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export user1\"/>
    </mc:Choice>
  </mc:AlternateContent>
  <bookViews>
    <workbookView xWindow="0" yWindow="0" windowWidth="0" windowHeight="0"/>
  </bookViews>
  <sheets>
    <sheet name="Rekapitulace stavby" sheetId="1" r:id="rId1"/>
    <sheet name="D11 - Stavební část" sheetId="2" r:id="rId2"/>
    <sheet name="D141a - Vytápění - strojo..." sheetId="3" r:id="rId3"/>
    <sheet name="D141b - Vytápění" sheetId="4" r:id="rId4"/>
    <sheet name="D142 - VZT" sheetId="5" r:id="rId5"/>
    <sheet name="D143a - Zdravotechnika - ..." sheetId="6" r:id="rId6"/>
    <sheet name="D143b - Zdravotechnika - ..." sheetId="7" r:id="rId7"/>
    <sheet name="D144a - Silnoproud pavilon E" sheetId="8" r:id="rId8"/>
    <sheet name="D144b - Silnoproud pavilo..." sheetId="9" r:id="rId9"/>
    <sheet name="D144c - Hromosvod a uzemnění" sheetId="10" r:id="rId10"/>
    <sheet name="D145 - Slaboproud" sheetId="11" r:id="rId11"/>
    <sheet name="SO.02 - Zpevněné plochy a..." sheetId="12" r:id="rId12"/>
    <sheet name="IO.02 - Přeložka jednotné..." sheetId="13" r:id="rId13"/>
    <sheet name="VRN - Vedlejší rozpočtové..." sheetId="14" r:id="rId14"/>
    <sheet name="Seznam figur" sheetId="15" r:id="rId15"/>
    <sheet name="Pokyny pro vyplnění" sheetId="16" r:id="rId16"/>
  </sheets>
  <definedNames>
    <definedName name="_xlnm.Print_Area" localSheetId="0">'Rekapitulace stavby'!$D$4:$AO$36,'Rekapitulace stavby'!$C$42:$AQ$71</definedName>
    <definedName name="_xlnm.Print_Titles" localSheetId="0">'Rekapitulace stavby'!$52:$52</definedName>
    <definedName name="_xlnm._FilterDatabase" localSheetId="1" hidden="1">'D11 - Stavební část'!$C$125:$K$8806</definedName>
    <definedName name="_xlnm.Print_Area" localSheetId="1">'D11 - Stavební část'!$C$4:$J$41,'D11 - Stavební část'!$C$47:$J$105,'D11 - Stavební část'!$C$111:$K$8806</definedName>
    <definedName name="_xlnm.Print_Titles" localSheetId="1">'D11 - Stavební část'!$125:$125</definedName>
    <definedName name="_xlnm._FilterDatabase" localSheetId="2" hidden="1">'D141a - Vytápění - strojo...'!$C$95:$K$184</definedName>
    <definedName name="_xlnm.Print_Area" localSheetId="2">'D141a - Vytápění - strojo...'!$C$4:$J$41,'D141a - Vytápění - strojo...'!$C$47:$J$75,'D141a - Vytápění - strojo...'!$C$81:$K$184</definedName>
    <definedName name="_xlnm.Print_Titles" localSheetId="2">'D141a - Vytápění - strojo...'!$95:$95</definedName>
    <definedName name="_xlnm._FilterDatabase" localSheetId="3" hidden="1">'D141b - Vytápění'!$C$95:$K$183</definedName>
    <definedName name="_xlnm.Print_Area" localSheetId="3">'D141b - Vytápění'!$C$4:$J$41,'D141b - Vytápění'!$C$47:$J$75,'D141b - Vytápění'!$C$81:$K$183</definedName>
    <definedName name="_xlnm.Print_Titles" localSheetId="3">'D141b - Vytápění'!$95:$95</definedName>
    <definedName name="_xlnm._FilterDatabase" localSheetId="4" hidden="1">'D142 - VZT'!$C$95:$K$257</definedName>
    <definedName name="_xlnm.Print_Area" localSheetId="4">'D142 - VZT'!$C$4:$J$41,'D142 - VZT'!$C$47:$J$75,'D142 - VZT'!$C$81:$K$257</definedName>
    <definedName name="_xlnm.Print_Titles" localSheetId="4">'D142 - VZT'!$95:$95</definedName>
    <definedName name="_xlnm._FilterDatabase" localSheetId="5" hidden="1">'D143a - Zdravotechnika - ...'!$C$98:$K$617</definedName>
    <definedName name="_xlnm.Print_Area" localSheetId="5">'D143a - Zdravotechnika - ...'!$C$4:$J$43,'D143a - Zdravotechnika - ...'!$C$49:$J$76,'D143a - Zdravotechnika - ...'!$C$82:$K$617</definedName>
    <definedName name="_xlnm.Print_Titles" localSheetId="5">'D143a - Zdravotechnika - ...'!$98:$98</definedName>
    <definedName name="_xlnm._FilterDatabase" localSheetId="6" hidden="1">'D143b - Zdravotechnika - ...'!$C$103:$K$945</definedName>
    <definedName name="_xlnm.Print_Area" localSheetId="6">'D143b - Zdravotechnika - ...'!$C$4:$J$43,'D143b - Zdravotechnika - ...'!$C$49:$J$81,'D143b - Zdravotechnika - ...'!$C$87:$K$945</definedName>
    <definedName name="_xlnm.Print_Titles" localSheetId="6">'D143b - Zdravotechnika - ...'!$103:$103</definedName>
    <definedName name="_xlnm._FilterDatabase" localSheetId="7" hidden="1">'D144a - Silnoproud pavilon E'!$C$102:$K$211</definedName>
    <definedName name="_xlnm.Print_Area" localSheetId="7">'D144a - Silnoproud pavilon E'!$C$4:$J$43,'D144a - Silnoproud pavilon E'!$C$49:$J$80,'D144a - Silnoproud pavilon E'!$C$86:$K$211</definedName>
    <definedName name="_xlnm.Print_Titles" localSheetId="7">'D144a - Silnoproud pavilon E'!$102:$102</definedName>
    <definedName name="_xlnm._FilterDatabase" localSheetId="8" hidden="1">'D144b - Silnoproud pavilo...'!$C$102:$K$235</definedName>
    <definedName name="_xlnm.Print_Area" localSheetId="8">'D144b - Silnoproud pavilo...'!$C$4:$J$43,'D144b - Silnoproud pavilo...'!$C$49:$J$80,'D144b - Silnoproud pavilo...'!$C$86:$K$235</definedName>
    <definedName name="_xlnm.Print_Titles" localSheetId="8">'D144b - Silnoproud pavilo...'!$102:$102</definedName>
    <definedName name="_xlnm._FilterDatabase" localSheetId="9" hidden="1">'D144c - Hromosvod a uzemnění'!$C$95:$K$128</definedName>
    <definedName name="_xlnm.Print_Area" localSheetId="9">'D144c - Hromosvod a uzemnění'!$C$4:$J$43,'D144c - Hromosvod a uzemnění'!$C$49:$J$73,'D144c - Hromosvod a uzemnění'!$C$79:$K$128</definedName>
    <definedName name="_xlnm.Print_Titles" localSheetId="9">'D144c - Hromosvod a uzemnění'!$95:$95</definedName>
    <definedName name="_xlnm._FilterDatabase" localSheetId="10" hidden="1">'D145 - Slaboproud'!$C$93:$K$557</definedName>
    <definedName name="_xlnm.Print_Area" localSheetId="10">'D145 - Slaboproud'!$C$4:$J$41,'D145 - Slaboproud'!$C$47:$J$73,'D145 - Slaboproud'!$C$79:$K$557</definedName>
    <definedName name="_xlnm.Print_Titles" localSheetId="10">'D145 - Slaboproud'!$93:$93</definedName>
    <definedName name="_xlnm._FilterDatabase" localSheetId="11" hidden="1">'SO.02 - Zpevněné plochy a...'!$C$93:$K$413</definedName>
    <definedName name="_xlnm.Print_Area" localSheetId="11">'SO.02 - Zpevněné plochy a...'!$C$4:$J$39,'SO.02 - Zpevněné plochy a...'!$C$45:$J$75,'SO.02 - Zpevněné plochy a...'!$C$81:$K$413</definedName>
    <definedName name="_xlnm.Print_Titles" localSheetId="11">'SO.02 - Zpevněné plochy a...'!$93:$93</definedName>
    <definedName name="_xlnm._FilterDatabase" localSheetId="12" hidden="1">'IO.02 - Přeložka jednotné...'!$C$87:$K$420</definedName>
    <definedName name="_xlnm.Print_Area" localSheetId="12">'IO.02 - Přeložka jednotné...'!$C$4:$J$39,'IO.02 - Přeložka jednotné...'!$C$45:$J$69,'IO.02 - Přeložka jednotné...'!$C$75:$K$420</definedName>
    <definedName name="_xlnm.Print_Titles" localSheetId="12">'IO.02 - Přeložka jednotné...'!$87:$87</definedName>
    <definedName name="_xlnm._FilterDatabase" localSheetId="13" hidden="1">'VRN - Vedlejší rozpočtové...'!$C$85:$K$147</definedName>
    <definedName name="_xlnm.Print_Area" localSheetId="13">'VRN - Vedlejší rozpočtové...'!$C$4:$J$39,'VRN - Vedlejší rozpočtové...'!$C$45:$J$67,'VRN - Vedlejší rozpočtové...'!$C$73:$K$147</definedName>
    <definedName name="_xlnm.Print_Titles" localSheetId="13">'VRN - Vedlejší rozpočtové...'!$85:$85</definedName>
    <definedName name="_xlnm.Print_Area" localSheetId="14">'Seznam figur'!$C$4:$G$185</definedName>
    <definedName name="_xlnm.Print_Titles" localSheetId="14">'Seznam figur'!$9:$9</definedName>
    <definedName name="_xlnm.Print_Area" localSheetId="15">'Pokyny pro vyplnění'!$B$2:$K$71,'Pokyny pro vyplnění'!$B$74:$K$118,'Pokyny pro vyplnění'!$B$121:$K$161,'Pokyny pro vyplnění'!$B$164:$K$219</definedName>
  </definedNames>
  <calcPr/>
</workbook>
</file>

<file path=xl/calcChain.xml><?xml version="1.0" encoding="utf-8"?>
<calcChain xmlns="http://schemas.openxmlformats.org/spreadsheetml/2006/main">
  <c i="15" l="1" r="D7"/>
  <c i="14" r="J37"/>
  <c r="J36"/>
  <c i="1" r="AY70"/>
  <c i="14" r="J35"/>
  <c i="1" r="AX70"/>
  <c i="14" r="BI146"/>
  <c r="BH146"/>
  <c r="BG146"/>
  <c r="BF146"/>
  <c r="T146"/>
  <c r="R146"/>
  <c r="P146"/>
  <c r="BI145"/>
  <c r="BH145"/>
  <c r="BG145"/>
  <c r="BF145"/>
  <c r="T145"/>
  <c r="R145"/>
  <c r="P145"/>
  <c r="BI144"/>
  <c r="BH144"/>
  <c r="BG144"/>
  <c r="BF144"/>
  <c r="T144"/>
  <c r="R144"/>
  <c r="P144"/>
  <c r="BI140"/>
  <c r="BH140"/>
  <c r="BG140"/>
  <c r="BF140"/>
  <c r="T140"/>
  <c r="R140"/>
  <c r="P140"/>
  <c r="BI137"/>
  <c r="BH137"/>
  <c r="BG137"/>
  <c r="BF137"/>
  <c r="T137"/>
  <c r="R137"/>
  <c r="P137"/>
  <c r="BI134"/>
  <c r="BH134"/>
  <c r="BG134"/>
  <c r="BF134"/>
  <c r="T134"/>
  <c r="R134"/>
  <c r="P134"/>
  <c r="BI130"/>
  <c r="BH130"/>
  <c r="BG130"/>
  <c r="BF130"/>
  <c r="T130"/>
  <c r="T129"/>
  <c r="R130"/>
  <c r="R129"/>
  <c r="P130"/>
  <c r="P129"/>
  <c r="BI126"/>
  <c r="BH126"/>
  <c r="BG126"/>
  <c r="BF126"/>
  <c r="T126"/>
  <c r="R126"/>
  <c r="P126"/>
  <c r="BI123"/>
  <c r="BH123"/>
  <c r="BG123"/>
  <c r="BF123"/>
  <c r="T123"/>
  <c r="R123"/>
  <c r="P123"/>
  <c r="BI120"/>
  <c r="BH120"/>
  <c r="BG120"/>
  <c r="BF120"/>
  <c r="T120"/>
  <c r="R120"/>
  <c r="P120"/>
  <c r="BI117"/>
  <c r="BH117"/>
  <c r="BG117"/>
  <c r="BF117"/>
  <c r="T117"/>
  <c r="R117"/>
  <c r="P117"/>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BI95"/>
  <c r="BH95"/>
  <c r="BG95"/>
  <c r="BF95"/>
  <c r="T95"/>
  <c r="R95"/>
  <c r="P95"/>
  <c r="BI92"/>
  <c r="BH92"/>
  <c r="BG92"/>
  <c r="BF92"/>
  <c r="T92"/>
  <c r="R92"/>
  <c r="P92"/>
  <c r="BI89"/>
  <c r="BH89"/>
  <c r="BG89"/>
  <c r="BF89"/>
  <c r="T89"/>
  <c r="R89"/>
  <c r="P89"/>
  <c r="J82"/>
  <c r="F82"/>
  <c r="F80"/>
  <c r="E78"/>
  <c r="J54"/>
  <c r="F54"/>
  <c r="F52"/>
  <c r="E50"/>
  <c r="J24"/>
  <c r="E24"/>
  <c r="J83"/>
  <c r="J23"/>
  <c r="J18"/>
  <c r="E18"/>
  <c r="F83"/>
  <c r="J17"/>
  <c r="J12"/>
  <c r="J80"/>
  <c r="E7"/>
  <c r="E76"/>
  <c i="13" r="J37"/>
  <c r="J36"/>
  <c i="1" r="AY69"/>
  <c i="13" r="J35"/>
  <c i="1" r="AX69"/>
  <c i="13" r="BI419"/>
  <c r="BH419"/>
  <c r="BG419"/>
  <c r="BF419"/>
  <c r="T419"/>
  <c r="T418"/>
  <c r="T417"/>
  <c r="R419"/>
  <c r="R418"/>
  <c r="R417"/>
  <c r="P419"/>
  <c r="P418"/>
  <c r="P417"/>
  <c r="BI415"/>
  <c r="BH415"/>
  <c r="BG415"/>
  <c r="BF415"/>
  <c r="T415"/>
  <c r="T414"/>
  <c r="R415"/>
  <c r="R414"/>
  <c r="P415"/>
  <c r="P414"/>
  <c r="BI412"/>
  <c r="BH412"/>
  <c r="BG412"/>
  <c r="BF412"/>
  <c r="T412"/>
  <c r="R412"/>
  <c r="P412"/>
  <c r="BI409"/>
  <c r="BH409"/>
  <c r="BG409"/>
  <c r="BF409"/>
  <c r="T409"/>
  <c r="R409"/>
  <c r="P409"/>
  <c r="BI407"/>
  <c r="BH407"/>
  <c r="BG407"/>
  <c r="BF407"/>
  <c r="T407"/>
  <c r="R407"/>
  <c r="P407"/>
  <c r="BI405"/>
  <c r="BH405"/>
  <c r="BG405"/>
  <c r="BF405"/>
  <c r="T405"/>
  <c r="R405"/>
  <c r="P405"/>
  <c r="BI403"/>
  <c r="BH403"/>
  <c r="BG403"/>
  <c r="BF403"/>
  <c r="T403"/>
  <c r="R403"/>
  <c r="P403"/>
  <c r="BI399"/>
  <c r="BH399"/>
  <c r="BG399"/>
  <c r="BF399"/>
  <c r="T399"/>
  <c r="R399"/>
  <c r="P399"/>
  <c r="BI392"/>
  <c r="BH392"/>
  <c r="BG392"/>
  <c r="BF392"/>
  <c r="T392"/>
  <c r="R392"/>
  <c r="P392"/>
  <c r="BI385"/>
  <c r="BH385"/>
  <c r="BG385"/>
  <c r="BF385"/>
  <c r="T385"/>
  <c r="R385"/>
  <c r="P385"/>
  <c r="BI381"/>
  <c r="BH381"/>
  <c r="BG381"/>
  <c r="BF381"/>
  <c r="T381"/>
  <c r="R381"/>
  <c r="P381"/>
  <c r="BI377"/>
  <c r="BH377"/>
  <c r="BG377"/>
  <c r="BF377"/>
  <c r="T377"/>
  <c r="R377"/>
  <c r="P377"/>
  <c r="BI370"/>
  <c r="BH370"/>
  <c r="BG370"/>
  <c r="BF370"/>
  <c r="T370"/>
  <c r="R370"/>
  <c r="P370"/>
  <c r="BI361"/>
  <c r="BH361"/>
  <c r="BG361"/>
  <c r="BF361"/>
  <c r="T361"/>
  <c r="R361"/>
  <c r="P361"/>
  <c r="BI352"/>
  <c r="BH352"/>
  <c r="BG352"/>
  <c r="BF352"/>
  <c r="T352"/>
  <c r="R352"/>
  <c r="P352"/>
  <c r="BI343"/>
  <c r="BH343"/>
  <c r="BG343"/>
  <c r="BF343"/>
  <c r="T343"/>
  <c r="R343"/>
  <c r="P343"/>
  <c r="BI336"/>
  <c r="BH336"/>
  <c r="BG336"/>
  <c r="BF336"/>
  <c r="T336"/>
  <c r="R336"/>
  <c r="P336"/>
  <c r="BI332"/>
  <c r="BH332"/>
  <c r="BG332"/>
  <c r="BF332"/>
  <c r="T332"/>
  <c r="R332"/>
  <c r="P332"/>
  <c r="BI328"/>
  <c r="BH328"/>
  <c r="BG328"/>
  <c r="BF328"/>
  <c r="T328"/>
  <c r="R328"/>
  <c r="P328"/>
  <c r="BI324"/>
  <c r="BH324"/>
  <c r="BG324"/>
  <c r="BF324"/>
  <c r="T324"/>
  <c r="R324"/>
  <c r="P324"/>
  <c r="BI320"/>
  <c r="BH320"/>
  <c r="BG320"/>
  <c r="BF320"/>
  <c r="T320"/>
  <c r="R320"/>
  <c r="P320"/>
  <c r="BI316"/>
  <c r="BH316"/>
  <c r="BG316"/>
  <c r="BF316"/>
  <c r="T316"/>
  <c r="R316"/>
  <c r="P316"/>
  <c r="BI313"/>
  <c r="BH313"/>
  <c r="BG313"/>
  <c r="BF313"/>
  <c r="T313"/>
  <c r="R313"/>
  <c r="P313"/>
  <c r="BI311"/>
  <c r="BH311"/>
  <c r="BG311"/>
  <c r="BF311"/>
  <c r="T311"/>
  <c r="R311"/>
  <c r="P311"/>
  <c r="BI308"/>
  <c r="BH308"/>
  <c r="BG308"/>
  <c r="BF308"/>
  <c r="T308"/>
  <c r="R308"/>
  <c r="P308"/>
  <c r="BI301"/>
  <c r="BH301"/>
  <c r="BG301"/>
  <c r="BF301"/>
  <c r="T301"/>
  <c r="R301"/>
  <c r="P301"/>
  <c r="BI300"/>
  <c r="BH300"/>
  <c r="BG300"/>
  <c r="BF300"/>
  <c r="T300"/>
  <c r="R300"/>
  <c r="P300"/>
  <c r="BI299"/>
  <c r="BH299"/>
  <c r="BG299"/>
  <c r="BF299"/>
  <c r="T299"/>
  <c r="R299"/>
  <c r="P299"/>
  <c r="BI297"/>
  <c r="BH297"/>
  <c r="BG297"/>
  <c r="BF297"/>
  <c r="T297"/>
  <c r="R297"/>
  <c r="P297"/>
  <c r="BI296"/>
  <c r="BH296"/>
  <c r="BG296"/>
  <c r="BF296"/>
  <c r="T296"/>
  <c r="R296"/>
  <c r="P296"/>
  <c r="BI294"/>
  <c r="BH294"/>
  <c r="BG294"/>
  <c r="BF294"/>
  <c r="T294"/>
  <c r="R294"/>
  <c r="P294"/>
  <c r="BI293"/>
  <c r="BH293"/>
  <c r="BG293"/>
  <c r="BF293"/>
  <c r="T293"/>
  <c r="R293"/>
  <c r="P293"/>
  <c r="BI292"/>
  <c r="BH292"/>
  <c r="BG292"/>
  <c r="BF292"/>
  <c r="T292"/>
  <c r="R292"/>
  <c r="P292"/>
  <c r="BI290"/>
  <c r="BH290"/>
  <c r="BG290"/>
  <c r="BF290"/>
  <c r="T290"/>
  <c r="R290"/>
  <c r="P290"/>
  <c r="BI289"/>
  <c r="BH289"/>
  <c r="BG289"/>
  <c r="BF289"/>
  <c r="T289"/>
  <c r="R289"/>
  <c r="P289"/>
  <c r="BI287"/>
  <c r="BH287"/>
  <c r="BG287"/>
  <c r="BF287"/>
  <c r="T287"/>
  <c r="R287"/>
  <c r="P287"/>
  <c r="BI286"/>
  <c r="BH286"/>
  <c r="BG286"/>
  <c r="BF286"/>
  <c r="T286"/>
  <c r="R286"/>
  <c r="P286"/>
  <c r="BI285"/>
  <c r="BH285"/>
  <c r="BG285"/>
  <c r="BF285"/>
  <c r="T285"/>
  <c r="R285"/>
  <c r="P285"/>
  <c r="BI283"/>
  <c r="BH283"/>
  <c r="BG283"/>
  <c r="BF283"/>
  <c r="T283"/>
  <c r="R283"/>
  <c r="P283"/>
  <c r="BI282"/>
  <c r="BH282"/>
  <c r="BG282"/>
  <c r="BF282"/>
  <c r="T282"/>
  <c r="R282"/>
  <c r="P282"/>
  <c r="BI281"/>
  <c r="BH281"/>
  <c r="BG281"/>
  <c r="BF281"/>
  <c r="T281"/>
  <c r="R281"/>
  <c r="P281"/>
  <c r="BI279"/>
  <c r="BH279"/>
  <c r="BG279"/>
  <c r="BF279"/>
  <c r="T279"/>
  <c r="R279"/>
  <c r="P279"/>
  <c r="BI278"/>
  <c r="BH278"/>
  <c r="BG278"/>
  <c r="BF278"/>
  <c r="T278"/>
  <c r="R278"/>
  <c r="P278"/>
  <c r="BI276"/>
  <c r="BH276"/>
  <c r="BG276"/>
  <c r="BF276"/>
  <c r="T276"/>
  <c r="R276"/>
  <c r="P276"/>
  <c r="BI275"/>
  <c r="BH275"/>
  <c r="BG275"/>
  <c r="BF275"/>
  <c r="T275"/>
  <c r="R275"/>
  <c r="P275"/>
  <c r="BI274"/>
  <c r="BH274"/>
  <c r="BG274"/>
  <c r="BF274"/>
  <c r="T274"/>
  <c r="R274"/>
  <c r="P274"/>
  <c r="BI272"/>
  <c r="BH272"/>
  <c r="BG272"/>
  <c r="BF272"/>
  <c r="T272"/>
  <c r="R272"/>
  <c r="P272"/>
  <c r="BI271"/>
  <c r="BH271"/>
  <c r="BG271"/>
  <c r="BF271"/>
  <c r="T271"/>
  <c r="R271"/>
  <c r="P271"/>
  <c r="BI269"/>
  <c r="BH269"/>
  <c r="BG269"/>
  <c r="BF269"/>
  <c r="T269"/>
  <c r="R269"/>
  <c r="P269"/>
  <c r="BI267"/>
  <c r="BH267"/>
  <c r="BG267"/>
  <c r="BF267"/>
  <c r="T267"/>
  <c r="R267"/>
  <c r="P267"/>
  <c r="BI263"/>
  <c r="BH263"/>
  <c r="BG263"/>
  <c r="BF263"/>
  <c r="T263"/>
  <c r="R263"/>
  <c r="P263"/>
  <c r="BI261"/>
  <c r="BH261"/>
  <c r="BG261"/>
  <c r="BF261"/>
  <c r="T261"/>
  <c r="R261"/>
  <c r="P261"/>
  <c r="BI257"/>
  <c r="BH257"/>
  <c r="BG257"/>
  <c r="BF257"/>
  <c r="T257"/>
  <c r="R257"/>
  <c r="P257"/>
  <c r="BI255"/>
  <c r="BH255"/>
  <c r="BG255"/>
  <c r="BF255"/>
  <c r="T255"/>
  <c r="R255"/>
  <c r="P255"/>
  <c r="BI248"/>
  <c r="BH248"/>
  <c r="BG248"/>
  <c r="BF248"/>
  <c r="T248"/>
  <c r="R248"/>
  <c r="P248"/>
  <c r="BI246"/>
  <c r="BH246"/>
  <c r="BG246"/>
  <c r="BF246"/>
  <c r="T246"/>
  <c r="R246"/>
  <c r="P246"/>
  <c r="BI242"/>
  <c r="BH242"/>
  <c r="BG242"/>
  <c r="BF242"/>
  <c r="T242"/>
  <c r="R242"/>
  <c r="P242"/>
  <c r="BI240"/>
  <c r="BH240"/>
  <c r="BG240"/>
  <c r="BF240"/>
  <c r="T240"/>
  <c r="R240"/>
  <c r="P240"/>
  <c r="BI236"/>
  <c r="BH236"/>
  <c r="BG236"/>
  <c r="BF236"/>
  <c r="T236"/>
  <c r="R236"/>
  <c r="P236"/>
  <c r="BI232"/>
  <c r="BH232"/>
  <c r="BG232"/>
  <c r="BF232"/>
  <c r="T232"/>
  <c r="R232"/>
  <c r="P232"/>
  <c r="BI224"/>
  <c r="BH224"/>
  <c r="BG224"/>
  <c r="BF224"/>
  <c r="T224"/>
  <c r="T223"/>
  <c r="R224"/>
  <c r="R223"/>
  <c r="P224"/>
  <c r="P223"/>
  <c r="BI222"/>
  <c r="BH222"/>
  <c r="BG222"/>
  <c r="BF222"/>
  <c r="T222"/>
  <c r="R222"/>
  <c r="P222"/>
  <c r="BI217"/>
  <c r="BH217"/>
  <c r="BG217"/>
  <c r="BF217"/>
  <c r="T217"/>
  <c r="R217"/>
  <c r="P217"/>
  <c r="BI208"/>
  <c r="BH208"/>
  <c r="BG208"/>
  <c r="BF208"/>
  <c r="T208"/>
  <c r="R208"/>
  <c r="P208"/>
  <c r="BI206"/>
  <c r="BH206"/>
  <c r="BG206"/>
  <c r="BF206"/>
  <c r="T206"/>
  <c r="R206"/>
  <c r="P206"/>
  <c r="BI196"/>
  <c r="BH196"/>
  <c r="BG196"/>
  <c r="BF196"/>
  <c r="T196"/>
  <c r="R196"/>
  <c r="P196"/>
  <c r="BI175"/>
  <c r="BH175"/>
  <c r="BG175"/>
  <c r="BF175"/>
  <c r="T175"/>
  <c r="R175"/>
  <c r="P175"/>
  <c r="BI172"/>
  <c r="BH172"/>
  <c r="BG172"/>
  <c r="BF172"/>
  <c r="T172"/>
  <c r="R172"/>
  <c r="P172"/>
  <c r="BI168"/>
  <c r="BH168"/>
  <c r="BG168"/>
  <c r="BF168"/>
  <c r="T168"/>
  <c r="R168"/>
  <c r="P168"/>
  <c r="BI161"/>
  <c r="BH161"/>
  <c r="BG161"/>
  <c r="BF161"/>
  <c r="T161"/>
  <c r="R161"/>
  <c r="P161"/>
  <c r="BI153"/>
  <c r="BH153"/>
  <c r="BG153"/>
  <c r="BF153"/>
  <c r="T153"/>
  <c r="R153"/>
  <c r="P153"/>
  <c r="BI151"/>
  <c r="BH151"/>
  <c r="BG151"/>
  <c r="BF151"/>
  <c r="T151"/>
  <c r="R151"/>
  <c r="P151"/>
  <c r="BI133"/>
  <c r="BH133"/>
  <c r="BG133"/>
  <c r="BF133"/>
  <c r="T133"/>
  <c r="R133"/>
  <c r="P133"/>
  <c r="BI131"/>
  <c r="BH131"/>
  <c r="BG131"/>
  <c r="BF131"/>
  <c r="T131"/>
  <c r="R131"/>
  <c r="P131"/>
  <c r="BI99"/>
  <c r="BH99"/>
  <c r="BG99"/>
  <c r="BF99"/>
  <c r="T99"/>
  <c r="R99"/>
  <c r="P99"/>
  <c r="BI95"/>
  <c r="BH95"/>
  <c r="BG95"/>
  <c r="BF95"/>
  <c r="T95"/>
  <c r="R95"/>
  <c r="P95"/>
  <c r="BI91"/>
  <c r="BH91"/>
  <c r="BG91"/>
  <c r="BF91"/>
  <c r="T91"/>
  <c r="R91"/>
  <c r="P91"/>
  <c r="J84"/>
  <c r="F84"/>
  <c r="F82"/>
  <c r="E80"/>
  <c r="J54"/>
  <c r="F54"/>
  <c r="F52"/>
  <c r="E50"/>
  <c r="J24"/>
  <c r="E24"/>
  <c r="J85"/>
  <c r="J23"/>
  <c r="J18"/>
  <c r="E18"/>
  <c r="F55"/>
  <c r="J17"/>
  <c r="J12"/>
  <c r="J82"/>
  <c r="E7"/>
  <c r="E78"/>
  <c i="12" r="J37"/>
  <c r="J36"/>
  <c i="1" r="AY68"/>
  <c i="12" r="J35"/>
  <c i="1" r="AX68"/>
  <c i="12" r="BI411"/>
  <c r="BH411"/>
  <c r="BG411"/>
  <c r="BF411"/>
  <c r="T411"/>
  <c r="T410"/>
  <c r="T409"/>
  <c r="R411"/>
  <c r="R410"/>
  <c r="R409"/>
  <c r="P411"/>
  <c r="P410"/>
  <c r="P409"/>
  <c r="BI407"/>
  <c r="BH407"/>
  <c r="BG407"/>
  <c r="BF407"/>
  <c r="T407"/>
  <c r="R407"/>
  <c r="P407"/>
  <c r="BI402"/>
  <c r="BH402"/>
  <c r="BG402"/>
  <c r="BF402"/>
  <c r="T402"/>
  <c r="R402"/>
  <c r="P402"/>
  <c r="BI397"/>
  <c r="BH397"/>
  <c r="BG397"/>
  <c r="BF397"/>
  <c r="T397"/>
  <c r="R397"/>
  <c r="P397"/>
  <c r="BI391"/>
  <c r="BH391"/>
  <c r="BG391"/>
  <c r="BF391"/>
  <c r="T391"/>
  <c r="R391"/>
  <c r="P391"/>
  <c r="BI385"/>
  <c r="BH385"/>
  <c r="BG385"/>
  <c r="BF385"/>
  <c r="T385"/>
  <c r="R385"/>
  <c r="P385"/>
  <c r="BI380"/>
  <c r="BH380"/>
  <c r="BG380"/>
  <c r="BF380"/>
  <c r="T380"/>
  <c r="R380"/>
  <c r="P380"/>
  <c r="BI375"/>
  <c r="BH375"/>
  <c r="BG375"/>
  <c r="BF375"/>
  <c r="T375"/>
  <c r="R375"/>
  <c r="P375"/>
  <c r="BI371"/>
  <c r="BH371"/>
  <c r="BG371"/>
  <c r="BF371"/>
  <c r="T371"/>
  <c r="R371"/>
  <c r="P371"/>
  <c r="BI370"/>
  <c r="BH370"/>
  <c r="BG370"/>
  <c r="BF370"/>
  <c r="T370"/>
  <c r="R370"/>
  <c r="P370"/>
  <c r="BI365"/>
  <c r="BH365"/>
  <c r="BG365"/>
  <c r="BF365"/>
  <c r="T365"/>
  <c r="R365"/>
  <c r="P365"/>
  <c r="BI362"/>
  <c r="BH362"/>
  <c r="BG362"/>
  <c r="BF362"/>
  <c r="T362"/>
  <c r="R362"/>
  <c r="P362"/>
  <c r="BI360"/>
  <c r="BH360"/>
  <c r="BG360"/>
  <c r="BF360"/>
  <c r="T360"/>
  <c r="R360"/>
  <c r="P360"/>
  <c r="BI355"/>
  <c r="BH355"/>
  <c r="BG355"/>
  <c r="BF355"/>
  <c r="T355"/>
  <c r="R355"/>
  <c r="P355"/>
  <c r="BI351"/>
  <c r="BH351"/>
  <c r="BG351"/>
  <c r="BF351"/>
  <c r="T351"/>
  <c r="T350"/>
  <c r="R351"/>
  <c r="R350"/>
  <c r="P351"/>
  <c r="P350"/>
  <c r="BI347"/>
  <c r="BH347"/>
  <c r="BG347"/>
  <c r="BF347"/>
  <c r="T347"/>
  <c r="R347"/>
  <c r="P347"/>
  <c r="BI344"/>
  <c r="BH344"/>
  <c r="BG344"/>
  <c r="BF344"/>
  <c r="T344"/>
  <c r="R344"/>
  <c r="P344"/>
  <c r="BI341"/>
  <c r="BH341"/>
  <c r="BG341"/>
  <c r="BF341"/>
  <c r="T341"/>
  <c r="R341"/>
  <c r="P341"/>
  <c r="BI339"/>
  <c r="BH339"/>
  <c r="BG339"/>
  <c r="BF339"/>
  <c r="T339"/>
  <c r="R339"/>
  <c r="P339"/>
  <c r="BI332"/>
  <c r="BH332"/>
  <c r="BG332"/>
  <c r="BF332"/>
  <c r="T332"/>
  <c r="R332"/>
  <c r="P332"/>
  <c r="BI330"/>
  <c r="BH330"/>
  <c r="BG330"/>
  <c r="BF330"/>
  <c r="T330"/>
  <c r="R330"/>
  <c r="P330"/>
  <c r="BI328"/>
  <c r="BH328"/>
  <c r="BG328"/>
  <c r="BF328"/>
  <c r="T328"/>
  <c r="R328"/>
  <c r="P328"/>
  <c r="BI326"/>
  <c r="BH326"/>
  <c r="BG326"/>
  <c r="BF326"/>
  <c r="T326"/>
  <c r="R326"/>
  <c r="P326"/>
  <c r="BI321"/>
  <c r="BH321"/>
  <c r="BG321"/>
  <c r="BF321"/>
  <c r="T321"/>
  <c r="R321"/>
  <c r="P321"/>
  <c r="BI319"/>
  <c r="BH319"/>
  <c r="BG319"/>
  <c r="BF319"/>
  <c r="T319"/>
  <c r="R319"/>
  <c r="P319"/>
  <c r="BI317"/>
  <c r="BH317"/>
  <c r="BG317"/>
  <c r="BF317"/>
  <c r="T317"/>
  <c r="R317"/>
  <c r="P317"/>
  <c r="BI312"/>
  <c r="BH312"/>
  <c r="BG312"/>
  <c r="BF312"/>
  <c r="T312"/>
  <c r="R312"/>
  <c r="P312"/>
  <c r="BI306"/>
  <c r="BH306"/>
  <c r="BG306"/>
  <c r="BF306"/>
  <c r="T306"/>
  <c r="R306"/>
  <c r="P306"/>
  <c r="BI300"/>
  <c r="BH300"/>
  <c r="BG300"/>
  <c r="BF300"/>
  <c r="T300"/>
  <c r="R300"/>
  <c r="P300"/>
  <c r="BI295"/>
  <c r="BH295"/>
  <c r="BG295"/>
  <c r="BF295"/>
  <c r="T295"/>
  <c r="R295"/>
  <c r="P295"/>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76"/>
  <c r="BH276"/>
  <c r="BG276"/>
  <c r="BF276"/>
  <c r="T276"/>
  <c r="T275"/>
  <c r="R276"/>
  <c r="R275"/>
  <c r="P276"/>
  <c r="P275"/>
  <c r="BI273"/>
  <c r="BH273"/>
  <c r="BG273"/>
  <c r="BF273"/>
  <c r="T273"/>
  <c r="R273"/>
  <c r="P273"/>
  <c r="BI269"/>
  <c r="BH269"/>
  <c r="BG269"/>
  <c r="BF269"/>
  <c r="T269"/>
  <c r="R269"/>
  <c r="P269"/>
  <c r="BI265"/>
  <c r="BH265"/>
  <c r="BG265"/>
  <c r="BF265"/>
  <c r="T265"/>
  <c r="R265"/>
  <c r="P265"/>
  <c r="BI261"/>
  <c r="BH261"/>
  <c r="BG261"/>
  <c r="BF261"/>
  <c r="T261"/>
  <c r="R261"/>
  <c r="P261"/>
  <c r="BI256"/>
  <c r="BH256"/>
  <c r="BG256"/>
  <c r="BF256"/>
  <c r="T256"/>
  <c r="R256"/>
  <c r="P256"/>
  <c r="BI250"/>
  <c r="BH250"/>
  <c r="BG250"/>
  <c r="BF250"/>
  <c r="T250"/>
  <c r="R250"/>
  <c r="P250"/>
  <c r="BI243"/>
  <c r="BH243"/>
  <c r="BG243"/>
  <c r="BF243"/>
  <c r="T243"/>
  <c r="R243"/>
  <c r="P243"/>
  <c r="BI239"/>
  <c r="BH239"/>
  <c r="BG239"/>
  <c r="BF239"/>
  <c r="T239"/>
  <c r="R239"/>
  <c r="P239"/>
  <c r="BI235"/>
  <c r="BH235"/>
  <c r="BG235"/>
  <c r="BF235"/>
  <c r="T235"/>
  <c r="R235"/>
  <c r="P235"/>
  <c r="BI230"/>
  <c r="BH230"/>
  <c r="BG230"/>
  <c r="BF230"/>
  <c r="T230"/>
  <c r="T229"/>
  <c r="R230"/>
  <c r="R229"/>
  <c r="P230"/>
  <c r="P229"/>
  <c r="BI220"/>
  <c r="BH220"/>
  <c r="BG220"/>
  <c r="BF220"/>
  <c r="T220"/>
  <c r="R220"/>
  <c r="P220"/>
  <c r="BI218"/>
  <c r="BH218"/>
  <c r="BG218"/>
  <c r="BF218"/>
  <c r="T218"/>
  <c r="R218"/>
  <c r="P218"/>
  <c r="BI215"/>
  <c r="BH215"/>
  <c r="BG215"/>
  <c r="BF215"/>
  <c r="T215"/>
  <c r="R215"/>
  <c r="P215"/>
  <c r="BI212"/>
  <c r="BH212"/>
  <c r="BG212"/>
  <c r="BF212"/>
  <c r="T212"/>
  <c r="R212"/>
  <c r="P212"/>
  <c r="BI208"/>
  <c r="BH208"/>
  <c r="BG208"/>
  <c r="BF208"/>
  <c r="T208"/>
  <c r="R208"/>
  <c r="P208"/>
  <c r="BI203"/>
  <c r="BH203"/>
  <c r="BG203"/>
  <c r="BF203"/>
  <c r="T203"/>
  <c r="R203"/>
  <c r="P203"/>
  <c r="BI193"/>
  <c r="BH193"/>
  <c r="BG193"/>
  <c r="BF193"/>
  <c r="T193"/>
  <c r="R193"/>
  <c r="P193"/>
  <c r="BI190"/>
  <c r="BH190"/>
  <c r="BG190"/>
  <c r="BF190"/>
  <c r="T190"/>
  <c r="R190"/>
  <c r="P190"/>
  <c r="BI187"/>
  <c r="BH187"/>
  <c r="BG187"/>
  <c r="BF187"/>
  <c r="T187"/>
  <c r="R187"/>
  <c r="P187"/>
  <c r="BI174"/>
  <c r="BH174"/>
  <c r="BG174"/>
  <c r="BF174"/>
  <c r="T174"/>
  <c r="R174"/>
  <c r="P174"/>
  <c r="BI170"/>
  <c r="BH170"/>
  <c r="BG170"/>
  <c r="BF170"/>
  <c r="T170"/>
  <c r="R170"/>
  <c r="P170"/>
  <c r="BI167"/>
  <c r="BH167"/>
  <c r="BG167"/>
  <c r="BF167"/>
  <c r="T167"/>
  <c r="R167"/>
  <c r="P167"/>
  <c r="BI164"/>
  <c r="BH164"/>
  <c r="BG164"/>
  <c r="BF164"/>
  <c r="T164"/>
  <c r="R164"/>
  <c r="P164"/>
  <c r="BI157"/>
  <c r="BH157"/>
  <c r="BG157"/>
  <c r="BF157"/>
  <c r="T157"/>
  <c r="R157"/>
  <c r="P157"/>
  <c r="BI155"/>
  <c r="BH155"/>
  <c r="BG155"/>
  <c r="BF155"/>
  <c r="T155"/>
  <c r="R155"/>
  <c r="P155"/>
  <c r="BI146"/>
  <c r="BH146"/>
  <c r="BG146"/>
  <c r="BF146"/>
  <c r="T146"/>
  <c r="R146"/>
  <c r="P146"/>
  <c r="BI144"/>
  <c r="BH144"/>
  <c r="BG144"/>
  <c r="BF144"/>
  <c r="T144"/>
  <c r="R144"/>
  <c r="P144"/>
  <c r="BI140"/>
  <c r="BH140"/>
  <c r="BG140"/>
  <c r="BF140"/>
  <c r="T140"/>
  <c r="R140"/>
  <c r="P140"/>
  <c r="BI135"/>
  <c r="BH135"/>
  <c r="BG135"/>
  <c r="BF135"/>
  <c r="T135"/>
  <c r="R135"/>
  <c r="P135"/>
  <c r="BI131"/>
  <c r="BH131"/>
  <c r="BG131"/>
  <c r="BF131"/>
  <c r="T131"/>
  <c r="R131"/>
  <c r="P131"/>
  <c r="BI127"/>
  <c r="BH127"/>
  <c r="BG127"/>
  <c r="BF127"/>
  <c r="T127"/>
  <c r="R127"/>
  <c r="P127"/>
  <c r="BI122"/>
  <c r="BH122"/>
  <c r="BG122"/>
  <c r="BF122"/>
  <c r="T122"/>
  <c r="R122"/>
  <c r="P122"/>
  <c r="BI117"/>
  <c r="BH117"/>
  <c r="BG117"/>
  <c r="BF117"/>
  <c r="T117"/>
  <c r="R117"/>
  <c r="P117"/>
  <c r="BI112"/>
  <c r="BH112"/>
  <c r="BG112"/>
  <c r="BF112"/>
  <c r="T112"/>
  <c r="R112"/>
  <c r="P112"/>
  <c r="BI108"/>
  <c r="BH108"/>
  <c r="BG108"/>
  <c r="BF108"/>
  <c r="T108"/>
  <c r="R108"/>
  <c r="P108"/>
  <c r="BI97"/>
  <c r="BH97"/>
  <c r="BG97"/>
  <c r="BF97"/>
  <c r="T97"/>
  <c r="R97"/>
  <c r="P97"/>
  <c r="J90"/>
  <c r="F90"/>
  <c r="F88"/>
  <c r="E86"/>
  <c r="J54"/>
  <c r="F54"/>
  <c r="F52"/>
  <c r="E50"/>
  <c r="J24"/>
  <c r="E24"/>
  <c r="J91"/>
  <c r="J23"/>
  <c r="J18"/>
  <c r="E18"/>
  <c r="F91"/>
  <c r="J17"/>
  <c r="J12"/>
  <c r="J88"/>
  <c r="E7"/>
  <c r="E48"/>
  <c i="11" r="J39"/>
  <c r="J38"/>
  <c i="1" r="AY67"/>
  <c i="11" r="J37"/>
  <c i="1" r="AX67"/>
  <c i="11" r="BI554"/>
  <c r="BH554"/>
  <c r="BG554"/>
  <c r="BF554"/>
  <c r="T554"/>
  <c r="R554"/>
  <c r="P554"/>
  <c r="BI553"/>
  <c r="BH553"/>
  <c r="BG553"/>
  <c r="BF553"/>
  <c r="T553"/>
  <c r="R553"/>
  <c r="P553"/>
  <c r="BI551"/>
  <c r="BH551"/>
  <c r="BG551"/>
  <c r="BF551"/>
  <c r="T551"/>
  <c r="R551"/>
  <c r="P551"/>
  <c r="BI550"/>
  <c r="BH550"/>
  <c r="BG550"/>
  <c r="BF550"/>
  <c r="T550"/>
  <c r="R550"/>
  <c r="P550"/>
  <c r="BI548"/>
  <c r="BH548"/>
  <c r="BG548"/>
  <c r="BF548"/>
  <c r="T548"/>
  <c r="R548"/>
  <c r="P548"/>
  <c r="BI547"/>
  <c r="BH547"/>
  <c r="BG547"/>
  <c r="BF547"/>
  <c r="T547"/>
  <c r="R547"/>
  <c r="P547"/>
  <c r="BI543"/>
  <c r="BH543"/>
  <c r="BG543"/>
  <c r="BF543"/>
  <c r="T543"/>
  <c r="R543"/>
  <c r="P543"/>
  <c r="BI541"/>
  <c r="BH541"/>
  <c r="BG541"/>
  <c r="BF541"/>
  <c r="T541"/>
  <c r="R541"/>
  <c r="P541"/>
  <c r="BI537"/>
  <c r="BH537"/>
  <c r="BG537"/>
  <c r="BF537"/>
  <c r="T537"/>
  <c r="R537"/>
  <c r="P537"/>
  <c r="BI535"/>
  <c r="BH535"/>
  <c r="BG535"/>
  <c r="BF535"/>
  <c r="T535"/>
  <c r="R535"/>
  <c r="P535"/>
  <c r="BI533"/>
  <c r="BH533"/>
  <c r="BG533"/>
  <c r="BF533"/>
  <c r="T533"/>
  <c r="R533"/>
  <c r="P533"/>
  <c r="BI531"/>
  <c r="BH531"/>
  <c r="BG531"/>
  <c r="BF531"/>
  <c r="T531"/>
  <c r="R531"/>
  <c r="P531"/>
  <c r="BI530"/>
  <c r="BH530"/>
  <c r="BG530"/>
  <c r="BF530"/>
  <c r="T530"/>
  <c r="R530"/>
  <c r="P530"/>
  <c r="BI529"/>
  <c r="BH529"/>
  <c r="BG529"/>
  <c r="BF529"/>
  <c r="T529"/>
  <c r="R529"/>
  <c r="P529"/>
  <c r="BI527"/>
  <c r="BH527"/>
  <c r="BG527"/>
  <c r="BF527"/>
  <c r="T527"/>
  <c r="R527"/>
  <c r="P527"/>
  <c r="BI525"/>
  <c r="BH525"/>
  <c r="BG525"/>
  <c r="BF525"/>
  <c r="T525"/>
  <c r="R525"/>
  <c r="P525"/>
  <c r="BI523"/>
  <c r="BH523"/>
  <c r="BG523"/>
  <c r="BF523"/>
  <c r="T523"/>
  <c r="R523"/>
  <c r="P523"/>
  <c r="BI521"/>
  <c r="BH521"/>
  <c r="BG521"/>
  <c r="BF521"/>
  <c r="T521"/>
  <c r="R521"/>
  <c r="P521"/>
  <c r="BI519"/>
  <c r="BH519"/>
  <c r="BG519"/>
  <c r="BF519"/>
  <c r="T519"/>
  <c r="R519"/>
  <c r="P519"/>
  <c r="BI517"/>
  <c r="BH517"/>
  <c r="BG517"/>
  <c r="BF517"/>
  <c r="T517"/>
  <c r="R517"/>
  <c r="P517"/>
  <c r="BI516"/>
  <c r="BH516"/>
  <c r="BG516"/>
  <c r="BF516"/>
  <c r="T516"/>
  <c r="R516"/>
  <c r="P516"/>
  <c r="BI515"/>
  <c r="BH515"/>
  <c r="BG515"/>
  <c r="BF515"/>
  <c r="T515"/>
  <c r="R515"/>
  <c r="P515"/>
  <c r="BI514"/>
  <c r="BH514"/>
  <c r="BG514"/>
  <c r="BF514"/>
  <c r="T514"/>
  <c r="R514"/>
  <c r="P514"/>
  <c r="BI512"/>
  <c r="BH512"/>
  <c r="BG512"/>
  <c r="BF512"/>
  <c r="T512"/>
  <c r="R512"/>
  <c r="P512"/>
  <c r="BI511"/>
  <c r="BH511"/>
  <c r="BG511"/>
  <c r="BF511"/>
  <c r="T511"/>
  <c r="R511"/>
  <c r="P511"/>
  <c r="BI509"/>
  <c r="BH509"/>
  <c r="BG509"/>
  <c r="BF509"/>
  <c r="T509"/>
  <c r="R509"/>
  <c r="P509"/>
  <c r="BI507"/>
  <c r="BH507"/>
  <c r="BG507"/>
  <c r="BF507"/>
  <c r="T507"/>
  <c r="R507"/>
  <c r="P507"/>
  <c r="BI505"/>
  <c r="BH505"/>
  <c r="BG505"/>
  <c r="BF505"/>
  <c r="T505"/>
  <c r="R505"/>
  <c r="P505"/>
  <c r="BI504"/>
  <c r="BH504"/>
  <c r="BG504"/>
  <c r="BF504"/>
  <c r="T504"/>
  <c r="R504"/>
  <c r="P504"/>
  <c r="BI502"/>
  <c r="BH502"/>
  <c r="BG502"/>
  <c r="BF502"/>
  <c r="T502"/>
  <c r="R502"/>
  <c r="P502"/>
  <c r="BI500"/>
  <c r="BH500"/>
  <c r="BG500"/>
  <c r="BF500"/>
  <c r="T500"/>
  <c r="R500"/>
  <c r="P500"/>
  <c r="BI498"/>
  <c r="BH498"/>
  <c r="BG498"/>
  <c r="BF498"/>
  <c r="T498"/>
  <c r="R498"/>
  <c r="P498"/>
  <c r="BI496"/>
  <c r="BH496"/>
  <c r="BG496"/>
  <c r="BF496"/>
  <c r="T496"/>
  <c r="R496"/>
  <c r="P496"/>
  <c r="BI494"/>
  <c r="BH494"/>
  <c r="BG494"/>
  <c r="BF494"/>
  <c r="T494"/>
  <c r="R494"/>
  <c r="P494"/>
  <c r="BI492"/>
  <c r="BH492"/>
  <c r="BG492"/>
  <c r="BF492"/>
  <c r="T492"/>
  <c r="R492"/>
  <c r="P492"/>
  <c r="BI490"/>
  <c r="BH490"/>
  <c r="BG490"/>
  <c r="BF490"/>
  <c r="T490"/>
  <c r="R490"/>
  <c r="P490"/>
  <c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70"/>
  <c r="BH470"/>
  <c r="BG470"/>
  <c r="BF470"/>
  <c r="T470"/>
  <c r="R470"/>
  <c r="P470"/>
  <c r="BI468"/>
  <c r="BH468"/>
  <c r="BG468"/>
  <c r="BF468"/>
  <c r="T468"/>
  <c r="R468"/>
  <c r="P468"/>
  <c r="BI466"/>
  <c r="BH466"/>
  <c r="BG466"/>
  <c r="BF466"/>
  <c r="T466"/>
  <c r="R466"/>
  <c r="P466"/>
  <c r="BI464"/>
  <c r="BH464"/>
  <c r="BG464"/>
  <c r="BF464"/>
  <c r="T464"/>
  <c r="R464"/>
  <c r="P464"/>
  <c r="BI462"/>
  <c r="BH462"/>
  <c r="BG462"/>
  <c r="BF462"/>
  <c r="T462"/>
  <c r="R462"/>
  <c r="P462"/>
  <c r="BI460"/>
  <c r="BH460"/>
  <c r="BG460"/>
  <c r="BF460"/>
  <c r="T460"/>
  <c r="R460"/>
  <c r="P460"/>
  <c r="BI458"/>
  <c r="BH458"/>
  <c r="BG458"/>
  <c r="BF458"/>
  <c r="T458"/>
  <c r="R458"/>
  <c r="P458"/>
  <c r="BI456"/>
  <c r="BH456"/>
  <c r="BG456"/>
  <c r="BF456"/>
  <c r="T456"/>
  <c r="R456"/>
  <c r="P456"/>
  <c r="BI454"/>
  <c r="BH454"/>
  <c r="BG454"/>
  <c r="BF454"/>
  <c r="T454"/>
  <c r="R454"/>
  <c r="P454"/>
  <c r="BI452"/>
  <c r="BH452"/>
  <c r="BG452"/>
  <c r="BF452"/>
  <c r="T452"/>
  <c r="R452"/>
  <c r="P452"/>
  <c r="BI450"/>
  <c r="BH450"/>
  <c r="BG450"/>
  <c r="BF450"/>
  <c r="T450"/>
  <c r="R450"/>
  <c r="P450"/>
  <c r="BI448"/>
  <c r="BH448"/>
  <c r="BG448"/>
  <c r="BF448"/>
  <c r="T448"/>
  <c r="R448"/>
  <c r="P448"/>
  <c r="BI446"/>
  <c r="BH446"/>
  <c r="BG446"/>
  <c r="BF446"/>
  <c r="T446"/>
  <c r="R446"/>
  <c r="P446"/>
  <c r="BI444"/>
  <c r="BH444"/>
  <c r="BG444"/>
  <c r="BF444"/>
  <c r="T444"/>
  <c r="R444"/>
  <c r="P444"/>
  <c r="BI442"/>
  <c r="BH442"/>
  <c r="BG442"/>
  <c r="BF442"/>
  <c r="T442"/>
  <c r="R442"/>
  <c r="P442"/>
  <c r="BI440"/>
  <c r="BH440"/>
  <c r="BG440"/>
  <c r="BF440"/>
  <c r="T440"/>
  <c r="R440"/>
  <c r="P440"/>
  <c r="BI438"/>
  <c r="BH438"/>
  <c r="BG438"/>
  <c r="BF438"/>
  <c r="T438"/>
  <c r="R438"/>
  <c r="P438"/>
  <c r="BI436"/>
  <c r="BH436"/>
  <c r="BG436"/>
  <c r="BF436"/>
  <c r="T436"/>
  <c r="R436"/>
  <c r="P436"/>
  <c r="BI434"/>
  <c r="BH434"/>
  <c r="BG434"/>
  <c r="BF434"/>
  <c r="T434"/>
  <c r="R434"/>
  <c r="P434"/>
  <c r="BI432"/>
  <c r="BH432"/>
  <c r="BG432"/>
  <c r="BF432"/>
  <c r="T432"/>
  <c r="R432"/>
  <c r="P432"/>
  <c r="BI430"/>
  <c r="BH430"/>
  <c r="BG430"/>
  <c r="BF430"/>
  <c r="T430"/>
  <c r="R430"/>
  <c r="P430"/>
  <c r="BI428"/>
  <c r="BH428"/>
  <c r="BG428"/>
  <c r="BF428"/>
  <c r="T428"/>
  <c r="R428"/>
  <c r="P428"/>
  <c r="BI426"/>
  <c r="BH426"/>
  <c r="BG426"/>
  <c r="BF426"/>
  <c r="T426"/>
  <c r="R426"/>
  <c r="P426"/>
  <c r="BI423"/>
  <c r="BH423"/>
  <c r="BG423"/>
  <c r="BF423"/>
  <c r="T423"/>
  <c r="R423"/>
  <c r="P423"/>
  <c r="BI419"/>
  <c r="BH419"/>
  <c r="BG419"/>
  <c r="BF419"/>
  <c r="T419"/>
  <c r="R419"/>
  <c r="P419"/>
  <c r="BI417"/>
  <c r="BH417"/>
  <c r="BG417"/>
  <c r="BF417"/>
  <c r="T417"/>
  <c r="R417"/>
  <c r="P417"/>
  <c r="BI415"/>
  <c r="BH415"/>
  <c r="BG415"/>
  <c r="BF415"/>
  <c r="T415"/>
  <c r="R415"/>
  <c r="P415"/>
  <c r="BI413"/>
  <c r="BH413"/>
  <c r="BG413"/>
  <c r="BF413"/>
  <c r="T413"/>
  <c r="R413"/>
  <c r="P413"/>
  <c r="BI411"/>
  <c r="BH411"/>
  <c r="BG411"/>
  <c r="BF411"/>
  <c r="T411"/>
  <c r="R411"/>
  <c r="P411"/>
  <c r="BI409"/>
  <c r="BH409"/>
  <c r="BG409"/>
  <c r="BF409"/>
  <c r="T409"/>
  <c r="R409"/>
  <c r="P409"/>
  <c r="BI408"/>
  <c r="BH408"/>
  <c r="BG408"/>
  <c r="BF408"/>
  <c r="T408"/>
  <c r="R408"/>
  <c r="P408"/>
  <c r="BI406"/>
  <c r="BH406"/>
  <c r="BG406"/>
  <c r="BF406"/>
  <c r="T406"/>
  <c r="R406"/>
  <c r="P406"/>
  <c r="BI405"/>
  <c r="BH405"/>
  <c r="BG405"/>
  <c r="BF405"/>
  <c r="T405"/>
  <c r="R405"/>
  <c r="P405"/>
  <c r="BI403"/>
  <c r="BH403"/>
  <c r="BG403"/>
  <c r="BF403"/>
  <c r="T403"/>
  <c r="R403"/>
  <c r="P403"/>
  <c r="BI402"/>
  <c r="BH402"/>
  <c r="BG402"/>
  <c r="BF402"/>
  <c r="T402"/>
  <c r="R402"/>
  <c r="P402"/>
  <c r="BI400"/>
  <c r="BH400"/>
  <c r="BG400"/>
  <c r="BF400"/>
  <c r="T400"/>
  <c r="R400"/>
  <c r="P400"/>
  <c r="BI399"/>
  <c r="BH399"/>
  <c r="BG399"/>
  <c r="BF399"/>
  <c r="T399"/>
  <c r="R399"/>
  <c r="P399"/>
  <c r="BI397"/>
  <c r="BH397"/>
  <c r="BG397"/>
  <c r="BF397"/>
  <c r="T397"/>
  <c r="R397"/>
  <c r="P397"/>
  <c r="BI396"/>
  <c r="BH396"/>
  <c r="BG396"/>
  <c r="BF396"/>
  <c r="T396"/>
  <c r="R396"/>
  <c r="P396"/>
  <c r="BI394"/>
  <c r="BH394"/>
  <c r="BG394"/>
  <c r="BF394"/>
  <c r="T394"/>
  <c r="R394"/>
  <c r="P394"/>
  <c r="BI393"/>
  <c r="BH393"/>
  <c r="BG393"/>
  <c r="BF393"/>
  <c r="T393"/>
  <c r="R393"/>
  <c r="P393"/>
  <c r="BI391"/>
  <c r="BH391"/>
  <c r="BG391"/>
  <c r="BF391"/>
  <c r="T391"/>
  <c r="R391"/>
  <c r="P391"/>
  <c r="BI390"/>
  <c r="BH390"/>
  <c r="BG390"/>
  <c r="BF390"/>
  <c r="T390"/>
  <c r="R390"/>
  <c r="P390"/>
  <c r="BI389"/>
  <c r="BH389"/>
  <c r="BG389"/>
  <c r="BF389"/>
  <c r="T389"/>
  <c r="R389"/>
  <c r="P389"/>
  <c r="BI388"/>
  <c r="BH388"/>
  <c r="BG388"/>
  <c r="BF388"/>
  <c r="T388"/>
  <c r="R388"/>
  <c r="P388"/>
  <c r="BI386"/>
  <c r="BH386"/>
  <c r="BG386"/>
  <c r="BF386"/>
  <c r="T386"/>
  <c r="R386"/>
  <c r="P386"/>
  <c r="BI384"/>
  <c r="BH384"/>
  <c r="BG384"/>
  <c r="BF384"/>
  <c r="T384"/>
  <c r="R384"/>
  <c r="P384"/>
  <c r="BI383"/>
  <c r="BH383"/>
  <c r="BG383"/>
  <c r="BF383"/>
  <c r="T383"/>
  <c r="R383"/>
  <c r="P383"/>
  <c r="BI382"/>
  <c r="BH382"/>
  <c r="BG382"/>
  <c r="BF382"/>
  <c r="T382"/>
  <c r="R382"/>
  <c r="P382"/>
  <c r="BI380"/>
  <c r="BH380"/>
  <c r="BG380"/>
  <c r="BF380"/>
  <c r="T380"/>
  <c r="R380"/>
  <c r="P380"/>
  <c r="BI379"/>
  <c r="BH379"/>
  <c r="BG379"/>
  <c r="BF379"/>
  <c r="T379"/>
  <c r="R379"/>
  <c r="P379"/>
  <c r="BI378"/>
  <c r="BH378"/>
  <c r="BG378"/>
  <c r="BF378"/>
  <c r="T378"/>
  <c r="R378"/>
  <c r="P378"/>
  <c r="BI377"/>
  <c r="BH377"/>
  <c r="BG377"/>
  <c r="BF377"/>
  <c r="T377"/>
  <c r="R377"/>
  <c r="P377"/>
  <c r="BI375"/>
  <c r="BH375"/>
  <c r="BG375"/>
  <c r="BF375"/>
  <c r="T375"/>
  <c r="R375"/>
  <c r="P375"/>
  <c r="BI374"/>
  <c r="BH374"/>
  <c r="BG374"/>
  <c r="BF374"/>
  <c r="T374"/>
  <c r="R374"/>
  <c r="P374"/>
  <c r="BI372"/>
  <c r="BH372"/>
  <c r="BG372"/>
  <c r="BF372"/>
  <c r="T372"/>
  <c r="R372"/>
  <c r="P372"/>
  <c r="BI371"/>
  <c r="BH371"/>
  <c r="BG371"/>
  <c r="BF371"/>
  <c r="T371"/>
  <c r="R371"/>
  <c r="P371"/>
  <c r="BI369"/>
  <c r="BH369"/>
  <c r="BG369"/>
  <c r="BF369"/>
  <c r="T369"/>
  <c r="R369"/>
  <c r="P369"/>
  <c r="BI368"/>
  <c r="BH368"/>
  <c r="BG368"/>
  <c r="BF368"/>
  <c r="T368"/>
  <c r="R368"/>
  <c r="P368"/>
  <c r="BI366"/>
  <c r="BH366"/>
  <c r="BG366"/>
  <c r="BF366"/>
  <c r="T366"/>
  <c r="R366"/>
  <c r="P366"/>
  <c r="BI365"/>
  <c r="BH365"/>
  <c r="BG365"/>
  <c r="BF365"/>
  <c r="T365"/>
  <c r="R365"/>
  <c r="P365"/>
  <c r="BI364"/>
  <c r="BH364"/>
  <c r="BG364"/>
  <c r="BF364"/>
  <c r="T364"/>
  <c r="R364"/>
  <c r="P364"/>
  <c r="BI361"/>
  <c r="BH361"/>
  <c r="BG361"/>
  <c r="BF361"/>
  <c r="T361"/>
  <c r="R361"/>
  <c r="P361"/>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4"/>
  <c r="BH354"/>
  <c r="BG354"/>
  <c r="BF354"/>
  <c r="T354"/>
  <c r="R354"/>
  <c r="P354"/>
  <c r="BI353"/>
  <c r="BH353"/>
  <c r="BG353"/>
  <c r="BF353"/>
  <c r="T353"/>
  <c r="R353"/>
  <c r="P353"/>
  <c r="BI350"/>
  <c r="BH350"/>
  <c r="BG350"/>
  <c r="BF350"/>
  <c r="T350"/>
  <c r="R350"/>
  <c r="P350"/>
  <c r="BI346"/>
  <c r="BH346"/>
  <c r="BG346"/>
  <c r="BF346"/>
  <c r="T346"/>
  <c r="R346"/>
  <c r="P346"/>
  <c r="BI345"/>
  <c r="BH345"/>
  <c r="BG345"/>
  <c r="BF345"/>
  <c r="T345"/>
  <c r="R345"/>
  <c r="P345"/>
  <c r="BI343"/>
  <c r="BH343"/>
  <c r="BG343"/>
  <c r="BF343"/>
  <c r="T343"/>
  <c r="R343"/>
  <c r="P343"/>
  <c r="BI342"/>
  <c r="BH342"/>
  <c r="BG342"/>
  <c r="BF342"/>
  <c r="T342"/>
  <c r="R342"/>
  <c r="P342"/>
  <c r="BI340"/>
  <c r="BH340"/>
  <c r="BG340"/>
  <c r="BF340"/>
  <c r="T340"/>
  <c r="R340"/>
  <c r="P340"/>
  <c r="BI339"/>
  <c r="BH339"/>
  <c r="BG339"/>
  <c r="BF339"/>
  <c r="T339"/>
  <c r="R339"/>
  <c r="P339"/>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28"/>
  <c r="BH328"/>
  <c r="BG328"/>
  <c r="BF328"/>
  <c r="T328"/>
  <c r="R328"/>
  <c r="P328"/>
  <c r="BI324"/>
  <c r="BH324"/>
  <c r="BG324"/>
  <c r="BF324"/>
  <c r="T324"/>
  <c r="R324"/>
  <c r="P324"/>
  <c r="BI323"/>
  <c r="BH323"/>
  <c r="BG323"/>
  <c r="BF323"/>
  <c r="T323"/>
  <c r="R323"/>
  <c r="P323"/>
  <c r="BI321"/>
  <c r="BH321"/>
  <c r="BG321"/>
  <c r="BF321"/>
  <c r="T321"/>
  <c r="R321"/>
  <c r="P321"/>
  <c r="BI320"/>
  <c r="BH320"/>
  <c r="BG320"/>
  <c r="BF320"/>
  <c r="T320"/>
  <c r="R320"/>
  <c r="P320"/>
  <c r="BI318"/>
  <c r="BH318"/>
  <c r="BG318"/>
  <c r="BF318"/>
  <c r="T318"/>
  <c r="R318"/>
  <c r="P318"/>
  <c r="BI316"/>
  <c r="BH316"/>
  <c r="BG316"/>
  <c r="BF316"/>
  <c r="T316"/>
  <c r="R316"/>
  <c r="P316"/>
  <c r="BI315"/>
  <c r="BH315"/>
  <c r="BG315"/>
  <c r="BF315"/>
  <c r="T315"/>
  <c r="R315"/>
  <c r="P315"/>
  <c r="BI313"/>
  <c r="BH313"/>
  <c r="BG313"/>
  <c r="BF313"/>
  <c r="T313"/>
  <c r="R313"/>
  <c r="P313"/>
  <c r="BI311"/>
  <c r="BH311"/>
  <c r="BG311"/>
  <c r="BF311"/>
  <c r="T311"/>
  <c r="R311"/>
  <c r="P311"/>
  <c r="BI309"/>
  <c r="BH309"/>
  <c r="BG309"/>
  <c r="BF309"/>
  <c r="T309"/>
  <c r="R309"/>
  <c r="P309"/>
  <c r="BI308"/>
  <c r="BH308"/>
  <c r="BG308"/>
  <c r="BF308"/>
  <c r="T308"/>
  <c r="R308"/>
  <c r="P308"/>
  <c r="BI306"/>
  <c r="BH306"/>
  <c r="BG306"/>
  <c r="BF306"/>
  <c r="T306"/>
  <c r="R306"/>
  <c r="P306"/>
  <c r="BI305"/>
  <c r="BH305"/>
  <c r="BG305"/>
  <c r="BF305"/>
  <c r="T305"/>
  <c r="R305"/>
  <c r="P305"/>
  <c r="BI303"/>
  <c r="BH303"/>
  <c r="BG303"/>
  <c r="BF303"/>
  <c r="T303"/>
  <c r="R303"/>
  <c r="P303"/>
  <c r="BI302"/>
  <c r="BH302"/>
  <c r="BG302"/>
  <c r="BF302"/>
  <c r="T302"/>
  <c r="R302"/>
  <c r="P302"/>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3"/>
  <c r="BH293"/>
  <c r="BG293"/>
  <c r="BF293"/>
  <c r="T293"/>
  <c r="R293"/>
  <c r="P293"/>
  <c r="BI291"/>
  <c r="BH291"/>
  <c r="BG291"/>
  <c r="BF291"/>
  <c r="T291"/>
  <c r="R291"/>
  <c r="P291"/>
  <c r="BI290"/>
  <c r="BH290"/>
  <c r="BG290"/>
  <c r="BF290"/>
  <c r="T290"/>
  <c r="R290"/>
  <c r="P290"/>
  <c r="BI289"/>
  <c r="BH289"/>
  <c r="BG289"/>
  <c r="BF289"/>
  <c r="T289"/>
  <c r="R289"/>
  <c r="P289"/>
  <c r="BI287"/>
  <c r="BH287"/>
  <c r="BG287"/>
  <c r="BF287"/>
  <c r="T287"/>
  <c r="R287"/>
  <c r="P287"/>
  <c r="BI285"/>
  <c r="BH285"/>
  <c r="BG285"/>
  <c r="BF285"/>
  <c r="T285"/>
  <c r="R285"/>
  <c r="P285"/>
  <c r="BI283"/>
  <c r="BH283"/>
  <c r="BG283"/>
  <c r="BF283"/>
  <c r="T283"/>
  <c r="R283"/>
  <c r="P283"/>
  <c r="BI282"/>
  <c r="BH282"/>
  <c r="BG282"/>
  <c r="BF282"/>
  <c r="T282"/>
  <c r="R282"/>
  <c r="P282"/>
  <c r="BI280"/>
  <c r="BH280"/>
  <c r="BG280"/>
  <c r="BF280"/>
  <c r="T280"/>
  <c r="R280"/>
  <c r="P280"/>
  <c r="BI278"/>
  <c r="BH278"/>
  <c r="BG278"/>
  <c r="BF278"/>
  <c r="T278"/>
  <c r="R278"/>
  <c r="P278"/>
  <c r="BI277"/>
  <c r="BH277"/>
  <c r="BG277"/>
  <c r="BF277"/>
  <c r="T277"/>
  <c r="R277"/>
  <c r="P277"/>
  <c r="BI275"/>
  <c r="BH275"/>
  <c r="BG275"/>
  <c r="BF275"/>
  <c r="T275"/>
  <c r="R275"/>
  <c r="P275"/>
  <c r="BI273"/>
  <c r="BH273"/>
  <c r="BG273"/>
  <c r="BF273"/>
  <c r="T273"/>
  <c r="R273"/>
  <c r="P273"/>
  <c r="BI272"/>
  <c r="BH272"/>
  <c r="BG272"/>
  <c r="BF272"/>
  <c r="T272"/>
  <c r="R272"/>
  <c r="P272"/>
  <c r="BI271"/>
  <c r="BH271"/>
  <c r="BG271"/>
  <c r="BF271"/>
  <c r="T271"/>
  <c r="R271"/>
  <c r="P271"/>
  <c r="BI269"/>
  <c r="BH269"/>
  <c r="BG269"/>
  <c r="BF269"/>
  <c r="T269"/>
  <c r="R269"/>
  <c r="P269"/>
  <c r="BI265"/>
  <c r="BH265"/>
  <c r="BG265"/>
  <c r="BF265"/>
  <c r="T265"/>
  <c r="R265"/>
  <c r="P265"/>
  <c r="BI261"/>
  <c r="BH261"/>
  <c r="BG261"/>
  <c r="BF261"/>
  <c r="T261"/>
  <c r="R261"/>
  <c r="P261"/>
  <c r="BI260"/>
  <c r="BH260"/>
  <c r="BG260"/>
  <c r="BF260"/>
  <c r="T260"/>
  <c r="R260"/>
  <c r="P260"/>
  <c r="BI259"/>
  <c r="BH259"/>
  <c r="BG259"/>
  <c r="BF259"/>
  <c r="T259"/>
  <c r="R259"/>
  <c r="P259"/>
  <c r="BI257"/>
  <c r="BH257"/>
  <c r="BG257"/>
  <c r="BF257"/>
  <c r="T257"/>
  <c r="R257"/>
  <c r="P257"/>
  <c r="BI256"/>
  <c r="BH256"/>
  <c r="BG256"/>
  <c r="BF256"/>
  <c r="T256"/>
  <c r="R256"/>
  <c r="P256"/>
  <c r="BI255"/>
  <c r="BH255"/>
  <c r="BG255"/>
  <c r="BF255"/>
  <c r="T255"/>
  <c r="R255"/>
  <c r="P255"/>
  <c r="BI254"/>
  <c r="BH254"/>
  <c r="BG254"/>
  <c r="BF254"/>
  <c r="T254"/>
  <c r="R254"/>
  <c r="P254"/>
  <c r="BI253"/>
  <c r="BH253"/>
  <c r="BG253"/>
  <c r="BF253"/>
  <c r="T253"/>
  <c r="R253"/>
  <c r="P253"/>
  <c r="BI251"/>
  <c r="BH251"/>
  <c r="BG251"/>
  <c r="BF251"/>
  <c r="T251"/>
  <c r="R251"/>
  <c r="P251"/>
  <c r="BI250"/>
  <c r="BH250"/>
  <c r="BG250"/>
  <c r="BF250"/>
  <c r="T250"/>
  <c r="R250"/>
  <c r="P250"/>
  <c r="BI249"/>
  <c r="BH249"/>
  <c r="BG249"/>
  <c r="BF249"/>
  <c r="T249"/>
  <c r="R249"/>
  <c r="P249"/>
  <c r="BI247"/>
  <c r="BH247"/>
  <c r="BG247"/>
  <c r="BF247"/>
  <c r="T247"/>
  <c r="R247"/>
  <c r="P247"/>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4"/>
  <c r="BH234"/>
  <c r="BG234"/>
  <c r="BF234"/>
  <c r="T234"/>
  <c r="R234"/>
  <c r="P234"/>
  <c r="BI233"/>
  <c r="BH233"/>
  <c r="BG233"/>
  <c r="BF233"/>
  <c r="T233"/>
  <c r="R233"/>
  <c r="P233"/>
  <c r="BI232"/>
  <c r="BH232"/>
  <c r="BG232"/>
  <c r="BF232"/>
  <c r="T232"/>
  <c r="R232"/>
  <c r="P232"/>
  <c r="BI231"/>
  <c r="BH231"/>
  <c r="BG231"/>
  <c r="BF231"/>
  <c r="T231"/>
  <c r="R231"/>
  <c r="P231"/>
  <c r="BI229"/>
  <c r="BH229"/>
  <c r="BG229"/>
  <c r="BF229"/>
  <c r="T229"/>
  <c r="R229"/>
  <c r="P229"/>
  <c r="BI228"/>
  <c r="BH228"/>
  <c r="BG228"/>
  <c r="BF228"/>
  <c r="T228"/>
  <c r="R228"/>
  <c r="P228"/>
  <c r="BI227"/>
  <c r="BH227"/>
  <c r="BG227"/>
  <c r="BF227"/>
  <c r="T227"/>
  <c r="R227"/>
  <c r="P227"/>
  <c r="BI225"/>
  <c r="BH225"/>
  <c r="BG225"/>
  <c r="BF225"/>
  <c r="T225"/>
  <c r="R225"/>
  <c r="P225"/>
  <c r="BI224"/>
  <c r="BH224"/>
  <c r="BG224"/>
  <c r="BF224"/>
  <c r="T224"/>
  <c r="R224"/>
  <c r="P224"/>
  <c r="BI223"/>
  <c r="BH223"/>
  <c r="BG223"/>
  <c r="BF223"/>
  <c r="T223"/>
  <c r="R223"/>
  <c r="P223"/>
  <c r="BI221"/>
  <c r="BH221"/>
  <c r="BG221"/>
  <c r="BF221"/>
  <c r="T221"/>
  <c r="R221"/>
  <c r="P221"/>
  <c r="BI220"/>
  <c r="BH220"/>
  <c r="BG220"/>
  <c r="BF220"/>
  <c r="T220"/>
  <c r="R220"/>
  <c r="P220"/>
  <c r="BI218"/>
  <c r="BH218"/>
  <c r="BG218"/>
  <c r="BF218"/>
  <c r="T218"/>
  <c r="R218"/>
  <c r="P218"/>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2"/>
  <c r="BH202"/>
  <c r="BG202"/>
  <c r="BF202"/>
  <c r="T202"/>
  <c r="R202"/>
  <c r="P202"/>
  <c r="BI201"/>
  <c r="BH201"/>
  <c r="BG201"/>
  <c r="BF201"/>
  <c r="T201"/>
  <c r="R201"/>
  <c r="P201"/>
  <c r="BI199"/>
  <c r="BH199"/>
  <c r="BG199"/>
  <c r="BF199"/>
  <c r="T199"/>
  <c r="R199"/>
  <c r="P199"/>
  <c r="BI198"/>
  <c r="BH198"/>
  <c r="BG198"/>
  <c r="BF198"/>
  <c r="T198"/>
  <c r="R198"/>
  <c r="P198"/>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0"/>
  <c r="BH190"/>
  <c r="BG190"/>
  <c r="BF190"/>
  <c r="T190"/>
  <c r="R190"/>
  <c r="P190"/>
  <c r="BI189"/>
  <c r="BH189"/>
  <c r="BG189"/>
  <c r="BF189"/>
  <c r="T189"/>
  <c r="R189"/>
  <c r="P189"/>
  <c r="BI187"/>
  <c r="BH187"/>
  <c r="BG187"/>
  <c r="BF187"/>
  <c r="T187"/>
  <c r="R187"/>
  <c r="P187"/>
  <c r="BI184"/>
  <c r="BH184"/>
  <c r="BG184"/>
  <c r="BF184"/>
  <c r="T184"/>
  <c r="R184"/>
  <c r="P184"/>
  <c r="BI183"/>
  <c r="BH183"/>
  <c r="BG183"/>
  <c r="BF183"/>
  <c r="T183"/>
  <c r="R183"/>
  <c r="P183"/>
  <c r="BI182"/>
  <c r="BH182"/>
  <c r="BG182"/>
  <c r="BF182"/>
  <c r="T182"/>
  <c r="R182"/>
  <c r="P182"/>
  <c r="BI178"/>
  <c r="BH178"/>
  <c r="BG178"/>
  <c r="BF178"/>
  <c r="T178"/>
  <c r="R178"/>
  <c r="P178"/>
  <c r="BI176"/>
  <c r="BH176"/>
  <c r="BG176"/>
  <c r="BF176"/>
  <c r="T176"/>
  <c r="R176"/>
  <c r="P176"/>
  <c r="BI174"/>
  <c r="BH174"/>
  <c r="BG174"/>
  <c r="BF174"/>
  <c r="T174"/>
  <c r="R174"/>
  <c r="P174"/>
  <c r="BI173"/>
  <c r="BH173"/>
  <c r="BG173"/>
  <c r="BF173"/>
  <c r="T173"/>
  <c r="R173"/>
  <c r="P173"/>
  <c r="BI171"/>
  <c r="BH171"/>
  <c r="BG171"/>
  <c r="BF171"/>
  <c r="T171"/>
  <c r="R171"/>
  <c r="P171"/>
  <c r="BI170"/>
  <c r="BH170"/>
  <c r="BG170"/>
  <c r="BF170"/>
  <c r="T170"/>
  <c r="R170"/>
  <c r="P170"/>
  <c r="BI169"/>
  <c r="BH169"/>
  <c r="BG169"/>
  <c r="BF169"/>
  <c r="T169"/>
  <c r="R169"/>
  <c r="P169"/>
  <c r="BI168"/>
  <c r="BH168"/>
  <c r="BG168"/>
  <c r="BF168"/>
  <c r="T168"/>
  <c r="R168"/>
  <c r="P168"/>
  <c r="BI166"/>
  <c r="BH166"/>
  <c r="BG166"/>
  <c r="BF166"/>
  <c r="T166"/>
  <c r="R166"/>
  <c r="P166"/>
  <c r="BI165"/>
  <c r="BH165"/>
  <c r="BG165"/>
  <c r="BF165"/>
  <c r="T165"/>
  <c r="R165"/>
  <c r="P165"/>
  <c r="BI164"/>
  <c r="BH164"/>
  <c r="BG164"/>
  <c r="BF164"/>
  <c r="T164"/>
  <c r="R164"/>
  <c r="P164"/>
  <c r="BI162"/>
  <c r="BH162"/>
  <c r="BG162"/>
  <c r="BF162"/>
  <c r="T162"/>
  <c r="R162"/>
  <c r="P162"/>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9"/>
  <c r="BH129"/>
  <c r="BG129"/>
  <c r="BF129"/>
  <c r="T129"/>
  <c r="R129"/>
  <c r="P129"/>
  <c r="BI128"/>
  <c r="BH128"/>
  <c r="BG128"/>
  <c r="BF128"/>
  <c r="T128"/>
  <c r="R128"/>
  <c r="P128"/>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7"/>
  <c r="BH117"/>
  <c r="BG117"/>
  <c r="BF117"/>
  <c r="T117"/>
  <c r="R117"/>
  <c r="P117"/>
  <c r="BI116"/>
  <c r="BH116"/>
  <c r="BG116"/>
  <c r="BF116"/>
  <c r="T116"/>
  <c r="R116"/>
  <c r="P116"/>
  <c r="BI115"/>
  <c r="BH115"/>
  <c r="BG115"/>
  <c r="BF115"/>
  <c r="T115"/>
  <c r="R115"/>
  <c r="P115"/>
  <c r="BI113"/>
  <c r="BH113"/>
  <c r="BG113"/>
  <c r="BF113"/>
  <c r="T113"/>
  <c r="R113"/>
  <c r="P113"/>
  <c r="BI112"/>
  <c r="BH112"/>
  <c r="BG112"/>
  <c r="BF112"/>
  <c r="T112"/>
  <c r="R112"/>
  <c r="P112"/>
  <c r="BI111"/>
  <c r="BH111"/>
  <c r="BG111"/>
  <c r="BF111"/>
  <c r="T111"/>
  <c r="R111"/>
  <c r="P111"/>
  <c r="BI110"/>
  <c r="BH110"/>
  <c r="BG110"/>
  <c r="BF110"/>
  <c r="T110"/>
  <c r="R110"/>
  <c r="P110"/>
  <c r="BI108"/>
  <c r="BH108"/>
  <c r="BG108"/>
  <c r="BF108"/>
  <c r="T108"/>
  <c r="R108"/>
  <c r="P108"/>
  <c r="BI106"/>
  <c r="BH106"/>
  <c r="BG106"/>
  <c r="BF106"/>
  <c r="T106"/>
  <c r="R106"/>
  <c r="P106"/>
  <c r="BI105"/>
  <c r="BH105"/>
  <c r="BG105"/>
  <c r="BF105"/>
  <c r="T105"/>
  <c r="R105"/>
  <c r="P105"/>
  <c r="BI103"/>
  <c r="BH103"/>
  <c r="BG103"/>
  <c r="BF103"/>
  <c r="T103"/>
  <c r="R103"/>
  <c r="P103"/>
  <c r="BI102"/>
  <c r="BH102"/>
  <c r="BG102"/>
  <c r="BF102"/>
  <c r="T102"/>
  <c r="R102"/>
  <c r="P102"/>
  <c r="BI100"/>
  <c r="BH100"/>
  <c r="BG100"/>
  <c r="BF100"/>
  <c r="T100"/>
  <c r="R100"/>
  <c r="P100"/>
  <c r="BI99"/>
  <c r="BH99"/>
  <c r="BG99"/>
  <c r="BF99"/>
  <c r="T99"/>
  <c r="R99"/>
  <c r="P99"/>
  <c r="BI98"/>
  <c r="BH98"/>
  <c r="BG98"/>
  <c r="BF98"/>
  <c r="T98"/>
  <c r="R98"/>
  <c r="P98"/>
  <c r="J90"/>
  <c r="F90"/>
  <c r="F88"/>
  <c r="E86"/>
  <c r="J58"/>
  <c r="F58"/>
  <c r="F56"/>
  <c r="E54"/>
  <c r="J26"/>
  <c r="E26"/>
  <c r="J91"/>
  <c r="J25"/>
  <c r="J20"/>
  <c r="E20"/>
  <c r="F91"/>
  <c r="J19"/>
  <c r="J14"/>
  <c r="J88"/>
  <c r="E7"/>
  <c r="E82"/>
  <c i="10" r="J41"/>
  <c r="J40"/>
  <c i="1" r="AY66"/>
  <c i="10" r="J39"/>
  <c i="1" r="AX66"/>
  <c i="10" r="BI128"/>
  <c r="BH128"/>
  <c r="BG128"/>
  <c r="BF128"/>
  <c r="T128"/>
  <c r="R128"/>
  <c r="P128"/>
  <c r="BI127"/>
  <c r="BH127"/>
  <c r="BG127"/>
  <c r="BF127"/>
  <c r="T127"/>
  <c r="R127"/>
  <c r="P127"/>
  <c r="BI126"/>
  <c r="BH126"/>
  <c r="BG126"/>
  <c r="BF126"/>
  <c r="T126"/>
  <c r="R126"/>
  <c r="P126"/>
  <c r="BI125"/>
  <c r="BH125"/>
  <c r="BG125"/>
  <c r="BF125"/>
  <c r="T125"/>
  <c r="R125"/>
  <c r="P125"/>
  <c r="BI123"/>
  <c r="BH123"/>
  <c r="BG123"/>
  <c r="BF123"/>
  <c r="T123"/>
  <c r="R123"/>
  <c r="P123"/>
  <c r="BI122"/>
  <c r="BH122"/>
  <c r="BG122"/>
  <c r="BF122"/>
  <c r="T122"/>
  <c r="R122"/>
  <c r="P122"/>
  <c r="BI121"/>
  <c r="BH121"/>
  <c r="BG121"/>
  <c r="BF121"/>
  <c r="T121"/>
  <c r="R121"/>
  <c r="P121"/>
  <c r="BI120"/>
  <c r="BH120"/>
  <c r="BG120"/>
  <c r="BF120"/>
  <c r="T120"/>
  <c r="R120"/>
  <c r="P120"/>
  <c r="BI118"/>
  <c r="BH118"/>
  <c r="BG118"/>
  <c r="BF118"/>
  <c r="T118"/>
  <c r="R118"/>
  <c r="P118"/>
  <c r="BI117"/>
  <c r="BH117"/>
  <c r="BG117"/>
  <c r="BF117"/>
  <c r="T117"/>
  <c r="R117"/>
  <c r="P117"/>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3"/>
  <c r="BH103"/>
  <c r="BG103"/>
  <c r="BF103"/>
  <c r="T103"/>
  <c r="R103"/>
  <c r="P103"/>
  <c r="BI102"/>
  <c r="BH102"/>
  <c r="BG102"/>
  <c r="BF102"/>
  <c r="T102"/>
  <c r="R102"/>
  <c r="P102"/>
  <c r="BI99"/>
  <c r="BH99"/>
  <c r="BG99"/>
  <c r="BF99"/>
  <c r="T99"/>
  <c r="T98"/>
  <c r="R99"/>
  <c r="R98"/>
  <c r="P99"/>
  <c r="P98"/>
  <c r="J92"/>
  <c r="F92"/>
  <c r="F90"/>
  <c r="E88"/>
  <c r="J62"/>
  <c r="F62"/>
  <c r="F60"/>
  <c r="E58"/>
  <c r="J28"/>
  <c r="E28"/>
  <c r="J93"/>
  <c r="J27"/>
  <c r="J22"/>
  <c r="E22"/>
  <c r="F93"/>
  <c r="J21"/>
  <c r="J16"/>
  <c r="J60"/>
  <c r="E7"/>
  <c r="E82"/>
  <c i="9" r="J41"/>
  <c r="J40"/>
  <c i="1" r="AY65"/>
  <c i="9" r="J39"/>
  <c i="1" r="AX65"/>
  <c i="9"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29"/>
  <c r="BH229"/>
  <c r="BG229"/>
  <c r="BF229"/>
  <c r="T229"/>
  <c r="R229"/>
  <c r="P229"/>
  <c r="BI228"/>
  <c r="BH228"/>
  <c r="BG228"/>
  <c r="BF228"/>
  <c r="T228"/>
  <c r="R228"/>
  <c r="P228"/>
  <c r="BI227"/>
  <c r="BH227"/>
  <c r="BG227"/>
  <c r="BF227"/>
  <c r="T227"/>
  <c r="R227"/>
  <c r="P227"/>
  <c r="BI224"/>
  <c r="BH224"/>
  <c r="BG224"/>
  <c r="BF224"/>
  <c r="T224"/>
  <c r="R224"/>
  <c r="P224"/>
  <c r="BI223"/>
  <c r="BH223"/>
  <c r="BG223"/>
  <c r="BF223"/>
  <c r="T223"/>
  <c r="R223"/>
  <c r="P223"/>
  <c r="BI221"/>
  <c r="BH221"/>
  <c r="BG221"/>
  <c r="BF221"/>
  <c r="T221"/>
  <c r="R221"/>
  <c r="P221"/>
  <c r="BI219"/>
  <c r="BH219"/>
  <c r="BG219"/>
  <c r="BF219"/>
  <c r="T219"/>
  <c r="R219"/>
  <c r="P219"/>
  <c r="BI218"/>
  <c r="BH218"/>
  <c r="BG218"/>
  <c r="BF218"/>
  <c r="T218"/>
  <c r="R218"/>
  <c r="P218"/>
  <c r="BI216"/>
  <c r="BH216"/>
  <c r="BG216"/>
  <c r="BF216"/>
  <c r="T216"/>
  <c r="R216"/>
  <c r="P216"/>
  <c r="BI215"/>
  <c r="BH215"/>
  <c r="BG215"/>
  <c r="BF215"/>
  <c r="T215"/>
  <c r="R215"/>
  <c r="P215"/>
  <c r="BI213"/>
  <c r="BH213"/>
  <c r="BG213"/>
  <c r="BF213"/>
  <c r="T213"/>
  <c r="R213"/>
  <c r="P213"/>
  <c r="BI212"/>
  <c r="BH212"/>
  <c r="BG212"/>
  <c r="BF212"/>
  <c r="T212"/>
  <c r="R212"/>
  <c r="P212"/>
  <c r="BI211"/>
  <c r="BH211"/>
  <c r="BG211"/>
  <c r="BF211"/>
  <c r="T211"/>
  <c r="R211"/>
  <c r="P211"/>
  <c r="BI210"/>
  <c r="BH210"/>
  <c r="BG210"/>
  <c r="BF210"/>
  <c r="T210"/>
  <c r="R210"/>
  <c r="P210"/>
  <c r="BI208"/>
  <c r="BH208"/>
  <c r="BG208"/>
  <c r="BF208"/>
  <c r="T208"/>
  <c r="R208"/>
  <c r="P208"/>
  <c r="BI207"/>
  <c r="BH207"/>
  <c r="BG207"/>
  <c r="BF207"/>
  <c r="T207"/>
  <c r="R207"/>
  <c r="P207"/>
  <c r="BI206"/>
  <c r="BH206"/>
  <c r="BG206"/>
  <c r="BF206"/>
  <c r="T206"/>
  <c r="R206"/>
  <c r="P206"/>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5"/>
  <c r="BH195"/>
  <c r="BG195"/>
  <c r="BF195"/>
  <c r="T195"/>
  <c r="R195"/>
  <c r="P195"/>
  <c r="BI194"/>
  <c r="BH194"/>
  <c r="BG194"/>
  <c r="BF194"/>
  <c r="T194"/>
  <c r="R194"/>
  <c r="P194"/>
  <c r="BI193"/>
  <c r="BH193"/>
  <c r="BG193"/>
  <c r="BF193"/>
  <c r="T193"/>
  <c r="R193"/>
  <c r="P193"/>
  <c r="BI192"/>
  <c r="BH192"/>
  <c r="BG192"/>
  <c r="BF192"/>
  <c r="T192"/>
  <c r="R192"/>
  <c r="P192"/>
  <c r="BI190"/>
  <c r="BH190"/>
  <c r="BG190"/>
  <c r="BF190"/>
  <c r="T190"/>
  <c r="R190"/>
  <c r="P190"/>
  <c r="BI188"/>
  <c r="BH188"/>
  <c r="BG188"/>
  <c r="BF188"/>
  <c r="T188"/>
  <c r="R188"/>
  <c r="P188"/>
  <c r="BI186"/>
  <c r="BH186"/>
  <c r="BG186"/>
  <c r="BF186"/>
  <c r="T186"/>
  <c r="R186"/>
  <c r="P186"/>
  <c r="BI185"/>
  <c r="BH185"/>
  <c r="BG185"/>
  <c r="BF185"/>
  <c r="T185"/>
  <c r="R185"/>
  <c r="P185"/>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8"/>
  <c r="BH158"/>
  <c r="BG158"/>
  <c r="BF158"/>
  <c r="T158"/>
  <c r="R158"/>
  <c r="P158"/>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29"/>
  <c r="BH129"/>
  <c r="BG129"/>
  <c r="BF129"/>
  <c r="T129"/>
  <c r="R129"/>
  <c r="P129"/>
  <c r="BI127"/>
  <c r="BH127"/>
  <c r="BG127"/>
  <c r="BF127"/>
  <c r="T127"/>
  <c r="R127"/>
  <c r="P127"/>
  <c r="BI126"/>
  <c r="BH126"/>
  <c r="BG126"/>
  <c r="BF126"/>
  <c r="T126"/>
  <c r="R126"/>
  <c r="P126"/>
  <c r="BI125"/>
  <c r="BH125"/>
  <c r="BG125"/>
  <c r="BF125"/>
  <c r="T125"/>
  <c r="R125"/>
  <c r="P125"/>
  <c r="BI123"/>
  <c r="BH123"/>
  <c r="BG123"/>
  <c r="BF123"/>
  <c r="T123"/>
  <c r="R123"/>
  <c r="P123"/>
  <c r="BI122"/>
  <c r="BH122"/>
  <c r="BG122"/>
  <c r="BF122"/>
  <c r="T122"/>
  <c r="R122"/>
  <c r="P122"/>
  <c r="BI120"/>
  <c r="BH120"/>
  <c r="BG120"/>
  <c r="BF120"/>
  <c r="T120"/>
  <c r="R120"/>
  <c r="P120"/>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6"/>
  <c r="BH106"/>
  <c r="BG106"/>
  <c r="BF106"/>
  <c r="T106"/>
  <c r="T105"/>
  <c r="R106"/>
  <c r="R105"/>
  <c r="P106"/>
  <c r="P105"/>
  <c r="J99"/>
  <c r="F99"/>
  <c r="F97"/>
  <c r="E95"/>
  <c r="J62"/>
  <c r="F62"/>
  <c r="F60"/>
  <c r="E58"/>
  <c r="J28"/>
  <c r="E28"/>
  <c r="J63"/>
  <c r="J27"/>
  <c r="J22"/>
  <c r="E22"/>
  <c r="F100"/>
  <c r="J21"/>
  <c r="J16"/>
  <c r="J60"/>
  <c r="E7"/>
  <c r="E89"/>
  <c i="8" r="J41"/>
  <c r="J40"/>
  <c i="1" r="AY64"/>
  <c i="8" r="J39"/>
  <c i="1" r="AX64"/>
  <c i="8"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5"/>
  <c r="BH205"/>
  <c r="BG205"/>
  <c r="BF205"/>
  <c r="T205"/>
  <c r="R205"/>
  <c r="P205"/>
  <c r="BI204"/>
  <c r="BH204"/>
  <c r="BG204"/>
  <c r="BF204"/>
  <c r="T204"/>
  <c r="R204"/>
  <c r="P204"/>
  <c r="BI203"/>
  <c r="BH203"/>
  <c r="BG203"/>
  <c r="BF203"/>
  <c r="T203"/>
  <c r="R203"/>
  <c r="P203"/>
  <c r="BI201"/>
  <c r="BH201"/>
  <c r="BG201"/>
  <c r="BF201"/>
  <c r="T201"/>
  <c r="R201"/>
  <c r="P201"/>
  <c r="BI200"/>
  <c r="BH200"/>
  <c r="BG200"/>
  <c r="BF200"/>
  <c r="T200"/>
  <c r="R200"/>
  <c r="P200"/>
  <c r="BI199"/>
  <c r="BH199"/>
  <c r="BG199"/>
  <c r="BF199"/>
  <c r="T199"/>
  <c r="R199"/>
  <c r="P199"/>
  <c r="BI197"/>
  <c r="BH197"/>
  <c r="BG197"/>
  <c r="BF197"/>
  <c r="T197"/>
  <c r="R197"/>
  <c r="P197"/>
  <c r="BI196"/>
  <c r="BH196"/>
  <c r="BG196"/>
  <c r="BF196"/>
  <c r="T196"/>
  <c r="R196"/>
  <c r="P196"/>
  <c r="BI194"/>
  <c r="BH194"/>
  <c r="BG194"/>
  <c r="BF194"/>
  <c r="T194"/>
  <c r="R194"/>
  <c r="P194"/>
  <c r="BI193"/>
  <c r="BH193"/>
  <c r="BG193"/>
  <c r="BF193"/>
  <c r="T193"/>
  <c r="R193"/>
  <c r="P193"/>
  <c r="BI191"/>
  <c r="BH191"/>
  <c r="BG191"/>
  <c r="BF191"/>
  <c r="T191"/>
  <c r="R191"/>
  <c r="P191"/>
  <c r="BI190"/>
  <c r="BH190"/>
  <c r="BG190"/>
  <c r="BF190"/>
  <c r="T190"/>
  <c r="R190"/>
  <c r="P190"/>
  <c r="BI189"/>
  <c r="BH189"/>
  <c r="BG189"/>
  <c r="BF189"/>
  <c r="T189"/>
  <c r="R189"/>
  <c r="P189"/>
  <c r="BI188"/>
  <c r="BH188"/>
  <c r="BG188"/>
  <c r="BF188"/>
  <c r="T188"/>
  <c r="R188"/>
  <c r="P188"/>
  <c r="BI186"/>
  <c r="BH186"/>
  <c r="BG186"/>
  <c r="BF186"/>
  <c r="T186"/>
  <c r="R186"/>
  <c r="P186"/>
  <c r="BI185"/>
  <c r="BH185"/>
  <c r="BG185"/>
  <c r="BF185"/>
  <c r="T185"/>
  <c r="R185"/>
  <c r="P185"/>
  <c r="BI184"/>
  <c r="BH184"/>
  <c r="BG184"/>
  <c r="BF184"/>
  <c r="T184"/>
  <c r="R184"/>
  <c r="P184"/>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6"/>
  <c r="BH176"/>
  <c r="BG176"/>
  <c r="BF176"/>
  <c r="T176"/>
  <c r="R176"/>
  <c r="P176"/>
  <c r="BI175"/>
  <c r="BH175"/>
  <c r="BG175"/>
  <c r="BF175"/>
  <c r="T175"/>
  <c r="R175"/>
  <c r="P175"/>
  <c r="BI174"/>
  <c r="BH174"/>
  <c r="BG174"/>
  <c r="BF174"/>
  <c r="T174"/>
  <c r="R174"/>
  <c r="P174"/>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3"/>
  <c r="BH143"/>
  <c r="BG143"/>
  <c r="BF143"/>
  <c r="T143"/>
  <c r="R143"/>
  <c r="P143"/>
  <c r="BI142"/>
  <c r="BH142"/>
  <c r="BG142"/>
  <c r="BF142"/>
  <c r="T142"/>
  <c r="R142"/>
  <c r="P142"/>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BI125"/>
  <c r="BH125"/>
  <c r="BG125"/>
  <c r="BF125"/>
  <c r="T125"/>
  <c r="R125"/>
  <c r="P125"/>
  <c r="BI124"/>
  <c r="BH124"/>
  <c r="BG124"/>
  <c r="BF124"/>
  <c r="T124"/>
  <c r="R124"/>
  <c r="P124"/>
  <c r="BI122"/>
  <c r="BH122"/>
  <c r="BG122"/>
  <c r="BF122"/>
  <c r="T122"/>
  <c r="R122"/>
  <c r="P122"/>
  <c r="BI121"/>
  <c r="BH121"/>
  <c r="BG121"/>
  <c r="BF121"/>
  <c r="T121"/>
  <c r="R121"/>
  <c r="P121"/>
  <c r="BI120"/>
  <c r="BH120"/>
  <c r="BG120"/>
  <c r="BF120"/>
  <c r="T120"/>
  <c r="R120"/>
  <c r="P120"/>
  <c r="BI118"/>
  <c r="BH118"/>
  <c r="BG118"/>
  <c r="BF118"/>
  <c r="T118"/>
  <c r="R118"/>
  <c r="P118"/>
  <c r="BI117"/>
  <c r="BH117"/>
  <c r="BG117"/>
  <c r="BF117"/>
  <c r="T117"/>
  <c r="R117"/>
  <c r="P117"/>
  <c r="BI115"/>
  <c r="BH115"/>
  <c r="BG115"/>
  <c r="BF115"/>
  <c r="T115"/>
  <c r="R115"/>
  <c r="P115"/>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6"/>
  <c r="BH106"/>
  <c r="BG106"/>
  <c r="BF106"/>
  <c r="T106"/>
  <c r="T105"/>
  <c r="R106"/>
  <c r="R105"/>
  <c r="P106"/>
  <c r="P105"/>
  <c r="J99"/>
  <c r="F99"/>
  <c r="F97"/>
  <c r="E95"/>
  <c r="J62"/>
  <c r="F62"/>
  <c r="F60"/>
  <c r="E58"/>
  <c r="J28"/>
  <c r="E28"/>
  <c r="J100"/>
  <c r="J27"/>
  <c r="J22"/>
  <c r="E22"/>
  <c r="F63"/>
  <c r="J21"/>
  <c r="J16"/>
  <c r="J97"/>
  <c r="E7"/>
  <c r="E52"/>
  <c i="7" r="T328"/>
  <c r="R328"/>
  <c r="P328"/>
  <c r="BK328"/>
  <c r="J41"/>
  <c r="J40"/>
  <c i="1" r="AY62"/>
  <c i="7" r="J39"/>
  <c i="1" r="AX62"/>
  <c i="7" r="BI942"/>
  <c r="BH942"/>
  <c r="BG942"/>
  <c r="BF942"/>
  <c r="T942"/>
  <c r="T941"/>
  <c r="R942"/>
  <c r="R941"/>
  <c r="P942"/>
  <c r="P941"/>
  <c r="BI939"/>
  <c r="BH939"/>
  <c r="BG939"/>
  <c r="BF939"/>
  <c r="T939"/>
  <c r="R939"/>
  <c r="P939"/>
  <c r="BI938"/>
  <c r="BH938"/>
  <c r="BG938"/>
  <c r="BF938"/>
  <c r="T938"/>
  <c r="R938"/>
  <c r="P938"/>
  <c r="BI936"/>
  <c r="BH936"/>
  <c r="BG936"/>
  <c r="BF936"/>
  <c r="T936"/>
  <c r="R936"/>
  <c r="P936"/>
  <c r="BI935"/>
  <c r="BH935"/>
  <c r="BG935"/>
  <c r="BF935"/>
  <c r="T935"/>
  <c r="R935"/>
  <c r="P935"/>
  <c r="BI933"/>
  <c r="BH933"/>
  <c r="BG933"/>
  <c r="BF933"/>
  <c r="T933"/>
  <c r="R933"/>
  <c r="P933"/>
  <c r="BI930"/>
  <c r="BH930"/>
  <c r="BG930"/>
  <c r="BF930"/>
  <c r="T930"/>
  <c r="R930"/>
  <c r="P930"/>
  <c r="BI928"/>
  <c r="BH928"/>
  <c r="BG928"/>
  <c r="BF928"/>
  <c r="T928"/>
  <c r="R928"/>
  <c r="P928"/>
  <c r="BI921"/>
  <c r="BH921"/>
  <c r="BG921"/>
  <c r="BF921"/>
  <c r="T921"/>
  <c r="R921"/>
  <c r="P921"/>
  <c r="BI915"/>
  <c r="BH915"/>
  <c r="BG915"/>
  <c r="BF915"/>
  <c r="T915"/>
  <c r="R915"/>
  <c r="P915"/>
  <c r="BI912"/>
  <c r="BH912"/>
  <c r="BG912"/>
  <c r="BF912"/>
  <c r="T912"/>
  <c r="R912"/>
  <c r="P912"/>
  <c r="BI909"/>
  <c r="BH909"/>
  <c r="BG909"/>
  <c r="BF909"/>
  <c r="T909"/>
  <c r="R909"/>
  <c r="P909"/>
  <c r="BI907"/>
  <c r="BH907"/>
  <c r="BG907"/>
  <c r="BF907"/>
  <c r="T907"/>
  <c r="R907"/>
  <c r="P907"/>
  <c r="BI904"/>
  <c r="BH904"/>
  <c r="BG904"/>
  <c r="BF904"/>
  <c r="T904"/>
  <c r="R904"/>
  <c r="P904"/>
  <c r="BI901"/>
  <c r="BH901"/>
  <c r="BG901"/>
  <c r="BF901"/>
  <c r="T901"/>
  <c r="R901"/>
  <c r="P901"/>
  <c r="BI899"/>
  <c r="BH899"/>
  <c r="BG899"/>
  <c r="BF899"/>
  <c r="T899"/>
  <c r="R899"/>
  <c r="P899"/>
  <c r="BI897"/>
  <c r="BH897"/>
  <c r="BG897"/>
  <c r="BF897"/>
  <c r="T897"/>
  <c r="R897"/>
  <c r="P897"/>
  <c r="BI895"/>
  <c r="BH895"/>
  <c r="BG895"/>
  <c r="BF895"/>
  <c r="T895"/>
  <c r="R895"/>
  <c r="P895"/>
  <c r="BI893"/>
  <c r="BH893"/>
  <c r="BG893"/>
  <c r="BF893"/>
  <c r="T893"/>
  <c r="R893"/>
  <c r="P893"/>
  <c r="BI891"/>
  <c r="BH891"/>
  <c r="BG891"/>
  <c r="BF891"/>
  <c r="T891"/>
  <c r="R891"/>
  <c r="P891"/>
  <c r="BI889"/>
  <c r="BH889"/>
  <c r="BG889"/>
  <c r="BF889"/>
  <c r="T889"/>
  <c r="R889"/>
  <c r="P889"/>
  <c r="BI885"/>
  <c r="BH885"/>
  <c r="BG885"/>
  <c r="BF885"/>
  <c r="T885"/>
  <c r="R885"/>
  <c r="P885"/>
  <c r="BI883"/>
  <c r="BH883"/>
  <c r="BG883"/>
  <c r="BF883"/>
  <c r="T883"/>
  <c r="R883"/>
  <c r="P883"/>
  <c r="BI878"/>
  <c r="BH878"/>
  <c r="BG878"/>
  <c r="BF878"/>
  <c r="T878"/>
  <c r="R878"/>
  <c r="P878"/>
  <c r="BI876"/>
  <c r="BH876"/>
  <c r="BG876"/>
  <c r="BF876"/>
  <c r="T876"/>
  <c r="R876"/>
  <c r="P876"/>
  <c r="BI874"/>
  <c r="BH874"/>
  <c r="BG874"/>
  <c r="BF874"/>
  <c r="T874"/>
  <c r="R874"/>
  <c r="P874"/>
  <c r="BI873"/>
  <c r="BH873"/>
  <c r="BG873"/>
  <c r="BF873"/>
  <c r="T873"/>
  <c r="R873"/>
  <c r="P873"/>
  <c r="BI871"/>
  <c r="BH871"/>
  <c r="BG871"/>
  <c r="BF871"/>
  <c r="T871"/>
  <c r="R871"/>
  <c r="P871"/>
  <c r="BI869"/>
  <c r="BH869"/>
  <c r="BG869"/>
  <c r="BF869"/>
  <c r="T869"/>
  <c r="R869"/>
  <c r="P869"/>
  <c r="BI867"/>
  <c r="BH867"/>
  <c r="BG867"/>
  <c r="BF867"/>
  <c r="T867"/>
  <c r="R867"/>
  <c r="P867"/>
  <c r="BI865"/>
  <c r="BH865"/>
  <c r="BG865"/>
  <c r="BF865"/>
  <c r="T865"/>
  <c r="R865"/>
  <c r="P865"/>
  <c r="BI863"/>
  <c r="BH863"/>
  <c r="BG863"/>
  <c r="BF863"/>
  <c r="T863"/>
  <c r="R863"/>
  <c r="P863"/>
  <c r="BI859"/>
  <c r="BH859"/>
  <c r="BG859"/>
  <c r="BF859"/>
  <c r="T859"/>
  <c r="R859"/>
  <c r="P859"/>
  <c r="BI857"/>
  <c r="BH857"/>
  <c r="BG857"/>
  <c r="BF857"/>
  <c r="T857"/>
  <c r="R857"/>
  <c r="P857"/>
  <c r="BI855"/>
  <c r="BH855"/>
  <c r="BG855"/>
  <c r="BF855"/>
  <c r="T855"/>
  <c r="R855"/>
  <c r="P855"/>
  <c r="BI853"/>
  <c r="BH853"/>
  <c r="BG853"/>
  <c r="BF853"/>
  <c r="T853"/>
  <c r="R853"/>
  <c r="P853"/>
  <c r="BI851"/>
  <c r="BH851"/>
  <c r="BG851"/>
  <c r="BF851"/>
  <c r="T851"/>
  <c r="R851"/>
  <c r="P851"/>
  <c r="BI849"/>
  <c r="BH849"/>
  <c r="BG849"/>
  <c r="BF849"/>
  <c r="T849"/>
  <c r="R849"/>
  <c r="P849"/>
  <c r="BI847"/>
  <c r="BH847"/>
  <c r="BG847"/>
  <c r="BF847"/>
  <c r="T847"/>
  <c r="R847"/>
  <c r="P847"/>
  <c r="BI839"/>
  <c r="BH839"/>
  <c r="BG839"/>
  <c r="BF839"/>
  <c r="T839"/>
  <c r="R839"/>
  <c r="P839"/>
  <c r="BI837"/>
  <c r="BH837"/>
  <c r="BG837"/>
  <c r="BF837"/>
  <c r="T837"/>
  <c r="R837"/>
  <c r="P837"/>
  <c r="BI836"/>
  <c r="BH836"/>
  <c r="BG836"/>
  <c r="BF836"/>
  <c r="T836"/>
  <c r="R836"/>
  <c r="P836"/>
  <c r="BI834"/>
  <c r="BH834"/>
  <c r="BG834"/>
  <c r="BF834"/>
  <c r="T834"/>
  <c r="R834"/>
  <c r="P834"/>
  <c r="BI833"/>
  <c r="BH833"/>
  <c r="BG833"/>
  <c r="BF833"/>
  <c r="T833"/>
  <c r="R833"/>
  <c r="P833"/>
  <c r="BI832"/>
  <c r="BH832"/>
  <c r="BG832"/>
  <c r="BF832"/>
  <c r="T832"/>
  <c r="R832"/>
  <c r="P832"/>
  <c r="BI831"/>
  <c r="BH831"/>
  <c r="BG831"/>
  <c r="BF831"/>
  <c r="T831"/>
  <c r="R831"/>
  <c r="P831"/>
  <c r="BI830"/>
  <c r="BH830"/>
  <c r="BG830"/>
  <c r="BF830"/>
  <c r="T830"/>
  <c r="R830"/>
  <c r="P830"/>
  <c r="BI828"/>
  <c r="BH828"/>
  <c r="BG828"/>
  <c r="BF828"/>
  <c r="T828"/>
  <c r="R828"/>
  <c r="P828"/>
  <c r="BI826"/>
  <c r="BH826"/>
  <c r="BG826"/>
  <c r="BF826"/>
  <c r="T826"/>
  <c r="R826"/>
  <c r="P826"/>
  <c r="BI824"/>
  <c r="BH824"/>
  <c r="BG824"/>
  <c r="BF824"/>
  <c r="T824"/>
  <c r="R824"/>
  <c r="P824"/>
  <c r="BI822"/>
  <c r="BH822"/>
  <c r="BG822"/>
  <c r="BF822"/>
  <c r="T822"/>
  <c r="R822"/>
  <c r="P822"/>
  <c r="BI820"/>
  <c r="BH820"/>
  <c r="BG820"/>
  <c r="BF820"/>
  <c r="T820"/>
  <c r="R820"/>
  <c r="P820"/>
  <c r="BI818"/>
  <c r="BH818"/>
  <c r="BG818"/>
  <c r="BF818"/>
  <c r="T818"/>
  <c r="R818"/>
  <c r="P818"/>
  <c r="BI816"/>
  <c r="BH816"/>
  <c r="BG816"/>
  <c r="BF816"/>
  <c r="T816"/>
  <c r="R816"/>
  <c r="P816"/>
  <c r="BI815"/>
  <c r="BH815"/>
  <c r="BG815"/>
  <c r="BF815"/>
  <c r="T815"/>
  <c r="R815"/>
  <c r="P815"/>
  <c r="BI814"/>
  <c r="BH814"/>
  <c r="BG814"/>
  <c r="BF814"/>
  <c r="T814"/>
  <c r="R814"/>
  <c r="P814"/>
  <c r="BI813"/>
  <c r="BH813"/>
  <c r="BG813"/>
  <c r="BF813"/>
  <c r="T813"/>
  <c r="R813"/>
  <c r="P813"/>
  <c r="BI811"/>
  <c r="BH811"/>
  <c r="BG811"/>
  <c r="BF811"/>
  <c r="T811"/>
  <c r="R811"/>
  <c r="P811"/>
  <c r="BI810"/>
  <c r="BH810"/>
  <c r="BG810"/>
  <c r="BF810"/>
  <c r="T810"/>
  <c r="R810"/>
  <c r="P810"/>
  <c r="BI808"/>
  <c r="BH808"/>
  <c r="BG808"/>
  <c r="BF808"/>
  <c r="T808"/>
  <c r="R808"/>
  <c r="P808"/>
  <c r="BI806"/>
  <c r="BH806"/>
  <c r="BG806"/>
  <c r="BF806"/>
  <c r="T806"/>
  <c r="R806"/>
  <c r="P806"/>
  <c r="BI804"/>
  <c r="BH804"/>
  <c r="BG804"/>
  <c r="BF804"/>
  <c r="T804"/>
  <c r="R804"/>
  <c r="P804"/>
  <c r="BI802"/>
  <c r="BH802"/>
  <c r="BG802"/>
  <c r="BF802"/>
  <c r="T802"/>
  <c r="R802"/>
  <c r="P802"/>
  <c r="BI800"/>
  <c r="BH800"/>
  <c r="BG800"/>
  <c r="BF800"/>
  <c r="T800"/>
  <c r="R800"/>
  <c r="P800"/>
  <c r="BI798"/>
  <c r="BH798"/>
  <c r="BG798"/>
  <c r="BF798"/>
  <c r="T798"/>
  <c r="R798"/>
  <c r="P798"/>
  <c r="BI796"/>
  <c r="BH796"/>
  <c r="BG796"/>
  <c r="BF796"/>
  <c r="T796"/>
  <c r="R796"/>
  <c r="P796"/>
  <c r="BI794"/>
  <c r="BH794"/>
  <c r="BG794"/>
  <c r="BF794"/>
  <c r="T794"/>
  <c r="R794"/>
  <c r="P794"/>
  <c r="BI792"/>
  <c r="BH792"/>
  <c r="BG792"/>
  <c r="BF792"/>
  <c r="T792"/>
  <c r="R792"/>
  <c r="P792"/>
  <c r="BI790"/>
  <c r="BH790"/>
  <c r="BG790"/>
  <c r="BF790"/>
  <c r="T790"/>
  <c r="R790"/>
  <c r="P790"/>
  <c r="BI788"/>
  <c r="BH788"/>
  <c r="BG788"/>
  <c r="BF788"/>
  <c r="T788"/>
  <c r="R788"/>
  <c r="P788"/>
  <c r="BI787"/>
  <c r="BH787"/>
  <c r="BG787"/>
  <c r="BF787"/>
  <c r="T787"/>
  <c r="R787"/>
  <c r="P787"/>
  <c r="BI785"/>
  <c r="BH785"/>
  <c r="BG785"/>
  <c r="BF785"/>
  <c r="T785"/>
  <c r="R785"/>
  <c r="P785"/>
  <c r="BI783"/>
  <c r="BH783"/>
  <c r="BG783"/>
  <c r="BF783"/>
  <c r="T783"/>
  <c r="R783"/>
  <c r="P783"/>
  <c r="BI781"/>
  <c r="BH781"/>
  <c r="BG781"/>
  <c r="BF781"/>
  <c r="T781"/>
  <c r="R781"/>
  <c r="P781"/>
  <c r="BI779"/>
  <c r="BH779"/>
  <c r="BG779"/>
  <c r="BF779"/>
  <c r="T779"/>
  <c r="R779"/>
  <c r="P779"/>
  <c r="BI777"/>
  <c r="BH777"/>
  <c r="BG777"/>
  <c r="BF777"/>
  <c r="T777"/>
  <c r="R777"/>
  <c r="P777"/>
  <c r="BI776"/>
  <c r="BH776"/>
  <c r="BG776"/>
  <c r="BF776"/>
  <c r="T776"/>
  <c r="R776"/>
  <c r="P776"/>
  <c r="BI774"/>
  <c r="BH774"/>
  <c r="BG774"/>
  <c r="BF774"/>
  <c r="T774"/>
  <c r="R774"/>
  <c r="P774"/>
  <c r="BI772"/>
  <c r="BH772"/>
  <c r="BG772"/>
  <c r="BF772"/>
  <c r="T772"/>
  <c r="R772"/>
  <c r="P772"/>
  <c r="BI770"/>
  <c r="BH770"/>
  <c r="BG770"/>
  <c r="BF770"/>
  <c r="T770"/>
  <c r="R770"/>
  <c r="P770"/>
  <c r="BI768"/>
  <c r="BH768"/>
  <c r="BG768"/>
  <c r="BF768"/>
  <c r="T768"/>
  <c r="R768"/>
  <c r="P768"/>
  <c r="BI766"/>
  <c r="BH766"/>
  <c r="BG766"/>
  <c r="BF766"/>
  <c r="T766"/>
  <c r="R766"/>
  <c r="P766"/>
  <c r="BI764"/>
  <c r="BH764"/>
  <c r="BG764"/>
  <c r="BF764"/>
  <c r="T764"/>
  <c r="R764"/>
  <c r="P764"/>
  <c r="BI762"/>
  <c r="BH762"/>
  <c r="BG762"/>
  <c r="BF762"/>
  <c r="T762"/>
  <c r="R762"/>
  <c r="P762"/>
  <c r="BI758"/>
  <c r="BH758"/>
  <c r="BG758"/>
  <c r="BF758"/>
  <c r="T758"/>
  <c r="R758"/>
  <c r="P758"/>
  <c r="BI754"/>
  <c r="BH754"/>
  <c r="BG754"/>
  <c r="BF754"/>
  <c r="T754"/>
  <c r="R754"/>
  <c r="P754"/>
  <c r="BI752"/>
  <c r="BH752"/>
  <c r="BG752"/>
  <c r="BF752"/>
  <c r="T752"/>
  <c r="R752"/>
  <c r="P752"/>
  <c r="BI750"/>
  <c r="BH750"/>
  <c r="BG750"/>
  <c r="BF750"/>
  <c r="T750"/>
  <c r="R750"/>
  <c r="P750"/>
  <c r="BI747"/>
  <c r="BH747"/>
  <c r="BG747"/>
  <c r="BF747"/>
  <c r="T747"/>
  <c r="R747"/>
  <c r="P747"/>
  <c r="BI745"/>
  <c r="BH745"/>
  <c r="BG745"/>
  <c r="BF745"/>
  <c r="T745"/>
  <c r="R745"/>
  <c r="P745"/>
  <c r="BI743"/>
  <c r="BH743"/>
  <c r="BG743"/>
  <c r="BF743"/>
  <c r="T743"/>
  <c r="R743"/>
  <c r="P743"/>
  <c r="BI741"/>
  <c r="BH741"/>
  <c r="BG741"/>
  <c r="BF741"/>
  <c r="T741"/>
  <c r="R741"/>
  <c r="P741"/>
  <c r="BI739"/>
  <c r="BH739"/>
  <c r="BG739"/>
  <c r="BF739"/>
  <c r="T739"/>
  <c r="R739"/>
  <c r="P739"/>
  <c r="BI736"/>
  <c r="BH736"/>
  <c r="BG736"/>
  <c r="BF736"/>
  <c r="T736"/>
  <c r="R736"/>
  <c r="P736"/>
  <c r="BI734"/>
  <c r="BH734"/>
  <c r="BG734"/>
  <c r="BF734"/>
  <c r="T734"/>
  <c r="R734"/>
  <c r="P734"/>
  <c r="BI731"/>
  <c r="BH731"/>
  <c r="BG731"/>
  <c r="BF731"/>
  <c r="T731"/>
  <c r="R731"/>
  <c r="P731"/>
  <c r="BI729"/>
  <c r="BH729"/>
  <c r="BG729"/>
  <c r="BF729"/>
  <c r="T729"/>
  <c r="R729"/>
  <c r="P729"/>
  <c r="BI726"/>
  <c r="BH726"/>
  <c r="BG726"/>
  <c r="BF726"/>
  <c r="T726"/>
  <c r="R726"/>
  <c r="P726"/>
  <c r="BI723"/>
  <c r="BH723"/>
  <c r="BG723"/>
  <c r="BF723"/>
  <c r="T723"/>
  <c r="R723"/>
  <c r="P723"/>
  <c r="BI720"/>
  <c r="BH720"/>
  <c r="BG720"/>
  <c r="BF720"/>
  <c r="T720"/>
  <c r="R720"/>
  <c r="P720"/>
  <c r="BI717"/>
  <c r="BH717"/>
  <c r="BG717"/>
  <c r="BF717"/>
  <c r="T717"/>
  <c r="R717"/>
  <c r="P717"/>
  <c r="BI716"/>
  <c r="BH716"/>
  <c r="BG716"/>
  <c r="BF716"/>
  <c r="T716"/>
  <c r="R716"/>
  <c r="P716"/>
  <c r="BI715"/>
  <c r="BH715"/>
  <c r="BG715"/>
  <c r="BF715"/>
  <c r="T715"/>
  <c r="R715"/>
  <c r="P715"/>
  <c r="BI714"/>
  <c r="BH714"/>
  <c r="BG714"/>
  <c r="BF714"/>
  <c r="T714"/>
  <c r="R714"/>
  <c r="P714"/>
  <c r="BI713"/>
  <c r="BH713"/>
  <c r="BG713"/>
  <c r="BF713"/>
  <c r="T713"/>
  <c r="R713"/>
  <c r="P713"/>
  <c r="BI710"/>
  <c r="BH710"/>
  <c r="BG710"/>
  <c r="BF710"/>
  <c r="T710"/>
  <c r="R710"/>
  <c r="P710"/>
  <c r="BI709"/>
  <c r="BH709"/>
  <c r="BG709"/>
  <c r="BF709"/>
  <c r="T709"/>
  <c r="R709"/>
  <c r="P709"/>
  <c r="BI708"/>
  <c r="BH708"/>
  <c r="BG708"/>
  <c r="BF708"/>
  <c r="T708"/>
  <c r="R708"/>
  <c r="P708"/>
  <c r="BI707"/>
  <c r="BH707"/>
  <c r="BG707"/>
  <c r="BF707"/>
  <c r="T707"/>
  <c r="R707"/>
  <c r="P707"/>
  <c r="BI705"/>
  <c r="BH705"/>
  <c r="BG705"/>
  <c r="BF705"/>
  <c r="T705"/>
  <c r="R705"/>
  <c r="P705"/>
  <c r="BI703"/>
  <c r="BH703"/>
  <c r="BG703"/>
  <c r="BF703"/>
  <c r="T703"/>
  <c r="R703"/>
  <c r="P703"/>
  <c r="BI702"/>
  <c r="BH702"/>
  <c r="BG702"/>
  <c r="BF702"/>
  <c r="T702"/>
  <c r="R702"/>
  <c r="P702"/>
  <c r="BI701"/>
  <c r="BH701"/>
  <c r="BG701"/>
  <c r="BF701"/>
  <c r="T701"/>
  <c r="R701"/>
  <c r="P701"/>
  <c r="BI700"/>
  <c r="BH700"/>
  <c r="BG700"/>
  <c r="BF700"/>
  <c r="T700"/>
  <c r="R700"/>
  <c r="P700"/>
  <c r="BI699"/>
  <c r="BH699"/>
  <c r="BG699"/>
  <c r="BF699"/>
  <c r="T699"/>
  <c r="R699"/>
  <c r="P699"/>
  <c r="BI696"/>
  <c r="BH696"/>
  <c r="BG696"/>
  <c r="BF696"/>
  <c r="T696"/>
  <c r="R696"/>
  <c r="P696"/>
  <c r="BI694"/>
  <c r="BH694"/>
  <c r="BG694"/>
  <c r="BF694"/>
  <c r="T694"/>
  <c r="R694"/>
  <c r="P694"/>
  <c r="BI691"/>
  <c r="BH691"/>
  <c r="BG691"/>
  <c r="BF691"/>
  <c r="T691"/>
  <c r="R691"/>
  <c r="P691"/>
  <c r="BI689"/>
  <c r="BH689"/>
  <c r="BG689"/>
  <c r="BF689"/>
  <c r="T689"/>
  <c r="R689"/>
  <c r="P689"/>
  <c r="BI679"/>
  <c r="BH679"/>
  <c r="BG679"/>
  <c r="BF679"/>
  <c r="T679"/>
  <c r="R679"/>
  <c r="P679"/>
  <c r="BI678"/>
  <c r="BH678"/>
  <c r="BG678"/>
  <c r="BF678"/>
  <c r="T678"/>
  <c r="R678"/>
  <c r="P678"/>
  <c r="BI677"/>
  <c r="BH677"/>
  <c r="BG677"/>
  <c r="BF677"/>
  <c r="T677"/>
  <c r="R677"/>
  <c r="P677"/>
  <c r="BI675"/>
  <c r="BH675"/>
  <c r="BG675"/>
  <c r="BF675"/>
  <c r="T675"/>
  <c r="R675"/>
  <c r="P675"/>
  <c r="BI674"/>
  <c r="BH674"/>
  <c r="BG674"/>
  <c r="BF674"/>
  <c r="T674"/>
  <c r="R674"/>
  <c r="P674"/>
  <c r="BI673"/>
  <c r="BH673"/>
  <c r="BG673"/>
  <c r="BF673"/>
  <c r="T673"/>
  <c r="R673"/>
  <c r="P673"/>
  <c r="BI672"/>
  <c r="BH672"/>
  <c r="BG672"/>
  <c r="BF672"/>
  <c r="T672"/>
  <c r="R672"/>
  <c r="P672"/>
  <c r="BI671"/>
  <c r="BH671"/>
  <c r="BG671"/>
  <c r="BF671"/>
  <c r="T671"/>
  <c r="R671"/>
  <c r="P671"/>
  <c r="BI670"/>
  <c r="BH670"/>
  <c r="BG670"/>
  <c r="BF670"/>
  <c r="T670"/>
  <c r="R670"/>
  <c r="P670"/>
  <c r="BI668"/>
  <c r="BH668"/>
  <c r="BG668"/>
  <c r="BF668"/>
  <c r="T668"/>
  <c r="R668"/>
  <c r="P668"/>
  <c r="BI666"/>
  <c r="BH666"/>
  <c r="BG666"/>
  <c r="BF666"/>
  <c r="T666"/>
  <c r="R666"/>
  <c r="P666"/>
  <c r="BI664"/>
  <c r="BH664"/>
  <c r="BG664"/>
  <c r="BF664"/>
  <c r="T664"/>
  <c r="R664"/>
  <c r="P664"/>
  <c r="BI661"/>
  <c r="BH661"/>
  <c r="BG661"/>
  <c r="BF661"/>
  <c r="T661"/>
  <c r="R661"/>
  <c r="P661"/>
  <c r="BI658"/>
  <c r="BH658"/>
  <c r="BG658"/>
  <c r="BF658"/>
  <c r="T658"/>
  <c r="R658"/>
  <c r="P658"/>
  <c r="BI655"/>
  <c r="BH655"/>
  <c r="BG655"/>
  <c r="BF655"/>
  <c r="T655"/>
  <c r="R655"/>
  <c r="P655"/>
  <c r="BI653"/>
  <c r="BH653"/>
  <c r="BG653"/>
  <c r="BF653"/>
  <c r="T653"/>
  <c r="R653"/>
  <c r="P653"/>
  <c r="BI651"/>
  <c r="BH651"/>
  <c r="BG651"/>
  <c r="BF651"/>
  <c r="T651"/>
  <c r="R651"/>
  <c r="P651"/>
  <c r="BI650"/>
  <c r="BH650"/>
  <c r="BG650"/>
  <c r="BF650"/>
  <c r="T650"/>
  <c r="R650"/>
  <c r="P650"/>
  <c r="BI648"/>
  <c r="BH648"/>
  <c r="BG648"/>
  <c r="BF648"/>
  <c r="T648"/>
  <c r="R648"/>
  <c r="P648"/>
  <c r="BI644"/>
  <c r="BH644"/>
  <c r="BG644"/>
  <c r="BF644"/>
  <c r="T644"/>
  <c r="R644"/>
  <c r="P644"/>
  <c r="BI643"/>
  <c r="BH643"/>
  <c r="BG643"/>
  <c r="BF643"/>
  <c r="T643"/>
  <c r="R643"/>
  <c r="P643"/>
  <c r="BI641"/>
  <c r="BH641"/>
  <c r="BG641"/>
  <c r="BF641"/>
  <c r="T641"/>
  <c r="R641"/>
  <c r="P641"/>
  <c r="BI639"/>
  <c r="BH639"/>
  <c r="BG639"/>
  <c r="BF639"/>
  <c r="T639"/>
  <c r="R639"/>
  <c r="P639"/>
  <c r="BI637"/>
  <c r="BH637"/>
  <c r="BG637"/>
  <c r="BF637"/>
  <c r="T637"/>
  <c r="R637"/>
  <c r="P637"/>
  <c r="BI635"/>
  <c r="BH635"/>
  <c r="BG635"/>
  <c r="BF635"/>
  <c r="T635"/>
  <c r="R635"/>
  <c r="P635"/>
  <c r="BI633"/>
  <c r="BH633"/>
  <c r="BG633"/>
  <c r="BF633"/>
  <c r="T633"/>
  <c r="R633"/>
  <c r="P633"/>
  <c r="BI632"/>
  <c r="BH632"/>
  <c r="BG632"/>
  <c r="BF632"/>
  <c r="T632"/>
  <c r="R632"/>
  <c r="P632"/>
  <c r="BI630"/>
  <c r="BH630"/>
  <c r="BG630"/>
  <c r="BF630"/>
  <c r="T630"/>
  <c r="R630"/>
  <c r="P630"/>
  <c r="BI628"/>
  <c r="BH628"/>
  <c r="BG628"/>
  <c r="BF628"/>
  <c r="T628"/>
  <c r="R628"/>
  <c r="P628"/>
  <c r="BI626"/>
  <c r="BH626"/>
  <c r="BG626"/>
  <c r="BF626"/>
  <c r="T626"/>
  <c r="R626"/>
  <c r="P626"/>
  <c r="BI624"/>
  <c r="BH624"/>
  <c r="BG624"/>
  <c r="BF624"/>
  <c r="T624"/>
  <c r="R624"/>
  <c r="P624"/>
  <c r="BI622"/>
  <c r="BH622"/>
  <c r="BG622"/>
  <c r="BF622"/>
  <c r="T622"/>
  <c r="R622"/>
  <c r="P622"/>
  <c r="BI620"/>
  <c r="BH620"/>
  <c r="BG620"/>
  <c r="BF620"/>
  <c r="T620"/>
  <c r="R620"/>
  <c r="P620"/>
  <c r="BI618"/>
  <c r="BH618"/>
  <c r="BG618"/>
  <c r="BF618"/>
  <c r="T618"/>
  <c r="R618"/>
  <c r="P618"/>
  <c r="BI616"/>
  <c r="BH616"/>
  <c r="BG616"/>
  <c r="BF616"/>
  <c r="T616"/>
  <c r="R616"/>
  <c r="P616"/>
  <c r="BI614"/>
  <c r="BH614"/>
  <c r="BG614"/>
  <c r="BF614"/>
  <c r="T614"/>
  <c r="R614"/>
  <c r="P614"/>
  <c r="BI607"/>
  <c r="BH607"/>
  <c r="BG607"/>
  <c r="BF607"/>
  <c r="T607"/>
  <c r="R607"/>
  <c r="P607"/>
  <c r="BI597"/>
  <c r="BH597"/>
  <c r="BG597"/>
  <c r="BF597"/>
  <c r="T597"/>
  <c r="R597"/>
  <c r="P597"/>
  <c r="BI595"/>
  <c r="BH595"/>
  <c r="BG595"/>
  <c r="BF595"/>
  <c r="T595"/>
  <c r="R595"/>
  <c r="P595"/>
  <c r="BI585"/>
  <c r="BH585"/>
  <c r="BG585"/>
  <c r="BF585"/>
  <c r="T585"/>
  <c r="R585"/>
  <c r="P585"/>
  <c r="BI566"/>
  <c r="BH566"/>
  <c r="BG566"/>
  <c r="BF566"/>
  <c r="T566"/>
  <c r="R566"/>
  <c r="P566"/>
  <c r="BI564"/>
  <c r="BH564"/>
  <c r="BG564"/>
  <c r="BF564"/>
  <c r="T564"/>
  <c r="R564"/>
  <c r="P564"/>
  <c r="BI562"/>
  <c r="BH562"/>
  <c r="BG562"/>
  <c r="BF562"/>
  <c r="T562"/>
  <c r="R562"/>
  <c r="P562"/>
  <c r="BI560"/>
  <c r="BH560"/>
  <c r="BG560"/>
  <c r="BF560"/>
  <c r="T560"/>
  <c r="R560"/>
  <c r="P560"/>
  <c r="BI556"/>
  <c r="BH556"/>
  <c r="BG556"/>
  <c r="BF556"/>
  <c r="T556"/>
  <c r="R556"/>
  <c r="P556"/>
  <c r="BI540"/>
  <c r="BH540"/>
  <c r="BG540"/>
  <c r="BF540"/>
  <c r="T540"/>
  <c r="R540"/>
  <c r="P540"/>
  <c r="BI521"/>
  <c r="BH521"/>
  <c r="BG521"/>
  <c r="BF521"/>
  <c r="T521"/>
  <c r="R521"/>
  <c r="P521"/>
  <c r="BI504"/>
  <c r="BH504"/>
  <c r="BG504"/>
  <c r="BF504"/>
  <c r="T504"/>
  <c r="R504"/>
  <c r="P504"/>
  <c r="BI501"/>
  <c r="BH501"/>
  <c r="BG501"/>
  <c r="BF501"/>
  <c r="T501"/>
  <c r="R501"/>
  <c r="P501"/>
  <c r="BI495"/>
  <c r="BH495"/>
  <c r="BG495"/>
  <c r="BF495"/>
  <c r="T495"/>
  <c r="R495"/>
  <c r="P495"/>
  <c r="BI491"/>
  <c r="BH491"/>
  <c r="BG491"/>
  <c r="BF491"/>
  <c r="T491"/>
  <c r="R491"/>
  <c r="P491"/>
  <c r="BI480"/>
  <c r="BH480"/>
  <c r="BG480"/>
  <c r="BF480"/>
  <c r="T480"/>
  <c r="R480"/>
  <c r="P480"/>
  <c r="BI439"/>
  <c r="BH439"/>
  <c r="BG439"/>
  <c r="BF439"/>
  <c r="T439"/>
  <c r="R439"/>
  <c r="P439"/>
  <c r="BI436"/>
  <c r="BH436"/>
  <c r="BG436"/>
  <c r="BF436"/>
  <c r="T436"/>
  <c r="R436"/>
  <c r="P436"/>
  <c r="BI434"/>
  <c r="BH434"/>
  <c r="BG434"/>
  <c r="BF434"/>
  <c r="T434"/>
  <c r="R434"/>
  <c r="P434"/>
  <c r="BI432"/>
  <c r="BH432"/>
  <c r="BG432"/>
  <c r="BF432"/>
  <c r="T432"/>
  <c r="R432"/>
  <c r="P432"/>
  <c r="BI431"/>
  <c r="BH431"/>
  <c r="BG431"/>
  <c r="BF431"/>
  <c r="T431"/>
  <c r="R431"/>
  <c r="P431"/>
  <c r="BI429"/>
  <c r="BH429"/>
  <c r="BG429"/>
  <c r="BF429"/>
  <c r="T429"/>
  <c r="R429"/>
  <c r="P429"/>
  <c r="BI427"/>
  <c r="BH427"/>
  <c r="BG427"/>
  <c r="BF427"/>
  <c r="T427"/>
  <c r="R427"/>
  <c r="P427"/>
  <c r="BI425"/>
  <c r="BH425"/>
  <c r="BG425"/>
  <c r="BF425"/>
  <c r="T425"/>
  <c r="R425"/>
  <c r="P425"/>
  <c r="BI421"/>
  <c r="BH421"/>
  <c r="BG421"/>
  <c r="BF421"/>
  <c r="T421"/>
  <c r="R421"/>
  <c r="P421"/>
  <c r="BI419"/>
  <c r="BH419"/>
  <c r="BG419"/>
  <c r="BF419"/>
  <c r="T419"/>
  <c r="R419"/>
  <c r="P419"/>
  <c r="BI417"/>
  <c r="BH417"/>
  <c r="BG417"/>
  <c r="BF417"/>
  <c r="T417"/>
  <c r="R417"/>
  <c r="P417"/>
  <c r="BI415"/>
  <c r="BH415"/>
  <c r="BG415"/>
  <c r="BF415"/>
  <c r="T415"/>
  <c r="R415"/>
  <c r="P415"/>
  <c r="BI411"/>
  <c r="BH411"/>
  <c r="BG411"/>
  <c r="BF411"/>
  <c r="T411"/>
  <c r="R411"/>
  <c r="P411"/>
  <c r="BI409"/>
  <c r="BH409"/>
  <c r="BG409"/>
  <c r="BF409"/>
  <c r="T409"/>
  <c r="R409"/>
  <c r="P409"/>
  <c r="BI407"/>
  <c r="BH407"/>
  <c r="BG407"/>
  <c r="BF407"/>
  <c r="T407"/>
  <c r="R407"/>
  <c r="P407"/>
  <c r="BI405"/>
  <c r="BH405"/>
  <c r="BG405"/>
  <c r="BF405"/>
  <c r="T405"/>
  <c r="R405"/>
  <c r="P405"/>
  <c r="BI403"/>
  <c r="BH403"/>
  <c r="BG403"/>
  <c r="BF403"/>
  <c r="T403"/>
  <c r="R403"/>
  <c r="P403"/>
  <c r="BI401"/>
  <c r="BH401"/>
  <c r="BG401"/>
  <c r="BF401"/>
  <c r="T401"/>
  <c r="R401"/>
  <c r="P401"/>
  <c r="BI397"/>
  <c r="BH397"/>
  <c r="BG397"/>
  <c r="BF397"/>
  <c r="T397"/>
  <c r="R397"/>
  <c r="P397"/>
  <c r="BI393"/>
  <c r="BH393"/>
  <c r="BG393"/>
  <c r="BF393"/>
  <c r="T393"/>
  <c r="T392"/>
  <c r="R393"/>
  <c r="R392"/>
  <c r="P393"/>
  <c r="P392"/>
  <c r="BI391"/>
  <c r="BH391"/>
  <c r="BG391"/>
  <c r="BF391"/>
  <c r="T391"/>
  <c r="R391"/>
  <c r="P391"/>
  <c r="BI389"/>
  <c r="BH389"/>
  <c r="BG389"/>
  <c r="BF389"/>
  <c r="T389"/>
  <c r="R389"/>
  <c r="P389"/>
  <c r="BI329"/>
  <c r="BH329"/>
  <c r="BG329"/>
  <c r="BF329"/>
  <c r="T329"/>
  <c r="R329"/>
  <c r="P329"/>
  <c r="BI268"/>
  <c r="BH268"/>
  <c r="BG268"/>
  <c r="BF268"/>
  <c r="T268"/>
  <c r="R268"/>
  <c r="P268"/>
  <c r="BI266"/>
  <c r="BH266"/>
  <c r="BG266"/>
  <c r="BF266"/>
  <c r="T266"/>
  <c r="R266"/>
  <c r="P266"/>
  <c r="BI207"/>
  <c r="BH207"/>
  <c r="BG207"/>
  <c r="BF207"/>
  <c r="T207"/>
  <c r="R207"/>
  <c r="P207"/>
  <c r="BI205"/>
  <c r="BH205"/>
  <c r="BG205"/>
  <c r="BF205"/>
  <c r="T205"/>
  <c r="R205"/>
  <c r="P205"/>
  <c r="BI183"/>
  <c r="BH183"/>
  <c r="BG183"/>
  <c r="BF183"/>
  <c r="T183"/>
  <c r="R183"/>
  <c r="P183"/>
  <c r="BI180"/>
  <c r="BH180"/>
  <c r="BG180"/>
  <c r="BF180"/>
  <c r="T180"/>
  <c r="R180"/>
  <c r="P180"/>
  <c r="BI178"/>
  <c r="BH178"/>
  <c r="BG178"/>
  <c r="BF178"/>
  <c r="T178"/>
  <c r="R178"/>
  <c r="P178"/>
  <c r="BI174"/>
  <c r="BH174"/>
  <c r="BG174"/>
  <c r="BF174"/>
  <c r="T174"/>
  <c r="R174"/>
  <c r="P174"/>
  <c r="BI172"/>
  <c r="BH172"/>
  <c r="BG172"/>
  <c r="BF172"/>
  <c r="T172"/>
  <c r="R172"/>
  <c r="P172"/>
  <c r="BI157"/>
  <c r="BH157"/>
  <c r="BG157"/>
  <c r="BF157"/>
  <c r="T157"/>
  <c r="R157"/>
  <c r="P157"/>
  <c r="BI153"/>
  <c r="BH153"/>
  <c r="BG153"/>
  <c r="BF153"/>
  <c r="T153"/>
  <c r="R153"/>
  <c r="P153"/>
  <c r="BI138"/>
  <c r="BH138"/>
  <c r="BG138"/>
  <c r="BF138"/>
  <c r="T138"/>
  <c r="R138"/>
  <c r="P138"/>
  <c r="BI107"/>
  <c r="BH107"/>
  <c r="BG107"/>
  <c r="BF107"/>
  <c r="T107"/>
  <c r="R107"/>
  <c r="P107"/>
  <c r="J100"/>
  <c r="F100"/>
  <c r="F98"/>
  <c r="E96"/>
  <c r="J62"/>
  <c r="F62"/>
  <c r="F60"/>
  <c r="E58"/>
  <c r="J28"/>
  <c r="E28"/>
  <c r="J101"/>
  <c r="J27"/>
  <c r="J22"/>
  <c r="E22"/>
  <c r="F63"/>
  <c r="J21"/>
  <c r="J16"/>
  <c r="J98"/>
  <c r="E7"/>
  <c r="E90"/>
  <c i="6" r="J41"/>
  <c r="J40"/>
  <c i="1" r="AY61"/>
  <c i="6" r="J39"/>
  <c i="1" r="AX61"/>
  <c i="6" r="BI616"/>
  <c r="BH616"/>
  <c r="BG616"/>
  <c r="BF616"/>
  <c r="T616"/>
  <c r="T615"/>
  <c r="R616"/>
  <c r="R615"/>
  <c r="P616"/>
  <c r="P615"/>
  <c r="BI608"/>
  <c r="BH608"/>
  <c r="BG608"/>
  <c r="BF608"/>
  <c r="T608"/>
  <c r="R608"/>
  <c r="P608"/>
  <c r="BI604"/>
  <c r="BH604"/>
  <c r="BG604"/>
  <c r="BF604"/>
  <c r="T604"/>
  <c r="R604"/>
  <c r="P604"/>
  <c r="BI603"/>
  <c r="BH603"/>
  <c r="BG603"/>
  <c r="BF603"/>
  <c r="T603"/>
  <c r="R603"/>
  <c r="P603"/>
  <c r="BI602"/>
  <c r="BH602"/>
  <c r="BG602"/>
  <c r="BF602"/>
  <c r="T602"/>
  <c r="R602"/>
  <c r="P602"/>
  <c r="BI600"/>
  <c r="BH600"/>
  <c r="BG600"/>
  <c r="BF600"/>
  <c r="T600"/>
  <c r="R600"/>
  <c r="P600"/>
  <c r="BI599"/>
  <c r="BH599"/>
  <c r="BG599"/>
  <c r="BF599"/>
  <c r="T599"/>
  <c r="R599"/>
  <c r="P599"/>
  <c r="BI598"/>
  <c r="BH598"/>
  <c r="BG598"/>
  <c r="BF598"/>
  <c r="T598"/>
  <c r="R598"/>
  <c r="P598"/>
  <c r="BI597"/>
  <c r="BH597"/>
  <c r="BG597"/>
  <c r="BF597"/>
  <c r="T597"/>
  <c r="R597"/>
  <c r="P597"/>
  <c r="BI595"/>
  <c r="BH595"/>
  <c r="BG595"/>
  <c r="BF595"/>
  <c r="T595"/>
  <c r="R595"/>
  <c r="P595"/>
  <c r="BI593"/>
  <c r="BH593"/>
  <c r="BG593"/>
  <c r="BF593"/>
  <c r="T593"/>
  <c r="R593"/>
  <c r="P593"/>
  <c r="BI590"/>
  <c r="BH590"/>
  <c r="BG590"/>
  <c r="BF590"/>
  <c r="T590"/>
  <c r="R590"/>
  <c r="P590"/>
  <c r="BI587"/>
  <c r="BH587"/>
  <c r="BG587"/>
  <c r="BF587"/>
  <c r="T587"/>
  <c r="R587"/>
  <c r="P587"/>
  <c r="BI586"/>
  <c r="BH586"/>
  <c r="BG586"/>
  <c r="BF586"/>
  <c r="T586"/>
  <c r="R586"/>
  <c r="P586"/>
  <c r="BI584"/>
  <c r="BH584"/>
  <c r="BG584"/>
  <c r="BF584"/>
  <c r="T584"/>
  <c r="R584"/>
  <c r="P584"/>
  <c r="BI583"/>
  <c r="BH583"/>
  <c r="BG583"/>
  <c r="BF583"/>
  <c r="T583"/>
  <c r="R583"/>
  <c r="P583"/>
  <c r="BI581"/>
  <c r="BH581"/>
  <c r="BG581"/>
  <c r="BF581"/>
  <c r="T581"/>
  <c r="R581"/>
  <c r="P581"/>
  <c r="BI567"/>
  <c r="BH567"/>
  <c r="BG567"/>
  <c r="BF567"/>
  <c r="T567"/>
  <c r="R567"/>
  <c r="P567"/>
  <c r="BI564"/>
  <c r="BH564"/>
  <c r="BG564"/>
  <c r="BF564"/>
  <c r="T564"/>
  <c r="R564"/>
  <c r="P564"/>
  <c r="BI562"/>
  <c r="BH562"/>
  <c r="BG562"/>
  <c r="BF562"/>
  <c r="T562"/>
  <c r="R562"/>
  <c r="P562"/>
  <c r="BI561"/>
  <c r="BH561"/>
  <c r="BG561"/>
  <c r="BF561"/>
  <c r="T561"/>
  <c r="R561"/>
  <c r="P561"/>
  <c r="BI560"/>
  <c r="BH560"/>
  <c r="BG560"/>
  <c r="BF560"/>
  <c r="T560"/>
  <c r="R560"/>
  <c r="P560"/>
  <c r="BI559"/>
  <c r="BH559"/>
  <c r="BG559"/>
  <c r="BF559"/>
  <c r="T559"/>
  <c r="R559"/>
  <c r="P559"/>
  <c r="BI555"/>
  <c r="BH555"/>
  <c r="BG555"/>
  <c r="BF555"/>
  <c r="T555"/>
  <c r="R555"/>
  <c r="P555"/>
  <c r="BI553"/>
  <c r="BH553"/>
  <c r="BG553"/>
  <c r="BF553"/>
  <c r="T553"/>
  <c r="R553"/>
  <c r="P553"/>
  <c r="BI551"/>
  <c r="BH551"/>
  <c r="BG551"/>
  <c r="BF551"/>
  <c r="T551"/>
  <c r="R551"/>
  <c r="P551"/>
  <c r="BI549"/>
  <c r="BH549"/>
  <c r="BG549"/>
  <c r="BF549"/>
  <c r="T549"/>
  <c r="R549"/>
  <c r="P549"/>
  <c r="BI545"/>
  <c r="BH545"/>
  <c r="BG545"/>
  <c r="BF545"/>
  <c r="T545"/>
  <c r="R545"/>
  <c r="P545"/>
  <c r="BI542"/>
  <c r="BH542"/>
  <c r="BG542"/>
  <c r="BF542"/>
  <c r="T542"/>
  <c r="R542"/>
  <c r="P542"/>
  <c r="BI541"/>
  <c r="BH541"/>
  <c r="BG541"/>
  <c r="BF541"/>
  <c r="T541"/>
  <c r="R541"/>
  <c r="P541"/>
  <c r="BI539"/>
  <c r="BH539"/>
  <c r="BG539"/>
  <c r="BF539"/>
  <c r="T539"/>
  <c r="R539"/>
  <c r="P539"/>
  <c r="BI537"/>
  <c r="BH537"/>
  <c r="BG537"/>
  <c r="BF537"/>
  <c r="T537"/>
  <c r="R537"/>
  <c r="P537"/>
  <c r="BI533"/>
  <c r="BH533"/>
  <c r="BG533"/>
  <c r="BF533"/>
  <c r="T533"/>
  <c r="R533"/>
  <c r="P533"/>
  <c r="BI529"/>
  <c r="BH529"/>
  <c r="BG529"/>
  <c r="BF529"/>
  <c r="T529"/>
  <c r="R529"/>
  <c r="P529"/>
  <c r="BI527"/>
  <c r="BH527"/>
  <c r="BG527"/>
  <c r="BF527"/>
  <c r="T527"/>
  <c r="R527"/>
  <c r="P527"/>
  <c r="BI525"/>
  <c r="BH525"/>
  <c r="BG525"/>
  <c r="BF525"/>
  <c r="T525"/>
  <c r="R525"/>
  <c r="P525"/>
  <c r="BI523"/>
  <c r="BH523"/>
  <c r="BG523"/>
  <c r="BF523"/>
  <c r="T523"/>
  <c r="R523"/>
  <c r="P523"/>
  <c r="BI519"/>
  <c r="BH519"/>
  <c r="BG519"/>
  <c r="BF519"/>
  <c r="T519"/>
  <c r="R519"/>
  <c r="P519"/>
  <c r="BI516"/>
  <c r="BH516"/>
  <c r="BG516"/>
  <c r="BF516"/>
  <c r="T516"/>
  <c r="R516"/>
  <c r="P516"/>
  <c r="BI514"/>
  <c r="BH514"/>
  <c r="BG514"/>
  <c r="BF514"/>
  <c r="T514"/>
  <c r="R514"/>
  <c r="P514"/>
  <c r="BI511"/>
  <c r="BH511"/>
  <c r="BG511"/>
  <c r="BF511"/>
  <c r="T511"/>
  <c r="R511"/>
  <c r="P511"/>
  <c r="BI509"/>
  <c r="BH509"/>
  <c r="BG509"/>
  <c r="BF509"/>
  <c r="T509"/>
  <c r="R509"/>
  <c r="P509"/>
  <c r="BI506"/>
  <c r="BH506"/>
  <c r="BG506"/>
  <c r="BF506"/>
  <c r="T506"/>
  <c r="R506"/>
  <c r="P506"/>
  <c r="BI504"/>
  <c r="BH504"/>
  <c r="BG504"/>
  <c r="BF504"/>
  <c r="T504"/>
  <c r="R504"/>
  <c r="P504"/>
  <c r="BI502"/>
  <c r="BH502"/>
  <c r="BG502"/>
  <c r="BF502"/>
  <c r="T502"/>
  <c r="R502"/>
  <c r="P502"/>
  <c r="BI500"/>
  <c r="BH500"/>
  <c r="BG500"/>
  <c r="BF500"/>
  <c r="T500"/>
  <c r="R500"/>
  <c r="P500"/>
  <c r="BI498"/>
  <c r="BH498"/>
  <c r="BG498"/>
  <c r="BF498"/>
  <c r="T498"/>
  <c r="R498"/>
  <c r="P498"/>
  <c r="BI495"/>
  <c r="BH495"/>
  <c r="BG495"/>
  <c r="BF495"/>
  <c r="T495"/>
  <c r="R495"/>
  <c r="P495"/>
  <c r="BI492"/>
  <c r="BH492"/>
  <c r="BG492"/>
  <c r="BF492"/>
  <c r="T492"/>
  <c r="R492"/>
  <c r="P492"/>
  <c r="BI489"/>
  <c r="BH489"/>
  <c r="BG489"/>
  <c r="BF489"/>
  <c r="T489"/>
  <c r="R489"/>
  <c r="P489"/>
  <c r="BI486"/>
  <c r="BH486"/>
  <c r="BG486"/>
  <c r="BF486"/>
  <c r="T486"/>
  <c r="R486"/>
  <c r="P486"/>
  <c r="BI484"/>
  <c r="BH484"/>
  <c r="BG484"/>
  <c r="BF484"/>
  <c r="T484"/>
  <c r="R484"/>
  <c r="P484"/>
  <c r="BI478"/>
  <c r="BH478"/>
  <c r="BG478"/>
  <c r="BF478"/>
  <c r="T478"/>
  <c r="R478"/>
  <c r="P478"/>
  <c r="BI475"/>
  <c r="BH475"/>
  <c r="BG475"/>
  <c r="BF475"/>
  <c r="T475"/>
  <c r="R475"/>
  <c r="P475"/>
  <c r="BI473"/>
  <c r="BH473"/>
  <c r="BG473"/>
  <c r="BF473"/>
  <c r="T473"/>
  <c r="R473"/>
  <c r="P473"/>
  <c r="BI472"/>
  <c r="BH472"/>
  <c r="BG472"/>
  <c r="BF472"/>
  <c r="T472"/>
  <c r="R472"/>
  <c r="P472"/>
  <c r="BI470"/>
  <c r="BH470"/>
  <c r="BG470"/>
  <c r="BF470"/>
  <c r="T470"/>
  <c r="R470"/>
  <c r="P470"/>
  <c r="BI469"/>
  <c r="BH469"/>
  <c r="BG469"/>
  <c r="BF469"/>
  <c r="T469"/>
  <c r="R469"/>
  <c r="P469"/>
  <c r="BI468"/>
  <c r="BH468"/>
  <c r="BG468"/>
  <c r="BF468"/>
  <c r="T468"/>
  <c r="R468"/>
  <c r="P468"/>
  <c r="BI466"/>
  <c r="BH466"/>
  <c r="BG466"/>
  <c r="BF466"/>
  <c r="T466"/>
  <c r="R466"/>
  <c r="P466"/>
  <c r="BI465"/>
  <c r="BH465"/>
  <c r="BG465"/>
  <c r="BF465"/>
  <c r="T465"/>
  <c r="R465"/>
  <c r="P465"/>
  <c r="BI463"/>
  <c r="BH463"/>
  <c r="BG463"/>
  <c r="BF463"/>
  <c r="T463"/>
  <c r="R463"/>
  <c r="P463"/>
  <c r="BI460"/>
  <c r="BH460"/>
  <c r="BG460"/>
  <c r="BF460"/>
  <c r="T460"/>
  <c r="R460"/>
  <c r="P460"/>
  <c r="BI459"/>
  <c r="BH459"/>
  <c r="BG459"/>
  <c r="BF459"/>
  <c r="T459"/>
  <c r="R459"/>
  <c r="P459"/>
  <c r="BI458"/>
  <c r="BH458"/>
  <c r="BG458"/>
  <c r="BF458"/>
  <c r="T458"/>
  <c r="R458"/>
  <c r="P458"/>
  <c r="BI457"/>
  <c r="BH457"/>
  <c r="BG457"/>
  <c r="BF457"/>
  <c r="T457"/>
  <c r="R457"/>
  <c r="P457"/>
  <c r="BI455"/>
  <c r="BH455"/>
  <c r="BG455"/>
  <c r="BF455"/>
  <c r="T455"/>
  <c r="R455"/>
  <c r="P455"/>
  <c r="BI454"/>
  <c r="BH454"/>
  <c r="BG454"/>
  <c r="BF454"/>
  <c r="T454"/>
  <c r="R454"/>
  <c r="P454"/>
  <c r="BI452"/>
  <c r="BH452"/>
  <c r="BG452"/>
  <c r="BF452"/>
  <c r="T452"/>
  <c r="R452"/>
  <c r="P452"/>
  <c r="BI441"/>
  <c r="BH441"/>
  <c r="BG441"/>
  <c r="BF441"/>
  <c r="T441"/>
  <c r="R441"/>
  <c r="P441"/>
  <c r="BI439"/>
  <c r="BH439"/>
  <c r="BG439"/>
  <c r="BF439"/>
  <c r="T439"/>
  <c r="R439"/>
  <c r="P439"/>
  <c r="BI427"/>
  <c r="BH427"/>
  <c r="BG427"/>
  <c r="BF427"/>
  <c r="T427"/>
  <c r="R427"/>
  <c r="P427"/>
  <c r="BI426"/>
  <c r="BH426"/>
  <c r="BG426"/>
  <c r="BF426"/>
  <c r="T426"/>
  <c r="R426"/>
  <c r="P426"/>
  <c r="BI406"/>
  <c r="BH406"/>
  <c r="BG406"/>
  <c r="BF406"/>
  <c r="T406"/>
  <c r="R406"/>
  <c r="P406"/>
  <c r="BI405"/>
  <c r="BH405"/>
  <c r="BG405"/>
  <c r="BF405"/>
  <c r="T405"/>
  <c r="R405"/>
  <c r="P405"/>
  <c r="BI403"/>
  <c r="BH403"/>
  <c r="BG403"/>
  <c r="BF403"/>
  <c r="T403"/>
  <c r="R403"/>
  <c r="P403"/>
  <c r="BI402"/>
  <c r="BH402"/>
  <c r="BG402"/>
  <c r="BF402"/>
  <c r="T402"/>
  <c r="R402"/>
  <c r="P402"/>
  <c r="BI395"/>
  <c r="BH395"/>
  <c r="BG395"/>
  <c r="BF395"/>
  <c r="T395"/>
  <c r="R395"/>
  <c r="P395"/>
  <c r="BI392"/>
  <c r="BH392"/>
  <c r="BG392"/>
  <c r="BF392"/>
  <c r="T392"/>
  <c r="R392"/>
  <c r="P392"/>
  <c r="BI390"/>
  <c r="BH390"/>
  <c r="BG390"/>
  <c r="BF390"/>
  <c r="T390"/>
  <c r="R390"/>
  <c r="P390"/>
  <c r="BI387"/>
  <c r="BH387"/>
  <c r="BG387"/>
  <c r="BF387"/>
  <c r="T387"/>
  <c r="R387"/>
  <c r="P387"/>
  <c r="BI368"/>
  <c r="BH368"/>
  <c r="BG368"/>
  <c r="BF368"/>
  <c r="T368"/>
  <c r="R368"/>
  <c r="P368"/>
  <c r="BI365"/>
  <c r="BH365"/>
  <c r="BG365"/>
  <c r="BF365"/>
  <c r="T365"/>
  <c r="R365"/>
  <c r="P365"/>
  <c r="BI363"/>
  <c r="BH363"/>
  <c r="BG363"/>
  <c r="BF363"/>
  <c r="T363"/>
  <c r="R363"/>
  <c r="P363"/>
  <c r="BI361"/>
  <c r="BH361"/>
  <c r="BG361"/>
  <c r="BF361"/>
  <c r="T361"/>
  <c r="R361"/>
  <c r="P361"/>
  <c r="BI359"/>
  <c r="BH359"/>
  <c r="BG359"/>
  <c r="BF359"/>
  <c r="T359"/>
  <c r="R359"/>
  <c r="P359"/>
  <c r="BI356"/>
  <c r="BH356"/>
  <c r="BG356"/>
  <c r="BF356"/>
  <c r="T356"/>
  <c r="R356"/>
  <c r="P356"/>
  <c r="BI352"/>
  <c r="BH352"/>
  <c r="BG352"/>
  <c r="BF352"/>
  <c r="T352"/>
  <c r="R352"/>
  <c r="P352"/>
  <c r="BI325"/>
  <c r="BH325"/>
  <c r="BG325"/>
  <c r="BF325"/>
  <c r="T325"/>
  <c r="R325"/>
  <c r="P325"/>
  <c r="BI323"/>
  <c r="BH323"/>
  <c r="BG323"/>
  <c r="BF323"/>
  <c r="T323"/>
  <c r="R323"/>
  <c r="P323"/>
  <c r="BI294"/>
  <c r="BH294"/>
  <c r="BG294"/>
  <c r="BF294"/>
  <c r="T294"/>
  <c r="R294"/>
  <c r="P294"/>
  <c r="BI263"/>
  <c r="BH263"/>
  <c r="BG263"/>
  <c r="BF263"/>
  <c r="T263"/>
  <c r="R263"/>
  <c r="P263"/>
  <c r="BI260"/>
  <c r="BH260"/>
  <c r="BG260"/>
  <c r="BF260"/>
  <c r="T260"/>
  <c r="R260"/>
  <c r="P260"/>
  <c r="BI256"/>
  <c r="BH256"/>
  <c r="BG256"/>
  <c r="BF256"/>
  <c r="T256"/>
  <c r="R256"/>
  <c r="P256"/>
  <c r="BI249"/>
  <c r="BH249"/>
  <c r="BG249"/>
  <c r="BF249"/>
  <c r="T249"/>
  <c r="R249"/>
  <c r="P249"/>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29"/>
  <c r="BH229"/>
  <c r="BG229"/>
  <c r="BF229"/>
  <c r="T229"/>
  <c r="R229"/>
  <c r="P229"/>
  <c r="BI225"/>
  <c r="BH225"/>
  <c r="BG225"/>
  <c r="BF225"/>
  <c r="T225"/>
  <c r="R225"/>
  <c r="P225"/>
  <c r="BI215"/>
  <c r="BH215"/>
  <c r="BG215"/>
  <c r="BF215"/>
  <c r="T215"/>
  <c r="R215"/>
  <c r="P215"/>
  <c r="BI180"/>
  <c r="BH180"/>
  <c r="BG180"/>
  <c r="BF180"/>
  <c r="T180"/>
  <c r="R180"/>
  <c r="P180"/>
  <c r="BI178"/>
  <c r="BH178"/>
  <c r="BG178"/>
  <c r="BF178"/>
  <c r="T178"/>
  <c r="R178"/>
  <c r="P178"/>
  <c r="BI156"/>
  <c r="BH156"/>
  <c r="BG156"/>
  <c r="BF156"/>
  <c r="T156"/>
  <c r="R156"/>
  <c r="P156"/>
  <c r="BI131"/>
  <c r="BH131"/>
  <c r="BG131"/>
  <c r="BF131"/>
  <c r="T131"/>
  <c r="R131"/>
  <c r="P131"/>
  <c r="BI122"/>
  <c r="BH122"/>
  <c r="BG122"/>
  <c r="BF122"/>
  <c r="T122"/>
  <c r="R122"/>
  <c r="P122"/>
  <c r="BI118"/>
  <c r="BH118"/>
  <c r="BG118"/>
  <c r="BF118"/>
  <c r="T118"/>
  <c r="R118"/>
  <c r="P118"/>
  <c r="BI114"/>
  <c r="BH114"/>
  <c r="BG114"/>
  <c r="BF114"/>
  <c r="T114"/>
  <c r="R114"/>
  <c r="P114"/>
  <c r="BI110"/>
  <c r="BH110"/>
  <c r="BG110"/>
  <c r="BF110"/>
  <c r="T110"/>
  <c r="R110"/>
  <c r="P110"/>
  <c r="BI106"/>
  <c r="BH106"/>
  <c r="BG106"/>
  <c r="BF106"/>
  <c r="T106"/>
  <c r="R106"/>
  <c r="P106"/>
  <c r="BI102"/>
  <c r="BH102"/>
  <c r="BG102"/>
  <c r="BF102"/>
  <c r="T102"/>
  <c r="R102"/>
  <c r="P102"/>
  <c r="J95"/>
  <c r="F95"/>
  <c r="F93"/>
  <c r="E91"/>
  <c r="J62"/>
  <c r="F62"/>
  <c r="F60"/>
  <c r="E58"/>
  <c r="J28"/>
  <c r="E28"/>
  <c r="J96"/>
  <c r="J27"/>
  <c r="J22"/>
  <c r="E22"/>
  <c r="F96"/>
  <c r="J21"/>
  <c r="J16"/>
  <c r="J60"/>
  <c r="E7"/>
  <c r="E85"/>
  <c i="5" r="J39"/>
  <c r="J38"/>
  <c i="1" r="AY59"/>
  <c i="5" r="J37"/>
  <c i="1" r="AX59"/>
  <c i="5" r="BI257"/>
  <c r="BH257"/>
  <c r="BG257"/>
  <c r="BF257"/>
  <c r="T257"/>
  <c r="R257"/>
  <c r="P257"/>
  <c r="BI256"/>
  <c r="BH256"/>
  <c r="BG256"/>
  <c r="BF256"/>
  <c r="T256"/>
  <c r="R256"/>
  <c r="P256"/>
  <c r="BI254"/>
  <c r="BH254"/>
  <c r="BG254"/>
  <c r="BF254"/>
  <c r="T254"/>
  <c r="R254"/>
  <c r="P254"/>
  <c r="BI253"/>
  <c r="BH253"/>
  <c r="BG253"/>
  <c r="BF253"/>
  <c r="T253"/>
  <c r="R253"/>
  <c r="P253"/>
  <c r="BI252"/>
  <c r="BH252"/>
  <c r="BG252"/>
  <c r="BF252"/>
  <c r="T252"/>
  <c r="R252"/>
  <c r="P252"/>
  <c r="BI249"/>
  <c r="BH249"/>
  <c r="BG249"/>
  <c r="BF249"/>
  <c r="T249"/>
  <c r="T248"/>
  <c r="T247"/>
  <c r="R249"/>
  <c r="R248"/>
  <c r="R247"/>
  <c r="P249"/>
  <c r="P248"/>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8"/>
  <c r="BH238"/>
  <c r="BG238"/>
  <c r="BF238"/>
  <c r="T238"/>
  <c r="R238"/>
  <c r="P238"/>
  <c r="BI236"/>
  <c r="BH236"/>
  <c r="BG236"/>
  <c r="BF236"/>
  <c r="T236"/>
  <c r="R236"/>
  <c r="P236"/>
  <c r="BI235"/>
  <c r="BH235"/>
  <c r="BG235"/>
  <c r="BF235"/>
  <c r="T235"/>
  <c r="R235"/>
  <c r="P235"/>
  <c r="BI234"/>
  <c r="BH234"/>
  <c r="BG234"/>
  <c r="BF234"/>
  <c r="T234"/>
  <c r="R234"/>
  <c r="P234"/>
  <c r="BI233"/>
  <c r="BH233"/>
  <c r="BG233"/>
  <c r="BF233"/>
  <c r="T233"/>
  <c r="R233"/>
  <c r="P233"/>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99"/>
  <c r="BH99"/>
  <c r="BG99"/>
  <c r="BF99"/>
  <c r="T99"/>
  <c r="T98"/>
  <c r="R99"/>
  <c r="R98"/>
  <c r="P99"/>
  <c r="P98"/>
  <c r="J92"/>
  <c r="F92"/>
  <c r="F90"/>
  <c r="E88"/>
  <c r="J58"/>
  <c r="F58"/>
  <c r="F56"/>
  <c r="E54"/>
  <c r="J26"/>
  <c r="E26"/>
  <c r="J93"/>
  <c r="J25"/>
  <c r="J20"/>
  <c r="E20"/>
  <c r="F59"/>
  <c r="J19"/>
  <c r="J14"/>
  <c r="J90"/>
  <c r="E7"/>
  <c r="E50"/>
  <c i="4" r="J39"/>
  <c r="J38"/>
  <c i="1" r="AY58"/>
  <c i="4" r="J37"/>
  <c i="1" r="AX58"/>
  <c i="4" r="BI183"/>
  <c r="BH183"/>
  <c r="BG183"/>
  <c r="BF183"/>
  <c r="T183"/>
  <c r="T182"/>
  <c r="R183"/>
  <c r="R182"/>
  <c r="P183"/>
  <c r="P182"/>
  <c r="BI181"/>
  <c r="BH181"/>
  <c r="BG181"/>
  <c r="BF181"/>
  <c r="T181"/>
  <c r="T180"/>
  <c r="R181"/>
  <c r="R180"/>
  <c r="P181"/>
  <c r="P180"/>
  <c r="BI178"/>
  <c r="BH178"/>
  <c r="BG178"/>
  <c r="BF178"/>
  <c r="T178"/>
  <c r="T177"/>
  <c r="T176"/>
  <c r="R178"/>
  <c r="R177"/>
  <c r="R176"/>
  <c r="P178"/>
  <c r="P177"/>
  <c r="P176"/>
  <c r="BI174"/>
  <c r="BH174"/>
  <c r="BG174"/>
  <c r="BF174"/>
  <c r="T174"/>
  <c r="T173"/>
  <c r="R174"/>
  <c r="R173"/>
  <c r="P174"/>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99"/>
  <c r="BH99"/>
  <c r="BG99"/>
  <c r="BF99"/>
  <c r="T99"/>
  <c r="R99"/>
  <c r="P99"/>
  <c r="J92"/>
  <c r="F92"/>
  <c r="F90"/>
  <c r="E88"/>
  <c r="J58"/>
  <c r="F58"/>
  <c r="F56"/>
  <c r="E54"/>
  <c r="J26"/>
  <c r="E26"/>
  <c r="J59"/>
  <c r="J25"/>
  <c r="J20"/>
  <c r="E20"/>
  <c r="F93"/>
  <c r="J19"/>
  <c r="J14"/>
  <c r="J56"/>
  <c r="E7"/>
  <c r="E84"/>
  <c i="3" r="J39"/>
  <c r="J38"/>
  <c i="1" r="AY57"/>
  <c i="3" r="J37"/>
  <c i="1" r="AX57"/>
  <c i="3" r="BI184"/>
  <c r="BH184"/>
  <c r="BG184"/>
  <c r="BF184"/>
  <c r="T184"/>
  <c r="T183"/>
  <c r="R184"/>
  <c r="R183"/>
  <c r="P184"/>
  <c r="P183"/>
  <c r="BI182"/>
  <c r="BH182"/>
  <c r="BG182"/>
  <c r="BF182"/>
  <c r="T182"/>
  <c r="T181"/>
  <c r="R182"/>
  <c r="R181"/>
  <c r="P182"/>
  <c r="P181"/>
  <c r="BI179"/>
  <c r="BH179"/>
  <c r="BG179"/>
  <c r="BF179"/>
  <c r="T179"/>
  <c r="T178"/>
  <c r="T177"/>
  <c r="R179"/>
  <c r="R178"/>
  <c r="R177"/>
  <c r="P179"/>
  <c r="P178"/>
  <c r="P177"/>
  <c r="BI175"/>
  <c r="BH175"/>
  <c r="BG175"/>
  <c r="BF175"/>
  <c r="T175"/>
  <c r="T174"/>
  <c r="R175"/>
  <c r="R174"/>
  <c r="P175"/>
  <c r="P174"/>
  <c r="BI172"/>
  <c r="BH172"/>
  <c r="BG172"/>
  <c r="BF172"/>
  <c r="T172"/>
  <c r="R172"/>
  <c r="P172"/>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6"/>
  <c r="BH146"/>
  <c r="BG146"/>
  <c r="BF146"/>
  <c r="T146"/>
  <c r="R146"/>
  <c r="P146"/>
  <c r="BI144"/>
  <c r="BH144"/>
  <c r="BG144"/>
  <c r="BF144"/>
  <c r="T144"/>
  <c r="R144"/>
  <c r="P144"/>
  <c r="BI143"/>
  <c r="BH143"/>
  <c r="BG143"/>
  <c r="BF143"/>
  <c r="T143"/>
  <c r="R143"/>
  <c r="P143"/>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0"/>
  <c r="BH110"/>
  <c r="BG110"/>
  <c r="BF110"/>
  <c r="T110"/>
  <c r="R110"/>
  <c r="P110"/>
  <c r="BI108"/>
  <c r="BH108"/>
  <c r="BG108"/>
  <c r="BF108"/>
  <c r="T108"/>
  <c r="R108"/>
  <c r="P108"/>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99"/>
  <c r="BH99"/>
  <c r="BG99"/>
  <c r="BF99"/>
  <c r="T99"/>
  <c r="R99"/>
  <c r="P99"/>
  <c r="J92"/>
  <c r="F92"/>
  <c r="F90"/>
  <c r="E88"/>
  <c r="J58"/>
  <c r="F58"/>
  <c r="F56"/>
  <c r="E54"/>
  <c r="J26"/>
  <c r="E26"/>
  <c r="J93"/>
  <c r="J25"/>
  <c r="J20"/>
  <c r="E20"/>
  <c r="F93"/>
  <c r="J19"/>
  <c r="J14"/>
  <c r="J90"/>
  <c r="E7"/>
  <c r="E84"/>
  <c i="2" r="J39"/>
  <c r="J38"/>
  <c i="1" r="AY56"/>
  <c i="2" r="J37"/>
  <c i="1" r="AX56"/>
  <c i="2" r="BI8791"/>
  <c r="BH8791"/>
  <c r="BG8791"/>
  <c r="BF8791"/>
  <c r="T8791"/>
  <c r="T8790"/>
  <c r="T8789"/>
  <c r="R8791"/>
  <c r="R8790"/>
  <c r="R8789"/>
  <c r="P8791"/>
  <c r="P8790"/>
  <c r="P8789"/>
  <c r="BI8784"/>
  <c r="BH8784"/>
  <c r="BG8784"/>
  <c r="BF8784"/>
  <c r="T8784"/>
  <c r="R8784"/>
  <c r="P8784"/>
  <c r="BI8779"/>
  <c r="BH8779"/>
  <c r="BG8779"/>
  <c r="BF8779"/>
  <c r="T8779"/>
  <c r="R8779"/>
  <c r="P8779"/>
  <c r="BI8775"/>
  <c r="BH8775"/>
  <c r="BG8775"/>
  <c r="BF8775"/>
  <c r="T8775"/>
  <c r="R8775"/>
  <c r="P8775"/>
  <c r="BI8773"/>
  <c r="BH8773"/>
  <c r="BG8773"/>
  <c r="BF8773"/>
  <c r="T8773"/>
  <c r="R8773"/>
  <c r="P8773"/>
  <c r="BI8768"/>
  <c r="BH8768"/>
  <c r="BG8768"/>
  <c r="BF8768"/>
  <c r="T8768"/>
  <c r="R8768"/>
  <c r="P8768"/>
  <c r="BI8765"/>
  <c r="BH8765"/>
  <c r="BG8765"/>
  <c r="BF8765"/>
  <c r="T8765"/>
  <c r="R8765"/>
  <c r="P8765"/>
  <c r="BI8760"/>
  <c r="BH8760"/>
  <c r="BG8760"/>
  <c r="BF8760"/>
  <c r="T8760"/>
  <c r="R8760"/>
  <c r="P8760"/>
  <c r="BI8744"/>
  <c r="BH8744"/>
  <c r="BG8744"/>
  <c r="BF8744"/>
  <c r="T8744"/>
  <c r="R8744"/>
  <c r="P8744"/>
  <c r="BI8738"/>
  <c r="BH8738"/>
  <c r="BG8738"/>
  <c r="BF8738"/>
  <c r="T8738"/>
  <c r="R8738"/>
  <c r="P8738"/>
  <c r="BI8730"/>
  <c r="BH8730"/>
  <c r="BG8730"/>
  <c r="BF8730"/>
  <c r="T8730"/>
  <c r="R8730"/>
  <c r="P8730"/>
  <c r="BI8620"/>
  <c r="BH8620"/>
  <c r="BG8620"/>
  <c r="BF8620"/>
  <c r="T8620"/>
  <c r="R8620"/>
  <c r="P8620"/>
  <c r="BI8617"/>
  <c r="BH8617"/>
  <c r="BG8617"/>
  <c r="BF8617"/>
  <c r="T8617"/>
  <c r="R8617"/>
  <c r="P8617"/>
  <c r="BI8554"/>
  <c r="BH8554"/>
  <c r="BG8554"/>
  <c r="BF8554"/>
  <c r="T8554"/>
  <c r="R8554"/>
  <c r="P8554"/>
  <c r="BI8549"/>
  <c r="BH8549"/>
  <c r="BG8549"/>
  <c r="BF8549"/>
  <c r="T8549"/>
  <c r="R8549"/>
  <c r="P8549"/>
  <c r="BI8509"/>
  <c r="BH8509"/>
  <c r="BG8509"/>
  <c r="BF8509"/>
  <c r="T8509"/>
  <c r="R8509"/>
  <c r="P8509"/>
  <c r="BI8505"/>
  <c r="BH8505"/>
  <c r="BG8505"/>
  <c r="BF8505"/>
  <c r="T8505"/>
  <c r="R8505"/>
  <c r="P8505"/>
  <c r="BI8501"/>
  <c r="BH8501"/>
  <c r="BG8501"/>
  <c r="BF8501"/>
  <c r="T8501"/>
  <c r="R8501"/>
  <c r="P8501"/>
  <c r="BI8499"/>
  <c r="BH8499"/>
  <c r="BG8499"/>
  <c r="BF8499"/>
  <c r="T8499"/>
  <c r="R8499"/>
  <c r="P8499"/>
  <c r="BI8483"/>
  <c r="BH8483"/>
  <c r="BG8483"/>
  <c r="BF8483"/>
  <c r="T8483"/>
  <c r="R8483"/>
  <c r="P8483"/>
  <c r="BI8481"/>
  <c r="BH8481"/>
  <c r="BG8481"/>
  <c r="BF8481"/>
  <c r="T8481"/>
  <c r="R8481"/>
  <c r="P8481"/>
  <c r="BI8383"/>
  <c r="BH8383"/>
  <c r="BG8383"/>
  <c r="BF8383"/>
  <c r="T8383"/>
  <c r="R8383"/>
  <c r="P8383"/>
  <c r="BI8381"/>
  <c r="BH8381"/>
  <c r="BG8381"/>
  <c r="BF8381"/>
  <c r="T8381"/>
  <c r="R8381"/>
  <c r="P8381"/>
  <c r="BI8376"/>
  <c r="BH8376"/>
  <c r="BG8376"/>
  <c r="BF8376"/>
  <c r="T8376"/>
  <c r="R8376"/>
  <c r="P8376"/>
  <c r="BI8374"/>
  <c r="BH8374"/>
  <c r="BG8374"/>
  <c r="BF8374"/>
  <c r="T8374"/>
  <c r="R8374"/>
  <c r="P8374"/>
  <c r="BI8290"/>
  <c r="BH8290"/>
  <c r="BG8290"/>
  <c r="BF8290"/>
  <c r="T8290"/>
  <c r="R8290"/>
  <c r="P8290"/>
  <c r="BI8250"/>
  <c r="BH8250"/>
  <c r="BG8250"/>
  <c r="BF8250"/>
  <c r="T8250"/>
  <c r="R8250"/>
  <c r="P8250"/>
  <c r="BI8246"/>
  <c r="BH8246"/>
  <c r="BG8246"/>
  <c r="BF8246"/>
  <c r="T8246"/>
  <c r="R8246"/>
  <c r="P8246"/>
  <c r="BI8242"/>
  <c r="BH8242"/>
  <c r="BG8242"/>
  <c r="BF8242"/>
  <c r="T8242"/>
  <c r="R8242"/>
  <c r="P8242"/>
  <c r="BI8228"/>
  <c r="BH8228"/>
  <c r="BG8228"/>
  <c r="BF8228"/>
  <c r="T8228"/>
  <c r="R8228"/>
  <c r="P8228"/>
  <c r="BI8215"/>
  <c r="BH8215"/>
  <c r="BG8215"/>
  <c r="BF8215"/>
  <c r="T8215"/>
  <c r="R8215"/>
  <c r="P8215"/>
  <c r="BI8202"/>
  <c r="BH8202"/>
  <c r="BG8202"/>
  <c r="BF8202"/>
  <c r="T8202"/>
  <c r="R8202"/>
  <c r="P8202"/>
  <c r="BI8200"/>
  <c r="BH8200"/>
  <c r="BG8200"/>
  <c r="BF8200"/>
  <c r="T8200"/>
  <c r="R8200"/>
  <c r="P8200"/>
  <c r="BI8185"/>
  <c r="BH8185"/>
  <c r="BG8185"/>
  <c r="BF8185"/>
  <c r="T8185"/>
  <c r="R8185"/>
  <c r="P8185"/>
  <c r="BI8183"/>
  <c r="BH8183"/>
  <c r="BG8183"/>
  <c r="BF8183"/>
  <c r="T8183"/>
  <c r="R8183"/>
  <c r="P8183"/>
  <c r="BI8181"/>
  <c r="BH8181"/>
  <c r="BG8181"/>
  <c r="BF8181"/>
  <c r="T8181"/>
  <c r="R8181"/>
  <c r="P8181"/>
  <c r="BI8176"/>
  <c r="BH8176"/>
  <c r="BG8176"/>
  <c r="BF8176"/>
  <c r="T8176"/>
  <c r="R8176"/>
  <c r="P8176"/>
  <c r="BI8174"/>
  <c r="BH8174"/>
  <c r="BG8174"/>
  <c r="BF8174"/>
  <c r="T8174"/>
  <c r="R8174"/>
  <c r="P8174"/>
  <c r="BI8172"/>
  <c r="BH8172"/>
  <c r="BG8172"/>
  <c r="BF8172"/>
  <c r="T8172"/>
  <c r="R8172"/>
  <c r="P8172"/>
  <c r="BI8155"/>
  <c r="BH8155"/>
  <c r="BG8155"/>
  <c r="BF8155"/>
  <c r="T8155"/>
  <c r="R8155"/>
  <c r="P8155"/>
  <c r="BI8152"/>
  <c r="BH8152"/>
  <c r="BG8152"/>
  <c r="BF8152"/>
  <c r="T8152"/>
  <c r="R8152"/>
  <c r="P8152"/>
  <c r="BI8150"/>
  <c r="BH8150"/>
  <c r="BG8150"/>
  <c r="BF8150"/>
  <c r="T8150"/>
  <c r="R8150"/>
  <c r="P8150"/>
  <c r="BI8148"/>
  <c r="BH8148"/>
  <c r="BG8148"/>
  <c r="BF8148"/>
  <c r="T8148"/>
  <c r="R8148"/>
  <c r="P8148"/>
  <c r="BI8139"/>
  <c r="BH8139"/>
  <c r="BG8139"/>
  <c r="BF8139"/>
  <c r="T8139"/>
  <c r="R8139"/>
  <c r="P8139"/>
  <c r="BI8137"/>
  <c r="BH8137"/>
  <c r="BG8137"/>
  <c r="BF8137"/>
  <c r="T8137"/>
  <c r="R8137"/>
  <c r="P8137"/>
  <c r="BI8128"/>
  <c r="BH8128"/>
  <c r="BG8128"/>
  <c r="BF8128"/>
  <c r="T8128"/>
  <c r="R8128"/>
  <c r="P8128"/>
  <c r="BI8126"/>
  <c r="BH8126"/>
  <c r="BG8126"/>
  <c r="BF8126"/>
  <c r="T8126"/>
  <c r="R8126"/>
  <c r="P8126"/>
  <c r="BI8118"/>
  <c r="BH8118"/>
  <c r="BG8118"/>
  <c r="BF8118"/>
  <c r="T8118"/>
  <c r="R8118"/>
  <c r="P8118"/>
  <c r="BI8116"/>
  <c r="BH8116"/>
  <c r="BG8116"/>
  <c r="BF8116"/>
  <c r="T8116"/>
  <c r="R8116"/>
  <c r="P8116"/>
  <c r="BI8096"/>
  <c r="BH8096"/>
  <c r="BG8096"/>
  <c r="BF8096"/>
  <c r="T8096"/>
  <c r="R8096"/>
  <c r="P8096"/>
  <c r="BI8085"/>
  <c r="BH8085"/>
  <c r="BG8085"/>
  <c r="BF8085"/>
  <c r="T8085"/>
  <c r="R8085"/>
  <c r="P8085"/>
  <c r="BI8069"/>
  <c r="BH8069"/>
  <c r="BG8069"/>
  <c r="BF8069"/>
  <c r="T8069"/>
  <c r="R8069"/>
  <c r="P8069"/>
  <c r="BI8053"/>
  <c r="BH8053"/>
  <c r="BG8053"/>
  <c r="BF8053"/>
  <c r="T8053"/>
  <c r="R8053"/>
  <c r="P8053"/>
  <c r="BI8011"/>
  <c r="BH8011"/>
  <c r="BG8011"/>
  <c r="BF8011"/>
  <c r="T8011"/>
  <c r="R8011"/>
  <c r="P8011"/>
  <c r="BI7980"/>
  <c r="BH7980"/>
  <c r="BG7980"/>
  <c r="BF7980"/>
  <c r="T7980"/>
  <c r="R7980"/>
  <c r="P7980"/>
  <c r="BI7937"/>
  <c r="BH7937"/>
  <c r="BG7937"/>
  <c r="BF7937"/>
  <c r="T7937"/>
  <c r="R7937"/>
  <c r="P7937"/>
  <c r="BI7935"/>
  <c r="BH7935"/>
  <c r="BG7935"/>
  <c r="BF7935"/>
  <c r="T7935"/>
  <c r="R7935"/>
  <c r="P7935"/>
  <c r="BI7892"/>
  <c r="BH7892"/>
  <c r="BG7892"/>
  <c r="BF7892"/>
  <c r="T7892"/>
  <c r="R7892"/>
  <c r="P7892"/>
  <c r="BI7890"/>
  <c r="BH7890"/>
  <c r="BG7890"/>
  <c r="BF7890"/>
  <c r="T7890"/>
  <c r="R7890"/>
  <c r="P7890"/>
  <c r="BI7866"/>
  <c r="BH7866"/>
  <c r="BG7866"/>
  <c r="BF7866"/>
  <c r="T7866"/>
  <c r="R7866"/>
  <c r="P7866"/>
  <c r="BI7865"/>
  <c r="BH7865"/>
  <c r="BG7865"/>
  <c r="BF7865"/>
  <c r="T7865"/>
  <c r="R7865"/>
  <c r="P7865"/>
  <c r="BI7861"/>
  <c r="BH7861"/>
  <c r="BG7861"/>
  <c r="BF7861"/>
  <c r="T7861"/>
  <c r="R7861"/>
  <c r="P7861"/>
  <c r="BI7850"/>
  <c r="BH7850"/>
  <c r="BG7850"/>
  <c r="BF7850"/>
  <c r="T7850"/>
  <c r="R7850"/>
  <c r="P7850"/>
  <c r="BI7848"/>
  <c r="BH7848"/>
  <c r="BG7848"/>
  <c r="BF7848"/>
  <c r="T7848"/>
  <c r="R7848"/>
  <c r="P7848"/>
  <c r="BI7803"/>
  <c r="BH7803"/>
  <c r="BG7803"/>
  <c r="BF7803"/>
  <c r="T7803"/>
  <c r="R7803"/>
  <c r="P7803"/>
  <c r="BI7781"/>
  <c r="BH7781"/>
  <c r="BG7781"/>
  <c r="BF7781"/>
  <c r="T7781"/>
  <c r="R7781"/>
  <c r="P7781"/>
  <c r="BI7755"/>
  <c r="BH7755"/>
  <c r="BG7755"/>
  <c r="BF7755"/>
  <c r="T7755"/>
  <c r="R7755"/>
  <c r="P7755"/>
  <c r="BI7744"/>
  <c r="BH7744"/>
  <c r="BG7744"/>
  <c r="BF7744"/>
  <c r="T7744"/>
  <c r="R7744"/>
  <c r="P7744"/>
  <c r="BI7733"/>
  <c r="BH7733"/>
  <c r="BG7733"/>
  <c r="BF7733"/>
  <c r="T7733"/>
  <c r="R7733"/>
  <c r="P7733"/>
  <c r="BI7730"/>
  <c r="BH7730"/>
  <c r="BG7730"/>
  <c r="BF7730"/>
  <c r="T7730"/>
  <c r="R7730"/>
  <c r="P7730"/>
  <c r="BI7725"/>
  <c r="BH7725"/>
  <c r="BG7725"/>
  <c r="BF7725"/>
  <c r="T7725"/>
  <c r="R7725"/>
  <c r="P7725"/>
  <c r="BI7723"/>
  <c r="BH7723"/>
  <c r="BG7723"/>
  <c r="BF7723"/>
  <c r="T7723"/>
  <c r="R7723"/>
  <c r="P7723"/>
  <c r="BI7721"/>
  <c r="BH7721"/>
  <c r="BG7721"/>
  <c r="BF7721"/>
  <c r="T7721"/>
  <c r="R7721"/>
  <c r="P7721"/>
  <c r="BI7719"/>
  <c r="BH7719"/>
  <c r="BG7719"/>
  <c r="BF7719"/>
  <c r="T7719"/>
  <c r="R7719"/>
  <c r="P7719"/>
  <c r="BI7717"/>
  <c r="BH7717"/>
  <c r="BG7717"/>
  <c r="BF7717"/>
  <c r="T7717"/>
  <c r="R7717"/>
  <c r="P7717"/>
  <c r="BI7713"/>
  <c r="BH7713"/>
  <c r="BG7713"/>
  <c r="BF7713"/>
  <c r="T7713"/>
  <c r="R7713"/>
  <c r="P7713"/>
  <c r="BI7710"/>
  <c r="BH7710"/>
  <c r="BG7710"/>
  <c r="BF7710"/>
  <c r="T7710"/>
  <c r="R7710"/>
  <c r="P7710"/>
  <c r="BI7708"/>
  <c r="BH7708"/>
  <c r="BG7708"/>
  <c r="BF7708"/>
  <c r="T7708"/>
  <c r="R7708"/>
  <c r="P7708"/>
  <c r="BI7704"/>
  <c r="BH7704"/>
  <c r="BG7704"/>
  <c r="BF7704"/>
  <c r="T7704"/>
  <c r="R7704"/>
  <c r="P7704"/>
  <c r="BI7695"/>
  <c r="BH7695"/>
  <c r="BG7695"/>
  <c r="BF7695"/>
  <c r="T7695"/>
  <c r="R7695"/>
  <c r="P7695"/>
  <c r="BI7693"/>
  <c r="BH7693"/>
  <c r="BG7693"/>
  <c r="BF7693"/>
  <c r="T7693"/>
  <c r="R7693"/>
  <c r="P7693"/>
  <c r="BI7670"/>
  <c r="BH7670"/>
  <c r="BG7670"/>
  <c r="BF7670"/>
  <c r="T7670"/>
  <c r="R7670"/>
  <c r="P7670"/>
  <c r="BI7651"/>
  <c r="BH7651"/>
  <c r="BG7651"/>
  <c r="BF7651"/>
  <c r="T7651"/>
  <c r="R7651"/>
  <c r="P7651"/>
  <c r="BI7644"/>
  <c r="BH7644"/>
  <c r="BG7644"/>
  <c r="BF7644"/>
  <c r="T7644"/>
  <c r="R7644"/>
  <c r="P7644"/>
  <c r="BI7642"/>
  <c r="BH7642"/>
  <c r="BG7642"/>
  <c r="BF7642"/>
  <c r="T7642"/>
  <c r="R7642"/>
  <c r="P7642"/>
  <c r="BI7640"/>
  <c r="BH7640"/>
  <c r="BG7640"/>
  <c r="BF7640"/>
  <c r="T7640"/>
  <c r="R7640"/>
  <c r="P7640"/>
  <c r="BI7628"/>
  <c r="BH7628"/>
  <c r="BG7628"/>
  <c r="BF7628"/>
  <c r="T7628"/>
  <c r="R7628"/>
  <c r="P7628"/>
  <c r="BI7623"/>
  <c r="BH7623"/>
  <c r="BG7623"/>
  <c r="BF7623"/>
  <c r="T7623"/>
  <c r="R7623"/>
  <c r="P7623"/>
  <c r="BI7604"/>
  <c r="BH7604"/>
  <c r="BG7604"/>
  <c r="BF7604"/>
  <c r="T7604"/>
  <c r="R7604"/>
  <c r="P7604"/>
  <c r="BI7598"/>
  <c r="BH7598"/>
  <c r="BG7598"/>
  <c r="BF7598"/>
  <c r="T7598"/>
  <c r="R7598"/>
  <c r="P7598"/>
  <c r="BI7591"/>
  <c r="BH7591"/>
  <c r="BG7591"/>
  <c r="BF7591"/>
  <c r="T7591"/>
  <c r="R7591"/>
  <c r="P7591"/>
  <c r="BI7579"/>
  <c r="BH7579"/>
  <c r="BG7579"/>
  <c r="BF7579"/>
  <c r="T7579"/>
  <c r="R7579"/>
  <c r="P7579"/>
  <c r="BI7570"/>
  <c r="BH7570"/>
  <c r="BG7570"/>
  <c r="BF7570"/>
  <c r="T7570"/>
  <c r="R7570"/>
  <c r="P7570"/>
  <c r="BI7561"/>
  <c r="BH7561"/>
  <c r="BG7561"/>
  <c r="BF7561"/>
  <c r="T7561"/>
  <c r="R7561"/>
  <c r="P7561"/>
  <c r="BI7555"/>
  <c r="BH7555"/>
  <c r="BG7555"/>
  <c r="BF7555"/>
  <c r="T7555"/>
  <c r="R7555"/>
  <c r="P7555"/>
  <c r="BI7552"/>
  <c r="BH7552"/>
  <c r="BG7552"/>
  <c r="BF7552"/>
  <c r="T7552"/>
  <c r="R7552"/>
  <c r="P7552"/>
  <c r="BI7550"/>
  <c r="BH7550"/>
  <c r="BG7550"/>
  <c r="BF7550"/>
  <c r="T7550"/>
  <c r="R7550"/>
  <c r="P7550"/>
  <c r="BI7547"/>
  <c r="BH7547"/>
  <c r="BG7547"/>
  <c r="BF7547"/>
  <c r="T7547"/>
  <c r="R7547"/>
  <c r="P7547"/>
  <c r="BI7545"/>
  <c r="BH7545"/>
  <c r="BG7545"/>
  <c r="BF7545"/>
  <c r="T7545"/>
  <c r="R7545"/>
  <c r="P7545"/>
  <c r="BI7539"/>
  <c r="BH7539"/>
  <c r="BG7539"/>
  <c r="BF7539"/>
  <c r="T7539"/>
  <c r="R7539"/>
  <c r="P7539"/>
  <c r="BI7537"/>
  <c r="BH7537"/>
  <c r="BG7537"/>
  <c r="BF7537"/>
  <c r="T7537"/>
  <c r="R7537"/>
  <c r="P7537"/>
  <c r="BI7531"/>
  <c r="BH7531"/>
  <c r="BG7531"/>
  <c r="BF7531"/>
  <c r="T7531"/>
  <c r="R7531"/>
  <c r="P7531"/>
  <c r="BI7529"/>
  <c r="BH7529"/>
  <c r="BG7529"/>
  <c r="BF7529"/>
  <c r="T7529"/>
  <c r="R7529"/>
  <c r="P7529"/>
  <c r="BI7524"/>
  <c r="BH7524"/>
  <c r="BG7524"/>
  <c r="BF7524"/>
  <c r="T7524"/>
  <c r="R7524"/>
  <c r="P7524"/>
  <c r="BI7522"/>
  <c r="BH7522"/>
  <c r="BG7522"/>
  <c r="BF7522"/>
  <c r="T7522"/>
  <c r="R7522"/>
  <c r="P7522"/>
  <c r="BI7517"/>
  <c r="BH7517"/>
  <c r="BG7517"/>
  <c r="BF7517"/>
  <c r="T7517"/>
  <c r="R7517"/>
  <c r="P7517"/>
  <c r="BI7514"/>
  <c r="BH7514"/>
  <c r="BG7514"/>
  <c r="BF7514"/>
  <c r="T7514"/>
  <c r="R7514"/>
  <c r="P7514"/>
  <c r="BI7512"/>
  <c r="BH7512"/>
  <c r="BG7512"/>
  <c r="BF7512"/>
  <c r="T7512"/>
  <c r="R7512"/>
  <c r="P7512"/>
  <c r="BI7494"/>
  <c r="BH7494"/>
  <c r="BG7494"/>
  <c r="BF7494"/>
  <c r="T7494"/>
  <c r="R7494"/>
  <c r="P7494"/>
  <c r="BI7467"/>
  <c r="BH7467"/>
  <c r="BG7467"/>
  <c r="BF7467"/>
  <c r="T7467"/>
  <c r="R7467"/>
  <c r="P7467"/>
  <c r="BI7453"/>
  <c r="BH7453"/>
  <c r="BG7453"/>
  <c r="BF7453"/>
  <c r="T7453"/>
  <c r="R7453"/>
  <c r="P7453"/>
  <c r="BI7437"/>
  <c r="BH7437"/>
  <c r="BG7437"/>
  <c r="BF7437"/>
  <c r="T7437"/>
  <c r="R7437"/>
  <c r="P7437"/>
  <c r="BI7405"/>
  <c r="BH7405"/>
  <c r="BG7405"/>
  <c r="BF7405"/>
  <c r="T7405"/>
  <c r="R7405"/>
  <c r="P7405"/>
  <c r="BI7370"/>
  <c r="BH7370"/>
  <c r="BG7370"/>
  <c r="BF7370"/>
  <c r="T7370"/>
  <c r="R7370"/>
  <c r="P7370"/>
  <c r="BI7362"/>
  <c r="BH7362"/>
  <c r="BG7362"/>
  <c r="BF7362"/>
  <c r="T7362"/>
  <c r="R7362"/>
  <c r="P7362"/>
  <c r="BI7349"/>
  <c r="BH7349"/>
  <c r="BG7349"/>
  <c r="BF7349"/>
  <c r="T7349"/>
  <c r="R7349"/>
  <c r="P7349"/>
  <c r="BI7344"/>
  <c r="BH7344"/>
  <c r="BG7344"/>
  <c r="BF7344"/>
  <c r="T7344"/>
  <c r="R7344"/>
  <c r="P7344"/>
  <c r="BI7339"/>
  <c r="BH7339"/>
  <c r="BG7339"/>
  <c r="BF7339"/>
  <c r="T7339"/>
  <c r="R7339"/>
  <c r="P7339"/>
  <c r="BI7330"/>
  <c r="BH7330"/>
  <c r="BG7330"/>
  <c r="BF7330"/>
  <c r="T7330"/>
  <c r="R7330"/>
  <c r="P7330"/>
  <c r="BI7327"/>
  <c r="BH7327"/>
  <c r="BG7327"/>
  <c r="BF7327"/>
  <c r="T7327"/>
  <c r="R7327"/>
  <c r="P7327"/>
  <c r="BI7301"/>
  <c r="BH7301"/>
  <c r="BG7301"/>
  <c r="BF7301"/>
  <c r="T7301"/>
  <c r="R7301"/>
  <c r="P7301"/>
  <c r="BI7292"/>
  <c r="BH7292"/>
  <c r="BG7292"/>
  <c r="BF7292"/>
  <c r="T7292"/>
  <c r="R7292"/>
  <c r="P7292"/>
  <c r="BI7290"/>
  <c r="BH7290"/>
  <c r="BG7290"/>
  <c r="BF7290"/>
  <c r="T7290"/>
  <c r="R7290"/>
  <c r="P7290"/>
  <c r="BI7277"/>
  <c r="BH7277"/>
  <c r="BG7277"/>
  <c r="BF7277"/>
  <c r="T7277"/>
  <c r="R7277"/>
  <c r="P7277"/>
  <c r="BI7275"/>
  <c r="BH7275"/>
  <c r="BG7275"/>
  <c r="BF7275"/>
  <c r="T7275"/>
  <c r="R7275"/>
  <c r="P7275"/>
  <c r="BI7239"/>
  <c r="BH7239"/>
  <c r="BG7239"/>
  <c r="BF7239"/>
  <c r="T7239"/>
  <c r="R7239"/>
  <c r="P7239"/>
  <c r="BI7231"/>
  <c r="BH7231"/>
  <c r="BG7231"/>
  <c r="BF7231"/>
  <c r="T7231"/>
  <c r="R7231"/>
  <c r="P7231"/>
  <c r="BI7223"/>
  <c r="BH7223"/>
  <c r="BG7223"/>
  <c r="BF7223"/>
  <c r="T7223"/>
  <c r="R7223"/>
  <c r="P7223"/>
  <c r="BI7219"/>
  <c r="BH7219"/>
  <c r="BG7219"/>
  <c r="BF7219"/>
  <c r="T7219"/>
  <c r="R7219"/>
  <c r="P7219"/>
  <c r="BI7211"/>
  <c r="BH7211"/>
  <c r="BG7211"/>
  <c r="BF7211"/>
  <c r="T7211"/>
  <c r="R7211"/>
  <c r="P7211"/>
  <c r="BI7200"/>
  <c r="BH7200"/>
  <c r="BG7200"/>
  <c r="BF7200"/>
  <c r="T7200"/>
  <c r="R7200"/>
  <c r="P7200"/>
  <c r="BI7191"/>
  <c r="BH7191"/>
  <c r="BG7191"/>
  <c r="BF7191"/>
  <c r="T7191"/>
  <c r="R7191"/>
  <c r="P7191"/>
  <c r="BI7185"/>
  <c r="BH7185"/>
  <c r="BG7185"/>
  <c r="BF7185"/>
  <c r="T7185"/>
  <c r="R7185"/>
  <c r="P7185"/>
  <c r="BI7177"/>
  <c r="BH7177"/>
  <c r="BG7177"/>
  <c r="BF7177"/>
  <c r="T7177"/>
  <c r="R7177"/>
  <c r="P7177"/>
  <c r="BI7175"/>
  <c r="BH7175"/>
  <c r="BG7175"/>
  <c r="BF7175"/>
  <c r="T7175"/>
  <c r="R7175"/>
  <c r="P7175"/>
  <c r="BI7151"/>
  <c r="BH7151"/>
  <c r="BG7151"/>
  <c r="BF7151"/>
  <c r="T7151"/>
  <c r="R7151"/>
  <c r="P7151"/>
  <c r="BI7140"/>
  <c r="BH7140"/>
  <c r="BG7140"/>
  <c r="BF7140"/>
  <c r="T7140"/>
  <c r="R7140"/>
  <c r="P7140"/>
  <c r="BI7122"/>
  <c r="BH7122"/>
  <c r="BG7122"/>
  <c r="BF7122"/>
  <c r="T7122"/>
  <c r="R7122"/>
  <c r="P7122"/>
  <c r="BI7113"/>
  <c r="BH7113"/>
  <c r="BG7113"/>
  <c r="BF7113"/>
  <c r="T7113"/>
  <c r="R7113"/>
  <c r="P7113"/>
  <c r="BI7092"/>
  <c r="BH7092"/>
  <c r="BG7092"/>
  <c r="BF7092"/>
  <c r="T7092"/>
  <c r="R7092"/>
  <c r="P7092"/>
  <c r="BI7077"/>
  <c r="BH7077"/>
  <c r="BG7077"/>
  <c r="BF7077"/>
  <c r="T7077"/>
  <c r="R7077"/>
  <c r="P7077"/>
  <c r="BI7073"/>
  <c r="BH7073"/>
  <c r="BG7073"/>
  <c r="BF7073"/>
  <c r="T7073"/>
  <c r="R7073"/>
  <c r="P7073"/>
  <c r="BI7070"/>
  <c r="BH7070"/>
  <c r="BG7070"/>
  <c r="BF7070"/>
  <c r="T7070"/>
  <c r="R7070"/>
  <c r="P7070"/>
  <c r="BI7068"/>
  <c r="BH7068"/>
  <c r="BG7068"/>
  <c r="BF7068"/>
  <c r="T7068"/>
  <c r="R7068"/>
  <c r="P7068"/>
  <c r="BI7067"/>
  <c r="BH7067"/>
  <c r="BG7067"/>
  <c r="BF7067"/>
  <c r="T7067"/>
  <c r="R7067"/>
  <c r="P7067"/>
  <c r="BI7066"/>
  <c r="BH7066"/>
  <c r="BG7066"/>
  <c r="BF7066"/>
  <c r="T7066"/>
  <c r="R7066"/>
  <c r="P7066"/>
  <c r="BI7065"/>
  <c r="BH7065"/>
  <c r="BG7065"/>
  <c r="BF7065"/>
  <c r="T7065"/>
  <c r="R7065"/>
  <c r="P7065"/>
  <c r="BI7064"/>
  <c r="BH7064"/>
  <c r="BG7064"/>
  <c r="BF7064"/>
  <c r="T7064"/>
  <c r="R7064"/>
  <c r="P7064"/>
  <c r="BI7063"/>
  <c r="BH7063"/>
  <c r="BG7063"/>
  <c r="BF7063"/>
  <c r="T7063"/>
  <c r="R7063"/>
  <c r="P7063"/>
  <c r="BI7062"/>
  <c r="BH7062"/>
  <c r="BG7062"/>
  <c r="BF7062"/>
  <c r="T7062"/>
  <c r="R7062"/>
  <c r="P7062"/>
  <c r="BI7058"/>
  <c r="BH7058"/>
  <c r="BG7058"/>
  <c r="BF7058"/>
  <c r="T7058"/>
  <c r="R7058"/>
  <c r="P7058"/>
  <c r="BI7057"/>
  <c r="BH7057"/>
  <c r="BG7057"/>
  <c r="BF7057"/>
  <c r="T7057"/>
  <c r="R7057"/>
  <c r="P7057"/>
  <c r="BI7052"/>
  <c r="BH7052"/>
  <c r="BG7052"/>
  <c r="BF7052"/>
  <c r="T7052"/>
  <c r="R7052"/>
  <c r="P7052"/>
  <c r="BI7047"/>
  <c r="BH7047"/>
  <c r="BG7047"/>
  <c r="BF7047"/>
  <c r="T7047"/>
  <c r="R7047"/>
  <c r="P7047"/>
  <c r="BI7039"/>
  <c r="BH7039"/>
  <c r="BG7039"/>
  <c r="BF7039"/>
  <c r="T7039"/>
  <c r="R7039"/>
  <c r="P7039"/>
  <c r="BI7035"/>
  <c r="BH7035"/>
  <c r="BG7035"/>
  <c r="BF7035"/>
  <c r="T7035"/>
  <c r="R7035"/>
  <c r="P7035"/>
  <c r="BI7032"/>
  <c r="BH7032"/>
  <c r="BG7032"/>
  <c r="BF7032"/>
  <c r="T7032"/>
  <c r="R7032"/>
  <c r="P7032"/>
  <c r="BI7030"/>
  <c r="BH7030"/>
  <c r="BG7030"/>
  <c r="BF7030"/>
  <c r="T7030"/>
  <c r="R7030"/>
  <c r="P7030"/>
  <c r="BI7024"/>
  <c r="BH7024"/>
  <c r="BG7024"/>
  <c r="BF7024"/>
  <c r="T7024"/>
  <c r="R7024"/>
  <c r="P7024"/>
  <c r="BI7022"/>
  <c r="BH7022"/>
  <c r="BG7022"/>
  <c r="BF7022"/>
  <c r="T7022"/>
  <c r="R7022"/>
  <c r="P7022"/>
  <c r="BI7020"/>
  <c r="BH7020"/>
  <c r="BG7020"/>
  <c r="BF7020"/>
  <c r="T7020"/>
  <c r="R7020"/>
  <c r="P7020"/>
  <c r="BI7015"/>
  <c r="BH7015"/>
  <c r="BG7015"/>
  <c r="BF7015"/>
  <c r="T7015"/>
  <c r="R7015"/>
  <c r="P7015"/>
  <c r="BI7013"/>
  <c r="BH7013"/>
  <c r="BG7013"/>
  <c r="BF7013"/>
  <c r="T7013"/>
  <c r="R7013"/>
  <c r="P7013"/>
  <c r="BI7005"/>
  <c r="BH7005"/>
  <c r="BG7005"/>
  <c r="BF7005"/>
  <c r="T7005"/>
  <c r="R7005"/>
  <c r="P7005"/>
  <c r="BI7002"/>
  <c r="BH7002"/>
  <c r="BG7002"/>
  <c r="BF7002"/>
  <c r="T7002"/>
  <c r="R7002"/>
  <c r="P7002"/>
  <c r="BI6996"/>
  <c r="BH6996"/>
  <c r="BG6996"/>
  <c r="BF6996"/>
  <c r="T6996"/>
  <c r="R6996"/>
  <c r="P6996"/>
  <c r="BI6988"/>
  <c r="BH6988"/>
  <c r="BG6988"/>
  <c r="BF6988"/>
  <c r="T6988"/>
  <c r="R6988"/>
  <c r="P6988"/>
  <c r="BI6986"/>
  <c r="BH6986"/>
  <c r="BG6986"/>
  <c r="BF6986"/>
  <c r="T6986"/>
  <c r="R6986"/>
  <c r="P6986"/>
  <c r="BI6980"/>
  <c r="BH6980"/>
  <c r="BG6980"/>
  <c r="BF6980"/>
  <c r="T6980"/>
  <c r="R6980"/>
  <c r="P6980"/>
  <c r="BI6978"/>
  <c r="BH6978"/>
  <c r="BG6978"/>
  <c r="BF6978"/>
  <c r="T6978"/>
  <c r="R6978"/>
  <c r="P6978"/>
  <c r="BI6976"/>
  <c r="BH6976"/>
  <c r="BG6976"/>
  <c r="BF6976"/>
  <c r="T6976"/>
  <c r="R6976"/>
  <c r="P6976"/>
  <c r="BI6974"/>
  <c r="BH6974"/>
  <c r="BG6974"/>
  <c r="BF6974"/>
  <c r="T6974"/>
  <c r="R6974"/>
  <c r="P6974"/>
  <c r="BI6972"/>
  <c r="BH6972"/>
  <c r="BG6972"/>
  <c r="BF6972"/>
  <c r="T6972"/>
  <c r="R6972"/>
  <c r="P6972"/>
  <c r="BI6970"/>
  <c r="BH6970"/>
  <c r="BG6970"/>
  <c r="BF6970"/>
  <c r="T6970"/>
  <c r="R6970"/>
  <c r="P6970"/>
  <c r="BI6968"/>
  <c r="BH6968"/>
  <c r="BG6968"/>
  <c r="BF6968"/>
  <c r="T6968"/>
  <c r="R6968"/>
  <c r="P6968"/>
  <c r="BI6964"/>
  <c r="BH6964"/>
  <c r="BG6964"/>
  <c r="BF6964"/>
  <c r="T6964"/>
  <c r="R6964"/>
  <c r="P6964"/>
  <c r="BI6962"/>
  <c r="BH6962"/>
  <c r="BG6962"/>
  <c r="BF6962"/>
  <c r="T6962"/>
  <c r="R6962"/>
  <c r="P6962"/>
  <c r="BI6958"/>
  <c r="BH6958"/>
  <c r="BG6958"/>
  <c r="BF6958"/>
  <c r="T6958"/>
  <c r="R6958"/>
  <c r="P6958"/>
  <c r="BI6956"/>
  <c r="BH6956"/>
  <c r="BG6956"/>
  <c r="BF6956"/>
  <c r="T6956"/>
  <c r="R6956"/>
  <c r="P6956"/>
  <c r="BI6954"/>
  <c r="BH6954"/>
  <c r="BG6954"/>
  <c r="BF6954"/>
  <c r="T6954"/>
  <c r="R6954"/>
  <c r="P6954"/>
  <c r="BI6952"/>
  <c r="BH6952"/>
  <c r="BG6952"/>
  <c r="BF6952"/>
  <c r="T6952"/>
  <c r="R6952"/>
  <c r="P6952"/>
  <c r="BI6945"/>
  <c r="BH6945"/>
  <c r="BG6945"/>
  <c r="BF6945"/>
  <c r="T6945"/>
  <c r="R6945"/>
  <c r="P6945"/>
  <c r="BI6943"/>
  <c r="BH6943"/>
  <c r="BG6943"/>
  <c r="BF6943"/>
  <c r="T6943"/>
  <c r="R6943"/>
  <c r="P6943"/>
  <c r="BI6941"/>
  <c r="BH6941"/>
  <c r="BG6941"/>
  <c r="BF6941"/>
  <c r="T6941"/>
  <c r="R6941"/>
  <c r="P6941"/>
  <c r="BI6935"/>
  <c r="BH6935"/>
  <c r="BG6935"/>
  <c r="BF6935"/>
  <c r="T6935"/>
  <c r="R6935"/>
  <c r="P6935"/>
  <c r="BI6933"/>
  <c r="BH6933"/>
  <c r="BG6933"/>
  <c r="BF6933"/>
  <c r="T6933"/>
  <c r="R6933"/>
  <c r="P6933"/>
  <c r="BI6931"/>
  <c r="BH6931"/>
  <c r="BG6931"/>
  <c r="BF6931"/>
  <c r="T6931"/>
  <c r="R6931"/>
  <c r="P6931"/>
  <c r="BI6929"/>
  <c r="BH6929"/>
  <c r="BG6929"/>
  <c r="BF6929"/>
  <c r="T6929"/>
  <c r="R6929"/>
  <c r="P6929"/>
  <c r="BI6922"/>
  <c r="BH6922"/>
  <c r="BG6922"/>
  <c r="BF6922"/>
  <c r="T6922"/>
  <c r="R6922"/>
  <c r="P6922"/>
  <c r="BI6920"/>
  <c r="BH6920"/>
  <c r="BG6920"/>
  <c r="BF6920"/>
  <c r="T6920"/>
  <c r="R6920"/>
  <c r="P6920"/>
  <c r="BI6918"/>
  <c r="BH6918"/>
  <c r="BG6918"/>
  <c r="BF6918"/>
  <c r="T6918"/>
  <c r="R6918"/>
  <c r="P6918"/>
  <c r="BI6912"/>
  <c r="BH6912"/>
  <c r="BG6912"/>
  <c r="BF6912"/>
  <c r="T6912"/>
  <c r="R6912"/>
  <c r="P6912"/>
  <c r="BI6910"/>
  <c r="BH6910"/>
  <c r="BG6910"/>
  <c r="BF6910"/>
  <c r="T6910"/>
  <c r="R6910"/>
  <c r="P6910"/>
  <c r="BI6890"/>
  <c r="BH6890"/>
  <c r="BG6890"/>
  <c r="BF6890"/>
  <c r="T6890"/>
  <c r="R6890"/>
  <c r="P6890"/>
  <c r="BI6888"/>
  <c r="BH6888"/>
  <c r="BG6888"/>
  <c r="BF6888"/>
  <c r="T6888"/>
  <c r="R6888"/>
  <c r="P6888"/>
  <c r="BI6886"/>
  <c r="BH6886"/>
  <c r="BG6886"/>
  <c r="BF6886"/>
  <c r="T6886"/>
  <c r="R6886"/>
  <c r="P6886"/>
  <c r="BI6884"/>
  <c r="BH6884"/>
  <c r="BG6884"/>
  <c r="BF6884"/>
  <c r="T6884"/>
  <c r="R6884"/>
  <c r="P6884"/>
  <c r="BI6877"/>
  <c r="BH6877"/>
  <c r="BG6877"/>
  <c r="BF6877"/>
  <c r="T6877"/>
  <c r="R6877"/>
  <c r="P6877"/>
  <c r="BI6875"/>
  <c r="BH6875"/>
  <c r="BG6875"/>
  <c r="BF6875"/>
  <c r="T6875"/>
  <c r="R6875"/>
  <c r="P6875"/>
  <c r="BI6873"/>
  <c r="BH6873"/>
  <c r="BG6873"/>
  <c r="BF6873"/>
  <c r="T6873"/>
  <c r="R6873"/>
  <c r="P6873"/>
  <c r="BI6867"/>
  <c r="BH6867"/>
  <c r="BG6867"/>
  <c r="BF6867"/>
  <c r="T6867"/>
  <c r="R6867"/>
  <c r="P6867"/>
  <c r="BI6865"/>
  <c r="BH6865"/>
  <c r="BG6865"/>
  <c r="BF6865"/>
  <c r="T6865"/>
  <c r="R6865"/>
  <c r="P6865"/>
  <c r="BI6861"/>
  <c r="BH6861"/>
  <c r="BG6861"/>
  <c r="BF6861"/>
  <c r="T6861"/>
  <c r="R6861"/>
  <c r="P6861"/>
  <c r="BI6859"/>
  <c r="BH6859"/>
  <c r="BG6859"/>
  <c r="BF6859"/>
  <c r="T6859"/>
  <c r="R6859"/>
  <c r="P6859"/>
  <c r="BI6857"/>
  <c r="BH6857"/>
  <c r="BG6857"/>
  <c r="BF6857"/>
  <c r="T6857"/>
  <c r="R6857"/>
  <c r="P6857"/>
  <c r="BI6854"/>
  <c r="BH6854"/>
  <c r="BG6854"/>
  <c r="BF6854"/>
  <c r="T6854"/>
  <c r="R6854"/>
  <c r="P6854"/>
  <c r="BI6848"/>
  <c r="BH6848"/>
  <c r="BG6848"/>
  <c r="BF6848"/>
  <c r="T6848"/>
  <c r="R6848"/>
  <c r="P6848"/>
  <c r="BI6846"/>
  <c r="BH6846"/>
  <c r="BG6846"/>
  <c r="BF6846"/>
  <c r="T6846"/>
  <c r="R6846"/>
  <c r="P6846"/>
  <c r="BI6832"/>
  <c r="BH6832"/>
  <c r="BG6832"/>
  <c r="BF6832"/>
  <c r="T6832"/>
  <c r="R6832"/>
  <c r="P6832"/>
  <c r="BI6823"/>
  <c r="BH6823"/>
  <c r="BG6823"/>
  <c r="BF6823"/>
  <c r="T6823"/>
  <c r="R6823"/>
  <c r="P6823"/>
  <c r="BI6821"/>
  <c r="BH6821"/>
  <c r="BG6821"/>
  <c r="BF6821"/>
  <c r="T6821"/>
  <c r="R6821"/>
  <c r="P6821"/>
  <c r="BI6804"/>
  <c r="BH6804"/>
  <c r="BG6804"/>
  <c r="BF6804"/>
  <c r="T6804"/>
  <c r="R6804"/>
  <c r="P6804"/>
  <c r="BI6802"/>
  <c r="BH6802"/>
  <c r="BG6802"/>
  <c r="BF6802"/>
  <c r="T6802"/>
  <c r="R6802"/>
  <c r="P6802"/>
  <c r="BI6800"/>
  <c r="BH6800"/>
  <c r="BG6800"/>
  <c r="BF6800"/>
  <c r="T6800"/>
  <c r="R6800"/>
  <c r="P6800"/>
  <c r="BI6798"/>
  <c r="BH6798"/>
  <c r="BG6798"/>
  <c r="BF6798"/>
  <c r="T6798"/>
  <c r="R6798"/>
  <c r="P6798"/>
  <c r="BI6796"/>
  <c r="BH6796"/>
  <c r="BG6796"/>
  <c r="BF6796"/>
  <c r="T6796"/>
  <c r="R6796"/>
  <c r="P6796"/>
  <c r="BI6794"/>
  <c r="BH6794"/>
  <c r="BG6794"/>
  <c r="BF6794"/>
  <c r="T6794"/>
  <c r="R6794"/>
  <c r="P6794"/>
  <c r="BI6792"/>
  <c r="BH6792"/>
  <c r="BG6792"/>
  <c r="BF6792"/>
  <c r="T6792"/>
  <c r="R6792"/>
  <c r="P6792"/>
  <c r="BI6790"/>
  <c r="BH6790"/>
  <c r="BG6790"/>
  <c r="BF6790"/>
  <c r="T6790"/>
  <c r="R6790"/>
  <c r="P6790"/>
  <c r="BI6788"/>
  <c r="BH6788"/>
  <c r="BG6788"/>
  <c r="BF6788"/>
  <c r="T6788"/>
  <c r="R6788"/>
  <c r="P6788"/>
  <c r="BI6786"/>
  <c r="BH6786"/>
  <c r="BG6786"/>
  <c r="BF6786"/>
  <c r="T6786"/>
  <c r="R6786"/>
  <c r="P6786"/>
  <c r="BI6780"/>
  <c r="BH6780"/>
  <c r="BG6780"/>
  <c r="BF6780"/>
  <c r="T6780"/>
  <c r="R6780"/>
  <c r="P6780"/>
  <c r="BI6777"/>
  <c r="BH6777"/>
  <c r="BG6777"/>
  <c r="BF6777"/>
  <c r="T6777"/>
  <c r="R6777"/>
  <c r="P6777"/>
  <c r="BI6767"/>
  <c r="BH6767"/>
  <c r="BG6767"/>
  <c r="BF6767"/>
  <c r="T6767"/>
  <c r="R6767"/>
  <c r="P6767"/>
  <c r="BI6755"/>
  <c r="BH6755"/>
  <c r="BG6755"/>
  <c r="BF6755"/>
  <c r="T6755"/>
  <c r="R6755"/>
  <c r="P6755"/>
  <c r="BI6743"/>
  <c r="BH6743"/>
  <c r="BG6743"/>
  <c r="BF6743"/>
  <c r="T6743"/>
  <c r="R6743"/>
  <c r="P6743"/>
  <c r="BI6726"/>
  <c r="BH6726"/>
  <c r="BG6726"/>
  <c r="BF6726"/>
  <c r="T6726"/>
  <c r="R6726"/>
  <c r="P6726"/>
  <c r="BI6716"/>
  <c r="BH6716"/>
  <c r="BG6716"/>
  <c r="BF6716"/>
  <c r="T6716"/>
  <c r="R6716"/>
  <c r="P6716"/>
  <c r="BI6714"/>
  <c r="BH6714"/>
  <c r="BG6714"/>
  <c r="BF6714"/>
  <c r="T6714"/>
  <c r="R6714"/>
  <c r="P6714"/>
  <c r="BI6712"/>
  <c r="BH6712"/>
  <c r="BG6712"/>
  <c r="BF6712"/>
  <c r="T6712"/>
  <c r="R6712"/>
  <c r="P6712"/>
  <c r="BI6710"/>
  <c r="BH6710"/>
  <c r="BG6710"/>
  <c r="BF6710"/>
  <c r="T6710"/>
  <c r="R6710"/>
  <c r="P6710"/>
  <c r="BI6708"/>
  <c r="BH6708"/>
  <c r="BG6708"/>
  <c r="BF6708"/>
  <c r="T6708"/>
  <c r="R6708"/>
  <c r="P6708"/>
  <c r="BI6706"/>
  <c r="BH6706"/>
  <c r="BG6706"/>
  <c r="BF6706"/>
  <c r="T6706"/>
  <c r="R6706"/>
  <c r="P6706"/>
  <c r="BI6704"/>
  <c r="BH6704"/>
  <c r="BG6704"/>
  <c r="BF6704"/>
  <c r="T6704"/>
  <c r="R6704"/>
  <c r="P6704"/>
  <c r="BI6702"/>
  <c r="BH6702"/>
  <c r="BG6702"/>
  <c r="BF6702"/>
  <c r="T6702"/>
  <c r="R6702"/>
  <c r="P6702"/>
  <c r="BI6700"/>
  <c r="BH6700"/>
  <c r="BG6700"/>
  <c r="BF6700"/>
  <c r="T6700"/>
  <c r="R6700"/>
  <c r="P6700"/>
  <c r="BI6698"/>
  <c r="BH6698"/>
  <c r="BG6698"/>
  <c r="BF6698"/>
  <c r="T6698"/>
  <c r="R6698"/>
  <c r="P6698"/>
  <c r="BI6696"/>
  <c r="BH6696"/>
  <c r="BG6696"/>
  <c r="BF6696"/>
  <c r="T6696"/>
  <c r="R6696"/>
  <c r="P6696"/>
  <c r="BI6694"/>
  <c r="BH6694"/>
  <c r="BG6694"/>
  <c r="BF6694"/>
  <c r="T6694"/>
  <c r="R6694"/>
  <c r="P6694"/>
  <c r="BI6689"/>
  <c r="BH6689"/>
  <c r="BG6689"/>
  <c r="BF6689"/>
  <c r="T6689"/>
  <c r="R6689"/>
  <c r="P6689"/>
  <c r="BI6684"/>
  <c r="BH6684"/>
  <c r="BG6684"/>
  <c r="BF6684"/>
  <c r="T6684"/>
  <c r="R6684"/>
  <c r="P6684"/>
  <c r="BI6681"/>
  <c r="BH6681"/>
  <c r="BG6681"/>
  <c r="BF6681"/>
  <c r="T6681"/>
  <c r="R6681"/>
  <c r="P6681"/>
  <c r="BI6663"/>
  <c r="BH6663"/>
  <c r="BG6663"/>
  <c r="BF6663"/>
  <c r="T6663"/>
  <c r="R6663"/>
  <c r="P6663"/>
  <c r="BI6661"/>
  <c r="BH6661"/>
  <c r="BG6661"/>
  <c r="BF6661"/>
  <c r="T6661"/>
  <c r="R6661"/>
  <c r="P6661"/>
  <c r="BI6657"/>
  <c r="BH6657"/>
  <c r="BG6657"/>
  <c r="BF6657"/>
  <c r="T6657"/>
  <c r="R6657"/>
  <c r="P6657"/>
  <c r="BI6655"/>
  <c r="BH6655"/>
  <c r="BG6655"/>
  <c r="BF6655"/>
  <c r="T6655"/>
  <c r="R6655"/>
  <c r="P6655"/>
  <c r="BI6651"/>
  <c r="BH6651"/>
  <c r="BG6651"/>
  <c r="BF6651"/>
  <c r="T6651"/>
  <c r="R6651"/>
  <c r="P6651"/>
  <c r="BI6648"/>
  <c r="BH6648"/>
  <c r="BG6648"/>
  <c r="BF6648"/>
  <c r="T6648"/>
  <c r="R6648"/>
  <c r="P6648"/>
  <c r="BI6646"/>
  <c r="BH6646"/>
  <c r="BG6646"/>
  <c r="BF6646"/>
  <c r="T6646"/>
  <c r="R6646"/>
  <c r="P6646"/>
  <c r="BI6645"/>
  <c r="BH6645"/>
  <c r="BG6645"/>
  <c r="BF6645"/>
  <c r="T6645"/>
  <c r="R6645"/>
  <c r="P6645"/>
  <c r="BI6641"/>
  <c r="BH6641"/>
  <c r="BG6641"/>
  <c r="BF6641"/>
  <c r="T6641"/>
  <c r="R6641"/>
  <c r="P6641"/>
  <c r="BI6639"/>
  <c r="BH6639"/>
  <c r="BG6639"/>
  <c r="BF6639"/>
  <c r="T6639"/>
  <c r="R6639"/>
  <c r="P6639"/>
  <c r="BI6637"/>
  <c r="BH6637"/>
  <c r="BG6637"/>
  <c r="BF6637"/>
  <c r="T6637"/>
  <c r="R6637"/>
  <c r="P6637"/>
  <c r="BI6635"/>
  <c r="BH6635"/>
  <c r="BG6635"/>
  <c r="BF6635"/>
  <c r="T6635"/>
  <c r="R6635"/>
  <c r="P6635"/>
  <c r="BI6633"/>
  <c r="BH6633"/>
  <c r="BG6633"/>
  <c r="BF6633"/>
  <c r="T6633"/>
  <c r="R6633"/>
  <c r="P6633"/>
  <c r="BI6631"/>
  <c r="BH6631"/>
  <c r="BG6631"/>
  <c r="BF6631"/>
  <c r="T6631"/>
  <c r="R6631"/>
  <c r="P6631"/>
  <c r="BI6629"/>
  <c r="BH6629"/>
  <c r="BG6629"/>
  <c r="BF6629"/>
  <c r="T6629"/>
  <c r="R6629"/>
  <c r="P6629"/>
  <c r="BI6627"/>
  <c r="BH6627"/>
  <c r="BG6627"/>
  <c r="BF6627"/>
  <c r="T6627"/>
  <c r="R6627"/>
  <c r="P6627"/>
  <c r="BI6625"/>
  <c r="BH6625"/>
  <c r="BG6625"/>
  <c r="BF6625"/>
  <c r="T6625"/>
  <c r="R6625"/>
  <c r="P6625"/>
  <c r="BI6613"/>
  <c r="BH6613"/>
  <c r="BG6613"/>
  <c r="BF6613"/>
  <c r="T6613"/>
  <c r="R6613"/>
  <c r="P6613"/>
  <c r="BI6605"/>
  <c r="BH6605"/>
  <c r="BG6605"/>
  <c r="BF6605"/>
  <c r="T6605"/>
  <c r="R6605"/>
  <c r="P6605"/>
  <c r="BI6572"/>
  <c r="BH6572"/>
  <c r="BG6572"/>
  <c r="BF6572"/>
  <c r="T6572"/>
  <c r="R6572"/>
  <c r="P6572"/>
  <c r="BI6565"/>
  <c r="BH6565"/>
  <c r="BG6565"/>
  <c r="BF6565"/>
  <c r="T6565"/>
  <c r="R6565"/>
  <c r="P6565"/>
  <c r="BI6560"/>
  <c r="BH6560"/>
  <c r="BG6560"/>
  <c r="BF6560"/>
  <c r="T6560"/>
  <c r="R6560"/>
  <c r="P6560"/>
  <c r="BI6555"/>
  <c r="BH6555"/>
  <c r="BG6555"/>
  <c r="BF6555"/>
  <c r="T6555"/>
  <c r="R6555"/>
  <c r="P6555"/>
  <c r="BI6549"/>
  <c r="BH6549"/>
  <c r="BG6549"/>
  <c r="BF6549"/>
  <c r="T6549"/>
  <c r="R6549"/>
  <c r="P6549"/>
  <c r="BI6545"/>
  <c r="BH6545"/>
  <c r="BG6545"/>
  <c r="BF6545"/>
  <c r="T6545"/>
  <c r="R6545"/>
  <c r="P6545"/>
  <c r="BI6544"/>
  <c r="BH6544"/>
  <c r="BG6544"/>
  <c r="BF6544"/>
  <c r="T6544"/>
  <c r="R6544"/>
  <c r="P6544"/>
  <c r="BI6540"/>
  <c r="BH6540"/>
  <c r="BG6540"/>
  <c r="BF6540"/>
  <c r="T6540"/>
  <c r="R6540"/>
  <c r="P6540"/>
  <c r="BI6539"/>
  <c r="BH6539"/>
  <c r="BG6539"/>
  <c r="BF6539"/>
  <c r="T6539"/>
  <c r="R6539"/>
  <c r="P6539"/>
  <c r="BI6515"/>
  <c r="BH6515"/>
  <c r="BG6515"/>
  <c r="BF6515"/>
  <c r="T6515"/>
  <c r="R6515"/>
  <c r="P6515"/>
  <c r="BI6513"/>
  <c r="BH6513"/>
  <c r="BG6513"/>
  <c r="BF6513"/>
  <c r="T6513"/>
  <c r="R6513"/>
  <c r="P6513"/>
  <c r="BI6509"/>
  <c r="BH6509"/>
  <c r="BG6509"/>
  <c r="BF6509"/>
  <c r="T6509"/>
  <c r="R6509"/>
  <c r="P6509"/>
  <c r="BI6507"/>
  <c r="BH6507"/>
  <c r="BG6507"/>
  <c r="BF6507"/>
  <c r="T6507"/>
  <c r="R6507"/>
  <c r="P6507"/>
  <c r="BI6505"/>
  <c r="BH6505"/>
  <c r="BG6505"/>
  <c r="BF6505"/>
  <c r="T6505"/>
  <c r="R6505"/>
  <c r="P6505"/>
  <c r="BI6503"/>
  <c r="BH6503"/>
  <c r="BG6503"/>
  <c r="BF6503"/>
  <c r="T6503"/>
  <c r="R6503"/>
  <c r="P6503"/>
  <c r="BI6502"/>
  <c r="BH6502"/>
  <c r="BG6502"/>
  <c r="BF6502"/>
  <c r="T6502"/>
  <c r="R6502"/>
  <c r="P6502"/>
  <c r="BI6495"/>
  <c r="BH6495"/>
  <c r="BG6495"/>
  <c r="BF6495"/>
  <c r="T6495"/>
  <c r="R6495"/>
  <c r="P6495"/>
  <c r="BI6493"/>
  <c r="BH6493"/>
  <c r="BG6493"/>
  <c r="BF6493"/>
  <c r="T6493"/>
  <c r="R6493"/>
  <c r="P6493"/>
  <c r="BI6491"/>
  <c r="BH6491"/>
  <c r="BG6491"/>
  <c r="BF6491"/>
  <c r="T6491"/>
  <c r="R6491"/>
  <c r="P6491"/>
  <c r="BI6489"/>
  <c r="BH6489"/>
  <c r="BG6489"/>
  <c r="BF6489"/>
  <c r="T6489"/>
  <c r="R6489"/>
  <c r="P6489"/>
  <c r="BI6487"/>
  <c r="BH6487"/>
  <c r="BG6487"/>
  <c r="BF6487"/>
  <c r="T6487"/>
  <c r="R6487"/>
  <c r="P6487"/>
  <c r="BI6485"/>
  <c r="BH6485"/>
  <c r="BG6485"/>
  <c r="BF6485"/>
  <c r="T6485"/>
  <c r="R6485"/>
  <c r="P6485"/>
  <c r="BI6483"/>
  <c r="BH6483"/>
  <c r="BG6483"/>
  <c r="BF6483"/>
  <c r="T6483"/>
  <c r="R6483"/>
  <c r="P6483"/>
  <c r="BI6481"/>
  <c r="BH6481"/>
  <c r="BG6481"/>
  <c r="BF6481"/>
  <c r="T6481"/>
  <c r="R6481"/>
  <c r="P6481"/>
  <c r="BI6479"/>
  <c r="BH6479"/>
  <c r="BG6479"/>
  <c r="BF6479"/>
  <c r="T6479"/>
  <c r="R6479"/>
  <c r="P6479"/>
  <c r="BI6477"/>
  <c r="BH6477"/>
  <c r="BG6477"/>
  <c r="BF6477"/>
  <c r="T6477"/>
  <c r="R6477"/>
  <c r="P6477"/>
  <c r="BI6475"/>
  <c r="BH6475"/>
  <c r="BG6475"/>
  <c r="BF6475"/>
  <c r="T6475"/>
  <c r="R6475"/>
  <c r="P6475"/>
  <c r="BI6473"/>
  <c r="BH6473"/>
  <c r="BG6473"/>
  <c r="BF6473"/>
  <c r="T6473"/>
  <c r="R6473"/>
  <c r="P6473"/>
  <c r="BI6471"/>
  <c r="BH6471"/>
  <c r="BG6471"/>
  <c r="BF6471"/>
  <c r="T6471"/>
  <c r="R6471"/>
  <c r="P6471"/>
  <c r="BI6469"/>
  <c r="BH6469"/>
  <c r="BG6469"/>
  <c r="BF6469"/>
  <c r="T6469"/>
  <c r="R6469"/>
  <c r="P6469"/>
  <c r="BI6467"/>
  <c r="BH6467"/>
  <c r="BG6467"/>
  <c r="BF6467"/>
  <c r="T6467"/>
  <c r="R6467"/>
  <c r="P6467"/>
  <c r="BI6465"/>
  <c r="BH6465"/>
  <c r="BG6465"/>
  <c r="BF6465"/>
  <c r="T6465"/>
  <c r="R6465"/>
  <c r="P6465"/>
  <c r="BI6463"/>
  <c r="BH6463"/>
  <c r="BG6463"/>
  <c r="BF6463"/>
  <c r="T6463"/>
  <c r="R6463"/>
  <c r="P6463"/>
  <c r="BI6461"/>
  <c r="BH6461"/>
  <c r="BG6461"/>
  <c r="BF6461"/>
  <c r="T6461"/>
  <c r="R6461"/>
  <c r="P6461"/>
  <c r="BI6459"/>
  <c r="BH6459"/>
  <c r="BG6459"/>
  <c r="BF6459"/>
  <c r="T6459"/>
  <c r="R6459"/>
  <c r="P6459"/>
  <c r="BI6457"/>
  <c r="BH6457"/>
  <c r="BG6457"/>
  <c r="BF6457"/>
  <c r="T6457"/>
  <c r="R6457"/>
  <c r="P6457"/>
  <c r="BI6455"/>
  <c r="BH6455"/>
  <c r="BG6455"/>
  <c r="BF6455"/>
  <c r="T6455"/>
  <c r="R6455"/>
  <c r="P6455"/>
  <c r="BI6453"/>
  <c r="BH6453"/>
  <c r="BG6453"/>
  <c r="BF6453"/>
  <c r="T6453"/>
  <c r="R6453"/>
  <c r="P6453"/>
  <c r="BI6451"/>
  <c r="BH6451"/>
  <c r="BG6451"/>
  <c r="BF6451"/>
  <c r="T6451"/>
  <c r="R6451"/>
  <c r="P6451"/>
  <c r="BI6449"/>
  <c r="BH6449"/>
  <c r="BG6449"/>
  <c r="BF6449"/>
  <c r="T6449"/>
  <c r="R6449"/>
  <c r="P6449"/>
  <c r="BI6447"/>
  <c r="BH6447"/>
  <c r="BG6447"/>
  <c r="BF6447"/>
  <c r="T6447"/>
  <c r="R6447"/>
  <c r="P6447"/>
  <c r="BI6445"/>
  <c r="BH6445"/>
  <c r="BG6445"/>
  <c r="BF6445"/>
  <c r="T6445"/>
  <c r="R6445"/>
  <c r="P6445"/>
  <c r="BI6443"/>
  <c r="BH6443"/>
  <c r="BG6443"/>
  <c r="BF6443"/>
  <c r="T6443"/>
  <c r="R6443"/>
  <c r="P6443"/>
  <c r="BI6426"/>
  <c r="BH6426"/>
  <c r="BG6426"/>
  <c r="BF6426"/>
  <c r="T6426"/>
  <c r="R6426"/>
  <c r="P6426"/>
  <c r="BI6424"/>
  <c r="BH6424"/>
  <c r="BG6424"/>
  <c r="BF6424"/>
  <c r="T6424"/>
  <c r="R6424"/>
  <c r="P6424"/>
  <c r="BI6422"/>
  <c r="BH6422"/>
  <c r="BG6422"/>
  <c r="BF6422"/>
  <c r="T6422"/>
  <c r="R6422"/>
  <c r="P6422"/>
  <c r="BI6420"/>
  <c r="BH6420"/>
  <c r="BG6420"/>
  <c r="BF6420"/>
  <c r="T6420"/>
  <c r="R6420"/>
  <c r="P6420"/>
  <c r="BI6413"/>
  <c r="BH6413"/>
  <c r="BG6413"/>
  <c r="BF6413"/>
  <c r="T6413"/>
  <c r="R6413"/>
  <c r="P6413"/>
  <c r="BI6411"/>
  <c r="BH6411"/>
  <c r="BG6411"/>
  <c r="BF6411"/>
  <c r="T6411"/>
  <c r="R6411"/>
  <c r="P6411"/>
  <c r="BI6409"/>
  <c r="BH6409"/>
  <c r="BG6409"/>
  <c r="BF6409"/>
  <c r="T6409"/>
  <c r="R6409"/>
  <c r="P6409"/>
  <c r="BI6407"/>
  <c r="BH6407"/>
  <c r="BG6407"/>
  <c r="BF6407"/>
  <c r="T6407"/>
  <c r="R6407"/>
  <c r="P6407"/>
  <c r="BI6405"/>
  <c r="BH6405"/>
  <c r="BG6405"/>
  <c r="BF6405"/>
  <c r="T6405"/>
  <c r="R6405"/>
  <c r="P6405"/>
  <c r="BI6403"/>
  <c r="BH6403"/>
  <c r="BG6403"/>
  <c r="BF6403"/>
  <c r="T6403"/>
  <c r="R6403"/>
  <c r="P6403"/>
  <c r="BI6401"/>
  <c r="BH6401"/>
  <c r="BG6401"/>
  <c r="BF6401"/>
  <c r="T6401"/>
  <c r="R6401"/>
  <c r="P6401"/>
  <c r="BI6391"/>
  <c r="BH6391"/>
  <c r="BG6391"/>
  <c r="BF6391"/>
  <c r="T6391"/>
  <c r="R6391"/>
  <c r="P6391"/>
  <c r="BI6389"/>
  <c r="BH6389"/>
  <c r="BG6389"/>
  <c r="BF6389"/>
  <c r="T6389"/>
  <c r="R6389"/>
  <c r="P6389"/>
  <c r="BI6387"/>
  <c r="BH6387"/>
  <c r="BG6387"/>
  <c r="BF6387"/>
  <c r="T6387"/>
  <c r="R6387"/>
  <c r="P6387"/>
  <c r="BI6385"/>
  <c r="BH6385"/>
  <c r="BG6385"/>
  <c r="BF6385"/>
  <c r="T6385"/>
  <c r="R6385"/>
  <c r="P6385"/>
  <c r="BI6378"/>
  <c r="BH6378"/>
  <c r="BG6378"/>
  <c r="BF6378"/>
  <c r="T6378"/>
  <c r="R6378"/>
  <c r="P6378"/>
  <c r="BI6373"/>
  <c r="BH6373"/>
  <c r="BG6373"/>
  <c r="BF6373"/>
  <c r="T6373"/>
  <c r="R6373"/>
  <c r="P6373"/>
  <c r="BI6367"/>
  <c r="BH6367"/>
  <c r="BG6367"/>
  <c r="BF6367"/>
  <c r="T6367"/>
  <c r="R6367"/>
  <c r="P6367"/>
  <c r="BI6362"/>
  <c r="BH6362"/>
  <c r="BG6362"/>
  <c r="BF6362"/>
  <c r="T6362"/>
  <c r="R6362"/>
  <c r="P6362"/>
  <c r="BI6359"/>
  <c r="BH6359"/>
  <c r="BG6359"/>
  <c r="BF6359"/>
  <c r="T6359"/>
  <c r="R6359"/>
  <c r="P6359"/>
  <c r="BI6357"/>
  <c r="BH6357"/>
  <c r="BG6357"/>
  <c r="BF6357"/>
  <c r="T6357"/>
  <c r="R6357"/>
  <c r="P6357"/>
  <c r="BI6352"/>
  <c r="BH6352"/>
  <c r="BG6352"/>
  <c r="BF6352"/>
  <c r="T6352"/>
  <c r="R6352"/>
  <c r="P6352"/>
  <c r="BI6347"/>
  <c r="BH6347"/>
  <c r="BG6347"/>
  <c r="BF6347"/>
  <c r="T6347"/>
  <c r="R6347"/>
  <c r="P6347"/>
  <c r="BI6342"/>
  <c r="BH6342"/>
  <c r="BG6342"/>
  <c r="BF6342"/>
  <c r="T6342"/>
  <c r="R6342"/>
  <c r="P6342"/>
  <c r="BI6339"/>
  <c r="BH6339"/>
  <c r="BG6339"/>
  <c r="BF6339"/>
  <c r="T6339"/>
  <c r="R6339"/>
  <c r="P6339"/>
  <c r="BI6336"/>
  <c r="BH6336"/>
  <c r="BG6336"/>
  <c r="BF6336"/>
  <c r="T6336"/>
  <c r="R6336"/>
  <c r="P6336"/>
  <c r="BI6333"/>
  <c r="BH6333"/>
  <c r="BG6333"/>
  <c r="BF6333"/>
  <c r="T6333"/>
  <c r="R6333"/>
  <c r="P6333"/>
  <c r="BI6330"/>
  <c r="BH6330"/>
  <c r="BG6330"/>
  <c r="BF6330"/>
  <c r="T6330"/>
  <c r="R6330"/>
  <c r="P6330"/>
  <c r="BI6327"/>
  <c r="BH6327"/>
  <c r="BG6327"/>
  <c r="BF6327"/>
  <c r="T6327"/>
  <c r="R6327"/>
  <c r="P6327"/>
  <c r="BI6324"/>
  <c r="BH6324"/>
  <c r="BG6324"/>
  <c r="BF6324"/>
  <c r="T6324"/>
  <c r="R6324"/>
  <c r="P6324"/>
  <c r="BI6321"/>
  <c r="BH6321"/>
  <c r="BG6321"/>
  <c r="BF6321"/>
  <c r="T6321"/>
  <c r="R6321"/>
  <c r="P6321"/>
  <c r="BI6318"/>
  <c r="BH6318"/>
  <c r="BG6318"/>
  <c r="BF6318"/>
  <c r="T6318"/>
  <c r="R6318"/>
  <c r="P6318"/>
  <c r="BI6315"/>
  <c r="BH6315"/>
  <c r="BG6315"/>
  <c r="BF6315"/>
  <c r="T6315"/>
  <c r="R6315"/>
  <c r="P6315"/>
  <c r="BI6312"/>
  <c r="BH6312"/>
  <c r="BG6312"/>
  <c r="BF6312"/>
  <c r="T6312"/>
  <c r="R6312"/>
  <c r="P6312"/>
  <c r="BI6309"/>
  <c r="BH6309"/>
  <c r="BG6309"/>
  <c r="BF6309"/>
  <c r="T6309"/>
  <c r="R6309"/>
  <c r="P6309"/>
  <c r="BI6306"/>
  <c r="BH6306"/>
  <c r="BG6306"/>
  <c r="BF6306"/>
  <c r="T6306"/>
  <c r="R6306"/>
  <c r="P6306"/>
  <c r="BI6303"/>
  <c r="BH6303"/>
  <c r="BG6303"/>
  <c r="BF6303"/>
  <c r="T6303"/>
  <c r="R6303"/>
  <c r="P6303"/>
  <c r="BI6300"/>
  <c r="BH6300"/>
  <c r="BG6300"/>
  <c r="BF6300"/>
  <c r="T6300"/>
  <c r="R6300"/>
  <c r="P6300"/>
  <c r="BI6297"/>
  <c r="BH6297"/>
  <c r="BG6297"/>
  <c r="BF6297"/>
  <c r="T6297"/>
  <c r="R6297"/>
  <c r="P6297"/>
  <c r="BI6294"/>
  <c r="BH6294"/>
  <c r="BG6294"/>
  <c r="BF6294"/>
  <c r="T6294"/>
  <c r="R6294"/>
  <c r="P6294"/>
  <c r="BI6291"/>
  <c r="BH6291"/>
  <c r="BG6291"/>
  <c r="BF6291"/>
  <c r="T6291"/>
  <c r="R6291"/>
  <c r="P6291"/>
  <c r="BI6278"/>
  <c r="BH6278"/>
  <c r="BG6278"/>
  <c r="BF6278"/>
  <c r="T6278"/>
  <c r="R6278"/>
  <c r="P6278"/>
  <c r="BI6263"/>
  <c r="BH6263"/>
  <c r="BG6263"/>
  <c r="BF6263"/>
  <c r="T6263"/>
  <c r="R6263"/>
  <c r="P6263"/>
  <c r="BI6261"/>
  <c r="BH6261"/>
  <c r="BG6261"/>
  <c r="BF6261"/>
  <c r="T6261"/>
  <c r="R6261"/>
  <c r="P6261"/>
  <c r="BI6253"/>
  <c r="BH6253"/>
  <c r="BG6253"/>
  <c r="BF6253"/>
  <c r="T6253"/>
  <c r="R6253"/>
  <c r="P6253"/>
  <c r="BI6248"/>
  <c r="BH6248"/>
  <c r="BG6248"/>
  <c r="BF6248"/>
  <c r="T6248"/>
  <c r="R6248"/>
  <c r="P6248"/>
  <c r="BI6242"/>
  <c r="BH6242"/>
  <c r="BG6242"/>
  <c r="BF6242"/>
  <c r="T6242"/>
  <c r="R6242"/>
  <c r="P6242"/>
  <c r="BI6239"/>
  <c r="BH6239"/>
  <c r="BG6239"/>
  <c r="BF6239"/>
  <c r="T6239"/>
  <c r="R6239"/>
  <c r="P6239"/>
  <c r="BI6236"/>
  <c r="BH6236"/>
  <c r="BG6236"/>
  <c r="BF6236"/>
  <c r="T6236"/>
  <c r="R6236"/>
  <c r="P6236"/>
  <c r="BI6233"/>
  <c r="BH6233"/>
  <c r="BG6233"/>
  <c r="BF6233"/>
  <c r="T6233"/>
  <c r="R6233"/>
  <c r="P6233"/>
  <c r="BI6222"/>
  <c r="BH6222"/>
  <c r="BG6222"/>
  <c r="BF6222"/>
  <c r="T6222"/>
  <c r="R6222"/>
  <c r="P6222"/>
  <c r="BI6211"/>
  <c r="BH6211"/>
  <c r="BG6211"/>
  <c r="BF6211"/>
  <c r="T6211"/>
  <c r="R6211"/>
  <c r="P6211"/>
  <c r="BI6200"/>
  <c r="BH6200"/>
  <c r="BG6200"/>
  <c r="BF6200"/>
  <c r="T6200"/>
  <c r="R6200"/>
  <c r="P6200"/>
  <c r="BI6195"/>
  <c r="BH6195"/>
  <c r="BG6195"/>
  <c r="BF6195"/>
  <c r="T6195"/>
  <c r="R6195"/>
  <c r="P6195"/>
  <c r="BI6163"/>
  <c r="BH6163"/>
  <c r="BG6163"/>
  <c r="BF6163"/>
  <c r="T6163"/>
  <c r="R6163"/>
  <c r="P6163"/>
  <c r="BI6158"/>
  <c r="BH6158"/>
  <c r="BG6158"/>
  <c r="BF6158"/>
  <c r="T6158"/>
  <c r="R6158"/>
  <c r="P6158"/>
  <c r="BI6150"/>
  <c r="BH6150"/>
  <c r="BG6150"/>
  <c r="BF6150"/>
  <c r="T6150"/>
  <c r="R6150"/>
  <c r="P6150"/>
  <c r="BI6141"/>
  <c r="BH6141"/>
  <c r="BG6141"/>
  <c r="BF6141"/>
  <c r="T6141"/>
  <c r="R6141"/>
  <c r="P6141"/>
  <c r="BI6132"/>
  <c r="BH6132"/>
  <c r="BG6132"/>
  <c r="BF6132"/>
  <c r="T6132"/>
  <c r="R6132"/>
  <c r="P6132"/>
  <c r="BI6127"/>
  <c r="BH6127"/>
  <c r="BG6127"/>
  <c r="BF6127"/>
  <c r="T6127"/>
  <c r="R6127"/>
  <c r="P6127"/>
  <c r="BI6124"/>
  <c r="BH6124"/>
  <c r="BG6124"/>
  <c r="BF6124"/>
  <c r="T6124"/>
  <c r="R6124"/>
  <c r="P6124"/>
  <c r="BI6122"/>
  <c r="BH6122"/>
  <c r="BG6122"/>
  <c r="BF6122"/>
  <c r="T6122"/>
  <c r="R6122"/>
  <c r="P6122"/>
  <c r="BI6080"/>
  <c r="BH6080"/>
  <c r="BG6080"/>
  <c r="BF6080"/>
  <c r="T6080"/>
  <c r="R6080"/>
  <c r="P6080"/>
  <c r="BI6070"/>
  <c r="BH6070"/>
  <c r="BG6070"/>
  <c r="BF6070"/>
  <c r="T6070"/>
  <c r="R6070"/>
  <c r="P6070"/>
  <c r="BI6045"/>
  <c r="BH6045"/>
  <c r="BG6045"/>
  <c r="BF6045"/>
  <c r="T6045"/>
  <c r="R6045"/>
  <c r="P6045"/>
  <c r="BI6043"/>
  <c r="BH6043"/>
  <c r="BG6043"/>
  <c r="BF6043"/>
  <c r="T6043"/>
  <c r="R6043"/>
  <c r="P6043"/>
  <c r="BI6036"/>
  <c r="BH6036"/>
  <c r="BG6036"/>
  <c r="BF6036"/>
  <c r="T6036"/>
  <c r="R6036"/>
  <c r="P6036"/>
  <c r="BI6035"/>
  <c r="BH6035"/>
  <c r="BG6035"/>
  <c r="BF6035"/>
  <c r="T6035"/>
  <c r="R6035"/>
  <c r="P6035"/>
  <c r="BI6030"/>
  <c r="BH6030"/>
  <c r="BG6030"/>
  <c r="BF6030"/>
  <c r="T6030"/>
  <c r="R6030"/>
  <c r="P6030"/>
  <c r="BI6028"/>
  <c r="BH6028"/>
  <c r="BG6028"/>
  <c r="BF6028"/>
  <c r="T6028"/>
  <c r="R6028"/>
  <c r="P6028"/>
  <c r="BI5986"/>
  <c r="BH5986"/>
  <c r="BG5986"/>
  <c r="BF5986"/>
  <c r="T5986"/>
  <c r="R5986"/>
  <c r="P5986"/>
  <c r="BI5972"/>
  <c r="BH5972"/>
  <c r="BG5972"/>
  <c r="BF5972"/>
  <c r="T5972"/>
  <c r="R5972"/>
  <c r="P5972"/>
  <c r="BI5956"/>
  <c r="BH5956"/>
  <c r="BG5956"/>
  <c r="BF5956"/>
  <c r="T5956"/>
  <c r="R5956"/>
  <c r="P5956"/>
  <c r="BI5949"/>
  <c r="BH5949"/>
  <c r="BG5949"/>
  <c r="BF5949"/>
  <c r="T5949"/>
  <c r="R5949"/>
  <c r="P5949"/>
  <c r="BI5941"/>
  <c r="BH5941"/>
  <c r="BG5941"/>
  <c r="BF5941"/>
  <c r="T5941"/>
  <c r="R5941"/>
  <c r="P5941"/>
  <c r="BI5937"/>
  <c r="BH5937"/>
  <c r="BG5937"/>
  <c r="BF5937"/>
  <c r="T5937"/>
  <c r="R5937"/>
  <c r="P5937"/>
  <c r="BI5935"/>
  <c r="BH5935"/>
  <c r="BG5935"/>
  <c r="BF5935"/>
  <c r="T5935"/>
  <c r="R5935"/>
  <c r="P5935"/>
  <c r="BI5933"/>
  <c r="BH5933"/>
  <c r="BG5933"/>
  <c r="BF5933"/>
  <c r="T5933"/>
  <c r="R5933"/>
  <c r="P5933"/>
  <c r="BI5931"/>
  <c r="BH5931"/>
  <c r="BG5931"/>
  <c r="BF5931"/>
  <c r="T5931"/>
  <c r="R5931"/>
  <c r="P5931"/>
  <c r="BI5930"/>
  <c r="BH5930"/>
  <c r="BG5930"/>
  <c r="BF5930"/>
  <c r="T5930"/>
  <c r="R5930"/>
  <c r="P5930"/>
  <c r="BI5926"/>
  <c r="BH5926"/>
  <c r="BG5926"/>
  <c r="BF5926"/>
  <c r="T5926"/>
  <c r="R5926"/>
  <c r="P5926"/>
  <c r="BI5915"/>
  <c r="BH5915"/>
  <c r="BG5915"/>
  <c r="BF5915"/>
  <c r="T5915"/>
  <c r="R5915"/>
  <c r="P5915"/>
  <c r="BI5904"/>
  <c r="BH5904"/>
  <c r="BG5904"/>
  <c r="BF5904"/>
  <c r="T5904"/>
  <c r="R5904"/>
  <c r="P5904"/>
  <c r="BI5899"/>
  <c r="BH5899"/>
  <c r="BG5899"/>
  <c r="BF5899"/>
  <c r="T5899"/>
  <c r="R5899"/>
  <c r="P5899"/>
  <c r="BI5858"/>
  <c r="BH5858"/>
  <c r="BG5858"/>
  <c r="BF5858"/>
  <c r="T5858"/>
  <c r="R5858"/>
  <c r="P5858"/>
  <c r="BI5855"/>
  <c r="BH5855"/>
  <c r="BG5855"/>
  <c r="BF5855"/>
  <c r="T5855"/>
  <c r="R5855"/>
  <c r="P5855"/>
  <c r="BI5816"/>
  <c r="BH5816"/>
  <c r="BG5816"/>
  <c r="BF5816"/>
  <c r="T5816"/>
  <c r="R5816"/>
  <c r="P5816"/>
  <c r="BI5785"/>
  <c r="BH5785"/>
  <c r="BG5785"/>
  <c r="BF5785"/>
  <c r="T5785"/>
  <c r="R5785"/>
  <c r="P5785"/>
  <c r="BI5765"/>
  <c r="BH5765"/>
  <c r="BG5765"/>
  <c r="BF5765"/>
  <c r="T5765"/>
  <c r="R5765"/>
  <c r="P5765"/>
  <c r="BI5760"/>
  <c r="BH5760"/>
  <c r="BG5760"/>
  <c r="BF5760"/>
  <c r="T5760"/>
  <c r="R5760"/>
  <c r="P5760"/>
  <c r="BI5755"/>
  <c r="BH5755"/>
  <c r="BG5755"/>
  <c r="BF5755"/>
  <c r="T5755"/>
  <c r="R5755"/>
  <c r="P5755"/>
  <c r="BI5752"/>
  <c r="BH5752"/>
  <c r="BG5752"/>
  <c r="BF5752"/>
  <c r="T5752"/>
  <c r="R5752"/>
  <c r="P5752"/>
  <c r="BI5750"/>
  <c r="BH5750"/>
  <c r="BG5750"/>
  <c r="BF5750"/>
  <c r="T5750"/>
  <c r="R5750"/>
  <c r="P5750"/>
  <c r="BI5740"/>
  <c r="BH5740"/>
  <c r="BG5740"/>
  <c r="BF5740"/>
  <c r="T5740"/>
  <c r="R5740"/>
  <c r="P5740"/>
  <c r="BI5733"/>
  <c r="BH5733"/>
  <c r="BG5733"/>
  <c r="BF5733"/>
  <c r="T5733"/>
  <c r="R5733"/>
  <c r="P5733"/>
  <c r="BI5728"/>
  <c r="BH5728"/>
  <c r="BG5728"/>
  <c r="BF5728"/>
  <c r="T5728"/>
  <c r="R5728"/>
  <c r="P5728"/>
  <c r="BI5723"/>
  <c r="BH5723"/>
  <c r="BG5723"/>
  <c r="BF5723"/>
  <c r="T5723"/>
  <c r="R5723"/>
  <c r="P5723"/>
  <c r="BI5718"/>
  <c r="BH5718"/>
  <c r="BG5718"/>
  <c r="BF5718"/>
  <c r="T5718"/>
  <c r="R5718"/>
  <c r="P5718"/>
  <c r="BI5712"/>
  <c r="BH5712"/>
  <c r="BG5712"/>
  <c r="BF5712"/>
  <c r="T5712"/>
  <c r="R5712"/>
  <c r="P5712"/>
  <c r="BI5708"/>
  <c r="BH5708"/>
  <c r="BG5708"/>
  <c r="BF5708"/>
  <c r="T5708"/>
  <c r="R5708"/>
  <c r="P5708"/>
  <c r="BI5705"/>
  <c r="BH5705"/>
  <c r="BG5705"/>
  <c r="BF5705"/>
  <c r="T5705"/>
  <c r="R5705"/>
  <c r="P5705"/>
  <c r="BI5703"/>
  <c r="BH5703"/>
  <c r="BG5703"/>
  <c r="BF5703"/>
  <c r="T5703"/>
  <c r="R5703"/>
  <c r="P5703"/>
  <c r="BI5702"/>
  <c r="BH5702"/>
  <c r="BG5702"/>
  <c r="BF5702"/>
  <c r="T5702"/>
  <c r="R5702"/>
  <c r="P5702"/>
  <c r="BI5698"/>
  <c r="BH5698"/>
  <c r="BG5698"/>
  <c r="BF5698"/>
  <c r="T5698"/>
  <c r="R5698"/>
  <c r="P5698"/>
  <c r="BI5697"/>
  <c r="BH5697"/>
  <c r="BG5697"/>
  <c r="BF5697"/>
  <c r="T5697"/>
  <c r="R5697"/>
  <c r="P5697"/>
  <c r="BI5693"/>
  <c r="BH5693"/>
  <c r="BG5693"/>
  <c r="BF5693"/>
  <c r="T5693"/>
  <c r="R5693"/>
  <c r="P5693"/>
  <c r="BI5690"/>
  <c r="BH5690"/>
  <c r="BG5690"/>
  <c r="BF5690"/>
  <c r="T5690"/>
  <c r="R5690"/>
  <c r="P5690"/>
  <c r="BI5688"/>
  <c r="BH5688"/>
  <c r="BG5688"/>
  <c r="BF5688"/>
  <c r="T5688"/>
  <c r="R5688"/>
  <c r="P5688"/>
  <c r="BI5685"/>
  <c r="BH5685"/>
  <c r="BG5685"/>
  <c r="BF5685"/>
  <c r="T5685"/>
  <c r="R5685"/>
  <c r="P5685"/>
  <c r="BI5682"/>
  <c r="BH5682"/>
  <c r="BG5682"/>
  <c r="BF5682"/>
  <c r="T5682"/>
  <c r="R5682"/>
  <c r="P5682"/>
  <c r="BI5676"/>
  <c r="BH5676"/>
  <c r="BG5676"/>
  <c r="BF5676"/>
  <c r="T5676"/>
  <c r="R5676"/>
  <c r="P5676"/>
  <c r="BI5674"/>
  <c r="BH5674"/>
  <c r="BG5674"/>
  <c r="BF5674"/>
  <c r="T5674"/>
  <c r="R5674"/>
  <c r="P5674"/>
  <c r="BI5671"/>
  <c r="BH5671"/>
  <c r="BG5671"/>
  <c r="BF5671"/>
  <c r="T5671"/>
  <c r="R5671"/>
  <c r="P5671"/>
  <c r="BI5668"/>
  <c r="BH5668"/>
  <c r="BG5668"/>
  <c r="BF5668"/>
  <c r="T5668"/>
  <c r="R5668"/>
  <c r="P5668"/>
  <c r="BI5662"/>
  <c r="BH5662"/>
  <c r="BG5662"/>
  <c r="BF5662"/>
  <c r="T5662"/>
  <c r="R5662"/>
  <c r="P5662"/>
  <c r="BI5660"/>
  <c r="BH5660"/>
  <c r="BG5660"/>
  <c r="BF5660"/>
  <c r="T5660"/>
  <c r="R5660"/>
  <c r="P5660"/>
  <c r="BI5658"/>
  <c r="BH5658"/>
  <c r="BG5658"/>
  <c r="BF5658"/>
  <c r="T5658"/>
  <c r="R5658"/>
  <c r="P5658"/>
  <c r="BI5651"/>
  <c r="BH5651"/>
  <c r="BG5651"/>
  <c r="BF5651"/>
  <c r="T5651"/>
  <c r="R5651"/>
  <c r="P5651"/>
  <c r="BI5649"/>
  <c r="BH5649"/>
  <c r="BG5649"/>
  <c r="BF5649"/>
  <c r="T5649"/>
  <c r="R5649"/>
  <c r="P5649"/>
  <c r="BI5645"/>
  <c r="BH5645"/>
  <c r="BG5645"/>
  <c r="BF5645"/>
  <c r="T5645"/>
  <c r="R5645"/>
  <c r="P5645"/>
  <c r="BI5642"/>
  <c r="BH5642"/>
  <c r="BG5642"/>
  <c r="BF5642"/>
  <c r="T5642"/>
  <c r="R5642"/>
  <c r="P5642"/>
  <c r="BI5640"/>
  <c r="BH5640"/>
  <c r="BG5640"/>
  <c r="BF5640"/>
  <c r="T5640"/>
  <c r="R5640"/>
  <c r="P5640"/>
  <c r="BI5639"/>
  <c r="BH5639"/>
  <c r="BG5639"/>
  <c r="BF5639"/>
  <c r="T5639"/>
  <c r="R5639"/>
  <c r="P5639"/>
  <c r="BI5632"/>
  <c r="BH5632"/>
  <c r="BG5632"/>
  <c r="BF5632"/>
  <c r="T5632"/>
  <c r="R5632"/>
  <c r="P5632"/>
  <c r="BI5590"/>
  <c r="BH5590"/>
  <c r="BG5590"/>
  <c r="BF5590"/>
  <c r="T5590"/>
  <c r="R5590"/>
  <c r="P5590"/>
  <c r="BI5587"/>
  <c r="BH5587"/>
  <c r="BG5587"/>
  <c r="BF5587"/>
  <c r="T5587"/>
  <c r="R5587"/>
  <c r="P5587"/>
  <c r="BI5585"/>
  <c r="BH5585"/>
  <c r="BG5585"/>
  <c r="BF5585"/>
  <c r="T5585"/>
  <c r="R5585"/>
  <c r="P5585"/>
  <c r="BI5583"/>
  <c r="BH5583"/>
  <c r="BG5583"/>
  <c r="BF5583"/>
  <c r="T5583"/>
  <c r="R5583"/>
  <c r="P5583"/>
  <c r="BI5573"/>
  <c r="BH5573"/>
  <c r="BG5573"/>
  <c r="BF5573"/>
  <c r="T5573"/>
  <c r="R5573"/>
  <c r="P5573"/>
  <c r="BI5571"/>
  <c r="BH5571"/>
  <c r="BG5571"/>
  <c r="BF5571"/>
  <c r="T5571"/>
  <c r="R5571"/>
  <c r="P5571"/>
  <c r="BI5564"/>
  <c r="BH5564"/>
  <c r="BG5564"/>
  <c r="BF5564"/>
  <c r="T5564"/>
  <c r="R5564"/>
  <c r="P5564"/>
  <c r="BI5562"/>
  <c r="BH5562"/>
  <c r="BG5562"/>
  <c r="BF5562"/>
  <c r="T5562"/>
  <c r="R5562"/>
  <c r="P5562"/>
  <c r="BI5550"/>
  <c r="BH5550"/>
  <c r="BG5550"/>
  <c r="BF5550"/>
  <c r="T5550"/>
  <c r="R5550"/>
  <c r="P5550"/>
  <c r="BI5548"/>
  <c r="BH5548"/>
  <c r="BG5548"/>
  <c r="BF5548"/>
  <c r="T5548"/>
  <c r="R5548"/>
  <c r="P5548"/>
  <c r="BI5543"/>
  <c r="BH5543"/>
  <c r="BG5543"/>
  <c r="BF5543"/>
  <c r="T5543"/>
  <c r="R5543"/>
  <c r="P5543"/>
  <c r="BI5541"/>
  <c r="BH5541"/>
  <c r="BG5541"/>
  <c r="BF5541"/>
  <c r="T5541"/>
  <c r="R5541"/>
  <c r="P5541"/>
  <c r="BI5536"/>
  <c r="BH5536"/>
  <c r="BG5536"/>
  <c r="BF5536"/>
  <c r="T5536"/>
  <c r="R5536"/>
  <c r="P5536"/>
  <c r="BI5533"/>
  <c r="BH5533"/>
  <c r="BG5533"/>
  <c r="BF5533"/>
  <c r="T5533"/>
  <c r="R5533"/>
  <c r="P5533"/>
  <c r="BI5528"/>
  <c r="BH5528"/>
  <c r="BG5528"/>
  <c r="BF5528"/>
  <c r="T5528"/>
  <c r="R5528"/>
  <c r="P5528"/>
  <c r="BI5511"/>
  <c r="BH5511"/>
  <c r="BG5511"/>
  <c r="BF5511"/>
  <c r="T5511"/>
  <c r="R5511"/>
  <c r="P5511"/>
  <c r="BI5488"/>
  <c r="BH5488"/>
  <c r="BG5488"/>
  <c r="BF5488"/>
  <c r="T5488"/>
  <c r="R5488"/>
  <c r="P5488"/>
  <c r="BI5486"/>
  <c r="BH5486"/>
  <c r="BG5486"/>
  <c r="BF5486"/>
  <c r="T5486"/>
  <c r="R5486"/>
  <c r="P5486"/>
  <c r="BI5482"/>
  <c r="BH5482"/>
  <c r="BG5482"/>
  <c r="BF5482"/>
  <c r="T5482"/>
  <c r="R5482"/>
  <c r="P5482"/>
  <c r="BI5468"/>
  <c r="BH5468"/>
  <c r="BG5468"/>
  <c r="BF5468"/>
  <c r="T5468"/>
  <c r="R5468"/>
  <c r="P5468"/>
  <c r="BI5449"/>
  <c r="BH5449"/>
  <c r="BG5449"/>
  <c r="BF5449"/>
  <c r="T5449"/>
  <c r="R5449"/>
  <c r="P5449"/>
  <c r="BI5447"/>
  <c r="BH5447"/>
  <c r="BG5447"/>
  <c r="BF5447"/>
  <c r="T5447"/>
  <c r="R5447"/>
  <c r="P5447"/>
  <c r="BI5431"/>
  <c r="BH5431"/>
  <c r="BG5431"/>
  <c r="BF5431"/>
  <c r="T5431"/>
  <c r="R5431"/>
  <c r="P5431"/>
  <c r="BI5425"/>
  <c r="BH5425"/>
  <c r="BG5425"/>
  <c r="BF5425"/>
  <c r="T5425"/>
  <c r="R5425"/>
  <c r="P5425"/>
  <c r="BI5412"/>
  <c r="BH5412"/>
  <c r="BG5412"/>
  <c r="BF5412"/>
  <c r="T5412"/>
  <c r="R5412"/>
  <c r="P5412"/>
  <c r="BI5410"/>
  <c r="BH5410"/>
  <c r="BG5410"/>
  <c r="BF5410"/>
  <c r="T5410"/>
  <c r="R5410"/>
  <c r="P5410"/>
  <c r="BI5405"/>
  <c r="BH5405"/>
  <c r="BG5405"/>
  <c r="BF5405"/>
  <c r="T5405"/>
  <c r="R5405"/>
  <c r="P5405"/>
  <c r="BI5403"/>
  <c r="BH5403"/>
  <c r="BG5403"/>
  <c r="BF5403"/>
  <c r="T5403"/>
  <c r="R5403"/>
  <c r="P5403"/>
  <c r="BI5398"/>
  <c r="BH5398"/>
  <c r="BG5398"/>
  <c r="BF5398"/>
  <c r="T5398"/>
  <c r="R5398"/>
  <c r="P5398"/>
  <c r="BI5393"/>
  <c r="BH5393"/>
  <c r="BG5393"/>
  <c r="BF5393"/>
  <c r="T5393"/>
  <c r="R5393"/>
  <c r="P5393"/>
  <c r="BI5322"/>
  <c r="BH5322"/>
  <c r="BG5322"/>
  <c r="BF5322"/>
  <c r="T5322"/>
  <c r="R5322"/>
  <c r="P5322"/>
  <c r="BI5320"/>
  <c r="BH5320"/>
  <c r="BG5320"/>
  <c r="BF5320"/>
  <c r="T5320"/>
  <c r="R5320"/>
  <c r="P5320"/>
  <c r="BI5318"/>
  <c r="BH5318"/>
  <c r="BG5318"/>
  <c r="BF5318"/>
  <c r="T5318"/>
  <c r="R5318"/>
  <c r="P5318"/>
  <c r="BI5310"/>
  <c r="BH5310"/>
  <c r="BG5310"/>
  <c r="BF5310"/>
  <c r="T5310"/>
  <c r="R5310"/>
  <c r="P5310"/>
  <c r="BI5308"/>
  <c r="BH5308"/>
  <c r="BG5308"/>
  <c r="BF5308"/>
  <c r="T5308"/>
  <c r="R5308"/>
  <c r="P5308"/>
  <c r="BI5304"/>
  <c r="BH5304"/>
  <c r="BG5304"/>
  <c r="BF5304"/>
  <c r="T5304"/>
  <c r="R5304"/>
  <c r="P5304"/>
  <c r="BI5302"/>
  <c r="BH5302"/>
  <c r="BG5302"/>
  <c r="BF5302"/>
  <c r="T5302"/>
  <c r="R5302"/>
  <c r="P5302"/>
  <c r="BI5293"/>
  <c r="BH5293"/>
  <c r="BG5293"/>
  <c r="BF5293"/>
  <c r="T5293"/>
  <c r="R5293"/>
  <c r="P5293"/>
  <c r="BI5291"/>
  <c r="BH5291"/>
  <c r="BG5291"/>
  <c r="BF5291"/>
  <c r="T5291"/>
  <c r="R5291"/>
  <c r="P5291"/>
  <c r="BI5281"/>
  <c r="BH5281"/>
  <c r="BG5281"/>
  <c r="BF5281"/>
  <c r="T5281"/>
  <c r="R5281"/>
  <c r="P5281"/>
  <c r="BI5279"/>
  <c r="BH5279"/>
  <c r="BG5279"/>
  <c r="BF5279"/>
  <c r="T5279"/>
  <c r="R5279"/>
  <c r="P5279"/>
  <c r="BI5275"/>
  <c r="BH5275"/>
  <c r="BG5275"/>
  <c r="BF5275"/>
  <c r="T5275"/>
  <c r="R5275"/>
  <c r="P5275"/>
  <c r="BI5268"/>
  <c r="BH5268"/>
  <c r="BG5268"/>
  <c r="BF5268"/>
  <c r="T5268"/>
  <c r="R5268"/>
  <c r="P5268"/>
  <c r="BI5265"/>
  <c r="BH5265"/>
  <c r="BG5265"/>
  <c r="BF5265"/>
  <c r="T5265"/>
  <c r="R5265"/>
  <c r="P5265"/>
  <c r="BI5263"/>
  <c r="BH5263"/>
  <c r="BG5263"/>
  <c r="BF5263"/>
  <c r="T5263"/>
  <c r="R5263"/>
  <c r="P5263"/>
  <c r="BI5262"/>
  <c r="BH5262"/>
  <c r="BG5262"/>
  <c r="BF5262"/>
  <c r="T5262"/>
  <c r="R5262"/>
  <c r="P5262"/>
  <c r="BI5250"/>
  <c r="BH5250"/>
  <c r="BG5250"/>
  <c r="BF5250"/>
  <c r="T5250"/>
  <c r="R5250"/>
  <c r="P5250"/>
  <c r="BI5247"/>
  <c r="BH5247"/>
  <c r="BG5247"/>
  <c r="BF5247"/>
  <c r="T5247"/>
  <c r="R5247"/>
  <c r="P5247"/>
  <c r="BI5246"/>
  <c r="BH5246"/>
  <c r="BG5246"/>
  <c r="BF5246"/>
  <c r="T5246"/>
  <c r="R5246"/>
  <c r="P5246"/>
  <c r="BI5245"/>
  <c r="BH5245"/>
  <c r="BG5245"/>
  <c r="BF5245"/>
  <c r="T5245"/>
  <c r="R5245"/>
  <c r="P5245"/>
  <c r="BI5239"/>
  <c r="BH5239"/>
  <c r="BG5239"/>
  <c r="BF5239"/>
  <c r="T5239"/>
  <c r="R5239"/>
  <c r="P5239"/>
  <c r="BI5237"/>
  <c r="BH5237"/>
  <c r="BG5237"/>
  <c r="BF5237"/>
  <c r="T5237"/>
  <c r="R5237"/>
  <c r="P5237"/>
  <c r="BI5220"/>
  <c r="BH5220"/>
  <c r="BG5220"/>
  <c r="BF5220"/>
  <c r="T5220"/>
  <c r="R5220"/>
  <c r="P5220"/>
  <c r="BI5218"/>
  <c r="BH5218"/>
  <c r="BG5218"/>
  <c r="BF5218"/>
  <c r="T5218"/>
  <c r="R5218"/>
  <c r="P5218"/>
  <c r="BI5194"/>
  <c r="BH5194"/>
  <c r="BG5194"/>
  <c r="BF5194"/>
  <c r="T5194"/>
  <c r="R5194"/>
  <c r="P5194"/>
  <c r="BI5192"/>
  <c r="BH5192"/>
  <c r="BG5192"/>
  <c r="BF5192"/>
  <c r="T5192"/>
  <c r="R5192"/>
  <c r="P5192"/>
  <c r="BI5166"/>
  <c r="BH5166"/>
  <c r="BG5166"/>
  <c r="BF5166"/>
  <c r="T5166"/>
  <c r="R5166"/>
  <c r="P5166"/>
  <c r="BI5164"/>
  <c r="BH5164"/>
  <c r="BG5164"/>
  <c r="BF5164"/>
  <c r="T5164"/>
  <c r="R5164"/>
  <c r="P5164"/>
  <c r="BI5135"/>
  <c r="BH5135"/>
  <c r="BG5135"/>
  <c r="BF5135"/>
  <c r="T5135"/>
  <c r="R5135"/>
  <c r="P5135"/>
  <c r="BI5133"/>
  <c r="BH5133"/>
  <c r="BG5133"/>
  <c r="BF5133"/>
  <c r="T5133"/>
  <c r="R5133"/>
  <c r="P5133"/>
  <c r="BI5120"/>
  <c r="BH5120"/>
  <c r="BG5120"/>
  <c r="BF5120"/>
  <c r="T5120"/>
  <c r="R5120"/>
  <c r="P5120"/>
  <c r="BI5118"/>
  <c r="BH5118"/>
  <c r="BG5118"/>
  <c r="BF5118"/>
  <c r="T5118"/>
  <c r="R5118"/>
  <c r="P5118"/>
  <c r="BI5114"/>
  <c r="BH5114"/>
  <c r="BG5114"/>
  <c r="BF5114"/>
  <c r="T5114"/>
  <c r="R5114"/>
  <c r="P5114"/>
  <c r="BI5108"/>
  <c r="BH5108"/>
  <c r="BG5108"/>
  <c r="BF5108"/>
  <c r="T5108"/>
  <c r="R5108"/>
  <c r="P5108"/>
  <c r="BI5102"/>
  <c r="BH5102"/>
  <c r="BG5102"/>
  <c r="BF5102"/>
  <c r="T5102"/>
  <c r="R5102"/>
  <c r="P5102"/>
  <c r="BI5096"/>
  <c r="BH5096"/>
  <c r="BG5096"/>
  <c r="BF5096"/>
  <c r="T5096"/>
  <c r="R5096"/>
  <c r="P5096"/>
  <c r="BI5090"/>
  <c r="BH5090"/>
  <c r="BG5090"/>
  <c r="BF5090"/>
  <c r="T5090"/>
  <c r="R5090"/>
  <c r="P5090"/>
  <c r="BI5080"/>
  <c r="BH5080"/>
  <c r="BG5080"/>
  <c r="BF5080"/>
  <c r="T5080"/>
  <c r="R5080"/>
  <c r="P5080"/>
  <c r="BI5071"/>
  <c r="BH5071"/>
  <c r="BG5071"/>
  <c r="BF5071"/>
  <c r="T5071"/>
  <c r="R5071"/>
  <c r="P5071"/>
  <c r="BI5069"/>
  <c r="BH5069"/>
  <c r="BG5069"/>
  <c r="BF5069"/>
  <c r="T5069"/>
  <c r="R5069"/>
  <c r="P5069"/>
  <c r="BI5053"/>
  <c r="BH5053"/>
  <c r="BG5053"/>
  <c r="BF5053"/>
  <c r="T5053"/>
  <c r="R5053"/>
  <c r="P5053"/>
  <c r="BI5051"/>
  <c r="BH5051"/>
  <c r="BG5051"/>
  <c r="BF5051"/>
  <c r="T5051"/>
  <c r="R5051"/>
  <c r="P5051"/>
  <c r="BI5045"/>
  <c r="BH5045"/>
  <c r="BG5045"/>
  <c r="BF5045"/>
  <c r="T5045"/>
  <c r="R5045"/>
  <c r="P5045"/>
  <c r="BI5035"/>
  <c r="BH5035"/>
  <c r="BG5035"/>
  <c r="BF5035"/>
  <c r="T5035"/>
  <c r="R5035"/>
  <c r="P5035"/>
  <c r="BI5033"/>
  <c r="BH5033"/>
  <c r="BG5033"/>
  <c r="BF5033"/>
  <c r="T5033"/>
  <c r="R5033"/>
  <c r="P5033"/>
  <c r="BI5010"/>
  <c r="BH5010"/>
  <c r="BG5010"/>
  <c r="BF5010"/>
  <c r="T5010"/>
  <c r="R5010"/>
  <c r="P5010"/>
  <c r="BI4999"/>
  <c r="BH4999"/>
  <c r="BG4999"/>
  <c r="BF4999"/>
  <c r="T4999"/>
  <c r="R4999"/>
  <c r="P4999"/>
  <c r="BI4994"/>
  <c r="BH4994"/>
  <c r="BG4994"/>
  <c r="BF4994"/>
  <c r="T4994"/>
  <c r="R4994"/>
  <c r="P4994"/>
  <c r="BI4992"/>
  <c r="BH4992"/>
  <c r="BG4992"/>
  <c r="BF4992"/>
  <c r="T4992"/>
  <c r="R4992"/>
  <c r="P4992"/>
  <c r="BI4957"/>
  <c r="BH4957"/>
  <c r="BG4957"/>
  <c r="BF4957"/>
  <c r="T4957"/>
  <c r="R4957"/>
  <c r="P4957"/>
  <c r="BI4955"/>
  <c r="BH4955"/>
  <c r="BG4955"/>
  <c r="BF4955"/>
  <c r="T4955"/>
  <c r="R4955"/>
  <c r="P4955"/>
  <c r="BI4930"/>
  <c r="BH4930"/>
  <c r="BG4930"/>
  <c r="BF4930"/>
  <c r="T4930"/>
  <c r="R4930"/>
  <c r="P4930"/>
  <c r="BI4926"/>
  <c r="BH4926"/>
  <c r="BG4926"/>
  <c r="BF4926"/>
  <c r="T4926"/>
  <c r="R4926"/>
  <c r="P4926"/>
  <c r="BI4922"/>
  <c r="BH4922"/>
  <c r="BG4922"/>
  <c r="BF4922"/>
  <c r="T4922"/>
  <c r="R4922"/>
  <c r="P4922"/>
  <c r="BI4916"/>
  <c r="BH4916"/>
  <c r="BG4916"/>
  <c r="BF4916"/>
  <c r="T4916"/>
  <c r="R4916"/>
  <c r="P4916"/>
  <c r="BI4913"/>
  <c r="BH4913"/>
  <c r="BG4913"/>
  <c r="BF4913"/>
  <c r="T4913"/>
  <c r="R4913"/>
  <c r="P4913"/>
  <c r="BI4911"/>
  <c r="BH4911"/>
  <c r="BG4911"/>
  <c r="BF4911"/>
  <c r="T4911"/>
  <c r="R4911"/>
  <c r="P4911"/>
  <c r="BI4910"/>
  <c r="BH4910"/>
  <c r="BG4910"/>
  <c r="BF4910"/>
  <c r="T4910"/>
  <c r="R4910"/>
  <c r="P4910"/>
  <c r="BI4894"/>
  <c r="BH4894"/>
  <c r="BG4894"/>
  <c r="BF4894"/>
  <c r="T4894"/>
  <c r="R4894"/>
  <c r="P4894"/>
  <c r="BI4891"/>
  <c r="BH4891"/>
  <c r="BG4891"/>
  <c r="BF4891"/>
  <c r="T4891"/>
  <c r="R4891"/>
  <c r="P4891"/>
  <c r="BI4885"/>
  <c r="BH4885"/>
  <c r="BG4885"/>
  <c r="BF4885"/>
  <c r="T4885"/>
  <c r="R4885"/>
  <c r="P4885"/>
  <c r="BI4879"/>
  <c r="BH4879"/>
  <c r="BG4879"/>
  <c r="BF4879"/>
  <c r="T4879"/>
  <c r="R4879"/>
  <c r="P4879"/>
  <c r="BI4877"/>
  <c r="BH4877"/>
  <c r="BG4877"/>
  <c r="BF4877"/>
  <c r="T4877"/>
  <c r="R4877"/>
  <c r="P4877"/>
  <c r="BI4875"/>
  <c r="BH4875"/>
  <c r="BG4875"/>
  <c r="BF4875"/>
  <c r="T4875"/>
  <c r="R4875"/>
  <c r="P4875"/>
  <c r="BI4859"/>
  <c r="BH4859"/>
  <c r="BG4859"/>
  <c r="BF4859"/>
  <c r="T4859"/>
  <c r="R4859"/>
  <c r="P4859"/>
  <c r="BI4857"/>
  <c r="BH4857"/>
  <c r="BG4857"/>
  <c r="BF4857"/>
  <c r="T4857"/>
  <c r="R4857"/>
  <c r="P4857"/>
  <c r="BI4849"/>
  <c r="BH4849"/>
  <c r="BG4849"/>
  <c r="BF4849"/>
  <c r="T4849"/>
  <c r="R4849"/>
  <c r="P4849"/>
  <c r="BI4813"/>
  <c r="BH4813"/>
  <c r="BG4813"/>
  <c r="BF4813"/>
  <c r="T4813"/>
  <c r="R4813"/>
  <c r="P4813"/>
  <c r="BI4777"/>
  <c r="BH4777"/>
  <c r="BG4777"/>
  <c r="BF4777"/>
  <c r="T4777"/>
  <c r="R4777"/>
  <c r="P4777"/>
  <c r="BI4775"/>
  <c r="BH4775"/>
  <c r="BG4775"/>
  <c r="BF4775"/>
  <c r="T4775"/>
  <c r="R4775"/>
  <c r="P4775"/>
  <c r="BI4773"/>
  <c r="BH4773"/>
  <c r="BG4773"/>
  <c r="BF4773"/>
  <c r="T4773"/>
  <c r="R4773"/>
  <c r="P4773"/>
  <c r="BI4771"/>
  <c r="BH4771"/>
  <c r="BG4771"/>
  <c r="BF4771"/>
  <c r="T4771"/>
  <c r="R4771"/>
  <c r="P4771"/>
  <c r="BI4769"/>
  <c r="BH4769"/>
  <c r="BG4769"/>
  <c r="BF4769"/>
  <c r="T4769"/>
  <c r="R4769"/>
  <c r="P4769"/>
  <c r="BI4767"/>
  <c r="BH4767"/>
  <c r="BG4767"/>
  <c r="BF4767"/>
  <c r="T4767"/>
  <c r="R4767"/>
  <c r="P4767"/>
  <c r="BI4721"/>
  <c r="BH4721"/>
  <c r="BG4721"/>
  <c r="BF4721"/>
  <c r="T4721"/>
  <c r="R4721"/>
  <c r="P4721"/>
  <c r="BI4719"/>
  <c r="BH4719"/>
  <c r="BG4719"/>
  <c r="BF4719"/>
  <c r="T4719"/>
  <c r="R4719"/>
  <c r="P4719"/>
  <c r="BI4711"/>
  <c r="BH4711"/>
  <c r="BG4711"/>
  <c r="BF4711"/>
  <c r="T4711"/>
  <c r="R4711"/>
  <c r="P4711"/>
  <c r="BI4709"/>
  <c r="BH4709"/>
  <c r="BG4709"/>
  <c r="BF4709"/>
  <c r="T4709"/>
  <c r="R4709"/>
  <c r="P4709"/>
  <c r="BI4670"/>
  <c r="BH4670"/>
  <c r="BG4670"/>
  <c r="BF4670"/>
  <c r="T4670"/>
  <c r="R4670"/>
  <c r="P4670"/>
  <c r="BI4668"/>
  <c r="BH4668"/>
  <c r="BG4668"/>
  <c r="BF4668"/>
  <c r="T4668"/>
  <c r="R4668"/>
  <c r="P4668"/>
  <c r="BI4650"/>
  <c r="BH4650"/>
  <c r="BG4650"/>
  <c r="BF4650"/>
  <c r="T4650"/>
  <c r="R4650"/>
  <c r="P4650"/>
  <c r="BI4646"/>
  <c r="BH4646"/>
  <c r="BG4646"/>
  <c r="BF4646"/>
  <c r="T4646"/>
  <c r="R4646"/>
  <c r="P4646"/>
  <c r="BI4644"/>
  <c r="BH4644"/>
  <c r="BG4644"/>
  <c r="BF4644"/>
  <c r="T4644"/>
  <c r="R4644"/>
  <c r="P4644"/>
  <c r="BI4641"/>
  <c r="BH4641"/>
  <c r="BG4641"/>
  <c r="BF4641"/>
  <c r="T4641"/>
  <c r="R4641"/>
  <c r="P4641"/>
  <c r="BI4638"/>
  <c r="BH4638"/>
  <c r="BG4638"/>
  <c r="BF4638"/>
  <c r="T4638"/>
  <c r="R4638"/>
  <c r="P4638"/>
  <c r="BI4636"/>
  <c r="BH4636"/>
  <c r="BG4636"/>
  <c r="BF4636"/>
  <c r="T4636"/>
  <c r="R4636"/>
  <c r="P4636"/>
  <c r="BI4633"/>
  <c r="BH4633"/>
  <c r="BG4633"/>
  <c r="BF4633"/>
  <c r="T4633"/>
  <c r="R4633"/>
  <c r="P4633"/>
  <c r="BI4631"/>
  <c r="BH4631"/>
  <c r="BG4631"/>
  <c r="BF4631"/>
  <c r="T4631"/>
  <c r="R4631"/>
  <c r="P4631"/>
  <c r="BI4627"/>
  <c r="BH4627"/>
  <c r="BG4627"/>
  <c r="BF4627"/>
  <c r="T4627"/>
  <c r="R4627"/>
  <c r="P4627"/>
  <c r="BI4625"/>
  <c r="BH4625"/>
  <c r="BG4625"/>
  <c r="BF4625"/>
  <c r="T4625"/>
  <c r="R4625"/>
  <c r="P4625"/>
  <c r="BI4620"/>
  <c r="BH4620"/>
  <c r="BG4620"/>
  <c r="BF4620"/>
  <c r="T4620"/>
  <c r="R4620"/>
  <c r="P4620"/>
  <c r="BI4618"/>
  <c r="BH4618"/>
  <c r="BG4618"/>
  <c r="BF4618"/>
  <c r="T4618"/>
  <c r="R4618"/>
  <c r="P4618"/>
  <c r="BI4591"/>
  <c r="BH4591"/>
  <c r="BG4591"/>
  <c r="BF4591"/>
  <c r="T4591"/>
  <c r="R4591"/>
  <c r="P4591"/>
  <c r="BI4558"/>
  <c r="BH4558"/>
  <c r="BG4558"/>
  <c r="BF4558"/>
  <c r="T4558"/>
  <c r="R4558"/>
  <c r="P4558"/>
  <c r="BI4553"/>
  <c r="BH4553"/>
  <c r="BG4553"/>
  <c r="BF4553"/>
  <c r="T4553"/>
  <c r="R4553"/>
  <c r="P4553"/>
  <c r="BI4544"/>
  <c r="BH4544"/>
  <c r="BG4544"/>
  <c r="BF4544"/>
  <c r="T4544"/>
  <c r="R4544"/>
  <c r="P4544"/>
  <c r="BI4536"/>
  <c r="BH4536"/>
  <c r="BG4536"/>
  <c r="BF4536"/>
  <c r="T4536"/>
  <c r="R4536"/>
  <c r="P4536"/>
  <c r="BI4531"/>
  <c r="BH4531"/>
  <c r="BG4531"/>
  <c r="BF4531"/>
  <c r="T4531"/>
  <c r="R4531"/>
  <c r="P4531"/>
  <c r="BI4518"/>
  <c r="BH4518"/>
  <c r="BG4518"/>
  <c r="BF4518"/>
  <c r="T4518"/>
  <c r="R4518"/>
  <c r="P4518"/>
  <c r="BI4499"/>
  <c r="BH4499"/>
  <c r="BG4499"/>
  <c r="BF4499"/>
  <c r="T4499"/>
  <c r="R4499"/>
  <c r="P4499"/>
  <c r="BI4494"/>
  <c r="BH4494"/>
  <c r="BG4494"/>
  <c r="BF4494"/>
  <c r="T4494"/>
  <c r="R4494"/>
  <c r="P4494"/>
  <c r="BI4471"/>
  <c r="BH4471"/>
  <c r="BG4471"/>
  <c r="BF4471"/>
  <c r="T4471"/>
  <c r="R4471"/>
  <c r="P4471"/>
  <c r="BI4453"/>
  <c r="BH4453"/>
  <c r="BG4453"/>
  <c r="BF4453"/>
  <c r="T4453"/>
  <c r="R4453"/>
  <c r="P4453"/>
  <c r="BI4444"/>
  <c r="BH4444"/>
  <c r="BG4444"/>
  <c r="BF4444"/>
  <c r="T4444"/>
  <c r="R4444"/>
  <c r="P4444"/>
  <c r="BI4436"/>
  <c r="BH4436"/>
  <c r="BG4436"/>
  <c r="BF4436"/>
  <c r="T4436"/>
  <c r="R4436"/>
  <c r="P4436"/>
  <c r="BI4413"/>
  <c r="BH4413"/>
  <c r="BG4413"/>
  <c r="BF4413"/>
  <c r="T4413"/>
  <c r="R4413"/>
  <c r="P4413"/>
  <c r="BI4404"/>
  <c r="BH4404"/>
  <c r="BG4404"/>
  <c r="BF4404"/>
  <c r="T4404"/>
  <c r="R4404"/>
  <c r="P4404"/>
  <c r="BI4399"/>
  <c r="BH4399"/>
  <c r="BG4399"/>
  <c r="BF4399"/>
  <c r="T4399"/>
  <c r="R4399"/>
  <c r="P4399"/>
  <c r="BI4390"/>
  <c r="BH4390"/>
  <c r="BG4390"/>
  <c r="BF4390"/>
  <c r="T4390"/>
  <c r="R4390"/>
  <c r="P4390"/>
  <c r="BI4369"/>
  <c r="BH4369"/>
  <c r="BG4369"/>
  <c r="BF4369"/>
  <c r="T4369"/>
  <c r="R4369"/>
  <c r="P4369"/>
  <c r="BI4360"/>
  <c r="BH4360"/>
  <c r="BG4360"/>
  <c r="BF4360"/>
  <c r="T4360"/>
  <c r="R4360"/>
  <c r="P4360"/>
  <c r="BI4344"/>
  <c r="BH4344"/>
  <c r="BG4344"/>
  <c r="BF4344"/>
  <c r="T4344"/>
  <c r="R4344"/>
  <c r="P4344"/>
  <c r="BI4339"/>
  <c r="BH4339"/>
  <c r="BG4339"/>
  <c r="BF4339"/>
  <c r="T4339"/>
  <c r="R4339"/>
  <c r="P4339"/>
  <c r="BI4331"/>
  <c r="BH4331"/>
  <c r="BG4331"/>
  <c r="BF4331"/>
  <c r="T4331"/>
  <c r="R4331"/>
  <c r="P4331"/>
  <c r="BI4322"/>
  <c r="BH4322"/>
  <c r="BG4322"/>
  <c r="BF4322"/>
  <c r="T4322"/>
  <c r="R4322"/>
  <c r="P4322"/>
  <c r="BI4314"/>
  <c r="BH4314"/>
  <c r="BG4314"/>
  <c r="BF4314"/>
  <c r="T4314"/>
  <c r="R4314"/>
  <c r="P4314"/>
  <c r="BI4309"/>
  <c r="BH4309"/>
  <c r="BG4309"/>
  <c r="BF4309"/>
  <c r="T4309"/>
  <c r="R4309"/>
  <c r="P4309"/>
  <c r="BI4304"/>
  <c r="BH4304"/>
  <c r="BG4304"/>
  <c r="BF4304"/>
  <c r="T4304"/>
  <c r="R4304"/>
  <c r="P4304"/>
  <c r="BI4296"/>
  <c r="BH4296"/>
  <c r="BG4296"/>
  <c r="BF4296"/>
  <c r="T4296"/>
  <c r="R4296"/>
  <c r="P4296"/>
  <c r="BI4291"/>
  <c r="BH4291"/>
  <c r="BG4291"/>
  <c r="BF4291"/>
  <c r="T4291"/>
  <c r="R4291"/>
  <c r="P4291"/>
  <c r="BI4281"/>
  <c r="BH4281"/>
  <c r="BG4281"/>
  <c r="BF4281"/>
  <c r="T4281"/>
  <c r="R4281"/>
  <c r="P4281"/>
  <c r="BI4276"/>
  <c r="BH4276"/>
  <c r="BG4276"/>
  <c r="BF4276"/>
  <c r="T4276"/>
  <c r="R4276"/>
  <c r="P4276"/>
  <c r="BI4271"/>
  <c r="BH4271"/>
  <c r="BG4271"/>
  <c r="BF4271"/>
  <c r="T4271"/>
  <c r="R4271"/>
  <c r="P4271"/>
  <c r="BI4266"/>
  <c r="BH4266"/>
  <c r="BG4266"/>
  <c r="BF4266"/>
  <c r="T4266"/>
  <c r="R4266"/>
  <c r="P4266"/>
  <c r="BI4260"/>
  <c r="BH4260"/>
  <c r="BG4260"/>
  <c r="BF4260"/>
  <c r="T4260"/>
  <c r="R4260"/>
  <c r="P4260"/>
  <c r="BI4255"/>
  <c r="BH4255"/>
  <c r="BG4255"/>
  <c r="BF4255"/>
  <c r="T4255"/>
  <c r="R4255"/>
  <c r="P4255"/>
  <c r="BI4242"/>
  <c r="BH4242"/>
  <c r="BG4242"/>
  <c r="BF4242"/>
  <c r="T4242"/>
  <c r="R4242"/>
  <c r="P4242"/>
  <c r="BI4232"/>
  <c r="BH4232"/>
  <c r="BG4232"/>
  <c r="BF4232"/>
  <c r="T4232"/>
  <c r="R4232"/>
  <c r="P4232"/>
  <c r="BI4227"/>
  <c r="BH4227"/>
  <c r="BG4227"/>
  <c r="BF4227"/>
  <c r="T4227"/>
  <c r="R4227"/>
  <c r="P4227"/>
  <c r="BI4216"/>
  <c r="BH4216"/>
  <c r="BG4216"/>
  <c r="BF4216"/>
  <c r="T4216"/>
  <c r="R4216"/>
  <c r="P4216"/>
  <c r="BI4202"/>
  <c r="BH4202"/>
  <c r="BG4202"/>
  <c r="BF4202"/>
  <c r="T4202"/>
  <c r="R4202"/>
  <c r="P4202"/>
  <c r="BI4200"/>
  <c r="BH4200"/>
  <c r="BG4200"/>
  <c r="BF4200"/>
  <c r="T4200"/>
  <c r="R4200"/>
  <c r="P4200"/>
  <c r="BI4187"/>
  <c r="BH4187"/>
  <c r="BG4187"/>
  <c r="BF4187"/>
  <c r="T4187"/>
  <c r="R4187"/>
  <c r="P4187"/>
  <c r="BI4180"/>
  <c r="BH4180"/>
  <c r="BG4180"/>
  <c r="BF4180"/>
  <c r="T4180"/>
  <c r="R4180"/>
  <c r="P4180"/>
  <c r="BI4175"/>
  <c r="BH4175"/>
  <c r="BG4175"/>
  <c r="BF4175"/>
  <c r="T4175"/>
  <c r="R4175"/>
  <c r="P4175"/>
  <c r="BI4169"/>
  <c r="BH4169"/>
  <c r="BG4169"/>
  <c r="BF4169"/>
  <c r="T4169"/>
  <c r="R4169"/>
  <c r="P4169"/>
  <c r="BI4163"/>
  <c r="BH4163"/>
  <c r="BG4163"/>
  <c r="BF4163"/>
  <c r="T4163"/>
  <c r="R4163"/>
  <c r="P4163"/>
  <c r="BI4161"/>
  <c r="BH4161"/>
  <c r="BG4161"/>
  <c r="BF4161"/>
  <c r="T4161"/>
  <c r="R4161"/>
  <c r="P4161"/>
  <c r="BI4160"/>
  <c r="BH4160"/>
  <c r="BG4160"/>
  <c r="BF4160"/>
  <c r="T4160"/>
  <c r="R4160"/>
  <c r="P4160"/>
  <c r="BI4157"/>
  <c r="BH4157"/>
  <c r="BG4157"/>
  <c r="BF4157"/>
  <c r="T4157"/>
  <c r="R4157"/>
  <c r="P4157"/>
  <c r="BI4148"/>
  <c r="BH4148"/>
  <c r="BG4148"/>
  <c r="BF4148"/>
  <c r="T4148"/>
  <c r="R4148"/>
  <c r="P4148"/>
  <c r="BI4135"/>
  <c r="BH4135"/>
  <c r="BG4135"/>
  <c r="BF4135"/>
  <c r="T4135"/>
  <c r="R4135"/>
  <c r="P4135"/>
  <c r="BI4131"/>
  <c r="BH4131"/>
  <c r="BG4131"/>
  <c r="BF4131"/>
  <c r="T4131"/>
  <c r="R4131"/>
  <c r="P4131"/>
  <c r="BI4118"/>
  <c r="BH4118"/>
  <c r="BG4118"/>
  <c r="BF4118"/>
  <c r="T4118"/>
  <c r="R4118"/>
  <c r="P4118"/>
  <c r="BI4113"/>
  <c r="BH4113"/>
  <c r="BG4113"/>
  <c r="BF4113"/>
  <c r="T4113"/>
  <c r="R4113"/>
  <c r="P4113"/>
  <c r="BI4105"/>
  <c r="BH4105"/>
  <c r="BG4105"/>
  <c r="BF4105"/>
  <c r="T4105"/>
  <c r="R4105"/>
  <c r="P4105"/>
  <c r="BI4050"/>
  <c r="BH4050"/>
  <c r="BG4050"/>
  <c r="BF4050"/>
  <c r="T4050"/>
  <c r="R4050"/>
  <c r="P4050"/>
  <c r="BI3979"/>
  <c r="BH3979"/>
  <c r="BG3979"/>
  <c r="BF3979"/>
  <c r="T3979"/>
  <c r="R3979"/>
  <c r="P3979"/>
  <c r="BI3977"/>
  <c r="BH3977"/>
  <c r="BG3977"/>
  <c r="BF3977"/>
  <c r="T3977"/>
  <c r="R3977"/>
  <c r="P3977"/>
  <c r="BI3975"/>
  <c r="BH3975"/>
  <c r="BG3975"/>
  <c r="BF3975"/>
  <c r="T3975"/>
  <c r="R3975"/>
  <c r="P3975"/>
  <c r="BI3973"/>
  <c r="BH3973"/>
  <c r="BG3973"/>
  <c r="BF3973"/>
  <c r="T3973"/>
  <c r="R3973"/>
  <c r="P3973"/>
  <c r="BI3971"/>
  <c r="BH3971"/>
  <c r="BG3971"/>
  <c r="BF3971"/>
  <c r="T3971"/>
  <c r="R3971"/>
  <c r="P3971"/>
  <c r="BI3953"/>
  <c r="BH3953"/>
  <c r="BG3953"/>
  <c r="BF3953"/>
  <c r="T3953"/>
  <c r="R3953"/>
  <c r="P3953"/>
  <c r="BI3901"/>
  <c r="BH3901"/>
  <c r="BG3901"/>
  <c r="BF3901"/>
  <c r="T3901"/>
  <c r="R3901"/>
  <c r="P3901"/>
  <c r="BI3900"/>
  <c r="BH3900"/>
  <c r="BG3900"/>
  <c r="BF3900"/>
  <c r="T3900"/>
  <c r="R3900"/>
  <c r="P3900"/>
  <c r="BI3884"/>
  <c r="BH3884"/>
  <c r="BG3884"/>
  <c r="BF3884"/>
  <c r="T3884"/>
  <c r="R3884"/>
  <c r="P3884"/>
  <c r="BI3881"/>
  <c r="BH3881"/>
  <c r="BG3881"/>
  <c r="BF3881"/>
  <c r="T3881"/>
  <c r="R3881"/>
  <c r="P3881"/>
  <c r="BI3875"/>
  <c r="BH3875"/>
  <c r="BG3875"/>
  <c r="BF3875"/>
  <c r="T3875"/>
  <c r="R3875"/>
  <c r="P3875"/>
  <c r="BI3863"/>
  <c r="BH3863"/>
  <c r="BG3863"/>
  <c r="BF3863"/>
  <c r="T3863"/>
  <c r="R3863"/>
  <c r="P3863"/>
  <c r="BI3861"/>
  <c r="BH3861"/>
  <c r="BG3861"/>
  <c r="BF3861"/>
  <c r="T3861"/>
  <c r="R3861"/>
  <c r="P3861"/>
  <c r="BI3856"/>
  <c r="BH3856"/>
  <c r="BG3856"/>
  <c r="BF3856"/>
  <c r="T3856"/>
  <c r="R3856"/>
  <c r="P3856"/>
  <c r="BI3851"/>
  <c r="BH3851"/>
  <c r="BG3851"/>
  <c r="BF3851"/>
  <c r="T3851"/>
  <c r="R3851"/>
  <c r="P3851"/>
  <c r="BI3837"/>
  <c r="BH3837"/>
  <c r="BG3837"/>
  <c r="BF3837"/>
  <c r="T3837"/>
  <c r="R3837"/>
  <c r="P3837"/>
  <c r="BI3835"/>
  <c r="BH3835"/>
  <c r="BG3835"/>
  <c r="BF3835"/>
  <c r="T3835"/>
  <c r="R3835"/>
  <c r="P3835"/>
  <c r="BI3828"/>
  <c r="BH3828"/>
  <c r="BG3828"/>
  <c r="BF3828"/>
  <c r="T3828"/>
  <c r="R3828"/>
  <c r="P3828"/>
  <c r="BI3821"/>
  <c r="BH3821"/>
  <c r="BG3821"/>
  <c r="BF3821"/>
  <c r="T3821"/>
  <c r="R3821"/>
  <c r="P3821"/>
  <c r="BI3810"/>
  <c r="BH3810"/>
  <c r="BG3810"/>
  <c r="BF3810"/>
  <c r="T3810"/>
  <c r="R3810"/>
  <c r="P3810"/>
  <c r="BI3805"/>
  <c r="BH3805"/>
  <c r="BG3805"/>
  <c r="BF3805"/>
  <c r="T3805"/>
  <c r="R3805"/>
  <c r="P3805"/>
  <c r="BI3800"/>
  <c r="BH3800"/>
  <c r="BG3800"/>
  <c r="BF3800"/>
  <c r="T3800"/>
  <c r="R3800"/>
  <c r="P3800"/>
  <c r="BI3798"/>
  <c r="BH3798"/>
  <c r="BG3798"/>
  <c r="BF3798"/>
  <c r="T3798"/>
  <c r="R3798"/>
  <c r="P3798"/>
  <c r="BI3791"/>
  <c r="BH3791"/>
  <c r="BG3791"/>
  <c r="BF3791"/>
  <c r="T3791"/>
  <c r="R3791"/>
  <c r="P3791"/>
  <c r="BI3780"/>
  <c r="BH3780"/>
  <c r="BG3780"/>
  <c r="BF3780"/>
  <c r="T3780"/>
  <c r="R3780"/>
  <c r="P3780"/>
  <c r="BI3766"/>
  <c r="BH3766"/>
  <c r="BG3766"/>
  <c r="BF3766"/>
  <c r="T3766"/>
  <c r="R3766"/>
  <c r="P3766"/>
  <c r="BI3762"/>
  <c r="BH3762"/>
  <c r="BG3762"/>
  <c r="BF3762"/>
  <c r="T3762"/>
  <c r="R3762"/>
  <c r="P3762"/>
  <c r="BI3741"/>
  <c r="BH3741"/>
  <c r="BG3741"/>
  <c r="BF3741"/>
  <c r="T3741"/>
  <c r="R3741"/>
  <c r="P3741"/>
  <c r="BI3737"/>
  <c r="BH3737"/>
  <c r="BG3737"/>
  <c r="BF3737"/>
  <c r="T3737"/>
  <c r="R3737"/>
  <c r="P3737"/>
  <c r="BI3733"/>
  <c r="BH3733"/>
  <c r="BG3733"/>
  <c r="BF3733"/>
  <c r="T3733"/>
  <c r="R3733"/>
  <c r="P3733"/>
  <c r="BI3714"/>
  <c r="BH3714"/>
  <c r="BG3714"/>
  <c r="BF3714"/>
  <c r="T3714"/>
  <c r="R3714"/>
  <c r="P3714"/>
  <c r="BI3689"/>
  <c r="BH3689"/>
  <c r="BG3689"/>
  <c r="BF3689"/>
  <c r="T3689"/>
  <c r="R3689"/>
  <c r="P3689"/>
  <c r="BI3677"/>
  <c r="BH3677"/>
  <c r="BG3677"/>
  <c r="BF3677"/>
  <c r="T3677"/>
  <c r="R3677"/>
  <c r="P3677"/>
  <c r="BI3657"/>
  <c r="BH3657"/>
  <c r="BG3657"/>
  <c r="BF3657"/>
  <c r="T3657"/>
  <c r="R3657"/>
  <c r="P3657"/>
  <c r="BI3647"/>
  <c r="BH3647"/>
  <c r="BG3647"/>
  <c r="BF3647"/>
  <c r="T3647"/>
  <c r="R3647"/>
  <c r="P3647"/>
  <c r="BI3635"/>
  <c r="BH3635"/>
  <c r="BG3635"/>
  <c r="BF3635"/>
  <c r="T3635"/>
  <c r="R3635"/>
  <c r="P3635"/>
  <c r="BI3615"/>
  <c r="BH3615"/>
  <c r="BG3615"/>
  <c r="BF3615"/>
  <c r="T3615"/>
  <c r="R3615"/>
  <c r="P3615"/>
  <c r="BI3613"/>
  <c r="BH3613"/>
  <c r="BG3613"/>
  <c r="BF3613"/>
  <c r="T3613"/>
  <c r="R3613"/>
  <c r="P3613"/>
  <c r="BI3556"/>
  <c r="BH3556"/>
  <c r="BG3556"/>
  <c r="BF3556"/>
  <c r="T3556"/>
  <c r="R3556"/>
  <c r="P3556"/>
  <c r="BI3497"/>
  <c r="BH3497"/>
  <c r="BG3497"/>
  <c r="BF3497"/>
  <c r="T3497"/>
  <c r="R3497"/>
  <c r="P3497"/>
  <c r="BI3452"/>
  <c r="BH3452"/>
  <c r="BG3452"/>
  <c r="BF3452"/>
  <c r="T3452"/>
  <c r="R3452"/>
  <c r="P3452"/>
  <c r="BI3450"/>
  <c r="BH3450"/>
  <c r="BG3450"/>
  <c r="BF3450"/>
  <c r="T3450"/>
  <c r="R3450"/>
  <c r="P3450"/>
  <c r="BI3405"/>
  <c r="BH3405"/>
  <c r="BG3405"/>
  <c r="BF3405"/>
  <c r="T3405"/>
  <c r="R3405"/>
  <c r="P3405"/>
  <c r="BI3378"/>
  <c r="BH3378"/>
  <c r="BG3378"/>
  <c r="BF3378"/>
  <c r="T3378"/>
  <c r="R3378"/>
  <c r="P3378"/>
  <c r="BI3362"/>
  <c r="BH3362"/>
  <c r="BG3362"/>
  <c r="BF3362"/>
  <c r="T3362"/>
  <c r="R3362"/>
  <c r="P3362"/>
  <c r="BI3349"/>
  <c r="BH3349"/>
  <c r="BG3349"/>
  <c r="BF3349"/>
  <c r="T3349"/>
  <c r="R3349"/>
  <c r="P3349"/>
  <c r="BI3325"/>
  <c r="BH3325"/>
  <c r="BG3325"/>
  <c r="BF3325"/>
  <c r="T3325"/>
  <c r="R3325"/>
  <c r="P3325"/>
  <c r="BI3305"/>
  <c r="BH3305"/>
  <c r="BG3305"/>
  <c r="BF3305"/>
  <c r="T3305"/>
  <c r="R3305"/>
  <c r="P3305"/>
  <c r="BI3276"/>
  <c r="BH3276"/>
  <c r="BG3276"/>
  <c r="BF3276"/>
  <c r="T3276"/>
  <c r="R3276"/>
  <c r="P3276"/>
  <c r="BI3274"/>
  <c r="BH3274"/>
  <c r="BG3274"/>
  <c r="BF3274"/>
  <c r="T3274"/>
  <c r="R3274"/>
  <c r="P3274"/>
  <c r="BI3270"/>
  <c r="BH3270"/>
  <c r="BG3270"/>
  <c r="BF3270"/>
  <c r="T3270"/>
  <c r="R3270"/>
  <c r="P3270"/>
  <c r="BI3266"/>
  <c r="BH3266"/>
  <c r="BG3266"/>
  <c r="BF3266"/>
  <c r="T3266"/>
  <c r="R3266"/>
  <c r="P3266"/>
  <c r="BI3263"/>
  <c r="BH3263"/>
  <c r="BG3263"/>
  <c r="BF3263"/>
  <c r="T3263"/>
  <c r="R3263"/>
  <c r="P3263"/>
  <c r="BI3247"/>
  <c r="BH3247"/>
  <c r="BG3247"/>
  <c r="BF3247"/>
  <c r="T3247"/>
  <c r="R3247"/>
  <c r="P3247"/>
  <c r="BI3244"/>
  <c r="BH3244"/>
  <c r="BG3244"/>
  <c r="BF3244"/>
  <c r="T3244"/>
  <c r="R3244"/>
  <c r="P3244"/>
  <c r="BI3226"/>
  <c r="BH3226"/>
  <c r="BG3226"/>
  <c r="BF3226"/>
  <c r="T3226"/>
  <c r="R3226"/>
  <c r="P3226"/>
  <c r="BI3224"/>
  <c r="BH3224"/>
  <c r="BG3224"/>
  <c r="BF3224"/>
  <c r="T3224"/>
  <c r="R3224"/>
  <c r="P3224"/>
  <c r="BI3196"/>
  <c r="BH3196"/>
  <c r="BG3196"/>
  <c r="BF3196"/>
  <c r="T3196"/>
  <c r="R3196"/>
  <c r="P3196"/>
  <c r="BI3194"/>
  <c r="BH3194"/>
  <c r="BG3194"/>
  <c r="BF3194"/>
  <c r="T3194"/>
  <c r="R3194"/>
  <c r="P3194"/>
  <c r="BI3178"/>
  <c r="BH3178"/>
  <c r="BG3178"/>
  <c r="BF3178"/>
  <c r="T3178"/>
  <c r="R3178"/>
  <c r="P3178"/>
  <c r="BI3175"/>
  <c r="BH3175"/>
  <c r="BG3175"/>
  <c r="BF3175"/>
  <c r="T3175"/>
  <c r="R3175"/>
  <c r="P3175"/>
  <c r="BI3170"/>
  <c r="BH3170"/>
  <c r="BG3170"/>
  <c r="BF3170"/>
  <c r="T3170"/>
  <c r="R3170"/>
  <c r="P3170"/>
  <c r="BI3168"/>
  <c r="BH3168"/>
  <c r="BG3168"/>
  <c r="BF3168"/>
  <c r="T3168"/>
  <c r="R3168"/>
  <c r="P3168"/>
  <c r="BI3162"/>
  <c r="BH3162"/>
  <c r="BG3162"/>
  <c r="BF3162"/>
  <c r="T3162"/>
  <c r="R3162"/>
  <c r="P3162"/>
  <c r="BI3160"/>
  <c r="BH3160"/>
  <c r="BG3160"/>
  <c r="BF3160"/>
  <c r="T3160"/>
  <c r="R3160"/>
  <c r="P3160"/>
  <c r="BI3148"/>
  <c r="BH3148"/>
  <c r="BG3148"/>
  <c r="BF3148"/>
  <c r="T3148"/>
  <c r="R3148"/>
  <c r="P3148"/>
  <c r="BI3146"/>
  <c r="BH3146"/>
  <c r="BG3146"/>
  <c r="BF3146"/>
  <c r="T3146"/>
  <c r="R3146"/>
  <c r="P3146"/>
  <c r="BI3144"/>
  <c r="BH3144"/>
  <c r="BG3144"/>
  <c r="BF3144"/>
  <c r="T3144"/>
  <c r="R3144"/>
  <c r="P3144"/>
  <c r="BI3111"/>
  <c r="BH3111"/>
  <c r="BG3111"/>
  <c r="BF3111"/>
  <c r="T3111"/>
  <c r="R3111"/>
  <c r="P3111"/>
  <c r="BI3109"/>
  <c r="BH3109"/>
  <c r="BG3109"/>
  <c r="BF3109"/>
  <c r="T3109"/>
  <c r="R3109"/>
  <c r="P3109"/>
  <c r="BI3107"/>
  <c r="BH3107"/>
  <c r="BG3107"/>
  <c r="BF3107"/>
  <c r="T3107"/>
  <c r="R3107"/>
  <c r="P3107"/>
  <c r="BI3082"/>
  <c r="BH3082"/>
  <c r="BG3082"/>
  <c r="BF3082"/>
  <c r="T3082"/>
  <c r="R3082"/>
  <c r="P3082"/>
  <c r="BI3077"/>
  <c r="BH3077"/>
  <c r="BG3077"/>
  <c r="BF3077"/>
  <c r="T3077"/>
  <c r="R3077"/>
  <c r="P3077"/>
  <c r="BI3020"/>
  <c r="BH3020"/>
  <c r="BG3020"/>
  <c r="BF3020"/>
  <c r="T3020"/>
  <c r="R3020"/>
  <c r="P3020"/>
  <c r="BI3013"/>
  <c r="BH3013"/>
  <c r="BG3013"/>
  <c r="BF3013"/>
  <c r="T3013"/>
  <c r="R3013"/>
  <c r="P3013"/>
  <c r="BI3008"/>
  <c r="BH3008"/>
  <c r="BG3008"/>
  <c r="BF3008"/>
  <c r="T3008"/>
  <c r="R3008"/>
  <c r="P3008"/>
  <c r="BI3003"/>
  <c r="BH3003"/>
  <c r="BG3003"/>
  <c r="BF3003"/>
  <c r="T3003"/>
  <c r="R3003"/>
  <c r="P3003"/>
  <c r="BI3001"/>
  <c r="BH3001"/>
  <c r="BG3001"/>
  <c r="BF3001"/>
  <c r="T3001"/>
  <c r="R3001"/>
  <c r="P3001"/>
  <c r="BI2996"/>
  <c r="BH2996"/>
  <c r="BG2996"/>
  <c r="BF2996"/>
  <c r="T2996"/>
  <c r="R2996"/>
  <c r="P2996"/>
  <c r="BI2991"/>
  <c r="BH2991"/>
  <c r="BG2991"/>
  <c r="BF2991"/>
  <c r="T2991"/>
  <c r="R2991"/>
  <c r="P2991"/>
  <c r="BI2986"/>
  <c r="BH2986"/>
  <c r="BG2986"/>
  <c r="BF2986"/>
  <c r="T2986"/>
  <c r="R2986"/>
  <c r="P2986"/>
  <c r="BI2978"/>
  <c r="BH2978"/>
  <c r="BG2978"/>
  <c r="BF2978"/>
  <c r="T2978"/>
  <c r="R2978"/>
  <c r="P2978"/>
  <c r="BI2970"/>
  <c r="BH2970"/>
  <c r="BG2970"/>
  <c r="BF2970"/>
  <c r="T2970"/>
  <c r="R2970"/>
  <c r="P2970"/>
  <c r="BI2953"/>
  <c r="BH2953"/>
  <c r="BG2953"/>
  <c r="BF2953"/>
  <c r="T2953"/>
  <c r="R2953"/>
  <c r="P2953"/>
  <c r="BI2951"/>
  <c r="BH2951"/>
  <c r="BG2951"/>
  <c r="BF2951"/>
  <c r="T2951"/>
  <c r="R2951"/>
  <c r="P2951"/>
  <c r="BI2949"/>
  <c r="BH2949"/>
  <c r="BG2949"/>
  <c r="BF2949"/>
  <c r="T2949"/>
  <c r="R2949"/>
  <c r="P2949"/>
  <c r="BI2944"/>
  <c r="BH2944"/>
  <c r="BG2944"/>
  <c r="BF2944"/>
  <c r="T2944"/>
  <c r="R2944"/>
  <c r="P2944"/>
  <c r="BI2942"/>
  <c r="BH2942"/>
  <c r="BG2942"/>
  <c r="BF2942"/>
  <c r="T2942"/>
  <c r="R2942"/>
  <c r="P2942"/>
  <c r="BI2937"/>
  <c r="BH2937"/>
  <c r="BG2937"/>
  <c r="BF2937"/>
  <c r="T2937"/>
  <c r="R2937"/>
  <c r="P2937"/>
  <c r="BI2914"/>
  <c r="BH2914"/>
  <c r="BG2914"/>
  <c r="BF2914"/>
  <c r="T2914"/>
  <c r="R2914"/>
  <c r="P2914"/>
  <c r="BI2901"/>
  <c r="BH2901"/>
  <c r="BG2901"/>
  <c r="BF2901"/>
  <c r="T2901"/>
  <c r="R2901"/>
  <c r="P2901"/>
  <c r="BI2899"/>
  <c r="BH2899"/>
  <c r="BG2899"/>
  <c r="BF2899"/>
  <c r="T2899"/>
  <c r="R2899"/>
  <c r="P2899"/>
  <c r="BI2888"/>
  <c r="BH2888"/>
  <c r="BG2888"/>
  <c r="BF2888"/>
  <c r="T2888"/>
  <c r="R2888"/>
  <c r="P2888"/>
  <c r="BI2886"/>
  <c r="BH2886"/>
  <c r="BG2886"/>
  <c r="BF2886"/>
  <c r="T2886"/>
  <c r="R2886"/>
  <c r="P2886"/>
  <c r="BI2803"/>
  <c r="BH2803"/>
  <c r="BG2803"/>
  <c r="BF2803"/>
  <c r="T2803"/>
  <c r="R2803"/>
  <c r="P2803"/>
  <c r="BI2801"/>
  <c r="BH2801"/>
  <c r="BG2801"/>
  <c r="BF2801"/>
  <c r="T2801"/>
  <c r="R2801"/>
  <c r="P2801"/>
  <c r="BI2765"/>
  <c r="BH2765"/>
  <c r="BG2765"/>
  <c r="BF2765"/>
  <c r="T2765"/>
  <c r="R2765"/>
  <c r="P2765"/>
  <c r="BI2735"/>
  <c r="BH2735"/>
  <c r="BG2735"/>
  <c r="BF2735"/>
  <c r="T2735"/>
  <c r="R2735"/>
  <c r="P2735"/>
  <c r="BI2699"/>
  <c r="BH2699"/>
  <c r="BG2699"/>
  <c r="BF2699"/>
  <c r="T2699"/>
  <c r="R2699"/>
  <c r="P2699"/>
  <c r="BI2655"/>
  <c r="BH2655"/>
  <c r="BG2655"/>
  <c r="BF2655"/>
  <c r="T2655"/>
  <c r="R2655"/>
  <c r="P2655"/>
  <c r="BI2648"/>
  <c r="BH2648"/>
  <c r="BG2648"/>
  <c r="BF2648"/>
  <c r="T2648"/>
  <c r="R2648"/>
  <c r="P2648"/>
  <c r="BI2641"/>
  <c r="BH2641"/>
  <c r="BG2641"/>
  <c r="BF2641"/>
  <c r="T2641"/>
  <c r="R2641"/>
  <c r="P2641"/>
  <c r="BI2639"/>
  <c r="BH2639"/>
  <c r="BG2639"/>
  <c r="BF2639"/>
  <c r="T2639"/>
  <c r="R2639"/>
  <c r="P2639"/>
  <c r="BI2626"/>
  <c r="BH2626"/>
  <c r="BG2626"/>
  <c r="BF2626"/>
  <c r="T2626"/>
  <c r="R2626"/>
  <c r="P2626"/>
  <c r="BI2624"/>
  <c r="BH2624"/>
  <c r="BG2624"/>
  <c r="BF2624"/>
  <c r="T2624"/>
  <c r="R2624"/>
  <c r="P2624"/>
  <c r="BI2614"/>
  <c r="BH2614"/>
  <c r="BG2614"/>
  <c r="BF2614"/>
  <c r="T2614"/>
  <c r="R2614"/>
  <c r="P2614"/>
  <c r="BI2587"/>
  <c r="BH2587"/>
  <c r="BG2587"/>
  <c r="BF2587"/>
  <c r="T2587"/>
  <c r="R2587"/>
  <c r="P2587"/>
  <c r="BI2581"/>
  <c r="BH2581"/>
  <c r="BG2581"/>
  <c r="BF2581"/>
  <c r="T2581"/>
  <c r="R2581"/>
  <c r="P2581"/>
  <c r="BI2577"/>
  <c r="BH2577"/>
  <c r="BG2577"/>
  <c r="BF2577"/>
  <c r="T2577"/>
  <c r="R2577"/>
  <c r="P2577"/>
  <c r="BI2571"/>
  <c r="BH2571"/>
  <c r="BG2571"/>
  <c r="BF2571"/>
  <c r="T2571"/>
  <c r="R2571"/>
  <c r="P2571"/>
  <c r="BI2568"/>
  <c r="BH2568"/>
  <c r="BG2568"/>
  <c r="BF2568"/>
  <c r="T2568"/>
  <c r="R2568"/>
  <c r="P2568"/>
  <c r="BI2556"/>
  <c r="BH2556"/>
  <c r="BG2556"/>
  <c r="BF2556"/>
  <c r="T2556"/>
  <c r="R2556"/>
  <c r="P2556"/>
  <c r="BI2554"/>
  <c r="BH2554"/>
  <c r="BG2554"/>
  <c r="BF2554"/>
  <c r="T2554"/>
  <c r="R2554"/>
  <c r="P2554"/>
  <c r="BI2549"/>
  <c r="BH2549"/>
  <c r="BG2549"/>
  <c r="BF2549"/>
  <c r="T2549"/>
  <c r="R2549"/>
  <c r="P2549"/>
  <c r="BI2541"/>
  <c r="BH2541"/>
  <c r="BG2541"/>
  <c r="BF2541"/>
  <c r="T2541"/>
  <c r="R2541"/>
  <c r="P2541"/>
  <c r="BI2510"/>
  <c r="BH2510"/>
  <c r="BG2510"/>
  <c r="BF2510"/>
  <c r="T2510"/>
  <c r="R2510"/>
  <c r="P2510"/>
  <c r="BI2460"/>
  <c r="BH2460"/>
  <c r="BG2460"/>
  <c r="BF2460"/>
  <c r="T2460"/>
  <c r="R2460"/>
  <c r="P2460"/>
  <c r="BI2456"/>
  <c r="BH2456"/>
  <c r="BG2456"/>
  <c r="BF2456"/>
  <c r="T2456"/>
  <c r="R2456"/>
  <c r="P2456"/>
  <c r="BI2454"/>
  <c r="BH2454"/>
  <c r="BG2454"/>
  <c r="BF2454"/>
  <c r="T2454"/>
  <c r="R2454"/>
  <c r="P2454"/>
  <c r="BI2442"/>
  <c r="BH2442"/>
  <c r="BG2442"/>
  <c r="BF2442"/>
  <c r="T2442"/>
  <c r="R2442"/>
  <c r="P2442"/>
  <c r="BI2423"/>
  <c r="BH2423"/>
  <c r="BG2423"/>
  <c r="BF2423"/>
  <c r="T2423"/>
  <c r="R2423"/>
  <c r="P2423"/>
  <c r="BI2420"/>
  <c r="BH2420"/>
  <c r="BG2420"/>
  <c r="BF2420"/>
  <c r="T2420"/>
  <c r="R2420"/>
  <c r="P2420"/>
  <c r="BI2418"/>
  <c r="BH2418"/>
  <c r="BG2418"/>
  <c r="BF2418"/>
  <c r="T2418"/>
  <c r="R2418"/>
  <c r="P2418"/>
  <c r="BI2408"/>
  <c r="BH2408"/>
  <c r="BG2408"/>
  <c r="BF2408"/>
  <c r="T2408"/>
  <c r="R2408"/>
  <c r="P2408"/>
  <c r="BI2401"/>
  <c r="BH2401"/>
  <c r="BG2401"/>
  <c r="BF2401"/>
  <c r="T2401"/>
  <c r="R2401"/>
  <c r="P2401"/>
  <c r="BI2399"/>
  <c r="BH2399"/>
  <c r="BG2399"/>
  <c r="BF2399"/>
  <c r="T2399"/>
  <c r="R2399"/>
  <c r="P2399"/>
  <c r="BI2397"/>
  <c r="BH2397"/>
  <c r="BG2397"/>
  <c r="BF2397"/>
  <c r="T2397"/>
  <c r="R2397"/>
  <c r="P2397"/>
  <c r="BI2385"/>
  <c r="BH2385"/>
  <c r="BG2385"/>
  <c r="BF2385"/>
  <c r="T2385"/>
  <c r="R2385"/>
  <c r="P2385"/>
  <c r="BI2375"/>
  <c r="BH2375"/>
  <c r="BG2375"/>
  <c r="BF2375"/>
  <c r="T2375"/>
  <c r="R2375"/>
  <c r="P2375"/>
  <c r="BI2373"/>
  <c r="BH2373"/>
  <c r="BG2373"/>
  <c r="BF2373"/>
  <c r="T2373"/>
  <c r="R2373"/>
  <c r="P2373"/>
  <c r="BI2368"/>
  <c r="BH2368"/>
  <c r="BG2368"/>
  <c r="BF2368"/>
  <c r="T2368"/>
  <c r="R2368"/>
  <c r="P2368"/>
  <c r="BI2363"/>
  <c r="BH2363"/>
  <c r="BG2363"/>
  <c r="BF2363"/>
  <c r="T2363"/>
  <c r="R2363"/>
  <c r="P2363"/>
  <c r="BI2361"/>
  <c r="BH2361"/>
  <c r="BG2361"/>
  <c r="BF2361"/>
  <c r="T2361"/>
  <c r="R2361"/>
  <c r="P2361"/>
  <c r="BI2341"/>
  <c r="BH2341"/>
  <c r="BG2341"/>
  <c r="BF2341"/>
  <c r="T2341"/>
  <c r="R2341"/>
  <c r="P2341"/>
  <c r="BI2322"/>
  <c r="BH2322"/>
  <c r="BG2322"/>
  <c r="BF2322"/>
  <c r="T2322"/>
  <c r="R2322"/>
  <c r="P2322"/>
  <c r="BI2202"/>
  <c r="BH2202"/>
  <c r="BG2202"/>
  <c r="BF2202"/>
  <c r="T2202"/>
  <c r="R2202"/>
  <c r="P2202"/>
  <c r="BI2200"/>
  <c r="BH2200"/>
  <c r="BG2200"/>
  <c r="BF2200"/>
  <c r="T2200"/>
  <c r="R2200"/>
  <c r="P2200"/>
  <c r="BI2129"/>
  <c r="BH2129"/>
  <c r="BG2129"/>
  <c r="BF2129"/>
  <c r="T2129"/>
  <c r="R2129"/>
  <c r="P2129"/>
  <c r="BI2031"/>
  <c r="BH2031"/>
  <c r="BG2031"/>
  <c r="BF2031"/>
  <c r="T2031"/>
  <c r="R2031"/>
  <c r="P2031"/>
  <c r="BI2019"/>
  <c r="BH2019"/>
  <c r="BG2019"/>
  <c r="BF2019"/>
  <c r="T2019"/>
  <c r="R2019"/>
  <c r="P2019"/>
  <c r="BI2007"/>
  <c r="BH2007"/>
  <c r="BG2007"/>
  <c r="BF2007"/>
  <c r="T2007"/>
  <c r="R2007"/>
  <c r="P2007"/>
  <c r="BI2006"/>
  <c r="BH2006"/>
  <c r="BG2006"/>
  <c r="BF2006"/>
  <c r="T2006"/>
  <c r="R2006"/>
  <c r="P2006"/>
  <c r="BI1990"/>
  <c r="BH1990"/>
  <c r="BG1990"/>
  <c r="BF1990"/>
  <c r="T1990"/>
  <c r="R1990"/>
  <c r="P1990"/>
  <c r="BI1963"/>
  <c r="BH1963"/>
  <c r="BG1963"/>
  <c r="BF1963"/>
  <c r="T1963"/>
  <c r="R1963"/>
  <c r="P1963"/>
  <c r="BI1928"/>
  <c r="BH1928"/>
  <c r="BG1928"/>
  <c r="BF1928"/>
  <c r="T1928"/>
  <c r="R1928"/>
  <c r="P1928"/>
  <c r="BI1879"/>
  <c r="BH1879"/>
  <c r="BG1879"/>
  <c r="BF1879"/>
  <c r="T1879"/>
  <c r="R1879"/>
  <c r="P1879"/>
  <c r="BI1871"/>
  <c r="BH1871"/>
  <c r="BG1871"/>
  <c r="BF1871"/>
  <c r="T1871"/>
  <c r="R1871"/>
  <c r="P1871"/>
  <c r="BI1796"/>
  <c r="BH1796"/>
  <c r="BG1796"/>
  <c r="BF1796"/>
  <c r="T1796"/>
  <c r="R1796"/>
  <c r="P1796"/>
  <c r="BI1776"/>
  <c r="BH1776"/>
  <c r="BG1776"/>
  <c r="BF1776"/>
  <c r="T1776"/>
  <c r="R1776"/>
  <c r="P1776"/>
  <c r="BI1772"/>
  <c r="BH1772"/>
  <c r="BG1772"/>
  <c r="BF1772"/>
  <c r="T1772"/>
  <c r="R1772"/>
  <c r="P1772"/>
  <c r="BI1756"/>
  <c r="BH1756"/>
  <c r="BG1756"/>
  <c r="BF1756"/>
  <c r="T1756"/>
  <c r="R1756"/>
  <c r="P1756"/>
  <c r="BI1753"/>
  <c r="BH1753"/>
  <c r="BG1753"/>
  <c r="BF1753"/>
  <c r="T1753"/>
  <c r="R1753"/>
  <c r="P1753"/>
  <c r="BI1739"/>
  <c r="BH1739"/>
  <c r="BG1739"/>
  <c r="BF1739"/>
  <c r="T1739"/>
  <c r="R1739"/>
  <c r="P1739"/>
  <c r="BI1735"/>
  <c r="BH1735"/>
  <c r="BG1735"/>
  <c r="BF1735"/>
  <c r="T1735"/>
  <c r="R1735"/>
  <c r="P1735"/>
  <c r="BI1731"/>
  <c r="BH1731"/>
  <c r="BG1731"/>
  <c r="BF1731"/>
  <c r="T1731"/>
  <c r="R1731"/>
  <c r="P1731"/>
  <c r="BI1723"/>
  <c r="BH1723"/>
  <c r="BG1723"/>
  <c r="BF1723"/>
  <c r="T1723"/>
  <c r="R1723"/>
  <c r="P1723"/>
  <c r="BI1705"/>
  <c r="BH1705"/>
  <c r="BG1705"/>
  <c r="BF1705"/>
  <c r="T1705"/>
  <c r="R1705"/>
  <c r="P1705"/>
  <c r="BI1690"/>
  <c r="BH1690"/>
  <c r="BG1690"/>
  <c r="BF1690"/>
  <c r="T1690"/>
  <c r="R1690"/>
  <c r="P1690"/>
  <c r="BI1620"/>
  <c r="BH1620"/>
  <c r="BG1620"/>
  <c r="BF1620"/>
  <c r="T1620"/>
  <c r="R1620"/>
  <c r="P1620"/>
  <c r="BI1604"/>
  <c r="BH1604"/>
  <c r="BG1604"/>
  <c r="BF1604"/>
  <c r="T1604"/>
  <c r="R1604"/>
  <c r="P1604"/>
  <c r="BI1599"/>
  <c r="BH1599"/>
  <c r="BG1599"/>
  <c r="BF1599"/>
  <c r="T1599"/>
  <c r="R1599"/>
  <c r="P1599"/>
  <c r="BI1594"/>
  <c r="BH1594"/>
  <c r="BG1594"/>
  <c r="BF1594"/>
  <c r="T1594"/>
  <c r="R1594"/>
  <c r="P1594"/>
  <c r="BI1557"/>
  <c r="BH1557"/>
  <c r="BG1557"/>
  <c r="BF1557"/>
  <c r="T1557"/>
  <c r="R1557"/>
  <c r="P1557"/>
  <c r="BI1515"/>
  <c r="BH1515"/>
  <c r="BG1515"/>
  <c r="BF1515"/>
  <c r="T1515"/>
  <c r="R1515"/>
  <c r="P1515"/>
  <c r="BI1499"/>
  <c r="BH1499"/>
  <c r="BG1499"/>
  <c r="BF1499"/>
  <c r="T1499"/>
  <c r="R1499"/>
  <c r="P1499"/>
  <c r="BI1494"/>
  <c r="BH1494"/>
  <c r="BG1494"/>
  <c r="BF1494"/>
  <c r="T1494"/>
  <c r="R1494"/>
  <c r="P1494"/>
  <c r="BI1492"/>
  <c r="BH1492"/>
  <c r="BG1492"/>
  <c r="BF1492"/>
  <c r="T1492"/>
  <c r="R1492"/>
  <c r="P1492"/>
  <c r="BI1480"/>
  <c r="BH1480"/>
  <c r="BG1480"/>
  <c r="BF1480"/>
  <c r="T1480"/>
  <c r="R1480"/>
  <c r="P1480"/>
  <c r="BI1468"/>
  <c r="BH1468"/>
  <c r="BG1468"/>
  <c r="BF1468"/>
  <c r="T1468"/>
  <c r="R1468"/>
  <c r="P1468"/>
  <c r="BI1456"/>
  <c r="BH1456"/>
  <c r="BG1456"/>
  <c r="BF1456"/>
  <c r="T1456"/>
  <c r="R1456"/>
  <c r="P1456"/>
  <c r="BI1444"/>
  <c r="BH1444"/>
  <c r="BG1444"/>
  <c r="BF1444"/>
  <c r="T1444"/>
  <c r="R1444"/>
  <c r="P1444"/>
  <c r="BI1432"/>
  <c r="BH1432"/>
  <c r="BG1432"/>
  <c r="BF1432"/>
  <c r="T1432"/>
  <c r="R1432"/>
  <c r="P1432"/>
  <c r="BI1420"/>
  <c r="BH1420"/>
  <c r="BG1420"/>
  <c r="BF1420"/>
  <c r="T1420"/>
  <c r="R1420"/>
  <c r="P1420"/>
  <c r="BI1408"/>
  <c r="BH1408"/>
  <c r="BG1408"/>
  <c r="BF1408"/>
  <c r="T1408"/>
  <c r="R1408"/>
  <c r="P1408"/>
  <c r="BI1407"/>
  <c r="BH1407"/>
  <c r="BG1407"/>
  <c r="BF1407"/>
  <c r="T1407"/>
  <c r="R1407"/>
  <c r="P1407"/>
  <c r="BI1376"/>
  <c r="BH1376"/>
  <c r="BG1376"/>
  <c r="BF1376"/>
  <c r="T1376"/>
  <c r="R1376"/>
  <c r="P1376"/>
  <c r="BI1372"/>
  <c r="BH1372"/>
  <c r="BG1372"/>
  <c r="BF1372"/>
  <c r="T1372"/>
  <c r="R1372"/>
  <c r="P1372"/>
  <c r="BI1365"/>
  <c r="BH1365"/>
  <c r="BG1365"/>
  <c r="BF1365"/>
  <c r="T1365"/>
  <c r="R1365"/>
  <c r="P1365"/>
  <c r="BI1359"/>
  <c r="BH1359"/>
  <c r="BG1359"/>
  <c r="BF1359"/>
  <c r="T1359"/>
  <c r="R1359"/>
  <c r="P1359"/>
  <c r="BI1350"/>
  <c r="BH1350"/>
  <c r="BG1350"/>
  <c r="BF1350"/>
  <c r="T1350"/>
  <c r="R1350"/>
  <c r="P1350"/>
  <c r="BI1348"/>
  <c r="BH1348"/>
  <c r="BG1348"/>
  <c r="BF1348"/>
  <c r="T1348"/>
  <c r="R1348"/>
  <c r="P1348"/>
  <c r="BI1337"/>
  <c r="BH1337"/>
  <c r="BG1337"/>
  <c r="BF1337"/>
  <c r="T1337"/>
  <c r="R1337"/>
  <c r="P1337"/>
  <c r="BI1329"/>
  <c r="BH1329"/>
  <c r="BG1329"/>
  <c r="BF1329"/>
  <c r="T1329"/>
  <c r="R1329"/>
  <c r="P1329"/>
  <c r="BI1325"/>
  <c r="BH1325"/>
  <c r="BG1325"/>
  <c r="BF1325"/>
  <c r="T1325"/>
  <c r="R1325"/>
  <c r="P1325"/>
  <c r="BI1319"/>
  <c r="BH1319"/>
  <c r="BG1319"/>
  <c r="BF1319"/>
  <c r="T1319"/>
  <c r="R1319"/>
  <c r="P1319"/>
  <c r="BI1313"/>
  <c r="BH1313"/>
  <c r="BG1313"/>
  <c r="BF1313"/>
  <c r="T1313"/>
  <c r="R1313"/>
  <c r="P1313"/>
  <c r="BI1309"/>
  <c r="BH1309"/>
  <c r="BG1309"/>
  <c r="BF1309"/>
  <c r="T1309"/>
  <c r="R1309"/>
  <c r="P1309"/>
  <c r="BI1303"/>
  <c r="BH1303"/>
  <c r="BG1303"/>
  <c r="BF1303"/>
  <c r="T1303"/>
  <c r="R1303"/>
  <c r="P1303"/>
  <c r="BI1297"/>
  <c r="BH1297"/>
  <c r="BG1297"/>
  <c r="BF1297"/>
  <c r="T1297"/>
  <c r="R1297"/>
  <c r="P1297"/>
  <c r="BI1290"/>
  <c r="BH1290"/>
  <c r="BG1290"/>
  <c r="BF1290"/>
  <c r="T1290"/>
  <c r="R1290"/>
  <c r="P1290"/>
  <c r="BI1286"/>
  <c r="BH1286"/>
  <c r="BG1286"/>
  <c r="BF1286"/>
  <c r="T1286"/>
  <c r="R1286"/>
  <c r="P1286"/>
  <c r="BI1282"/>
  <c r="BH1282"/>
  <c r="BG1282"/>
  <c r="BF1282"/>
  <c r="T1282"/>
  <c r="R1282"/>
  <c r="P1282"/>
  <c r="BI1278"/>
  <c r="BH1278"/>
  <c r="BG1278"/>
  <c r="BF1278"/>
  <c r="T1278"/>
  <c r="R1278"/>
  <c r="P1278"/>
  <c r="BI1254"/>
  <c r="BH1254"/>
  <c r="BG1254"/>
  <c r="BF1254"/>
  <c r="T1254"/>
  <c r="R1254"/>
  <c r="P1254"/>
  <c r="BI1252"/>
  <c r="BH1252"/>
  <c r="BG1252"/>
  <c r="BF1252"/>
  <c r="T1252"/>
  <c r="R1252"/>
  <c r="P1252"/>
  <c r="BI1248"/>
  <c r="BH1248"/>
  <c r="BG1248"/>
  <c r="BF1248"/>
  <c r="T1248"/>
  <c r="R1248"/>
  <c r="P1248"/>
  <c r="BI1243"/>
  <c r="BH1243"/>
  <c r="BG1243"/>
  <c r="BF1243"/>
  <c r="T1243"/>
  <c r="R1243"/>
  <c r="P1243"/>
  <c r="BI1237"/>
  <c r="BH1237"/>
  <c r="BG1237"/>
  <c r="BF1237"/>
  <c r="T1237"/>
  <c r="R1237"/>
  <c r="P1237"/>
  <c r="BI1222"/>
  <c r="BH1222"/>
  <c r="BG1222"/>
  <c r="BF1222"/>
  <c r="T1222"/>
  <c r="R1222"/>
  <c r="P1222"/>
  <c r="BI1212"/>
  <c r="BH1212"/>
  <c r="BG1212"/>
  <c r="BF1212"/>
  <c r="T1212"/>
  <c r="R1212"/>
  <c r="P1212"/>
  <c r="BI1200"/>
  <c r="BH1200"/>
  <c r="BG1200"/>
  <c r="BF1200"/>
  <c r="T1200"/>
  <c r="R1200"/>
  <c r="P1200"/>
  <c r="BI1163"/>
  <c r="BH1163"/>
  <c r="BG1163"/>
  <c r="BF1163"/>
  <c r="T1163"/>
  <c r="R1163"/>
  <c r="P1163"/>
  <c r="BI1123"/>
  <c r="BH1123"/>
  <c r="BG1123"/>
  <c r="BF1123"/>
  <c r="T1123"/>
  <c r="R1123"/>
  <c r="P1123"/>
  <c r="BI1110"/>
  <c r="BH1110"/>
  <c r="BG1110"/>
  <c r="BF1110"/>
  <c r="T1110"/>
  <c r="R1110"/>
  <c r="P1110"/>
  <c r="BI1098"/>
  <c r="BH1098"/>
  <c r="BG1098"/>
  <c r="BF1098"/>
  <c r="T1098"/>
  <c r="R1098"/>
  <c r="P1098"/>
  <c r="BI1073"/>
  <c r="BH1073"/>
  <c r="BG1073"/>
  <c r="BF1073"/>
  <c r="T1073"/>
  <c r="R1073"/>
  <c r="P1073"/>
  <c r="BI1065"/>
  <c r="BH1065"/>
  <c r="BG1065"/>
  <c r="BF1065"/>
  <c r="T1065"/>
  <c r="R1065"/>
  <c r="P1065"/>
  <c r="BI1053"/>
  <c r="BH1053"/>
  <c r="BG1053"/>
  <c r="BF1053"/>
  <c r="T1053"/>
  <c r="R1053"/>
  <c r="P1053"/>
  <c r="BI1032"/>
  <c r="BH1032"/>
  <c r="BG1032"/>
  <c r="BF1032"/>
  <c r="T1032"/>
  <c r="R1032"/>
  <c r="P1032"/>
  <c r="BI1019"/>
  <c r="BH1019"/>
  <c r="BG1019"/>
  <c r="BF1019"/>
  <c r="T1019"/>
  <c r="R1019"/>
  <c r="P1019"/>
  <c r="BI1003"/>
  <c r="BH1003"/>
  <c r="BG1003"/>
  <c r="BF1003"/>
  <c r="T1003"/>
  <c r="R1003"/>
  <c r="P1003"/>
  <c r="BI996"/>
  <c r="BH996"/>
  <c r="BG996"/>
  <c r="BF996"/>
  <c r="T996"/>
  <c r="R996"/>
  <c r="P996"/>
  <c r="BI980"/>
  <c r="BH980"/>
  <c r="BG980"/>
  <c r="BF980"/>
  <c r="T980"/>
  <c r="R980"/>
  <c r="P980"/>
  <c r="BI968"/>
  <c r="BH968"/>
  <c r="BG968"/>
  <c r="BF968"/>
  <c r="T968"/>
  <c r="R968"/>
  <c r="P968"/>
  <c r="BI963"/>
  <c r="BH963"/>
  <c r="BG963"/>
  <c r="BF963"/>
  <c r="T963"/>
  <c r="R963"/>
  <c r="P963"/>
  <c r="BI959"/>
  <c r="BH959"/>
  <c r="BG959"/>
  <c r="BF959"/>
  <c r="T959"/>
  <c r="R959"/>
  <c r="P959"/>
  <c r="BI935"/>
  <c r="BH935"/>
  <c r="BG935"/>
  <c r="BF935"/>
  <c r="T935"/>
  <c r="R935"/>
  <c r="P935"/>
  <c r="BI922"/>
  <c r="BH922"/>
  <c r="BG922"/>
  <c r="BF922"/>
  <c r="T922"/>
  <c r="R922"/>
  <c r="P922"/>
  <c r="BI917"/>
  <c r="BH917"/>
  <c r="BG917"/>
  <c r="BF917"/>
  <c r="T917"/>
  <c r="R917"/>
  <c r="P917"/>
  <c r="BI912"/>
  <c r="BH912"/>
  <c r="BG912"/>
  <c r="BF912"/>
  <c r="T912"/>
  <c r="R912"/>
  <c r="P912"/>
  <c r="BI898"/>
  <c r="BH898"/>
  <c r="BG898"/>
  <c r="BF898"/>
  <c r="T898"/>
  <c r="R898"/>
  <c r="P898"/>
  <c r="BI889"/>
  <c r="BH889"/>
  <c r="BG889"/>
  <c r="BF889"/>
  <c r="T889"/>
  <c r="R889"/>
  <c r="P889"/>
  <c r="BI879"/>
  <c r="BH879"/>
  <c r="BG879"/>
  <c r="BF879"/>
  <c r="T879"/>
  <c r="R879"/>
  <c r="P879"/>
  <c r="BI871"/>
  <c r="BH871"/>
  <c r="BG871"/>
  <c r="BF871"/>
  <c r="T871"/>
  <c r="R871"/>
  <c r="P871"/>
  <c r="BI866"/>
  <c r="BH866"/>
  <c r="BG866"/>
  <c r="BF866"/>
  <c r="T866"/>
  <c r="R866"/>
  <c r="P866"/>
  <c r="BI864"/>
  <c r="BH864"/>
  <c r="BG864"/>
  <c r="BF864"/>
  <c r="T864"/>
  <c r="R864"/>
  <c r="P864"/>
  <c r="BI855"/>
  <c r="BH855"/>
  <c r="BG855"/>
  <c r="BF855"/>
  <c r="T855"/>
  <c r="R855"/>
  <c r="P855"/>
  <c r="BI846"/>
  <c r="BH846"/>
  <c r="BG846"/>
  <c r="BF846"/>
  <c r="T846"/>
  <c r="R846"/>
  <c r="P846"/>
  <c r="BI822"/>
  <c r="BH822"/>
  <c r="BG822"/>
  <c r="BF822"/>
  <c r="T822"/>
  <c r="R822"/>
  <c r="P822"/>
  <c r="BI817"/>
  <c r="BH817"/>
  <c r="BG817"/>
  <c r="BF817"/>
  <c r="T817"/>
  <c r="R817"/>
  <c r="P817"/>
  <c r="BI799"/>
  <c r="BH799"/>
  <c r="BG799"/>
  <c r="BF799"/>
  <c r="T799"/>
  <c r="R799"/>
  <c r="P799"/>
  <c r="BI787"/>
  <c r="BH787"/>
  <c r="BG787"/>
  <c r="BF787"/>
  <c r="T787"/>
  <c r="R787"/>
  <c r="P787"/>
  <c r="BI785"/>
  <c r="BH785"/>
  <c r="BG785"/>
  <c r="BF785"/>
  <c r="T785"/>
  <c r="R785"/>
  <c r="P785"/>
  <c r="BI777"/>
  <c r="BH777"/>
  <c r="BG777"/>
  <c r="BF777"/>
  <c r="T777"/>
  <c r="R777"/>
  <c r="P777"/>
  <c r="BI769"/>
  <c r="BH769"/>
  <c r="BG769"/>
  <c r="BF769"/>
  <c r="T769"/>
  <c r="R769"/>
  <c r="P769"/>
  <c r="BI764"/>
  <c r="BH764"/>
  <c r="BG764"/>
  <c r="BF764"/>
  <c r="T764"/>
  <c r="R764"/>
  <c r="P764"/>
  <c r="BI762"/>
  <c r="BH762"/>
  <c r="BG762"/>
  <c r="BF762"/>
  <c r="T762"/>
  <c r="R762"/>
  <c r="P762"/>
  <c r="BI716"/>
  <c r="BH716"/>
  <c r="BG716"/>
  <c r="BF716"/>
  <c r="T716"/>
  <c r="R716"/>
  <c r="P716"/>
  <c r="BI711"/>
  <c r="BH711"/>
  <c r="BG711"/>
  <c r="BF711"/>
  <c r="T711"/>
  <c r="R711"/>
  <c r="P711"/>
  <c r="BI650"/>
  <c r="BH650"/>
  <c r="BG650"/>
  <c r="BF650"/>
  <c r="T650"/>
  <c r="R650"/>
  <c r="P650"/>
  <c r="BI595"/>
  <c r="BH595"/>
  <c r="BG595"/>
  <c r="BF595"/>
  <c r="T595"/>
  <c r="R595"/>
  <c r="P595"/>
  <c r="BI572"/>
  <c r="BH572"/>
  <c r="BG572"/>
  <c r="BF572"/>
  <c r="T572"/>
  <c r="R572"/>
  <c r="P572"/>
  <c r="BI565"/>
  <c r="BH565"/>
  <c r="BG565"/>
  <c r="BF565"/>
  <c r="T565"/>
  <c r="R565"/>
  <c r="P565"/>
  <c r="BI563"/>
  <c r="BH563"/>
  <c r="BG563"/>
  <c r="BF563"/>
  <c r="T563"/>
  <c r="R563"/>
  <c r="P563"/>
  <c r="BI540"/>
  <c r="BH540"/>
  <c r="BG540"/>
  <c r="BF540"/>
  <c r="T540"/>
  <c r="R540"/>
  <c r="P540"/>
  <c r="BI516"/>
  <c r="BH516"/>
  <c r="BG516"/>
  <c r="BF516"/>
  <c r="T516"/>
  <c r="R516"/>
  <c r="P516"/>
  <c r="BI506"/>
  <c r="BH506"/>
  <c r="BG506"/>
  <c r="BF506"/>
  <c r="T506"/>
  <c r="R506"/>
  <c r="P506"/>
  <c r="BI467"/>
  <c r="BH467"/>
  <c r="BG467"/>
  <c r="BF467"/>
  <c r="T467"/>
  <c r="R467"/>
  <c r="P467"/>
  <c r="BI428"/>
  <c r="BH428"/>
  <c r="BG428"/>
  <c r="BF428"/>
  <c r="T428"/>
  <c r="R428"/>
  <c r="P428"/>
  <c r="BI427"/>
  <c r="BH427"/>
  <c r="BG427"/>
  <c r="BF427"/>
  <c r="T427"/>
  <c r="R427"/>
  <c r="P427"/>
  <c r="BI426"/>
  <c r="BH426"/>
  <c r="BG426"/>
  <c r="BF426"/>
  <c r="T426"/>
  <c r="R426"/>
  <c r="P426"/>
  <c r="BI424"/>
  <c r="BH424"/>
  <c r="BG424"/>
  <c r="BF424"/>
  <c r="T424"/>
  <c r="R424"/>
  <c r="P424"/>
  <c r="BI410"/>
  <c r="BH410"/>
  <c r="BG410"/>
  <c r="BF410"/>
  <c r="T410"/>
  <c r="R410"/>
  <c r="P410"/>
  <c r="BI405"/>
  <c r="BH405"/>
  <c r="BG405"/>
  <c r="BF405"/>
  <c r="T405"/>
  <c r="R405"/>
  <c r="P405"/>
  <c r="BI398"/>
  <c r="BH398"/>
  <c r="BG398"/>
  <c r="BF398"/>
  <c r="T398"/>
  <c r="R398"/>
  <c r="P398"/>
  <c r="BI391"/>
  <c r="BH391"/>
  <c r="BG391"/>
  <c r="BF391"/>
  <c r="T391"/>
  <c r="R391"/>
  <c r="P391"/>
  <c r="BI386"/>
  <c r="BH386"/>
  <c r="BG386"/>
  <c r="BF386"/>
  <c r="T386"/>
  <c r="R386"/>
  <c r="P386"/>
  <c r="BI382"/>
  <c r="BH382"/>
  <c r="BG382"/>
  <c r="BF382"/>
  <c r="T382"/>
  <c r="R382"/>
  <c r="P382"/>
  <c r="BI378"/>
  <c r="BH378"/>
  <c r="BG378"/>
  <c r="BF378"/>
  <c r="T378"/>
  <c r="R378"/>
  <c r="P378"/>
  <c r="BI374"/>
  <c r="BH374"/>
  <c r="BG374"/>
  <c r="BF374"/>
  <c r="T374"/>
  <c r="R374"/>
  <c r="P374"/>
  <c r="BI329"/>
  <c r="BH329"/>
  <c r="BG329"/>
  <c r="BF329"/>
  <c r="T329"/>
  <c r="R329"/>
  <c r="P329"/>
  <c r="BI327"/>
  <c r="BH327"/>
  <c r="BG327"/>
  <c r="BF327"/>
  <c r="T327"/>
  <c r="R327"/>
  <c r="P327"/>
  <c r="BI298"/>
  <c r="BH298"/>
  <c r="BG298"/>
  <c r="BF298"/>
  <c r="T298"/>
  <c r="R298"/>
  <c r="P298"/>
  <c r="BI295"/>
  <c r="BH295"/>
  <c r="BG295"/>
  <c r="BF295"/>
  <c r="T295"/>
  <c r="R295"/>
  <c r="P295"/>
  <c r="BI291"/>
  <c r="BH291"/>
  <c r="BG291"/>
  <c r="BF291"/>
  <c r="T291"/>
  <c r="R291"/>
  <c r="P291"/>
  <c r="BI278"/>
  <c r="BH278"/>
  <c r="BG278"/>
  <c r="BF278"/>
  <c r="T278"/>
  <c r="R278"/>
  <c r="P278"/>
  <c r="BI263"/>
  <c r="BH263"/>
  <c r="BG263"/>
  <c r="BF263"/>
  <c r="T263"/>
  <c r="R263"/>
  <c r="P263"/>
  <c r="BI258"/>
  <c r="BH258"/>
  <c r="BG258"/>
  <c r="BF258"/>
  <c r="T258"/>
  <c r="R258"/>
  <c r="P258"/>
  <c r="BI226"/>
  <c r="BH226"/>
  <c r="BG226"/>
  <c r="BF226"/>
  <c r="T226"/>
  <c r="R226"/>
  <c r="P226"/>
  <c r="BI191"/>
  <c r="BH191"/>
  <c r="BG191"/>
  <c r="BF191"/>
  <c r="T191"/>
  <c r="R191"/>
  <c r="P191"/>
  <c r="BI182"/>
  <c r="BH182"/>
  <c r="BG182"/>
  <c r="BF182"/>
  <c r="T182"/>
  <c r="R182"/>
  <c r="P182"/>
  <c r="BI173"/>
  <c r="BH173"/>
  <c r="BG173"/>
  <c r="BF173"/>
  <c r="T173"/>
  <c r="R173"/>
  <c r="P173"/>
  <c r="BI160"/>
  <c r="BH160"/>
  <c r="BG160"/>
  <c r="BF160"/>
  <c r="T160"/>
  <c r="R160"/>
  <c r="P160"/>
  <c r="BI150"/>
  <c r="BH150"/>
  <c r="BG150"/>
  <c r="BF150"/>
  <c r="T150"/>
  <c r="R150"/>
  <c r="P150"/>
  <c r="BI138"/>
  <c r="BH138"/>
  <c r="BG138"/>
  <c r="BF138"/>
  <c r="T138"/>
  <c r="R138"/>
  <c r="P138"/>
  <c r="BI133"/>
  <c r="BH133"/>
  <c r="BG133"/>
  <c r="BF133"/>
  <c r="T133"/>
  <c r="R133"/>
  <c r="P133"/>
  <c r="BI129"/>
  <c r="BH129"/>
  <c r="BG129"/>
  <c r="BF129"/>
  <c r="T129"/>
  <c r="R129"/>
  <c r="P129"/>
  <c r="J122"/>
  <c r="F122"/>
  <c r="F120"/>
  <c r="E118"/>
  <c r="J58"/>
  <c r="F58"/>
  <c r="F56"/>
  <c r="E54"/>
  <c r="J26"/>
  <c r="E26"/>
  <c r="J123"/>
  <c r="J25"/>
  <c r="J20"/>
  <c r="E20"/>
  <c r="F123"/>
  <c r="J19"/>
  <c r="J14"/>
  <c r="J120"/>
  <c r="E7"/>
  <c r="E114"/>
  <c i="1" r="L50"/>
  <c r="AM50"/>
  <c r="AM49"/>
  <c r="L49"/>
  <c r="AM47"/>
  <c r="L47"/>
  <c r="L45"/>
  <c r="L44"/>
  <c i="14" r="BK145"/>
  <c r="J145"/>
  <c r="J98"/>
  <c i="13" r="J419"/>
  <c r="J415"/>
  <c r="J409"/>
  <c r="J405"/>
  <c r="BK399"/>
  <c r="BK385"/>
  <c r="BK377"/>
  <c r="BK361"/>
  <c r="J343"/>
  <c r="J332"/>
  <c r="J324"/>
  <c r="BK316"/>
  <c r="BK311"/>
  <c r="J301"/>
  <c r="BK299"/>
  <c r="J296"/>
  <c r="BK293"/>
  <c r="J290"/>
  <c r="J287"/>
  <c r="BK285"/>
  <c r="BK282"/>
  <c r="BK279"/>
  <c r="J276"/>
  <c r="BK274"/>
  <c r="BK271"/>
  <c r="J267"/>
  <c r="BK261"/>
  <c r="BK255"/>
  <c r="BK246"/>
  <c r="BK240"/>
  <c r="J232"/>
  <c r="BK222"/>
  <c r="J208"/>
  <c r="J196"/>
  <c r="BK172"/>
  <c r="J161"/>
  <c r="BK151"/>
  <c r="BK131"/>
  <c r="BK95"/>
  <c i="12" r="BK411"/>
  <c r="BK407"/>
  <c r="J397"/>
  <c r="BK385"/>
  <c r="BK375"/>
  <c r="J370"/>
  <c r="J362"/>
  <c r="J355"/>
  <c r="J347"/>
  <c r="BK341"/>
  <c r="BK332"/>
  <c r="J328"/>
  <c r="BK321"/>
  <c r="J317"/>
  <c r="J306"/>
  <c r="J295"/>
  <c r="BK288"/>
  <c r="BK284"/>
  <c r="BK276"/>
  <c r="BK269"/>
  <c r="J261"/>
  <c r="J250"/>
  <c r="BK239"/>
  <c r="J230"/>
  <c r="J218"/>
  <c r="J212"/>
  <c r="J203"/>
  <c r="J190"/>
  <c r="BK174"/>
  <c r="BK167"/>
  <c r="BK157"/>
  <c r="BK146"/>
  <c r="BK140"/>
  <c r="BK131"/>
  <c r="BK122"/>
  <c r="J112"/>
  <c r="BK97"/>
  <c i="11" r="BK547"/>
  <c r="J541"/>
  <c r="J535"/>
  <c r="BK531"/>
  <c r="BK529"/>
  <c r="BK527"/>
  <c r="BK523"/>
  <c r="BK519"/>
  <c r="J516"/>
  <c r="J514"/>
  <c r="J511"/>
  <c r="BK505"/>
  <c r="BK504"/>
  <c r="BK500"/>
  <c r="BK496"/>
  <c r="BK492"/>
  <c r="J490"/>
  <c r="J486"/>
  <c r="J482"/>
  <c r="BK478"/>
  <c r="BK474"/>
  <c r="BK470"/>
  <c r="J466"/>
  <c r="J462"/>
  <c r="J458"/>
  <c r="J454"/>
  <c r="J450"/>
  <c r="J446"/>
  <c r="BK442"/>
  <c r="BK438"/>
  <c r="BK434"/>
  <c r="BK430"/>
  <c r="J428"/>
  <c r="BK423"/>
  <c r="BK417"/>
  <c r="J413"/>
  <c r="J409"/>
  <c r="BK406"/>
  <c r="J403"/>
  <c r="BK400"/>
  <c r="BK397"/>
  <c r="BK394"/>
  <c r="BK391"/>
  <c r="BK389"/>
  <c r="J386"/>
  <c r="BK383"/>
  <c r="J380"/>
  <c r="BK378"/>
  <c r="BK375"/>
  <c r="BK372"/>
  <c r="J369"/>
  <c r="J366"/>
  <c r="BK364"/>
  <c r="BK361"/>
  <c r="J358"/>
  <c r="J356"/>
  <c r="BK354"/>
  <c r="J350"/>
  <c r="BK345"/>
  <c r="BK342"/>
  <c r="J339"/>
  <c r="J336"/>
  <c r="J334"/>
  <c r="BK332"/>
  <c r="J328"/>
  <c r="J323"/>
  <c r="BK320"/>
  <c r="J316"/>
  <c r="J313"/>
  <c r="BK309"/>
  <c r="J306"/>
  <c r="BK303"/>
  <c r="BK300"/>
  <c r="BK298"/>
  <c r="J296"/>
  <c r="BK293"/>
  <c r="J290"/>
  <c r="BK287"/>
  <c r="BK283"/>
  <c r="J280"/>
  <c r="BK277"/>
  <c r="BK273"/>
  <c r="BK271"/>
  <c r="J265"/>
  <c r="BK260"/>
  <c r="J257"/>
  <c r="BK255"/>
  <c r="BK253"/>
  <c r="J250"/>
  <c r="BK247"/>
  <c r="BK242"/>
  <c r="J241"/>
  <c r="BK239"/>
  <c r="BK234"/>
  <c r="BK232"/>
  <c r="J229"/>
  <c r="BK227"/>
  <c r="BK224"/>
  <c r="J221"/>
  <c r="BK218"/>
  <c r="BK215"/>
  <c r="BK213"/>
  <c r="BK211"/>
  <c r="BK209"/>
  <c r="J207"/>
  <c r="BK205"/>
  <c r="J202"/>
  <c r="BK199"/>
  <c r="BK196"/>
  <c r="BK194"/>
  <c r="BK192"/>
  <c r="J189"/>
  <c r="J184"/>
  <c r="BK182"/>
  <c r="BK176"/>
  <c r="J173"/>
  <c r="J170"/>
  <c r="J168"/>
  <c r="BK165"/>
  <c r="J160"/>
  <c r="BK158"/>
  <c r="BK157"/>
  <c r="BK154"/>
  <c r="J151"/>
  <c r="BK148"/>
  <c r="BK145"/>
  <c r="BK142"/>
  <c r="BK137"/>
  <c r="J135"/>
  <c r="J133"/>
  <c r="J128"/>
  <c r="BK125"/>
  <c r="BK123"/>
  <c r="BK121"/>
  <c r="BK119"/>
  <c r="J116"/>
  <c r="BK113"/>
  <c r="BK111"/>
  <c r="J108"/>
  <c r="BK105"/>
  <c r="J102"/>
  <c r="BK99"/>
  <c i="10" r="BK128"/>
  <c r="BK126"/>
  <c r="J123"/>
  <c r="BK121"/>
  <c r="J118"/>
  <c r="BK115"/>
  <c r="J113"/>
  <c r="J111"/>
  <c r="J109"/>
  <c r="J107"/>
  <c r="J106"/>
  <c r="J103"/>
  <c r="BK99"/>
  <c i="9" r="J235"/>
  <c r="BK233"/>
  <c r="BK231"/>
  <c r="J228"/>
  <c r="BK224"/>
  <c r="BK221"/>
  <c r="J218"/>
  <c r="BK215"/>
  <c r="BK212"/>
  <c r="BK210"/>
  <c r="J207"/>
  <c r="J204"/>
  <c r="J202"/>
  <c r="J200"/>
  <c r="J198"/>
  <c r="BK195"/>
  <c r="J193"/>
  <c r="BK190"/>
  <c r="BK186"/>
  <c r="BK183"/>
  <c r="BK181"/>
  <c r="BK179"/>
  <c r="BK177"/>
  <c r="J175"/>
  <c r="BK172"/>
  <c r="BK170"/>
  <c r="BK167"/>
  <c r="BK165"/>
  <c r="J163"/>
  <c r="BK161"/>
  <c r="BK158"/>
  <c r="BK155"/>
  <c r="BK151"/>
  <c r="J147"/>
  <c r="BK144"/>
  <c r="J142"/>
  <c r="J140"/>
  <c r="J138"/>
  <c r="BK135"/>
  <c r="J132"/>
  <c r="BK129"/>
  <c r="BK126"/>
  <c r="J123"/>
  <c r="J120"/>
  <c r="J117"/>
  <c r="J115"/>
  <c r="J113"/>
  <c r="BK111"/>
  <c r="J109"/>
  <c r="J106"/>
  <c i="8" r="BK210"/>
  <c r="J204"/>
  <c r="J201"/>
  <c r="BK199"/>
  <c r="J196"/>
  <c r="BK193"/>
  <c r="BK190"/>
  <c r="BK188"/>
  <c r="J185"/>
  <c r="J182"/>
  <c r="J180"/>
  <c r="BK179"/>
  <c r="J176"/>
  <c r="J174"/>
  <c r="BK170"/>
  <c r="J167"/>
  <c r="J165"/>
  <c r="J163"/>
  <c r="BK161"/>
  <c r="BK159"/>
  <c r="J157"/>
  <c r="BK155"/>
  <c r="BK152"/>
  <c r="J150"/>
  <c r="J148"/>
  <c r="BK146"/>
  <c r="J143"/>
  <c r="J140"/>
  <c r="J137"/>
  <c r="J135"/>
  <c r="BK133"/>
  <c r="BK131"/>
  <c r="J129"/>
  <c r="BK126"/>
  <c r="J124"/>
  <c r="J121"/>
  <c r="BK118"/>
  <c r="J115"/>
  <c r="BK112"/>
  <c r="J110"/>
  <c r="J108"/>
  <c i="7" r="BK942"/>
  <c r="BK939"/>
  <c r="BK938"/>
  <c r="BK936"/>
  <c r="BK935"/>
  <c r="J933"/>
  <c r="BK928"/>
  <c r="J915"/>
  <c r="BK909"/>
  <c r="J904"/>
  <c r="BK899"/>
  <c r="BK895"/>
  <c r="J891"/>
  <c r="BK885"/>
  <c r="BK878"/>
  <c r="J874"/>
  <c r="BK871"/>
  <c r="J867"/>
  <c r="BK863"/>
  <c r="J857"/>
  <c r="J853"/>
  <c r="BK849"/>
  <c r="J839"/>
  <c r="BK836"/>
  <c r="BK833"/>
  <c r="J832"/>
  <c r="J830"/>
  <c r="BK826"/>
  <c r="BK822"/>
  <c r="BK818"/>
  <c r="J815"/>
  <c r="BK813"/>
  <c r="BK810"/>
  <c r="BK806"/>
  <c r="BK802"/>
  <c r="BK798"/>
  <c r="BK794"/>
  <c r="J790"/>
  <c r="BK787"/>
  <c r="J783"/>
  <c r="BK779"/>
  <c r="BK776"/>
  <c r="BK772"/>
  <c r="J768"/>
  <c r="J764"/>
  <c r="BK758"/>
  <c r="J752"/>
  <c r="J747"/>
  <c r="BK743"/>
  <c r="J739"/>
  <c r="BK734"/>
  <c r="BK729"/>
  <c r="BK723"/>
  <c r="J717"/>
  <c r="BK715"/>
  <c r="BK713"/>
  <c r="J709"/>
  <c r="J707"/>
  <c r="J703"/>
  <c r="BK701"/>
  <c r="J699"/>
  <c r="BK694"/>
  <c r="J689"/>
  <c r="BK678"/>
  <c r="J675"/>
  <c r="BK673"/>
  <c r="BK671"/>
  <c r="J668"/>
  <c r="J664"/>
  <c r="BK658"/>
  <c r="J653"/>
  <c r="BK650"/>
  <c r="J644"/>
  <c r="BK641"/>
  <c r="BK637"/>
  <c r="BK633"/>
  <c r="BK630"/>
  <c r="BK626"/>
  <c r="BK622"/>
  <c r="J618"/>
  <c r="BK614"/>
  <c r="BK597"/>
  <c r="BK585"/>
  <c r="BK564"/>
  <c r="BK560"/>
  <c r="J540"/>
  <c r="J504"/>
  <c r="J495"/>
  <c r="BK480"/>
  <c r="BK436"/>
  <c r="J432"/>
  <c r="BK429"/>
  <c r="BK425"/>
  <c r="J419"/>
  <c r="BK415"/>
  <c r="J409"/>
  <c r="J405"/>
  <c r="J401"/>
  <c r="J393"/>
  <c r="J389"/>
  <c r="J268"/>
  <c r="BK207"/>
  <c r="J183"/>
  <c r="J178"/>
  <c r="J172"/>
  <c r="BK153"/>
  <c r="BK107"/>
  <c i="6" r="J608"/>
  <c r="BK604"/>
  <c r="J603"/>
  <c r="BK600"/>
  <c r="J599"/>
  <c r="J597"/>
  <c r="BK593"/>
  <c r="BK587"/>
  <c r="J584"/>
  <c r="BK581"/>
  <c r="J564"/>
  <c r="J561"/>
  <c r="J559"/>
  <c r="BK553"/>
  <c r="BK549"/>
  <c r="J542"/>
  <c r="J539"/>
  <c r="BK533"/>
  <c r="BK527"/>
  <c r="J523"/>
  <c r="BK516"/>
  <c r="BK511"/>
  <c r="BK506"/>
  <c r="J502"/>
  <c r="J498"/>
  <c r="BK492"/>
  <c r="J486"/>
  <c r="J478"/>
  <c r="BK473"/>
  <c r="BK470"/>
  <c r="BK468"/>
  <c r="BK465"/>
  <c r="J460"/>
  <c r="J459"/>
  <c r="J457"/>
  <c r="J454"/>
  <c r="J441"/>
  <c r="BK427"/>
  <c r="BK406"/>
  <c r="BK403"/>
  <c r="BK395"/>
  <c r="BK390"/>
  <c r="J368"/>
  <c r="J363"/>
  <c r="J359"/>
  <c r="BK352"/>
  <c r="BK323"/>
  <c r="BK263"/>
  <c r="J256"/>
  <c r="J241"/>
  <c r="J237"/>
  <c r="BK233"/>
  <c r="BK225"/>
  <c r="J180"/>
  <c r="J156"/>
  <c r="J122"/>
  <c r="J114"/>
  <c r="BK106"/>
  <c i="5" r="BK257"/>
  <c r="J256"/>
  <c r="J253"/>
  <c r="BK249"/>
  <c r="BK245"/>
  <c r="J242"/>
  <c r="J240"/>
  <c r="J236"/>
  <c r="BK234"/>
  <c r="J231"/>
  <c r="J229"/>
  <c r="BK227"/>
  <c r="J225"/>
  <c r="BK223"/>
  <c r="BK221"/>
  <c r="BK219"/>
  <c r="BK217"/>
  <c r="J215"/>
  <c r="J213"/>
  <c r="BK211"/>
  <c r="BK209"/>
  <c r="BK207"/>
  <c r="BK205"/>
  <c r="BK203"/>
  <c r="BK201"/>
  <c r="J199"/>
  <c r="BK197"/>
  <c r="BK195"/>
  <c r="J193"/>
  <c r="J191"/>
  <c r="J189"/>
  <c r="BK187"/>
  <c r="BK185"/>
  <c r="J183"/>
  <c r="J181"/>
  <c r="BK179"/>
  <c r="J177"/>
  <c r="J175"/>
  <c r="J173"/>
  <c r="BK171"/>
  <c r="J169"/>
  <c r="BK167"/>
  <c r="J165"/>
  <c r="J163"/>
  <c r="J161"/>
  <c r="J159"/>
  <c r="J157"/>
  <c r="J155"/>
  <c r="BK153"/>
  <c r="BK151"/>
  <c r="J149"/>
  <c r="BK147"/>
  <c r="J145"/>
  <c r="BK143"/>
  <c r="J141"/>
  <c r="J139"/>
  <c r="J137"/>
  <c r="BK135"/>
  <c r="J133"/>
  <c r="BK131"/>
  <c r="J129"/>
  <c r="J127"/>
  <c r="BK124"/>
  <c r="J122"/>
  <c r="BK121"/>
  <c r="J119"/>
  <c r="J115"/>
  <c r="BK113"/>
  <c r="J111"/>
  <c r="J109"/>
  <c r="BK107"/>
  <c r="BK105"/>
  <c r="BK103"/>
  <c r="BK99"/>
  <c i="4" r="BK181"/>
  <c r="J174"/>
  <c r="BK171"/>
  <c r="J169"/>
  <c r="BK165"/>
  <c r="BK161"/>
  <c r="BK157"/>
  <c r="J153"/>
  <c r="J149"/>
  <c r="J145"/>
  <c r="J141"/>
  <c r="J137"/>
  <c r="J133"/>
  <c r="J128"/>
  <c r="BK121"/>
  <c r="J117"/>
  <c r="BK113"/>
  <c r="BK109"/>
  <c r="BK105"/>
  <c r="BK103"/>
  <c r="BK101"/>
  <c i="3" r="BK184"/>
  <c r="BK179"/>
  <c r="BK172"/>
  <c r="BK169"/>
  <c r="BK166"/>
  <c r="J163"/>
  <c r="BK159"/>
  <c r="BK155"/>
  <c r="BK151"/>
  <c r="BK146"/>
  <c r="J143"/>
  <c r="BK140"/>
  <c r="BK136"/>
  <c r="BK131"/>
  <c r="BK129"/>
  <c r="BK127"/>
  <c r="BK125"/>
  <c r="BK121"/>
  <c r="BK117"/>
  <c r="J115"/>
  <c r="BK113"/>
  <c r="BK108"/>
  <c r="J104"/>
  <c r="BK102"/>
  <c r="J99"/>
  <c i="2" r="J8791"/>
  <c r="J8784"/>
  <c r="J8779"/>
  <c r="J8775"/>
  <c r="J8773"/>
  <c r="J8768"/>
  <c r="BK8765"/>
  <c r="BK8760"/>
  <c r="BK8744"/>
  <c r="BK8738"/>
  <c r="BK8730"/>
  <c r="BK8620"/>
  <c r="BK8617"/>
  <c r="BK8554"/>
  <c r="BK8549"/>
  <c r="BK8509"/>
  <c r="BK8505"/>
  <c r="BK8501"/>
  <c r="BK8499"/>
  <c r="BK8483"/>
  <c r="BK8481"/>
  <c r="BK8383"/>
  <c r="BK8381"/>
  <c r="J8376"/>
  <c r="J8374"/>
  <c r="J8290"/>
  <c r="J8250"/>
  <c r="J8246"/>
  <c r="J8242"/>
  <c r="J8228"/>
  <c r="J8215"/>
  <c r="J8202"/>
  <c r="J8200"/>
  <c r="J8185"/>
  <c r="BK8183"/>
  <c r="BK8181"/>
  <c r="BK8176"/>
  <c r="J8174"/>
  <c r="J8172"/>
  <c r="J8155"/>
  <c r="BK8152"/>
  <c r="BK8150"/>
  <c r="BK8148"/>
  <c r="BK8139"/>
  <c r="J8137"/>
  <c r="BK8128"/>
  <c r="BK8126"/>
  <c r="BK8118"/>
  <c r="J8116"/>
  <c r="J8096"/>
  <c r="J8085"/>
  <c r="J8069"/>
  <c r="J8053"/>
  <c r="J8011"/>
  <c r="J7980"/>
  <c r="J7937"/>
  <c r="J7935"/>
  <c r="J7892"/>
  <c r="J7890"/>
  <c r="J7866"/>
  <c r="BK7865"/>
  <c r="J7861"/>
  <c r="J7850"/>
  <c r="J7848"/>
  <c r="J7803"/>
  <c r="J7781"/>
  <c r="J7755"/>
  <c r="BK7744"/>
  <c r="J7733"/>
  <c r="J7730"/>
  <c r="J7725"/>
  <c r="J7723"/>
  <c r="BK7721"/>
  <c r="BK7719"/>
  <c r="BK7717"/>
  <c r="BK7713"/>
  <c r="J7710"/>
  <c r="J7708"/>
  <c r="J7704"/>
  <c r="J7695"/>
  <c r="BK7693"/>
  <c r="BK7670"/>
  <c r="BK7651"/>
  <c r="BK7644"/>
  <c r="BK7642"/>
  <c r="BK7640"/>
  <c r="BK7628"/>
  <c r="BK7623"/>
  <c r="BK7604"/>
  <c r="BK7598"/>
  <c r="J7591"/>
  <c r="J7579"/>
  <c r="J7570"/>
  <c r="BK7561"/>
  <c r="BK7555"/>
  <c r="BK7552"/>
  <c r="J7550"/>
  <c r="J7547"/>
  <c r="BK7545"/>
  <c r="BK7539"/>
  <c r="BK7537"/>
  <c r="J7531"/>
  <c r="J7529"/>
  <c r="J7524"/>
  <c r="J7522"/>
  <c r="BK7514"/>
  <c r="BK7494"/>
  <c r="J7453"/>
  <c r="J7405"/>
  <c r="J7362"/>
  <c r="BK7344"/>
  <c r="BK7330"/>
  <c r="J7301"/>
  <c r="J7290"/>
  <c r="J7275"/>
  <c r="J7231"/>
  <c r="J7219"/>
  <c r="J7200"/>
  <c r="BK7185"/>
  <c r="J7175"/>
  <c r="BK7140"/>
  <c r="J7113"/>
  <c r="BK7077"/>
  <c r="BK7070"/>
  <c r="J7067"/>
  <c r="J7065"/>
  <c r="BK7063"/>
  <c r="BK7062"/>
  <c r="BK7058"/>
  <c r="BK7057"/>
  <c r="BK7052"/>
  <c r="BK7047"/>
  <c r="BK7039"/>
  <c r="BK7035"/>
  <c r="BK7032"/>
  <c r="BK7030"/>
  <c r="BK7024"/>
  <c r="BK7022"/>
  <c r="BK7020"/>
  <c r="BK7015"/>
  <c r="BK7013"/>
  <c r="BK7005"/>
  <c r="BK7002"/>
  <c r="BK6996"/>
  <c r="BK6988"/>
  <c r="J6986"/>
  <c r="BK6980"/>
  <c r="BK6978"/>
  <c r="BK6976"/>
  <c r="BK6974"/>
  <c r="J6970"/>
  <c r="BK6964"/>
  <c r="J6958"/>
  <c r="J6954"/>
  <c r="J6945"/>
  <c r="BK6941"/>
  <c r="BK6933"/>
  <c r="BK6929"/>
  <c r="J6920"/>
  <c r="J6912"/>
  <c r="BK6890"/>
  <c r="J6886"/>
  <c r="J6877"/>
  <c r="J6873"/>
  <c r="J6865"/>
  <c r="J6859"/>
  <c r="BK6854"/>
  <c r="J6846"/>
  <c r="J6823"/>
  <c r="BK6804"/>
  <c r="BK6800"/>
  <c r="J6796"/>
  <c r="BK6792"/>
  <c r="J6788"/>
  <c r="BK6780"/>
  <c r="J6767"/>
  <c r="BK6743"/>
  <c r="BK6716"/>
  <c r="BK6712"/>
  <c r="J6708"/>
  <c r="J6704"/>
  <c r="J6700"/>
  <c r="BK6696"/>
  <c r="J6689"/>
  <c r="J6681"/>
  <c r="J6661"/>
  <c r="BK6655"/>
  <c r="J6648"/>
  <c r="J6645"/>
  <c r="J6639"/>
  <c r="BK6635"/>
  <c r="J6631"/>
  <c r="BK6627"/>
  <c r="J6613"/>
  <c r="BK6572"/>
  <c r="BK6560"/>
  <c r="BK6549"/>
  <c r="BK6544"/>
  <c r="J6539"/>
  <c r="J6513"/>
  <c r="J6507"/>
  <c r="BK6503"/>
  <c r="BK6495"/>
  <c r="J6491"/>
  <c r="J6487"/>
  <c r="BK6483"/>
  <c r="BK6479"/>
  <c r="BK6475"/>
  <c r="J6471"/>
  <c r="J6467"/>
  <c r="J6463"/>
  <c r="BK6459"/>
  <c r="BK6455"/>
  <c r="BK6451"/>
  <c r="BK6447"/>
  <c r="J6443"/>
  <c r="BK6424"/>
  <c r="J6420"/>
  <c r="BK6411"/>
  <c r="BK6407"/>
  <c r="BK6403"/>
  <c r="BK6391"/>
  <c r="BK6387"/>
  <c r="J6378"/>
  <c r="BK6367"/>
  <c r="BK6359"/>
  <c r="BK6352"/>
  <c r="BK6342"/>
  <c r="J6336"/>
  <c r="BK6330"/>
  <c r="BK6324"/>
  <c r="J6318"/>
  <c r="J6312"/>
  <c r="J6306"/>
  <c r="J6300"/>
  <c r="BK6294"/>
  <c r="BK6278"/>
  <c r="BK6261"/>
  <c r="BK6248"/>
  <c r="J6239"/>
  <c r="BK6233"/>
  <c r="J6211"/>
  <c r="J6195"/>
  <c r="J6158"/>
  <c r="J6141"/>
  <c r="J6127"/>
  <c r="BK6122"/>
  <c r="J6070"/>
  <c r="BK6043"/>
  <c r="J6035"/>
  <c r="J6028"/>
  <c r="J5972"/>
  <c r="BK5949"/>
  <c r="BK5937"/>
  <c r="BK5933"/>
  <c r="J5930"/>
  <c r="J5915"/>
  <c r="J5899"/>
  <c r="J5855"/>
  <c r="BK5785"/>
  <c r="J5760"/>
  <c r="J5752"/>
  <c r="BK5740"/>
  <c r="J5728"/>
  <c r="J5718"/>
  <c r="BK5708"/>
  <c r="J5703"/>
  <c r="BK5698"/>
  <c r="J5693"/>
  <c r="BK5688"/>
  <c r="BK5682"/>
  <c r="BK5674"/>
  <c r="J5668"/>
  <c r="BK5660"/>
  <c r="J5651"/>
  <c r="J5645"/>
  <c r="BK5640"/>
  <c r="J5632"/>
  <c r="J5587"/>
  <c r="BK5583"/>
  <c r="J5571"/>
  <c r="J5562"/>
  <c r="J5548"/>
  <c r="J5541"/>
  <c r="BK5533"/>
  <c r="BK5511"/>
  <c r="BK5486"/>
  <c r="J5468"/>
  <c r="J5447"/>
  <c r="J5425"/>
  <c r="BK5410"/>
  <c r="BK5403"/>
  <c r="BK5393"/>
  <c r="BK5320"/>
  <c r="J5310"/>
  <c r="J5304"/>
  <c r="J5293"/>
  <c r="J5281"/>
  <c r="J5268"/>
  <c r="BK5263"/>
  <c r="BK5250"/>
  <c r="J5246"/>
  <c r="BK5239"/>
  <c r="BK5220"/>
  <c r="BK5194"/>
  <c r="J5166"/>
  <c r="BK5135"/>
  <c r="J5120"/>
  <c r="BK5114"/>
  <c r="BK5102"/>
  <c r="J5069"/>
  <c r="BK5051"/>
  <c r="J5035"/>
  <c r="J5033"/>
  <c r="J5010"/>
  <c r="J4999"/>
  <c r="J4992"/>
  <c r="BK4955"/>
  <c r="BK4926"/>
  <c r="J4916"/>
  <c r="BK4911"/>
  <c r="J4894"/>
  <c r="BK4885"/>
  <c r="J4879"/>
  <c r="J4875"/>
  <c r="BK4857"/>
  <c r="BK4813"/>
  <c r="BK4775"/>
  <c r="BK4771"/>
  <c r="BK4767"/>
  <c r="BK4719"/>
  <c r="J4709"/>
  <c r="J4668"/>
  <c r="J4646"/>
  <c r="J4641"/>
  <c r="BK4636"/>
  <c r="J4631"/>
  <c r="J4627"/>
  <c r="J4625"/>
  <c r="BK4618"/>
  <c r="J4558"/>
  <c r="J4544"/>
  <c r="J4531"/>
  <c r="BK4499"/>
  <c r="BK4471"/>
  <c r="BK4444"/>
  <c r="J4413"/>
  <c r="BK4399"/>
  <c r="BK4369"/>
  <c r="BK4344"/>
  <c r="BK4331"/>
  <c r="BK4314"/>
  <c r="J4304"/>
  <c r="BK4291"/>
  <c r="J4276"/>
  <c r="BK4266"/>
  <c r="BK4255"/>
  <c r="BK4232"/>
  <c r="J4216"/>
  <c r="BK4200"/>
  <c r="BK4180"/>
  <c r="J4169"/>
  <c r="BK4161"/>
  <c r="J4157"/>
  <c r="J4135"/>
  <c r="BK4118"/>
  <c r="BK4105"/>
  <c r="BK3979"/>
  <c r="J3975"/>
  <c r="J3971"/>
  <c r="J3901"/>
  <c r="J3884"/>
  <c r="BK3875"/>
  <c r="J3861"/>
  <c r="J3851"/>
  <c r="J3835"/>
  <c r="BK3821"/>
  <c r="J3805"/>
  <c r="J3798"/>
  <c r="BK3780"/>
  <c r="J3762"/>
  <c r="J3737"/>
  <c r="BK3733"/>
  <c r="J3689"/>
  <c r="BK3657"/>
  <c r="J3635"/>
  <c r="BK3613"/>
  <c r="J3497"/>
  <c r="J3450"/>
  <c r="J3378"/>
  <c r="J3349"/>
  <c r="J3305"/>
  <c r="BK3274"/>
  <c r="J3266"/>
  <c r="J3247"/>
  <c r="J3244"/>
  <c r="BK3224"/>
  <c r="BK3194"/>
  <c r="BK3175"/>
  <c r="BK3168"/>
  <c r="J3160"/>
  <c r="J3146"/>
  <c r="J3111"/>
  <c r="J3107"/>
  <c r="BK3077"/>
  <c r="J3013"/>
  <c r="J3003"/>
  <c r="J2996"/>
  <c r="J2986"/>
  <c r="J2970"/>
  <c r="BK2951"/>
  <c r="J2944"/>
  <c r="BK2937"/>
  <c r="J2901"/>
  <c r="J2888"/>
  <c r="BK2803"/>
  <c r="BK2765"/>
  <c r="BK2699"/>
  <c r="J2648"/>
  <c r="BK2641"/>
  <c r="BK2626"/>
  <c r="BK2614"/>
  <c r="BK2581"/>
  <c r="J2571"/>
  <c r="J2554"/>
  <c r="BK2541"/>
  <c r="BK2460"/>
  <c r="J2454"/>
  <c r="J2423"/>
  <c r="J2418"/>
  <c r="BK2401"/>
  <c r="J2397"/>
  <c r="BK2375"/>
  <c r="J2368"/>
  <c r="BK2361"/>
  <c r="J2322"/>
  <c r="BK2200"/>
  <c r="BK2019"/>
  <c r="J2006"/>
  <c r="J1963"/>
  <c r="J1871"/>
  <c r="J1776"/>
  <c r="J1756"/>
  <c r="BK1739"/>
  <c r="BK1731"/>
  <c r="BK1705"/>
  <c r="BK1620"/>
  <c r="J1599"/>
  <c r="BK1557"/>
  <c r="J1499"/>
  <c r="BK1492"/>
  <c r="J1468"/>
  <c r="J1444"/>
  <c r="BK1420"/>
  <c r="BK1407"/>
  <c r="BK1372"/>
  <c r="J1359"/>
  <c r="J1348"/>
  <c r="BK1329"/>
  <c r="BK1319"/>
  <c r="J1309"/>
  <c r="BK1297"/>
  <c r="J1286"/>
  <c r="BK1278"/>
  <c r="BK1252"/>
  <c r="J1243"/>
  <c r="J1222"/>
  <c r="BK1200"/>
  <c r="BK1123"/>
  <c r="J1098"/>
  <c r="J1065"/>
  <c r="J1032"/>
  <c r="BK1003"/>
  <c r="J980"/>
  <c r="J963"/>
  <c r="J935"/>
  <c r="J917"/>
  <c r="J898"/>
  <c r="BK879"/>
  <c r="J866"/>
  <c r="BK855"/>
  <c r="BK822"/>
  <c r="BK799"/>
  <c r="J785"/>
  <c r="BK769"/>
  <c r="BK762"/>
  <c r="J711"/>
  <c r="J595"/>
  <c r="BK565"/>
  <c r="J540"/>
  <c r="BK506"/>
  <c r="J428"/>
  <c r="J426"/>
  <c r="BK410"/>
  <c r="J398"/>
  <c r="BK386"/>
  <c r="BK378"/>
  <c r="J329"/>
  <c r="BK298"/>
  <c r="BK291"/>
  <c r="J263"/>
  <c r="BK226"/>
  <c r="J182"/>
  <c r="J160"/>
  <c r="J138"/>
  <c r="BK129"/>
  <c i="14" r="BK146"/>
  <c r="J144"/>
  <c r="BK140"/>
  <c r="J140"/>
  <c r="J137"/>
  <c r="BK134"/>
  <c r="BK130"/>
  <c r="J126"/>
  <c r="J123"/>
  <c r="J120"/>
  <c r="J117"/>
  <c r="J113"/>
  <c r="J110"/>
  <c r="J107"/>
  <c r="BK104"/>
  <c r="BK101"/>
  <c r="BK98"/>
  <c r="J95"/>
  <c r="J92"/>
  <c r="J89"/>
  <c i="13" r="BK409"/>
  <c r="BK405"/>
  <c r="J399"/>
  <c r="J385"/>
  <c r="J377"/>
  <c r="J361"/>
  <c r="BK343"/>
  <c r="BK332"/>
  <c r="BK328"/>
  <c r="J316"/>
  <c r="J311"/>
  <c r="BK301"/>
  <c r="J299"/>
  <c r="BK296"/>
  <c r="J293"/>
  <c r="BK290"/>
  <c r="BK287"/>
  <c r="J285"/>
  <c r="J282"/>
  <c r="J279"/>
  <c r="BK276"/>
  <c r="J274"/>
  <c r="J271"/>
  <c r="BK267"/>
  <c r="J261"/>
  <c r="J255"/>
  <c r="J246"/>
  <c r="J240"/>
  <c r="BK232"/>
  <c r="J222"/>
  <c r="BK208"/>
  <c r="BK196"/>
  <c r="J172"/>
  <c r="BK161"/>
  <c r="J151"/>
  <c r="J131"/>
  <c r="J95"/>
  <c i="12" r="J407"/>
  <c r="BK397"/>
  <c r="J385"/>
  <c r="J375"/>
  <c r="BK370"/>
  <c r="BK362"/>
  <c r="BK355"/>
  <c r="BK347"/>
  <c r="J341"/>
  <c r="J332"/>
  <c r="BK328"/>
  <c r="J321"/>
  <c r="BK317"/>
  <c r="BK306"/>
  <c r="BK295"/>
  <c r="BK286"/>
  <c r="BK282"/>
  <c r="BK273"/>
  <c r="BK265"/>
  <c r="J256"/>
  <c r="BK243"/>
  <c r="BK235"/>
  <c r="J220"/>
  <c r="J215"/>
  <c r="J208"/>
  <c r="J193"/>
  <c r="J187"/>
  <c r="J170"/>
  <c r="BK164"/>
  <c r="BK155"/>
  <c r="BK144"/>
  <c r="J135"/>
  <c r="J127"/>
  <c r="BK117"/>
  <c r="BK108"/>
  <c i="11" r="BK554"/>
  <c r="BK553"/>
  <c r="BK551"/>
  <c r="BK550"/>
  <c r="BK548"/>
  <c r="J543"/>
  <c r="BK535"/>
  <c r="J531"/>
  <c r="J529"/>
  <c r="J525"/>
  <c r="J521"/>
  <c r="J517"/>
  <c r="J515"/>
  <c r="BK512"/>
  <c r="BK509"/>
  <c r="J505"/>
  <c r="J502"/>
  <c r="J498"/>
  <c r="BK494"/>
  <c r="J488"/>
  <c r="BK484"/>
  <c r="J480"/>
  <c r="J476"/>
  <c r="J472"/>
  <c r="BK468"/>
  <c r="J464"/>
  <c r="BK460"/>
  <c r="BK456"/>
  <c r="BK452"/>
  <c r="BK448"/>
  <c r="BK444"/>
  <c r="BK440"/>
  <c r="J436"/>
  <c r="J432"/>
  <c r="J426"/>
  <c r="J419"/>
  <c r="J415"/>
  <c r="J411"/>
  <c r="J408"/>
  <c r="J405"/>
  <c r="BK402"/>
  <c r="BK399"/>
  <c r="BK396"/>
  <c r="J393"/>
  <c r="J390"/>
  <c r="J388"/>
  <c r="BK384"/>
  <c r="J382"/>
  <c r="BK379"/>
  <c r="J377"/>
  <c r="BK374"/>
  <c r="BK371"/>
  <c r="BK368"/>
  <c r="BK365"/>
  <c r="J359"/>
  <c r="BK357"/>
  <c r="BK355"/>
  <c r="BK353"/>
  <c r="BK346"/>
  <c r="J343"/>
  <c r="BK340"/>
  <c r="BK337"/>
  <c r="BK335"/>
  <c r="J333"/>
  <c r="BK331"/>
  <c r="BK324"/>
  <c r="J321"/>
  <c r="J318"/>
  <c r="J315"/>
  <c r="J311"/>
  <c r="BK308"/>
  <c r="BK305"/>
  <c r="BK302"/>
  <c r="BK299"/>
  <c r="J297"/>
  <c r="J295"/>
  <c r="BK291"/>
  <c r="BK289"/>
  <c r="BK285"/>
  <c r="J282"/>
  <c r="J278"/>
  <c r="BK275"/>
  <c r="BK272"/>
  <c r="J269"/>
  <c r="J261"/>
  <c r="J259"/>
  <c r="BK256"/>
  <c r="BK254"/>
  <c r="BK251"/>
  <c r="J249"/>
  <c r="J243"/>
  <c r="BK241"/>
  <c r="J239"/>
  <c r="J234"/>
  <c r="J232"/>
  <c r="BK229"/>
  <c r="J227"/>
  <c r="J224"/>
  <c r="BK221"/>
  <c r="J218"/>
  <c r="J215"/>
  <c r="J213"/>
  <c r="J211"/>
  <c r="J209"/>
  <c r="BK207"/>
  <c r="J205"/>
  <c r="BK202"/>
  <c r="J201"/>
  <c r="J198"/>
  <c r="J195"/>
  <c r="BK193"/>
  <c r="J190"/>
  <c r="J187"/>
  <c r="BK183"/>
  <c r="BK178"/>
  <c r="J174"/>
  <c r="J171"/>
  <c r="J169"/>
  <c r="J166"/>
  <c r="BK164"/>
  <c r="BK160"/>
  <c r="J158"/>
  <c r="J156"/>
  <c r="BK152"/>
  <c r="BK149"/>
  <c r="J146"/>
  <c r="J143"/>
  <c r="J140"/>
  <c r="BK136"/>
  <c r="J134"/>
  <c r="BK132"/>
  <c r="BK130"/>
  <c r="BK129"/>
  <c r="BK126"/>
  <c r="J124"/>
  <c r="J122"/>
  <c r="BK120"/>
  <c r="J117"/>
  <c r="BK115"/>
  <c r="BK112"/>
  <c r="J110"/>
  <c r="BK106"/>
  <c r="BK103"/>
  <c r="J100"/>
  <c r="J98"/>
  <c i="10" r="BK127"/>
  <c r="J125"/>
  <c r="BK122"/>
  <c r="BK120"/>
  <c r="J117"/>
  <c r="J114"/>
  <c r="BK112"/>
  <c r="BK110"/>
  <c r="J108"/>
  <c r="BK106"/>
  <c r="BK103"/>
  <c r="J99"/>
  <c i="9" r="J233"/>
  <c r="J231"/>
  <c r="BK228"/>
  <c r="J224"/>
  <c r="J221"/>
  <c r="BK218"/>
  <c r="J215"/>
  <c r="J212"/>
  <c r="J210"/>
  <c r="BK207"/>
  <c r="BK204"/>
  <c r="BK202"/>
  <c r="BK200"/>
  <c r="BK198"/>
  <c r="J195"/>
  <c r="BK193"/>
  <c r="J190"/>
  <c r="J186"/>
  <c r="J183"/>
  <c r="J181"/>
  <c r="J179"/>
  <c r="J177"/>
  <c r="BK175"/>
  <c r="J172"/>
  <c r="J170"/>
  <c r="J167"/>
  <c r="J165"/>
  <c r="BK163"/>
  <c r="J161"/>
  <c r="J158"/>
  <c r="J155"/>
  <c r="J151"/>
  <c r="BK147"/>
  <c r="J144"/>
  <c r="BK142"/>
  <c r="BK140"/>
  <c r="BK138"/>
  <c r="J135"/>
  <c r="BK132"/>
  <c r="J129"/>
  <c r="J126"/>
  <c r="BK123"/>
  <c r="BK120"/>
  <c r="BK117"/>
  <c r="BK115"/>
  <c r="BK113"/>
  <c r="J111"/>
  <c r="BK109"/>
  <c r="BK106"/>
  <c i="8" r="J210"/>
  <c r="J209"/>
  <c r="BK208"/>
  <c r="BK207"/>
  <c r="BK205"/>
  <c r="BK203"/>
  <c r="BK200"/>
  <c r="BK196"/>
  <c r="J193"/>
  <c r="J190"/>
  <c r="J188"/>
  <c r="BK185"/>
  <c r="BK182"/>
  <c r="BK180"/>
  <c r="BK178"/>
  <c r="BK175"/>
  <c r="BK172"/>
  <c r="BK169"/>
  <c r="BK166"/>
  <c r="J164"/>
  <c r="BK162"/>
  <c r="BK160"/>
  <c r="J158"/>
  <c r="J156"/>
  <c r="J154"/>
  <c r="BK151"/>
  <c r="J149"/>
  <c r="J147"/>
  <c r="BK145"/>
  <c r="J142"/>
  <c r="BK138"/>
  <c r="BK136"/>
  <c r="BK134"/>
  <c r="J132"/>
  <c r="J130"/>
  <c r="J127"/>
  <c r="J125"/>
  <c r="J122"/>
  <c r="J120"/>
  <c r="J117"/>
  <c r="BK113"/>
  <c r="J112"/>
  <c r="BK109"/>
  <c r="J106"/>
  <c i="7" r="BK930"/>
  <c r="BK921"/>
  <c r="J912"/>
  <c r="BK907"/>
  <c r="BK904"/>
  <c r="J899"/>
  <c r="J895"/>
  <c r="BK891"/>
  <c r="J885"/>
  <c r="J878"/>
  <c r="BK874"/>
  <c r="J871"/>
  <c r="BK867"/>
  <c r="J863"/>
  <c r="BK857"/>
  <c r="BK853"/>
  <c r="J849"/>
  <c r="BK839"/>
  <c r="J836"/>
  <c r="J833"/>
  <c r="BK830"/>
  <c r="J826"/>
  <c r="J822"/>
  <c r="J818"/>
  <c r="BK815"/>
  <c r="J813"/>
  <c r="J810"/>
  <c r="J806"/>
  <c r="J802"/>
  <c r="J798"/>
  <c r="J794"/>
  <c r="BK790"/>
  <c r="J787"/>
  <c r="BK783"/>
  <c r="J779"/>
  <c r="J776"/>
  <c r="J772"/>
  <c r="BK768"/>
  <c r="BK764"/>
  <c r="J758"/>
  <c r="BK752"/>
  <c r="BK747"/>
  <c r="J743"/>
  <c r="BK739"/>
  <c r="J734"/>
  <c r="J729"/>
  <c r="J723"/>
  <c r="BK717"/>
  <c r="J715"/>
  <c r="J713"/>
  <c r="BK709"/>
  <c r="BK707"/>
  <c r="BK703"/>
  <c r="J701"/>
  <c r="BK699"/>
  <c r="J694"/>
  <c r="BK689"/>
  <c r="J678"/>
  <c r="BK675"/>
  <c r="J673"/>
  <c r="J671"/>
  <c r="BK668"/>
  <c r="BK664"/>
  <c r="J658"/>
  <c r="BK653"/>
  <c r="J650"/>
  <c r="BK644"/>
  <c r="J641"/>
  <c r="J637"/>
  <c r="J633"/>
  <c r="J630"/>
  <c r="J626"/>
  <c r="J622"/>
  <c r="BK618"/>
  <c r="J614"/>
  <c r="J597"/>
  <c r="J585"/>
  <c r="J564"/>
  <c r="J560"/>
  <c r="BK540"/>
  <c r="BK504"/>
  <c r="BK495"/>
  <c r="J480"/>
  <c r="J436"/>
  <c r="BK432"/>
  <c r="J429"/>
  <c r="J425"/>
  <c r="BK421"/>
  <c r="J417"/>
  <c r="J411"/>
  <c r="J407"/>
  <c r="J403"/>
  <c r="J397"/>
  <c r="J391"/>
  <c r="J329"/>
  <c r="J266"/>
  <c r="BK205"/>
  <c r="BK180"/>
  <c r="BK174"/>
  <c r="BK157"/>
  <c r="BK138"/>
  <c i="6" r="BK603"/>
  <c r="J600"/>
  <c r="J598"/>
  <c r="J595"/>
  <c r="BK590"/>
  <c r="J586"/>
  <c r="BK583"/>
  <c r="J567"/>
  <c r="J562"/>
  <c r="J560"/>
  <c r="BK555"/>
  <c r="BK551"/>
  <c r="BK545"/>
  <c r="J541"/>
  <c r="BK537"/>
  <c r="BK529"/>
  <c r="BK525"/>
  <c r="J519"/>
  <c r="BK514"/>
  <c r="J509"/>
  <c r="BK504"/>
  <c r="BK500"/>
  <c r="J495"/>
  <c r="J489"/>
  <c r="BK484"/>
  <c r="J475"/>
  <c r="BK472"/>
  <c r="BK469"/>
  <c r="J466"/>
  <c r="BK463"/>
  <c r="BK458"/>
  <c r="J455"/>
  <c r="J452"/>
  <c r="J439"/>
  <c r="BK426"/>
  <c r="J405"/>
  <c r="J402"/>
  <c r="J392"/>
  <c r="J387"/>
  <c r="BK365"/>
  <c r="J361"/>
  <c r="BK356"/>
  <c r="J325"/>
  <c r="J294"/>
  <c r="J260"/>
  <c r="BK249"/>
  <c r="J239"/>
  <c r="J235"/>
  <c r="J229"/>
  <c r="J215"/>
  <c r="J178"/>
  <c r="J131"/>
  <c r="BK122"/>
  <c r="BK114"/>
  <c r="J106"/>
  <c i="5" r="BK256"/>
  <c r="BK253"/>
  <c r="J249"/>
  <c r="J245"/>
  <c r="J244"/>
  <c r="BK242"/>
  <c r="BK240"/>
  <c r="BK236"/>
  <c r="J234"/>
  <c r="BK231"/>
  <c r="BK229"/>
  <c r="J227"/>
  <c r="BK225"/>
  <c r="J223"/>
  <c r="J221"/>
  <c r="J219"/>
  <c r="BK218"/>
  <c r="BK216"/>
  <c r="BK213"/>
  <c r="J211"/>
  <c r="J209"/>
  <c r="J207"/>
  <c r="J205"/>
  <c r="J204"/>
  <c r="BK202"/>
  <c r="BK200"/>
  <c r="BK198"/>
  <c r="J196"/>
  <c r="J194"/>
  <c r="J192"/>
  <c r="J190"/>
  <c r="J188"/>
  <c r="J186"/>
  <c r="BK184"/>
  <c r="J182"/>
  <c r="BK180"/>
  <c r="BK178"/>
  <c r="J176"/>
  <c r="BK174"/>
  <c r="BK172"/>
  <c r="BK170"/>
  <c r="BK168"/>
  <c r="J166"/>
  <c r="BK164"/>
  <c r="BK162"/>
  <c r="BK160"/>
  <c r="BK158"/>
  <c r="BK156"/>
  <c r="BK154"/>
  <c r="BK152"/>
  <c r="BK150"/>
  <c r="BK148"/>
  <c r="J146"/>
  <c r="J144"/>
  <c r="J142"/>
  <c r="BK140"/>
  <c r="BK138"/>
  <c r="J136"/>
  <c r="J134"/>
  <c r="BK132"/>
  <c r="BK130"/>
  <c r="J128"/>
  <c r="BK125"/>
  <c r="J123"/>
  <c r="J121"/>
  <c r="BK119"/>
  <c r="BK115"/>
  <c r="J113"/>
  <c r="BK111"/>
  <c r="BK109"/>
  <c r="J107"/>
  <c r="J105"/>
  <c r="J103"/>
  <c r="J99"/>
  <c i="4" r="J181"/>
  <c r="BK174"/>
  <c r="J171"/>
  <c r="BK169"/>
  <c r="J165"/>
  <c r="J161"/>
  <c r="J157"/>
  <c r="BK153"/>
  <c r="BK149"/>
  <c r="BK145"/>
  <c r="BK141"/>
  <c r="BK137"/>
  <c r="BK133"/>
  <c r="BK128"/>
  <c r="J126"/>
  <c r="J121"/>
  <c r="BK117"/>
  <c r="J113"/>
  <c r="J109"/>
  <c r="J105"/>
  <c r="J103"/>
  <c r="J101"/>
  <c i="3" r="J184"/>
  <c r="J179"/>
  <c r="J172"/>
  <c r="J169"/>
  <c r="J166"/>
  <c r="BK163"/>
  <c r="J159"/>
  <c r="J155"/>
  <c r="J151"/>
  <c r="J146"/>
  <c r="BK143"/>
  <c r="J140"/>
  <c r="J136"/>
  <c r="J131"/>
  <c r="J129"/>
  <c r="J125"/>
  <c r="J121"/>
  <c r="J117"/>
  <c r="BK115"/>
  <c r="BK110"/>
  <c r="J105"/>
  <c r="BK103"/>
  <c r="J101"/>
  <c i="2" r="J7517"/>
  <c r="J7512"/>
  <c r="BK7467"/>
  <c r="BK7437"/>
  <c r="J7370"/>
  <c r="BK7349"/>
  <c r="BK7339"/>
  <c r="BK7327"/>
  <c r="BK7292"/>
  <c r="BK7277"/>
  <c r="BK7239"/>
  <c r="BK7223"/>
  <c r="J7211"/>
  <c r="BK7191"/>
  <c r="J7177"/>
  <c r="J7151"/>
  <c r="BK7122"/>
  <c r="J7092"/>
  <c r="J7073"/>
  <c r="J7068"/>
  <c r="BK7066"/>
  <c r="BK7064"/>
  <c r="J6972"/>
  <c r="BK6968"/>
  <c r="BK6962"/>
  <c r="J6956"/>
  <c r="BK6952"/>
  <c r="BK6943"/>
  <c r="J6935"/>
  <c r="BK6931"/>
  <c r="BK6922"/>
  <c r="BK6918"/>
  <c r="J6910"/>
  <c r="BK6888"/>
  <c r="BK6884"/>
  <c r="J6875"/>
  <c r="J6867"/>
  <c r="BK6861"/>
  <c r="J6857"/>
  <c r="J6848"/>
  <c r="BK6832"/>
  <c r="J6821"/>
  <c r="J6802"/>
  <c r="BK6798"/>
  <c r="J6794"/>
  <c r="J6790"/>
  <c r="J6786"/>
  <c r="BK6777"/>
  <c r="BK6767"/>
  <c r="J6743"/>
  <c r="J6716"/>
  <c r="J6712"/>
  <c r="BK6708"/>
  <c r="BK6704"/>
  <c r="BK6700"/>
  <c r="J6696"/>
  <c r="BK6689"/>
  <c r="BK6681"/>
  <c r="BK6661"/>
  <c r="J6655"/>
  <c r="BK6648"/>
  <c r="BK6645"/>
  <c r="BK6639"/>
  <c r="J6635"/>
  <c r="BK6631"/>
  <c r="J6627"/>
  <c r="BK6613"/>
  <c r="J6572"/>
  <c r="J6560"/>
  <c r="J6549"/>
  <c r="J6544"/>
  <c r="BK6539"/>
  <c r="BK6513"/>
  <c r="BK6507"/>
  <c r="J6503"/>
  <c r="J6495"/>
  <c r="BK6491"/>
  <c r="BK6487"/>
  <c r="J6483"/>
  <c r="J6479"/>
  <c r="J6475"/>
  <c r="BK6471"/>
  <c r="BK6467"/>
  <c r="BK6463"/>
  <c r="J6459"/>
  <c r="J6455"/>
  <c r="J6451"/>
  <c r="J6445"/>
  <c r="J6426"/>
  <c r="BK6422"/>
  <c r="BK6413"/>
  <c r="BK6409"/>
  <c r="BK6405"/>
  <c r="J6391"/>
  <c r="J6387"/>
  <c r="BK6385"/>
  <c r="J6373"/>
  <c r="J6362"/>
  <c r="J6357"/>
  <c r="J6347"/>
  <c r="J6339"/>
  <c r="BK6333"/>
  <c r="J6327"/>
  <c r="BK6321"/>
  <c r="BK6315"/>
  <c r="BK6309"/>
  <c r="J6303"/>
  <c r="J6297"/>
  <c r="J6291"/>
  <c r="J6263"/>
  <c r="J6253"/>
  <c r="BK6242"/>
  <c r="J6236"/>
  <c r="BK6222"/>
  <c r="BK6200"/>
  <c r="J6163"/>
  <c r="BK6150"/>
  <c r="J6132"/>
  <c r="J6124"/>
  <c r="J6080"/>
  <c r="J6045"/>
  <c r="J6036"/>
  <c r="J6030"/>
  <c r="BK5986"/>
  <c r="J5956"/>
  <c r="J5941"/>
  <c r="J5935"/>
  <c r="J5931"/>
  <c r="J5926"/>
  <c r="BK5904"/>
  <c r="BK5858"/>
  <c r="J5816"/>
  <c r="BK5765"/>
  <c r="BK5755"/>
  <c r="J5750"/>
  <c r="J5733"/>
  <c r="BK5723"/>
  <c r="J5712"/>
  <c r="J5705"/>
  <c r="J5702"/>
  <c r="J5697"/>
  <c r="J5690"/>
  <c r="J5685"/>
  <c r="BK5676"/>
  <c r="J5671"/>
  <c r="J5662"/>
  <c r="J5658"/>
  <c r="J5649"/>
  <c r="J5642"/>
  <c r="J5640"/>
  <c r="BK5632"/>
  <c r="BK5587"/>
  <c r="J5583"/>
  <c r="BK5571"/>
  <c r="BK5562"/>
  <c r="BK5548"/>
  <c r="BK5541"/>
  <c r="J5533"/>
  <c r="J5511"/>
  <c r="J5486"/>
  <c r="BK5468"/>
  <c r="BK5447"/>
  <c r="BK5425"/>
  <c r="J5410"/>
  <c r="J5403"/>
  <c r="J5393"/>
  <c r="J5320"/>
  <c r="BK5310"/>
  <c r="BK5304"/>
  <c r="BK5293"/>
  <c r="BK5281"/>
  <c r="BK5275"/>
  <c r="BK5268"/>
  <c r="J5263"/>
  <c r="J5250"/>
  <c r="BK5246"/>
  <c r="J5239"/>
  <c r="J5220"/>
  <c r="J5194"/>
  <c r="BK5166"/>
  <c r="J5135"/>
  <c r="BK5120"/>
  <c r="J5114"/>
  <c r="J5102"/>
  <c r="J5090"/>
  <c r="BK5071"/>
  <c r="BK5053"/>
  <c r="BK5045"/>
  <c r="BK5033"/>
  <c r="BK4999"/>
  <c r="BK4992"/>
  <c r="J4955"/>
  <c r="J4926"/>
  <c r="BK4916"/>
  <c r="J4911"/>
  <c r="BK4894"/>
  <c r="J4885"/>
  <c r="BK4877"/>
  <c r="BK4859"/>
  <c r="J4767"/>
  <c r="J4719"/>
  <c r="BK4709"/>
  <c r="BK4668"/>
  <c r="BK4646"/>
  <c r="BK4641"/>
  <c r="J4636"/>
  <c r="BK4631"/>
  <c r="BK4620"/>
  <c r="J4618"/>
  <c r="BK4591"/>
  <c r="BK4558"/>
  <c r="BK4553"/>
  <c r="BK4544"/>
  <c r="BK4536"/>
  <c r="BK4531"/>
  <c r="J4499"/>
  <c r="J4471"/>
  <c r="BK4453"/>
  <c r="J3766"/>
  <c r="J3741"/>
  <c r="J3714"/>
  <c r="BK3677"/>
  <c r="J3647"/>
  <c r="BK3615"/>
  <c r="BK3556"/>
  <c r="BK3452"/>
  <c r="BK3405"/>
  <c r="BK3362"/>
  <c r="J3325"/>
  <c r="J3276"/>
  <c r="J3270"/>
  <c r="J3263"/>
  <c r="BK3244"/>
  <c r="J3224"/>
  <c r="J3194"/>
  <c r="J3175"/>
  <c r="J3168"/>
  <c r="BK3160"/>
  <c r="BK3146"/>
  <c r="BK3111"/>
  <c r="BK3107"/>
  <c r="J3077"/>
  <c r="BK3013"/>
  <c r="BK3003"/>
  <c r="BK2996"/>
  <c r="BK2986"/>
  <c r="BK2970"/>
  <c r="J2951"/>
  <c r="BK2944"/>
  <c r="J2937"/>
  <c r="BK2901"/>
  <c r="BK2888"/>
  <c r="J2803"/>
  <c r="J2765"/>
  <c r="J2699"/>
  <c r="BK2648"/>
  <c r="J2639"/>
  <c r="BK2624"/>
  <c r="BK2587"/>
  <c r="BK2577"/>
  <c r="BK2568"/>
  <c r="BK2554"/>
  <c r="J2541"/>
  <c r="J2460"/>
  <c r="BK2454"/>
  <c r="BK2423"/>
  <c r="BK2418"/>
  <c r="J2401"/>
  <c r="BK2397"/>
  <c r="J2375"/>
  <c r="BK2368"/>
  <c r="J2361"/>
  <c r="BK2322"/>
  <c r="J2200"/>
  <c r="BK2031"/>
  <c r="J2019"/>
  <c r="BK2006"/>
  <c r="BK1963"/>
  <c r="BK1879"/>
  <c r="BK1796"/>
  <c r="J1772"/>
  <c r="J1753"/>
  <c r="J1735"/>
  <c r="J1723"/>
  <c r="J1620"/>
  <c r="BK1599"/>
  <c r="J1557"/>
  <c r="BK1499"/>
  <c r="J1492"/>
  <c r="BK1468"/>
  <c r="BK1444"/>
  <c r="J1420"/>
  <c r="J1407"/>
  <c r="J1372"/>
  <c r="BK1359"/>
  <c r="BK1348"/>
  <c r="J1329"/>
  <c r="J1319"/>
  <c r="BK1309"/>
  <c r="J1297"/>
  <c r="BK1286"/>
  <c r="J1278"/>
  <c r="J1252"/>
  <c r="BK1243"/>
  <c r="BK1222"/>
  <c r="J1200"/>
  <c r="J1123"/>
  <c r="BK1098"/>
  <c r="BK1065"/>
  <c r="BK1032"/>
  <c r="J1003"/>
  <c r="BK980"/>
  <c r="BK963"/>
  <c r="BK935"/>
  <c r="BK917"/>
  <c r="BK898"/>
  <c r="J879"/>
  <c r="BK866"/>
  <c r="J855"/>
  <c r="J822"/>
  <c r="J799"/>
  <c r="BK785"/>
  <c r="J769"/>
  <c r="J762"/>
  <c r="BK711"/>
  <c r="J650"/>
  <c r="J572"/>
  <c r="BK563"/>
  <c r="BK516"/>
  <c r="BK467"/>
  <c r="BK426"/>
  <c r="J410"/>
  <c r="BK398"/>
  <c r="J386"/>
  <c r="J378"/>
  <c r="J374"/>
  <c r="BK327"/>
  <c r="J295"/>
  <c r="BK278"/>
  <c r="J226"/>
  <c r="BK182"/>
  <c r="BK160"/>
  <c r="BK138"/>
  <c r="J129"/>
  <c i="14" r="J146"/>
  <c r="BK144"/>
  <c i="13" r="BK419"/>
  <c r="BK415"/>
  <c r="J412"/>
  <c r="J407"/>
  <c r="J403"/>
  <c r="J392"/>
  <c r="J381"/>
  <c r="J370"/>
  <c r="BK352"/>
  <c r="BK336"/>
  <c r="J328"/>
  <c r="J320"/>
  <c r="BK313"/>
  <c r="BK308"/>
  <c r="BK300"/>
  <c r="BK297"/>
  <c r="BK294"/>
  <c r="BK292"/>
  <c r="J289"/>
  <c r="BK286"/>
  <c r="J283"/>
  <c r="BK281"/>
  <c r="J278"/>
  <c r="BK275"/>
  <c r="J272"/>
  <c r="J269"/>
  <c r="J263"/>
  <c r="J257"/>
  <c r="J248"/>
  <c r="BK242"/>
  <c r="BK236"/>
  <c r="BK224"/>
  <c r="J217"/>
  <c r="BK206"/>
  <c r="BK175"/>
  <c r="BK168"/>
  <c r="BK153"/>
  <c r="J133"/>
  <c r="BK99"/>
  <c r="J91"/>
  <c i="12" r="J411"/>
  <c r="J402"/>
  <c r="BK391"/>
  <c r="BK380"/>
  <c r="BK371"/>
  <c r="BK365"/>
  <c r="BK360"/>
  <c r="BK351"/>
  <c r="BK344"/>
  <c r="J339"/>
  <c r="BK330"/>
  <c r="BK326"/>
  <c r="J319"/>
  <c r="BK312"/>
  <c r="J300"/>
  <c r="J290"/>
  <c r="J286"/>
  <c r="J282"/>
  <c r="J273"/>
  <c r="J265"/>
  <c r="BK256"/>
  <c r="J243"/>
  <c r="J235"/>
  <c r="BK220"/>
  <c r="BK215"/>
  <c r="BK208"/>
  <c r="BK193"/>
  <c r="BK187"/>
  <c r="BK170"/>
  <c r="J164"/>
  <c r="J155"/>
  <c r="J144"/>
  <c r="BK135"/>
  <c r="BK127"/>
  <c r="J117"/>
  <c r="J108"/>
  <c i="11" r="J548"/>
  <c r="BK543"/>
  <c r="J537"/>
  <c r="BK533"/>
  <c r="BK530"/>
  <c r="BK525"/>
  <c r="BK521"/>
  <c r="BK517"/>
  <c r="BK515"/>
  <c r="J512"/>
  <c r="J509"/>
  <c r="BK507"/>
  <c r="BK502"/>
  <c r="BK498"/>
  <c r="J494"/>
  <c r="BK490"/>
  <c r="BK488"/>
  <c r="J484"/>
  <c r="BK480"/>
  <c r="BK476"/>
  <c r="BK472"/>
  <c r="J468"/>
  <c r="BK464"/>
  <c r="J460"/>
  <c r="J456"/>
  <c r="J452"/>
  <c r="J448"/>
  <c r="J444"/>
  <c r="J440"/>
  <c r="BK436"/>
  <c r="BK432"/>
  <c r="BK428"/>
  <c r="BK426"/>
  <c r="BK419"/>
  <c r="BK415"/>
  <c r="BK411"/>
  <c r="BK408"/>
  <c r="BK405"/>
  <c r="J402"/>
  <c r="J399"/>
  <c r="J396"/>
  <c r="BK393"/>
  <c r="BK390"/>
  <c r="BK388"/>
  <c r="J384"/>
  <c r="BK382"/>
  <c r="J379"/>
  <c r="BK377"/>
  <c r="J374"/>
  <c r="J371"/>
  <c r="J368"/>
  <c r="J365"/>
  <c r="J364"/>
  <c r="BK359"/>
  <c r="J357"/>
  <c r="J355"/>
  <c r="J353"/>
  <c r="J346"/>
  <c r="BK343"/>
  <c r="J340"/>
  <c r="J337"/>
  <c r="J335"/>
  <c r="BK333"/>
  <c r="J331"/>
  <c r="J324"/>
  <c r="BK321"/>
  <c r="BK318"/>
  <c r="BK315"/>
  <c r="BK311"/>
  <c r="J308"/>
  <c r="J305"/>
  <c r="J302"/>
  <c r="J299"/>
  <c r="BK297"/>
  <c r="BK295"/>
  <c r="J291"/>
  <c r="J289"/>
  <c r="J285"/>
  <c r="BK282"/>
  <c r="BK278"/>
  <c r="J275"/>
  <c r="J272"/>
  <c r="BK269"/>
  <c r="BK261"/>
  <c r="BK259"/>
  <c r="J256"/>
  <c r="J254"/>
  <c r="J251"/>
  <c r="BK249"/>
  <c r="BK243"/>
  <c r="J240"/>
  <c r="J238"/>
  <c r="BK233"/>
  <c r="J231"/>
  <c r="J228"/>
  <c r="J225"/>
  <c r="J223"/>
  <c r="J220"/>
  <c r="BK216"/>
  <c r="J214"/>
  <c r="J212"/>
  <c r="J210"/>
  <c r="BK208"/>
  <c r="BK206"/>
  <c r="J204"/>
  <c r="BK201"/>
  <c r="BK198"/>
  <c r="BK195"/>
  <c r="J193"/>
  <c r="BK190"/>
  <c r="BK187"/>
  <c r="J183"/>
  <c r="J178"/>
  <c r="BK174"/>
  <c r="BK171"/>
  <c r="BK169"/>
  <c r="BK166"/>
  <c r="J164"/>
  <c r="BK162"/>
  <c r="J159"/>
  <c r="BK156"/>
  <c r="J152"/>
  <c r="J149"/>
  <c r="BK146"/>
  <c r="BK143"/>
  <c r="BK140"/>
  <c r="J136"/>
  <c r="BK134"/>
  <c r="J129"/>
  <c r="J126"/>
  <c r="BK124"/>
  <c r="BK122"/>
  <c r="J120"/>
  <c r="BK117"/>
  <c r="J115"/>
  <c r="J112"/>
  <c r="BK110"/>
  <c r="J106"/>
  <c r="J103"/>
  <c r="BK100"/>
  <c r="BK98"/>
  <c i="10" r="J127"/>
  <c r="BK125"/>
  <c r="J122"/>
  <c r="J120"/>
  <c r="BK117"/>
  <c r="BK114"/>
  <c r="J112"/>
  <c r="J110"/>
  <c r="BK108"/>
  <c r="BK105"/>
  <c r="J102"/>
  <c i="9" r="BK235"/>
  <c r="BK234"/>
  <c r="BK232"/>
  <c r="J229"/>
  <c r="J227"/>
  <c r="BK223"/>
  <c r="BK219"/>
  <c r="J216"/>
  <c r="BK213"/>
  <c r="BK211"/>
  <c r="J208"/>
  <c r="J206"/>
  <c r="J203"/>
  <c r="J201"/>
  <c r="BK199"/>
  <c r="BK197"/>
  <c r="J194"/>
  <c r="BK192"/>
  <c r="J188"/>
  <c r="BK185"/>
  <c r="BK182"/>
  <c r="BK180"/>
  <c r="BK178"/>
  <c r="BK176"/>
  <c r="BK173"/>
  <c r="BK171"/>
  <c r="J169"/>
  <c r="BK166"/>
  <c r="J164"/>
  <c r="BK162"/>
  <c r="J160"/>
  <c r="J157"/>
  <c r="J153"/>
  <c r="J149"/>
  <c r="BK145"/>
  <c r="J143"/>
  <c r="J141"/>
  <c r="BK139"/>
  <c r="J136"/>
  <c r="BK134"/>
  <c r="J131"/>
  <c r="J127"/>
  <c r="BK125"/>
  <c r="BK122"/>
  <c r="BK118"/>
  <c r="J116"/>
  <c r="BK114"/>
  <c r="BK112"/>
  <c r="J110"/>
  <c r="BK108"/>
  <c i="8" r="J211"/>
  <c r="J205"/>
  <c r="J203"/>
  <c r="J200"/>
  <c r="J197"/>
  <c r="BK194"/>
  <c r="BK191"/>
  <c r="BK189"/>
  <c r="J186"/>
  <c r="BK184"/>
  <c r="BK181"/>
  <c r="J178"/>
  <c r="J175"/>
  <c r="J172"/>
  <c r="J169"/>
  <c r="J166"/>
  <c r="BK164"/>
  <c r="J162"/>
  <c r="J160"/>
  <c r="BK158"/>
  <c r="BK156"/>
  <c r="BK154"/>
  <c r="J151"/>
  <c r="BK149"/>
  <c r="BK147"/>
  <c r="J145"/>
  <c r="BK142"/>
  <c r="J138"/>
  <c r="J136"/>
  <c r="J134"/>
  <c r="BK132"/>
  <c r="BK130"/>
  <c r="BK127"/>
  <c r="BK125"/>
  <c r="BK122"/>
  <c r="BK120"/>
  <c r="BK117"/>
  <c r="J113"/>
  <c r="J111"/>
  <c r="J109"/>
  <c r="BK106"/>
  <c i="7" r="J942"/>
  <c r="J939"/>
  <c r="J938"/>
  <c r="J936"/>
  <c r="J935"/>
  <c r="J930"/>
  <c r="J921"/>
  <c r="BK912"/>
  <c r="J907"/>
  <c r="J901"/>
  <c r="J897"/>
  <c r="J893"/>
  <c r="J889"/>
  <c r="J883"/>
  <c r="BK876"/>
  <c r="BK873"/>
  <c r="J869"/>
  <c r="J865"/>
  <c r="J859"/>
  <c r="J855"/>
  <c r="BK851"/>
  <c r="J847"/>
  <c r="BK837"/>
  <c r="BK834"/>
  <c r="BK832"/>
  <c r="J831"/>
  <c r="BK828"/>
  <c r="BK824"/>
  <c r="J820"/>
  <c r="J816"/>
  <c r="J814"/>
  <c r="J811"/>
  <c r="BK808"/>
  <c r="J804"/>
  <c r="BK800"/>
  <c r="BK796"/>
  <c r="BK792"/>
  <c r="BK788"/>
  <c r="BK785"/>
  <c r="J781"/>
  <c r="J777"/>
  <c r="BK774"/>
  <c r="BK770"/>
  <c r="J766"/>
  <c r="BK762"/>
  <c r="BK754"/>
  <c r="J750"/>
  <c r="BK745"/>
  <c r="BK741"/>
  <c r="J736"/>
  <c r="BK731"/>
  <c r="J726"/>
  <c r="BK720"/>
  <c r="J716"/>
  <c r="BK714"/>
  <c r="J710"/>
  <c r="J708"/>
  <c r="J705"/>
  <c r="BK702"/>
  <c r="J700"/>
  <c r="BK696"/>
  <c r="BK691"/>
  <c r="BK679"/>
  <c r="BK677"/>
  <c r="J674"/>
  <c r="J672"/>
  <c r="BK670"/>
  <c r="J666"/>
  <c r="BK661"/>
  <c r="J655"/>
  <c r="BK651"/>
  <c r="BK648"/>
  <c r="J643"/>
  <c r="BK639"/>
  <c r="J635"/>
  <c r="J632"/>
  <c r="J628"/>
  <c r="BK624"/>
  <c r="J620"/>
  <c r="BK616"/>
  <c r="BK607"/>
  <c r="J595"/>
  <c r="J566"/>
  <c r="J562"/>
  <c r="BK556"/>
  <c r="J521"/>
  <c r="BK501"/>
  <c r="BK491"/>
  <c r="J439"/>
  <c r="J434"/>
  <c r="J431"/>
  <c r="BK427"/>
  <c r="J421"/>
  <c r="BK417"/>
  <c r="BK411"/>
  <c r="BK407"/>
  <c r="BK403"/>
  <c r="BK397"/>
  <c r="BK391"/>
  <c r="BK329"/>
  <c r="BK266"/>
  <c r="J205"/>
  <c r="J180"/>
  <c r="J174"/>
  <c r="J157"/>
  <c r="J138"/>
  <c i="6" r="BK616"/>
  <c r="J616"/>
  <c r="BK608"/>
  <c r="J604"/>
  <c r="J602"/>
  <c r="BK598"/>
  <c r="BK595"/>
  <c r="J590"/>
  <c r="BK586"/>
  <c r="J583"/>
  <c r="BK567"/>
  <c r="BK562"/>
  <c r="BK560"/>
  <c r="J555"/>
  <c r="J551"/>
  <c r="J545"/>
  <c r="BK541"/>
  <c r="J537"/>
  <c r="J529"/>
  <c r="J525"/>
  <c r="BK519"/>
  <c r="J514"/>
  <c r="BK509"/>
  <c r="J504"/>
  <c r="J500"/>
  <c r="BK495"/>
  <c r="BK489"/>
  <c r="J484"/>
  <c r="BK475"/>
  <c r="J472"/>
  <c r="J469"/>
  <c r="BK466"/>
  <c r="J463"/>
  <c r="BK459"/>
  <c r="J458"/>
  <c r="BK455"/>
  <c r="BK452"/>
  <c r="BK439"/>
  <c r="J426"/>
  <c r="BK405"/>
  <c r="BK402"/>
  <c r="BK392"/>
  <c r="BK387"/>
  <c r="J365"/>
  <c r="BK361"/>
  <c r="J356"/>
  <c r="BK325"/>
  <c r="BK294"/>
  <c r="BK260"/>
  <c r="J249"/>
  <c r="BK239"/>
  <c r="BK235"/>
  <c r="BK229"/>
  <c r="BK215"/>
  <c r="BK178"/>
  <c r="BK131"/>
  <c r="J118"/>
  <c r="BK110"/>
  <c r="BK102"/>
  <c i="5" r="J257"/>
  <c r="J254"/>
  <c r="BK252"/>
  <c r="BK246"/>
  <c r="J243"/>
  <c r="J241"/>
  <c r="BK238"/>
  <c r="J235"/>
  <c r="BK233"/>
  <c r="BK230"/>
  <c r="BK228"/>
  <c r="J226"/>
  <c r="BK224"/>
  <c r="BK222"/>
  <c r="BK220"/>
  <c r="J218"/>
  <c r="J216"/>
  <c r="BK214"/>
  <c r="BK212"/>
  <c r="J210"/>
  <c r="BK208"/>
  <c r="J206"/>
  <c r="BK204"/>
  <c r="J202"/>
  <c r="J200"/>
  <c r="J198"/>
  <c r="BK196"/>
  <c r="BK194"/>
  <c r="BK192"/>
  <c r="BK190"/>
  <c r="BK188"/>
  <c r="BK186"/>
  <c r="J184"/>
  <c r="BK182"/>
  <c r="J180"/>
  <c r="J178"/>
  <c r="BK176"/>
  <c r="J174"/>
  <c r="J172"/>
  <c r="J170"/>
  <c r="J168"/>
  <c r="BK166"/>
  <c r="J164"/>
  <c r="J162"/>
  <c r="J160"/>
  <c r="J158"/>
  <c r="J156"/>
  <c r="J154"/>
  <c r="J152"/>
  <c r="J150"/>
  <c r="J148"/>
  <c r="BK146"/>
  <c r="BK144"/>
  <c r="BK142"/>
  <c r="J140"/>
  <c r="J138"/>
  <c r="BK136"/>
  <c r="BK134"/>
  <c r="J132"/>
  <c r="J130"/>
  <c r="BK128"/>
  <c r="J125"/>
  <c r="BK123"/>
  <c r="J120"/>
  <c r="BK116"/>
  <c r="BK114"/>
  <c r="BK112"/>
  <c r="BK110"/>
  <c r="J108"/>
  <c r="BK106"/>
  <c r="BK104"/>
  <c r="J102"/>
  <c i="4" r="BK183"/>
  <c r="J178"/>
  <c r="BK172"/>
  <c r="BK170"/>
  <c r="BK168"/>
  <c r="BK163"/>
  <c r="BK159"/>
  <c r="J155"/>
  <c r="BK151"/>
  <c r="J147"/>
  <c r="J143"/>
  <c r="J139"/>
  <c r="J135"/>
  <c r="BK130"/>
  <c r="J124"/>
  <c r="BK119"/>
  <c r="J115"/>
  <c r="BK111"/>
  <c r="BK106"/>
  <c r="J104"/>
  <c r="BK102"/>
  <c r="J99"/>
  <c i="3" r="BK182"/>
  <c r="BK175"/>
  <c r="J170"/>
  <c r="J167"/>
  <c r="J165"/>
  <c r="J161"/>
  <c r="BK157"/>
  <c r="J153"/>
  <c r="J149"/>
  <c r="J144"/>
  <c r="BK142"/>
  <c r="J138"/>
  <c r="BK134"/>
  <c r="J130"/>
  <c r="J128"/>
  <c r="J127"/>
  <c r="J123"/>
  <c r="BK119"/>
  <c r="J116"/>
  <c r="BK114"/>
  <c r="J110"/>
  <c r="BK105"/>
  <c r="J103"/>
  <c r="BK101"/>
  <c i="2" r="BK8791"/>
  <c r="BK8784"/>
  <c r="BK8779"/>
  <c r="BK8775"/>
  <c r="BK8773"/>
  <c r="BK8768"/>
  <c r="J8765"/>
  <c r="J8760"/>
  <c r="J8744"/>
  <c r="J8738"/>
  <c r="J8730"/>
  <c r="J8620"/>
  <c r="J8617"/>
  <c r="J8554"/>
  <c r="J8549"/>
  <c r="J8509"/>
  <c r="J8505"/>
  <c r="J8501"/>
  <c r="J8499"/>
  <c r="J8483"/>
  <c r="J8481"/>
  <c r="J8383"/>
  <c r="J8381"/>
  <c r="BK8376"/>
  <c r="BK8374"/>
  <c r="BK8290"/>
  <c r="BK8250"/>
  <c r="BK8246"/>
  <c r="BK8242"/>
  <c r="BK8228"/>
  <c r="BK8215"/>
  <c r="BK8202"/>
  <c r="BK8200"/>
  <c r="BK8185"/>
  <c r="J8183"/>
  <c r="J8181"/>
  <c r="J8176"/>
  <c r="BK8174"/>
  <c r="BK8172"/>
  <c r="BK8155"/>
  <c r="J8152"/>
  <c r="J8150"/>
  <c r="J8148"/>
  <c r="J8139"/>
  <c r="BK8137"/>
  <c r="J8128"/>
  <c r="J8126"/>
  <c r="J8118"/>
  <c r="BK8116"/>
  <c r="BK8096"/>
  <c r="BK8085"/>
  <c r="BK8069"/>
  <c r="BK8053"/>
  <c r="BK8011"/>
  <c r="BK7980"/>
  <c r="BK7937"/>
  <c r="BK7935"/>
  <c r="BK7892"/>
  <c r="BK7890"/>
  <c r="BK7866"/>
  <c r="J7865"/>
  <c r="BK7861"/>
  <c r="BK7850"/>
  <c r="BK7848"/>
  <c r="BK7803"/>
  <c r="BK7781"/>
  <c r="BK7755"/>
  <c r="J7744"/>
  <c r="BK7733"/>
  <c r="BK7730"/>
  <c r="BK7725"/>
  <c r="BK7723"/>
  <c r="J7721"/>
  <c r="J7719"/>
  <c r="J7717"/>
  <c r="J7713"/>
  <c r="BK7710"/>
  <c r="BK7708"/>
  <c r="BK7704"/>
  <c r="BK7695"/>
  <c r="J7693"/>
  <c r="J7670"/>
  <c r="J7651"/>
  <c r="J7644"/>
  <c r="J7642"/>
  <c r="J7640"/>
  <c r="J7628"/>
  <c r="J7623"/>
  <c r="J7604"/>
  <c r="J7598"/>
  <c r="BK7591"/>
  <c r="BK7579"/>
  <c r="BK7570"/>
  <c r="J7561"/>
  <c r="J7555"/>
  <c r="J7552"/>
  <c r="BK7550"/>
  <c r="BK7547"/>
  <c r="J7545"/>
  <c r="J7539"/>
  <c r="J7537"/>
  <c r="BK7531"/>
  <c r="BK7529"/>
  <c r="BK7524"/>
  <c r="BK7522"/>
  <c r="BK7517"/>
  <c r="BK7512"/>
  <c r="J7467"/>
  <c r="J7437"/>
  <c r="BK7370"/>
  <c r="J7349"/>
  <c r="J7339"/>
  <c r="J7327"/>
  <c r="J7292"/>
  <c r="J7277"/>
  <c r="J7239"/>
  <c r="J7223"/>
  <c r="BK7211"/>
  <c r="J7191"/>
  <c r="BK7177"/>
  <c r="BK7151"/>
  <c r="J7122"/>
  <c r="BK7092"/>
  <c r="BK7073"/>
  <c r="BK7068"/>
  <c r="J7066"/>
  <c r="J7064"/>
  <c r="J7063"/>
  <c r="J7062"/>
  <c r="J7058"/>
  <c r="J7057"/>
  <c r="J7052"/>
  <c r="J7047"/>
  <c r="J7039"/>
  <c r="J7035"/>
  <c r="J7032"/>
  <c r="J7030"/>
  <c r="J7024"/>
  <c r="J7022"/>
  <c r="J7020"/>
  <c r="J7015"/>
  <c r="J7013"/>
  <c r="J7005"/>
  <c r="J7002"/>
  <c r="J6996"/>
  <c r="J6988"/>
  <c r="BK6986"/>
  <c r="J6980"/>
  <c r="J6978"/>
  <c r="J6976"/>
  <c r="BK6972"/>
  <c r="J6968"/>
  <c r="J6962"/>
  <c r="BK6956"/>
  <c r="J6952"/>
  <c r="J6943"/>
  <c r="BK6935"/>
  <c r="J6931"/>
  <c r="J6922"/>
  <c r="J6918"/>
  <c r="BK6910"/>
  <c r="J6888"/>
  <c r="J6884"/>
  <c r="BK6875"/>
  <c r="BK6867"/>
  <c r="J6861"/>
  <c r="BK6857"/>
  <c r="BK6848"/>
  <c r="J6832"/>
  <c r="BK6821"/>
  <c r="BK6802"/>
  <c r="J6798"/>
  <c r="BK6794"/>
  <c r="BK6790"/>
  <c r="BK6786"/>
  <c r="J6777"/>
  <c r="BK6755"/>
  <c r="J6726"/>
  <c r="J6714"/>
  <c r="BK6710"/>
  <c r="BK6706"/>
  <c r="J6702"/>
  <c r="J6698"/>
  <c r="J6694"/>
  <c r="BK6684"/>
  <c r="J6663"/>
  <c r="J6657"/>
  <c r="J6651"/>
  <c r="J6646"/>
  <c r="BK6641"/>
  <c r="BK6637"/>
  <c r="J6633"/>
  <c r="BK6629"/>
  <c r="J6625"/>
  <c r="J6605"/>
  <c r="BK6565"/>
  <c r="BK6555"/>
  <c r="J6545"/>
  <c r="J6540"/>
  <c r="J6515"/>
  <c r="BK6509"/>
  <c r="BK6505"/>
  <c r="J6502"/>
  <c r="J6493"/>
  <c r="BK6489"/>
  <c r="BK6485"/>
  <c r="BK6481"/>
  <c r="J6477"/>
  <c r="J6473"/>
  <c r="J6469"/>
  <c r="BK6465"/>
  <c r="J6461"/>
  <c r="J6457"/>
  <c r="J6453"/>
  <c r="BK6449"/>
  <c r="BK6445"/>
  <c r="BK6426"/>
  <c r="J6422"/>
  <c r="J6413"/>
  <c r="J6409"/>
  <c r="J6405"/>
  <c r="J6401"/>
  <c r="J6389"/>
  <c r="J6385"/>
  <c r="BK6373"/>
  <c r="BK6362"/>
  <c r="BK6357"/>
  <c r="BK6347"/>
  <c r="BK6339"/>
  <c r="J6333"/>
  <c r="BK6327"/>
  <c r="J6321"/>
  <c r="J6315"/>
  <c r="J6309"/>
  <c r="BK6303"/>
  <c r="BK6297"/>
  <c r="BK6291"/>
  <c r="BK6263"/>
  <c r="BK6253"/>
  <c r="J6242"/>
  <c r="BK6236"/>
  <c r="J6222"/>
  <c r="J6200"/>
  <c r="BK6163"/>
  <c r="J6150"/>
  <c r="BK6132"/>
  <c r="BK6124"/>
  <c r="BK6080"/>
  <c r="BK6045"/>
  <c r="BK6036"/>
  <c r="BK6030"/>
  <c r="J5986"/>
  <c r="BK5956"/>
  <c r="BK5941"/>
  <c r="BK5935"/>
  <c r="BK5931"/>
  <c r="BK5926"/>
  <c r="J5904"/>
  <c r="J5858"/>
  <c r="BK5816"/>
  <c r="J5765"/>
  <c r="J5755"/>
  <c r="BK5750"/>
  <c r="BK5733"/>
  <c r="J5723"/>
  <c r="BK5712"/>
  <c r="BK5705"/>
  <c r="BK5702"/>
  <c r="BK5697"/>
  <c r="BK5690"/>
  <c r="BK5685"/>
  <c r="J5676"/>
  <c r="BK5671"/>
  <c r="BK5662"/>
  <c r="BK5658"/>
  <c r="BK5649"/>
  <c r="BK5642"/>
  <c r="BK5639"/>
  <c r="J5590"/>
  <c r="BK5585"/>
  <c r="BK5573"/>
  <c r="BK5564"/>
  <c r="BK5550"/>
  <c r="J5543"/>
  <c r="BK5536"/>
  <c r="J5528"/>
  <c r="J5488"/>
  <c r="BK5482"/>
  <c r="BK5449"/>
  <c r="J5431"/>
  <c r="J5412"/>
  <c r="J5405"/>
  <c r="BK5398"/>
  <c r="J5322"/>
  <c r="J5318"/>
  <c r="J5308"/>
  <c r="J5302"/>
  <c r="J5291"/>
  <c r="J5279"/>
  <c r="J5265"/>
  <c r="BK5262"/>
  <c r="BK5247"/>
  <c r="BK5245"/>
  <c r="BK5237"/>
  <c r="J5218"/>
  <c r="BK5192"/>
  <c r="BK5164"/>
  <c r="J5133"/>
  <c r="BK5118"/>
  <c r="BK5108"/>
  <c r="BK5096"/>
  <c r="BK5090"/>
  <c r="J5080"/>
  <c r="J5071"/>
  <c r="J5053"/>
  <c r="J5045"/>
  <c r="BK4994"/>
  <c r="J4957"/>
  <c r="J4930"/>
  <c r="J4922"/>
  <c r="J4913"/>
  <c r="J4910"/>
  <c r="J4891"/>
  <c r="J4877"/>
  <c r="J4859"/>
  <c r="BK4849"/>
  <c r="J4777"/>
  <c r="BK4773"/>
  <c r="BK4769"/>
  <c r="BK4721"/>
  <c r="BK4711"/>
  <c r="BK4670"/>
  <c r="J4650"/>
  <c r="J4644"/>
  <c r="BK4638"/>
  <c r="J4633"/>
  <c r="BK4627"/>
  <c r="BK4625"/>
  <c r="J4620"/>
  <c r="J4591"/>
  <c r="J4553"/>
  <c r="J4536"/>
  <c r="J4518"/>
  <c r="J4494"/>
  <c r="J4453"/>
  <c r="J4436"/>
  <c r="BK4404"/>
  <c r="BK4390"/>
  <c r="BK4360"/>
  <c r="BK4339"/>
  <c r="BK4322"/>
  <c r="BK4309"/>
  <c r="BK4296"/>
  <c r="J4281"/>
  <c r="J4271"/>
  <c r="BK4260"/>
  <c r="BK4242"/>
  <c r="BK4227"/>
  <c r="J4202"/>
  <c r="BK4187"/>
  <c r="BK4175"/>
  <c r="J4163"/>
  <c r="J4160"/>
  <c r="J4148"/>
  <c r="J4131"/>
  <c r="J4113"/>
  <c r="J4050"/>
  <c r="BK3977"/>
  <c r="J3973"/>
  <c r="J3953"/>
  <c r="BK3900"/>
  <c r="BK3881"/>
  <c r="J3863"/>
  <c r="J3856"/>
  <c r="J3837"/>
  <c r="J3828"/>
  <c r="J3810"/>
  <c r="J3800"/>
  <c r="BK3791"/>
  <c r="BK3766"/>
  <c r="BK3741"/>
  <c r="BK3714"/>
  <c r="J3677"/>
  <c r="BK3647"/>
  <c r="J3615"/>
  <c r="J3556"/>
  <c r="J3452"/>
  <c r="J3405"/>
  <c r="J3362"/>
  <c r="BK3325"/>
  <c r="BK3276"/>
  <c r="BK3270"/>
  <c r="BK3263"/>
  <c r="BK3226"/>
  <c r="BK3196"/>
  <c r="BK3178"/>
  <c r="J3170"/>
  <c r="BK3162"/>
  <c r="J3148"/>
  <c r="J3144"/>
  <c r="J3109"/>
  <c r="BK3082"/>
  <c r="BK3020"/>
  <c r="J3008"/>
  <c r="J3001"/>
  <c r="J2991"/>
  <c r="BK2978"/>
  <c r="BK2953"/>
  <c r="BK2949"/>
  <c r="BK2942"/>
  <c r="BK2914"/>
  <c r="J2899"/>
  <c r="BK2886"/>
  <c r="BK2801"/>
  <c r="BK2735"/>
  <c r="BK2655"/>
  <c r="BK2639"/>
  <c r="J2624"/>
  <c r="J2587"/>
  <c r="J2577"/>
  <c r="J2568"/>
  <c r="BK2556"/>
  <c r="J2549"/>
  <c r="BK2510"/>
  <c r="J2456"/>
  <c r="J2442"/>
  <c r="BK2420"/>
  <c r="J2408"/>
  <c r="J2399"/>
  <c r="BK2385"/>
  <c r="J2373"/>
  <c r="BK2363"/>
  <c r="BK2341"/>
  <c r="BK2202"/>
  <c r="J2129"/>
  <c r="J2007"/>
  <c r="J1990"/>
  <c r="BK1928"/>
  <c r="J1879"/>
  <c r="J1796"/>
  <c r="BK1772"/>
  <c r="BK1753"/>
  <c r="BK1735"/>
  <c r="BK1723"/>
  <c r="J1690"/>
  <c r="J1604"/>
  <c r="J1594"/>
  <c r="BK1515"/>
  <c r="BK1494"/>
  <c r="BK1480"/>
  <c r="J1456"/>
  <c r="J1432"/>
  <c r="BK1408"/>
  <c r="J1376"/>
  <c r="J1365"/>
  <c r="J1350"/>
  <c r="BK1337"/>
  <c r="BK1325"/>
  <c r="BK1313"/>
  <c r="J1303"/>
  <c r="J1290"/>
  <c r="BK1282"/>
  <c r="BK1254"/>
  <c r="J1248"/>
  <c r="J1237"/>
  <c r="BK1212"/>
  <c r="J1163"/>
  <c r="J1110"/>
  <c r="J1073"/>
  <c r="BK1053"/>
  <c r="J1019"/>
  <c r="BK996"/>
  <c r="J968"/>
  <c r="J959"/>
  <c r="J922"/>
  <c r="BK912"/>
  <c r="BK889"/>
  <c r="BK871"/>
  <c r="BK864"/>
  <c r="J846"/>
  <c r="BK817"/>
  <c r="J787"/>
  <c r="J777"/>
  <c r="BK764"/>
  <c r="BK716"/>
  <c r="BK650"/>
  <c r="BK572"/>
  <c r="J563"/>
  <c r="J516"/>
  <c r="J467"/>
  <c r="BK427"/>
  <c r="J424"/>
  <c r="BK405"/>
  <c r="J391"/>
  <c r="BK382"/>
  <c r="BK374"/>
  <c r="J327"/>
  <c r="BK295"/>
  <c r="J278"/>
  <c r="J258"/>
  <c r="BK191"/>
  <c r="BK173"/>
  <c r="J150"/>
  <c r="J133"/>
  <c i="1" r="AS63"/>
  <c i="14" r="BK137"/>
  <c r="J134"/>
  <c r="J130"/>
  <c r="BK126"/>
  <c r="BK123"/>
  <c r="BK120"/>
  <c r="BK117"/>
  <c r="BK113"/>
  <c r="BK110"/>
  <c r="BK107"/>
  <c r="J104"/>
  <c r="J101"/>
  <c r="BK95"/>
  <c r="BK92"/>
  <c r="BK89"/>
  <c i="13" r="BK412"/>
  <c r="BK407"/>
  <c r="BK403"/>
  <c r="BK392"/>
  <c r="BK381"/>
  <c r="BK370"/>
  <c r="J352"/>
  <c r="J336"/>
  <c r="BK324"/>
  <c r="BK320"/>
  <c r="J313"/>
  <c r="J308"/>
  <c r="J300"/>
  <c r="J297"/>
  <c r="J294"/>
  <c r="J292"/>
  <c r="BK289"/>
  <c r="J286"/>
  <c r="BK283"/>
  <c r="J281"/>
  <c r="BK278"/>
  <c r="J275"/>
  <c r="BK272"/>
  <c r="BK269"/>
  <c r="BK263"/>
  <c r="BK257"/>
  <c r="BK248"/>
  <c r="J242"/>
  <c r="J236"/>
  <c r="J224"/>
  <c r="BK217"/>
  <c r="J206"/>
  <c r="J175"/>
  <c r="J168"/>
  <c r="J153"/>
  <c r="BK133"/>
  <c r="J99"/>
  <c r="BK91"/>
  <c i="12" r="BK402"/>
  <c r="J391"/>
  <c r="J380"/>
  <c r="J371"/>
  <c r="J365"/>
  <c r="J360"/>
  <c r="J351"/>
  <c r="J344"/>
  <c r="BK339"/>
  <c r="J330"/>
  <c r="J326"/>
  <c r="BK319"/>
  <c r="J312"/>
  <c r="BK300"/>
  <c r="BK290"/>
  <c r="J288"/>
  <c r="J284"/>
  <c r="J276"/>
  <c r="J269"/>
  <c r="BK261"/>
  <c r="BK250"/>
  <c r="J239"/>
  <c r="BK230"/>
  <c r="BK218"/>
  <c r="BK212"/>
  <c r="BK203"/>
  <c r="BK190"/>
  <c r="J174"/>
  <c r="J167"/>
  <c r="J157"/>
  <c r="J146"/>
  <c r="J140"/>
  <c r="J131"/>
  <c r="J122"/>
  <c r="BK112"/>
  <c r="J97"/>
  <c i="11" r="J554"/>
  <c r="J553"/>
  <c r="J551"/>
  <c r="J550"/>
  <c r="J547"/>
  <c r="BK541"/>
  <c r="BK537"/>
  <c r="J533"/>
  <c r="J530"/>
  <c r="J527"/>
  <c r="J523"/>
  <c r="J519"/>
  <c r="BK516"/>
  <c r="BK514"/>
  <c r="BK511"/>
  <c r="J507"/>
  <c r="J504"/>
  <c r="J500"/>
  <c r="J496"/>
  <c r="J492"/>
  <c r="BK486"/>
  <c r="BK482"/>
  <c r="J478"/>
  <c r="J474"/>
  <c r="J470"/>
  <c r="BK466"/>
  <c r="BK462"/>
  <c r="BK458"/>
  <c r="BK454"/>
  <c r="BK450"/>
  <c r="BK446"/>
  <c r="J442"/>
  <c r="J438"/>
  <c r="J434"/>
  <c r="J430"/>
  <c r="J423"/>
  <c r="J417"/>
  <c r="BK413"/>
  <c r="BK409"/>
  <c r="J406"/>
  <c r="BK403"/>
  <c r="J400"/>
  <c r="J397"/>
  <c r="J394"/>
  <c r="J391"/>
  <c r="J389"/>
  <c r="BK386"/>
  <c r="J383"/>
  <c r="BK380"/>
  <c r="J378"/>
  <c r="J375"/>
  <c r="J372"/>
  <c r="BK369"/>
  <c r="BK366"/>
  <c r="J361"/>
  <c r="BK358"/>
  <c r="BK356"/>
  <c r="J354"/>
  <c r="BK350"/>
  <c r="J345"/>
  <c r="J342"/>
  <c r="BK339"/>
  <c r="BK336"/>
  <c r="BK334"/>
  <c r="J332"/>
  <c r="BK328"/>
  <c r="BK323"/>
  <c r="J320"/>
  <c r="BK316"/>
  <c r="BK313"/>
  <c r="J309"/>
  <c r="BK306"/>
  <c r="J303"/>
  <c r="J300"/>
  <c r="J298"/>
  <c r="BK296"/>
  <c r="J293"/>
  <c r="BK290"/>
  <c r="J287"/>
  <c r="J283"/>
  <c r="BK280"/>
  <c r="J277"/>
  <c r="J273"/>
  <c r="J271"/>
  <c r="BK265"/>
  <c r="J260"/>
  <c r="BK257"/>
  <c r="J255"/>
  <c r="J253"/>
  <c r="BK250"/>
  <c r="J247"/>
  <c r="J242"/>
  <c r="BK240"/>
  <c r="BK238"/>
  <c r="J233"/>
  <c r="BK231"/>
  <c r="BK228"/>
  <c r="BK225"/>
  <c r="BK223"/>
  <c r="BK220"/>
  <c r="J216"/>
  <c r="BK214"/>
  <c r="BK212"/>
  <c r="BK210"/>
  <c r="J208"/>
  <c r="J206"/>
  <c r="BK204"/>
  <c r="J199"/>
  <c r="J196"/>
  <c r="J194"/>
  <c r="J192"/>
  <c r="BK189"/>
  <c r="BK184"/>
  <c r="J182"/>
  <c r="J176"/>
  <c r="BK173"/>
  <c r="BK170"/>
  <c r="BK168"/>
  <c r="J165"/>
  <c r="J162"/>
  <c r="BK159"/>
  <c r="J157"/>
  <c r="J154"/>
  <c r="BK151"/>
  <c r="J148"/>
  <c r="J145"/>
  <c r="J142"/>
  <c r="J137"/>
  <c r="BK135"/>
  <c r="BK133"/>
  <c r="J132"/>
  <c r="J130"/>
  <c r="BK128"/>
  <c r="J125"/>
  <c r="J123"/>
  <c r="J121"/>
  <c r="J119"/>
  <c r="BK116"/>
  <c r="J113"/>
  <c r="J111"/>
  <c r="BK108"/>
  <c r="J105"/>
  <c r="BK102"/>
  <c r="J99"/>
  <c i="10" r="J128"/>
  <c r="J126"/>
  <c r="BK123"/>
  <c r="J121"/>
  <c r="BK118"/>
  <c r="J115"/>
  <c r="BK113"/>
  <c r="BK111"/>
  <c r="BK109"/>
  <c r="BK107"/>
  <c r="J105"/>
  <c r="BK102"/>
  <c i="9" r="J234"/>
  <c r="J232"/>
  <c r="BK229"/>
  <c r="BK227"/>
  <c r="J223"/>
  <c r="J219"/>
  <c r="BK216"/>
  <c r="J213"/>
  <c r="J211"/>
  <c r="BK208"/>
  <c r="BK206"/>
  <c r="BK203"/>
  <c r="BK201"/>
  <c r="J199"/>
  <c r="J197"/>
  <c r="BK194"/>
  <c r="J192"/>
  <c r="BK188"/>
  <c r="J185"/>
  <c r="J182"/>
  <c r="J180"/>
  <c r="J178"/>
  <c r="J176"/>
  <c r="J173"/>
  <c r="J171"/>
  <c r="BK169"/>
  <c r="J166"/>
  <c r="BK164"/>
  <c r="J162"/>
  <c r="BK160"/>
  <c r="BK157"/>
  <c r="BK153"/>
  <c r="BK149"/>
  <c r="J145"/>
  <c r="BK143"/>
  <c r="BK141"/>
  <c r="J139"/>
  <c r="BK136"/>
  <c r="J134"/>
  <c r="BK131"/>
  <c r="BK127"/>
  <c r="J125"/>
  <c r="J122"/>
  <c r="J118"/>
  <c r="BK116"/>
  <c r="J114"/>
  <c r="J112"/>
  <c r="BK110"/>
  <c r="J108"/>
  <c i="8" r="BK211"/>
  <c r="BK209"/>
  <c r="J208"/>
  <c r="J207"/>
  <c r="BK204"/>
  <c r="BK201"/>
  <c r="J199"/>
  <c r="BK197"/>
  <c r="J194"/>
  <c r="J191"/>
  <c r="J189"/>
  <c r="BK186"/>
  <c r="J184"/>
  <c r="J181"/>
  <c r="J179"/>
  <c r="BK176"/>
  <c r="BK174"/>
  <c r="J170"/>
  <c r="BK167"/>
  <c r="BK165"/>
  <c r="BK163"/>
  <c r="J161"/>
  <c r="J159"/>
  <c r="BK157"/>
  <c r="J155"/>
  <c r="J152"/>
  <c r="BK150"/>
  <c r="BK148"/>
  <c r="J146"/>
  <c r="BK143"/>
  <c r="BK140"/>
  <c r="BK137"/>
  <c r="BK135"/>
  <c r="J133"/>
  <c r="J131"/>
  <c r="BK129"/>
  <c r="J126"/>
  <c r="BK124"/>
  <c r="BK121"/>
  <c r="J118"/>
  <c r="BK115"/>
  <c r="BK111"/>
  <c r="BK110"/>
  <c r="BK108"/>
  <c i="7" r="BK933"/>
  <c r="J928"/>
  <c r="BK915"/>
  <c r="J909"/>
  <c r="BK901"/>
  <c r="BK897"/>
  <c r="BK893"/>
  <c r="BK889"/>
  <c r="BK883"/>
  <c r="J876"/>
  <c r="J873"/>
  <c r="BK869"/>
  <c r="BK865"/>
  <c r="BK859"/>
  <c r="BK855"/>
  <c r="J851"/>
  <c r="BK847"/>
  <c r="J837"/>
  <c r="J834"/>
  <c r="BK831"/>
  <c r="J828"/>
  <c r="J824"/>
  <c r="BK820"/>
  <c r="BK816"/>
  <c r="BK814"/>
  <c r="BK811"/>
  <c r="J808"/>
  <c r="BK804"/>
  <c r="J800"/>
  <c r="J796"/>
  <c r="J792"/>
  <c r="J788"/>
  <c r="J785"/>
  <c r="BK781"/>
  <c r="BK777"/>
  <c r="J774"/>
  <c r="J770"/>
  <c r="BK766"/>
  <c r="J762"/>
  <c r="J754"/>
  <c r="BK750"/>
  <c r="J745"/>
  <c r="J741"/>
  <c r="BK736"/>
  <c r="J731"/>
  <c r="BK726"/>
  <c r="J720"/>
  <c r="BK716"/>
  <c r="J714"/>
  <c r="BK710"/>
  <c r="BK708"/>
  <c r="BK705"/>
  <c r="J702"/>
  <c r="BK700"/>
  <c r="J696"/>
  <c r="J691"/>
  <c r="J679"/>
  <c r="J677"/>
  <c r="BK674"/>
  <c r="BK672"/>
  <c r="J670"/>
  <c r="BK666"/>
  <c r="J661"/>
  <c r="BK655"/>
  <c r="J651"/>
  <c r="J648"/>
  <c r="BK643"/>
  <c r="J639"/>
  <c r="BK635"/>
  <c r="BK632"/>
  <c r="BK628"/>
  <c r="J624"/>
  <c r="BK620"/>
  <c r="J616"/>
  <c r="J607"/>
  <c r="BK595"/>
  <c r="BK566"/>
  <c r="BK562"/>
  <c r="J556"/>
  <c r="BK521"/>
  <c r="J501"/>
  <c r="J491"/>
  <c r="BK439"/>
  <c r="BK434"/>
  <c r="BK431"/>
  <c r="J427"/>
  <c r="BK419"/>
  <c r="J415"/>
  <c r="BK409"/>
  <c r="BK405"/>
  <c r="BK401"/>
  <c r="BK393"/>
  <c r="BK389"/>
  <c r="BK268"/>
  <c r="J207"/>
  <c r="BK183"/>
  <c r="BK178"/>
  <c r="BK172"/>
  <c r="J153"/>
  <c r="J107"/>
  <c i="6" r="BK602"/>
  <c r="BK599"/>
  <c r="BK597"/>
  <c r="J593"/>
  <c r="J587"/>
  <c r="BK584"/>
  <c r="J581"/>
  <c r="BK564"/>
  <c r="BK561"/>
  <c r="BK559"/>
  <c r="J553"/>
  <c r="J549"/>
  <c r="BK542"/>
  <c r="BK539"/>
  <c r="J533"/>
  <c r="J527"/>
  <c r="BK523"/>
  <c r="J516"/>
  <c r="J511"/>
  <c r="J506"/>
  <c r="BK502"/>
  <c r="BK498"/>
  <c r="J492"/>
  <c r="BK486"/>
  <c r="BK478"/>
  <c r="J473"/>
  <c r="J470"/>
  <c r="J468"/>
  <c r="J465"/>
  <c r="BK460"/>
  <c r="BK457"/>
  <c r="BK454"/>
  <c r="BK441"/>
  <c r="J427"/>
  <c r="J406"/>
  <c r="J403"/>
  <c r="J395"/>
  <c r="J390"/>
  <c r="BK368"/>
  <c r="BK363"/>
  <c r="BK359"/>
  <c r="J352"/>
  <c r="J323"/>
  <c r="J263"/>
  <c r="BK256"/>
  <c r="BK241"/>
  <c r="BK237"/>
  <c r="J233"/>
  <c r="J225"/>
  <c r="BK180"/>
  <c r="BK156"/>
  <c r="BK118"/>
  <c r="J110"/>
  <c r="J102"/>
  <c i="5" r="BK254"/>
  <c r="J252"/>
  <c r="J246"/>
  <c r="BK244"/>
  <c r="BK243"/>
  <c r="BK241"/>
  <c r="J238"/>
  <c r="BK235"/>
  <c r="J233"/>
  <c r="J230"/>
  <c r="J228"/>
  <c r="BK226"/>
  <c r="J224"/>
  <c r="J222"/>
  <c r="J220"/>
  <c r="J217"/>
  <c r="BK215"/>
  <c r="J214"/>
  <c r="J212"/>
  <c r="BK210"/>
  <c r="J208"/>
  <c r="BK206"/>
  <c r="J203"/>
  <c r="J201"/>
  <c r="BK199"/>
  <c r="J197"/>
  <c r="J195"/>
  <c r="BK193"/>
  <c r="BK191"/>
  <c r="BK189"/>
  <c r="J187"/>
  <c r="J185"/>
  <c r="BK183"/>
  <c r="BK181"/>
  <c r="J179"/>
  <c r="BK177"/>
  <c r="BK175"/>
  <c r="BK173"/>
  <c r="J171"/>
  <c r="BK169"/>
  <c r="J167"/>
  <c r="BK165"/>
  <c r="BK163"/>
  <c r="BK161"/>
  <c r="BK159"/>
  <c r="BK157"/>
  <c r="BK155"/>
  <c r="J153"/>
  <c r="J151"/>
  <c r="BK149"/>
  <c r="J147"/>
  <c r="BK145"/>
  <c r="J143"/>
  <c r="BK141"/>
  <c r="BK139"/>
  <c r="BK137"/>
  <c r="J135"/>
  <c r="BK133"/>
  <c r="J131"/>
  <c r="BK129"/>
  <c r="BK127"/>
  <c r="J124"/>
  <c r="BK122"/>
  <c r="BK120"/>
  <c r="J116"/>
  <c r="J114"/>
  <c r="J112"/>
  <c r="J110"/>
  <c r="BK108"/>
  <c r="J106"/>
  <c r="J104"/>
  <c r="BK102"/>
  <c i="4" r="J183"/>
  <c r="BK178"/>
  <c r="J172"/>
  <c r="J170"/>
  <c r="J168"/>
  <c r="J163"/>
  <c r="J159"/>
  <c r="BK155"/>
  <c r="J151"/>
  <c r="BK147"/>
  <c r="BK143"/>
  <c r="BK139"/>
  <c r="BK135"/>
  <c r="J130"/>
  <c r="BK126"/>
  <c r="BK124"/>
  <c r="J119"/>
  <c r="BK115"/>
  <c r="J111"/>
  <c r="J106"/>
  <c r="BK104"/>
  <c r="J102"/>
  <c r="BK99"/>
  <c i="3" r="J182"/>
  <c r="J175"/>
  <c r="BK170"/>
  <c r="BK167"/>
  <c r="BK165"/>
  <c r="BK161"/>
  <c r="J157"/>
  <c r="BK153"/>
  <c r="BK149"/>
  <c r="BK144"/>
  <c r="J142"/>
  <c r="BK138"/>
  <c r="J134"/>
  <c r="BK130"/>
  <c r="BK128"/>
  <c r="BK123"/>
  <c r="J119"/>
  <c r="BK116"/>
  <c r="J114"/>
  <c r="J113"/>
  <c r="J108"/>
  <c r="BK104"/>
  <c r="J102"/>
  <c r="BK99"/>
  <c i="2" r="J7514"/>
  <c r="J7494"/>
  <c r="BK7453"/>
  <c r="BK7405"/>
  <c r="BK7362"/>
  <c r="J7344"/>
  <c r="J7330"/>
  <c r="BK7301"/>
  <c r="BK7290"/>
  <c r="BK7275"/>
  <c r="BK7231"/>
  <c r="BK7219"/>
  <c r="BK7200"/>
  <c r="J7185"/>
  <c r="BK7175"/>
  <c r="J7140"/>
  <c r="BK7113"/>
  <c r="J7077"/>
  <c r="J7070"/>
  <c r="BK7067"/>
  <c r="BK7065"/>
  <c r="J6974"/>
  <c r="BK6970"/>
  <c r="J6964"/>
  <c r="BK6958"/>
  <c r="BK6954"/>
  <c r="BK6945"/>
  <c r="J6941"/>
  <c r="J6933"/>
  <c r="J6929"/>
  <c r="BK6920"/>
  <c r="BK6912"/>
  <c r="J6890"/>
  <c r="BK6886"/>
  <c r="BK6877"/>
  <c r="BK6873"/>
  <c r="BK6865"/>
  <c r="BK6859"/>
  <c r="J6854"/>
  <c r="BK6846"/>
  <c r="BK6823"/>
  <c r="J6804"/>
  <c r="J6800"/>
  <c r="BK6796"/>
  <c r="J6792"/>
  <c r="BK6788"/>
  <c r="J6780"/>
  <c r="J6755"/>
  <c r="BK6726"/>
  <c r="BK6714"/>
  <c r="J6710"/>
  <c r="J6706"/>
  <c r="BK6702"/>
  <c r="BK6698"/>
  <c r="BK6694"/>
  <c r="J6684"/>
  <c r="BK6663"/>
  <c r="BK6657"/>
  <c r="BK6651"/>
  <c r="BK6646"/>
  <c r="J6641"/>
  <c r="J6637"/>
  <c r="BK6633"/>
  <c r="J6629"/>
  <c r="BK6625"/>
  <c r="BK6605"/>
  <c r="J6565"/>
  <c r="J6555"/>
  <c r="BK6545"/>
  <c r="BK6540"/>
  <c r="BK6515"/>
  <c r="J6509"/>
  <c r="J6505"/>
  <c r="BK6502"/>
  <c r="BK6493"/>
  <c r="J6489"/>
  <c r="J6485"/>
  <c r="J6481"/>
  <c r="BK6477"/>
  <c r="BK6473"/>
  <c r="BK6469"/>
  <c r="J6465"/>
  <c r="BK6461"/>
  <c r="BK6457"/>
  <c r="BK6453"/>
  <c r="J6449"/>
  <c r="J6447"/>
  <c r="BK6443"/>
  <c r="J6424"/>
  <c r="BK6420"/>
  <c r="J6411"/>
  <c r="J6407"/>
  <c r="J6403"/>
  <c r="BK6401"/>
  <c r="BK6389"/>
  <c r="BK6378"/>
  <c r="J6367"/>
  <c r="J6359"/>
  <c r="J6352"/>
  <c r="J6342"/>
  <c r="BK6336"/>
  <c r="J6330"/>
  <c r="J6324"/>
  <c r="BK6318"/>
  <c r="BK6312"/>
  <c r="BK6306"/>
  <c r="BK6300"/>
  <c r="J6294"/>
  <c r="J6278"/>
  <c r="J6261"/>
  <c r="J6248"/>
  <c r="BK6239"/>
  <c r="J6233"/>
  <c r="BK6211"/>
  <c r="BK6195"/>
  <c r="BK6158"/>
  <c r="BK6141"/>
  <c r="BK6127"/>
  <c r="J6122"/>
  <c r="BK6070"/>
  <c r="J6043"/>
  <c r="BK6035"/>
  <c r="BK6028"/>
  <c r="BK5972"/>
  <c r="J5949"/>
  <c r="J5937"/>
  <c r="J5933"/>
  <c r="BK5930"/>
  <c r="BK5915"/>
  <c r="BK5899"/>
  <c r="BK5855"/>
  <c r="J5785"/>
  <c r="BK5760"/>
  <c r="BK5752"/>
  <c r="J5740"/>
  <c r="BK5728"/>
  <c r="BK5718"/>
  <c r="J5708"/>
  <c r="BK5703"/>
  <c r="J5698"/>
  <c r="BK5693"/>
  <c r="J5688"/>
  <c r="J5682"/>
  <c r="J5674"/>
  <c r="BK5668"/>
  <c r="J5660"/>
  <c r="BK5651"/>
  <c r="BK5645"/>
  <c r="J5639"/>
  <c r="BK5590"/>
  <c r="J5585"/>
  <c r="J5573"/>
  <c r="J5564"/>
  <c r="J5550"/>
  <c r="BK5543"/>
  <c r="J5536"/>
  <c r="BK5528"/>
  <c r="BK5488"/>
  <c r="J5482"/>
  <c r="J5449"/>
  <c r="BK5431"/>
  <c r="BK5412"/>
  <c r="BK5405"/>
  <c r="J5398"/>
  <c r="BK5322"/>
  <c r="BK5318"/>
  <c r="BK5308"/>
  <c r="BK5302"/>
  <c r="BK5291"/>
  <c r="BK5279"/>
  <c r="J5275"/>
  <c r="BK5265"/>
  <c r="J5262"/>
  <c r="J5247"/>
  <c r="J5245"/>
  <c r="J5237"/>
  <c r="BK5218"/>
  <c r="J5192"/>
  <c r="J5164"/>
  <c r="BK5133"/>
  <c r="J5118"/>
  <c r="J5108"/>
  <c r="J5096"/>
  <c r="BK5080"/>
  <c r="BK5069"/>
  <c r="J5051"/>
  <c r="BK5035"/>
  <c r="BK5010"/>
  <c r="J4994"/>
  <c r="BK4957"/>
  <c r="BK4930"/>
  <c r="BK4922"/>
  <c r="BK4913"/>
  <c r="BK4910"/>
  <c r="BK4891"/>
  <c r="BK4879"/>
  <c r="BK4875"/>
  <c r="J4857"/>
  <c r="J4849"/>
  <c r="J4813"/>
  <c r="BK4777"/>
  <c r="J4775"/>
  <c r="J4773"/>
  <c r="J4771"/>
  <c r="J4769"/>
  <c r="J4721"/>
  <c r="J4711"/>
  <c r="J4670"/>
  <c r="BK4650"/>
  <c r="BK4644"/>
  <c r="J4638"/>
  <c r="BK4633"/>
  <c r="BK4518"/>
  <c r="BK4494"/>
  <c r="J4444"/>
  <c r="BK4436"/>
  <c r="BK4413"/>
  <c r="J4404"/>
  <c r="J4399"/>
  <c r="J4390"/>
  <c r="J4369"/>
  <c r="J4360"/>
  <c r="J4344"/>
  <c r="J4339"/>
  <c r="J4331"/>
  <c r="J4322"/>
  <c r="J4314"/>
  <c r="J4309"/>
  <c r="BK4304"/>
  <c r="J4296"/>
  <c r="J4291"/>
  <c r="BK4281"/>
  <c r="BK4276"/>
  <c r="BK4271"/>
  <c r="J4266"/>
  <c r="J4260"/>
  <c r="J4255"/>
  <c r="J4242"/>
  <c r="J4232"/>
  <c r="J4227"/>
  <c r="BK4216"/>
  <c r="BK4202"/>
  <c r="J4200"/>
  <c r="J4187"/>
  <c r="J4180"/>
  <c r="J4175"/>
  <c r="BK4169"/>
  <c r="BK4163"/>
  <c r="J4161"/>
  <c r="BK4160"/>
  <c r="BK4157"/>
  <c r="BK4148"/>
  <c r="BK4135"/>
  <c r="BK4131"/>
  <c r="J4118"/>
  <c r="BK4113"/>
  <c r="J4105"/>
  <c r="BK4050"/>
  <c r="J3979"/>
  <c r="J3977"/>
  <c r="BK3975"/>
  <c r="BK3973"/>
  <c r="BK3971"/>
  <c r="BK3953"/>
  <c r="BK3901"/>
  <c r="J3900"/>
  <c r="BK3884"/>
  <c r="J3881"/>
  <c r="J3875"/>
  <c r="BK3863"/>
  <c r="BK3861"/>
  <c r="BK3856"/>
  <c r="BK3851"/>
  <c r="BK3837"/>
  <c r="BK3835"/>
  <c r="BK3828"/>
  <c r="J3821"/>
  <c r="BK3810"/>
  <c r="BK3805"/>
  <c r="BK3800"/>
  <c r="BK3798"/>
  <c r="J3791"/>
  <c r="J3780"/>
  <c r="BK3762"/>
  <c r="BK3737"/>
  <c r="J3733"/>
  <c r="BK3689"/>
  <c r="J3657"/>
  <c r="BK3635"/>
  <c r="J3613"/>
  <c r="BK3497"/>
  <c r="BK3450"/>
  <c r="BK3378"/>
  <c r="BK3349"/>
  <c r="BK3305"/>
  <c r="J3274"/>
  <c r="BK3266"/>
  <c r="BK3247"/>
  <c r="J3226"/>
  <c r="J3196"/>
  <c r="J3178"/>
  <c r="BK3170"/>
  <c r="J3162"/>
  <c r="BK3148"/>
  <c r="BK3144"/>
  <c r="BK3109"/>
  <c r="J3082"/>
  <c r="J3020"/>
  <c r="BK3008"/>
  <c r="BK3001"/>
  <c r="BK2991"/>
  <c r="J2978"/>
  <c r="J2953"/>
  <c r="J2949"/>
  <c r="J2942"/>
  <c r="J2914"/>
  <c r="BK2899"/>
  <c r="J2886"/>
  <c r="J2801"/>
  <c r="J2735"/>
  <c r="J2655"/>
  <c r="J2641"/>
  <c r="J2626"/>
  <c r="J2614"/>
  <c r="J2581"/>
  <c r="BK2571"/>
  <c r="J2556"/>
  <c r="BK2549"/>
  <c r="J2510"/>
  <c r="BK2456"/>
  <c r="BK2442"/>
  <c r="J2420"/>
  <c r="BK2408"/>
  <c r="BK2399"/>
  <c r="J2385"/>
  <c r="BK2373"/>
  <c r="J2363"/>
  <c r="J2341"/>
  <c r="J2202"/>
  <c r="BK2129"/>
  <c r="J2031"/>
  <c r="BK2007"/>
  <c r="BK1990"/>
  <c r="J1928"/>
  <c r="BK1871"/>
  <c r="BK1776"/>
  <c r="BK1756"/>
  <c r="J1739"/>
  <c r="J1731"/>
  <c r="J1705"/>
  <c r="BK1690"/>
  <c r="BK1604"/>
  <c r="BK1594"/>
  <c r="J1515"/>
  <c r="J1494"/>
  <c r="J1480"/>
  <c r="BK1456"/>
  <c r="BK1432"/>
  <c r="J1408"/>
  <c r="BK1376"/>
  <c r="BK1365"/>
  <c r="BK1350"/>
  <c r="J1337"/>
  <c r="J1325"/>
  <c r="J1313"/>
  <c r="BK1303"/>
  <c r="BK1290"/>
  <c r="J1282"/>
  <c r="J1254"/>
  <c r="BK1248"/>
  <c r="BK1237"/>
  <c r="J1212"/>
  <c r="BK1163"/>
  <c r="BK1110"/>
  <c r="BK1073"/>
  <c r="J1053"/>
  <c r="BK1019"/>
  <c r="J996"/>
  <c r="BK968"/>
  <c r="BK959"/>
  <c r="BK922"/>
  <c r="J912"/>
  <c r="J889"/>
  <c r="J871"/>
  <c r="J864"/>
  <c r="BK846"/>
  <c r="J817"/>
  <c r="BK787"/>
  <c r="BK777"/>
  <c r="J764"/>
  <c r="J716"/>
  <c r="BK595"/>
  <c r="J565"/>
  <c r="BK540"/>
  <c r="J506"/>
  <c r="BK428"/>
  <c r="J427"/>
  <c r="BK424"/>
  <c r="J405"/>
  <c r="BK391"/>
  <c r="J382"/>
  <c r="BK329"/>
  <c r="J298"/>
  <c r="J291"/>
  <c r="BK263"/>
  <c r="BK258"/>
  <c r="J191"/>
  <c r="J173"/>
  <c r="BK150"/>
  <c r="BK133"/>
  <c i="1" r="AS60"/>
  <c i="2" l="1" r="P2555"/>
  <c r="R2555"/>
  <c r="T2555"/>
  <c r="BK128"/>
  <c r="T128"/>
  <c r="P328"/>
  <c r="T328"/>
  <c r="P878"/>
  <c r="R878"/>
  <c r="BK1775"/>
  <c r="J1775"/>
  <c r="J68"/>
  <c r="T1775"/>
  <c r="P2570"/>
  <c r="R2570"/>
  <c r="BK2969"/>
  <c r="J2969"/>
  <c r="J71"/>
  <c r="T2969"/>
  <c r="P3713"/>
  <c r="R3713"/>
  <c r="BK3797"/>
  <c r="J3797"/>
  <c r="J73"/>
  <c r="R3797"/>
  <c r="BK3855"/>
  <c r="J3855"/>
  <c r="J74"/>
  <c r="R3855"/>
  <c r="BK3883"/>
  <c r="J3883"/>
  <c r="J75"/>
  <c r="R3883"/>
  <c r="BK4630"/>
  <c r="J4630"/>
  <c r="J76"/>
  <c r="R4630"/>
  <c r="BK4643"/>
  <c r="J4643"/>
  <c r="J77"/>
  <c r="R4643"/>
  <c r="T4643"/>
  <c r="P4649"/>
  <c r="T4649"/>
  <c r="P4915"/>
  <c r="T4915"/>
  <c r="P5267"/>
  <c r="T5267"/>
  <c r="P5589"/>
  <c r="R5589"/>
  <c r="BK5644"/>
  <c r="J5644"/>
  <c r="J83"/>
  <c r="T5644"/>
  <c r="P5692"/>
  <c r="T5692"/>
  <c r="P5707"/>
  <c r="R5707"/>
  <c r="T5707"/>
  <c r="P5717"/>
  <c r="T5717"/>
  <c r="P5754"/>
  <c r="R5754"/>
  <c r="BK6126"/>
  <c r="J6126"/>
  <c r="J88"/>
  <c r="T6126"/>
  <c r="P6361"/>
  <c r="BK6372"/>
  <c r="J6372"/>
  <c r="J90"/>
  <c r="R6372"/>
  <c r="BK6650"/>
  <c r="J6650"/>
  <c r="J91"/>
  <c r="T6650"/>
  <c r="R7034"/>
  <c r="BK7072"/>
  <c r="J7072"/>
  <c r="J93"/>
  <c r="R7072"/>
  <c r="BK7516"/>
  <c r="J7516"/>
  <c r="J94"/>
  <c r="R7516"/>
  <c r="BK7554"/>
  <c r="J7554"/>
  <c r="J95"/>
  <c r="T7554"/>
  <c r="P7712"/>
  <c r="BK7732"/>
  <c r="J7732"/>
  <c r="J97"/>
  <c r="R7732"/>
  <c r="BK8154"/>
  <c r="J8154"/>
  <c r="J98"/>
  <c r="R8154"/>
  <c r="BK8241"/>
  <c r="J8241"/>
  <c r="J99"/>
  <c r="T8241"/>
  <c r="BK8743"/>
  <c r="J8743"/>
  <c r="J100"/>
  <c r="P8743"/>
  <c r="R8743"/>
  <c r="T8743"/>
  <c r="BK8778"/>
  <c r="J8778"/>
  <c r="J102"/>
  <c r="P8778"/>
  <c r="P8777"/>
  <c r="R8778"/>
  <c r="R8777"/>
  <c r="T8778"/>
  <c r="T8777"/>
  <c i="3" r="P98"/>
  <c r="T98"/>
  <c r="BK112"/>
  <c r="J112"/>
  <c r="J67"/>
  <c r="R112"/>
  <c r="BK133"/>
  <c r="J133"/>
  <c r="J68"/>
  <c r="R133"/>
  <c r="BK148"/>
  <c r="J148"/>
  <c r="J69"/>
  <c r="T148"/>
  <c i="4" r="R98"/>
  <c r="BK108"/>
  <c r="J108"/>
  <c r="J66"/>
  <c r="R108"/>
  <c r="BK123"/>
  <c r="J123"/>
  <c r="J67"/>
  <c r="P123"/>
  <c r="BK132"/>
  <c r="J132"/>
  <c r="J68"/>
  <c r="T132"/>
  <c r="P167"/>
  <c r="T167"/>
  <c i="5" r="BK101"/>
  <c r="J101"/>
  <c r="J66"/>
  <c r="T101"/>
  <c r="T97"/>
  <c r="BK118"/>
  <c r="R118"/>
  <c r="T118"/>
  <c r="P126"/>
  <c r="T126"/>
  <c r="P232"/>
  <c r="R232"/>
  <c r="BK251"/>
  <c r="J251"/>
  <c r="J74"/>
  <c r="R251"/>
  <c r="R250"/>
  <c i="6" r="P101"/>
  <c r="R101"/>
  <c r="BK351"/>
  <c r="J351"/>
  <c r="J70"/>
  <c r="P351"/>
  <c r="T351"/>
  <c r="P358"/>
  <c r="R358"/>
  <c r="T358"/>
  <c r="P367"/>
  <c r="T367"/>
  <c r="P401"/>
  <c r="R401"/>
  <c r="BK589"/>
  <c r="J589"/>
  <c r="J74"/>
  <c r="R589"/>
  <c i="7" r="P106"/>
  <c r="T106"/>
  <c r="J328"/>
  <c r="J70"/>
  <c r="R388"/>
  <c r="BK396"/>
  <c r="R396"/>
  <c r="BK438"/>
  <c r="J438"/>
  <c r="J75"/>
  <c r="R438"/>
  <c r="BK660"/>
  <c r="J660"/>
  <c r="J76"/>
  <c r="BK733"/>
  <c r="J733"/>
  <c r="J77"/>
  <c r="T733"/>
  <c r="P903"/>
  <c r="T903"/>
  <c r="P932"/>
  <c r="T932"/>
  <c i="8" r="BK107"/>
  <c r="J107"/>
  <c r="J70"/>
  <c r="R107"/>
  <c r="BK123"/>
  <c r="J123"/>
  <c r="J71"/>
  <c r="P123"/>
  <c r="BK128"/>
  <c r="J128"/>
  <c r="J72"/>
  <c r="R128"/>
  <c r="BK153"/>
  <c r="J153"/>
  <c r="J73"/>
  <c r="R153"/>
  <c r="BK177"/>
  <c r="J177"/>
  <c r="J74"/>
  <c r="R177"/>
  <c r="BK183"/>
  <c r="J183"/>
  <c r="J75"/>
  <c r="R183"/>
  <c r="T183"/>
  <c r="P187"/>
  <c r="T187"/>
  <c r="R198"/>
  <c r="BK202"/>
  <c r="J202"/>
  <c r="J78"/>
  <c r="R202"/>
  <c r="BK206"/>
  <c r="J206"/>
  <c r="J79"/>
  <c r="R206"/>
  <c i="9" r="BK107"/>
  <c r="J107"/>
  <c r="J70"/>
  <c r="R107"/>
  <c r="BK128"/>
  <c r="J128"/>
  <c r="J71"/>
  <c r="R128"/>
  <c r="BK137"/>
  <c r="J137"/>
  <c r="J72"/>
  <c r="R137"/>
  <c r="BK168"/>
  <c r="J168"/>
  <c r="J73"/>
  <c r="R168"/>
  <c r="BK196"/>
  <c r="J196"/>
  <c r="J74"/>
  <c r="R196"/>
  <c r="BK205"/>
  <c r="J205"/>
  <c r="J75"/>
  <c r="P205"/>
  <c r="BK209"/>
  <c r="J209"/>
  <c r="J76"/>
  <c r="R209"/>
  <c r="BK220"/>
  <c r="J220"/>
  <c r="J77"/>
  <c r="P220"/>
  <c r="T220"/>
  <c r="R226"/>
  <c r="BK230"/>
  <c r="J230"/>
  <c r="J79"/>
  <c r="R230"/>
  <c i="10" r="BK101"/>
  <c r="J101"/>
  <c r="J70"/>
  <c r="R101"/>
  <c r="BK119"/>
  <c r="J119"/>
  <c r="J71"/>
  <c r="R119"/>
  <c r="BK124"/>
  <c r="J124"/>
  <c r="J72"/>
  <c r="T124"/>
  <c i="11" r="P97"/>
  <c r="T97"/>
  <c r="P139"/>
  <c r="T139"/>
  <c r="P186"/>
  <c r="R186"/>
  <c r="BK330"/>
  <c r="J330"/>
  <c r="J69"/>
  <c r="R330"/>
  <c r="BK352"/>
  <c r="J352"/>
  <c r="J70"/>
  <c r="R352"/>
  <c r="BK363"/>
  <c r="J363"/>
  <c r="J71"/>
  <c r="R363"/>
  <c r="BK425"/>
  <c r="J425"/>
  <c r="J72"/>
  <c r="T425"/>
  <c i="12" r="P96"/>
  <c r="T96"/>
  <c r="P234"/>
  <c r="T234"/>
  <c r="P281"/>
  <c r="R281"/>
  <c r="BK325"/>
  <c r="J325"/>
  <c r="J66"/>
  <c r="R325"/>
  <c r="BK354"/>
  <c r="J354"/>
  <c r="J69"/>
  <c r="R354"/>
  <c r="BK364"/>
  <c r="J364"/>
  <c r="J70"/>
  <c r="R364"/>
  <c r="P374"/>
  <c r="P373"/>
  <c r="R374"/>
  <c r="R373"/>
  <c i="13" r="BK90"/>
  <c r="T90"/>
  <c r="R216"/>
  <c r="P231"/>
  <c r="T231"/>
  <c r="P404"/>
  <c r="T404"/>
  <c i="14" r="BK106"/>
  <c r="J106"/>
  <c r="J62"/>
  <c r="R106"/>
  <c r="T106"/>
  <c r="T116"/>
  <c r="P133"/>
  <c r="R133"/>
  <c r="T133"/>
  <c r="BK143"/>
  <c r="J143"/>
  <c r="J66"/>
  <c r="T143"/>
  <c i="2" r="P128"/>
  <c r="R128"/>
  <c r="BK328"/>
  <c r="J328"/>
  <c r="J66"/>
  <c r="R328"/>
  <c r="BK878"/>
  <c r="J878"/>
  <c r="J67"/>
  <c r="T878"/>
  <c r="P1775"/>
  <c r="R1775"/>
  <c r="BK2570"/>
  <c r="J2570"/>
  <c r="J70"/>
  <c r="T2570"/>
  <c r="P2969"/>
  <c r="R2969"/>
  <c r="BK3713"/>
  <c r="J3713"/>
  <c r="J72"/>
  <c r="T3713"/>
  <c r="P3797"/>
  <c r="T3797"/>
  <c r="P3855"/>
  <c r="T3855"/>
  <c r="P3883"/>
  <c r="T3883"/>
  <c r="P4630"/>
  <c r="T4630"/>
  <c r="P4643"/>
  <c r="BK4649"/>
  <c r="J4649"/>
  <c r="J79"/>
  <c r="R4649"/>
  <c r="BK4915"/>
  <c r="J4915"/>
  <c r="J80"/>
  <c r="R4915"/>
  <c r="BK5267"/>
  <c r="J5267"/>
  <c r="J81"/>
  <c r="R5267"/>
  <c r="BK5589"/>
  <c r="J5589"/>
  <c r="J82"/>
  <c r="T5589"/>
  <c r="P5644"/>
  <c r="R5644"/>
  <c r="BK5692"/>
  <c r="J5692"/>
  <c r="J84"/>
  <c r="R5692"/>
  <c r="BK5707"/>
  <c r="J5707"/>
  <c r="J85"/>
  <c r="BK5717"/>
  <c r="J5717"/>
  <c r="J86"/>
  <c r="R5717"/>
  <c r="BK5754"/>
  <c r="J5754"/>
  <c r="J87"/>
  <c r="T5754"/>
  <c r="P6126"/>
  <c r="R6126"/>
  <c r="BK6361"/>
  <c r="J6361"/>
  <c r="J89"/>
  <c r="R6361"/>
  <c r="T6361"/>
  <c r="P6372"/>
  <c r="T6372"/>
  <c r="P6650"/>
  <c r="R6650"/>
  <c r="BK7034"/>
  <c r="J7034"/>
  <c r="J92"/>
  <c r="P7034"/>
  <c r="T7034"/>
  <c r="P7072"/>
  <c r="T7072"/>
  <c r="P7516"/>
  <c r="T7516"/>
  <c r="P7554"/>
  <c r="R7554"/>
  <c r="BK7712"/>
  <c r="J7712"/>
  <c r="J96"/>
  <c r="R7712"/>
  <c r="T7712"/>
  <c r="P7732"/>
  <c r="T7732"/>
  <c r="P8154"/>
  <c r="T8154"/>
  <c r="P8241"/>
  <c r="R8241"/>
  <c i="3" r="BK98"/>
  <c r="J98"/>
  <c r="J65"/>
  <c r="R98"/>
  <c r="BK107"/>
  <c r="J107"/>
  <c r="J66"/>
  <c r="P107"/>
  <c r="R107"/>
  <c r="T107"/>
  <c r="P112"/>
  <c r="T112"/>
  <c r="P133"/>
  <c r="T133"/>
  <c r="P148"/>
  <c r="R148"/>
  <c i="4" r="BK98"/>
  <c r="P98"/>
  <c r="T98"/>
  <c r="P108"/>
  <c r="T108"/>
  <c r="R123"/>
  <c r="T123"/>
  <c r="P132"/>
  <c r="R132"/>
  <c r="BK167"/>
  <c r="J167"/>
  <c r="J69"/>
  <c r="R167"/>
  <c i="5" r="P101"/>
  <c r="P97"/>
  <c r="R101"/>
  <c r="R97"/>
  <c r="P118"/>
  <c r="P117"/>
  <c r="BK126"/>
  <c r="J126"/>
  <c r="J69"/>
  <c r="R126"/>
  <c r="BK232"/>
  <c r="J232"/>
  <c r="J70"/>
  <c r="T232"/>
  <c r="P251"/>
  <c r="P250"/>
  <c r="T251"/>
  <c r="T250"/>
  <c i="6" r="BK101"/>
  <c r="J101"/>
  <c r="J69"/>
  <c r="T101"/>
  <c r="R351"/>
  <c r="BK358"/>
  <c r="J358"/>
  <c r="J71"/>
  <c r="BK367"/>
  <c r="J367"/>
  <c r="J72"/>
  <c r="R367"/>
  <c r="BK401"/>
  <c r="J401"/>
  <c r="J73"/>
  <c r="T401"/>
  <c r="P589"/>
  <c r="T589"/>
  <c i="7" r="BK106"/>
  <c r="J106"/>
  <c r="J69"/>
  <c r="R106"/>
  <c r="R105"/>
  <c r="BK388"/>
  <c r="J388"/>
  <c r="J71"/>
  <c r="P388"/>
  <c r="T388"/>
  <c r="P396"/>
  <c r="T396"/>
  <c r="P438"/>
  <c r="T438"/>
  <c r="P660"/>
  <c r="R660"/>
  <c r="T660"/>
  <c r="P733"/>
  <c r="R733"/>
  <c r="BK903"/>
  <c r="J903"/>
  <c r="J78"/>
  <c r="R903"/>
  <c r="BK932"/>
  <c r="J932"/>
  <c r="J79"/>
  <c r="R932"/>
  <c i="8" r="P107"/>
  <c r="T107"/>
  <c r="R123"/>
  <c r="T123"/>
  <c r="P128"/>
  <c r="T128"/>
  <c r="P153"/>
  <c r="T153"/>
  <c r="P177"/>
  <c r="T177"/>
  <c r="P183"/>
  <c r="BK187"/>
  <c r="J187"/>
  <c r="J76"/>
  <c r="R187"/>
  <c r="BK198"/>
  <c r="J198"/>
  <c r="J77"/>
  <c r="P198"/>
  <c r="T198"/>
  <c r="P202"/>
  <c r="T202"/>
  <c r="P206"/>
  <c r="T206"/>
  <c i="9" r="P107"/>
  <c r="T107"/>
  <c r="P128"/>
  <c r="T128"/>
  <c r="P137"/>
  <c r="T137"/>
  <c r="P168"/>
  <c r="T168"/>
  <c r="P196"/>
  <c r="T196"/>
  <c r="R205"/>
  <c r="T205"/>
  <c r="P209"/>
  <c r="T209"/>
  <c r="R220"/>
  <c r="BK226"/>
  <c r="J226"/>
  <c r="J78"/>
  <c r="P226"/>
  <c r="T226"/>
  <c r="P230"/>
  <c r="T230"/>
  <c i="10" r="P101"/>
  <c r="T101"/>
  <c r="P119"/>
  <c r="T119"/>
  <c r="P124"/>
  <c r="R124"/>
  <c i="11" r="BK97"/>
  <c r="J97"/>
  <c r="J66"/>
  <c r="R97"/>
  <c r="BK139"/>
  <c r="J139"/>
  <c r="J67"/>
  <c r="R139"/>
  <c r="BK186"/>
  <c r="J186"/>
  <c r="J68"/>
  <c r="T186"/>
  <c r="P330"/>
  <c r="T330"/>
  <c r="P352"/>
  <c r="T352"/>
  <c r="P363"/>
  <c r="T363"/>
  <c r="P425"/>
  <c r="R425"/>
  <c i="12" r="BK96"/>
  <c r="J96"/>
  <c r="J61"/>
  <c r="R96"/>
  <c r="BK234"/>
  <c r="J234"/>
  <c r="J63"/>
  <c r="R234"/>
  <c r="BK281"/>
  <c r="J281"/>
  <c r="J65"/>
  <c r="T281"/>
  <c r="P325"/>
  <c r="T325"/>
  <c r="P354"/>
  <c r="T354"/>
  <c r="P364"/>
  <c r="T364"/>
  <c r="BK374"/>
  <c r="J374"/>
  <c r="J72"/>
  <c r="T374"/>
  <c r="T373"/>
  <c i="13" r="P90"/>
  <c r="R90"/>
  <c r="BK216"/>
  <c r="J216"/>
  <c r="J62"/>
  <c r="P216"/>
  <c r="T216"/>
  <c r="BK231"/>
  <c r="J231"/>
  <c r="J64"/>
  <c r="R231"/>
  <c r="BK404"/>
  <c r="J404"/>
  <c r="J65"/>
  <c r="R404"/>
  <c i="14" r="BK88"/>
  <c r="J88"/>
  <c r="J61"/>
  <c r="P88"/>
  <c r="R88"/>
  <c r="T88"/>
  <c r="T87"/>
  <c r="T86"/>
  <c r="P106"/>
  <c r="BK116"/>
  <c r="J116"/>
  <c r="J63"/>
  <c r="P116"/>
  <c r="R116"/>
  <c r="BK133"/>
  <c r="J133"/>
  <c r="J65"/>
  <c r="P143"/>
  <c r="R143"/>
  <c i="2" r="E50"/>
  <c r="J56"/>
  <c r="F59"/>
  <c r="J59"/>
  <c r="BE138"/>
  <c r="BE150"/>
  <c r="BE182"/>
  <c r="BE258"/>
  <c r="BE263"/>
  <c r="BE278"/>
  <c r="BE329"/>
  <c r="BE391"/>
  <c r="BE424"/>
  <c r="BE426"/>
  <c r="BE428"/>
  <c r="BE467"/>
  <c r="BE516"/>
  <c r="BE540"/>
  <c r="BE595"/>
  <c r="BE711"/>
  <c r="BE777"/>
  <c r="BE785"/>
  <c r="BE787"/>
  <c r="BE864"/>
  <c r="BE871"/>
  <c r="BE889"/>
  <c r="BE917"/>
  <c r="BE922"/>
  <c r="BE935"/>
  <c r="BE959"/>
  <c r="BE963"/>
  <c r="BE968"/>
  <c r="BE980"/>
  <c r="BE996"/>
  <c r="BE1019"/>
  <c r="BE1032"/>
  <c r="BE1065"/>
  <c r="BE1073"/>
  <c r="BE1098"/>
  <c r="BE1123"/>
  <c r="BE1163"/>
  <c r="BE1222"/>
  <c r="BE1237"/>
  <c r="BE1243"/>
  <c r="BE1248"/>
  <c r="BE1254"/>
  <c r="BE1278"/>
  <c r="BE1286"/>
  <c r="BE1290"/>
  <c r="BE1297"/>
  <c r="BE1303"/>
  <c r="BE1309"/>
  <c r="BE1337"/>
  <c r="BE1350"/>
  <c r="BE1359"/>
  <c r="BE1372"/>
  <c r="BE1432"/>
  <c r="BE1456"/>
  <c r="BE1468"/>
  <c r="BE1480"/>
  <c r="BE1492"/>
  <c r="BE1494"/>
  <c r="BE1499"/>
  <c r="BE1557"/>
  <c r="BE1594"/>
  <c r="BE1599"/>
  <c r="BE1604"/>
  <c r="BE1735"/>
  <c r="BE1756"/>
  <c r="BE1776"/>
  <c r="BE1796"/>
  <c r="BE1871"/>
  <c r="BE1879"/>
  <c r="BE1963"/>
  <c r="BE1990"/>
  <c r="BE2006"/>
  <c r="BE2007"/>
  <c r="BE2031"/>
  <c r="BE2129"/>
  <c r="BE2322"/>
  <c r="BE2363"/>
  <c r="BE2368"/>
  <c r="BE2385"/>
  <c r="BE2397"/>
  <c r="BE2401"/>
  <c r="BE2408"/>
  <c r="BE2418"/>
  <c r="BE2423"/>
  <c r="BE2442"/>
  <c r="BE2454"/>
  <c r="BE2456"/>
  <c r="BE2460"/>
  <c r="BE2549"/>
  <c r="BE2554"/>
  <c r="BE2571"/>
  <c r="BE2577"/>
  <c r="BE2624"/>
  <c r="BE2648"/>
  <c r="BE2735"/>
  <c r="BE2886"/>
  <c r="BE2888"/>
  <c r="BE2899"/>
  <c r="BE2901"/>
  <c r="BE2942"/>
  <c r="BE2944"/>
  <c r="BE2953"/>
  <c r="BE2970"/>
  <c r="BE2986"/>
  <c r="BE2991"/>
  <c r="BE3001"/>
  <c r="BE3003"/>
  <c r="BE3008"/>
  <c r="BE3013"/>
  <c r="BE3107"/>
  <c r="BE3109"/>
  <c r="BE3111"/>
  <c r="BE3144"/>
  <c r="BE3146"/>
  <c r="BE3148"/>
  <c r="BE3170"/>
  <c r="BE3226"/>
  <c r="BE3244"/>
  <c r="BE3247"/>
  <c r="BE3263"/>
  <c r="BE3276"/>
  <c r="BE3325"/>
  <c r="BE3349"/>
  <c r="BE3362"/>
  <c r="BE3378"/>
  <c r="BE3405"/>
  <c r="BE3450"/>
  <c r="BE3497"/>
  <c r="BE3556"/>
  <c r="BE3615"/>
  <c r="BE3635"/>
  <c r="BE3677"/>
  <c r="BE3689"/>
  <c r="BE3733"/>
  <c r="BE3766"/>
  <c r="BE3798"/>
  <c r="BE3800"/>
  <c r="BE3805"/>
  <c r="BE3810"/>
  <c r="BE3828"/>
  <c r="BE3835"/>
  <c r="BE3837"/>
  <c r="BE3856"/>
  <c r="BE3861"/>
  <c r="BE3863"/>
  <c r="BE3884"/>
  <c r="BE3901"/>
  <c r="BE3953"/>
  <c r="BE3971"/>
  <c r="BE3973"/>
  <c r="BE3975"/>
  <c r="BE4050"/>
  <c r="BE4105"/>
  <c r="BE4118"/>
  <c r="BE4131"/>
  <c r="BE4135"/>
  <c r="BE4148"/>
  <c r="BE4157"/>
  <c r="BE4160"/>
  <c r="BE4163"/>
  <c r="BE4169"/>
  <c r="BE4200"/>
  <c r="BE4202"/>
  <c r="BE4216"/>
  <c r="BE4260"/>
  <c r="BE4266"/>
  <c r="BE4271"/>
  <c r="BE4276"/>
  <c r="BE4281"/>
  <c r="BE4296"/>
  <c r="BE4304"/>
  <c r="BE4413"/>
  <c r="BE4436"/>
  <c r="BE4453"/>
  <c r="BE4499"/>
  <c r="BE4518"/>
  <c r="BE4531"/>
  <c r="BE4544"/>
  <c r="BE4553"/>
  <c r="BE4558"/>
  <c r="BE4591"/>
  <c r="BE4631"/>
  <c r="BE4638"/>
  <c r="BE4644"/>
  <c r="BE4646"/>
  <c r="BE4650"/>
  <c r="BE4670"/>
  <c r="BE4709"/>
  <c r="BE4775"/>
  <c r="BE4777"/>
  <c r="BE4859"/>
  <c r="BE4875"/>
  <c r="BE4877"/>
  <c r="BE4879"/>
  <c r="BE4891"/>
  <c r="BE4894"/>
  <c r="BE4911"/>
  <c r="BE4916"/>
  <c r="BE4926"/>
  <c r="BE4930"/>
  <c r="BE4992"/>
  <c r="BE5010"/>
  <c r="BE5033"/>
  <c r="BE5035"/>
  <c r="BE5045"/>
  <c r="BE5053"/>
  <c r="BE5071"/>
  <c r="BE5096"/>
  <c r="BE5120"/>
  <c r="BE5133"/>
  <c r="BE5166"/>
  <c r="BE5218"/>
  <c r="BE5220"/>
  <c r="BE5245"/>
  <c r="BE5263"/>
  <c r="BE5265"/>
  <c r="BE5268"/>
  <c r="BE5275"/>
  <c r="BE5279"/>
  <c r="BE5281"/>
  <c r="BE5291"/>
  <c r="BE5293"/>
  <c r="BE5302"/>
  <c r="BE5304"/>
  <c r="BE5308"/>
  <c r="BE5310"/>
  <c r="BE5320"/>
  <c r="BE5322"/>
  <c r="BE5410"/>
  <c r="BE5412"/>
  <c r="BE5425"/>
  <c r="BE5431"/>
  <c r="BE5447"/>
  <c r="BE5482"/>
  <c r="BE5488"/>
  <c r="BE5511"/>
  <c r="BE5528"/>
  <c r="BE5536"/>
  <c r="BE5541"/>
  <c r="BE5543"/>
  <c r="BE5548"/>
  <c r="BE5571"/>
  <c r="BE5585"/>
  <c r="BE5590"/>
  <c r="BE5632"/>
  <c r="BE5645"/>
  <c r="BE5662"/>
  <c r="BE5668"/>
  <c r="BE5676"/>
  <c r="BE5693"/>
  <c r="BE5705"/>
  <c r="BE5708"/>
  <c r="BE5718"/>
  <c r="BE5723"/>
  <c r="BE5728"/>
  <c r="BE5750"/>
  <c r="BE5755"/>
  <c r="BE5760"/>
  <c r="BE5765"/>
  <c r="BE5816"/>
  <c r="BE5858"/>
  <c r="BE5904"/>
  <c r="BE5915"/>
  <c r="BE5930"/>
  <c r="BE5972"/>
  <c r="BE5986"/>
  <c r="BE6028"/>
  <c r="BE6035"/>
  <c r="BE6036"/>
  <c r="BE6045"/>
  <c r="BE6070"/>
  <c r="BE6141"/>
  <c r="BE6150"/>
  <c r="BE6158"/>
  <c r="BE6195"/>
  <c r="BE6200"/>
  <c r="BE6211"/>
  <c r="BE6222"/>
  <c r="BE6233"/>
  <c r="BE6239"/>
  <c r="BE6242"/>
  <c r="BE6291"/>
  <c r="BE6297"/>
  <c r="BE6309"/>
  <c r="BE6312"/>
  <c r="BE6315"/>
  <c r="BE6318"/>
  <c r="BE6321"/>
  <c r="BE6330"/>
  <c r="BE6336"/>
  <c r="BE6359"/>
  <c r="BE6367"/>
  <c r="BE6391"/>
  <c r="BE6413"/>
  <c r="BE6420"/>
  <c r="BE6422"/>
  <c r="BE6426"/>
  <c r="BE6447"/>
  <c r="BE6453"/>
  <c r="BE6459"/>
  <c r="BE6461"/>
  <c r="BE6465"/>
  <c r="BE6467"/>
  <c r="BE6469"/>
  <c r="BE6471"/>
  <c r="BE6477"/>
  <c r="BE6487"/>
  <c r="BE6491"/>
  <c r="BE6493"/>
  <c r="BE6502"/>
  <c r="BE6503"/>
  <c r="BE6509"/>
  <c r="BE6513"/>
  <c r="BE6515"/>
  <c r="BE6539"/>
  <c r="BE6540"/>
  <c r="BE6545"/>
  <c r="BE6565"/>
  <c r="BE6572"/>
  <c r="BE6605"/>
  <c r="BE6613"/>
  <c r="BE6625"/>
  <c r="BE6629"/>
  <c r="BE6631"/>
  <c r="BE6633"/>
  <c r="BE6637"/>
  <c r="BE6645"/>
  <c r="BE6646"/>
  <c r="BE6651"/>
  <c r="BE6657"/>
  <c r="BE6661"/>
  <c r="BE6663"/>
  <c r="BE6681"/>
  <c r="BE6689"/>
  <c r="BE6694"/>
  <c r="BE6696"/>
  <c r="BE6698"/>
  <c r="BE6700"/>
  <c r="BE6706"/>
  <c r="BE6708"/>
  <c r="BE6714"/>
  <c r="BE6726"/>
  <c r="BE6767"/>
  <c r="BE6777"/>
  <c r="BE6780"/>
  <c r="BE6788"/>
  <c r="BE6796"/>
  <c r="BE6832"/>
  <c r="BE6846"/>
  <c r="BE6857"/>
  <c r="BE6859"/>
  <c r="BE6861"/>
  <c r="BE6865"/>
  <c r="BE6867"/>
  <c r="BE6873"/>
  <c r="BE6877"/>
  <c r="BE6884"/>
  <c r="BE6886"/>
  <c r="BE6888"/>
  <c r="BE6918"/>
  <c r="BE6920"/>
  <c r="BE6929"/>
  <c r="BE6931"/>
  <c r="BE6943"/>
  <c r="BE6952"/>
  <c r="BE6954"/>
  <c r="BE6958"/>
  <c r="BE6962"/>
  <c r="BE6964"/>
  <c r="BE6968"/>
  <c r="BE6970"/>
  <c r="BE6974"/>
  <c r="BE7064"/>
  <c r="BE7065"/>
  <c r="BE7066"/>
  <c r="BE7067"/>
  <c r="BE7068"/>
  <c r="BE7070"/>
  <c r="BE7113"/>
  <c r="BE7122"/>
  <c r="BE7175"/>
  <c r="BE7191"/>
  <c r="BE7200"/>
  <c r="BE7219"/>
  <c r="BE7223"/>
  <c r="BE7231"/>
  <c r="BE7239"/>
  <c r="BE7275"/>
  <c r="BE7277"/>
  <c r="BE7290"/>
  <c r="BE7292"/>
  <c r="BE7301"/>
  <c r="BE7339"/>
  <c r="BE7349"/>
  <c r="BE7362"/>
  <c r="BE7405"/>
  <c r="BE7437"/>
  <c r="BE7514"/>
  <c r="BK8790"/>
  <c r="J8790"/>
  <c r="J104"/>
  <c i="3" r="J56"/>
  <c r="J59"/>
  <c r="BE99"/>
  <c r="BE102"/>
  <c r="BE103"/>
  <c r="BE105"/>
  <c r="BE108"/>
  <c r="BE114"/>
  <c r="BE116"/>
  <c r="BE121"/>
  <c r="BE125"/>
  <c r="BE127"/>
  <c r="BE129"/>
  <c r="BE130"/>
  <c r="BE131"/>
  <c r="BE136"/>
  <c r="BE143"/>
  <c r="BE144"/>
  <c r="BE146"/>
  <c r="BE149"/>
  <c r="BE157"/>
  <c r="BE161"/>
  <c r="BE163"/>
  <c r="BE166"/>
  <c r="BE167"/>
  <c r="BE169"/>
  <c r="BE172"/>
  <c r="BE182"/>
  <c r="BK178"/>
  <c r="J178"/>
  <c r="J72"/>
  <c i="4" r="E50"/>
  <c r="J90"/>
  <c r="J93"/>
  <c r="BE103"/>
  <c r="BE104"/>
  <c r="BE106"/>
  <c r="BE115"/>
  <c r="BE128"/>
  <c r="BE133"/>
  <c r="BE135"/>
  <c r="BE137"/>
  <c r="BE139"/>
  <c r="BE143"/>
  <c r="BE145"/>
  <c r="BE147"/>
  <c r="BE149"/>
  <c r="BE151"/>
  <c r="BE155"/>
  <c r="BE157"/>
  <c r="BE159"/>
  <c r="BE165"/>
  <c r="BE174"/>
  <c r="BE178"/>
  <c r="BE181"/>
  <c r="BK180"/>
  <c r="J180"/>
  <c r="J73"/>
  <c i="5" r="J56"/>
  <c r="J59"/>
  <c r="E84"/>
  <c r="F93"/>
  <c r="BE103"/>
  <c r="BE107"/>
  <c r="BE108"/>
  <c r="BE110"/>
  <c r="BE111"/>
  <c r="BE114"/>
  <c r="BE116"/>
  <c r="BE119"/>
  <c r="BE121"/>
  <c r="BE122"/>
  <c r="BE124"/>
  <c r="BE125"/>
  <c r="BE129"/>
  <c r="BE130"/>
  <c r="BE132"/>
  <c r="BE133"/>
  <c r="BE136"/>
  <c r="BE137"/>
  <c r="BE138"/>
  <c r="BE139"/>
  <c r="BE140"/>
  <c r="BE141"/>
  <c r="BE144"/>
  <c r="BE145"/>
  <c r="BE147"/>
  <c r="BE148"/>
  <c r="BE149"/>
  <c r="BE150"/>
  <c r="BE151"/>
  <c r="BE153"/>
  <c r="BE154"/>
  <c r="BE155"/>
  <c r="BE156"/>
  <c r="BE157"/>
  <c r="BE158"/>
  <c r="BE159"/>
  <c r="BE160"/>
  <c r="BE161"/>
  <c r="BE162"/>
  <c r="BE163"/>
  <c r="BE164"/>
  <c r="BE167"/>
  <c r="BE168"/>
  <c r="BE169"/>
  <c r="BE170"/>
  <c r="BE172"/>
  <c r="BE173"/>
  <c r="BE174"/>
  <c r="BE176"/>
  <c r="BE177"/>
  <c r="BE179"/>
  <c r="BE180"/>
  <c r="BE182"/>
  <c r="BE183"/>
  <c r="BE184"/>
  <c r="BE188"/>
  <c r="BE189"/>
  <c r="BE192"/>
  <c r="BE196"/>
  <c r="BE198"/>
  <c r="BE199"/>
  <c r="BE201"/>
  <c r="BE205"/>
  <c r="BE209"/>
  <c r="BE212"/>
  <c r="BE214"/>
  <c r="BE215"/>
  <c r="BE218"/>
  <c r="BE224"/>
  <c r="BE225"/>
  <c r="BE228"/>
  <c r="BE230"/>
  <c r="BE234"/>
  <c r="BE235"/>
  <c r="BE238"/>
  <c r="BE240"/>
  <c r="BE241"/>
  <c r="BE242"/>
  <c r="BE252"/>
  <c r="BE253"/>
  <c r="BE254"/>
  <c r="BE256"/>
  <c i="6" r="E52"/>
  <c r="F63"/>
  <c r="J93"/>
  <c r="BE110"/>
  <c r="BE114"/>
  <c r="BE118"/>
  <c r="BE131"/>
  <c r="BE156"/>
  <c r="BE178"/>
  <c r="BE237"/>
  <c r="BE239"/>
  <c r="BE241"/>
  <c r="BE249"/>
  <c r="BE256"/>
  <c r="BE263"/>
  <c r="BE325"/>
  <c r="BE361"/>
  <c r="BE363"/>
  <c r="BE368"/>
  <c r="BE395"/>
  <c r="BE402"/>
  <c r="BE403"/>
  <c r="BE426"/>
  <c r="BE439"/>
  <c r="BE441"/>
  <c r="BE452"/>
  <c r="BE455"/>
  <c r="BE457"/>
  <c r="BE458"/>
  <c r="BE459"/>
  <c r="BE460"/>
  <c r="BE463"/>
  <c r="BE470"/>
  <c r="BE473"/>
  <c r="BE478"/>
  <c r="BE486"/>
  <c r="BE489"/>
  <c r="BE495"/>
  <c r="BE498"/>
  <c r="BE500"/>
  <c r="BE502"/>
  <c r="BE504"/>
  <c r="BE506"/>
  <c r="BE511"/>
  <c r="BE523"/>
  <c r="BE529"/>
  <c r="BE533"/>
  <c r="BE537"/>
  <c r="BE539"/>
  <c r="BE541"/>
  <c r="BE542"/>
  <c r="BE549"/>
  <c r="BE551"/>
  <c r="BE555"/>
  <c r="BE559"/>
  <c r="BE560"/>
  <c r="BE562"/>
  <c r="BE564"/>
  <c r="BE581"/>
  <c r="BE583"/>
  <c r="BE586"/>
  <c r="BE587"/>
  <c r="BE595"/>
  <c r="BE599"/>
  <c r="BE600"/>
  <c r="BK615"/>
  <c r="J615"/>
  <c r="J75"/>
  <c i="7" r="J60"/>
  <c r="J63"/>
  <c r="F101"/>
  <c r="BE107"/>
  <c r="BE138"/>
  <c r="BE157"/>
  <c r="BE172"/>
  <c r="BE174"/>
  <c r="BE178"/>
  <c r="BE180"/>
  <c r="BE183"/>
  <c r="BE207"/>
  <c r="BE268"/>
  <c r="BE389"/>
  <c r="BE397"/>
  <c r="BE405"/>
  <c r="BE409"/>
  <c r="BE415"/>
  <c r="BE419"/>
  <c r="BE421"/>
  <c r="BE429"/>
  <c r="BE431"/>
  <c r="BE432"/>
  <c r="BE434"/>
  <c r="BE439"/>
  <c r="BE491"/>
  <c r="BE501"/>
  <c r="BE504"/>
  <c r="BE521"/>
  <c r="BE556"/>
  <c r="BE562"/>
  <c r="BE564"/>
  <c r="BE566"/>
  <c r="BE595"/>
  <c r="BE616"/>
  <c r="BE618"/>
  <c r="BE622"/>
  <c r="BE628"/>
  <c r="BE630"/>
  <c r="BE633"/>
  <c r="BE635"/>
  <c r="BE637"/>
  <c r="BE643"/>
  <c r="BE644"/>
  <c r="BE651"/>
  <c r="BE653"/>
  <c r="BE655"/>
  <c r="BE658"/>
  <c r="BE661"/>
  <c r="BE664"/>
  <c r="BE666"/>
  <c r="BE668"/>
  <c r="BE671"/>
  <c r="BE673"/>
  <c r="BE677"/>
  <c r="BE696"/>
  <c r="BE699"/>
  <c r="BE702"/>
  <c r="BE703"/>
  <c r="BE705"/>
  <c r="BE707"/>
  <c r="BE708"/>
  <c r="BE709"/>
  <c r="BE710"/>
  <c r="BE715"/>
  <c r="BE716"/>
  <c r="BE723"/>
  <c r="BE726"/>
  <c r="BE731"/>
  <c r="BE736"/>
  <c r="BE739"/>
  <c r="BE741"/>
  <c r="BE747"/>
  <c r="BE750"/>
  <c r="BE752"/>
  <c r="BE764"/>
  <c r="BE766"/>
  <c r="BE776"/>
  <c r="BE777"/>
  <c r="BE781"/>
  <c r="BE783"/>
  <c r="BE790"/>
  <c r="BE794"/>
  <c r="BE796"/>
  <c r="BE802"/>
  <c r="BE804"/>
  <c r="BE806"/>
  <c r="BE808"/>
  <c r="BE811"/>
  <c r="BE814"/>
  <c r="BE815"/>
  <c r="BE818"/>
  <c r="BE820"/>
  <c r="BE828"/>
  <c r="BE837"/>
  <c r="BE847"/>
  <c r="BE853"/>
  <c r="BE855"/>
  <c r="BE857"/>
  <c r="BE863"/>
  <c r="BE867"/>
  <c r="BE871"/>
  <c r="BE873"/>
  <c r="BE876"/>
  <c r="BE878"/>
  <c r="BE885"/>
  <c r="BE889"/>
  <c r="BE895"/>
  <c r="BE899"/>
  <c r="BE904"/>
  <c r="BE907"/>
  <c r="BE909"/>
  <c r="BE912"/>
  <c r="BK392"/>
  <c r="J392"/>
  <c r="J72"/>
  <c i="8" r="J60"/>
  <c r="J63"/>
  <c r="E89"/>
  <c r="F100"/>
  <c r="BE108"/>
  <c r="BE109"/>
  <c r="BE110"/>
  <c r="BE113"/>
  <c r="BE120"/>
  <c r="BE122"/>
  <c r="BE124"/>
  <c r="BE129"/>
  <c r="BE133"/>
  <c r="BE134"/>
  <c r="BE135"/>
  <c r="BE136"/>
  <c r="BE137"/>
  <c r="BE138"/>
  <c r="BE142"/>
  <c r="BE143"/>
  <c r="BE147"/>
  <c r="BE150"/>
  <c r="BE152"/>
  <c r="BE156"/>
  <c r="BE159"/>
  <c r="BE162"/>
  <c r="BE164"/>
  <c r="BE165"/>
  <c r="BE166"/>
  <c r="BE167"/>
  <c r="BE170"/>
  <c r="BE172"/>
  <c r="BE174"/>
  <c r="BE175"/>
  <c r="BE178"/>
  <c r="BE179"/>
  <c r="BE181"/>
  <c r="BE184"/>
  <c r="BE185"/>
  <c r="BE186"/>
  <c r="BE190"/>
  <c r="BE194"/>
  <c r="BE196"/>
  <c r="BE197"/>
  <c r="BE199"/>
  <c r="BE200"/>
  <c r="BE203"/>
  <c r="BE205"/>
  <c r="BE207"/>
  <c r="BE208"/>
  <c r="BE211"/>
  <c r="BK105"/>
  <c r="J105"/>
  <c r="J69"/>
  <c i="9" r="E52"/>
  <c r="F63"/>
  <c r="J97"/>
  <c r="J100"/>
  <c r="BE106"/>
  <c r="BE108"/>
  <c r="BE109"/>
  <c r="BE112"/>
  <c r="BE114"/>
  <c r="BE115"/>
  <c r="BE116"/>
  <c r="BE117"/>
  <c r="BE118"/>
  <c r="BE123"/>
  <c r="BE126"/>
  <c r="BE127"/>
  <c r="BE129"/>
  <c r="BE131"/>
  <c r="BE135"/>
  <c r="BE138"/>
  <c r="BE139"/>
  <c r="BE140"/>
  <c r="BE141"/>
  <c r="BE142"/>
  <c r="BE143"/>
  <c r="BE145"/>
  <c r="BE147"/>
  <c r="BE149"/>
  <c r="BE158"/>
  <c r="BE161"/>
  <c r="BE162"/>
  <c r="BE163"/>
  <c r="BE173"/>
  <c r="BE186"/>
  <c r="BE188"/>
  <c r="BE192"/>
  <c r="BE193"/>
  <c r="BE194"/>
  <c r="BE195"/>
  <c r="BE197"/>
  <c r="BE199"/>
  <c r="BE200"/>
  <c r="BE202"/>
  <c r="BE203"/>
  <c r="BE206"/>
  <c r="BE207"/>
  <c r="BE208"/>
  <c r="BE215"/>
  <c r="BE216"/>
  <c r="BE219"/>
  <c r="BE227"/>
  <c r="BE228"/>
  <c r="BE229"/>
  <c i="10" r="E52"/>
  <c r="F63"/>
  <c r="J90"/>
  <c r="BE102"/>
  <c r="BE105"/>
  <c r="BE106"/>
  <c r="BE108"/>
  <c r="BE109"/>
  <c r="BE110"/>
  <c r="BE111"/>
  <c r="BE112"/>
  <c r="BE117"/>
  <c r="BE121"/>
  <c r="BE122"/>
  <c r="BE123"/>
  <c r="BE126"/>
  <c r="BE127"/>
  <c r="BE128"/>
  <c r="BK98"/>
  <c r="J98"/>
  <c r="J69"/>
  <c i="11" r="E50"/>
  <c r="F59"/>
  <c r="BE100"/>
  <c r="BE105"/>
  <c r="BE106"/>
  <c r="BE111"/>
  <c r="BE113"/>
  <c r="BE115"/>
  <c r="BE119"/>
  <c r="BE122"/>
  <c r="BE125"/>
  <c r="BE126"/>
  <c r="BE128"/>
  <c r="BE129"/>
  <c r="BE130"/>
  <c r="BE132"/>
  <c r="BE133"/>
  <c r="BE134"/>
  <c r="BE135"/>
  <c r="BE137"/>
  <c r="BE146"/>
  <c r="BE148"/>
  <c r="BE151"/>
  <c r="BE158"/>
  <c r="BE159"/>
  <c r="BE162"/>
  <c r="BE164"/>
  <c r="BE166"/>
  <c r="BE169"/>
  <c r="BE171"/>
  <c r="BE176"/>
  <c r="BE182"/>
  <c r="BE183"/>
  <c r="BE187"/>
  <c r="BE192"/>
  <c r="BE201"/>
  <c r="BE202"/>
  <c r="BE206"/>
  <c r="BE209"/>
  <c r="BE211"/>
  <c r="BE218"/>
  <c r="BE220"/>
  <c r="BE221"/>
  <c r="BE224"/>
  <c r="BE225"/>
  <c r="BE228"/>
  <c r="BE238"/>
  <c r="BE239"/>
  <c r="BE240"/>
  <c r="BE241"/>
  <c r="BE243"/>
  <c r="BE250"/>
  <c r="BE253"/>
  <c r="BE255"/>
  <c r="BE256"/>
  <c r="BE257"/>
  <c r="BE261"/>
  <c r="BE271"/>
  <c r="BE273"/>
  <c r="BE278"/>
  <c r="BE283"/>
  <c r="BE285"/>
  <c r="BE287"/>
  <c r="BE289"/>
  <c r="BE290"/>
  <c r="BE291"/>
  <c r="BE295"/>
  <c r="BE298"/>
  <c r="BE302"/>
  <c r="BE305"/>
  <c r="BE306"/>
  <c r="BE308"/>
  <c r="BE311"/>
  <c r="BE315"/>
  <c r="BE316"/>
  <c r="BE321"/>
  <c r="BE323"/>
  <c r="BE324"/>
  <c r="BE331"/>
  <c r="BE334"/>
  <c r="BE335"/>
  <c r="BE336"/>
  <c r="BE337"/>
  <c r="BE339"/>
  <c r="BE345"/>
  <c r="BE346"/>
  <c r="BE354"/>
  <c r="BE355"/>
  <c r="BE356"/>
  <c r="BE358"/>
  <c r="BE364"/>
  <c r="BE366"/>
  <c r="BE368"/>
  <c r="BE369"/>
  <c r="BE372"/>
  <c r="BE378"/>
  <c r="BE379"/>
  <c r="BE384"/>
  <c r="BE390"/>
  <c r="BE394"/>
  <c r="BE396"/>
  <c r="BE400"/>
  <c r="BE402"/>
  <c r="BE403"/>
  <c r="BE408"/>
  <c r="BE413"/>
  <c r="BE419"/>
  <c r="BE438"/>
  <c r="BE442"/>
  <c r="BE444"/>
  <c r="BE446"/>
  <c r="BE448"/>
  <c r="BE450"/>
  <c r="BE452"/>
  <c r="BE454"/>
  <c r="BE456"/>
  <c r="BE458"/>
  <c r="BE460"/>
  <c r="BE464"/>
  <c r="BE466"/>
  <c r="BE468"/>
  <c r="BE472"/>
  <c r="BE480"/>
  <c r="BE482"/>
  <c r="BE484"/>
  <c r="BE486"/>
  <c r="BE492"/>
  <c r="BE507"/>
  <c r="BE509"/>
  <c r="BE511"/>
  <c r="BE512"/>
  <c r="BE515"/>
  <c r="BE516"/>
  <c r="BE529"/>
  <c r="BE533"/>
  <c r="BE535"/>
  <c r="BE537"/>
  <c r="BE547"/>
  <c r="BE548"/>
  <c r="BE550"/>
  <c r="BE551"/>
  <c r="BE553"/>
  <c r="BE554"/>
  <c i="12" r="J52"/>
  <c r="F55"/>
  <c r="E84"/>
  <c r="BE108"/>
  <c r="BE112"/>
  <c r="BE140"/>
  <c r="BE146"/>
  <c r="BE157"/>
  <c r="BE164"/>
  <c r="BE187"/>
  <c r="BE193"/>
  <c r="BE203"/>
  <c r="BE212"/>
  <c r="BE230"/>
  <c r="BE239"/>
  <c r="BE243"/>
  <c r="BE256"/>
  <c r="BE261"/>
  <c r="BE269"/>
  <c r="BE273"/>
  <c r="BE284"/>
  <c r="BE286"/>
  <c r="BE288"/>
  <c r="BE290"/>
  <c r="BE295"/>
  <c r="BE300"/>
  <c r="BE312"/>
  <c r="BE317"/>
  <c r="BE321"/>
  <c r="BE326"/>
  <c r="BE332"/>
  <c r="BE344"/>
  <c r="BE347"/>
  <c r="BE351"/>
  <c r="BE360"/>
  <c r="BE362"/>
  <c r="BE365"/>
  <c r="BE371"/>
  <c r="BE375"/>
  <c r="BE391"/>
  <c r="BE397"/>
  <c r="BE402"/>
  <c r="BK350"/>
  <c r="J350"/>
  <c r="J67"/>
  <c i="13" r="J52"/>
  <c r="J55"/>
  <c r="F85"/>
  <c r="BE91"/>
  <c r="BE131"/>
  <c r="BE153"/>
  <c r="BE175"/>
  <c r="BE206"/>
  <c r="BE222"/>
  <c r="BE246"/>
  <c r="BE255"/>
  <c r="BE261"/>
  <c r="BE263"/>
  <c r="BE267"/>
  <c r="BE271"/>
  <c r="BE275"/>
  <c r="BE276"/>
  <c r="BE282"/>
  <c r="BE287"/>
  <c r="BE289"/>
  <c r="BE294"/>
  <c r="BE300"/>
  <c r="BE316"/>
  <c r="BE320"/>
  <c r="BE324"/>
  <c r="BE328"/>
  <c r="BE336"/>
  <c r="BE361"/>
  <c r="BE377"/>
  <c r="BE385"/>
  <c r="BE399"/>
  <c r="BE405"/>
  <c r="BE407"/>
  <c r="BE409"/>
  <c r="BK223"/>
  <c r="J223"/>
  <c r="J63"/>
  <c r="BK418"/>
  <c r="BK417"/>
  <c r="J417"/>
  <c r="J67"/>
  <c i="14" r="E48"/>
  <c r="J52"/>
  <c r="F55"/>
  <c r="J55"/>
  <c r="BE89"/>
  <c r="BE92"/>
  <c r="BE95"/>
  <c r="BE101"/>
  <c r="BE104"/>
  <c r="BE107"/>
  <c r="BE110"/>
  <c r="BE113"/>
  <c r="BE117"/>
  <c r="BE120"/>
  <c r="BE123"/>
  <c r="BE126"/>
  <c r="BE130"/>
  <c r="BE134"/>
  <c r="BE137"/>
  <c r="BE140"/>
  <c r="BE144"/>
  <c r="BK129"/>
  <c r="J129"/>
  <c r="J64"/>
  <c i="2" r="BE129"/>
  <c r="BE133"/>
  <c r="BE160"/>
  <c r="BE173"/>
  <c r="BE191"/>
  <c r="BE226"/>
  <c r="BE291"/>
  <c r="BE295"/>
  <c r="BE298"/>
  <c r="BE327"/>
  <c r="BE374"/>
  <c r="BE378"/>
  <c r="BE382"/>
  <c r="BE386"/>
  <c r="BE398"/>
  <c r="BE405"/>
  <c r="BE410"/>
  <c r="BE427"/>
  <c r="BE506"/>
  <c r="BE563"/>
  <c r="BE565"/>
  <c r="BE572"/>
  <c r="BE650"/>
  <c r="BE716"/>
  <c r="BE762"/>
  <c r="BE764"/>
  <c r="BE769"/>
  <c r="BE799"/>
  <c r="BE817"/>
  <c r="BE822"/>
  <c r="BE846"/>
  <c r="BE855"/>
  <c r="BE866"/>
  <c r="BE879"/>
  <c r="BE898"/>
  <c r="BE912"/>
  <c r="BE1003"/>
  <c r="BE1053"/>
  <c r="BE1110"/>
  <c r="BE1200"/>
  <c r="BE1212"/>
  <c r="BE1252"/>
  <c r="BE1282"/>
  <c r="BE1313"/>
  <c r="BE1319"/>
  <c r="BE1325"/>
  <c r="BE1329"/>
  <c r="BE1348"/>
  <c r="BE1365"/>
  <c r="BE1376"/>
  <c r="BE1407"/>
  <c r="BE1408"/>
  <c r="BE1420"/>
  <c r="BE1444"/>
  <c r="BE1515"/>
  <c r="BE1620"/>
  <c r="BE1690"/>
  <c r="BE1705"/>
  <c r="BE1723"/>
  <c r="BE1731"/>
  <c r="BE1739"/>
  <c r="BE1753"/>
  <c r="BE1772"/>
  <c r="BE1928"/>
  <c r="BE2019"/>
  <c r="BE2200"/>
  <c r="BE2202"/>
  <c r="BE2341"/>
  <c r="BE2361"/>
  <c r="BE2373"/>
  <c r="BE2375"/>
  <c r="BE2399"/>
  <c r="BE2420"/>
  <c r="BE2510"/>
  <c r="BE2541"/>
  <c r="BE2556"/>
  <c r="BE2568"/>
  <c r="BE2581"/>
  <c r="BE2587"/>
  <c r="BE2614"/>
  <c r="BE2626"/>
  <c r="BE2639"/>
  <c r="BE2641"/>
  <c r="BE2655"/>
  <c r="BE2699"/>
  <c r="BE2765"/>
  <c r="BE2801"/>
  <c r="BE2803"/>
  <c r="BE2914"/>
  <c r="BE2937"/>
  <c r="BE2949"/>
  <c r="BE2951"/>
  <c r="BE2978"/>
  <c r="BE2996"/>
  <c r="BE3020"/>
  <c r="BE3077"/>
  <c r="BE3082"/>
  <c r="BE3160"/>
  <c r="BE3162"/>
  <c r="BE3168"/>
  <c r="BE3175"/>
  <c r="BE3178"/>
  <c r="BE3194"/>
  <c r="BE3196"/>
  <c r="BE3224"/>
  <c r="BE3266"/>
  <c r="BE3270"/>
  <c r="BE3274"/>
  <c r="BE3305"/>
  <c r="BE3452"/>
  <c r="BE3613"/>
  <c r="BE3647"/>
  <c r="BE3657"/>
  <c r="BE3714"/>
  <c r="BE3737"/>
  <c r="BE3741"/>
  <c r="BE3762"/>
  <c r="BE3780"/>
  <c r="BE3791"/>
  <c r="BE3821"/>
  <c r="BE3851"/>
  <c r="BE3875"/>
  <c r="BE3881"/>
  <c r="BE3900"/>
  <c r="BE3977"/>
  <c r="BE3979"/>
  <c r="BE4113"/>
  <c r="BE4161"/>
  <c r="BE4175"/>
  <c r="BE4180"/>
  <c r="BE4187"/>
  <c r="BE4227"/>
  <c r="BE4232"/>
  <c r="BE4242"/>
  <c r="BE4255"/>
  <c r="BE4291"/>
  <c r="BE4309"/>
  <c r="BE4314"/>
  <c r="BE4322"/>
  <c r="BE4331"/>
  <c r="BE4339"/>
  <c r="BE4344"/>
  <c r="BE4360"/>
  <c r="BE4369"/>
  <c r="BE4390"/>
  <c r="BE4399"/>
  <c r="BE4404"/>
  <c r="BE4444"/>
  <c r="BE4471"/>
  <c r="BE4494"/>
  <c r="BE4536"/>
  <c r="BE4618"/>
  <c r="BE4620"/>
  <c r="BE4625"/>
  <c r="BE4627"/>
  <c r="BE4633"/>
  <c r="BE4636"/>
  <c r="BE4641"/>
  <c r="BE4668"/>
  <c r="BE4711"/>
  <c r="BE4719"/>
  <c r="BE4721"/>
  <c r="BE4767"/>
  <c r="BE4769"/>
  <c r="BE4771"/>
  <c r="BE4773"/>
  <c r="BE4813"/>
  <c r="BE4849"/>
  <c r="BE4857"/>
  <c r="BE4885"/>
  <c r="BE4910"/>
  <c r="BE4913"/>
  <c r="BE4922"/>
  <c r="BE4955"/>
  <c r="BE4957"/>
  <c r="BE4994"/>
  <c r="BE4999"/>
  <c r="BE5051"/>
  <c r="BE5069"/>
  <c r="BE5080"/>
  <c r="BE5090"/>
  <c r="BE5102"/>
  <c r="BE5108"/>
  <c r="BE5114"/>
  <c r="BE5118"/>
  <c r="BE5135"/>
  <c r="BE5164"/>
  <c r="BE5192"/>
  <c r="BE5194"/>
  <c r="BE5237"/>
  <c r="BE5239"/>
  <c r="BE5246"/>
  <c r="BE5247"/>
  <c r="BE5250"/>
  <c r="BE5262"/>
  <c r="BE5318"/>
  <c r="BE5393"/>
  <c r="BE5398"/>
  <c r="BE5403"/>
  <c r="BE5405"/>
  <c r="BE5449"/>
  <c r="BE5468"/>
  <c r="BE5486"/>
  <c r="BE5533"/>
  <c r="BE5550"/>
  <c r="BE5562"/>
  <c r="BE5564"/>
  <c r="BE5573"/>
  <c r="BE5583"/>
  <c r="BE5587"/>
  <c r="BE5639"/>
  <c r="BE5640"/>
  <c r="BE5642"/>
  <c r="BE5649"/>
  <c r="BE5651"/>
  <c r="BE5658"/>
  <c r="BE5660"/>
  <c r="BE5671"/>
  <c r="BE5674"/>
  <c r="BE5682"/>
  <c r="BE5685"/>
  <c r="BE5688"/>
  <c r="BE5690"/>
  <c r="BE5697"/>
  <c r="BE5698"/>
  <c r="BE5702"/>
  <c r="BE5703"/>
  <c r="BE5712"/>
  <c r="BE5733"/>
  <c r="BE5740"/>
  <c r="BE5752"/>
  <c r="BE5785"/>
  <c r="BE5855"/>
  <c r="BE5899"/>
  <c r="BE5926"/>
  <c r="BE5931"/>
  <c r="BE5933"/>
  <c r="BE5935"/>
  <c r="BE5937"/>
  <c r="BE5941"/>
  <c r="BE5949"/>
  <c r="BE5956"/>
  <c r="BE6030"/>
  <c r="BE6043"/>
  <c r="BE6080"/>
  <c r="BE6122"/>
  <c r="BE6124"/>
  <c r="BE6127"/>
  <c r="BE6132"/>
  <c r="BE6163"/>
  <c r="BE6236"/>
  <c r="BE6248"/>
  <c r="BE6253"/>
  <c r="BE6261"/>
  <c r="BE6263"/>
  <c r="BE6278"/>
  <c r="BE6294"/>
  <c r="BE6300"/>
  <c r="BE6303"/>
  <c r="BE6306"/>
  <c r="BE6324"/>
  <c r="BE6327"/>
  <c r="BE6333"/>
  <c r="BE6339"/>
  <c r="BE6342"/>
  <c r="BE6347"/>
  <c r="BE6352"/>
  <c r="BE6357"/>
  <c r="BE6362"/>
  <c r="BE6373"/>
  <c r="BE6378"/>
  <c r="BE6385"/>
  <c r="BE6387"/>
  <c r="BE6389"/>
  <c r="BE6401"/>
  <c r="BE6403"/>
  <c r="BE6405"/>
  <c r="BE6407"/>
  <c r="BE6409"/>
  <c r="BE6411"/>
  <c r="BE6424"/>
  <c r="BE6443"/>
  <c r="BE6445"/>
  <c r="BE6449"/>
  <c r="BE6451"/>
  <c r="BE6455"/>
  <c r="BE6457"/>
  <c r="BE6463"/>
  <c r="BE6473"/>
  <c r="BE6475"/>
  <c r="BE6479"/>
  <c r="BE6481"/>
  <c r="BE6483"/>
  <c r="BE6485"/>
  <c r="BE6489"/>
  <c r="BE6495"/>
  <c r="BE6505"/>
  <c r="BE6507"/>
  <c r="BE6544"/>
  <c r="BE6549"/>
  <c r="BE6555"/>
  <c r="BE6560"/>
  <c r="BE6627"/>
  <c r="BE6635"/>
  <c r="BE6639"/>
  <c r="BE6641"/>
  <c r="BE6648"/>
  <c r="BE6655"/>
  <c r="BE6684"/>
  <c r="BE6702"/>
  <c r="BE6704"/>
  <c r="BE6710"/>
  <c r="BE6712"/>
  <c r="BE6716"/>
  <c r="BE6743"/>
  <c r="BE6755"/>
  <c r="BE6786"/>
  <c r="BE6790"/>
  <c r="BE6792"/>
  <c r="BE6794"/>
  <c r="BE6798"/>
  <c r="BE6800"/>
  <c r="BE6802"/>
  <c r="BE6804"/>
  <c r="BE6821"/>
  <c r="BE6823"/>
  <c r="BE6848"/>
  <c r="BE6854"/>
  <c r="BE6875"/>
  <c r="BE6890"/>
  <c r="BE6910"/>
  <c r="BE6912"/>
  <c r="BE6922"/>
  <c r="BE6933"/>
  <c r="BE6935"/>
  <c r="BE6941"/>
  <c r="BE6945"/>
  <c r="BE6956"/>
  <c r="BE6972"/>
  <c r="BE6976"/>
  <c r="BE6978"/>
  <c r="BE6980"/>
  <c r="BE6986"/>
  <c r="BE6988"/>
  <c r="BE6996"/>
  <c r="BE7002"/>
  <c r="BE7005"/>
  <c r="BE7013"/>
  <c r="BE7015"/>
  <c r="BE7020"/>
  <c r="BE7022"/>
  <c r="BE7024"/>
  <c r="BE7030"/>
  <c r="BE7032"/>
  <c r="BE7035"/>
  <c r="BE7039"/>
  <c r="BE7047"/>
  <c r="BE7052"/>
  <c r="BE7057"/>
  <c r="BE7058"/>
  <c r="BE7062"/>
  <c r="BE7063"/>
  <c r="BE7073"/>
  <c r="BE7077"/>
  <c r="BE7092"/>
  <c r="BE7140"/>
  <c r="BE7151"/>
  <c r="BE7177"/>
  <c r="BE7185"/>
  <c r="BE7211"/>
  <c r="BE7327"/>
  <c r="BE7330"/>
  <c r="BE7344"/>
  <c r="BE7370"/>
  <c r="BE7453"/>
  <c r="BE7467"/>
  <c r="BE7494"/>
  <c r="BE7512"/>
  <c r="BE7517"/>
  <c r="BE7522"/>
  <c r="BE7524"/>
  <c r="BE7529"/>
  <c r="BE7531"/>
  <c r="BE7537"/>
  <c r="BE7539"/>
  <c r="BE7545"/>
  <c r="BE7547"/>
  <c r="BE7550"/>
  <c r="BE7552"/>
  <c r="BE7555"/>
  <c r="BE7561"/>
  <c r="BE7570"/>
  <c r="BE7579"/>
  <c r="BE7591"/>
  <c r="BE7598"/>
  <c r="BE7604"/>
  <c r="BE7623"/>
  <c r="BE7628"/>
  <c r="BE7640"/>
  <c r="BE7642"/>
  <c r="BE7644"/>
  <c r="BE7651"/>
  <c r="BE7670"/>
  <c r="BE7693"/>
  <c r="BE7695"/>
  <c r="BE7704"/>
  <c r="BE7708"/>
  <c r="BE7710"/>
  <c r="BE7713"/>
  <c r="BE7717"/>
  <c r="BE7719"/>
  <c r="BE7721"/>
  <c r="BE7723"/>
  <c r="BE7725"/>
  <c r="BE7730"/>
  <c r="BE7733"/>
  <c r="BE7744"/>
  <c r="BE7755"/>
  <c r="BE7781"/>
  <c r="BE7803"/>
  <c r="BE7848"/>
  <c r="BE7850"/>
  <c r="BE7861"/>
  <c r="BE7865"/>
  <c r="BE7866"/>
  <c r="BE7890"/>
  <c r="BE7892"/>
  <c r="BE7935"/>
  <c r="BE7937"/>
  <c r="BE7980"/>
  <c r="BE8011"/>
  <c r="BE8053"/>
  <c r="BE8069"/>
  <c r="BE8085"/>
  <c r="BE8096"/>
  <c r="BE8116"/>
  <c r="BE8118"/>
  <c r="BE8126"/>
  <c r="BE8128"/>
  <c r="BE8137"/>
  <c r="BE8139"/>
  <c r="BE8148"/>
  <c r="BE8150"/>
  <c r="BE8152"/>
  <c r="BE8155"/>
  <c r="BE8172"/>
  <c r="BE8174"/>
  <c r="BE8176"/>
  <c r="BE8181"/>
  <c r="BE8183"/>
  <c r="BE8185"/>
  <c r="BE8200"/>
  <c r="BE8202"/>
  <c r="BE8215"/>
  <c r="BE8228"/>
  <c r="BE8242"/>
  <c r="BE8246"/>
  <c r="BE8250"/>
  <c r="BE8290"/>
  <c r="BE8374"/>
  <c r="BE8376"/>
  <c r="BE8381"/>
  <c r="BE8383"/>
  <c r="BE8481"/>
  <c r="BE8483"/>
  <c r="BE8499"/>
  <c r="BE8501"/>
  <c r="BE8505"/>
  <c r="BE8509"/>
  <c r="BE8549"/>
  <c r="BE8554"/>
  <c r="BE8617"/>
  <c r="BE8620"/>
  <c r="BE8730"/>
  <c r="BE8738"/>
  <c r="BE8744"/>
  <c r="BE8760"/>
  <c r="BE8765"/>
  <c r="BE8768"/>
  <c r="BE8773"/>
  <c r="BE8775"/>
  <c r="BE8779"/>
  <c r="BE8784"/>
  <c r="BE8791"/>
  <c r="BK2555"/>
  <c r="J2555"/>
  <c r="J69"/>
  <c i="3" r="E50"/>
  <c r="F59"/>
  <c r="BE101"/>
  <c r="BE104"/>
  <c r="BE110"/>
  <c r="BE113"/>
  <c r="BE115"/>
  <c r="BE117"/>
  <c r="BE119"/>
  <c r="BE123"/>
  <c r="BE128"/>
  <c r="BE134"/>
  <c r="BE138"/>
  <c r="BE140"/>
  <c r="BE142"/>
  <c r="BE151"/>
  <c r="BE153"/>
  <c r="BE155"/>
  <c r="BE159"/>
  <c r="BE165"/>
  <c r="BE170"/>
  <c r="BE175"/>
  <c r="BE179"/>
  <c r="BE184"/>
  <c r="BK174"/>
  <c r="J174"/>
  <c r="J70"/>
  <c r="BK181"/>
  <c r="J181"/>
  <c r="J73"/>
  <c r="BK183"/>
  <c r="J183"/>
  <c r="J74"/>
  <c i="4" r="F59"/>
  <c r="BE99"/>
  <c r="BE101"/>
  <c r="BE102"/>
  <c r="BE105"/>
  <c r="BE109"/>
  <c r="BE111"/>
  <c r="BE113"/>
  <c r="BE117"/>
  <c r="BE119"/>
  <c r="BE121"/>
  <c r="BE124"/>
  <c r="BE126"/>
  <c r="BE130"/>
  <c r="BE141"/>
  <c r="BE153"/>
  <c r="BE161"/>
  <c r="BE163"/>
  <c r="BE168"/>
  <c r="BE169"/>
  <c r="BE170"/>
  <c r="BE171"/>
  <c r="BE172"/>
  <c r="BE183"/>
  <c r="BK173"/>
  <c r="J173"/>
  <c r="J70"/>
  <c r="BK177"/>
  <c r="J177"/>
  <c r="J72"/>
  <c r="BK182"/>
  <c r="J182"/>
  <c r="J74"/>
  <c i="5" r="BE99"/>
  <c r="BE102"/>
  <c r="BE104"/>
  <c r="BE105"/>
  <c r="BE106"/>
  <c r="BE109"/>
  <c r="BE112"/>
  <c r="BE113"/>
  <c r="BE115"/>
  <c r="BE120"/>
  <c r="BE123"/>
  <c r="BE127"/>
  <c r="BE128"/>
  <c r="BE131"/>
  <c r="BE134"/>
  <c r="BE135"/>
  <c r="BE142"/>
  <c r="BE143"/>
  <c r="BE146"/>
  <c r="BE152"/>
  <c r="BE165"/>
  <c r="BE166"/>
  <c r="BE171"/>
  <c r="BE175"/>
  <c r="BE178"/>
  <c r="BE181"/>
  <c r="BE185"/>
  <c r="BE186"/>
  <c r="BE187"/>
  <c r="BE190"/>
  <c r="BE191"/>
  <c r="BE193"/>
  <c r="BE194"/>
  <c r="BE195"/>
  <c r="BE197"/>
  <c r="BE200"/>
  <c r="BE202"/>
  <c r="BE203"/>
  <c r="BE204"/>
  <c r="BE206"/>
  <c r="BE207"/>
  <c r="BE208"/>
  <c r="BE210"/>
  <c r="BE211"/>
  <c r="BE213"/>
  <c r="BE216"/>
  <c r="BE217"/>
  <c r="BE219"/>
  <c r="BE220"/>
  <c r="BE221"/>
  <c r="BE222"/>
  <c r="BE223"/>
  <c r="BE226"/>
  <c r="BE227"/>
  <c r="BE229"/>
  <c r="BE231"/>
  <c r="BE233"/>
  <c r="BE236"/>
  <c r="BE243"/>
  <c r="BE244"/>
  <c r="BE245"/>
  <c r="BE246"/>
  <c r="BE249"/>
  <c r="BE257"/>
  <c r="BK98"/>
  <c r="BK97"/>
  <c r="BK248"/>
  <c r="J248"/>
  <c r="J72"/>
  <c i="6" r="J63"/>
  <c r="BE102"/>
  <c r="BE106"/>
  <c r="BE122"/>
  <c r="BE180"/>
  <c r="BE215"/>
  <c r="BE225"/>
  <c r="BE229"/>
  <c r="BE233"/>
  <c r="BE235"/>
  <c r="BE260"/>
  <c r="BE294"/>
  <c r="BE323"/>
  <c r="BE352"/>
  <c r="BE356"/>
  <c r="BE359"/>
  <c r="BE365"/>
  <c r="BE387"/>
  <c r="BE390"/>
  <c r="BE392"/>
  <c r="BE405"/>
  <c r="BE406"/>
  <c r="BE427"/>
  <c r="BE454"/>
  <c r="BE465"/>
  <c r="BE466"/>
  <c r="BE468"/>
  <c r="BE469"/>
  <c r="BE472"/>
  <c r="BE475"/>
  <c r="BE484"/>
  <c r="BE492"/>
  <c r="BE509"/>
  <c r="BE514"/>
  <c r="BE516"/>
  <c r="BE519"/>
  <c r="BE525"/>
  <c r="BE527"/>
  <c r="BE545"/>
  <c r="BE553"/>
  <c r="BE561"/>
  <c r="BE567"/>
  <c r="BE584"/>
  <c r="BE590"/>
  <c r="BE593"/>
  <c r="BE597"/>
  <c r="BE598"/>
  <c r="BE602"/>
  <c r="BE603"/>
  <c r="BE604"/>
  <c r="BE608"/>
  <c r="BE616"/>
  <c i="7" r="E52"/>
  <c r="BE153"/>
  <c r="BE205"/>
  <c r="BE266"/>
  <c r="BE329"/>
  <c r="BE391"/>
  <c r="BE393"/>
  <c r="BE401"/>
  <c r="BE403"/>
  <c r="BE407"/>
  <c r="BE411"/>
  <c r="BE417"/>
  <c r="BE425"/>
  <c r="BE427"/>
  <c r="BE436"/>
  <c r="BE480"/>
  <c r="BE495"/>
  <c r="BE540"/>
  <c r="BE560"/>
  <c r="BE585"/>
  <c r="BE597"/>
  <c r="BE607"/>
  <c r="BE614"/>
  <c r="BE620"/>
  <c r="BE624"/>
  <c r="BE626"/>
  <c r="BE632"/>
  <c r="BE639"/>
  <c r="BE641"/>
  <c r="BE648"/>
  <c r="BE650"/>
  <c r="BE670"/>
  <c r="BE672"/>
  <c r="BE674"/>
  <c r="BE675"/>
  <c r="BE678"/>
  <c r="BE679"/>
  <c r="BE689"/>
  <c r="BE691"/>
  <c r="BE694"/>
  <c r="BE700"/>
  <c r="BE701"/>
  <c r="BE713"/>
  <c r="BE714"/>
  <c r="BE717"/>
  <c r="BE720"/>
  <c r="BE729"/>
  <c r="BE734"/>
  <c r="BE743"/>
  <c r="BE745"/>
  <c r="BE754"/>
  <c r="BE758"/>
  <c r="BE762"/>
  <c r="BE768"/>
  <c r="BE770"/>
  <c r="BE772"/>
  <c r="BE774"/>
  <c r="BE779"/>
  <c r="BE785"/>
  <c r="BE787"/>
  <c r="BE788"/>
  <c r="BE792"/>
  <c r="BE798"/>
  <c r="BE800"/>
  <c r="BE810"/>
  <c r="BE813"/>
  <c r="BE816"/>
  <c r="BE822"/>
  <c r="BE824"/>
  <c r="BE826"/>
  <c r="BE830"/>
  <c r="BE831"/>
  <c r="BE832"/>
  <c r="BE833"/>
  <c r="BE834"/>
  <c r="BE836"/>
  <c r="BE839"/>
  <c r="BE849"/>
  <c r="BE851"/>
  <c r="BE859"/>
  <c r="BE865"/>
  <c r="BE869"/>
  <c r="BE874"/>
  <c r="BE883"/>
  <c r="BE891"/>
  <c r="BE893"/>
  <c r="BE897"/>
  <c r="BE901"/>
  <c r="BE915"/>
  <c r="BE921"/>
  <c r="BE928"/>
  <c r="BE930"/>
  <c r="BE933"/>
  <c r="BE935"/>
  <c r="BE936"/>
  <c r="BE938"/>
  <c r="BE939"/>
  <c r="BE942"/>
  <c r="BK941"/>
  <c r="J941"/>
  <c r="J80"/>
  <c i="8" r="BE106"/>
  <c r="BE111"/>
  <c r="BE112"/>
  <c r="BE115"/>
  <c r="BE117"/>
  <c r="BE118"/>
  <c r="BE121"/>
  <c r="BE125"/>
  <c r="BE126"/>
  <c r="BE127"/>
  <c r="BE130"/>
  <c r="BE131"/>
  <c r="BE132"/>
  <c r="BE140"/>
  <c r="BE145"/>
  <c r="BE146"/>
  <c r="BE148"/>
  <c r="BE149"/>
  <c r="BE151"/>
  <c r="BE154"/>
  <c r="BE155"/>
  <c r="BE157"/>
  <c r="BE158"/>
  <c r="BE160"/>
  <c r="BE161"/>
  <c r="BE163"/>
  <c r="BE169"/>
  <c r="BE176"/>
  <c r="BE180"/>
  <c r="BE182"/>
  <c r="BE188"/>
  <c r="BE189"/>
  <c r="BE191"/>
  <c r="BE193"/>
  <c r="BE201"/>
  <c r="BE204"/>
  <c r="BE209"/>
  <c r="BE210"/>
  <c i="9" r="BE110"/>
  <c r="BE111"/>
  <c r="BE113"/>
  <c r="BE120"/>
  <c r="BE122"/>
  <c r="BE125"/>
  <c r="BE132"/>
  <c r="BE134"/>
  <c r="BE136"/>
  <c r="BE144"/>
  <c r="BE151"/>
  <c r="BE153"/>
  <c r="BE155"/>
  <c r="BE157"/>
  <c r="BE160"/>
  <c r="BE164"/>
  <c r="BE165"/>
  <c r="BE166"/>
  <c r="BE167"/>
  <c r="BE169"/>
  <c r="BE170"/>
  <c r="BE171"/>
  <c r="BE172"/>
  <c r="BE175"/>
  <c r="BE176"/>
  <c r="BE177"/>
  <c r="BE178"/>
  <c r="BE179"/>
  <c r="BE180"/>
  <c r="BE181"/>
  <c r="BE182"/>
  <c r="BE183"/>
  <c r="BE185"/>
  <c r="BE190"/>
  <c r="BE198"/>
  <c r="BE201"/>
  <c r="BE204"/>
  <c r="BE210"/>
  <c r="BE211"/>
  <c r="BE212"/>
  <c r="BE213"/>
  <c r="BE218"/>
  <c r="BE221"/>
  <c r="BE223"/>
  <c r="BE224"/>
  <c r="BE231"/>
  <c r="BE232"/>
  <c r="BE233"/>
  <c r="BE234"/>
  <c r="BE235"/>
  <c r="BK105"/>
  <c r="J105"/>
  <c r="J69"/>
  <c i="10" r="J63"/>
  <c r="BE99"/>
  <c r="BE103"/>
  <c r="BE107"/>
  <c r="BE113"/>
  <c r="BE114"/>
  <c r="BE115"/>
  <c r="BE118"/>
  <c r="BE120"/>
  <c r="BE125"/>
  <c i="11" r="J56"/>
  <c r="J59"/>
  <c r="BE98"/>
  <c r="BE99"/>
  <c r="BE102"/>
  <c r="BE103"/>
  <c r="BE108"/>
  <c r="BE110"/>
  <c r="BE112"/>
  <c r="BE116"/>
  <c r="BE117"/>
  <c r="BE120"/>
  <c r="BE121"/>
  <c r="BE123"/>
  <c r="BE124"/>
  <c r="BE136"/>
  <c r="BE140"/>
  <c r="BE142"/>
  <c r="BE143"/>
  <c r="BE145"/>
  <c r="BE149"/>
  <c r="BE152"/>
  <c r="BE154"/>
  <c r="BE156"/>
  <c r="BE157"/>
  <c r="BE160"/>
  <c r="BE165"/>
  <c r="BE168"/>
  <c r="BE170"/>
  <c r="BE173"/>
  <c r="BE174"/>
  <c r="BE178"/>
  <c r="BE184"/>
  <c r="BE189"/>
  <c r="BE190"/>
  <c r="BE193"/>
  <c r="BE194"/>
  <c r="BE195"/>
  <c r="BE196"/>
  <c r="BE198"/>
  <c r="BE199"/>
  <c r="BE204"/>
  <c r="BE205"/>
  <c r="BE207"/>
  <c r="BE208"/>
  <c r="BE210"/>
  <c r="BE212"/>
  <c r="BE213"/>
  <c r="BE214"/>
  <c r="BE215"/>
  <c r="BE216"/>
  <c r="BE223"/>
  <c r="BE227"/>
  <c r="BE229"/>
  <c r="BE231"/>
  <c r="BE232"/>
  <c r="BE233"/>
  <c r="BE234"/>
  <c r="BE242"/>
  <c r="BE247"/>
  <c r="BE249"/>
  <c r="BE251"/>
  <c r="BE254"/>
  <c r="BE259"/>
  <c r="BE260"/>
  <c r="BE265"/>
  <c r="BE269"/>
  <c r="BE272"/>
  <c r="BE275"/>
  <c r="BE277"/>
  <c r="BE280"/>
  <c r="BE282"/>
  <c r="BE293"/>
  <c r="BE296"/>
  <c r="BE297"/>
  <c r="BE299"/>
  <c r="BE300"/>
  <c r="BE303"/>
  <c r="BE309"/>
  <c r="BE313"/>
  <c r="BE318"/>
  <c r="BE320"/>
  <c r="BE328"/>
  <c r="BE332"/>
  <c r="BE333"/>
  <c r="BE340"/>
  <c r="BE342"/>
  <c r="BE343"/>
  <c r="BE350"/>
  <c r="BE353"/>
  <c r="BE357"/>
  <c r="BE359"/>
  <c r="BE361"/>
  <c r="BE365"/>
  <c r="BE371"/>
  <c r="BE374"/>
  <c r="BE375"/>
  <c r="BE377"/>
  <c r="BE380"/>
  <c r="BE382"/>
  <c r="BE383"/>
  <c r="BE386"/>
  <c r="BE388"/>
  <c r="BE389"/>
  <c r="BE391"/>
  <c r="BE393"/>
  <c r="BE397"/>
  <c r="BE399"/>
  <c r="BE405"/>
  <c r="BE406"/>
  <c r="BE409"/>
  <c r="BE411"/>
  <c r="BE415"/>
  <c r="BE417"/>
  <c r="BE423"/>
  <c r="BE426"/>
  <c r="BE428"/>
  <c r="BE430"/>
  <c r="BE432"/>
  <c r="BE434"/>
  <c r="BE436"/>
  <c r="BE440"/>
  <c r="BE462"/>
  <c r="BE470"/>
  <c r="BE474"/>
  <c r="BE476"/>
  <c r="BE478"/>
  <c r="BE488"/>
  <c r="BE490"/>
  <c r="BE494"/>
  <c r="BE496"/>
  <c r="BE498"/>
  <c r="BE500"/>
  <c r="BE502"/>
  <c r="BE504"/>
  <c r="BE505"/>
  <c r="BE514"/>
  <c r="BE517"/>
  <c r="BE519"/>
  <c r="BE521"/>
  <c r="BE523"/>
  <c r="BE525"/>
  <c r="BE527"/>
  <c r="BE530"/>
  <c r="BE531"/>
  <c r="BE541"/>
  <c r="BE543"/>
  <c i="12" r="J55"/>
  <c r="BE97"/>
  <c r="BE117"/>
  <c r="BE122"/>
  <c r="BE127"/>
  <c r="BE131"/>
  <c r="BE135"/>
  <c r="BE144"/>
  <c r="BE155"/>
  <c r="BE167"/>
  <c r="BE170"/>
  <c r="BE174"/>
  <c r="BE190"/>
  <c r="BE208"/>
  <c r="BE215"/>
  <c r="BE218"/>
  <c r="BE220"/>
  <c r="BE235"/>
  <c r="BE250"/>
  <c r="BE265"/>
  <c r="BE276"/>
  <c r="BE282"/>
  <c r="BE306"/>
  <c r="BE319"/>
  <c r="BE328"/>
  <c r="BE330"/>
  <c r="BE339"/>
  <c r="BE341"/>
  <c r="BE355"/>
  <c r="BE370"/>
  <c r="BE380"/>
  <c r="BE385"/>
  <c r="BE407"/>
  <c r="BE411"/>
  <c r="BK229"/>
  <c r="J229"/>
  <c r="J62"/>
  <c r="BK275"/>
  <c r="J275"/>
  <c r="J64"/>
  <c r="BK410"/>
  <c r="J410"/>
  <c r="J74"/>
  <c i="13" r="E48"/>
  <c r="BE95"/>
  <c r="BE99"/>
  <c r="BE133"/>
  <c r="BE151"/>
  <c r="BE161"/>
  <c r="BE168"/>
  <c r="BE172"/>
  <c r="BE196"/>
  <c r="BE208"/>
  <c r="BE217"/>
  <c r="BE224"/>
  <c r="BE232"/>
  <c r="BE236"/>
  <c r="BE240"/>
  <c r="BE242"/>
  <c r="BE248"/>
  <c r="BE257"/>
  <c r="BE269"/>
  <c r="BE272"/>
  <c r="BE274"/>
  <c r="BE278"/>
  <c r="BE279"/>
  <c r="BE281"/>
  <c r="BE283"/>
  <c r="BE285"/>
  <c r="BE286"/>
  <c r="BE290"/>
  <c r="BE292"/>
  <c r="BE293"/>
  <c r="BE296"/>
  <c r="BE297"/>
  <c r="BE299"/>
  <c r="BE301"/>
  <c r="BE308"/>
  <c r="BE311"/>
  <c r="BE313"/>
  <c r="BE332"/>
  <c r="BE343"/>
  <c r="BE352"/>
  <c r="BE370"/>
  <c r="BE381"/>
  <c r="BE392"/>
  <c r="BE403"/>
  <c r="BE412"/>
  <c r="BE415"/>
  <c r="BE419"/>
  <c r="BK414"/>
  <c r="J414"/>
  <c r="J66"/>
  <c i="14" r="BE98"/>
  <c r="BE145"/>
  <c r="BE146"/>
  <c i="2" r="F38"/>
  <c i="1" r="BC56"/>
  <c i="3" r="J36"/>
  <c i="1" r="AW57"/>
  <c i="5" r="F38"/>
  <c i="1" r="BC59"/>
  <c i="6" r="F38"/>
  <c i="1" r="BA61"/>
  <c i="7" r="F40"/>
  <c i="1" r="BC62"/>
  <c i="8" r="F41"/>
  <c i="1" r="BD64"/>
  <c i="10" r="F39"/>
  <c i="1" r="BB66"/>
  <c i="11" r="J36"/>
  <c i="1" r="AW67"/>
  <c i="2" r="J36"/>
  <c i="1" r="AW56"/>
  <c i="12" r="F36"/>
  <c i="1" r="BC68"/>
  <c i="14" r="J34"/>
  <c i="1" r="AW70"/>
  <c i="2" r="F37"/>
  <c i="1" r="BB56"/>
  <c i="3" r="F37"/>
  <c i="1" r="BB57"/>
  <c i="4" r="F39"/>
  <c i="1" r="BD58"/>
  <c i="5" r="J36"/>
  <c i="1" r="AW59"/>
  <c i="6" r="F41"/>
  <c i="1" r="BD61"/>
  <c i="7" r="F39"/>
  <c i="1" r="BB62"/>
  <c i="8" r="F38"/>
  <c i="1" r="BA64"/>
  <c i="8" r="F40"/>
  <c i="1" r="BC64"/>
  <c i="9" r="J38"/>
  <c i="1" r="AW65"/>
  <c i="10" r="J38"/>
  <c i="1" r="AW66"/>
  <c i="11" r="F37"/>
  <c i="1" r="BB67"/>
  <c i="12" r="J34"/>
  <c i="1" r="AW68"/>
  <c i="13" r="J34"/>
  <c i="1" r="AW69"/>
  <c i="14" r="F34"/>
  <c i="1" r="BA70"/>
  <c i="14" r="F35"/>
  <c i="1" r="BB70"/>
  <c i="14" r="F37"/>
  <c i="1" r="BD70"/>
  <c r="AS55"/>
  <c r="AS54"/>
  <c i="2" r="F36"/>
  <c i="1" r="BA56"/>
  <c i="4" r="F37"/>
  <c i="1" r="BB58"/>
  <c i="5" r="F36"/>
  <c i="1" r="BA59"/>
  <c i="6" r="F40"/>
  <c i="1" r="BC61"/>
  <c i="7" r="F38"/>
  <c i="1" r="BA62"/>
  <c i="9" r="F39"/>
  <c i="1" r="BB65"/>
  <c i="10" r="F41"/>
  <c i="1" r="BD66"/>
  <c i="12" r="F35"/>
  <c i="1" r="BB68"/>
  <c i="13" r="F34"/>
  <c i="1" r="BA69"/>
  <c i="3" r="F39"/>
  <c i="1" r="BD57"/>
  <c i="4" r="J36"/>
  <c i="1" r="AW58"/>
  <c i="5" r="F39"/>
  <c i="1" r="BD59"/>
  <c i="6" r="F39"/>
  <c i="1" r="BB61"/>
  <c i="7" r="F41"/>
  <c i="1" r="BD62"/>
  <c i="8" r="F39"/>
  <c i="1" r="BB64"/>
  <c i="9" r="F41"/>
  <c i="1" r="BD65"/>
  <c i="10" r="F40"/>
  <c i="1" r="BC66"/>
  <c i="11" r="F36"/>
  <c i="1" r="BA67"/>
  <c i="11" r="F38"/>
  <c i="1" r="BC67"/>
  <c i="13" r="F36"/>
  <c i="1" r="BC69"/>
  <c i="14" r="F36"/>
  <c i="1" r="BC70"/>
  <c i="3" r="F36"/>
  <c i="1" r="BA57"/>
  <c i="3" r="F38"/>
  <c i="1" r="BC57"/>
  <c i="4" r="F36"/>
  <c i="1" r="BA58"/>
  <c i="4" r="F38"/>
  <c i="1" r="BC58"/>
  <c i="5" r="F37"/>
  <c i="1" r="BB59"/>
  <c i="6" r="J38"/>
  <c i="1" r="AW61"/>
  <c i="7" r="J38"/>
  <c i="1" r="AW62"/>
  <c i="8" r="J38"/>
  <c i="1" r="AW64"/>
  <c i="9" r="F38"/>
  <c i="1" r="BA65"/>
  <c i="9" r="F40"/>
  <c i="1" r="BC65"/>
  <c i="10" r="F38"/>
  <c i="1" r="BA66"/>
  <c i="11" r="F39"/>
  <c i="1" r="BD67"/>
  <c i="12" r="F34"/>
  <c i="1" r="BA68"/>
  <c i="12" r="F37"/>
  <c i="1" r="BD68"/>
  <c i="13" r="F35"/>
  <c i="1" r="BB69"/>
  <c i="13" r="F37"/>
  <c i="1" r="BD69"/>
  <c i="2" r="F39"/>
  <c i="1" r="BD56"/>
  <c i="10" l="1" r="P97"/>
  <c r="P96"/>
  <c i="1" r="AU66"/>
  <c i="9" r="P104"/>
  <c r="P103"/>
  <c i="1" r="AU65"/>
  <c i="8" r="P104"/>
  <c r="P103"/>
  <c i="1" r="AU64"/>
  <c i="10" r="R97"/>
  <c r="R96"/>
  <c r="T97"/>
  <c r="T96"/>
  <c i="9" r="T104"/>
  <c r="T103"/>
  <c i="8" r="T104"/>
  <c r="T103"/>
  <c i="5" r="P96"/>
  <c i="1" r="AU59"/>
  <c i="9" r="R104"/>
  <c r="R103"/>
  <c i="8" r="R104"/>
  <c r="R103"/>
  <c i="14" r="R87"/>
  <c r="R86"/>
  <c i="13" r="R89"/>
  <c r="R88"/>
  <c r="P89"/>
  <c r="P88"/>
  <c i="1" r="AU69"/>
  <c i="12" r="T353"/>
  <c r="R95"/>
  <c i="7" r="T395"/>
  <c i="3" r="R97"/>
  <c r="R96"/>
  <c i="2" r="R4648"/>
  <c i="11" r="P96"/>
  <c r="P95"/>
  <c r="P94"/>
  <c i="1" r="AU67"/>
  <c i="7" r="R395"/>
  <c r="R104"/>
  <c r="BK395"/>
  <c r="J395"/>
  <c r="J73"/>
  <c r="T105"/>
  <c r="T104"/>
  <c r="P105"/>
  <c i="6" r="R100"/>
  <c r="R99"/>
  <c r="P100"/>
  <c r="P99"/>
  <c i="1" r="AU61"/>
  <c i="5" r="T117"/>
  <c r="T96"/>
  <c r="R117"/>
  <c r="R96"/>
  <c r="BK117"/>
  <c r="J117"/>
  <c r="J67"/>
  <c i="2" r="T127"/>
  <c r="BK127"/>
  <c r="J127"/>
  <c r="J64"/>
  <c i="14" r="P87"/>
  <c r="P86"/>
  <c i="1" r="AU70"/>
  <c i="12" r="P353"/>
  <c i="11" r="R96"/>
  <c r="R95"/>
  <c r="R94"/>
  <c i="7" r="P395"/>
  <c i="6" r="T100"/>
  <c r="T99"/>
  <c i="4" r="T97"/>
  <c r="T96"/>
  <c r="P97"/>
  <c r="P96"/>
  <c i="1" r="AU58"/>
  <c i="4" r="BK97"/>
  <c i="2" r="R127"/>
  <c r="R126"/>
  <c r="P127"/>
  <c i="13" r="T89"/>
  <c r="T88"/>
  <c r="BK89"/>
  <c r="J89"/>
  <c r="J60"/>
  <c i="12" r="R353"/>
  <c r="T95"/>
  <c r="T94"/>
  <c r="P95"/>
  <c r="P94"/>
  <c i="1" r="AU68"/>
  <c i="11" r="T96"/>
  <c r="T95"/>
  <c r="T94"/>
  <c i="4" r="R97"/>
  <c r="R96"/>
  <c i="3" r="T97"/>
  <c r="T96"/>
  <c r="P97"/>
  <c r="P96"/>
  <c i="1" r="AU57"/>
  <c i="2" r="T4648"/>
  <c r="P4648"/>
  <c r="J128"/>
  <c r="J65"/>
  <c r="BK4648"/>
  <c r="J4648"/>
  <c r="J78"/>
  <c r="BK8777"/>
  <c r="J8777"/>
  <c r="J101"/>
  <c r="BK8789"/>
  <c r="J8789"/>
  <c r="J103"/>
  <c i="3" r="BK177"/>
  <c r="J177"/>
  <c r="J71"/>
  <c i="4" r="J98"/>
  <c r="J65"/>
  <c r="BK176"/>
  <c r="J176"/>
  <c r="J71"/>
  <c i="5" r="J97"/>
  <c r="J64"/>
  <c r="J98"/>
  <c r="J65"/>
  <c r="J118"/>
  <c r="J68"/>
  <c r="BK247"/>
  <c r="J247"/>
  <c r="J71"/>
  <c r="BK250"/>
  <c r="J250"/>
  <c r="J73"/>
  <c i="6" r="BK100"/>
  <c r="J100"/>
  <c r="J68"/>
  <c i="7" r="BK105"/>
  <c r="J105"/>
  <c r="J68"/>
  <c r="J396"/>
  <c r="J74"/>
  <c i="9" r="BK104"/>
  <c r="J104"/>
  <c r="J68"/>
  <c i="11" r="BK96"/>
  <c r="BK95"/>
  <c r="BK94"/>
  <c r="J94"/>
  <c r="J63"/>
  <c i="12" r="BK95"/>
  <c r="BK353"/>
  <c r="J353"/>
  <c r="J68"/>
  <c r="BK373"/>
  <c r="J373"/>
  <c r="J71"/>
  <c r="BK409"/>
  <c r="J409"/>
  <c r="J73"/>
  <c i="13" r="J90"/>
  <c r="J61"/>
  <c r="J418"/>
  <c r="J68"/>
  <c i="14" r="BK87"/>
  <c r="BK86"/>
  <c r="J86"/>
  <c r="J59"/>
  <c i="3" r="BK97"/>
  <c r="J97"/>
  <c r="J64"/>
  <c i="8" r="BK104"/>
  <c r="BK103"/>
  <c r="J103"/>
  <c r="J67"/>
  <c i="10" r="BK97"/>
  <c r="J97"/>
  <c r="J68"/>
  <c i="1" r="BD60"/>
  <c i="3" r="F35"/>
  <c i="1" r="AZ57"/>
  <c i="5" r="F35"/>
  <c i="1" r="AZ59"/>
  <c i="7" r="F37"/>
  <c i="1" r="AZ62"/>
  <c i="11" r="J35"/>
  <c i="1" r="AV67"/>
  <c r="AT67"/>
  <c r="BA60"/>
  <c r="AW60"/>
  <c r="BC60"/>
  <c r="AY60"/>
  <c r="BA63"/>
  <c r="AW63"/>
  <c i="2" r="J35"/>
  <c i="1" r="AV56"/>
  <c r="AT56"/>
  <c i="3" r="J35"/>
  <c i="1" r="AV57"/>
  <c r="AT57"/>
  <c i="4" r="J35"/>
  <c i="1" r="AV58"/>
  <c r="AT58"/>
  <c i="5" r="J35"/>
  <c i="1" r="AV59"/>
  <c r="AT59"/>
  <c i="6" r="J37"/>
  <c i="1" r="AV61"/>
  <c r="AT61"/>
  <c i="7" r="J37"/>
  <c i="1" r="AV62"/>
  <c r="AT62"/>
  <c i="8" r="F37"/>
  <c i="1" r="AZ64"/>
  <c i="9" r="J37"/>
  <c i="1" r="AV65"/>
  <c r="AT65"/>
  <c i="10" r="J37"/>
  <c i="1" r="AV66"/>
  <c r="AT66"/>
  <c i="11" r="F35"/>
  <c i="1" r="AZ67"/>
  <c i="12" r="J33"/>
  <c i="1" r="AV68"/>
  <c r="AT68"/>
  <c i="13" r="J33"/>
  <c i="1" r="AV69"/>
  <c r="AT69"/>
  <c i="14" r="F33"/>
  <c i="1" r="AZ70"/>
  <c i="14" r="J33"/>
  <c i="1" r="AV70"/>
  <c r="AT70"/>
  <c r="BD63"/>
  <c i="4" r="F35"/>
  <c i="1" r="AZ58"/>
  <c i="6" r="F37"/>
  <c i="1" r="AZ61"/>
  <c i="8" r="J37"/>
  <c i="1" r="AV64"/>
  <c r="AT64"/>
  <c i="9" r="F37"/>
  <c i="1" r="AZ65"/>
  <c i="10" r="F37"/>
  <c i="1" r="AZ66"/>
  <c i="12" r="F33"/>
  <c i="1" r="AZ68"/>
  <c i="13" r="F33"/>
  <c i="1" r="AZ69"/>
  <c r="AU63"/>
  <c r="BC63"/>
  <c r="AY63"/>
  <c r="BB60"/>
  <c r="AX60"/>
  <c r="BB63"/>
  <c r="AX63"/>
  <c i="2" r="F35"/>
  <c i="1" r="AZ56"/>
  <c i="12" l="1" r="BK94"/>
  <c r="J94"/>
  <c r="J59"/>
  <c i="2" r="P126"/>
  <c i="1" r="AU56"/>
  <c i="4" r="BK96"/>
  <c r="J96"/>
  <c r="J63"/>
  <c i="2" r="T126"/>
  <c i="7" r="P104"/>
  <c i="1" r="AU62"/>
  <c i="12" r="R94"/>
  <c i="5" r="BK96"/>
  <c r="J96"/>
  <c r="J63"/>
  <c i="3" r="BK96"/>
  <c r="J96"/>
  <c i="4" r="J97"/>
  <c r="J64"/>
  <c i="6" r="BK99"/>
  <c r="J99"/>
  <c r="J67"/>
  <c i="7" r="BK104"/>
  <c r="J104"/>
  <c r="J67"/>
  <c i="8" r="J104"/>
  <c r="J68"/>
  <c i="10" r="BK96"/>
  <c r="J96"/>
  <c r="J67"/>
  <c i="11" r="J95"/>
  <c r="J64"/>
  <c r="J96"/>
  <c r="J65"/>
  <c i="12" r="J95"/>
  <c r="J60"/>
  <c i="13" r="BK88"/>
  <c r="J88"/>
  <c r="J59"/>
  <c i="14" r="J87"/>
  <c r="J60"/>
  <c i="2" r="BK126"/>
  <c r="J126"/>
  <c r="J63"/>
  <c i="9" r="BK103"/>
  <c r="J103"/>
  <c r="J67"/>
  <c i="1" r="BA55"/>
  <c r="BA54"/>
  <c r="AW54"/>
  <c r="AK30"/>
  <c r="BB55"/>
  <c r="AX55"/>
  <c r="AU60"/>
  <c r="AZ63"/>
  <c r="AV63"/>
  <c r="AT63"/>
  <c i="3" r="J32"/>
  <c i="1" r="AG57"/>
  <c r="AN57"/>
  <c i="11" r="J32"/>
  <c i="1" r="AG67"/>
  <c r="AN67"/>
  <c r="BC55"/>
  <c r="BC54"/>
  <c r="W32"/>
  <c r="BD55"/>
  <c r="BD54"/>
  <c r="W33"/>
  <c r="AZ60"/>
  <c r="AV60"/>
  <c r="AT60"/>
  <c i="8" r="J34"/>
  <c i="1" r="AG64"/>
  <c r="AN64"/>
  <c i="14" r="J30"/>
  <c i="1" r="AG70"/>
  <c r="AN70"/>
  <c i="3" l="1" r="J41"/>
  <c r="J63"/>
  <c i="8" r="J43"/>
  <c i="11" r="J41"/>
  <c i="14" r="J39"/>
  <c i="1" r="AZ55"/>
  <c r="AV55"/>
  <c r="AU55"/>
  <c r="AU54"/>
  <c r="BB54"/>
  <c r="W31"/>
  <c r="AW55"/>
  <c r="AY55"/>
  <c r="W30"/>
  <c i="4" r="J32"/>
  <c i="1" r="AG58"/>
  <c r="AN58"/>
  <c i="7" r="J34"/>
  <c i="1" r="AG62"/>
  <c r="AN62"/>
  <c i="10" r="J34"/>
  <c i="1" r="AG66"/>
  <c r="AN66"/>
  <c i="12" r="J30"/>
  <c i="1" r="AG68"/>
  <c r="AN68"/>
  <c i="13" r="J30"/>
  <c i="1" r="AG69"/>
  <c r="AN69"/>
  <c r="AY54"/>
  <c i="2" r="J32"/>
  <c i="1" r="AG56"/>
  <c i="5" r="J32"/>
  <c i="1" r="AG59"/>
  <c r="AN59"/>
  <c i="6" r="J34"/>
  <c i="1" r="AG61"/>
  <c r="AN61"/>
  <c i="9" r="J34"/>
  <c i="1" r="AG65"/>
  <c r="AN65"/>
  <c l="1" r="AN56"/>
  <c i="5" r="J41"/>
  <c i="7" r="J43"/>
  <c i="12" r="J39"/>
  <c i="13" r="J39"/>
  <c i="2" r="J41"/>
  <c i="4" r="J41"/>
  <c i="6" r="J43"/>
  <c i="9" r="J43"/>
  <c i="10" r="J43"/>
  <c i="1" r="AT55"/>
  <c r="AG60"/>
  <c r="AN60"/>
  <c r="AG63"/>
  <c r="AN63"/>
  <c r="AX54"/>
  <c r="AZ54"/>
  <c r="W29"/>
  <c l="1" r="AG55"/>
  <c r="AG54"/>
  <c r="AK26"/>
  <c r="AV54"/>
  <c r="AK29"/>
  <c l="1" r="AK35"/>
  <c r="AN55"/>
  <c r="AT54"/>
  <c l="1" r="AN54"/>
</calcChain>
</file>

<file path=xl/sharedStrings.xml><?xml version="1.0" encoding="utf-8"?>
<sst xmlns="http://schemas.openxmlformats.org/spreadsheetml/2006/main">
  <si>
    <t>Export Komplet</t>
  </si>
  <si>
    <t>VZ</t>
  </si>
  <si>
    <t>2.0</t>
  </si>
  <si>
    <t>ZAMOK</t>
  </si>
  <si>
    <t>False</t>
  </si>
  <si>
    <t>{f98d10f4-54de-4f5f-8623-28115851914f}</t>
  </si>
  <si>
    <t>0,01</t>
  </si>
  <si>
    <t>21</t>
  </si>
  <si>
    <t>12</t>
  </si>
  <si>
    <t>REKAPITULACE STAVBY</t>
  </si>
  <si>
    <t xml:space="preserve">v ---  níže se nacházejí doplnkové a pomocné údaje k sestavám  --- v</t>
  </si>
  <si>
    <t>Návod na vyplnění</t>
  </si>
  <si>
    <t>0,001</t>
  </si>
  <si>
    <t>Kód:</t>
  </si>
  <si>
    <t>2022_OV45_R3</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</si>
  <si>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</si>
  <si>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</si>
  <si>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SŠ a ZŠ Beroun</t>
  </si>
  <si>
    <t>0,1</t>
  </si>
  <si>
    <t>KSO:</t>
  </si>
  <si>
    <t>801 3</t>
  </si>
  <si>
    <t>CC-CZ:</t>
  </si>
  <si>
    <t>12631</t>
  </si>
  <si>
    <t>1</t>
  </si>
  <si>
    <t>Místo:</t>
  </si>
  <si>
    <t>Karla Čapka 1457, 266 01 Beroun</t>
  </si>
  <si>
    <t>Datum:</t>
  </si>
  <si>
    <t>29. 10. 2024</t>
  </si>
  <si>
    <t>10</t>
  </si>
  <si>
    <t>CZ-CPV:</t>
  </si>
  <si>
    <t>45000000-7</t>
  </si>
  <si>
    <t>CZ-CPA:</t>
  </si>
  <si>
    <t>41.00.48</t>
  </si>
  <si>
    <t>100</t>
  </si>
  <si>
    <t>Zadavatel:</t>
  </si>
  <si>
    <t>IČ:</t>
  </si>
  <si>
    <t>70841446</t>
  </si>
  <si>
    <t>Střední škola a Základní škola Beroun, p.o.</t>
  </si>
  <si>
    <t>DIČ:</t>
  </si>
  <si>
    <t/>
  </si>
  <si>
    <t>Účastník:</t>
  </si>
  <si>
    <t>Vyplň údaj</t>
  </si>
  <si>
    <t>Projektant:</t>
  </si>
  <si>
    <t>28711335</t>
  </si>
  <si>
    <t>DPU REVIT s.r.o.</t>
  </si>
  <si>
    <t>CZ28711335</t>
  </si>
  <si>
    <t>True</t>
  </si>
  <si>
    <t>Zpracovatel:</t>
  </si>
  <si>
    <t xml:space="preserve"> </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</si>
  <si>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</si>
  <si>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</si>
  <si>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</si>
  <si>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</si>
  <si>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</si>
  <si>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</si>
  <si>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</si>
  <si>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</si>
  <si>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</si>
  <si>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</si>
  <si>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</si>
  <si>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</si>
  <si>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</si>
  <si>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</si>
  <si>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</si>
  <si>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</si>
  <si>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</si>
  <si>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</si>
  <si>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</si>
  <si>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</si>
  <si>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</si>
  <si>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</si>
  <si>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</si>
  <si>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</si>
  <si>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</si>
  <si>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</si>
  <si>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</si>
  <si>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</si>
  <si>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</si>
  <si>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</si>
  <si>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</si>
  <si>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</si>
  <si>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</si>
  <si>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</si>
  <si>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</si>
  <si>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</si>
  <si>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</si>
  <si>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</si>
  <si>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</si>
  <si>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</si>
  <si>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</si>
  <si>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Střední a základní škola</t>
  </si>
  <si>
    <t>STA</t>
  </si>
  <si>
    <t>{725f1985-4fc2-4764-9a14-16e40450f5e7}</t>
  </si>
  <si>
    <t>2</t>
  </si>
  <si>
    <t>/</t>
  </si>
  <si>
    <t>D11</t>
  </si>
  <si>
    <t>Stavební část</t>
  </si>
  <si>
    <t>Soupis</t>
  </si>
  <si>
    <t>{c03c82b7-46aa-4fb1-82aa-7bc4de92f4b7}</t>
  </si>
  <si>
    <t>D141a</t>
  </si>
  <si>
    <t>Vytápění - strojovny UT</t>
  </si>
  <si>
    <t>{40699ed5-88ad-44db-a9cf-a092d2f351d1}</t>
  </si>
  <si>
    <t>D141b</t>
  </si>
  <si>
    <t>Vytápění</t>
  </si>
  <si>
    <t>{a634c71d-20df-44dc-8e3f-92733922c4ab}</t>
  </si>
  <si>
    <t>D142</t>
  </si>
  <si>
    <t>VZT</t>
  </si>
  <si>
    <t>{b63e87ad-a680-42fb-9b5b-3ee9d10757af}</t>
  </si>
  <si>
    <t>D143</t>
  </si>
  <si>
    <t>Zdravotechnika</t>
  </si>
  <si>
    <t>{5b54eae3-00e0-4d3d-bfeb-8f654307feaa}</t>
  </si>
  <si>
    <t>D143a</t>
  </si>
  <si>
    <t>Zdravotechnika - vnější zařízení a objekty</t>
  </si>
  <si>
    <t>3</t>
  </si>
  <si>
    <t>{a2c88120-a76e-4b9c-87f7-3bcafc4c1f1b}</t>
  </si>
  <si>
    <t>D143b</t>
  </si>
  <si>
    <t>Zdravotechnika - vnitřní</t>
  </si>
  <si>
    <t>{b5e54a9d-d63c-4f23-85e1-3ef63b91bc53}</t>
  </si>
  <si>
    <t>D144</t>
  </si>
  <si>
    <t>Elektroinstalace</t>
  </si>
  <si>
    <t>{f16845ff-6321-4b76-a46b-8fd04559c652}</t>
  </si>
  <si>
    <t>D144a</t>
  </si>
  <si>
    <t>Silnoproud pavilon E</t>
  </si>
  <si>
    <t>{b99a544a-97c7-45a1-b7b5-f9b4e311c75b}</t>
  </si>
  <si>
    <t>D144b</t>
  </si>
  <si>
    <t>Silnoproud pavilon A, B, C, D, F</t>
  </si>
  <si>
    <t>{36385e2e-9a02-45dd-8461-1ff2c9524234}</t>
  </si>
  <si>
    <t>D144c</t>
  </si>
  <si>
    <t>Hromosvod a uzemnění</t>
  </si>
  <si>
    <t>{fb3bef01-aaaa-4113-82b7-e6f8d242bf60}</t>
  </si>
  <si>
    <t>D145</t>
  </si>
  <si>
    <t>Slaboproud</t>
  </si>
  <si>
    <t>{b066f5db-b97d-401b-870c-70a1b5138cb6}</t>
  </si>
  <si>
    <t>SO.02</t>
  </si>
  <si>
    <t>Zpevněné plochy a komunikace</t>
  </si>
  <si>
    <t>{0f84aaf0-5974-4f76-826b-d9bb46f25262}</t>
  </si>
  <si>
    <t>IO.02</t>
  </si>
  <si>
    <t>Přeložka jednotné areálové kanalizace</t>
  </si>
  <si>
    <t>ING</t>
  </si>
  <si>
    <t>{868840c5-09b7-4110-9195-f6a6dc22e93f}</t>
  </si>
  <si>
    <t>VRN</t>
  </si>
  <si>
    <t>Vedlejší rozpočtové náklady</t>
  </si>
  <si>
    <t>{28c491a8-38a7-4ff6-b591-5eed0185b3d2}</t>
  </si>
  <si>
    <t>skladba_A</t>
  </si>
  <si>
    <t>skladby podlah A - plochy místností</t>
  </si>
  <si>
    <t>m2</t>
  </si>
  <si>
    <t>162,2</t>
  </si>
  <si>
    <t>skladba_B</t>
  </si>
  <si>
    <t>skladby podlah B - plochy místností</t>
  </si>
  <si>
    <t>377,704</t>
  </si>
  <si>
    <t>KRYCÍ LIST SOUPISU PRACÍ</t>
  </si>
  <si>
    <t>skladba_B1</t>
  </si>
  <si>
    <t>skladby podlah B1 - plochy místností</t>
  </si>
  <si>
    <t>83,63</t>
  </si>
  <si>
    <t>skladba_B2</t>
  </si>
  <si>
    <t>skladby podlah B2 - plochy místností</t>
  </si>
  <si>
    <t>29,696</t>
  </si>
  <si>
    <t>skladba_B3</t>
  </si>
  <si>
    <t>skladby podlah B3 - plochy místností</t>
  </si>
  <si>
    <t>skladba_C</t>
  </si>
  <si>
    <t>skladby podlah C - plochy místností</t>
  </si>
  <si>
    <t>60,7</t>
  </si>
  <si>
    <t>Objekt:</t>
  </si>
  <si>
    <t>skladba_D</t>
  </si>
  <si>
    <t>skladby podlah D - plochy místností</t>
  </si>
  <si>
    <t>60,63</t>
  </si>
  <si>
    <t>SO.01 - Střední a základní škola</t>
  </si>
  <si>
    <t>skladba_E</t>
  </si>
  <si>
    <t>skladby podlah E - plochy místností</t>
  </si>
  <si>
    <t>296,37</t>
  </si>
  <si>
    <t>Soupis:</t>
  </si>
  <si>
    <t>skladba_F</t>
  </si>
  <si>
    <t>skladby podlah F - plochy místností</t>
  </si>
  <si>
    <t>225,07</t>
  </si>
  <si>
    <t>D11 - Stavební část</t>
  </si>
  <si>
    <t>skladba_F1</t>
  </si>
  <si>
    <t>skladby podlah F1 - plochy místností</t>
  </si>
  <si>
    <t>91,83</t>
  </si>
  <si>
    <t>skladba_G</t>
  </si>
  <si>
    <t>skladby podlah G - plochy místností</t>
  </si>
  <si>
    <t>60,72</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</si>
  <si>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</si>
  <si>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</si>
  <si>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</si>
  <si>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</si>
  <si>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</si>
  <si>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</si>
  <si>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</si>
  <si>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</si>
  <si>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</si>
  <si>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</si>
  <si>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61 - Úprava povrchů vnitřních</t>
  </si>
  <si>
    <t xml:space="preserve">    62 - Úprava povrchů vnějších</t>
  </si>
  <si>
    <t xml:space="preserve">    63 - Podlahy a podlahové konstrukce</t>
  </si>
  <si>
    <t xml:space="preserve">    64 - Osazování výplní otvorů</t>
  </si>
  <si>
    <t xml:space="preserve">    8 - Trubní vedení</t>
  </si>
  <si>
    <t xml:space="preserve">    9 - Ostatní konstrukce a práce, bourání</t>
  </si>
  <si>
    <t xml:space="preserve">    997 - Přesun sutě</t>
  </si>
  <si>
    <t xml:space="preserve">    998 - Přesun hmot</t>
  </si>
  <si>
    <t>PSV - Práce a dodávky PSV</t>
  </si>
  <si>
    <t xml:space="preserve">    711 - Izolace proti vodě, vlhkosti a plynům</t>
  </si>
  <si>
    <t xml:space="preserve">    712 - Povlakové krytiny</t>
  </si>
  <si>
    <t xml:space="preserve">    713 - Izolace tepelné</t>
  </si>
  <si>
    <t xml:space="preserve">    714 - Akustická a protiotřesová opatření</t>
  </si>
  <si>
    <t xml:space="preserve">    721 - Zdravotechnika - vnitřní kanalizace</t>
  </si>
  <si>
    <t xml:space="preserve">    725 - Zdravotechnika - zařizovací předměty</t>
  </si>
  <si>
    <t xml:space="preserve">    751 - Vzduchotechnika</t>
  </si>
  <si>
    <t xml:space="preserve">    762 - Konstrukce tesařské</t>
  </si>
  <si>
    <t xml:space="preserve">    763 - Konstrukce suché výstavby</t>
  </si>
  <si>
    <t xml:space="preserve">    764 - Konstrukce klempířské</t>
  </si>
  <si>
    <t xml:space="preserve">    765 - Krytina skládaná</t>
  </si>
  <si>
    <t xml:space="preserve">    766 - Konstrukce truhlářské</t>
  </si>
  <si>
    <t xml:space="preserve">    767 - Konstrukce zámečnické</t>
  </si>
  <si>
    <t xml:space="preserve">    76788 - Záchytné systémy proti pádu</t>
  </si>
  <si>
    <t xml:space="preserve">    771 - Podlahy z dlaždic</t>
  </si>
  <si>
    <t xml:space="preserve">    772 - Podlahy z kamene</t>
  </si>
  <si>
    <t xml:space="preserve">    776 - Podlahy povlakové</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</si>
  <si>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</si>
  <si>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</si>
  <si>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</si>
  <si>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</si>
  <si>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</si>
  <si>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M - Práce a dodávky M</t>
  </si>
  <si>
    <t xml:space="preserve">    33-M - Montáže dopr.zaříz.,sklad. zař. a váh</t>
  </si>
  <si>
    <t>VRN - Vedlejší rozpočtové náklady</t>
  </si>
  <si>
    <t xml:space="preserve">    VRN9 - Ostatní náklady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</si>
  <si>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</si>
  <si>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</si>
  <si>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</si>
  <si>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</si>
  <si>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</si>
  <si>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</si>
  <si>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</si>
  <si>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</si>
  <si>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</si>
  <si>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</si>
  <si>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</si>
  <si>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</si>
  <si>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</si>
  <si>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</si>
  <si>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</si>
  <si>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</si>
  <si>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</si>
  <si>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</si>
  <si>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122111101</t>
  </si>
  <si>
    <t>Odkopávky a prokopávky ručně zapažené i nezapažené v hornině třídy těžitelnosti I skupiny 1 a 2</t>
  </si>
  <si>
    <t>m3</t>
  </si>
  <si>
    <t>CS ÚRS 2024 02</t>
  </si>
  <si>
    <t>4</t>
  </si>
  <si>
    <t>1890962029</t>
  </si>
  <si>
    <t>Online PSC</t>
  </si>
  <si>
    <t>https://podminky.urs.cz/item/CS_URS_2024_02/122111101</t>
  </si>
  <si>
    <t>VV</t>
  </si>
  <si>
    <t>"květináč před vstupem do objektu E</t>
  </si>
  <si>
    <t>1,8*2,45*0,5</t>
  </si>
  <si>
    <t>131151103</t>
  </si>
  <si>
    <t>Hloubení nezapažených jam a zářezů strojně s urovnáním dna do předepsaného profilu a spádu v hornině třídy těžitelnosti I skupiny 1 a 2 přes 50 do 100 m3</t>
  </si>
  <si>
    <t>-1010104910</t>
  </si>
  <si>
    <t>https://podminky.urs.cz/item/CS_URS_2024_02/131151103</t>
  </si>
  <si>
    <t>"stavební jáma</t>
  </si>
  <si>
    <t xml:space="preserve">"D.1.1.b-11b  VÝKOPY - PAVILON E </t>
  </si>
  <si>
    <t>(13,35*9,3+14,67*10,015)/2*(1,15-(0,45+0,525+0,43+0,43)/4)</t>
  </si>
  <si>
    <t>131151104</t>
  </si>
  <si>
    <t>Hloubení nezapažených jam a zářezů strojně s urovnáním dna do předepsaného profilu a spádu v hornině třídy těžitelnosti I skupiny 1 a 2 přes 100 do 500 m3</t>
  </si>
  <si>
    <t>1986279055</t>
  </si>
  <si>
    <t>https://podminky.urs.cz/item/CS_URS_2024_02/131151104</t>
  </si>
  <si>
    <t xml:space="preserve">"D.1.1.b-11a  VÝKOPY - PAVILON C </t>
  </si>
  <si>
    <t>((4,125*1,36+(8,215+1,085+4,125)*(0,6+0,6+5,225))+((1,085+4,125)*1,36+1,085*3,73+14,61*(1,083+0,6+0,6+5,225)))/2*(1,5-(0,44+0,22)/2)</t>
  </si>
  <si>
    <t>((0,6+0,6+5,45+0,8)*(4,875+0,8)+(4,775+0,6)*5,105)*(1,4-(0,22+0,02)/2)+(4,875+0,8)*1,185*1,185/2</t>
  </si>
  <si>
    <t>((0,6+0,6+5,45+0,8)*(2,94+0,8)+(4,775+0,6)*4,0)*(1,2-(0,02+0,18)/2)+(2,94+0,8)*1,185*1,185/2</t>
  </si>
  <si>
    <t>((0,6+0,6+5,45+0,8)*(1,69+0,8)+(4,775+0,6)*(2,0+0,8))*(1,0+(0,18+0,28)/2)+(1,69+0,8)*1,185*1,185/2</t>
  </si>
  <si>
    <t>((0,6+0,6+7,285+0,5+0,95+0,35+7,58+0,35)*(3,895+0,6+0,05))*(0,9+0,34)+(3,895+0,6+0,05)*1,185*1,185/2</t>
  </si>
  <si>
    <t>(3,415*1,0+(2,835+0,8)*(2,01+0,35+1,79+0,6))*(0,7-0,1)</t>
  </si>
  <si>
    <t>(3,3+0,35+1,3+0,6+0,6)*(2,01+0,35+1,79+0,6+0,6)*(0,7-0,1)+(6,98+6,07)*(0,7-0,1)*(0,7-0,1)/2</t>
  </si>
  <si>
    <t>Součet</t>
  </si>
  <si>
    <t>131151105</t>
  </si>
  <si>
    <t>Hloubení nezapažených jam a zářezů strojně s urovnáním dna do předepsaného profilu a spádu v hornině třídy těžitelnosti I skupiny 1 a 2 přes 500 do 1 000 m3</t>
  </si>
  <si>
    <t>-1914934387</t>
  </si>
  <si>
    <t>https://podminky.urs.cz/item/CS_URS_2024_02/131151105</t>
  </si>
  <si>
    <t>"stavební jáma (plochy odměřeny v CAD)</t>
  </si>
  <si>
    <t xml:space="preserve">"D.1.1.b-11c  VÝKOPY - PAVILON F</t>
  </si>
  <si>
    <t>(166,18+86,18/2)*(3,31-(0,9+1,7)/2)</t>
  </si>
  <si>
    <t>(106,63+(9,11+6,52)/2)*(2,3-(0,37+1,35)/2)</t>
  </si>
  <si>
    <t>(64,12+(5,26+1,4)/2)*(1,7-(0,33+1,53)/2)</t>
  </si>
  <si>
    <t>(109,04+8,27/2)*(1,6-(0,15+1,05)/2)</t>
  </si>
  <si>
    <t>(50,18+6,03/2)*(1,4-((241,30-241,23)+0,57)/2)</t>
  </si>
  <si>
    <t>5</t>
  </si>
  <si>
    <t>132154101</t>
  </si>
  <si>
    <t>Hloubení zapažených rýh šířky do 800 mm strojně s urovnáním dna do předepsaného profilu a spádu v hornině třídy těžitelnosti I skupiny 1 a 2 do 20 m3</t>
  </si>
  <si>
    <t>-370481167</t>
  </si>
  <si>
    <t>https://podminky.urs.cz/item/CS_URS_2024_02/132154101</t>
  </si>
  <si>
    <t>"rýhy pro základové kce únikového schodiště</t>
  </si>
  <si>
    <t xml:space="preserve">"D.1.1.b-11  VÝKOPY </t>
  </si>
  <si>
    <t>3,58*2*0,8*(1,85-0,45)</t>
  </si>
  <si>
    <t>1,41*0,6*(1,85-0,45)</t>
  </si>
  <si>
    <t>Mezisoučet</t>
  </si>
  <si>
    <t>2,95*0,8*(1,15+0,45)</t>
  </si>
  <si>
    <t>1,21*0,6*(1,35+0,15)</t>
  </si>
  <si>
    <t>2,9*0,8*(1,5+0,15)</t>
  </si>
  <si>
    <t>6</t>
  </si>
  <si>
    <t>132211401</t>
  </si>
  <si>
    <t>Hloubená vykopávka pod základy ručně s přehozením výkopku na vzdálenost 3 m nebo s naložením na dopravní prostředek v hornině třídy těžitelnosti I skupiny 3</t>
  </si>
  <si>
    <t>1275233509</t>
  </si>
  <si>
    <t>https://podminky.urs.cz/item/CS_URS_2024_02/132211401</t>
  </si>
  <si>
    <t>"podbetonování základových prahů viz D.1.2</t>
  </si>
  <si>
    <t>"objekt A, podbetonování ZT5</t>
  </si>
  <si>
    <t>4,5*0,25*0,75*2</t>
  </si>
  <si>
    <t>4,5*0,25*0,95*1</t>
  </si>
  <si>
    <t>"objekt B, podbetonování ZT3</t>
  </si>
  <si>
    <t>4,75*0,25*0,65*3</t>
  </si>
  <si>
    <t>7</t>
  </si>
  <si>
    <t>132251101</t>
  </si>
  <si>
    <t>Hloubení nezapažených rýh šířky do 800 mm strojně s urovnáním dna do předepsaného profilu a spádu v hornině třídy těžitelnosti I skupiny 3 do 20 m3</t>
  </si>
  <si>
    <t>271203370</t>
  </si>
  <si>
    <t>https://podminky.urs.cz/item/CS_URS_2024_02/132251101</t>
  </si>
  <si>
    <t>"rýhy pro základové pasy pod úrovní dna stavební jámy</t>
  </si>
  <si>
    <t xml:space="preserve">"D.1.1.b-11b  VÝKOPY - PAVILON E</t>
  </si>
  <si>
    <t>(2,15+0,8+4,425+0,6+6,0+0,6+2,0+2,4+2,0+0,6+1,35+0,6+7,375)*0,6*(1,55-1,15)</t>
  </si>
  <si>
    <t>(6,0+0,8+2,15+4,425-2,0)*0,8*(1,55-1,15)</t>
  </si>
  <si>
    <t>0,725*2*0,5*(1,35-1,15)</t>
  </si>
  <si>
    <t>2,7*0,3*(1,35-1,15)</t>
  </si>
  <si>
    <t>8</t>
  </si>
  <si>
    <t>132251102</t>
  </si>
  <si>
    <t>Hloubení nezapažených rýh šířky do 800 mm strojně s urovnáním dna do předepsaného profilu a spádu v hornině třídy těžitelnosti I skupiny 3 přes 20 do 50 m3</t>
  </si>
  <si>
    <t>824963962</t>
  </si>
  <si>
    <t>https://podminky.urs.cz/item/CS_URS_2024_02/132251102</t>
  </si>
  <si>
    <t>(2,175+0,5+0,87)*0,5*(1,8-1,5)</t>
  </si>
  <si>
    <t>(0,6+3,975+0,8+6,25+0,6+5,225+1,525)*0,6*(1,8-1,5)</t>
  </si>
  <si>
    <t>(0,8+6,25-1,5+4,425)*0,8*(1,8-1,5)</t>
  </si>
  <si>
    <t>1,5*0,8*(2,1-1,5)</t>
  </si>
  <si>
    <t>(2,9+0,8)*0,6*(2,1-1,5)+1,85*0,6*(3,1-1,4)</t>
  </si>
  <si>
    <t>(4,875+0,8)*0,6*(1,5-1,4)</t>
  </si>
  <si>
    <t>(5,45+0,8+4,875)*0,8*(1,5-1,4)</t>
  </si>
  <si>
    <t>3,25*0,6*(1,9-1,4)</t>
  </si>
  <si>
    <t>3,05*0,6*(1,9-1,2)</t>
  </si>
  <si>
    <t>(2,94+0,8)*0,6*(1,5-1,2)</t>
  </si>
  <si>
    <t>(5,45+0,8+2,94)*0,8*(1,5-1,2)</t>
  </si>
  <si>
    <t>0,95*0,6*(1,7-1,2)</t>
  </si>
  <si>
    <t>(2,955-0,95)*0,6*(1,7-1,0)</t>
  </si>
  <si>
    <t>(1,5+0,6)*0,8*(1,7-1,0)</t>
  </si>
  <si>
    <t>1,69*0,6*(1,5-1,0)</t>
  </si>
  <si>
    <t>(0,6+5,45+0,8+4,775-1,5+1,69)*0,8*(1,5-1,0)</t>
  </si>
  <si>
    <t>2,5*0,6*(1,5-0,9)</t>
  </si>
  <si>
    <t>1,01*0,33*(1,5-0,9)</t>
  </si>
  <si>
    <t>(1,395+0,6+7,285+0,5+0,95)*0,6*(1,25-0,9)</t>
  </si>
  <si>
    <t>2,885*0,5*(1,25-0,9)</t>
  </si>
  <si>
    <t>2,885*0,35*(1,45-0,9)</t>
  </si>
  <si>
    <t>(0,35+7,58+0,35)*0,6*(1,45-0,9)</t>
  </si>
  <si>
    <t>(7,58+0,95+0,35+0,75)*0,35*(1,45-0,9)</t>
  </si>
  <si>
    <t>(4,615+0,35+0,75+1,0)*0,35*(1,1-0,9)</t>
  </si>
  <si>
    <t>2,835*0,6*(1,45-0,7)</t>
  </si>
  <si>
    <t>1,45*0,35*(1,1-0,7)</t>
  </si>
  <si>
    <t>(2,01+0,35+1,79+0,6)*0,8*(1,5-0,7)</t>
  </si>
  <si>
    <t>(4,95+0,6+1,79+0,35+2,01)*0,6*(1,5-0,7)</t>
  </si>
  <si>
    <t>(3,3+0,35)*0,35*(1,0-0,7)</t>
  </si>
  <si>
    <t>2,01*0,35*(1,1-0,7)</t>
  </si>
  <si>
    <t>9</t>
  </si>
  <si>
    <t>132251103</t>
  </si>
  <si>
    <t>Hloubení nezapažených rýh šířky do 800 mm strojně s urovnáním dna do předepsaného profilu a spádu v hornině třídy těžitelnosti I skupiny 3 přes 50 do 100 m3</t>
  </si>
  <si>
    <t>57371555</t>
  </si>
  <si>
    <t>https://podminky.urs.cz/item/CS_URS_2024_02/132251103</t>
  </si>
  <si>
    <t xml:space="preserve">"D.1.1.b-11c  VÝKOPY - PAVILON F </t>
  </si>
  <si>
    <t>(0,6+12,3+0,6+1,85)*0,6*(4,11-3,31)</t>
  </si>
  <si>
    <t>(0,6+12,3+0,6+4,4)*2*0,6*(4,11-3,31)</t>
  </si>
  <si>
    <t>1,01*2*0,6*(3,31-(3,31+2,3)/2)</t>
  </si>
  <si>
    <t>1,01*2*0,8*(3,31-(3,31+2,3)/2)</t>
  </si>
  <si>
    <t>1,3*2*0,6*(2,9-2,3)</t>
  </si>
  <si>
    <t>1,3*2*0,8*(2,9-2,3)</t>
  </si>
  <si>
    <t>(1,365+0,8+2,0+3,615+0,8)*0,6*(2,5-2,3)</t>
  </si>
  <si>
    <t>(4,125+1,365+0,8+2,0+3,615+0,8+4,125)*0,8*(2,5-2,3)</t>
  </si>
  <si>
    <t>1,53*2*0,5*(2,5-2,3)</t>
  </si>
  <si>
    <t>1,04*2*0,6*(2,15-1,7)/2</t>
  </si>
  <si>
    <t>1,04*2*0,8*(2,15-1,7)/2</t>
  </si>
  <si>
    <t>2,99*2*0,6*(2,15-1,7)</t>
  </si>
  <si>
    <t>2,99*2*0,8*(2,15-1,7)</t>
  </si>
  <si>
    <t>(0,8+1,25+2,8)*0,6*(2,15-1,6)</t>
  </si>
  <si>
    <t>(4,125+0,8+2,8)*0,8*(2,15-1,6)</t>
  </si>
  <si>
    <t>(9,905-3,455+0,275)*0,6*(2,4-1,6)</t>
  </si>
  <si>
    <t>(3,455-3,12)*0,6*(2,4-1,4)</t>
  </si>
  <si>
    <t>3,12*0,6*(2,2-1,4)</t>
  </si>
  <si>
    <t>(9,905-3,455)*0,8*(1,9-1,6)</t>
  </si>
  <si>
    <t>(3,455-2,0)*0,8*(1,9-1,4)</t>
  </si>
  <si>
    <t>2,0*0,8*(1,6-1,4)</t>
  </si>
  <si>
    <t>(0,8+2,85+0,8)*0,6*(1,9-1,6)</t>
  </si>
  <si>
    <t>((0,8+5,025)*2+2,85)*0,8*(1,9-1,6)</t>
  </si>
  <si>
    <t>2,54*2*0,5*(1,9-1,6)</t>
  </si>
  <si>
    <t>(3,275-2,0)*0,6*(1,9-1,4)</t>
  </si>
  <si>
    <t>(1,59+0,6+2,0)*0,6*(1,6-1,4)</t>
  </si>
  <si>
    <t>1,8*0,5*(1,6-1,4)</t>
  </si>
  <si>
    <t>139001101</t>
  </si>
  <si>
    <t>Příplatek k cenám hloubených vykopávek za ztížení vykopávky v blízkosti podzemního vedení nebo výbušnin pro jakoukoliv třídu horniny</t>
  </si>
  <si>
    <t>-375352631</t>
  </si>
  <si>
    <t>https://podminky.urs.cz/item/CS_URS_2024_02/139001101</t>
  </si>
  <si>
    <t>"30% všech vykopávek</t>
  </si>
  <si>
    <t>"viz Hloubení jam a rýh...</t>
  </si>
  <si>
    <t>(93,69+457,997+807,997+17,896+11,363+43,491+55,102)*0,30</t>
  </si>
  <si>
    <t>11</t>
  </si>
  <si>
    <t>139951121</t>
  </si>
  <si>
    <t>Bourání konstrukcí v hloubených vykopávkách strojně s přemístěním suti na hromady na vzdálenost do 20 m nebo s naložením na dopravní prostředek z betonu prostého neprokládaného</t>
  </si>
  <si>
    <t>861728078</t>
  </si>
  <si>
    <t>https://podminky.urs.cz/item/CS_URS_2024_02/139951121</t>
  </si>
  <si>
    <t xml:space="preserve">"D.1.1.b-01  ZÁKLADY - STÁVAJÍCÍ STAV</t>
  </si>
  <si>
    <t>"předložené schodiště u obj. B</t>
  </si>
  <si>
    <t>((0,1+0,5+0,53)*2*0,4+2,475*0,5)*1,3</t>
  </si>
  <si>
    <t>"mezi obj. A a B</t>
  </si>
  <si>
    <t>(4,8+4,75)*0,4*1,7</t>
  </si>
  <si>
    <t>"původní kce vstupu obj. E</t>
  </si>
  <si>
    <t>((2,3*2+0,4+5,25+0,4)*0,4+(0,3+1,2+0,3)*0,1)*(1,5-0,1)</t>
  </si>
  <si>
    <t>((2,5+0,3+0,1)*0,4+(3,88+0,5+0,3+1,2+0,3+2,5*2)*0,3)*(1,5-0,5)</t>
  </si>
  <si>
    <t>"přístavek kuřárny - předpoklad (chybí dostupná PD)</t>
  </si>
  <si>
    <t>(2,0+4,13+2,0)*0,5*1,2</t>
  </si>
  <si>
    <t>151201901</t>
  </si>
  <si>
    <t>Zřízení pažení stěn výkopu bez rozepření nebo vzepření s ponecháním pažin ve výkopu zátažné, hloubky do 4 m</t>
  </si>
  <si>
    <t>1516599581</t>
  </si>
  <si>
    <t>https://podminky.urs.cz/item/CS_URS_2024_02/151201901</t>
  </si>
  <si>
    <t xml:space="preserve">"D.1.1.b-11  VÝKOPY  (u stáv.pavilonu E)</t>
  </si>
  <si>
    <t>(3,58+0,8)*2*2*(1,85-0,45)</t>
  </si>
  <si>
    <t>(1,41+0,6)*2*(1,85-0,45)</t>
  </si>
  <si>
    <t>(2,95+0,8)*2*(1,15+0,45)</t>
  </si>
  <si>
    <t>(1,21+0,6)*2*(1,35+0,15)</t>
  </si>
  <si>
    <t>(2,9+0,8)*2*(1,5+0,15)</t>
  </si>
  <si>
    <t>13</t>
  </si>
  <si>
    <t>162751113</t>
  </si>
  <si>
    <t>Vodorovné přemístění výkopku nebo sypaniny po suchu na obvyklém dopravním prostředku, bez naložení výkopku, avšak se složením bez rozhrnutí z horniny třídy těžitelnosti I skupiny 1 až 3 na vzdálenost přes 5 000 do 6 000 m</t>
  </si>
  <si>
    <t>383820602</t>
  </si>
  <si>
    <t>https://podminky.urs.cz/item/CS_URS_2024_02/162751113</t>
  </si>
  <si>
    <t>2,205+93,69+457,997+807,997+17,896+5,073+11,363+43,491+55,102</t>
  </si>
  <si>
    <t>14</t>
  </si>
  <si>
    <t>171201231</t>
  </si>
  <si>
    <t>Poplatek za uložení stavebního odpadu na recyklační skládce (skládkovné) zeminy a kamení zatříděného do Katalogu odpadů pod kódem 17 05 04</t>
  </si>
  <si>
    <t>t</t>
  </si>
  <si>
    <t>1489819299</t>
  </si>
  <si>
    <t>https://podminky.urs.cz/item/CS_URS_2024_02/171201231</t>
  </si>
  <si>
    <t>1494,814*2 'Přepočtené koeficientem množství</t>
  </si>
  <si>
    <t>15</t>
  </si>
  <si>
    <t>174151102</t>
  </si>
  <si>
    <t>Zásyp sypaninou z jakékoliv horniny strojně s uložením výkopku ve vrstvách se zhutněním v prostorách s omezeným pohybem stroje s urovnáním povrchu zásypu</t>
  </si>
  <si>
    <t>-1065092964</t>
  </si>
  <si>
    <t>https://podminky.urs.cz/item/CS_URS_2024_02/174151102</t>
  </si>
  <si>
    <t xml:space="preserve">"vnější zásyp/obsyp objektů </t>
  </si>
  <si>
    <t xml:space="preserve">"D.1.1.b-11a  VÝKOPY - PAVILON C, ŘEZY C</t>
  </si>
  <si>
    <t>6,38*0,6*(0,7-0,02)+(6,38+(0,7-0,02)/2)*(0,7-0,02)*(0,7-0,02)/2</t>
  </si>
  <si>
    <t>5,35*0,6*(0,7-0,52)+(5,35+(0,7-0,52)/2)*(0,7-0,52)*(0,7-0,52)/2</t>
  </si>
  <si>
    <t>(3,895+0,6)*0,6*(0,9+0,335)+(3,895+0,6)*(0,9+0,335)*(0,9+0,335)/2</t>
  </si>
  <si>
    <t>(1,69+0,8)*0,6*(1,0-0,06)+(1,69+0,8)*(1,0-0,06)*(1,0-0,06)/2</t>
  </si>
  <si>
    <t>(2,94+0,8)*0,6*(1,2-0,06)+(2,94+0,8)*(1,2-0,06)*(1,2-0,06)/2</t>
  </si>
  <si>
    <t>(4,875+0,8)*0,6*(1,4-0,06)+(4,875+0,8)*(1,4-0,06)*(1,4-0,06)/2</t>
  </si>
  <si>
    <t>(0,6+0,6+5,225)*0,6*(1,5-0,61)+(0,6+0,6+5,225+(1,5-0,61)/2)*(1,5-0,61)*(1,5-0,61)/2</t>
  </si>
  <si>
    <t>(8,215+1,085+0,5+0,87)*0,6*(1,5-0,61)+(8,215+1,085+0,5+0,87)*(1,5-0,61)*(1,5-0,61)/2</t>
  </si>
  <si>
    <t>4,125*0,6*(1,5-0,72)+(4,125+(1,5-0,72))*(1,5-0,72)*(1,5-0,72)/2</t>
  </si>
  <si>
    <t>2,645*0,85*(1,5-0,72)+(2,645+(1,5-0,72)/2)*(1,5-0,72)*(1,5-0,72)/2</t>
  </si>
  <si>
    <t>2,175*0,87*(1,5-1,4)+(2,175+0,1)*(0,87+0,1)*0,75+(2,175+0,1+0,05)*(0,87+0,1+0,05)*0,35</t>
  </si>
  <si>
    <t xml:space="preserve">"D.1.1.b-11b  VÝKOPY - PAVILON E, ŘEZY E</t>
  </si>
  <si>
    <t>9,3*0,6*(1,15-0,4)+(9,3+(9,3+(1,15-0,4)))/2*(1,15-0,4)*(1,15-0,4)/2</t>
  </si>
  <si>
    <t>(13,35*(0,6+0,725)-(0,5+2,7+0,5))*(1,15-0,4)+(13,35+(13,35+(1,15-0,4)*2)/2*(1,15-0,4)*(1,15-0,4))/2</t>
  </si>
  <si>
    <t>9,3*0,6*(1,15-0,525)+(9,3+(9,3+(1,15-0,525)))/2*(1,15-0,525)*(1,15-0,525)/2</t>
  </si>
  <si>
    <t xml:space="preserve">"D.1.1.b-11c  VÝKOPY - PAVILON F, ŘEZY F</t>
  </si>
  <si>
    <t>(86,18/2)*(3,31-(0,9+1,7)/2)</t>
  </si>
  <si>
    <t>((9,11+6,52)/2)*(2,3-(0,37+1,35)/2)</t>
  </si>
  <si>
    <t>((5,26+1,4)/2)*(1,7-(0,33+1,53)/2)</t>
  </si>
  <si>
    <t>(8,27/2)*(1,6-(0,15+1,05)/2)</t>
  </si>
  <si>
    <t>(6,03/2)*(1,4-((241,30-241,23)+0,57)/2)</t>
  </si>
  <si>
    <t>16</t>
  </si>
  <si>
    <t>M</t>
  </si>
  <si>
    <t>58125000</t>
  </si>
  <si>
    <t>zásypová zemina nepropustná (viz TZ)</t>
  </si>
  <si>
    <t>667971846</t>
  </si>
  <si>
    <t>Zakládání</t>
  </si>
  <si>
    <t>17</t>
  </si>
  <si>
    <t>213311141</t>
  </si>
  <si>
    <t>Polštáře zhutněné pod základy ze štěrkopísku tříděného</t>
  </si>
  <si>
    <t>-902513840</t>
  </si>
  <si>
    <t>https://podminky.urs.cz/item/CS_URS_2024_02/213311141</t>
  </si>
  <si>
    <t>"viz D.1.2 - hutněné zásypy ze štěrkopísku mezi pasy</t>
  </si>
  <si>
    <t xml:space="preserve">"D.1.1.b-12a  ZÁKLADY- PŮDORYS PAVILONŮ A (ČÁST) + B + C</t>
  </si>
  <si>
    <t>7,285*3,895*(0,9-0,6)+(0,2+7,285)*(0,2+3,895)*(0,6-0,4)+(0,2+7,285)*(0,2+3,895+0,245)*(0,4+0,15)</t>
  </si>
  <si>
    <t>(0,95*2,855+7,58*0,95+7,58*1,5+1,42*1,01+2,59*(2,595-1,5)+(7,58-2,59-4,615)*0,35+(0,285+1,34)*1,0)*(0,9-0,65)</t>
  </si>
  <si>
    <t>(3,145*1,0+2,835*(4,75-0,6)-1,45*0,35)*(0,7-0,33)+1,79*0,2*(0,4-0,33)</t>
  </si>
  <si>
    <t>(4,95*1,79+1,3*(4,75-0,6-1,79))*(0,7-0,4)+((0,2+4,95+0,2)*(0,2+1,79)+(1,3+0,2)*(4,75-0,6-1,79))*(0,4-0,33)</t>
  </si>
  <si>
    <t>3,3*2,01*(0,7-0,65)</t>
  </si>
  <si>
    <t>5,45*1,69*(1,0-0,65)</t>
  </si>
  <si>
    <t>5,45*2,94*(1,2-1,15)+5,45*(2,94+0,2)*(1,15-0,65)</t>
  </si>
  <si>
    <t>4,775*6,0*(1,2-0,65)+(6,0-0,2-2,94-0,8-1,69)*0,2*(1,15-0,65)</t>
  </si>
  <si>
    <t>5,45*4,875*(1,4-1,15)+(0,2+5,45+0,2)*(0,2+4,875+0,2)*(1,15-0,65)</t>
  </si>
  <si>
    <t>3,975*5,225*(1,5-1,15)+(0,2+3,975+0,2)*5,225*(1,15-0,65)</t>
  </si>
  <si>
    <t>4,775*5,105*(1,4-1,15)+(0,2+4,775+0,2)*(5,105+0,2)*(1,15-0,65)</t>
  </si>
  <si>
    <t>6,25*4,425*(1,5-1,15)+(0,2+6,25+0,2)*(0,2+4,425+0,2)*(1,15-0,65)</t>
  </si>
  <si>
    <t xml:space="preserve">"D.1.1.b-12c  ZÁKLADY - PŮDORYS PAVILONŮ D + F</t>
  </si>
  <si>
    <t>2,955*3,455*(1,4-1,15)+(0,2+2,955+0,2)*3,455*(1,15-0,65)</t>
  </si>
  <si>
    <t>(2,955*(9,905-3,455)+0,275*2,51)*(1,6-1,15)+(0,2+2,955+0,2)*(9,905-3,455-2,51-0,2)*(1,15-0,6)+(0,2+3,23+0,2)*(0,2+2,51+0,2)*(1,15-0,65)</t>
  </si>
  <si>
    <t>((3,395+0,5+4,375)*3,455-0,5*1,8-(0,2+1,39)*0,18)*(1,4-1,15)+((0,2+3,395+0,5+4,375+0,2)*(3,455+0,2)-0,4*1,8)*(1,15-0,65)</t>
  </si>
  <si>
    <t>2,445*(0,8+2,85+0,8)*(1,6-1,15)+(0,2+2,445+0,2)*(0,6+2,85+0,6)</t>
  </si>
  <si>
    <t>5,025*2,85*(1,6-1,15)+(0,2+5,025+0,2)*(0,2+2,85+0,2)*(1,15-0,65)</t>
  </si>
  <si>
    <t>3,345*2,0*(1,6-1,4)+(3,345+0,2)*(2,0+0,2)*(1,4-1,15)+(0,2+3,345+0,2)*(0,2+2,0+0,2)*(1,15-0,65)</t>
  </si>
  <si>
    <t>2,45*0,8*(1,6-1,4)+(0,2+2,45+0,2)*(0,8-0,2)*(1,4-0,65)</t>
  </si>
  <si>
    <t>4,125*2,8*(1,6-1,4)+(0,2+4,125+0,2)*(0,2+2,8)*(1,4-0,65)</t>
  </si>
  <si>
    <t>4,125*2,99*(1,7-1,4)+(0,2+4,125+0,2)*(0,2+2,99)*(1,4-0,65)</t>
  </si>
  <si>
    <t>2,45*2,99*(1,7-1,4)+(0,2+2,45+0,2)*2,99*(1,4-0,65)</t>
  </si>
  <si>
    <t>4,125*2,99*(1,7-1,4)+(0,2+4,125+0,2)*2,99*(1,4-0,65)</t>
  </si>
  <si>
    <t>(4,125+2,45+4,125)*1,04*(2,3-1,7)/2+(4,125+2,45+4,125)*1,04*(1,7-1,4)+(0,2+4,125+0,2+0,2+2,45+0,2+0,2+4,125+0,2)*1,04*(1,4-0,65)</t>
  </si>
  <si>
    <t>4,125*0,17*(2,3-1,9)+4,125*(0,17+0,2)*(1,9-1,4)+(0,2+4,125+0,2)*(0,17+0,2)*(1,4-0,65)</t>
  </si>
  <si>
    <t>4,125*2,0*(2,3-1,9)+(0,2+4,125+0,2)*(2,0+0,2)*(1,9-0,65)</t>
  </si>
  <si>
    <t>4,125*(1,3+1,365)*(2,3-1,9)+(0,2+4,125+0,2)*(0,2+1,365+1,3)*(1,9-0,65)</t>
  </si>
  <si>
    <t>2,45*(1,3+3,615+0,8+0,17)*(2,3-1,9)+(0,2+2,45+0,2)*(1,3+3,615+0,8+0,17)*(1,9-0,65)</t>
  </si>
  <si>
    <t>4,125*(1,3+3,615)*(2,3-1,9)+(0,2+4,125+0,2)*(1,3+3,615+0,2)*(1,9-0,65)</t>
  </si>
  <si>
    <t>(4,125+2,45+4,125)*1,01*(3,31-2,3)/2+(4,125+2,45+4,125)*1,01*(2,3-1,9)+(0,2+4,125+0,2+0,2+2,45+0,2+0,2+4,125+0,2)*1,01*(1,9-0,65)</t>
  </si>
  <si>
    <t>(4,125*2+2,45)*0,6*(3,31-2,9)+(4,125*2+2,45)*(0,6+0,2)*(2,9-1,9)+((0,2+4,125+0,2)*2+(0,2+2,45+0,2))*(0,6+0,2)*(1,9-0,65)</t>
  </si>
  <si>
    <t xml:space="preserve">"D.1.1.b-12d  ZÁKLADY - PŮDORYS PAVILONU E</t>
  </si>
  <si>
    <t>(6,0*4,425+5,875*(2,15+0,075)+2,4*2,0+2,7*0,425+1,35*2,0+4,15*(7,375+0,075-2,0)+0,125*(2,15+0,075))*(1,15-0,9)</t>
  </si>
  <si>
    <t>((0,2+6,0+0,2)*(0,2+4,425+0,2)+(0,2+5,875+0,2)*(0,075+2,15+0,2))*(0,9-0,65)</t>
  </si>
  <si>
    <t>(2,4*2,0+(0,1+2,7+0,1)*0,425)*(0,9-0,26)</t>
  </si>
  <si>
    <t>((0,2+1,35+0,2)*2,0+(0,2+4,15+0,2)*(7,375-2,15-2,0)+(0,2+4,275+0,2)*(0,075+2,15+0,2))*(0,9-0,65)</t>
  </si>
  <si>
    <t>18</t>
  </si>
  <si>
    <t>218111112</t>
  </si>
  <si>
    <t>Odvětrání radonu vodorovné kladené do štěrkového podsypu drenážní z plastových perforovaných trubek, vnitřní průměr přes 60 do 80 mm</t>
  </si>
  <si>
    <t>m</t>
  </si>
  <si>
    <t>-825156428</t>
  </si>
  <si>
    <t>https://podminky.urs.cz/item/CS_URS_2024_02/218111112</t>
  </si>
  <si>
    <t xml:space="preserve">"D.1.1.b-12e  ZÁKLADY - RADON - ODVĚTRÁNÍ PODLOŽÍ</t>
  </si>
  <si>
    <t>141,9</t>
  </si>
  <si>
    <t>19</t>
  </si>
  <si>
    <t>218111113</t>
  </si>
  <si>
    <t>Odvětrání radonu vodorovné kladené do štěrkového podsypu drenážní z plastových perforovaných trubek, vnitřní průměr přes 80 do 100 mm</t>
  </si>
  <si>
    <t>1540066672</t>
  </si>
  <si>
    <t>https://podminky.urs.cz/item/CS_URS_2024_02/218111113</t>
  </si>
  <si>
    <t>52,2</t>
  </si>
  <si>
    <t>20</t>
  </si>
  <si>
    <t>218111114</t>
  </si>
  <si>
    <t>Odvětrání radonu vodorovné kladené do štěrkového podsypu drenážní z plastových perforovaných trubek, vnitřní průměr přes 100 do 125 mm</t>
  </si>
  <si>
    <t>-1615105130</t>
  </si>
  <si>
    <t>https://podminky.urs.cz/item/CS_URS_2024_02/218111114</t>
  </si>
  <si>
    <t>10,0</t>
  </si>
  <si>
    <t>218111123</t>
  </si>
  <si>
    <t>Odvětrání radonu vodorovné kladené do štěrkového podsypu sběrné z plastových trubek, vnitřní průměr přes 125 do 160 mm</t>
  </si>
  <si>
    <t>235821116</t>
  </si>
  <si>
    <t>https://podminky.urs.cz/item/CS_URS_2024_02/218111123</t>
  </si>
  <si>
    <t>"pr. 150</t>
  </si>
  <si>
    <t>0,4</t>
  </si>
  <si>
    <t>22</t>
  </si>
  <si>
    <t>218121111</t>
  </si>
  <si>
    <t>Odvětrání radonu svislé z plastových trubek, vnitřní průměr přes 80 do 110 mm</t>
  </si>
  <si>
    <t>-1045626886</t>
  </si>
  <si>
    <t>https://podminky.urs.cz/item/CS_URS_2024_02/218121111</t>
  </si>
  <si>
    <t>"objekt C</t>
  </si>
  <si>
    <t>4,12+0,5</t>
  </si>
  <si>
    <t>7,85+0,5</t>
  </si>
  <si>
    <t>23</t>
  </si>
  <si>
    <t>218121112</t>
  </si>
  <si>
    <t>Odvětrání radonu svislé z plastových trubek, vnitřní průměr přes 110 do 140 mm</t>
  </si>
  <si>
    <t>-1242756711</t>
  </si>
  <si>
    <t>https://podminky.urs.cz/item/CS_URS_2024_02/218121112</t>
  </si>
  <si>
    <t>"objekt F</t>
  </si>
  <si>
    <t>7,25+0,5</t>
  </si>
  <si>
    <t>24</t>
  </si>
  <si>
    <t>218121113</t>
  </si>
  <si>
    <t>Odvětrání radonu svislé z plastových trubek, vnitřní průměr přes 125 do 160 mm</t>
  </si>
  <si>
    <t>-325318342</t>
  </si>
  <si>
    <t>https://podminky.urs.cz/item/CS_URS_2024_02/218121113</t>
  </si>
  <si>
    <t>25</t>
  </si>
  <si>
    <t>270001112</t>
  </si>
  <si>
    <t>Vytvoření prostupů v základových konstrukcích z monolitického betonu nebo železobetonu osazením trub, prefabrikovaných dílců, dutinových tvarovek, apod., do bednění vnější průřezové plochy přes 0,02 do 0,05 m2, tloušťky zdi přes 0,5 do 1,0 m</t>
  </si>
  <si>
    <t>kus</t>
  </si>
  <si>
    <t>1142015696</t>
  </si>
  <si>
    <t>https://podminky.urs.cz/item/CS_URS_2024_02/270001112</t>
  </si>
  <si>
    <t xml:space="preserve">"D.1.4.3.a-02 SOUPIS MATERIÁLŮ </t>
  </si>
  <si>
    <t>"KG-PVC, DN160, SN4, chránička pro prostup základovým pasem, délka 1000 mm</t>
  </si>
  <si>
    <t>"KG-PVC, DN200, SN4, chránička pro prostup základovým pasem, délka 1000 mm</t>
  </si>
  <si>
    <t>"KG-PVC, DN250, SN4, chránička pro prostup základovým pasem, délka 1000 mm</t>
  </si>
  <si>
    <t>"dopojení přemístěného lapače střešních splavenin do kanalizace C.D1</t>
  </si>
  <si>
    <t>26</t>
  </si>
  <si>
    <t>28611131</t>
  </si>
  <si>
    <t>trubka kanalizační PVC DN 160x1000mm SN4</t>
  </si>
  <si>
    <t>526787984</t>
  </si>
  <si>
    <t>12+1</t>
  </si>
  <si>
    <t>27</t>
  </si>
  <si>
    <t>28611136</t>
  </si>
  <si>
    <t>trubka kanalizační PVC DN 200x1000mm SN4</t>
  </si>
  <si>
    <t>-1858097977</t>
  </si>
  <si>
    <t>28</t>
  </si>
  <si>
    <t>28611140</t>
  </si>
  <si>
    <t>trubka kanalizační PVC DN 250x1000mm SN4</t>
  </si>
  <si>
    <t>173045901</t>
  </si>
  <si>
    <t>29</t>
  </si>
  <si>
    <t>271532212</t>
  </si>
  <si>
    <t>Podsyp pod základové konstrukce se zhutněním a urovnáním povrchu z kameniva hrubého, frakce 16 - 32 mm</t>
  </si>
  <si>
    <t>-1113779286</t>
  </si>
  <si>
    <t>https://podminky.urs.cz/item/CS_URS_2024_02/271532212</t>
  </si>
  <si>
    <t xml:space="preserve">"viz D.1.1.b-40  SKLADBY PODLAH (A, B, B1, B2, B3, D)</t>
  </si>
  <si>
    <t>(0,2+7,285)*(0,245+3,895+0,2)*0,1</t>
  </si>
  <si>
    <t>(0,95*2,885+(1,42+0,05)*1,01+7,58*0,95+(2,59-0,05)*2,595+(7,58-4,615-2,59+0,05)*(1,0+0,35+1,5)+4,615*1,5+(4,615-3,415)*1,0)*0,1</t>
  </si>
  <si>
    <t>3,415*(1,0+0,05)*0,1</t>
  </si>
  <si>
    <t>(2,835*(2,01+0,35+1,79)-1,45*0,25+0,2*1,79)*0,1</t>
  </si>
  <si>
    <t>(0,2+4,95+0,2)*(0,05+1,79+0,2)*0,1</t>
  </si>
  <si>
    <t>3,3*2,01*0,1</t>
  </si>
  <si>
    <t>(0,05+1,3+0,2)*(2,01+0,3)*0,1</t>
  </si>
  <si>
    <t>(5,45+4,775)*(0,2+2,94+1,69)*0,1</t>
  </si>
  <si>
    <t>(0,2+5,45+0,2)*(0,2+4,875+0,2)*0,1</t>
  </si>
  <si>
    <t>(0,2+3,975+0,2)*5,225*0,1</t>
  </si>
  <si>
    <t>(0,2+4,775+0,2)*(0,2+4,875+0,2+0,4)*0,1</t>
  </si>
  <si>
    <t>(0,2+6,25+0,2)*(0,2+4,425+0,2)*0,1</t>
  </si>
  <si>
    <t>(0,2+2,955+0,2)*(9,905-2,51-0,2)*0,1</t>
  </si>
  <si>
    <t>(0,2+3,23+0,2)*(0,2+2,51+0,2)*0,1</t>
  </si>
  <si>
    <t>(0,2+4,125+0,2)*(0,2+6,45+0,2)*0,1</t>
  </si>
  <si>
    <t>(0,2+4,125+0,2)*(0,2+4,275+0,2)*0,1</t>
  </si>
  <si>
    <t>((0,2+3,395+0,5+4,375+0,2)*(0,2+1,655+1,8)-1,8*0,4)*0,1</t>
  </si>
  <si>
    <t>(0,2+2,445+0,2)*(0,6+2,85+0,6)*0,1</t>
  </si>
  <si>
    <t>(0,2+5,025+0,2)*(0,2+2,85+0,2)*0,1</t>
  </si>
  <si>
    <t>(0,2+3,345+0,2)*(0,2+2,0+0,2)*0,1</t>
  </si>
  <si>
    <t>(0,2+2,45+0,2)*(12,325-0,2)*0,1</t>
  </si>
  <si>
    <t>(0,2+4,125+0,2)*(0,2+7,0+0,2)*0,1</t>
  </si>
  <si>
    <t>(0,2+4,125+0,2)*(0,2+6,525+0,2)*0,1</t>
  </si>
  <si>
    <t>12,3*4,4*0,1</t>
  </si>
  <si>
    <t>(0,2+6,0+0,2)*(0,2+4,425+0,2)*0,1</t>
  </si>
  <si>
    <t>(0,2+6,0+0,2)*(0,075+2,15+0,2)*0,1</t>
  </si>
  <si>
    <t>(0,2+1,35+0,2)*2,0*0,1</t>
  </si>
  <si>
    <t>(0,2+4,15+0,2)*(7,375-2,15-2,0)*0,1</t>
  </si>
  <si>
    <t>(0,2+4,275+0,2)*(0,075+2,15+0,2)*0,1</t>
  </si>
  <si>
    <t>30</t>
  </si>
  <si>
    <t>271532213</t>
  </si>
  <si>
    <t>Podsyp pod základové konstrukce se zhutněním a urovnáním povrchu z kameniva hrubého, frakce 8 - 16 mm</t>
  </si>
  <si>
    <t>1605531821</t>
  </si>
  <si>
    <t>https://podminky.urs.cz/item/CS_URS_2024_02/271532213</t>
  </si>
  <si>
    <t>(0,2+7,285)*(0,245+3,895+0,2)*0,15</t>
  </si>
  <si>
    <t>(0,95*2,885+(1,42+0,05)*1,01+7,58*0,95+(2,59-0,05)*2,595+(7,58-4,615-2,59+0,05)*(1,0+0,35+1,5)+4,615*1,5+(4,615-3,415)*1,0)*0,15</t>
  </si>
  <si>
    <t>3,415*(1,0+0,05)*0,15</t>
  </si>
  <si>
    <t>(2,835*(2,01+0,35+1,79)-1,45*0,25+0,2*1,79)*0,15</t>
  </si>
  <si>
    <t>(0,2+4,95+0,2)*(0,05+1,79+0,2)*0,15</t>
  </si>
  <si>
    <t>3,3*2,01*0,15</t>
  </si>
  <si>
    <t>(0,05+1,3+0,2)*(2,01+0,3)*0,15</t>
  </si>
  <si>
    <t>(5,45+4,775)*(0,2+2,94+1,69)*0,15</t>
  </si>
  <si>
    <t>(0,2+5,45+0,2)*(0,2+4,875+0,2)*0,15</t>
  </si>
  <si>
    <t>(0,2+3,975+0,2)*5,225*0,15</t>
  </si>
  <si>
    <t>(0,2+4,775+0,2)*(0,2+4,875+0,2+0,4)*0,15</t>
  </si>
  <si>
    <t>(0,2+6,25+0,2)*(0,2+4,425+0,2)*0,15</t>
  </si>
  <si>
    <t>(0,2+2,955+0,2)*(9,905-2,51-0,2)*0,15</t>
  </si>
  <si>
    <t>(0,2+3,23+0,2)*(0,2+2,51+0,2)*0,15</t>
  </si>
  <si>
    <t>(0,2+4,125+0,2)*(0,2+6,45+0,2)*0,15</t>
  </si>
  <si>
    <t>(0,2+4,125+0,2)*(0,2+4,275+0,2)*0,15</t>
  </si>
  <si>
    <t>((0,2+3,395+0,5+4,375+0,2)*(0,2+1,655+1,8)-1,8*0,4)*0,15</t>
  </si>
  <si>
    <t>(0,2+2,445+0,2)*(0,6+2,85+0,6)*0,15</t>
  </si>
  <si>
    <t>(0,2+5,025+0,2)*(0,2+2,85+0,2)*0,15</t>
  </si>
  <si>
    <t>(0,2+3,345+0,2)*(0,2+2,0+0,2)*0,15</t>
  </si>
  <si>
    <t>(0,2+2,45+0,2)*(12,325-0,2)*0,15</t>
  </si>
  <si>
    <t>(0,2+4,125+0,2)*(0,2+7,0+0,2)*0,15</t>
  </si>
  <si>
    <t>(0,2+4,125+0,2)*(0,2+6,525+0,2)*0,15</t>
  </si>
  <si>
    <t>12,3*4,4*0,15</t>
  </si>
  <si>
    <t>(0,2+6,0+0,2)*(0,2+4,425+0,2)*0,15</t>
  </si>
  <si>
    <t>(0,2+6,0+0,2)*(0,075+2,15+0,2)*0,15</t>
  </si>
  <si>
    <t>(0,2+1,35+0,2)*2,0*0,15</t>
  </si>
  <si>
    <t>(0,2+4,15+0,2)*(7,375-2,15-2,0)*0,15</t>
  </si>
  <si>
    <t>(0,2+4,275+0,2)*(0,075+2,15+0,2)*0,15</t>
  </si>
  <si>
    <t>31</t>
  </si>
  <si>
    <t>-204083194</t>
  </si>
  <si>
    <t xml:space="preserve">"viz D.1.1.b-40  SKLADBY PODLAH - B2</t>
  </si>
  <si>
    <t xml:space="preserve">"D.1.1.b-17  ŘEZ A1 - NÁVRH NOVÉHO STAVU</t>
  </si>
  <si>
    <t>3,6*2,56*0,25/2</t>
  </si>
  <si>
    <t xml:space="preserve">"D.1.1.b-23  ŘEZ C6 - NÁVRH NOVÉHO STAVU</t>
  </si>
  <si>
    <t>7,58*1,35*(0,7+0,25)/2</t>
  </si>
  <si>
    <t xml:space="preserve">"D.1.1.b-24  ŘEZ C7 - NÁVRH NOVÉHO STAVU</t>
  </si>
  <si>
    <t>4,615*(0,05+1,5+0,05)*0,25/2</t>
  </si>
  <si>
    <t>32</t>
  </si>
  <si>
    <t>273321411</t>
  </si>
  <si>
    <t>Základy z betonu železového (bez výztuže) desky z betonu bez zvláštních nároků na prostředí tř. C 20/25</t>
  </si>
  <si>
    <t>-266197191</t>
  </si>
  <si>
    <t>https://podminky.urs.cz/item/CS_URS_2024_02/273321411</t>
  </si>
  <si>
    <t xml:space="preserve">"D.1.1.b-40  SKLADBY PODLAH/STŘECH</t>
  </si>
  <si>
    <t xml:space="preserve">"D.1.1.b-12a  ZÁKLADY- PŮDORYS PAVILONŮ A (ČÁST) + B + C </t>
  </si>
  <si>
    <t>(0,6+7,285+0,25)*(3,895+0,6)*0,16</t>
  </si>
  <si>
    <t>((0,5+0,95+0,35+7,58+0,35)*(2,01+0,35+1,79+0,6)-(1,42+2,59)*(1,0+0,35+1,5-2,595)-3,415*1,0)*0,16</t>
  </si>
  <si>
    <t>3,415*(1,0+0,05)*0,16</t>
  </si>
  <si>
    <t>(0,05+2,835+0,25)*(2,01+0,35+1,79+0,9)*0,16</t>
  </si>
  <si>
    <t>((0,3+0,25+4,95+0,6)*(0,05+1,79+0,6)+(0,05+1,3+0,6)*(2,01+0,35-0,05))*0,16</t>
  </si>
  <si>
    <t>(0,8+3,3+0,35)*(2,01+0,35)*0,16</t>
  </si>
  <si>
    <t>(0,6+3,975+0,8+6,25+0,6)*(0,6+4,425+0,8+11,105+0,8)*0,16</t>
  </si>
  <si>
    <t xml:space="preserve">"D.1.1.b-12c  ZÁKLADY - PŮDORYS PAVILONŮ D + F </t>
  </si>
  <si>
    <t>(0,6+12,3+0,6)*(0,6+4,4+0,6)*0,16</t>
  </si>
  <si>
    <t>((0,075+0,6+2,955+0,8+3,395+0,5+4,375+0,6)*(9,905-0,6-2,51)+1,58*0,42)*0,16</t>
  </si>
  <si>
    <t>(0,6+12,3+0,6)*(0,2+12,325+2,51+0,6)*0,16</t>
  </si>
  <si>
    <t>"únikové schodiště</t>
  </si>
  <si>
    <t>3,63*6,85*(3,31-2,91)</t>
  </si>
  <si>
    <t>((0,05+8,0)*12,15-2,4*2,0)*0,16</t>
  </si>
  <si>
    <t>(2,4*2,0+(0,5+2,7+0,5)*(0,425+0,3))*0,12</t>
  </si>
  <si>
    <t>33</t>
  </si>
  <si>
    <t>273351121</t>
  </si>
  <si>
    <t>Bednění základů desek zřízení</t>
  </si>
  <si>
    <t>-1748796304</t>
  </si>
  <si>
    <t>https://podminky.urs.cz/item/CS_URS_2024_02/273351121</t>
  </si>
  <si>
    <t>((0,245+3,895+0,6)*2+0,2+7,285+0,25)*0,16</t>
  </si>
  <si>
    <t>(7,95+4,75)*0,26</t>
  </si>
  <si>
    <t>((0,245+3,895+0,6)*2+3,415)*0,26</t>
  </si>
  <si>
    <t>((2,01+0,35)*2+0,8+3,3+0,35)*0,26</t>
  </si>
  <si>
    <t>(0,6+4,425+0,8+11,105+0,8)*0,26</t>
  </si>
  <si>
    <t>(0,6+3,975+0,8+6,25+0,6+4,15)*0,26</t>
  </si>
  <si>
    <t>(0,6+12,3+0,6+0,6+4,4+0,6)*2*0,26</t>
  </si>
  <si>
    <t>(0,2+12,325+2,51+0,6+0,175)*0,26</t>
  </si>
  <si>
    <t>(1,58+4,55+0,5+2,1+0,5+15,0+0,2)*0,26</t>
  </si>
  <si>
    <t>(3,63*2+6,85)*(3,31-2,91)</t>
  </si>
  <si>
    <t>(0,05+8,0+12,15+2,0*2+7,975+0,075)*0,26</t>
  </si>
  <si>
    <t>(0,725+0,5+2,7+0,5+0,725)*0,22</t>
  </si>
  <si>
    <t>34</t>
  </si>
  <si>
    <t>273351122</t>
  </si>
  <si>
    <t>Bednění základů desek odstranění</t>
  </si>
  <si>
    <t>-829218292</t>
  </si>
  <si>
    <t>https://podminky.urs.cz/item/CS_URS_2024_02/273351122</t>
  </si>
  <si>
    <t>35</t>
  </si>
  <si>
    <t>273361821</t>
  </si>
  <si>
    <t>Výztuž základů desek z betonářské oceli 10 505 (R) nebo BSt 500</t>
  </si>
  <si>
    <t>308255211</t>
  </si>
  <si>
    <t>https://podminky.urs.cz/item/CS_URS_2024_02/273361821</t>
  </si>
  <si>
    <t>"únikové schodiště, lemování desky R8/150mm</t>
  </si>
  <si>
    <t xml:space="preserve">3,63/0,15   "počet kratší strana desky</t>
  </si>
  <si>
    <t xml:space="preserve">6,85/0,15   "počet delší strana desky</t>
  </si>
  <si>
    <t>(25+46)*2*(0,54+0,33+0,54)*0,395/1000</t>
  </si>
  <si>
    <t>36</t>
  </si>
  <si>
    <t>-1199807774</t>
  </si>
  <si>
    <t>"D.1.1.a – TECHNICKÁ ZPRÁVA</t>
  </si>
  <si>
    <t xml:space="preserve">"zahnuté pruty betonářské výztuže R10 ze ztraceného bednění </t>
  </si>
  <si>
    <t xml:space="preserve">"D.1.1.b-12a  ZÁKLADY- PŮDORYS PAVILONŮ A (ČÁST) + B + C - NÁVRH NOVÉHO STAVU</t>
  </si>
  <si>
    <t>(3,895*2+0,2*2+0,4*2+0,2*2+7,285*2+0,25*2)*1,0*5*0,617/1000</t>
  </si>
  <si>
    <t>(0,4+(0,2+3,975+0,2)*2+0,4+(0,2+6,25+0,2)*2+0,4)*1,0*5*0,617/1000</t>
  </si>
  <si>
    <t>(0,4+(0,2+10,1+0,2+0,4+0,2+5,45+0,2+0,4+0,2+4,875+0,2)*2)*1,0*5*0,617/1000</t>
  </si>
  <si>
    <t>((0,2+4,425+0,2+0,4+0,2+6,25+0,2)*2-0,4)*1,0*5*0,617/1000</t>
  </si>
  <si>
    <t>(0,4+(0,2+4,425+0,2)*2+0,4+(0,2+4,1)*2)*1,0*5*0,617/1000</t>
  </si>
  <si>
    <t xml:space="preserve">"D.1.1.b-12c  ZÁKLADY - PŮDORYS PAVILONŮ D + F - NÁVRH NOVÉHO STAVU</t>
  </si>
  <si>
    <t>((4,275+0,2)*4+0,4*2+(0,2+6,45+0,2)*4+0,4*2+(0,2+9,905)*4)*1,0*5*0,617/1000</t>
  </si>
  <si>
    <t>(0,275*2+(0,2+4,125+0,2)*4)*1,0*5*0,617/1000</t>
  </si>
  <si>
    <t>((6,525+0,2)*4+0,4*2+(0,2+7,0+0,2)*4+0,4*2+(0,2+2,85+0,2)*4+0,4*2+(0,2+3,275+1,8)*2)*1,0*5*0,617/1000</t>
  </si>
  <si>
    <t>(0,4+(0,2+5,025+0,2)*4+(0,2+4,125+0,2)*2)*1,0*5*0,617/1000</t>
  </si>
  <si>
    <t xml:space="preserve">"D.1.1.b-12d  ZÁKLADY - PŮDORYS PAVILONU E - NÁVRH NOVÉHO STAVU</t>
  </si>
  <si>
    <t>(8,0+12,15+2,0*2+7,975)*1,0*5*0,617/1000</t>
  </si>
  <si>
    <t>((2,15+0,2+0,2+4,425+0,2)*2+(0,2+6,0+0,2)*3)*1,0*5*0,617/1000</t>
  </si>
  <si>
    <t>((7,375+0,2)*2+0,125+0,2+4,15+0,2)*1,0*5*0,617/1000</t>
  </si>
  <si>
    <t>37</t>
  </si>
  <si>
    <t>273362021</t>
  </si>
  <si>
    <t>Výztuž základů desek ze svařovaných sítí z drátů typu KARI</t>
  </si>
  <si>
    <t>-362302571</t>
  </si>
  <si>
    <t>https://podminky.urs.cz/item/CS_URS_2024_02/273362021</t>
  </si>
  <si>
    <t>"spodní povrch, KARI 8/150/150</t>
  </si>
  <si>
    <t>(0,6+7,285+0,25)*(3,895+0,6)*5,267/1000</t>
  </si>
  <si>
    <t>((0,5+0,95+0,35+7,58+0,35)*(2,01+0,35+1,79+0,6)-(1,42+2,59)*(1,0+0,35+1,5-2,595)-3,415*1,0)*5,267/1000</t>
  </si>
  <si>
    <t>3,415*(1,0+0,05)*5,267/1000</t>
  </si>
  <si>
    <t>(0,05+2,835+0,25)*(2,01+0,35+1,79+0,9)*5,267/1000</t>
  </si>
  <si>
    <t>((0,3+0,25+4,95+0,6)*(0,05+1,79+0,6)+(0,05+1,3+0,6)*(2,01+0,35-0,05))*5,267/1000</t>
  </si>
  <si>
    <t>(0,8+3,3+0,35)*(2,01+0,35)*5,267/1000</t>
  </si>
  <si>
    <t>(0,6+3,975+0,8+6,25+0,6)*(0,6+4,425+0,8+11,105+0,8)*5,267/1000</t>
  </si>
  <si>
    <t>"pod příčky</t>
  </si>
  <si>
    <t>(1,955+1,865+2,415+2,7+6,745+1,535+3,11+1,585+2,15)*0,8*5,267/1000</t>
  </si>
  <si>
    <t>"horní povrch, KARI 8/150/150</t>
  </si>
  <si>
    <t>(0,6+7,285+0,33+0,19+0,06+0,245+3,895)*2*1,25*5,267/1000</t>
  </si>
  <si>
    <t>(0,5+0,95+0,35+10,765+0,8+4,95+0,6+4,75)*2*1,25*5,267/1000</t>
  </si>
  <si>
    <t>(0,6+10,1+0,8+2,94+0,8+1,69+0,8)*1,25*2*5,267/1000</t>
  </si>
  <si>
    <t>(2,885*2-0,35+7,58*2+0,95+1,5+1,0*2+4,615*2-0,35+0,35+1,5+0,35+0,95)*1,0*5,267/1000</t>
  </si>
  <si>
    <t>(1,45*2+2,01*2+1,79*2+3,3*2+2,01*2+0,35*2)*1,0*5,267/1000</t>
  </si>
  <si>
    <t>(0,6+3,975+0,8+6,25+0,6)*1,25*2*5,267/1000</t>
  </si>
  <si>
    <t>(5,45*4+11,105*2-0,8*2)*1,0*5,267/1000</t>
  </si>
  <si>
    <t>(6,25*2+4,425*2+0,8)*1,0*5,267/1000</t>
  </si>
  <si>
    <t>(0,6+12,3+0,6)*(0,6+4,4+0,6)*5,267/1000</t>
  </si>
  <si>
    <t>((0,075+0,6+2,955+0,8+3,395+0,5+4,375+0,6)*(9,905-0,6-2,51)+1,58*0,42)*5,267/1000</t>
  </si>
  <si>
    <t>(0,6+12,3+0,6)*(0,2+12,325+2,51+0,6)*5,267/1000</t>
  </si>
  <si>
    <t>(4,7+3,66*2+2,87+3,75+1,8+3,985-1,8)*0,8*5,267/1000</t>
  </si>
  <si>
    <t>(0,6+12,3+0,6+0,6+4,4+0,6)*2*1,25*5,267/1000</t>
  </si>
  <si>
    <t>(0,6+12,3+0,6+0,6+12,325+9,905)*2*1,25*5,267/1000</t>
  </si>
  <si>
    <t>(9,905*2+4,125*4+6,45+4,275+12,325)*1,0*5,267/1000</t>
  </si>
  <si>
    <t>(1,8*2+5,025*4+0,8+4,125*2+12,325+0,8+2,85*2+0,8+7,0+6,525)*1,0*5,267/1000</t>
  </si>
  <si>
    <t>"únikové schodiště, 2xKARI 8/150/150</t>
  </si>
  <si>
    <t>3,63*6,85*2*5,267/1000</t>
  </si>
  <si>
    <t>((0,05+8,0)*12,15-2,4*2,0)*5,267/1000</t>
  </si>
  <si>
    <t>(2,4*2,0+(0,5+2,7+0,5)*(0,425+0,3))*5,267/1000</t>
  </si>
  <si>
    <t>(5,2+2,01*2+2,45)*0,8*5,267/1000</t>
  </si>
  <si>
    <t>(8,0+12,15+2,0)*2*1,25*5,267/1000</t>
  </si>
  <si>
    <t>(6,0*2+2,15*2+0,8+(4,425-2,0)*2)*1,0*5,267/1000</t>
  </si>
  <si>
    <t>38</t>
  </si>
  <si>
    <t>274313711</t>
  </si>
  <si>
    <t>Základy z betonu prostého pasy betonu kamenem neprokládaného tř. C 20/25</t>
  </si>
  <si>
    <t>1614086360</t>
  </si>
  <si>
    <t>https://podminky.urs.cz/item/CS_URS_2024_02/274313711</t>
  </si>
  <si>
    <t>(0,6+7,285+1,395)*0,6*(1,25-0,6)</t>
  </si>
  <si>
    <t>2,5*0,6*(1,5-0,4)</t>
  </si>
  <si>
    <t>(0,5+0,95)*0,6*(1,25-0,4)</t>
  </si>
  <si>
    <t>2,885*0,5*(1,25-0,4)</t>
  </si>
  <si>
    <t>2,885*0,35*(1,45-0,4)</t>
  </si>
  <si>
    <t>1,01*0,33*(1,5-0,4)</t>
  </si>
  <si>
    <t>(0,35+7,58+0,35)*0,6*(1,45-0,4)</t>
  </si>
  <si>
    <t>(7,58+0,35+0,95+0,75)*0,35*(1,0-0,4)</t>
  </si>
  <si>
    <t>(4,615+0,35+0,75+1,0+1,45)*0,35*(1,1-0,4)</t>
  </si>
  <si>
    <t>2,835*0,6*(1,45-0,08)</t>
  </si>
  <si>
    <t>(0,05+1,725)*0,35*(0,57-0,08)</t>
  </si>
  <si>
    <t>(0,8+4,95+4,75)*0,6*(1,5-0,58)</t>
  </si>
  <si>
    <t>(2,01+0,35)*0,8*(1,5-0,4)+1,79*0,8*(1,5-0,58)</t>
  </si>
  <si>
    <t>(3,3+0,35)*0,35*(1,0-0,4)+2,01*0,35*(1,1-0,4)</t>
  </si>
  <si>
    <t>(0,6+5,45*2+0,8+3,275+1,69+0,8+2,94)*0,8*(1,5-0,4)</t>
  </si>
  <si>
    <t>(2,94+0,8+1,69)*0,6*(1,5-0,4)</t>
  </si>
  <si>
    <t>(1,5+0,6)*0,8*(1,7-0,4)</t>
  </si>
  <si>
    <t>2,955*0,6*(1,7-0,4)+6,3*0,6*(1,9-0,4)</t>
  </si>
  <si>
    <t>(0,6+5,45+0,8+4,875)*0,8*(1,5-1,15)</t>
  </si>
  <si>
    <t>4,875*0,6*(1,5-1,15)</t>
  </si>
  <si>
    <t>(5,225+0,6+3,975+0,8+6,25+0,6+1,525)*0,6*(1,8-1,15)</t>
  </si>
  <si>
    <t>(1,85+0,8+2,9)*0,6*(2,1-1,15)+1,5*0,8*(2,1-1,15)</t>
  </si>
  <si>
    <t>(0,8+6,25-1,5+4,425)*0,8*(1,8-1,15)</t>
  </si>
  <si>
    <t>(2,677+0,87)*0,5*(1,8-1,4)</t>
  </si>
  <si>
    <t>2,895*0,8*(1,15+0,55)</t>
  </si>
  <si>
    <t>1,21*0,6*(1,35+0,3)</t>
  </si>
  <si>
    <t>2,9*0,8*(1,5+0,25)</t>
  </si>
  <si>
    <t>3,12*0,6*(2,2-1,15)</t>
  </si>
  <si>
    <t>(9,905-1,25+0,275-3,12)*0,6*(2,4-1,15)</t>
  </si>
  <si>
    <t>(9,905+(0,8+5,025)*2+2,85)*0,8*(1,9-1,15)</t>
  </si>
  <si>
    <t>1,8*0,5*(1,6-1,15)</t>
  </si>
  <si>
    <t>(0,2+1,39+2,6)*0,6*(1,6-1,15)</t>
  </si>
  <si>
    <t>(3,275-2,0+0,8+2,85+0,8)*0,6*(1,9-1,15)</t>
  </si>
  <si>
    <t>2,54*2*0,5*(1,9-1,05)</t>
  </si>
  <si>
    <t>(4,45+0,8+1,25+7,0)*0,6*(2,15-1,4)</t>
  </si>
  <si>
    <t>(4,125+0,8+4,45+7,0)*0,8*(2,15-1,4)</t>
  </si>
  <si>
    <t>(1,365+0,8+2,0+3,615+0,8)*0,6*(2,5-1,9)</t>
  </si>
  <si>
    <t>(4,125+1,365+0,8+2,0+3,615+0,8+4,125)*0,8*(2,5-1,9)</t>
  </si>
  <si>
    <t>1,53*2*0,5*(2,5-0,89)</t>
  </si>
  <si>
    <t>1,3*2*0,6*(2,9-1,9)</t>
  </si>
  <si>
    <t>1,3*2*0,8*(2,9-1,9)</t>
  </si>
  <si>
    <t>1,61*2*0,6*(3,31-1,9)</t>
  </si>
  <si>
    <t>1,61*2*0,8*(3,31-1,9)</t>
  </si>
  <si>
    <t>(0,6+12,3+0,6+4,4)*2*0,6*(4,11-3,06)</t>
  </si>
  <si>
    <t>(8,0+6,0+2,0+0,6+2,4+0,6+2,0+1,35+7,975)*0,6*(1,55-0,9)</t>
  </si>
  <si>
    <t>(6,0+0,8+2,15+4,425-2,0)*0,8*(1,55-0,9)</t>
  </si>
  <si>
    <t>0,725*2*0,5*(1,35-0,5)</t>
  </si>
  <si>
    <t>2,7*0,3*(1,35-0,266)</t>
  </si>
  <si>
    <t>3,525*2*0,5*(1,85-0,35)</t>
  </si>
  <si>
    <t>1,41*0,6*(1,85-0,29)</t>
  </si>
  <si>
    <t>39</t>
  </si>
  <si>
    <t>274321411</t>
  </si>
  <si>
    <t>Základy z betonu železového (bez výztuže) pasy z betonu bez zvláštních nároků na prostředí tř. C 20/25</t>
  </si>
  <si>
    <t>-1182844310</t>
  </si>
  <si>
    <t>https://podminky.urs.cz/item/CS_URS_2024_02/274321411</t>
  </si>
  <si>
    <t>"základ opěrné zdi</t>
  </si>
  <si>
    <t>(13,0+2,45)*(4,11-3,06)</t>
  </si>
  <si>
    <t>40</t>
  </si>
  <si>
    <t>274351121</t>
  </si>
  <si>
    <t>Bednění základů pasů rovné zřízení</t>
  </si>
  <si>
    <t>-666996677</t>
  </si>
  <si>
    <t>https://podminky.urs.cz/item/CS_URS_2024_02/274351121</t>
  </si>
  <si>
    <t>(1,395*2+0,8+0,6+7,285*2)*(1,25-0,6)</t>
  </si>
  <si>
    <t>(0,5*2-0,33+2,885*2+0,95*2)*(1,25-0,4)+0,8*(0,6-0,4)</t>
  </si>
  <si>
    <t>(0,35*2+7,58*2+0,35+2,885*2-0,35)*(1,45-0,4)</t>
  </si>
  <si>
    <t>(7,58*2+0,95*2+0,35+0,75*2)*(1,0-0,4)</t>
  </si>
  <si>
    <t>(4,615*2+1,0*2+0,35*2+0,75*2)*(1,1-0,4)</t>
  </si>
  <si>
    <t>(0,05+1,725+0,35)*2*(0,57-0,08)</t>
  </si>
  <si>
    <t>2,835*2*(1,45-0,08)+0,6*(0,4-0,08)+0,6*(0,58-0,08)</t>
  </si>
  <si>
    <t>(1,45*2+0,35)*(1,1-0,4)</t>
  </si>
  <si>
    <t>(1,79*2+0,8+4,95*2+0,6+4,75*2-0,6)*(1,5-0,58)</t>
  </si>
  <si>
    <t>(2,01*2+0,8)*(1,5-0,4)+0,8*(0,58-0,4)</t>
  </si>
  <si>
    <t>(3,3*2+0,35*2)*(1,0-0,4)</t>
  </si>
  <si>
    <t>2,01*2*(1,1-0,4)</t>
  </si>
  <si>
    <t>(2,5*2+0,8+1,69*4+0,8*2+2,94*4+5,45*4+0,8+3,275*2-0,33+1,01*2)*(1,5-0,4)+0,6*(0,6-0,4)+0,6*(1,15-0,4)</t>
  </si>
  <si>
    <t>(1,5*2+0,6+0,8+2,955*2)*(1,7-0,4)</t>
  </si>
  <si>
    <t>6,3*2*(1,9-0,4)</t>
  </si>
  <si>
    <t>(0,8*2+4,875*4+5,45*2)*(1,5-1,15)</t>
  </si>
  <si>
    <t>(5,225*3+0,6*2+5,45+3,275+0,6+3,975+0,8+6,25*3-1,5+0,6*2+1,525*2)*(1,8-1,15)</t>
  </si>
  <si>
    <t>(1,5*2+1,85*2+0,8+2,9*2)*(2,1-1,15)</t>
  </si>
  <si>
    <t>(2,677*2+0,87*2+0,5)*(1,8-1,4)</t>
  </si>
  <si>
    <t>(3,12+0,6+3,12)*(2,2-1,15)</t>
  </si>
  <si>
    <t>(9,905+0,275-3,12-1,25)*2*(2,4-1,15)+0,6*(1,4-1,15)</t>
  </si>
  <si>
    <t>((1,8+0,5)*2+0,18+0,2+1,39*2+0,6+2,6+2,0)*(1,6-1,15)</t>
  </si>
  <si>
    <t>(9,905*2+0,8)*(1,9-1,15)+0,8*(1,4-1,15)</t>
  </si>
  <si>
    <t>((5,025+2,85)*2+(3,275-2,0)*2+(0,8+5,025+0,8+2,85+0,8)*2-0,8)*(1,9-1,15)+(0,8+0,6)*(1,4-1,15)</t>
  </si>
  <si>
    <t>(2,54*2+0,5)*2*(1,9-1,05)</t>
  </si>
  <si>
    <t>(1,25*2+0,8+4,45*2+4,125*2+0,8+4,45*2)*(2,15-1,4)+(0,6+0,8)*(1,9-1,4)</t>
  </si>
  <si>
    <t>7,0*4*(2,15-1,4)+(0,6+0,8)*(1,9-1,4)</t>
  </si>
  <si>
    <t>(2,0*4+0,8*2+1,365*4)*(2,5-1,9)</t>
  </si>
  <si>
    <t>(0,8*2+3,615*4+4,125*2)*(2,5-1,9)</t>
  </si>
  <si>
    <t>(1,53*2+0,5)*2*(2,5-0,89)</t>
  </si>
  <si>
    <t>1,3*8*(2,9-1,9)</t>
  </si>
  <si>
    <t>1,61*8*(2,9-1,9)+(0,6*2+0,8*2)*(3,06-1,9)</t>
  </si>
  <si>
    <t>(0,6+12,3+0,6+4,4+12,3+4,4)*2*(4,11-3,06)</t>
  </si>
  <si>
    <t>(13,0*2+0,6*2+1,85+2,45)*(4,11-3,06)</t>
  </si>
  <si>
    <t>(8,0+12,15*2+2,0*2+7,975+(6,0+4,425+2,15+7,375)*2)*(1,55-0,9)</t>
  </si>
  <si>
    <t>(0,725*2+0,5)*(1,35-0,5)*2</t>
  </si>
  <si>
    <t>2,7*2*(1,35-0,266)</t>
  </si>
  <si>
    <t>41</t>
  </si>
  <si>
    <t>274351122</t>
  </si>
  <si>
    <t>Bednění základů pasů rovné odstranění</t>
  </si>
  <si>
    <t>-950465666</t>
  </si>
  <si>
    <t>https://podminky.urs.cz/item/CS_URS_2024_02/274351122</t>
  </si>
  <si>
    <t>42</t>
  </si>
  <si>
    <t>274361821</t>
  </si>
  <si>
    <t>Výztuž základů pasů z betonářské oceli 10 505 (R) nebo BSt 500</t>
  </si>
  <si>
    <t>-1165499981</t>
  </si>
  <si>
    <t>https://podminky.urs.cz/item/CS_URS_2024_02/274361821</t>
  </si>
  <si>
    <t>"základ opěrné zdi, R10/150mm při obou strannách, viz D.1.2</t>
  </si>
  <si>
    <t>(13,0+2,45)/0,15*2*(4,11-3,06+0,15)*0,617/1000</t>
  </si>
  <si>
    <t>43</t>
  </si>
  <si>
    <t>275321411</t>
  </si>
  <si>
    <t>Základy z betonu železového (bez výztuže) patky z betonu bez zvláštních nároků na prostředí tř. C 20/25</t>
  </si>
  <si>
    <t>1188146974</t>
  </si>
  <si>
    <t>https://podminky.urs.cz/item/CS_URS_2024_02/275321411</t>
  </si>
  <si>
    <t>0,6*0,6*2*(2,91-0,89)</t>
  </si>
  <si>
    <t>1,41*0,6*(2,91-1,24)</t>
  </si>
  <si>
    <t>0,6*0,6*2*(2,91-1,43)</t>
  </si>
  <si>
    <t>44</t>
  </si>
  <si>
    <t>275351121</t>
  </si>
  <si>
    <t>Bednění základů patek zřízení</t>
  </si>
  <si>
    <t>-1752975984</t>
  </si>
  <si>
    <t>https://podminky.urs.cz/item/CS_URS_2024_02/275351121</t>
  </si>
  <si>
    <t>0,6*4*2*(2,91-0,89)</t>
  </si>
  <si>
    <t>(1,41+0,6)*2*(2,91-1,24)</t>
  </si>
  <si>
    <t>0,6*4*2*(2,91-1,43)</t>
  </si>
  <si>
    <t>45</t>
  </si>
  <si>
    <t>275351122</t>
  </si>
  <si>
    <t>Bednění základů patek odstranění</t>
  </si>
  <si>
    <t>-100472481</t>
  </si>
  <si>
    <t>https://podminky.urs.cz/item/CS_URS_2024_02/275351122</t>
  </si>
  <si>
    <t>46</t>
  </si>
  <si>
    <t>275361821</t>
  </si>
  <si>
    <t>Výztuž základů patek z betonářské oceli 10 505 (R)</t>
  </si>
  <si>
    <t>1568717587</t>
  </si>
  <si>
    <t>https://podminky.urs.cz/item/CS_URS_2024_02/275361821</t>
  </si>
  <si>
    <t>"R12</t>
  </si>
  <si>
    <t>8*(3,31-0,89+0,15)*2*0,888/1000</t>
  </si>
  <si>
    <t>10*(3,31-1,24+0,15)*0,888/1000</t>
  </si>
  <si>
    <t>8*(3,31-1,43+0,15)*2*0,888/1000</t>
  </si>
  <si>
    <t>"R6</t>
  </si>
  <si>
    <t>0,6*4*(2,91-0,89)/0,2*2*0,222/1000</t>
  </si>
  <si>
    <t>(1,41+0,6)*2*(2,91-1,24)/0,2*0,222/1000</t>
  </si>
  <si>
    <t>0,6*4*(2,91-1,43)/0,2*2*0,222/1000</t>
  </si>
  <si>
    <t>47</t>
  </si>
  <si>
    <t>279113143</t>
  </si>
  <si>
    <t>Základové zdi z tvárnic ztraceného bednění včetně výplně z betonu bez zvláštních nároků na vliv prostředí třídy C 20/25, tloušťky zdiva přes 200 do 250 mm</t>
  </si>
  <si>
    <t>-137174384</t>
  </si>
  <si>
    <t>https://podminky.urs.cz/item/CS_URS_2024_02/279113143</t>
  </si>
  <si>
    <t xml:space="preserve">"D.1.1.b-17  ŘEZ A1</t>
  </si>
  <si>
    <t>(0,25+3,3+0,05+0,25)*0,5</t>
  </si>
  <si>
    <t xml:space="preserve">"D.1.1.b-19  ŘEZ C2</t>
  </si>
  <si>
    <t>(0,3+7,285+0,25)*0,75</t>
  </si>
  <si>
    <t xml:space="preserve">"D.1.1.b-21  ŘEZ C4, D.1.1.b-23  ŘEZ C6, D.1.1.b-24  ŘEZ C7</t>
  </si>
  <si>
    <t>(2,885+0,2)*(0,4+0,4)</t>
  </si>
  <si>
    <t>(0,05+7,58+0,05)*(0,4+0,4+0,5)/2</t>
  </si>
  <si>
    <t>(0,35+1,5+0,35+0,95+0,35)*0,5</t>
  </si>
  <si>
    <t>(4,615+0,05+0,25)*0,5</t>
  </si>
  <si>
    <t xml:space="preserve">"D.1.1.b-22  ŘEZ C5</t>
  </si>
  <si>
    <t>(1,8+1,45+0,25)*0,5</t>
  </si>
  <si>
    <t xml:space="preserve">"D.1.1.b-25  ŘEZ C8</t>
  </si>
  <si>
    <t>(1,0+0,05)*0,5</t>
  </si>
  <si>
    <t>(2,01+0,05+0,25)*0,5</t>
  </si>
  <si>
    <t>48</t>
  </si>
  <si>
    <t>279113144</t>
  </si>
  <si>
    <t>Základové zdi z tvárnic ztraceného bednění včetně výplně z betonu bez zvláštních nároků na vliv prostředí třídy C 20/25, tloušťky zdiva přes 250 do 300 mm</t>
  </si>
  <si>
    <t>2089567165</t>
  </si>
  <si>
    <t>https://podminky.urs.cz/item/CS_URS_2024_02/279113144</t>
  </si>
  <si>
    <t xml:space="preserve">"D.1.1.b-18  ŘEZ C1</t>
  </si>
  <si>
    <t>(2,677+0,5+0,87)*0,75</t>
  </si>
  <si>
    <t>49</t>
  </si>
  <si>
    <t>279113145</t>
  </si>
  <si>
    <t>Základové zdi z tvárnic ztraceného bednění včetně výplně z betonu bez zvláštních nároků na vliv prostředí třídy C 20/25, tloušťky zdiva přes 300 do 400 mm</t>
  </si>
  <si>
    <t>1379005768</t>
  </si>
  <si>
    <t>https://podminky.urs.cz/item/CS_URS_2024_02/279113145</t>
  </si>
  <si>
    <t>(3,895+0,6+0,6+7,285+0,25)*(0,6+0,4)</t>
  </si>
  <si>
    <t>(1,79+0,6+0,6+4,95+0,6+4,75)*(0,58-0,08)</t>
  </si>
  <si>
    <t>(0,6+5,45+0,6+0,6+10,1+0,6+0,6+4,875+0,2)*(1,15-0,4)</t>
  </si>
  <si>
    <t>(0,6+6,25+0,2+0,2+4,425+0,6)*(1,15-0,4)</t>
  </si>
  <si>
    <t>(0,6+3,975+0,8+6,25+0,6+0,6+4,425+0,8+4,1)*(1,15-0,4)</t>
  </si>
  <si>
    <t>3,12*(1,15-0,4)</t>
  </si>
  <si>
    <t>(9,905-3,12-1,25+0,275)*(1,4-0,4)</t>
  </si>
  <si>
    <t>(9,905+0,2+1,8)*(1,15-0,4)</t>
  </si>
  <si>
    <t>((0,6+5,025+0,2)*2+0,8+2,85+0,6+0,8+2,85+0,8+3,275)*(1,15-0,4)</t>
  </si>
  <si>
    <t>(4,45+0,8+1,25+0,6+4,125+0,6+0,8+4,45)*(1,4-0,4)</t>
  </si>
  <si>
    <t>7,0*2*(1,4-0,4)</t>
  </si>
  <si>
    <t>((2,0+0,8+4,275)*2+0,6+4,125+0,6)*(1,9-0,4)</t>
  </si>
  <si>
    <t>((6,525+0,8)*2+0,6+4,125+0,6)*(1,9-0,4)</t>
  </si>
  <si>
    <t>(0,6+6,0+0,6+0,6+4,425+0,6+2,15+0,2)*2*(0,9-0,4)</t>
  </si>
  <si>
    <t>(2,8+2,0+0,6+1,35+0,6+7,975)*(0,9-0,4)</t>
  </si>
  <si>
    <t>50</t>
  </si>
  <si>
    <t>279311135</t>
  </si>
  <si>
    <t>Postupné podbetonování základového zdiva jakékoliv tloušťky, bez výkopu, bez zapažení a bednění z betonu železového bez zvláštních nároků na prostředí tř. C 20/25</t>
  </si>
  <si>
    <t>-2142296030</t>
  </si>
  <si>
    <t>https://podminky.urs.cz/item/CS_URS_2024_02/279311135</t>
  </si>
  <si>
    <t>4,75*0,2*0,65*3</t>
  </si>
  <si>
    <t>51</t>
  </si>
  <si>
    <t>279351411</t>
  </si>
  <si>
    <t>Bednění základového zdiva při podbetonování pro plochy rovinné zřízení</t>
  </si>
  <si>
    <t>-1739868780</t>
  </si>
  <si>
    <t>https://podminky.urs.cz/item/CS_URS_2024_02/279351411</t>
  </si>
  <si>
    <t>4,5*0,75*2</t>
  </si>
  <si>
    <t>4,5*0,95*1</t>
  </si>
  <si>
    <t>4,75*0,65*3</t>
  </si>
  <si>
    <t>52</t>
  </si>
  <si>
    <t>279351412</t>
  </si>
  <si>
    <t>Bednění základového zdiva při podbetonování pro plochy rovinné odstranění</t>
  </si>
  <si>
    <t>255420416</t>
  </si>
  <si>
    <t>https://podminky.urs.cz/item/CS_URS_2024_02/279351412</t>
  </si>
  <si>
    <t>53</t>
  </si>
  <si>
    <t>279361113</t>
  </si>
  <si>
    <t>Výztuž základového zdiva při podbetonování z oceli 10 505 (R) nebo BSt 500</t>
  </si>
  <si>
    <t>1640863018</t>
  </si>
  <si>
    <t>https://podminky.urs.cz/item/CS_URS_2024_02/279361113</t>
  </si>
  <si>
    <t>"podbetonování základových prahů objektu B viz D.1.2</t>
  </si>
  <si>
    <t>"provázání vodorovnou výztuží R8</t>
  </si>
  <si>
    <t>5,073*0,05</t>
  </si>
  <si>
    <t>54</t>
  </si>
  <si>
    <t>279361821</t>
  </si>
  <si>
    <t>Výztuž základových zdí nosných svislých nebo odkloněných od svislice, rovinných nebo oblých, deskových nebo žebrových, včetně výztuže jejich žeber z betonářské oceli 10 505 (R) nebo BSt 500</t>
  </si>
  <si>
    <t>1693138819</t>
  </si>
  <si>
    <t>https://podminky.urs.cz/item/CS_URS_2024_02/279361821</t>
  </si>
  <si>
    <t>"výztuž bednících dílců viz D.1.2</t>
  </si>
  <si>
    <t>"svislá 5x R10/m´ při obou stranách</t>
  </si>
  <si>
    <t>"vodorovná 2x R10 v každé vodorovné spáře</t>
  </si>
  <si>
    <t>"celkem 18bm/m2 zdi = 18,0*0,617 = 11,106 kg/m2</t>
  </si>
  <si>
    <t>(22,899+3,035+210,70)*11,106/1000</t>
  </si>
  <si>
    <t>Svislé a kompletní konstrukce</t>
  </si>
  <si>
    <t>55</t>
  </si>
  <si>
    <t>310271021</t>
  </si>
  <si>
    <t>Zazdívka otvorů ve zdivu nadzákladovém pórobetonovými tvárnicemi plochy do 1 m2, tl. zdiva 250 mm, pevnost tvárnic do P2</t>
  </si>
  <si>
    <t>1378536950</t>
  </si>
  <si>
    <t>https://podminky.urs.cz/item/CS_URS_2024_02/310271021</t>
  </si>
  <si>
    <t xml:space="preserve">"D.1.1.a – TECHNICKÁ ZPRÁVA - A.6.3. Svislé konstrukce </t>
  </si>
  <si>
    <t xml:space="preserve">"D.1.1.b-14a  1.NP - PŮDORYS PAVILONŮ A (ČÁST) + B + C - NÁVRH NOVÉHO STAVU</t>
  </si>
  <si>
    <t>0,6*0,6*4</t>
  </si>
  <si>
    <t>0,9*0,9*3</t>
  </si>
  <si>
    <t xml:space="preserve">"D.1.1.b-15a  2.NP - PŮDORYS PAVILONŮ A (ČÁST) + B + C - NÁVRH NOVÉHO STAVU</t>
  </si>
  <si>
    <t>0,3*1,2</t>
  </si>
  <si>
    <t>56</t>
  </si>
  <si>
    <t>310271041</t>
  </si>
  <si>
    <t>Zazdívka otvorů ve zdivu nadzákladovém pórobetonovými tvárnicemi plochy do 1 m2, tl. zdiva 375 mm, pevnost tvárnic do P2</t>
  </si>
  <si>
    <t>537278399</t>
  </si>
  <si>
    <t>https://podminky.urs.cz/item/CS_URS_2024_02/310271041</t>
  </si>
  <si>
    <t xml:space="preserve">"D.1.1.b-14c  1.NP - PŮDORYS PAVILONŮ D + F - NÁVRH NOVÉHO STAVU</t>
  </si>
  <si>
    <t>0,6*0,6*3</t>
  </si>
  <si>
    <t>0,9*0,6*2</t>
  </si>
  <si>
    <t xml:space="preserve">"D.1.1.b-15b  2.NP - PŮDORYS PAVILONŮ D + F - NÁVRH NOVÉHO STAVU</t>
  </si>
  <si>
    <t>57</t>
  </si>
  <si>
    <t>310271061</t>
  </si>
  <si>
    <t>Zazdívka otvorů ve zdivu nadzákladovém pórobetonovými tvárnicemi plochy přes 1 do 4 m2, tl. zdiva 250 mm, pevnost tvárnic do P2</t>
  </si>
  <si>
    <t>-1151414654</t>
  </si>
  <si>
    <t>https://podminky.urs.cz/item/CS_URS_2024_02/310271061</t>
  </si>
  <si>
    <t>1,8*1,2</t>
  </si>
  <si>
    <t>2,4*1,8</t>
  </si>
  <si>
    <t>1,2*1,8*5</t>
  </si>
  <si>
    <t xml:space="preserve">"D.1.1.b-14d  1.NP - PŮDORYS PAVILONU E - NÁVRH NOVÉHO STAVU</t>
  </si>
  <si>
    <t>2,4*1,5</t>
  </si>
  <si>
    <t>1,5*1,5</t>
  </si>
  <si>
    <t>0,8*2,2</t>
  </si>
  <si>
    <t>58</t>
  </si>
  <si>
    <t>310271071</t>
  </si>
  <si>
    <t>Zazdívka otvorů ve zdivu nadzákladovém pórobetonovými tvárnicemi plochy přes 1 do 4 m2, tl. zdiva 300 mm, pevnost tvárnic do P2</t>
  </si>
  <si>
    <t>-1245397619</t>
  </si>
  <si>
    <t>https://podminky.urs.cz/item/CS_URS_2024_02/310271071</t>
  </si>
  <si>
    <t xml:space="preserve">0,9*2,02   "D.1.03</t>
  </si>
  <si>
    <t>59</t>
  </si>
  <si>
    <t>310271081</t>
  </si>
  <si>
    <t>Zazdívka otvorů ve zdivu nadzákladovém pórobetonovými tvárnicemi plochy přes 1 do 4 m2, tl. zdiva 375 mm, pevnost tvárnic do P2</t>
  </si>
  <si>
    <t>1615810338</t>
  </si>
  <si>
    <t>https://podminky.urs.cz/item/CS_URS_2024_02/310271081</t>
  </si>
  <si>
    <t>0,9*1,8*2</t>
  </si>
  <si>
    <t>60</t>
  </si>
  <si>
    <t>311113142</t>
  </si>
  <si>
    <t>Nadzákladové zdi z betonových tvárnic ztraceného bednění hladkých, včetně výplně z betonu třídy C 20/25, tloušťky zdiva přes 150 do 200 mm</t>
  </si>
  <si>
    <t>-1756927745</t>
  </si>
  <si>
    <t>https://podminky.urs.cz/item/CS_URS_2024_02/311113142</t>
  </si>
  <si>
    <t xml:space="preserve">"D.1.1.b-18  ŘEZ C1 - NÁVRH NOVÉHO STAVU</t>
  </si>
  <si>
    <t>"předložené vyrovnávací schodiště před pavilonem C (jižní fasáda)</t>
  </si>
  <si>
    <t>(2,677-0,15+0,2+0,15+0,87)*0,25</t>
  </si>
  <si>
    <t>"předložené vyrovnávací schodiště před pavilonem F</t>
  </si>
  <si>
    <t>"západní fasáda</t>
  </si>
  <si>
    <t>1,53*2*0,25</t>
  </si>
  <si>
    <t>"východní fasáda</t>
  </si>
  <si>
    <t>2,54*2*0,25</t>
  </si>
  <si>
    <t>61</t>
  </si>
  <si>
    <t>311113143</t>
  </si>
  <si>
    <t>Nadzákladové zdi z betonových tvárnic ztraceného bednění hladkých, včetně výplně z betonu třídy C 20/25, tloušťky zdiva přes 200 do 250 mm</t>
  </si>
  <si>
    <t>-792110348</t>
  </si>
  <si>
    <t>https://podminky.urs.cz/item/CS_URS_2024_02/311113143</t>
  </si>
  <si>
    <t xml:space="preserve">"D.1.1.b-22  ŘEZ C5 (PAVILON A-C-B) - NÁVRH NOVÉHO STAVU</t>
  </si>
  <si>
    <t>"pod schodišti</t>
  </si>
  <si>
    <t>1,7*0,5+1,8*0,5</t>
  </si>
  <si>
    <t xml:space="preserve">"D.1.1.b-25  ŘEZ C8 - NÁVRH NOVÉHO STAVU</t>
  </si>
  <si>
    <t>1,3*0,5</t>
  </si>
  <si>
    <t>"kolem vyrovnávací rampy C.1.01</t>
  </si>
  <si>
    <t>(3,6+0,25)*0,5</t>
  </si>
  <si>
    <t>2,56*0,5</t>
  </si>
  <si>
    <t>"kolem vyrovnávací rampy C.1.04</t>
  </si>
  <si>
    <t xml:space="preserve">"D.1.1.b-21  ŘEZ C4 (PAVILON A-C-B) - NÁVRH NOVÉHO STAVU</t>
  </si>
  <si>
    <t>(1,6+1,6)*0,5</t>
  </si>
  <si>
    <t>3,8*0,5</t>
  </si>
  <si>
    <t>7,68*(0,5+0,9)/2</t>
  </si>
  <si>
    <t>62</t>
  </si>
  <si>
    <t>311113144</t>
  </si>
  <si>
    <t>Nadzákladové zdi z betonových tvárnic ztraceného bednění hladkých, včetně výplně z betonu třídy C 20/25, tloušťky zdiva přes 250 do 300 mm</t>
  </si>
  <si>
    <t>-592358926</t>
  </si>
  <si>
    <t>https://podminky.urs.cz/item/CS_URS_2024_02/311113144</t>
  </si>
  <si>
    <t xml:space="preserve">"D.1.1.b-13  1.PP - PŮDORYS - PAVILON F</t>
  </si>
  <si>
    <t>(0,24+12,9+0,24)*2,35</t>
  </si>
  <si>
    <t>63</t>
  </si>
  <si>
    <t>311113145</t>
  </si>
  <si>
    <t>Nadzákladové zdi z betonových tvárnic ztraceného bednění hladkých, včetně výplně z betonu třídy C 20/25, tloušťky zdiva přes 300 do 400 mm</t>
  </si>
  <si>
    <t>-857488843</t>
  </si>
  <si>
    <t>https://podminky.urs.cz/item/CS_URS_2024_02/311113145</t>
  </si>
  <si>
    <t>"opěrná zeď</t>
  </si>
  <si>
    <t>(13,5+2,1+0,06)*1,75</t>
  </si>
  <si>
    <t>64</t>
  </si>
  <si>
    <t>311235101</t>
  </si>
  <si>
    <t>Zdivo jednovrstvé z cihel děrovaných broušených na celoplošnou tenkovrstvou maltu, pevnost cihel do P10, tl. zdiva 175 mm</t>
  </si>
  <si>
    <t>-1810088580</t>
  </si>
  <si>
    <t>https://podminky.urs.cz/item/CS_URS_2024_02/311235101</t>
  </si>
  <si>
    <t>(2,415+2,385+4,075+2,81)*(2,75+0,235)</t>
  </si>
  <si>
    <t>6,92*(2,75+0,235)</t>
  </si>
  <si>
    <t>(4,94+6,745)*(2,75+0,1)-1,2*2,65</t>
  </si>
  <si>
    <t>6,92*(2,75+0,1)</t>
  </si>
  <si>
    <t>65</t>
  </si>
  <si>
    <t>311235131</t>
  </si>
  <si>
    <t>Zdivo jednovrstvé z cihel děrovaných broušených na celoplošnou tenkovrstvou maltu, pevnost cihel do P10, tl. zdiva 240 mm</t>
  </si>
  <si>
    <t>-1809783336</t>
  </si>
  <si>
    <t>https://podminky.urs.cz/item/CS_URS_2024_02/311235131</t>
  </si>
  <si>
    <t>(0,24+12,9+0,24+4,7*2)*2,35-2,0*2,0</t>
  </si>
  <si>
    <t>(3,25+1,745+0,14)*(2,75+0,235)</t>
  </si>
  <si>
    <t>(1,5+7,68+3,385-1,8)*(3,8+0,235)</t>
  </si>
  <si>
    <t>(2,4+1,8+2,3)*(3,23-0,45)</t>
  </si>
  <si>
    <t>(3,75+0,1+0,14+0,1+2,77+0,14+3,4)*(2,75+0,235)-0,9*2,02*2-2,0*2,265</t>
  </si>
  <si>
    <t>8,2*(1,95+0,45+0,25)</t>
  </si>
  <si>
    <t>(2,55+3,9+3,85)*(2,8+0,1)-2,0*2,4-0,9*2,02-2</t>
  </si>
  <si>
    <t>66</t>
  </si>
  <si>
    <t>311235151</t>
  </si>
  <si>
    <t>Zdivo jednovrstvé z cihel děrovaných broušených na celoplošnou tenkovrstvou maltu, pevnost cihel do P10, tl. zdiva 300 mm</t>
  </si>
  <si>
    <t>1933232744</t>
  </si>
  <si>
    <t>https://podminky.urs.cz/item/CS_URS_2024_02/311235151</t>
  </si>
  <si>
    <t>(2,56+2,39)*(3,32-0,25+0,4-0,16)-2,0*2,75</t>
  </si>
  <si>
    <t>(2,72+0,9+1,03+1,0+0,6)*(2,75+0,235)-0,9*2,02-1,0*2,02*2</t>
  </si>
  <si>
    <t>67</t>
  </si>
  <si>
    <t>311236221</t>
  </si>
  <si>
    <t>Zdivo jednovrstvé zvukově izolační z cihel děrovaných spojených na pero a drážku na maltu cementovou M10 s plně promaltovanými svislými kapsami, pevnost cihel přes P15 do P20, tl. zdiva 250 mm</t>
  </si>
  <si>
    <t>-552092371</t>
  </si>
  <si>
    <t>https://podminky.urs.cz/item/CS_URS_2024_02/311236221</t>
  </si>
  <si>
    <t>"meziokenní pilířky</t>
  </si>
  <si>
    <t>0,45*1,8*2</t>
  </si>
  <si>
    <t>0,6*1,85*3</t>
  </si>
  <si>
    <t>0,6*1,85*6</t>
  </si>
  <si>
    <t xml:space="preserve">"D.1.1.b-15c  2.NP - PŮDORYS PAVILONU E - NÁVRH NOVÉHO STAVU</t>
  </si>
  <si>
    <t>0,6*2,15*2</t>
  </si>
  <si>
    <t>68</t>
  </si>
  <si>
    <t>311236301</t>
  </si>
  <si>
    <t>Zdivo jednovrstvé zvukově izolační z cihel děrovaných z broušených cihel na tenkovrstvou maltu, pevnost cihel do P15, tl. zdiva 190 mm</t>
  </si>
  <si>
    <t>-1772037166</t>
  </si>
  <si>
    <t>https://podminky.urs.cz/item/CS_URS_2024_02/311236301</t>
  </si>
  <si>
    <t>(7,695+0,14)*(2,75+0,235)</t>
  </si>
  <si>
    <t>(2,2+0,14+1,575+0,175+0,025)*(3,8-0,25+0,235)-2,2*(2,265+0,235)</t>
  </si>
  <si>
    <t>6,0*(2,75+0,235)</t>
  </si>
  <si>
    <t>(6,0+0,3+5,45+0,175)*(0,1+2,0+0,55)-1,5*2,0</t>
  </si>
  <si>
    <t>6,0*(2,8+0,1)</t>
  </si>
  <si>
    <t>"atika</t>
  </si>
  <si>
    <t>(21,0-0,3-0,3)*0,25</t>
  </si>
  <si>
    <t>69</t>
  </si>
  <si>
    <t>311236321</t>
  </si>
  <si>
    <t>Zdivo jednovrstvé zvukově izolační z cihel děrovaných z broušených cihel na tenkovrstvou maltu, pevnost cihel do P15, tl. zdiva 250 mm</t>
  </si>
  <si>
    <t>505530855</t>
  </si>
  <si>
    <t>https://podminky.urs.cz/item/CS_URS_2024_02/311236321</t>
  </si>
  <si>
    <t>(6,8+0,3)*(2,75+0,235)-1,0*2,02</t>
  </si>
  <si>
    <t>(4,7*2+2,15+1,0+5,35+1,0+1,25)*(2,8+0,235)-1,0*2,02*2</t>
  </si>
  <si>
    <t>(5,6*2+4,7+6,95+0,25+7,55+0,25+3,4+0,25)*(2,8+0,235)-2,2*2,265-1,0*2,02*2</t>
  </si>
  <si>
    <t>(6,6+5,7)*(3,1+0,235)-2,1*2,515</t>
  </si>
  <si>
    <t>(6,8+0,3)*(2,8+0,1)-1,0*2,02</t>
  </si>
  <si>
    <t>(4,7*2+1,5+2,15+1,0+5,35+1,0+1,25)*(2,8+0,1)-1,0*2,02*2-1,5*2,15</t>
  </si>
  <si>
    <t>(5,6+0,9+4,7+0,3+6,95+0,25+11,2+0,25)*(2,8+0,1)-1,0*2,02*2</t>
  </si>
  <si>
    <t>(5,95+1,0+1,0)*(2,8+0,1)-1,0*2,02</t>
  </si>
  <si>
    <t>(6,6+7,7)*(3,1+0,1)-1,0*2,02*2</t>
  </si>
  <si>
    <t>70</t>
  </si>
  <si>
    <t>311236331</t>
  </si>
  <si>
    <t>Zdivo jednovrstvé zvukově izolační z cihel děrovaných z broušených cihel na tenkovrstvou maltu, pevnost cihel do P15, tl. zdiva 300 mm</t>
  </si>
  <si>
    <t>-39848487</t>
  </si>
  <si>
    <t>https://podminky.urs.cz/item/CS_URS_2024_02/311236331</t>
  </si>
  <si>
    <t>10,675*(2,7+0,235)-1,0*2,02</t>
  </si>
  <si>
    <t>12,9*(2,8+0,1)-1,0*2,02</t>
  </si>
  <si>
    <t>(10,675+0,25+3,52+0,19+2,2+0,1)*(2,8+0,1)-0,9*2,02*2-1,0*2,02</t>
  </si>
  <si>
    <t>4,7*(2,8+0,1)</t>
  </si>
  <si>
    <t>71</t>
  </si>
  <si>
    <t>311237110</t>
  </si>
  <si>
    <t>Zdivo jednovrstvé tepelně izolační z cihel děrovaných broušených na tenkovrstvou maltu, součinitel prostupu tepla U přes 0,30 W/m2K, tl. zdiva 250 mm</t>
  </si>
  <si>
    <t>-1588235348</t>
  </si>
  <si>
    <t>https://podminky.urs.cz/item/CS_URS_2024_02/311237110</t>
  </si>
  <si>
    <t>"obvodová stěna pavilonu C ve 2.NP</t>
  </si>
  <si>
    <t>(21,0-0,3*2)*(2,75+0,1+0,25)</t>
  </si>
  <si>
    <t>-1,2*0,6*2-1,2*1,5*5</t>
  </si>
  <si>
    <t>72</t>
  </si>
  <si>
    <t>311238650</t>
  </si>
  <si>
    <t>Zdivo jednovrstvé tepelně izolační z cihel děrovaných broušených s integrovanou izolací z hydrofobizované minerální vlny na tenkovrstvou maltu, součinitel prostupu tepla U přes 0,18 do 0,22, pevnost cihel P8, tl. zdiva 300 mm</t>
  </si>
  <si>
    <t>660764786</t>
  </si>
  <si>
    <t>https://podminky.urs.cz/item/CS_URS_2024_02/311238650</t>
  </si>
  <si>
    <t>"obvodové stěny</t>
  </si>
  <si>
    <t>(0,19+4,74+0,24)*(0,235+0,95+1,8)-(1,1*3+0,45*2)*1,8</t>
  </si>
  <si>
    <t>(2,3+0,19+3,52+0,25+10,675+12,225+5,0)*(2,75+0,235)</t>
  </si>
  <si>
    <t>-(2,4*4+0,6*3+1,3)*1,85-1,1*2,75</t>
  </si>
  <si>
    <t>(0,3+5,5+5,0-2,4)*(2,75+0,235)</t>
  </si>
  <si>
    <t>(0,3+4,7+13,5+4,7+0,3)*2,85-(2,4*4+0,6*3)*1,85</t>
  </si>
  <si>
    <t>(21,135-0,3-4,7-0,3)*(2,75+0,235)-1,2*0,735-(2,4+0,6+1,3)*1,85-1,1*2,75-1,3*2,75</t>
  </si>
  <si>
    <t>(28,1-0,3-4,7-0,3+1,7)*(2,75+0,235)+(1,7+3,85)*(0,25+0,2)-2,4*2,4-1,8*2,75-(2,4*4+0,6*2)*1,85</t>
  </si>
  <si>
    <t>(8,0+12,15+8,0+2,0*2)*(3,015+0,235)-1,2*0,75*4-1,8*2,2</t>
  </si>
  <si>
    <t>(0,19+4,55+0,25+0,24+4,5+0,25)*(3,05+0,5)</t>
  </si>
  <si>
    <t>(12,225+10,675+0,25+3,52+0,19+2,2+0,1+5,0)*(2,75+0,1+0,5)</t>
  </si>
  <si>
    <t>-2,4*1,85*6-0,6*1,85*3-1,4*2,2</t>
  </si>
  <si>
    <t>(21,135+13,5+28,1+1,7)*(2,75+0,1)</t>
  </si>
  <si>
    <t>-2,4*2,4-2,4*1,85*11-0,6*1,85*6-1,2*0,735-1,3*2,75</t>
  </si>
  <si>
    <t>(8,0+12,15+8,0)*(3,15+0,5)-(2,4+0,6+2,4)*2,15*2</t>
  </si>
  <si>
    <t>73</t>
  </si>
  <si>
    <t>311238931</t>
  </si>
  <si>
    <t>Založení zdiva z broušených cihel na zakládací maltu, tlouštky zdiva přes 150 do 175 mm</t>
  </si>
  <si>
    <t>673478935</t>
  </si>
  <si>
    <t>https://podminky.urs.cz/item/CS_URS_2024_02/311238931</t>
  </si>
  <si>
    <t>(2,415+2,385+4,075+2,81)</t>
  </si>
  <si>
    <t>6,92</t>
  </si>
  <si>
    <t>(4,94+6,745)</t>
  </si>
  <si>
    <t>74</t>
  </si>
  <si>
    <t>311238933</t>
  </si>
  <si>
    <t>Založení zdiva z broušených cihel na zakládací maltu, tlouštky zdiva přes 175 do 200 mm</t>
  </si>
  <si>
    <t>-490087499</t>
  </si>
  <si>
    <t>https://podminky.urs.cz/item/CS_URS_2024_02/311238933</t>
  </si>
  <si>
    <t>"zdivo borušené tl 190mm</t>
  </si>
  <si>
    <t>(7,695+0,14)</t>
  </si>
  <si>
    <t>(2,2+0,14+1,575+0,175+0,025)</t>
  </si>
  <si>
    <t>6,0</t>
  </si>
  <si>
    <t>(6,0+0,3+5,45+0,175)</t>
  </si>
  <si>
    <t>(21,0-0,3-0,3)</t>
  </si>
  <si>
    <t>75</t>
  </si>
  <si>
    <t>311238935</t>
  </si>
  <si>
    <t>Založení zdiva z broušených cihel na zakládací maltu, tlouštky zdiva přes 200 do 250 mm</t>
  </si>
  <si>
    <t>945002471</t>
  </si>
  <si>
    <t>https://podminky.urs.cz/item/CS_URS_2024_02/311238935</t>
  </si>
  <si>
    <t>"zdivo broušené tl 240mm</t>
  </si>
  <si>
    <t>(0,24+12,9+0,24+4,7*2)</t>
  </si>
  <si>
    <t>(3,25+1,745+0,14)</t>
  </si>
  <si>
    <t>(1,5+7,68+3,385-1,8)</t>
  </si>
  <si>
    <t>(2,4+1,8+2,3)</t>
  </si>
  <si>
    <t>(3,75+0,1+0,14+0,1+2,77+0,14+3,4)</t>
  </si>
  <si>
    <t>8,2</t>
  </si>
  <si>
    <t>(2,55+3,9+3,85)</t>
  </si>
  <si>
    <t>"zdivo broušené zvukově izolační tl 250mm</t>
  </si>
  <si>
    <t>(6,8+0,3)</t>
  </si>
  <si>
    <t>(4,7*2+2,15+1,0+5,35+1,0+1,25)</t>
  </si>
  <si>
    <t>(5,6*2+4,7+6,95+0,25+7,55+0,25+3,4+0,25)</t>
  </si>
  <si>
    <t>(6,6+5,7)</t>
  </si>
  <si>
    <t>(4,7*2+1,5+2,15+1,0+5,35+1,0+1,25)</t>
  </si>
  <si>
    <t>(5,6+0,9+4,7+0,3+6,95+0,25+11,2+0,25)</t>
  </si>
  <si>
    <t>(5,95+1,0+1,0)</t>
  </si>
  <si>
    <t>(6,6+7,7)</t>
  </si>
  <si>
    <t>"zdivo broušené tepelně izolační tl 250mm</t>
  </si>
  <si>
    <t>(21,0-0,3*2)</t>
  </si>
  <si>
    <t>76</t>
  </si>
  <si>
    <t>311238937</t>
  </si>
  <si>
    <t>Založení zdiva z broušených cihel na zakládací maltu, tlouštky zdiva přes 250 do 300 mm</t>
  </si>
  <si>
    <t>-1523671785</t>
  </si>
  <si>
    <t>https://podminky.urs.cz/item/CS_URS_2024_02/311238937</t>
  </si>
  <si>
    <t>"zdivo broušené tl 300mm</t>
  </si>
  <si>
    <t>(2,56+2,39)</t>
  </si>
  <si>
    <t>(2,72+0,9+1,03+1,0+0,6)</t>
  </si>
  <si>
    <t>"zdivo broušené zvukově izolační tl 300mm</t>
  </si>
  <si>
    <t>10,675</t>
  </si>
  <si>
    <t>12,9</t>
  </si>
  <si>
    <t>(10,675+0,25+3,52+0,19+2,2+0,1)</t>
  </si>
  <si>
    <t>4,7</t>
  </si>
  <si>
    <t>"zdivo broušené tepelně izolační tl 300mm</t>
  </si>
  <si>
    <t>(0,19+4,74+0,24)</t>
  </si>
  <si>
    <t>(2,3+0,19+3,52+0,25+10,675+12,225+5,0)</t>
  </si>
  <si>
    <t>(0,3+5,5+5,0-2,4)</t>
  </si>
  <si>
    <t>(0,3+4,7+13,5+4,7+0,3)</t>
  </si>
  <si>
    <t>(21,135-0,3-4,7-0,3)</t>
  </si>
  <si>
    <t>(28,1-0,3-4,7-0,3+1,7)</t>
  </si>
  <si>
    <t>(8,0+12,15+8,0+2,0*2)</t>
  </si>
  <si>
    <t>(0,19+4,55+0,25+0,24+4,5+0,25)</t>
  </si>
  <si>
    <t>(12,225+10,675+0,25+3,52+0,19+2,2+0,1+5,0)</t>
  </si>
  <si>
    <t>(21,135+13,5+28,1+1,7)</t>
  </si>
  <si>
    <t>(8,0+12,15+8,0)</t>
  </si>
  <si>
    <t>77</t>
  </si>
  <si>
    <t>31123899R</t>
  </si>
  <si>
    <t>Založení zdiva z broušených cihel na těžký asfaltový pás</t>
  </si>
  <si>
    <t>R-položka</t>
  </si>
  <si>
    <t>564352740</t>
  </si>
  <si>
    <t xml:space="preserve">"D.1.1.c-16  DETAILY</t>
  </si>
  <si>
    <t>"viz Založení zdiva z broušených cihel...</t>
  </si>
  <si>
    <t>"tl. do 175mm</t>
  </si>
  <si>
    <t>37,21*(0,175+0,04*2)</t>
  </si>
  <si>
    <t>"tl do 200mm</t>
  </si>
  <si>
    <t>56,275*(0,19+0,04*2)</t>
  </si>
  <si>
    <t>"tl do 250 mm</t>
  </si>
  <si>
    <t>261,73*(0,25+0,04*2)</t>
  </si>
  <si>
    <t>"tl do 300mm</t>
  </si>
  <si>
    <t>336,85*(0,3+0,04*2)</t>
  </si>
  <si>
    <t>78</t>
  </si>
  <si>
    <t>311271126</t>
  </si>
  <si>
    <t>Zdivo z cihel betonových s plně promaltovanými styčnými sparami, rozměr 290x140x65 mm, na cementovou maltu M10</t>
  </si>
  <si>
    <t>-804803288</t>
  </si>
  <si>
    <t>https://podminky.urs.cz/item/CS_URS_2024_02/311271126</t>
  </si>
  <si>
    <t>"podkladky" pod schodišti</t>
  </si>
  <si>
    <t>1,7*0,29*0,065*2</t>
  </si>
  <si>
    <t>1,8*0,29*0,065*2</t>
  </si>
  <si>
    <t>1,3*0,29*0,065*2</t>
  </si>
  <si>
    <t>79</t>
  </si>
  <si>
    <t>311272125</t>
  </si>
  <si>
    <t>Zdivo z pórobetonových tvárnic na tenké maltové lože, tl. zdiva 250 mm pevnost tvárnic přes P2 do P4, objemová hmotnost do 450 kg/m3 na pero a drážku</t>
  </si>
  <si>
    <t>-58673173</t>
  </si>
  <si>
    <t>https://podminky.urs.cz/item/CS_URS_2024_02/311272125</t>
  </si>
  <si>
    <t xml:space="preserve">"D.1.1.b-14f  PODESTA U SCHODIŠTĚ DO JÍDELNY - KONSTRUKCE STROPU</t>
  </si>
  <si>
    <t>"podezdění schodiště mezi B.1.04a a C.1.05</t>
  </si>
  <si>
    <t>2,0*(0,8-0,1-0,25+0,235)*2</t>
  </si>
  <si>
    <t>(0,3*4*0,235+0,3*0,16*6)*2</t>
  </si>
  <si>
    <t>1,0+0,235</t>
  </si>
  <si>
    <t>"podezdění schodiště mezi C.2.01 a C.2.07</t>
  </si>
  <si>
    <t>(1,5+0,3*3*2)*(0,9-0,16*5)+0,3*0,16*6*2</t>
  </si>
  <si>
    <t>2,4*2,4*2</t>
  </si>
  <si>
    <t>80</t>
  </si>
  <si>
    <t>311272321</t>
  </si>
  <si>
    <t>Zdivo z pórobetonových tvárnic na tenké maltové lože, tl. zdiva 375 mm pevnost tvárnic do P2, objemová hmotnost do 450 kg/m3 na pero a drážku</t>
  </si>
  <si>
    <t>-2138572459</t>
  </si>
  <si>
    <t>https://podminky.urs.cz/item/CS_URS_2024_02/311272321</t>
  </si>
  <si>
    <t xml:space="preserve">"D.1.1.b-16  PŮDORYS STŘECHY - NÁVRH NOVÉHO STAVU</t>
  </si>
  <si>
    <t xml:space="preserve">"D.1.1.b-30  ŘEZ F1 - NÁVRH NOVÉHO STAVU</t>
  </si>
  <si>
    <t>"atika pavilonu D</t>
  </si>
  <si>
    <t>11,19*(7,25-0,2-6,4)</t>
  </si>
  <si>
    <t>81</t>
  </si>
  <si>
    <t>311321611</t>
  </si>
  <si>
    <t>Nadzákladové zdi z betonu železového (bez výztuže) nosné bez zvláštních nároků na vliv prostředí tř. C 30/37</t>
  </si>
  <si>
    <t>1476421652</t>
  </si>
  <si>
    <t>https://podminky.urs.cz/item/CS_URS_2024_02/311321611</t>
  </si>
  <si>
    <t xml:space="preserve">"D.1.1.b-12a  ZÁKLADY- PŮDORYS PAVILONŮ A (ČÁST) + B + C a  D.1.2</t>
  </si>
  <si>
    <t xml:space="preserve">"styk objektu C  s objektem A</t>
  </si>
  <si>
    <t>(0,5+5,58+0,41)*0,24*0,87</t>
  </si>
  <si>
    <t>82</t>
  </si>
  <si>
    <t>311351311</t>
  </si>
  <si>
    <t>Bednění nadzákladových zdí nosných rovné jednostranné zřízení</t>
  </si>
  <si>
    <t>776634153</t>
  </si>
  <si>
    <t>https://podminky.urs.cz/item/CS_URS_2024_02/311351311</t>
  </si>
  <si>
    <t>(0,19+0,5+5,58+0,41+0,19)*0,87</t>
  </si>
  <si>
    <t>83</t>
  </si>
  <si>
    <t>311351312</t>
  </si>
  <si>
    <t>Bednění nadzákladových zdí nosných rovné jednostranné odstranění</t>
  </si>
  <si>
    <t>196309564</t>
  </si>
  <si>
    <t>https://podminky.urs.cz/item/CS_URS_2024_02/311351312</t>
  </si>
  <si>
    <t>84</t>
  </si>
  <si>
    <t>311361821</t>
  </si>
  <si>
    <t>Výztuž nadzákladových zdí nosných svislých nebo odkloněných od svislice, rovných nebo oblých z betonářské oceli 10 505 (R) nebo BSt 500</t>
  </si>
  <si>
    <t>-1088888900</t>
  </si>
  <si>
    <t>https://podminky.urs.cz/item/CS_URS_2024_02/311361821</t>
  </si>
  <si>
    <t>"opěrná zeď, viz D.1.2</t>
  </si>
  <si>
    <t>"svislá výztuž R10/150mm při obou stranách</t>
  </si>
  <si>
    <t>(13,5+2,1+0,06)/0,15*2*1,75*0,617/1000</t>
  </si>
  <si>
    <t>"vodorovná výztuž 2xR10 v kažné ložné spáře</t>
  </si>
  <si>
    <t>1,75/0,25*2*(13,5+0,4+2,1+0,06)*0,617/1000</t>
  </si>
  <si>
    <t xml:space="preserve">"styk objektu C  s objektem A, viz D.1.2</t>
  </si>
  <si>
    <t>"R20</t>
  </si>
  <si>
    <t>(0,3+6,4+0,3)*2*2,466/1000</t>
  </si>
  <si>
    <t>(0,3+1,2)*2*2,466/1000</t>
  </si>
  <si>
    <t>5,5*2,466/1000</t>
  </si>
  <si>
    <t>6,4*3*0,888/1000</t>
  </si>
  <si>
    <t>1,2*(3+3)*0,888/1000</t>
  </si>
  <si>
    <t>5,5*3*0,888/1000</t>
  </si>
  <si>
    <t>"R8</t>
  </si>
  <si>
    <t>2,08*(5+5)*0,395/1000</t>
  </si>
  <si>
    <t>2,18*(5,4/0,2)*0,395/1000</t>
  </si>
  <si>
    <t>85</t>
  </si>
  <si>
    <t>317142422</t>
  </si>
  <si>
    <t>Překlady nenosné z pórobetonu osazené do tenkého maltového lože, výšky do 250 mm, šířky překladu 100 mm, délky překladu přes 1000 do 1250 mm</t>
  </si>
  <si>
    <t>-99589262</t>
  </si>
  <si>
    <t>https://podminky.urs.cz/item/CS_URS_2024_02/317142422</t>
  </si>
  <si>
    <t xml:space="preserve">"D.1.1.c-03  TABULKA PŘEKLADŮ</t>
  </si>
  <si>
    <t xml:space="preserve">"P19"   1*1</t>
  </si>
  <si>
    <t>86</t>
  </si>
  <si>
    <t>317168012</t>
  </si>
  <si>
    <t>Překlady keramické ploché osazené do maltového lože, výšky překladu 71 mm šířky 115 mm, délky 1250 mm</t>
  </si>
  <si>
    <t>1680783956</t>
  </si>
  <si>
    <t>https://podminky.urs.cz/item/CS_URS_2024_02/317168012</t>
  </si>
  <si>
    <t xml:space="preserve">"P7"   14*1</t>
  </si>
  <si>
    <t>87</t>
  </si>
  <si>
    <t>317168022</t>
  </si>
  <si>
    <t>Překlady keramické ploché osazené do maltového lože, výšky překladu 71 mm šířky 145 mm, délky 1250 mm</t>
  </si>
  <si>
    <t>-455151631</t>
  </si>
  <si>
    <t>https://podminky.urs.cz/item/CS_URS_2024_02/317168022</t>
  </si>
  <si>
    <t xml:space="preserve">"P8"   4*1</t>
  </si>
  <si>
    <t>88</t>
  </si>
  <si>
    <t>317168052</t>
  </si>
  <si>
    <t>Překlady keramické vysoké osazené do maltového lože, šířky překladu 70 mm výšky 238 mm, délky 1250 mm</t>
  </si>
  <si>
    <t>215394816</t>
  </si>
  <si>
    <t>https://podminky.urs.cz/item/CS_URS_2024_02/317168052</t>
  </si>
  <si>
    <t xml:space="preserve">"P5"   6*4</t>
  </si>
  <si>
    <t xml:space="preserve">"P11"   18*3</t>
  </si>
  <si>
    <t xml:space="preserve">"P15"   2*1</t>
  </si>
  <si>
    <t>89</t>
  </si>
  <si>
    <t>317168053</t>
  </si>
  <si>
    <t>Překlady keramické vysoké osazené do maltového lože, šířky překladu 70 mm výšky 238 mm, délky 1500 mm</t>
  </si>
  <si>
    <t>-747353578</t>
  </si>
  <si>
    <t>https://podminky.urs.cz/item/CS_URS_2024_02/317168053</t>
  </si>
  <si>
    <t xml:space="preserve">"P2"   1*2</t>
  </si>
  <si>
    <t xml:space="preserve">"P6"   7*3</t>
  </si>
  <si>
    <t>90</t>
  </si>
  <si>
    <t>317168054</t>
  </si>
  <si>
    <t>Překlady keramické vysoké osazené do maltového lože, šířky překladu 70 mm výšky 238 mm, délky 1750 mm</t>
  </si>
  <si>
    <t>2091749497</t>
  </si>
  <si>
    <t>https://podminky.urs.cz/item/CS_URS_2024_02/317168054</t>
  </si>
  <si>
    <t xml:space="preserve">"P13"   2*3</t>
  </si>
  <si>
    <t xml:space="preserve">"P17"   1*3</t>
  </si>
  <si>
    <t>91</t>
  </si>
  <si>
    <t>317168056</t>
  </si>
  <si>
    <t>Překlady keramické vysoké osazené do maltového lože, šířky překladu 70 mm výšky 238 mm, délky 2250 mm</t>
  </si>
  <si>
    <t>-220317092</t>
  </si>
  <si>
    <t>https://podminky.urs.cz/item/CS_URS_2024_02/317168056</t>
  </si>
  <si>
    <t xml:space="preserve">"P1"   1*3</t>
  </si>
  <si>
    <t>92</t>
  </si>
  <si>
    <t>317168057</t>
  </si>
  <si>
    <t>Překlady keramické vysoké osazené do maltového lože, šířky překladu 70 mm výšky 238 mm, délky 2500 mm</t>
  </si>
  <si>
    <t>1662153919</t>
  </si>
  <si>
    <t>https://podminky.urs.cz/item/CS_URS_2024_02/317168057</t>
  </si>
  <si>
    <t xml:space="preserve">"P4"   1*3</t>
  </si>
  <si>
    <t xml:space="preserve">"P10"   2*3</t>
  </si>
  <si>
    <t>93</t>
  </si>
  <si>
    <t>317168058</t>
  </si>
  <si>
    <t>Překlady keramické vysoké osazené do maltového lože, šířky překladu 70 mm výšky 238 mm, délky 2750 mm</t>
  </si>
  <si>
    <t>650729527</t>
  </si>
  <si>
    <t>https://podminky.urs.cz/item/CS_URS_2024_02/317168058</t>
  </si>
  <si>
    <t xml:space="preserve">"P3"   1*2</t>
  </si>
  <si>
    <t xml:space="preserve">"P12"   2*3</t>
  </si>
  <si>
    <t>94</t>
  </si>
  <si>
    <t>317168059</t>
  </si>
  <si>
    <t>Překlady keramické vysoké osazené do maltového lože, šířky překladu 70 mm výšky 238 mm, délky 3000 mm</t>
  </si>
  <si>
    <t>-1234368010</t>
  </si>
  <si>
    <t>https://podminky.urs.cz/item/CS_URS_2024_02/317168059</t>
  </si>
  <si>
    <t xml:space="preserve">"P14"   3*3</t>
  </si>
  <si>
    <t>95</t>
  </si>
  <si>
    <t>317234410</t>
  </si>
  <si>
    <t>Vyzdívka mezi nosníky cihlami pálenými na maltu cementovou</t>
  </si>
  <si>
    <t>51966070</t>
  </si>
  <si>
    <t>https://podminky.urs.cz/item/CS_URS_2024_02/317234410</t>
  </si>
  <si>
    <t xml:space="preserve">"P9"   1*2*2,5*0,3*0,12</t>
  </si>
  <si>
    <t xml:space="preserve">"P16"   1*2*1,2*0,25*0,12</t>
  </si>
  <si>
    <t xml:space="preserve">"P18"   1*2*2,1*0,3*0,12</t>
  </si>
  <si>
    <t xml:space="preserve">"P21"   1*2*1,65*0,25*0,12</t>
  </si>
  <si>
    <t>96</t>
  </si>
  <si>
    <t>317351107</t>
  </si>
  <si>
    <t>Bednění klenbových pásů, říms nebo překladů překladů neproměnného nebo proměnného průřezu nebo při tvaru zalomeném půdorysně nebo nárysně včetně podpěrné konstrukce do výše 4 m zřízení</t>
  </si>
  <si>
    <t>490159891</t>
  </si>
  <si>
    <t>https://podminky.urs.cz/item/CS_URS_2024_02/317351107</t>
  </si>
  <si>
    <t xml:space="preserve">"D.1.1.b-14g  ZTUŽUJÍCÍ VĚNCE NAD 1.NP</t>
  </si>
  <si>
    <t>"pavilon C - V5.1</t>
  </si>
  <si>
    <t>1,7*0,24</t>
  </si>
  <si>
    <t xml:space="preserve">"D.1.1.b-15e  ZTUŽUJÍCÍ VĚNCE NAD 2.NP</t>
  </si>
  <si>
    <t>"pavilon C - V1 nad okny</t>
  </si>
  <si>
    <t>1,2*0,25*7</t>
  </si>
  <si>
    <t>"pavilon C - V3 průchod do pavilonu A</t>
  </si>
  <si>
    <t>1,2*0,175</t>
  </si>
  <si>
    <t>97</t>
  </si>
  <si>
    <t>317351108</t>
  </si>
  <si>
    <t>Bednění klenbových pásů, říms nebo překladů překladů neproměnného nebo proměnného průřezu nebo při tvaru zalomeném půdorysně nebo nárysně včetně podpěrné konstrukce do výše 4 m odstranění</t>
  </si>
  <si>
    <t>-192396697</t>
  </si>
  <si>
    <t>https://podminky.urs.cz/item/CS_URS_2024_02/317351108</t>
  </si>
  <si>
    <t>98</t>
  </si>
  <si>
    <t>317944321</t>
  </si>
  <si>
    <t>Válcované nosníky dodatečně osazované do připravených otvorů bez zazdění hlav do č. 12</t>
  </si>
  <si>
    <t>883140411</t>
  </si>
  <si>
    <t>https://podminky.urs.cz/item/CS_URS_2024_02/317944321</t>
  </si>
  <si>
    <t>"UE 120 10,4kg/m</t>
  </si>
  <si>
    <t xml:space="preserve">"P9"   1*2*2,5*10,4/1000</t>
  </si>
  <si>
    <t xml:space="preserve">"P16"   1*2*1,2*10,4/1000</t>
  </si>
  <si>
    <t xml:space="preserve">"P18"   1*2*2,1*10,4/1000</t>
  </si>
  <si>
    <t xml:space="preserve">"P21"   1*2*1,65*10,4/1000</t>
  </si>
  <si>
    <t>99</t>
  </si>
  <si>
    <t>317998131</t>
  </si>
  <si>
    <t>Izolace tepelná mezi překlady z extrudovaného polystyrenu výšky 24 cm, tloušťky přes 30 do 50 mm</t>
  </si>
  <si>
    <t>-1988149581</t>
  </si>
  <si>
    <t>https://podminky.urs.cz/item/CS_URS_2024_02/317998131</t>
  </si>
  <si>
    <t xml:space="preserve">"P3"   1*2*2,75</t>
  </si>
  <si>
    <t xml:space="preserve">"P6"   7*3*1,5</t>
  </si>
  <si>
    <t>317998133</t>
  </si>
  <si>
    <t>Izolace tepelná mezi překlady z extrudovaného polystyrenu výšky 24 cm, tloušťky 80 mm</t>
  </si>
  <si>
    <t>-303485326</t>
  </si>
  <si>
    <t>https://podminky.urs.cz/item/CS_URS_2024_02/317998133</t>
  </si>
  <si>
    <t xml:space="preserve">"P4"   1*3*2,5</t>
  </si>
  <si>
    <t xml:space="preserve">"P14"   3*3*3,0</t>
  </si>
  <si>
    <t xml:space="preserve">"P17"   1*3*1,75</t>
  </si>
  <si>
    <t>101</t>
  </si>
  <si>
    <t>317998141</t>
  </si>
  <si>
    <t>Izolace tepelná mezi překlady z extrudovaného polystyrenu jakékoliv výšky, tloušťky přes 30 do 50 mm</t>
  </si>
  <si>
    <t>-2052917492</t>
  </si>
  <si>
    <t>https://podminky.urs.cz/item/CS_URS_2024_02/317998141</t>
  </si>
  <si>
    <t xml:space="preserve">"P21"   1*2*1,65*0,12</t>
  </si>
  <si>
    <t>102</t>
  </si>
  <si>
    <t>337173110</t>
  </si>
  <si>
    <t>Montáž ocelové konstrukce skeletu budov počtu podlaží 1 až 2</t>
  </si>
  <si>
    <t>784633782</t>
  </si>
  <si>
    <t>https://podminky.urs.cz/item/CS_URS_2024_02/337173110</t>
  </si>
  <si>
    <t>"D.1.1.c-07 až D.1.1.c-12 - Vnější únikové schodiště</t>
  </si>
  <si>
    <t>"Vnější únikové schodiště - typ 1 (Z22)</t>
  </si>
  <si>
    <t>"Výkaz materiálu nosné konstrukce schodiště</t>
  </si>
  <si>
    <t xml:space="preserve">"3-RD16"   27,6/1000</t>
  </si>
  <si>
    <t xml:space="preserve">"5-IPE220"   299,5/1000</t>
  </si>
  <si>
    <t xml:space="preserve">"2-UPE220"   554,61/1000</t>
  </si>
  <si>
    <t xml:space="preserve">"1-HEB140"   1015,1/1000</t>
  </si>
  <si>
    <t xml:space="preserve">"deska-350x350x15"   57,7/1000</t>
  </si>
  <si>
    <t xml:space="preserve">"4-RO70x2,9"   12,8/1000</t>
  </si>
  <si>
    <t>"Vnější únikové schodiště - typ 2 (Z23)</t>
  </si>
  <si>
    <t xml:space="preserve">"3-RD16"   25,4/1000</t>
  </si>
  <si>
    <t xml:space="preserve">"5-IPE220"   387,3/1000</t>
  </si>
  <si>
    <t xml:space="preserve">"2-UPE220"   482,79/1000</t>
  </si>
  <si>
    <t xml:space="preserve">"1-HEB140"   1042,1/1000</t>
  </si>
  <si>
    <t>"Vnější únikové schodiště - typ 3 (Z24)</t>
  </si>
  <si>
    <t xml:space="preserve">"3-RD16"   26,6/1000</t>
  </si>
  <si>
    <t xml:space="preserve">"5-IPE220"   241,9/1000</t>
  </si>
  <si>
    <t xml:space="preserve">"2-UPE220"   574,56/1000</t>
  </si>
  <si>
    <t xml:space="preserve">"1-HEB140"   913,9/1000</t>
  </si>
  <si>
    <t xml:space="preserve">"4-RO70x2,9"   9,9/1000</t>
  </si>
  <si>
    <t>"sváry a spojovací prvky 5%</t>
  </si>
  <si>
    <t>5,803*0,05</t>
  </si>
  <si>
    <t>103</t>
  </si>
  <si>
    <t>33717311R</t>
  </si>
  <si>
    <t>Výroba ocelové konstrukce skeletu budov vč žárového zinkování</t>
  </si>
  <si>
    <t>-1876102753</t>
  </si>
  <si>
    <t>104</t>
  </si>
  <si>
    <t>13010014</t>
  </si>
  <si>
    <t>tyč ocelová kruhová jakost S235JR (11 375) D 16mm</t>
  </si>
  <si>
    <t>1346657982</t>
  </si>
  <si>
    <t>0,08*1,1 'Přepočtené koeficientem množství</t>
  </si>
  <si>
    <t>105</t>
  </si>
  <si>
    <t>13010754</t>
  </si>
  <si>
    <t>ocel profilová jakost S235JR (11 375) průřez IPE 220</t>
  </si>
  <si>
    <t>-407743059</t>
  </si>
  <si>
    <t>0,929*1,1 'Přepočtené koeficientem množství</t>
  </si>
  <si>
    <t>106</t>
  </si>
  <si>
    <t>13010940</t>
  </si>
  <si>
    <t>ocel profilová jakost S235JR (11 375) průřez UPE 220</t>
  </si>
  <si>
    <t>-1076020094</t>
  </si>
  <si>
    <t>1,613*1,1 'Přepočtené koeficientem množství</t>
  </si>
  <si>
    <t>107</t>
  </si>
  <si>
    <t>13010974</t>
  </si>
  <si>
    <t>ocel profilová jakost S235JR (11 375) průřez HEB 140</t>
  </si>
  <si>
    <t>1452479413</t>
  </si>
  <si>
    <t>2,971*1,1 'Přepočtené koeficientem množství</t>
  </si>
  <si>
    <t>108</t>
  </si>
  <si>
    <t>13611238</t>
  </si>
  <si>
    <t>plech ocelový hladký jakost S235JR tl 15mm tabule</t>
  </si>
  <si>
    <t>1160983784</t>
  </si>
  <si>
    <t xml:space="preserve">"deska-350x350x15"   0,35*0,35*4*117,75/1000</t>
  </si>
  <si>
    <t>0,174*1,1 'Přepočtené koeficientem množství</t>
  </si>
  <si>
    <t>109</t>
  </si>
  <si>
    <t>14031026</t>
  </si>
  <si>
    <t>trubka ocelová podélně svařovaná hladká jakost 11 343 70x3mm</t>
  </si>
  <si>
    <t>729770229</t>
  </si>
  <si>
    <t xml:space="preserve">"4-RO70x2,9"   2,66</t>
  </si>
  <si>
    <t xml:space="preserve">"4-RO70x2,9"   2,659</t>
  </si>
  <si>
    <t xml:space="preserve">"4-RO70x2,9"   2,062</t>
  </si>
  <si>
    <t>7,381*1,1 'Přepočtené koeficientem množství</t>
  </si>
  <si>
    <t>110</t>
  </si>
  <si>
    <t>339921131</t>
  </si>
  <si>
    <t>Osazování palisád betonových v řadě se zabetonováním výšky palisády do 500 mm</t>
  </si>
  <si>
    <t>-1505088321</t>
  </si>
  <si>
    <t>https://podminky.urs.cz/item/CS_URS_2024_02/339921131</t>
  </si>
  <si>
    <t>1,02*3</t>
  </si>
  <si>
    <t>1,5*4</t>
  </si>
  <si>
    <t>2,4*5</t>
  </si>
  <si>
    <t>111</t>
  </si>
  <si>
    <t>59228418</t>
  </si>
  <si>
    <t>palisáda tyčová hranatá betonová 110x110mm v 400mm barevná</t>
  </si>
  <si>
    <t>571415505</t>
  </si>
  <si>
    <t>21,06*9,09 'Přepočtené koeficientem množství</t>
  </si>
  <si>
    <t>112</t>
  </si>
  <si>
    <t>341941001</t>
  </si>
  <si>
    <t>Nosné nebo spojovací svary ocelových doplňkových konstrukcí kromě betonářské oceli, tloušťky svaru do 10 mm</t>
  </si>
  <si>
    <t>-1029547661</t>
  </si>
  <si>
    <t>https://podminky.urs.cz/item/CS_URS_2024_02/341941001</t>
  </si>
  <si>
    <t xml:space="preserve">"D.1.1.a – TECHNICKÁ ZPRÁVA - A.6.4. Vodorovné konstrukce </t>
  </si>
  <si>
    <t>"připojení průvlaku HEB200 na sloup 2xU120</t>
  </si>
  <si>
    <t>0,12*4</t>
  </si>
  <si>
    <t>113</t>
  </si>
  <si>
    <t>342244201</t>
  </si>
  <si>
    <t>Příčky jednoduché z cihel děrovaných broušených, na tenkovrstvou maltu, pevnost cihel do P15, tl. příčky 80 mm</t>
  </si>
  <si>
    <t>1898375098</t>
  </si>
  <si>
    <t>https://podminky.urs.cz/item/CS_URS_2024_02/342244201</t>
  </si>
  <si>
    <t>"E.1.04a,b</t>
  </si>
  <si>
    <t>2,01*2*3,54</t>
  </si>
  <si>
    <t>-0,7*1,97*2</t>
  </si>
  <si>
    <t>"C.2.06a,b,c</t>
  </si>
  <si>
    <t>(1,25+0,1)*3,1</t>
  </si>
  <si>
    <t>"D14 - ŘEŠENÍ PRAHU U DVEŘÍ NA ÚNIK. SCHODIŠTĚ</t>
  </si>
  <si>
    <t xml:space="preserve">"27/L"    1,3*0,1</t>
  </si>
  <si>
    <t xml:space="preserve">"28/P"   1,4*0,1</t>
  </si>
  <si>
    <t xml:space="preserve">"29/L"   1,3*0,1</t>
  </si>
  <si>
    <t>114</t>
  </si>
  <si>
    <t>342244211</t>
  </si>
  <si>
    <t>Příčky jednoduché z cihel děrovaných broušených, na tenkovrstvou maltu, pevnost cihel do P15, tl. příčky 115 mm</t>
  </si>
  <si>
    <t>-1402828601</t>
  </si>
  <si>
    <t>https://podminky.urs.cz/item/CS_URS_2024_02/342244211</t>
  </si>
  <si>
    <t>"C.1.08</t>
  </si>
  <si>
    <t>(1,955+1,865)*3,24</t>
  </si>
  <si>
    <t>-0,8*1,97</t>
  </si>
  <si>
    <t>"C.1.05/C.1.10/C.1.11</t>
  </si>
  <si>
    <t>(1,585+0,115+2,15+2,7)*3,24</t>
  </si>
  <si>
    <t>-0,7*1,97-0,8*1,97</t>
  </si>
  <si>
    <t>"F.1.03a/F.1.03b</t>
  </si>
  <si>
    <t>2,87*3,24</t>
  </si>
  <si>
    <t>"F.1.04a/F.1.04b</t>
  </si>
  <si>
    <t>3,75*3,24</t>
  </si>
  <si>
    <t>"F.1.01/F.1.07</t>
  </si>
  <si>
    <t>1,8*(2,52+0,24)+(0,115+3,985-1,8+0,115)*((2,52+1,45)/2+0,24)+0,25*(1,45+0,24)+(3,3+0,115)*(1,45/2+0,24)</t>
  </si>
  <si>
    <t>"E.1.22a/E.1.22b</t>
  </si>
  <si>
    <t>2,45*3,54</t>
  </si>
  <si>
    <t>"C.2.02a,b,c</t>
  </si>
  <si>
    <t>(2,2+0,1)*2*3,1</t>
  </si>
  <si>
    <t>(1,2+0,15+4,8-1,59)*3,1</t>
  </si>
  <si>
    <t>"F.2.03a,b</t>
  </si>
  <si>
    <t>2,87*3,1</t>
  </si>
  <si>
    <t>"F.2.04a,b</t>
  </si>
  <si>
    <t>3,75*3,1</t>
  </si>
  <si>
    <t>"E.2.18a,b</t>
  </si>
  <si>
    <t>(0,75+0,8+0,9)*3,4</t>
  </si>
  <si>
    <t>115</t>
  </si>
  <si>
    <t>342244221</t>
  </si>
  <si>
    <t>Příčky jednoduché z cihel děrovaných broušených, na tenkovrstvou maltu, pevnost cihel do P15, tl. příčky 140 mm</t>
  </si>
  <si>
    <t>-1280396516</t>
  </si>
  <si>
    <t>https://podminky.urs.cz/item/CS_URS_2024_02/342244221</t>
  </si>
  <si>
    <t>"B.1.04a/C.1.04</t>
  </si>
  <si>
    <t>4,74*3,24</t>
  </si>
  <si>
    <t>"C.1.02</t>
  </si>
  <si>
    <t>0,85*(3,18+0,24)</t>
  </si>
  <si>
    <t>"C.1.05/C.1.10/C.1.12</t>
  </si>
  <si>
    <t>(1,535+3,11+2,415+4,075+2,81)*3,24</t>
  </si>
  <si>
    <t>"F.1.01/F.1.06</t>
  </si>
  <si>
    <t>4,7*3,24</t>
  </si>
  <si>
    <t>"F.1.02/F.1.03/F.1.04</t>
  </si>
  <si>
    <t>3,66*2*3,24</t>
  </si>
  <si>
    <t>"E.1.03</t>
  </si>
  <si>
    <t>5,2*3,54</t>
  </si>
  <si>
    <t>"C.2.01/C.2.06</t>
  </si>
  <si>
    <t>(3,25+4,94)*3,1</t>
  </si>
  <si>
    <t>"C.2.07/C.2.08</t>
  </si>
  <si>
    <t>(7,06+0,14+2,16)*(2,995+0,1)</t>
  </si>
  <si>
    <t>"F.2.01/F.2.06</t>
  </si>
  <si>
    <t>4,7*3,1</t>
  </si>
  <si>
    <t>"F.2.02/F.2.03/F.2.04</t>
  </si>
  <si>
    <t>3,66*2*3,1</t>
  </si>
  <si>
    <t>"E.2.01/E.2.18a</t>
  </si>
  <si>
    <t>(1,5+0,14+2,96)*3,4</t>
  </si>
  <si>
    <t>"E.2.03/E.2.18b</t>
  </si>
  <si>
    <t>2,7*3,4</t>
  </si>
  <si>
    <t>116</t>
  </si>
  <si>
    <t>342272225</t>
  </si>
  <si>
    <t>Příčky z pórobetonových tvárnic hladkých na tenké maltové lože objemová hmotnost do 500 kg/m3, tloušťka příčky 100 mm</t>
  </si>
  <si>
    <t>1881538987</t>
  </si>
  <si>
    <t>https://podminky.urs.cz/item/CS_URS_2024_02/342272225</t>
  </si>
  <si>
    <t>"E.2.14a/E.2.14b</t>
  </si>
  <si>
    <t>(1,04+1,64)*3,3</t>
  </si>
  <si>
    <t>117</t>
  </si>
  <si>
    <t>342272245</t>
  </si>
  <si>
    <t>Příčky z pórobetonových tvárnic hladkých na tenké maltové lože objemová hmotnost do 500 kg/m3, tloušťka příčky 150 mm</t>
  </si>
  <si>
    <t>1375532548</t>
  </si>
  <si>
    <t>https://podminky.urs.cz/item/CS_URS_2024_02/342272245</t>
  </si>
  <si>
    <t xml:space="preserve">"A.1.10/A.1.11"    </t>
  </si>
  <si>
    <t>4,725*3,0</t>
  </si>
  <si>
    <t>118</t>
  </si>
  <si>
    <t>342291111</t>
  </si>
  <si>
    <t>Ukotvení příček polyuretanovou pěnou, tl. příčky do 100 mm</t>
  </si>
  <si>
    <t>1227009255</t>
  </si>
  <si>
    <t>https://podminky.urs.cz/item/CS_URS_2024_02/342291111</t>
  </si>
  <si>
    <t>"ukotvení cihelných příček tl. 80mm ke stropu</t>
  </si>
  <si>
    <t>2,01*2</t>
  </si>
  <si>
    <t>(1,25+0,1)</t>
  </si>
  <si>
    <t>"ukotvení porobetonových příček tl. 100mm ke stropu</t>
  </si>
  <si>
    <t>(1,04+1,64)</t>
  </si>
  <si>
    <t>119</t>
  </si>
  <si>
    <t>342291112</t>
  </si>
  <si>
    <t>Ukotvení příček polyuretanovou pěnou, tl. příčky přes 100 mm</t>
  </si>
  <si>
    <t>-1004079987</t>
  </si>
  <si>
    <t>https://podminky.urs.cz/item/CS_URS_2024_02/342291112</t>
  </si>
  <si>
    <t>"ukotvení cihelných příček tl.115mm ke stropu</t>
  </si>
  <si>
    <t>(1,955+1,865)</t>
  </si>
  <si>
    <t>(1,585+0,115+2,15+2,7)</t>
  </si>
  <si>
    <t>2,87</t>
  </si>
  <si>
    <t>3,75</t>
  </si>
  <si>
    <t>1,8+(0,115+3,985-1,8+0,115)+0,25+(3,3+0,115)</t>
  </si>
  <si>
    <t>2,45</t>
  </si>
  <si>
    <t>(2,2+0,1)*2</t>
  </si>
  <si>
    <t>(1,2+0,15+4,8-1,59)</t>
  </si>
  <si>
    <t>"ukotvení cihelných příček tl. 140mm ke stropu</t>
  </si>
  <si>
    <t>4,74</t>
  </si>
  <si>
    <t>0,85</t>
  </si>
  <si>
    <t>(1,535+3,11+2,415+4,075+2,81)</t>
  </si>
  <si>
    <t>3,66*2</t>
  </si>
  <si>
    <t>5,2</t>
  </si>
  <si>
    <t>(3,25+4,94)</t>
  </si>
  <si>
    <t>(7,06+0,14+2,16)</t>
  </si>
  <si>
    <t>(1,5+0,14+2,96)</t>
  </si>
  <si>
    <t>2,7</t>
  </si>
  <si>
    <t>"ukotvení porobetonových příček tl. 150mm ke stropu</t>
  </si>
  <si>
    <t>4,725</t>
  </si>
  <si>
    <t>120</t>
  </si>
  <si>
    <t>342291121</t>
  </si>
  <si>
    <t>Ukotvení příček plochými kotvami, do konstrukce cihelné</t>
  </si>
  <si>
    <t>534825577</t>
  </si>
  <si>
    <t>https://podminky.urs.cz/item/CS_URS_2024_02/342291121</t>
  </si>
  <si>
    <t>3,8*1+3,0*2+3,235*8</t>
  </si>
  <si>
    <t>3,235*6</t>
  </si>
  <si>
    <t>3,535*5</t>
  </si>
  <si>
    <t>3,1*7</t>
  </si>
  <si>
    <t>2,2*2+3,4*6</t>
  </si>
  <si>
    <t>121</t>
  </si>
  <si>
    <t>342311611</t>
  </si>
  <si>
    <t>Stěny a příčky z betonu výplňové a oddělovací pevné, ochranné přizdívky prostého tř. C 16/20</t>
  </si>
  <si>
    <t>-1142969365</t>
  </si>
  <si>
    <t>https://podminky.urs.cz/item/CS_URS_2024_02/342311611</t>
  </si>
  <si>
    <t>"výpňový beton zídek předložených vyrovnávacích schodišť</t>
  </si>
  <si>
    <t>"spotřeba výplňového betonu je cca 0,1 m3 na 1 m2 zdi</t>
  </si>
  <si>
    <t>(2,677-0,15+0,2+0,15+0,87)*0,2*3*0,1</t>
  </si>
  <si>
    <t>1,53*2*0,2*4*0,1</t>
  </si>
  <si>
    <t>2,54*2*0,2*5*0,1</t>
  </si>
  <si>
    <t>"severní fasáda - hlavní vstup</t>
  </si>
  <si>
    <t>0,72*2*0,4*0,1</t>
  </si>
  <si>
    <t>122</t>
  </si>
  <si>
    <t>346244381</t>
  </si>
  <si>
    <t>Plentování ocelových válcovaných nosníků jednostranné cihlami na maltu, výška stojiny do 200 mm</t>
  </si>
  <si>
    <t>-1207120686</t>
  </si>
  <si>
    <t>https://podminky.urs.cz/item/CS_URS_2024_02/346244381</t>
  </si>
  <si>
    <t xml:space="preserve">"P9"   1*2*2,5*0,12*2</t>
  </si>
  <si>
    <t xml:space="preserve">"P16"   1*2*1,2*0,12*2</t>
  </si>
  <si>
    <t xml:space="preserve">"P18"   1*2*2,1*0,12*2</t>
  </si>
  <si>
    <t xml:space="preserve">"P21"   1*2*1,65*0,12*2</t>
  </si>
  <si>
    <t>123</t>
  </si>
  <si>
    <t>346272216</t>
  </si>
  <si>
    <t>Přizdívky z pórobetonových tvárnic objemová hmotnost do 500 kg/m3, na tenké maltové lože, tloušťka přizdívky 50 mm</t>
  </si>
  <si>
    <t>1956476267</t>
  </si>
  <si>
    <t>https://podminky.urs.cz/item/CS_URS_2024_02/346272216</t>
  </si>
  <si>
    <t>2,0*0,25</t>
  </si>
  <si>
    <t>124</t>
  </si>
  <si>
    <t>346272256</t>
  </si>
  <si>
    <t>Přizdívky z pórobetonových tvárnic objemová hmotnost do 500 kg/m3, na tenké maltové lože, tloušťka přizdívky 150 mm</t>
  </si>
  <si>
    <t>53137339</t>
  </si>
  <si>
    <t>https://podminky.urs.cz/item/CS_URS_2024_02/346272256</t>
  </si>
  <si>
    <t>1,0*(0,8-0,1-0,25+0,235)</t>
  </si>
  <si>
    <t>125</t>
  </si>
  <si>
    <t>34827252.R</t>
  </si>
  <si>
    <t>Zdění plotových zídek nebo zídek pro popelnice a kontejnery z betonových tvárnic plotová stříška lepená mrazuvzdorným lepidlem z tvarovek hladkých nebo štípaných, sedlového tvaru barevných, tloušťka zdiva 195 mm</t>
  </si>
  <si>
    <t>-101557629</t>
  </si>
  <si>
    <t>(2,677-0,15+0,2+0,15+0,87)</t>
  </si>
  <si>
    <t>1,53*2</t>
  </si>
  <si>
    <t>2,54*2</t>
  </si>
  <si>
    <t>0,72*2</t>
  </si>
  <si>
    <t>126</t>
  </si>
  <si>
    <t>59241206</t>
  </si>
  <si>
    <t>deska zákrytová průběžná plotových prvků rovná 400x300x50mm barevná</t>
  </si>
  <si>
    <t>-1751684392</t>
  </si>
  <si>
    <t>13,327*2,5</t>
  </si>
  <si>
    <t>33,318*1,03 'Přepočtené koeficientem množství</t>
  </si>
  <si>
    <t>127</t>
  </si>
  <si>
    <t>348921121</t>
  </si>
  <si>
    <t>Zdění plotových zídek nebo zídek pro popelnice a kontejnery z betonových tvárnic na cementovou maltu, bez spárování z ozdobných dutinových tvárnic (cementářských výrobků) jakýchkoliv rozměrů</t>
  </si>
  <si>
    <t>-769459685</t>
  </si>
  <si>
    <t>https://podminky.urs.cz/item/CS_URS_2024_02/348921121</t>
  </si>
  <si>
    <t>(2,677-0,15+0,2+0,15+0,87)*0,2*3*0,2</t>
  </si>
  <si>
    <t>1,53*2*0,2*4*0,2</t>
  </si>
  <si>
    <t>2,54*2*0,2*5*0,2</t>
  </si>
  <si>
    <t>0,72*2*0,4*0,2</t>
  </si>
  <si>
    <t>128</t>
  </si>
  <si>
    <t>59233001</t>
  </si>
  <si>
    <t>tvarovka plotová z vibrolisovaného betonu 400x200x200mm barevná</t>
  </si>
  <si>
    <t>932419280</t>
  </si>
  <si>
    <t>2,071/0,4/0,2/0,2</t>
  </si>
  <si>
    <t>129,438*1,03 'Přepočtené koeficientem množství</t>
  </si>
  <si>
    <t>Vodorovné konstrukce</t>
  </si>
  <si>
    <t>129</t>
  </si>
  <si>
    <t>411121121</t>
  </si>
  <si>
    <t>Montáž prefabrikovaných železobetonových stropů se zalitím spár, včetně podpěrné konstrukce, na cementovou maltu ze stropních panelů šířky do 1200 mm a délky do 3800 mm</t>
  </si>
  <si>
    <t>-625432085</t>
  </si>
  <si>
    <t>https://podminky.urs.cz/item/CS_URS_2024_02/411121121</t>
  </si>
  <si>
    <t xml:space="preserve">"D.1.1.b-14e  KLADEČSKÝ PLÁN STROPNÍCH PANELŮ NAD 1.NP</t>
  </si>
  <si>
    <t>"část F</t>
  </si>
  <si>
    <t xml:space="preserve">"š 1200 d 3250 mm"   10</t>
  </si>
  <si>
    <t xml:space="preserve">"š 1200 d 3700 mm"   4</t>
  </si>
  <si>
    <t xml:space="preserve">"š 900 d 3700 mm"   1</t>
  </si>
  <si>
    <t xml:space="preserve">"š 1200 d 3540 mm"   2</t>
  </si>
  <si>
    <t xml:space="preserve">"š 900 d 3540 mm"   1</t>
  </si>
  <si>
    <t xml:space="preserve">"š 600 d 3540 mm"   1</t>
  </si>
  <si>
    <t xml:space="preserve">"š 1200 d 3270 mm"   2</t>
  </si>
  <si>
    <t xml:space="preserve">"š 900 d 3270 mm"   1</t>
  </si>
  <si>
    <t xml:space="preserve">"š 600 d 3270 mm"   1</t>
  </si>
  <si>
    <t xml:space="preserve">"D.1.1.b-15d  KLADEČSKÝ PLÁN STROPNÍCH PANELŮ NAD 2.NP</t>
  </si>
  <si>
    <t>130</t>
  </si>
  <si>
    <t>411121125</t>
  </si>
  <si>
    <t>Montáž prefabrikovaných železobetonových stropů se zalitím spár, včetně podpěrné konstrukce, na cementovou maltu ze stropních panelů šířky do 1200 mm a délky přes 3800 do 7000 mm</t>
  </si>
  <si>
    <t>-1849714899</t>
  </si>
  <si>
    <t>https://podminky.urs.cz/item/CS_URS_2024_02/411121125</t>
  </si>
  <si>
    <t xml:space="preserve">"D.1.1.b-13a  KLADEČSKÝ PLÁN STROPNÍCH PANELŮ NAD 1.PP</t>
  </si>
  <si>
    <t xml:space="preserve">"š 1200 d 5000 mm"   10</t>
  </si>
  <si>
    <t xml:space="preserve">"š 900 d 5000 mm"   1</t>
  </si>
  <si>
    <t>"část C</t>
  </si>
  <si>
    <t xml:space="preserve">"š 1200 d 4800 mm"   17</t>
  </si>
  <si>
    <t xml:space="preserve">"š 1200 d 5800 mm"   3</t>
  </si>
  <si>
    <t xml:space="preserve">"š 900 d 5800 mm"   1</t>
  </si>
  <si>
    <t xml:space="preserve">"š 1200 d 6300 mm"   9</t>
  </si>
  <si>
    <t xml:space="preserve">"š 600 d 6300 mm"   1</t>
  </si>
  <si>
    <t xml:space="preserve">"š 1200 d 5750 mm"   9</t>
  </si>
  <si>
    <t xml:space="preserve">"š 1200 d 4825 mm"   3</t>
  </si>
  <si>
    <t xml:space="preserve">"š 900 d 4825 mm"   1</t>
  </si>
  <si>
    <t xml:space="preserve">"š 600 d 4825 mm"   1</t>
  </si>
  <si>
    <t xml:space="preserve">"š 1200 d 5275 mm"   5</t>
  </si>
  <si>
    <t xml:space="preserve">"š 900 d 5275 mm"   1</t>
  </si>
  <si>
    <t>"část E</t>
  </si>
  <si>
    <t xml:space="preserve">"š 1200 d 5300 mm"   5</t>
  </si>
  <si>
    <t xml:space="preserve">"š 600 d 5300 mm"   1</t>
  </si>
  <si>
    <t xml:space="preserve">"š 1200 d 6725 mm"   2</t>
  </si>
  <si>
    <t xml:space="preserve">"š 1200 d 4950 mm"   3</t>
  </si>
  <si>
    <t xml:space="preserve">"š 900 d 4950 mm"   1</t>
  </si>
  <si>
    <t xml:space="preserve">"š 600 d 4950 mm"   1</t>
  </si>
  <si>
    <t xml:space="preserve">"š 1200 d 5125 mm"   2</t>
  </si>
  <si>
    <t xml:space="preserve">"š 1200 d 4975 mm"   21</t>
  </si>
  <si>
    <t xml:space="preserve">"š 900 d 4975 mm"   1</t>
  </si>
  <si>
    <t xml:space="preserve">"š 600 d 4975 mm"   1</t>
  </si>
  <si>
    <t xml:space="preserve">"š 1200 d 3930 mm"   5</t>
  </si>
  <si>
    <t xml:space="preserve">"š 900 d 3930 mm"   1</t>
  </si>
  <si>
    <t xml:space="preserve">"š 1200 d 4145 mm"   1</t>
  </si>
  <si>
    <t xml:space="preserve">"š 900 d 4145 mm"   1</t>
  </si>
  <si>
    <t xml:space="preserve">"š 600 d 4145 mm"   1</t>
  </si>
  <si>
    <t xml:space="preserve">"š 1200 d 4080 mm"   2</t>
  </si>
  <si>
    <t xml:space="preserve">"š 900 d 4080 mm"   1</t>
  </si>
  <si>
    <t xml:space="preserve">"š 600 d 5750 mm"   1</t>
  </si>
  <si>
    <t xml:space="preserve">"š 1200 d 5850 mm"   3</t>
  </si>
  <si>
    <t>131</t>
  </si>
  <si>
    <t>411121127</t>
  </si>
  <si>
    <t>Montáž prefabrikovaných železobetonových stropů se zalitím spár, včetně podpěrné konstrukce, na cementovou maltu ze stropních panelů šířky do 1200 mm a délky přes 7000 mm</t>
  </si>
  <si>
    <t>1029489253</t>
  </si>
  <si>
    <t>https://podminky.urs.cz/item/CS_URS_2024_02/411121127</t>
  </si>
  <si>
    <t xml:space="preserve">"š 1200 d 9120 mm"   2</t>
  </si>
  <si>
    <t xml:space="preserve">"š 900 d 9120 mm"   1</t>
  </si>
  <si>
    <t xml:space="preserve">"š 600 d 9120 mm"   1</t>
  </si>
  <si>
    <t>132</t>
  </si>
  <si>
    <t>59346871</t>
  </si>
  <si>
    <t>panel stropní předpjatý š 1190mm v 200mm, počet lan 7 + 2</t>
  </si>
  <si>
    <t>1963759102</t>
  </si>
  <si>
    <t xml:space="preserve">"š 1200 d 5000 mm"   5,000*10</t>
  </si>
  <si>
    <t xml:space="preserve">"š 1200 d 4800 mm"   4,800*17</t>
  </si>
  <si>
    <t xml:space="preserve">"š 1200 d 5800 mm"   5,800*3</t>
  </si>
  <si>
    <t xml:space="preserve">"š 1200 d 6300 mm"   6,300*9</t>
  </si>
  <si>
    <t xml:space="preserve">"š 1200 d 5750 mm"   5,750*9</t>
  </si>
  <si>
    <t xml:space="preserve">"š 1200 d 4825 mm"   4,825*3</t>
  </si>
  <si>
    <t xml:space="preserve">"š 1200 d 5275 mm"   5,275*5</t>
  </si>
  <si>
    <t xml:space="preserve">"š 1200 d 5300 mm"   5,300*5</t>
  </si>
  <si>
    <t xml:space="preserve">"š 1200 d 6725 mm"   6,725*2</t>
  </si>
  <si>
    <t xml:space="preserve">"š 1200 d 4950 mm"   4,950*3</t>
  </si>
  <si>
    <t xml:space="preserve">"š 1200 d 5125 mm"   5,125*2</t>
  </si>
  <si>
    <t xml:space="preserve">"š 1200 d 4975 mm"   4,975*21</t>
  </si>
  <si>
    <t xml:space="preserve">"š 1200 d 3250 mm"   3,250*10</t>
  </si>
  <si>
    <t xml:space="preserve">"š 1200 d 3700 mm"   3,700*4</t>
  </si>
  <si>
    <t xml:space="preserve">"š 1200 d 3930 mm"   3,930*5</t>
  </si>
  <si>
    <t xml:space="preserve">"š 1200 d 3540 mm"   3,540*2</t>
  </si>
  <si>
    <t xml:space="preserve">"š 1200 d 3270 mm"   3,270*2</t>
  </si>
  <si>
    <t xml:space="preserve">"š 1200 d 4145 mm"   4,145*1</t>
  </si>
  <si>
    <t xml:space="preserve">"š 1200 d 4080 mm"   4,080*2</t>
  </si>
  <si>
    <t xml:space="preserve">"š 1200 d 9120 mm"   9,120*2</t>
  </si>
  <si>
    <t xml:space="preserve">"š 1200 d 5850 mm"   5,850*3</t>
  </si>
  <si>
    <t>133</t>
  </si>
  <si>
    <t>5934687.R1</t>
  </si>
  <si>
    <t>panel stropní předpjatý š 900mm v 200mm</t>
  </si>
  <si>
    <t>2051070460</t>
  </si>
  <si>
    <t xml:space="preserve">"š 900 d 5000 mm"   5,000*1</t>
  </si>
  <si>
    <t xml:space="preserve">"š 900 d 5800 mm"   5,800*1</t>
  </si>
  <si>
    <t xml:space="preserve">"š 900 d 4825 mm"   4,825*1</t>
  </si>
  <si>
    <t xml:space="preserve">"š 900 d 5275 mm"   5,275*1</t>
  </si>
  <si>
    <t xml:space="preserve">"š 900 d 4950 mm"   4,950*1</t>
  </si>
  <si>
    <t xml:space="preserve">"š 900 d 4975 mm"   4,975*1</t>
  </si>
  <si>
    <t xml:space="preserve">"š 900 d 3700 mm"   3,700*1</t>
  </si>
  <si>
    <t xml:space="preserve">"š 900 d 3930 mm"   3,930*1</t>
  </si>
  <si>
    <t xml:space="preserve">"š 900 d 3540 mm"   3,540*1</t>
  </si>
  <si>
    <t xml:space="preserve">"š 900 d 3270 mm"   3,270*1</t>
  </si>
  <si>
    <t xml:space="preserve">"š 900 d 4145 mm"   4,145*1</t>
  </si>
  <si>
    <t xml:space="preserve">"š 900 d 4080 mm"   4,080*1</t>
  </si>
  <si>
    <t xml:space="preserve">"š 900 d 9120 mm"   9,120*1</t>
  </si>
  <si>
    <t>134</t>
  </si>
  <si>
    <t>5934687.R2</t>
  </si>
  <si>
    <t>panel stropní předpjatý š 600mm v 200mm</t>
  </si>
  <si>
    <t>-693175600</t>
  </si>
  <si>
    <t xml:space="preserve">"š 600 d 6300 mm"   6,300*1</t>
  </si>
  <si>
    <t xml:space="preserve">"š 600 d 4825 mm"   4,825*1</t>
  </si>
  <si>
    <t xml:space="preserve">"š 600 d 5300 mm"   5,300*1</t>
  </si>
  <si>
    <t xml:space="preserve">"š 600 d 4950 mm"   4,950*1</t>
  </si>
  <si>
    <t xml:space="preserve">"š 600 d 4975 mm"   4,975*1</t>
  </si>
  <si>
    <t xml:space="preserve">"š 600 d 3540 mm"   3,540*1</t>
  </si>
  <si>
    <t xml:space="preserve">"š 600 d 3270 mm"   3,270*1</t>
  </si>
  <si>
    <t xml:space="preserve">"š 600 d 4145 mm"   4,145*1</t>
  </si>
  <si>
    <t xml:space="preserve">"š 600 d 5750 mm"   5,750*1</t>
  </si>
  <si>
    <t xml:space="preserve">"š 600 d 9120 mm"   9,120*1</t>
  </si>
  <si>
    <t>135</t>
  </si>
  <si>
    <t>411171131</t>
  </si>
  <si>
    <t>Montáž ocelové konstrukce podlah a plošin pokrytou rošty hmotnosti konstrukce podlahy do 30 kg/m2</t>
  </si>
  <si>
    <t>1440001670</t>
  </si>
  <si>
    <t>https://podminky.urs.cz/item/CS_URS_2024_02/411171131</t>
  </si>
  <si>
    <t xml:space="preserve">"6-UPE100"   65,3/1000</t>
  </si>
  <si>
    <t xml:space="preserve">"6-UPE100"   74,6/1000</t>
  </si>
  <si>
    <t xml:space="preserve">"6-UPE100"   60,3/1000</t>
  </si>
  <si>
    <t>0,200*0,05</t>
  </si>
  <si>
    <t>136</t>
  </si>
  <si>
    <t>41117113R</t>
  </si>
  <si>
    <t>Výroba ocelové konstrukce podlah a plošin vč žárového zinkování</t>
  </si>
  <si>
    <t>928381932</t>
  </si>
  <si>
    <t>137</t>
  </si>
  <si>
    <t>13011027</t>
  </si>
  <si>
    <t>ocel profilová jakost S235JR (11 375) průřez UPE 100</t>
  </si>
  <si>
    <t>1729629066</t>
  </si>
  <si>
    <t>0,2*1,1 'Přepočtené koeficientem množství</t>
  </si>
  <si>
    <t>138</t>
  </si>
  <si>
    <t>417238232</t>
  </si>
  <si>
    <t>Obezdívka ztužujícího věnce keramickými věncovkami bez tepelné izolace jednostranná, výška věnce přes 150 do 210 mm</t>
  </si>
  <si>
    <t>-1233403594</t>
  </si>
  <si>
    <t>https://podminky.urs.cz/item/CS_URS_2024_02/417238232</t>
  </si>
  <si>
    <t xml:space="preserve">"D.1.1.b-16a  ATIKOVÉ ZTUŽUJÍCÍ VĚNCE</t>
  </si>
  <si>
    <t>"pavilon C, nad 1.NP, řez A1, C6,C8</t>
  </si>
  <si>
    <t>5,85+5,0</t>
  </si>
  <si>
    <t>"pavilon C, nad 2.NP, řez C1, C6, C9-C10</t>
  </si>
  <si>
    <t>(0,24+4,5+0,25)+22,225+12,225+0,08+3,92</t>
  </si>
  <si>
    <t>"pavilon E, řez E1-E2</t>
  </si>
  <si>
    <t>8,0+12,15+8,0</t>
  </si>
  <si>
    <t>"pavilon F, řez F1-F5</t>
  </si>
  <si>
    <t>1,7+28,1+13,5+21,135</t>
  </si>
  <si>
    <t>139</t>
  </si>
  <si>
    <t>417321414</t>
  </si>
  <si>
    <t>Ztužující pásy a věnce z betonu železového (bez výztuže) tř. C 20/25</t>
  </si>
  <si>
    <t>733901550</t>
  </si>
  <si>
    <t>https://podminky.urs.cz/item/CS_URS_2024_02/417321414</t>
  </si>
  <si>
    <t>"nad 1PP</t>
  </si>
  <si>
    <t>(4,7+0,24+12,9+0,24+4,7)*0,24*0,25</t>
  </si>
  <si>
    <t>(0,24+12,9+0,24)*0,3*0,25</t>
  </si>
  <si>
    <t>"v úrovni stropních panelů</t>
  </si>
  <si>
    <t>((0,24+12,9+0,24)*(0,24+4,7+0,3)-(1,2*10+0,9)*5,0)*0,2</t>
  </si>
  <si>
    <t>0,25*0,25*2,0</t>
  </si>
  <si>
    <t>0,25*0,2*2,0</t>
  </si>
  <si>
    <t>1,0*0,15*0,25</t>
  </si>
  <si>
    <t xml:space="preserve">"V1"   </t>
  </si>
  <si>
    <t xml:space="preserve">"pavilon C"   (6,05+4,95+22,165+12,125+5,25)*0,25*0,25</t>
  </si>
  <si>
    <t xml:space="preserve">"pavilon E"   2,5*0,25*0,25</t>
  </si>
  <si>
    <t xml:space="preserve">"pavilon F"   (1,625+0,975+24,625+13,4+20,835)*0,25*0,25</t>
  </si>
  <si>
    <t>"V1a"</t>
  </si>
  <si>
    <t xml:space="preserve">"pavilon C"   (6,0+7,1)*0,25*0,2</t>
  </si>
  <si>
    <t xml:space="preserve">"pavilon E"   (6,6+2,425+3,25)*0,25*0,25</t>
  </si>
  <si>
    <t xml:space="preserve">"pavilon F"   (5,85+5,6+3,9+14,8+4,7*3+12,25+8,2)*0,25*0,2</t>
  </si>
  <si>
    <t>"V1b"</t>
  </si>
  <si>
    <t xml:space="preserve">"pavilon C"   4,95*0,25*0,285</t>
  </si>
  <si>
    <t xml:space="preserve">"pavilon E"   (7,925*2+7,1+2,0+2,0+2,45)*0,25*0,285</t>
  </si>
  <si>
    <t>"V2"</t>
  </si>
  <si>
    <t xml:space="preserve">"pavilon C"   4,95*0,3*0,25</t>
  </si>
  <si>
    <t>"V2a</t>
  </si>
  <si>
    <t xml:space="preserve">"pavilon C"   (5,25+11,685)*0,3*0,2</t>
  </si>
  <si>
    <t xml:space="preserve">"pavilon F"   4,7*0,3*0,25</t>
  </si>
  <si>
    <t>"V3</t>
  </si>
  <si>
    <t xml:space="preserve">"pavilon C"   11,685*0,175*0,25</t>
  </si>
  <si>
    <t xml:space="preserve">"pavilon F"   6,915*0,175*0,25</t>
  </si>
  <si>
    <t>"V4</t>
  </si>
  <si>
    <t xml:space="preserve">"pavilon C"   11,925*2*0,19*0,25</t>
  </si>
  <si>
    <t>"V5, V5.1</t>
  </si>
  <si>
    <t xml:space="preserve">"pavilon C"   (20,4+8,19-1,7)*0,24*0,25+1,7*0,24*0,6</t>
  </si>
  <si>
    <t>"V5a</t>
  </si>
  <si>
    <t xml:space="preserve">"pavilon F"   10,3*0,24*0,2</t>
  </si>
  <si>
    <t xml:space="preserve">"D.1.1.b-14  1.NP - CELKOVÝ PŘEHLEDNÝ PŮDORYS - NÁVRH NOVÉHO STAVU</t>
  </si>
  <si>
    <t>"pavilon C</t>
  </si>
  <si>
    <t>"(plocha stropních panelů = 324,165m2)</t>
  </si>
  <si>
    <t>((22,225-5,0)*12,225+5,0*(0,3+7,695+0,14+1,5+7,68+3,385+0,3+5,5+0,3)-324,165-5,8*0,15)*0,2</t>
  </si>
  <si>
    <t>"pavilon E</t>
  </si>
  <si>
    <t>"(plocha stropních panelů = 88,665m2)</t>
  </si>
  <si>
    <t>(12,15*8,00-88,665-4,95*0,15-(6,725+5,125)*0,05)*0,2</t>
  </si>
  <si>
    <t>"pavilon F</t>
  </si>
  <si>
    <t>"(plocha stropních panelů = 335,75m2)</t>
  </si>
  <si>
    <t>(13,5*28,10-6,915*0,2-11,55*0,3-5,58*3,85-335,75-4,975*0,05-4,08*(0,085+0,015)-4,145*0,05)*0,2</t>
  </si>
  <si>
    <t xml:space="preserve">"pavilon C"   (20,9-1,2*7+5,0+22,175+12,125+5,25)*0,25*0,25+1,2*7*0,25*0,35</t>
  </si>
  <si>
    <t xml:space="preserve">"pavilon E"   (7,925+12,05+7,925)*0,25*0,25</t>
  </si>
  <si>
    <t xml:space="preserve">"pavilon F"   (20,835+13,4+28,0+1,625)*0,25*0,25</t>
  </si>
  <si>
    <t xml:space="preserve">"pavilon E"   (6,6+2,425+5,25)*0,25*0,25</t>
  </si>
  <si>
    <t xml:space="preserve">"pavilon F"   (5,85+5,6+4,7*3+8,2+12,25+14,8+3,9)*0,25*0,2</t>
  </si>
  <si>
    <t xml:space="preserve">"pavilon F"   (4,7)*0,3*0,25</t>
  </si>
  <si>
    <t xml:space="preserve">"pavilon C"   (11,685)*0,175*0,25</t>
  </si>
  <si>
    <t xml:space="preserve">"pavilon F"   (6,915)*0,175*0,25</t>
  </si>
  <si>
    <t>"V4a</t>
  </si>
  <si>
    <t xml:space="preserve">"pavilon C"   11,925*2*0,19*0,2</t>
  </si>
  <si>
    <t>"V5</t>
  </si>
  <si>
    <t xml:space="preserve">"pavilon C"   (8,19)*0,24*0,25</t>
  </si>
  <si>
    <t xml:space="preserve">"pavilon F"   (10,3)*0,24*0,2</t>
  </si>
  <si>
    <t xml:space="preserve">"D.1.1.b-15  2.NP - CELKOVÝ PŘEHLEDNÝ PŮDORYS - NÁVRH NOVÉHO STAVU</t>
  </si>
  <si>
    <t>"(plocha stropních panelů = 296,295m2)</t>
  </si>
  <si>
    <t>((22,225-0,19-4,55-0,25)*12,225+21,0*(0,24+4,5+0,25)-296,295-4,825*(0,15+0,025))*0,2</t>
  </si>
  <si>
    <t>(12,15*8,0-88,665-4,95*0,15-(6,725+5,125)*0,05)*0,2</t>
  </si>
  <si>
    <t>"(plocha stropních panelů = 357,486m2)</t>
  </si>
  <si>
    <t>(13,5*28,10-6,915*0,2-11,55*0,3-357,486-4,975*(0,05+0,15)-4,08*(0,085+0,015)-4,145*0,05)*0,2</t>
  </si>
  <si>
    <t>"V6</t>
  </si>
  <si>
    <t xml:space="preserve">"pavilon C"   (21,895+12,065+3,92+4,55+5,72+4,62)*0,22*0,2</t>
  </si>
  <si>
    <t xml:space="preserve">"pavilon E"   (7,92+11,99+7,92)*0,22*0,2</t>
  </si>
  <si>
    <t xml:space="preserve">"pavilon F"   (20,805+13,34+27,94+1,62)*0,22*0,2</t>
  </si>
  <si>
    <t>"V7</t>
  </si>
  <si>
    <t xml:space="preserve">"pavilon C"   20,84*0,25*0,2</t>
  </si>
  <si>
    <t>"V8</t>
  </si>
  <si>
    <t xml:space="preserve">"pavilon C"   20,62*0,19*0,2</t>
  </si>
  <si>
    <t>140</t>
  </si>
  <si>
    <t>417351115</t>
  </si>
  <si>
    <t>Bednění bočnic ztužujících pásů a věnců včetně vzpěr zřízení</t>
  </si>
  <si>
    <t>-384760060</t>
  </si>
  <si>
    <t>https://podminky.urs.cz/item/CS_URS_2024_02/417351115</t>
  </si>
  <si>
    <t>(0,24+12,9*2+0,24+0,3+4,7*2+0,24)*2*0,25</t>
  </si>
  <si>
    <t>(0,24+12,9+0,24+0,24+4,7+0,3)*2*0,2</t>
  </si>
  <si>
    <t>1,5*0,25</t>
  </si>
  <si>
    <t xml:space="preserve">"pavilon C"   (6,05+4,95+22,165+12,125+5,25)*(0,25+0,45)</t>
  </si>
  <si>
    <t xml:space="preserve">"pavilon E"   2,5*(0,25+0,25)</t>
  </si>
  <si>
    <t xml:space="preserve">"pavilon F"   (1,625+0,975+24,625+13,4+20,835)*(0,25+0,45)</t>
  </si>
  <si>
    <t xml:space="preserve">"pavilon C"   (6,0+7,1)*0,2*2</t>
  </si>
  <si>
    <t xml:space="preserve">"pavilon E"   (6,6+2,425+3,25)*0,2*2</t>
  </si>
  <si>
    <t xml:space="preserve">"pavilon F"   (5,85+5,6+3,9+14,8+4,7*3+12,25+8,2)*0,2*2+5,85*0,2</t>
  </si>
  <si>
    <t xml:space="preserve">"pavilon C"   4,95*0,285*2</t>
  </si>
  <si>
    <t xml:space="preserve">"pavilon E"   (7,925*2+7,1+2,0+2,0+2,45)*0,285*2</t>
  </si>
  <si>
    <t xml:space="preserve">"pavilon C"   4,95*0,25*2</t>
  </si>
  <si>
    <t xml:space="preserve">"pavilon C"   (5,25+11,685)*0,25*2</t>
  </si>
  <si>
    <t xml:space="preserve">"pavilon F"   4,7*0,25*2</t>
  </si>
  <si>
    <t xml:space="preserve">"pavilon C"   11,685*0,25</t>
  </si>
  <si>
    <t xml:space="preserve">"pavilon F"   6,915*0,25</t>
  </si>
  <si>
    <t xml:space="preserve">"pavilon C"   11,925*2*0,25*2</t>
  </si>
  <si>
    <t xml:space="preserve">"pavilon C"   (20,4+8,19-1,7)*0,25*2+1,7*0,6*2</t>
  </si>
  <si>
    <t xml:space="preserve">"pavilon F"   10,3*0,2*2</t>
  </si>
  <si>
    <t xml:space="preserve">"pavilon C"   (20,9-1,2*7+5,0+22,175+12,125+5,25)*(0,25+0,45)+1,2*7*(0,35+0,55)</t>
  </si>
  <si>
    <t xml:space="preserve">"pavilon E"   (7,925+12,05+7,925)*(0,25+0,45)</t>
  </si>
  <si>
    <t xml:space="preserve">"pavilon F"   (20,835+13,4+28,0+1,625)*(0,25+0,45)</t>
  </si>
  <si>
    <t xml:space="preserve">"pavilon E"   (6,6+2,425+5,25)*0,2*2</t>
  </si>
  <si>
    <t xml:space="preserve">"pavilon F"   (5,85+5,6+4,7*3+8,2+12,25+14,8+3,9)*0,2*2</t>
  </si>
  <si>
    <t xml:space="preserve">"pavilon C"   (5,25+11,685)*0,2*2</t>
  </si>
  <si>
    <t xml:space="preserve">"pavilon F"   (4,7)*0,2*2</t>
  </si>
  <si>
    <t xml:space="preserve">"pavilon C"   (11,685)*0,25</t>
  </si>
  <si>
    <t xml:space="preserve">"pavilon F"   (6,915)*0,25</t>
  </si>
  <si>
    <t xml:space="preserve">"pavilon C"   11,925*2*0,2*2</t>
  </si>
  <si>
    <t xml:space="preserve">"pavilon C"   (8,19)*0,25*2</t>
  </si>
  <si>
    <t xml:space="preserve">"pavilon F"   (10,3)*0,22*2</t>
  </si>
  <si>
    <t xml:space="preserve">"pavilon C"   (21,895+12,065+3,92+4,55+5,72+4,62)*0,2</t>
  </si>
  <si>
    <t xml:space="preserve">"pavilon E"   (7,92+11,99+7,92)*0,2</t>
  </si>
  <si>
    <t xml:space="preserve">"pavilon F"   (20,805+13,34+27,94+1,62)*0,2</t>
  </si>
  <si>
    <t xml:space="preserve">"pavilon C"   20,84*0,2*2</t>
  </si>
  <si>
    <t xml:space="preserve">"pavilon C"   20,62*0,2*2</t>
  </si>
  <si>
    <t>141</t>
  </si>
  <si>
    <t>417351116</t>
  </si>
  <si>
    <t>Bednění bočnic ztužujících pásů a věnců včetně vzpěr odstranění</t>
  </si>
  <si>
    <t>1813288924</t>
  </si>
  <si>
    <t>https://podminky.urs.cz/item/CS_URS_2024_02/417351116</t>
  </si>
  <si>
    <t>142</t>
  </si>
  <si>
    <t>417361821</t>
  </si>
  <si>
    <t>Výztuž ztužujících pásů a věnců z betonářské oceli 10 505 (R) nebo BSt 500</t>
  </si>
  <si>
    <t>1366899741</t>
  </si>
  <si>
    <t>https://podminky.urs.cz/item/CS_URS_2024_02/417361821</t>
  </si>
  <si>
    <t xml:space="preserve">"D.1.1.b-14h  ZTUŽUJÍCÍ VĚNCE - VYZTUŽENÍ</t>
  </si>
  <si>
    <t>"V1 = (4*1,208+1000/150*0,91*0,395)=7,228kg/bm</t>
  </si>
  <si>
    <t>"V1a = (4*1,208+1000/150*0,81*0,395)=6,965kg/bm</t>
  </si>
  <si>
    <t>"V1b = (4*1,208+1000/150*0,98*0,395)=7,413kg/bm</t>
  </si>
  <si>
    <t>"V2 = (4*1,208+1000/150*1,01*0,395)=7,492kg/bm</t>
  </si>
  <si>
    <t>"V2a = (4*1,208+1000/150*0,91*0,395)=7,228kg/bm</t>
  </si>
  <si>
    <t>"V3 = (4*1,208+1000/150*0,76*0,395)=6,833kg/bm</t>
  </si>
  <si>
    <t>"V4 = (4*1,208+1000/150*0,79*0,395)=6,912kg/bm</t>
  </si>
  <si>
    <t>"V4a = (4*1,208+1000/150*0,69*0,395)=6,649kg/bm</t>
  </si>
  <si>
    <t>"V5 = (4*1,208+1000/150*0,89*0,395)=7,176kg/bm</t>
  </si>
  <si>
    <t>"V5.1 = (6*1,208+1000/150*1,59*0,395)=11,435kg/bm</t>
  </si>
  <si>
    <t>"V5a = (4*1,208+1000/150*0,79*0,395)=6,912kg/bm</t>
  </si>
  <si>
    <t>"V6 = (4*0,617+1000/200*0,75*0,222)=3,301kg/bm</t>
  </si>
  <si>
    <t>"V7 = (4*0,617+1000/200*0,81*0,222)=3,367kg/bm</t>
  </si>
  <si>
    <t>"V8 = (4*0,617+1000/200*0,69*0,222)=3,234kg/bm</t>
  </si>
  <si>
    <t>"věnce v úrovni stropních panelů púředpoklad 120kg/m3</t>
  </si>
  <si>
    <t>(4,7+0,24+12,9+0,24+4,7)*(4*1,208+1000/150*0,89*0,395)/1000</t>
  </si>
  <si>
    <t>(0,24+12,9+0,24)*(4*1,208+1000/150*1,01*0,395)/1000</t>
  </si>
  <si>
    <t>((0,24+12,9+0,24)*(0,24+4,7+0,3)-(1,2*10+0,9)*5,0)*0,2*120/1000</t>
  </si>
  <si>
    <t>2,0*(4*0,888+1000/200*0,9*0,222)/1000</t>
  </si>
  <si>
    <t>2,0*(4*0,888+1000/200*0,8*0,222)/1000</t>
  </si>
  <si>
    <t>1,5*(4*0,888+1000/200*0,7*0,222)/1000</t>
  </si>
  <si>
    <t xml:space="preserve">"pavilon C"   (6,05+4,95+22,165+12,125+5,25)*7,228/1000</t>
  </si>
  <si>
    <t xml:space="preserve">"pavilon E"   2,5*7,228/1000</t>
  </si>
  <si>
    <t xml:space="preserve">"pavilon F"   (1,625+0,975+24,625+13,4+20,835)*7,228/1000</t>
  </si>
  <si>
    <t xml:space="preserve">"nad okraji otvorů š 2400mm 2+2 třmínky navíc"   0,91*0,395*4/1000*19</t>
  </si>
  <si>
    <t xml:space="preserve">"pavilon C"   (6,0+7,1)*6,965/1000</t>
  </si>
  <si>
    <t xml:space="preserve">"pavilon E"   (6,6+2,425+3,25)*6,965/1000</t>
  </si>
  <si>
    <t xml:space="preserve">"pavilon F"   (5,85+5,6+3,9+14,8+4,7*3+12,25+8,2)*6,965/1000</t>
  </si>
  <si>
    <t xml:space="preserve">"pavilon C"   4,95*7,413/1000</t>
  </si>
  <si>
    <t xml:space="preserve">"pavilon E"   (7,925*2+7,1+2,0+2,0+2,45)*7,413/1000</t>
  </si>
  <si>
    <t xml:space="preserve">"pavilon C"   4,95*7,492/1000</t>
  </si>
  <si>
    <t xml:space="preserve">"pavilon C"   (5,25+11,685)*7,228/1000</t>
  </si>
  <si>
    <t xml:space="preserve">"pavilon F"   4,7*7,228/1000</t>
  </si>
  <si>
    <t xml:space="preserve">"pavilon C"   11,685*6,833/1000</t>
  </si>
  <si>
    <t xml:space="preserve">"pavilon F"   6,915*6,833/1000</t>
  </si>
  <si>
    <t xml:space="preserve">"pavilon C"   11,925*2*6,912/1000</t>
  </si>
  <si>
    <t xml:space="preserve">"pavilon C"   (20,4+8,19-1,7)*7,176/1000+1,7*11,435/1000</t>
  </si>
  <si>
    <t xml:space="preserve">"pavilon F"   10,3*6,912/1000</t>
  </si>
  <si>
    <t>"pozn.1</t>
  </si>
  <si>
    <t xml:space="preserve">"2xR14 navíc"   (1,0+2,7+1,0)*2*1,208/1000</t>
  </si>
  <si>
    <t>"pozn.3</t>
  </si>
  <si>
    <t xml:space="preserve">"nad otvorem třmínky á125"   (2,2/0,125-2,2/0,150)*0,79*0,395/1000</t>
  </si>
  <si>
    <t>((22,225-5,0)*12,225+5,0*(0,3+7,695+0,14+1,5+7,68+3,385+0,3+5,5+0,3)-324,165-5,8*0,15)*0,2*120/1000</t>
  </si>
  <si>
    <t>(12,15*8,00-88,665-4,95*0,15-(6,725+5,125)*0,05)*0,2*120/1000</t>
  </si>
  <si>
    <t>(13,5*28,10-6,915*0,2-11,55*0,3-5,58*3,85-335,75-4,975*0,05-4,08*(0,085+0,015)-4,145*0,05)*0,2*120/1000</t>
  </si>
  <si>
    <t xml:space="preserve">"pavilon C"   (20,9+5,0+22,175+12,125+5,25)*7,228/1000</t>
  </si>
  <si>
    <t xml:space="preserve">"pavilon E"   (7,925+12,05+7,925)*7,228/1000</t>
  </si>
  <si>
    <t xml:space="preserve">"pavilon F"   (20,835+13,4+28,0+1,625)*7,228/1000</t>
  </si>
  <si>
    <t xml:space="preserve">"nad okraji otvorů š 2400mm 2+2 třmínky navíc"   0,91*0,395*4/1000*20</t>
  </si>
  <si>
    <t xml:space="preserve">"pavilon C"   (6,0+7,1)*7,228/1000</t>
  </si>
  <si>
    <t xml:space="preserve">"pavilon E"   (6,6+2,425+5,25)*7,228/1000</t>
  </si>
  <si>
    <t xml:space="preserve">"pavilon F"   (5,85+5,6+4,7*3+8,2+12,25+14,8+3,9)*7,228/1000</t>
  </si>
  <si>
    <t xml:space="preserve">"pavilon F"   (4,7)*7,228/1000</t>
  </si>
  <si>
    <t xml:space="preserve">"pavilon C"   (11,685)*6,833/1000</t>
  </si>
  <si>
    <t xml:space="preserve">"pavilon F"   (6,915)*6,833/1000</t>
  </si>
  <si>
    <t xml:space="preserve">"pavilon C"   11,925*2*6,649/1000</t>
  </si>
  <si>
    <t xml:space="preserve">"pavilon C"   (8,19)*7,176/1000</t>
  </si>
  <si>
    <t xml:space="preserve">"pavilon F"   (10,3)*6,912/1000</t>
  </si>
  <si>
    <t>((22,225-0,19-4,55-0,25)*12,225+21,0*(0,24+4,5+0,25)-296,295-4,825*(0,15+0,025))*0,2*120/1000</t>
  </si>
  <si>
    <t>(12,15*8,0-88,665-4,95*0,15-(6,725+5,125)*0,05)*0,2*120/1000</t>
  </si>
  <si>
    <t>(13,5*28,10-6,915*0,2-11,55*0,3-357,486-4,975*(0,05+0,15)-4,08*(0,085+0,015)-4,145*0,05)*0,2*120/1000</t>
  </si>
  <si>
    <t xml:space="preserve">"pavilon C"   (21,895+12,065+3,92+4,55+5,72+4,62)*3,301/1000</t>
  </si>
  <si>
    <t xml:space="preserve">"pavilon E"   (7,92+11,99+7,92)*3,301/1000</t>
  </si>
  <si>
    <t xml:space="preserve">"pavilon F"   (20,805+13,34+27,94+1,62)*3,301/1000</t>
  </si>
  <si>
    <t xml:space="preserve">"pavilon C"   20,84*3,367/1000</t>
  </si>
  <si>
    <t xml:space="preserve">"pavilon C"   20,62*3,234/1000</t>
  </si>
  <si>
    <t>143</t>
  </si>
  <si>
    <t>430321515</t>
  </si>
  <si>
    <t>Schodišťové konstrukce a rampy z betonu železového (bez výztuže) stupně, schodnice, ramena, podesty s nosníky tř. C 20/25</t>
  </si>
  <si>
    <t>-128880422</t>
  </si>
  <si>
    <t>https://podminky.urs.cz/item/CS_URS_2024_02/430321515</t>
  </si>
  <si>
    <t xml:space="preserve">"C.1.01  rampa</t>
  </si>
  <si>
    <t>3,6*2,56*0,15</t>
  </si>
  <si>
    <t>0,4*1,7</t>
  </si>
  <si>
    <t>0,4*1,8</t>
  </si>
  <si>
    <t>7,68*1,6*0,15</t>
  </si>
  <si>
    <t>5,12*1,6*0,15</t>
  </si>
  <si>
    <t>0,4*1,3</t>
  </si>
  <si>
    <t xml:space="preserve">"D.1.1.b-28  ŘEZ E1 - NÁVRH NOVÉHO STAVU</t>
  </si>
  <si>
    <t>0,11*3,0</t>
  </si>
  <si>
    <t>144</t>
  </si>
  <si>
    <t>430362021</t>
  </si>
  <si>
    <t>Výztuž schodišťových konstrukcí a ramp stupňů, schodnic, ramen, podest s nosníky ze svařovaných sítí z drátů typu KARI</t>
  </si>
  <si>
    <t>-85614591</t>
  </si>
  <si>
    <t>https://podminky.urs.cz/item/CS_URS_2024_02/430362021</t>
  </si>
  <si>
    <t>"viz skladba B2, KARI 6x150x150 (3,033kg/m2)</t>
  </si>
  <si>
    <t>3,6*2,56*1,2*3,033/1000</t>
  </si>
  <si>
    <t>1,7*0,4*3*1,2*3,033/1000</t>
  </si>
  <si>
    <t>1,8*0,4*3*1,2*3,033/1000</t>
  </si>
  <si>
    <t>7,68*1,6*1,2*3,033/1000</t>
  </si>
  <si>
    <t>5,12*1,6*1,2*3,033/1000</t>
  </si>
  <si>
    <t>1,3*0,4*3*1,2*3,033/1000</t>
  </si>
  <si>
    <t>3,0*0,363*2*1,2*3,033/1000</t>
  </si>
  <si>
    <t>145</t>
  </si>
  <si>
    <t>431123912</t>
  </si>
  <si>
    <t>Montáž podestových panelů se svařovanými spoji, v budovách výšky do 18 m hmotnosti přes 2 do 5 t</t>
  </si>
  <si>
    <t>2112547609</t>
  </si>
  <si>
    <t>https://podminky.urs.cz/item/CS_URS_2024_02/431123912</t>
  </si>
  <si>
    <t>146</t>
  </si>
  <si>
    <t>59343003</t>
  </si>
  <si>
    <t>podesta ŽB včetně výztuže do 150kg/m3 objem prefabrikátu přes 1m3</t>
  </si>
  <si>
    <t>1656656448</t>
  </si>
  <si>
    <t xml:space="preserve">"D.1.1.b-31  ŘEZ F2 - NÁVRH NOVÉHO STAVU</t>
  </si>
  <si>
    <t xml:space="preserve">"D.1.1.b-32  ŘEZ F3 - NÁVRH NOVÉHO STAVU</t>
  </si>
  <si>
    <t>1,8*3,85*0,2-1,8*0,33*0,1</t>
  </si>
  <si>
    <t>147</t>
  </si>
  <si>
    <t>431351121</t>
  </si>
  <si>
    <t>Bednění podest, podstupňových desek a ramp včetně podpěrné konstrukce výšky do 4 m půdorysně přímočarých zřízení</t>
  </si>
  <si>
    <t>-1642840144</t>
  </si>
  <si>
    <t>https://podminky.urs.cz/item/CS_URS_2024_02/431351121</t>
  </si>
  <si>
    <t>7,68*0,2</t>
  </si>
  <si>
    <t>148</t>
  </si>
  <si>
    <t>431351122</t>
  </si>
  <si>
    <t>Bednění podest, podstupňových desek a ramp včetně podpěrné konstrukce výšky do 4 m půdorysně přímočarých odstranění</t>
  </si>
  <si>
    <t>-1787572439</t>
  </si>
  <si>
    <t>https://podminky.urs.cz/item/CS_URS_2024_02/431351122</t>
  </si>
  <si>
    <t>149</t>
  </si>
  <si>
    <t>434141214</t>
  </si>
  <si>
    <t>Schodišťové stupně pórobetonové uložené do tenkého maltového lože po obou stranách, o objemové hmotnosti 600 kg/m3, výška stupňů 150 mm základní (pravoúhlé), šířka stupňů 300 mm světlost schodiště přes 1200 do 1500 mm</t>
  </si>
  <si>
    <t>-74368149</t>
  </si>
  <si>
    <t>https://podminky.urs.cz/item/CS_URS_2024_02/434141214</t>
  </si>
  <si>
    <t xml:space="preserve">"D.1.1.b-20  ŘEZ C3 (PAVILON C) - NÁVRH NOVÉHO STAVU</t>
  </si>
  <si>
    <t>"mezi B.1.04a a C.1.05</t>
  </si>
  <si>
    <t>"mezi C.2.01 a C.2.07</t>
  </si>
  <si>
    <t>150</t>
  </si>
  <si>
    <t>434351141</t>
  </si>
  <si>
    <t>Bednění stupňů betonovaných na podstupňové desce nebo na terénu půdorysně přímočarých zřízení</t>
  </si>
  <si>
    <t>-1507728253</t>
  </si>
  <si>
    <t>https://podminky.urs.cz/item/CS_URS_2024_02/434351141</t>
  </si>
  <si>
    <t>0,107*3*1,7</t>
  </si>
  <si>
    <t>0,127*3*1,8</t>
  </si>
  <si>
    <t>0,107*3*1,3</t>
  </si>
  <si>
    <t>0,133*3*3,0</t>
  </si>
  <si>
    <t>151</t>
  </si>
  <si>
    <t>434351142</t>
  </si>
  <si>
    <t>Bednění stupňů betonovaných na podstupňové desce nebo na terénu půdorysně přímočarých odstranění</t>
  </si>
  <si>
    <t>-2011662430</t>
  </si>
  <si>
    <t>https://podminky.urs.cz/item/CS_URS_2024_02/434351142</t>
  </si>
  <si>
    <t>152</t>
  </si>
  <si>
    <t>435123912</t>
  </si>
  <si>
    <t>Montáž schodišťových ramen se svařovanými spoji, v budovách výšky do 18 m hmotnosti přes 2 do 5 t</t>
  </si>
  <si>
    <t>-1736624960</t>
  </si>
  <si>
    <t>https://podminky.urs.cz/item/CS_URS_2024_02/435123912</t>
  </si>
  <si>
    <t>153</t>
  </si>
  <si>
    <t>59372192</t>
  </si>
  <si>
    <t>schodiště ŽB včetně výztuže do 120kg/m3 objem prefabrikátu přes 1m3</t>
  </si>
  <si>
    <t>1791797118</t>
  </si>
  <si>
    <t>0,92*1,8</t>
  </si>
  <si>
    <t>0,96*1,8</t>
  </si>
  <si>
    <t>154</t>
  </si>
  <si>
    <t>444171112</t>
  </si>
  <si>
    <t>Montáž krytiny střech ocelových konstrukcí z tvarovaných ocelových plechů šroubovaných, výšky budovy přes 6 do 12 m</t>
  </si>
  <si>
    <t>-939704411</t>
  </si>
  <si>
    <t>https://podminky.urs.cz/item/CS_URS_2024_02/444171112</t>
  </si>
  <si>
    <t>7,09*(2,99+0,1)</t>
  </si>
  <si>
    <t>6,19*(3,09+0,1)</t>
  </si>
  <si>
    <t>7,34*(2,44+0,1)</t>
  </si>
  <si>
    <t>155</t>
  </si>
  <si>
    <t>15484341</t>
  </si>
  <si>
    <t>plech trapézový 60/235 PES 25µm tl 0,88mm</t>
  </si>
  <si>
    <t>1540917462</t>
  </si>
  <si>
    <t>60,298*1,133 'Přepočtené koeficientem množství</t>
  </si>
  <si>
    <t>156</t>
  </si>
  <si>
    <t>444191911</t>
  </si>
  <si>
    <t>Montáž krytiny střech ocelových konstrukcí ocelových pomocných a kotevních prvků pro krytiny střech</t>
  </si>
  <si>
    <t>kg</t>
  </si>
  <si>
    <t>-326316742</t>
  </si>
  <si>
    <t>https://podminky.urs.cz/item/CS_URS_2024_02/444191911</t>
  </si>
  <si>
    <t>143,19*3,9 'Přepočtené koeficientem množství</t>
  </si>
  <si>
    <t>157</t>
  </si>
  <si>
    <t>1543150R</t>
  </si>
  <si>
    <t>profil ocelový Z 120 tl 2mm</t>
  </si>
  <si>
    <t>-779633833</t>
  </si>
  <si>
    <t>"rozteč vaznic cca 500mm</t>
  </si>
  <si>
    <t>2,99/0,5</t>
  </si>
  <si>
    <t>3,09/0,5</t>
  </si>
  <si>
    <t>2,44/0,5</t>
  </si>
  <si>
    <t>"profil Z120 (3,9kg/m)</t>
  </si>
  <si>
    <t>7,09*(6+1)</t>
  </si>
  <si>
    <t>6,19*(7+1)</t>
  </si>
  <si>
    <t>7,34*(5+1)</t>
  </si>
  <si>
    <t>143,19*1,1 'Přepočtené koeficientem množství</t>
  </si>
  <si>
    <t>158</t>
  </si>
  <si>
    <t>451577877</t>
  </si>
  <si>
    <t>Podklad nebo lože pod dlažbu (přídlažbu) v ploše vodorovné nebo ve sklonu do 1:5, tloušťky od 30 do 100 mm ze štěrkopísku</t>
  </si>
  <si>
    <t>986277598</t>
  </si>
  <si>
    <t>https://podminky.urs.cz/item/CS_URS_2024_02/451577877</t>
  </si>
  <si>
    <t>(0,727+1,6)*1,02</t>
  </si>
  <si>
    <t>(0,93+0,6)*1,5</t>
  </si>
  <si>
    <t>(1,3+1,24)*2,4</t>
  </si>
  <si>
    <t>159</t>
  </si>
  <si>
    <t>451579877</t>
  </si>
  <si>
    <t>Podklad nebo lože pod dlažbu (přídlažbu) Příplatek k cenám za každých dalších i započatých 10 mm tloušťky podkladu nebo lože ze štěrkopísku</t>
  </si>
  <si>
    <t>-1029934165</t>
  </si>
  <si>
    <t>https://podminky.urs.cz/item/CS_URS_2024_02/451579877</t>
  </si>
  <si>
    <t>160</t>
  </si>
  <si>
    <t>411141102</t>
  </si>
  <si>
    <t xml:space="preserve">Stropy pórobetonové ze železobetonových stropních nosníků a pórobetonových stropních vložek, včetně zmonolitnění konstrukce betonem C20/25, celkové tloušťky stropní konstrukce 250 mm bez nadbetonávky, osové vzdálenosti nosníků do 580 mm, délky nosníku do </t>
  </si>
  <si>
    <t>1050580891</t>
  </si>
  <si>
    <t>https://podminky.urs.cz/item/CS_URS_2024_02/411141102</t>
  </si>
  <si>
    <t>0,25*4*(0,06+0,58*3+0,05)</t>
  </si>
  <si>
    <t>161</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</si>
  <si>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</si>
  <si>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t>
  </si>
  <si>
    <t>-1876309959</t>
  </si>
  <si>
    <t>https://podminky.urs.cz/item/CS_URS_2024_02/411361821</t>
  </si>
  <si>
    <t>"zálivková výztuž stropů ze stropních panelů</t>
  </si>
  <si>
    <t>5,000*10*0,395/1000</t>
  </si>
  <si>
    <t>4,800*16*0,395/1000</t>
  </si>
  <si>
    <t>5,800*2*0,395/1000</t>
  </si>
  <si>
    <t>6,300*8*0,395/1000</t>
  </si>
  <si>
    <t>5,750*9*0,395/1000</t>
  </si>
  <si>
    <t>4,825*3*0,395/1000</t>
  </si>
  <si>
    <t>5,275*5*0,395/1000</t>
  </si>
  <si>
    <t>5,300*5*0,395/1000</t>
  </si>
  <si>
    <t>6,725*1*0,395/1000</t>
  </si>
  <si>
    <t>4,950*4*0,395/1000</t>
  </si>
  <si>
    <t>5,125*1*0,395/1000</t>
  </si>
  <si>
    <t>4,975*21*0,395/1000</t>
  </si>
  <si>
    <t>3,250*9*0,395/1000</t>
  </si>
  <si>
    <t>3,700*4*0,395/1000</t>
  </si>
  <si>
    <t>3,930*6*0,395/1000</t>
  </si>
  <si>
    <t>3,540*4*0,395/1000</t>
  </si>
  <si>
    <t>3,270*3*0,395/1000</t>
  </si>
  <si>
    <t>4,145*4*0,395/1000</t>
  </si>
  <si>
    <t>4,080*1*0,395/1000</t>
  </si>
  <si>
    <t>9,120*3*0,395/1000</t>
  </si>
  <si>
    <t>3,270*5*0,395/1000</t>
  </si>
  <si>
    <t>4,145*2*0,395/1000</t>
  </si>
  <si>
    <t>5,850*2*0,395/1000</t>
  </si>
  <si>
    <t>162</t>
  </si>
  <si>
    <t>411388531</t>
  </si>
  <si>
    <t>Zabetonování otvorů ve stropech nebo v klenbách včetně lešení, bednění, odbednění a výztuže (materiál v ceně) ve stropech železobetonových, tvárnicových a prefabrikovaných</t>
  </si>
  <si>
    <t>-1608818713</t>
  </si>
  <si>
    <t>https://podminky.urs.cz/item/CS_URS_2024_02/411388531</t>
  </si>
  <si>
    <t>"ŽB dobetonávky mezi stropními panely</t>
  </si>
  <si>
    <t>5,8*0,15*0,2</t>
  </si>
  <si>
    <t>4,825*0,15*0,2</t>
  </si>
  <si>
    <t>4,95*0,15*0,2</t>
  </si>
  <si>
    <t>4,08*0,085*0,2</t>
  </si>
  <si>
    <t>(4,145-3,27)*0,05*0,2</t>
  </si>
  <si>
    <t>4,7*0,05*0,2</t>
  </si>
  <si>
    <t>4,825*0,025*0,2</t>
  </si>
  <si>
    <t>6,725*0,05*0,2</t>
  </si>
  <si>
    <t>5,125*0,05*0,2</t>
  </si>
  <si>
    <t>3,93*0,015*0,2</t>
  </si>
  <si>
    <t>4,145*0,05*0,2</t>
  </si>
  <si>
    <t>4,975*0,15*0,2</t>
  </si>
  <si>
    <t>0,75*0,05*0,2</t>
  </si>
  <si>
    <t>4,975*0,05*0,2</t>
  </si>
  <si>
    <t>163</t>
  </si>
  <si>
    <t>411388631</t>
  </si>
  <si>
    <t>Zabetonování otvorů ve stropech nebo v klenbách včetně lešení, bednění, odbednění a výztuže (materiál v ceně) ze suchých směsí, tl. do 150 mm ve stropech železobetonových, tvárnicových a prefabrikovaných plochy přes 0,25 do 1 m2</t>
  </si>
  <si>
    <t>-322800722</t>
  </si>
  <si>
    <t>https://podminky.urs.cz/item/CS_URS_2024_02/411388631</t>
  </si>
  <si>
    <t>"D.1.1.a – TECHNICKÁ ZPRÁVA - A.6.4. Vodorovné konstrukce</t>
  </si>
  <si>
    <t>"D.2.02 - dobetonávky mezi nové příčné nosníky pro osazení světlovodů</t>
  </si>
  <si>
    <t>1,0*1,0*0,2*2</t>
  </si>
  <si>
    <t>(0,15+1,8+0,15)*0,2*0,25</t>
  </si>
  <si>
    <t>164</t>
  </si>
  <si>
    <t>413941133</t>
  </si>
  <si>
    <t>Osazování ocelových válcovaných nosníků ve stropech HE-A nebo HE-B, výšky přes 120 do 220 mm</t>
  </si>
  <si>
    <t>-31382683</t>
  </si>
  <si>
    <t>https://podminky.urs.cz/item/CS_URS_2024_02/413941133</t>
  </si>
  <si>
    <t>"průvlak HEB200</t>
  </si>
  <si>
    <t>4,0*61,3/1000</t>
  </si>
  <si>
    <t>165</t>
  </si>
  <si>
    <t>13010980</t>
  </si>
  <si>
    <t>ocel profilová jakost S235JR (11 375) průřez HEB 200</t>
  </si>
  <si>
    <t>1379089867</t>
  </si>
  <si>
    <t>Komunikace pozemní</t>
  </si>
  <si>
    <t>166</t>
  </si>
  <si>
    <t>596211120</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</si>
  <si>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t>
  </si>
  <si>
    <t>1361965090</t>
  </si>
  <si>
    <t>https://podminky.urs.cz/item/CS_URS_2024_02/596211120</t>
  </si>
  <si>
    <t>167</t>
  </si>
  <si>
    <t>59246059</t>
  </si>
  <si>
    <t>dlažba skladebná betonová ve tvaru kostek o max. rozměrech 120x90mm tl 60mm tryskaný povrch</t>
  </si>
  <si>
    <t>98191814</t>
  </si>
  <si>
    <t>10,765*1,03 'Přepočtené koeficientem množství</t>
  </si>
  <si>
    <t>Úprava povrchů vnitřních</t>
  </si>
  <si>
    <t>168</t>
  </si>
  <si>
    <t>611111212</t>
  </si>
  <si>
    <t>Vyspravení povrchu neomítaných vnitřních ploch montovaných betonových konstrukcí z prefabrikovaných dílců nanášením cementové malty na překrytí místních nerovností styku dílců se zahlazením do roviny a s případným vytvořením fabionu u stěn (při poloměru m</t>
  </si>
  <si>
    <t>-1277535647</t>
  </si>
  <si>
    <t>https://podminky.urs.cz/item/CS_URS_2024_02/611111212</t>
  </si>
  <si>
    <t>"D.1.1.a – TECHNICKÁ ZPRÁVA - A.6.8. Vnitřní povrchy (omítky apod.)</t>
  </si>
  <si>
    <t>"stropy z ŽB předpjatých panelů</t>
  </si>
  <si>
    <t>"viz Vápenný štuk vnitřních stropů...</t>
  </si>
  <si>
    <t>735,24</t>
  </si>
  <si>
    <t>169</t>
  </si>
  <si>
    <t>611131306</t>
  </si>
  <si>
    <t>Podkladní a spojovací vrstva vnitřních omítaných ploch cementový postřik nanášený strojně síťovitě (pokrytí plochy 50 až 75 %) schodišťových konstrukcí</t>
  </si>
  <si>
    <t>-365240504</t>
  </si>
  <si>
    <t>https://podminky.urs.cz/item/CS_URS_2024_02/611131306</t>
  </si>
  <si>
    <t>"viz Omítka... schodišťových konstrukcí....</t>
  </si>
  <si>
    <t>30,933+111,209</t>
  </si>
  <si>
    <t>170</t>
  </si>
  <si>
    <t>611142001</t>
  </si>
  <si>
    <t>Pletivo vnitřních ploch v ploše nebo pruzích, na plném podkladu sklovláknité vtlačené do tmelu včetně tmelu stropů</t>
  </si>
  <si>
    <t>1033428057</t>
  </si>
  <si>
    <t>https://podminky.urs.cz/item/CS_URS_2024_02/611142001</t>
  </si>
  <si>
    <t>171</t>
  </si>
  <si>
    <t>611311131</t>
  </si>
  <si>
    <t>Vápenný štuk vnitřních ploch tloušťky do 3 mm vodorovných konstrukcí stropů rovných</t>
  </si>
  <si>
    <t>-1299436766</t>
  </si>
  <si>
    <t>https://podminky.urs.cz/item/CS_URS_2024_02/611311131</t>
  </si>
  <si>
    <t>"Tabulka místností</t>
  </si>
  <si>
    <t xml:space="preserve">"B.1.04a"   37,09</t>
  </si>
  <si>
    <t xml:space="preserve">"C.1.01"   27,68</t>
  </si>
  <si>
    <t xml:space="preserve">"C.1.06"   13,80</t>
  </si>
  <si>
    <t xml:space="preserve">"C.1.08"   56,17</t>
  </si>
  <si>
    <t xml:space="preserve">"C.1.09"   34,09</t>
  </si>
  <si>
    <t xml:space="preserve">"C.1.12"   16,43</t>
  </si>
  <si>
    <t xml:space="preserve">"F.1.05"   32,93</t>
  </si>
  <si>
    <t xml:space="preserve">"F.1.06"   14,62</t>
  </si>
  <si>
    <t xml:space="preserve">"F.1.08"   60,70</t>
  </si>
  <si>
    <t xml:space="preserve">"F.1.09"   32,73</t>
  </si>
  <si>
    <t xml:space="preserve">"F.1.10"   35,55</t>
  </si>
  <si>
    <t xml:space="preserve">"C.2.03"   21,20</t>
  </si>
  <si>
    <t xml:space="preserve">"C.2.04"   56,23</t>
  </si>
  <si>
    <t xml:space="preserve">"C.2.05"   34,09</t>
  </si>
  <si>
    <t xml:space="preserve">"C.2.08"   15,25</t>
  </si>
  <si>
    <t xml:space="preserve">"C.2.09"   49,85</t>
  </si>
  <si>
    <t xml:space="preserve">"F.2.05"   32,95</t>
  </si>
  <si>
    <t xml:space="preserve">"F.2.06"   14,62</t>
  </si>
  <si>
    <t xml:space="preserve">"F.2.07"   60,72</t>
  </si>
  <si>
    <t xml:space="preserve">"F.2.08"   32,75</t>
  </si>
  <si>
    <t xml:space="preserve">"F.2.09"   55,79</t>
  </si>
  <si>
    <t>172</t>
  </si>
  <si>
    <t>611311145</t>
  </si>
  <si>
    <t>Omítka vápenná vnitřních ploch nanášená ručně dvouvrstvá štuková, tloušťky jádrové omítky do 10 mm a tloušťky štuku do 3 mm schodišťových konstrukcí stropů, stěn, ramen nebo nosníků</t>
  </si>
  <si>
    <t>-474100025</t>
  </si>
  <si>
    <t>https://podminky.urs.cz/item/CS_URS_2024_02/611311145</t>
  </si>
  <si>
    <t>"nové obvodové stěny</t>
  </si>
  <si>
    <t>(3,85+1,7)*3,3</t>
  </si>
  <si>
    <t>-2,4*2,4+(2,4+2,4)*2*0,18</t>
  </si>
  <si>
    <t>(3,85+1,7)*3,0</t>
  </si>
  <si>
    <t>173</t>
  </si>
  <si>
    <t>611311195</t>
  </si>
  <si>
    <t>Omítka vápenná vnitřních ploch nanášená ručně Příplatek k cenám za každých dalších i započatých 5 mm tloušťky jádrové omítky přes 10 mm schodišťových konstrukcí</t>
  </si>
  <si>
    <t>-1587820965</t>
  </si>
  <si>
    <t>https://podminky.urs.cz/item/CS_URS_2024_02/611311195</t>
  </si>
  <si>
    <t>174</t>
  </si>
  <si>
    <t>611321325</t>
  </si>
  <si>
    <t>Omítka vápenocementová vnitřních ploch nanášená strojně jednovrstvá, tloušťky do 10 mm hladká schodišťových konstrukcí stropů, stěn, ramen nebo nosníků</t>
  </si>
  <si>
    <t>2032846845</t>
  </si>
  <si>
    <t>https://podminky.urs.cz/item/CS_URS_2024_02/611321325</t>
  </si>
  <si>
    <t>"nové vnitřní stěny/příčky z keramických bloků</t>
  </si>
  <si>
    <t xml:space="preserve">"C.1.02"   (0,25+0,01+0,24+0,8)*2*3,8+1,7*(3,8-2,75+0,6)</t>
  </si>
  <si>
    <t xml:space="preserve">"C.1.03"   (0,55+0,753)*2*(2,5+0,7-0,32)+1,172*2*2,5+1,8*(0,24+2,5+0,7-0,32-2,515)</t>
  </si>
  <si>
    <t>((1,75+0,115+3,985)*2-1,7)*(3,3+3,0)</t>
  </si>
  <si>
    <t>1,8*3,85</t>
  </si>
  <si>
    <t>Sqrt((11*0,33*2)^2+(3,0)^2)*1,8</t>
  </si>
  <si>
    <t>175</t>
  </si>
  <si>
    <t>611321395</t>
  </si>
  <si>
    <t>Omítka vápenocementová vnitřních ploch nanášená strojně Příplatek k cenám za každých dalších i započatých 5 mm tloušťky omítky přes 10 mm schodišťových konstrukcí</t>
  </si>
  <si>
    <t>-269656100</t>
  </si>
  <si>
    <t>https://podminky.urs.cz/item/CS_URS_2024_02/611321395</t>
  </si>
  <si>
    <t>176</t>
  </si>
  <si>
    <t>611325417</t>
  </si>
  <si>
    <t>Oprava vápenocementové omítky vnitřních ploch hladké, tl. do 20 mm, s celoplošným přeštukováním, tl. štuku do 3 mm stropů, v rozsahu opravované plochy přes 10 do 30%</t>
  </si>
  <si>
    <t>470301426</t>
  </si>
  <si>
    <t>https://podminky.urs.cz/item/CS_URS_2024_02/611325417</t>
  </si>
  <si>
    <t xml:space="preserve">"A.1.10"   8,31</t>
  </si>
  <si>
    <t xml:space="preserve">"A.1.11"   18,49</t>
  </si>
  <si>
    <t xml:space="preserve">"D.2.02"   17,19</t>
  </si>
  <si>
    <t>177</t>
  </si>
  <si>
    <t>612131302</t>
  </si>
  <si>
    <t>Podkladní a spojovací vrstva vnitřních omítaných ploch cementový postřik nanášený strojně síťovitě (pokrytí plochy 50 až 75 %) stěn</t>
  </si>
  <si>
    <t>-1823612742</t>
  </si>
  <si>
    <t>https://podminky.urs.cz/item/CS_URS_2024_02/612131302</t>
  </si>
  <si>
    <t>"viz Omítka vápenná vnitřních stěn...</t>
  </si>
  <si>
    <t>746,87</t>
  </si>
  <si>
    <t>"viz Omítka vápenocementová vnitřních stěn...</t>
  </si>
  <si>
    <t>2499,344</t>
  </si>
  <si>
    <t>178</t>
  </si>
  <si>
    <t>612135001</t>
  </si>
  <si>
    <t>Vyrovnání nerovností podkladu vnitřních omítaných ploch maltou, tl. do 10 mm vápenocementovou stěn</t>
  </si>
  <si>
    <t>-1795019330</t>
  </si>
  <si>
    <t>https://podminky.urs.cz/item/CS_URS_2024_02/612135001</t>
  </si>
  <si>
    <t>"dozdívky/zazdívky</t>
  </si>
  <si>
    <t xml:space="preserve">"A.1.01"   1,8*1,2</t>
  </si>
  <si>
    <t xml:space="preserve">"A.1.08"   0,9*0,9*3</t>
  </si>
  <si>
    <t xml:space="preserve">"B.1.04"   1,2*1,8*4</t>
  </si>
  <si>
    <t xml:space="preserve">"B.1.05"   2,4*1,8</t>
  </si>
  <si>
    <t xml:space="preserve">"B.1.07"   0,6*0,6*2</t>
  </si>
  <si>
    <t xml:space="preserve">"B.1.08"   0,6*0,6</t>
  </si>
  <si>
    <t xml:space="preserve">"B.1.09"   0,6*0,6</t>
  </si>
  <si>
    <t xml:space="preserve">"B.1 10"   1,2*1,8</t>
  </si>
  <si>
    <t xml:space="preserve">"D.1.01"   0,9*2,1</t>
  </si>
  <si>
    <t xml:space="preserve">"D.1.03"   (0,9*2,1+0,9*0,6*2)</t>
  </si>
  <si>
    <t xml:space="preserve">"F.1.01"   0,6*0,6*3</t>
  </si>
  <si>
    <t xml:space="preserve">"F.1.02"   0,9*0,6*2</t>
  </si>
  <si>
    <t xml:space="preserve">"E.1.05"   0,8*2,2</t>
  </si>
  <si>
    <t xml:space="preserve">"E.1.06"   (2,4*1,5+1,5*1,5)</t>
  </si>
  <si>
    <t xml:space="preserve">"E.1.19"   0,6*0,6*3</t>
  </si>
  <si>
    <t xml:space="preserve">"E.1.22a,b"   (2,4*1,5+1,5*1,5+(0,8-0,25)*2,2)</t>
  </si>
  <si>
    <t xml:space="preserve">"A.2.01"   (1,8*1,2+(0,3+0,1)*1,2)</t>
  </si>
  <si>
    <t xml:space="preserve">"A.2.09"   0,9*0,9*3</t>
  </si>
  <si>
    <t xml:space="preserve">"D.2.02"   0,9*1,8*2</t>
  </si>
  <si>
    <t xml:space="preserve">"F.2.01"   0,6*0,6*3</t>
  </si>
  <si>
    <t xml:space="preserve">"F.2.02"   0,9*1,8*2</t>
  </si>
  <si>
    <t xml:space="preserve">"E.2.01"   (2,4*2,4+0,4*2,4)</t>
  </si>
  <si>
    <t xml:space="preserve">"E.2.02"   2,4*2,4</t>
  </si>
  <si>
    <t xml:space="preserve">"E.2.15"   0,6*0,6*3</t>
  </si>
  <si>
    <t xml:space="preserve">"E.2.17"   (2,4*2,4+(2,4-0,4-0,25)*2,4)</t>
  </si>
  <si>
    <t>"po otlučení keramických obkladů</t>
  </si>
  <si>
    <t>"D.1.1.b-03 CELKOVÝ PŮDORYS 2.NP</t>
  </si>
  <si>
    <t>"E.2.11</t>
  </si>
  <si>
    <t>((1,6+0,9)*2-0,6)*2,0+0,9*0,3*2</t>
  </si>
  <si>
    <t>"E.2.14</t>
  </si>
  <si>
    <t>(1,3+2,67+1,3)*2,0</t>
  </si>
  <si>
    <t>179</t>
  </si>
  <si>
    <t>612142001</t>
  </si>
  <si>
    <t>Pletivo vnitřních ploch v ploše nebo pruzích, na plném podkladu sklovláknité vtlačené do tmelu včetně tmelu stěn</t>
  </si>
  <si>
    <t>3416701</t>
  </si>
  <si>
    <t>https://podminky.urs.cz/item/CS_URS_2024_02/612142001</t>
  </si>
  <si>
    <t xml:space="preserve">"A.1.01"   1,8*1,2*1,2</t>
  </si>
  <si>
    <t xml:space="preserve">"A.1.08"   0,9*0,9*3*1,2</t>
  </si>
  <si>
    <t xml:space="preserve">"B.1.04"   1,2*1,8*4*1,2</t>
  </si>
  <si>
    <t xml:space="preserve">"B.1.05"   2,4*1,8*1,2</t>
  </si>
  <si>
    <t xml:space="preserve">"B.1.07"   0,6*0,6*2*1,2</t>
  </si>
  <si>
    <t xml:space="preserve">"B.1.08"   0,6*0,6*1,2</t>
  </si>
  <si>
    <t xml:space="preserve">"B.1.09"   0,6*0,6*1,2</t>
  </si>
  <si>
    <t xml:space="preserve">"B.1 10"   1,2*1,8*1,2</t>
  </si>
  <si>
    <t xml:space="preserve">"D.1.01"   0,9*2,1*1,2</t>
  </si>
  <si>
    <t xml:space="preserve">"D.1.03"   (0,9*2,1+0,9*0,6*2)*1,2</t>
  </si>
  <si>
    <t xml:space="preserve">"F.1.01"   0,6*0,6*3*1,2</t>
  </si>
  <si>
    <t xml:space="preserve">"F.1.02"   0,9*0,6*2*1,2</t>
  </si>
  <si>
    <t xml:space="preserve">"E.1.05"   0,8*2,2*1,2</t>
  </si>
  <si>
    <t xml:space="preserve">"E.1.06"   (2,4*1,5+1,5*1,5)*1,2</t>
  </si>
  <si>
    <t xml:space="preserve">"E.1.19"   0,6*0,6*3*1,2</t>
  </si>
  <si>
    <t xml:space="preserve">"E.1.22a,b"   (2,4*1,5+1,5*1,5+(0,8-0,25)*2,2)*1,2</t>
  </si>
  <si>
    <t xml:space="preserve">"A.2.01"   (1,8*1,2+(0,3+0,1)*1,2)*1,2</t>
  </si>
  <si>
    <t xml:space="preserve">"A.2.09"   0,9*0,9*3*1,2</t>
  </si>
  <si>
    <t xml:space="preserve">"D.2.02"   0,9*1,8*2*1,2</t>
  </si>
  <si>
    <t xml:space="preserve">"F.2.01"   0,6*0,6*3*1,2</t>
  </si>
  <si>
    <t xml:space="preserve">"F.2.02"   0,9*1,8*2*1,2</t>
  </si>
  <si>
    <t xml:space="preserve">"E.2.01"   (2,4*2,4+0,4*2,4)*1,2</t>
  </si>
  <si>
    <t xml:space="preserve">"E.2.02"   2,4*2,4*1,2</t>
  </si>
  <si>
    <t xml:space="preserve">"E.2.15"   0,6*0,6*3*1,2</t>
  </si>
  <si>
    <t xml:space="preserve">"E.2.17"   (2,4*2,4+(2,4-0,4-0,25)*2,4)*1,2</t>
  </si>
  <si>
    <t>180</t>
  </si>
  <si>
    <t>612311131</t>
  </si>
  <si>
    <t>Vápenný štuk vnitřních ploch tloušťky do 3 mm svislých konstrukcí stěn</t>
  </si>
  <si>
    <t>-756899443</t>
  </si>
  <si>
    <t>https://podminky.urs.cz/item/CS_URS_2024_02/612311131</t>
  </si>
  <si>
    <t xml:space="preserve">"A.1.01"   (2,4+1,8+2,3)*3,0</t>
  </si>
  <si>
    <t xml:space="preserve">"A.1.08"   (1,5+3,12)*3,0</t>
  </si>
  <si>
    <t xml:space="preserve">"B.1.04"   (1,2*4+0,27*2+0,26)*3,0</t>
  </si>
  <si>
    <t xml:space="preserve">"B.1.05"   (0,1+2,4+0,15)*3,0</t>
  </si>
  <si>
    <t xml:space="preserve">"B.1.07"   (0,6+0,1+0,1+0,6+0,1)*3,0</t>
  </si>
  <si>
    <t xml:space="preserve">"B.1.08"   (0,1+0,6+0,3)*3,0</t>
  </si>
  <si>
    <t xml:space="preserve">"B.1.09"   (0,3+0,6+0,6)*3,0</t>
  </si>
  <si>
    <t xml:space="preserve">"B.1 10"   1,2*3,0</t>
  </si>
  <si>
    <t xml:space="preserve">"D.1.01"   (3,6+0,3)*3,0</t>
  </si>
  <si>
    <t xml:space="preserve">"D.1.03"   3,6*2*3,0</t>
  </si>
  <si>
    <t xml:space="preserve">"E.1.05"   (0,8+0,1)*3,3</t>
  </si>
  <si>
    <t xml:space="preserve">"E.1.06"   (0,15+2,4+0,15+0,15+1,5)*3,3</t>
  </si>
  <si>
    <t xml:space="preserve">"E.1.19"   0,93*3*3,3</t>
  </si>
  <si>
    <t xml:space="preserve">"A.2.01"   (2,65+1,8+4,2+0,3)*3,0</t>
  </si>
  <si>
    <t xml:space="preserve">"A.2.09"   (1,5+3,13)*3,0</t>
  </si>
  <si>
    <t xml:space="preserve">"D.2.02"   4,05*3,0</t>
  </si>
  <si>
    <t xml:space="preserve">"E.2.01"   (0,15+2,4+0,25)*3,3</t>
  </si>
  <si>
    <t xml:space="preserve">"E.2.02"   (0,25+2,4+0,15)*3,3</t>
  </si>
  <si>
    <t xml:space="preserve">"E.2.15"   3,2*3,0</t>
  </si>
  <si>
    <t>181</t>
  </si>
  <si>
    <t>612311141</t>
  </si>
  <si>
    <t>Omítka vápenná vnitřních ploch nanášená ručně dvouvrstvá štuková, tloušťky jádrové omítky do 10 mm a tloušťky štuku do 3 mm svislých konstrukcí stěn</t>
  </si>
  <si>
    <t>-1580989529</t>
  </si>
  <si>
    <t>https://podminky.urs.cz/item/CS_URS_2024_02/612311141</t>
  </si>
  <si>
    <t>(4,7+12,9+4,7)*2,4-2,0*2,0</t>
  </si>
  <si>
    <t xml:space="preserve">"B.1.04a"   4,74*3,0-1,1*1,8*3+(1,1+1,8)*2*0,18*3</t>
  </si>
  <si>
    <t xml:space="preserve">"C.1.01"   (5,5+5,0-0,3)*3,0-2,4*2,75+(2,4+2,75*2)*0,1</t>
  </si>
  <si>
    <t xml:space="preserve">"C.1.06-09"  (2,3+3,52+10,675+2,66+1,75+6,8+5,0)*3,0-2,4*0,735+(2,4+0,735)*2*0,18-2,4*1,85*4+(2,4+1,85)*2*0,18-1,3*1,85-1,1*2,75+(1,3+1,1+2,75*2)*0,18</t>
  </si>
  <si>
    <t>(3,4+7,0+3,11+1,5+4,7+12,9+4,7+6,95+7,55+3,4)*3,0</t>
  </si>
  <si>
    <t>-1,2*0,735+(1,2+0,735)*2*0,18</t>
  </si>
  <si>
    <t>(-2,4*1,85+(2,4+1,85)*2*0,18)*9</t>
  </si>
  <si>
    <t>-1,3*1,85-1,1*2,75+(1,3+1,1+2,75*2)*0,18</t>
  </si>
  <si>
    <t>-1,1*2,1+(1,1+2,1*2)*0,1</t>
  </si>
  <si>
    <t>-1,8*2,75+(1,8+2,75*2)*0,1</t>
  </si>
  <si>
    <t>(2,45+2,01+2,85+6,6+2,0+0,3+2,4+0,3+1,95+7,7)*3,3</t>
  </si>
  <si>
    <t>-2,0*3,05+(2,0+3,05*2)*0,1</t>
  </si>
  <si>
    <t>(-2,4*0,75+(2,4+0,75)*2*0,18)*2</t>
  </si>
  <si>
    <t>(4,5+11,075+0,125+2,0+7,06+2,16+2,25+0,15+2,15+3,52+10,675+4,525+6,8+5,0)*3,0</t>
  </si>
  <si>
    <t>(-1,2*0,6+(1,2+0,6)*2*0,18)*2</t>
  </si>
  <si>
    <t>(-1,2*1,5+(1,2+1,5)*2*0,18)*5</t>
  </si>
  <si>
    <t>(-2,4*1,85+(2,4+1,85)*2*0,18)*6</t>
  </si>
  <si>
    <t>-1,*2,2+(1,4+2,2*2)*0,1</t>
  </si>
  <si>
    <t>(3,38+7,0+3,11+1,5+4,7+12,9+4,7+6,95+11,2)*3,0</t>
  </si>
  <si>
    <t>(-2,4*1,85+(2,4+1,85)*2*0,18)*11</t>
  </si>
  <si>
    <t>-1,3*2,75+(1,3+2,75*2)*0,1</t>
  </si>
  <si>
    <t>(7,7-0,25+6,6+4,7+7,7)*3,3</t>
  </si>
  <si>
    <t>(-2,4*2,15+(2,4+2,15)*2*0,18)*4</t>
  </si>
  <si>
    <t>182</t>
  </si>
  <si>
    <t>612311191</t>
  </si>
  <si>
    <t>Omítka vápenná vnitřních ploch nanášená ručně Příplatek k cenám za každých dalších i započatých 5 mm tloušťky jádrové omítky přes 10 mm stěn</t>
  </si>
  <si>
    <t>1574644537</t>
  </si>
  <si>
    <t>https://podminky.urs.cz/item/CS_URS_2024_02/612311191</t>
  </si>
  <si>
    <t>183</t>
  </si>
  <si>
    <t>612321321</t>
  </si>
  <si>
    <t>Omítka vápenocementová vnitřních ploch nanášená strojně jednovrstvá, tloušťky do 10 mm hladká svislých konstrukcí stěn</t>
  </si>
  <si>
    <t>1797518041</t>
  </si>
  <si>
    <t>https://podminky.urs.cz/item/CS_URS_2024_02/612321321</t>
  </si>
  <si>
    <t>"stávající stěny (původní fasáda)</t>
  </si>
  <si>
    <t xml:space="preserve">"B.1.04a"   (7,695*2+4,74)*3,0-2,7*2,75+(2,7+2,75*2)*0,24-1,0*2,2</t>
  </si>
  <si>
    <t xml:space="preserve">"C.1.01"   2,56*(3,0+3,32)/2+2,56+0,32/2+(2,39+1,9)*3,0-2,0*2,75+(2,0+2,75*2)*0,3+0,3*2,75+3,6*(0,3+0,57)</t>
  </si>
  <si>
    <t xml:space="preserve">"C.1.02"   (5,36+0,85+0,14+3,9+3,385)*3,48-1,8*2,515-2,0*2,75</t>
  </si>
  <si>
    <t xml:space="preserve">"C.1.03"   1,172*2*2,5</t>
  </si>
  <si>
    <t xml:space="preserve">"C.1.04"   (1,2+2,0-1,6+7,68)*3,8+(1,6+1,5)*3,0-1,0*2,2</t>
  </si>
  <si>
    <t xml:space="preserve">"C.1.05"   (1,54+4,565+0,1+0,05)*3,8-2,2*2,265+(2,2+2,265*2)*0,19</t>
  </si>
  <si>
    <t xml:space="preserve">"C.1.05"   (3,735+0,985+4,325+1,0+2,72+0,9+1,03+1,0+0,66)*2*3,0-2,2*2,265-1,0*2,02*3+(1,0+2,02*2)*0,2*3-0,9*2,02+(0,9+2,02*2)*0,2-0,8*1,97*2-0,7*1,97</t>
  </si>
  <si>
    <t xml:space="preserve">"C.1.06"   (6,0*2+2,3)*3,0-0,9*1,97</t>
  </si>
  <si>
    <t xml:space="preserve">"C.1.07"   (6,0*2+3,52)*3,0-0,8*1,97</t>
  </si>
  <si>
    <t xml:space="preserve">"C.1.08"   (6,0+10,675+1,475+1,865+1,75+1,84*2)*3,0-0,9*1,97-0,8*1,97*2</t>
  </si>
  <si>
    <t xml:space="preserve">"C.1.09"   (6,8+5,0)*3,0-0,9*1,97</t>
  </si>
  <si>
    <t xml:space="preserve">"C.1.10"   (2,035+1,525+0,15+2,3)*2*3,0-0,7*1,97</t>
  </si>
  <si>
    <t xml:space="preserve">"C.1.11"   (2,15+2,7)*2*3,0-0,8*1,97</t>
  </si>
  <si>
    <t xml:space="preserve">"C.1.12"   (3,11+6,745)*2*3,0-0,8*1,97</t>
  </si>
  <si>
    <t xml:space="preserve">"F.1.01"   ((3,75+0,45*2+4,7+0,25+1,5+2,15+1,0+5,35+1,0+1,25+3,75+0,14+2,87+0,14+3,4)*2+1,5-3,85)*3,0-1,8*2,4+(1,8+2,4*2)*0,36-2,0*2,265-2,2*2,265</t>
  </si>
  <si>
    <t xml:space="preserve">"F.1.01"   1,8*3,0+(3,985-1,8+0,115*2+0,25+3,3)*3,0/2</t>
  </si>
  <si>
    <t xml:space="preserve">"F.1.01"   (5,6*2+3,4)*3,0-2,2*2,265+(2,2+2,265*2)*0,25</t>
  </si>
  <si>
    <t xml:space="preserve">"F.1.01"   -0,9*2,02*2+(0,9+2,02*2)*0,2-1,0*2,02*5+(1,0+2,02*2)*0,18*5-1,5*2,265*2+(1,5+2,265*2)*0,25</t>
  </si>
  <si>
    <t xml:space="preserve">"F.1.02"   (3,66+3,4)*2*3,0-2,0*2,265+(2,0+2,265*2)*0,24</t>
  </si>
  <si>
    <t xml:space="preserve">"F.1.03a"   (1,61+2,87)*2*3,0-0,8*1,97*2</t>
  </si>
  <si>
    <t xml:space="preserve">"F.1.03b"   (1,935+0,15+1,075+1,645)*2*3,0-0,8*1,97</t>
  </si>
  <si>
    <t xml:space="preserve">"F.1.04a"   (1,61+3,75)*2*3,0-0,8*1,97*2</t>
  </si>
  <si>
    <t xml:space="preserve">"F.1.04b"   ((2,085+2,575+1,025+0,15)*2-3,4)*3,0-0,8*1,97</t>
  </si>
  <si>
    <t xml:space="preserve">"F.1.05"   (4,7*2+7,0)*3,0-0,9*1,97</t>
  </si>
  <si>
    <t xml:space="preserve">"F.1.06"   (4,7*2+3,11)*3,0-0,9*1,97</t>
  </si>
  <si>
    <t xml:space="preserve">"F.1.07"   1,685*3,0+(3,985-1,8+0,115*2+0,25+3,3)*3,0/2</t>
  </si>
  <si>
    <t xml:space="preserve">"F.1.08"   12,9*3,0-0,9*1,97</t>
  </si>
  <si>
    <t xml:space="preserve">"F.1.09"   (4,7*2+6,95)*3,0-0,9*1,97</t>
  </si>
  <si>
    <t xml:space="preserve">"F.1.10"   (4,7*2+7,55)*3,0-0,9*1,97</t>
  </si>
  <si>
    <t xml:space="preserve">"E.1.01,02"   (4,85*2-2,4-0,3-1,95+5,7)*3,3-2,1*2,515+(2,1+2,515*2)*0,25-1,9*2,2+(1,9+2,2*2)*0,1</t>
  </si>
  <si>
    <t xml:space="preserve">"E.1.03"   (5,2+3,2+4,6+2,01+0,14+0,9+2,1)*3,3-0,7*1,97-2,1*2,515</t>
  </si>
  <si>
    <t xml:space="preserve">"E.1.04a"   (0,94+2,01)*2*3,3-0,7*1,97*2</t>
  </si>
  <si>
    <t xml:space="preserve">"E.1.04b"   (0,9*2+2,01)*3,3-0,7*1,97</t>
  </si>
  <si>
    <t xml:space="preserve">"E.1.22a"   (2,15+2,45)*2*3,3-0,8*1,97*2+(0,9+2,1*2)*0,15</t>
  </si>
  <si>
    <t xml:space="preserve">"E.1.22b"   ((0,15+1,175+2,76)*2+2,45)*3,3-0,8*1,97</t>
  </si>
  <si>
    <t xml:space="preserve">"C.2.01"   (5,45+4,94+6,745)*2*3,0-1,5*2,0-1,2*2,65+(1,2+2,65*2)*0,175-0,8*1,97-0,9*2,02*2+(0,9+2,02*2)*0,2*2-1,0*2,02*2+(1,0+2,02*2)*0,2*2</t>
  </si>
  <si>
    <t xml:space="preserve">"C.2.02a"   (2,4+2,3)*2*3,0-0,8*1,97*2</t>
  </si>
  <si>
    <t xml:space="preserve">"C.2.02b"   (2,27+2,3)*2*3,0-0,8*1,97-0,7*1,97</t>
  </si>
  <si>
    <t xml:space="preserve">"C.2.02c"   (1,1*2+2,3)*3,0-0,7*1,97</t>
  </si>
  <si>
    <t xml:space="preserve">"C.2.03"   (6,0*2+3,52)*3,0-0,8*1,97</t>
  </si>
  <si>
    <t xml:space="preserve">"C.2.04"   (6,0+1,475+10,675)*3,0-0,9*1,97</t>
  </si>
  <si>
    <t xml:space="preserve">"C.2.05"   (6,8+5,0)*3,0-0,9*1,97</t>
  </si>
  <si>
    <t xml:space="preserve">"C.2.06a"   (3,11+4,8)*2*3,0-0,8*1,97-0,7*1,97*2</t>
  </si>
  <si>
    <t xml:space="preserve">"C.2.06b"   (1,35+0,9)*2*3,0-0,7*1,97</t>
  </si>
  <si>
    <t xml:space="preserve">"C.2.06c"   (1,35+2,115)*2,0*3,0-0,7*1,97</t>
  </si>
  <si>
    <t xml:space="preserve">"C.2.07"   (9,2*2-2,0+4,55-2,25)*3,0-0,8*1,97-1,5*2+(1,5+2,0*2)*0,19</t>
  </si>
  <si>
    <t xml:space="preserve">"C.2.08"   (7,06+1,61)*3,0-0,8*1,97</t>
  </si>
  <si>
    <t xml:space="preserve">"C.2.09"   (11,075+0,1+0,05)*3,0</t>
  </si>
  <si>
    <t xml:space="preserve">"F.2.01"   ((3,75+0,9+4,7+0,25+1,5+2,15+1,0+5,35+1,0+1,25+2,55+3,9)*2+3,85)*3,0-1,8*2,7+(1,8+2,7*2)*0,36-2,0*2,4-0,8*1,97*2</t>
  </si>
  <si>
    <t xml:space="preserve">"F.2.01"   (4,7*2+1,5)*3,0-1,5*2,15+(1,5+2,15*2)*0,25-1,0*2,02*5+(1,0+2,02*2)*0,15*5</t>
  </si>
  <si>
    <t xml:space="preserve">"F.2.02"   (3,66+3,4)*2*3,0-2,0*2,4+(2,0+2,4*2)*0,24</t>
  </si>
  <si>
    <t xml:space="preserve">"F.2.03a"   (1,61+2,87)*2*3,0-0,8*1,97*2</t>
  </si>
  <si>
    <t xml:space="preserve">"F.2.03b"   (0,968*2+2,87)*2*3,0-0,8*1,97</t>
  </si>
  <si>
    <t xml:space="preserve">"F.2.04a"   (1,61+3,75)*2*3,0-0,8*1,97*2</t>
  </si>
  <si>
    <t xml:space="preserve">"F.2.04b"   (2,085*2+3,75)*3,0-0,8*1,97</t>
  </si>
  <si>
    <t xml:space="preserve">"F.2.05"   (4,7*2+7,0)*3-0,9*1,97</t>
  </si>
  <si>
    <t xml:space="preserve">"F.2.06"   (4,7*2+3,11)*3,0-0,9*1,97</t>
  </si>
  <si>
    <t xml:space="preserve">"F.2.07"   12,9*3,0-0,9*1,97</t>
  </si>
  <si>
    <t xml:space="preserve">"F.2.08"   (4,7*2+6,95)*3,0-0,9*1,97</t>
  </si>
  <si>
    <t xml:space="preserve">"F.2.09"   (5,6*2+11,2)*3,0-0,9*1,97</t>
  </si>
  <si>
    <t xml:space="preserve">"E.2.01"   ((0,145+1,0+0,75+1,0+1,0+0,45)*2-0,9+0,25*2+1,12+0,77+2,7)*3,3-1,0*2,02*2+(1,0+2,02*2)*0,15*2-</t>
  </si>
  <si>
    <t xml:space="preserve">"E.2.16"   (6,6+5,0)*3,3-0,9*1,97</t>
  </si>
  <si>
    <t xml:space="preserve">"E.2.17"   (0,15+4,7+7,7)*3,3-0,9*1,97</t>
  </si>
  <si>
    <t xml:space="preserve">"E.2.18a"   (1,5+2,96)*2*3,3-0,8*1,97*2</t>
  </si>
  <si>
    <t xml:space="preserve">"E.2.18b"   (0,15+1,025+1,625+0,15)*2*3,3-0,8*1,97</t>
  </si>
  <si>
    <t>184</t>
  </si>
  <si>
    <t>612321391</t>
  </si>
  <si>
    <t>Omítka vápenocementová vnitřních ploch nanášená strojně Příplatek k cenám za každých dalších i započatých 5 mm tloušťky omítky přes 10 mm stěn</t>
  </si>
  <si>
    <t>2011681402</t>
  </si>
  <si>
    <t>https://podminky.urs.cz/item/CS_URS_2024_02/612321391</t>
  </si>
  <si>
    <t>185</t>
  </si>
  <si>
    <t>612341121</t>
  </si>
  <si>
    <t>Omítka sádrová nebo vápenosádrová vnitřních ploch nanášená ručně jednovrstvá, tloušťky do 10 mm hladká svislých konstrukcí stěn</t>
  </si>
  <si>
    <t>-491575530</t>
  </si>
  <si>
    <t>https://podminky.urs.cz/item/CS_URS_2024_02/612341121</t>
  </si>
  <si>
    <t>"Nové pórobetonové příčky ve stávajících pavilonech</t>
  </si>
  <si>
    <t>4,725*3,0*2</t>
  </si>
  <si>
    <t>((1,04+1,64)*3,3-0,7*1,97)*2</t>
  </si>
  <si>
    <t>186</t>
  </si>
  <si>
    <t>612341191</t>
  </si>
  <si>
    <t>Omítka sádrová nebo vápenosádrová vnitřních ploch nanášená ručně Příplatek k cenám za každých dalších i započatých 5 mm tloušťky omítky přes 10 mm stěn</t>
  </si>
  <si>
    <t>1542894306</t>
  </si>
  <si>
    <t>https://podminky.urs.cz/item/CS_URS_2024_02/612341191</t>
  </si>
  <si>
    <t>187</t>
  </si>
  <si>
    <t>612811002</t>
  </si>
  <si>
    <t>Omítka tepelně izolační vnitřních ploch svislých konstrukcí stěn v podlaží i na schodišti prováděná v 1 vrstvě, tloušťky přes 20 do 30 mm</t>
  </si>
  <si>
    <t>1949455764</t>
  </si>
  <si>
    <t>https://podminky.urs.cz/item/CS_URS_2024_02/612811002</t>
  </si>
  <si>
    <t>"D05 - PARAPET OKNA V NEZATEPLENÉ FASÁDĚ</t>
  </si>
  <si>
    <t xml:space="preserve">"D.1.1.c-04  VÝPIS VNITŘNÍCH PARAPETŮ</t>
  </si>
  <si>
    <t xml:space="preserve">"PP01"   2,4*53*0,15</t>
  </si>
  <si>
    <t xml:space="preserve">"PP02"   1,3*2*0,15</t>
  </si>
  <si>
    <t xml:space="preserve">"PP03"   1,2*2*0,15</t>
  </si>
  <si>
    <t xml:space="preserve">"PP04"   1,1*4*0,15</t>
  </si>
  <si>
    <t xml:space="preserve">"PP05"   1,35*1*0,15</t>
  </si>
  <si>
    <t xml:space="preserve">"PP06"   1,2*7*0,15</t>
  </si>
  <si>
    <t xml:space="preserve">"PP07"   1,5*1*0,15</t>
  </si>
  <si>
    <t xml:space="preserve">"PP08"   1,8*1*0,15</t>
  </si>
  <si>
    <t>188</t>
  </si>
  <si>
    <t>619995001</t>
  </si>
  <si>
    <t>Začištění omítek (s dodáním hmot) kolem oken, dveří, podlah, obkladů apod.</t>
  </si>
  <si>
    <t>1146273114</t>
  </si>
  <si>
    <t>https://podminky.urs.cz/item/CS_URS_2024_02/619995001</t>
  </si>
  <si>
    <t xml:space="preserve">"30/P"    (1,26+2,08)*2*1</t>
  </si>
  <si>
    <t xml:space="preserve">"33/P"    (1,80+2,40)*2*1</t>
  </si>
  <si>
    <t xml:space="preserve">"O08"    (2,40+2,40)*2*2</t>
  </si>
  <si>
    <t xml:space="preserve">"O09"    (2,40+1,50)*2*4</t>
  </si>
  <si>
    <t xml:space="preserve">"O10"    (2,40+1,50)*2*2</t>
  </si>
  <si>
    <t xml:space="preserve">"O11"    (2,40+2,40)*2*2</t>
  </si>
  <si>
    <t xml:space="preserve">"36/L"    (1,45+2,25)*2*1</t>
  </si>
  <si>
    <t xml:space="preserve">"O16"    (1,50+1,20)*2*1</t>
  </si>
  <si>
    <t xml:space="preserve">"O17"    (1,80+1,80)*2*1</t>
  </si>
  <si>
    <t xml:space="preserve">"O11"    (2,40+2,40)*2*1</t>
  </si>
  <si>
    <t xml:space="preserve">"O15, 29/L"    (1,10+1,3+3,30)*2*1</t>
  </si>
  <si>
    <t>189</t>
  </si>
  <si>
    <t>622143003</t>
  </si>
  <si>
    <t>Montáž omítkových profilů plastových, pozinkovaných nebo dřevěných upevněných vtlačením do podkladní vrstvy nebo přibitím rohových s tkaninou</t>
  </si>
  <si>
    <t>-2090846934</t>
  </si>
  <si>
    <t>https://podminky.urs.cz/item/CS_URS_2024_02/622143003</t>
  </si>
  <si>
    <t>"D08 - SOKL V PODSKLEPENÉ ČÁSTI</t>
  </si>
  <si>
    <t xml:space="preserve">"F.0.01"   (12,9+4,7)*2*2</t>
  </si>
  <si>
    <t>190</t>
  </si>
  <si>
    <t>63127464</t>
  </si>
  <si>
    <t>profil rohový Al s výztužnou tkaninou š 100/100mm</t>
  </si>
  <si>
    <t>-224000709</t>
  </si>
  <si>
    <t>70,4*1,05 'Přepočtené koeficientem množství</t>
  </si>
  <si>
    <t>191</t>
  </si>
  <si>
    <t>622211011</t>
  </si>
  <si>
    <t>Montáž kontaktního zateplení lepením a mechanickým kotvením z polystyrenových desek (dodávka ve specifikaci) na vnější stěny, na podklad betonový nebo z lehčeného betonu, z tvárnic keramických nebo vápenopískových, tloušťky desek přes 40 do 80 mm</t>
  </si>
  <si>
    <t>265555647</t>
  </si>
  <si>
    <t>https://podminky.urs.cz/item/CS_URS_2024_02/622211011</t>
  </si>
  <si>
    <t>(12,9+4,7)*2*0,5</t>
  </si>
  <si>
    <t>192</t>
  </si>
  <si>
    <t>28375934</t>
  </si>
  <si>
    <t>deska EPS 70 fasádní λ=0,039 tl 60mm</t>
  </si>
  <si>
    <t>-1667071108</t>
  </si>
  <si>
    <t>17,6*1,05 'Přepočtené koeficientem množství</t>
  </si>
  <si>
    <t>193</t>
  </si>
  <si>
    <t>622252002</t>
  </si>
  <si>
    <t>Montáž profilů kontaktního zateplení ostatních stěnových, dilatačních apod. lepených do tmelu</t>
  </si>
  <si>
    <t>-384778407</t>
  </si>
  <si>
    <t>https://podminky.urs.cz/item/CS_URS_2024_02/622252002</t>
  </si>
  <si>
    <t>194</t>
  </si>
  <si>
    <t>5534300R</t>
  </si>
  <si>
    <t>profil dilatační PVC pro vnitřní omítky pro napojení jednotlivých ploch v rohu nebo na ploše</t>
  </si>
  <si>
    <t>214497294</t>
  </si>
  <si>
    <t>"styk nového a původního zdiva, detail D13</t>
  </si>
  <si>
    <t>(1,8+2,515*2)+3,8*2+(3,3+1,7)+5,5+(2,7+2,75*2)</t>
  </si>
  <si>
    <t>3,0*3+3,3</t>
  </si>
  <si>
    <t>3,3*2+(3,3-1,8)*1</t>
  </si>
  <si>
    <t>3,0*2+0,1+0,24+0,05+8,2+(1,2+3,0*2)</t>
  </si>
  <si>
    <t>3,0*4</t>
  </si>
  <si>
    <t>3,3*3+(3,3-1,8)*2</t>
  </si>
  <si>
    <t>100,22*1,05 'Přepočtené koeficientem množství</t>
  </si>
  <si>
    <t>Úprava povrchů vnějších</t>
  </si>
  <si>
    <t>195</t>
  </si>
  <si>
    <t>619996117</t>
  </si>
  <si>
    <t>Ochrana stavebních konstrukcí a samostatných prvků včetně pozdějšího odstranění obedněním z OSB desek podlahy</t>
  </si>
  <si>
    <t>-2061193491</t>
  </si>
  <si>
    <t>https://podminky.urs.cz/item/CS_URS_2024_02/619996117</t>
  </si>
  <si>
    <t>"ochrana střešních konstrukcí pod lešením</t>
  </si>
  <si>
    <t>"pavilon B</t>
  </si>
  <si>
    <t>20,95*2,0</t>
  </si>
  <si>
    <t>5,0*5,85</t>
  </si>
  <si>
    <t>196</t>
  </si>
  <si>
    <t>619996145</t>
  </si>
  <si>
    <t>Ochrana stavebních konstrukcí a samostatných prvků včetně pozdějšího odstranění obalením geotextilií samostatných konstrukcí a prvků</t>
  </si>
  <si>
    <t>945677422</t>
  </si>
  <si>
    <t>https://podminky.urs.cz/item/CS_URS_2024_02/619996145</t>
  </si>
  <si>
    <t>197</t>
  </si>
  <si>
    <t>621131121</t>
  </si>
  <si>
    <t>Podkladní a spojovací vrstva vnějších omítaných ploch penetrace nanášená ručně podhledů</t>
  </si>
  <si>
    <t>-1319970828</t>
  </si>
  <si>
    <t>https://podminky.urs.cz/item/CS_URS_2024_02/621131121</t>
  </si>
  <si>
    <t xml:space="preserve">"E.1.25"   </t>
  </si>
  <si>
    <t>2,4*2,0</t>
  </si>
  <si>
    <t>198</t>
  </si>
  <si>
    <t>621151011</t>
  </si>
  <si>
    <t>Penetrační nátěr vnějších pastovitých tenkovrstvých omítek silikátový podhledů</t>
  </si>
  <si>
    <t>1030615185</t>
  </si>
  <si>
    <t>https://podminky.urs.cz/item/CS_URS_2024_02/621151011</t>
  </si>
  <si>
    <t>199</t>
  </si>
  <si>
    <t>621221051</t>
  </si>
  <si>
    <t xml:space="preserve">Montáž kontaktního zateplení lepením a mechanickým kotvením z desek minerální vlny s podélnou orientací vláken nebo kombinovaných (dodávka ve specifikaci) na vnější podhledy, na podklad betonový nebo z lehčeného betonu nebo keramický, tloušťky desek přes </t>
  </si>
  <si>
    <t>-307984964</t>
  </si>
  <si>
    <t>https://podminky.urs.cz/item/CS_URS_2024_02/621221051</t>
  </si>
  <si>
    <t>200</t>
  </si>
  <si>
    <t>63142033</t>
  </si>
  <si>
    <t>deska tepelně izolační minerální kontaktních fasád podélné vlákno λ=0,035-0,036 tl 240mm</t>
  </si>
  <si>
    <t>1463550851</t>
  </si>
  <si>
    <t>4,8*1,05 'Přepočtené koeficientem množství</t>
  </si>
  <si>
    <t>201</t>
  </si>
  <si>
    <t>621251105</t>
  </si>
  <si>
    <t>Montáž kontaktního zateplení lepením a mechanickým kotvením Příplatek k cenám za zápustnou montáž kotev s použitím tepelněizolačních zátek na vnější podhledy z minerální vlny</t>
  </si>
  <si>
    <t>-76168884</t>
  </si>
  <si>
    <t>https://podminky.urs.cz/item/CS_URS_2024_02/621251105</t>
  </si>
  <si>
    <t>202</t>
  </si>
  <si>
    <t>621531022</t>
  </si>
  <si>
    <t>Omítka tenkovrstvá silikonová vnějších ploch probarvená bez penetrace zatíraná (škrábaná), zrnitost 2,0 mm podhledů</t>
  </si>
  <si>
    <t>1768599646</t>
  </si>
  <si>
    <t>https://podminky.urs.cz/item/CS_URS_2024_02/621531022</t>
  </si>
  <si>
    <t>203</t>
  </si>
  <si>
    <t>622131102</t>
  </si>
  <si>
    <t>Podkladní a spojovací vrstva vnějších omítaných ploch cementový postřik nanášený ručně síťovitě (pokrytí plochy 50 až 75 %) stěn</t>
  </si>
  <si>
    <t>1145238899</t>
  </si>
  <si>
    <t>https://podminky.urs.cz/item/CS_URS_2024_02/622131102</t>
  </si>
  <si>
    <t>"viz Omítka vápenocementová vnějších ploch jednovrstvá hladká...</t>
  </si>
  <si>
    <t>116,091+115,255</t>
  </si>
  <si>
    <t>"viz Omítka tepelně izolační vnějších ploch...</t>
  </si>
  <si>
    <t>687,322</t>
  </si>
  <si>
    <t>204</t>
  </si>
  <si>
    <t>622142001</t>
  </si>
  <si>
    <t>Pletivo vnějších ploch v ploše nebo pruzích, na plném podkladu sklovláknité vtlačené do tmelu stěn</t>
  </si>
  <si>
    <t>985846444</t>
  </si>
  <si>
    <t>https://podminky.urs.cz/item/CS_URS_2024_02/622142001</t>
  </si>
  <si>
    <t xml:space="preserve">"D.1.1.b-36  POHLED SEVERNÍ A JIŽNÍ - NÁVRH NOVÉHO STAVU</t>
  </si>
  <si>
    <t>"pohled severní</t>
  </si>
  <si>
    <t>(5,85+0,04)*(4,12-0,25-0,8)</t>
  </si>
  <si>
    <t>-2,4*(2,75-0,8+0,32)+2,75*2*(0,1+0,04)</t>
  </si>
  <si>
    <t>(0,04+12,15+0,04)*(7,85-0,015-0,2-0,25-0,45)</t>
  </si>
  <si>
    <t>-4,3*0,4+2,0*2*(3,05-0,4)</t>
  </si>
  <si>
    <t>-2,0*(3,05-0,4)+3,05*2*(0,1+0,04)</t>
  </si>
  <si>
    <t>-2,4*2,15*2+2,15*(0,1+0,04)*2</t>
  </si>
  <si>
    <t>"pohled jižní</t>
  </si>
  <si>
    <t>(0,04+12,225+0,04)*(7,25-0,015-(0,25+0,2)*2)</t>
  </si>
  <si>
    <t>-2,4*1,85*3+1,85*(0,1+0,04)*3</t>
  </si>
  <si>
    <t>-1,3*1,85-1,1*(2,75-0,4)+(2,75*2-1,85)*(0,1+0,04)</t>
  </si>
  <si>
    <t>(0,04+13,5+0,04)*(7,25-0,015-(0,25+0,2)*2)</t>
  </si>
  <si>
    <t>-2,4*1,85*8+1,85*(0,1+0,04)*4</t>
  </si>
  <si>
    <t xml:space="preserve">"D.1.1.b-37  POHLED ZÁPADNÍ (PAVILON B+C) A VÝCHODNÍ - NÁVRH NOVÉHO STAVU</t>
  </si>
  <si>
    <t>"pohled západní</t>
  </si>
  <si>
    <t>(0,25+4,55+0,19)*(7,85-0,015-0,25*2)-4,5*(0,7-0,015)</t>
  </si>
  <si>
    <t>(22,225+0,04-(0,25+4,55+0,19))*(7,25-0,015-(0,25+0,2)*2)-10,35*(0,4-0,015)</t>
  </si>
  <si>
    <t>-2,4*1,85*7+1,85*(0,1+0,04)*6</t>
  </si>
  <si>
    <t>-2,4*0,735+0,735*2*(0,1+0,04)</t>
  </si>
  <si>
    <t>-1,1*1,8*3+1,8*(0,1+0,04)*2</t>
  </si>
  <si>
    <t>-1,4*2,2+2,2*2*(0,1+0,04)</t>
  </si>
  <si>
    <t>"pohled východní</t>
  </si>
  <si>
    <t>(0,04+28,1+0,04+1,7)*(7,25-0,015-(0,25+0,2)*2)-3,0*(0,4-0,015)</t>
  </si>
  <si>
    <t>-1,8*(2,75-0,4)+2,75*2*(0,1+0,04)</t>
  </si>
  <si>
    <t>-2,4*2,4+2,4*2*(0,1+0,04)</t>
  </si>
  <si>
    <t>-2,4*1,85*9+1,85*(0,1+0,04)*10</t>
  </si>
  <si>
    <t>(8,0+0,04)*(7,85-0,015-(0,25+0,2)*2)</t>
  </si>
  <si>
    <t>-2,4*0,75+0,75*2*(0,1+0,04)</t>
  </si>
  <si>
    <t xml:space="preserve">"D.1.1.b-38  POHLED ZÁPADNÍ (PAVILON E A PAVILON F) - NÁVRH NOVÉHO STAVU</t>
  </si>
  <si>
    <t>(21,135+0,04)*(7,25-0,015-(0,25+0,2)*2)-11,0*(0,4-0,015)</t>
  </si>
  <si>
    <t>-1,2*0,735*2+0,735*2*(0,1+0,04)*2</t>
  </si>
  <si>
    <t>-1,3*2,75*2+2,75*2*(0,1+0,04)</t>
  </si>
  <si>
    <t xml:space="preserve">"D.1.1.b-39  POHLED VÝCHODNÍ (PAVILON C) - NÁVRH NOVÉHO STAVU</t>
  </si>
  <si>
    <t>(5,0+0,04)*(4,12-0,45-0,4)</t>
  </si>
  <si>
    <t>(5,0+0,12)*(7,85-3,80-0,25)</t>
  </si>
  <si>
    <t>205</t>
  </si>
  <si>
    <t>622142002</t>
  </si>
  <si>
    <t>Pletivo vnějších ploch v ploše nebo pruzích, na plném podkladu sklovláknité provizorně přichycené stěn</t>
  </si>
  <si>
    <t>-2098971535</t>
  </si>
  <si>
    <t>https://podminky.urs.cz/item/CS_URS_2024_02/622142002</t>
  </si>
  <si>
    <t>"D.1.1.a – TECHNICKÁ ZPRÁVA - A.6.8. Vnitřní a vnější povrchy - sokl</t>
  </si>
  <si>
    <t>"vyrovnání soklu pod stěrkovou hydroizolaci a mozaikovou omítku</t>
  </si>
  <si>
    <t>115,255</t>
  </si>
  <si>
    <t>206</t>
  </si>
  <si>
    <t>622143001</t>
  </si>
  <si>
    <t>Montáž omítkových profilů plastových, pozinkovaných nebo dřevěných upevněných vtlačením do podkladní vrstvy nebo přibitím soklových</t>
  </si>
  <si>
    <t>253470810</t>
  </si>
  <si>
    <t>https://podminky.urs.cz/item/CS_URS_2024_02/622143001</t>
  </si>
  <si>
    <t>22,225+0,4*2+12,225+0,4*2+4,0</t>
  </si>
  <si>
    <t>8,0+12,15+0,4*2-2,4+8,0</t>
  </si>
  <si>
    <t>21,135+0,4+13,5+28,1+0,4*2+1,7</t>
  </si>
  <si>
    <t>"ukončení tepelněizolační omítky v návaznosti na dilatace u stávajících objektů</t>
  </si>
  <si>
    <t>"pavilon A/C</t>
  </si>
  <si>
    <t>(7,25-0,4)*1</t>
  </si>
  <si>
    <t>(7,25-0,015)*1</t>
  </si>
  <si>
    <t>"pavilon B/C</t>
  </si>
  <si>
    <t>(4,3-0,8)*1</t>
  </si>
  <si>
    <t>(4,3-0,7)*1</t>
  </si>
  <si>
    <t>"pavilon A/F</t>
  </si>
  <si>
    <t>"pavilon D/F</t>
  </si>
  <si>
    <t>(7,25-0,15)*1</t>
  </si>
  <si>
    <t>"pavilon E stáv/pavilon E příst.</t>
  </si>
  <si>
    <t>(7,85-0,015)*2</t>
  </si>
  <si>
    <t>207</t>
  </si>
  <si>
    <t>5534301R</t>
  </si>
  <si>
    <t>pozinkovaná lišta s PVC hranou pro tepelně izolační omítky tl 40mm</t>
  </si>
  <si>
    <t>1351435959</t>
  </si>
  <si>
    <t>193,89*1,05 'Přepočtené koeficientem množství</t>
  </si>
  <si>
    <t>208</t>
  </si>
  <si>
    <t>622143004</t>
  </si>
  <si>
    <t>Montáž omítkových profilů plastových, pozinkovaných nebo dřevěných upevněných vtlačením do podkladní vrstvy nebo přibitím začišťovacích samolepících pro vytvoření dilatujícího spoje s okenním rámem</t>
  </si>
  <si>
    <t>939135691</t>
  </si>
  <si>
    <t>https://podminky.urs.cz/item/CS_URS_2024_02/622143004</t>
  </si>
  <si>
    <t>209</t>
  </si>
  <si>
    <t>59051516</t>
  </si>
  <si>
    <t>profil začišťovací PVC pro ostění vnitřních omítek</t>
  </si>
  <si>
    <t>2096015520</t>
  </si>
  <si>
    <t xml:space="preserve">"D.1.1.c-01  VÝPIS OKEN</t>
  </si>
  <si>
    <t xml:space="preserve">"O01"    (2,40+1,85*2)*30</t>
  </si>
  <si>
    <t xml:space="preserve">"O02"    (1,30+1,85*2)*2</t>
  </si>
  <si>
    <t xml:space="preserve">"O03"    (1,20+0,74*2)*4</t>
  </si>
  <si>
    <t xml:space="preserve">"O04"    (1,10+1,80*2)*3</t>
  </si>
  <si>
    <t xml:space="preserve">"O05"    (1,35+1,80*2)*1</t>
  </si>
  <si>
    <t xml:space="preserve">"O06"    (2,40+2,40*2)*1</t>
  </si>
  <si>
    <t xml:space="preserve">"O07"    (1,20+0,75*2)*4</t>
  </si>
  <si>
    <t xml:space="preserve">"O08"    (2,40+2,40*2)*4</t>
  </si>
  <si>
    <t xml:space="preserve">"O09"    (2,40+1,50*2)*8</t>
  </si>
  <si>
    <t xml:space="preserve">"O10"    (2,40+1,50*2)*4</t>
  </si>
  <si>
    <t xml:space="preserve">"O11"    (2,40+2,40*2)*3</t>
  </si>
  <si>
    <t xml:space="preserve">"O12"    (1,20+1,50*2)*5</t>
  </si>
  <si>
    <t xml:space="preserve">"O13"    (1,20+0,60*2)*2</t>
  </si>
  <si>
    <t xml:space="preserve">"O14"    (2,40+2,15*2)*4</t>
  </si>
  <si>
    <t xml:space="preserve">"O15"    (1,10+2,40*2)*1</t>
  </si>
  <si>
    <t xml:space="preserve">"O16"    (1,50+1,20*2)*1</t>
  </si>
  <si>
    <t xml:space="preserve">"O17"    (1,80+1,80*2)*1</t>
  </si>
  <si>
    <t xml:space="preserve">"D.1.1.c-02  VÝPIS DVEŘÍ</t>
  </si>
  <si>
    <t xml:space="preserve">"26/L"    (1,10+2,75*2)*2</t>
  </si>
  <si>
    <t xml:space="preserve">"27/L"    (1,30+2,75*2)*1</t>
  </si>
  <si>
    <t xml:space="preserve">"27/P"    (1,30+2,75*2)*1</t>
  </si>
  <si>
    <t xml:space="preserve">"28/P"    (1,40+2,20*2)*1</t>
  </si>
  <si>
    <t xml:space="preserve">"29/L"    (1,30+3,30*2)*1</t>
  </si>
  <si>
    <t xml:space="preserve">"30/P"    (1,26+2,08*2)*1</t>
  </si>
  <si>
    <t xml:space="preserve">"32/P"    (2,40+2,75*2)*1</t>
  </si>
  <si>
    <t xml:space="preserve">"33/P"    (1,80+2,40*2)*1</t>
  </si>
  <si>
    <t xml:space="preserve">"34/P"    (2,00+3,05*2)*1</t>
  </si>
  <si>
    <t xml:space="preserve">"36/L"    (1,45+2,25*2)*1</t>
  </si>
  <si>
    <t xml:space="preserve">"37/P"    (1,80+2,75*2)*1</t>
  </si>
  <si>
    <t>505,54*1,05 'Přepočtené koeficientem množství</t>
  </si>
  <si>
    <t>210</t>
  </si>
  <si>
    <t>622151011</t>
  </si>
  <si>
    <t>Penetrační nátěr vnějších pastovitých tenkovrstvých omítek silikátový stěn</t>
  </si>
  <si>
    <t>-846660543</t>
  </si>
  <si>
    <t>https://podminky.urs.cz/item/CS_URS_2024_02/622151011</t>
  </si>
  <si>
    <t>211</t>
  </si>
  <si>
    <t>622151021</t>
  </si>
  <si>
    <t>Penetrační nátěr vnějších pastovitých tenkovrstvých omítek mozaikových akrylátový stěn</t>
  </si>
  <si>
    <t>428980444</t>
  </si>
  <si>
    <t>https://podminky.urs.cz/item/CS_URS_2024_02/622151021</t>
  </si>
  <si>
    <t>212</t>
  </si>
  <si>
    <t>622211021</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</si>
  <si>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</si>
  <si>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-1272620088</t>
  </si>
  <si>
    <t>https://podminky.urs.cz/item/CS_URS_2024_02/622211021</t>
  </si>
  <si>
    <t>"řez C1-C4</t>
  </si>
  <si>
    <t>(20,95-2,05)*(7,85-4,3)</t>
  </si>
  <si>
    <t>"řez C5</t>
  </si>
  <si>
    <t>(21,0-(20,95-2,05))*(7,85-4,3+0,85)</t>
  </si>
  <si>
    <t>"výplně</t>
  </si>
  <si>
    <t>-(1,2-0,04*2)*(0,6-0,04)*2-(1,2-0,04*2)*(1,5-0,04)*5</t>
  </si>
  <si>
    <t>213</t>
  </si>
  <si>
    <t>28375939</t>
  </si>
  <si>
    <t>deska EPS 70 fasádní λ=0,039 tl 120mm</t>
  </si>
  <si>
    <t>-60095511</t>
  </si>
  <si>
    <t>66,905*1,05 'Přepočtené koeficientem množství</t>
  </si>
  <si>
    <t>214</t>
  </si>
  <si>
    <t>622211031</t>
  </si>
  <si>
    <t>Montáž kontaktního zateplení lepením a mechanickým kotvením z polystyrenových desek (dodávka ve specifikaci) na vnější stěny, na podklad betonový nebo z lehčeného betonu, z tvárnic keramických nebo vápenopískových, tloušťky desek přes 120 do 160 mm</t>
  </si>
  <si>
    <t>-1825961529</t>
  </si>
  <si>
    <t>https://podminky.urs.cz/item/CS_URS_2024_02/622211031</t>
  </si>
  <si>
    <t>"obvodová stěna pavilonu C ve 2.NP nad střešní rovinou</t>
  </si>
  <si>
    <t>"řezy C1-C5</t>
  </si>
  <si>
    <t>21,0*1,23</t>
  </si>
  <si>
    <t>215</t>
  </si>
  <si>
    <t>28375951</t>
  </si>
  <si>
    <t>deska EPS 70 fasádní λ=0,039 tl 140mm</t>
  </si>
  <si>
    <t>564256140</t>
  </si>
  <si>
    <t>25,83*1,05 'Přepočtené koeficientem množství</t>
  </si>
  <si>
    <t>216</t>
  </si>
  <si>
    <t>622212001</t>
  </si>
  <si>
    <t>Montáž kontaktního zateplení vnějšího ostění, nadpraží nebo parapetu lepením z polystyrenových desek (dodávka ve specifikaci) hloubky špalet do 200 mm, tloušťky desek do 40 mm</t>
  </si>
  <si>
    <t>1704589721</t>
  </si>
  <si>
    <t>https://podminky.urs.cz/item/CS_URS_2024_02/622212001</t>
  </si>
  <si>
    <t>"D06 - PARAPET OKNA V ZATEPLENÉ FASÁDĚ (ETICS)</t>
  </si>
  <si>
    <t>1,2*7</t>
  </si>
  <si>
    <t>217</t>
  </si>
  <si>
    <t>28376439</t>
  </si>
  <si>
    <t>deska XPS hrana rovná a strukturovaný povrch 250kPa λ=0,032 tl 40mm</t>
  </si>
  <si>
    <t>1485136428</t>
  </si>
  <si>
    <t>8,4*0,12</t>
  </si>
  <si>
    <t>1,008*1,1 'Přepočtené koeficientem množství</t>
  </si>
  <si>
    <t>218</t>
  </si>
  <si>
    <t>622231111</t>
  </si>
  <si>
    <t>Montáž kontaktního zateplení lepením a mechanickým kotvením z desek z fenolické pěny (dodávka ve specifikaci) na vnější stěny, na podklad betonový nebo z lehčeného betonu, z tvárnic keramických nebo vápenopískových, tloušťky desek přes 40 do 80 mm</t>
  </si>
  <si>
    <t>1945831334</t>
  </si>
  <si>
    <t>https://podminky.urs.cz/item/CS_URS_2024_02/622231111</t>
  </si>
  <si>
    <t>(0,04+0,45+0,04)*1,8*2</t>
  </si>
  <si>
    <t>(0,04+0,6+0,04)*1,85*3</t>
  </si>
  <si>
    <t>(0,04+0,6+0,04)*1,85*6</t>
  </si>
  <si>
    <t>(0,04+0,6+0,04)*2,15*2</t>
  </si>
  <si>
    <t>219</t>
  </si>
  <si>
    <t>28376803</t>
  </si>
  <si>
    <t>deska fenolická tepelně izolační fasádní λ=0,020 tl 50mm</t>
  </si>
  <si>
    <t>-177950482</t>
  </si>
  <si>
    <t>27,476*1,05 'Přepočtené koeficientem množství</t>
  </si>
  <si>
    <t>220</t>
  </si>
  <si>
    <t>622231121</t>
  </si>
  <si>
    <t>Montáž kontaktního zateplení lepením a mechanickým kotvením z desek z fenolické pěny (dodávka ve specifikaci) na vnější stěny, na podklad betonový nebo z lehčeného betonu, z tvárnic keramických nebo vápenopískových, tloušťky desek přes 80 do 120 mm</t>
  </si>
  <si>
    <t>-772306973</t>
  </si>
  <si>
    <t>https://podminky.urs.cz/item/CS_URS_2024_02/622231121</t>
  </si>
  <si>
    <t>"D01 - NADPRAŽÍ OKNA V NEZATEPLENÉ FASÁDĚ</t>
  </si>
  <si>
    <t>"věnce a dobetonávky v úrovni stropu</t>
  </si>
  <si>
    <t>((0,3+4,7+0,24+0,06)*2+13,5)*0,45</t>
  </si>
  <si>
    <t>(22,165+0,05+12,125+0,05+5,25)*0,45</t>
  </si>
  <si>
    <t>(6,05+0,05+4,95)*0,25+4,95*0,28</t>
  </si>
  <si>
    <t>(7,925+0,05+7,1+0,05+2,0+2,0+0,05+2,45+0,05+7,925)*0,485</t>
  </si>
  <si>
    <t>2,5*0,45</t>
  </si>
  <si>
    <t>(20,835+0,05+13,40+0,05+24,625+0,975+0,05+1,625)*0,45</t>
  </si>
  <si>
    <t>(22,175-5,0+0,05+12,125+0,05+5,25)*0,45</t>
  </si>
  <si>
    <t>1,2*0,1*7</t>
  </si>
  <si>
    <t>(5,0+5,0)*0,25</t>
  </si>
  <si>
    <t>(7,925+0,05+12,05+0,05+7,925)*0,45</t>
  </si>
  <si>
    <t>(20,835+0,05+13,40+0,05+28,00+0,05+1,625)*0,45</t>
  </si>
  <si>
    <t>221</t>
  </si>
  <si>
    <t>28376807</t>
  </si>
  <si>
    <t>deska fenolická tepelně izolační fasádní λ=0,020 tl 90mm</t>
  </si>
  <si>
    <t>606103032</t>
  </si>
  <si>
    <t>136,376*1,05 'Přepočtené koeficientem množství</t>
  </si>
  <si>
    <t>222</t>
  </si>
  <si>
    <t>622232001</t>
  </si>
  <si>
    <t>Montáž kontaktního zateplení vnějšího ostění, nadpraží nebo parapetu lepením z desek z fenolické pěny (dodávka ve specifikaci) hloubky špalet do 200 mm, tloušťky desek do 40 mm</t>
  </si>
  <si>
    <t>-1155776764</t>
  </si>
  <si>
    <t>https://podminky.urs.cz/item/CS_URS_2024_02/622232001</t>
  </si>
  <si>
    <t xml:space="preserve">"O01"    2,40*30</t>
  </si>
  <si>
    <t xml:space="preserve">"O02"    1,30*2</t>
  </si>
  <si>
    <t xml:space="preserve">"O03"    1,20*4</t>
  </si>
  <si>
    <t xml:space="preserve">"O04"    1,10*3</t>
  </si>
  <si>
    <t xml:space="preserve">"O06"    2,40*1</t>
  </si>
  <si>
    <t xml:space="preserve">"O07"    1,20*4</t>
  </si>
  <si>
    <t xml:space="preserve">"O14"    2,40*4</t>
  </si>
  <si>
    <t xml:space="preserve">"26/L"    1,10*2</t>
  </si>
  <si>
    <t xml:space="preserve">"27/L"    1,30*1</t>
  </si>
  <si>
    <t xml:space="preserve">"27/P"    1,30*1</t>
  </si>
  <si>
    <t xml:space="preserve">"28/P"    1,40*1</t>
  </si>
  <si>
    <t xml:space="preserve">"32/P"    2,40*1</t>
  </si>
  <si>
    <t xml:space="preserve">"34/P"    2,00*1</t>
  </si>
  <si>
    <t xml:space="preserve">"37/P"    1,80*1</t>
  </si>
  <si>
    <t>223</t>
  </si>
  <si>
    <t>28376800</t>
  </si>
  <si>
    <t>deska fenolická tepelně izolační fasádní λ=0,021 tl 20mm</t>
  </si>
  <si>
    <t>-382655184</t>
  </si>
  <si>
    <t>111,9*0,1</t>
  </si>
  <si>
    <t>11,19*1,05 'Přepočtené koeficientem množství</t>
  </si>
  <si>
    <t>224</t>
  </si>
  <si>
    <t>-174801536</t>
  </si>
  <si>
    <t>2*1,8*2</t>
  </si>
  <si>
    <t>2*1,85*3</t>
  </si>
  <si>
    <t>2*1,85*6</t>
  </si>
  <si>
    <t>2*2,15*2</t>
  </si>
  <si>
    <t>225</t>
  </si>
  <si>
    <t>28376802</t>
  </si>
  <si>
    <t>deska fenolická tepelně izolační fasádní λ=0,021 tl 40mm</t>
  </si>
  <si>
    <t>-816314641</t>
  </si>
  <si>
    <t>82,4*0,1</t>
  </si>
  <si>
    <t>8,24*1,05 'Přepočtené koeficientem množství</t>
  </si>
  <si>
    <t>226</t>
  </si>
  <si>
    <t>622251101</t>
  </si>
  <si>
    <t>Montáž kontaktního zateplení lepením a mechanickým kotvením Příplatek k cenám za zápustnou montáž kotev s použitím tepelněizolačních zátek na vnější stěny z polystyrenu</t>
  </si>
  <si>
    <t>-450302447</t>
  </si>
  <si>
    <t>https://podminky.urs.cz/item/CS_URS_2024_02/622251101</t>
  </si>
  <si>
    <t>"viz Montáž kontaktního zateplení... z polystyrenových desek...</t>
  </si>
  <si>
    <t>66,905+25,83</t>
  </si>
  <si>
    <t>227</t>
  </si>
  <si>
    <t>622251107</t>
  </si>
  <si>
    <t>Montáž kontaktního zateplení lepením a mechanickým kotvením Příplatek k cenám za zápustnou montáž kotev s použitím tepelněizolačních zátek na vnější stěny z fenolické pěny</t>
  </si>
  <si>
    <t>386778121</t>
  </si>
  <si>
    <t>https://podminky.urs.cz/item/CS_URS_2024_02/622251107</t>
  </si>
  <si>
    <t>"viz Montáž kontaktního zateplení... z desek z fenolické pěny...</t>
  </si>
  <si>
    <t>136,376</t>
  </si>
  <si>
    <t>228</t>
  </si>
  <si>
    <t>-1844895960</t>
  </si>
  <si>
    <t>229</t>
  </si>
  <si>
    <t>63127416</t>
  </si>
  <si>
    <t>profil rohový PVC s výztužnou tkaninou š 100/100mm</t>
  </si>
  <si>
    <t>-482461700</t>
  </si>
  <si>
    <t>"ostění otvorů</t>
  </si>
  <si>
    <t xml:space="preserve">"O01"    1,85*2*30</t>
  </si>
  <si>
    <t xml:space="preserve">"O02"    1,85*2*2</t>
  </si>
  <si>
    <t xml:space="preserve">"O03"    0,74*2*4</t>
  </si>
  <si>
    <t xml:space="preserve">"O04"    1,80*2*3</t>
  </si>
  <si>
    <t xml:space="preserve">"O06"    2,40*2*1</t>
  </si>
  <si>
    <t xml:space="preserve">"O07"    0,75*2*4</t>
  </si>
  <si>
    <t xml:space="preserve">"O12"    1,50*2*5</t>
  </si>
  <si>
    <t xml:space="preserve">"O13"    0,60*2*2</t>
  </si>
  <si>
    <t xml:space="preserve">"O14"    2,15*2*4</t>
  </si>
  <si>
    <t xml:space="preserve">"26/L"    2,75*2*2</t>
  </si>
  <si>
    <t xml:space="preserve">"27/L"    2,75*2*1</t>
  </si>
  <si>
    <t xml:space="preserve">"27/P"    2,75*2*1</t>
  </si>
  <si>
    <t xml:space="preserve">"28/P"    2,20*2*1</t>
  </si>
  <si>
    <t xml:space="preserve">"32/P"    2,75*2*1</t>
  </si>
  <si>
    <t xml:space="preserve">"34/P"    3,05*2*1</t>
  </si>
  <si>
    <t xml:space="preserve">"37/P"    2,75*2*1</t>
  </si>
  <si>
    <t xml:space="preserve">"D38/-"    2,00*2*1</t>
  </si>
  <si>
    <t>"hrany objektů</t>
  </si>
  <si>
    <t>(7,85+0,1+0,1)+(7,85-4,3)</t>
  </si>
  <si>
    <t>(7,85+0,4+0,1)*2</t>
  </si>
  <si>
    <t>(7,85+0,4+0,1)*2+3,05*4</t>
  </si>
  <si>
    <t>(7,25+1,56)+(7,25+1,57)+(7,25+0,69)</t>
  </si>
  <si>
    <t>310,79*1,05 'Přepočtené koeficientem množství</t>
  </si>
  <si>
    <t>230</t>
  </si>
  <si>
    <t>59051476</t>
  </si>
  <si>
    <t>profil napojovací okenní PVC s výztužnou tkaninou 9mm</t>
  </si>
  <si>
    <t>-1210680059</t>
  </si>
  <si>
    <t xml:space="preserve">"D38/-"    (2,00+2,00*2)*1</t>
  </si>
  <si>
    <t>350,32*1,05 'Přepočtené koeficientem množství</t>
  </si>
  <si>
    <t>231</t>
  </si>
  <si>
    <t>59051510</t>
  </si>
  <si>
    <t>profil napojovací nadokenní PVC s okapnicí s výztužnou tkaninou</t>
  </si>
  <si>
    <t>795275593</t>
  </si>
  <si>
    <t>"nadpraží výplní otvorů</t>
  </si>
  <si>
    <t xml:space="preserve">"O12"    1,20*5</t>
  </si>
  <si>
    <t xml:space="preserve">"O13"    1,20*2</t>
  </si>
  <si>
    <t xml:space="preserve">"D38/-"    2,00*1</t>
  </si>
  <si>
    <t xml:space="preserve">"E.1.25"   2,4</t>
  </si>
  <si>
    <t>124,7*1,05 'Přepočtené koeficientem množství</t>
  </si>
  <si>
    <t>232</t>
  </si>
  <si>
    <t>59051512</t>
  </si>
  <si>
    <t>profil napojovací parapetní PVC s okapnicí a výztužnou tkaninou</t>
  </si>
  <si>
    <t>1856948129</t>
  </si>
  <si>
    <t xml:space="preserve">"D.1.1.c-05  VÝPIS KLEMPÍŘSKÝCH PRVKŮ</t>
  </si>
  <si>
    <t xml:space="preserve">"K01"   2,4*38</t>
  </si>
  <si>
    <t xml:space="preserve">"K02"   1,3*2</t>
  </si>
  <si>
    <t xml:space="preserve">"K03"   1,2*9</t>
  </si>
  <si>
    <t xml:space="preserve">"K04"   1,1*3</t>
  </si>
  <si>
    <t xml:space="preserve">"K05"   1,35*1</t>
  </si>
  <si>
    <t xml:space="preserve">"K06"   2,4*19</t>
  </si>
  <si>
    <t xml:space="preserve">"K07"   1,1*1</t>
  </si>
  <si>
    <t xml:space="preserve">"K08"   1,5*1</t>
  </si>
  <si>
    <t xml:space="preserve">"K19"   1,8*1</t>
  </si>
  <si>
    <t>159,25*1,05 'Přepočtené koeficientem množství</t>
  </si>
  <si>
    <t>233</t>
  </si>
  <si>
    <t>28341033</t>
  </si>
  <si>
    <t>profil ukončovací PVC pro napojení různých povrchových úprav</t>
  </si>
  <si>
    <t>-1386513812</t>
  </si>
  <si>
    <t>"dilatační spára napojení fasád stávajících a nových objektů</t>
  </si>
  <si>
    <t>7,25+0,1</t>
  </si>
  <si>
    <t>7,25+0,4</t>
  </si>
  <si>
    <t>4,3-0,45</t>
  </si>
  <si>
    <t>4,3+0,1</t>
  </si>
  <si>
    <t>7,25+0,05</t>
  </si>
  <si>
    <t>7,25+0,69</t>
  </si>
  <si>
    <t>7,85+0,18</t>
  </si>
  <si>
    <t>7,85+0,55</t>
  </si>
  <si>
    <t>234</t>
  </si>
  <si>
    <t>622321121</t>
  </si>
  <si>
    <t>Omítka vápenocementová vnějších ploch nanášená ručně jednovrstvá, tloušťky do 15 mm hladká stěn</t>
  </si>
  <si>
    <t>-841218612</t>
  </si>
  <si>
    <t>https://podminky.urs.cz/item/CS_URS_2024_02/622321121</t>
  </si>
  <si>
    <t>"vyrovnání zdiva pod kontaktní zateplení</t>
  </si>
  <si>
    <t>-(1,2-0,04*2)*(0,6-0,04)*2-1,2*1,5*5</t>
  </si>
  <si>
    <t>235</t>
  </si>
  <si>
    <t>-950916786</t>
  </si>
  <si>
    <t>(5,85+0,1-2,4+0,1)*(0,8-0,3)</t>
  </si>
  <si>
    <t>5,85*0,3</t>
  </si>
  <si>
    <t>1,875*(0,46/2)</t>
  </si>
  <si>
    <t>12,15*(0,015+0,4+0,3)</t>
  </si>
  <si>
    <t>(4,3+2,0*2*-2,0+0,1*2)*0,4</t>
  </si>
  <si>
    <t>12,225*(0,015+0,4+0,3)</t>
  </si>
  <si>
    <t>(0,727+1,6-1,1+0,1*2+0,2+0,4)*(0,4-0,015)</t>
  </si>
  <si>
    <t>4,5*(0,7+0,4)</t>
  </si>
  <si>
    <t>10,35*(0,4+0,4)</t>
  </si>
  <si>
    <t>(22,225-4,5-10,35)*(0,015+0,4+0,3)</t>
  </si>
  <si>
    <t>20,6*((1,57+0,5)/2+0,015+0,3)</t>
  </si>
  <si>
    <t>4,7*((0,5+0,69)/2+0,015+0,3)</t>
  </si>
  <si>
    <t>(3,0+0,1*2-1,8)*0,4</t>
  </si>
  <si>
    <t>1,7*(0,69+0,015+0,3)</t>
  </si>
  <si>
    <t>8,0*((0,55+0,4)/2+0,015+0,3)</t>
  </si>
  <si>
    <t>8,0*((0,315+0,415)/2+0,015+0,3)</t>
  </si>
  <si>
    <t>3,65*((0,05+0,1)/2+0,4)</t>
  </si>
  <si>
    <t>(11,0-3,65)*(0,4+0,64+0,3)+(0,1-1,1+0,1)*0,4</t>
  </si>
  <si>
    <t>(21,135-11,0)*(0,015+(0,64+1,61)/2+0,3)</t>
  </si>
  <si>
    <t>5,0*(0,5+0,3)</t>
  </si>
  <si>
    <t>236</t>
  </si>
  <si>
    <t>622321191</t>
  </si>
  <si>
    <t>Omítka vápenocementová vnějších ploch nanášená ručně Příplatek k cenám za každých dalších i započatých 5 mm tloušťky omítky přes 15 mm stěn</t>
  </si>
  <si>
    <t>-2002448327</t>
  </si>
  <si>
    <t>https://podminky.urs.cz/item/CS_URS_2024_02/622321191</t>
  </si>
  <si>
    <t>237</t>
  </si>
  <si>
    <t>622511112</t>
  </si>
  <si>
    <t>Omítka tenkovrstvá akrylátová vnějších ploch probarvená bez penetrace mozaiková střednězrnná stěn</t>
  </si>
  <si>
    <t>102521690</t>
  </si>
  <si>
    <t>https://podminky.urs.cz/item/CS_URS_2024_02/622511112</t>
  </si>
  <si>
    <t>(5,85+0,1-2,4+0,1)*(0,8-0,3+0,1)</t>
  </si>
  <si>
    <t>1,875*(0,46/2+0,1)</t>
  </si>
  <si>
    <t>2,15*(0,015+0,4+0,1)</t>
  </si>
  <si>
    <t>12,225*(0,015+0,4+0,1)</t>
  </si>
  <si>
    <t>(3,0+0,4)*(0,015+2,8+0,1)+(13,5-3,0-0,4)*(0,015+(1,56+2,8)/2+0,1)</t>
  </si>
  <si>
    <t>-2,0*2,0</t>
  </si>
  <si>
    <t>4,5*((0,25+0,6)/2+0,1)</t>
  </si>
  <si>
    <t>10,35*((0,3+0,6)/2+0,1)</t>
  </si>
  <si>
    <t>(22,225-4,5-10,35)*((0,2+0,4)/2+0,015+0,1)</t>
  </si>
  <si>
    <t>20,6*((1,57+0,5)/2+0,015+0,1)</t>
  </si>
  <si>
    <t>4,7*((0,5+0,69)/2+0,015+0,1)</t>
  </si>
  <si>
    <t>1,7*(0,69+0,015)</t>
  </si>
  <si>
    <t>8,0*((0,55+0,4)/2+0,015+0,1)</t>
  </si>
  <si>
    <t>8,0*((0,315+0,415)/2+0,015+0,1)</t>
  </si>
  <si>
    <t>(11,0-3,65)*(0,4+0,64)+(0,1-1,1+0,1)*0,4</t>
  </si>
  <si>
    <t>(21,135-11,0)*(0,015+(0,64+1,61)/2+0,1)</t>
  </si>
  <si>
    <t>5,0*(0,5+0,1)</t>
  </si>
  <si>
    <t>238</t>
  </si>
  <si>
    <t>622531022</t>
  </si>
  <si>
    <t>Omítka tenkovrstvá silikonová vnějších ploch probarvená bez penetrace zatíraná (škrábaná), zrnitost 2,0 mm stěn</t>
  </si>
  <si>
    <t>1569941771</t>
  </si>
  <si>
    <t>https://podminky.urs.cz/item/CS_URS_2024_02/622531022</t>
  </si>
  <si>
    <t>(5,85+0,04)*(4,12-0,8)</t>
  </si>
  <si>
    <t>-2,4*(2,75-0,8+0,32)</t>
  </si>
  <si>
    <t>(0,04+21,0+0,04)*(7,85-4,3)+(0,04+0,25+1,8)*0,4</t>
  </si>
  <si>
    <t>(0,04+12,15+0,04)*(7,85-0,015)</t>
  </si>
  <si>
    <t>-2,0*(3,05-0,4)</t>
  </si>
  <si>
    <t>-2,4*2,15*2</t>
  </si>
  <si>
    <t>(0,04+12,225+0,04)*(7,85-0,015)</t>
  </si>
  <si>
    <t>-2,4*1,85*3</t>
  </si>
  <si>
    <t>-1,3*1,85-1,1*(2,75-0,4)</t>
  </si>
  <si>
    <t>(0,04+13,5+0,04)*(7,25-0,015)</t>
  </si>
  <si>
    <t>-2,4*1,85*8</t>
  </si>
  <si>
    <t>(0,12+0,25+4,55+0,19+0,14)*(7,85-0,015)-4,5*(0,7-0,015)</t>
  </si>
  <si>
    <t>(22,225+0,04-(0,12+0,25+4,55+0,19+0,14))*(7,25-0,015)-10,35*(0,4-0,015)</t>
  </si>
  <si>
    <t>-2,4*1,85*7</t>
  </si>
  <si>
    <t>-2,4*0,735*1</t>
  </si>
  <si>
    <t>-1,1*1,8*3</t>
  </si>
  <si>
    <t>-1,4*2,2</t>
  </si>
  <si>
    <t>(0,04+28,1+0,04+1,7)*(7,25-0,015)-3,0*(0,4-0,015)</t>
  </si>
  <si>
    <t>-1,8*(2,75-0,4)</t>
  </si>
  <si>
    <t>-2,4*2,4</t>
  </si>
  <si>
    <t>-2,4*1,85*9</t>
  </si>
  <si>
    <t>(8,0+0,04)*(7,85-0,015)</t>
  </si>
  <si>
    <t>-2,4*0,75*1</t>
  </si>
  <si>
    <t>(21,135+0,04)*(7,25-0,015)-11,0*(0,4-0,015)</t>
  </si>
  <si>
    <t>-1,2*0,735*2</t>
  </si>
  <si>
    <t>-1,3*2,75*2</t>
  </si>
  <si>
    <t>(5,0+0,04)*(4,12-0,4)</t>
  </si>
  <si>
    <t>(5,0+0,12)*(7,85-3,80)</t>
  </si>
  <si>
    <t>239</t>
  </si>
  <si>
    <t>622811003</t>
  </si>
  <si>
    <t>Omítka tepelně izolační vnějších ploch stěn prováděná ručně v 1 vrstvě, tloušťky přes 30 do 40 mm</t>
  </si>
  <si>
    <t>-19598450</t>
  </si>
  <si>
    <t>https://podminky.urs.cz/item/CS_URS_2024_02/622811003</t>
  </si>
  <si>
    <t>240</t>
  </si>
  <si>
    <t>623151011</t>
  </si>
  <si>
    <t>Penetrační nátěr vnějších pastovitých tenkovrstvých omítek silikátový pilířů</t>
  </si>
  <si>
    <t>-657702424</t>
  </si>
  <si>
    <t>https://podminky.urs.cz/item/CS_URS_2024_02/623151011</t>
  </si>
  <si>
    <t>241</t>
  </si>
  <si>
    <t>623531022</t>
  </si>
  <si>
    <t>Omítka tenkovrstvá silikonová vnějších ploch probarvená bez penetrace zatíraná (škrábaná), zrnitost 2,0 mm pilířů a sloupů</t>
  </si>
  <si>
    <t>1551303374</t>
  </si>
  <si>
    <t>https://podminky.urs.cz/item/CS_URS_2024_02/623531022</t>
  </si>
  <si>
    <t>"ostění výplní otvorů</t>
  </si>
  <si>
    <t xml:space="preserve">"O01"    (2,40+1,85*2)*0,14*30</t>
  </si>
  <si>
    <t xml:space="preserve">"O02"    (1,30+1,85*2)*0,14*2</t>
  </si>
  <si>
    <t xml:space="preserve">"O03"    (1,20+0,74*2)*0,14*4</t>
  </si>
  <si>
    <t xml:space="preserve">"O04"    (1,10+1,80*2)*0,14*3</t>
  </si>
  <si>
    <t xml:space="preserve">"O06"    (2,40+2,40*2)*0,14*1</t>
  </si>
  <si>
    <t xml:space="preserve">"O07"    (1,20+0,75*2)*0,14*4</t>
  </si>
  <si>
    <t xml:space="preserve">"O12"    (1,20+1,50*2)*0,12*5</t>
  </si>
  <si>
    <t xml:space="preserve">"O13"    (1,20+0,60*2)*0,12*2</t>
  </si>
  <si>
    <t xml:space="preserve">"O14"    (2,40+2,15*2)*0,14*4</t>
  </si>
  <si>
    <t xml:space="preserve">"26/L"    (1,10+2,75*2)*0,14*2</t>
  </si>
  <si>
    <t xml:space="preserve">"27/L"    (1,30+2,75*2)*0,14*1</t>
  </si>
  <si>
    <t xml:space="preserve">"27/P"    (1,30+2,75*2)*0,14*1</t>
  </si>
  <si>
    <t xml:space="preserve">"28/P"    (1,40+2,20*2)*0,14*1</t>
  </si>
  <si>
    <t xml:space="preserve">"32/P"    (2,40+2,75*2)*0,14*1</t>
  </si>
  <si>
    <t xml:space="preserve">"34/P"    (2,00+3,05*2)*0,14*1</t>
  </si>
  <si>
    <t xml:space="preserve">"37/P"    (1,80+2,75*2)*0,14*1</t>
  </si>
  <si>
    <t>242</t>
  </si>
  <si>
    <t>62913510.R</t>
  </si>
  <si>
    <t>Vyrovnávací vrstva z tepelně izolační malty pod klempířskými prvky šířky do 150 mm</t>
  </si>
  <si>
    <t>1434838087</t>
  </si>
  <si>
    <t xml:space="preserve">"K03"   1,2*2</t>
  </si>
  <si>
    <t>243</t>
  </si>
  <si>
    <t>629991011</t>
  </si>
  <si>
    <t>Zakrytí vnějších ploch před znečištěním včetně pozdějšího odkrytí výplní otvorů a svislých ploch fólií přilepenou lepící páskou</t>
  </si>
  <si>
    <t>-2066227211</t>
  </si>
  <si>
    <t>https://podminky.urs.cz/item/CS_URS_2024_02/629991011</t>
  </si>
  <si>
    <t>"výplně stávajícího pavilonu E (ochrana při nátěru fasády)</t>
  </si>
  <si>
    <t xml:space="preserve">"O08"    2,40*2,40*4</t>
  </si>
  <si>
    <t xml:space="preserve">"O09"    2,40*1,50*8</t>
  </si>
  <si>
    <t xml:space="preserve">"O10"    2,40*1,50*4</t>
  </si>
  <si>
    <t xml:space="preserve">"O11"    2,40*2,40*3</t>
  </si>
  <si>
    <t xml:space="preserve">"O15"    1,10*2,40*1</t>
  </si>
  <si>
    <t xml:space="preserve">"29/L"    1,30*3,30*1</t>
  </si>
  <si>
    <t>244</t>
  </si>
  <si>
    <t>629991012</t>
  </si>
  <si>
    <t>Zakrytí vnějších ploch před znečištěním včetně pozdějšího odkrytí výplní otvorů a svislých ploch fólií přilepenou na začišťovací lištu</t>
  </si>
  <si>
    <t>-42684137</t>
  </si>
  <si>
    <t>https://podminky.urs.cz/item/CS_URS_2024_02/629991012</t>
  </si>
  <si>
    <t xml:space="preserve">"O01"    2,40*1,85*30</t>
  </si>
  <si>
    <t xml:space="preserve">"O02"    1,30*1,85*2</t>
  </si>
  <si>
    <t xml:space="preserve">"O03"    1,20*0,74*4</t>
  </si>
  <si>
    <t xml:space="preserve">"O04"    1,10*1,80*3</t>
  </si>
  <si>
    <t xml:space="preserve">"O06"    2,40*2,40*1</t>
  </si>
  <si>
    <t xml:space="preserve">"O07"    1,20*0,75*4</t>
  </si>
  <si>
    <t xml:space="preserve">"O12"    1,20*1,50*5</t>
  </si>
  <si>
    <t xml:space="preserve">"O13"    1,20*0,60*2</t>
  </si>
  <si>
    <t xml:space="preserve">"O14"    2,40*2,15*4</t>
  </si>
  <si>
    <t xml:space="preserve">"26/L"    1,10*2,75*2</t>
  </si>
  <si>
    <t xml:space="preserve">"27/L"    1,30*2,75*1</t>
  </si>
  <si>
    <t xml:space="preserve">"27/P"    1,30*2,75*1</t>
  </si>
  <si>
    <t xml:space="preserve">"28/P"    1,40*2,20*1</t>
  </si>
  <si>
    <t xml:space="preserve">"32/P"    2,40*2,75*1</t>
  </si>
  <si>
    <t xml:space="preserve">"34/P"    2,00*3,05*1</t>
  </si>
  <si>
    <t xml:space="preserve">"37/P"    1,80*2,75*1</t>
  </si>
  <si>
    <t xml:space="preserve">"D38/-"    2,00*2,00*1</t>
  </si>
  <si>
    <t>245</t>
  </si>
  <si>
    <t>629995103</t>
  </si>
  <si>
    <t>Očištění vnějších ploch tlakovou vodou omytím tlakovou vodou s přídavkem čističe</t>
  </si>
  <si>
    <t>229441722</t>
  </si>
  <si>
    <t>https://podminky.urs.cz/item/CS_URS_2024_02/629995103</t>
  </si>
  <si>
    <t>"omytí fasád pod nové vnitřní omítky</t>
  </si>
  <si>
    <t>"D.1.1.b-02 CELKOVÝ PŮDORYS 1.NP - STÁVAJÍCÍ STAV</t>
  </si>
  <si>
    <t>"D.1.1.b-09 POHLED SEVERNÍ A JIŽNÍ - STÁVAJÍCÍ STAV</t>
  </si>
  <si>
    <t>"pavilon D (před zahájením stavby pavilonu F)</t>
  </si>
  <si>
    <t>11,55*7,0</t>
  </si>
  <si>
    <t>-(0,9*0,6*2+0,6*0,6*6+1,8*2,4+0,9*1,8*2+1,8*1,8*1)</t>
  </si>
  <si>
    <t>"pavilon E (před zahájením přístavby)</t>
  </si>
  <si>
    <t>12,15*8,35</t>
  </si>
  <si>
    <t>-(2,4*1,5+2,7*2,2+2,4*2,4*2)</t>
  </si>
  <si>
    <t>246</t>
  </si>
  <si>
    <t>629999011</t>
  </si>
  <si>
    <t>Příplatky k cenám úprav vnějších povrchů za zvýšenou pracnost při provádění styku dvou barev nebo struktur na fasádě</t>
  </si>
  <si>
    <t>-334784690</t>
  </si>
  <si>
    <t>https://podminky.urs.cz/item/CS_URS_2024_02/629999011</t>
  </si>
  <si>
    <t xml:space="preserve">"D.1.1.b-41  BAREVNÉ ŘEŠENÍ</t>
  </si>
  <si>
    <t>"rozhraní 1.NP/2.NP</t>
  </si>
  <si>
    <t>22,25+12,225+4,0</t>
  </si>
  <si>
    <t>21,135+13,5+28,1+1,7</t>
  </si>
  <si>
    <t>"napojení na stávající pavilony</t>
  </si>
  <si>
    <t>7,25+7,25</t>
  </si>
  <si>
    <t>4,3+4,3</t>
  </si>
  <si>
    <t>"pavilon E stáv./E.přístavba</t>
  </si>
  <si>
    <t>(7,85+0,55)+(7,85+0,18)</t>
  </si>
  <si>
    <t>Podlahy a podlahové konstrukce</t>
  </si>
  <si>
    <t>247</t>
  </si>
  <si>
    <t>631311115</t>
  </si>
  <si>
    <t>Mazanina z betonu prostého bez zvýšených nároků na prostředí tl. přes 50 do 80 mm tř. C 20/25</t>
  </si>
  <si>
    <t>180276173</t>
  </si>
  <si>
    <t>https://podminky.urs.cz/item/CS_URS_2024_02/631311115</t>
  </si>
  <si>
    <t>skladba_A*0,058</t>
  </si>
  <si>
    <t>skladba_B*0,05</t>
  </si>
  <si>
    <t>skladba_B1*0,05</t>
  </si>
  <si>
    <t>skladba_C*0,54</t>
  </si>
  <si>
    <t>skladba_E*0,058</t>
  </si>
  <si>
    <t>skladba_F*0,05</t>
  </si>
  <si>
    <t>skladba_F1*0,05</t>
  </si>
  <si>
    <t>skladba_G*0,059</t>
  </si>
  <si>
    <t>skladba_A*0,05</t>
  </si>
  <si>
    <t>skladba_B2*0,05</t>
  </si>
  <si>
    <t>skladba_B3*0,05</t>
  </si>
  <si>
    <t>248</t>
  </si>
  <si>
    <t>631311125</t>
  </si>
  <si>
    <t>Mazanina z betonu prostého bez zvýšených nároků na prostředí tl. přes 80 do 120 mm tř. C 20/25</t>
  </si>
  <si>
    <t>873691142</t>
  </si>
  <si>
    <t>https://podminky.urs.cz/item/CS_URS_2024_02/631311125</t>
  </si>
  <si>
    <t>skladba_D*0,1</t>
  </si>
  <si>
    <t>249</t>
  </si>
  <si>
    <t>631312131</t>
  </si>
  <si>
    <t>Doplnění dosavadních mazanin prostým betonem s dodáním hmot, bez potěru, plochy jednotlivě přes 1 m2 do 4 m2 a tl. přes 80 mm</t>
  </si>
  <si>
    <t>-1959110558</t>
  </si>
  <si>
    <t>https://podminky.urs.cz/item/CS_URS_2024_02/631312131</t>
  </si>
  <si>
    <t>"zpětné doplnění střešní skladby kolem nových světlíků v mč D.2.02</t>
  </si>
  <si>
    <t>(1,5*1,5-0,85*0,85)*0,15*2</t>
  </si>
  <si>
    <t>250</t>
  </si>
  <si>
    <t>631319011</t>
  </si>
  <si>
    <t>Příplatek k cenám mazanin za úpravu povrchu mazaniny přehlazením, mazanina tl. přes 50 do 80 mm</t>
  </si>
  <si>
    <t>-1560096578</t>
  </si>
  <si>
    <t>https://podminky.urs.cz/item/CS_URS_2024_02/631319011</t>
  </si>
  <si>
    <t>"ŽB potěr</t>
  </si>
  <si>
    <t>"bet.mazanina</t>
  </si>
  <si>
    <t>251</t>
  </si>
  <si>
    <t>631319012</t>
  </si>
  <si>
    <t>Příplatek k cenám mazanin za úpravu povrchu mazaniny přehlazením, mazanina tl. přes 80 do 120 mm</t>
  </si>
  <si>
    <t>-991689514</t>
  </si>
  <si>
    <t>https://podminky.urs.cz/item/CS_URS_2024_02/631319012</t>
  </si>
  <si>
    <t>252</t>
  </si>
  <si>
    <t>631362021</t>
  </si>
  <si>
    <t>Výztuž mazanin ze svařovaných sítí z drátů typu KARI</t>
  </si>
  <si>
    <t>933919257</t>
  </si>
  <si>
    <t>https://podminky.urs.cz/item/CS_URS_2024_02/631362021</t>
  </si>
  <si>
    <t>"skladby A, B, B1, C, D, E, F, F1, G - KARI 6x150x150</t>
  </si>
  <si>
    <t>skladba_A*3,033/1000</t>
  </si>
  <si>
    <t>skladba_B*3,033/1000</t>
  </si>
  <si>
    <t>skladba_B1*3,033/1000</t>
  </si>
  <si>
    <t>skladba_C*3,033/1000</t>
  </si>
  <si>
    <t>skladba_D*3,033/1000</t>
  </si>
  <si>
    <t>skladba_E*3,033/1000</t>
  </si>
  <si>
    <t>skladba_F*3,033/1000</t>
  </si>
  <si>
    <t>skladba_F1*3,033/1000</t>
  </si>
  <si>
    <t>skladba_G*3,033/1000</t>
  </si>
  <si>
    <t>253</t>
  </si>
  <si>
    <t>632450124</t>
  </si>
  <si>
    <t>Potěr cementový vyrovnávací ze suchých směsí v pásu o průměrné (střední) tl. přes 40 do 50 mm</t>
  </si>
  <si>
    <t>440717754</t>
  </si>
  <si>
    <t>https://podminky.urs.cz/item/CS_URS_2024_02/632450124</t>
  </si>
  <si>
    <t>"betonové lože průvlaku HEB200</t>
  </si>
  <si>
    <t>0,25*0,3</t>
  </si>
  <si>
    <t>"D10 - ATIKA (NÍZKÁ) PLOCHÉ STŘECHY</t>
  </si>
  <si>
    <t>"pavilon C nad 2NP</t>
  </si>
  <si>
    <t>"řezy C1-C4</t>
  </si>
  <si>
    <t>(4,5+1,0+4,7*2+1,0+4,5)*0,19</t>
  </si>
  <si>
    <t>(4,5+1,0+4,7*2+1,0+4,5)*0,25</t>
  </si>
  <si>
    <t>254</t>
  </si>
  <si>
    <t>632481215</t>
  </si>
  <si>
    <t>Separační vrstva k oddělení podlahových vrstev z geotextilie</t>
  </si>
  <si>
    <t>-306303479</t>
  </si>
  <si>
    <t>https://podminky.urs.cz/item/CS_URS_2024_02/632481215</t>
  </si>
  <si>
    <t>Osazování výplní otvorů</t>
  </si>
  <si>
    <t>255</t>
  </si>
  <si>
    <t>642944121</t>
  </si>
  <si>
    <t>Osazení ocelových dveřních zárubní lisovaných nebo z úhelníků dodatečně s vybetonováním prahu, plochy do 2,5 m2</t>
  </si>
  <si>
    <t>1631543129</t>
  </si>
  <si>
    <t>https://podminky.urs.cz/item/CS_URS_2024_02/642944121</t>
  </si>
  <si>
    <t>256</t>
  </si>
  <si>
    <t>55331431</t>
  </si>
  <si>
    <t>zárubeň jednokřídlá ocelová pro dodatečnou montáž tl stěny 75-100mm rozměru 700/1970, 2100mm</t>
  </si>
  <si>
    <t>-556969771</t>
  </si>
  <si>
    <t xml:space="preserve">"12/P"   1</t>
  </si>
  <si>
    <t xml:space="preserve">"13/L"   1</t>
  </si>
  <si>
    <t>257</t>
  </si>
  <si>
    <t>55331436</t>
  </si>
  <si>
    <t>zárubeň jednokřídlá ocelová pro dodatečnou montáž tl stěny 110-150mm rozměru 700/1970, 2100mm</t>
  </si>
  <si>
    <t>836669657</t>
  </si>
  <si>
    <t xml:space="preserve">"03/L"   1</t>
  </si>
  <si>
    <t xml:space="preserve">"16/P"   3</t>
  </si>
  <si>
    <t>258</t>
  </si>
  <si>
    <t>55331437</t>
  </si>
  <si>
    <t>zárubeň jednokřídlá ocelová pro dodatečnou montáž tl stěny 110-150mm rozměru 800/1970, 2100mm</t>
  </si>
  <si>
    <t>-983821210</t>
  </si>
  <si>
    <t xml:space="preserve">"04/L"   1</t>
  </si>
  <si>
    <t xml:space="preserve">"06/L"   1</t>
  </si>
  <si>
    <t xml:space="preserve">"10/P"   1</t>
  </si>
  <si>
    <t xml:space="preserve">"15/P"   2</t>
  </si>
  <si>
    <t xml:space="preserve">"17/P"   1</t>
  </si>
  <si>
    <t xml:space="preserve">"18/L"   1</t>
  </si>
  <si>
    <t xml:space="preserve">"20/L"   3</t>
  </si>
  <si>
    <t xml:space="preserve">"35/L"   1</t>
  </si>
  <si>
    <t>259</t>
  </si>
  <si>
    <t>5533144.R1</t>
  </si>
  <si>
    <t>zárubeň jednokřídlá bloková ocelová osazená „na roh“ stavebního otvoru s jednostranným překrytím otvoru a skrytým kotvením. š. 100 mm rozměru 800/1970mm</t>
  </si>
  <si>
    <t>-708542523</t>
  </si>
  <si>
    <t xml:space="preserve">"02/L"   2</t>
  </si>
  <si>
    <t xml:space="preserve">"09/L"   2</t>
  </si>
  <si>
    <t xml:space="preserve">"09/P"   3</t>
  </si>
  <si>
    <t xml:space="preserve">"14/L"   1</t>
  </si>
  <si>
    <t>260</t>
  </si>
  <si>
    <t>5533144.R2</t>
  </si>
  <si>
    <t>zárubeň jednokřídlá bloková ocelová osazená „na roh“ stavebního otvoru s jednostranným překrytím otvoru a skrytým kotvením. š. 100 mm rozměru 900/1970mm</t>
  </si>
  <si>
    <t>1627635164</t>
  </si>
  <si>
    <t xml:space="preserve">"01/L"   7</t>
  </si>
  <si>
    <t xml:space="preserve">"01/P"   7</t>
  </si>
  <si>
    <t xml:space="preserve">"05/L"   3</t>
  </si>
  <si>
    <t xml:space="preserve">"08/P"   2</t>
  </si>
  <si>
    <t>261</t>
  </si>
  <si>
    <t>644941111</t>
  </si>
  <si>
    <t>Montáž průvětrníků nebo mřížek odvětrávacích velikosti do 150 x 200 mm</t>
  </si>
  <si>
    <t>2080993035</t>
  </si>
  <si>
    <t>https://podminky.urs.cz/item/CS_URS_2024_02/644941111</t>
  </si>
  <si>
    <t>262</t>
  </si>
  <si>
    <t>5624561x</t>
  </si>
  <si>
    <t>mřížka větrací hranatá plast se síťovinou 100x100mm</t>
  </si>
  <si>
    <t>1030276542</t>
  </si>
  <si>
    <t>"C.1.06</t>
  </si>
  <si>
    <t>1+1</t>
  </si>
  <si>
    <t>"F.1.06</t>
  </si>
  <si>
    <t>"F.2.06</t>
  </si>
  <si>
    <t>"E.2.02</t>
  </si>
  <si>
    <t>263</t>
  </si>
  <si>
    <t>56245611</t>
  </si>
  <si>
    <t>mřížka větrací hranatá plast se síťovinou 150x150mm</t>
  </si>
  <si>
    <t>-610409410</t>
  </si>
  <si>
    <t>"F.0.01</t>
  </si>
  <si>
    <t>Trubní vedení</t>
  </si>
  <si>
    <t>264</t>
  </si>
  <si>
    <t>899102112</t>
  </si>
  <si>
    <t>Osazení poklopů šachtových litinových, ocelových nebo železobetonových včetně rámů pro třídu zatížení A15, A50</t>
  </si>
  <si>
    <t>2125723422</t>
  </si>
  <si>
    <t>https://podminky.urs.cz/item/CS_URS_2024_02/899102112</t>
  </si>
  <si>
    <t>"D.1.1.a – TECHNICKÁ ZPRÁVA - A.6.14. Zámečnické konstrukce</t>
  </si>
  <si>
    <t>"E.1.05</t>
  </si>
  <si>
    <t>265</t>
  </si>
  <si>
    <t>5534146X</t>
  </si>
  <si>
    <t>poklop šachtový AL vstup 600x900mm</t>
  </si>
  <si>
    <t>-105673941</t>
  </si>
  <si>
    <t>P</t>
  </si>
  <si>
    <t>Poznámka k položce:_x000d_
typový výrobek ve vodotěsném a plynotěsném provedení. _x000d_
Poklop je určen k předláždění dlažbou do síly 10 mm. _x000d_
V rozích poklopu jsou umístěny závitové sloupce se šroubem určené ke zvedání a zamykání.</t>
  </si>
  <si>
    <t>266</t>
  </si>
  <si>
    <t>899623151</t>
  </si>
  <si>
    <t>Obetonování potrubí nebo zdiva stok betonem prostým v otevřeném výkopu, betonem tř. C 16/20</t>
  </si>
  <si>
    <t>-579241586</t>
  </si>
  <si>
    <t>https://podminky.urs.cz/item/CS_URS_2024_02/899623151</t>
  </si>
  <si>
    <t>"D.1.4.3.b - 07 KANALIZACE - PODÉLNÝ PROFIL SPLAŠKOVÉ HLAVNÍ</t>
  </si>
  <si>
    <t xml:space="preserve">"stoka F.D3-F2"   1,5*0,6*(241,30-1,6-239,331+0,05)</t>
  </si>
  <si>
    <t>"D.1.4.3.b - 09 KANALIZACE - PODÉLNÝ PROFIL C</t>
  </si>
  <si>
    <t xml:space="preserve">"stoka C.D1"    1,5*0,6*(241,30-1,8-239,525+0,05)</t>
  </si>
  <si>
    <t xml:space="preserve">"stoka C.S1"    1,5*0,5*(241,30-1,8-239,685+0,05)</t>
  </si>
  <si>
    <t>"D.1.4.3.b - 10 KANALIZACE - PODÉLNÝ PROFIL E</t>
  </si>
  <si>
    <t xml:space="preserve">"stoka E.D1"    1,5*0,6*(241,30-1,55-239,719+0,05)</t>
  </si>
  <si>
    <t>"D.1.4.3.b - 11 KANALIZACE - PODÉLNÝ PROFIL F</t>
  </si>
  <si>
    <t xml:space="preserve">"stoka F.S1"   1,5*0,8*(241,30-2,5-238,604+0,05)</t>
  </si>
  <si>
    <t>267</t>
  </si>
  <si>
    <t>899643121</t>
  </si>
  <si>
    <t>Bednění pro obetonování potrubí v otevřeném výkopu zřízení</t>
  </si>
  <si>
    <t>-1587902968</t>
  </si>
  <si>
    <t>https://podminky.urs.cz/item/CS_URS_2024_02/899643121</t>
  </si>
  <si>
    <t>"D.1.4.3.b - 06 PŮDORYS ZÁKLADY F</t>
  </si>
  <si>
    <t>"stoka F.D3-F2</t>
  </si>
  <si>
    <t>((241,30-1,6-239,331+0,05)*2+0,2)*0,8</t>
  </si>
  <si>
    <t>268</t>
  </si>
  <si>
    <t>899643122</t>
  </si>
  <si>
    <t>Bednění pro obetonování potrubí v otevřeném výkopu odstranění</t>
  </si>
  <si>
    <t>728540676</t>
  </si>
  <si>
    <t>https://podminky.urs.cz/item/CS_URS_2024_02/899643122</t>
  </si>
  <si>
    <t>Ostatní konstrukce a práce, bourání</t>
  </si>
  <si>
    <t>269</t>
  </si>
  <si>
    <t>93199414R</t>
  </si>
  <si>
    <t>Těsnění spáry tmelem polyuretanovým spáry dilatační do 4,0 cm2</t>
  </si>
  <si>
    <t>-488491118</t>
  </si>
  <si>
    <t>270</t>
  </si>
  <si>
    <t>93199415R</t>
  </si>
  <si>
    <t>Těsnění spáry komprimační (axpanzní) páskou průřezu do 40/40 mm</t>
  </si>
  <si>
    <t>4475180</t>
  </si>
  <si>
    <t>271</t>
  </si>
  <si>
    <t>941211111</t>
  </si>
  <si>
    <t>Lešení řadové rámové lehké pracovní s podlahami s provozním zatížením tř. 3 do 200 kg/m2 šířky tř. SW06 od 0,6 do 0,9 m výšky do 10 m montáž</t>
  </si>
  <si>
    <t>-1048320808</t>
  </si>
  <si>
    <t>https://podminky.urs.cz/item/CS_URS_2024_02/941211111</t>
  </si>
  <si>
    <t>"pro omytí fasád pod nové vnitřní omítky</t>
  </si>
  <si>
    <t>12,45*8,35</t>
  </si>
  <si>
    <t>"pro nátěry stávajících fasád objektu E</t>
  </si>
  <si>
    <t>(1,0+24,35)*(7,85+0,42)</t>
  </si>
  <si>
    <t>(0,65+2,4+0,4+2,4+1,25+1,0)*(7,85+0,18)</t>
  </si>
  <si>
    <t>10,1*(7,85+0,69)</t>
  </si>
  <si>
    <t>"pro nové fasády</t>
  </si>
  <si>
    <t>(1,0+22,225+1,0)*7,85</t>
  </si>
  <si>
    <t>(1,0+12,225+1,0)*(7,25+0,4)</t>
  </si>
  <si>
    <t>(1,0+4,0)*(7,25+0,4)</t>
  </si>
  <si>
    <t>(5,0+1,0)*7,85</t>
  </si>
  <si>
    <t>(5,85+1,0)*4,12</t>
  </si>
  <si>
    <t>(1,0+20,95+1,0)*(7,85-4,3)</t>
  </si>
  <si>
    <t>(8,0+1,0)*(7,85+0,55)</t>
  </si>
  <si>
    <t>(8,0+1,0)*(7,85+0,415)</t>
  </si>
  <si>
    <t>(1,0+12,15+1,0)*(7,85+0,42)</t>
  </si>
  <si>
    <t>(21,135+1,0)*(7,25+1,61)</t>
  </si>
  <si>
    <t>(1,0+28,1+1,0)*(7,25+1,57)</t>
  </si>
  <si>
    <t>(1,7+1,0)*(7,25+0,69)</t>
  </si>
  <si>
    <t>(1,0+13,5+1,0)*(7,25+2,8)</t>
  </si>
  <si>
    <t>272</t>
  </si>
  <si>
    <t>941211211</t>
  </si>
  <si>
    <t>Lešení řadové rámové lehké pracovní s podlahami s provozním zatížením tř. 3 do 200 kg/m2 šířky tř. SW06 od 0,6 do 0,9 m výšky do 10 m příplatek za každý den použití</t>
  </si>
  <si>
    <t>1187391625</t>
  </si>
  <si>
    <t>https://podminky.urs.cz/item/CS_URS_2024_02/941211211</t>
  </si>
  <si>
    <t>184,808*7</t>
  </si>
  <si>
    <t>360,942*30</t>
  </si>
  <si>
    <t>494,032*60</t>
  </si>
  <si>
    <t>267,006*60</t>
  </si>
  <si>
    <t>638,811*60</t>
  </si>
  <si>
    <t>273</t>
  </si>
  <si>
    <t>941211811</t>
  </si>
  <si>
    <t>Lešení řadové rámové lehké pracovní s podlahami s provozním zatížením tř. 3 do 200 kg/m2 šířky tř. SW06 od 0,6 do 0,9 m výšky do 10 m demontáž</t>
  </si>
  <si>
    <t>-297713035</t>
  </si>
  <si>
    <t>https://podminky.urs.cz/item/CS_URS_2024_02/941211811</t>
  </si>
  <si>
    <t>274</t>
  </si>
  <si>
    <t>944511111</t>
  </si>
  <si>
    <t>Síť ochranná zavěšená na konstrukci lešení z textilie z umělých vláken montáž</t>
  </si>
  <si>
    <t>1886864098</t>
  </si>
  <si>
    <t>https://podminky.urs.cz/item/CS_URS_2024_02/944511111</t>
  </si>
  <si>
    <t>275</t>
  </si>
  <si>
    <t>944511211</t>
  </si>
  <si>
    <t>Síť ochranná zavěšená na konstrukci lešení z textilie z umělých vláken příplatek k ceně za každý den použití</t>
  </si>
  <si>
    <t>-111546235</t>
  </si>
  <si>
    <t>https://podminky.urs.cz/item/CS_URS_2024_02/944511211</t>
  </si>
  <si>
    <t>276</t>
  </si>
  <si>
    <t>944511811</t>
  </si>
  <si>
    <t>Síť ochranná zavěšená na konstrukci lešení z textilie z umělých vláken demontáž</t>
  </si>
  <si>
    <t>-1626800653</t>
  </si>
  <si>
    <t>https://podminky.urs.cz/item/CS_URS_2024_02/944511811</t>
  </si>
  <si>
    <t>277</t>
  </si>
  <si>
    <t>949101111</t>
  </si>
  <si>
    <t>Lešení pomocné pracovní pro objekty pozemních staveb pro zatížení do 150 kg/m2, o výšce lešeňové podlahy do 1,9 m</t>
  </si>
  <si>
    <t>-1935586911</t>
  </si>
  <si>
    <t>https://podminky.urs.cz/item/CS_URS_2024_02/949101111</t>
  </si>
  <si>
    <t xml:space="preserve">"F.0.01"   60,63</t>
  </si>
  <si>
    <t xml:space="preserve">"C.1.02"   19,15</t>
  </si>
  <si>
    <t xml:space="preserve">"C.1.04"   26,18</t>
  </si>
  <si>
    <t xml:space="preserve">"C.1.05"   42,61</t>
  </si>
  <si>
    <t xml:space="preserve">"C.1.07"   21,12</t>
  </si>
  <si>
    <t xml:space="preserve">"C.1.10"   7,50</t>
  </si>
  <si>
    <t xml:space="preserve">"C.1.11"   5,76</t>
  </si>
  <si>
    <t xml:space="preserve">"D.1.02"   11,45</t>
  </si>
  <si>
    <t xml:space="preserve">"D.1.03"   15,78</t>
  </si>
  <si>
    <t xml:space="preserve">"E.1.01"   17,05</t>
  </si>
  <si>
    <t xml:space="preserve">"E.1.02"   15,01</t>
  </si>
  <si>
    <t xml:space="preserve">"E.1.03"   28,22</t>
  </si>
  <si>
    <t xml:space="preserve">"E.1.04a"   1,91</t>
  </si>
  <si>
    <t xml:space="preserve">"E.1.04b"   1,67</t>
  </si>
  <si>
    <t xml:space="preserve">"E.1.22a"   5,38</t>
  </si>
  <si>
    <t xml:space="preserve">"E.1.22b"   9,52</t>
  </si>
  <si>
    <t xml:space="preserve">"E.1.25"   5,02</t>
  </si>
  <si>
    <t xml:space="preserve">"F.1.01"   109,90</t>
  </si>
  <si>
    <t xml:space="preserve">"F.1.02"   12,92</t>
  </si>
  <si>
    <t xml:space="preserve">"F.1.03a"   4,59</t>
  </si>
  <si>
    <t xml:space="preserve">"F.1.03b"   5,35</t>
  </si>
  <si>
    <t xml:space="preserve">"F.1.04a"   6,00</t>
  </si>
  <si>
    <t xml:space="preserve">"F.1.04b"   7,53</t>
  </si>
  <si>
    <t xml:space="preserve">"F.1.07"   10,47</t>
  </si>
  <si>
    <t xml:space="preserve">"C.2.01"   48,53</t>
  </si>
  <si>
    <t xml:space="preserve">"C.2.02a"   5,35</t>
  </si>
  <si>
    <t xml:space="preserve">"C.2.02b"   5,07</t>
  </si>
  <si>
    <t xml:space="preserve">"C.2.02c"   2,37</t>
  </si>
  <si>
    <t xml:space="preserve">"C.2.06a"   10,03</t>
  </si>
  <si>
    <t xml:space="preserve">"C.2.06b"   1,15</t>
  </si>
  <si>
    <t xml:space="preserve">"C.2.06c"   2,68</t>
  </si>
  <si>
    <t xml:space="preserve">"C.2.07"   26,04</t>
  </si>
  <si>
    <t xml:space="preserve">"D.2.03"   16,73</t>
  </si>
  <si>
    <t xml:space="preserve">"E.2.16"   33,09</t>
  </si>
  <si>
    <t xml:space="preserve">"E.2.17"   36,65</t>
  </si>
  <si>
    <t xml:space="preserve">"E.2.18a"   4,02</t>
  </si>
  <si>
    <t xml:space="preserve">"E.2.18b"   7,79</t>
  </si>
  <si>
    <t xml:space="preserve">"F.2.01"   81,35</t>
  </si>
  <si>
    <t xml:space="preserve">"F.2.02"   12,92</t>
  </si>
  <si>
    <t xml:space="preserve">"F.2.03a"   4,59</t>
  </si>
  <si>
    <t xml:space="preserve">"F.2.03b"   5,35</t>
  </si>
  <si>
    <t xml:space="preserve">"F.2.04a"   6,00</t>
  </si>
  <si>
    <t xml:space="preserve">"F.2.04b"   7,56</t>
  </si>
  <si>
    <t>278</t>
  </si>
  <si>
    <t>952901111</t>
  </si>
  <si>
    <t>Vyčištění budov nebo objektů před předáním do užívání budov bytové nebo občanské výstavby, světlé výšky podlaží do 4 m</t>
  </si>
  <si>
    <t>-943477803</t>
  </si>
  <si>
    <t>https://podminky.urs.cz/item/CS_URS_2024_02/952901111</t>
  </si>
  <si>
    <t>12,225*(22,225-5,0)+(20,95+5,85)*5,0</t>
  </si>
  <si>
    <t>12,15*8,0</t>
  </si>
  <si>
    <t>"pavilon F"</t>
  </si>
  <si>
    <t>13,5*28,1</t>
  </si>
  <si>
    <t>12,225*(22,225-5,0)+21,0*5,12</t>
  </si>
  <si>
    <t>"dotčené prostory stávajících objektů</t>
  </si>
  <si>
    <t xml:space="preserve">"A.1.01"   48,37</t>
  </si>
  <si>
    <t xml:space="preserve">"A.1.08"   14,71</t>
  </si>
  <si>
    <t xml:space="preserve">"B.1.04"   53,51</t>
  </si>
  <si>
    <t xml:space="preserve">"B.1.05"   15,60</t>
  </si>
  <si>
    <t xml:space="preserve">"B.1.07"   6,95</t>
  </si>
  <si>
    <t xml:space="preserve">"B.1.08"   3,75</t>
  </si>
  <si>
    <t xml:space="preserve">"B.1.09"   5,62</t>
  </si>
  <si>
    <t xml:space="preserve">"B.1.10"   6,09</t>
  </si>
  <si>
    <t xml:space="preserve">"D.1.01"   10,56</t>
  </si>
  <si>
    <t xml:space="preserve">"E.1.05"   34,69</t>
  </si>
  <si>
    <t xml:space="preserve">"E.1.06"   61,30</t>
  </si>
  <si>
    <t xml:space="preserve">"E.1.07"   40,96</t>
  </si>
  <si>
    <t xml:space="preserve">"E.1.08"   6,00</t>
  </si>
  <si>
    <t xml:space="preserve">"E.1.08a"   14,41</t>
  </si>
  <si>
    <t xml:space="preserve">"E.1.10"   6,00</t>
  </si>
  <si>
    <t xml:space="preserve">"E.1.10a"   14,41</t>
  </si>
  <si>
    <t xml:space="preserve">"E.1.19"   9,21</t>
  </si>
  <si>
    <t xml:space="preserve">"A.2.01"   47,51</t>
  </si>
  <si>
    <t xml:space="preserve">"A.2.09"   14,71</t>
  </si>
  <si>
    <t xml:space="preserve">"E.2.01"   30,76</t>
  </si>
  <si>
    <t xml:space="preserve">"E.2.02"   8,80</t>
  </si>
  <si>
    <t xml:space="preserve">"E.2.03"   53,21</t>
  </si>
  <si>
    <t xml:space="preserve">"E.2.09"   22,13</t>
  </si>
  <si>
    <t xml:space="preserve">"E.2.11"   1,25</t>
  </si>
  <si>
    <t xml:space="preserve">"E.2.14a"   8,13</t>
  </si>
  <si>
    <t xml:space="preserve">"E.2.14b"   3,22</t>
  </si>
  <si>
    <t xml:space="preserve">"E.2.15"   9,84</t>
  </si>
  <si>
    <t>279</t>
  </si>
  <si>
    <t>953312111</t>
  </si>
  <si>
    <t>Vložky svislé do dilatačních spár z polystyrenových desek fasádních včetně dodání a osazení, v jakémkoliv zdivu do 10 mm</t>
  </si>
  <si>
    <t>552306266</t>
  </si>
  <si>
    <t>https://podminky.urs.cz/item/CS_URS_2024_02/953312111</t>
  </si>
  <si>
    <t>"mezi pavilony A a C, řezy C4-C5</t>
  </si>
  <si>
    <t>(0,24+2,4+1,8+2,3+0,05*2+1,7+0,3)*(0,1+4,1+1,95+0,45+0,05*3)-1,7*3,3</t>
  </si>
  <si>
    <t>"mezi pavilony B a C, řezy C1-C4</t>
  </si>
  <si>
    <t>(20,95-2,05)*(4,3-0,7)-2,7*2,75</t>
  </si>
  <si>
    <t>280</t>
  </si>
  <si>
    <t>953312112</t>
  </si>
  <si>
    <t>Vložky svislé do dilatačních spár z polystyrenových desek fasádních včetně dodání a osazení, v jakémkoliv zdivu přes 10 do 20 mm</t>
  </si>
  <si>
    <t>-64778425</t>
  </si>
  <si>
    <t>https://podminky.urs.cz/item/CS_URS_2024_02/953312112</t>
  </si>
  <si>
    <t>(0,24+2,4+1,8+2,3+0,05*2+1,7+0,3)*(0,1+0,2)</t>
  </si>
  <si>
    <t>281</t>
  </si>
  <si>
    <t>953312113</t>
  </si>
  <si>
    <t>Vložky svislé do dilatačních spár z polystyrenových desek fasádních včetně dodání a osazení, v jakémkoliv zdivu přes 20 do 30 mm</t>
  </si>
  <si>
    <t>235144257</t>
  </si>
  <si>
    <t>https://podminky.urs.cz/item/CS_URS_2024_02/953312113</t>
  </si>
  <si>
    <t>"mezi pavilony A a C, řez C9</t>
  </si>
  <si>
    <t>13,525*(0,1+6,3+0,2)-1,2*2,65</t>
  </si>
  <si>
    <t>"mezi pavilony A a F, řezy F3-F4</t>
  </si>
  <si>
    <t>(0,3+6,915)*(6,3+0,2+0,235)</t>
  </si>
  <si>
    <t>"mezi pavilony D a F</t>
  </si>
  <si>
    <t>(0,175+0,24+0,3)*(6,3+0,2+0,235)</t>
  </si>
  <si>
    <t>282</t>
  </si>
  <si>
    <t>953312125</t>
  </si>
  <si>
    <t>Vložky svislé do dilatačních spár z polystyrenových desek extrudovaných včetně dodání a osazení, v jakémkoliv zdivu přes 40 do 50 mm</t>
  </si>
  <si>
    <t>369207157</t>
  </si>
  <si>
    <t>https://podminky.urs.cz/item/CS_URS_2024_02/953312125</t>
  </si>
  <si>
    <t>(20,95-2,05)*(0,235+0,7)</t>
  </si>
  <si>
    <t>283</t>
  </si>
  <si>
    <t>953321111</t>
  </si>
  <si>
    <t>Vložky svislé do dilatačních spár z minerální plsti včetně dodání a osazení, v jakémkoliv zdivu do 30 mm</t>
  </si>
  <si>
    <t>485928927</t>
  </si>
  <si>
    <t>https://podminky.urs.cz/item/CS_URS_2024_02/953321111</t>
  </si>
  <si>
    <t>"D09 - ATIKA (NÍZKÁ) PLOCHÉ STŘECHY</t>
  </si>
  <si>
    <t>"pavilon C nad 1NP</t>
  </si>
  <si>
    <t>(1,0+4,5+3,7+1,0)*2*(0,18+0,17)</t>
  </si>
  <si>
    <t>(5,5+1,0+5,45+3,5+1,0+3,715+3,71+1,0+4,0)*2*(0,16+0,20)</t>
  </si>
  <si>
    <t>(5,55+1,0+5,0+3,2+1,0+3,5)*2*(0,16+0,20)</t>
  </si>
  <si>
    <t>(5,9+1,0+6,0+6,5+1,0+6,25+6,25+1,0+6,5)*2*(0,16+0,23)</t>
  </si>
  <si>
    <t>284</t>
  </si>
  <si>
    <t>953331112</t>
  </si>
  <si>
    <t>Vložky svislé do dilatačních spár z lepenky kladené volně, včetně dodání a osazení, v jakémkoliv zdivu, pískované</t>
  </si>
  <si>
    <t>-1691453986</t>
  </si>
  <si>
    <t>https://podminky.urs.cz/item/CS_URS_2024_02/953331112</t>
  </si>
  <si>
    <t xml:space="preserve">"D.1.1.b-26  ŘEZ C9</t>
  </si>
  <si>
    <t xml:space="preserve">"D.1.1.b-32  ŘEZ F3</t>
  </si>
  <si>
    <t>285</t>
  </si>
  <si>
    <t>95394212R</t>
  </si>
  <si>
    <t>Osazování drobných kovových předmětů lepením ochranných úhelníků</t>
  </si>
  <si>
    <t>895731125</t>
  </si>
  <si>
    <t xml:space="preserve">"viz  popis v TZ</t>
  </si>
  <si>
    <t>286</t>
  </si>
  <si>
    <t>1941R000</t>
  </si>
  <si>
    <t>lišta Al 1500x40x0,8mm rohová bílá</t>
  </si>
  <si>
    <t>-2008893139</t>
  </si>
  <si>
    <t>287</t>
  </si>
  <si>
    <t>953943211</t>
  </si>
  <si>
    <t>Osazování drobných kovových předmětů kotvených do stěny hasicího přístroje</t>
  </si>
  <si>
    <t>-1206830603</t>
  </si>
  <si>
    <t>https://podminky.urs.cz/item/CS_URS_2024_02/953943211</t>
  </si>
  <si>
    <t>288</t>
  </si>
  <si>
    <t>449.P6.21A</t>
  </si>
  <si>
    <t>PHP práškový P6 s hasicí schopností dle EN3 = 21A</t>
  </si>
  <si>
    <t>-766914453</t>
  </si>
  <si>
    <t xml:space="preserve">"D.1.3 PBŘ"   </t>
  </si>
  <si>
    <t xml:space="preserve">"N 1.4/N 2 – II"   1</t>
  </si>
  <si>
    <t xml:space="preserve">"N 1.5/N 2 – II"   4</t>
  </si>
  <si>
    <t xml:space="preserve">"N 1.8 – II"   1</t>
  </si>
  <si>
    <t>289</t>
  </si>
  <si>
    <t>449.P6.34A</t>
  </si>
  <si>
    <t>PHP práškový P6 s hasicí schopností dle EN3 = 34A</t>
  </si>
  <si>
    <t>1293120927</t>
  </si>
  <si>
    <t xml:space="preserve">"N 1.1 – II"   1</t>
  </si>
  <si>
    <t xml:space="preserve">"N 1.4/N 2 – II"   3</t>
  </si>
  <si>
    <t>290</t>
  </si>
  <si>
    <t>449.P9.27A</t>
  </si>
  <si>
    <t>PHP práškový P9 s hasicí schopností dle EN3 = 27A</t>
  </si>
  <si>
    <t>-823597258</t>
  </si>
  <si>
    <t xml:space="preserve">"P 1.1 – II"   1</t>
  </si>
  <si>
    <t xml:space="preserve">"N 1.9/N 2 – I"   2</t>
  </si>
  <si>
    <t>291</t>
  </si>
  <si>
    <t>449.S5.55B</t>
  </si>
  <si>
    <t>PHP sněhový S5 s hasicí schopností dle EN3 = 55B</t>
  </si>
  <si>
    <t>992403786</t>
  </si>
  <si>
    <t xml:space="preserve">"N 1.3 – II"   1</t>
  </si>
  <si>
    <t xml:space="preserve">"N 1.4/N 2 – II"   2</t>
  </si>
  <si>
    <t xml:space="preserve">"N 1.5/N 2 – II"   2</t>
  </si>
  <si>
    <t xml:space="preserve">"N 2.1 – II"   1</t>
  </si>
  <si>
    <t>292</t>
  </si>
  <si>
    <t>953961115</t>
  </si>
  <si>
    <t>Kotva chemická s vyvrtáním otvoru do betonu, železobetonu nebo tvrdého kamene tmel, velikost M 20, hloubka 170 mm</t>
  </si>
  <si>
    <t>1927480155</t>
  </si>
  <si>
    <t>https://podminky.urs.cz/item/CS_URS_2024_02/953961115</t>
  </si>
  <si>
    <t>"sloup pod průvlakem pro uložení stropních panelů v prostoru schodiště pavilonu F</t>
  </si>
  <si>
    <t>"D.1.1.c-07 Půdorys - Vnější únikové schodiště - typ 1 (Z22)</t>
  </si>
  <si>
    <t>4*4+2*2</t>
  </si>
  <si>
    <t>"D.1.1.c-09 Půdorys - Vnější únikové schodiště - typ 2 (Z23)</t>
  </si>
  <si>
    <t>"D.1.1.c-11 Půdorys - Vnější únikové schodiště - typ 3 (Z24)</t>
  </si>
  <si>
    <t>293</t>
  </si>
  <si>
    <t>953965141</t>
  </si>
  <si>
    <t>Kotva chemická s vyvrtáním otvoru kotevní šrouby pro chemické kotvy, velikost M 20, délka 240 mm</t>
  </si>
  <si>
    <t>636000747</t>
  </si>
  <si>
    <t>https://podminky.urs.cz/item/CS_URS_2024_02/953965141</t>
  </si>
  <si>
    <t>294</t>
  </si>
  <si>
    <t>961055111</t>
  </si>
  <si>
    <t>Bourání základů z betonu železového</t>
  </si>
  <si>
    <t>1806484034</t>
  </si>
  <si>
    <t>https://podminky.urs.cz/item/CS_URS_2024_02/961055111</t>
  </si>
  <si>
    <t>"D.1.1.b-02 CELKOVÝ PŮDORYS 1.NP</t>
  </si>
  <si>
    <t>"obj.B - přístavek - kuřárna - základová deska (předpoklad)</t>
  </si>
  <si>
    <t>4,13*2,0*0,15</t>
  </si>
  <si>
    <t>"obj.B - rameno a podesta vstupního schodiště (předpoklad)</t>
  </si>
  <si>
    <t>2,75*2,0*0,15</t>
  </si>
  <si>
    <t>"obj.C - rampa - zákaldová deska (předpoklad)</t>
  </si>
  <si>
    <t>(0,25+1,8+0,25)*5,0*0,15</t>
  </si>
  <si>
    <t>"obj.E - vstup - základová deska</t>
  </si>
  <si>
    <t>6,15*2,65*0,2</t>
  </si>
  <si>
    <t>"obj.E - rameno a podesta vstupního schodiště</t>
  </si>
  <si>
    <t>3,88*2,35*0,18</t>
  </si>
  <si>
    <t>295</t>
  </si>
  <si>
    <t>962031132</t>
  </si>
  <si>
    <t>Bourání příček nebo přizdívek z cihel pálených plných nebo dutých, tl. do 100 mm</t>
  </si>
  <si>
    <t>-1373145259</t>
  </si>
  <si>
    <t>https://podminky.urs.cz/item/CS_URS_2024_02/962031132</t>
  </si>
  <si>
    <t>"A.1.11</t>
  </si>
  <si>
    <t>(3,68+2,88)*3,0-0,8*1,97</t>
  </si>
  <si>
    <t>"D.1.03</t>
  </si>
  <si>
    <t>(1,0+2,2+1,0)*3,0</t>
  </si>
  <si>
    <t>1,3*2,0</t>
  </si>
  <si>
    <t>296</t>
  </si>
  <si>
    <t>962031133</t>
  </si>
  <si>
    <t>Bourání příček nebo přizdívek z cihel pálených plných nebo dutých, tl. přes 100 do 150 mm</t>
  </si>
  <si>
    <t>-2078611439</t>
  </si>
  <si>
    <t>https://podminky.urs.cz/item/CS_URS_2024_02/962031133</t>
  </si>
  <si>
    <t>"E.1.01/E.1.02</t>
  </si>
  <si>
    <t>(2,65-0,25)*2,75</t>
  </si>
  <si>
    <t>297</t>
  </si>
  <si>
    <t>962032182</t>
  </si>
  <si>
    <t>Bourání zdiva nadzákladového z tvárnic nebo bloků pórobetonových na tenkovrstvou maltu, objemu přes 1 m3</t>
  </si>
  <si>
    <t>-1898337575</t>
  </si>
  <si>
    <t>https://podminky.urs.cz/item/CS_URS_2024_02/962032182</t>
  </si>
  <si>
    <t>"A.1.01</t>
  </si>
  <si>
    <t>((0,25+1,25+1,2+1,2)*2,75-1,2*1,2)*0,25</t>
  </si>
  <si>
    <t>"přístavek - kuřárna (předpoklad)</t>
  </si>
  <si>
    <t>((4,13+2,0*2)*2,75-0,9*1,97)*0,15</t>
  </si>
  <si>
    <t>"obj.E - vstup</t>
  </si>
  <si>
    <t>((2,65+6,15+2,65)*2,75-3,6*2,5-1,8*1,8)*0,25</t>
  </si>
  <si>
    <t>298</t>
  </si>
  <si>
    <t>962032240</t>
  </si>
  <si>
    <t>Bourání zdiva nadzákladového z cihel pálených plných nebo lícových nebo vápenopískových, na maltu cementovou, objemu do 1 m3</t>
  </si>
  <si>
    <t>-452080141</t>
  </si>
  <si>
    <t>https://podminky.urs.cz/item/CS_URS_2024_02/962032240</t>
  </si>
  <si>
    <t>"obj.B - zídky u vstupního schodiště</t>
  </si>
  <si>
    <t>2,0*1,6*0,25</t>
  </si>
  <si>
    <t>2,0*1,25*0,25</t>
  </si>
  <si>
    <t>"obj.E - zídky u vstupního schodiště</t>
  </si>
  <si>
    <t>2,45*0,4*0,7</t>
  </si>
  <si>
    <t>(1,8+2,45)*2*0,1*0,7</t>
  </si>
  <si>
    <t>0,9*0,3*0,1</t>
  </si>
  <si>
    <t>299</t>
  </si>
  <si>
    <t>962032241</t>
  </si>
  <si>
    <t>Bourání zdiva nadzákladového z cihel pálených plných nebo lícových nebo vápenopískových, na maltu cementovou, objemu přes 1 m3</t>
  </si>
  <si>
    <t>885847794</t>
  </si>
  <si>
    <t>https://podminky.urs.cz/item/CS_URS_2024_02/962032241</t>
  </si>
  <si>
    <t>"obj. C - rampa</t>
  </si>
  <si>
    <t>(5,0*2*3,45-1,5*1,5*2-1,8*1,97)*0,25</t>
  </si>
  <si>
    <t>300</t>
  </si>
  <si>
    <t>962051115</t>
  </si>
  <si>
    <t>Bourání příček železobetonových tloušťky do 100 mm</t>
  </si>
  <si>
    <t>-351018726</t>
  </si>
  <si>
    <t>https://podminky.urs.cz/item/CS_URS_2024_02/962051115</t>
  </si>
  <si>
    <t>"ubourání atikového panelu</t>
  </si>
  <si>
    <t>8,74*(7,25-7,08)</t>
  </si>
  <si>
    <t>301</t>
  </si>
  <si>
    <t>962081131</t>
  </si>
  <si>
    <t>Bourání příček nebo přizdívek ze skleněných tvárnic, tl. do 100 mm</t>
  </si>
  <si>
    <t>111246353</t>
  </si>
  <si>
    <t>https://podminky.urs.cz/item/CS_URS_2024_02/962081131</t>
  </si>
  <si>
    <t>"B.1.04</t>
  </si>
  <si>
    <t>1,35*2,75*1</t>
  </si>
  <si>
    <t>302</t>
  </si>
  <si>
    <t>963022819</t>
  </si>
  <si>
    <t>Bourání kamenných schodišťových stupňů oblých, rovných nebo kosých zhotovených na místě</t>
  </si>
  <si>
    <t>1568472917</t>
  </si>
  <si>
    <t>https://podminky.urs.cz/item/CS_URS_2024_02/963022819</t>
  </si>
  <si>
    <t>"obj.E - vstupní schodiště</t>
  </si>
  <si>
    <t>3,88*3</t>
  </si>
  <si>
    <t>303</t>
  </si>
  <si>
    <t>963042819</t>
  </si>
  <si>
    <t>Bourání schodišťových stupňů betonových zhotovených na místě</t>
  </si>
  <si>
    <t>747881294</t>
  </si>
  <si>
    <t>https://podminky.urs.cz/item/CS_URS_2024_02/963042819</t>
  </si>
  <si>
    <t>"obj.B - schodiště u vstupu</t>
  </si>
  <si>
    <t>2,75*4</t>
  </si>
  <si>
    <t>304</t>
  </si>
  <si>
    <t>963051113</t>
  </si>
  <si>
    <t>Bourání železobetonových stropů deskových, tl. přes 80 mm</t>
  </si>
  <si>
    <t>1940973608</t>
  </si>
  <si>
    <t>https://podminky.urs.cz/item/CS_URS_2024_02/963051113</t>
  </si>
  <si>
    <t>"obj.C - rampa (předpoklad)</t>
  </si>
  <si>
    <t>"D.1.1.b-07 ŘEZ E1 (PAVILON E)</t>
  </si>
  <si>
    <t>"strop nad vstupem</t>
  </si>
  <si>
    <t>6,15*2,6*0,20</t>
  </si>
  <si>
    <t>305</t>
  </si>
  <si>
    <t>965042121</t>
  </si>
  <si>
    <t>Bourání mazanin betonových nebo z litého asfaltu tl. do 100 mm, plochy do 1 m2</t>
  </si>
  <si>
    <t>76611568</t>
  </si>
  <si>
    <t>https://podminky.urs.cz/item/CS_URS_2024_02/965042121</t>
  </si>
  <si>
    <t>0,9*0,9*0,1</t>
  </si>
  <si>
    <t>306</t>
  </si>
  <si>
    <t>965042131</t>
  </si>
  <si>
    <t>Bourání mazanin betonových nebo z litého asfaltu tl. do 100 mm, plochy do 4 m2</t>
  </si>
  <si>
    <t>-964770217</t>
  </si>
  <si>
    <t>https://podminky.urs.cz/item/CS_URS_2024_02/965042131</t>
  </si>
  <si>
    <t>"střecha nad vstupem</t>
  </si>
  <si>
    <t>6,15*2,6*0,06</t>
  </si>
  <si>
    <t>6,15*2,6*0,08</t>
  </si>
  <si>
    <t>307</t>
  </si>
  <si>
    <t>965042221</t>
  </si>
  <si>
    <t>Bourání mazanin betonových nebo z litého asfaltu tl. přes 100 mm, plochy do 1 m2</t>
  </si>
  <si>
    <t>1409034076</t>
  </si>
  <si>
    <t>https://podminky.urs.cz/item/CS_URS_2024_02/965042221</t>
  </si>
  <si>
    <t>"obj.A - návaznost na obj.F</t>
  </si>
  <si>
    <t>3,4*0,25*0,3</t>
  </si>
  <si>
    <t>308</t>
  </si>
  <si>
    <t>965081212</t>
  </si>
  <si>
    <t>Bourání podlah z dlaždic bez podkladního lože nebo mazaniny, s jakoukoliv výplní spár keramických nebo xylolitových tl. do 10 mm, plochy do 1 m2</t>
  </si>
  <si>
    <t>-571913985</t>
  </si>
  <si>
    <t>https://podminky.urs.cz/item/CS_URS_2024_02/965081212</t>
  </si>
  <si>
    <t>0,9*0,9+0,6*0,9</t>
  </si>
  <si>
    <t>309</t>
  </si>
  <si>
    <t>965081333</t>
  </si>
  <si>
    <t>Bourání podlah z dlaždic bez podkladního lože nebo mazaniny, s jakoukoliv výplní spár betonových, teracových nebo čedičových tl. do 30 mm, plochy přes 1 m2</t>
  </si>
  <si>
    <t>-2031348144</t>
  </si>
  <si>
    <t>https://podminky.urs.cz/item/CS_URS_2024_02/965081333</t>
  </si>
  <si>
    <t>3,4*0,25</t>
  </si>
  <si>
    <t>"obj.E - podesta vstupního schodiště</t>
  </si>
  <si>
    <t>3,88*1,45</t>
  </si>
  <si>
    <t>310</t>
  </si>
  <si>
    <t>965082923</t>
  </si>
  <si>
    <t>Odstranění násypu pod podlahami nebo ochranného násypu na střechách tl. do 100 mm, plochy přes 2 m2</t>
  </si>
  <si>
    <t>-1500450450</t>
  </si>
  <si>
    <t>https://podminky.urs.cz/item/CS_URS_2024_02/965082923</t>
  </si>
  <si>
    <t>"střecha nad vstupem - kačírek</t>
  </si>
  <si>
    <t>6,15*2,6*0,1</t>
  </si>
  <si>
    <t>"střecha nad vstupem - pískový násyp</t>
  </si>
  <si>
    <t>6,15*2,6*0,05</t>
  </si>
  <si>
    <t>311</t>
  </si>
  <si>
    <t>965082941</t>
  </si>
  <si>
    <t>Odstranění násypu pod podlahami nebo ochranného násypu na střechách tl. přes 200 mm jakékoliv plochy</t>
  </si>
  <si>
    <t>-929173345</t>
  </si>
  <si>
    <t>https://podminky.urs.cz/item/CS_URS_2024_02/965082941</t>
  </si>
  <si>
    <t>"obj.B - vstupní schodiště (předpoklad)</t>
  </si>
  <si>
    <t>2,75*1,0*0,65</t>
  </si>
  <si>
    <t>"obj.E - vstupní schodiště (předpoklad)</t>
  </si>
  <si>
    <t>3,88*1,45*0,35</t>
  </si>
  <si>
    <t>312</t>
  </si>
  <si>
    <t>965083111</t>
  </si>
  <si>
    <t>Odstranění násypu mezi stropními trámy tl. do 100 mm, plochy do 2 m2</t>
  </si>
  <si>
    <t>-1214216186</t>
  </si>
  <si>
    <t>https://podminky.urs.cz/item/CS_URS_2024_02/965083111</t>
  </si>
  <si>
    <t>"D.2.02 - zhotovení otvoru/výměny pro osazení světlovodů</t>
  </si>
  <si>
    <t>1,0*1,0*0,1*2</t>
  </si>
  <si>
    <t>313</t>
  </si>
  <si>
    <t>968062374</t>
  </si>
  <si>
    <t>Vybourání dřevěných rámů oken s křídly, dveřních zárubní, vrat, stěn, ostění nebo obkladů rámů oken s křídly zdvojených, plochy do 1 m2</t>
  </si>
  <si>
    <t>2094884604</t>
  </si>
  <si>
    <t>https://podminky.urs.cz/item/CS_URS_2024_02/968062374</t>
  </si>
  <si>
    <t>"obj. A</t>
  </si>
  <si>
    <t>"obj. B</t>
  </si>
  <si>
    <t>"obj. D</t>
  </si>
  <si>
    <t>314</t>
  </si>
  <si>
    <t>968062375</t>
  </si>
  <si>
    <t>Vybourání dřevěných rámů oken s křídly, dveřních zárubní, vrat, stěn, ostění nebo obkladů rámů oken s křídly zdvojených, plochy do 2 m2</t>
  </si>
  <si>
    <t>377420501</t>
  </si>
  <si>
    <t>https://podminky.urs.cz/item/CS_URS_2024_02/968062375</t>
  </si>
  <si>
    <t>1,2*1,2*1</t>
  </si>
  <si>
    <t>315</t>
  </si>
  <si>
    <t>968062376</t>
  </si>
  <si>
    <t>Vybourání dřevěných rámů oken s křídly, dveřních zárubní, vrat, stěn, ostění nebo obkladů rámů oken s křídly zdvojených, plochy do 4 m2</t>
  </si>
  <si>
    <t>1535805900</t>
  </si>
  <si>
    <t>https://podminky.urs.cz/item/CS_URS_2024_02/968062376</t>
  </si>
  <si>
    <t>1,8*1,2*1</t>
  </si>
  <si>
    <t>1,2*2,1*1</t>
  </si>
  <si>
    <t>"obj. C</t>
  </si>
  <si>
    <t>1,5*1,5*2</t>
  </si>
  <si>
    <t>"obj. E</t>
  </si>
  <si>
    <t>1,5*1,8*1</t>
  </si>
  <si>
    <t>2,4*1,5*6</t>
  </si>
  <si>
    <t>1,8*1,2*2</t>
  </si>
  <si>
    <t>1,8*1,8*1</t>
  </si>
  <si>
    <t>2,4*1,5*4</t>
  </si>
  <si>
    <t>316</t>
  </si>
  <si>
    <t>968062377</t>
  </si>
  <si>
    <t>Vybourání dřevěných rámů oken s křídly, dveřních zárubní, vrat, stěn, ostění nebo obkladů rámů oken s křídly zdvojených, plochy přes 4 m2</t>
  </si>
  <si>
    <t>-335037555</t>
  </si>
  <si>
    <t>https://podminky.urs.cz/item/CS_URS_2024_02/968062377</t>
  </si>
  <si>
    <t>2,4*1,8*1</t>
  </si>
  <si>
    <t>2,4*2,4*4</t>
  </si>
  <si>
    <t>317</t>
  </si>
  <si>
    <t>968062746</t>
  </si>
  <si>
    <t>Vybourání dřevěných rámů oken s křídly, dveřních zárubní, vrat, stěn, ostění nebo obkladů stěn plných, zasklených nebo výkladních pevných nebo otevíratelných, plochy do 4 m2</t>
  </si>
  <si>
    <t>913688511</t>
  </si>
  <si>
    <t>https://podminky.urs.cz/item/CS_URS_2024_02/968062746</t>
  </si>
  <si>
    <t>318</t>
  </si>
  <si>
    <t>968062747</t>
  </si>
  <si>
    <t>Vybourání dřevěných rámů oken s křídly, dveřních zárubní, vrat, stěn, ostění nebo obkladů stěn plných, zasklených nebo výkladních pevných nebo otevíratelných, plochy přes 4 m2</t>
  </si>
  <si>
    <t>211960164</t>
  </si>
  <si>
    <t>https://podminky.urs.cz/item/CS_URS_2024_02/968062747</t>
  </si>
  <si>
    <t>"E.1.06</t>
  </si>
  <si>
    <t>1,8*3,05</t>
  </si>
  <si>
    <t>"E.2.03</t>
  </si>
  <si>
    <t>319</t>
  </si>
  <si>
    <t>968072455</t>
  </si>
  <si>
    <t>Vybourání kovových rámů oken s křídly, dveřních zárubní, vrat, stěn, ostění nebo obkladů dveřních zárubní, plochy do 2 m2</t>
  </si>
  <si>
    <t>2053927125</t>
  </si>
  <si>
    <t>https://podminky.urs.cz/item/CS_URS_2024_02/968072455</t>
  </si>
  <si>
    <t>"A.1.10</t>
  </si>
  <si>
    <t>0,9*1,97</t>
  </si>
  <si>
    <t>0,8*1,97</t>
  </si>
  <si>
    <t>"rampa/ext.</t>
  </si>
  <si>
    <t>"D.1.03, D.1.04</t>
  </si>
  <si>
    <t>0,8*1,97*2</t>
  </si>
  <si>
    <t>"E.1.02, E.1.07b, E.1.08, E.1.10, E.1.12</t>
  </si>
  <si>
    <t>0,8*1,97*5</t>
  </si>
  <si>
    <t>"obj.B - přístavek kuřárny</t>
  </si>
  <si>
    <t>"D2.02</t>
  </si>
  <si>
    <t>320</t>
  </si>
  <si>
    <t>968072456</t>
  </si>
  <si>
    <t>Vybourání kovových rámů oken s křídly, dveřních zárubní, vrat, stěn, ostění nebo obkladů dveřních zárubní, plochy přes 2 m2</t>
  </si>
  <si>
    <t>962796800</t>
  </si>
  <si>
    <t>https://podminky.urs.cz/item/CS_URS_2024_02/968072456</t>
  </si>
  <si>
    <t>"D.1.01, D.1.02</t>
  </si>
  <si>
    <t>1,8*2,4*2</t>
  </si>
  <si>
    <t>"E.1.23</t>
  </si>
  <si>
    <t>1,45*2,25</t>
  </si>
  <si>
    <t>321</t>
  </si>
  <si>
    <t>968082022</t>
  </si>
  <si>
    <t>Vybourání plastových rámů oken s křídly, dveřních zárubní, vrat dveřních zárubní, plochy přes 2 do 4 m2</t>
  </si>
  <si>
    <t>1757635920</t>
  </si>
  <si>
    <t>https://podminky.urs.cz/item/CS_URS_2024_02/968082022</t>
  </si>
  <si>
    <t>1,1*2,0</t>
  </si>
  <si>
    <t>"E.1.01</t>
  </si>
  <si>
    <t>3,6*2,5</t>
  </si>
  <si>
    <t>2,7*2,2</t>
  </si>
  <si>
    <t>322</t>
  </si>
  <si>
    <t>971038241</t>
  </si>
  <si>
    <t>Vybourání otvorů ve zdivu základovém nebo nadzákladovém z cihel, tvárnic, příčkovek dutých tvárnic nebo příčkovek, velikosti plochy do 0,0225 m2, tl. do 300 mm</t>
  </si>
  <si>
    <t>-198413097</t>
  </si>
  <si>
    <t>https://podminky.urs.cz/item/CS_URS_2024_02/971038241</t>
  </si>
  <si>
    <t>323</t>
  </si>
  <si>
    <t>971038691</t>
  </si>
  <si>
    <t>Vybourání otvorů ve zdivu základovém nebo nadzákladovém z cihel, tvárnic, příčkovek dutých tvárnic nebo příčkovek, velikosti plochy do 4 m2, tl. přes 150 mm</t>
  </si>
  <si>
    <t>1577774494</t>
  </si>
  <si>
    <t>https://podminky.urs.cz/item/CS_URS_2024_02/971038691</t>
  </si>
  <si>
    <t>"mč B.1.05</t>
  </si>
  <si>
    <t>1,35*1,8*0,25</t>
  </si>
  <si>
    <t>"mč A.1.10</t>
  </si>
  <si>
    <t>(1,2*3,0-0,9*1,97)*0,25</t>
  </si>
  <si>
    <t>"mč A.1.11</t>
  </si>
  <si>
    <t>(1,2*3,0-1,2*2,1)*0,25</t>
  </si>
  <si>
    <t>"D.1.04</t>
  </si>
  <si>
    <t>(2,2*2,3-0,8*1,97)*0,3</t>
  </si>
  <si>
    <t>0,9*1,8*0,2</t>
  </si>
  <si>
    <t>"A.2.01</t>
  </si>
  <si>
    <t>1,2*2,2*0,25</t>
  </si>
  <si>
    <t>"D.2.02</t>
  </si>
  <si>
    <t>(1,8*2,3-0,8*1,97)*0,25</t>
  </si>
  <si>
    <t>1,8*0,9*0,36</t>
  </si>
  <si>
    <t>1,4*0,9*0,25</t>
  </si>
  <si>
    <t>2,4*1,8*0,25*2</t>
  </si>
  <si>
    <t>324</t>
  </si>
  <si>
    <t>972044431</t>
  </si>
  <si>
    <t>Vybourání otvorů ve stropech nebo klenbách z dutých tvárnic bez odstranění podlahy a násypu, plochy do 1 m2, tl. do 100 mm</t>
  </si>
  <si>
    <t>-1682565356</t>
  </si>
  <si>
    <t>https://podminky.urs.cz/item/CS_URS_2024_02/972044431</t>
  </si>
  <si>
    <t>"D.2.02 - zhotovení otvoru/výměny pro osazení světlovodů (stropnice hurdis)</t>
  </si>
  <si>
    <t>325</t>
  </si>
  <si>
    <t>972055141</t>
  </si>
  <si>
    <t>Vybourání otvorů ve stropech nebo klenbách železobetonových ve stropech z dutých prefabrikátů, plochy do 0,0225 m2, tl. přes 120 mm</t>
  </si>
  <si>
    <t>-1105155215</t>
  </si>
  <si>
    <t>https://podminky.urs.cz/item/CS_URS_2024_02/972055141</t>
  </si>
  <si>
    <t>"Pavilon E</t>
  </si>
  <si>
    <t>"Pavilon F</t>
  </si>
  <si>
    <t>326</t>
  </si>
  <si>
    <t>972055241</t>
  </si>
  <si>
    <t>Vybourání otvorů ve stropech nebo klenbách železobetonových ve stropech z dutých prefabrikátů, plochy do 0,09 m2, tl. přes 120 mm</t>
  </si>
  <si>
    <t>-1722754643</t>
  </si>
  <si>
    <t>https://podminky.urs.cz/item/CS_URS_2024_02/972055241</t>
  </si>
  <si>
    <t>327</t>
  </si>
  <si>
    <t>973031324</t>
  </si>
  <si>
    <t>Vysekání výklenků nebo kapes ve zdivu z cihel na maltu vápennou nebo vápenocementovou kapes, plochy do 0,10 m2, hl. do 150 mm</t>
  </si>
  <si>
    <t>-170641713</t>
  </si>
  <si>
    <t>https://podminky.urs.cz/item/CS_URS_2024_02/973031324</t>
  </si>
  <si>
    <t>"dobetonávka</t>
  </si>
  <si>
    <t>328</t>
  </si>
  <si>
    <t>974031664</t>
  </si>
  <si>
    <t>Vysekání rýh ve zdivu cihelném na maltu vápennou nebo vápenocementovou pro vtahování nosníků do zdí, před vybouráním otvoru do hl. 150 mm, při v. nosníku do 150 mm</t>
  </si>
  <si>
    <t>2144610662</t>
  </si>
  <si>
    <t>https://podminky.urs.cz/item/CS_URS_2024_02/974031664</t>
  </si>
  <si>
    <t xml:space="preserve">"P9"   1*2*2,5*2</t>
  </si>
  <si>
    <t xml:space="preserve">"P16"   1*2*1,2*2</t>
  </si>
  <si>
    <t xml:space="preserve">"P18"   1*2*2,1*2</t>
  </si>
  <si>
    <t xml:space="preserve">"P21"   1*2*1,65*2</t>
  </si>
  <si>
    <t>329</t>
  </si>
  <si>
    <t>975011231</t>
  </si>
  <si>
    <t>Podpěrné dřevení při podezdívání základového zdiva při výšce vyzdívky do 2 m, při tl. zdiva 450 mm a délce podchycení přes 1 do 3 m</t>
  </si>
  <si>
    <t>484447850</t>
  </si>
  <si>
    <t>https://podminky.urs.cz/item/CS_URS_2024_02/975011231</t>
  </si>
  <si>
    <t>"podpěra á0,5m</t>
  </si>
  <si>
    <t>5,5/0,5*1,5*3</t>
  </si>
  <si>
    <t>5,0/0,5*2,0*3</t>
  </si>
  <si>
    <t>330</t>
  </si>
  <si>
    <t>977312113</t>
  </si>
  <si>
    <t>Řezání stávajících betonových mazanin s vyztužením hloubky přes 100 do 150 mm</t>
  </si>
  <si>
    <t>2015439401</t>
  </si>
  <si>
    <t>https://podminky.urs.cz/item/CS_URS_2024_02/977312113</t>
  </si>
  <si>
    <t>"D.1.1.a – TECHNICKÁ ZPRÁVA - A.6.6. Střecha</t>
  </si>
  <si>
    <t>"úprava odvodnění střechy na pavilonu D</t>
  </si>
  <si>
    <t>11,55</t>
  </si>
  <si>
    <t>331</t>
  </si>
  <si>
    <t>978035117</t>
  </si>
  <si>
    <t>Odstranění tenkovrstvých omítek nebo štuku tloušťky do 2 mm obroušením, rozsahu přes 50 do 100%</t>
  </si>
  <si>
    <t>1382415702</t>
  </si>
  <si>
    <t>https://podminky.urs.cz/item/CS_URS_2024_02/978035117</t>
  </si>
  <si>
    <t>"D.2.02 - strop</t>
  </si>
  <si>
    <t>4,05*(1,05+2,1+1,05)-1,0*1,0*2</t>
  </si>
  <si>
    <t>"dozdívky/zazdívky - příprava podkladu pod nové přeštukování</t>
  </si>
  <si>
    <t xml:space="preserve">"A.1.01"   (2,4+1,8+2,3)*3,0-1,8*1,2</t>
  </si>
  <si>
    <t xml:space="preserve">"A.1.08"   (1,5+3,12)*3,0-0,9*0,9*3</t>
  </si>
  <si>
    <t xml:space="preserve">"B.1.04"   (1,2*4+0,27*2+0,26)*3,0-1,2*1,8*4</t>
  </si>
  <si>
    <t xml:space="preserve">"B.1.05"   (0,1+2,4+0,15)*3,0-2,4*1,8</t>
  </si>
  <si>
    <t xml:space="preserve">"B.1.07"   (0,6+0,1+0,1+0,6+0,1)*3,0-0,6*0,6*2</t>
  </si>
  <si>
    <t xml:space="preserve">"B.1.08"   (0,1+0,6+0,3)*3,0-0,6*0,6</t>
  </si>
  <si>
    <t xml:space="preserve">"B.1.09"   (0,3+0,6+0,6)*3,0-0,6*0,6</t>
  </si>
  <si>
    <t xml:space="preserve">"B.1 10"   1,2*3,0-1,2*1,8</t>
  </si>
  <si>
    <t xml:space="preserve">"D.1.01"   (3,6+0,3)*3,0-0,9*2,1</t>
  </si>
  <si>
    <t xml:space="preserve">"D.1.03"   3,6*2*3,0-0,9*2,1-0,9*0,6*2</t>
  </si>
  <si>
    <t xml:space="preserve">"E.1.05"   (0,8+0,1)*3,3-0,8*2,2</t>
  </si>
  <si>
    <t xml:space="preserve">"E.1.06"   (0,15+2,4+0,15+0,15+1,5)*3,3-2,4*1,5-1,5*1,5</t>
  </si>
  <si>
    <t xml:space="preserve">"E.1.19"   0,93*3*3,3-0,6*0,6*3</t>
  </si>
  <si>
    <t xml:space="preserve">"A.2.01"   (2,65+1,8+4,2+0,3)*3,0-1,8*1,2-0,3*1,2</t>
  </si>
  <si>
    <t xml:space="preserve">"A.2.09"   (1,5+3,13)*3,0-0,9*0,9*3</t>
  </si>
  <si>
    <t xml:space="preserve">"D.2.02"   4,05*3,0-0,9*1,8*2</t>
  </si>
  <si>
    <t xml:space="preserve">"E.2.01"   (0,15+2,4+0,25)*3,3-2,4*2,4</t>
  </si>
  <si>
    <t xml:space="preserve">"E.2.02"   (0,25+2,4+0,15)*3,3-2,4*2,4</t>
  </si>
  <si>
    <t xml:space="preserve">"E.2.15"   3,2*3,0-0,6*0,6*3</t>
  </si>
  <si>
    <t>332</t>
  </si>
  <si>
    <t>985331212</t>
  </si>
  <si>
    <t>Dodatečné vlepování betonářské výztuže včetně vyvrtání a vyčištění otvoru chemickou maltou průměr výztuže 10 mm</t>
  </si>
  <si>
    <t>-1154500443</t>
  </si>
  <si>
    <t>https://podminky.urs.cz/item/CS_URS_2024_02/985331212</t>
  </si>
  <si>
    <t>"D.1.2 úprava základových pasů</t>
  </si>
  <si>
    <t>"kotvení svislé výztuže základových zdí z BD do monolitických základových pasů, 5xR10/m" při obou stranách, hloubka kotvení min 200mm</t>
  </si>
  <si>
    <t>(3,895+0,6+0,6+7,285+0,25)*10*0,2</t>
  </si>
  <si>
    <t>(1,79+0,6+0,6+4,95+0,6+4,75)*10*0,2</t>
  </si>
  <si>
    <t>(0,6+5,45+0,6+0,6+10,1+0,6+0,6+4,875+0,2)*10*0,2</t>
  </si>
  <si>
    <t>(0,6+6,25+0,2+0,2+4,425+0,6)*10*0,2</t>
  </si>
  <si>
    <t>(0,6+3,975+0,8+6,25+0,6+0,6+4,425+0,8+4,1)*10*0,2</t>
  </si>
  <si>
    <t>(2,677+0,5+0,87)*10*0,2</t>
  </si>
  <si>
    <t>3,12*10*0,2</t>
  </si>
  <si>
    <t>(9,905-3,12-1,25+0,275)*10*0,2</t>
  </si>
  <si>
    <t>(9,905+0,2+1,8)*10*0,2</t>
  </si>
  <si>
    <t>((0,6+5,025+0,2)*2+0,8+2,85+0,6+0,8+2,85+0,8+3,275)*10*0,2</t>
  </si>
  <si>
    <t>(4,45+0,8+1,25+0,6+4,125+0,6+0,8+4,45)*10*0,2</t>
  </si>
  <si>
    <t>7,0*2*10*0,2</t>
  </si>
  <si>
    <t>((2,0+0,8+4,275)*2+0,6+4,125+0,6)*10*0,2</t>
  </si>
  <si>
    <t>((6,525+0,8)*2+0,6+4,125+0,6)*10*0,2</t>
  </si>
  <si>
    <t>(0,6+6,0+0,6+0,6+4,425+0,6+2,15+0,2)*2*10*0,2</t>
  </si>
  <si>
    <t>(2,8+2,0+0,6+1,35+0,6+7,975)*10*0,2</t>
  </si>
  <si>
    <t>333</t>
  </si>
  <si>
    <t>13021012</t>
  </si>
  <si>
    <t>tyč ocelová kruhová žebírková DIN 488 jakost B500B (10 505) výztuž do betonu D 10mm</t>
  </si>
  <si>
    <t>801685736</t>
  </si>
  <si>
    <t>497,354*0,00064 'Přepočtené koeficientem množství</t>
  </si>
  <si>
    <t>334</t>
  </si>
  <si>
    <t>985331213</t>
  </si>
  <si>
    <t>Dodatečné vlepování betonářské výztuže včetně vyvrtání a vyčištění otvoru chemickou maltou průměr výztuže 12 mm</t>
  </si>
  <si>
    <t>-441593600</t>
  </si>
  <si>
    <t>https://podminky.urs.cz/item/CS_URS_2024_02/985331213</t>
  </si>
  <si>
    <t xml:space="preserve">"styk objektu C  s objektem A - prokotvení trámu se stáv.základovou patkou</t>
  </si>
  <si>
    <t>0,65*3*2*2</t>
  </si>
  <si>
    <t>335</t>
  </si>
  <si>
    <t>13021013</t>
  </si>
  <si>
    <t>tyč ocelová kruhová žebírková DIN 488 jakost B500B (10 505) výztuž do betonu D 12mm</t>
  </si>
  <si>
    <t>991191458</t>
  </si>
  <si>
    <t>7,8*0,00091 'Přepočtené koeficientem množství</t>
  </si>
  <si>
    <t>336</t>
  </si>
  <si>
    <t>985331912</t>
  </si>
  <si>
    <t>Dodatečné vlepování betonářské výztuže Příplatek k cenám za délku do 1 m jednotlivě</t>
  </si>
  <si>
    <t>97248107</t>
  </si>
  <si>
    <t>https://podminky.urs.cz/item/CS_URS_2024_02/985331912</t>
  </si>
  <si>
    <t>497,354+7,8</t>
  </si>
  <si>
    <t>997</t>
  </si>
  <si>
    <t>Přesun sutě</t>
  </si>
  <si>
    <t>337</t>
  </si>
  <si>
    <t>997013153</t>
  </si>
  <si>
    <t>Vnitrostaveništní doprava suti a vybouraných hmot vodorovně do 50 m s naložením s omezením mechanizace pro budovy a haly výšky přes 9 do 12 m</t>
  </si>
  <si>
    <t>-859098563</t>
  </si>
  <si>
    <t>https://podminky.urs.cz/item/CS_URS_2024_02/997013153</t>
  </si>
  <si>
    <t>338</t>
  </si>
  <si>
    <t>997013219</t>
  </si>
  <si>
    <t>Vnitrostaveništní doprava suti a vybouraných hmot vodorovně do 50 m s naložením Příplatek k cenám -3111 až -3217 za zvětšenou vodorovnou dopravu přes vymezenou dopravní vzdálenost za každých dalších započatých 10 m</t>
  </si>
  <si>
    <t>586410211</t>
  </si>
  <si>
    <t>https://podminky.urs.cz/item/CS_URS_2024_02/997013219</t>
  </si>
  <si>
    <t>163,2*5 'Přepočtené koeficientem množství</t>
  </si>
  <si>
    <t>339</t>
  </si>
  <si>
    <t>997013501</t>
  </si>
  <si>
    <t>Odvoz suti a vybouraných hmot na skládku nebo meziskládku se složením, na vzdálenost do 1 km</t>
  </si>
  <si>
    <t>-1466108927</t>
  </si>
  <si>
    <t>https://podminky.urs.cz/item/CS_URS_2024_02/997013501</t>
  </si>
  <si>
    <t>340</t>
  </si>
  <si>
    <t>997013509</t>
  </si>
  <si>
    <t>Odvoz suti a vybouraných hmot na skládku nebo meziskládku se složením, na vzdálenost Příplatek k ceně za každý další započatý 1 km přes 1 km</t>
  </si>
  <si>
    <t>-403651478</t>
  </si>
  <si>
    <t>https://podminky.urs.cz/item/CS_URS_2024_02/997013509</t>
  </si>
  <si>
    <t>163,2*10 'Přepočtené koeficientem množství</t>
  </si>
  <si>
    <t>341</t>
  </si>
  <si>
    <t>997013871</t>
  </si>
  <si>
    <t>Poplatek za uložení stavebního odpadu na recyklační skládce (skládkovné) směsného stavebního a demoličního zatříděného do Katalogu odpadů pod kódem 17 09 04</t>
  </si>
  <si>
    <t>1233379054</t>
  </si>
  <si>
    <t>https://podminky.urs.cz/item/CS_URS_2024_02/997013871</t>
  </si>
  <si>
    <t>998</t>
  </si>
  <si>
    <t>Přesun hmot</t>
  </si>
  <si>
    <t>342</t>
  </si>
  <si>
    <t>998011009</t>
  </si>
  <si>
    <t>Přesun hmot pro budovy občanské výstavby, bydlení, výrobu a služby s nosnou svislou konstrukcí zděnou z cihel, tvárnic nebo kamene vodorovná dopravní vzdálenost do 100 m s omezením mechanizace pro budovy výšky přes 6 do 12 m</t>
  </si>
  <si>
    <t>-744532075</t>
  </si>
  <si>
    <t>https://podminky.urs.cz/item/CS_URS_2024_02/998011009</t>
  </si>
  <si>
    <t>343</t>
  </si>
  <si>
    <t>998011014</t>
  </si>
  <si>
    <t>Přesun hmot pro budovy občanské výstavby, bydlení, výrobu a služby s nosnou svislou konstrukcí zděnou z cihel, tvárnic nebo kamene Příplatek k cenám za zvětšený přesun přes vymezenou vodorovnou dopravní vzdálenost do 500 m</t>
  </si>
  <si>
    <t>-1071273851</t>
  </si>
  <si>
    <t>https://podminky.urs.cz/item/CS_URS_2024_02/998011014</t>
  </si>
  <si>
    <t>PSV</t>
  </si>
  <si>
    <t>Práce a dodávky PSV</t>
  </si>
  <si>
    <t>711</t>
  </si>
  <si>
    <t>Izolace proti vodě, vlhkosti a plynům</t>
  </si>
  <si>
    <t>344</t>
  </si>
  <si>
    <t>711111001</t>
  </si>
  <si>
    <t>Provedení izolace proti zemní vlhkosti natěradly a tmely za studena na ploše vodorovné V nátěrem penetračním</t>
  </si>
  <si>
    <t>1007968715</t>
  </si>
  <si>
    <t>https://podminky.urs.cz/item/CS_URS_2024_02/711111001</t>
  </si>
  <si>
    <t>(0,6+3,975+0,8+6,25+0,6)*(0,6+10,1+0,8+2,94+0,8+1,69+0,8)</t>
  </si>
  <si>
    <t>(0,6+7,285+0,5+0,95+0,35+7,58+0,35+2,835+0,8+4,95+0,6)*4,75</t>
  </si>
  <si>
    <t>(0,05+1,725)*(1,38+0,35)</t>
  </si>
  <si>
    <t>(0,6+12,3+0,6)*(0,6+4,4+0,6)</t>
  </si>
  <si>
    <t>(0,6+12,3+0,6)*(12,325+2,15+0,6)</t>
  </si>
  <si>
    <t>(0,6+2,955+0,8+2,445+0,8+5,025+0,6)*(9,905-2,51-0,6)</t>
  </si>
  <si>
    <t>(13,0+2,45)*0,6</t>
  </si>
  <si>
    <t>12,15*(0,05+8,0)</t>
  </si>
  <si>
    <t>(0,5+2,7+0,5)*0,725</t>
  </si>
  <si>
    <t>345</t>
  </si>
  <si>
    <t>1116315.TP</t>
  </si>
  <si>
    <t>vysocepřilnavý penetrační nátěr za studena na bázi elastomerového bitumenu - bez toluenu</t>
  </si>
  <si>
    <t>-276520622</t>
  </si>
  <si>
    <t>825,858*0,0003 'Přepočtené koeficientem množství</t>
  </si>
  <si>
    <t>346</t>
  </si>
  <si>
    <t>711112001</t>
  </si>
  <si>
    <t>Provedení izolace proti zemní vlhkosti natěradly a tmely za studena na ploše svislé S nátěrem penetračním</t>
  </si>
  <si>
    <t>-1758498459</t>
  </si>
  <si>
    <t>https://podminky.urs.cz/item/CS_URS_2024_02/711112001</t>
  </si>
  <si>
    <t xml:space="preserve">"D.1.1.b-12a  ZÁKLADY- PŮDORYS PAVILONŮ A (ČÁST) + B + C - NÁVRH NOVÉHO STAVU + ŘEZY + výkres ROZHRANÍ IZOLACÍ</t>
  </si>
  <si>
    <t>"prostor B.1.04a (řez C2+C6)</t>
  </si>
  <si>
    <t>(0,6+7,285+0,25+0,245+3,895+0,6)*0,8</t>
  </si>
  <si>
    <t>(0,6+7,285+0,25)*0,16</t>
  </si>
  <si>
    <t>"vstupní prostor C.1.01 (řez A1+C8)</t>
  </si>
  <si>
    <t>(0,25+3,3+0,05+0,25+0,25+0,05+2,01)*(0,235+0,085)</t>
  </si>
  <si>
    <t>(0,3+0,25+3,3+0,05+0,25)*(0,235-0,1)</t>
  </si>
  <si>
    <t>5,85*(0,3-0,085)</t>
  </si>
  <si>
    <t>"prostor C.1.02, C.1.04 (řez C1+C3+C4+C5+C6+C7+C8)</t>
  </si>
  <si>
    <t>(0,25+1,0+0,25+7,68+0,25)*(0,8-0,1+0,235)</t>
  </si>
  <si>
    <t>(1,05+4,615-1,2+0,25+1,6+0,25+1,3+0,25)*(0,235+0,085)</t>
  </si>
  <si>
    <t>(2,56+0,25+1,7+0,3)*(0,235+0,085)</t>
  </si>
  <si>
    <t>(3,135-1,8+(0,55+0,753+1,172)*2)*(0,8-0,1-0,085)</t>
  </si>
  <si>
    <t>"u vstupní rampy (řez C1)</t>
  </si>
  <si>
    <t>(2,677+0,25)*0,3</t>
  </si>
  <si>
    <t>"stěna objektu A (řez C9+C10)</t>
  </si>
  <si>
    <t>13,32*0,16</t>
  </si>
  <si>
    <t xml:space="preserve">"D.1.1.b-12c  ZÁKLADY - PŮDORYS PAVILONŮ D + F - NÁVRH NOVÉHO STAVU + ŘEZY</t>
  </si>
  <si>
    <t>"zeď u rampy (řezy F1+F6)</t>
  </si>
  <si>
    <t>(0,6+13,0+0,6+2,45)*(3,06-1,57)</t>
  </si>
  <si>
    <t>(13,0+1,85)*(3,06-2,8)</t>
  </si>
  <si>
    <t>"stěny 1.PP (řezy F1+F5)</t>
  </si>
  <si>
    <t>(0,24+12,9+0,24+(0,24+4,7+0,3)*2)*(2,25+0,1)-2,0*2,0</t>
  </si>
  <si>
    <t>(0,24+12,9+0,24)*(2,8+0,1)</t>
  </si>
  <si>
    <t>"stěna objektu A (řez F3+F4)</t>
  </si>
  <si>
    <t>(0,275+9,905-2,51-0,6)*0,35</t>
  </si>
  <si>
    <t>"napojení na objekt D (řez F1)</t>
  </si>
  <si>
    <t>(3,5+0,6+2,1+0,6+4,32+0,6)*(0,1+0,1+0,15)</t>
  </si>
  <si>
    <t xml:space="preserve">"D.1.1.b-12d  ZÁKLADY - PŮDORYS PAVILONU E - NÁVRH NOVÉHO STAVU + ŘEZY</t>
  </si>
  <si>
    <t>"stěna stáv. objektu E</t>
  </si>
  <si>
    <t>12,15*0,15</t>
  </si>
  <si>
    <t>"schodišťová rampa</t>
  </si>
  <si>
    <t>(0,5+2,7+0,5+2,0*2)*0,12</t>
  </si>
  <si>
    <t>347</t>
  </si>
  <si>
    <t>-1610733254</t>
  </si>
  <si>
    <t>164,085*0,00034 'Přepočtené koeficientem množství</t>
  </si>
  <si>
    <t>348</t>
  </si>
  <si>
    <t>711112052</t>
  </si>
  <si>
    <t>Provedení izolace proti zemní vlhkosti natěradly a tmely za studena na ploše svislé S dvojnásobným nátěrem tekutou lepenkou</t>
  </si>
  <si>
    <t>-1390756208</t>
  </si>
  <si>
    <t>https://podminky.urs.cz/item/CS_URS_2024_02/711112052</t>
  </si>
  <si>
    <t xml:space="preserve">"27/P"    1,3*0,3</t>
  </si>
  <si>
    <t xml:space="preserve">"27/L"    1,3*0,3</t>
  </si>
  <si>
    <t xml:space="preserve">"28/P"   1,4*0,3</t>
  </si>
  <si>
    <t xml:space="preserve">"29/L"   1,3*0,3</t>
  </si>
  <si>
    <t>349</t>
  </si>
  <si>
    <t>24551031</t>
  </si>
  <si>
    <t>stěrka hydroizolační dvousložková cemento-polymerová proti zemní vlhkosti</t>
  </si>
  <si>
    <t>1242731049</t>
  </si>
  <si>
    <t>1,59*3 'Přepočtené koeficientem množství</t>
  </si>
  <si>
    <t>350</t>
  </si>
  <si>
    <t>274813220</t>
  </si>
  <si>
    <t>(5,85+0,1-2,4+0,1)*(0,8-0,3)+5,85*0,3</t>
  </si>
  <si>
    <t>1,875*0,46/2</t>
  </si>
  <si>
    <t>(3,0+0,4)*(0,015+2,8+0,1)+(13,5-3,0-0,4)*(0,015+3,31)</t>
  </si>
  <si>
    <t>351</t>
  </si>
  <si>
    <t>1014581184</t>
  </si>
  <si>
    <t>154,749*3 'Přepočtené koeficientem množství</t>
  </si>
  <si>
    <t>352</t>
  </si>
  <si>
    <t>711141559</t>
  </si>
  <si>
    <t>Provedení izolace proti zemní vlhkosti pásy přitavením NAIP na ploše vodorovné V</t>
  </si>
  <si>
    <t>1795481842</t>
  </si>
  <si>
    <t>https://podminky.urs.cz/item/CS_URS_2024_02/711141559</t>
  </si>
  <si>
    <t>353</t>
  </si>
  <si>
    <t>6285500.TP</t>
  </si>
  <si>
    <t>pás asfaltový natavitelný modifikovaný SBS vyztužený stabilizovanou polyesterovou rohoží a spalitelnou PE fólií na obou površích tl 4,0mm, šířka pásu 2m</t>
  </si>
  <si>
    <t>-362693521</t>
  </si>
  <si>
    <t>825,858*1,1655 'Přepočtené koeficientem množství</t>
  </si>
  <si>
    <t>354</t>
  </si>
  <si>
    <t>711142559</t>
  </si>
  <si>
    <t>Provedení izolace proti zemní vlhkosti pásy přitavením NAIP na ploše svislé S</t>
  </si>
  <si>
    <t>1232841685</t>
  </si>
  <si>
    <t>https://podminky.urs.cz/item/CS_URS_2024_02/711142559</t>
  </si>
  <si>
    <t>355</t>
  </si>
  <si>
    <t>1501950804</t>
  </si>
  <si>
    <t>164,085*1,221 'Přepočtené koeficientem množství</t>
  </si>
  <si>
    <t>356</t>
  </si>
  <si>
    <t>711161212</t>
  </si>
  <si>
    <t>Izolace proti zemní vlhkosti a beztlakové vodě nopovými fóliemi na ploše svislé S vrstva ochranná, odvětrávací a drenážní výška nopku 8,0 mm, tl. fólie do 0,6 mm</t>
  </si>
  <si>
    <t>-1566352410</t>
  </si>
  <si>
    <t>https://podminky.urs.cz/item/CS_URS_2024_02/711161212</t>
  </si>
  <si>
    <t>5,85*0,5</t>
  </si>
  <si>
    <t>12,15*0,5</t>
  </si>
  <si>
    <t>12,225*0,5</t>
  </si>
  <si>
    <t>13,5*0,5</t>
  </si>
  <si>
    <t>22,225*0,5</t>
  </si>
  <si>
    <t>28,1*0,5</t>
  </si>
  <si>
    <t>1,7*0,5</t>
  </si>
  <si>
    <t>8,0*0,5</t>
  </si>
  <si>
    <t>(21,135-3,65)*0,5</t>
  </si>
  <si>
    <t>5,0*0,5</t>
  </si>
  <si>
    <t>357</t>
  </si>
  <si>
    <t>711161383</t>
  </si>
  <si>
    <t>Izolace proti zemní vlhkosti a beztlakové vodě nopovými fóliemi ostatní ukončení izolace lištou</t>
  </si>
  <si>
    <t>-1423492110</t>
  </si>
  <si>
    <t>https://podminky.urs.cz/item/CS_URS_2024_02/711161383</t>
  </si>
  <si>
    <t>5,85</t>
  </si>
  <si>
    <t>12,15</t>
  </si>
  <si>
    <t>12,225</t>
  </si>
  <si>
    <t>13,5</t>
  </si>
  <si>
    <t>22,225</t>
  </si>
  <si>
    <t>28,1</t>
  </si>
  <si>
    <t>1,7</t>
  </si>
  <si>
    <t>8,0</t>
  </si>
  <si>
    <t>(21,135-3,65)</t>
  </si>
  <si>
    <t>5,0</t>
  </si>
  <si>
    <t>358</t>
  </si>
  <si>
    <t>711199101</t>
  </si>
  <si>
    <t>Provedení izolace proti zemní vlhkosti hydroizolační stěrkou doplňků vodotěsné těsnící pásky pro dilatační a styčné spáry</t>
  </si>
  <si>
    <t>-5518210</t>
  </si>
  <si>
    <t>https://podminky.urs.cz/item/CS_URS_2024_02/711199101</t>
  </si>
  <si>
    <t xml:space="preserve">"27/P"    1,3*2</t>
  </si>
  <si>
    <t xml:space="preserve">"27/L"    1,3*2</t>
  </si>
  <si>
    <t xml:space="preserve">"28/P"   1,4*2</t>
  </si>
  <si>
    <t xml:space="preserve">"29/L"   1,3*2</t>
  </si>
  <si>
    <t>359</t>
  </si>
  <si>
    <t>28355021</t>
  </si>
  <si>
    <t>páska pružná těsnící hydroizolační š do 100mm</t>
  </si>
  <si>
    <t>806837921</t>
  </si>
  <si>
    <t>10,6*1,05 'Přepočtené koeficientem množství</t>
  </si>
  <si>
    <t>360</t>
  </si>
  <si>
    <t>711742567</t>
  </si>
  <si>
    <t>Provedení detailů pásy přitavením dilatačních spár-uzávěr zesílením rš 1000 mm NAIP, svislých S</t>
  </si>
  <si>
    <t>586827116</t>
  </si>
  <si>
    <t>https://podminky.urs.cz/item/CS_URS_2024_02/711742567</t>
  </si>
  <si>
    <t>"styk pavilonu A a C</t>
  </si>
  <si>
    <t>14,50+13,32</t>
  </si>
  <si>
    <t>"styk pavilonu B a C</t>
  </si>
  <si>
    <t>0,2+18,4+0,2+1,38+0,35</t>
  </si>
  <si>
    <t>"styk pavilonu A a F</t>
  </si>
  <si>
    <t>6,62+0,275</t>
  </si>
  <si>
    <t>"styk pavilonu D a F</t>
  </si>
  <si>
    <t>3,5+0,6+2,1+0,6+4,32+0,6+0,42</t>
  </si>
  <si>
    <t>"styk pavilonu stáv.E a přístavba E</t>
  </si>
  <si>
    <t>361</t>
  </si>
  <si>
    <t>6285100.TP</t>
  </si>
  <si>
    <t>pás asfaltový natavitelný modifikovaný ALPA s vložkou z polyaminové tkaniny tl 4,0mm pro utěsnění dilatačních spár ve vodotěsné izolaci, šířka pásu 0,33m</t>
  </si>
  <si>
    <t>1834316684</t>
  </si>
  <si>
    <t>79,535*1,1 'Přepočtené koeficientem množství</t>
  </si>
  <si>
    <t>362</t>
  </si>
  <si>
    <t>711747067</t>
  </si>
  <si>
    <t>Provedení detailů pásy přitavením opracování trubních prostupů pod těsnící objímkou, průměru do 300 mm, NAIP</t>
  </si>
  <si>
    <t>-1727846119</t>
  </si>
  <si>
    <t>https://podminky.urs.cz/item/CS_URS_2024_02/711747067</t>
  </si>
  <si>
    <t>363</t>
  </si>
  <si>
    <t>628510.100</t>
  </si>
  <si>
    <t>prostup hydroizolací spodní stavby s integrovanou manžetou pro asfaltové hydroizolační pásy DN 100</t>
  </si>
  <si>
    <t>396277084</t>
  </si>
  <si>
    <t>"kanalizace</t>
  </si>
  <si>
    <t>"odvětrání radonu</t>
  </si>
  <si>
    <t>364</t>
  </si>
  <si>
    <t>628510.125</t>
  </si>
  <si>
    <t>prostup hydroizolací spodní stavby s integrovanou manžetou pro asfaltové hydroizolační pásy DN 125</t>
  </si>
  <si>
    <t>-1116915485</t>
  </si>
  <si>
    <t>365</t>
  </si>
  <si>
    <t>628510.150</t>
  </si>
  <si>
    <t>prostup hydroizolací spodní stavby s integrovanou manžetou pro asfaltové hydroizolační pásy DN 150</t>
  </si>
  <si>
    <t>-1372778075</t>
  </si>
  <si>
    <t>366</t>
  </si>
  <si>
    <t>711791183</t>
  </si>
  <si>
    <t>Provedení detailů dilatačních spár-těsnění impregnovanými provazci na ploše vodorovné V</t>
  </si>
  <si>
    <t>1310054471</t>
  </si>
  <si>
    <t>https://podminky.urs.cz/item/CS_URS_2024_02/711791183</t>
  </si>
  <si>
    <t>367</t>
  </si>
  <si>
    <t>5905300.TP</t>
  </si>
  <si>
    <t>provazec kruhový z extrudovaného tmelu na bázi sysntetického kaučuku</t>
  </si>
  <si>
    <t>-1772859861</t>
  </si>
  <si>
    <t>368</t>
  </si>
  <si>
    <t>998711111</t>
  </si>
  <si>
    <t>Přesun hmot pro izolace proti vodě, vlhkosti a plynům stanovený z hmotnosti přesunovaného materiálu vodorovná dopravní vzdálenost do 50 m s omezením mechanizace v objektech výšky do 6 m</t>
  </si>
  <si>
    <t>1347989149</t>
  </si>
  <si>
    <t>https://podminky.urs.cz/item/CS_URS_2024_02/998711111</t>
  </si>
  <si>
    <t>369</t>
  </si>
  <si>
    <t>998711192</t>
  </si>
  <si>
    <t>Přesun hmot pro izolace proti vodě, vlhkosti a plynům stanovený z hmotnosti přesunovaného materiálu vodorovná dopravní vzdálenost do 50 m Příplatek k cenám za zvětšený přesun přes vymezenou vodorovnou dopravní vzdálenost do 100 m</t>
  </si>
  <si>
    <t>1324060324</t>
  </si>
  <si>
    <t>https://podminky.urs.cz/item/CS_URS_2024_02/998711192</t>
  </si>
  <si>
    <t>712</t>
  </si>
  <si>
    <t>Povlakové krytiny</t>
  </si>
  <si>
    <t>370</t>
  </si>
  <si>
    <t>712300854</t>
  </si>
  <si>
    <t>Ostatní práce při odstranění povlakové krytiny střech plochých do 10° lišt poplastovaných</t>
  </si>
  <si>
    <t>198330806</t>
  </si>
  <si>
    <t>https://podminky.urs.cz/item/CS_URS_2024_02/712300854</t>
  </si>
  <si>
    <t>"střecha nad vstupem - okapnice</t>
  </si>
  <si>
    <t>2,16+6,15+2,6</t>
  </si>
  <si>
    <t>371</t>
  </si>
  <si>
    <t>712300911</t>
  </si>
  <si>
    <t>Opravy povlakové krytiny střech plochých do 10° Příplatek k ceně za správkový kus natěradly a AIP</t>
  </si>
  <si>
    <t>1668668416</t>
  </si>
  <si>
    <t>https://podminky.urs.cz/item/CS_URS_2024_02/712300911</t>
  </si>
  <si>
    <t>372</t>
  </si>
  <si>
    <t>712300921</t>
  </si>
  <si>
    <t>Opravy povlakové krytiny střech plochých do 10° Příplatek k ceně za správkový kus NAIP přitavením</t>
  </si>
  <si>
    <t>1677831113</t>
  </si>
  <si>
    <t>https://podminky.urs.cz/item/CS_URS_2024_02/712300921</t>
  </si>
  <si>
    <t>(1+1)*2</t>
  </si>
  <si>
    <t>373</t>
  </si>
  <si>
    <t>712311101</t>
  </si>
  <si>
    <t>Provedení povlakové krytiny střech plochých do 10° natěradly a tmely za studena nátěrem lakem penetračním nebo asfaltovým</t>
  </si>
  <si>
    <t>-1456326457</t>
  </si>
  <si>
    <t>https://podminky.urs.cz/item/CS_URS_2024_02/712311101</t>
  </si>
  <si>
    <t>Poznámka k položce:_x000d_
vysocepřilnavý penetrační nátěr za studena</t>
  </si>
  <si>
    <t>"nad 1.NP</t>
  </si>
  <si>
    <t>5,85*5,0</t>
  </si>
  <si>
    <t>"nad 2.NP</t>
  </si>
  <si>
    <t>12,225*17,095</t>
  </si>
  <si>
    <t>"nad zvýšeným 2.NP</t>
  </si>
  <si>
    <t>21,0*5,25</t>
  </si>
  <si>
    <t>"pavilon D</t>
  </si>
  <si>
    <t>"zparozábrana kolem nových světlíků v mč D.2.02</t>
  </si>
  <si>
    <t>(1,5*1,5-0,85*0,85)*2</t>
  </si>
  <si>
    <t>11,55*1,0</t>
  </si>
  <si>
    <t>13,50*28,10</t>
  </si>
  <si>
    <t>374</t>
  </si>
  <si>
    <t>-1467637643</t>
  </si>
  <si>
    <t>839,641*0,00032 'Přepočtené koeficientem množství</t>
  </si>
  <si>
    <t>375</t>
  </si>
  <si>
    <t>712331111</t>
  </si>
  <si>
    <t>Provedení povlakové krytiny střech plochých do 10° pásy na sucho podkladní samolepící asfaltový pás</t>
  </si>
  <si>
    <t>-1331894668</t>
  </si>
  <si>
    <t>https://podminky.urs.cz/item/CS_URS_2024_02/712331111</t>
  </si>
  <si>
    <t>"svislé konstrukce převyšující úroveň střechy (atiky apod.)</t>
  </si>
  <si>
    <t>(1,0+4,5+3,7+1,0)*2*(0,6-0,18)</t>
  </si>
  <si>
    <t>(5,5+1,0+5,45+3,5+1,0+3,715+3,71+1,0+4,0)*2*(0,75-0,28)</t>
  </si>
  <si>
    <t>(4,5+1,0+4,7+4,7+1,0+4,5+4,7)*2*(0,55-0,26)</t>
  </si>
  <si>
    <t>(0,4+11,55+0,4)*(0,65-0,1)</t>
  </si>
  <si>
    <t>(5,55+1,0+5,0+3,2+1,0+3,5)*2*(0,75-0,28)</t>
  </si>
  <si>
    <t>(5,9+1,0+6,0+6,5+1,0+6,25+6,25+1,0+6,5)*2*(0,75-0,36)</t>
  </si>
  <si>
    <t>376</t>
  </si>
  <si>
    <t>6285300.TP</t>
  </si>
  <si>
    <t>pás asfaltový samolepicí modifikovaný SBS s vložkou ze skleněné tkaniny s makroperforovanou fólií a jemnozrnným minerálním posypem na horním povrchu tl 3,2mm</t>
  </si>
  <si>
    <t>1999372219</t>
  </si>
  <si>
    <t>943,255*1,1655 'Přepočtené koeficientem množství</t>
  </si>
  <si>
    <t>377</t>
  </si>
  <si>
    <t>712331801</t>
  </si>
  <si>
    <t>Odstranění povlakové krytiny střech plochých do 10° z pásů uložených na sucho AIP nebo NAIP</t>
  </si>
  <si>
    <t>-2030418036</t>
  </si>
  <si>
    <t>https://podminky.urs.cz/item/CS_URS_2024_02/712331801</t>
  </si>
  <si>
    <t>"přístavek - kuřárna - pojistná hydroizolace ve střeše</t>
  </si>
  <si>
    <t>4,13*2,0</t>
  </si>
  <si>
    <t>378</t>
  </si>
  <si>
    <t>712340831</t>
  </si>
  <si>
    <t>Odstranění povlakové krytiny střech plochých do 10° z přitavených pásů NAIP v plné ploše jednovrstvé</t>
  </si>
  <si>
    <t>2083150308</t>
  </si>
  <si>
    <t>https://podminky.urs.cz/item/CS_URS_2024_02/712340831</t>
  </si>
  <si>
    <t>"obj.C - rampa - pojistná hydroizolace ve střeše (předpoklad)</t>
  </si>
  <si>
    <t>(0,25+1,8+0,25)*(0,25+5,0+0,5)</t>
  </si>
  <si>
    <t>6,15*2,6+(6,15+2,6)*2*0,15</t>
  </si>
  <si>
    <t>6,15*2,6</t>
  </si>
  <si>
    <t>379</t>
  </si>
  <si>
    <t>712341559</t>
  </si>
  <si>
    <t>Provedení povlakové krytiny střech plochých do 10° pásy přitavením NAIP v plné ploše</t>
  </si>
  <si>
    <t>-763354642</t>
  </si>
  <si>
    <t>https://podminky.urs.cz/item/CS_URS_2024_02/712341559</t>
  </si>
  <si>
    <t>"parotěsná zábrana</t>
  </si>
  <si>
    <t>380</t>
  </si>
  <si>
    <t>6285601.TP</t>
  </si>
  <si>
    <t xml:space="preserve">pás asfaltový natavitelný modifikovaný SBS se spřaženou vložkou z hliníkové fóliea skelné rohože, jemnozrnným minerálním posypem na horním povrchu a spalitelnou fólií na spodním líci  tl 3,0mm</t>
  </si>
  <si>
    <t>73864588</t>
  </si>
  <si>
    <t>836,586*1,2 'Přepočtené koeficientem množství</t>
  </si>
  <si>
    <t>381</t>
  </si>
  <si>
    <t>712340833</t>
  </si>
  <si>
    <t>Odstranění povlakové krytiny střech plochých do 10° z přitavených pásů NAIP v plné ploše třívrstvé</t>
  </si>
  <si>
    <t>-179840986</t>
  </si>
  <si>
    <t>https://podminky.urs.cz/item/CS_URS_2024_02/712340833</t>
  </si>
  <si>
    <t xml:space="preserve">"D.1.1.b-04  PŮDORYS STŘECHY - STÁVAJÍCÍ STAV</t>
  </si>
  <si>
    <t>11,55*0,76</t>
  </si>
  <si>
    <t>382</t>
  </si>
  <si>
    <t>-27816259</t>
  </si>
  <si>
    <t>"vrchní pás</t>
  </si>
  <si>
    <t>383</t>
  </si>
  <si>
    <t>6285503.X</t>
  </si>
  <si>
    <t>pás asfaltový natavitelný modifikovaný ALPA s vložkou z polyesterové rohože a hrubozrnným minerálním posypem na horním povrchu tl 4,0mm pro přímé natavení na posyp původních pásů</t>
  </si>
  <si>
    <t>-552185810</t>
  </si>
  <si>
    <t>11,55*1,1655 'Přepočtené koeficientem množství</t>
  </si>
  <si>
    <t>384</t>
  </si>
  <si>
    <t>1596506208</t>
  </si>
  <si>
    <t>385</t>
  </si>
  <si>
    <t>6285503.TP</t>
  </si>
  <si>
    <t>pás asfaltový natavitelný modifikovaný SBS s protipožární úpravou vyztužený stabilizovanou polyesterovou rohoží a hrubozrnným břidličným posypem na horním povrchu tl 4,0mm</t>
  </si>
  <si>
    <t>-1461975834</t>
  </si>
  <si>
    <t>825,036*1,1655 'Přepočtené koeficientem množství</t>
  </si>
  <si>
    <t>386</t>
  </si>
  <si>
    <t>712341715</t>
  </si>
  <si>
    <t>Provedení povlakové krytiny střech plochých do 10° pásy přitavením NAIP ostatní činnosti při pokládání pásů (materiál ve specifikaci) zaizolování prostupů střešní rovinou kruhový průřez, průměr do 300 mm</t>
  </si>
  <si>
    <t>1824746093</t>
  </si>
  <si>
    <t>https://podminky.urs.cz/item/CS_URS_2024_02/712341715</t>
  </si>
  <si>
    <t>"střešní vtok</t>
  </si>
  <si>
    <t>8*2</t>
  </si>
  <si>
    <t>"bezpečnostní přepad</t>
  </si>
  <si>
    <t>7*2</t>
  </si>
  <si>
    <t>"odvětrání kanalizace</t>
  </si>
  <si>
    <t>4*2</t>
  </si>
  <si>
    <t>387</t>
  </si>
  <si>
    <t>712341720</t>
  </si>
  <si>
    <t>Provedení povlakové krytiny střech plochých do 10° pásy přitavením NAIP ostatní činnosti při pokládání pásů (materiál ve specifikaci) zaizolování prostupů střešní rovinou hranatý průřez, vnitřní plochy přes 0,25 m2 do 0,75 m2</t>
  </si>
  <si>
    <t>-782608297</t>
  </si>
  <si>
    <t>https://podminky.urs.cz/item/CS_URS_2024_02/712341720</t>
  </si>
  <si>
    <t>"parotěsný pás</t>
  </si>
  <si>
    <t>"podkladní pás</t>
  </si>
  <si>
    <t>388</t>
  </si>
  <si>
    <t>-873533949</t>
  </si>
  <si>
    <t>"parotěsná vrstva</t>
  </si>
  <si>
    <t>0,85*4*0,65*2</t>
  </si>
  <si>
    <t>7,475*1,2 'Přepočtené koeficientem množství</t>
  </si>
  <si>
    <t>389</t>
  </si>
  <si>
    <t>-1057511700</t>
  </si>
  <si>
    <t>(1,75*1,75-0,85*0,85)*2</t>
  </si>
  <si>
    <t>0,85*4*0,15*2</t>
  </si>
  <si>
    <t>5,7*1,1655 'Přepočtené koeficientem množství</t>
  </si>
  <si>
    <t>390</t>
  </si>
  <si>
    <t>1741922778</t>
  </si>
  <si>
    <t>(2,0*2,0-0,85*0,85)*2</t>
  </si>
  <si>
    <t>7,575*1,2 'Přepočtené koeficientem množství</t>
  </si>
  <si>
    <t>391</t>
  </si>
  <si>
    <t>712363803</t>
  </si>
  <si>
    <t>Odstranění povlakové krytiny střech plochých do 10° s mechanicky kotvenou izolací pro jakoukoli tloušťku izolace budovy výšky do 18 m, kotvené do betonu</t>
  </si>
  <si>
    <t>1105027483</t>
  </si>
  <si>
    <t>https://podminky.urs.cz/item/CS_URS_2024_02/712363803</t>
  </si>
  <si>
    <t>392</t>
  </si>
  <si>
    <t>712391175</t>
  </si>
  <si>
    <t>Provedení povlakové krytiny střech plochých do 10° -ostatní práce připevnění izolace kotvícími pásky nebo úhelníky</t>
  </si>
  <si>
    <t>-746205949</t>
  </si>
  <si>
    <t>https://podminky.urs.cz/item/CS_URS_2024_02/712391175</t>
  </si>
  <si>
    <t xml:space="preserve">"K16"   41,6</t>
  </si>
  <si>
    <t>393</t>
  </si>
  <si>
    <t>28322.K16</t>
  </si>
  <si>
    <t>kotvící profil pro opracování atik ze žárového zinku rš 50mm</t>
  </si>
  <si>
    <t>816803557</t>
  </si>
  <si>
    <t>41,6*1,05 'Přepočtené koeficientem množství</t>
  </si>
  <si>
    <t>394</t>
  </si>
  <si>
    <t>712741559</t>
  </si>
  <si>
    <t>Provedení povlakové krytiny střech samostatným zesílením pásy přitavením NAIP, šířky 330 mm</t>
  </si>
  <si>
    <t>509263233</t>
  </si>
  <si>
    <t>https://podminky.urs.cz/item/CS_URS_2024_02/712741559</t>
  </si>
  <si>
    <t>"detaily napojení na stávající objekty</t>
  </si>
  <si>
    <t>(1,0+4,5+13,525)*2</t>
  </si>
  <si>
    <t>"pavilon D - nový žlab</t>
  </si>
  <si>
    <t>11,19*2</t>
  </si>
  <si>
    <t>12,15*2</t>
  </si>
  <si>
    <t>(11,55+6,915)*2</t>
  </si>
  <si>
    <t>395</t>
  </si>
  <si>
    <t>1390880153</t>
  </si>
  <si>
    <t>121,66*1,15 'Přepočtené koeficientem množství</t>
  </si>
  <si>
    <t>396</t>
  </si>
  <si>
    <t>-1651008880</t>
  </si>
  <si>
    <t>"zesílení detailů (rohy, kouty)</t>
  </si>
  <si>
    <t xml:space="preserve">(1,0+4,5)*2+(1,0+3,7)*2   "atika</t>
  </si>
  <si>
    <t xml:space="preserve">(1,0+4,5)*1+(1,0+3,7)*1   "sousední objekt</t>
  </si>
  <si>
    <t xml:space="preserve">(5,5+1,0+5,45+3,5+1,0+3,715+3,71+1,0+4,0+3,7)*2   "atika</t>
  </si>
  <si>
    <t xml:space="preserve">(12,225+3,5+1,0+3,715+3,71+1,0+4,0-3,7)   "sousední objekty</t>
  </si>
  <si>
    <t xml:space="preserve">(4,5+1,0+4,7*2+1,0+4,5+1,55+1,0+2,0)*2*2   "atika</t>
  </si>
  <si>
    <t xml:space="preserve">11,19*4   "atika, žlab</t>
  </si>
  <si>
    <t>"světlovody</t>
  </si>
  <si>
    <t>0,85*4*2</t>
  </si>
  <si>
    <t xml:space="preserve">(5,55+1,0+5,0+(3,2+1,0+3,5)*2)*2   "atika</t>
  </si>
  <si>
    <t xml:space="preserve">12,15   "sousední objekt</t>
  </si>
  <si>
    <t xml:space="preserve">((5,9+1,0+6,0)*2+28,1-0,3*2+14,095-0,3)*2   "atika</t>
  </si>
  <si>
    <t xml:space="preserve">6,915   "sousední objekt</t>
  </si>
  <si>
    <t>397</t>
  </si>
  <si>
    <t>6285502.TP</t>
  </si>
  <si>
    <t>pás asfaltový natavitelný modifikovaný SBS vyztužený stabilizovanou polyesterovou rohoží, jemnozrnným minerálním posypem na horním povrchu a spalitelnou PE fólií na spodním povrchu tl 3,65mm</t>
  </si>
  <si>
    <t>1349134857</t>
  </si>
  <si>
    <t>479,715*0,37 'Přepočtené koeficientem množství</t>
  </si>
  <si>
    <t>398</t>
  </si>
  <si>
    <t>712811101</t>
  </si>
  <si>
    <t>Provedení povlakové krytiny střech samostatným vytažením izolačního povlaku za studena na konstrukce převyšující úroveň střechy, nátěrem penetračním</t>
  </si>
  <si>
    <t>-9821925</t>
  </si>
  <si>
    <t>https://podminky.urs.cz/item/CS_URS_2024_02/712811101</t>
  </si>
  <si>
    <t>(1,0+4,5+3,7+1,0)*2*0,6</t>
  </si>
  <si>
    <t>(5,5+1,0+5,45+3,5+1,0+3,715+3,71+1,0+4,0)*2*0,75</t>
  </si>
  <si>
    <t>12,225*(7,85-7,25)</t>
  </si>
  <si>
    <t>(4,5+1,0+4,7+4,7+1,0+4,5+4,7)*2*0,55</t>
  </si>
  <si>
    <t>(0,4+11,55+0,4)*0,65</t>
  </si>
  <si>
    <t>(5,55+1,0+5,0+3,2+1,0+3,5)*2*0,75</t>
  </si>
  <si>
    <t>(5,9+1,0+6,0+6,5+1,0+6,25+6,25+1,0+6,5)*2*0,75</t>
  </si>
  <si>
    <t xml:space="preserve">"D.1.1.b-43  SVĚTLOVOD - ROZKRES</t>
  </si>
  <si>
    <t>"předizolování bedny z OSB desek</t>
  </si>
  <si>
    <t>0,85*4*(0,5+0,15)*2</t>
  </si>
  <si>
    <t>399</t>
  </si>
  <si>
    <t>-306564395</t>
  </si>
  <si>
    <t>192,421*0,00035 'Přepočtené koeficientem množství</t>
  </si>
  <si>
    <t>400</t>
  </si>
  <si>
    <t>712841559</t>
  </si>
  <si>
    <t>Provedení povlakové krytiny střech samostatným vytažením izolačního povlaku pásy přitavením na konstrukce převyšující úroveň střechy, NAIP</t>
  </si>
  <si>
    <t>-62231068</t>
  </si>
  <si>
    <t>https://podminky.urs.cz/item/CS_URS_2024_02/712841559</t>
  </si>
  <si>
    <t>401</t>
  </si>
  <si>
    <t>1263507996</t>
  </si>
  <si>
    <t>188,001*1,2 'Přepočtené koeficientem množství</t>
  </si>
  <si>
    <t>402</t>
  </si>
  <si>
    <t>2092357418</t>
  </si>
  <si>
    <t>403</t>
  </si>
  <si>
    <t>-594891754</t>
  </si>
  <si>
    <t>107,211*1,2 'Přepočtené koeficientem množství</t>
  </si>
  <si>
    <t>404</t>
  </si>
  <si>
    <t>712998004</t>
  </si>
  <si>
    <t>Provedení povlakové krytiny střech - ostatní práce montáž odvodňovacího prvku atikového chrliče z PVC na dešťovou vodu DN 110</t>
  </si>
  <si>
    <t>-239577912</t>
  </si>
  <si>
    <t>https://podminky.urs.cz/item/CS_URS_2024_02/712998004</t>
  </si>
  <si>
    <t>405</t>
  </si>
  <si>
    <t>5623112.R</t>
  </si>
  <si>
    <t>chrlič kulatý s manžetou pro asfaltovou hydroizolaci plochých střech DN 110</t>
  </si>
  <si>
    <t>-1819380960</t>
  </si>
  <si>
    <t>406</t>
  </si>
  <si>
    <t>712998106.R</t>
  </si>
  <si>
    <t>Provedení povlakové krytiny střech - ostatní práce montáž odvodňovacího prvku doplňků pojistného nástavce</t>
  </si>
  <si>
    <t>-288748302</t>
  </si>
  <si>
    <t>407</t>
  </si>
  <si>
    <t>28341.R</t>
  </si>
  <si>
    <t>pojistný nástavec pro nouzové odvodnění v ploše</t>
  </si>
  <si>
    <t>-1369836925</t>
  </si>
  <si>
    <t>408</t>
  </si>
  <si>
    <t>71299900.R</t>
  </si>
  <si>
    <t>Provedení povlakové krytiny střech - ostatní práce provedení detailů dilatačních spár-těsnění provazci</t>
  </si>
  <si>
    <t>309913224</t>
  </si>
  <si>
    <t>1,0+4,5+13,525</t>
  </si>
  <si>
    <t>11,19</t>
  </si>
  <si>
    <t>11,55+6,915</t>
  </si>
  <si>
    <t>409</t>
  </si>
  <si>
    <t>-1646383798</t>
  </si>
  <si>
    <t>410</t>
  </si>
  <si>
    <t>998712122</t>
  </si>
  <si>
    <t>Přesun hmot pro povlakové krytiny stanovený z hmotnosti přesunovaného materiálu vodorovná dopravní vzdálenost do 50 m ruční (bez užití mechanizace) v objektech výšky přes 6 do 12 m</t>
  </si>
  <si>
    <t>1006977376</t>
  </si>
  <si>
    <t>https://podminky.urs.cz/item/CS_URS_2024_02/998712122</t>
  </si>
  <si>
    <t>411</t>
  </si>
  <si>
    <t>998712129</t>
  </si>
  <si>
    <t>Přesun hmot pro povlakové krytiny stanovený z hmotnosti přesunovaného materiálu vodorovná dopravní vzdálenost do 50 m Příplatek k cenám za ruční zvětšený přesun přes vymezenou vodorovnou dopravní vzdálenost za každých dalších započatých 50 m</t>
  </si>
  <si>
    <t>-1341881770</t>
  </si>
  <si>
    <t>https://podminky.urs.cz/item/CS_URS_2024_02/998712129</t>
  </si>
  <si>
    <t>713</t>
  </si>
  <si>
    <t>Izolace tepelné</t>
  </si>
  <si>
    <t>412</t>
  </si>
  <si>
    <t>713100941</t>
  </si>
  <si>
    <t>Oprava izolace běžných stavebních konstrukcí Příplatek k cenám izolací stavebních konstrukcí za správkový kus vyspravení střech</t>
  </si>
  <si>
    <t>-1312007750</t>
  </si>
  <si>
    <t>https://podminky.urs.cz/item/CS_URS_2024_02/713100941</t>
  </si>
  <si>
    <t>413</t>
  </si>
  <si>
    <t>713111127</t>
  </si>
  <si>
    <t>Montáž tepelné izolace stropů rohožemi, pásy, dílci, deskami, bloky (izolační materiál ve specifikaci) rovných spodem lepením celoplošně</t>
  </si>
  <si>
    <t>1707521647</t>
  </si>
  <si>
    <t>https://podminky.urs.cz/item/CS_URS_2024_02/713111127</t>
  </si>
  <si>
    <t>414</t>
  </si>
  <si>
    <t>63152379</t>
  </si>
  <si>
    <t>deska tepelně izolační minerální kontaktních pro podhledy finální s povrchovou úpravou λ=0,037 tl 100mm</t>
  </si>
  <si>
    <t>1614718943</t>
  </si>
  <si>
    <t>60,63*1,05 'Přepočtené koeficientem množství</t>
  </si>
  <si>
    <t>415</t>
  </si>
  <si>
    <t>713121111</t>
  </si>
  <si>
    <t>Montáž tepelné izolace podlah rohožemi, pásy, deskami, dílci, bloky (izolační materiál ve specifikaci) kladenými volně jednovrstvá</t>
  </si>
  <si>
    <t>-313414531</t>
  </si>
  <si>
    <t>https://podminky.urs.cz/item/CS_URS_2024_02/713121111</t>
  </si>
  <si>
    <t>(3*0,4-0,29*2)*1,7</t>
  </si>
  <si>
    <t>(3*0,377-0,29*2)*1,8</t>
  </si>
  <si>
    <t>(3*0,4-0,29*2)*1,3</t>
  </si>
  <si>
    <t>416</t>
  </si>
  <si>
    <t>28376441</t>
  </si>
  <si>
    <t>deska XPS hrana rovná a strukturovaný povrch 300kPA λ=0,035 tl 60mm</t>
  </si>
  <si>
    <t>-2017081751</t>
  </si>
  <si>
    <t>2,852*1,05 'Přepočtené koeficientem množství</t>
  </si>
  <si>
    <t>417</t>
  </si>
  <si>
    <t>1833881738</t>
  </si>
  <si>
    <t>418</t>
  </si>
  <si>
    <t>28375915</t>
  </si>
  <si>
    <t>deska EPS 150 pro konstrukce s vysokým zatížením λ=0,035 tl 120mm</t>
  </si>
  <si>
    <t>-323679969</t>
  </si>
  <si>
    <t>656,23*1,05 'Přepočtené koeficientem množství</t>
  </si>
  <si>
    <t>419</t>
  </si>
  <si>
    <t>-1554346202</t>
  </si>
  <si>
    <t>420</t>
  </si>
  <si>
    <t>28376554</t>
  </si>
  <si>
    <t>deska polystyrénová pro snížení kročejového hluku (max. zatížení 4 kN/m2) tl 40mm</t>
  </si>
  <si>
    <t>-1692260911</t>
  </si>
  <si>
    <t>60,7*1,05 'Přepočtené koeficientem množství</t>
  </si>
  <si>
    <t>421</t>
  </si>
  <si>
    <t>-2144934891</t>
  </si>
  <si>
    <t>422</t>
  </si>
  <si>
    <t>63150946</t>
  </si>
  <si>
    <t>deska tepelně izolační minerální plovoucích podlah λ=0,033-0,035 tl 35mm</t>
  </si>
  <si>
    <t>1533299997</t>
  </si>
  <si>
    <t>673,99*1,05 'Přepočtené koeficientem množství</t>
  </si>
  <si>
    <t>423</t>
  </si>
  <si>
    <t>713121211</t>
  </si>
  <si>
    <t>Montáž tepelné izolace podlah okrajovými pásky kladenými volně</t>
  </si>
  <si>
    <t>-248599287</t>
  </si>
  <si>
    <t>https://podminky.urs.cz/item/CS_URS_2024_02/713121211</t>
  </si>
  <si>
    <t>424</t>
  </si>
  <si>
    <t>59042140</t>
  </si>
  <si>
    <t>páska dilatační z pěnového PE š 80mm</t>
  </si>
  <si>
    <t>-18843695</t>
  </si>
  <si>
    <t xml:space="preserve">"skladby A, B, B1, B2, B3, C, E, F, F1, G -  ŽB potěr</t>
  </si>
  <si>
    <t xml:space="preserve">"B.1.04a"   (7,695+4,74)*2</t>
  </si>
  <si>
    <t xml:space="preserve">"C.1.01"   (0,3+5,5+2,56+2,39+0,1)*2</t>
  </si>
  <si>
    <t xml:space="preserve">"C.1.02"   (3,385+5,36+0,14+1,7+0,85*2+0,8+3,9)</t>
  </si>
  <si>
    <t xml:space="preserve">"C.1.04"   (1,2+2,0+1,5+7,68+5,12*2)</t>
  </si>
  <si>
    <t xml:space="preserve">"C.1.05"   1,54+4,565-2,2+1,535+1,535+0,985+1,585+1,6+(2,415+2,385+4,075+2,81)*2+0,25*2+0,3*2*3</t>
  </si>
  <si>
    <t xml:space="preserve">"C.1.06"   (6,0+2,3)*2</t>
  </si>
  <si>
    <t xml:space="preserve">"C.1.07"   (6,0+3,52)*2</t>
  </si>
  <si>
    <t xml:space="preserve">"C.1.08"   (6,0+10,675)*2+(1,75+1,84)</t>
  </si>
  <si>
    <t xml:space="preserve">"C.1.09"   (6,8+5,0)*2</t>
  </si>
  <si>
    <t xml:space="preserve">"C.1.10"   (2,035+1,525+0,15+2,3)*2</t>
  </si>
  <si>
    <t xml:space="preserve">"C.1.11"   (2,15+2,7)*2</t>
  </si>
  <si>
    <t xml:space="preserve">"C.1.12"   (3,11+6,745)*2</t>
  </si>
  <si>
    <t xml:space="preserve">"E.1.01,02"   (4,85+0,3+7,7)*2</t>
  </si>
  <si>
    <t xml:space="preserve">"E.1.03"   (6,6+3,2+2,01+0,14+2,85)*2</t>
  </si>
  <si>
    <t xml:space="preserve">"E.1.04a"   (0,94+0,08+2,01)*2</t>
  </si>
  <si>
    <t xml:space="preserve">"E.1.04b"   (0,9+0,08+2,01)*2</t>
  </si>
  <si>
    <t xml:space="preserve">"E.1.22a"   (2,15+0,3+2,45)*2</t>
  </si>
  <si>
    <t xml:space="preserve">"E.1.22b"   (1,175+2,76+0,115+2,45)*2</t>
  </si>
  <si>
    <t xml:space="preserve">"F.1.01"   (3,75+3,3+0,45*2+4,7+0,25+1,5+2,15+1,0+5,35+1,0+1,25+3,75+0,14+2,87+0,14+3,4+0,25+5,6+3,4+0,3)*2</t>
  </si>
  <si>
    <t xml:space="preserve">"F.1.02"   (3,66+0,24+3,4)*2</t>
  </si>
  <si>
    <t xml:space="preserve">"F.1.03a"   (1,61+0,24+2,87)*2</t>
  </si>
  <si>
    <t xml:space="preserve">"F.1.03b"   (1,935+0,115+2,87)*2</t>
  </si>
  <si>
    <t xml:space="preserve">"F.1.04a"   (1,61+0,24+3,75)*2</t>
  </si>
  <si>
    <t xml:space="preserve">"F.1.04b"   (2,085+0,115+3,75)*2</t>
  </si>
  <si>
    <t xml:space="preserve">"F.1.05"   (4,7+0,25+7,0)*2</t>
  </si>
  <si>
    <t xml:space="preserve">"F.1.06"   (4,7+0,25+3,11)*2</t>
  </si>
  <si>
    <t xml:space="preserve">"F.1.07"   (3,985+0,115+3,85)*2</t>
  </si>
  <si>
    <t xml:space="preserve">"F.1.08"   (12,9+4,7+0,3)*2</t>
  </si>
  <si>
    <t xml:space="preserve">"F.1.09"   (4,7+0,25+6,95)*2</t>
  </si>
  <si>
    <t xml:space="preserve">"F.1.10"   (4,7+0,25+7,55)*2</t>
  </si>
  <si>
    <t xml:space="preserve">"C.2.01"   (5,45+0,175+0,25+4,94+6,745+1,2)*2+0,3*2*3</t>
  </si>
  <si>
    <t xml:space="preserve">"C.2.02a"   (2,4+2,2+0,1)*2</t>
  </si>
  <si>
    <t xml:space="preserve">"C.2.02b"   (2,27+0,115+2,2+0,1)*2</t>
  </si>
  <si>
    <t xml:space="preserve">"C.2.02c"   (1,1+0,115+2,2+0,1)*2</t>
  </si>
  <si>
    <t xml:space="preserve">"C.2.03"   (6,0+3,52)*2</t>
  </si>
  <si>
    <t xml:space="preserve">"C.2.04"   (6,0+10,675)*2</t>
  </si>
  <si>
    <t xml:space="preserve">"C.2.05"   (6,8+5,0)*2</t>
  </si>
  <si>
    <t xml:space="preserve">"C.2.06a"   (0,14+3,01+4,94-0,14)*2</t>
  </si>
  <si>
    <t xml:space="preserve">"C.2.06b"   (0,115+1,2+0,15+0,9)*2</t>
  </si>
  <si>
    <t xml:space="preserve">"C.2.06c"   (0,115+1,35+2,115)*2</t>
  </si>
  <si>
    <t xml:space="preserve">"C.2.07"   (0,3+9,2+0,19+0,2+4,55)*2</t>
  </si>
  <si>
    <t xml:space="preserve">"C.2.08"   (7,06+0,14+2,16)*2</t>
  </si>
  <si>
    <t xml:space="preserve">"C.2.09"   (0,125+11,075+4,55+0,1+0,2)*2</t>
  </si>
  <si>
    <t xml:space="preserve">"E.2.16"   (6,6+5,0+0,25)*2</t>
  </si>
  <si>
    <t xml:space="preserve">"E.2.17"   (0,25+0,15+4,7+7,7)*2</t>
  </si>
  <si>
    <t xml:space="preserve">"E.2.18a"   (1,5+0,145+2,96)*2</t>
  </si>
  <si>
    <t xml:space="preserve">"E.2.18b"   (0,15+1,025+1,625+0,115+2,96)*2</t>
  </si>
  <si>
    <t xml:space="preserve">"F.2.01"   (3,75+0,9+4,7+0,25+1,5+2,15+1,0+5,35+1,0+1,25+2,55+3,9+3,85+0,3)*2</t>
  </si>
  <si>
    <t xml:space="preserve">"F.2.02"   (3,66+0,24+3,4)*2</t>
  </si>
  <si>
    <t xml:space="preserve">"F.2.03a"   (1,61+0,24+2,87)*2</t>
  </si>
  <si>
    <t xml:space="preserve">"F.2.03b"   (0,968+0,968+0,115+2,87)*2</t>
  </si>
  <si>
    <t xml:space="preserve">"F.2.04a"   (1,61+0,24+3,75)*2</t>
  </si>
  <si>
    <t xml:space="preserve">"F.2.04b"   (2,085+0,115+3,75)*2</t>
  </si>
  <si>
    <t xml:space="preserve">"F.2.05"   (4,7+0,25+7,0)*2</t>
  </si>
  <si>
    <t xml:space="preserve">"F.2.06"   (4,7+0,25+3,11)*2</t>
  </si>
  <si>
    <t xml:space="preserve">"F.2.07"   (12,9+4,7+0,25)*2</t>
  </si>
  <si>
    <t xml:space="preserve">"F.2.08"   (0,25+4,7+6,95)*2</t>
  </si>
  <si>
    <t xml:space="preserve">"F.2.09"   (0,25+4,7+11,2)*2</t>
  </si>
  <si>
    <t>1210,802*1,05 'Přepočtené koeficientem množství</t>
  </si>
  <si>
    <t>425</t>
  </si>
  <si>
    <t>59042142</t>
  </si>
  <si>
    <t>páska dilatační z pěnového PE š 120mm</t>
  </si>
  <si>
    <t>114966779</t>
  </si>
  <si>
    <t xml:space="preserve">"skladba D -  ŽB potěr</t>
  </si>
  <si>
    <t xml:space="preserve">"F.0.01"   (12,9+4,7+0,24)*2</t>
  </si>
  <si>
    <t>35,68*1,05 'Přepočtené koeficientem množství</t>
  </si>
  <si>
    <t>426</t>
  </si>
  <si>
    <t>713131141</t>
  </si>
  <si>
    <t>Montáž tepelné izolace stěn rohožemi, pásy, deskami, dílci, bloky (izolační materiál ve specifikaci) lepením celoplošně bez mechanického kotvení</t>
  </si>
  <si>
    <t>1313165495</t>
  </si>
  <si>
    <t>https://podminky.urs.cz/item/CS_URS_2024_02/713131141</t>
  </si>
  <si>
    <t>13,50*(2,8+0,1-0,235)</t>
  </si>
  <si>
    <t>427</t>
  </si>
  <si>
    <t>28376352</t>
  </si>
  <si>
    <t>deska perimetrická pro zateplení spodních staveb 200kPa λ=0,034 tl 50mm</t>
  </si>
  <si>
    <t>-118853993</t>
  </si>
  <si>
    <t>35,978*1,05 'Přepočtené koeficientem množství</t>
  </si>
  <si>
    <t>428</t>
  </si>
  <si>
    <t>713131145</t>
  </si>
  <si>
    <t>Montáž tepelné izolace stěn rohožemi, pásy, deskami, dílci, bloky (izolační materiál ve specifikaci) lepením bodově bez mechanického kotvení</t>
  </si>
  <si>
    <t>761166722</t>
  </si>
  <si>
    <t>https://podminky.urs.cz/item/CS_URS_2024_02/713131145</t>
  </si>
  <si>
    <t>"stěny 1.PP (řezy F1+F5), D08 - SOKL V PODSKLEPENÉ ČÁSTI</t>
  </si>
  <si>
    <t>(13,5+(0,05+0,3+4,7+0,24+0,06)*2)*(0,1+2,25)-2,0*2,0</t>
  </si>
  <si>
    <t>429</t>
  </si>
  <si>
    <t>28376418</t>
  </si>
  <si>
    <t>deska XPS hrana polodrážková a hladký povrch 300kPA λ=0,035 tl 60mm</t>
  </si>
  <si>
    <t>342950992</t>
  </si>
  <si>
    <t>52,87*1,05 'Přepočtené koeficientem množství</t>
  </si>
  <si>
    <t>430</t>
  </si>
  <si>
    <t>713140821</t>
  </si>
  <si>
    <t>Odstranění tepelné izolace střech plochých z rohoží, pásů, dílců, desek, bloků nadstřešních izolací volně položených z polystyrenu suchého, tloušťka izolace do 100 mm</t>
  </si>
  <si>
    <t>-578782393</t>
  </si>
  <si>
    <t>https://podminky.urs.cz/item/CS_URS_2024_02/713140821</t>
  </si>
  <si>
    <t>431</t>
  </si>
  <si>
    <t>713140843</t>
  </si>
  <si>
    <t>Odstranění tepelné izolace střech plochých z rohoží, pásů, dílců, desek, bloků nadstřešních izolací připevněných šrouby z polystyrenu suchého, tloušťka izolace přes 100 do 200 mm</t>
  </si>
  <si>
    <t>-472089484</t>
  </si>
  <si>
    <t>https://podminky.urs.cz/item/CS_URS_2024_02/713140843</t>
  </si>
  <si>
    <t>"střecha nad vstupem - spádové klíny</t>
  </si>
  <si>
    <t>432</t>
  </si>
  <si>
    <t>713141136</t>
  </si>
  <si>
    <t>Montáž tepelné izolace střech plochých rohožemi, pásy, deskami, dílci, bloky (izolační materiál ve specifikaci) přilepenými za studena jednovrstvá nízkoexpanzní (PUR) pěnou</t>
  </si>
  <si>
    <t>-25498031</t>
  </si>
  <si>
    <t>https://podminky.urs.cz/item/CS_URS_2024_02/713141136</t>
  </si>
  <si>
    <t>"kolem střešních vtoků</t>
  </si>
  <si>
    <t>1,0</t>
  </si>
  <si>
    <t>1,0*2</t>
  </si>
  <si>
    <t>433</t>
  </si>
  <si>
    <t>28375889</t>
  </si>
  <si>
    <t>deska EPS 150 pro konstrukce s vysokým zatížením λ=0,035 tl 20mm</t>
  </si>
  <si>
    <t>-1853592797</t>
  </si>
  <si>
    <t>8*1,05 'Přepočtené koeficientem množství</t>
  </si>
  <si>
    <t>434</t>
  </si>
  <si>
    <t>713141138</t>
  </si>
  <si>
    <t>Montáž tepelné izolace střech plochých rohožemi, pásy, deskami, dílci, bloky (izolační materiál ve specifikaci) přilepenými za studena dvouvrstvá nízkoexpanzní (PUR) pěnou</t>
  </si>
  <si>
    <t>1778459016</t>
  </si>
  <si>
    <t>https://podminky.urs.cz/item/CS_URS_2024_02/713141138</t>
  </si>
  <si>
    <t>"viz skladby I a I1</t>
  </si>
  <si>
    <t>(1,0+4,5)*(3,7+1,0)</t>
  </si>
  <si>
    <t>(5,5+1,0+5,45)*(3,5+1,0+3,715+3,71+1,0+4,0)</t>
  </si>
  <si>
    <t>(4,5+1,0+4,7+4,7+1,0+4,5)*4,7</t>
  </si>
  <si>
    <t>(5,55+1,0+5,0)*(3,2+1,0+3,5)</t>
  </si>
  <si>
    <t>(5,9+1,0+6,0)*(6,5+1,0+6,25+6,25+1,0+6,5)</t>
  </si>
  <si>
    <t>435</t>
  </si>
  <si>
    <t>28372326</t>
  </si>
  <si>
    <t>deska EPS 150 pro konstrukce s vysokým zatížením λ=0,035</t>
  </si>
  <si>
    <t>819635930</t>
  </si>
  <si>
    <t>(1,0+4,5)*(3,7+1,0)*0,18</t>
  </si>
  <si>
    <t>(5,5+1,0+5,45)*(3,5+1,0+3,715+3,71+1,0+4,0)*0,16</t>
  </si>
  <si>
    <t>(4,5+1,0+4,7+4,7+1,0+4,5)*4,7*0,18</t>
  </si>
  <si>
    <t>(5,55+1,0+5,0)*(3,2+1,0+3,5)*0,16</t>
  </si>
  <si>
    <t>(5,9+1,0+6,0)*(6,5+1,0+6,25+6,25+1,0+6,5)*0,16</t>
  </si>
  <si>
    <t>125,262*1,05 'Přepočtené koeficientem množství</t>
  </si>
  <si>
    <t>436</t>
  </si>
  <si>
    <t>713141151</t>
  </si>
  <si>
    <t>Montáž tepelné izolace střech plochých rohožemi, pásy, deskami, dílci, bloky (izolační materiál ve specifikaci) kladenými volně jednovrstvá</t>
  </si>
  <si>
    <t>365111446</t>
  </si>
  <si>
    <t>https://podminky.urs.cz/item/CS_URS_2024_02/713141151</t>
  </si>
  <si>
    <t>437</t>
  </si>
  <si>
    <t>28372309</t>
  </si>
  <si>
    <t>deska EPS 100 pro konstrukce s běžným zatížením λ=0,037 tl 100mm</t>
  </si>
  <si>
    <t>-1620986152</t>
  </si>
  <si>
    <t>3,055*1,05 'Přepočtené koeficientem množství</t>
  </si>
  <si>
    <t>438</t>
  </si>
  <si>
    <t>713141336</t>
  </si>
  <si>
    <t>Montáž tepelné izolace střech plochých spádovými klíny v ploše přilepenými za studena nízkoexpanzní (PUR) pěnou</t>
  </si>
  <si>
    <t>1169355038</t>
  </si>
  <si>
    <t>https://podminky.urs.cz/item/CS_URS_2024_02/713141336</t>
  </si>
  <si>
    <t>11,55*0,4</t>
  </si>
  <si>
    <t>439</t>
  </si>
  <si>
    <t>28376141</t>
  </si>
  <si>
    <t>klín izolační spád do 5% EPS 100</t>
  </si>
  <si>
    <t>-1700085605</t>
  </si>
  <si>
    <t>"spádové klíny včetně prořezů</t>
  </si>
  <si>
    <t>"nad 1.NP (tl. 20-170mm)</t>
  </si>
  <si>
    <t>3,32</t>
  </si>
  <si>
    <t>"nad 2.NP (tl. 20-200mm)</t>
  </si>
  <si>
    <t>28,52</t>
  </si>
  <si>
    <t>"nad zvýšeným 2.NP (tl. 20-170mm)</t>
  </si>
  <si>
    <t>10,94</t>
  </si>
  <si>
    <t>"úprava odvodnění střechy na pavilonu D (tl. 10-250mm)</t>
  </si>
  <si>
    <t>2,1</t>
  </si>
  <si>
    <t>"pavilon E (tl. 20-200mm)</t>
  </si>
  <si>
    <t>11,34</t>
  </si>
  <si>
    <t>"pavilon F (tl. 20-230mm)</t>
  </si>
  <si>
    <t>56,23</t>
  </si>
  <si>
    <t>440</t>
  </si>
  <si>
    <t>713141356</t>
  </si>
  <si>
    <t>Montáž tepelné izolace střech plochých spádovými klíny na zhlaví atiky šířky do 500 mm přilepenými za studena nízkoexpanzní (PUR) pěnou</t>
  </si>
  <si>
    <t>-1487282171</t>
  </si>
  <si>
    <t>https://podminky.urs.cz/item/CS_URS_2024_02/713141356</t>
  </si>
  <si>
    <t>(4,5+1,0+4,7*2+1,0+4,5)*2</t>
  </si>
  <si>
    <t>441</t>
  </si>
  <si>
    <t>28376017</t>
  </si>
  <si>
    <t>deska perimetrická fasádní soklová 150kPa λ=0,035 tl 100mm</t>
  </si>
  <si>
    <t>1564383714</t>
  </si>
  <si>
    <t>(4,5+1,0+4,7*2+1,0+4,5)*(0,19+0,25)</t>
  </si>
  <si>
    <t>8,976*1,1 'Přepočtené koeficientem množství</t>
  </si>
  <si>
    <t>442</t>
  </si>
  <si>
    <t>713141396</t>
  </si>
  <si>
    <t>Montáž tepelné izolace střech plochých na konstrukce stěn převyšující úroveň střechy např. atiky, prostupy střešní krytinou do výšky 1 000 mm přilepenými za studena nízkoexpanzní (PUR) pěnou</t>
  </si>
  <si>
    <t>-1567443830</t>
  </si>
  <si>
    <t>https://podminky.urs.cz/item/CS_URS_2024_02/713141396</t>
  </si>
  <si>
    <t>(4,5+1,0+4,7*2+1,0+4,5)*0,55</t>
  </si>
  <si>
    <t>443</t>
  </si>
  <si>
    <t>1688848736</t>
  </si>
  <si>
    <t>11,22*1,05 'Přepočtené koeficientem množství</t>
  </si>
  <si>
    <t>444</t>
  </si>
  <si>
    <t>-10522255</t>
  </si>
  <si>
    <t>445</t>
  </si>
  <si>
    <t>28372316</t>
  </si>
  <si>
    <t>deska EPS 100 pro konstrukce s běžným zatížením λ=0,037 tl 140mm</t>
  </si>
  <si>
    <t>1967843410</t>
  </si>
  <si>
    <t>446</t>
  </si>
  <si>
    <t>713191132</t>
  </si>
  <si>
    <t>Montáž tepelné izolace stavebních konstrukcí - doplňky a konstrukční součásti podlah, stropů vrchem nebo střech překrytí fólií separační z PE</t>
  </si>
  <si>
    <t>840792431</t>
  </si>
  <si>
    <t>https://podminky.urs.cz/item/CS_URS_2024_02/713191132</t>
  </si>
  <si>
    <t>447</t>
  </si>
  <si>
    <t>28329042</t>
  </si>
  <si>
    <t>fólie PE separační či ochranná tl 0,2mm</t>
  </si>
  <si>
    <t>1773122549</t>
  </si>
  <si>
    <t>1358,224*1,1655 'Přepočtené koeficientem množství</t>
  </si>
  <si>
    <t>448</t>
  </si>
  <si>
    <t>713191521</t>
  </si>
  <si>
    <t>Montáž tepelné izolace stavebních konstrukcí - doplňky a konstrukční součásti podkladového profilu pro zateplení spodní části oken a dveří šířky přes 50 do 100 mm výšky do 100 mm</t>
  </si>
  <si>
    <t>1064014753</t>
  </si>
  <si>
    <t>https://podminky.urs.cz/item/CS_URS_2024_02/713191521</t>
  </si>
  <si>
    <t xml:space="preserve">"27/L"    1,3</t>
  </si>
  <si>
    <t xml:space="preserve">"28/P"   1,4</t>
  </si>
  <si>
    <t xml:space="preserve">"29/L"   1,3</t>
  </si>
  <si>
    <t>449</t>
  </si>
  <si>
    <t>28376252</t>
  </si>
  <si>
    <t>profil podkladový sendvičový s vloženou PIR vložkou pro zateplení spodní části oken a dveří (25/30/15) š 70mm v 100mm</t>
  </si>
  <si>
    <t>-1869113766</t>
  </si>
  <si>
    <t>4*1,2 'Přepočtené koeficientem množství</t>
  </si>
  <si>
    <t>450</t>
  </si>
  <si>
    <t>713191522</t>
  </si>
  <si>
    <t>Montáž tepelné izolace stavebních konstrukcí - doplňky a konstrukční součásti podkladového profilu pro zateplení spodní části oken a dveří šířky přes 50 do 100 mm výšky přes 100 do 200 mm</t>
  </si>
  <si>
    <t>263279994</t>
  </si>
  <si>
    <t>https://podminky.urs.cz/item/CS_URS_2024_02/713191522</t>
  </si>
  <si>
    <t>"D11 - PRÁH VSTUPNÍCH DVEŘÍ (NAPOJENÍ NA LEPENOU ŽULOVOU DLAŽBU)</t>
  </si>
  <si>
    <t>"D12 - PRÁH VSTUPNÍCH DVEŘÍ (NAPOJENÍ NA SKLÁDANOU BETONOVOU DLAŽBU)</t>
  </si>
  <si>
    <t xml:space="preserve">"26/L"    1,1</t>
  </si>
  <si>
    <t xml:space="preserve">"27/P"    1,3</t>
  </si>
  <si>
    <t xml:space="preserve">"32/P"    2,4</t>
  </si>
  <si>
    <t xml:space="preserve">"34/P"    2,0</t>
  </si>
  <si>
    <t xml:space="preserve">"37/P"    1,8</t>
  </si>
  <si>
    <t>451</t>
  </si>
  <si>
    <t>28376262</t>
  </si>
  <si>
    <t>profil podkladový sendvičový s vloženou PIR vložkou pro zateplení spodní části oken a dveří (25/30/15) š 70mm v 200mm</t>
  </si>
  <si>
    <t>420402522</t>
  </si>
  <si>
    <t>8,6*1,2 'Přepočtené koeficientem množství</t>
  </si>
  <si>
    <t>452</t>
  </si>
  <si>
    <t>998713122</t>
  </si>
  <si>
    <t>Přesun hmot pro izolace tepelné stanovený z hmotnosti přesunovaného materiálu vodorovná dopravní vzdálenost do 50 m ruční (bez užití mechanizace) v objektech výšky přes 6 m do 12 m</t>
  </si>
  <si>
    <t>1460847440</t>
  </si>
  <si>
    <t>https://podminky.urs.cz/item/CS_URS_2024_02/998713122</t>
  </si>
  <si>
    <t>453</t>
  </si>
  <si>
    <t>998713129</t>
  </si>
  <si>
    <t>Přesun hmot pro izolace tepelné stanovený z hmotnosti přesunovaného materiálu vodorovná dopravní vzdálenost do 50 m Příplatek k cenám za ruční zvětšený přesun přes vymezenou vodorovnou dopravní vzdálenost za každých dalších započatých 50 m</t>
  </si>
  <si>
    <t>852412303</t>
  </si>
  <si>
    <t>https://podminky.urs.cz/item/CS_URS_2024_02/998713129</t>
  </si>
  <si>
    <t>714</t>
  </si>
  <si>
    <t>Akustická a protiotřesová opatření</t>
  </si>
  <si>
    <t>454</t>
  </si>
  <si>
    <t>71412100</t>
  </si>
  <si>
    <t>Akustický podhled z desek ze skleněného granulátu tl 15mm bez dilatačních spár zavěšený na rošt s porézní silikátovou akustickou úpravou</t>
  </si>
  <si>
    <t>1486112074</t>
  </si>
  <si>
    <t>Poznámka k položce:_x000d_
viz D.1.1.a – TECHNICKÁ ZPRÁVA - A.6.11. Podhledy a Technické podmínky ZD</t>
  </si>
  <si>
    <t>"D.1.1.a – TECHNICKÁ ZPRÁVA - A.6.11. Podhledy</t>
  </si>
  <si>
    <t xml:space="preserve">"D.1.1.b-14i  1.NP - PAVILONY A+C - PODHLEDY</t>
  </si>
  <si>
    <t xml:space="preserve">"C.1.08"   </t>
  </si>
  <si>
    <t>5,6*2,75</t>
  </si>
  <si>
    <t>4,125*2,75</t>
  </si>
  <si>
    <t xml:space="preserve">"C.1.09"   </t>
  </si>
  <si>
    <t>1,7*4,25</t>
  </si>
  <si>
    <t>1,7*4,425</t>
  </si>
  <si>
    <t xml:space="preserve">"D.1.1.b-14j  1.NP - PAVILONY D+F - PODHLEDY</t>
  </si>
  <si>
    <t xml:space="preserve">"F.1.05"   </t>
  </si>
  <si>
    <t>4,3*1,7</t>
  </si>
  <si>
    <t>4,3*1,5</t>
  </si>
  <si>
    <t xml:space="preserve">"F.1.08"   </t>
  </si>
  <si>
    <t>2,0*4,125*3</t>
  </si>
  <si>
    <t xml:space="preserve">"F.1.09"   </t>
  </si>
  <si>
    <t xml:space="preserve">"F.1.10"   </t>
  </si>
  <si>
    <t xml:space="preserve">"D.1.1.b-15f  2.NP - PAVILONY A+C - PODHLEDY</t>
  </si>
  <si>
    <t xml:space="preserve">"C.2.04"   </t>
  </si>
  <si>
    <t>5,475*2,1</t>
  </si>
  <si>
    <t>3,825*1,7</t>
  </si>
  <si>
    <t xml:space="preserve">"C.2.05"   </t>
  </si>
  <si>
    <t>1,7*4,6</t>
  </si>
  <si>
    <t xml:space="preserve">"D.1.1.b-15g  2.NP - PAVILONY D+F - PODHLEDY</t>
  </si>
  <si>
    <t xml:space="preserve">"F.2.05"   </t>
  </si>
  <si>
    <t xml:space="preserve">"F.2.07"   </t>
  </si>
  <si>
    <t xml:space="preserve">"F.2.08"   </t>
  </si>
  <si>
    <t xml:space="preserve">"F.2.09"   </t>
  </si>
  <si>
    <t>455</t>
  </si>
  <si>
    <t>714183002</t>
  </si>
  <si>
    <t>Montáž pohltivých a konstrukčních součástí desek izolačních na sraz volně stropů nebo stěn</t>
  </si>
  <si>
    <t>-664296781</t>
  </si>
  <si>
    <t>https://podminky.urs.cz/item/CS_URS_2024_02/714183002</t>
  </si>
  <si>
    <t>456</t>
  </si>
  <si>
    <t>63126335</t>
  </si>
  <si>
    <t>absorber nízkofrekvenční nad podhledovou konstrukci tl 50mm</t>
  </si>
  <si>
    <t>430185694</t>
  </si>
  <si>
    <t>457</t>
  </si>
  <si>
    <t>998714122</t>
  </si>
  <si>
    <t>Přesun hmot pro akustická a protiotřesová opatření stanovený z hmotnosti přesunovaného materiálu vodorovná dopravní vzdálenost do 50 m ruční (bez užití mechanizace) v objektech výšky přes 6 do 12 m</t>
  </si>
  <si>
    <t>-1109842201</t>
  </si>
  <si>
    <t>https://podminky.urs.cz/item/CS_URS_2024_02/998714122</t>
  </si>
  <si>
    <t>458</t>
  </si>
  <si>
    <t>998714129</t>
  </si>
  <si>
    <t>Přesun hmot pro akustická a protiotřesová opatření stanovený z hmotnosti přesunovaného materiálu vodorovná dopravní vzdálenost do 50 m Příplatek k cenám za ruční zvětšený přesun přes vymezenou vodorovnou dopravní vzdálenost za každých dalších započatých 50 m</t>
  </si>
  <si>
    <t>-2058565503</t>
  </si>
  <si>
    <t>https://podminky.urs.cz/item/CS_URS_2024_02/998714129</t>
  </si>
  <si>
    <t>721</t>
  </si>
  <si>
    <t>Zdravotechnika - vnitřní kanalizace</t>
  </si>
  <si>
    <t>459</t>
  </si>
  <si>
    <t>721171808</t>
  </si>
  <si>
    <t>Demontáž potrubí z novodurových trub odpadních nebo připojovacích přes 75 do D 114</t>
  </si>
  <si>
    <t>-1301323190</t>
  </si>
  <si>
    <t>https://podminky.urs.cz/item/CS_URS_2024_02/721171808</t>
  </si>
  <si>
    <t>"obj.E - dešťový svod</t>
  </si>
  <si>
    <t>3,25+0,5</t>
  </si>
  <si>
    <t>460</t>
  </si>
  <si>
    <t>721239114</t>
  </si>
  <si>
    <t>Střešní vtoky (vpusti) montáž střešních vtoků ostatních typů se svislým odtokem do DN 160</t>
  </si>
  <si>
    <t>627442835</t>
  </si>
  <si>
    <t>https://podminky.urs.cz/item/CS_URS_2024_02/721239114</t>
  </si>
  <si>
    <t>461</t>
  </si>
  <si>
    <t>56231106</t>
  </si>
  <si>
    <t>vtok střešní svislý s manžetou pro asfaltovou hydroizolaci plochých střech s vyhříváním DN 75, DN 110, DN 125, DN 160</t>
  </si>
  <si>
    <t>-1835769540</t>
  </si>
  <si>
    <t>"střešní vtoky</t>
  </si>
  <si>
    <t>"bezpečnostní přepady</t>
  </si>
  <si>
    <t>462</t>
  </si>
  <si>
    <t>28656002.E</t>
  </si>
  <si>
    <t>nástavec střešní vpusti s integrovanou bitumenovou manžetou pro výšku TI do 500mm s vyhříváním</t>
  </si>
  <si>
    <t>1925500366</t>
  </si>
  <si>
    <t>8+7</t>
  </si>
  <si>
    <t>463</t>
  </si>
  <si>
    <t>60475439</t>
  </si>
  <si>
    <t>464</t>
  </si>
  <si>
    <t>62851032</t>
  </si>
  <si>
    <t>prostup parozábranou s integrovanou manžetou z modifikovaného asfaltového pásu DN 100</t>
  </si>
  <si>
    <t>-887036145</t>
  </si>
  <si>
    <t>465</t>
  </si>
  <si>
    <t>62851033</t>
  </si>
  <si>
    <t>prostup parozábranou s integrovanou manžetou z modifikovaného asfaltového pásu DN 125</t>
  </si>
  <si>
    <t>-773515105</t>
  </si>
  <si>
    <t>466</t>
  </si>
  <si>
    <t>6285103R</t>
  </si>
  <si>
    <t>prostup parozábranou s integrovanou manžetou z modifikovaného asfaltového pásu DN 150</t>
  </si>
  <si>
    <t>-1767735880</t>
  </si>
  <si>
    <t>467</t>
  </si>
  <si>
    <t>721279153</t>
  </si>
  <si>
    <t>Ventilační hlavice montáž ventilační hlavice z polypropylenu (PP) ostatních typů DN 110</t>
  </si>
  <si>
    <t>-590428648</t>
  </si>
  <si>
    <t>https://podminky.urs.cz/item/CS_URS_2024_02/721279153</t>
  </si>
  <si>
    <t>468</t>
  </si>
  <si>
    <t>62851027</t>
  </si>
  <si>
    <t>odvětrání kanalizace ploché střechy s integrovanou manžetou z modifikovaného asfaltového pásu DN 100</t>
  </si>
  <si>
    <t>1386863176</t>
  </si>
  <si>
    <t>469</t>
  </si>
  <si>
    <t>62851028</t>
  </si>
  <si>
    <t>odvětrání kanalizace ploché střechy s integrovanou manžetou z modifikovaného asfaltového pásu DN 125</t>
  </si>
  <si>
    <t>-539524272</t>
  </si>
  <si>
    <t>470</t>
  </si>
  <si>
    <t>62851029</t>
  </si>
  <si>
    <t>odvětrání kanalizace ploché střechy s integrovanou manžetou z modifikovaného asfaltového pásu DN 150</t>
  </si>
  <si>
    <t>792211394</t>
  </si>
  <si>
    <t>471</t>
  </si>
  <si>
    <t>998721111</t>
  </si>
  <si>
    <t>Přesun hmot pro vnitřní kanalizaci stanovený z hmotnosti přesunovaného materiálu vodorovná dopravní vzdálenost do 50 m s omezením mechanizace v objektech výšky do 6 m</t>
  </si>
  <si>
    <t>-726563917</t>
  </si>
  <si>
    <t>https://podminky.urs.cz/item/CS_URS_2024_02/998721111</t>
  </si>
  <si>
    <t>472</t>
  </si>
  <si>
    <t>998721112</t>
  </si>
  <si>
    <t>Přesun hmot pro vnitřní kanalizaci stanovený z hmotnosti přesunovaného materiálu vodorovná dopravní vzdálenost do 50 m s omezením mechanizace v objektech výšky přes 6 do 12 m</t>
  </si>
  <si>
    <t>-1047467997</t>
  </si>
  <si>
    <t>https://podminky.urs.cz/item/CS_URS_2024_02/998721112</t>
  </si>
  <si>
    <t>725</t>
  </si>
  <si>
    <t>Zdravotechnika - zařizovací předměty</t>
  </si>
  <si>
    <t>473</t>
  </si>
  <si>
    <t>725291666</t>
  </si>
  <si>
    <t>Montáž doplňků zařízení koupelen a záchodů háčku</t>
  </si>
  <si>
    <t>-965784229</t>
  </si>
  <si>
    <t>https://podminky.urs.cz/item/CS_URS_2024_02/725291666</t>
  </si>
  <si>
    <t>"D.1.1.a – TECHNICKÁ ZPRÁVA - A.6.16. Truhlářské konstrukce</t>
  </si>
  <si>
    <t>474</t>
  </si>
  <si>
    <t>55441011</t>
  </si>
  <si>
    <t>háček koupelnový</t>
  </si>
  <si>
    <t>1422026928</t>
  </si>
  <si>
    <t>475</t>
  </si>
  <si>
    <t>725291664</t>
  </si>
  <si>
    <t>Montáž doplňků zařízení koupelen a záchodů štětky závěsné</t>
  </si>
  <si>
    <t>149422679</t>
  </si>
  <si>
    <t>https://podminky.urs.cz/item/CS_URS_2024_02/725291664</t>
  </si>
  <si>
    <t>476</t>
  </si>
  <si>
    <t>55779012</t>
  </si>
  <si>
    <t>štětka na WC závěsná nebo na podlahu kartáč nylon nerezové záchytné pouzdro lesk</t>
  </si>
  <si>
    <t>-692738404</t>
  </si>
  <si>
    <t>477</t>
  </si>
  <si>
    <t>998725121</t>
  </si>
  <si>
    <t>Přesun hmot pro zařizovací předměty stanovený z hmotnosti přesunovaného materiálu vodorovná dopravní vzdálenost do 50 m ruční (bez užití mechanizace) v objektech výšky do 6 m</t>
  </si>
  <si>
    <t>118475878</t>
  </si>
  <si>
    <t>https://podminky.urs.cz/item/CS_URS_2024_02/998725121</t>
  </si>
  <si>
    <t>478</t>
  </si>
  <si>
    <t>998725129</t>
  </si>
  <si>
    <t>Přesun hmot pro zařizovací předměty stanovený z hmotnosti přesunovaného materiálu vodorovná dopravní vzdálenost do 50 m Příplatek k cenám za ruční zvětšený přesun přes vymezenou vodorovnou dopravní vzdálenost za každých dalších započatých 50 m</t>
  </si>
  <si>
    <t>-2037295604</t>
  </si>
  <si>
    <t>https://podminky.urs.cz/item/CS_URS_2024_02/998725129</t>
  </si>
  <si>
    <t>751</t>
  </si>
  <si>
    <t>Vzduchotechnika</t>
  </si>
  <si>
    <t>479</t>
  </si>
  <si>
    <t>7513980PP</t>
  </si>
  <si>
    <t>Větrací mřížka 150x150 protpipožární zpěňující (D+M)</t>
  </si>
  <si>
    <t>-383494455</t>
  </si>
  <si>
    <t>480</t>
  </si>
  <si>
    <t>751398821</t>
  </si>
  <si>
    <t>Demontáž ostatních zařízení větrací mřížky stěnové, průřezu do 0,040 m2</t>
  </si>
  <si>
    <t>1111233607</t>
  </si>
  <si>
    <t>https://podminky.urs.cz/item/CS_URS_2024_02/751398821</t>
  </si>
  <si>
    <t>"D.1.1.b-09 POHLED SEVERNÍ A JIŽNÍ</t>
  </si>
  <si>
    <t>"obj.D</t>
  </si>
  <si>
    <t>762</t>
  </si>
  <si>
    <t>Konstrukce tesařské</t>
  </si>
  <si>
    <t>481</t>
  </si>
  <si>
    <t>762331811</t>
  </si>
  <si>
    <t>Demontáž vázaných konstrukcí krovů sklonu do 60° z hranolů, hranolků, fošen, průřezové plochy do 120 cm2</t>
  </si>
  <si>
    <t>-197417869</t>
  </si>
  <si>
    <t>https://podminky.urs.cz/item/CS_URS_2024_02/762331811</t>
  </si>
  <si>
    <t>"přístavek - kuřárna</t>
  </si>
  <si>
    <t>2,0*4</t>
  </si>
  <si>
    <t>482</t>
  </si>
  <si>
    <t>762341033</t>
  </si>
  <si>
    <t>Bednění střech střech rovných sklonu do 60° s vyřezáním otvorů z dřevoštěpkových desek OSB šroubovaných na rošt na sraz, tloušťky desky 15 mm</t>
  </si>
  <si>
    <t>763295081</t>
  </si>
  <si>
    <t>https://podminky.urs.cz/item/CS_URS_2024_02/762341033</t>
  </si>
  <si>
    <t>"bedny z OSB desek</t>
  </si>
  <si>
    <t>483</t>
  </si>
  <si>
    <t>762341811</t>
  </si>
  <si>
    <t>Demontáž bednění a laťování bednění střech rovných, obloukových, sklonu do 60° se všemi nadstřešními konstrukcemi z prken hrubých, hoblovaných tl. do 32 mm</t>
  </si>
  <si>
    <t>-712611568</t>
  </si>
  <si>
    <t>https://podminky.urs.cz/item/CS_URS_2024_02/762341811</t>
  </si>
  <si>
    <t>484</t>
  </si>
  <si>
    <t>762361310R</t>
  </si>
  <si>
    <t>Konstrukční vrstva pod klempířské prvky pro oplechování horních ploch zdí a nadezdívek (atik) z desek dřevoštěpkových šroubovaných do podkladu, tloušťky desky 15 mm</t>
  </si>
  <si>
    <t>2121870312</t>
  </si>
  <si>
    <t>(4,5+1,0+4,7*2+1,0+4,5)*(0,14+0,19+0,1)</t>
  </si>
  <si>
    <t>(4,5+1,0+4,7*2+1,0+4,5)*(0,12+0,25+0,1)</t>
  </si>
  <si>
    <t>485</t>
  </si>
  <si>
    <t>762361330R</t>
  </si>
  <si>
    <t>Konstrukční vrstva pod klempířské prvky pro oplechování horních ploch zdí a nadezdívek (atik) z vodovzdorné překližky šroubovaných do podkladu, tloušťky desky 15 mm</t>
  </si>
  <si>
    <t>-1736039209</t>
  </si>
  <si>
    <t>"V6 - pavilon C</t>
  </si>
  <si>
    <t>(21,895+0,08+0,08+12,065+0,08+0,08+3,92)*(0,08+0,22)</t>
  </si>
  <si>
    <t>"V6 - pavilon E</t>
  </si>
  <si>
    <t>(7,92+0,08+0,08+11,99+0,08+0,08+7,92)*(0,08+0,22)</t>
  </si>
  <si>
    <t>"V6 - pavilon F</t>
  </si>
  <si>
    <t>(1,62+0,08+0,08+27,94+0,08+0,08+13,34+0,08+0,08+20,805)*(0,0+0,22)</t>
  </si>
  <si>
    <t>486</t>
  </si>
  <si>
    <t>998762122</t>
  </si>
  <si>
    <t>Přesun hmot pro konstrukce tesařské stanovený z hmotnosti přesunovaného materiálu vodorovná dopravní vzdálenost do 50 m ruční (bez užití mechanizace) v objektech výšky přes 6 do 12 m</t>
  </si>
  <si>
    <t>935321780</t>
  </si>
  <si>
    <t>https://podminky.urs.cz/item/CS_URS_2024_02/998762122</t>
  </si>
  <si>
    <t>487</t>
  </si>
  <si>
    <t>998762129</t>
  </si>
  <si>
    <t>Přesun hmot pro konstrukce tesařské stanovený z hmotnosti přesunovaného materiálu vodorovná dopravní vzdálenost do 50 m Příplatek k cenám za ruční zvětšený přesun přes vymezenou vodorovnou dopravní vzdálenost za každých dalších započatých 50 m</t>
  </si>
  <si>
    <t>-1025959386</t>
  </si>
  <si>
    <t>https://podminky.urs.cz/item/CS_URS_2024_02/998762129</t>
  </si>
  <si>
    <t>763</t>
  </si>
  <si>
    <t>Konstrukce suché výstavby</t>
  </si>
  <si>
    <t>488</t>
  </si>
  <si>
    <t>763111414</t>
  </si>
  <si>
    <t>Příčka ze sádrokartonových desek s nosnou konstrukcí z jednoduchých ocelových profilů UW, CW dvojitě opláštěná deskami standardními A tl. 2 x 12,5 mm s izolací, EI 60, příčka tl. 125 mm, profil 75, Rw do 53 dB</t>
  </si>
  <si>
    <t>-554926047</t>
  </si>
  <si>
    <t>https://podminky.urs.cz/item/CS_URS_2024_02/763111414</t>
  </si>
  <si>
    <t>"C.2.07/C.2.09</t>
  </si>
  <si>
    <t>4,55*3,0</t>
  </si>
  <si>
    <t>489</t>
  </si>
  <si>
    <t>763111417</t>
  </si>
  <si>
    <t>Příčka ze sádrokartonových desek s nosnou konstrukcí z jednoduchých ocelových profilů UW, CW dvojitě opláštěná deskami standardními A tl. 2 x 12,5 mm s izolací, EI 60, příčka tl. 150 mm, profil 100, Rw do 56 dB</t>
  </si>
  <si>
    <t>-5385711</t>
  </si>
  <si>
    <t>https://podminky.urs.cz/item/CS_URS_2024_02/763111417</t>
  </si>
  <si>
    <t>"D.2.02/D.2.03</t>
  </si>
  <si>
    <t>4,2*3,1</t>
  </si>
  <si>
    <t>490</t>
  </si>
  <si>
    <t>763121411</t>
  </si>
  <si>
    <t>Stěna předsazená ze sádrokartonových desek s nosnou konstrukcí z ocelových profilů CW, UW jednoduše opláštěná deskou standardní A tl. 12,5 mm bez izolace, EI 15, stěna tl. 62,5 mm, profil 50</t>
  </si>
  <si>
    <t>522407823</t>
  </si>
  <si>
    <t>https://podminky.urs.cz/item/CS_URS_2024_02/763121411</t>
  </si>
  <si>
    <t xml:space="preserve">"B.1.04a"   (0,2+0,4)*3,0</t>
  </si>
  <si>
    <t xml:space="preserve">"C.1.01"   (0,55+0,2)*3,0</t>
  </si>
  <si>
    <t xml:space="preserve">"C.1.05"   (0,2+0,2)*3,0</t>
  </si>
  <si>
    <t xml:space="preserve">"C.1.08"   (0,15+0,15)*3,0*2</t>
  </si>
  <si>
    <t xml:space="preserve">"C.1.12"  (0,15+0,15)*3,0</t>
  </si>
  <si>
    <t xml:space="preserve">"F.1.01"   (0,45+0,2)*3,0+(0,12+0,3+0,12)*2,7</t>
  </si>
  <si>
    <t xml:space="preserve">"F.1.05"   (0,2+0,2)*3,0</t>
  </si>
  <si>
    <t xml:space="preserve">"C.2.07"   (0,2+0,2+0,2)*3,0</t>
  </si>
  <si>
    <t xml:space="preserve">"C.2.09"   (0,2+0,2+0,2)*3,0</t>
  </si>
  <si>
    <t xml:space="preserve">"F.2.01"   (0,45+0,2)*3,0</t>
  </si>
  <si>
    <t xml:space="preserve">"F.2.05"   (0,2+0,2)*3,0</t>
  </si>
  <si>
    <t xml:space="preserve">"E.2.01"   (0,2+0,2)*3,3</t>
  </si>
  <si>
    <t>491</t>
  </si>
  <si>
    <t>763121422</t>
  </si>
  <si>
    <t>Stěna předsazená ze sádrokartonových desek s nosnou konstrukcí z ocelových profilů CW, UW jednoduše opláštěná deskou impregnovanou H2 tl. 12,5 mm bez izolace, EI 15, stěna tl. 62,5 mm, profil 50</t>
  </si>
  <si>
    <t>2022098929</t>
  </si>
  <si>
    <t>https://podminky.urs.cz/item/CS_URS_2024_02/763121422</t>
  </si>
  <si>
    <t xml:space="preserve">"C.1.08"   (0,1+1,125)*1,25+1,125*0,1+(0,2+0,35)*3,0</t>
  </si>
  <si>
    <t xml:space="preserve">"C.1.10"   0,2*5*3,0+(1,985-0,2*2)*(1,25+0,15)</t>
  </si>
  <si>
    <t xml:space="preserve">"C.1.11"   (0,9+0,15)*1,25+0,9*0,15</t>
  </si>
  <si>
    <t xml:space="preserve">"F.1.03a"   1,61*3,0</t>
  </si>
  <si>
    <t xml:space="preserve">"F.1.03b"   (1,935+0,05)*3,0</t>
  </si>
  <si>
    <t xml:space="preserve">"F.1.04a"   1,61*3,0</t>
  </si>
  <si>
    <t xml:space="preserve">"F.1.04b"   (1,935+0,05+0,15*2)*3,0</t>
  </si>
  <si>
    <t xml:space="preserve">"F.1.05"  (0,15+0,15)*3,0</t>
  </si>
  <si>
    <t xml:space="preserve">"F.1.08"  (0,15+0,15)*3,0</t>
  </si>
  <si>
    <t xml:space="preserve">"F.1.09"  (0,15+0,15)*3,0</t>
  </si>
  <si>
    <t xml:space="preserve">"F.1.10"  (0,15+0,15)*3,0</t>
  </si>
  <si>
    <t xml:space="preserve">"E.1.04a,b"   (0,94+0,9)*3,3</t>
  </si>
  <si>
    <t xml:space="preserve">"E.1.22a"   (2,45+0,25)*3,3</t>
  </si>
  <si>
    <t xml:space="preserve">"E.1.22b"   (1,65+0,125+2,45+0,05)*3,3</t>
  </si>
  <si>
    <t xml:space="preserve">"C.2.02a,b,c"   (2,4+0,1+2,27+1,1)*3,0</t>
  </si>
  <si>
    <t xml:space="preserve">"C.2.04"   0,2*2*3,0+(0,1+1,275)*1,25+1,275*0,1</t>
  </si>
  <si>
    <t xml:space="preserve">"C.2.06a,b,c"   (0,2*6+1,59+0,8)*3,0+(0,9-0,2)*(1,25+0,15)+(2,115-0,8)*(1,25+0,1)</t>
  </si>
  <si>
    <t xml:space="preserve">"F.2.03a,b"   (1,61+0,968*2+0,05)*3,0</t>
  </si>
  <si>
    <t xml:space="preserve">"F.2.04a,b"   (1,61+0,968*2+0,05)*3,0</t>
  </si>
  <si>
    <t xml:space="preserve">"E.2.11"   (0,9+0,15)*3,3</t>
  </si>
  <si>
    <t xml:space="preserve">"E.2.18a"   (1,5+1,007+0,16)*3,3</t>
  </si>
  <si>
    <t xml:space="preserve">"E.2.18b"   (2,96+0,05)*3,3</t>
  </si>
  <si>
    <t>492</t>
  </si>
  <si>
    <t>763121712</t>
  </si>
  <si>
    <t>Stěna předsazená ze sádrokartonových desek ostatní konstrukce a práce na předsazených stěnách ze sádrokartonových desek zalomení stěny</t>
  </si>
  <si>
    <t>2145247501</t>
  </si>
  <si>
    <t>https://podminky.urs.cz/item/CS_URS_2024_02/763121712</t>
  </si>
  <si>
    <t xml:space="preserve">"B.1.04a"   1*3,0</t>
  </si>
  <si>
    <t xml:space="preserve">"C.1.01"   1*3,0</t>
  </si>
  <si>
    <t xml:space="preserve">"C.1.05"   1*3,0</t>
  </si>
  <si>
    <t xml:space="preserve">"C.1.08"   3*3,0+1,125+0,15+1,25*2</t>
  </si>
  <si>
    <t xml:space="preserve">"C.1.10"   3*3,0+1,985-0,2-0,2+0,125*3</t>
  </si>
  <si>
    <t xml:space="preserve">"C.1.11"   1,25+0,9+0,15</t>
  </si>
  <si>
    <t xml:space="preserve">"C.1.12"  1*3,0</t>
  </si>
  <si>
    <t xml:space="preserve">"F.1.01"   3,0+2,7*2</t>
  </si>
  <si>
    <t xml:space="preserve">"F.1.03a,b"   2*3,0</t>
  </si>
  <si>
    <t xml:space="preserve">"F.1.04a,b"   3*3,0</t>
  </si>
  <si>
    <t xml:space="preserve">"F.1.05"   2*3,0</t>
  </si>
  <si>
    <t xml:space="preserve">"F.1.08"  1*3,0</t>
  </si>
  <si>
    <t xml:space="preserve">"F.1.09"  1*3,0</t>
  </si>
  <si>
    <t xml:space="preserve">"F.1.10"  1*3,0</t>
  </si>
  <si>
    <t xml:space="preserve">"E.1.22a,b"   5*3,3</t>
  </si>
  <si>
    <t xml:space="preserve">"C.2.02a,b,c"   2*3,0</t>
  </si>
  <si>
    <t xml:space="preserve">"C.2.04"   3,0+1,25*2+0,15+1,275+0,1</t>
  </si>
  <si>
    <t xml:space="preserve">"C.2.06a,b,c"   4*3,0+1,59+0,7+1,25+0,15+2,115-0,8+1,25+0,1</t>
  </si>
  <si>
    <t xml:space="preserve">"C.2.07"   2*3,0</t>
  </si>
  <si>
    <t xml:space="preserve">"C.2.09"   2*3,0</t>
  </si>
  <si>
    <t xml:space="preserve">"F.2.01"   1*3,0</t>
  </si>
  <si>
    <t xml:space="preserve">"F.2.03a,b"   2*3,0</t>
  </si>
  <si>
    <t xml:space="preserve">"F.2.04a,b"   2*3,0</t>
  </si>
  <si>
    <t xml:space="preserve">"F.2.05"   1*3,0</t>
  </si>
  <si>
    <t xml:space="preserve">"E.2.01"   1*3,3</t>
  </si>
  <si>
    <t xml:space="preserve">"E.2.11"   1*3,3</t>
  </si>
  <si>
    <t xml:space="preserve">"E.2.18a"   1*3,3</t>
  </si>
  <si>
    <t xml:space="preserve">"E.2.18b"   2*3,3</t>
  </si>
  <si>
    <t>493</t>
  </si>
  <si>
    <t>763121714</t>
  </si>
  <si>
    <t>Stěna předsazená ze sádrokartonových desek ostatní konstrukce a práce na předsazených stěnách ze sádrokartonových desek základní penetrační nátěr</t>
  </si>
  <si>
    <t>-1946339349</t>
  </si>
  <si>
    <t>https://podminky.urs.cz/item/CS_URS_2024_02/763121714</t>
  </si>
  <si>
    <t>20,628+143,077</t>
  </si>
  <si>
    <t>494</t>
  </si>
  <si>
    <t>763121751</t>
  </si>
  <si>
    <t>Stěna předsazená ze sádrokartonových desek Příplatek k cenám za plochu do 6 m2 jednotlivě</t>
  </si>
  <si>
    <t>14978777</t>
  </si>
  <si>
    <t>https://podminky.urs.cz/item/CS_URS_2024_02/763121751</t>
  </si>
  <si>
    <t xml:space="preserve">"E.1.22b"   (1,65+0,125)*3,3</t>
  </si>
  <si>
    <t>495</t>
  </si>
  <si>
    <t>763122811</t>
  </si>
  <si>
    <t>Demontáž předsazených nebo šachtových stěn ze sádrokartonových desek desek na nosné konstrukci, opláštění jednoduché</t>
  </si>
  <si>
    <t>-117856650</t>
  </si>
  <si>
    <t>https://podminky.urs.cz/item/CS_URS_2024_02/763122811</t>
  </si>
  <si>
    <t>"obj. A - rozkrytí SDK kastlíků</t>
  </si>
  <si>
    <t>(0,25+0,25)*1,85*2</t>
  </si>
  <si>
    <t>496</t>
  </si>
  <si>
    <t>763131511</t>
  </si>
  <si>
    <t>Podhled ze sádrokartonových desek jednovrstvá zavěšená spodní konstrukce z ocelových profilů CD, UD jednoduše opláštěná deskou standardní A, tl. 12,5 mm, bez izolace</t>
  </si>
  <si>
    <t>1339669986</t>
  </si>
  <si>
    <t>https://podminky.urs.cz/item/CS_URS_2024_02/763131511</t>
  </si>
  <si>
    <t>"SDK kastlíky</t>
  </si>
  <si>
    <t>"A.1.02, A.1.04</t>
  </si>
  <si>
    <t>(1,85+1,85)*0,4</t>
  </si>
  <si>
    <t>"A.1.08, A.1.09</t>
  </si>
  <si>
    <t>(3,1+1,2)*0,25</t>
  </si>
  <si>
    <t>"A.1.10, A.1.11</t>
  </si>
  <si>
    <t>(1,7+3,85)*0,4</t>
  </si>
  <si>
    <t>497</t>
  </si>
  <si>
    <t>763131721</t>
  </si>
  <si>
    <t>Podhled ze sádrokartonových desek ostatní práce a konstrukce na podhledech ze sádrokartonových desek skokové změny výšky podhledu do 0,5 m</t>
  </si>
  <si>
    <t>1635008862</t>
  </si>
  <si>
    <t>https://podminky.urs.cz/item/CS_URS_2024_02/763131721</t>
  </si>
  <si>
    <t>1,85+1,85</t>
  </si>
  <si>
    <t>3,1+1,2</t>
  </si>
  <si>
    <t>1,7+3,85</t>
  </si>
  <si>
    <t>498</t>
  </si>
  <si>
    <t>763172347</t>
  </si>
  <si>
    <t>Montáž dvířek pro konstrukce ze sádrokartonových desek revizních jednoplášťových pro příčky a předsazené stěny ostatních velikostí do 0,16 m2</t>
  </si>
  <si>
    <t>987745917</t>
  </si>
  <si>
    <t>https://podminky.urs.cz/item/CS_URS_2024_02/763172347</t>
  </si>
  <si>
    <t>"D.1.1.a – TECHNICKÁ ZPRÁVA - A.6.17. Ostatní</t>
  </si>
  <si>
    <t>499</t>
  </si>
  <si>
    <t>5624572R</t>
  </si>
  <si>
    <t>dvířka vanová bílá 150x300mm</t>
  </si>
  <si>
    <t>5638566</t>
  </si>
  <si>
    <t>500</t>
  </si>
  <si>
    <t>763181311</t>
  </si>
  <si>
    <t>Výplně otvorů konstrukcí ze sádrokartonových desek montáž zárubně kovové s konstrukcí jednokřídlové</t>
  </si>
  <si>
    <t>437384977</t>
  </si>
  <si>
    <t>https://podminky.urs.cz/item/CS_URS_2024_02/763181311</t>
  </si>
  <si>
    <t>501</t>
  </si>
  <si>
    <t>55331595</t>
  </si>
  <si>
    <t>zárubeň jednokřídlá ocelová pro sádrokartonové příčky tl stěny 110-150mm rozměru 800/1970, 2100mm</t>
  </si>
  <si>
    <t>990334382</t>
  </si>
  <si>
    <t xml:space="preserve">"dveře 11/P"   2</t>
  </si>
  <si>
    <t>502</t>
  </si>
  <si>
    <t>55331596</t>
  </si>
  <si>
    <t>zárubeň jednokřídlá ocelová pro sádrokartonové příčky tl stěny 110-150mm rozměru 900/1970, 2100mm</t>
  </si>
  <si>
    <t>2097025124</t>
  </si>
  <si>
    <t xml:space="preserve">"dveře 19/P"   1</t>
  </si>
  <si>
    <t>503</t>
  </si>
  <si>
    <t>763181421</t>
  </si>
  <si>
    <t>Výplně otvorů konstrukcí ze sádrokartonových desek ztužující výplň otvoru pro dveře s UA a UW profilem, výšky příčky přes 2,80 do 3,25 m</t>
  </si>
  <si>
    <t>-860863398</t>
  </si>
  <si>
    <t>https://podminky.urs.cz/item/CS_URS_2024_02/763181421</t>
  </si>
  <si>
    <t>504</t>
  </si>
  <si>
    <t>763181422</t>
  </si>
  <si>
    <t>Výplně otvorů konstrukcí ze sádrokartonových desek ztužující výplň otvoru pro dveře s UA a UW profilem, výšky příčky přes 3,25 do 3,75 m</t>
  </si>
  <si>
    <t>1782099036</t>
  </si>
  <si>
    <t>https://podminky.urs.cz/item/CS_URS_2024_02/763181422</t>
  </si>
  <si>
    <t>"E.1.08/E.1.08a</t>
  </si>
  <si>
    <t>"E.1.10/E.1.10a</t>
  </si>
  <si>
    <t>505</t>
  </si>
  <si>
    <t>763211224R</t>
  </si>
  <si>
    <t>Příčka ze sádrovláknitých desek s nosnou konstrukcí z jednoduchých ocelových profilů UW, CW z jedné strany jednoduše opláštěná deskou tl. 12,5 mm, z jedné strany dvojitě opláštěná deskami tl. 10+12,5mm, příčka tl. 110 mm, profil 75, s izolací, Rw do 50 dB</t>
  </si>
  <si>
    <t>1334494318</t>
  </si>
  <si>
    <t>2,95*3,3</t>
  </si>
  <si>
    <t>506</t>
  </si>
  <si>
    <t>763412113</t>
  </si>
  <si>
    <t>Sanitární příčky vhodné do suchého prostředí dělící z dřevotřískových desek laminovaných tl. 25 mm</t>
  </si>
  <si>
    <t>-327738386</t>
  </si>
  <si>
    <t>https://podminky.urs.cz/item/CS_URS_2024_02/763412113</t>
  </si>
  <si>
    <t xml:space="preserve">"D.1.1.b-42  SANITÁRNÍ PŘÍČKY</t>
  </si>
  <si>
    <t>"C.1.10</t>
  </si>
  <si>
    <t>(1,985+1,525)*2,0</t>
  </si>
  <si>
    <t>"E.1.22b</t>
  </si>
  <si>
    <t>(2,45+1,175)*2,0</t>
  </si>
  <si>
    <t>"E.2.18b</t>
  </si>
  <si>
    <t>(2,96+1,025*2)*2,0</t>
  </si>
  <si>
    <t>"F.1.03b + F.1.04b</t>
  </si>
  <si>
    <t>(1,935+1,075)*2,0</t>
  </si>
  <si>
    <t>(2,085+1,025)*2,0</t>
  </si>
  <si>
    <t>"F.2.03b + F.2.04b</t>
  </si>
  <si>
    <t>507</t>
  </si>
  <si>
    <t>763412123</t>
  </si>
  <si>
    <t>Sanitární příčky vhodné do suchého prostředí dveře vnitřní do sanitárních příček šířky do 800 mm, výšky do 2 000 mm z dřevotřískových desek laminovaných včetně nerezového kování tl. 25 mm</t>
  </si>
  <si>
    <t>-1966171537</t>
  </si>
  <si>
    <t>https://podminky.urs.cz/item/CS_URS_2024_02/763412123</t>
  </si>
  <si>
    <t>508</t>
  </si>
  <si>
    <t>763431001</t>
  </si>
  <si>
    <t>Montáž podhledu minerálního včetně zavěšeného roštu viditelného s panely vyjímatelnými, velikosti panelů do 0,36 m2</t>
  </si>
  <si>
    <t>-780671447</t>
  </si>
  <si>
    <t>https://podminky.urs.cz/item/CS_URS_2024_02/763431001</t>
  </si>
  <si>
    <t xml:space="preserve">"F.1.01"   109,90+1,5*(2,8-2,55)+3,0*(2,8-2,6)+3,4*(2,85-2,7)</t>
  </si>
  <si>
    <t xml:space="preserve">"F.1.04a"   6,00+1,61*(2,6-2,45)</t>
  </si>
  <si>
    <t xml:space="preserve">"F.1.04b"   7,53+2,085*(2,8-2,6)</t>
  </si>
  <si>
    <t xml:space="preserve">"F.2.04a"   6,00+1,61*(2,6-2,45)</t>
  </si>
  <si>
    <t xml:space="preserve">"F.2.04b"   7,56+2,085*(2,75-2,6)</t>
  </si>
  <si>
    <t>509</t>
  </si>
  <si>
    <t>59036514</t>
  </si>
  <si>
    <t>deska podhledová minerální rovná bílá jemně strukturovaná mikroperforovaná zvukově pohltivá 15x600x600mm</t>
  </si>
  <si>
    <t>310337442</t>
  </si>
  <si>
    <t>619,069*1,1 'Přepočtené koeficientem množství</t>
  </si>
  <si>
    <t>510</t>
  </si>
  <si>
    <t>716892928</t>
  </si>
  <si>
    <t>511</t>
  </si>
  <si>
    <t>6312636</t>
  </si>
  <si>
    <t>panel akustický hygienický minerální omyvatelný povrch hrana rovná αw=0,90 viditelný rastr š 24mm bílý 19x600x600mm</t>
  </si>
  <si>
    <t>-1901943371</t>
  </si>
  <si>
    <t>512</t>
  </si>
  <si>
    <t>763431011</t>
  </si>
  <si>
    <t>Montáž podhledu minerálního včetně zavěšeného roštu polozapuštěného s panely vyjímatelnými, velikosti panelů do 0,36 m2</t>
  </si>
  <si>
    <t>1625184891</t>
  </si>
  <si>
    <t>https://podminky.urs.cz/item/CS_URS_2024_02/763431011</t>
  </si>
  <si>
    <t>513</t>
  </si>
  <si>
    <t>63126340</t>
  </si>
  <si>
    <t>panel akustický povrch velice porézní skelná tkanina hrana zatřená polozapuštěná αw=1,00 polozapuštěný rastr š 24mm bílý tl 20mm</t>
  </si>
  <si>
    <t>1016652185</t>
  </si>
  <si>
    <t>69,74*1,1 'Přepočtené koeficientem množství</t>
  </si>
  <si>
    <t>514</t>
  </si>
  <si>
    <t>76343104x</t>
  </si>
  <si>
    <t>Montáž podhledu minerálního včetně zavěšeného roštu Příplatek k cenám: za výšku zavěšení přes 0,2 do 0,5 m</t>
  </si>
  <si>
    <t>1578253217</t>
  </si>
  <si>
    <t xml:space="preserve">"F.1.01"   4,6*3,4+(0,9+3,0)*(1,65+0,9)+3,0*(1,5+2,15+1,0+5,35+1,0+1,25)+4,7*1,5</t>
  </si>
  <si>
    <t xml:space="preserve">"F.1.04a"   6,00-1,61*1,2</t>
  </si>
  <si>
    <t xml:space="preserve">"F.2.04a"   6,00-1,61*1,2</t>
  </si>
  <si>
    <t>515</t>
  </si>
  <si>
    <t>763431041</t>
  </si>
  <si>
    <t>Montáž podhledu minerálního včetně zavěšeného roštu Příplatek k cenám: za výšku zavěšení přes 0,5 do 1,0 m</t>
  </si>
  <si>
    <t>-1883632811</t>
  </si>
  <si>
    <t>https://podminky.urs.cz/item/CS_URS_2024_02/763431041</t>
  </si>
  <si>
    <t xml:space="preserve">"F.1.04a"   1,61*1,2</t>
  </si>
  <si>
    <t xml:space="preserve">"F.2.04a"   1,61*1,2</t>
  </si>
  <si>
    <t>516</t>
  </si>
  <si>
    <t>763431201</t>
  </si>
  <si>
    <t>Montáž podhledu minerálního napojení na stěnu lištou obvodovou</t>
  </si>
  <si>
    <t>-1175570055</t>
  </si>
  <si>
    <t>https://podminky.urs.cz/item/CS_URS_2024_02/763431201</t>
  </si>
  <si>
    <t xml:space="preserve">"C.1.02,04"   (1,5+7,68+3,385+4,55+0,85)*2</t>
  </si>
  <si>
    <t xml:space="preserve">"C.1.05"   (3,735+0,985+2,415+2,385+4,075+2,81)*2</t>
  </si>
  <si>
    <t xml:space="preserve">"D.1.02"   (2,4+4,2)*2</t>
  </si>
  <si>
    <t xml:space="preserve">"D.1.03"   (3,6+4,2)*2</t>
  </si>
  <si>
    <t xml:space="preserve">"E.1.01,02"   (4,85+7,7)*2</t>
  </si>
  <si>
    <t xml:space="preserve">"E.1.03"   (6,6+3,2+0,9+2,1+2,0)*2</t>
  </si>
  <si>
    <t xml:space="preserve">"E.1.04a"   (0,94+1,91)*2</t>
  </si>
  <si>
    <t xml:space="preserve">"E.1.04b"   (0,9+1,86)*2</t>
  </si>
  <si>
    <t xml:space="preserve">"E.1.22a"   (2,15+2,45)*2</t>
  </si>
  <si>
    <t xml:space="preserve">"E.1.22b"   (1,175+2,76+2,45)*2</t>
  </si>
  <si>
    <t xml:space="preserve">"F.1.01"   (3,27+0,45*2+4,7+1,5+1,05+1,0+6,2+1,0+5,55+0,25+3,4+0,25+3,85+5,6+3,4)*2</t>
  </si>
  <si>
    <t xml:space="preserve">"F.1.02"   (3,66+3,4)*2</t>
  </si>
  <si>
    <t xml:space="preserve">"F.1.03a"   (1,61+2,77)*2</t>
  </si>
  <si>
    <t xml:space="preserve">"F.1.03b"   (1,935+1,075+1,645)*2</t>
  </si>
  <si>
    <t xml:space="preserve">"F.1.04a"   (1,61+3,65)*2</t>
  </si>
  <si>
    <t xml:space="preserve">"F.1.04b"   (2,085+2,575+1,025)*2</t>
  </si>
  <si>
    <t xml:space="preserve">"C.2.01"   (5,45+4,94+6,745)*2</t>
  </si>
  <si>
    <t xml:space="preserve">"C.2.02a"   (2,4+2,2)*2</t>
  </si>
  <si>
    <t xml:space="preserve">"C.2.02b"   (2,27+2,2)*2</t>
  </si>
  <si>
    <t xml:space="preserve">"C.2.02c"   (1,1+2,15)*2</t>
  </si>
  <si>
    <t xml:space="preserve">"C.2.06a"   (3,01+4,8+0,2)*2</t>
  </si>
  <si>
    <t xml:space="preserve">"C.2.06b"   (1,2+0,9)*2</t>
  </si>
  <si>
    <t xml:space="preserve">"C.2.06c"   (1,25+2,115)*2</t>
  </si>
  <si>
    <t xml:space="preserve">"C.2.07"   (9,2+4,55+0,2)*2</t>
  </si>
  <si>
    <t xml:space="preserve">"D.2.03"   (3,7+4,2)*2</t>
  </si>
  <si>
    <t xml:space="preserve">"E.2.16"   (6,0+5,0)*2</t>
  </si>
  <si>
    <t xml:space="preserve">"E.2.17"   (4,7+7,7)*2</t>
  </si>
  <si>
    <t xml:space="preserve">"E.2.18a"   (1,5+2,96-0,1-0,1)*2</t>
  </si>
  <si>
    <t xml:space="preserve">"E.2.18b"   (1,025+1,625+2,96+0,15)*2</t>
  </si>
  <si>
    <t xml:space="preserve">"F.2.01"   (3,75+3,3+1,8+0,9+4,7+1,5+1,5+2,15+1,0+5,35+1,0+1,25+2,55+3,9+3,85)*2</t>
  </si>
  <si>
    <t xml:space="preserve">"F.2.02"   (3,66+3,4)*2</t>
  </si>
  <si>
    <t xml:space="preserve">"F.2.03a"   (1,61+2,77)*2</t>
  </si>
  <si>
    <t xml:space="preserve">"F.2.03b"   (0,968*2+1,075+1,645)*2</t>
  </si>
  <si>
    <t xml:space="preserve">"F.2.04a"   (1,61+3,65)*2</t>
  </si>
  <si>
    <t xml:space="preserve">"F.2.04b"   (2,085+2,575+1,025)*2</t>
  </si>
  <si>
    <t>517</t>
  </si>
  <si>
    <t>998763332</t>
  </si>
  <si>
    <t>Přesun hmot pro konstrukce montované z desek sádrokartonových, sádrovláknitých, cementovláknitých nebo cementových stanovený z hmotnosti přesunovaného materiálu vodorovná dopravní vzdálenost do 50 m ruční (bez užití mechanizace) v objektech výšky přes 6 do 12 m</t>
  </si>
  <si>
    <t>1481389184</t>
  </si>
  <si>
    <t>https://podminky.urs.cz/item/CS_URS_2024_02/998763332</t>
  </si>
  <si>
    <t>518</t>
  </si>
  <si>
    <t>998763333</t>
  </si>
  <si>
    <t>Přesun hmot pro konstrukce montované z desek sádrokartonových, sádrovláknitých, cementovláknitých nebo cementových stanovený z hmotnosti přesunovaného materiálu vodorovná dopravní vzdálenost do 50 m ruční (bez užití mechanizace) v objektech výšky přes 12 do 24 m</t>
  </si>
  <si>
    <t>1038765166</t>
  </si>
  <si>
    <t>https://podminky.urs.cz/item/CS_URS_2024_02/998763333</t>
  </si>
  <si>
    <t>764</t>
  </si>
  <si>
    <t>Konstrukce klempířské</t>
  </si>
  <si>
    <t>519</t>
  </si>
  <si>
    <t>764001801</t>
  </si>
  <si>
    <t>Demontáž klempířských konstrukcí podkladního plechu do suti</t>
  </si>
  <si>
    <t>-2023813291</t>
  </si>
  <si>
    <t>https://podminky.urs.cz/item/CS_URS_2024_02/764001801</t>
  </si>
  <si>
    <t>"obj.C - rampa</t>
  </si>
  <si>
    <t>520</t>
  </si>
  <si>
    <t>764001821</t>
  </si>
  <si>
    <t>Demontáž klempířských konstrukcí krytiny ze svitků nebo tabulí do suti</t>
  </si>
  <si>
    <t>-1576706859</t>
  </si>
  <si>
    <t>https://podminky.urs.cz/item/CS_URS_2024_02/764001821</t>
  </si>
  <si>
    <t>8,8*1,0</t>
  </si>
  <si>
    <t>521</t>
  </si>
  <si>
    <t>764001901</t>
  </si>
  <si>
    <t>Napojení na stávající klempířské konstrukce délky spoje do 0,5 m</t>
  </si>
  <si>
    <t>-1932409684</t>
  </si>
  <si>
    <t>https://podminky.urs.cz/item/CS_URS_2024_02/764001901</t>
  </si>
  <si>
    <t>"pavilon B -napojení okapního žlabu</t>
  </si>
  <si>
    <t>"dopojení krycí lišty</t>
  </si>
  <si>
    <t>522</t>
  </si>
  <si>
    <t>764001911</t>
  </si>
  <si>
    <t>Napojení na stávající klempířské konstrukce délky spoje přes 0,5 m</t>
  </si>
  <si>
    <t>-1480802253</t>
  </si>
  <si>
    <t>https://podminky.urs.cz/item/CS_URS_2024_02/764001911</t>
  </si>
  <si>
    <t xml:space="preserve">"K14"   2,1</t>
  </si>
  <si>
    <t>8,8</t>
  </si>
  <si>
    <t>523</t>
  </si>
  <si>
    <t>764002801</t>
  </si>
  <si>
    <t>Demontáž klempířských konstrukcí závětrné lišty do suti</t>
  </si>
  <si>
    <t>-991351293</t>
  </si>
  <si>
    <t>https://podminky.urs.cz/item/CS_URS_2024_02/764002801</t>
  </si>
  <si>
    <t>524</t>
  </si>
  <si>
    <t>764002851</t>
  </si>
  <si>
    <t>Demontáž klempířských konstrukcí oplechování parapetů do suti</t>
  </si>
  <si>
    <t>588885671</t>
  </si>
  <si>
    <t>https://podminky.urs.cz/item/CS_URS_2024_02/764002851</t>
  </si>
  <si>
    <t>"u vybourávaných oken</t>
  </si>
  <si>
    <t>0,9*3</t>
  </si>
  <si>
    <t>1,2*1</t>
  </si>
  <si>
    <t>1,8*1</t>
  </si>
  <si>
    <t>0,6*4</t>
  </si>
  <si>
    <t>1,2*5</t>
  </si>
  <si>
    <t>2,4*1</t>
  </si>
  <si>
    <t>1,5*2</t>
  </si>
  <si>
    <t>0,6*3</t>
  </si>
  <si>
    <t>0,9*2</t>
  </si>
  <si>
    <t>1,5*1</t>
  </si>
  <si>
    <t>2,4*6</t>
  </si>
  <si>
    <t>1,8*2</t>
  </si>
  <si>
    <t>2,4*4</t>
  </si>
  <si>
    <t>525</t>
  </si>
  <si>
    <t>764002871</t>
  </si>
  <si>
    <t>Demontáž klempířských konstrukcí lemování zdí do suti</t>
  </si>
  <si>
    <t>-929360408</t>
  </si>
  <si>
    <t>https://podminky.urs.cz/item/CS_URS_2024_02/764002871</t>
  </si>
  <si>
    <t>4,13</t>
  </si>
  <si>
    <t>526</t>
  </si>
  <si>
    <t>764004801</t>
  </si>
  <si>
    <t>Demontáž klempířských konstrukcí žlabu podokapního do suti</t>
  </si>
  <si>
    <t>1253827165</t>
  </si>
  <si>
    <t>https://podminky.urs.cz/item/CS_URS_2024_02/764004801</t>
  </si>
  <si>
    <t>"obj.B - přístavek - kuřárna</t>
  </si>
  <si>
    <t xml:space="preserve">"D.1.1.b-04  PŮDORYS STŘECHY</t>
  </si>
  <si>
    <t>527</t>
  </si>
  <si>
    <t>764004841</t>
  </si>
  <si>
    <t>Demontáž klempířských konstrukcí háku do suti</t>
  </si>
  <si>
    <t>1524421216</t>
  </si>
  <si>
    <t>https://podminky.urs.cz/item/CS_URS_2024_02/764004841</t>
  </si>
  <si>
    <t>528</t>
  </si>
  <si>
    <t>764004861</t>
  </si>
  <si>
    <t>Demontáž klempířských konstrukcí svodu do suti</t>
  </si>
  <si>
    <t>-102218567</t>
  </si>
  <si>
    <t>https://podminky.urs.cz/item/CS_URS_2024_02/764004861</t>
  </si>
  <si>
    <t>3,45</t>
  </si>
  <si>
    <t>7,0</t>
  </si>
  <si>
    <t>529</t>
  </si>
  <si>
    <t>76401.K13</t>
  </si>
  <si>
    <t>Dilatační lišta z pozinkovaného plechu s povrchovou úpravou připojovací, včetně tmelení rš 100 mm</t>
  </si>
  <si>
    <t>308386169</t>
  </si>
  <si>
    <t xml:space="preserve">"K13"   30,0</t>
  </si>
  <si>
    <t>530</t>
  </si>
  <si>
    <t>76401.K15</t>
  </si>
  <si>
    <t>Dilatační lišta z pozinkovaného plechu s povrchovou úpravou připojovací, včetně tmelení rš 138 mm</t>
  </si>
  <si>
    <t>1341001232</t>
  </si>
  <si>
    <t xml:space="preserve">"K15"   8,5</t>
  </si>
  <si>
    <t>531</t>
  </si>
  <si>
    <t>76401.K16</t>
  </si>
  <si>
    <t>Dilatační lišta z pozinkovaného plechu s povrchovou úpravou připojovací, včetně tmelení rš 155 mm</t>
  </si>
  <si>
    <t>1301566626</t>
  </si>
  <si>
    <t>532</t>
  </si>
  <si>
    <t>76401161</t>
  </si>
  <si>
    <t>Podkladní plech z pozinkovaného plechu s povrchovou úpravou rš 170 mm</t>
  </si>
  <si>
    <t>-751485947</t>
  </si>
  <si>
    <t xml:space="preserve">"K09"   143,5*2</t>
  </si>
  <si>
    <t xml:space="preserve">"K10"   41,3*2</t>
  </si>
  <si>
    <t xml:space="preserve">"K11"   11,2*2</t>
  </si>
  <si>
    <t>533</t>
  </si>
  <si>
    <t>764011622</t>
  </si>
  <si>
    <t>Dilatační lišta z pozinkovaného plechu s povrchovou úpravou připojovací, včetně tmelení rš 120 mm</t>
  </si>
  <si>
    <t>1244800659</t>
  </si>
  <si>
    <t>https://podminky.urs.cz/item/CS_URS_2024_02/764011622</t>
  </si>
  <si>
    <t>"prodloužení krycí lišty</t>
  </si>
  <si>
    <t>0,5</t>
  </si>
  <si>
    <t>534</t>
  </si>
  <si>
    <t>764111641</t>
  </si>
  <si>
    <t>Krytina ze svitků, ze šablon nebo taškových tabulí z pozinkovaného plechu s povrchovou úpravou s úpravou u okapů, prostupů a výčnělků střechy rovné drážkováním ze svitků do rš 670 mm, sklon střechy do 30°</t>
  </si>
  <si>
    <t>589760363</t>
  </si>
  <si>
    <t>https://podminky.urs.cz/item/CS_URS_2024_02/764111641</t>
  </si>
  <si>
    <t xml:space="preserve">"K14"   2,1*0,67</t>
  </si>
  <si>
    <t>535</t>
  </si>
  <si>
    <t>764111691</t>
  </si>
  <si>
    <t>Krytina ze svitků, ze šablon nebo taškových tabulí z pozinkovaného plechu s povrchovou úpravou s úpravou u okapů, prostupů a výčnělků Příplatek k cenám za těsnění drážek ve sklonu do 10°</t>
  </si>
  <si>
    <t>-101696112</t>
  </si>
  <si>
    <t>https://podminky.urs.cz/item/CS_URS_2024_02/764111691</t>
  </si>
  <si>
    <t>536</t>
  </si>
  <si>
    <t>764206105</t>
  </si>
  <si>
    <t>Montáž oplechování parapetů rovných, bez rohů, rozvinuté šířky do 400 mm</t>
  </si>
  <si>
    <t>401716179</t>
  </si>
  <si>
    <t>https://podminky.urs.cz/item/CS_URS_2024_02/764206105</t>
  </si>
  <si>
    <t xml:space="preserve">"K20"   1,3*2</t>
  </si>
  <si>
    <t xml:space="preserve">"K21"   1,4*1</t>
  </si>
  <si>
    <t>537</t>
  </si>
  <si>
    <t>55349625</t>
  </si>
  <si>
    <t>bitumenové lepidlo trvale plastické pro lepení klempířských prvků</t>
  </si>
  <si>
    <t>-1156346471</t>
  </si>
  <si>
    <t xml:space="preserve">"K01"   2,4*0,5*38</t>
  </si>
  <si>
    <t xml:space="preserve">"K02"   1,3*0,5*2</t>
  </si>
  <si>
    <t xml:space="preserve">"K03"   1,2*0,5*9</t>
  </si>
  <si>
    <t xml:space="preserve">"K04"   1,1*0,5*3</t>
  </si>
  <si>
    <t xml:space="preserve">"K05"   1,35*0,4*1</t>
  </si>
  <si>
    <t xml:space="preserve">"K06"   2,4*0,4*19</t>
  </si>
  <si>
    <t xml:space="preserve">"K07"   1,1*0,4*1</t>
  </si>
  <si>
    <t xml:space="preserve">"K08"   1,5*0,4*1</t>
  </si>
  <si>
    <t xml:space="preserve">"K19"   1,8*0,4*1</t>
  </si>
  <si>
    <t xml:space="preserve">"K20"   1,3*0,4*2</t>
  </si>
  <si>
    <t xml:space="preserve">"K21"   1,4*0,4*1</t>
  </si>
  <si>
    <t>538</t>
  </si>
  <si>
    <t>553.K01</t>
  </si>
  <si>
    <t>parapet hliníkový tažený K01, nos 25 mm, rozměr 2400x180 mm včetně Al krytky před omítku</t>
  </si>
  <si>
    <t>1982586426</t>
  </si>
  <si>
    <t xml:space="preserve">Poznámka k položce:_x000d_
viz výkres D.1.1.c-05  VÝPIS KLEMPÍŘSKÝCH PRVKŮ</t>
  </si>
  <si>
    <t xml:space="preserve">"K01"   38</t>
  </si>
  <si>
    <t>539</t>
  </si>
  <si>
    <t>553.K02</t>
  </si>
  <si>
    <t>parapet hliníkový tažený K02, nos 25 mm, rozměr 1300x180 mm včetně Al krytky před omítku</t>
  </si>
  <si>
    <t>1302902874</t>
  </si>
  <si>
    <t xml:space="preserve">"K02"   2</t>
  </si>
  <si>
    <t>540</t>
  </si>
  <si>
    <t>553.K03</t>
  </si>
  <si>
    <t>parapet hliníkový tažený K03, nos 25 mm, rozměr 1200x180 mm včetně Al krytky před omítku</t>
  </si>
  <si>
    <t>28507559</t>
  </si>
  <si>
    <t xml:space="preserve">"K03"   9</t>
  </si>
  <si>
    <t>541</t>
  </si>
  <si>
    <t>553.K04</t>
  </si>
  <si>
    <t>parapet hliníkový tažený K04, nos 25 mm, rozměr 1100x180 mm včetně Al krytky před omítku</t>
  </si>
  <si>
    <t>-1918937910</t>
  </si>
  <si>
    <t xml:space="preserve">"K04"   3</t>
  </si>
  <si>
    <t>542</t>
  </si>
  <si>
    <t>553.K05</t>
  </si>
  <si>
    <t>parapet hliníkový tažený K05, nos 25 mm, rozměr 1350x150 mm včetně Al krytky před omítku</t>
  </si>
  <si>
    <t>-905572396</t>
  </si>
  <si>
    <t xml:space="preserve">"K05"   1</t>
  </si>
  <si>
    <t>543</t>
  </si>
  <si>
    <t>553.K06</t>
  </si>
  <si>
    <t>parapet hliníkový tažený K06, nos 25 mm, rozměr 2400x150 mm včetně Al krytky před omítku</t>
  </si>
  <si>
    <t>1441646649</t>
  </si>
  <si>
    <t xml:space="preserve">"K06"   19</t>
  </si>
  <si>
    <t>544</t>
  </si>
  <si>
    <t>553.K07</t>
  </si>
  <si>
    <t>parapet hliníkový tažený K07, nos 25 mm, rozměr 1100x150 mm včetně Al krytky před omítku</t>
  </si>
  <si>
    <t>965703457</t>
  </si>
  <si>
    <t xml:space="preserve">"K07"   1</t>
  </si>
  <si>
    <t>545</t>
  </si>
  <si>
    <t>553.K08</t>
  </si>
  <si>
    <t>parapet hliníkový tažený K08, nos 25 mm, rozměr 1500x150 mm včetně Al krytky před omítku</t>
  </si>
  <si>
    <t>972403158</t>
  </si>
  <si>
    <t xml:space="preserve">"K08"   1</t>
  </si>
  <si>
    <t>546</t>
  </si>
  <si>
    <t>553.K19</t>
  </si>
  <si>
    <t>parapet hliníkový tažený K19, nos 25 mm, rozměr 1800x150 mm včetně Al krytky před omítku</t>
  </si>
  <si>
    <t>-1461341629</t>
  </si>
  <si>
    <t xml:space="preserve">"K19"   1</t>
  </si>
  <si>
    <t>547</t>
  </si>
  <si>
    <t>553.K20</t>
  </si>
  <si>
    <t>parapet hliníkový tažený K20, nos 25 mm, rozměr 1300x150 mm včetně Al krytky před omítku</t>
  </si>
  <si>
    <t>690513874</t>
  </si>
  <si>
    <t xml:space="preserve">"K20"   2</t>
  </si>
  <si>
    <t>548</t>
  </si>
  <si>
    <t>553.K21</t>
  </si>
  <si>
    <t>parapet hliníkový tažený K21, nos 25 mm, rozměr 1400x150 mm včetně Al krytky před omítku</t>
  </si>
  <si>
    <t>1221395401</t>
  </si>
  <si>
    <t xml:space="preserve">"K21"   1</t>
  </si>
  <si>
    <t>549</t>
  </si>
  <si>
    <t>76421.K09</t>
  </si>
  <si>
    <t>Oplechování horních ploch zdí a nadezdívek (atik) z pozinkovaného plechu s povrchovou úpravou mechanicky kotvené rš 550 mm</t>
  </si>
  <si>
    <t>713666506</t>
  </si>
  <si>
    <t xml:space="preserve">"K09"   143,50</t>
  </si>
  <si>
    <t>550</t>
  </si>
  <si>
    <t>76421.K10</t>
  </si>
  <si>
    <t>Oplechování horních ploch zdí a nadezdívek (atik) z pozinkovaného plechu s povrchovou úpravou mechanicky kotvené rš 690 mm</t>
  </si>
  <si>
    <t>2107719267</t>
  </si>
  <si>
    <t xml:space="preserve">"K10"   41,3</t>
  </si>
  <si>
    <t>551</t>
  </si>
  <si>
    <t>76421.K11</t>
  </si>
  <si>
    <t>Oplechování horních ploch zdí a nadezdívek (atik) z pozinkovaného plechu s povrchovou úpravou mechanicky kotvené rš 590 mm</t>
  </si>
  <si>
    <t>-561761562</t>
  </si>
  <si>
    <t xml:space="preserve">"K11"   11,2</t>
  </si>
  <si>
    <t>552</t>
  </si>
  <si>
    <t>76431.K12</t>
  </si>
  <si>
    <t>Lemování zdí z pozinkovaného plechu s povrchovou úpravou horní rš 460 mm</t>
  </si>
  <si>
    <t>-1910383271</t>
  </si>
  <si>
    <t xml:space="preserve">"K12"   18,9</t>
  </si>
  <si>
    <t>553</t>
  </si>
  <si>
    <t>76431.K17</t>
  </si>
  <si>
    <t>Lemování zdí z pozinkovaného plechu s povrchovou úpravou horní rovné rš 340 mm</t>
  </si>
  <si>
    <t>-1354974771</t>
  </si>
  <si>
    <t xml:space="preserve">"K17"   20,7</t>
  </si>
  <si>
    <t>554</t>
  </si>
  <si>
    <t>76451.K18</t>
  </si>
  <si>
    <t>Kotlík hranatý z pozinkovnaého plechu sběrný 220/220/330mm s kruhovým vyústěním, průměr svodu 120 mm</t>
  </si>
  <si>
    <t>968751319</t>
  </si>
  <si>
    <t xml:space="preserve">"K18"   1</t>
  </si>
  <si>
    <t>555</t>
  </si>
  <si>
    <t>764511602</t>
  </si>
  <si>
    <t>Žlab podokapní z pozinkovaného plechu s povrchovou úpravou včetně háků a čel půlkruhový rš 330 mm</t>
  </si>
  <si>
    <t>205416082</t>
  </si>
  <si>
    <t>https://podminky.urs.cz/item/CS_URS_2024_02/764511602</t>
  </si>
  <si>
    <t>"pavilon B - doplněná část okapního žlabu</t>
  </si>
  <si>
    <t>556</t>
  </si>
  <si>
    <t>764511642</t>
  </si>
  <si>
    <t>Žlab podokapní z pozinkovaného plechu s povrchovou úpravou kotlík oválný (trychtýřový), rš žlabu/průměr svodu 330/100 mm</t>
  </si>
  <si>
    <t>644616568</t>
  </si>
  <si>
    <t>https://podminky.urs.cz/item/CS_URS_2024_02/764511642</t>
  </si>
  <si>
    <t>557</t>
  </si>
  <si>
    <t>764518622</t>
  </si>
  <si>
    <t>Svod z pozinkovaného plechu s upraveným povrchem včetně objímek, kolen a odskoků kruhový, průměru 100 mm</t>
  </si>
  <si>
    <t>1770897669</t>
  </si>
  <si>
    <t>https://podminky.urs.cz/item/CS_URS_2024_02/764518622</t>
  </si>
  <si>
    <t>4,0</t>
  </si>
  <si>
    <t>558</t>
  </si>
  <si>
    <t>998764112</t>
  </si>
  <si>
    <t>Přesun hmot pro konstrukce klempířské stanovený z hmotnosti přesunovaného materiálu vodorovná dopravní vzdálenost do 50 m s omezením mechanizace v objektech výšky přes 6 do 12 m</t>
  </si>
  <si>
    <t>1016357668</t>
  </si>
  <si>
    <t>https://podminky.urs.cz/item/CS_URS_2024_02/998764112</t>
  </si>
  <si>
    <t>559</t>
  </si>
  <si>
    <t>998764192</t>
  </si>
  <si>
    <t>Přesun hmot pro konstrukce klempířské stanovený z hmotnosti přesunovaného materiálu vodorovná dopravní vzdálenost do 50 m Příplatek k cenám za zvětšený přesun přes vymezenou vodorovnou dopravní vzdálenost do 100 m</t>
  </si>
  <si>
    <t>919002127</t>
  </si>
  <si>
    <t>https://podminky.urs.cz/item/CS_URS_2024_02/998764192</t>
  </si>
  <si>
    <t>765</t>
  </si>
  <si>
    <t>Krytina skládaná</t>
  </si>
  <si>
    <t>560</t>
  </si>
  <si>
    <t>765152801</t>
  </si>
  <si>
    <t>Demontáž krytiny bitumenové vlnité sklonu do 30° do suti</t>
  </si>
  <si>
    <t>-1273983251</t>
  </si>
  <si>
    <t>https://podminky.urs.cz/item/CS_URS_2024_02/765152801</t>
  </si>
  <si>
    <t>561</t>
  </si>
  <si>
    <t>765192001</t>
  </si>
  <si>
    <t>Nouzové zakrytí střechy plachtou</t>
  </si>
  <si>
    <t>1474376759</t>
  </si>
  <si>
    <t>https://podminky.urs.cz/item/CS_URS_2024_02/765192001</t>
  </si>
  <si>
    <t>(2,795+5,105)*6,42+3,65*3,42</t>
  </si>
  <si>
    <t>766</t>
  </si>
  <si>
    <t>Konstrukce truhlářské</t>
  </si>
  <si>
    <t>562</t>
  </si>
  <si>
    <t>766421821</t>
  </si>
  <si>
    <t>Demontáž obložení podhledů palubkami</t>
  </si>
  <si>
    <t>-1324071698</t>
  </si>
  <si>
    <t>https://podminky.urs.cz/item/CS_URS_2024_02/766421821</t>
  </si>
  <si>
    <t>4,13*0,5</t>
  </si>
  <si>
    <t>563</t>
  </si>
  <si>
    <t>766622131</t>
  </si>
  <si>
    <t>Montáž oken plastových včetně montáže rámu plochy přes 1 m2 otevíravých do zdiva, výšky do 1,5 m</t>
  </si>
  <si>
    <t>-1385182667</t>
  </si>
  <si>
    <t>https://podminky.urs.cz/item/CS_URS_2024_02/766622131</t>
  </si>
  <si>
    <t xml:space="preserve">"O16"    1,50*1,20*1</t>
  </si>
  <si>
    <t>564</t>
  </si>
  <si>
    <t>61140.O09</t>
  </si>
  <si>
    <t>okno plastové 2400 x 1500 dvoukřídlé bílé, izolační dvojsklo čiré, Uw &lt;= 1,0 W/m2K, pákový ovladač, ozn. O09</t>
  </si>
  <si>
    <t>-2008235818</t>
  </si>
  <si>
    <t xml:space="preserve">Poznámka k položce:_x000d_
viz výkres D.1.1.c-01  VÝPIS OKEN</t>
  </si>
  <si>
    <t>565</t>
  </si>
  <si>
    <t>61140.O12</t>
  </si>
  <si>
    <t>okno plastové 1200 x 1500 jednokřídlé bílé, izolační dvojsklo čiré, Uw &lt;= 1,0 W/m2K, ozn. O12</t>
  </si>
  <si>
    <t>-911169180</t>
  </si>
  <si>
    <t>566</t>
  </si>
  <si>
    <t>61140.O16</t>
  </si>
  <si>
    <t>okno plastové 1500 x 1200 dvoukřídlé bílé, izolační dvojsklo čiré, Uw &lt;= 1,0 W/m2K, ozn. O16</t>
  </si>
  <si>
    <t>-840015600</t>
  </si>
  <si>
    <t>567</t>
  </si>
  <si>
    <t>766622132</t>
  </si>
  <si>
    <t>Montáž oken plastových včetně montáže rámu plochy přes 1 m2 otevíravých do zdiva, výšky přes 1,5 do 2,5 m</t>
  </si>
  <si>
    <t>-1747401031</t>
  </si>
  <si>
    <t>https://podminky.urs.cz/item/CS_URS_2024_02/766622132</t>
  </si>
  <si>
    <t xml:space="preserve">"O17"    1,80*1,80*1</t>
  </si>
  <si>
    <t>568</t>
  </si>
  <si>
    <t>61140.O01</t>
  </si>
  <si>
    <t>okno plastové 2400 x 1850 čtyřkřídlé bílé, izolační dvojsklo čiré, Uw &lt;= 1,0 W/m2K, ozn. O01</t>
  </si>
  <si>
    <t>246411123</t>
  </si>
  <si>
    <t>569</t>
  </si>
  <si>
    <t>61140.O02</t>
  </si>
  <si>
    <t>okno plastové 1300 x 1850 dvoukřídlé bílé, izolační dvojsklo čiré, Uw &lt;= 1,0 W/m2K, ozn. O02</t>
  </si>
  <si>
    <t>-284544243</t>
  </si>
  <si>
    <t>570</t>
  </si>
  <si>
    <t>61140.O06</t>
  </si>
  <si>
    <t>okno plastové 2400 x 2400 šestikřídlé bílé, izolační dvojsklo čiré. vnitřní tabule z bezpečnostního skla (33.1), Uw &lt;= 1,0 W/m2K, ozn. O06</t>
  </si>
  <si>
    <t>38304976</t>
  </si>
  <si>
    <t>571</t>
  </si>
  <si>
    <t>61140.O08</t>
  </si>
  <si>
    <t>okno plastové 2400 x 2400 čtyřkřídlé bílé, izolační dvojsklo čiré, Uw &lt;= 1,0 W/m2K, ozn. O08</t>
  </si>
  <si>
    <t>-583689268</t>
  </si>
  <si>
    <t>572</t>
  </si>
  <si>
    <t>61140.O14</t>
  </si>
  <si>
    <t>okno plastové 2400 x 2150 čtyřkřídlé bílé, izolační dvojsklo čiré, Uw &lt;= 1,0 W/m2K, ozn. O14</t>
  </si>
  <si>
    <t>1423453589</t>
  </si>
  <si>
    <t>573</t>
  </si>
  <si>
    <t>61140.O17</t>
  </si>
  <si>
    <t>okno plastové 1800 x 1800 dvoukřídlé bílé, izolační dvojsklo čiré, Uw &lt;= 1,0 W/m2K, ozn. O17</t>
  </si>
  <si>
    <t>281581556</t>
  </si>
  <si>
    <t>574</t>
  </si>
  <si>
    <t>766622216</t>
  </si>
  <si>
    <t>Montáž oken plastových plochy do 1 m2 včetně montáže rámu otevíravých do zdiva</t>
  </si>
  <si>
    <t>2056189167</t>
  </si>
  <si>
    <t>https://podminky.urs.cz/item/CS_URS_2024_02/766622216</t>
  </si>
  <si>
    <t xml:space="preserve">"O03"    4</t>
  </si>
  <si>
    <t xml:space="preserve">"O07"    4</t>
  </si>
  <si>
    <t xml:space="preserve">"O13"    2</t>
  </si>
  <si>
    <t>575</t>
  </si>
  <si>
    <t>61140.O03</t>
  </si>
  <si>
    <t>okno plastové 1200 x 735 jednokřídlé bílé, izolační dvojsklo čiré, Uw &lt;= 1,0 W/m2K, pákový ovladač, ozn. O03</t>
  </si>
  <si>
    <t>-510277773</t>
  </si>
  <si>
    <t>576</t>
  </si>
  <si>
    <t>61140.O07</t>
  </si>
  <si>
    <t>okno plastové 1200 x 750 jednokřídlé bílé, izolační dvojsklo čiré, Uw &lt;= 1,0 W/m2K, pákový ovladač, ozn. O07</t>
  </si>
  <si>
    <t>1160426663</t>
  </si>
  <si>
    <t>577</t>
  </si>
  <si>
    <t>61140.O13</t>
  </si>
  <si>
    <t>okno plastové 1200 x 600 jednokřídlé bílé, izolační dvojsklo čiré, Uw &lt;= 1,0 W/m2K, pákový ovladač, ozn. O13</t>
  </si>
  <si>
    <t>-728027391</t>
  </si>
  <si>
    <t>578</t>
  </si>
  <si>
    <t>766629215</t>
  </si>
  <si>
    <t>Montáž oken dřevěných Příplatek k cenám za izolaci mezi ostěním a rámem okna při rovném ostění, připojovací spára tl. do 45 mm</t>
  </si>
  <si>
    <t>-413121171</t>
  </si>
  <si>
    <t>https://podminky.urs.cz/item/CS_URS_2024_02/766629215</t>
  </si>
  <si>
    <t xml:space="preserve">"O01"    (2,40+1,85)*2*30</t>
  </si>
  <si>
    <t xml:space="preserve">"O02"    (1,30+1,85)*2*2</t>
  </si>
  <si>
    <t xml:space="preserve">"O03"    (1,20+0,74)*2*4</t>
  </si>
  <si>
    <t xml:space="preserve">"O06"    (2,40+2,40)*2*1</t>
  </si>
  <si>
    <t xml:space="preserve">"O07"    (1,20+0,75)*2*4</t>
  </si>
  <si>
    <t xml:space="preserve">"O08"    (2,40+2,40)*2*4</t>
  </si>
  <si>
    <t xml:space="preserve">"O09"    (2,40+1,50)*2*8</t>
  </si>
  <si>
    <t xml:space="preserve">"O12"    (1,20+1,50)*2*5</t>
  </si>
  <si>
    <t xml:space="preserve">"O13"    (1,20+0,60)*2*2</t>
  </si>
  <si>
    <t xml:space="preserve">"O14"    (2,40+2,15)*2*4</t>
  </si>
  <si>
    <t xml:space="preserve">"26/L"    (1,10+2,75)*2*2</t>
  </si>
  <si>
    <t>579</t>
  </si>
  <si>
    <t>766660001</t>
  </si>
  <si>
    <t>Montáž dveřních křídel dřevěných nebo plastových otevíravých do ocelové zárubně povrchově upravených jednokřídlových, šířky do 800 mm</t>
  </si>
  <si>
    <t>-1139513723</t>
  </si>
  <si>
    <t>https://podminky.urs.cz/item/CS_URS_2024_02/766660001</t>
  </si>
  <si>
    <t>580</t>
  </si>
  <si>
    <t>61162.02L</t>
  </si>
  <si>
    <t>dveře kompletizované jednokřídlové otočné levé plné, odlehčená DTD deska, povrch HPL, 800x1970mm, ozn. 02/L</t>
  </si>
  <si>
    <t>1774103078</t>
  </si>
  <si>
    <t xml:space="preserve">Poznámka k položce:_x000d_
dveře kompletizované jednokřídlové otočné levé plné;  _x000d_
odlehčená DTD deska, povrch HPL;  _x000d_
kování štítkové - matný nerez, klika/klika, základní cylindrická vložka;  _x000d_
samozavírač s kluznou lištou;</t>
  </si>
  <si>
    <t>581</t>
  </si>
  <si>
    <t>61162.03L</t>
  </si>
  <si>
    <t>dveře kompletizované jednokřídlové otočné levé plné, odlehčená DTD deska, povrch HPL, 700x1970mm, ozn. 03/L</t>
  </si>
  <si>
    <t>1036628790</t>
  </si>
  <si>
    <t xml:space="preserve">Poznámka k položce:_x000d_
dveře kompletizované jednokřídlové otočné levé plné;  _x000d_
odlehčená DTD deska, povrch HPL;  _x000d_
kování štítkové - matný nerez, klika/klika, dózický zámek;  _x000d_
samozavírač s kluznou lištou;  _x000d_
hliníková dveřní mřížka (80x400 mm);</t>
  </si>
  <si>
    <t>582</t>
  </si>
  <si>
    <t>61162.04L</t>
  </si>
  <si>
    <t>dveře kompletizované jednokřídlové otočné levé plné, odlehčená DTD deska, povrch HPL, 800x1970mm, ozn. 04/L</t>
  </si>
  <si>
    <t>-1549657698</t>
  </si>
  <si>
    <t xml:space="preserve">Poznámka k položce:_x000d_
dveře kompletizované jednokřídlové otočné levé plné;  _x000d_
odlehčená DTD deska, povrch HPL;  _x000d_
kování štítkové - matný nerez, wc zámek odjistitelný zvenku;  _x000d_
hliníková dveřní mřížka (80x400 mm); _x000d_
handicap dveřní madlo 700 mm, nerez mat;</t>
  </si>
  <si>
    <t>583</t>
  </si>
  <si>
    <t>61162.06L</t>
  </si>
  <si>
    <t>dveře kompletizované jednokřídlové otočné levé plné, odlehčená DTD deska, povrch HPL, 800x1970mm, ozn. 06/L</t>
  </si>
  <si>
    <t>1205002730</t>
  </si>
  <si>
    <t xml:space="preserve">Poznámka k položce:_x000d_
dveře kompletizované jednokřídlové otočné levé plné;  _x000d_
odlehčená DTD deska, povrch HPL; _x000d_
kování štítkové - matný nerez, klika/klika, základní cylindrická vložka;  _x000d_
hliníková dveřní mřížka (80x400 mm);</t>
  </si>
  <si>
    <t>584</t>
  </si>
  <si>
    <t>61162.09L</t>
  </si>
  <si>
    <t>dveře kompletizované jednokřídlové otočné levé plné, odlehčená DTD deska, povrch HPL, 800x1970mm, ozn. 09/L</t>
  </si>
  <si>
    <t>-467708691</t>
  </si>
  <si>
    <t xml:space="preserve">Poznámka k položce:_x000d_
dveře kompletizované jednokřídlové otočné levé plné;  _x000d_
odlehčená DTD deska, povrch HPL;  _x000d_
kování štítkové - matný nerez, klika/klika, dózický zámek; _x000d_
samozavírač s kluznou lištou;  _x000d_
hliníková dveřní mřížka (80x400 mm);</t>
  </si>
  <si>
    <t>585</t>
  </si>
  <si>
    <t>61162.09P</t>
  </si>
  <si>
    <t>dveře kompletizované jednokřídlové otočné pravé plné, odlehčená DTD deska, povrch HPL, 800x1970mm, ozn. 09/P</t>
  </si>
  <si>
    <t>-308854132</t>
  </si>
  <si>
    <t xml:space="preserve">Poznámka k položce:_x000d_
dveře kompletizované jednokřídlové otočné pravé plné;  _x000d_
odlehčená DTD deska, povrch HPL;  _x000d_
kování štítkové - matný nerez, klika/klika, dózický zámek; _x000d_
samozavírač s kluznou lištou;  _x000d_
hliníková dveřní mřížka (80x400 mm);</t>
  </si>
  <si>
    <t>586</t>
  </si>
  <si>
    <t>61162.10P</t>
  </si>
  <si>
    <t>dveře kompletizované jednokřídlové otočné pravé plné, odlehčená DTD deska, povrch HPL, 800x1970mm, ozn. 10/P</t>
  </si>
  <si>
    <t>-2112466510</t>
  </si>
  <si>
    <t xml:space="preserve">Poznámka k položce:_x000d_
dveře kompletizované jednokřídlové otočné pravé plné;  _x000d_
odlehčená DTD deska, povrch HPL; _x000d_
kování štítkové - matný nerez, klika/klika, základní cylindrická vložka;</t>
  </si>
  <si>
    <t>587</t>
  </si>
  <si>
    <t>61162.11P</t>
  </si>
  <si>
    <t>dveře kompletizované jednokřídlové otočné pravé plné, odlehčená DTD deska, povrch HPL, 800x1970mm, zvuková neprůzvučnost min. 35 dB, ozn. 11/P</t>
  </si>
  <si>
    <t>2069036015</t>
  </si>
  <si>
    <t xml:space="preserve">Poznámka k položce:_x000d_
dveře kompletizované jednokřídlové otočné pravé plné;  _x000d_
odlehčená DTD deska, povrch HPL;  _x000d_
kování štítkové - matný nerez, klika/klika, základní cylindrická vložka;</t>
  </si>
  <si>
    <t>588</t>
  </si>
  <si>
    <t>61162.12P</t>
  </si>
  <si>
    <t>dveře kompletizované jednokřídlové otočné pravé plné, odlehčená DTD deska, povrch HPL, 700x1970mm, ozn. 12/P</t>
  </si>
  <si>
    <t>1944962804</t>
  </si>
  <si>
    <t xml:space="preserve">Poznámka k položce:_x000d_
dveře kompletizované jednokřídlové otočné pravé plné;  _x000d_
odlehčená DTD deska, povrch HPL;  _x000d_
kování štítkové - matný nerez, klika/klika, dózický zámek;  _x000d_
samozavírač s kluznou lištou; _x000d_
hliníková dveřní mřížka (80x400 mm);</t>
  </si>
  <si>
    <t>589</t>
  </si>
  <si>
    <t>61162.13L</t>
  </si>
  <si>
    <t>dveře kompletizované jednokřídlové otočné levé plné, odlehčená DTD deska, povrch HPL, 700x1970mm, ozn. 13/L</t>
  </si>
  <si>
    <t>1818070229</t>
  </si>
  <si>
    <t xml:space="preserve">Poznámka k položce:_x000d_
dveře kompletizované jednokřídlové otočné levé plné;  _x000d_
odlehčená DTD deska, povrch HPL; _x000d_
kování štítkové - matný nerez, wc zámek odjistitelný zvenku;  _x000d_
hliníková dveřní mřížka (80x400 mm);</t>
  </si>
  <si>
    <t>590</t>
  </si>
  <si>
    <t>61162.14L</t>
  </si>
  <si>
    <t>dveře kompletizované jednokřídlové otočné levé plné, odlehčená DTD deska, povrch HPL, 800x1970mm, zvuková neprůzvučnost min. 35 dB, ozn. 14/L</t>
  </si>
  <si>
    <t>1035232328</t>
  </si>
  <si>
    <t xml:space="preserve">Poznámka k položce:_x000d_
dveře kompletizované jednokřídlové otočné levé plné;  _x000d_
odlehčená DTD deska, povrch HPL;  _x000d_
kování štítkové - matný nerez, klika/klika, základní cylindrická vložka;</t>
  </si>
  <si>
    <t>591</t>
  </si>
  <si>
    <t>61162.15P</t>
  </si>
  <si>
    <t>dveře kompletizované jednokřídlové otočné pravé plné, odlehčená DTD deska, povrch HPL, 800x1970mm, ozn. 15/P</t>
  </si>
  <si>
    <t>-1793118654</t>
  </si>
  <si>
    <t xml:space="preserve">Poznámka k položce:_x000d_
dveře kompletizované jednokřídlové otočné pravé plné;  _x000d_
odlehčená DTD deska, povrch HPL;  _x000d_
kování štítkové - matný nerez, klika/klika, dózický zámek;  _x000d_
samozavírač s kluznou lištou;  _x000d_
hliníková dveřní mřížka (80x400 mm);</t>
  </si>
  <si>
    <t>592</t>
  </si>
  <si>
    <t>61162.16P</t>
  </si>
  <si>
    <t>dveře kompletizované jednokřídlové otočné pravé plné, odlehčená DTD deska, povrch HPL, 700x1970mm, ozn. 16/P</t>
  </si>
  <si>
    <t>697074117</t>
  </si>
  <si>
    <t xml:space="preserve">Poznámka k položce:_x000d_
dveře kompletizované jednokřídlové otočné pravé plné;  _x000d_
odlehčená DTD deska, povrch HPL;  _x000d_
kování štítkové - matný nerez, wc zámek odjistitelný zvenku;  _x000d_
hliníková dveřní mřížka (80x400 mm);</t>
  </si>
  <si>
    <t>593</t>
  </si>
  <si>
    <t>61162.17P</t>
  </si>
  <si>
    <t>dveře kompletizované jednokřídlové otočné pravé plné, odlehčená DTD deska, povrch HPL, 800x1970mm, ozn. 17/P</t>
  </si>
  <si>
    <t>339258545</t>
  </si>
  <si>
    <t xml:space="preserve">Poznámka k položce:_x000d_
dveře kompletizované jednokřídlové otočné pravé plné;  _x000d_
odlehčená DTD deska, povrch HPL;  _x000d_
kování štítkové - matný nerez, klika/klika, dózický zámek;  _x000d_
hliníková dveřní mřížka (80x400 mm);</t>
  </si>
  <si>
    <t>594</t>
  </si>
  <si>
    <t>61162.18L</t>
  </si>
  <si>
    <t>dveře kompletizované jednokřídlové otočné levé plné, odlehčená DTD deska, povrch HPL, 800x1970mm, ozn. 18/L</t>
  </si>
  <si>
    <t>-941139714</t>
  </si>
  <si>
    <t>595</t>
  </si>
  <si>
    <t>766660002</t>
  </si>
  <si>
    <t>Montáž dveřních křídel dřevěných nebo plastových otevíravých do ocelové zárubně povrchově upravených jednokřídlových, šířky přes 800 mm</t>
  </si>
  <si>
    <t>-1839827590</t>
  </si>
  <si>
    <t>https://podminky.urs.cz/item/CS_URS_2024_02/766660002</t>
  </si>
  <si>
    <t>596</t>
  </si>
  <si>
    <t>61162.01L</t>
  </si>
  <si>
    <t>dveře kompletizované jednokřídlové otočné levé plné, odlehčená DTD deska, povrch HPL, 900x1970mm, zvuková neprůzvučnost min. 32 dB, ozn. 01/L</t>
  </si>
  <si>
    <t>2087278624</t>
  </si>
  <si>
    <t xml:space="preserve">Poznámka k položce:_x000d_
dveře kompletizované jednokřídlové otočné levé plné;  _x000d_
odlehčená DTD deska, povrch HPL; _x000d_
kování štítkové - matný nerez, klika/klika, základní cylindrická vložka;</t>
  </si>
  <si>
    <t>597</t>
  </si>
  <si>
    <t>61162.01P</t>
  </si>
  <si>
    <t>dveře kompletizované jednokřídlové otočné pravé plné, odlehčená DTD deska, povrch HPL, 900x1970mm, zvuková neprůzvučnost min. 32 dB, ozn. 01/P</t>
  </si>
  <si>
    <t>1814502086</t>
  </si>
  <si>
    <t>598</t>
  </si>
  <si>
    <t>61162.05L</t>
  </si>
  <si>
    <t>dveře kompletizované jednokřídlové otočné levé plné, odlehčená DTD deska, povrch HPL, 900x1970mm, ozn. 05/L</t>
  </si>
  <si>
    <t>724724347</t>
  </si>
  <si>
    <t xml:space="preserve">Poznámka k položce:_x000d_
dveře kompletizované jednokřídlové otočné levé plné; _x000d_
odlehčená DTD deska, povrch HPL; _x000d_
kování štítkové - matný nerez, klika/klika, základní cylindrická vložka;  _x000d_
hliníková dveřní mřížka (80x400 mm);</t>
  </si>
  <si>
    <t>599</t>
  </si>
  <si>
    <t>61162.19P</t>
  </si>
  <si>
    <t>dveře kompletizované jednokřídlové otočné pravé plné, odlehčená DTD deska, povrch HPL, 900x1970mm, zvuková neprůzvučnost min. 32 dB, ozn. 19/P</t>
  </si>
  <si>
    <t>495208465</t>
  </si>
  <si>
    <t>600</t>
  </si>
  <si>
    <t>766660021</t>
  </si>
  <si>
    <t>Montáž dveřních křídel dřevěných nebo plastových otevíravých do ocelové zárubně protipožárních jednokřídlových, šířky do 800 mm</t>
  </si>
  <si>
    <t>2101493635</t>
  </si>
  <si>
    <t>https://podminky.urs.cz/item/CS_URS_2024_02/766660021</t>
  </si>
  <si>
    <t>601</t>
  </si>
  <si>
    <t>61162.20L</t>
  </si>
  <si>
    <t>dveře kompletizované jednokřídlové otočné levé plné protipožární EW-15 C2-DP3, odlehčená DTD deska, povrch HPL, 800x1970mm, ozn. 20/L</t>
  </si>
  <si>
    <t>-1674081576</t>
  </si>
  <si>
    <t xml:space="preserve">Poznámka k položce:_x000d_
dveře kompletizované jednokřídlové otočné levé plné protipožární;  _x000d_
odlehčená DTD deska, povrch HPL;  _x000d_
kování štítkové - matný nerez, klika/klika, základní cylindrická vložka, paniková klika;  _x000d_
samozavírač (c2) s kluznou lištou;</t>
  </si>
  <si>
    <t>602</t>
  </si>
  <si>
    <t>61162.35L</t>
  </si>
  <si>
    <t>dveře kompletizované jednokřídlové otočné levé plné protipožárníEW-15 C2-DP3, odlehčená DTD deska, povrch HPL, 800x1970mm, ozn. 35/L</t>
  </si>
  <si>
    <t>-1721261176</t>
  </si>
  <si>
    <t xml:space="preserve">Poznámka k položce:_x000d_
dveře kompletizované jednokřídlové otočné levé plné protipožární;  _x000d_
odlehčená DTD deska, povrch HPL;  _x000d_
kování štítkové - matný nerez, klika/klika, základní cylindrická vložka;  _x000d_
samozavírač (c2) s kluznou lištou;  _x000d_
hliníková dveřní mřížka (80x400 mm);</t>
  </si>
  <si>
    <t>603</t>
  </si>
  <si>
    <t>766660022</t>
  </si>
  <si>
    <t>Montáž dveřních křídel dřevěných nebo plastových otevíravých do ocelové zárubně protipožárních jednokřídlových, šířky přes 800 mm</t>
  </si>
  <si>
    <t>300005529</t>
  </si>
  <si>
    <t>https://podminky.urs.cz/item/CS_URS_2024_02/766660022</t>
  </si>
  <si>
    <t>604</t>
  </si>
  <si>
    <t>61162.08P</t>
  </si>
  <si>
    <t>dveře kompletizované jednokřídlové otočné pravé plné protipožární EW-15 C2-DP3, odlehčená DTD deska, povrch HPL, 900x1970mm, ozn. 08/P</t>
  </si>
  <si>
    <t>1476419651</t>
  </si>
  <si>
    <t xml:space="preserve">Poznámka k položce:_x000d_
dveře kompletizované jednokřídlové otočné pravé plné protipožární ;  _x000d_
odlehčená DTD deska, povrch HPL;  _x000d_
kování štítkové - matný nerez, klika/klika, základní cylindrická vložka, paniková klika;  _x000d_
samozavírač (c2) s kluznou lištou;  _x000d_
handicap dveřní madlo 700 mm, nerez mat;</t>
  </si>
  <si>
    <t>605</t>
  </si>
  <si>
    <t>766660351</t>
  </si>
  <si>
    <t>Montáž dveřních křídel dřevěných nebo plastových posuvných dveří do pojezdu na stěnu výšky do 2,5 m jednokřídlových, průchozí šířky do 800 mm</t>
  </si>
  <si>
    <t>-874814841</t>
  </si>
  <si>
    <t>https://podminky.urs.cz/item/CS_URS_2024_02/766660351</t>
  </si>
  <si>
    <t xml:space="preserve">"21/L"   5</t>
  </si>
  <si>
    <t xml:space="preserve">"21/P"   2</t>
  </si>
  <si>
    <t xml:space="preserve">"22/P"   1</t>
  </si>
  <si>
    <t>606</t>
  </si>
  <si>
    <t>55331647</t>
  </si>
  <si>
    <t>kování na stěnu do garnyže pro posuvné dveře jednokřídlé</t>
  </si>
  <si>
    <t>sada</t>
  </si>
  <si>
    <t>-829840840</t>
  </si>
  <si>
    <t>607</t>
  </si>
  <si>
    <t>61162.21L</t>
  </si>
  <si>
    <t>dveře kompletizované jednokřídlové posuvné (po stěně) plné, odlehčená DTD deska, povrch HPL, st. otvor 800x1970mm; dveře 850x2080mm, ozn. 21/L</t>
  </si>
  <si>
    <t>1050727254</t>
  </si>
  <si>
    <t xml:space="preserve">Poznámka k položce:_x000d_
dveře kompletizované jednokřídlové posuvné (po stěně) plné bez zárubně;  _x000d_
odlehčená DTD deska, povrch HPL; _x000d_
mušle broušený nerez;</t>
  </si>
  <si>
    <t>608</t>
  </si>
  <si>
    <t>61162.21P</t>
  </si>
  <si>
    <t>dveře kompletizované jednokřídlové posuvné (po stěně) plné, odlehčená DTD deska, povrch HPL, st. otvor 800x1970mm; dveře 850x2080mm, ozn. 21/P</t>
  </si>
  <si>
    <t>-1222529057</t>
  </si>
  <si>
    <t xml:space="preserve">Poznámka k položce:_x000d_
dveře kompletizované jednokřídlové posuvné (po stěně) plné bez zárubně;  _x000d_
odlehčená DTD deska, povrch HPL;  _x000d_
mušle broušený nerez;</t>
  </si>
  <si>
    <t>609</t>
  </si>
  <si>
    <t>61162.22P</t>
  </si>
  <si>
    <t>dveře kompletizované jednokřídlové posuvné (po stěně) plné, odlehčená DTD deska, povrch HPL, st. otvor 700x1970mm; dveře 750x2080mm, ozn. 22/P</t>
  </si>
  <si>
    <t>-1202797154</t>
  </si>
  <si>
    <t>610</t>
  </si>
  <si>
    <t>766660421</t>
  </si>
  <si>
    <t>Montáž vchodových dveří včetně rámu do zdiva jednokřídlových s nadsvětlíkem</t>
  </si>
  <si>
    <t>-178836257</t>
  </si>
  <si>
    <t>https://podminky.urs.cz/item/CS_URS_2024_02/766660421</t>
  </si>
  <si>
    <t xml:space="preserve">"26/L"    2</t>
  </si>
  <si>
    <t>611</t>
  </si>
  <si>
    <t>61140.D26L</t>
  </si>
  <si>
    <t>dveře jednokřídlé plastové bílé prosklené s nadsvětlíkem do otvoru 1100x2750mm, světlost dveří 900x2100mm, Ud≤1,2 w/m2, ozn. D26/L</t>
  </si>
  <si>
    <t>-1012750670</t>
  </si>
  <si>
    <t xml:space="preserve">Poznámka k položce:_x000d_
dodávka v kompletizovaném provedení viz výkres D.1.1.c-02  VÝPIS DVEŘÍ;_x000d_
vč. lemování na přilehlé konstrukce apod.; _x000d_
Ud≤1,2 w/m2k;_x000d_
izolační dvojsklo čiré, vnitřní tabule z bezpečnostního sklad (33.1);_x000d_
kování bezpečnostní štítkové klika/koule;_x000d_
paniková klika;_x000d_
dveře budou ve výšce 900 mm a zároveň ve výšce 1500 mm kontrastně označeny oproti pozadí;</t>
  </si>
  <si>
    <t>612</t>
  </si>
  <si>
    <t>766660720</t>
  </si>
  <si>
    <t>Montáž dveřních doplňků větrací mřížky s vyříznutím otvoru</t>
  </si>
  <si>
    <t>825790570</t>
  </si>
  <si>
    <t>https://podminky.urs.cz/item/CS_URS_2024_02/766660720</t>
  </si>
  <si>
    <t>"Dodatečné vsazení dveřní mřížky (hliníková 80x400 mm) do stávajících dveří</t>
  </si>
  <si>
    <t>"část A</t>
  </si>
  <si>
    <t>"část B</t>
  </si>
  <si>
    <t>613</t>
  </si>
  <si>
    <t>553414.DM</t>
  </si>
  <si>
    <t>hliníková dveřní mřížka (80x400 mm)</t>
  </si>
  <si>
    <t>-79724466</t>
  </si>
  <si>
    <t>614</t>
  </si>
  <si>
    <t>766660734</t>
  </si>
  <si>
    <t>Montáž dveřních doplňků dveřního kování bezpečnostního panikového kování</t>
  </si>
  <si>
    <t>-1523542028</t>
  </si>
  <si>
    <t>https://podminky.urs.cz/item/CS_URS_2024_02/766660734</t>
  </si>
  <si>
    <t xml:space="preserve">"31/P"    1</t>
  </si>
  <si>
    <t>615</t>
  </si>
  <si>
    <t>54914136</t>
  </si>
  <si>
    <t>kování panikové madlo/klika</t>
  </si>
  <si>
    <t>-2137160401</t>
  </si>
  <si>
    <t>616</t>
  </si>
  <si>
    <t>766661863</t>
  </si>
  <si>
    <t>Demontáž dveřních konstrukcí k opětovnému použití kování bezpečnostního štítku s klikou</t>
  </si>
  <si>
    <t>-556476793</t>
  </si>
  <si>
    <t>https://podminky.urs.cz/item/CS_URS_2024_02/766661863</t>
  </si>
  <si>
    <t>617</t>
  </si>
  <si>
    <t>766664957</t>
  </si>
  <si>
    <t>Výměna dveřních konstrukcí interiérových zámku, vložky</t>
  </si>
  <si>
    <t>886697732</t>
  </si>
  <si>
    <t>https://podminky.urs.cz/item/CS_URS_2024_02/766664957</t>
  </si>
  <si>
    <t xml:space="preserve">"D.1.1.a – TECHNICKÁ ZPRÁVA - A.6.12. Výplně otvorů </t>
  </si>
  <si>
    <t>"D.2.01/E.2.14; E.2.10/E.2.13</t>
  </si>
  <si>
    <t>"dodávka vložek a klíčů viz položky "Klíčový stystém"</t>
  </si>
  <si>
    <t>618</t>
  </si>
  <si>
    <t>766669001</t>
  </si>
  <si>
    <t>Klíčový systém hlavní vstupy (5x vložka + 80 klíčů) - dodávka dle specifikace v D.1.1.a – TECHNICKÁ ZPRÁVA - A.6.12. Výplně otvorů</t>
  </si>
  <si>
    <t>soubor</t>
  </si>
  <si>
    <t>-147271368</t>
  </si>
  <si>
    <t xml:space="preserve">Poznámka k položce:_x000d_
dodávka sad stejných vložek a nadstandardního počtu klíčů;_x000d_
</t>
  </si>
  <si>
    <t xml:space="preserve">"A1.01; C.1.01; D.1.01; E.1.01; F.1.01 </t>
  </si>
  <si>
    <t>619</t>
  </si>
  <si>
    <t>766669002</t>
  </si>
  <si>
    <t>Klíčový systém SPC (3x vložka + 15 klíčů) - dodávka dle specifikace v D.1.1.a – TECHNICKÁ ZPRÁVA - A.6.12. Výplně otvorů</t>
  </si>
  <si>
    <t>1573625920</t>
  </si>
  <si>
    <t>"E.1.08a; E.1.10a; E.1.13</t>
  </si>
  <si>
    <t>620</t>
  </si>
  <si>
    <t>766669003</t>
  </si>
  <si>
    <t>Klíčový systém ostatní (16x vložka + 80 klíčů) - dodávka dle specifikace v D.1.1.a – TECHNICKÁ ZPRÁVA - A.6.12. Výplně otvorů</t>
  </si>
  <si>
    <t>-1010092091</t>
  </si>
  <si>
    <t xml:space="preserve">"C.1.09; C.2.05; A.2.01/D.2.01; D.2.01/E.2.14; E.2.01/E.2.03; </t>
  </si>
  <si>
    <t xml:space="preserve">"E.2.03/E.2.10; E.2.10/E.2.13; E.2.16; E.2.17; F.1.05; F.1.09, </t>
  </si>
  <si>
    <t>"F.1.10, F.2.05; F.2.06; F.2.08; F.2.09;</t>
  </si>
  <si>
    <t>621</t>
  </si>
  <si>
    <t>766691811</t>
  </si>
  <si>
    <t>Demontáž parapetních desek šířky do 300 mm</t>
  </si>
  <si>
    <t>-1634746363</t>
  </si>
  <si>
    <t>https://podminky.urs.cz/item/CS_URS_2024_02/766691811</t>
  </si>
  <si>
    <t>1,2*2</t>
  </si>
  <si>
    <t>622</t>
  </si>
  <si>
    <t>766691914</t>
  </si>
  <si>
    <t>Ostatní práce vyvěšení nebo zavěšení křídel dřevěných dveřních, plochy do 2 m2</t>
  </si>
  <si>
    <t>1708395688</t>
  </si>
  <si>
    <t>https://podminky.urs.cz/item/CS_URS_2024_02/766691914</t>
  </si>
  <si>
    <t>"vyvěšení</t>
  </si>
  <si>
    <t>"zavěšení</t>
  </si>
  <si>
    <t>623</t>
  </si>
  <si>
    <t>766694116</t>
  </si>
  <si>
    <t>Montáž ostatních truhlářských konstrukcí parapetních desek dřevěných nebo plastových šířky do 300 mm</t>
  </si>
  <si>
    <t>913767409</t>
  </si>
  <si>
    <t>https://podminky.urs.cz/item/CS_URS_2024_02/766694116</t>
  </si>
  <si>
    <t xml:space="preserve">"PP01"   2,4*53</t>
  </si>
  <si>
    <t xml:space="preserve">"PP02"   1,3*2</t>
  </si>
  <si>
    <t xml:space="preserve">"PP03"   1,2*2</t>
  </si>
  <si>
    <t xml:space="preserve">"PP04"   1,1*4</t>
  </si>
  <si>
    <t xml:space="preserve">"PP05"   1,35*1</t>
  </si>
  <si>
    <t xml:space="preserve">"PP06"   1,2*7</t>
  </si>
  <si>
    <t xml:space="preserve">"PP07"   1,5*1</t>
  </si>
  <si>
    <t xml:space="preserve">"PP08"   1,8*1</t>
  </si>
  <si>
    <t>624</t>
  </si>
  <si>
    <t>61140.PP01</t>
  </si>
  <si>
    <t>parapet plastový komůrkový vnitřní PP01 rozměr 2400x180mm s plastovými koncovkami</t>
  </si>
  <si>
    <t>-2028925178</t>
  </si>
  <si>
    <t xml:space="preserve">Poznámka k položce:_x000d_
viz výkres D.1.1.c-04  VÝPIS VNITŘNÍCH PARAPETŮ</t>
  </si>
  <si>
    <t>625</t>
  </si>
  <si>
    <t>61140.PP02</t>
  </si>
  <si>
    <t>parapet plastový komůrkový vnitřní PP02 rozměr 1300x180mm s plastovými koncovkami</t>
  </si>
  <si>
    <t>1738915249</t>
  </si>
  <si>
    <t>626</t>
  </si>
  <si>
    <t>61140.PP03</t>
  </si>
  <si>
    <t>parapet plastový komůrkový vnitřní PP03 rozměr 1200x180mm s plastovými koncovkami</t>
  </si>
  <si>
    <t>-5039673</t>
  </si>
  <si>
    <t>627</t>
  </si>
  <si>
    <t>61140.PP04</t>
  </si>
  <si>
    <t>parapet plastový komůrkový vnitřní PP04 rozměr 1100x180mm s plastovými koncovkami</t>
  </si>
  <si>
    <t>-32391292</t>
  </si>
  <si>
    <t>628</t>
  </si>
  <si>
    <t>61140.PP05</t>
  </si>
  <si>
    <t>parapet plastový komůrkový vnitřní PP05 rozměr 1350x180mm s plastovými koncovkami</t>
  </si>
  <si>
    <t>-323764766</t>
  </si>
  <si>
    <t>629</t>
  </si>
  <si>
    <t>61140.PP06</t>
  </si>
  <si>
    <t>parapet plastový komůrkový vnitřní PP06 rozměr 1200x210mm s plastovými koncovkami</t>
  </si>
  <si>
    <t>584898954</t>
  </si>
  <si>
    <t>630</t>
  </si>
  <si>
    <t>61140.PP07</t>
  </si>
  <si>
    <t>parapet plastový komůrkový vnitřní PP07 rozměr 1500x180mm s plastovými koncovkami</t>
  </si>
  <si>
    <t>-518149210</t>
  </si>
  <si>
    <t>631</t>
  </si>
  <si>
    <t>61140.PP08</t>
  </si>
  <si>
    <t>parapet plastový komůrkový vnitřní PP08 rozměr 1800x180mm s plastovými koncovkami</t>
  </si>
  <si>
    <t>1976363538</t>
  </si>
  <si>
    <t>632</t>
  </si>
  <si>
    <t>766695212</t>
  </si>
  <si>
    <t>Montáž ostatních truhlářských konstrukcí prahů dveří jednokřídlových, šířky do 100 mm</t>
  </si>
  <si>
    <t>1602100513</t>
  </si>
  <si>
    <t>https://podminky.urs.cz/item/CS_URS_2024_02/766695212</t>
  </si>
  <si>
    <t xml:space="preserve">"11/P"   2</t>
  </si>
  <si>
    <t>633</t>
  </si>
  <si>
    <t>61187156</t>
  </si>
  <si>
    <t>práh dveřní dřevěný dubový tl 20mm dl 820mm š 100mm</t>
  </si>
  <si>
    <t>1489724609</t>
  </si>
  <si>
    <t>634</t>
  </si>
  <si>
    <t>998766112</t>
  </si>
  <si>
    <t>Přesun hmot pro konstrukce truhlářské stanovený z hmotnosti přesunovaného materiálu vodorovná dopravní vzdálenost do 50 m s omezením mechanizace v objektech výšky přes 6 do 12 m</t>
  </si>
  <si>
    <t>-2066616574</t>
  </si>
  <si>
    <t>https://podminky.urs.cz/item/CS_URS_2024_02/998766112</t>
  </si>
  <si>
    <t>635</t>
  </si>
  <si>
    <t>998766192</t>
  </si>
  <si>
    <t>Přesun hmot pro konstrukce truhlářské stanovený z hmotnosti přesunovaného materiálu vodorovná dopravní vzdálenost do 50 m Příplatek k cenám za zvětšený přesun přes vymezenou vodorovnou dopravní vzdálenost do 100 m</t>
  </si>
  <si>
    <t>1979508560</t>
  </si>
  <si>
    <t>https://podminky.urs.cz/item/CS_URS_2024_02/998766192</t>
  </si>
  <si>
    <t>767</t>
  </si>
  <si>
    <t>Konstrukce zámečnické</t>
  </si>
  <si>
    <t>636</t>
  </si>
  <si>
    <t>767114131</t>
  </si>
  <si>
    <t>Montáž stěn a příček rámových zasklených bez požární odolnosti z hliníkových nebo ocelových profilů do zdiva do 6 m2</t>
  </si>
  <si>
    <t>527351615</t>
  </si>
  <si>
    <t>https://podminky.urs.cz/item/CS_URS_2024_02/767114131</t>
  </si>
  <si>
    <t xml:space="preserve">"25/P"   1,8*3,05</t>
  </si>
  <si>
    <t>637</t>
  </si>
  <si>
    <t>55341.D25P</t>
  </si>
  <si>
    <t>dveře dvoukřídlé Al prosklené s nadsvětlíkem do otvoru 1800x3050mm, světlost dveří 1600x2200mm, ozn. 25/P</t>
  </si>
  <si>
    <t>-939052810</t>
  </si>
  <si>
    <t xml:space="preserve">Poznámka k položce:_x000d_
dodávka v kompletizovaném provedení viz výkres D.1.1.c-02  VÝPIS DVEŘÍ;_x000d_
vč. lemování na přilehlé konstrukce apod.; _x000d_
bez požadavku na souč. prostupu tepla; _x000d_
samozavírač s průběžnou kluznou lištou se skrytou koordinací zavírání pro dvoukřídlé dveře; _x000d_
paniková klika/madlo;_x000d_
automatická zástrč;_x000d_
dveře budou ve výšce 900 mm a zároveň ve výšce 1500 mm kontrastně označeny oproti pozadí;</t>
  </si>
  <si>
    <t>638</t>
  </si>
  <si>
    <t>767114141</t>
  </si>
  <si>
    <t>Montáž stěn a příček rámových zasklených s požární odolností z hliníkových nebo ocelových profilů do zdiva do 6 m2</t>
  </si>
  <si>
    <t>1570845824</t>
  </si>
  <si>
    <t>https://podminky.urs.cz/item/CS_URS_2024_02/767114141</t>
  </si>
  <si>
    <t xml:space="preserve">"24/P"   1,8*3,05</t>
  </si>
  <si>
    <t>639</t>
  </si>
  <si>
    <t>55341.D24P</t>
  </si>
  <si>
    <t>dveře dvoukřídlé Al prosklené s nadsvětlíkem protipožární EW-15 C2-DP3+K do otvoru 1800x3050mm, světlost dveří 1600x2200mm, ozn. 24/P</t>
  </si>
  <si>
    <t>-661791287</t>
  </si>
  <si>
    <t xml:space="preserve">Poznámka k položce:_x000d_
dodávka v kompletizovaném provedení viz výkres D.1.1.c-02  VÝPIS DVEŘÍ;_x000d_
vč. lemování na přilehlé konstrukce apod.;_x000d_
bez požadavku na souč. prostupu tepla; _x000d_
samozavírač s průběžnou kluznou lištou se skrytou koordinací zavírání pro dvoukřídlé dveře;_x000d_
v neuzamykatelném provedení;_x000d_
oboustranné svislé madlo;_x000d_
dveře budou ve výšce 900 mm a zároveň ve výšce 1500 mm kontrastně označeny oproti pozadí;</t>
  </si>
  <si>
    <t>640</t>
  </si>
  <si>
    <t>767131111</t>
  </si>
  <si>
    <t>Montáž stěn a příček z plechu spojených šroubováním</t>
  </si>
  <si>
    <t>-1249526963</t>
  </si>
  <si>
    <t>https://podminky.urs.cz/item/CS_URS_2024_02/767131111</t>
  </si>
  <si>
    <t>"výplň zábradlí a branek venkovních únikových schodišť</t>
  </si>
  <si>
    <t>(1,258+0,06+1,955+3,895*2+0,06+1,07+0,06+1,125+0,315+1,125+0,06)*0,85</t>
  </si>
  <si>
    <t>(0,025+0,06+6,92*2-1,07-1,685+0,06+0,06+2,638*2-1,125+0,14*2)*0,85</t>
  </si>
  <si>
    <t>(0,06+1,125+0,06+4,82*2+1,258+0,06+0,06+1,125+0,415+1,125+0,06+0,415)*0,85</t>
  </si>
  <si>
    <t>(3,61*2+1,15*2+0,06*2+0,06+1,125+0,415+1,125+0,06)*0,85</t>
  </si>
  <si>
    <t>(3,572*2+1,298+0,06+0,043+1,363*2+0,043+1,813)*0,85</t>
  </si>
  <si>
    <t>(0,998+0,06+2,27+3,89*2+1,07+0,06)*0,85</t>
  </si>
  <si>
    <t>(0,06+0,925+0,165+0,925+0,06+0,165+4,16+1,36+7,29+0,06+2,088)*0,85</t>
  </si>
  <si>
    <t>641</t>
  </si>
  <si>
    <t>15945200R</t>
  </si>
  <si>
    <t>plech děrovaný tahokov oko 28/10/2,0 tl 1,5mm tabule</t>
  </si>
  <si>
    <t>-8212782</t>
  </si>
  <si>
    <t>Poznámka k položce:_x000d_
 4,8 kg/m², propustnost 60%</t>
  </si>
  <si>
    <t>85,892*1,2 'Přepočtené koeficientem množství</t>
  </si>
  <si>
    <t>642</t>
  </si>
  <si>
    <t>767161823</t>
  </si>
  <si>
    <t>Demontáž zábradlí do suti schodišťového nerozebíratelný spoj hmotnosti 1 m zábradlí do 20 kg</t>
  </si>
  <si>
    <t>-1701342780</t>
  </si>
  <si>
    <t>https://podminky.urs.cz/item/CS_URS_2024_02/767161823</t>
  </si>
  <si>
    <t xml:space="preserve">"D.1.1.b-10 POHLED ZÁPADNÍ A VÝCHODNÍ </t>
  </si>
  <si>
    <t>2,35</t>
  </si>
  <si>
    <t>643</t>
  </si>
  <si>
    <t>767161851</t>
  </si>
  <si>
    <t>Demontáž zábradlí do suti madel schodišťových</t>
  </si>
  <si>
    <t>1973441744</t>
  </si>
  <si>
    <t>https://podminky.urs.cz/item/CS_URS_2024_02/767161851</t>
  </si>
  <si>
    <t>"obj.B - vstup</t>
  </si>
  <si>
    <t>0,8</t>
  </si>
  <si>
    <t>644</t>
  </si>
  <si>
    <t>76716.Z01a</t>
  </si>
  <si>
    <t>Z01 - Dodávka a montáž zábradlí u rampy ve vstupu C.1.01 (bez výplně)</t>
  </si>
  <si>
    <t>-1661311499</t>
  </si>
  <si>
    <t xml:space="preserve">Poznámka k položce:_x000d_
viz výkres D.1.1.c-06  ZÁMEČNICKÉ KONSTRUKCE</t>
  </si>
  <si>
    <t>645</t>
  </si>
  <si>
    <t>76716.Z01b</t>
  </si>
  <si>
    <t>Z01 - Dodávka a montáž zábradlí u rampy ve vstupu C.1.01 (vodorovná část - výplň bezp.sklo)</t>
  </si>
  <si>
    <t>1600090901</t>
  </si>
  <si>
    <t>646</t>
  </si>
  <si>
    <t>76716.Z02</t>
  </si>
  <si>
    <t>Z02 - Dodávka a montáž nástěnná madla u rampy ve vstupu C.1.01 (dvojice madel nad sebou)</t>
  </si>
  <si>
    <t>1901208877</t>
  </si>
  <si>
    <t>647</t>
  </si>
  <si>
    <t>76716.Z04</t>
  </si>
  <si>
    <t>Z04 - Dodávka a montáž nerezové zábradlí u spodní rampy v m.č. C.1.04</t>
  </si>
  <si>
    <t>-115745670</t>
  </si>
  <si>
    <t>648</t>
  </si>
  <si>
    <t>76716.Z05a</t>
  </si>
  <si>
    <t>Z05 - Dodávka a montáž nerezové zábradlí u horní rampy a schodiště v m.č. C.1.04 (bez výplně)</t>
  </si>
  <si>
    <t>607296820</t>
  </si>
  <si>
    <t>649</t>
  </si>
  <si>
    <t>76716.Z05b</t>
  </si>
  <si>
    <t>Z05 - Dodávka a montáž nerezové zábradlí u horní rampy a schodiště v m.č. C.1.04 (výplň bezp.sklo)</t>
  </si>
  <si>
    <t>597471690</t>
  </si>
  <si>
    <t>650</t>
  </si>
  <si>
    <t>76716.Z06</t>
  </si>
  <si>
    <t>Z06 - Dodávka a montáž nástěnná madla u horní rampy v m.č. C.1.04 (dvojice madel nad sebou)</t>
  </si>
  <si>
    <t>-1538497242</t>
  </si>
  <si>
    <t>651</t>
  </si>
  <si>
    <t>76716.Z07</t>
  </si>
  <si>
    <t>Z07 - Dodávka a montáž nástěnná madla u schodiště mezi m.č. C.1.05 a C.1.04 (dvojice madel nad sebou)</t>
  </si>
  <si>
    <t>465384189</t>
  </si>
  <si>
    <t>652</t>
  </si>
  <si>
    <t>76716.Z15</t>
  </si>
  <si>
    <t>Z15 - Dodávka a montáž ocelové zábradlí u opěrné zdi podél rampy do 1.PP (vč povrchové úpravy)</t>
  </si>
  <si>
    <t>2108282637</t>
  </si>
  <si>
    <t>653</t>
  </si>
  <si>
    <t>76716.Z17</t>
  </si>
  <si>
    <t>Z17 - Dodávka a montáž nástěnné madlo u rampy do 1.PP</t>
  </si>
  <si>
    <t>-2110351695</t>
  </si>
  <si>
    <t>654</t>
  </si>
  <si>
    <t>76716.Z20</t>
  </si>
  <si>
    <t>Z20 - Dodávka a montáž nástěnná madla u schodiště mezi m.č. C.1.02 a C.1.03 (dvojice madel nad sebou)</t>
  </si>
  <si>
    <t>-1244837608</t>
  </si>
  <si>
    <t>655</t>
  </si>
  <si>
    <t>767210113</t>
  </si>
  <si>
    <t>Montáž schodnic ocelových rovných na ocelovou konstrukci šroubováním</t>
  </si>
  <si>
    <t>40340245</t>
  </si>
  <si>
    <t>https://podminky.urs.cz/item/CS_URS_2024_02/767210113</t>
  </si>
  <si>
    <t>(0,05+1,075+0,055)*4+(0,055+1,69+0,05)*2+(4,30+4,60)*2</t>
  </si>
  <si>
    <t>(0,055+1,325+0,05)*4+(0,055+1,18+0,05)*4+(+0,05+1,325+0,055)*2+(2,8+3,75+3,75)*2</t>
  </si>
  <si>
    <t>(0,05+1,075+0,055)*4+(0,055+1,94+0,05)*2+(4,0+4,25)*2</t>
  </si>
  <si>
    <t>656</t>
  </si>
  <si>
    <t>76721011R</t>
  </si>
  <si>
    <t>Výroba schodnic ocelových vč žárového zinkování</t>
  </si>
  <si>
    <t>-600621470</t>
  </si>
  <si>
    <t xml:space="preserve">"2-UPE220"   708,29/1000</t>
  </si>
  <si>
    <t xml:space="preserve">"deska-500x220x15"   26,0/1000</t>
  </si>
  <si>
    <t xml:space="preserve">"2-UPE220"   961,91/1000</t>
  </si>
  <si>
    <t xml:space="preserve">"2-UPE220"   727,74/1000</t>
  </si>
  <si>
    <t>2,476*0,05</t>
  </si>
  <si>
    <t>657</t>
  </si>
  <si>
    <t>-349819106</t>
  </si>
  <si>
    <t>2,398*1,1 'Přepočtené koeficientem množství</t>
  </si>
  <si>
    <t>658</t>
  </si>
  <si>
    <t>439820961</t>
  </si>
  <si>
    <t xml:space="preserve">"deska-500x220x15"   0,5*0,22*2*117,25/1000</t>
  </si>
  <si>
    <t>0,078*1,1 'Přepočtené koeficientem množství</t>
  </si>
  <si>
    <t>659</t>
  </si>
  <si>
    <t>767210161</t>
  </si>
  <si>
    <t>Montáž schodišťových stupňů z oceli rovných nebo vřetenových šroubováním</t>
  </si>
  <si>
    <t>405502041</t>
  </si>
  <si>
    <t>https://podminky.urs.cz/item/CS_URS_2024_02/767210161</t>
  </si>
  <si>
    <t>1,1*(11+13)</t>
  </si>
  <si>
    <t>1,1*(7+11+11)</t>
  </si>
  <si>
    <t>0,9*(11+13)</t>
  </si>
  <si>
    <t>660</t>
  </si>
  <si>
    <t>553471.R1</t>
  </si>
  <si>
    <t>stupeň schodišťový svařovaný žárově zinkovaný SP-15/76 900x305mm</t>
  </si>
  <si>
    <t>166914562</t>
  </si>
  <si>
    <t>11+13</t>
  </si>
  <si>
    <t>661</t>
  </si>
  <si>
    <t>553471.R2</t>
  </si>
  <si>
    <t>stupeň schodišťový svařovaný žárově zinkovaný SP-15/76 1100x305mm</t>
  </si>
  <si>
    <t>1251380493</t>
  </si>
  <si>
    <t>7+11+11</t>
  </si>
  <si>
    <t>662</t>
  </si>
  <si>
    <t>76722.Z03</t>
  </si>
  <si>
    <t>Z03 - Dodávka a montáž nástěnná madla u schodiště mezi A.1.01 a C.1.02; C.1.02 a C.1.05 (dvojice madel nad sebou)</t>
  </si>
  <si>
    <t>-267894695</t>
  </si>
  <si>
    <t>663</t>
  </si>
  <si>
    <t>76722.Z08</t>
  </si>
  <si>
    <t>Z08 - Dodávka a montáž zábradlí u schodiště mezi m.č. C.1.05 a C.1.04 (výplň bezp.sklo)</t>
  </si>
  <si>
    <t>-571066018</t>
  </si>
  <si>
    <t>664</t>
  </si>
  <si>
    <t>76722.Z09</t>
  </si>
  <si>
    <t>Z09 - Dodávka a montáž nástěnná madla u schodiště v pavilonu F (dvojice madel nad sebou)</t>
  </si>
  <si>
    <t>1678799477</t>
  </si>
  <si>
    <t>665</t>
  </si>
  <si>
    <t>76722.Z10</t>
  </si>
  <si>
    <t>Z10 - Dodávka a montáž zábradlí u schodiště ve 2.np pavilonu C (výplň bezp.sklo)</t>
  </si>
  <si>
    <t>-1924745714</t>
  </si>
  <si>
    <t>666</t>
  </si>
  <si>
    <t>76722.Z11</t>
  </si>
  <si>
    <t>Z11 - Dodávka a montáž ocelové zábradlí u venkovního schodiště z m.č. C.1.09 (vč povrchové úpravy)</t>
  </si>
  <si>
    <t>-2090791486</t>
  </si>
  <si>
    <t>667</t>
  </si>
  <si>
    <t>76722.Z12</t>
  </si>
  <si>
    <t>Z12 - Dodávka a montáž ocelové zábradlí u venkovního schodiště - nový vstup do pavilonu E (vč povrchové úpravy)</t>
  </si>
  <si>
    <t>931377315</t>
  </si>
  <si>
    <t>668</t>
  </si>
  <si>
    <t>76722.Z13</t>
  </si>
  <si>
    <t>Z13 - Dodávka a montáž ocelové zábradlí u venkovního schodiště z m.č. F.1.01 (vč povrchové úpravy)</t>
  </si>
  <si>
    <t>15417767</t>
  </si>
  <si>
    <t>669</t>
  </si>
  <si>
    <t>76722.Z14</t>
  </si>
  <si>
    <t>Z14 - Dodávka a montáž ocelové zábradlí u venkovního schodiště z m.č. F.1.05 (vč povrchové úpravy)</t>
  </si>
  <si>
    <t>340387156</t>
  </si>
  <si>
    <t>670</t>
  </si>
  <si>
    <t>76722.Z16</t>
  </si>
  <si>
    <t>Z16 - Dodávka a montáž zábradlí schodiště v pavilonu F (výplň bezp.sklo)</t>
  </si>
  <si>
    <t>2009754785</t>
  </si>
  <si>
    <t>671</t>
  </si>
  <si>
    <t>767223212</t>
  </si>
  <si>
    <t>Montáž zábradlí přímého v exteriéru na schodišti kotveného do ocelové konstrukce</t>
  </si>
  <si>
    <t>-1161899745</t>
  </si>
  <si>
    <t>https://podminky.urs.cz/item/CS_URS_2024_02/767223212</t>
  </si>
  <si>
    <t>1,258+0,06+1,955+3,895*2+0,06+1,07+0,06+1,125+0,315+1,125+0,06</t>
  </si>
  <si>
    <t>0,025+0,06+6,92*2-1,07-1,685+0,06+0,06+2,638*2-1,125+0,14*2</t>
  </si>
  <si>
    <t>0,06+1,125+0,06+4,82*2+1,258+0,06+0,06+1,125+0,415+1,125+0,06+0,415</t>
  </si>
  <si>
    <t>3,61*2+1,15*2+0,06*2+0,06+1,125+0,415+1,125+0,06</t>
  </si>
  <si>
    <t>3,572*2+1,298+0,06+0,043+1,363*2+0,043+1,813</t>
  </si>
  <si>
    <t>0,998+0,06+2,27+3,89*2+1,07+0,06</t>
  </si>
  <si>
    <t>0,06+0,925+0,165+0,925+0,06+0,165+4,16+1,36+7,29+0,06+2,088</t>
  </si>
  <si>
    <t>672</t>
  </si>
  <si>
    <t>553422.R1</t>
  </si>
  <si>
    <t>zábradlí únikového schodiště z profilů 40/40, madlo 60/40 (bez výplně), žárově zinkované</t>
  </si>
  <si>
    <t>1286963642</t>
  </si>
  <si>
    <t>Poznámka k položce:_x000d_
součástí zábradlí je 3x branka pro zamezení vstupu na schodiště, viz TZ</t>
  </si>
  <si>
    <t>673</t>
  </si>
  <si>
    <t>76722390R</t>
  </si>
  <si>
    <t>Zámek a kování (klika/koule) vstupní branky únikového schodiště</t>
  </si>
  <si>
    <t>-813844376</t>
  </si>
  <si>
    <t xml:space="preserve">"D.1.1.a – TECHNICKÁ ZPRÁVA - A.6.5. Schodiště a rampy </t>
  </si>
  <si>
    <t>674</t>
  </si>
  <si>
    <t>767250111</t>
  </si>
  <si>
    <t>Montáž podest z oceli šroubováním</t>
  </si>
  <si>
    <t>349614555</t>
  </si>
  <si>
    <t>https://podminky.urs.cz/item/CS_URS_2024_02/767250111</t>
  </si>
  <si>
    <t xml:space="preserve">"mezipodesta"  (0,11+1,075+0,055)*2,71</t>
  </si>
  <si>
    <t xml:space="preserve">"2.NP"   (0,055+1,69+0,11)*2,85</t>
  </si>
  <si>
    <t xml:space="preserve">"1.NP"   (0,11+1,325+0,055)*2,81</t>
  </si>
  <si>
    <t xml:space="preserve">"mezipodesta"   (0,055+1,18+0,11)*2,81</t>
  </si>
  <si>
    <t xml:space="preserve">"2.NP"   (0,11+1,325+0,55)*2,95</t>
  </si>
  <si>
    <t xml:space="preserve">"mezipodesta"   (0,11+1,075+0,055)*2,16</t>
  </si>
  <si>
    <t xml:space="preserve">"2.NP"   (0,055+1,94+0,11)*2,3</t>
  </si>
  <si>
    <t>675</t>
  </si>
  <si>
    <t>553470.R1</t>
  </si>
  <si>
    <t xml:space="preserve">rošt podlahový svařovaný žárově zinkovaný  SP-15/76</t>
  </si>
  <si>
    <t>1930130508</t>
  </si>
  <si>
    <t>29,989*1,1 'Přepočtené koeficientem množství</t>
  </si>
  <si>
    <t>676</t>
  </si>
  <si>
    <t>767330112</t>
  </si>
  <si>
    <t>Montáž tubusových světlovodů kopule s lemováním plochá střecha</t>
  </si>
  <si>
    <t>400693877</t>
  </si>
  <si>
    <t>https://podminky.urs.cz/item/CS_URS_2024_02/767330112</t>
  </si>
  <si>
    <t>677</t>
  </si>
  <si>
    <t>767330124</t>
  </si>
  <si>
    <t>Montáž tubusových světlovodů tubus, průměru přes 550 do 800 mm</t>
  </si>
  <si>
    <t>-1467730749</t>
  </si>
  <si>
    <t>https://podminky.urs.cz/item/CS_URS_2024_02/767330124</t>
  </si>
  <si>
    <t>2*0,6 'Přepočtené koeficientem množství</t>
  </si>
  <si>
    <t>678</t>
  </si>
  <si>
    <t>767330134</t>
  </si>
  <si>
    <t>Montáž tubusových světlovodů rozptylovač světla přes 550 do 800 mm</t>
  </si>
  <si>
    <t>363549612</t>
  </si>
  <si>
    <t>https://podminky.urs.cz/item/CS_URS_2024_02/767330134</t>
  </si>
  <si>
    <t>679</t>
  </si>
  <si>
    <t>5538134R</t>
  </si>
  <si>
    <t>světlovod pro plochou střechu s křišťálovou kopulí, stropním difuzérem, tubus dl 600mm D 740mm</t>
  </si>
  <si>
    <t>1851893378</t>
  </si>
  <si>
    <t>Poznámka k položce:_x000d_
průměr 740 mm, _x000d_
redukční faktor kopule 0,90, _x000d_
redukční faktor tubusu 0,99, _x000d_
redukční faktor stínící vložky 0,84, _x000d_
redukční faktor difuzéru 0,90</t>
  </si>
  <si>
    <t>680</t>
  </si>
  <si>
    <t>767610113</t>
  </si>
  <si>
    <t>Montáž oken jednoduchých z hliníkových nebo ocelových profilů na polyuretanovou pěnu pevných do celostěnových panelů nebo ocelové konstrukce, plochy přes 1,5 do 2,5 m2</t>
  </si>
  <si>
    <t>1157177350</t>
  </si>
  <si>
    <t>https://podminky.urs.cz/item/CS_URS_2024_02/767610113</t>
  </si>
  <si>
    <t xml:space="preserve">"O05"    1,35*1,80*1</t>
  </si>
  <si>
    <t>681</t>
  </si>
  <si>
    <t>55341.O05a</t>
  </si>
  <si>
    <t>síť proti hmyzu pro okno O05 1350x1800 mm</t>
  </si>
  <si>
    <t>-24200794</t>
  </si>
  <si>
    <t>682</t>
  </si>
  <si>
    <t>767620253</t>
  </si>
  <si>
    <t>Montáž oken s izolačními skly z hliníkových nebo ocelových profilů na polyuretanovou pěnu s dvojskly otevíravých do zdiva, plochy přes 1,5 do 2,5 m2</t>
  </si>
  <si>
    <t>1758669399</t>
  </si>
  <si>
    <t>https://podminky.urs.cz/item/CS_URS_2024_02/767620253</t>
  </si>
  <si>
    <t>683</t>
  </si>
  <si>
    <t>55341.O04</t>
  </si>
  <si>
    <t>okno hliníkové 1100 x 1800 jednokřídlé bílé, izolační dvojsklo čiré, Uw &lt;= 1,2 W/m2K, EW15DP1, ozn. O04</t>
  </si>
  <si>
    <t>878237345</t>
  </si>
  <si>
    <t>684</t>
  </si>
  <si>
    <t>55341.O05</t>
  </si>
  <si>
    <t>okno hliníkové 1350 x 1800 jednokřídlé bílé, izolační dvojsklo čiré, Uw &lt;= 1,2 W/m2K, EW15DP1, ozn. O05</t>
  </si>
  <si>
    <t>1626588044</t>
  </si>
  <si>
    <t>685</t>
  </si>
  <si>
    <t>767620254</t>
  </si>
  <si>
    <t>Montáž oken s izolačními skly z hliníkových nebo ocelových profilů na polyuretanovou pěnu s dvojskly otevíravých do zdiva, plochy přes 2,5 do 6 m2</t>
  </si>
  <si>
    <t>-491941496</t>
  </si>
  <si>
    <t>https://podminky.urs.cz/item/CS_URS_2024_02/767620254</t>
  </si>
  <si>
    <t>686</t>
  </si>
  <si>
    <t>55341.O10</t>
  </si>
  <si>
    <t>okno hliníkové 2400 x 1500 dvoukřídlé bílé, izolační dvojsklo čiré, Uw &lt;= 1,2 W/m2K, EW15DP1, ozn. O10</t>
  </si>
  <si>
    <t>669952086</t>
  </si>
  <si>
    <t>687</t>
  </si>
  <si>
    <t>55341.O11</t>
  </si>
  <si>
    <t>okno hliníkové 2400 x 2400 čtyřkřídlé bílé, izolační dvojsklo čiré, Uw &lt;= 1,2 W/m2K, EW15DP1, ozn. O11</t>
  </si>
  <si>
    <t>1511443644</t>
  </si>
  <si>
    <t>688</t>
  </si>
  <si>
    <t>55341.O15</t>
  </si>
  <si>
    <t>okno hliníkové 1100 x 2400 dvoukřídlé bílé, izolační dvojsklo čiré, Uw &lt;= 1,2 W/m2K, EW15DP1, ozn. O15</t>
  </si>
  <si>
    <t>1712988962</t>
  </si>
  <si>
    <t>689</t>
  </si>
  <si>
    <t>767627306</t>
  </si>
  <si>
    <t>Ostatní práce a doplňky při montáži oken a stěn připojovací spára oken a stěn mezi ostěním a rámem vnitřní parotěsná páska</t>
  </si>
  <si>
    <t>169693496</t>
  </si>
  <si>
    <t>https://podminky.urs.cz/item/CS_URS_2024_02/767627306</t>
  </si>
  <si>
    <t xml:space="preserve">"O04"    (1,10+1,80)*2*3</t>
  </si>
  <si>
    <t xml:space="preserve">"O05"    (1,35+1,80)*2*1</t>
  </si>
  <si>
    <t xml:space="preserve">"O10"    (2,40+1,50)*2*4</t>
  </si>
  <si>
    <t xml:space="preserve">"O11"    (2,40+2,40)*2*3</t>
  </si>
  <si>
    <t xml:space="preserve">"O15"    (1,10+2,40)*2*1</t>
  </si>
  <si>
    <t xml:space="preserve">"27/L"    (1,30+2,75)*2*1</t>
  </si>
  <si>
    <t xml:space="preserve">"27/P"    (1,30+2,75)*2*1</t>
  </si>
  <si>
    <t xml:space="preserve">"28/P"    (1,40+2,20)*2*1</t>
  </si>
  <si>
    <t xml:space="preserve">"29/L"    (1,30+3,30)*2*1</t>
  </si>
  <si>
    <t xml:space="preserve">"32/P"    (2,40+2,75)*2*1</t>
  </si>
  <si>
    <t xml:space="preserve">"34/P"    (2,00+3,05)*2*1</t>
  </si>
  <si>
    <t xml:space="preserve">"37/P"    (1,80+2,75)*2*1</t>
  </si>
  <si>
    <t>690</t>
  </si>
  <si>
    <t>767627307</t>
  </si>
  <si>
    <t>Ostatní práce a doplňky při montáži oken a stěn připojovací spára oken a stěn mezi ostěním a rámem venkovní paropropustna páska</t>
  </si>
  <si>
    <t>-1035977630</t>
  </si>
  <si>
    <t>https://podminky.urs.cz/item/CS_URS_2024_02/767627307</t>
  </si>
  <si>
    <t>691</t>
  </si>
  <si>
    <t>767640111</t>
  </si>
  <si>
    <t>Montáž dveří ocelových nebo hliníkových vchodových jednokřídlových bez nadsvětlíku</t>
  </si>
  <si>
    <t>-463745311</t>
  </si>
  <si>
    <t>https://podminky.urs.cz/item/CS_URS_2024_02/767640111</t>
  </si>
  <si>
    <t xml:space="preserve">"28/P"    1</t>
  </si>
  <si>
    <t xml:space="preserve">"30/P"    1</t>
  </si>
  <si>
    <t>692</t>
  </si>
  <si>
    <t>55341.D28P</t>
  </si>
  <si>
    <t>dveře jednokřídlé Al prosklené do ovoru 1400x2200mm, světlost dveří 1200x2100mm, Ud≤1,2 w/m2, protipožární EI-15 C2-DP3, ozn. 28/P</t>
  </si>
  <si>
    <t>1794567471</t>
  </si>
  <si>
    <t xml:space="preserve">Poznámka k položce:_x000d_
dodávka v kompletizovaném provedení viz výkres D.1.1.c-02  VÝPIS DVEŘÍ;_x000d_
vč. lemování na přilehlé konstrukce apod.; _x000d_
izolační dvojsklo čiré Ud≤1,2 w/m2k; _x000d_
vnitřní tabule z bezpečnostního skla (33.1);_x000d_
samozavírač s kluznou lištou;_x000d_
kování bezpečnostní štítkové klika/koule;_x000d_
paniková klika;_x000d_
dveře budou ve výšce 900 mm a zároveň ve výšce 1500 mm kontrastně označeny oproti pozadí;</t>
  </si>
  <si>
    <t>693</t>
  </si>
  <si>
    <t>55341.D30P</t>
  </si>
  <si>
    <t>dveře jednokřídlé Al prosklené do ovoru 1260x2080mm, světlost dveří 1100x2000mm, Ud≤1,2 w/m2, ozn. 30/P</t>
  </si>
  <si>
    <t>-218855239</t>
  </si>
  <si>
    <t xml:space="preserve">Poznámka k položce:_x000d_
dodávka v kompletizovaném provedení viz výkres D.1.1.c-02  VÝPIS DVEŘÍ;_x000d_
vč. lemování na přilehlé konstrukce apod.; _x000d_
izolační dvojsklo čiré Ud≤1,2 w/m2k; _x000d_
samozavírač s kluznou lištou;_x000d_
kování bezpečnostní štítkové klika/koule;_x000d_
paniková klika;_x000d_
elektromechanický zámek;_x000d_
dveře budou ve výšce 900 mm a zároveň ve výšce 1500 mm kontrastně označeny oproti pozadí;</t>
  </si>
  <si>
    <t>694</t>
  </si>
  <si>
    <t>767640112</t>
  </si>
  <si>
    <t>Montáž dveří ocelových nebo hliníkových vchodových jednokřídlových s nadsvětlíkem</t>
  </si>
  <si>
    <t>301940963</t>
  </si>
  <si>
    <t>https://podminky.urs.cz/item/CS_URS_2024_02/767640112</t>
  </si>
  <si>
    <t xml:space="preserve">"27/L"    1</t>
  </si>
  <si>
    <t xml:space="preserve">"27/P"    1</t>
  </si>
  <si>
    <t xml:space="preserve">"29/L"    1</t>
  </si>
  <si>
    <t>695</t>
  </si>
  <si>
    <t>55341.D27L</t>
  </si>
  <si>
    <t>dveře jednokřídlé Al prosklené s nadsvětlíkem do ovoru 1300x2750mm, světlost dveří1100x2100mm, Ud≤1,2 w/m2, protipožární EI-15 C2-DP3, ozn. 27/L</t>
  </si>
  <si>
    <t>-1394080160</t>
  </si>
  <si>
    <t>696</t>
  </si>
  <si>
    <t>55341.D27P</t>
  </si>
  <si>
    <t>dveře jednokřídlé Al prosklené s nadsvětlíkem do ovoru 1300x2750mm, světlost dveří 1100x2100mm, Ud≤1,2 w/m2, protipožární EI-15 C2-DP3, ozn. 27/P</t>
  </si>
  <si>
    <t>380136439</t>
  </si>
  <si>
    <t>697</t>
  </si>
  <si>
    <t>55341.D29L</t>
  </si>
  <si>
    <t>dveře jednokřídlé Al prosklené s nadsvětlíkem do ovoru 1300x3300mm, světlost dveří 1100x2300mm, Ud≤1,2 w/m2, protipožární EI-15 C2-DP3, ozn. 29/L</t>
  </si>
  <si>
    <t>1233001516</t>
  </si>
  <si>
    <t>698</t>
  </si>
  <si>
    <t>767640221</t>
  </si>
  <si>
    <t>Montáž dveří ocelových nebo hliníkových vchodových dvoukřídlové bez nadsvětlíku</t>
  </si>
  <si>
    <t>-749883440</t>
  </si>
  <si>
    <t>https://podminky.urs.cz/item/CS_URS_2024_02/767640221</t>
  </si>
  <si>
    <t xml:space="preserve">"33/P"    1</t>
  </si>
  <si>
    <t xml:space="preserve">"36/L"    1</t>
  </si>
  <si>
    <t>699</t>
  </si>
  <si>
    <t>55341.D33P</t>
  </si>
  <si>
    <t>dveře dvoukřídlé Al prosklené do ovoru 1800x2400mm, světlost dveří 1600x2300mm, Ud≤1,2 w/m2, ozn. 33/P</t>
  </si>
  <si>
    <t>714594016</t>
  </si>
  <si>
    <t xml:space="preserve">Poznámka k položce:_x000d_
dodávka v kompletizovaném provedení viz výkres D.1.1.c-02  VÝPIS DVEŘÍ;_x000d_
vč. lemování na přilehlé konstrukce apod.; _x000d_
izolační dvojsklo čiré Ud≤1,2 w/m2k; _x000d_
obě tabule z bezpečnostního skla (33.1);_x000d_
samozavírač s kluznou lištou a koordinací zavírání pro 2kř dveře;_x000d_
paniková klika/madlo;_x000d_
automatická zástrč;_x000d_
elektromechanický zámek;_x000d_
dveře budou ve výšce 900 mm a zároveň ve výšce 1500 mm kontrastně označeny oproti pozadí;</t>
  </si>
  <si>
    <t>700</t>
  </si>
  <si>
    <t>55341.D36L</t>
  </si>
  <si>
    <t>dveře dvoukřídlé Al prosklené do ovoru 1450x2250mm, světlost dveří 1250x2100mm, Ud≤1,2 w/m2, ozn. 36/L</t>
  </si>
  <si>
    <t>-1358117261</t>
  </si>
  <si>
    <t xml:space="preserve">Poznámka k položce:_x000d_
dodávka v kompletizovaném provedení viz výkres D.1.1.c-02  VÝPIS DVEŘÍ;_x000d_
vč. lemování na přilehlé konstrukce apod.; _x000d_
izolační dvojsklo čiré Ud≤1,2 w/m2k; _x000d_
obě tabule z bezpečnostního skla (33.1);_x000d_
samozavírač s kluznou lištou a koordinací zavírání pro 2kř dveře;_x000d_
paniková klika/klika;_x000d_
automatická zástrč;_x000d_
dveře budou ve výšce 900 mm a zároveň ve výšce 1500 mm kontrastně označeny oproti pozadí;</t>
  </si>
  <si>
    <t>701</t>
  </si>
  <si>
    <t>767640222</t>
  </si>
  <si>
    <t>Montáž dveří ocelových nebo hliníkových vchodových dvoukřídlové s nadsvětlíkem</t>
  </si>
  <si>
    <t>-141999752</t>
  </si>
  <si>
    <t>https://podminky.urs.cz/item/CS_URS_2024_02/767640222</t>
  </si>
  <si>
    <t xml:space="preserve">"32/P"    1</t>
  </si>
  <si>
    <t xml:space="preserve">"34/P"    1</t>
  </si>
  <si>
    <t xml:space="preserve">"37/P"    1</t>
  </si>
  <si>
    <t>702</t>
  </si>
  <si>
    <t>55341.D32P</t>
  </si>
  <si>
    <t>dveře dvoukřídlé Al prosklené s nadsvětlíkem do ovoru 2400x2750mm, světlost dveří 2200x2100mm, Ud≤1,2 w/m2, ozn. 32/P</t>
  </si>
  <si>
    <t>-872756088</t>
  </si>
  <si>
    <t>703</t>
  </si>
  <si>
    <t>55341.D34P</t>
  </si>
  <si>
    <t>dveře dvoukřídlé Al prosklené s nadsvětlíkem do ovoru 2000x3050mm, světlost dveří 1800x2200mm, Ud≤1,2 w/m2, ozn. 34/P</t>
  </si>
  <si>
    <t>-972781908</t>
  </si>
  <si>
    <t>704</t>
  </si>
  <si>
    <t>55341.D37L</t>
  </si>
  <si>
    <t>dveře dvoukřídlé Al prosklené s nadsvětlíkem do ovoru 1800x2750mm, světlost dveří 1600x2200mm, Ud≤1,2 w/m2, ozn. 37/L</t>
  </si>
  <si>
    <t>879592557</t>
  </si>
  <si>
    <t>705</t>
  </si>
  <si>
    <t>767641111</t>
  </si>
  <si>
    <t>Montáž automatických dveří posuvných, výšky do 2200 mm lineárních, šířky do 1000 mm</t>
  </si>
  <si>
    <t>-1278362710</t>
  </si>
  <si>
    <t>https://podminky.urs.cz/item/CS_URS_2024_02/767641111</t>
  </si>
  <si>
    <t xml:space="preserve">"07/P"   1</t>
  </si>
  <si>
    <t>706</t>
  </si>
  <si>
    <t>55329.D07P</t>
  </si>
  <si>
    <t>dveře automatické vnitřní posuvné, celoprosklené, jednokřídlé 1000x2200mm, ozn. 07/P</t>
  </si>
  <si>
    <t>-840736016</t>
  </si>
  <si>
    <t xml:space="preserve">Poznámka k položce:_x000d_
dodávka v kompletizovaném provedení viz výkres D.1.1.c-02  VÝPIS DVEŘÍ;_x000d_
vč. lemování na přilehlé konstrukce apod.; _x000d_
bez požadavku na souč. prostupu tepla; _x000d_
čiré bezpečnostní sklo 55.1;_x000d_
dveře budou ve výšce 900 mm a zároveň ve výšce 1500 mm kontrastně označeny oproti pozadí;_x000d_
"digitální programový přepínač" + tlačítko pro nouzové otevření</t>
  </si>
  <si>
    <t>707</t>
  </si>
  <si>
    <t>767646522</t>
  </si>
  <si>
    <t>Montáž dveří ocelových nebo hliníkových protipožárních uzávěrů dvoukřídlových, výšky přes 1970 do 2200 mm</t>
  </si>
  <si>
    <t>781172316</t>
  </si>
  <si>
    <t>https://podminky.urs.cz/item/CS_URS_2024_02/767646522</t>
  </si>
  <si>
    <t xml:space="preserve">"23/L"   1</t>
  </si>
  <si>
    <t>708</t>
  </si>
  <si>
    <t>55341.D23L</t>
  </si>
  <si>
    <t>dveře dvoukřídlé Al prosklené protipožární EW-15 C2-DP3+K do otvoru 1900x2200mm, světlost dveří 1700x2100mm, ozn. 23/L</t>
  </si>
  <si>
    <t>-48276893</t>
  </si>
  <si>
    <t xml:space="preserve">Poznámka k položce:_x000d_
dodávka v kompletizovaném provedení viz výkres D.1.1.c-02  VÝPIS DVEŘÍ;_x000d_
vč. lemování na přilehlé konstrukce apod.; _x000d_
bez požadavku na souč. prostupu tepla; _x000d_
samozavírač s průběžnou kluznou lištou se skrytou koordinací zavírání pro dvoukřídlé dveře;_x000d_
v neuzamykatelném provedení; _x000d_
oboustranné svislé madlo;_x000d_
dveře budou ve výšce 900 mm a zároveň ve výšce 1500 mm kontrastně označeny oproti pozadí;_x000d_
</t>
  </si>
  <si>
    <t>709</t>
  </si>
  <si>
    <t>76765.D38</t>
  </si>
  <si>
    <t>D38/- - Dodávka a montáž sekční garážová vrata motoricky opvládaná v bezpečnostním provedení RC2 do otvoru 2000x2000mm</t>
  </si>
  <si>
    <t>1776341046</t>
  </si>
  <si>
    <t xml:space="preserve">Poznámka k položce:_x000d_
viz výkres D.1.1.c-02  VÝPIS DVEŘÍ</t>
  </si>
  <si>
    <t>710</t>
  </si>
  <si>
    <t>76783.Z25</t>
  </si>
  <si>
    <t>Z25 - Dodávka a montáž žebřík ocelový z pozinkované oceli s přímým výstupem s přestupní plošinou přes atiku a ochranným košem</t>
  </si>
  <si>
    <t>1904665184</t>
  </si>
  <si>
    <t>Poznámka k položce:_x000d_
viz výkres D.1.1.c-13 Pevný žebřík (Z25)</t>
  </si>
  <si>
    <t>76783.Z26</t>
  </si>
  <si>
    <t>Z26 - Dodávka a montáž žebřík ocelový z pozinkované oceli s přímým výstupem</t>
  </si>
  <si>
    <t>1908937196</t>
  </si>
  <si>
    <t>Poznámka k položce:_x000d_
viz výkres D.1.1.c-14 Pevný žebřík (Z26)</t>
  </si>
  <si>
    <t>76783.Z27</t>
  </si>
  <si>
    <t>Z27 - Dodávka a montáž žebřík ocelový z pozinkované oceli s přímým výstupem</t>
  </si>
  <si>
    <t>-1458650610</t>
  </si>
  <si>
    <t>Poznámka k položce:_x000d_
viz výkres D.1.1.c-15 Pevný žebřík (Z27)</t>
  </si>
  <si>
    <t>76789.Z21</t>
  </si>
  <si>
    <t>Z21 - Dodávka a montáž hliníková prosklená stříška nad vchodem, rovná, kotvená pomocí konzol s integrovaným okapem, hliníkový rám, výplň bezpečnostní sklo, 3000x1150mm</t>
  </si>
  <si>
    <t>-1861591784</t>
  </si>
  <si>
    <t>767995114</t>
  </si>
  <si>
    <t>Montáž ostatních atypických zámečnických konstrukcí hmotnosti přes 20 do 50 kg</t>
  </si>
  <si>
    <t>385713376</t>
  </si>
  <si>
    <t>https://podminky.urs.cz/item/CS_URS_2024_02/767995114</t>
  </si>
  <si>
    <t>"A.6.4. Vodorovné konstrukce</t>
  </si>
  <si>
    <t>"nové příčné nostníky I200 v otvorech pro světlovody</t>
  </si>
  <si>
    <t>1,0*26,2*4</t>
  </si>
  <si>
    <t>715</t>
  </si>
  <si>
    <t>13010722</t>
  </si>
  <si>
    <t>ocel profilová jakost S235JR (11 375) průřez I (IPN) 200</t>
  </si>
  <si>
    <t>1297916414</t>
  </si>
  <si>
    <t>104,8*0,0011 'Přepočtené koeficientem množství</t>
  </si>
  <si>
    <t>716</t>
  </si>
  <si>
    <t>-149224556</t>
  </si>
  <si>
    <t xml:space="preserve">"27/P"    1,3*23,0*1</t>
  </si>
  <si>
    <t xml:space="preserve">"27/L"    1,3*23,0*1</t>
  </si>
  <si>
    <t xml:space="preserve">"28/P"   1,4*23,0*1</t>
  </si>
  <si>
    <t xml:space="preserve">"29/L"   1,3*23,0*1</t>
  </si>
  <si>
    <t>717</t>
  </si>
  <si>
    <t>553.Zxx1</t>
  </si>
  <si>
    <t>L200x100x10 délka 1300mm žárově zinkováno, atypický zámečnický výrobek</t>
  </si>
  <si>
    <t>733302800</t>
  </si>
  <si>
    <t xml:space="preserve">"29/L"   1</t>
  </si>
  <si>
    <t>718</t>
  </si>
  <si>
    <t>553.Zxx2</t>
  </si>
  <si>
    <t>L200x100x10 délka 1400mm žárově zinkováno, atypický zámečnický výrobek</t>
  </si>
  <si>
    <t>-404480181</t>
  </si>
  <si>
    <t xml:space="preserve">"28/P"   1</t>
  </si>
  <si>
    <t>719</t>
  </si>
  <si>
    <t>767995115</t>
  </si>
  <si>
    <t>Montáž ostatních atypických zámečnických konstrukcí hmotnosti přes 50 do 100 kg</t>
  </si>
  <si>
    <t>-1973928132</t>
  </si>
  <si>
    <t>https://podminky.urs.cz/item/CS_URS_2024_02/767995115</t>
  </si>
  <si>
    <t>"sloup pod průvlakem pro uložení stropních panelů v prostoru schodiště pavilonu F, svařenec 2xU120, zakládací ocelová deska 120x300x15mm</t>
  </si>
  <si>
    <t xml:space="preserve">"2xU120"   3,25*2*13,4</t>
  </si>
  <si>
    <t xml:space="preserve">"deska pl. 120/15"   0,3*14,1</t>
  </si>
  <si>
    <t xml:space="preserve">"svary 4%"   (87,1+4,23)*0,04</t>
  </si>
  <si>
    <t>720</t>
  </si>
  <si>
    <t>130108xx</t>
  </si>
  <si>
    <t>sloup pod průvlakem pro uložení stropních panelů v prostoru schodiště pavilonu F, svařenec 2xU120, zakládací ocelová deska 120x300x15mm</t>
  </si>
  <si>
    <t>1474234123</t>
  </si>
  <si>
    <t>Poznámka k položce:_x000d_
atypický zámečnický výrobek</t>
  </si>
  <si>
    <t>767392802</t>
  </si>
  <si>
    <t>Demontáž krytin střech z plechů šroubovaných do suti</t>
  </si>
  <si>
    <t>-2077605160</t>
  </si>
  <si>
    <t>https://podminky.urs.cz/item/CS_URS_2024_02/767392802</t>
  </si>
  <si>
    <t xml:space="preserve">"D.1.1.b-02 CELKOVÝ PŮDORYS 1.NP </t>
  </si>
  <si>
    <t>"obj.A - přístřešky před vstupy</t>
  </si>
  <si>
    <t>6,1*2,1*2</t>
  </si>
  <si>
    <t>722</t>
  </si>
  <si>
    <t>76799.Z18</t>
  </si>
  <si>
    <t>Z18 - Dodávka a montáž systémová podpůrná konstrukce pro VZT jednotku (320 kg)</t>
  </si>
  <si>
    <t>-878075356</t>
  </si>
  <si>
    <t>723</t>
  </si>
  <si>
    <t>76799.Z19</t>
  </si>
  <si>
    <t>Z19 - Dodávka a montáž systémová podpůrná konstrukce pod TČ (200-260 kg)</t>
  </si>
  <si>
    <t>869762585</t>
  </si>
  <si>
    <t>724</t>
  </si>
  <si>
    <t>767996703</t>
  </si>
  <si>
    <t>Demontáž ostatních zámečnických konstrukcí řezáním o hmotnosti jednotlivých dílů přes 100 do 250 kg</t>
  </si>
  <si>
    <t>-2066968157</t>
  </si>
  <si>
    <t>https://podminky.urs.cz/item/CS_URS_2024_02/767996703</t>
  </si>
  <si>
    <t>"jekl 100x50x3 (6,402kg/m), U80 (8,64kg/m), TR43x2 (1,962kg/m)</t>
  </si>
  <si>
    <t>((3,1+2,1+3,1)*2*6,402+6,1*2*8,64+0,3*4*1,962)*2</t>
  </si>
  <si>
    <t>998767112</t>
  </si>
  <si>
    <t>Přesun hmot pro zámečnické konstrukce stanovený z hmotnosti přesunovaného materiálu vodorovná dopravní vzdálenost do 50 m s omezením mechanizace v objektech výšky přes 6 do 12 m</t>
  </si>
  <si>
    <t>1090125118</t>
  </si>
  <si>
    <t>https://podminky.urs.cz/item/CS_URS_2024_02/998767112</t>
  </si>
  <si>
    <t>726</t>
  </si>
  <si>
    <t>998767192</t>
  </si>
  <si>
    <t>Přesun hmot pro zámečnické konstrukce stanovený z hmotnosti přesunovaného materiálu vodorovná dopravní vzdálenost do 50 m Příplatek k cenám za zvětšený přesun přes vymezenou vodorovnou dopravní vzdálenost do 100 m</t>
  </si>
  <si>
    <t>-1611647137</t>
  </si>
  <si>
    <t>https://podminky.urs.cz/item/CS_URS_2024_02/998767192</t>
  </si>
  <si>
    <t>76788</t>
  </si>
  <si>
    <t>Záchytné systémy proti pádu</t>
  </si>
  <si>
    <t>727</t>
  </si>
  <si>
    <t>767881115</t>
  </si>
  <si>
    <t>Montáž záchytného systému proti pádu bodů samostatných nebo v systému s poddajným kotvícím vedením do dutinového panelu expanzní kotvou, mechanickým kotvením</t>
  </si>
  <si>
    <t>327411823</t>
  </si>
  <si>
    <t>https://podminky.urs.cz/item/CS_URS_2024_02/767881115</t>
  </si>
  <si>
    <t>5+10+9</t>
  </si>
  <si>
    <t>728</t>
  </si>
  <si>
    <t>767881151</t>
  </si>
  <si>
    <t>Montáž záchytného systému proti pádu nástavců určených k upevnění na sloupky nebo body v systému poddajného kotvícího vedení středových, rohových, dělících délky vedení do 50 m</t>
  </si>
  <si>
    <t>-1465663400</t>
  </si>
  <si>
    <t>https://podminky.urs.cz/item/CS_URS_2024_02/767881151</t>
  </si>
  <si>
    <t>1+1+1</t>
  </si>
  <si>
    <t>729</t>
  </si>
  <si>
    <t>767881152</t>
  </si>
  <si>
    <t>Montáž záchytného systému proti pádu nástavců určených k upevnění na sloupky nebo body v systému poddajného kotvícího vedení středových, rohových, dělících délky vedení přes 50 do 200 m</t>
  </si>
  <si>
    <t>-319455423</t>
  </si>
  <si>
    <t>https://podminky.urs.cz/item/CS_URS_2024_02/767881152</t>
  </si>
  <si>
    <t>730</t>
  </si>
  <si>
    <t>767881161</t>
  </si>
  <si>
    <t>Montáž záchytného systému proti pádu nástavců určených k upevnění na sloupky nebo body v systému poddajného kotvícího vedení montáž lana uchycení lana k nástavcům</t>
  </si>
  <si>
    <t>321645884</t>
  </si>
  <si>
    <t>https://podminky.urs.cz/item/CS_URS_2024_02/767881161</t>
  </si>
  <si>
    <t>"legenda - záchytný systém proti pádu osob</t>
  </si>
  <si>
    <t>731</t>
  </si>
  <si>
    <t>70921336</t>
  </si>
  <si>
    <t>kotvicí bod do prefabrikovaných dutinových panelů dl 600mm</t>
  </si>
  <si>
    <t>750712672</t>
  </si>
  <si>
    <t>732</t>
  </si>
  <si>
    <t>31452201</t>
  </si>
  <si>
    <t>nerezové lano určené pro systémy s požadavkem na permanentní kotvicí vedení tl 8mm</t>
  </si>
  <si>
    <t>874951000</t>
  </si>
  <si>
    <t>733</t>
  </si>
  <si>
    <t>31452203</t>
  </si>
  <si>
    <t>koncovka k nerez lanu napínací pro systémy s požadavkem na permanentní kotvicí vedení lano tl 8mm</t>
  </si>
  <si>
    <t>-151461115</t>
  </si>
  <si>
    <t>734</t>
  </si>
  <si>
    <t>31452205</t>
  </si>
  <si>
    <t>koncovka k nerez lanu pevná určená k nalisování na nerezové lano lano tl 8mm</t>
  </si>
  <si>
    <t>-1320180440</t>
  </si>
  <si>
    <t>735</t>
  </si>
  <si>
    <t>3145220X1</t>
  </si>
  <si>
    <t>štítek</t>
  </si>
  <si>
    <t>-18445844</t>
  </si>
  <si>
    <t>736</t>
  </si>
  <si>
    <t>3145220X2</t>
  </si>
  <si>
    <t>set pro údržbu střechy</t>
  </si>
  <si>
    <t>1252747548</t>
  </si>
  <si>
    <t>737</t>
  </si>
  <si>
    <t>767881901</t>
  </si>
  <si>
    <t>Záchytný systém proti pádu - výrobně technická a montážní dokumentace</t>
  </si>
  <si>
    <t>521457758</t>
  </si>
  <si>
    <t>738</t>
  </si>
  <si>
    <t>767881902</t>
  </si>
  <si>
    <t>Záchytný systém proti pádu - revize a předání do užívání</t>
  </si>
  <si>
    <t>1337458622</t>
  </si>
  <si>
    <t>739</t>
  </si>
  <si>
    <t>998767122</t>
  </si>
  <si>
    <t>Přesun hmot pro zámečnické konstrukce stanovený z hmotnosti přesunovaného materiálu vodorovná dopravní vzdálenost do 50 m ruční (bez užití mechanizace) v objektech výšky přes 6 do 12 m</t>
  </si>
  <si>
    <t>-1753998421</t>
  </si>
  <si>
    <t>https://podminky.urs.cz/item/CS_URS_2024_02/998767122</t>
  </si>
  <si>
    <t>740</t>
  </si>
  <si>
    <t>998767129</t>
  </si>
  <si>
    <t>Přesun hmot pro zámečnické konstrukce stanovený z hmotnosti přesunovaného materiálu vodorovná dopravní vzdálenost do 50 m Příplatek k cenám za ruční zvětšený přesun přes vymezenou vodorovnou dopravní vzdálenost za každých dalších započatých 50 m</t>
  </si>
  <si>
    <t>-398970786</t>
  </si>
  <si>
    <t>https://podminky.urs.cz/item/CS_URS_2024_02/998767129</t>
  </si>
  <si>
    <t>771</t>
  </si>
  <si>
    <t>Podlahy z dlaždic</t>
  </si>
  <si>
    <t>741</t>
  </si>
  <si>
    <t>771111011</t>
  </si>
  <si>
    <t>Příprava podkladu před provedením dlažby vysátí podlah</t>
  </si>
  <si>
    <t>1587584312</t>
  </si>
  <si>
    <t>https://podminky.urs.cz/item/CS_URS_2024_02/771111011</t>
  </si>
  <si>
    <t>"viz Montáž podlah z dlaždic...</t>
  </si>
  <si>
    <t>983,794+32,696</t>
  </si>
  <si>
    <t>742</t>
  </si>
  <si>
    <t>771111012</t>
  </si>
  <si>
    <t>Příprava podkladu před provedením dlažby vysátí schodišť</t>
  </si>
  <si>
    <t>1525867321</t>
  </si>
  <si>
    <t>https://podminky.urs.cz/item/CS_URS_2024_02/771111012</t>
  </si>
  <si>
    <t>"schodiště v pavilonu F</t>
  </si>
  <si>
    <t>11*1,8*2</t>
  </si>
  <si>
    <t>"vyrovnávací schodiště mezi pavilony A a B</t>
  </si>
  <si>
    <t>3*1,7</t>
  </si>
  <si>
    <t>3*1,8</t>
  </si>
  <si>
    <t>"schodiště mezi m.č. C.1.02, C.1.05</t>
  </si>
  <si>
    <t>3*1,3</t>
  </si>
  <si>
    <t>"schodiště mezi m.č. C.1.05 a B.1.04a</t>
  </si>
  <si>
    <t>5*1,5</t>
  </si>
  <si>
    <t>"schodiště mezi m.č. C.2.01 a C.2.07</t>
  </si>
  <si>
    <t>743</t>
  </si>
  <si>
    <t>771121011</t>
  </si>
  <si>
    <t>Příprava podkladu před provedením dlažby nátěr penetrační na podlahu</t>
  </si>
  <si>
    <t>-2123443757</t>
  </si>
  <si>
    <t>https://podminky.urs.cz/item/CS_URS_2024_02/771121011</t>
  </si>
  <si>
    <t>(0,15+0,33)*11*1,8*2+(0,15+0,33)*11*2*0,1</t>
  </si>
  <si>
    <t>(0,107+0,4)*3*1,7+(0,107+0,4)*3*2*0,1</t>
  </si>
  <si>
    <t>(0,127+0,377)*3*1,8+(0,127+0,377)*3*2*0,1</t>
  </si>
  <si>
    <t>(0,107+0,4)*3*1,3+(0,107+0,4)*3*2*0,1</t>
  </si>
  <si>
    <t>(0,16+0,3)*5*1,5+(0,16+0,3)*5*0,1</t>
  </si>
  <si>
    <t>(0,16+0,3)*5*1,5</t>
  </si>
  <si>
    <t>"viz Montáž soklů...</t>
  </si>
  <si>
    <t>676,515*0,1+21,968*0,1</t>
  </si>
  <si>
    <t>744</t>
  </si>
  <si>
    <t>771121022</t>
  </si>
  <si>
    <t>Příprava podkladu před provedením dlažby broušení podlah nového podkladu betonového</t>
  </si>
  <si>
    <t>-1808209598</t>
  </si>
  <si>
    <t>https://podminky.urs.cz/item/CS_URS_2024_02/771121022</t>
  </si>
  <si>
    <t>745</t>
  </si>
  <si>
    <t>771121026</t>
  </si>
  <si>
    <t>Příprava podkladu před provedením dlažby broušení podlah stávajícího podkladu pro odstranění lepidla (po starých krytinách)</t>
  </si>
  <si>
    <t>-309710230</t>
  </si>
  <si>
    <t>https://podminky.urs.cz/item/CS_URS_2024_02/771121026</t>
  </si>
  <si>
    <t>"nová nášlapná vrstva ve stávajících prostorách</t>
  </si>
  <si>
    <t xml:space="preserve">"E.1.12"   6,45</t>
  </si>
  <si>
    <t>746</t>
  </si>
  <si>
    <t>771121032</t>
  </si>
  <si>
    <t>Příprava podkladu před provedením dlažby broušení schodišť nového podkladu betonového</t>
  </si>
  <si>
    <t>-929785896</t>
  </si>
  <si>
    <t>https://podminky.urs.cz/item/CS_URS_2024_02/771121032</t>
  </si>
  <si>
    <t>(0,15+0,33)*11*1,8*2</t>
  </si>
  <si>
    <t>(0,107+0,4)*3*1,7</t>
  </si>
  <si>
    <t>(0,127+0,377)*3*1,8</t>
  </si>
  <si>
    <t>(0,107+0,4)*3*1,3</t>
  </si>
  <si>
    <t>747</t>
  </si>
  <si>
    <t>771161021</t>
  </si>
  <si>
    <t>Příprava podkladu před provedením dlažby montáž profilu ukončujícího profilu pro plynulý přechod (dlažba-koberec apod.)</t>
  </si>
  <si>
    <t>651762190</t>
  </si>
  <si>
    <t>https://podminky.urs.cz/item/CS_URS_2024_02/771161021</t>
  </si>
  <si>
    <t xml:space="preserve">"01/L"   0,9*7</t>
  </si>
  <si>
    <t xml:space="preserve">"01/P"   0,9*7</t>
  </si>
  <si>
    <t xml:space="preserve">"02/L"   0,8*2</t>
  </si>
  <si>
    <t xml:space="preserve">"03/L"   0,7*1</t>
  </si>
  <si>
    <t xml:space="preserve">"04/L"   0,8*1</t>
  </si>
  <si>
    <t xml:space="preserve">"05/L"   0,9*3</t>
  </si>
  <si>
    <t xml:space="preserve">"06/L"   0,8*1</t>
  </si>
  <si>
    <t xml:space="preserve">"08/P"   0,9*2</t>
  </si>
  <si>
    <t xml:space="preserve">"09/L"   0,8*2</t>
  </si>
  <si>
    <t xml:space="preserve">"09/P"   0,8*3</t>
  </si>
  <si>
    <t xml:space="preserve">"10/P"   0,8*1</t>
  </si>
  <si>
    <t xml:space="preserve">"11/P"   0,8*2</t>
  </si>
  <si>
    <t xml:space="preserve">"12/P"   0,7*1</t>
  </si>
  <si>
    <t xml:space="preserve">"13/L"   0,7*1</t>
  </si>
  <si>
    <t xml:space="preserve">"14/L"   0,8*1</t>
  </si>
  <si>
    <t xml:space="preserve">"15/P"   0,8*2</t>
  </si>
  <si>
    <t xml:space="preserve">"16/P"   0,7*3</t>
  </si>
  <si>
    <t xml:space="preserve">"17/P"   0,8*1</t>
  </si>
  <si>
    <t xml:space="preserve">"18/L"   0,8*1</t>
  </si>
  <si>
    <t xml:space="preserve">"19/P"   0,9*1</t>
  </si>
  <si>
    <t>748</t>
  </si>
  <si>
    <t>55343110</t>
  </si>
  <si>
    <t>profil přechodový Al narážecí 30mm stříbro</t>
  </si>
  <si>
    <t>-327662309</t>
  </si>
  <si>
    <t>35,8*1,1 'Přepočtené koeficientem množství</t>
  </si>
  <si>
    <t>749</t>
  </si>
  <si>
    <t>771273123</t>
  </si>
  <si>
    <t>Montáž obkladů schodišť z dlaždic keramických lepených cementovým standardním lepidlem stupnic reliéfních nebo z dekorů, šířky přes 250 do 300 mm</t>
  </si>
  <si>
    <t>2122100486</t>
  </si>
  <si>
    <t>https://podminky.urs.cz/item/CS_URS_2024_02/771273123</t>
  </si>
  <si>
    <t>750</t>
  </si>
  <si>
    <t>771273124</t>
  </si>
  <si>
    <t>Montáž obkladů schodišť z dlaždic keramických lepených cementovým standardním lepidlem stupnic reliéfních nebo z dekorů, šířky přes 300 do 350 mm</t>
  </si>
  <si>
    <t>-1240267561</t>
  </si>
  <si>
    <t>https://podminky.urs.cz/item/CS_URS_2024_02/771273124</t>
  </si>
  <si>
    <t>771273125</t>
  </si>
  <si>
    <t>Montáž obkladů schodišť z dlaždic keramických lepených cementovým standardním lepidlem stupnic reliéfních nebo z dekorů, šířky přes 350 do 400 mm</t>
  </si>
  <si>
    <t>-1467059574</t>
  </si>
  <si>
    <t>https://podminky.urs.cz/item/CS_URS_2024_02/771273125</t>
  </si>
  <si>
    <t>752</t>
  </si>
  <si>
    <t>771273241</t>
  </si>
  <si>
    <t>Montáž obkladů schodišť z dlaždic keramických lepených cementovým standardním lepidlem podstupnic reliéfních nebo z dekorů, šířky do 150 mm</t>
  </si>
  <si>
    <t>-1117171515</t>
  </si>
  <si>
    <t>https://podminky.urs.cz/item/CS_URS_2024_02/771273241</t>
  </si>
  <si>
    <t>753</t>
  </si>
  <si>
    <t>771273242</t>
  </si>
  <si>
    <t>Montáž obkladů schodišť z dlaždic keramických lepených cementovým standardním lepidlem podstupnic reliéfních nebo z dekorů, šířky přes 150 do 200 mm</t>
  </si>
  <si>
    <t>1018367066</t>
  </si>
  <si>
    <t>https://podminky.urs.cz/item/CS_URS_2024_02/771273242</t>
  </si>
  <si>
    <t>754</t>
  </si>
  <si>
    <t>5976108.R</t>
  </si>
  <si>
    <t>schodovka keramická mrazuvzdorná R11/B povrch reliéfní/matný tl do 10mm š do 300mm dl do 300mm</t>
  </si>
  <si>
    <t>286066335</t>
  </si>
  <si>
    <t>Poznámka k položce:_x000d_
koeficient tření - za sucha μ ≥ 0,7</t>
  </si>
  <si>
    <t>(15,0+39,6+14,4)</t>
  </si>
  <si>
    <t>69*1,1 'Přepočtené koeficientem množství</t>
  </si>
  <si>
    <t>755</t>
  </si>
  <si>
    <t>59761174</t>
  </si>
  <si>
    <t>dlažba keramická slinutá mrazuvzdorná R11/B povrch reliéfní/matný tl do 10mm přes 9 do 12ks/m2</t>
  </si>
  <si>
    <t>-30549298</t>
  </si>
  <si>
    <t>39,6*(0,35-0,3)</t>
  </si>
  <si>
    <t>14,4*(0,4-0,3)</t>
  </si>
  <si>
    <t>54,0*0,15</t>
  </si>
  <si>
    <t>15,0*0,2</t>
  </si>
  <si>
    <t>14,52*1,1 'Přepočtené koeficientem množství</t>
  </si>
  <si>
    <t>756</t>
  </si>
  <si>
    <t>771473810</t>
  </si>
  <si>
    <t>Demontáž soklíků z dlaždic keramických lepených rovných</t>
  </si>
  <si>
    <t>-1988053769</t>
  </si>
  <si>
    <t>https://podminky.urs.cz/item/CS_URS_2024_02/771473810</t>
  </si>
  <si>
    <t xml:space="preserve">"D.1.1.a – TECHNICKÁ ZPRÁVA - A.6.7. Podlahy </t>
  </si>
  <si>
    <t>"D.1.1.b-03 CELKOVÝ PŮDORYS 2.NP - STÁVAJÍCÍ STAV</t>
  </si>
  <si>
    <t xml:space="preserve">"E.2.01"   (4,73+0,6+0,3)*2+5,88-0,8-1,8</t>
  </si>
  <si>
    <t xml:space="preserve">"E.2.02"   (3,1+3,4)*2-0,8</t>
  </si>
  <si>
    <t xml:space="preserve">"E.2.03 část"      (3,0+2,47)*2-0,8-1,8*2</t>
  </si>
  <si>
    <t>757</t>
  </si>
  <si>
    <t>771474112</t>
  </si>
  <si>
    <t>Montáž soklů z dlaždic keramických lepených cementovým flexibilním lepidlem rovných, výšky přes 65 do 90 mm</t>
  </si>
  <si>
    <t>-211128181</t>
  </si>
  <si>
    <t>https://podminky.urs.cz/item/CS_URS_2024_02/771474112</t>
  </si>
  <si>
    <t xml:space="preserve">"A.1.10"   (1,7+4,725+0,25)*2-1,2</t>
  </si>
  <si>
    <t xml:space="preserve">"A.1.11"   (3,85+4,725+0,25)*2-1,2</t>
  </si>
  <si>
    <t xml:space="preserve">"B.1.04"   (8,72+0,8+6,47+2,1)*2-2,7-0,8-0,6-1,5</t>
  </si>
  <si>
    <t xml:space="preserve">"B.1.04a"   (7,695+4,74)*2-2,7-1,0</t>
  </si>
  <si>
    <t xml:space="preserve">"C.1.01"   (0,3+5,5+2,56+2,39+0,1)*2+2,56-2,0-2,2-3,6</t>
  </si>
  <si>
    <t xml:space="preserve">"C.1.02"   5,36+0,85+3,9-2,0+3,385-1,8+0,3</t>
  </si>
  <si>
    <t xml:space="preserve">"C.1.04"   2,0-1,0+1,5+7,68+5,12*2</t>
  </si>
  <si>
    <t xml:space="preserve">"C.1.05"   1,54+4,565*2-1,5-2,2+0,1*2+(3,735+0,985+0,2*4+4,325+1,0+2,72+0,9+1,03+1,0+0,66)*2-2,2-0,8-0,9*3-0,8*2-0,7</t>
  </si>
  <si>
    <t xml:space="preserve">"C.1.06"   (6,0+2,3)*2-0,9</t>
  </si>
  <si>
    <t xml:space="preserve">"C.1.07"   (6,0+3,52)*2-0,8</t>
  </si>
  <si>
    <t xml:space="preserve">"C.1.08"   (6,0+10,675+1,75+1,84)*2-0,9-0,8*2</t>
  </si>
  <si>
    <t xml:space="preserve">"D.1.03"   (3,6+0,3+4,2)*2-2,2</t>
  </si>
  <si>
    <t xml:space="preserve">"E.1.01,02"   (4,85+0,1+7,7)*2-1,7-1,8-2,1</t>
  </si>
  <si>
    <t xml:space="preserve">"E.1.03"   (6,6+0,25+3,2+2,01+0,14+2,85)*2-2,1-0,7</t>
  </si>
  <si>
    <t xml:space="preserve">"E.1.08"   (2,95+2,0)*2-0,8*2</t>
  </si>
  <si>
    <t xml:space="preserve">"E.1.10"   (2,95+2,0)*2-0,8*2</t>
  </si>
  <si>
    <t xml:space="preserve">"E.1.12"   (3,175+2,0)*2-0,8*2</t>
  </si>
  <si>
    <t xml:space="preserve">"F.1.01"   (3,75+3,3+0,45*2+4,7+0,25+0,1+1,5+2,15+1,0+5,35+1,0+1,25+3,75+0,14+2,87+0,14+3,4+0,36)*2-1,8-2,0-0,8*3-0,9*5-2,2</t>
  </si>
  <si>
    <t xml:space="preserve">"F.1.02"   (3,66+0,24+3,4)*2-2,0</t>
  </si>
  <si>
    <t xml:space="preserve">"F.1.06"   (4,7+3,11)*2-0,9</t>
  </si>
  <si>
    <t xml:space="preserve">"C.2.01"   (5,45+0,175+0,2*4+4,94+6,745+1,2)*2-1,2-0,8*3-0,9*2</t>
  </si>
  <si>
    <t xml:space="preserve">"C.2.04"   (6,0+10,675)*2-0,9</t>
  </si>
  <si>
    <t xml:space="preserve">"C.2.07"   (9,2+0,19+0,1+4,55+0,2)*2-1,5-0,8-0,9-1,2</t>
  </si>
  <si>
    <t xml:space="preserve">"C.2.08"   (7,06+2,16)*2-0,8</t>
  </si>
  <si>
    <t xml:space="preserve">"D.2.03"   (3,7+0,36+4,2+0,3)*2-1,8*2</t>
  </si>
  <si>
    <t xml:space="preserve">"E.2.01"   30,7-0,8*3-0,9*2-1,6</t>
  </si>
  <si>
    <t xml:space="preserve">"E.2.02"   (0,25+2,4+0,45+3,4)*2-0,8</t>
  </si>
  <si>
    <t xml:space="preserve">"E.2.09"   (3,18+7,0)*2-0,8</t>
  </si>
  <si>
    <t xml:space="preserve">"E.2.14a"   1,7*2+4,56+0,2*2*2-0,8*2</t>
  </si>
  <si>
    <t xml:space="preserve">"F.2.01"   (3,75+1,8+0,9+0,1+4,7+0,25+1,5+2,15+1,0+5,35+1,0+1,25+2,55+3,9+0,15*7+3,85)*2-1,8-2,0-0,8*2-0,9*5-1,1</t>
  </si>
  <si>
    <t xml:space="preserve">"F.2.02"   (3,66+0,24+3,4)*2-2,0</t>
  </si>
  <si>
    <t xml:space="preserve">"F.2.06"   (4,7+3,11)*2-0,9</t>
  </si>
  <si>
    <t>758</t>
  </si>
  <si>
    <t>59761184</t>
  </si>
  <si>
    <t>sokl keramický mrazuvzdorný povrch hladký/matný tl do 10mm výšky přes 65 do 90mm</t>
  </si>
  <si>
    <t>938589215</t>
  </si>
  <si>
    <t>676,515*1,1 'Přepočtené koeficientem množství</t>
  </si>
  <si>
    <t>759</t>
  </si>
  <si>
    <t>771474132</t>
  </si>
  <si>
    <t>Montáž soklů z dlaždic keramických lepených cementovým flexibilním lepidlem schodišťových stupňovitých, výšky přes 65 do 90 mm</t>
  </si>
  <si>
    <t>1044115208</t>
  </si>
  <si>
    <t>https://podminky.urs.cz/item/CS_URS_2024_02/771474132</t>
  </si>
  <si>
    <t>(0,15+0,33)*11*2</t>
  </si>
  <si>
    <t>(0,107+0,4)*3*2</t>
  </si>
  <si>
    <t>(0,127+0,377)*3*2</t>
  </si>
  <si>
    <t>(0,16+0,3)*5</t>
  </si>
  <si>
    <t>760</t>
  </si>
  <si>
    <t>-3701289</t>
  </si>
  <si>
    <t>21,968*1,1 'Přepočtené koeficientem množství</t>
  </si>
  <si>
    <t>761</t>
  </si>
  <si>
    <t>771573810</t>
  </si>
  <si>
    <t>Demontáž podlah z dlaždic keramických lepených</t>
  </si>
  <si>
    <t>-1187544271</t>
  </si>
  <si>
    <t>https://podminky.urs.cz/item/CS_URS_2024_02/771573810</t>
  </si>
  <si>
    <t xml:space="preserve">"E.2.01"   18,81</t>
  </si>
  <si>
    <t xml:space="preserve">"E.2.03 část"   2,7*2,47+0,3*1,8</t>
  </si>
  <si>
    <t xml:space="preserve">"E.2.14 část"   1,3*(1,04+1,64)</t>
  </si>
  <si>
    <t>771574616</t>
  </si>
  <si>
    <t>Montáž podlah z dlaždic keramických lepených cementovým standardním lepidlem hladkých, tloušťky do 10 mm přes 9 do 12 ks/m2</t>
  </si>
  <si>
    <t>-1287502193</t>
  </si>
  <si>
    <t>https://podminky.urs.cz/item/CS_URS_2024_02/771574616</t>
  </si>
  <si>
    <t>59761160</t>
  </si>
  <si>
    <t>dlažba keramická slinutá mrazuvzdorná povrch hladký/matný tl do 10mm přes 9 do 12ks/m2</t>
  </si>
  <si>
    <t>533745746</t>
  </si>
  <si>
    <t>Poznámka k položce:_x000d_
součinitel smykového tření μ ≥ 0,5</t>
  </si>
  <si>
    <t>983,794*1,1 'Přepočtené koeficientem množství</t>
  </si>
  <si>
    <t>771574636</t>
  </si>
  <si>
    <t>Montáž podlah z dlaždic keramických lepených cementovým standardním lepidlem reliéfních nebo z dekorů, tloušťky do 10 mm přes 9 do 12 ks/m2</t>
  </si>
  <si>
    <t>212349127</t>
  </si>
  <si>
    <t>https://podminky.urs.cz/item/CS_URS_2024_02/771574636</t>
  </si>
  <si>
    <t>"mč C.1.01, skladba B2</t>
  </si>
  <si>
    <t>3,6*2,56</t>
  </si>
  <si>
    <t>"mč C.1.04, skladba B2,B3</t>
  </si>
  <si>
    <t>5,12*1,6+7,68*1,6+1,5*2,0</t>
  </si>
  <si>
    <t>2134725562</t>
  </si>
  <si>
    <t>"mč C.1.01</t>
  </si>
  <si>
    <t>9,216*1,1 'Přepočtené koeficientem množství</t>
  </si>
  <si>
    <t>59761132</t>
  </si>
  <si>
    <t>dlažba keramická slinutá mrazuvzdorná R10/A povrch reliéfní/matný tl do 10mm přes 9 do 12ks/m2</t>
  </si>
  <si>
    <t>1186913602</t>
  </si>
  <si>
    <t>Poznámka k položce:_x000d_
koeficient tření - za sucha μ ≥ 0,6</t>
  </si>
  <si>
    <t>"mč C.1.04</t>
  </si>
  <si>
    <t>23,48*1,1 'Přepočtené koeficientem množství</t>
  </si>
  <si>
    <t>771577231</t>
  </si>
  <si>
    <t>Montáž podlah z dlaždic keramických lepených cementovým standardním lepidlem Příplatek k cenám za plochu do 5 m2 jednotlivě</t>
  </si>
  <si>
    <t>-1972997934</t>
  </si>
  <si>
    <t>https://podminky.urs.cz/item/CS_URS_2024_02/771577231</t>
  </si>
  <si>
    <t>768</t>
  </si>
  <si>
    <t>771591112</t>
  </si>
  <si>
    <t>Izolace podlahy pod dlažbu nátěrem nebo stěrkou ve dvou vrstvách</t>
  </si>
  <si>
    <t>179099101</t>
  </si>
  <si>
    <t>https://podminky.urs.cz/item/CS_URS_2024_02/771591112</t>
  </si>
  <si>
    <t>769</t>
  </si>
  <si>
    <t>771591115</t>
  </si>
  <si>
    <t>Podlahy - dokončovací práce spárování silikonem</t>
  </si>
  <si>
    <t>1717817602</t>
  </si>
  <si>
    <t>https://podminky.urs.cz/item/CS_URS_2024_02/771591115</t>
  </si>
  <si>
    <t>"přechod podlaha/soklík</t>
  </si>
  <si>
    <t>"viz Montáž soklů z dlaždic...</t>
  </si>
  <si>
    <t>676,515+21,968</t>
  </si>
  <si>
    <t>"přechod podlaha/keram.obklad</t>
  </si>
  <si>
    <t xml:space="preserve">"B.1.05"   0,1+2,4+0,15</t>
  </si>
  <si>
    <t xml:space="preserve">"C.1.08"   1,475+2,2</t>
  </si>
  <si>
    <t xml:space="preserve">"C.1.10"   (2,035+1,525+2,3)*2</t>
  </si>
  <si>
    <t xml:space="preserve">"C.2.04"   1,475+0,6</t>
  </si>
  <si>
    <t xml:space="preserve">"E.2.11"   (1,6+0,9)*2</t>
  </si>
  <si>
    <t xml:space="preserve">"E.2.14a"   0,45+4,56+0,45</t>
  </si>
  <si>
    <t xml:space="preserve">"E.2.14b"   (1,2+1,04+1,64)*2</t>
  </si>
  <si>
    <t xml:space="preserve">"E.2.18b"   (1,025+1,625+2,96)*2</t>
  </si>
  <si>
    <t xml:space="preserve">"F.2.03b"   (0,968*2+2,77)*2</t>
  </si>
  <si>
    <t xml:space="preserve">"F.2.04b"   (2,085+3,65)*2</t>
  </si>
  <si>
    <t>770</t>
  </si>
  <si>
    <t>771591241</t>
  </si>
  <si>
    <t>Izolace podlahy pod dlažbu těsnícími izolačními pásy vnitřní kout</t>
  </si>
  <si>
    <t>386505078</t>
  </si>
  <si>
    <t>https://podminky.urs.cz/item/CS_URS_2024_02/771591241</t>
  </si>
  <si>
    <t xml:space="preserve">"C.1.06"   4</t>
  </si>
  <si>
    <t xml:space="preserve">"C.1.10"   8</t>
  </si>
  <si>
    <t xml:space="preserve">"C.1.11"   5</t>
  </si>
  <si>
    <t xml:space="preserve">"E.1.04a"   4</t>
  </si>
  <si>
    <t xml:space="preserve">"E.1.04b"   4</t>
  </si>
  <si>
    <t xml:space="preserve">"E.1.22a"   5</t>
  </si>
  <si>
    <t xml:space="preserve">"E.1.22b"   6</t>
  </si>
  <si>
    <t xml:space="preserve">"F.1.03a"   4</t>
  </si>
  <si>
    <t xml:space="preserve">"F.1.03b"   5</t>
  </si>
  <si>
    <t xml:space="preserve">"F.1.04a"   4</t>
  </si>
  <si>
    <t xml:space="preserve">"F.1.04b"   7</t>
  </si>
  <si>
    <t xml:space="preserve">"F.1.06"   4</t>
  </si>
  <si>
    <t xml:space="preserve">"C.2.02a"   5</t>
  </si>
  <si>
    <t xml:space="preserve">"C.2.02b"   4</t>
  </si>
  <si>
    <t xml:space="preserve">"C.2.02c"   4</t>
  </si>
  <si>
    <t xml:space="preserve">"C.2.06a"   7</t>
  </si>
  <si>
    <t xml:space="preserve">"C.2.06b"   5</t>
  </si>
  <si>
    <t xml:space="preserve">"C.2.06c"   5</t>
  </si>
  <si>
    <t xml:space="preserve">"C.2.08"   4</t>
  </si>
  <si>
    <t xml:space="preserve">"E.2.11"   6</t>
  </si>
  <si>
    <t xml:space="preserve">"E.2.14b"   4</t>
  </si>
  <si>
    <t xml:space="preserve">"E.2.18a"   6</t>
  </si>
  <si>
    <t xml:space="preserve">"E.2.18b"   7</t>
  </si>
  <si>
    <t xml:space="preserve">"F.2.03a"   4</t>
  </si>
  <si>
    <t xml:space="preserve">"F.2.03b"   5</t>
  </si>
  <si>
    <t xml:space="preserve">"F.2.04a"   4</t>
  </si>
  <si>
    <t xml:space="preserve">"F.2.04b"   6</t>
  </si>
  <si>
    <t xml:space="preserve">"F.2.06"   4</t>
  </si>
  <si>
    <t>771591242</t>
  </si>
  <si>
    <t>Izolace podlahy pod dlažbu těsnícími izolačními pásy vnější roh</t>
  </si>
  <si>
    <t>-1613422562</t>
  </si>
  <si>
    <t>https://podminky.urs.cz/item/CS_URS_2024_02/771591242</t>
  </si>
  <si>
    <t xml:space="preserve">"C.1.10"   4</t>
  </si>
  <si>
    <t xml:space="preserve">"C.1.11"   1</t>
  </si>
  <si>
    <t xml:space="preserve">"E.2.11"   2</t>
  </si>
  <si>
    <t xml:space="preserve">"E.1.22a"   3</t>
  </si>
  <si>
    <t xml:space="preserve">"E.1.22b"   2</t>
  </si>
  <si>
    <t xml:space="preserve">"F.1.03a,b"   3</t>
  </si>
  <si>
    <t xml:space="preserve">"F.1.04a,b"   5</t>
  </si>
  <si>
    <t xml:space="preserve">"C.2.02a,b,c"   1</t>
  </si>
  <si>
    <t xml:space="preserve">"C.2.06a,b,c"   5</t>
  </si>
  <si>
    <t xml:space="preserve">"E.2.18a,b"   4</t>
  </si>
  <si>
    <t xml:space="preserve">"F.2.03a,b"   3</t>
  </si>
  <si>
    <t xml:space="preserve">"F.2.04a,b"   4</t>
  </si>
  <si>
    <t>772</t>
  </si>
  <si>
    <t>771591251</t>
  </si>
  <si>
    <t>Izolace podlahy pod dlažbu těsnícími izolačními pásy z manžety pro prostupy potrubí</t>
  </si>
  <si>
    <t>1153764327</t>
  </si>
  <si>
    <t>https://podminky.urs.cz/item/CS_URS_2024_02/771591251</t>
  </si>
  <si>
    <t xml:space="preserve">"C.1.06"   1</t>
  </si>
  <si>
    <t xml:space="preserve">"E.1.22b"   1</t>
  </si>
  <si>
    <t xml:space="preserve">"F.1.04b"   1</t>
  </si>
  <si>
    <t xml:space="preserve">"F.1.06"   1</t>
  </si>
  <si>
    <t xml:space="preserve">"C.2.02b"   1</t>
  </si>
  <si>
    <t xml:space="preserve">"C.2.08"   1</t>
  </si>
  <si>
    <t xml:space="preserve">"E.2.14b"   1</t>
  </si>
  <si>
    <t xml:space="preserve">"F.2.04b"   1</t>
  </si>
  <si>
    <t xml:space="preserve">"F.2.06"   1</t>
  </si>
  <si>
    <t>773</t>
  </si>
  <si>
    <t>771591264</t>
  </si>
  <si>
    <t>Izolace podlahy pod dlažbu těsnícími izolačními pásy mezi podlahou a stěnu</t>
  </si>
  <si>
    <t>-1490282716</t>
  </si>
  <si>
    <t>https://podminky.urs.cz/item/CS_URS_2024_02/771591264</t>
  </si>
  <si>
    <t xml:space="preserve">"C.1.10"   (2,035+1,525+0,05+2,3)*2</t>
  </si>
  <si>
    <t xml:space="preserve">"F.1.06"   (4,7+3,11)*2</t>
  </si>
  <si>
    <t xml:space="preserve">"C.2.02a,b,c"   (2,4+2,2+2,27+2,2+1,1+2,15)*2</t>
  </si>
  <si>
    <t xml:space="preserve">"C.2.06a,b,c"   (3,01+4,8+0,2+1,2+0,9+1,25+2,115)*2</t>
  </si>
  <si>
    <t xml:space="preserve">"C.2.08"   (7,06+2,16)*2</t>
  </si>
  <si>
    <t xml:space="preserve">"E.2.18a"   (1,5+2,96)*2</t>
  </si>
  <si>
    <t xml:space="preserve">"F.2.03b"   (0,968+0,968+1,075+1,645)*2</t>
  </si>
  <si>
    <t xml:space="preserve">"F.2.06"   (4,7+3,11)*2</t>
  </si>
  <si>
    <t>774</t>
  </si>
  <si>
    <t>771592011</t>
  </si>
  <si>
    <t>Čištění vnitřních ploch po položení dlažby podlah nebo schodišť chemickými prostředky</t>
  </si>
  <si>
    <t>-1346185034</t>
  </si>
  <si>
    <t>https://podminky.urs.cz/item/CS_URS_2024_02/771592011</t>
  </si>
  <si>
    <t>676,515*0,09+21,968*0,09</t>
  </si>
  <si>
    <t>775</t>
  </si>
  <si>
    <t>998771121</t>
  </si>
  <si>
    <t>Přesun hmot pro podlahy z dlaždic stanovený z hmotnosti přesunovaného materiálu vodorovná dopravní vzdálenost do 50 m ruční (bez užití mechanizace) v objektech výšky do 6 m</t>
  </si>
  <si>
    <t>1783968187</t>
  </si>
  <si>
    <t>https://podminky.urs.cz/item/CS_URS_2024_02/998771121</t>
  </si>
  <si>
    <t>776</t>
  </si>
  <si>
    <t>998771129</t>
  </si>
  <si>
    <t>Přesun hmot pro podlahy z dlaždic stanovený z hmotnosti přesunovaného materiálu vodorovná dopravní vzdálenost do 50 m Příplatek k cenám za ruční zvětšený přesun přes vymezenou vodorovnou dopravní vzdálenost za každých dalších započatých 50 m</t>
  </si>
  <si>
    <t>-129006578</t>
  </si>
  <si>
    <t>https://podminky.urs.cz/item/CS_URS_2024_02/998771129</t>
  </si>
  <si>
    <t>Podlahy z kamene</t>
  </si>
  <si>
    <t>777</t>
  </si>
  <si>
    <t>772231312</t>
  </si>
  <si>
    <t>Montáž obkladu schodišťových stupňů deskami z tvrdých kamenů kladených do lepidla s přímou nebo zakřivenou výstupní čárou deskami stupnicovými pravoúhlými nebo kosoúhlými, tl. 30 mm</t>
  </si>
  <si>
    <t>6312837</t>
  </si>
  <si>
    <t>https://podminky.urs.cz/item/CS_URS_2024_02/772231312</t>
  </si>
  <si>
    <t>"D.1.1.a – TECHNICKÁ ZPRÁVA - A.6.5. Schodiště a rampy</t>
  </si>
  <si>
    <t>3,0*2+2,4</t>
  </si>
  <si>
    <t>778</t>
  </si>
  <si>
    <t>58387621</t>
  </si>
  <si>
    <t>nástupnice tryskaná žula š 350mm tl 30mm</t>
  </si>
  <si>
    <t>-135748364</t>
  </si>
  <si>
    <t>8,4*1,04 'Přepočtené koeficientem množství</t>
  </si>
  <si>
    <t>779</t>
  </si>
  <si>
    <t>772231423</t>
  </si>
  <si>
    <t>Montáž obkladu schodišťových stupňů deskami z tvrdých kamenů kladených do lepidla s přímou nebo zakřivenou výstupní čárou deskami podstupnicovými v. do 200 mm, tl. do 30 mm</t>
  </si>
  <si>
    <t>-2018409770</t>
  </si>
  <si>
    <t>https://podminky.urs.cz/item/CS_URS_2024_02/772231423</t>
  </si>
  <si>
    <t>780</t>
  </si>
  <si>
    <t>58386632</t>
  </si>
  <si>
    <t>podstupnice tryskaná žula tl 30mm</t>
  </si>
  <si>
    <t>-1595421211</t>
  </si>
  <si>
    <t>781</t>
  </si>
  <si>
    <t>772421133</t>
  </si>
  <si>
    <t>Montáž obkladu soklů deskami z kamene kladených do lepidla svislých nebo šikmých stěn s lícem rovným, tl. do 30 mm</t>
  </si>
  <si>
    <t>-218622204</t>
  </si>
  <si>
    <t>https://podminky.urs.cz/item/CS_URS_2024_02/772421133</t>
  </si>
  <si>
    <t>"E.1.25</t>
  </si>
  <si>
    <t>2,0+2,4+2,0-2,0+0,1*2</t>
  </si>
  <si>
    <t>782</t>
  </si>
  <si>
    <t>58386140</t>
  </si>
  <si>
    <t>sokl rovný tryskaná žula v 100mm tl 20mm</t>
  </si>
  <si>
    <t>1856806948</t>
  </si>
  <si>
    <t>4,6*1,04 'Přepočtené koeficientem množství</t>
  </si>
  <si>
    <t>783</t>
  </si>
  <si>
    <t>772521240</t>
  </si>
  <si>
    <t>Kladení dlažby z kamene do lepidla z nejvýše dvou rozdílných druhů pravoúhlých desek nebo dlaždic ve skladbě se pravidelně opakujících, tl. přes 15 do 30 mm</t>
  </si>
  <si>
    <t>-722895710</t>
  </si>
  <si>
    <t>https://podminky.urs.cz/item/CS_URS_2024_02/772521240</t>
  </si>
  <si>
    <t>2,4*2,0+2,0*0,1</t>
  </si>
  <si>
    <t>784</t>
  </si>
  <si>
    <t>58381152</t>
  </si>
  <si>
    <t>deska dlažební tryskaná žula 300x300mm tl 30mm</t>
  </si>
  <si>
    <t>-1168580444</t>
  </si>
  <si>
    <t>5*1,04 'Přepočtené koeficientem množství</t>
  </si>
  <si>
    <t>785</t>
  </si>
  <si>
    <t>772991111</t>
  </si>
  <si>
    <t>Dlažby z kamene - ostatní práce penetrace podkladu</t>
  </si>
  <si>
    <t>554514992</t>
  </si>
  <si>
    <t>https://podminky.urs.cz/item/CS_URS_2024_02/772991111</t>
  </si>
  <si>
    <t>8,4*0,363+8,4*0,133+4,6*0,1+5,0</t>
  </si>
  <si>
    <t>786</t>
  </si>
  <si>
    <t>772991411</t>
  </si>
  <si>
    <t>Dlažby z kamene - ostatní práce čištění nových dlažeb po pokládce základní</t>
  </si>
  <si>
    <t>1081604252</t>
  </si>
  <si>
    <t>https://podminky.urs.cz/item/CS_URS_2024_02/772991411</t>
  </si>
  <si>
    <t>787</t>
  </si>
  <si>
    <t>998772111</t>
  </si>
  <si>
    <t>Přesun hmot pro kamenné dlažby, obklady schodišťových stupňů a soklů stanovený z hmotnosti přesunovaného materiálu vodorovná dopravní vzdálenost do 50 m s omezením mechanizace v objektech výšky do 6 m</t>
  </si>
  <si>
    <t>-899093008</t>
  </si>
  <si>
    <t>https://podminky.urs.cz/item/CS_URS_2024_02/998772111</t>
  </si>
  <si>
    <t>Podlahy povlakové</t>
  </si>
  <si>
    <t>788</t>
  </si>
  <si>
    <t>776111112</t>
  </si>
  <si>
    <t>Příprava podkladu povlakových podlah a stěn broušení podlah nového podkladu betonového</t>
  </si>
  <si>
    <t>1812354524</t>
  </si>
  <si>
    <t>https://podminky.urs.cz/item/CS_URS_2024_02/776111112</t>
  </si>
  <si>
    <t>789</t>
  </si>
  <si>
    <t>776111116</t>
  </si>
  <si>
    <t>Příprava podkladu povlakových podlah a stěn broušení podlah stávajícího podkladu pro odstranění lepidla (po starých krytinách)</t>
  </si>
  <si>
    <t>205143765</t>
  </si>
  <si>
    <t>https://podminky.urs.cz/item/CS_URS_2024_02/776111116</t>
  </si>
  <si>
    <t>"D.1.1.a – TECHNICKÁ ZPRÁVA - A.6.7. Podlahy</t>
  </si>
  <si>
    <t xml:space="preserve">"E.1.13"   15,45</t>
  </si>
  <si>
    <t>790</t>
  </si>
  <si>
    <t>776111117</t>
  </si>
  <si>
    <t>Příprava podkladu povlakových podlah a stěn broušení podlah stávajícího podkladu pro odstranění nerovností (diamantovým kotoučem)</t>
  </si>
  <si>
    <t>1560426324</t>
  </si>
  <si>
    <t>https://podminky.urs.cz/item/CS_URS_2024_02/776111117</t>
  </si>
  <si>
    <t>791</t>
  </si>
  <si>
    <t>776111311</t>
  </si>
  <si>
    <t>Příprava podkladu povlakových podlah a stěn vysátí podlah</t>
  </si>
  <si>
    <t>624056751</t>
  </si>
  <si>
    <t>https://podminky.urs.cz/item/CS_URS_2024_02/776111311</t>
  </si>
  <si>
    <t>792</t>
  </si>
  <si>
    <t>776121112</t>
  </si>
  <si>
    <t>Příprava podkladu povlakových podlah a stěn penetrace vodou ředitelná podlah</t>
  </si>
  <si>
    <t>1879777676</t>
  </si>
  <si>
    <t>https://podminky.urs.cz/item/CS_URS_2024_02/776121112</t>
  </si>
  <si>
    <t>"viz Montáž podlahovin z PVC...</t>
  </si>
  <si>
    <t>560,99</t>
  </si>
  <si>
    <t>"viz Montáž soklíků lepením...</t>
  </si>
  <si>
    <t>411,62*0,05</t>
  </si>
  <si>
    <t>793</t>
  </si>
  <si>
    <t>776141122</t>
  </si>
  <si>
    <t>Příprava podkladu povlakových podlah a stěn vyrovnání samonivelační stěrkou podlah min.pevnosti 30 MPa, tloušťky přes 3 do 5 mm</t>
  </si>
  <si>
    <t>190213850</t>
  </si>
  <si>
    <t>https://podminky.urs.cz/item/CS_URS_2024_02/776141122</t>
  </si>
  <si>
    <t>794</t>
  </si>
  <si>
    <t>776201811</t>
  </si>
  <si>
    <t>Demontáž povlakových podlahovin lepených ručně bez podložky</t>
  </si>
  <si>
    <t>-2048325686</t>
  </si>
  <si>
    <t>https://podminky.urs.cz/item/CS_URS_2024_02/776201811</t>
  </si>
  <si>
    <t xml:space="preserve">"A.1.10"   16,50</t>
  </si>
  <si>
    <t xml:space="preserve">"A.1.11"   10,08</t>
  </si>
  <si>
    <t xml:space="preserve">"B.1.04"   55,67</t>
  </si>
  <si>
    <t xml:space="preserve">"D.1.03"   7,53</t>
  </si>
  <si>
    <t xml:space="preserve">"D.1.04"   7,43</t>
  </si>
  <si>
    <t xml:space="preserve">"E.1.07a"   9,42</t>
  </si>
  <si>
    <t xml:space="preserve">"E.1.07b"   20,96</t>
  </si>
  <si>
    <t xml:space="preserve">"E.1.08"   20,65</t>
  </si>
  <si>
    <t xml:space="preserve">"E.1.10"   20,65</t>
  </si>
  <si>
    <t xml:space="preserve">"D.2.02"   33,54</t>
  </si>
  <si>
    <t>795</t>
  </si>
  <si>
    <t>776201814</t>
  </si>
  <si>
    <t>Demontáž povlakových podlahovin volně položených podlepených páskou</t>
  </si>
  <si>
    <t>1999397325</t>
  </si>
  <si>
    <t>https://podminky.urs.cz/item/CS_URS_2024_02/776201814</t>
  </si>
  <si>
    <t>796</t>
  </si>
  <si>
    <t>776221111</t>
  </si>
  <si>
    <t>Montáž podlahovin z PVC lepením standardním lepidlem z pásů</t>
  </si>
  <si>
    <t>1042409803</t>
  </si>
  <si>
    <t>https://podminky.urs.cz/item/CS_URS_2024_02/776221111</t>
  </si>
  <si>
    <t>797</t>
  </si>
  <si>
    <t>2841114.R</t>
  </si>
  <si>
    <t>podlahová krytina zátěžové PVC tl 2,00mm nášlapná vrstva 0,8mm, třída zátěže 34, rozměrová stálost ≤0,4%, odolnost proti skluzu - technická třída DS, součinitel smykového tření μ ≥ 0,5</t>
  </si>
  <si>
    <t>-54583530</t>
  </si>
  <si>
    <t>560,99*1,1 'Přepočtené koeficientem množství</t>
  </si>
  <si>
    <t>798</t>
  </si>
  <si>
    <t>776223112</t>
  </si>
  <si>
    <t>Montáž podlahovin z PVC spoj podlah svařováním za studena</t>
  </si>
  <si>
    <t>-1041880503</t>
  </si>
  <si>
    <t>https://podminky.urs.cz/item/CS_URS_2024_02/776223112</t>
  </si>
  <si>
    <t>799</t>
  </si>
  <si>
    <t>776260000</t>
  </si>
  <si>
    <t>Polyuretanový podlahový systém - šestivrstvý systém bezesparý, hladký, s nízkým obsahem VOC, zvukově izolační, pružný, s aplikovanými chipsy, v celkové tloušťce 6 mm</t>
  </si>
  <si>
    <t>563710467</t>
  </si>
  <si>
    <t xml:space="preserve">"F.1.08 soklík"   (12,90+4,70)*2*0,1</t>
  </si>
  <si>
    <t xml:space="preserve">"F.2.07 soklík"   (12,90+4,70)*2*0,1</t>
  </si>
  <si>
    <t>800</t>
  </si>
  <si>
    <t>776410811</t>
  </si>
  <si>
    <t>Demontáž soklíků nebo lišt pryžových nebo plastových</t>
  </si>
  <si>
    <t>827156632</t>
  </si>
  <si>
    <t>https://podminky.urs.cz/item/CS_URS_2024_02/776410811</t>
  </si>
  <si>
    <t xml:space="preserve">"A.1.10"   (5,7+4,7)*2-0,8*2-0,9</t>
  </si>
  <si>
    <t xml:space="preserve">"A.1.11"   (3,6+2,8)*2-0,8</t>
  </si>
  <si>
    <t xml:space="preserve">"B.1.04"   (8,7+6,47+2,1)*2-1,25-1,5-0,6-0,8</t>
  </si>
  <si>
    <t xml:space="preserve">"D.1.03"   (1,75+4,2+0,2)*2-0,8</t>
  </si>
  <si>
    <t xml:space="preserve">"D.1.04"   (1,75+4,2)*2-0,8</t>
  </si>
  <si>
    <t xml:space="preserve">"E.1.07a"   (2,7+7,3)*2-0,8*2</t>
  </si>
  <si>
    <t xml:space="preserve">"E.1.07b"   (2,9+7,3)*2-0,8</t>
  </si>
  <si>
    <t xml:space="preserve">"E.1.08"   (2,95+7,0)*2-0,8</t>
  </si>
  <si>
    <t xml:space="preserve">"E.1.10"   (2,95+7,0)*2-0,8</t>
  </si>
  <si>
    <t xml:space="preserve">"E.1.12"   (3,2+2,0)*2-0,8*2</t>
  </si>
  <si>
    <t xml:space="preserve">"E.1.13"   (3,2+4,9)*2-0,8</t>
  </si>
  <si>
    <t xml:space="preserve">"D.2.02"   (7,9+1,05+2,1+1,05)*2+0,2*4-0,8*2</t>
  </si>
  <si>
    <t xml:space="preserve">"E.2.09"   (3,2+7,0)*2-0,8</t>
  </si>
  <si>
    <t>801</t>
  </si>
  <si>
    <t>776411111</t>
  </si>
  <si>
    <t>Montáž soklíků lepením obvodových, výšky do 80 mm</t>
  </si>
  <si>
    <t>-840076636</t>
  </si>
  <si>
    <t>https://podminky.urs.cz/item/CS_URS_2024_02/776411111</t>
  </si>
  <si>
    <t xml:space="preserve">"E.1.07"   (5,7+4,89+0,11+2,0+0,28*2)*2</t>
  </si>
  <si>
    <t xml:space="preserve">"E.1.08a"   (2,95+2,0)*2</t>
  </si>
  <si>
    <t xml:space="preserve">"E.1.10a"   (2,95+2,0)*2</t>
  </si>
  <si>
    <t xml:space="preserve">"E.1.13"   (3,175+4,89)*2</t>
  </si>
  <si>
    <t xml:space="preserve">"F.1.05"   (4,7+7,0)*2</t>
  </si>
  <si>
    <t xml:space="preserve">"F.1.07"   (3,985+3,85)*2</t>
  </si>
  <si>
    <t xml:space="preserve">"F.1.09"   (4,7+6,95)*2</t>
  </si>
  <si>
    <t xml:space="preserve">"F.1.10"   (4,7+7,55)*2</t>
  </si>
  <si>
    <t xml:space="preserve">"C.2.09"   (11,075+4,5+0,2)*2</t>
  </si>
  <si>
    <t xml:space="preserve">"D.2.02"   (4,05+4,2)*2</t>
  </si>
  <si>
    <t xml:space="preserve">"E.2.16"   (6,6+5,0)*2</t>
  </si>
  <si>
    <t xml:space="preserve">"F.2.05"   (4,7+7,0)*2</t>
  </si>
  <si>
    <t xml:space="preserve">"F.2.08"   (4,7+6,95)*2</t>
  </si>
  <si>
    <t xml:space="preserve">"F.2.09"   (5,6+11,20)*2</t>
  </si>
  <si>
    <t>802</t>
  </si>
  <si>
    <t>28411004</t>
  </si>
  <si>
    <t>lišta soklová PVC samolepící 30x30mm</t>
  </si>
  <si>
    <t>-815254876</t>
  </si>
  <si>
    <t>411,62*1,02 'Přepočtené koeficientem množství</t>
  </si>
  <si>
    <t>803</t>
  </si>
  <si>
    <t>776991121</t>
  </si>
  <si>
    <t>Ostatní práce údržba nových podlahovin po pokládce čištění základní</t>
  </si>
  <si>
    <t>-1013289923</t>
  </si>
  <si>
    <t>https://podminky.urs.cz/item/CS_URS_2024_02/776991121</t>
  </si>
  <si>
    <t>411,62*0,03</t>
  </si>
  <si>
    <t>"viz Polyuretanový podlahový systém...</t>
  </si>
  <si>
    <t>64,24</t>
  </si>
  <si>
    <t>804</t>
  </si>
  <si>
    <t>776991821</t>
  </si>
  <si>
    <t>Ostatní práce odstranění lepidla ručně z podlah</t>
  </si>
  <si>
    <t>-1688370731</t>
  </si>
  <si>
    <t>https://podminky.urs.cz/item/CS_URS_2024_02/776991821</t>
  </si>
  <si>
    <t>"viz Demontáž povlakových podlahovin...</t>
  </si>
  <si>
    <t>246,46</t>
  </si>
  <si>
    <t>805</t>
  </si>
  <si>
    <t>998776121</t>
  </si>
  <si>
    <t>Přesun hmot pro podlahy povlakové stanovený z hmotnosti přesunovaného materiálu vodorovná dopravní vzdálenost do 50 m ruční (bez užití mechanizace) v objektech výšky do 6 m</t>
  </si>
  <si>
    <t>280375807</t>
  </si>
  <si>
    <t>https://podminky.urs.cz/item/CS_URS_2024_02/998776121</t>
  </si>
  <si>
    <t>806</t>
  </si>
  <si>
    <t>998776129</t>
  </si>
  <si>
    <t>Přesun hmot pro podlahy povlakové stanovený z hmotnosti přesunovaného materiálu vodorovná dopravní vzdálenost do 50 m Příplatek k cenám za ruční zvětšený přesun přes vymezenou vodorovnou dopravní vzdálenost za každých dalších započatých 50 m</t>
  </si>
  <si>
    <t>-2071616375</t>
  </si>
  <si>
    <t>https://podminky.urs.cz/item/CS_URS_2024_02/998776129</t>
  </si>
  <si>
    <t>Podlahy lité</t>
  </si>
  <si>
    <t>807</t>
  </si>
  <si>
    <t>777131105</t>
  </si>
  <si>
    <t>Penetrační nátěr podlahy epoxidový na podklad z čerstvého betonu</t>
  </si>
  <si>
    <t>369224978</t>
  </si>
  <si>
    <t>https://podminky.urs.cz/item/CS_URS_2024_02/777131105</t>
  </si>
  <si>
    <t>808</t>
  </si>
  <si>
    <t>777131121</t>
  </si>
  <si>
    <t>Penetrační nátěr prosyp penetračních nátěrů podlahy pískem do 0,5 kg/m2</t>
  </si>
  <si>
    <t>-1063862208</t>
  </si>
  <si>
    <t>https://podminky.urs.cz/item/CS_URS_2024_02/777131121</t>
  </si>
  <si>
    <t>809</t>
  </si>
  <si>
    <t>777611121</t>
  </si>
  <si>
    <t>Krycí nátěr podlahy průmyslový epoxidový</t>
  </si>
  <si>
    <t>1065270387</t>
  </si>
  <si>
    <t>https://podminky.urs.cz/item/CS_URS_2024_02/777611121</t>
  </si>
  <si>
    <t>810</t>
  </si>
  <si>
    <t>777611161</t>
  </si>
  <si>
    <t>Krycí nátěr podlahy protiskluzová úprava prosyp křemenným pískem</t>
  </si>
  <si>
    <t>626883242</t>
  </si>
  <si>
    <t>https://podminky.urs.cz/item/CS_URS_2024_02/777611161</t>
  </si>
  <si>
    <t>811</t>
  </si>
  <si>
    <t>777612101</t>
  </si>
  <si>
    <t>Uzavírací nátěr podlahy epoxidový barevný</t>
  </si>
  <si>
    <t>-849340957</t>
  </si>
  <si>
    <t>https://podminky.urs.cz/item/CS_URS_2024_02/777612101</t>
  </si>
  <si>
    <t>812</t>
  </si>
  <si>
    <t>777911111</t>
  </si>
  <si>
    <t>Napojení na stěnu nebo sokl fabionem z epoxidové stěrky plněné pískem tuhé</t>
  </si>
  <si>
    <t>-1631020447</t>
  </si>
  <si>
    <t>https://podminky.urs.cz/item/CS_URS_2024_02/777911111</t>
  </si>
  <si>
    <t>"F.0.01 - skladba D</t>
  </si>
  <si>
    <t>(12,9+4,7+0,47)*2-2,0</t>
  </si>
  <si>
    <t>813</t>
  </si>
  <si>
    <t>998777121</t>
  </si>
  <si>
    <t>Přesun hmot pro podlahy lité stanovený z hmotnosti přesunovaného materiálu vodorovná dopravní vzdálenost do 50 m ruční (bez užití mechanizace) v objektech výšky do 6 m</t>
  </si>
  <si>
    <t>-413611731</t>
  </si>
  <si>
    <t>https://podminky.urs.cz/item/CS_URS_2024_02/998777121</t>
  </si>
  <si>
    <t>Dokončovací práce - obklady</t>
  </si>
  <si>
    <t>814</t>
  </si>
  <si>
    <t>781111011</t>
  </si>
  <si>
    <t>Příprava podkladu před provedením obkladu oprášení (ometení) stěny</t>
  </si>
  <si>
    <t>95032898</t>
  </si>
  <si>
    <t>https://podminky.urs.cz/item/CS_URS_2024_02/781111011</t>
  </si>
  <si>
    <t>"viz Montáž keramických obkladů stěn...</t>
  </si>
  <si>
    <t>419,513</t>
  </si>
  <si>
    <t>"viz Montáž keramických obkladů ostění...</t>
  </si>
  <si>
    <t>71,65*0,2</t>
  </si>
  <si>
    <t>7,2*0,4</t>
  </si>
  <si>
    <t>"viz Montáž keramických obkladů parapetů...</t>
  </si>
  <si>
    <t>11,925*0,1</t>
  </si>
  <si>
    <t>4,1*0,15</t>
  </si>
  <si>
    <t>815</t>
  </si>
  <si>
    <t>781121011</t>
  </si>
  <si>
    <t>Příprava podkladu před provedením obkladu nátěr penetrační na stěnu</t>
  </si>
  <si>
    <t>802455704</t>
  </si>
  <si>
    <t>https://podminky.urs.cz/item/CS_URS_2024_02/781121011</t>
  </si>
  <si>
    <t>816</t>
  </si>
  <si>
    <t>781131112</t>
  </si>
  <si>
    <t>Izolace stěny pod obklad izolace nátěrem nebo stěrkou ve dvou vrstvách</t>
  </si>
  <si>
    <t>-821567790</t>
  </si>
  <si>
    <t>https://podminky.urs.cz/item/CS_URS_2024_02/781131112</t>
  </si>
  <si>
    <t xml:space="preserve">"C.1.06"   ((6,0+2,3)*2-0,9)*0,1</t>
  </si>
  <si>
    <t xml:space="preserve">"C.1.10"   ((2,035+1,525+0,05+2,3)*2-0,7)*0,2</t>
  </si>
  <si>
    <t xml:space="preserve">"C.1.11"   ((2,15+2,7)*2-0,8)*0,2+(2,15+1,8)*2,0</t>
  </si>
  <si>
    <t xml:space="preserve">"E.1.04a"   (0,94+1,91-0,7)*2*0,2</t>
  </si>
  <si>
    <t xml:space="preserve">"E.1.04b"   ((0,9+1,86)*2-0,7)*0,2</t>
  </si>
  <si>
    <t xml:space="preserve">"E.1.22a"   (2,15+2,45-0,8)*2*0,2</t>
  </si>
  <si>
    <t xml:space="preserve">"E.1.22b"   ((1,175+2,76+2,45)*2-0,8)*0,2</t>
  </si>
  <si>
    <t xml:space="preserve">"F.1.03a"   (1,61+2,77-0,8)*2*0,2</t>
  </si>
  <si>
    <t xml:space="preserve">"F.1.03b"   ((1,935+1,075+1,645)*2-0,8)*0,2</t>
  </si>
  <si>
    <t xml:space="preserve">"F.1.04a"   (1,61+3,65-0,8)*2*0,2</t>
  </si>
  <si>
    <t xml:space="preserve">"F.1.04b"   ((2,085+2,575+1,025)*2-0,8)*0,2</t>
  </si>
  <si>
    <t xml:space="preserve">"F.1.06"   ((4,7+3,11)*2-0,9)*0,1</t>
  </si>
  <si>
    <t xml:space="preserve">"C.2.02a,b,c"   ((2,4+2,2+2,27+2,2+1,1+2,15)*2-0,8*3-0,7*2)*0,2</t>
  </si>
  <si>
    <t xml:space="preserve">"C.2.06a,b,c"   ((3,01+4,8+0,2+1,2+0,9+1,25+2,115)*2-0,8-0,7*4)*0,2</t>
  </si>
  <si>
    <t xml:space="preserve">"C.2.08"   ((7,06+2,16)*2-0,8)*0,1</t>
  </si>
  <si>
    <t xml:space="preserve">"E.2.18a"   (1,5+2,96-0,8)*2*0,2</t>
  </si>
  <si>
    <t xml:space="preserve">"E.2.18b"   ((1,025+1,625+2,96)*2-0,8)*0,2</t>
  </si>
  <si>
    <t xml:space="preserve">"F.2.03a"   (1,61+2,77-0,8)*2*0,2</t>
  </si>
  <si>
    <t xml:space="preserve">"F.2.03b"   ((0,968+0,968+1,075+1,645)*2-0,8)*0,2</t>
  </si>
  <si>
    <t xml:space="preserve">"F.2.04a"   (1,61+3,65-0,8)*2*0,2</t>
  </si>
  <si>
    <t xml:space="preserve">"F.2.04b"   ((2,085+2,575+1,025)*2-0,8)*0,2</t>
  </si>
  <si>
    <t xml:space="preserve">"F.2.06"   ((4,7+3,11)*2-0,9)*0,1</t>
  </si>
  <si>
    <t>817</t>
  </si>
  <si>
    <t>781131264</t>
  </si>
  <si>
    <t>Izolace stěny pod obklad izolace těsnícími izolačními pásy mezi podlahou a stěnu</t>
  </si>
  <si>
    <t>278606426</t>
  </si>
  <si>
    <t>https://podminky.urs.cz/item/CS_URS_2024_02/781131264</t>
  </si>
  <si>
    <t>"stěnové kouty a hrany</t>
  </si>
  <si>
    <t xml:space="preserve">"C.1.10"   0,2*12</t>
  </si>
  <si>
    <t xml:space="preserve">"C.1.11"   0,2*5+2,2*1</t>
  </si>
  <si>
    <t xml:space="preserve">"E.1.04a"   0,2*4</t>
  </si>
  <si>
    <t xml:space="preserve">"E.1.04b"   0,2*4</t>
  </si>
  <si>
    <t xml:space="preserve">"E.1.22a"   0,2*6</t>
  </si>
  <si>
    <t xml:space="preserve">"E.1.22b"   0,2*8</t>
  </si>
  <si>
    <t xml:space="preserve">"F.1.03a"   0,2*4</t>
  </si>
  <si>
    <t xml:space="preserve">"F.1.03b"   0,2*6</t>
  </si>
  <si>
    <t xml:space="preserve">"F.1.04a"   0,2*4</t>
  </si>
  <si>
    <t xml:space="preserve">"F.1.04b"   0,2*10</t>
  </si>
  <si>
    <t xml:space="preserve">"C.2.02a,b,c"   0,2*14</t>
  </si>
  <si>
    <t xml:space="preserve">"C.2.06a,b,c"   0,2*22</t>
  </si>
  <si>
    <t xml:space="preserve">"E.2.18a"   0,2*7</t>
  </si>
  <si>
    <t xml:space="preserve">"E.2.18b"   0,2*10</t>
  </si>
  <si>
    <t xml:space="preserve">"F.2.03a"   0,2*4</t>
  </si>
  <si>
    <t xml:space="preserve">"F.2.03b"   0,2*6</t>
  </si>
  <si>
    <t xml:space="preserve">"F.2.04a"   0,2*4</t>
  </si>
  <si>
    <t xml:space="preserve">"F.2.04b"   0,2*8</t>
  </si>
  <si>
    <t>818</t>
  </si>
  <si>
    <t>781472417</t>
  </si>
  <si>
    <t>Montáž keramických obkladů stěn lepených cementovým standardním lepidlem hladkých přes 12 do 19 ks/m2</t>
  </si>
  <si>
    <t>1909225700</t>
  </si>
  <si>
    <t>https://podminky.urs.cz/item/CS_URS_2024_02/781472417</t>
  </si>
  <si>
    <t>"D.1.1.a – TECHNICKÁ ZPRÁVA - A.6.9. Vnitřní obklady</t>
  </si>
  <si>
    <t xml:space="preserve">"B.1.05"   (0,1+2,4+0,15)*1,8</t>
  </si>
  <si>
    <t xml:space="preserve">"C.1.08"   (1,475+2,2)*1,8</t>
  </si>
  <si>
    <t xml:space="preserve">"C.1.09"   (0,6+1,475+0,3)*1,8</t>
  </si>
  <si>
    <t xml:space="preserve">"C.1.10"   ((2,035+1,525+0,15+2,3)*2-0,7)*1,8</t>
  </si>
  <si>
    <t xml:space="preserve">"C.1.11"   ((2,15+2,7)*2-0,8)*2,0</t>
  </si>
  <si>
    <t xml:space="preserve">"E.1.04a"   (0,94+1,91-0,7)*2*1,8</t>
  </si>
  <si>
    <t xml:space="preserve">"E.1.04b"   ((0,9+1,86)*2-0,7)*1,8</t>
  </si>
  <si>
    <t xml:space="preserve">"E.1.22a"   (2,15+2,45-0,8)*2*1,8</t>
  </si>
  <si>
    <t xml:space="preserve">"E.1.22b"   ((1,175+2,76+2,45)*2-0,8)*1,8</t>
  </si>
  <si>
    <t xml:space="preserve">"F.1.03a"   (1,61+2,77-0,8)*2*1,8</t>
  </si>
  <si>
    <t xml:space="preserve">"F.1.03b"   ((1,935+1,075+1,645)*2-0,8)*1,8</t>
  </si>
  <si>
    <t xml:space="preserve">"F.1.04a"   (1,61+3,65-0,8)*2*1,8</t>
  </si>
  <si>
    <t xml:space="preserve">"F.1.04b"   ((2,085+2,575+1,025)*2-0,8)*1,8</t>
  </si>
  <si>
    <t xml:space="preserve">"F.1.05"   (0,6+1,0)*1,8</t>
  </si>
  <si>
    <t xml:space="preserve">"F.1.08"   (0,6+1,1)*1,8</t>
  </si>
  <si>
    <t xml:space="preserve">"F.1.09"   (0,6+1,05)*1,8</t>
  </si>
  <si>
    <t xml:space="preserve">"F.1.10"   (0,6+1,0)*1,8</t>
  </si>
  <si>
    <t xml:space="preserve">"C.2.02a"   (2,4+2,2-0,8)*2*1,8</t>
  </si>
  <si>
    <t xml:space="preserve">"C.2.02b"   ((2,27+2,2)*2-0,7-0,8)*1,8</t>
  </si>
  <si>
    <t xml:space="preserve">"C.2.02c"   ((1,1+2,15)*2-0,7)*1,8</t>
  </si>
  <si>
    <t xml:space="preserve">"C.2.04"   (0,6+6,0+0,6+1,425+0,6+0,6+4,525+0,6)*0,8</t>
  </si>
  <si>
    <t xml:space="preserve">"C.2.05"   (1,475+0,3+0,6)*1,8</t>
  </si>
  <si>
    <t xml:space="preserve">"C.2.06a"   ((3,01+4,8)*2-0,8-0,7*2)*1,8</t>
  </si>
  <si>
    <t xml:space="preserve">"C.2.06b"   ((1,2+0,15+0,9)*2-0,7)*1,8</t>
  </si>
  <si>
    <t xml:space="preserve">"C.2.06c"   ((1,35+2,115)*2-0,7)*1,8</t>
  </si>
  <si>
    <t xml:space="preserve">"C.2.09"   (4,2+0,1+0,05)*0,8</t>
  </si>
  <si>
    <t xml:space="preserve">"E.2.11"   ((1,6+0,9)*2-0,6)*2,0</t>
  </si>
  <si>
    <t xml:space="preserve">"E.2.14a"   (0,45+4,56+0,45-0,6*2-0,7)*1,8</t>
  </si>
  <si>
    <t xml:space="preserve">"E.2.14b"   ((1,2+1,04+1,64)*2-0,7)*1,8</t>
  </si>
  <si>
    <t xml:space="preserve">"E.2.16"   (0,75+0,6)*1,8</t>
  </si>
  <si>
    <t xml:space="preserve">"E.2.17"   (0,6+1,0)*1,8</t>
  </si>
  <si>
    <t xml:space="preserve">"E.2.18a"   (1,5+2,96-0,1*2-0,8)*2*1,8</t>
  </si>
  <si>
    <t xml:space="preserve">"E.2.18b"   ((1,025+1,625+2,96)*2-0,8)*1,8</t>
  </si>
  <si>
    <t xml:space="preserve">"F.2.03a"   (1,61+2,77-0,8)*2*1,8</t>
  </si>
  <si>
    <t xml:space="preserve">"F.2.03b"   ((0,968*2+1,075+1,645)*2-0,8)*1,8</t>
  </si>
  <si>
    <t xml:space="preserve">"F.2.04a"   (1,61+3,65-0,8)*2*1,8</t>
  </si>
  <si>
    <t xml:space="preserve">"F.2.04b"   ((2,085+2,575+1,025)*2-0,8)*1,8</t>
  </si>
  <si>
    <t xml:space="preserve">"F.2.05"   (0,6+1,0)*1,8</t>
  </si>
  <si>
    <t xml:space="preserve">"F.2.07"   (0,6+1,1)*1,8</t>
  </si>
  <si>
    <t xml:space="preserve">"F.2.08"   (0,6+1,05)*1,8</t>
  </si>
  <si>
    <t xml:space="preserve">"F.2.09"   (0,6+1,0)*1,8</t>
  </si>
  <si>
    <t>819</t>
  </si>
  <si>
    <t>59761701</t>
  </si>
  <si>
    <t>obklad keramický nemrazuvzdorný povrch hladký/lesklý tl do 10mm přes 12 do 19ks/m2</t>
  </si>
  <si>
    <t>1525646189</t>
  </si>
  <si>
    <t>419,513*1,1 'Přepočtené koeficientem množství</t>
  </si>
  <si>
    <t>820</t>
  </si>
  <si>
    <t>781473810</t>
  </si>
  <si>
    <t>Demontáž obkladů z dlaždic keramických lepených</t>
  </si>
  <si>
    <t>-21587452</t>
  </si>
  <si>
    <t>https://podminky.urs.cz/item/CS_URS_2024_02/781473810</t>
  </si>
  <si>
    <t>(1,8+1,0+1,3)*2,0</t>
  </si>
  <si>
    <t>((3,6+1,3*2+0,45)-0,6*2)*1,5</t>
  </si>
  <si>
    <t>"parapety oken O09</t>
  </si>
  <si>
    <t>2,4*4*0,1</t>
  </si>
  <si>
    <t>821</t>
  </si>
  <si>
    <t>781491011</t>
  </si>
  <si>
    <t>Montáž zrcadel lepených silikonovým tmelem na podkladní omítku, plochy do 1 m2</t>
  </si>
  <si>
    <t>1089110262</t>
  </si>
  <si>
    <t>https://podminky.urs.cz/item/CS_URS_2024_02/781491011</t>
  </si>
  <si>
    <t>"vždy nad umyvadlo</t>
  </si>
  <si>
    <t>0,6*0,8*36</t>
  </si>
  <si>
    <t>822</t>
  </si>
  <si>
    <t>63465126</t>
  </si>
  <si>
    <t>zrcadlo nemontované čiré tl 5mm max rozměr 3210x2250mm</t>
  </si>
  <si>
    <t>161489517</t>
  </si>
  <si>
    <t>823</t>
  </si>
  <si>
    <t>781492411</t>
  </si>
  <si>
    <t>Obklad - dokončující práce montáž profilu lepeného standardním cementovým lepidlem rohového</t>
  </si>
  <si>
    <t>-644893988</t>
  </si>
  <si>
    <t>https://podminky.urs.cz/item/CS_URS_2024_02/781492411</t>
  </si>
  <si>
    <t xml:space="preserve">"C.1.08"   1,8+1,475-0,35+0,1</t>
  </si>
  <si>
    <t xml:space="preserve">"C.1.10"   1,8*4+1,985-0,2-0,2</t>
  </si>
  <si>
    <t xml:space="preserve">"E.1.22a"   1,8*1</t>
  </si>
  <si>
    <t xml:space="preserve">"E.1.22b"   1,8*2</t>
  </si>
  <si>
    <t xml:space="preserve">"F.1.03b"   1,8</t>
  </si>
  <si>
    <t xml:space="preserve">"F.1.04b"   1,8*3</t>
  </si>
  <si>
    <t xml:space="preserve">"F.1.05"   1,8</t>
  </si>
  <si>
    <t xml:space="preserve">"F.1.08"   1,8</t>
  </si>
  <si>
    <t xml:space="preserve">"F.1.09"   1,8</t>
  </si>
  <si>
    <t xml:space="preserve">"F.1.10"   1,8</t>
  </si>
  <si>
    <t xml:space="preserve">"C.2.02a"   1,8</t>
  </si>
  <si>
    <t xml:space="preserve">"C.2.04"   1,8+1,475-0,2+0,1</t>
  </si>
  <si>
    <t xml:space="preserve">"C.2.06a"   1,8*3</t>
  </si>
  <si>
    <t xml:space="preserve">"C.2.06b"   1,8+0,9-0,2</t>
  </si>
  <si>
    <t xml:space="preserve">"C.2.06c"   1,8+2,115-1,2</t>
  </si>
  <si>
    <t xml:space="preserve">"C.2.09"   0,8*2</t>
  </si>
  <si>
    <t xml:space="preserve">"E.2.18a"   1,8</t>
  </si>
  <si>
    <t xml:space="preserve">"E.2.18b"   1,8*3</t>
  </si>
  <si>
    <t xml:space="preserve">"F.2.03b"   1,8</t>
  </si>
  <si>
    <t xml:space="preserve">"F.2.04b"   1,8*2</t>
  </si>
  <si>
    <t>824</t>
  </si>
  <si>
    <t>19416007</t>
  </si>
  <si>
    <t>lišta ukončovací z eloxovaného hliníku 8mm</t>
  </si>
  <si>
    <t>-2046745850</t>
  </si>
  <si>
    <t>63,7*1,05 'Přepočtené koeficientem množství</t>
  </si>
  <si>
    <t>825</t>
  </si>
  <si>
    <t>781492451</t>
  </si>
  <si>
    <t>Obklad - dokončující práce montáž profilu lepeného standardním cementovým lepidlem ukončovacího</t>
  </si>
  <si>
    <t>-604261857</t>
  </si>
  <si>
    <t>https://podminky.urs.cz/item/CS_URS_2024_02/781492451</t>
  </si>
  <si>
    <t xml:space="preserve">"B.1.05"   (0,1+2,4+0,15)</t>
  </si>
  <si>
    <t xml:space="preserve">"C.1.08"   (1,475+2,2)+1,8*2</t>
  </si>
  <si>
    <t xml:space="preserve">"C.1.09"   (0,6+1,475+0,3)+1,8*2</t>
  </si>
  <si>
    <t xml:space="preserve">"C.1.10"   ((2,035+1,525+0,15+2,3)*2-0,7)</t>
  </si>
  <si>
    <t xml:space="preserve">"C.1.11"   ((2,15+2,7)*2-0,8)</t>
  </si>
  <si>
    <t xml:space="preserve">"E.1.04a"   (0,94+1,91-0,7)*2</t>
  </si>
  <si>
    <t xml:space="preserve">"E.1.04b"   ((0,9+1,86)*2-0,7)</t>
  </si>
  <si>
    <t xml:space="preserve">"E.1.22a"   (2,15+2,45-0,8)*2</t>
  </si>
  <si>
    <t xml:space="preserve">"E.1.22b"   ((1,175+2,76+2,45)*2-0,8)</t>
  </si>
  <si>
    <t xml:space="preserve">"F.1.03a"   (1,61+2,77-0,8)*2</t>
  </si>
  <si>
    <t xml:space="preserve">"F.1.03b"   ((1,935+1,075+1,645)*2-0,8)</t>
  </si>
  <si>
    <t xml:space="preserve">"F.1.04a"   (1,61+3,65-0,8)*2</t>
  </si>
  <si>
    <t xml:space="preserve">"F.1.04b"   ((2,085+2,575+1,025)*2-0,8)</t>
  </si>
  <si>
    <t xml:space="preserve">"F.1.05"   (0,6+1,0)+1,8*2</t>
  </si>
  <si>
    <t xml:space="preserve">"F.1.08"   0,6+1,1+1,8*2</t>
  </si>
  <si>
    <t xml:space="preserve">"F.1.09"   0,6+1,05+1,8*2</t>
  </si>
  <si>
    <t xml:space="preserve">"F.1.10"   0,6+1,0+1,8*2</t>
  </si>
  <si>
    <t xml:space="preserve">"C.2.02a"   (2,4+2,2-0,8)*2</t>
  </si>
  <si>
    <t xml:space="preserve">"C.2.02b"   ((2,27+2,2)*2-0,7-0,8)</t>
  </si>
  <si>
    <t xml:space="preserve">"C.2.02c"   ((1,1+2,15)*2-0,7)</t>
  </si>
  <si>
    <t xml:space="preserve">"C.2.04"   0,8*2*2+1,8*2+1,475+0,6</t>
  </si>
  <si>
    <t xml:space="preserve">"C.2.05"   1,475+0,3+0,6+1,8*2</t>
  </si>
  <si>
    <t xml:space="preserve">"C.2.06a"   ((3,01+4,8)*2-0,8-0,7*2)</t>
  </si>
  <si>
    <t xml:space="preserve">"C.2.06b"   ((1,2+0,15+0,9)*2-0,7)</t>
  </si>
  <si>
    <t xml:space="preserve">"C.2.06c"   ((1,35+2,115)*2-0,7)</t>
  </si>
  <si>
    <t xml:space="preserve">"E.2.14a"   (0,45+4,56+0,45-0,6*2-0,7)+1,8*8</t>
  </si>
  <si>
    <t xml:space="preserve">"E.2.14b"   ((1,2+1,04+1,64)*2-0,7)+1,8*2</t>
  </si>
  <si>
    <t xml:space="preserve">"E.2.16"   0,75+0,6+1,8*2</t>
  </si>
  <si>
    <t xml:space="preserve">"E.2.17"   0,6+1,0+1,8*2</t>
  </si>
  <si>
    <t xml:space="preserve">"E.2.18a"   (1,5+2,96-0,1*2-0,8)*2</t>
  </si>
  <si>
    <t xml:space="preserve">"E.2.18b"   ((1,025+1,625+2,96)*2-0,8)</t>
  </si>
  <si>
    <t xml:space="preserve">"F.2.03a"   (1,61+2,77-0,8)*2</t>
  </si>
  <si>
    <t xml:space="preserve">"F.2.03b"   ((0,968*2+1,075+1,645)*2-0,8)</t>
  </si>
  <si>
    <t xml:space="preserve">"F.2.04a"   (1,61+3,65-0,8)*2</t>
  </si>
  <si>
    <t xml:space="preserve">"F.2.04b"   ((2,085+2,575+1,025)*2-0,8)</t>
  </si>
  <si>
    <t xml:space="preserve">"F.2.05"   0,6+1,0+1,8*2</t>
  </si>
  <si>
    <t xml:space="preserve">"F.2.07"   0,6+1,1+1,8*2</t>
  </si>
  <si>
    <t xml:space="preserve">"F.2.08"   0,6+1,05+1,8*2</t>
  </si>
  <si>
    <t xml:space="preserve">"F.2.09"   0,6+1,0+1,8*2</t>
  </si>
  <si>
    <t>826</t>
  </si>
  <si>
    <t>-598628083</t>
  </si>
  <si>
    <t>293,882*1,05 'Přepočtené koeficientem množství</t>
  </si>
  <si>
    <t>827</t>
  </si>
  <si>
    <t>781495115</t>
  </si>
  <si>
    <t>Obklad - dokončující práce ostatní práce spárování silikonem</t>
  </si>
  <si>
    <t>-1566449676</t>
  </si>
  <si>
    <t>https://podminky.urs.cz/item/CS_URS_2024_02/781495115</t>
  </si>
  <si>
    <t>"kouty, styk se zárubní, sprchový kout</t>
  </si>
  <si>
    <t xml:space="preserve">"C.1.08"   1,8*2+0,1+1,125</t>
  </si>
  <si>
    <t xml:space="preserve">"C.1.09"   1,8</t>
  </si>
  <si>
    <t xml:space="preserve">"C.1.10"   1,8*10+1,985-0,2-0,2+0,15*3</t>
  </si>
  <si>
    <t xml:space="preserve">"C.1.11"   2,0*6+1,25+0,9+0,15+1,0*2</t>
  </si>
  <si>
    <t xml:space="preserve">"E.1.04a"   1,8*8</t>
  </si>
  <si>
    <t xml:space="preserve">"E.1.04b"   1,8*6</t>
  </si>
  <si>
    <t xml:space="preserve">"E.1.22a"   1,8*7</t>
  </si>
  <si>
    <t xml:space="preserve">"E.1.22b"   1,8*8</t>
  </si>
  <si>
    <t xml:space="preserve">"F.1.03a"   1,8*8</t>
  </si>
  <si>
    <t xml:space="preserve">"F.1.03b"   1,8*7</t>
  </si>
  <si>
    <t xml:space="preserve">"F.1.04a"   1,8*8</t>
  </si>
  <si>
    <t xml:space="preserve">"F.1.04b"   1,8*9</t>
  </si>
  <si>
    <t xml:space="preserve">"F.1.05"   1,8*2</t>
  </si>
  <si>
    <t xml:space="preserve">"F.1.08"   1,8*2</t>
  </si>
  <si>
    <t xml:space="preserve">"F.1.09"   1,8*2</t>
  </si>
  <si>
    <t xml:space="preserve">"F.1.10"   1,8*2</t>
  </si>
  <si>
    <t xml:space="preserve">"C.2.02a"   1,8*9</t>
  </si>
  <si>
    <t xml:space="preserve">"C.2.02b"   1,8*8</t>
  </si>
  <si>
    <t xml:space="preserve">"C.2.02c"   1,8*6</t>
  </si>
  <si>
    <t xml:space="preserve">"C.2.04"   0,8*4+1,8*2+1,475-0,2+0,1</t>
  </si>
  <si>
    <t xml:space="preserve">"C.2.05"   1,8</t>
  </si>
  <si>
    <t xml:space="preserve">"C.2.06a"   1,8*13</t>
  </si>
  <si>
    <t xml:space="preserve">"C.2.06b"   1,8*7+0,9-0,2+0,15*2</t>
  </si>
  <si>
    <t xml:space="preserve">"C.2.06c"   1,8*7+2,115-1,2+0,1*2</t>
  </si>
  <si>
    <t xml:space="preserve">"E.2.14a"   1,8*6</t>
  </si>
  <si>
    <t xml:space="preserve">"E.2.14b"   1,8*4</t>
  </si>
  <si>
    <t xml:space="preserve">"E.2.16"   1,8</t>
  </si>
  <si>
    <t xml:space="preserve">"E.2.17"   1,8</t>
  </si>
  <si>
    <t xml:space="preserve">"E.2.18a"   1,8*10</t>
  </si>
  <si>
    <t xml:space="preserve">"E.2.18b"   1,8*9</t>
  </si>
  <si>
    <t xml:space="preserve">"F.2.03a"   1,8*8</t>
  </si>
  <si>
    <t xml:space="preserve">"F.2.03b"   1,8*7</t>
  </si>
  <si>
    <t xml:space="preserve">"F.2.04a"   1,8*8</t>
  </si>
  <si>
    <t xml:space="preserve">"F.2.04b"   1,8*8</t>
  </si>
  <si>
    <t xml:space="preserve">"F.2.05"   1,8</t>
  </si>
  <si>
    <t xml:space="preserve">"F.2.07"   1,8</t>
  </si>
  <si>
    <t xml:space="preserve">"F.2.08"   1,8</t>
  </si>
  <si>
    <t xml:space="preserve">"F.2.09"   1,8</t>
  </si>
  <si>
    <t>828</t>
  </si>
  <si>
    <t>781495141</t>
  </si>
  <si>
    <t>Obklad - dokončující práce průnik obkladem kruhový, bez izolace do DN 30</t>
  </si>
  <si>
    <t>-321899518</t>
  </si>
  <si>
    <t>https://podminky.urs.cz/item/CS_URS_2024_02/781495141</t>
  </si>
  <si>
    <t>"prostupy potrubí</t>
  </si>
  <si>
    <t xml:space="preserve">"C.1.08"   4</t>
  </si>
  <si>
    <t xml:space="preserve">"C.1.09"   2</t>
  </si>
  <si>
    <t xml:space="preserve">"C.1.11"   4</t>
  </si>
  <si>
    <t xml:space="preserve">"E.1.04a"   2</t>
  </si>
  <si>
    <t xml:space="preserve">"E.1.22a"   4</t>
  </si>
  <si>
    <t xml:space="preserve">"F.1.05"   2</t>
  </si>
  <si>
    <t xml:space="preserve">"F.1.08"   2</t>
  </si>
  <si>
    <t xml:space="preserve">"F.1.09"   2</t>
  </si>
  <si>
    <t xml:space="preserve">"F.1.10"   2</t>
  </si>
  <si>
    <t xml:space="preserve">"C.2.02a"   4</t>
  </si>
  <si>
    <t xml:space="preserve">"C.2.04"   2</t>
  </si>
  <si>
    <t xml:space="preserve">"C.2.05"   2</t>
  </si>
  <si>
    <t xml:space="preserve">"C.2.06a"   4</t>
  </si>
  <si>
    <t xml:space="preserve">"C.2.06c"   4</t>
  </si>
  <si>
    <t xml:space="preserve">"E.2.16"   2</t>
  </si>
  <si>
    <t xml:space="preserve">"E.2.17"   2</t>
  </si>
  <si>
    <t xml:space="preserve">"F.2.05"   2</t>
  </si>
  <si>
    <t xml:space="preserve">"F.2.07"   2</t>
  </si>
  <si>
    <t xml:space="preserve">"F.2.08"   2</t>
  </si>
  <si>
    <t xml:space="preserve">"F.2.09"   9</t>
  </si>
  <si>
    <t>829</t>
  </si>
  <si>
    <t>781495142</t>
  </si>
  <si>
    <t>Obklad - dokončující práce průnik obkladem kruhový, bez izolace přes DN 30 do DN 90</t>
  </si>
  <si>
    <t>-718394125</t>
  </si>
  <si>
    <t>https://podminky.urs.cz/item/CS_URS_2024_02/781495142</t>
  </si>
  <si>
    <t>"prostupy potrubí (odpady, splachování apod.)</t>
  </si>
  <si>
    <t xml:space="preserve">"C.1.08"   2</t>
  </si>
  <si>
    <t xml:space="preserve">"C.1.09"   1</t>
  </si>
  <si>
    <t xml:space="preserve">"C.1.11"   2</t>
  </si>
  <si>
    <t xml:space="preserve">"E.1.04a"   1</t>
  </si>
  <si>
    <t xml:space="preserve">"E.1.04b"   1</t>
  </si>
  <si>
    <t xml:space="preserve">"E.1.22a"   2</t>
  </si>
  <si>
    <t xml:space="preserve">"F.1.03a"   2</t>
  </si>
  <si>
    <t xml:space="preserve">"F.1.03b"   2</t>
  </si>
  <si>
    <t xml:space="preserve">"F.1.04a"   2</t>
  </si>
  <si>
    <t xml:space="preserve">"F.1.04b"   6</t>
  </si>
  <si>
    <t xml:space="preserve">"F.1.05"   1</t>
  </si>
  <si>
    <t xml:space="preserve">"F.1.08"   1</t>
  </si>
  <si>
    <t xml:space="preserve">"F.1.09"   1</t>
  </si>
  <si>
    <t xml:space="preserve">"F.1.10"   1</t>
  </si>
  <si>
    <t xml:space="preserve">"C.2.02a"   2</t>
  </si>
  <si>
    <t xml:space="preserve">"C.2.02c"   1</t>
  </si>
  <si>
    <t xml:space="preserve">"C.2.04"   1</t>
  </si>
  <si>
    <t xml:space="preserve">"C.2.05"   1</t>
  </si>
  <si>
    <t xml:space="preserve">"C.2.06a"   2</t>
  </si>
  <si>
    <t xml:space="preserve">"C.2.06b"   1</t>
  </si>
  <si>
    <t xml:space="preserve">"C.2.06c"   3</t>
  </si>
  <si>
    <t xml:space="preserve">"E.2.11"   1</t>
  </si>
  <si>
    <t xml:space="preserve">"E.2.14b"   6</t>
  </si>
  <si>
    <t xml:space="preserve">"E.2.16"   1</t>
  </si>
  <si>
    <t xml:space="preserve">"E.2.17"   1</t>
  </si>
  <si>
    <t xml:space="preserve">"E.2.18a"   3</t>
  </si>
  <si>
    <t xml:space="preserve">"E.2.18b"   3</t>
  </si>
  <si>
    <t xml:space="preserve">"F.2.03a"   2</t>
  </si>
  <si>
    <t xml:space="preserve">"F.2.03b"   2</t>
  </si>
  <si>
    <t xml:space="preserve">"F.2.04a"   2</t>
  </si>
  <si>
    <t xml:space="preserve">"F.2.05"   1</t>
  </si>
  <si>
    <t xml:space="preserve">"F.2.07"   1</t>
  </si>
  <si>
    <t xml:space="preserve">"F.2.08"   1</t>
  </si>
  <si>
    <t xml:space="preserve">"F.2.09"   1</t>
  </si>
  <si>
    <t>830</t>
  </si>
  <si>
    <t>781495143</t>
  </si>
  <si>
    <t>Obklad - dokončující práce průnik obkladem kruhový, bez izolace přes DN 90</t>
  </si>
  <si>
    <t>-1226647365</t>
  </si>
  <si>
    <t>https://podminky.urs.cz/item/CS_URS_2024_02/781495143</t>
  </si>
  <si>
    <t>"prostupy potrubí (odpady)</t>
  </si>
  <si>
    <t xml:space="preserve">"C.1.10"   2</t>
  </si>
  <si>
    <t xml:space="preserve">"F.1.04b"   2</t>
  </si>
  <si>
    <t xml:space="preserve">"C.2.06c"   2</t>
  </si>
  <si>
    <t xml:space="preserve">"F.2.04b"   2</t>
  </si>
  <si>
    <t>831</t>
  </si>
  <si>
    <t>781495153</t>
  </si>
  <si>
    <t>Obklad - dokončující práce průnik obkladem hranatý, bez izolace, o delší straně přes 90 mm</t>
  </si>
  <si>
    <t>187310307</t>
  </si>
  <si>
    <t>https://podminky.urs.cz/item/CS_URS_2024_02/781495153</t>
  </si>
  <si>
    <t>"splachovače apod.</t>
  </si>
  <si>
    <t xml:space="preserve">"C.2.06c"   1</t>
  </si>
  <si>
    <t>832</t>
  </si>
  <si>
    <t>781495211</t>
  </si>
  <si>
    <t>Čištění vnitřních ploch po provedení obkladu stěn chemickými prostředky</t>
  </si>
  <si>
    <t>-1592360032</t>
  </si>
  <si>
    <t>https://podminky.urs.cz/item/CS_URS_2024_02/781495211</t>
  </si>
  <si>
    <t>833</t>
  </si>
  <si>
    <t>781571111</t>
  </si>
  <si>
    <t>Montáž keramických obkladů ostění lepených standardním lepidlem šířky ostění do 200 mm</t>
  </si>
  <si>
    <t>200575053</t>
  </si>
  <si>
    <t>https://podminky.urs.cz/item/CS_URS_2024_02/781571111</t>
  </si>
  <si>
    <t>"SDK kastlíky apod.</t>
  </si>
  <si>
    <t xml:space="preserve">"C.1.10"   1,8*5</t>
  </si>
  <si>
    <t xml:space="preserve">"C.1.11"   1,25</t>
  </si>
  <si>
    <t xml:space="preserve">"E.1.22a"   1,8*2</t>
  </si>
  <si>
    <t xml:space="preserve">"E.1.22b"   1,8*3</t>
  </si>
  <si>
    <t xml:space="preserve">"F.1.03b"   1,8*2</t>
  </si>
  <si>
    <t xml:space="preserve">"F.1.04b"   1,8*6</t>
  </si>
  <si>
    <t xml:space="preserve">"C.2.02a"   1,8*2</t>
  </si>
  <si>
    <t xml:space="preserve">"C.2.06b"   1,8*2</t>
  </si>
  <si>
    <t xml:space="preserve">"C.2.06c"   1,8</t>
  </si>
  <si>
    <t xml:space="preserve">"E.2.11"   2,0+(2,0*1,8)</t>
  </si>
  <si>
    <t xml:space="preserve">"F.2.03b"   1,8*2</t>
  </si>
  <si>
    <t xml:space="preserve">"F.2.04b"   1,8*4</t>
  </si>
  <si>
    <t>834</t>
  </si>
  <si>
    <t>399442774</t>
  </si>
  <si>
    <t>71,65*0,22 'Přepočtené koeficientem množství</t>
  </si>
  <si>
    <t>835</t>
  </si>
  <si>
    <t>781571121</t>
  </si>
  <si>
    <t>Montáž keramických obkladů ostění lepených standardním lepidlem šířky ostění přes 200 do 400 mm</t>
  </si>
  <si>
    <t>2101928189</t>
  </si>
  <si>
    <t>https://podminky.urs.cz/item/CS_URS_2024_02/781571121</t>
  </si>
  <si>
    <t xml:space="preserve">"C.1.10"   1,8</t>
  </si>
  <si>
    <t xml:space="preserve">"E.2.18b"   1,8*2</t>
  </si>
  <si>
    <t>836</t>
  </si>
  <si>
    <t>963584680</t>
  </si>
  <si>
    <t>7,2*0,44 'Přepočtené koeficientem množství</t>
  </si>
  <si>
    <t>837</t>
  </si>
  <si>
    <t>781673111</t>
  </si>
  <si>
    <t>Montáž keramických obkladů parapetů lepených standardním lepidlem, šířky parapetu do 100 mm</t>
  </si>
  <si>
    <t>761571792</t>
  </si>
  <si>
    <t>https://podminky.urs.cz/item/CS_URS_2024_02/781673111</t>
  </si>
  <si>
    <t xml:space="preserve">"C.1.08"   1,125</t>
  </si>
  <si>
    <t xml:space="preserve">"E.2.11"   1,2</t>
  </si>
  <si>
    <t>"E.1.16, E.1.17, E.1.18 - O09</t>
  </si>
  <si>
    <t>2,4*2</t>
  </si>
  <si>
    <t>"E.2.12, E.2.13, E.2.14 - O09</t>
  </si>
  <si>
    <t>838</t>
  </si>
  <si>
    <t>1574779974</t>
  </si>
  <si>
    <t>11,925*0,11 'Přepočtené koeficientem množství</t>
  </si>
  <si>
    <t>839</t>
  </si>
  <si>
    <t>781673112</t>
  </si>
  <si>
    <t>Montáž keramických obkladů parapetů lepených standardním lepidlem, šířky parapetu přes 100 do 150 mm</t>
  </si>
  <si>
    <t>-824938523</t>
  </si>
  <si>
    <t>https://podminky.urs.cz/item/CS_URS_2024_02/781673112</t>
  </si>
  <si>
    <t>"předstěnové instalace</t>
  </si>
  <si>
    <t xml:space="preserve">"C.1.10"   0,99+0,995-0,2-0,2</t>
  </si>
  <si>
    <t xml:space="preserve">"C.1.11"   0,9</t>
  </si>
  <si>
    <t xml:space="preserve">"C.2.06b"   0,9-0,2</t>
  </si>
  <si>
    <t xml:space="preserve">"C.2.06c"   2,115-1,2</t>
  </si>
  <si>
    <t>840</t>
  </si>
  <si>
    <t>-879602820</t>
  </si>
  <si>
    <t>4,1*0,165 'Přepočtené koeficientem množství</t>
  </si>
  <si>
    <t>841</t>
  </si>
  <si>
    <t>998781122</t>
  </si>
  <si>
    <t>Přesun hmot pro obklady keramické stanovený z hmotnosti přesunovaného materiálu vodorovná dopravní vzdálenost do 50 m ruční (bez užití mechanizace) v objektech výšky přes 6 do 12 m</t>
  </si>
  <si>
    <t>486594783</t>
  </si>
  <si>
    <t>https://podminky.urs.cz/item/CS_URS_2024_02/998781122</t>
  </si>
  <si>
    <t>842</t>
  </si>
  <si>
    <t>998781129</t>
  </si>
  <si>
    <t>Přesun hmot pro obklady keramické stanovený z hmotnosti přesunovaného materiálu vodorovná dopravní vzdálenost do 50 m Příplatek k cenám za ruční zvětšený přesun přes vymezenou vodorovnou dopravní vzdálenost za každých dalších započatých 50 m</t>
  </si>
  <si>
    <t>1206258261</t>
  </si>
  <si>
    <t>https://podminky.urs.cz/item/CS_URS_2024_02/998781129</t>
  </si>
  <si>
    <t>Dokončovací práce - nátěry</t>
  </si>
  <si>
    <t>843</t>
  </si>
  <si>
    <t>783301313</t>
  </si>
  <si>
    <t>Příprava podkladu zámečnických konstrukcí před provedením nátěru odmaštění odmašťovačem ředidlovým</t>
  </si>
  <si>
    <t>104784661</t>
  </si>
  <si>
    <t>https://podminky.urs.cz/item/CS_URS_2024_02/783301313</t>
  </si>
  <si>
    <t>"překlady UE120</t>
  </si>
  <si>
    <t xml:space="preserve">"P9"   1*2*2,5*(0,12+0,052*2-0,0048)*2</t>
  </si>
  <si>
    <t xml:space="preserve">"P16"   1*2*1,2*(0,12+0,052*2-0,0048)*2</t>
  </si>
  <si>
    <t xml:space="preserve">"P18"   1*2*2,1*(0,12+0,052*2-0,0048)*2</t>
  </si>
  <si>
    <t xml:space="preserve">"P21"   1*2*1,65*(0,12+0,052*2-0,0048)*2</t>
  </si>
  <si>
    <t>"nové příčné nosníky I200 pro světlovody</t>
  </si>
  <si>
    <t>1,0*4*(0,2+0,09*2-0,0075)*2</t>
  </si>
  <si>
    <t>"průvlak HEB200 v prostoru schodiště pavilonu F</t>
  </si>
  <si>
    <t>4,0*(0,2*6-0,09*2)</t>
  </si>
  <si>
    <t>"Sloup 2xU120 v prostoru schodiště pavilonu F</t>
  </si>
  <si>
    <t>0,12*4*3,25+0,3*0,12+(0,3+0,12)*2*0,015</t>
  </si>
  <si>
    <t>844</t>
  </si>
  <si>
    <t>783314203</t>
  </si>
  <si>
    <t>Základní antikorozní nátěr zámečnických konstrukcí jednonásobný syntetický samozákladující</t>
  </si>
  <si>
    <t>162668005</t>
  </si>
  <si>
    <t>https://podminky.urs.cz/item/CS_URS_2024_02/783314203</t>
  </si>
  <si>
    <t>845</t>
  </si>
  <si>
    <t>783801507</t>
  </si>
  <si>
    <t>Příprava podkladu omítek před provedením nátěru omytí tlakovou vodou s přídavkem odmaštovače</t>
  </si>
  <si>
    <t>1787250582</t>
  </si>
  <si>
    <t>https://podminky.urs.cz/item/CS_URS_2024_02/783801507</t>
  </si>
  <si>
    <t>846</t>
  </si>
  <si>
    <t>783823151</t>
  </si>
  <si>
    <t>Penetrační nátěr omítek hrubých betonových povrchů nebo omítek hrubých, rýhovaných tenkovrstvých nebo škrábaných (břízolitových) akrylátový</t>
  </si>
  <si>
    <t>-1299734297</t>
  </si>
  <si>
    <t>https://podminky.urs.cz/item/CS_URS_2024_02/783823151</t>
  </si>
  <si>
    <t>"stěna z tvárnic ztraceného bednění v 1.PP</t>
  </si>
  <si>
    <t>12,9*2,4</t>
  </si>
  <si>
    <t>847</t>
  </si>
  <si>
    <t>783823155</t>
  </si>
  <si>
    <t>Penetrační nátěr omítek hrubých betonových povrchů nebo omítek hrubých, rýhovaných tenkovrstvých nebo škrábaných (břízolitových) silikonový</t>
  </si>
  <si>
    <t>1833810882</t>
  </si>
  <si>
    <t>https://podminky.urs.cz/item/CS_URS_2024_02/783823155</t>
  </si>
  <si>
    <t>848</t>
  </si>
  <si>
    <t>783827521</t>
  </si>
  <si>
    <t>Krycí (ochranný ) nátěr omítek dvojnásobný hrubých betonových povrchů nebo omítek hrubých, rýhovaných tenkovrstvých nebo škrábaných (břízolitových) akrylátový</t>
  </si>
  <si>
    <t>-1490311837</t>
  </si>
  <si>
    <t>https://podminky.urs.cz/item/CS_URS_2024_02/783827521</t>
  </si>
  <si>
    <t>849</t>
  </si>
  <si>
    <t>783827525</t>
  </si>
  <si>
    <t>Krycí (ochranný ) nátěr omítek dvojnásobný hrubých betonových povrchů nebo omítek hrubých, rýhovaných tenkovrstvých nebo škrábaných (břízolitových) silikonový</t>
  </si>
  <si>
    <t>-259220579</t>
  </si>
  <si>
    <t>https://podminky.urs.cz/item/CS_URS_2024_02/783827525</t>
  </si>
  <si>
    <t>"pavilon E - pohled severní</t>
  </si>
  <si>
    <t>(24,35+0,3)*(3,55+0,1)+(-2,4*1,5+(2,4+1,5*2)*0,11)*4+(-2,4*2,4+(2,4+2,4*2)*0,11)*4</t>
  </si>
  <si>
    <t>(24,35+0,3)*(7,85-3,55)+(-2,4*1,5+(2,4+1,5*2)*0,11)*4+(-2,4*2,4+(2,4+2,4*2)*0,11)*3+(-1,1*2,4-1,3*3,3+(1,1+1,3+3,3*2)*0,11)</t>
  </si>
  <si>
    <t>"pavilon E - pohled východní</t>
  </si>
  <si>
    <t>10,1*(3,55+0,1)</t>
  </si>
  <si>
    <t>10,1*(7,85-3,55)</t>
  </si>
  <si>
    <t>"pavilon E - pohled západní</t>
  </si>
  <si>
    <t>(0,65+2,4+0,4+2,4+1,25)*(3,55+0,155)+(-2,4*1,5+(2,4+1,5*2)*0,11)*2</t>
  </si>
  <si>
    <t>(0,65+2,4+0,4+2,4+1,25)*(7,85-3,55)+(10,1-0,65-2,4-0,4-2,4-1,25)*(7,85-7,0)+(-2,4*1,5+(2,4+1,5*2)*0,11)*2</t>
  </si>
  <si>
    <t>850</t>
  </si>
  <si>
    <t>783827529</t>
  </si>
  <si>
    <t>Krycí (ochranný ) nátěr omítek dvojnásobný hrubých betonových povrchů nebo omítek hrubých, rýhovaných tenkovrstvých nebo škrábaných (břízolitových) Příplatek k cenám -7521 až -7525 za biocidní přísadu</t>
  </si>
  <si>
    <t>1966792930</t>
  </si>
  <si>
    <t>https://podminky.urs.cz/item/CS_URS_2024_02/783827529</t>
  </si>
  <si>
    <t>851</t>
  </si>
  <si>
    <t>783897603</t>
  </si>
  <si>
    <t>Krycí (ochranný ) nátěr omítek Příplatek k cenám za zvýšenou pracnost provádění styku 2 barev dvojnásobného nátěru</t>
  </si>
  <si>
    <t>2132906950</t>
  </si>
  <si>
    <t>https://podminky.urs.cz/item/CS_URS_2024_02/783897603</t>
  </si>
  <si>
    <t>(24,35+0,3)</t>
  </si>
  <si>
    <t>10,1</t>
  </si>
  <si>
    <t>(0,65+2,4+0,4+2,4+1,25)</t>
  </si>
  <si>
    <t>852</t>
  </si>
  <si>
    <t>783897611</t>
  </si>
  <si>
    <t>Krycí (ochranný ) nátěr omítek Příplatek k cenám za provádění barevného nátěru v odstínu středně sytém dvojnásobného</t>
  </si>
  <si>
    <t>264811907</t>
  </si>
  <si>
    <t>https://podminky.urs.cz/item/CS_URS_2024_02/783897611</t>
  </si>
  <si>
    <t>853</t>
  </si>
  <si>
    <t>783897615</t>
  </si>
  <si>
    <t>Krycí (ochranný ) nátěr omítek Příplatek k cenám za provádění barevného nátěru v odstínu sytém dvojnásobného</t>
  </si>
  <si>
    <t>-1171253239</t>
  </si>
  <si>
    <t>https://podminky.urs.cz/item/CS_URS_2024_02/783897615</t>
  </si>
  <si>
    <t>Dokončovací práce - malby a tapety</t>
  </si>
  <si>
    <t>854</t>
  </si>
  <si>
    <t>784111001</t>
  </si>
  <si>
    <t>Oprášení (ometení) podkladu v místnostech výšky do 3,80 m</t>
  </si>
  <si>
    <t>855775500</t>
  </si>
  <si>
    <t>https://podminky.urs.cz/item/CS_URS_2024_02/784111001</t>
  </si>
  <si>
    <t>"viz Malby v místnostech...</t>
  </si>
  <si>
    <t>762,76+3771,289+5,82</t>
  </si>
  <si>
    <t>855</t>
  </si>
  <si>
    <t>784111007</t>
  </si>
  <si>
    <t>Oprášení (ometení) podkladu na schodišti o výšce podlaží do 3,80 m</t>
  </si>
  <si>
    <t>-889785612</t>
  </si>
  <si>
    <t>https://podminky.urs.cz/item/CS_URS_2024_02/784111007</t>
  </si>
  <si>
    <t>"viz Malby na schodišti...</t>
  </si>
  <si>
    <t>18,265+86,482</t>
  </si>
  <si>
    <t>856</t>
  </si>
  <si>
    <t>784121001</t>
  </si>
  <si>
    <t>Oškrabání malby v místnostech výšky do 3,80 m</t>
  </si>
  <si>
    <t>1669876814</t>
  </si>
  <si>
    <t>https://podminky.urs.cz/item/CS_URS_2024_02/784121001</t>
  </si>
  <si>
    <t>"stávající místnosti dotčené stavebními úpravami</t>
  </si>
  <si>
    <t xml:space="preserve">"A.1.01"   (2,4+1,8+2,3+1,8+1,25+1,2+1,2+0,4)*3,0-(1,4+0,3+3,6)*2,75</t>
  </si>
  <si>
    <t xml:space="preserve">"A.1.10"   (1,7*2+4,725)*3,0+1,7*4,725-1,2*3,0+(1,2+3,0*2)*0,25-0,8*1,97</t>
  </si>
  <si>
    <t xml:space="preserve">"A.1.11"   (3,85*2+4,725)*3,0+3,85*4,725-1,2*3,0+(1,2+3,0*2)*0,25</t>
  </si>
  <si>
    <t xml:space="preserve">"B.1.04"   (0,3+1,2+0,27+1,2+0,26+1,2+0,27+1,2)*3,0-1,2*1,8*4</t>
  </si>
  <si>
    <t xml:space="preserve">"B.1.05"   (0,1+2,4+0,15)*(3,0-1,8)-2,4*(1,8+0,95-1,8)</t>
  </si>
  <si>
    <t xml:space="preserve">"B.1.07"   (0,3+0,6+0,1)*(3,0-1,8)-0,6*0,6+(0,1+0,6+0,1)*(3,0-1,8)-0,6*0,6</t>
  </si>
  <si>
    <t xml:space="preserve">"B.1.08"   (0,1+0,6+0,3)*(3,0-1,8)-0,6*0,6</t>
  </si>
  <si>
    <t xml:space="preserve">"B.1.09"   (0,3+0,6+0,6)*(3,0-1,8)-0,6*0,6</t>
  </si>
  <si>
    <t xml:space="preserve">"B.1.10"   (1,2+0,3)*3,0-1,2*1,8</t>
  </si>
  <si>
    <t xml:space="preserve">"C.1.03"   (8,0*2+1,8)*2,6+1,8*8,0-0,8*1,97-1,1*2,1-1,6*2,1-1,2*1,8</t>
  </si>
  <si>
    <t xml:space="preserve">"D.1.01"   (7,9+1,2)*2*3,0+7,9*1,2-0,9*1,97+(1,0+2,1*2)*0,2-1,2*2,75+(1,2+2,75*2)*0,25-2,4*2,75-1,8*2,4+(1,8+2,4*2)*0,16</t>
  </si>
  <si>
    <t xml:space="preserve">"D.1.02"   (2,4+4,2)*2*3,0-2,2*2,3-1,8*2,4+(1,8+2,4*2)*0,36-2,4*2,75+(2,4+2,75*2)*0,3</t>
  </si>
  <si>
    <t xml:space="preserve">"D.1.03"   (3,6+4,2)*2*3,0-2,2*2,3</t>
  </si>
  <si>
    <t xml:space="preserve">"E.1.05"   (0,4+2,7+3,3)*3,3-2,7*2,2</t>
  </si>
  <si>
    <t xml:space="preserve">"E.1.06"   2,7*3,3*9-2,4*2,4*4-2,4*1,5*5-0,9*0,8</t>
  </si>
  <si>
    <t xml:space="preserve">"E.1.07"   (5,7+7,27+0,4+0,27)*2*3,3+5,7*7,27+7,27*0,25*2-0,8*1,97-2,4*2,1*2</t>
  </si>
  <si>
    <t xml:space="preserve">"E.1.08"   (2,95+2,0*2)*3,3-0,8*1,97+2,95*2,0</t>
  </si>
  <si>
    <t xml:space="preserve">"E.1.08a"   (2,95+4,89*2+0,11*2)*3,3-2,4*2,1+2,95*(4,89+0,11)</t>
  </si>
  <si>
    <t xml:space="preserve">"E.1.10"   (2,95+2,0*2)*3,3-0,8*1,97+2,95*2,0</t>
  </si>
  <si>
    <t xml:space="preserve">"E.1.10a"   (2,95+4,89*2+0,11*2)*3,3-2,4*2,1+2,95*(4,89+0,11)</t>
  </si>
  <si>
    <t xml:space="preserve">"E.1.19"   3,0*(3,0-2,0)-0,6*0,6*3</t>
  </si>
  <si>
    <t xml:space="preserve">"A.2.01"   (2,65+1,8+4,2+1,8+1,9)*3,0-1,8*1,2*2</t>
  </si>
  <si>
    <t xml:space="preserve">"A.2.09"   (3,15+1,5)*(3,0-1,8)-0,9*0,9*3</t>
  </si>
  <si>
    <t xml:space="preserve">"D.2.02"   (4,05*2+0,15*2+1,05+2,1+1,05)*3,0+4,2*(1,05+2,1+1,05)-0,8*1,97+(0,9+2,1*2)*0,2-0,9*1,8*2</t>
  </si>
  <si>
    <t xml:space="preserve">"D.2.03"   (3,7*2+1,05+2,1+1,05)*3,0-1,8*2,3+(1,8+2,3*2)*0,3-1,8*2,7+(1,8+2,7*2)*0,36</t>
  </si>
  <si>
    <t xml:space="preserve">"E.2.03"   2,7*3,3*7-2,4*1,5*3-2,4*2,4*4-1,3*0,9</t>
  </si>
  <si>
    <t xml:space="preserve">"E.2.09"   (3,18+7,0)*2*3,3+3,18*7,0-0,8*1,97-2,4*2,1</t>
  </si>
  <si>
    <t xml:space="preserve">"E.2.11"   (1,6+0,9)*2*(3,3-2,0)+1,38</t>
  </si>
  <si>
    <t xml:space="preserve">"E.2.14a"   (1,7*2+4,56)*3,0+(4,56-1,04-1,64)*2,2-0,8*1,97*3+(0,9+2,1*2)*0,2*2-0,6*1,97*2</t>
  </si>
  <si>
    <t xml:space="preserve">"E.2.14b"   (1,2+1,64+1,04+1,2)*(3,0-1,8)</t>
  </si>
  <si>
    <t>857</t>
  </si>
  <si>
    <t>784171001</t>
  </si>
  <si>
    <t>Olepování vnitřních ploch (materiál ve specifikaci) včetně pozdějšího odlepení páskou nebo fólií v místnostech výšky do 3,80 m</t>
  </si>
  <si>
    <t>1453516694</t>
  </si>
  <si>
    <t>https://podminky.urs.cz/item/CS_URS_2024_02/784171001</t>
  </si>
  <si>
    <t>"okenní rámy, zárubně, parapety, obklady apod.</t>
  </si>
  <si>
    <t xml:space="preserve">"F.0.01"   2,0*3</t>
  </si>
  <si>
    <t xml:space="preserve">"A.1.10"   (0,9+2,02*2)</t>
  </si>
  <si>
    <t xml:space="preserve">"A.1.11"   (1,2+2,2)*2</t>
  </si>
  <si>
    <t xml:space="preserve">"B.1.04a"   (1,1+1,8)*2*4+1,0+2,2*2</t>
  </si>
  <si>
    <t xml:space="preserve">"C.1.02"   2,4+2,75*2</t>
  </si>
  <si>
    <t xml:space="preserve">"C.1.03"   (0,9+2,02*2)+1,1+2,1*2+(1,2+1,5)*2</t>
  </si>
  <si>
    <t xml:space="preserve">"C.1.04"   1,0+2,2*2</t>
  </si>
  <si>
    <t xml:space="preserve">"C.1.05"   (0,9+2,02*2)*3+(1,0+2,02*2)*3+(0,8+2,02*2)</t>
  </si>
  <si>
    <t xml:space="preserve">"C.1.06"   (1,0+2,02*2)</t>
  </si>
  <si>
    <t xml:space="preserve">"C.1.07"   (0,9+2,02*2)+(2,4+0,735)*2</t>
  </si>
  <si>
    <t xml:space="preserve">"C.1.08"   (1,0+2,02*2)+(2,4+1,85)*2*3+(0,9+2,02*2)+(1,8*2+1,475+0,6)</t>
  </si>
  <si>
    <t xml:space="preserve">"C.1.09"   (1,0+2,02*2)+(2,4+1,85)*2+(1,3+1,1+2,75)*2+(1,8+0,6+1,475+0,3)</t>
  </si>
  <si>
    <t xml:space="preserve">"C.1.10"   (2,035+1,525+0,15+0,15+2,3)*2+(2,02-1,8)*2</t>
  </si>
  <si>
    <t xml:space="preserve">"C.1.12"   (0,9+2,02*2)</t>
  </si>
  <si>
    <t xml:space="preserve">"D.1.01"   (1,8+2,4*2)+(1,0+2,02*2)</t>
  </si>
  <si>
    <t xml:space="preserve">"E.1.01"   (2,0+3,05*2)+(1,9+2,2*2)</t>
  </si>
  <si>
    <t xml:space="preserve">"E.1.02"   (2,4+0,75)*2</t>
  </si>
  <si>
    <t xml:space="preserve">"E.1.03"   (2,4+0,75)*2</t>
  </si>
  <si>
    <t xml:space="preserve">"E.1.04a"   (0,94+1,91)*2+(2,02-1,8)*2*2</t>
  </si>
  <si>
    <t xml:space="preserve">"E.1.04b"   (0,9+1,86)*2+(2,02-1,8)*2</t>
  </si>
  <si>
    <t xml:space="preserve">"E.1.05"   (1,9+2,2*2)+(1,6+2,2*2)</t>
  </si>
  <si>
    <t xml:space="preserve">"E.1.06"   (1,6+2,2*2)+(2,4+1,5)*2*3+2,4*4*4+(0,9+2,02*2)</t>
  </si>
  <si>
    <t xml:space="preserve">"E.1.07"   (0,9+2,02*2)+(2,4+2,1)*2*2</t>
  </si>
  <si>
    <t xml:space="preserve">"E.1.08"   0,9+2,02*2</t>
  </si>
  <si>
    <t xml:space="preserve">"E.1.08a"   (0,9+2,02*2)+(2,4+2,1)*2</t>
  </si>
  <si>
    <t xml:space="preserve">"E.1.10"   (0,9+2,02*2)</t>
  </si>
  <si>
    <t xml:space="preserve">"E.1.10a"   (0,9+2,02*2)+(2,4+2,1)*2</t>
  </si>
  <si>
    <t xml:space="preserve">"E.1.22a"   (2,15+2,45)*2+(2,02-1,8)*2*2</t>
  </si>
  <si>
    <t xml:space="preserve">"E.1.22b"   (1,175+2,76+2,45)*2+(2,02-1,8)*2</t>
  </si>
  <si>
    <t xml:space="preserve">"F.1.01"   (0,9+2,02*2)*3+(1,0+2,02*2)*5+(1,3+2,75*2)+(1,8+2,75*2)</t>
  </si>
  <si>
    <t xml:space="preserve">"F.1.03a"   (1,61+2,77)*2+(2,02-1,8)*2*2</t>
  </si>
  <si>
    <t xml:space="preserve">"F.1.03b"   (1,935+1,075+1,645)*2+(2,02-1,8)*2</t>
  </si>
  <si>
    <t xml:space="preserve">"F.1.04a"   (1,61+3,65)*2+(2,02-1,8)*2*2</t>
  </si>
  <si>
    <t xml:space="preserve">"F.1.04b"   (2,085+2,575+1,025)*2+(2,02-1,8)*2+(1,2+0,735)*2</t>
  </si>
  <si>
    <t xml:space="preserve">"F.1.05"   (1,0+2,02*2)+(2,4+1,85)*2+(2,4+2,75)*2+(1,8+0,6+1,0)</t>
  </si>
  <si>
    <t xml:space="preserve">"F.1.06"   (1,0+2,02*2)</t>
  </si>
  <si>
    <t xml:space="preserve">"F.1.07"   (0,9+2,02*2)</t>
  </si>
  <si>
    <t xml:space="preserve">"F.1.08"   (1,0+2,02*2)+(2,4+1,85)*2*4+(1,8*2+1,1+0,6)</t>
  </si>
  <si>
    <t xml:space="preserve">"F.1.09"   (1,0+2,02*2)+(2,4+1,85)*2*2+(1,8+0,6+1,05)</t>
  </si>
  <si>
    <t xml:space="preserve">"F.1.10"   (1,0+2,02*2)+(2,4+1,85)*2*2+(1,8+0,6+1,0)</t>
  </si>
  <si>
    <t xml:space="preserve">"A.2.01"   (1,5+1,2)*2</t>
  </si>
  <si>
    <t xml:space="preserve">"C.2.01"   (0,9+2,02*2)*3+(1,0+2,02*2)*2</t>
  </si>
  <si>
    <t xml:space="preserve">"C.2.02a"   (2,4+2,2)*2+(2,02-1,8)*2*2</t>
  </si>
  <si>
    <t xml:space="preserve">"C.2.02b"   (2,27+2,2)*2+(2,02-1,8)*2*2</t>
  </si>
  <si>
    <t xml:space="preserve">"C.2.02c"   (1,1+2,15)*2+(2,02-1,8)*2</t>
  </si>
  <si>
    <t xml:space="preserve">"C.2.03"   (1,0+2,02*2)+(2,4+1,85)*2</t>
  </si>
  <si>
    <t xml:space="preserve">"C.2.04"   (1,0+2,02*2)+(2,4+1,85)*2*3+(1,8*2+1,475+0,6)+(0,6+6,0+0,6+0,6+4,525+0,6)*2+0,8*4</t>
  </si>
  <si>
    <t xml:space="preserve">"C.2.05"   (1,0+2,02*2)+(2,4+1,85)*2*2+(1,8+1,475+0,3+0,6)</t>
  </si>
  <si>
    <t xml:space="preserve">"C.2.06a"   (3,01+4,8+0,2)*2+(2,02-1,8)*2*3</t>
  </si>
  <si>
    <t xml:space="preserve">"C.2.06b"   (1,35+0,9)*2+(2,02-1,8)*2</t>
  </si>
  <si>
    <t xml:space="preserve">"C.2.06c"   (1,35+2,115)*2+(2,02-1,8)*2</t>
  </si>
  <si>
    <t xml:space="preserve">"C.2.07"   (1,0+2,02*2)+(1,4+2,2*2)+(1,2+1,5)*2</t>
  </si>
  <si>
    <t xml:space="preserve">"C.2.08"   (0,9+2,02*2)+(1,2+0,6)*2*2</t>
  </si>
  <si>
    <t xml:space="preserve">"C.2.09"   (1,0+2,02*2)+(1,2+1,5)*2*4+(0,8+4,2)*2</t>
  </si>
  <si>
    <t xml:space="preserve">"D.2.02"   (0,9+2,02*2)</t>
  </si>
  <si>
    <t xml:space="preserve">"E.2.01"   (0,9+2,02*2)+(1,0+2,02*2)*2+(1,8+3,05*2)</t>
  </si>
  <si>
    <t xml:space="preserve">"E.2.03"   (2,4+1,5)*2*3+2,4*4*3+(2,4+3,3)*2+1,8+3,05*2</t>
  </si>
  <si>
    <t xml:space="preserve">"E.2.09"   (0,9+2,02*2)+(2,4+2,1)*2</t>
  </si>
  <si>
    <t xml:space="preserve">"E.2.11"   (1,6+0,9)*2+1,2*2+1,5</t>
  </si>
  <si>
    <t xml:space="preserve">"E.2.14a"   (0,45+4,56+0,45)+(2,02-1,8)*2*3+(0,9+2,02*2)+(0,9+2,02)*2</t>
  </si>
  <si>
    <t xml:space="preserve">"E.2.14b"   (1,2+1,04+1,64)*2+(2,02-1,8)*2</t>
  </si>
  <si>
    <t xml:space="preserve">"E.2.16"   (1,0+2,02*2)+(2,4+2,15)*2*2+(1,8+0,75+0,6)</t>
  </si>
  <si>
    <t xml:space="preserve">"E.2.17"   (1,0+2,02*2)+(2,4+2,15)*2*2+(1,8+1,0+0,6)</t>
  </si>
  <si>
    <t xml:space="preserve">"E.2.18a"   (1,5+2,96-0,1)*2+(2,02-1,8)*2*2</t>
  </si>
  <si>
    <t xml:space="preserve">"E.2.18b"   (1,025+1,625+2,96)*2+(2,02-1,8)*2</t>
  </si>
  <si>
    <t xml:space="preserve">"F.2.01"   (1,0+2,02*2)*5+(0,9+2,02*2)*2+(1,3+2,75*2)</t>
  </si>
  <si>
    <t xml:space="preserve">"F.2.03a"   (1,61+2,77)*2+(2,02-1,8)*2*2</t>
  </si>
  <si>
    <t xml:space="preserve">"F.2.03b"   (0,968*2+1,075+1,645)*2+(2,02-1,8)*2</t>
  </si>
  <si>
    <t xml:space="preserve">"F.2.04a"   (1,61+3,65)*2+(2,02-1,8)*2*2</t>
  </si>
  <si>
    <t xml:space="preserve">"F.2.04b"   (2,085+2,575+1,025)*2+(2,02-1,8)*2+(1,2+0,735)*2</t>
  </si>
  <si>
    <t xml:space="preserve">"F.2.05"   (1,0+2,02*2)+(2,4+1,85)*2*2+(1,8+0,6+1,0)</t>
  </si>
  <si>
    <t xml:space="preserve">"F.2.06"   (1,0+2,02*2)</t>
  </si>
  <si>
    <t xml:space="preserve">"F.2.07"   (1,0+2,02*2)+(2,4+1,85)*2*4+(1,8*2+0,6+1,1)</t>
  </si>
  <si>
    <t xml:space="preserve">"F.2.08"   (1,0+2,02*2)+(2,4+1,85)*2*2+(1,8+1,05+0,6)</t>
  </si>
  <si>
    <t xml:space="preserve">"F.2.09"   (1,0+2,02*2)+(2,4+1,85)*2*3+(1,8+1,0+0,6)</t>
  </si>
  <si>
    <t>858</t>
  </si>
  <si>
    <t>58124838</t>
  </si>
  <si>
    <t>páska maskovací krepová pro malířské potřeby š 50mm</t>
  </si>
  <si>
    <t>173141614</t>
  </si>
  <si>
    <t>1380,502*1,05 'Přepočtené koeficientem množství</t>
  </si>
  <si>
    <t>859</t>
  </si>
  <si>
    <t>784171007</t>
  </si>
  <si>
    <t>Olepování vnitřních ploch (materiál ve specifikaci) včetně pozdějšího odlepení páskou nebo fólií na schodišti o výšce podlaží do 3,80 m</t>
  </si>
  <si>
    <t>301085177</t>
  </si>
  <si>
    <t>https://podminky.urs.cz/item/CS_URS_2024_02/784171007</t>
  </si>
  <si>
    <t>"okenní rámy, zárubně, parapety, sokly, podhledy apod.</t>
  </si>
  <si>
    <t xml:space="preserve">"F.1.01,F.2.01"   </t>
  </si>
  <si>
    <t>(0,25+5,6+3,85+5,6+0,25)*3+0,15*11*2+2,4*4</t>
  </si>
  <si>
    <t>860</t>
  </si>
  <si>
    <t>-1272158497</t>
  </si>
  <si>
    <t>59,55*1,05 'Přepočtené koeficientem množství</t>
  </si>
  <si>
    <t>861</t>
  </si>
  <si>
    <t>784171101</t>
  </si>
  <si>
    <t>Zakrytí nemalovaných ploch (materiál ve specifikaci) včetně pozdějšího odkrytí podlah</t>
  </si>
  <si>
    <t>-475757299</t>
  </si>
  <si>
    <t>https://podminky.urs.cz/item/CS_URS_2024_02/784171101</t>
  </si>
  <si>
    <t xml:space="preserve">"C.1.03"   14,23</t>
  </si>
  <si>
    <t>862</t>
  </si>
  <si>
    <t>28323153</t>
  </si>
  <si>
    <t>fólie pro malířské potřeby samolepicí 0,5mx100m</t>
  </si>
  <si>
    <t>-1629518066</t>
  </si>
  <si>
    <t>2108,13*1,05 'Přepočtené koeficientem množství</t>
  </si>
  <si>
    <t>863</t>
  </si>
  <si>
    <t>784171121</t>
  </si>
  <si>
    <t>Zakrytí nemalovaných ploch (materiál ve specifikaci) včetně pozdějšího odkrytí konstrukcí nebo samostatných prvků např. schodišť, nábytku, radiátorů, zábradlí v místnostech výšky do 3,80</t>
  </si>
  <si>
    <t>1972159386</t>
  </si>
  <si>
    <t>https://podminky.urs.cz/item/CS_URS_2024_02/784171121</t>
  </si>
  <si>
    <t>"nové vnitřní plastové parapety</t>
  </si>
  <si>
    <t xml:space="preserve">"PP01"   2,4*0,18*53</t>
  </si>
  <si>
    <t xml:space="preserve">"PP02"   1,3*0,18*2</t>
  </si>
  <si>
    <t xml:space="preserve">"PP03"   1,2*0,18*2</t>
  </si>
  <si>
    <t xml:space="preserve">"PP04"   1,1*0,18*4</t>
  </si>
  <si>
    <t xml:space="preserve">"PP05"   1,35*0,18*1</t>
  </si>
  <si>
    <t xml:space="preserve">"PP06"   1,2*0,21*7</t>
  </si>
  <si>
    <t xml:space="preserve">"PP07"   1,5*0,18*1</t>
  </si>
  <si>
    <t xml:space="preserve">"PP08"   1,8*0,18*1</t>
  </si>
  <si>
    <t>"keramické obklady parapetů</t>
  </si>
  <si>
    <t>864</t>
  </si>
  <si>
    <t>-984729828</t>
  </si>
  <si>
    <t>28,997*1,05 'Přepočtené koeficientem množství</t>
  </si>
  <si>
    <t>865</t>
  </si>
  <si>
    <t>784181101</t>
  </si>
  <si>
    <t>Penetrace podkladu jednonásobná základní akrylátová bezbarvá v místnostech výšky do 3,80 m</t>
  </si>
  <si>
    <t>849332178</t>
  </si>
  <si>
    <t>https://podminky.urs.cz/item/CS_URS_2024_02/784181101</t>
  </si>
  <si>
    <t>866</t>
  </si>
  <si>
    <t>784181107</t>
  </si>
  <si>
    <t>Penetrace podkladu jednonásobná základní akrylátová bezbarvá na schodišti o výšce podlaží do 3,80 m</t>
  </si>
  <si>
    <t>722365690</t>
  </si>
  <si>
    <t>https://podminky.urs.cz/item/CS_URS_2024_02/784181107</t>
  </si>
  <si>
    <t>867</t>
  </si>
  <si>
    <t>784211101</t>
  </si>
  <si>
    <t>Malby z malířských směsí oděruvzdorných za mokra dvojnásobné, bílé za mokra oděruvzdorné výborně v místnostech výšky do 3,80 m</t>
  </si>
  <si>
    <t>-909921557</t>
  </si>
  <si>
    <t>https://podminky.urs.cz/item/CS_URS_2024_02/784211101</t>
  </si>
  <si>
    <t>"D.1.1.a – TECHNICKÁ ZPRÁVA - A.6.9. Vnitřní obklady a omyvatelné nátěry</t>
  </si>
  <si>
    <t>"nové šatny do výšky 1,80m</t>
  </si>
  <si>
    <t xml:space="preserve">"A.1.11"   ((3,85+4,725)*2-1,2)*1,8</t>
  </si>
  <si>
    <t xml:space="preserve">"C.1.07"   ((6,0+3,52)*2-0,8)*1,8</t>
  </si>
  <si>
    <t xml:space="preserve">"D.1.03"   ((3,6+0,3+4,2)*2-2,2)*1,8</t>
  </si>
  <si>
    <t xml:space="preserve">"E.1.02"   (2,0+1,95+7,7+4,85-1,9+0,25)*1,8</t>
  </si>
  <si>
    <t xml:space="preserve">"E.1.03"   ((6,6+3,2+0,25+2,01+0,14+2,85)*2-2,1)*1,8</t>
  </si>
  <si>
    <t xml:space="preserve">"F.1.02"   ((3,66+0,24+3,4)*2-2,0)*1,8</t>
  </si>
  <si>
    <t xml:space="preserve">"C.2.01"   (3,25+5,285)*1,8</t>
  </si>
  <si>
    <t xml:space="preserve">"E.2.09"   ((3,18+7,0)*2-0,8)*1,8</t>
  </si>
  <si>
    <t xml:space="preserve">"F.2.02"   ((3,66+0,24+3,4)*2-2,0)*1,8</t>
  </si>
  <si>
    <t>"nové chodby do výšky 1,30m</t>
  </si>
  <si>
    <t xml:space="preserve">"A.1.01"   (2,4+1,8+2,3+0,3*3+0,4)*1,3</t>
  </si>
  <si>
    <t xml:space="preserve">"A.1.10"   ((1,7+4,725+0,25)*2-1,2-0,8)*1,3</t>
  </si>
  <si>
    <t xml:space="preserve">"C.1.01"   ((0,3+5,5+2,56+2,39+0,1)*2-2,0-2,4-3,6)*1,3</t>
  </si>
  <si>
    <t xml:space="preserve">"C.1.02"   (5,36+0,85*2+0,14+0,24+0,8+3,9+3,385-1,8+0,24*2)*1,3</t>
  </si>
  <si>
    <t xml:space="preserve">"C.1.03"   (1,8+8,0*2-0,8-1,1-1,6)*1,3</t>
  </si>
  <si>
    <t xml:space="preserve">"C.1.04"   (1,2+2,0-1,0+1,5+7,68)*1,3+(7,68+5,12)*0,8/2</t>
  </si>
  <si>
    <t xml:space="preserve">"C.1.05"   (1,54+0,1+0,05+4,565+0,8-2,2+0,19)*1,3</t>
  </si>
  <si>
    <t xml:space="preserve">"C.1.05"   ((3,735+0,985+2,415+2,385+4,075+2,81)*2-2,2-1,0*3-0,9-0,8*2-0,7+0,2*2*4)*1,3</t>
  </si>
  <si>
    <t xml:space="preserve">"D.1.01"   ((7,9+1,2+0,16)*2-1,8-0,9-1,2-2,4-0,9)*1,3</t>
  </si>
  <si>
    <t xml:space="preserve">"D.1.02"   ((0,36+4,2+0,3)*2+2,4-1,8-2,2)*1,3</t>
  </si>
  <si>
    <t xml:space="preserve">"E.1.01"   (4,85-1,95-2,0+0,1*2+7,7+0,25-2,0-2,1)*1,3</t>
  </si>
  <si>
    <t xml:space="preserve">"E.1.05"   (0,4+0,8+0,1*2+3,3)*1,3</t>
  </si>
  <si>
    <t xml:space="preserve">"E.1.06"   2,7*9*1,3-2,4*(1,3-0,9)*4-0,8*1,3</t>
  </si>
  <si>
    <t xml:space="preserve">"F.1.01"   ((3,75+0,9+0,1+4,7+0,25+1,5+2,15+1,0+5,35+1,0+1,25+3,75+0,14+2,87+0,14+3,4+0,15*7)*2-3,85-1,8-2,0-2,2-0,8*2-0,9*5-1,1)*1,3</t>
  </si>
  <si>
    <t xml:space="preserve">"F.1.01"   ((0,25+5,6+0,1+3,4)*2-2,2-1,6)*1,3</t>
  </si>
  <si>
    <t xml:space="preserve">"A.2.01"   (2,65+1,8+4,2+1,8+1,9)*1,3</t>
  </si>
  <si>
    <t xml:space="preserve">"C.2.01"   ((5,45+0,175+4,94+6,745+0,15*4)*2-1,5-1,2-0,8*3-0,9*2)*1,3+(0,16*0,3)*(1+2+3+4)*2</t>
  </si>
  <si>
    <t xml:space="preserve">"C.2.07"   ((0,1+9,2+0,2+0,19+4,55)*2-1,5-0,9-1,4)*1,3</t>
  </si>
  <si>
    <t xml:space="preserve">"D.2.03"   ((3,7+0,36+4,2+0,3)*2-1,8*2)*1,3</t>
  </si>
  <si>
    <t xml:space="preserve">"E.2.01"   (1,3+0,77+(0,25+1,0+1,0+0,45+0,145+1,0+0,75)*2-0,9+0,15+2,7-0,8-0,9*2)*1,3</t>
  </si>
  <si>
    <t xml:space="preserve">"E.2.03"   (2,7*8-1,3)*1,3-1,1*(1,3-0,9)-2,4*(1,3-0,9)*3</t>
  </si>
  <si>
    <t xml:space="preserve">"E.2.14a"   ((0,45*2+4,56)-0,8+0,2*3)*1,3</t>
  </si>
  <si>
    <t xml:space="preserve">"F.2.01"   ((3,75+0,9+0,1+4,7+0,25+1,5+2,15+1,0+5,35+1,0+1,25+2,55+3,9)*2+3,85-2,0-0,8*2-0,9*5-1,3)*1,3</t>
  </si>
  <si>
    <t>868</t>
  </si>
  <si>
    <t>784211107</t>
  </si>
  <si>
    <t>Malby z malířských směsí oděruvzdorných za mokra dvojnásobné, bílé za mokra oděruvzdorné výborně na schodišti o výšce podlaží do 3,80 m</t>
  </si>
  <si>
    <t>426845003</t>
  </si>
  <si>
    <t>https://podminky.urs.cz/item/CS_URS_2024_02/784211107</t>
  </si>
  <si>
    <t xml:space="preserve">"F.1.01, F.2.01"   ((3,3+1,8)*2+3,85)*1,3</t>
  </si>
  <si>
    <t>869</t>
  </si>
  <si>
    <t>784211143</t>
  </si>
  <si>
    <t>Malby z malířských směsí oděruvzdorných za mokra Příplatek k cenám dvojnásobných maleb za zvýšenou pracnost při provádění styku 2 barev</t>
  </si>
  <si>
    <t>-1164703410</t>
  </si>
  <si>
    <t>https://podminky.urs.cz/item/CS_URS_2024_02/784211143</t>
  </si>
  <si>
    <t>"napojení omyvatelného a neomyvatelného nátěru chodeb a šaten</t>
  </si>
  <si>
    <t xml:space="preserve">"A.1.01"   (2,4+1,8+2,3+0,3*3+0,4)</t>
  </si>
  <si>
    <t xml:space="preserve">"A.1.10"   ((1,7+4,725+0,25)*2-1,2-0,8)</t>
  </si>
  <si>
    <t xml:space="preserve">"A.1.11"   ((3,85+4,725)*2-1,2)</t>
  </si>
  <si>
    <t xml:space="preserve">"C.1.01"   ((0,3+5,5+2,56+2,39+0,1)*2-2,0-2,4-3,6)</t>
  </si>
  <si>
    <t xml:space="preserve">"C.1.02"   (5,36+0,85*2+0,14+0,24+0,8+3,9+3,385-1,8+0,24*2)</t>
  </si>
  <si>
    <t xml:space="preserve">"C.1.03"   (1,8+8,0*2-0,8-1,1-1,6)</t>
  </si>
  <si>
    <t xml:space="preserve">"C.1.04"   (1,2+2,0-1,0+1,5+7,68)</t>
  </si>
  <si>
    <t xml:space="preserve">"C.1.05"   ((3,735+0,985+2,415+2,385+4,075+2,81)*2-2,2-1,0*3-0,9-0,8*2-0,7+0,2*2*4)</t>
  </si>
  <si>
    <t xml:space="preserve">"C.1.05"   (1,54+0,1+0,05+4,565+0,8-2,2+0,19)</t>
  </si>
  <si>
    <t xml:space="preserve">"C.1.07"   ((6,0+3,52)*2-0,8)</t>
  </si>
  <si>
    <t xml:space="preserve">"D.1.01"   ((7,9+1,2+0,16)*2-1,8-0,9-1,2-2,4-0,9)</t>
  </si>
  <si>
    <t xml:space="preserve">"D.1.02"   ((0,36+4,2+0,3)*2+2,4-1,8-2,2)</t>
  </si>
  <si>
    <t xml:space="preserve">"D.1.03"   ((3,6+0,3+4,2)*2-2,2)</t>
  </si>
  <si>
    <t xml:space="preserve">"E.1.01"  (4,85-1,95-2,0+0,1*2+7,7+0,25-2,0-2,1)</t>
  </si>
  <si>
    <t xml:space="preserve">"E.1.02,03"   ((6,6+3,2+0,25+2,01+0,14+2,85)*2-2,1+2,0+1,95+7,7+4,85-1,9+0,25)</t>
  </si>
  <si>
    <t xml:space="preserve">"E.1.05"   (0,4+0,8+0,1*2+3,3)</t>
  </si>
  <si>
    <t xml:space="preserve">"E.1.06"   2,7*9-2,4*7-0,8</t>
  </si>
  <si>
    <t xml:space="preserve">"F.1.01"   ((0,25+5,6+0,1+3,4)*2-2,2-1,6)</t>
  </si>
  <si>
    <t xml:space="preserve">"F.1.01"   ((3,75+0,9+0,1+4,7+0,25+1,5+2,15+1,0+5,35+1,0+1,25+3,75+0,14+2,87+0,14+3,4+0,15*7)*2-3,85-1,8-2,0-2,2-0,8*2-0,9*5-1,1+3,85+(3,3+1,8)*2)</t>
  </si>
  <si>
    <t xml:space="preserve">"F.1.02"   ((3,66+0,24+3,4)*2-2,0)</t>
  </si>
  <si>
    <t xml:space="preserve">"A.2.01"   (2,65+1,8+4,2+1,8+1,9)</t>
  </si>
  <si>
    <t xml:space="preserve">"C.2.01"   ((5,45+0,175+4,94+6,745+0,15*4)*2-1,5-1,2-0,8*3-0,9*2)</t>
  </si>
  <si>
    <t xml:space="preserve">"C.2.01"   (3,25+5,285)</t>
  </si>
  <si>
    <t xml:space="preserve">"C.2.07"   ((0,1+9,2+0,2+0,19+4,55)*2-1,5-0,9-1,4)</t>
  </si>
  <si>
    <t xml:space="preserve">"D.2.03"   ((3,7+0,36+4,2+0,3)*2-1,8*2)</t>
  </si>
  <si>
    <t xml:space="preserve">"E.2.01"   (1,3+0,77+(0,25+1,0+1,0+0,45+0,145+1,0+0,75)*2-0,9+0,15+2,7)</t>
  </si>
  <si>
    <t xml:space="preserve">"E.2.03"   2,7*8-2,4*7</t>
  </si>
  <si>
    <t xml:space="preserve">"E.2.09"   ((3,18+7,0)*2-0,8)</t>
  </si>
  <si>
    <t xml:space="preserve">"E.2.14a"   ((0,45*2+4,56)-0,8+0,2*3)</t>
  </si>
  <si>
    <t xml:space="preserve">"F.2.01"   ((3,75+0,9+0,1+4,7+0,25+1,5+2,15+1,0+5,35+1,0+1,25+2,55+3,9)*2+3,85-2,0-0,8*2-0,9*5-1,3)</t>
  </si>
  <si>
    <t xml:space="preserve">"F.2.02"   ((3,66+0,24+3,4)*2-2,0)</t>
  </si>
  <si>
    <t>"napojení na původní malby</t>
  </si>
  <si>
    <t xml:space="preserve">"A.1.01"   3,0*2+(2,4+1,8+2,3+1,8+1,25+1,2+1,2+0,4)</t>
  </si>
  <si>
    <t xml:space="preserve">"A.1.08"   3,0*4+1,5+3,12</t>
  </si>
  <si>
    <t xml:space="preserve">"A.1.10"   3,0*2+1,2</t>
  </si>
  <si>
    <t xml:space="preserve">"A.1.11"   3,0*2+1,2</t>
  </si>
  <si>
    <t xml:space="preserve">"B.1.04"   3,0*2+(0,3+1,2+0,27+1,2+0,26+1,2+0,27+1,2)</t>
  </si>
  <si>
    <t xml:space="preserve">"B.1.05"   (3,0-1,8)*2+(0,1+2,4+0,15)</t>
  </si>
  <si>
    <t xml:space="preserve">"B.1.07"   (0,3+0,6+0,1)+(3,0-1,8)*2</t>
  </si>
  <si>
    <t xml:space="preserve">"B.1.08"   (0,1+0,6+0,3)+(3,0-1,8)*2</t>
  </si>
  <si>
    <t xml:space="preserve">"B.1.09"   (0,3+0,6+0,6)+(3,0-1,8)*2</t>
  </si>
  <si>
    <t xml:space="preserve">"B.1.10"   (1,2+0,3)+3,0*2</t>
  </si>
  <si>
    <t xml:space="preserve">"C.1.03"   2,1*2</t>
  </si>
  <si>
    <t xml:space="preserve">"D.1.01"   2,75*2+1,2</t>
  </si>
  <si>
    <t xml:space="preserve">"E.1.05"   (0,4+2,7+3,3)+3,3*2</t>
  </si>
  <si>
    <t xml:space="preserve">"E.1.06"   2,7*9+3,3*2*9</t>
  </si>
  <si>
    <t xml:space="preserve">"E.1.19"   3,0+(3,0-2,0)*6</t>
  </si>
  <si>
    <t xml:space="preserve">"A.2.01"   (2,65+1,8+4,2+1,8+1,9)+3,0*2</t>
  </si>
  <si>
    <t xml:space="preserve">"A.2.09"   (3,15+1,5)+(3,0-1,8)*4</t>
  </si>
  <si>
    <t xml:space="preserve">"D.2.03"   1,8+2,7*2+1,8+2,3*2</t>
  </si>
  <si>
    <t xml:space="preserve">"E.2.01"   3,3*4+0,15+2,4+0,25+2,7</t>
  </si>
  <si>
    <t xml:space="preserve">"E.2.02"   (0,25+2,4+0,15)+3,3*2</t>
  </si>
  <si>
    <t xml:space="preserve">"E.2.03"   2,7*7+3,3*2*7</t>
  </si>
  <si>
    <t xml:space="preserve">"E.2.14a"   (1,7*2+4,56)</t>
  </si>
  <si>
    <t xml:space="preserve">"E.2.14b"   (1,2+1,64+1,04+1,2)</t>
  </si>
  <si>
    <t xml:space="preserve">"E.2.15"   3,2+3,0*2</t>
  </si>
  <si>
    <t>870</t>
  </si>
  <si>
    <t>784211163</t>
  </si>
  <si>
    <t>Malby z malířských směsí oděruvzdorných za mokra Příplatek k cenám dvojnásobných maleb za provádění barevné malby tónované na tónovacích automatech, v odstínu středně sytém</t>
  </si>
  <si>
    <t>971665615</t>
  </si>
  <si>
    <t>https://podminky.urs.cz/item/CS_URS_2024_02/784211163</t>
  </si>
  <si>
    <t>762,76+18,265</t>
  </si>
  <si>
    <t>871</t>
  </si>
  <si>
    <t>784221101</t>
  </si>
  <si>
    <t>Malby z malířských směsí otěruvzdorných za sucha dvojnásobné, bílé za sucha otěruvzdorné dobře v místnostech výšky do 3,80 m</t>
  </si>
  <si>
    <t>1026444079</t>
  </si>
  <si>
    <t>https://podminky.urs.cz/item/CS_URS_2024_02/784221101</t>
  </si>
  <si>
    <t xml:space="preserve">"F.0.01"   (12,9+4,7)*2*2,4-2,0*2,0</t>
  </si>
  <si>
    <t xml:space="preserve">"A.1.01"   (2,4+1,8+2,3+1,7+0,3+3,6+0,4)*(3,0-1,3)-1,7*(2,75-1,3)+(1,7+(2,75-1,3)*2)*0,25-3,6*(2,75-1,3)+(3,6+(2,7-1,3)*2)*0,3</t>
  </si>
  <si>
    <t xml:space="preserve">"A.1.10"   8,31+((1,7+4,725+0,25)*2-1,2-0,8)*(3,0-1,3)</t>
  </si>
  <si>
    <t xml:space="preserve">"A.1.11"   18,49+((3,85+4,725+0,25)*2-1,2)*(3,0-1,8)</t>
  </si>
  <si>
    <t xml:space="preserve">"B.1.04"   (0,3+1,2+0,27+1,2+0,26+1,2+0,27+1,2)*3,0</t>
  </si>
  <si>
    <t xml:space="preserve">"B.1.04a"   37,09+(7,695+4,74)*2*3,0-2,7*2,75+(2,7+2,75*2)*0,24-1,0*2,2-1,1*1,8*3+(1,1+1,8*2)*0,18*3</t>
  </si>
  <si>
    <t xml:space="preserve">"B.1.05"   (0,1+2,4+0,15)*(3,0-1,8)</t>
  </si>
  <si>
    <t xml:space="preserve">"B.1.07"   (0,3+0,6+0,1)*(3,0-1,8)</t>
  </si>
  <si>
    <t xml:space="preserve">"B.1.08"   (0,1+0,6+0,3)*(3,0-1,8)</t>
  </si>
  <si>
    <t xml:space="preserve">"B.1.09"   (0,3+0,6+0,6)*(3,0-1,8)</t>
  </si>
  <si>
    <t xml:space="preserve">"B.1.10"   (1,2+0,3)*3,0</t>
  </si>
  <si>
    <t xml:space="preserve">"C.1.01"   27,68+(2,56+2,39+5,5)*2*(3,0-1,3)+2,56*0,32-2,0*(2,75-1,3)+(2,0+(2,75-1,3)*2)*0,3-2,4*(2,75-1,3)+(2,4+(2,75-1,3)*2)*0,1-3,6*(2,75-1,3)</t>
  </si>
  <si>
    <t xml:space="preserve">"C.1.02"   (3,385+5,36+0,85*2+0,14+0,24+1,7+0,8+3,9)*(3,48-1,3)-1,8*(2,515-1,3)+(1,8+(2,515-1,3)*2)*0,24-1,7*(2,75-1,3)</t>
  </si>
  <si>
    <t xml:space="preserve">"C.1.03"   14,23+(8,0*2+1,8)*(2,6-1,3)-0,8*(1,97-1,3)-1,1*(2,1-1,3)+(1,1+(2,1-1,3)*2)*0,1-1,6*(2,1-1,3)+1,8*0,37</t>
  </si>
  <si>
    <t xml:space="preserve">"C.1.04"   (1,2+2,0+1,5+7,68)*2*(3,5-1,3)-1,0*(2,2-1,3)</t>
  </si>
  <si>
    <t xml:space="preserve">"C.1.05"   (1,54+4,564+0,1+0,05+0,8)*(3,5-1,3)-2,2*(2,265-1,3)+(2,2+(2,265-1,3)*2)*0,19</t>
  </si>
  <si>
    <t xml:space="preserve">"C.1.05"   (3,735+0,985+4,325+1,0+2,72+0,9+1,03+1,0+0,66)*2*(2,8-1,3)-2,2*(2,265-1,3)-0,8*(1,97-1,3)*2-0,7*(1,97-1,3)</t>
  </si>
  <si>
    <t xml:space="preserve">"C.1.05"   (-1,0*(2,02-1,3)+(1,0+(2,02-1,3)*2)*0,2)*3+(-0,9*(2,02-1,3)+(0,9+(2,02-1,3)*2)*0,2)</t>
  </si>
  <si>
    <t xml:space="preserve">"C.1.06"   13,8+(6,0+2,3)*3,0-0,9*1,97</t>
  </si>
  <si>
    <t xml:space="preserve">"C.1.07"   (6,0+3,52)*2*(2,75-1,8)-0,8*1,97-2,4*0,735+(2,4+0,735*2)*0,18</t>
  </si>
  <si>
    <t xml:space="preserve">"C.1.08"   56,17+(6,0+10,675)*2*3,0-0,9*1,97-0,8*1,97-2,4*1,85*3+(2,4+1,85*2)*0,18*3-(1,475+2,18)*1,8</t>
  </si>
  <si>
    <t xml:space="preserve">"C.1.08"   (1,75+1,84)*2*3,0-0,8*1,97</t>
  </si>
  <si>
    <t xml:space="preserve">"C.1.09"   34,09+(6,8+5,0)*2*3,0-0,9*1,97-2,4*1,85+(2,4+1,85*2)*0,18-1,3*1,85-1,1*2,75+(1,3+1,1+2,75*2)*0,18-(0,6+1,475+0,3)*1,8</t>
  </si>
  <si>
    <t xml:space="preserve">"C.1.10"   (2,035+1,525+0,15+0,15+2,3)*2*(2,5-1,8)-0,7*(1,97-1,8)</t>
  </si>
  <si>
    <t xml:space="preserve">"C.1.12"   16,43+(3,11+6,745)*2*3,0-0,8*1,97</t>
  </si>
  <si>
    <t xml:space="preserve">"D.1.01"   10,56+(7,9+1,2)*2*(3,0-1,3)-0,9*(1,97-1,3)+(1,0+(2,02-1,3)*2)*0,2-1,2*(2,02-1,3)+(1,2+(2,02-1,3)*2)*0,25</t>
  </si>
  <si>
    <t xml:space="preserve">"D.1.01"   -1,8*(2,4-1,3)+(1,8+(2,4-1,3)*2)*0,16-2,4*(2,75-1,3)</t>
  </si>
  <si>
    <t xml:space="preserve">"D.1.02"   (2,4+4,2)*2*(2,8-1,3)-2,4*(2,75-1,3)+(2,4+(2,75-1,3)*2)*0,3-2,2*(2,3-1,3)-1,8*(2,4-1,3)+(1,8+(2,4-1,3)*2)*0,36</t>
  </si>
  <si>
    <t xml:space="preserve">"D.1.03"   (3,6+4,2)*2*(2,75-1,8)-2,2*(2,3-1,3)+(2,2+(2,3-1,3)*2)*0,3</t>
  </si>
  <si>
    <t xml:space="preserve">"E.1.01"   (4,85-1,95+7,7-2,0)*(3,1-1,3)-2,0*(3,05-1,3)+(2,0+(3,05-1,3)*2)*0,1-2,1*(2,515-1,3)+(2,1+(2,515-1,3)*2)*0,25</t>
  </si>
  <si>
    <t xml:space="preserve">"E.1.02"   (2,0+1,95+7,7+4,85)*(3,1-1,8)-1,9*(2,2-1,8)+(1,9+(2,2-1,8)*2)*0,1-2,4*0,75+(2,4+0,75*2)*0,18</t>
  </si>
  <si>
    <t xml:space="preserve">"E.1.03"   (6,6+3,2+2,01+0,14+2,85)*2*(3,1-1,8)-2,4*0,75+(2,4+0,75*2)*0,18-2,1*(2,515-1,8)</t>
  </si>
  <si>
    <t xml:space="preserve">"E.1.04a"   (0,94+1,91)*2*(2,6-1,8)-0,7*(1,97-1,8)*2</t>
  </si>
  <si>
    <t xml:space="preserve">"E.1.04b"   (0,9+1,86)*2*(2,6-1,8)-0,7*(1,97-1,8)</t>
  </si>
  <si>
    <t xml:space="preserve">"E.1.05"   (0,4+0,8+1,9+3,3)*(3,3-1,3)-1,9*(2,2-1,3)+(1,9+(2,2-1,3)*2)*0,1</t>
  </si>
  <si>
    <t xml:space="preserve">"E.1.06"   2,7*(3,3-1,3)*9-2,4*1,5*3+(2,4+1,5*2)*0,1-2,4*(2,4+0,9-1,3)*4+(2,4+(2,4+0,9-1,3)*2)*0,1*4-0,8*(1,97-1,3)</t>
  </si>
  <si>
    <t xml:space="preserve">"E.1.07"   40,96+(5,7+7,27+0,28+0,4)*2*3,3-2,4*2,1*2-0,8*1,97</t>
  </si>
  <si>
    <t xml:space="preserve">"E.1.08"   6,0+(2,95+2,0)*2*3,3-0,8*1,97*2+(0,8+1,97*2)*0,12</t>
  </si>
  <si>
    <t xml:space="preserve">"E.1.08a"   14,41+(2,95+4,89)*2*3,3-0,8*1,97-2,4*2,1</t>
  </si>
  <si>
    <t xml:space="preserve">"E.1.10"   6,0+(2,95+2,0)*2*3,3-0,8*1,97*2+(0,8+1,97*2)*0,12</t>
  </si>
  <si>
    <t xml:space="preserve">"E.1.10a"   14,41+(2,95+4,89)*2*3,3-0,8*1,97-2,4*2,1</t>
  </si>
  <si>
    <t xml:space="preserve">"E.1.19"   3,0*(3,0-2,0)</t>
  </si>
  <si>
    <t xml:space="preserve">"E.1.22a"   (2,15+2,45)*2*(2,6-1,8)-0,8*(1,97-1,8)*2+(0,9+(2,1-1,8)*2)*0,15</t>
  </si>
  <si>
    <t xml:space="preserve">"E.1.22b"   (1,175+2,76+2,45)*2*(2,6-1,8)-0,8*(1,97-1,8)</t>
  </si>
  <si>
    <t xml:space="preserve">"F.1.01"   ((3,0+0,9+6,95+0,25+7,55+0,25+3,4+0,25)*2+3,85)*(2,7-1,3)+((0,25+3,4+0,25)*2+3,85+3,0)*(2,8-2,6)</t>
  </si>
  <si>
    <t xml:space="preserve">"F.1.01"   -1,8*(2,4-1,3)-2,0*(2,265-1,3)-2,2*(2,265-1,3)-1,5*(2,265-1,3)-0,8*(1,97-1,3)*2-1,0*(2,02-1,3)*5+(1,0+(2,02-1,3)*2)*0,2</t>
  </si>
  <si>
    <t xml:space="preserve">"F.1.01"  (5,6+3,4)*2*(2,7-1,3)-2,2*(2,265-1,3)+(2,2+(2,265-1,3)*2)*0,25-1,8*(2,75-1,3)+(1,8+(2,75-1,3)*2)*0,1+(1,0*2+3,4)*(2,85-2,7)</t>
  </si>
  <si>
    <t xml:space="preserve">"F.1.01"  (4,7+1,5)*2*(2,55-1,3)-1,5*(2,265-1,3)+(1,5+(2,265-1,3)*2)*0,25-1,3*(2,75-1,3)+(1,3+(2,75-1,3)*2)*0,1+(1,5+1,2*2)*(2,8-2,55)</t>
  </si>
  <si>
    <t xml:space="preserve">"F.1.02"   (3,66+3,4)*2*(2,8-1,8)-2,0*(2,265-1,3)+(2,0+(2,265-1,3)*2)*0,24</t>
  </si>
  <si>
    <t xml:space="preserve">"F.1.03a"   (1,61+2,77)*2*(2,6-1,8)-0,8*(1,97-1,8)*2</t>
  </si>
  <si>
    <t xml:space="preserve">"F.1.03b"   (1,935+1,075+1,645)*2*(2,6-1,8)-0,8*(1,97-1,8)</t>
  </si>
  <si>
    <t xml:space="preserve">"F.1.04a"   (1,61+3,65)*2*(2,6-1,8)-0,8*(1,97-1,8)*2</t>
  </si>
  <si>
    <t xml:space="preserve">"F.1.04b"   (2,085+2,575+1,025)*2*(2,8-1,8)-0,8*(1,97-1,8)-1,2*0,735+(1,2+0,735*2)*0,18</t>
  </si>
  <si>
    <t xml:space="preserve">"F.1.05"   32,93+(4,7+7,0)*2*3,0-0,9*1,97-2,4*1,85+(2,4+1,85*2)*0,18-1,3*1,85-1,1*2,75+(1,3+1,1+2,75*2)*0,18-(0,6+1,0)*1,8</t>
  </si>
  <si>
    <t xml:space="preserve">"F.1.06"   14,62+(4,7+3,11)*2*3,0-0,9*1,97</t>
  </si>
  <si>
    <t xml:space="preserve">"F.1.07"   (1,8+1,685)*3,0+(3,3+0,25+3,985-1,8)*2*3,0/2-0,8*1,97*2</t>
  </si>
  <si>
    <t xml:space="preserve">"F.1.08"   60,7+(12,9+4,7)*2*3,0-0,9*1,97-2,4*1,85*4+(2,4+1,85*2)*0,18*4-(0,6+1,1)*1,8</t>
  </si>
  <si>
    <t xml:space="preserve">"F.1.09"   32,73+(4,7+6,95)*2*3,0-0,9*1,97-2,4*1,85*2+(2,4+1,85*2)*0,18*2-(0,6+1,05)*1,8</t>
  </si>
  <si>
    <t xml:space="preserve">"F.1.10"   35,55+(4,7+7,55)*2*3,0-0,9*1,97-2,4*1,85*2+(2,4+1,85*2)*0,18*2-(0,6+1,0)*1,8</t>
  </si>
  <si>
    <t xml:space="preserve">"A.2.01"   (2,65+1,8+4,2+1,8+1,9)*(3,0-1,3)-1,5*(1,2+1,0-1,3)+(1,5+(1,2+1,0-1,3)*2)*0,18</t>
  </si>
  <si>
    <t xml:space="preserve">"A.2.09"   (3,15+1,5)*(3,0-1,8)</t>
  </si>
  <si>
    <t xml:space="preserve">"C.2.01"   (5,45+2,2+4,94*2+6,745+1,2+0,26)*(2,85-1,3)-1,5*(2,0-1,3+0,16*5)-1,2*(2,65-1,3)+(1,2+(2,65-1,3)*2)*0,175-0,8*(1,97-1,3)</t>
  </si>
  <si>
    <t xml:space="preserve">"C.2.01"   (3,25+5,285)*(2,85-1,8)-0,9*(2,02-1,3)*2+(0,9+(2,02-1,3)*2)*0,2-1,0*(2,02-1,3)*2+(1,0+(2,02-1,3)*2)*0,2*2</t>
  </si>
  <si>
    <t xml:space="preserve">"C.2.02a"   (2,4+2,2)*2*(2,6-1,8)-0,8*(1,97-1,8)*2</t>
  </si>
  <si>
    <t xml:space="preserve">"C.2.02b"   (2,27+2,2)*2*(2,6-1,8)-0,8*(1,97-1,8)-0,7*(1,97-1,8)</t>
  </si>
  <si>
    <t xml:space="preserve">"C.2.02c"   (1,1+2,15)*2*(2,6-1,8)-0,7*(1,97-1,8)</t>
  </si>
  <si>
    <t xml:space="preserve">"C.2.03"   21,2+(6,0+3,52)*2*3,0-0,8*1,97-2,4*1,85+(2,4+1,85*2)*0,18</t>
  </si>
  <si>
    <t xml:space="preserve">"C.2.04"   56,23+(6,0+10,675)*2*3,0-0,9*1,97-2,4*1,85*3+(2,4+1,85*2)*0,18*3-(1,475+0,6)*1,8</t>
  </si>
  <si>
    <t xml:space="preserve">"C.2.05"   34,09+(6,8+5,0)*2*3,0-0,9*1,97-2,4*1,85*2+(2,4+1,85*2)*0,18*2</t>
  </si>
  <si>
    <t xml:space="preserve">"C.2.06a"   (3,0+4,8+0,2)*2*(2,6-1,8)-0,8*(1,97-1,8)-0,7*(1,97-1,8)*2</t>
  </si>
  <si>
    <t xml:space="preserve">"C.2.06b"   (1,2+0,15+0,9)*2*(2,5-1,8)-0,7*(1,97-1,8)</t>
  </si>
  <si>
    <t xml:space="preserve">"C.2.06c"   (1,35+2,115)*2*(2,5-1,8)-0,7*(1,97-1,8)</t>
  </si>
  <si>
    <t xml:space="preserve">"C.2.07"   (9,2+4,55+0,2)*2*(2,6-1,3)-0,9*(1,97-1,3)-0,8*(1,97-1,3)</t>
  </si>
  <si>
    <t xml:space="preserve">"C.2.07"   -1,5*(2,0-1,3)+(1,5+(2,0-1,3)*2)*0,19-1,4*(2,2-1,3)+(1,4+(2,2-1,3)*2)*0,1-1,2*(1,5+0,9-1,3)+(1,2+(1,5+0,9-1,3)*2)*0,18</t>
  </si>
  <si>
    <t xml:space="preserve">"C.2.08"   15,25+(7,06+2,16)*2*3,0-0,8*1,97-1,2*0,6*2+(1,2+0,6*2)*0,18*2</t>
  </si>
  <si>
    <t xml:space="preserve">"C.2.09"   49,85+(11,075+4,5+0,1+0,2)*2*3,0-0,9*1,97-1,2*1,5*4+(1,2+1,5*2)*0,18*4</t>
  </si>
  <si>
    <t xml:space="preserve">"D.2.02"   17,19+(4,05+4,2)*2*3,0-0,8*1,97+(0,9+2,02*2)*0,2</t>
  </si>
  <si>
    <t xml:space="preserve">"D.2.03"   (3,7+4,2)*2*(2,8-1,3)-1,8*(2,3-1,3)+(1,8+(2,3-1,3)*2)*0,3-1,8*(2,7-1,3)+(1,8+(2,7-1,3)*2)*0,36</t>
  </si>
  <si>
    <t xml:space="preserve">"E.2.01"   ((0,145+1,0+0,75+1,0+1,0+0,45)*2-0,9)*(2,7-1,3)-0,8*(1,97-1,3)-0,9*(1,97-1,3)*2+(1,0+(2,02-1,3)*2)*0,15*2+0,9*0,25</t>
  </si>
  <si>
    <t xml:space="preserve">"E.2.01"   (1,3+0,77+0,15+2,7)*(3,3-1,3)</t>
  </si>
  <si>
    <t xml:space="preserve">"E.2.03"   (2,7*8+0,4)*(3,3-1,3)-2,4*1,5*3+(2,4+1,5*2)*0,1-2,4*(2,4+0,9-1,3)*4+(2,4+(2,4+0,9-1,3)*2)*0,1*4</t>
  </si>
  <si>
    <t xml:space="preserve">"E.2.09"   22,13+(3,18+7,0)*2*(3,3-1,8)-0,8*(1,97-1,8)-2,4*(2,1+0,9-1,8)</t>
  </si>
  <si>
    <t xml:space="preserve">"E.2.11"   1,25+(1,6+0,9)*2*(3,3-2,0)</t>
  </si>
  <si>
    <t xml:space="preserve">"E.2.14a"   (1,7*2+4,56)*3,0+4,56*(2,2-1,8)-0,6*(1,97-1,8)*2-0,7*(1,97-1,8)-0,8*1,97*2+(0,9+2,02*2)*0,2</t>
  </si>
  <si>
    <t xml:space="preserve">"E.2.14b"   (1,2+1,04+1,64)*(2,2-1,8)+(1,2+1,04+1,64)*(3,2-1,8)-0,7*(1,97-1,8)</t>
  </si>
  <si>
    <t xml:space="preserve">"E.2.16"   (6,6+5,0)*2*3,2-0,9*1,97-2,4*2,15*2+(2,4+2,15*2)*0,18*2-(0,75+0,6)*1,8</t>
  </si>
  <si>
    <t xml:space="preserve">"E.2.17"   (4,7+7,7)*2*3,2-0,9*1,97-2,4*2,15*2+(2,4+2,15*2)*0,18*2-(1,0+0,6)*1,8</t>
  </si>
  <si>
    <t xml:space="preserve">"E.2.18a"   (1,5+2,96-0,1)*2*(2,6-1,8)-0,8*(1,97-1,8)*2</t>
  </si>
  <si>
    <t xml:space="preserve">"E.2.18b"   (1,025+1,625+0,15+2,96)*2*(2,6-1,8)-0,8*(1,97-1,8)</t>
  </si>
  <si>
    <t xml:space="preserve">"F.2.01"   (3,0+3,85+3,9*2)*(2,8-1,3)-1,8*(2,7-1,3)-2,0*(2,4-1,3)+(2,0+(2,4-1,3)*2)*0,24-0,8*(1,97-1,3)</t>
  </si>
  <si>
    <t xml:space="preserve">"F.2.01"   ((0,9+1,05+1,0+6,2+1,0+5,55)*2+3,0)*(2,6-1,3)-1,5*(2,15-1,3)-0,8*(1,97-1,3)-1,0*(2,02-1,3)*5+(1,0+(2,02-1,3)*2)*0,2</t>
  </si>
  <si>
    <t xml:space="preserve">"F.2.01"   (4,7+1,5)*2*(2,55-1,3)+(1,0+1,5+1,0)*(2,8-2,55)-1,5*(2,15-1,3)+(1,5+(2,15-1,3)*2)*0,25-1,3*(2,75-1,3)+(1,3+(2,75-1,3)*2)*0,1</t>
  </si>
  <si>
    <t xml:space="preserve">"F.2.02"   (3,66+3,4)*2*(2,7-1,8)-2,0*(2,4-1,8)</t>
  </si>
  <si>
    <t xml:space="preserve">"F.2.03a"   (1,61+2,77)*2*(2,6-1,8)-0,8*(1,97-1,8)*2</t>
  </si>
  <si>
    <t xml:space="preserve">"F.2.03b"   (0,968*2+1,075+1,645)*2*(2,6-1,8)-0,8*(1,97-1,8)</t>
  </si>
  <si>
    <t xml:space="preserve">"F.2.04a"   (1,61+3,65)*2*(2,6-1,8)-0,8*(1,97-1,8)*2</t>
  </si>
  <si>
    <t xml:space="preserve">"F.2.04b"   (2,085+2,575+1,025)*2*(2,75-1,8)-0,8*(1,97-1,8)-1,2*0,735+(1,2+0,735*2)*0,18</t>
  </si>
  <si>
    <t xml:space="preserve">"F.2.05"   32,95+(4,7+7,0)*2*3,0-0,9*1,97-2,4*1,85*2+(2,4+1,85*2)*0,18*2-(0,6+1,0)*1,8</t>
  </si>
  <si>
    <t xml:space="preserve">"F.2.06"   14,62+(4,7+3,11)*2*3,0-0,9*1,97</t>
  </si>
  <si>
    <t xml:space="preserve">"F.2.07"   60,72+(12,9+4,7)*2*3,0-0,9*1,97-2,4*1,85*4+(2,4+1,85*2)*0,18*4-(0,6+1,0)*1,8</t>
  </si>
  <si>
    <t xml:space="preserve">"F.2.08"   32,75+(4,7+6,95)*2*3,0-0,9*1,97-2,4*1,85*2+(2,4+1,85*2)*0,18*2-(0,6+1,0)*1,8</t>
  </si>
  <si>
    <t xml:space="preserve">"F.2.09"   55,79+(5,6+11,2)*2*3,0-0,9*1,97-2,4*1,85*3+(2,4+1,85*2)*0,18*3-(0,6+1,0)*1,8</t>
  </si>
  <si>
    <t>872</t>
  </si>
  <si>
    <t>784221107</t>
  </si>
  <si>
    <t>Malby z malířských směsí otěruvzdorných za sucha dvojnásobné, bílé za sucha otěruvzdorné dobře na schodišti o výšce podlaží do 3,80 m</t>
  </si>
  <si>
    <t>-193264075</t>
  </si>
  <si>
    <t>https://podminky.urs.cz/item/CS_URS_2024_02/784221107</t>
  </si>
  <si>
    <t>"F.1.01, F.2.01"</t>
  </si>
  <si>
    <t>((0,25+5,6)*2+3,85)*6,1+3,85*0,3*2</t>
  </si>
  <si>
    <t>-2,4*2,4+(2,4*3)*0,16</t>
  </si>
  <si>
    <t>-((0,25+5,6)*2+3,85)*1,3</t>
  </si>
  <si>
    <t>873</t>
  </si>
  <si>
    <t>784331001</t>
  </si>
  <si>
    <t>Malby protiplísňové dvojnásobné, bílé v místnostech výšky do 3,80 m</t>
  </si>
  <si>
    <t>-115340592</t>
  </si>
  <si>
    <t>https://podminky.urs.cz/item/CS_URS_2024_02/784331001</t>
  </si>
  <si>
    <t xml:space="preserve">"C.1.11" </t>
  </si>
  <si>
    <t>(2,15+2,7)*2*(2,6-2,0)</t>
  </si>
  <si>
    <t>Dokončovací práce - čalounické úpravy</t>
  </si>
  <si>
    <t>874</t>
  </si>
  <si>
    <t>78662.O01</t>
  </si>
  <si>
    <t>Žaluzie F-80 okenní vnější ovládaná motoricky s krycím plechem a vodícími profily pro okno 2400x1850mm</t>
  </si>
  <si>
    <t>-265045621</t>
  </si>
  <si>
    <t>"D.1.1.a – TECHNICKÁ ZPRÁVA - A.6.12. Výplně otvorů</t>
  </si>
  <si>
    <t xml:space="preserve">"C.1.08"   3</t>
  </si>
  <si>
    <t xml:space="preserve">"F.1.08"   4</t>
  </si>
  <si>
    <t xml:space="preserve">"C.2.03"   1</t>
  </si>
  <si>
    <t xml:space="preserve">"C.2.04"   3</t>
  </si>
  <si>
    <t xml:space="preserve">"F.2.07"   4</t>
  </si>
  <si>
    <t xml:space="preserve">"F.2.09"   3</t>
  </si>
  <si>
    <t>875</t>
  </si>
  <si>
    <t>78662.O02</t>
  </si>
  <si>
    <t>Žaluzie F-80 okenní/dveřní vnější ovládaná motoricky s krycím plechem a vodícími profily pro sestavu okno 1300x1850mm + dveře 1100x2750mm</t>
  </si>
  <si>
    <t>-1757695052</t>
  </si>
  <si>
    <t>876</t>
  </si>
  <si>
    <t>78662.O12</t>
  </si>
  <si>
    <t>Žaluzie F-80 okenní vnější ovládaná motoricky s krycím plechem a vodícími profily pro okno 1200x1500mm</t>
  </si>
  <si>
    <t>1390180837</t>
  </si>
  <si>
    <t xml:space="preserve">"C.2.09"   4</t>
  </si>
  <si>
    <t>877</t>
  </si>
  <si>
    <t>78662.O14</t>
  </si>
  <si>
    <t>Žaluzie F-80 okenní vnější ovládaná motoricky s krycím plechem a vodícími profily pro okno 2400x2150mm</t>
  </si>
  <si>
    <t>-896994162</t>
  </si>
  <si>
    <t>878</t>
  </si>
  <si>
    <t>998786122</t>
  </si>
  <si>
    <t>Přesun hmot pro stínění a čalounické úpravy stanovený z hmotnosti přesunovaného materiálu vodorovná dopravní vzdálenost do 50 m ruční (bez užití mechanizace) v objektech výšky (hloubky) přes 6 do 12 m</t>
  </si>
  <si>
    <t>582011417</t>
  </si>
  <si>
    <t>https://podminky.urs.cz/item/CS_URS_2024_02/998786122</t>
  </si>
  <si>
    <t>879</t>
  </si>
  <si>
    <t>998786129</t>
  </si>
  <si>
    <t>Přesun hmot pro stínění a čalounické úpravy stanovený z hmotnosti přesunovaného materiálu vodorovná dopravní vzdálenost do 50 m Příplatek k cenám za ruční zvětšený přesun přes vymezenou vodorovnou dopravní vzdálenost za každých dalších započatých 50 m</t>
  </si>
  <si>
    <t>404861731</t>
  </si>
  <si>
    <t>https://podminky.urs.cz/item/CS_URS_2024_02/998786129</t>
  </si>
  <si>
    <t>Práce a dodávky M</t>
  </si>
  <si>
    <t>33-M</t>
  </si>
  <si>
    <t>Montáže dopr.zaříz.,sklad. zař. a váh</t>
  </si>
  <si>
    <t>880</t>
  </si>
  <si>
    <t>33-M-00E</t>
  </si>
  <si>
    <t>Schodišťová sedačka - pavilon E</t>
  </si>
  <si>
    <t>22217366</t>
  </si>
  <si>
    <t>Poznámka k položce:_x000d_
spodní zastávka na kótě -0,820, horní zastávka v úrovni 2.NP +3,600_x000d_
rychlost 0,1 m/s (6 m/min), nosnost je 130 kg_x000d_
jízda po vnitřní straně schodiště_x000d_
dole parkovací zatáčka 180°, nahoře parkovací zatáčka 90°_x000d_
jízda na baterie, nabíjecí body v koncové stanici_x000d_
dálkové ovladače</t>
  </si>
  <si>
    <t>"D.1.1.a – TECHNICKÁ ZPRÁVA - A.6.13. Výtahy/schodišťové sedačky</t>
  </si>
  <si>
    <t>881</t>
  </si>
  <si>
    <t>33-M-00F</t>
  </si>
  <si>
    <t>Schodišťová sedačka - pavilon F</t>
  </si>
  <si>
    <t>-1295160220</t>
  </si>
  <si>
    <t>Poznámka k položce:_x000d_
spodní zastávka v úrovni 1.NP ±0,000, horní zastávka v úrovni 2.NP +3,300_x000d_
rychlost 0,1 m/s (6 m/min), nosnost je 130 kg_x000d_
jízda po vnitřní straně schodiště_x000d_
dole parkovací zatáčka 180°, nahoře parkovací zatáčka 90°_x000d_
jízda na baterie, nabíjecí body v koncové stanici_x000d_
dálkové ovladače</t>
  </si>
  <si>
    <t>VRN9</t>
  </si>
  <si>
    <t>Ostatní náklady</t>
  </si>
  <si>
    <t>882</t>
  </si>
  <si>
    <t>094103000</t>
  </si>
  <si>
    <t>Náklady na vyklizení objektu</t>
  </si>
  <si>
    <t>Kč</t>
  </si>
  <si>
    <t>1024</t>
  </si>
  <si>
    <t>1752610231</t>
  </si>
  <si>
    <t>https://podminky.urs.cz/item/CS_URS_2024_02/094103000</t>
  </si>
  <si>
    <t>"plánované vyklizení/přesun nábytku v rozsahu dle PD</t>
  </si>
  <si>
    <t>"A.1.02 úložné prostory, dřevěné skříňky</t>
  </si>
  <si>
    <t>"A.1.07 14xskříňka (přesun do A.1.02)</t>
  </si>
  <si>
    <t>"A.1.13 dřevěné botníky</t>
  </si>
  <si>
    <t>"E.1.01 dřevěné botníky</t>
  </si>
  <si>
    <t>"E.1.05 18xplechová skříňka + lavičky a věšáky pro 1.NP</t>
  </si>
  <si>
    <t>"E.1.17 3xplechová skříňka</t>
  </si>
  <si>
    <t>"E.1.18 3xplechová skříňka</t>
  </si>
  <si>
    <t>"E.2.01 plechové šatní skříňky</t>
  </si>
  <si>
    <t>"E.2.01 plechové šatní skříňky na mezipodestě</t>
  </si>
  <si>
    <t>"E.2.03 6x vysoká dřevěná skříň (přesun)</t>
  </si>
  <si>
    <t>D141a - Vytápění - strojovny UT</t>
  </si>
  <si>
    <t xml:space="preserve">    731 - Ústřední vytápění - kotelny</t>
  </si>
  <si>
    <t xml:space="preserve">    732 - Ústřední vytápění - strojovny</t>
  </si>
  <si>
    <t xml:space="preserve">    733 - Ústřední vytápění - rozvodné potrubí</t>
  </si>
  <si>
    <t xml:space="preserve">    734 - Ústřední vytápění - armatury</t>
  </si>
  <si>
    <t>HZS - Hodinové zúčtovací sazby</t>
  </si>
  <si>
    <t xml:space="preserve">    VRN1 - Průzkumné, geodetické a projektové práce</t>
  </si>
  <si>
    <t xml:space="preserve">    VRN4 - Inženýrská činnost</t>
  </si>
  <si>
    <t>713463131</t>
  </si>
  <si>
    <t>Montáž izolace tepelné potrubí a ohybů tvarovkami nebo deskami potrubními pouzdry bez povrchové úpravy (izolační materiál ve specifikaci) přilepenými v příčných a podélných spojích izolace potrubí jednovrstvá, tloušťky izolace do 25 mm</t>
  </si>
  <si>
    <t>371212730</t>
  </si>
  <si>
    <t>https://podminky.urs.cz/item/CS_URS_2024_02/713463131</t>
  </si>
  <si>
    <t>28377105</t>
  </si>
  <si>
    <t>pouzdro izolační potrubní z pěnového polyetylenu 18/13mm</t>
  </si>
  <si>
    <t>2129759195</t>
  </si>
  <si>
    <t>28377104</t>
  </si>
  <si>
    <t>pouzdro izolační potrubní z pěnového polyetylenu 22/13mm</t>
  </si>
  <si>
    <t>1347492744</t>
  </si>
  <si>
    <t>28377049</t>
  </si>
  <si>
    <t>pouzdro izolační potrubní z pěnového polyetylenu 28/25mm</t>
  </si>
  <si>
    <t>-1480483084</t>
  </si>
  <si>
    <t>28377056</t>
  </si>
  <si>
    <t>pouzdro izolační potrubní z pěnového polyetylenu 35/25mm</t>
  </si>
  <si>
    <t>1945265001</t>
  </si>
  <si>
    <t>998713201</t>
  </si>
  <si>
    <t>Přesun hmot pro izolace tepelné stanovený procentní sazbou (%) z ceny vodorovná dopravní vzdálenost do 50 m s užitím mechanizace v objektech výšky do 6 m</t>
  </si>
  <si>
    <t>%</t>
  </si>
  <si>
    <t>2074708151</t>
  </si>
  <si>
    <t>https://podminky.urs.cz/item/CS_URS_2024_02/998713201</t>
  </si>
  <si>
    <t>Ústřední vytápění - kotelny</t>
  </si>
  <si>
    <t>731251120</t>
  </si>
  <si>
    <t>Kotle ocelové teplovodní elektrické závěsné přímotopné 24,0 kW</t>
  </si>
  <si>
    <t>-2055761670</t>
  </si>
  <si>
    <t>https://podminky.urs.cz/item/CS_URS_2024_02/731251120</t>
  </si>
  <si>
    <t>998731201</t>
  </si>
  <si>
    <t>Přesun hmot pro kotelny stanovený procentní sazbou (%) z ceny vodorovná dopravní vzdálenost do 50 m s užitím mechanizace v objektech výšky do 6 m</t>
  </si>
  <si>
    <t>1529789073</t>
  </si>
  <si>
    <t>https://podminky.urs.cz/item/CS_URS_2024_02/998731201</t>
  </si>
  <si>
    <t>Ústřední vytápění - strojovny</t>
  </si>
  <si>
    <t>732113R01</t>
  </si>
  <si>
    <t>Hydraulický vyrovnávač dynamických tlaků, Q=2,1 m3/h</t>
  </si>
  <si>
    <t>767613773</t>
  </si>
  <si>
    <t>732113R02</t>
  </si>
  <si>
    <t>Dopouštění vody K3/4", ZK3/4", napojení demineralizační patrony s obtokem 3xK3/4"</t>
  </si>
  <si>
    <t>-293065446</t>
  </si>
  <si>
    <t>732113R03</t>
  </si>
  <si>
    <t>Demineralizační patrona (jedno přemístitelné zařízení)</t>
  </si>
  <si>
    <t>-2079939500</t>
  </si>
  <si>
    <t>732199R01</t>
  </si>
  <si>
    <t>Popis potrubí a zařízení_x000d_
označení směrů proudění a slovní a barevné označení druhu protékající látky potrubí, lepící potisk ( min u všech odboček potrubí, napojení zařízení a prostupů stěnami ), názvy a učel zařízení DTTO</t>
  </si>
  <si>
    <t>-758733759</t>
  </si>
  <si>
    <t>732230101</t>
  </si>
  <si>
    <t>Akumulační nádrže bez přípravy TUV bez teplosměnného výměníku PN 0,4 MPa / t = 95°C objem nádrže 200 l</t>
  </si>
  <si>
    <t>-1579393813</t>
  </si>
  <si>
    <t>https://podminky.urs.cz/item/CS_URS_2024_02/732230101</t>
  </si>
  <si>
    <t>732230102</t>
  </si>
  <si>
    <t>Akumulační nádrže bez přípravy TUV bez teplosměnného výměníku PN 0,4 MPa / t = 95°C objem nádrže 300 l</t>
  </si>
  <si>
    <t>283079879</t>
  </si>
  <si>
    <t>https://podminky.urs.cz/item/CS_URS_2024_02/732230102</t>
  </si>
  <si>
    <t>732331615</t>
  </si>
  <si>
    <t>Nádoby expanzní tlakové pro topné a chladicí soustavy s membránou bez pojistného ventilu se závitovým připojením PN 0,4 o objemu 35 l</t>
  </si>
  <si>
    <t>-355831860</t>
  </si>
  <si>
    <t>https://podminky.urs.cz/item/CS_URS_2024_02/732331615</t>
  </si>
  <si>
    <t>732331616</t>
  </si>
  <si>
    <t>Nádoby expanzní tlakové pro topné a chladicí soustavy s membránou bez pojistného ventilu se závitovým připojením PN 0,6 o objemu 50 l</t>
  </si>
  <si>
    <t>-1837186293</t>
  </si>
  <si>
    <t>https://podminky.urs.cz/item/CS_URS_2024_02/732331616</t>
  </si>
  <si>
    <t>732331777</t>
  </si>
  <si>
    <t>Nádoby expanzní tlakové pro topné a chladicí soustavy příslušenství k expanzním nádobám bezpečnostní uzávěr k měření tlaku G 3/4</t>
  </si>
  <si>
    <t>-1274056229</t>
  </si>
  <si>
    <t>https://podminky.urs.cz/item/CS_URS_2024_02/732331777</t>
  </si>
  <si>
    <t>732421R01</t>
  </si>
  <si>
    <t>Čerpadlo s elektronicky regulovanými otáčkami, PN6, připojení přes min 1x šroubení !!_x000d_
Q=2,5 m3/h, H=4,0 m.v.s.</t>
  </si>
  <si>
    <t>-734802582</t>
  </si>
  <si>
    <t>732421R02</t>
  </si>
  <si>
    <t>Čerpadlo s elektronicky regulovanými otáčkami, PN6, připojení přes min 1x šroubení !!_x000d_
Q=1 m3/h, H=4,0 m.v.s.</t>
  </si>
  <si>
    <t>2125637254</t>
  </si>
  <si>
    <t>732522R01</t>
  </si>
  <si>
    <t xml:space="preserve">Tepelné čerpadlo (vzduch / voda), 3 bar, provedení split s venkonví a vnitřní jednotkou, propojení chladivovým potrubím, včetně regulace, ovládání a ekvitermního čidla_x000d_
VENKOVNÍ JEDNOTKA TČ - včetně nožiček/podstavce od výrobce_x000d_
VNITŘNÍ MODUL TČ -konfigurace bez záložního zabudovaného elektrokotle, osazen trojcestným ventilem pro připojení externího elektrokotle_x000d_
Sada pro odvod kondenzátu (řízený odvod kondenzátu - včetně elektrického ohřevu dna jednotky a kondenzátního potrubí/ volný odvod kondenzátu - vyhřívání dna jednotky) - 5 m_x000d_
Výkon A-7/W35 - Q=22-24 kW, COP min 2,8_x000d_
</t>
  </si>
  <si>
    <t>-28954176</t>
  </si>
  <si>
    <t>732522R02</t>
  </si>
  <si>
    <t xml:space="preserve">Tepelné čerpadlo (vzduch / voda), 3 bar, provedení split s venkonví a vnitřní jednotkou, propojení chladivovým potrubím, včetně regulace, ovládání a ekvitermního čidla_x000d_
VENKOVNÍ JEDNOTKA TČ - včetně nožiček/podstavce od výrobce_x000d_
VNITŘNÍ MODUL TČ -konfigurace se zabudovaným elektrickým ohřevem 9 kW_x000d_
Sada pro odvod kondenzátu (řízený odvod kondenzátu - včetně elektrického ohřevu dna jednotky a kondenzátního potrubí/ volný odvod kondenzátu - vyhřívání dna jednotky) - 2 m_x000d_
Výkon A-7/W35 - Q=8-9 kW, COP min 2,8_x000d_
</t>
  </si>
  <si>
    <t>-1221512600</t>
  </si>
  <si>
    <t>998732201</t>
  </si>
  <si>
    <t>Přesun hmot pro strojovny stanovený procentní sazbou (%) z ceny vodorovná dopravní vzdálenost do 50 m základní v objektech výšky do 6 m</t>
  </si>
  <si>
    <t>-1677125803</t>
  </si>
  <si>
    <t>https://podminky.urs.cz/item/CS_URS_2024_02/998732201</t>
  </si>
  <si>
    <t>Ústřední vytápění - rozvodné potrubí</t>
  </si>
  <si>
    <t>733222303</t>
  </si>
  <si>
    <t>Potrubí z trubek měděných polotvrdých spojovaných lisováním PN 16, T= +110°C Ø 18/1</t>
  </si>
  <si>
    <t>-1599849543</t>
  </si>
  <si>
    <t>https://podminky.urs.cz/item/CS_URS_2024_02/733222303</t>
  </si>
  <si>
    <t>733222304</t>
  </si>
  <si>
    <t>Potrubí z trubek měděných polotvrdých spojovaných lisováním PN 16, T= +110°C Ø 22/1</t>
  </si>
  <si>
    <t>-1596929698</t>
  </si>
  <si>
    <t>https://podminky.urs.cz/item/CS_URS_2024_02/733222304</t>
  </si>
  <si>
    <t>733223304</t>
  </si>
  <si>
    <t>Potrubí z trubek měděných tvrdých spojovaných lisováním PN 16, T= +110°C Ø 28/1,5</t>
  </si>
  <si>
    <t>1622905441</t>
  </si>
  <si>
    <t>https://podminky.urs.cz/item/CS_URS_2024_02/733223304</t>
  </si>
  <si>
    <t>733223305</t>
  </si>
  <si>
    <t>Potrubí z trubek měděných tvrdých spojovaných lisováním PN 16, T= +110°C Ø 35/1,5</t>
  </si>
  <si>
    <t>603705834</t>
  </si>
  <si>
    <t>https://podminky.urs.cz/item/CS_URS_2024_02/733223305</t>
  </si>
  <si>
    <t>733223R01</t>
  </si>
  <si>
    <t xml:space="preserve">Předizolované potrubí CU DUAL, 22/16mm, izolace tl.10mm_x000d_
</t>
  </si>
  <si>
    <t>686381175</t>
  </si>
  <si>
    <t>733223R02</t>
  </si>
  <si>
    <t xml:space="preserve">Předizolované potrubí CU DUAL, 18/12mm, izolace tl.10mm_x000d_
</t>
  </si>
  <si>
    <t>832381488</t>
  </si>
  <si>
    <t>733291101</t>
  </si>
  <si>
    <t>Zkoušky těsnosti potrubí z trubek měděných Ø do 35/1,5</t>
  </si>
  <si>
    <t>-2060236407</t>
  </si>
  <si>
    <t>https://podminky.urs.cz/item/CS_URS_2024_02/733291101</t>
  </si>
  <si>
    <t>998733201</t>
  </si>
  <si>
    <t>Přesun hmot pro rozvody potrubí stanovený procentní sazbou z ceny vodorovná dopravní vzdálenost do 50 m základní v objektech výšky do 6 m</t>
  </si>
  <si>
    <t>-1649405775</t>
  </si>
  <si>
    <t>https://podminky.urs.cz/item/CS_URS_2024_02/998733201</t>
  </si>
  <si>
    <t>Ústřední vytápění - armatury</t>
  </si>
  <si>
    <t>734211120</t>
  </si>
  <si>
    <t>Ventily odvzdušňovací závitové automatické PN 14 do 120°C G 1/2</t>
  </si>
  <si>
    <t>485757981</t>
  </si>
  <si>
    <t>https://podminky.urs.cz/item/CS_URS_2024_02/734211120</t>
  </si>
  <si>
    <t>734220102</t>
  </si>
  <si>
    <t>Ventily regulační závitové vyvažovací přímé bez vypouštění PN 20 do 100°C G 1</t>
  </si>
  <si>
    <t>-381215604</t>
  </si>
  <si>
    <t>https://podminky.urs.cz/item/CS_URS_2024_02/734220102</t>
  </si>
  <si>
    <t>734220103</t>
  </si>
  <si>
    <t>Ventily regulační závitové vyvažovací přímé bez vypouštění PN 20 do 100°C G 5/4</t>
  </si>
  <si>
    <t>-1032669610</t>
  </si>
  <si>
    <t>https://podminky.urs.cz/item/CS_URS_2024_02/734220103</t>
  </si>
  <si>
    <t>734291123</t>
  </si>
  <si>
    <t>Ostatní armatury kohouty plnicí a vypouštěcí PN 10 do 90°C G 1/2</t>
  </si>
  <si>
    <t>1927610885</t>
  </si>
  <si>
    <t>https://podminky.urs.cz/item/CS_URS_2024_02/734291123</t>
  </si>
  <si>
    <t>734291274</t>
  </si>
  <si>
    <t>Ostatní armatury filtry závitové pro topné a chladicí systémy PN 30 do 110°C přímé s vnitřními závity a integrovaným magnetem G 1</t>
  </si>
  <si>
    <t>1112783961</t>
  </si>
  <si>
    <t>https://podminky.urs.cz/item/CS_URS_2024_02/734291274</t>
  </si>
  <si>
    <t>734291275</t>
  </si>
  <si>
    <t>Ostatní armatury filtry závitové pro topné a chladicí systémy PN 30 do 110°C přímé s vnitřními závity a integrovaným magnetem G 1 1/4</t>
  </si>
  <si>
    <t>-259028067</t>
  </si>
  <si>
    <t>https://podminky.urs.cz/item/CS_URS_2024_02/734291275</t>
  </si>
  <si>
    <t>734292715</t>
  </si>
  <si>
    <t>Ostatní armatury kulové kohouty PN 42 do 185°C přímé vnitřní závit G 1</t>
  </si>
  <si>
    <t>-957575737</t>
  </si>
  <si>
    <t>https://podminky.urs.cz/item/CS_URS_2024_02/734292715</t>
  </si>
  <si>
    <t>734292716</t>
  </si>
  <si>
    <t>Ostatní armatury kulové kohouty PN 42 do 185°C přímé vnitřní závit G 1 1/4</t>
  </si>
  <si>
    <t>-587030946</t>
  </si>
  <si>
    <t>https://podminky.urs.cz/item/CS_URS_2024_02/734292716</t>
  </si>
  <si>
    <t>734292R03</t>
  </si>
  <si>
    <t>Ostatní armatury kulové kohouty PN 42 do 185°C přímé vnitřní závit s fitrem G 1 (filtr ball)</t>
  </si>
  <si>
    <t>-1103941519</t>
  </si>
  <si>
    <t>734292R04</t>
  </si>
  <si>
    <t>Ostatní armatury kulové kohouty PN 42 do 185°C přímé vnitřní závit s fitrem G 1 1/4 (filtr ball)</t>
  </si>
  <si>
    <t>-2038628902</t>
  </si>
  <si>
    <t>734411127</t>
  </si>
  <si>
    <t>Teploměry technické s pevným stonkem a jímkou zadní připojení (axiální) průměr 100 mm délka stonku 100 mm</t>
  </si>
  <si>
    <t>-1525342996</t>
  </si>
  <si>
    <t>https://podminky.urs.cz/item/CS_URS_2024_02/734411127</t>
  </si>
  <si>
    <t>734421R02</t>
  </si>
  <si>
    <t>Tlakoměry s pevným stonkem a zkušebním kohoutem zadní připojení (axiální) tlaku 0–4 bar průměru 63 mm</t>
  </si>
  <si>
    <t>810248086</t>
  </si>
  <si>
    <t>734424101</t>
  </si>
  <si>
    <t>Tlakoměry kondenzační smyčky k přivaření, PN 250 do 300°C zahnuté</t>
  </si>
  <si>
    <t>295886748</t>
  </si>
  <si>
    <t>https://podminky.urs.cz/item/CS_URS_2024_02/734424101</t>
  </si>
  <si>
    <t>998734201</t>
  </si>
  <si>
    <t>Přesun hmot pro armatury stanovený procentní sazbou (%) z ceny vodorovná dopravní vzdálenost do 50 m základní v objektech výšky do 6 m</t>
  </si>
  <si>
    <t>2046382924</t>
  </si>
  <si>
    <t>https://podminky.urs.cz/item/CS_URS_2024_02/998734201</t>
  </si>
  <si>
    <t>HZS</t>
  </si>
  <si>
    <t>Hodinové zúčtovací sazby</t>
  </si>
  <si>
    <t>HZS2491</t>
  </si>
  <si>
    <t>Hodinové zúčtovací sazby profesí PSV zednické výpomoci a pomocné práce PSV dělník zednických výpomocí</t>
  </si>
  <si>
    <t>hod</t>
  </si>
  <si>
    <t>-1935012633</t>
  </si>
  <si>
    <t>https://podminky.urs.cz/item/CS_URS_2024_02/HZS2491</t>
  </si>
  <si>
    <t>VRN1</t>
  </si>
  <si>
    <t>Průzkumné, geodetické a projektové práce</t>
  </si>
  <si>
    <t>013254000</t>
  </si>
  <si>
    <t>Dokumentace skutečného provedení stavby</t>
  </si>
  <si>
    <t>1378733303</t>
  </si>
  <si>
    <t>https://podminky.urs.cz/item/CS_URS_2024_02/013254000</t>
  </si>
  <si>
    <t>VRN4</t>
  </si>
  <si>
    <t>Inženýrská činnost</t>
  </si>
  <si>
    <t>043114R03</t>
  </si>
  <si>
    <t>Zkoušky topné, zaregulování, uvedení do provozu, zaškolení obsluhy, vypuštění, napuštění soustavy_x000d__x000d_
Nastavení projektovaných parametrů - měření a zaregulování_x000d__x000d_
Provozní a funkční zkoušky zařízení a částí rozvodů_x000d_</t>
  </si>
  <si>
    <t>-1461432565</t>
  </si>
  <si>
    <t>091003R01</t>
  </si>
  <si>
    <t>Odvoz a likvidace odpadu, odvoz na skládku nebo do technických služeb, skládkovné, poplatky</t>
  </si>
  <si>
    <t>-1744785059</t>
  </si>
  <si>
    <t>D141b - Vytápění</t>
  </si>
  <si>
    <t xml:space="preserve">    735 - Ústřední vytápění - otopná tělesa</t>
  </si>
  <si>
    <t xml:space="preserve">    739 - Ústřední vytápění - demontáže</t>
  </si>
  <si>
    <t>28377095</t>
  </si>
  <si>
    <t>pouzdro izolační potrubní z pěnového polyetylenu 15/13mm</t>
  </si>
  <si>
    <t>1316536197</t>
  </si>
  <si>
    <t>733222302</t>
  </si>
  <si>
    <t>Potrubí z trubek měděných polotvrdých spojovaných lisováním PN 16, T= +110°C Ø 15/1</t>
  </si>
  <si>
    <t>-707119837</t>
  </si>
  <si>
    <t>https://podminky.urs.cz/item/CS_URS_2024_02/733222302</t>
  </si>
  <si>
    <t>734221682</t>
  </si>
  <si>
    <t>Ventily regulační závitové hlavice termostatické pro ovládání ventilů PN 10 do 110°C kapalinové otopných těles VK</t>
  </si>
  <si>
    <t>774640080</t>
  </si>
  <si>
    <t>https://podminky.urs.cz/item/CS_URS_2024_02/734221682</t>
  </si>
  <si>
    <t>734261402</t>
  </si>
  <si>
    <t>Šroubení připojovací armatury radiátorů VK PN 10 do 110°C, regulační uzavíratelné rohové G 1/2 x 18</t>
  </si>
  <si>
    <t>-1152589718</t>
  </si>
  <si>
    <t>https://podminky.urs.cz/item/CS_URS_2024_02/734261402</t>
  </si>
  <si>
    <t>Ústřední vytápění - otopná tělesa</t>
  </si>
  <si>
    <t>735152451</t>
  </si>
  <si>
    <t>Otopná tělesa panelová VK dvoudesková PN 1,0 MPa, T do 110°C s jednou přídavnou přestupní plochou výšky tělesa 500 mm stavební délky / výkonu 400 mm / 447 W</t>
  </si>
  <si>
    <t>-673061508</t>
  </si>
  <si>
    <t>https://podminky.urs.cz/item/CS_URS_2024_02/735152451</t>
  </si>
  <si>
    <t>735152452</t>
  </si>
  <si>
    <t>Otopná tělesa panelová VK dvoudesková PN 1,0 MPa, T do 110°C s jednou přídavnou přestupní plochou výšky tělesa 500 mm stavební délky / výkonu 500 mm / 559 W</t>
  </si>
  <si>
    <t>223672527</t>
  </si>
  <si>
    <t>https://podminky.urs.cz/item/CS_URS_2024_02/735152452</t>
  </si>
  <si>
    <t>735152453</t>
  </si>
  <si>
    <t>Otopná tělesa panelová VK dvoudesková PN 1,0 MPa, T do 110°C s jednou přídavnou přestupní plochou výšky tělesa 500 mm stavební délky / výkonu 600 mm / 670 W</t>
  </si>
  <si>
    <t>1196071338</t>
  </si>
  <si>
    <t>https://podminky.urs.cz/item/CS_URS_2024_02/735152453</t>
  </si>
  <si>
    <t>735152454</t>
  </si>
  <si>
    <t>Otopná tělesa panelová VK dvoudesková PN 1,0 MPa, T do 110°C s jednou přídavnou přestupní plochou výšky tělesa 500 mm stavební délky / výkonu 700 mm / 782 W</t>
  </si>
  <si>
    <t>1583917378</t>
  </si>
  <si>
    <t>https://podminky.urs.cz/item/CS_URS_2024_02/735152454</t>
  </si>
  <si>
    <t>735152455</t>
  </si>
  <si>
    <t>Otopná tělesa panelová VK dvoudesková PN 1,0 MPa, T do 110°C s jednou přídavnou přestupní plochou výšky tělesa 500 mm stavební délky / výkonu 800 mm / 894 W</t>
  </si>
  <si>
    <t>-2140875331</t>
  </si>
  <si>
    <t>https://podminky.urs.cz/item/CS_URS_2024_02/735152455</t>
  </si>
  <si>
    <t>735152457</t>
  </si>
  <si>
    <t>Otopná tělesa panelová VK dvoudesková PN 1,0 MPa, T do 110°C s jednou přídavnou přestupní plochou výšky tělesa 500 mm stavební délky / výkonu 1000 mm / 1117 W</t>
  </si>
  <si>
    <t>181165988</t>
  </si>
  <si>
    <t>https://podminky.urs.cz/item/CS_URS_2024_02/735152457</t>
  </si>
  <si>
    <t>735152458</t>
  </si>
  <si>
    <t>Otopná tělesa panelová VK dvoudesková PN 1,0 MPa, T do 110°C s jednou přídavnou přestupní plochou výšky tělesa 500 mm stavební délky / výkonu 1100 mm / 1229 W</t>
  </si>
  <si>
    <t>-1459620465</t>
  </si>
  <si>
    <t>https://podminky.urs.cz/item/CS_URS_2024_02/735152458</t>
  </si>
  <si>
    <t>735152460</t>
  </si>
  <si>
    <t>Otopná tělesa panelová VK dvoudesková PN 1,0 MPa, T do 110°C s jednou přídavnou přestupní plochou výšky tělesa 500 mm stavební délky / výkonu 1400 mm / 1564 W</t>
  </si>
  <si>
    <t>1139716531</t>
  </si>
  <si>
    <t>https://podminky.urs.cz/item/CS_URS_2024_02/735152460</t>
  </si>
  <si>
    <t>735152461</t>
  </si>
  <si>
    <t>Otopná tělesa panelová VK dvoudesková PN 1,0 MPa, T do 110°C s jednou přídavnou přestupní plochou výšky tělesa 500 mm stavební délky / výkonu 1600 mm / 1787 W</t>
  </si>
  <si>
    <t>445780336</t>
  </si>
  <si>
    <t>https://podminky.urs.cz/item/CS_URS_2024_02/735152461</t>
  </si>
  <si>
    <t>735152462</t>
  </si>
  <si>
    <t>Otopná tělesa panelová VK dvoudesková PN 1,0 MPa, T do 110°C s jednou přídavnou přestupní plochou výšky tělesa 500 mm stavební délky / výkonu 1800 mm / 2011 W</t>
  </si>
  <si>
    <t>-1283047953</t>
  </si>
  <si>
    <t>https://podminky.urs.cz/item/CS_URS_2024_02/735152462</t>
  </si>
  <si>
    <t>735152573</t>
  </si>
  <si>
    <t>Otopná tělesa panelová VK dvoudesková PN 1,0 MPa, T do 110°C se dvěma přídavnými přestupními plochami výšky tělesa 600 mm stavební délky / výkonu 600 mm / 1007 W</t>
  </si>
  <si>
    <t>-514115486</t>
  </si>
  <si>
    <t>https://podminky.urs.cz/item/CS_URS_2024_02/735152573</t>
  </si>
  <si>
    <t>735152574</t>
  </si>
  <si>
    <t>Otopná tělesa panelová VK dvoudesková PN 1,0 MPa, T do 110°C se dvěma přídavnými přestupními plochami výšky tělesa 600 mm stavební délky / výkonu 700 mm / 1175 W</t>
  </si>
  <si>
    <t>689647017</t>
  </si>
  <si>
    <t>https://podminky.urs.cz/item/CS_URS_2024_02/735152574</t>
  </si>
  <si>
    <t>735152575</t>
  </si>
  <si>
    <t>Otopná tělesa panelová VK dvoudesková PN 1,0 MPa, T do 110°C se dvěma přídavnými přestupními plochami výšky tělesa 600 mm stavební délky / výkonu 800 mm / 1343 W</t>
  </si>
  <si>
    <t>-345335595</t>
  </si>
  <si>
    <t>https://podminky.urs.cz/item/CS_URS_2024_02/735152575</t>
  </si>
  <si>
    <t>735152576</t>
  </si>
  <si>
    <t>Otopná tělesa panelová VK dvoudesková PN 1,0 MPa, T do 110°C se dvěma přídavnými přestupními plochami výšky tělesa 600 mm stavební délky / výkonu 900 mm / 1511 W</t>
  </si>
  <si>
    <t>-1090936567</t>
  </si>
  <si>
    <t>https://podminky.urs.cz/item/CS_URS_2024_02/735152576</t>
  </si>
  <si>
    <t>735152581</t>
  </si>
  <si>
    <t>Otopná tělesa panelová VK dvoudesková PN 1,0 MPa, T do 110°C se dvěma přídavnými přestupními plochami výšky tělesa 600 mm stavební délky / výkonu 1600 mm / 2686 W</t>
  </si>
  <si>
    <t>-907081169</t>
  </si>
  <si>
    <t>https://podminky.urs.cz/item/CS_URS_2024_02/735152581</t>
  </si>
  <si>
    <t>735152582</t>
  </si>
  <si>
    <t>Otopná tělesa panelová VK dvoudesková PN 1,0 MPa, T do 110°C se dvěma přídavnými přestupními plochami výšky tělesa 600 mm stavební délky / výkonu 1800 mm / 3022 W</t>
  </si>
  <si>
    <t>-1631502882</t>
  </si>
  <si>
    <t>https://podminky.urs.cz/item/CS_URS_2024_02/735152582</t>
  </si>
  <si>
    <t>998735201</t>
  </si>
  <si>
    <t>Přesun hmot pro otopná tělesa stanovený procentní sazbou (%) z ceny vodorovná dopravní vzdálenost do 50 m základní v objektech výšky do 6 m</t>
  </si>
  <si>
    <t>-1185993527</t>
  </si>
  <si>
    <t>https://podminky.urs.cz/item/CS_URS_2024_02/998735201</t>
  </si>
  <si>
    <t>Ústřední vytápění - demontáže</t>
  </si>
  <si>
    <t>739R00001</t>
  </si>
  <si>
    <t>A1.11 - Demontáž a zaslepení 1 ks stávající litinové těleso.</t>
  </si>
  <si>
    <t>-399471319</t>
  </si>
  <si>
    <t>739R00002</t>
  </si>
  <si>
    <t>E1.05 - Přeložka stávající stoupačky (včetně materiálu - 2x6 m potrubí)</t>
  </si>
  <si>
    <t>-1533016202</t>
  </si>
  <si>
    <t>739R00003</t>
  </si>
  <si>
    <t xml:space="preserve">E1.05 - Zaslepení odbočky v potrubním kanálu pro původní místnosti E1.01 a E1.02 </t>
  </si>
  <si>
    <t>-619340911</t>
  </si>
  <si>
    <t>739R00004</t>
  </si>
  <si>
    <t>E2.03 - Demontáž a zaslepení 1 ks stávající litinové těleso.</t>
  </si>
  <si>
    <t>369605362</t>
  </si>
  <si>
    <t>739R00005</t>
  </si>
  <si>
    <t>D2.03 - Demontáž stávajícího deskového tělesa a přesunutí na novou příčku mezi místnostmi D2.02 a D2.03.</t>
  </si>
  <si>
    <t>1634318141</t>
  </si>
  <si>
    <t>D142 - VZT</t>
  </si>
  <si>
    <t>Soupis prací je sestaven s využitím Cenové soustavy RTS. Položky, které pochází z této cenové soustavy, jsou ve sloupci 'Cenová soustava' označeny popisem 'RTS' a úrovní příslušného kalendářního pololetí. Veškeré další informace vymezující popis a podmínky použití těchto položek z Cenové soustavy, které nejsou uvedeny přímo v soupisu prací, jsou neomezeně dálkově k dispozici na webu cenovasoustava.cz.</t>
  </si>
  <si>
    <t xml:space="preserve">    94 - Lešení a stavební výtahy</t>
  </si>
  <si>
    <t xml:space="preserve">    97 - Prorážení otvorů a ostatní bourací práce</t>
  </si>
  <si>
    <t xml:space="preserve">    728 - Vzduchotechnika</t>
  </si>
  <si>
    <t xml:space="preserve">    729 - Chlazení</t>
  </si>
  <si>
    <t xml:space="preserve">    M22 - Montáže sdělovací a zabezpečovací techniky</t>
  </si>
  <si>
    <t xml:space="preserve">    90 - Hodinové zúčtovací sazby (HZS)</t>
  </si>
  <si>
    <t>Lešení a stavební výtahy</t>
  </si>
  <si>
    <t>949941101R00</t>
  </si>
  <si>
    <t>Pronájem - Výsuvná plošina, motorický zdvih, H max. 20 m</t>
  </si>
  <si>
    <t>den</t>
  </si>
  <si>
    <t>RTS II / 2024</t>
  </si>
  <si>
    <t>Poznámka k položce:_x000d_
pro montáž vnějších žaluzií</t>
  </si>
  <si>
    <t>Prorážení otvorů a ostatní bourací práce</t>
  </si>
  <si>
    <t>972054241R00</t>
  </si>
  <si>
    <t>Vybourání otv. stropy ŽB pl. 0,09 m2, tl. 15 cm</t>
  </si>
  <si>
    <t>971011211R00</t>
  </si>
  <si>
    <t>Vybourání výplní z lehk, bet. tl.15 cm, pl, 0,09m2</t>
  </si>
  <si>
    <t>971012211R00</t>
  </si>
  <si>
    <t>Vybourání výplní z lehk. bet. nad 15cm, pl.0,09 m2</t>
  </si>
  <si>
    <t>971033231R00</t>
  </si>
  <si>
    <t>Vybourání otv. zeď cihel. 0,0225 m2, tl. 15cm, MVC</t>
  </si>
  <si>
    <t>971033241R00</t>
  </si>
  <si>
    <t>Vybourání otv. zeď cihel. 0,0225 m2, tl. 30cm, MVC</t>
  </si>
  <si>
    <t>971033331R00</t>
  </si>
  <si>
    <t>Vybourání otv. zeď cihel. pl.0,09 m2, tl.15cm, MVC</t>
  </si>
  <si>
    <t>971033341R00</t>
  </si>
  <si>
    <t>Vybourání otv. zeď cihel. pl.0,09 m2, tl.30cm, MVC</t>
  </si>
  <si>
    <t>971033441R00</t>
  </si>
  <si>
    <t>Vybourání otv. zeď cihel. pl.0,25 m2, tl.30cm, MVC</t>
  </si>
  <si>
    <t>979082111R00</t>
  </si>
  <si>
    <t>Vnitrostaveništní doprava suti do 10 m</t>
  </si>
  <si>
    <t>979011111R00</t>
  </si>
  <si>
    <t>Svislá doprava suti a vybour. hmot za 2.NP a 1.PP</t>
  </si>
  <si>
    <t>979082121R00</t>
  </si>
  <si>
    <t>Příplatek k vnitrost. dopravě suti za dalších 5 m</t>
  </si>
  <si>
    <t>979086213R00</t>
  </si>
  <si>
    <t>Nakládání vybouraných hmot na dopravní prostředek</t>
  </si>
  <si>
    <t>979081111R00</t>
  </si>
  <si>
    <t>Odvoz suti a vybour. hmot na skládku do 1 km</t>
  </si>
  <si>
    <t>979081121R00</t>
  </si>
  <si>
    <t>Příplatek k odvozu za každý další 1 km</t>
  </si>
  <si>
    <t>979990107R00</t>
  </si>
  <si>
    <t>Poplatek za uložení suti - směs betonu, cihel, dřeva, skupina odpadu 170904</t>
  </si>
  <si>
    <t>713411123R00</t>
  </si>
  <si>
    <t>Montáž tepelné izolace na potrubí</t>
  </si>
  <si>
    <t>283753536</t>
  </si>
  <si>
    <t>Tepelně izolační pás minerální vlny, samolepící, tl. 60 mm šířka 1000 mm</t>
  </si>
  <si>
    <t>713491142R00</t>
  </si>
  <si>
    <t>Oplechování potrubí Al plechem, vč. ohybů</t>
  </si>
  <si>
    <t>283753533</t>
  </si>
  <si>
    <t>Tepelně izolační samolepící pás PE+AL folie, tl. 30 mm, šíře 1m</t>
  </si>
  <si>
    <t>713523111R00</t>
  </si>
  <si>
    <t>Protipožární obklad VZT, požární odolnost EI 30 a 45</t>
  </si>
  <si>
    <t>998713102R00</t>
  </si>
  <si>
    <t>Přesun hmot pro izolace tepelné, výšky do 12 m</t>
  </si>
  <si>
    <t>RF728611124R00</t>
  </si>
  <si>
    <t>Montáž kompkatní VZT jednotky ve venkovním provedení (nástřešní)</t>
  </si>
  <si>
    <t>RF429500117</t>
  </si>
  <si>
    <t>poz. 2.1-Kompaktní VZT jednotka nástřešní, specifikace viz příloha PD, včetně MaR</t>
  </si>
  <si>
    <t>výrobce 03/2024</t>
  </si>
  <si>
    <t>RF728611124R00.1</t>
  </si>
  <si>
    <t>Montáž kompkatní VZT jednotky ve vnitřním provedení</t>
  </si>
  <si>
    <t>RF429500118</t>
  </si>
  <si>
    <t>poz. 3.1-Kompaktní VZT jednotka vnitřní, specifikace viz příloha PD, včetně MaR</t>
  </si>
  <si>
    <t>RF429500119</t>
  </si>
  <si>
    <t>poz. 3.2-Kompaktní VZT jednotka vnitřní, specifikace viz příloha PD, včetně MaR</t>
  </si>
  <si>
    <t>RF429500120</t>
  </si>
  <si>
    <t>poz. 4.1-Kompaktní VZT jednotka vnitřní, specifikace viz příloha PD, včetně MaR</t>
  </si>
  <si>
    <t>RF429500121</t>
  </si>
  <si>
    <t>poz. 5.1-Kompaktní VZT jednotka vnitřní, specifikace viz příloha PD, včetně MaR</t>
  </si>
  <si>
    <t>RF429500122</t>
  </si>
  <si>
    <t>poz. 5.2-Kompaktní VZT jednotka vnitřní, specifikace viz příloha PD, včetně MaR</t>
  </si>
  <si>
    <t>728414711R00</t>
  </si>
  <si>
    <t>Montáž zákrytu kuchyňského akumulačního odsávacího do 1,0 m2</t>
  </si>
  <si>
    <t>AI100100020IM</t>
  </si>
  <si>
    <t>Nerezová kuchyňská digestoř nástěnná, vč. osvětlení, tukových filtrů 80x45x60 cm, hrdlo D160</t>
  </si>
  <si>
    <t>728414713R00</t>
  </si>
  <si>
    <t>Montáž zákrytu kuchyňského akumulačního odsávacího do 2,0 m2</t>
  </si>
  <si>
    <t>AI100100370IM</t>
  </si>
  <si>
    <t>Nerezová kuchyňská digestoř nástěnná, vč. osvětlení, tukových filtrů 200x45x80 cm, hrdlo D250</t>
  </si>
  <si>
    <t>728212412R00</t>
  </si>
  <si>
    <t>Montáž klapky plechové kruhové do d 200 mm</t>
  </si>
  <si>
    <t>42971270</t>
  </si>
  <si>
    <t>Klapka požární kruhová d 160 mm, ovládání mechanické, tepelnou pojistkou +72C</t>
  </si>
  <si>
    <t>728212413R00</t>
  </si>
  <si>
    <t>Montáž klapky plechové kruhové do d 300 mm</t>
  </si>
  <si>
    <t>42971273</t>
  </si>
  <si>
    <t>Klapka požární kruhová d 250 mm, ovládání mechanické, tepelnou pojistkou +72C</t>
  </si>
  <si>
    <t>728212414R00</t>
  </si>
  <si>
    <t>Montáž klapky požární kruhové do d 400 mm</t>
  </si>
  <si>
    <t>42971275</t>
  </si>
  <si>
    <t>Klapka požární kruhová d 315 mm, ovládání mechanické, tepelnou pojistkou +72C</t>
  </si>
  <si>
    <t>728314121R00</t>
  </si>
  <si>
    <t>Montáž protidešťové žaluzie kruhové do d 300 mm</t>
  </si>
  <si>
    <t>SP475100020IM</t>
  </si>
  <si>
    <t>Samotížná plastová žaluziová klapka, D100</t>
  </si>
  <si>
    <t>SP475100050IM</t>
  </si>
  <si>
    <t>Samotížná plastová žaluziová klapka, D160</t>
  </si>
  <si>
    <t>SP475100060IM</t>
  </si>
  <si>
    <t>Samotížná plastová žaluziová klapka, D200</t>
  </si>
  <si>
    <t>SP475100040IM</t>
  </si>
  <si>
    <t>Samotížná plastová žaluziová klapka, D125</t>
  </si>
  <si>
    <t>728314122R00</t>
  </si>
  <si>
    <t>Montáž protidešťové žaluzie kruhové do d 400 mm</t>
  </si>
  <si>
    <t>SP485100035IM</t>
  </si>
  <si>
    <t>Protidešťová žaluzie D315, pevné lamely</t>
  </si>
  <si>
    <t>SP485100050IM</t>
  </si>
  <si>
    <t>Protidešťová žaluzie D400, pevné lamely</t>
  </si>
  <si>
    <t>728314123R00</t>
  </si>
  <si>
    <t>Montáž protidešťové žaluzie kruhové do d 500 mm</t>
  </si>
  <si>
    <t>SP485100060IM</t>
  </si>
  <si>
    <t>Protidešťová žaluzie D450, pevné lamely</t>
  </si>
  <si>
    <t>728314111R00</t>
  </si>
  <si>
    <t>Montáž protidešťové žaluzie čtyřhranné do 0,15 m2</t>
  </si>
  <si>
    <t>PR290100090IM</t>
  </si>
  <si>
    <t>Protidešťová žaluzie 300x400mm, pevné lamely</t>
  </si>
  <si>
    <t>42971076</t>
  </si>
  <si>
    <t>Klapka regulační kruhová těsná d 160 mm</t>
  </si>
  <si>
    <t>42971080</t>
  </si>
  <si>
    <t>Klapka regulační kruhová těsná d 250 mm</t>
  </si>
  <si>
    <t>728312122R00</t>
  </si>
  <si>
    <t>Montáž tlumiče kruhového do d 200 mm</t>
  </si>
  <si>
    <t>PR460100060IM</t>
  </si>
  <si>
    <t>Tlumič hluku pro kruhová potrubí, d=160mm, l=600mm</t>
  </si>
  <si>
    <t>728312124R00</t>
  </si>
  <si>
    <t>Montáž tlumiče kruhového do d 400 mm</t>
  </si>
  <si>
    <t>PR460100140IM</t>
  </si>
  <si>
    <t>Tlumič hluku pro kruhová potrubí, d315mm, l=900mm</t>
  </si>
  <si>
    <t>PR460100150IM</t>
  </si>
  <si>
    <t>Tlumič hluku pro kruhová potrubí, d355mm, l=900 mm</t>
  </si>
  <si>
    <t>PR460100160IM</t>
  </si>
  <si>
    <t>Tlumič hluku pro kruhová potrubí, d400mm, l=900 mm</t>
  </si>
  <si>
    <t>728312125R00</t>
  </si>
  <si>
    <t>Montáž tlumiče kruhového do d 500 mm</t>
  </si>
  <si>
    <t>PR460100170IM</t>
  </si>
  <si>
    <t>Tlumič hluku pro kruhová potrubí, d450mm, l=900 mm</t>
  </si>
  <si>
    <t>728611611R00</t>
  </si>
  <si>
    <t>Montáž ventilátoru radiálního nízkotlakého nástěnného do d 100 mm</t>
  </si>
  <si>
    <t>SP210100031IM</t>
  </si>
  <si>
    <t>Malý radiální ventilátor nástěnný, D100mm, 100 m3/h (0Pa),43 dB(A), vestavěný doběh</t>
  </si>
  <si>
    <t>728616212R00</t>
  </si>
  <si>
    <t>Montáž ventilátoru diagonálního nízkotlakého potrubního do d 200 mm</t>
  </si>
  <si>
    <t>SP200103020IM</t>
  </si>
  <si>
    <t>Diagonální ventilátor pro kruh.potrubí, 3rychlostní, D200, 910 m3/h (Pa), 28 dB(A)</t>
  </si>
  <si>
    <t>SP200102020IM</t>
  </si>
  <si>
    <t>Diagonální ventilátor pro kruh.potrubí, 3rychlostní, D160, 560 m3/h (Pa), 27 dB(A)</t>
  </si>
  <si>
    <t>SP200100630IM</t>
  </si>
  <si>
    <t>Diagonální ventilátor pro kruh.potrubí, 2rychlostní, D125, 330 m3/h (Pa), 23 dB(A)</t>
  </si>
  <si>
    <t>728415111R00</t>
  </si>
  <si>
    <t>Montáž mřížky větrací nebo ventilační do 0,04 m2</t>
  </si>
  <si>
    <t>4297311012</t>
  </si>
  <si>
    <t>Mřížka stěnová nebo dveřní 400 x 100 mm, oboustranná</t>
  </si>
  <si>
    <t>728411311R00</t>
  </si>
  <si>
    <t>Montáž vyústě čtyřhranné do 0,04 m2</t>
  </si>
  <si>
    <t>42972670112</t>
  </si>
  <si>
    <t>Vyústka pro čtyřhranné potrubí R2, rozměr 400 x 100 mm, přívodní</t>
  </si>
  <si>
    <t>42972670153</t>
  </si>
  <si>
    <t>Vyústka pro kruhové potrubí, rozměr 500 x 75 mm, odvodní</t>
  </si>
  <si>
    <t>728411312R00</t>
  </si>
  <si>
    <t>Montáž vyústě čtyřhranné do 0,08 m2</t>
  </si>
  <si>
    <t>42972670159</t>
  </si>
  <si>
    <t>Vyústka pro čtyřhranné potrubí R2, rozměr 300 x 150 mm, přívodní</t>
  </si>
  <si>
    <t>42972670119</t>
  </si>
  <si>
    <t>Vyústka pro čtyřhranné potrubí R2, rozměr 300 x 150 mm, odvodní</t>
  </si>
  <si>
    <t>728413522R00</t>
  </si>
  <si>
    <t>Montáž talířového ventilu kruhového do d 200 mm</t>
  </si>
  <si>
    <t>UCK500200342IM</t>
  </si>
  <si>
    <t>Talířový ventil odvodní nerezový, d125</t>
  </si>
  <si>
    <t>UCK500200341IM</t>
  </si>
  <si>
    <t>Talířový ventil odvodní nerezový, d160</t>
  </si>
  <si>
    <t>UCK500200344IM</t>
  </si>
  <si>
    <t>Talířový ventil odvodní nerezový, d200</t>
  </si>
  <si>
    <t>UCK500200351IM</t>
  </si>
  <si>
    <t>Talířový ventil přívodní nerezový, d160</t>
  </si>
  <si>
    <t>UCK500200354IM</t>
  </si>
  <si>
    <t>Talířový ventil přívodní nerezový, d200</t>
  </si>
  <si>
    <t>728112111R00</t>
  </si>
  <si>
    <t>Montáž potrubí plechového kruhového do d 100 mm</t>
  </si>
  <si>
    <t>42981161</t>
  </si>
  <si>
    <t>Potrubí SPIRO, 100 mm, vč. tvarovek do 10%</t>
  </si>
  <si>
    <t>728112112R00</t>
  </si>
  <si>
    <t>Montáž potrubí plechového kruhového do d 200 mm</t>
  </si>
  <si>
    <t>42981162</t>
  </si>
  <si>
    <t>Potrubí SPIRO, 125 mm, vč. tvarovek do 25%</t>
  </si>
  <si>
    <t>42981164</t>
  </si>
  <si>
    <t>Potrubí SPIRO, 160 mm, vč. tvarovek do 20%</t>
  </si>
  <si>
    <t>42981166</t>
  </si>
  <si>
    <t>Potrubí SPIRO, 200 mm, vč. tvarovek do 25%</t>
  </si>
  <si>
    <t>728112113R00</t>
  </si>
  <si>
    <t>Montáž potrubí plechového kruhového do d 300 mm</t>
  </si>
  <si>
    <t>42981168</t>
  </si>
  <si>
    <t>Potrubí SPIRO, 250 mm, vč. tvarovek do 20%</t>
  </si>
  <si>
    <t>42981169</t>
  </si>
  <si>
    <t>Potrubí SPIRO, 280 mm, vč. tvarovek do 15%</t>
  </si>
  <si>
    <t>728112114R00</t>
  </si>
  <si>
    <t>Montáž potrubí plechového kruhového do d 400 mm</t>
  </si>
  <si>
    <t>42981170</t>
  </si>
  <si>
    <t>Potrubí SPIRO, 315 mm, vč. tvarovek do 30%</t>
  </si>
  <si>
    <t>42981171</t>
  </si>
  <si>
    <t>Potrubí SPIRO, 355 mm, vč. tvarovek do 70%</t>
  </si>
  <si>
    <t>42981172</t>
  </si>
  <si>
    <t>Potrubí SPIRO, 400 mm, vč. tvarovek do 70%</t>
  </si>
  <si>
    <t>728112115R00</t>
  </si>
  <si>
    <t>Montáž potrubí plechového kruhového do d 500 mm</t>
  </si>
  <si>
    <t>42981173</t>
  </si>
  <si>
    <t>Potrubí SPIRO, 450 mm, vč. tvarovek do 50%</t>
  </si>
  <si>
    <t>728111113R00</t>
  </si>
  <si>
    <t>Montáž potrubí plechového čtyřhranného do 0,07 m2</t>
  </si>
  <si>
    <t>4298201016</t>
  </si>
  <si>
    <t>Přechod na spiro 200x140 - d200</t>
  </si>
  <si>
    <t>728111114R00</t>
  </si>
  <si>
    <t>Montáž potrubí plechového čtyřhranného do 0,13 m2</t>
  </si>
  <si>
    <t>4298201024</t>
  </si>
  <si>
    <t>Přechod na spiro 400x300 - d355</t>
  </si>
  <si>
    <t>4298201018</t>
  </si>
  <si>
    <t xml:space="preserve">Trouba rovná 4hranná  150 x 600 mm</t>
  </si>
  <si>
    <t>728211114R00</t>
  </si>
  <si>
    <t>Montáž oblouku plechového čtyřhranného do 0,13 m2</t>
  </si>
  <si>
    <t>RF429822010</t>
  </si>
  <si>
    <t>Oblouk 150x600/R100, 90st</t>
  </si>
  <si>
    <t>RF429822015</t>
  </si>
  <si>
    <t>Oblouk 400x300/R150, 90st</t>
  </si>
  <si>
    <t>728211113R00</t>
  </si>
  <si>
    <t>Montáž oblouku plechového čtyřhranného do 0,07 m2</t>
  </si>
  <si>
    <t>RF429822011</t>
  </si>
  <si>
    <t>Oblouk 300x140/R100, 90st</t>
  </si>
  <si>
    <t>429822015</t>
  </si>
  <si>
    <t>Oblouk 300x200/R100, 90st</t>
  </si>
  <si>
    <t>728211314R00</t>
  </si>
  <si>
    <t>Montáž odbočky plechové čtyřhranné do 0,13 m2</t>
  </si>
  <si>
    <t>RF429823052</t>
  </si>
  <si>
    <t>Odbočka 150x600-150x600-150x600/R100</t>
  </si>
  <si>
    <t>728211217R00</t>
  </si>
  <si>
    <t>Montáž přechodu plechového čtyřhranného na spiro</t>
  </si>
  <si>
    <t>4298201041</t>
  </si>
  <si>
    <t>Přechod na spiro 600x150 - d315</t>
  </si>
  <si>
    <t>4298201023</t>
  </si>
  <si>
    <t>Přechod na spiro 300x300-d315</t>
  </si>
  <si>
    <t>4298201025</t>
  </si>
  <si>
    <t>Přechod na spiro 400x300 - d400</t>
  </si>
  <si>
    <t>4298201026</t>
  </si>
  <si>
    <t>Přechod na spiro 400x300 - d450</t>
  </si>
  <si>
    <t>4298201033</t>
  </si>
  <si>
    <t>Přechod na spiro 400x400 - d450</t>
  </si>
  <si>
    <t>4298201032</t>
  </si>
  <si>
    <t>Přechod na spiro 400x400 - d400</t>
  </si>
  <si>
    <t>728211719R00</t>
  </si>
  <si>
    <t>Montáž výfuklového kusu 400x300/R150, 90st</t>
  </si>
  <si>
    <t>4298201052</t>
  </si>
  <si>
    <t>Výfukové koleno 300x400/R150 90st. se sítí proti ptactvu</t>
  </si>
  <si>
    <t>998728102R00</t>
  </si>
  <si>
    <t>Přesun hmot pro vzduchotechniku, výšky do 12 m</t>
  </si>
  <si>
    <t>Chlazení</t>
  </si>
  <si>
    <t>733164101R00</t>
  </si>
  <si>
    <t>Montáž potrubí z měděných trubek D 6-12mm</t>
  </si>
  <si>
    <t>196313504</t>
  </si>
  <si>
    <t>Trubka měděná měkká, d6,35 mm</t>
  </si>
  <si>
    <t>196313508</t>
  </si>
  <si>
    <t>Trubka měděná měkká, d9,52 mm</t>
  </si>
  <si>
    <t>722181212RT1</t>
  </si>
  <si>
    <t>Izolace návleková tl. stěny 9 mm, D6,4 mm</t>
  </si>
  <si>
    <t>Poznámka k položce:_x000d_
vnitřní průměr 6,4 mm</t>
  </si>
  <si>
    <t>722181212RT3</t>
  </si>
  <si>
    <t>Izolace návleková tl. stěny 9 mm, d10mm</t>
  </si>
  <si>
    <t>Poznámka k položce:_x000d_
vnitřní průměr 10 mm</t>
  </si>
  <si>
    <t>RF728612513R02</t>
  </si>
  <si>
    <t>Montáž splitové klimatizační jednotky (vnější+vnitřní jednotka)</t>
  </si>
  <si>
    <t>4291725110</t>
  </si>
  <si>
    <t>Klimatizace splitová chl.výkon jm. 3,5 kW, top.výkon jm. 4,0 kW, podrobnosti viz specifikace</t>
  </si>
  <si>
    <t>210010091RT5</t>
  </si>
  <si>
    <t>Lišta hranatá bezhalogenová vkládací, vč. dodávky lišty 60x100 mm</t>
  </si>
  <si>
    <t>210020653R00</t>
  </si>
  <si>
    <t>Konstrukce ocelová nosná pro zařízení do 50 kg, nástěnná, žárově zinkovaná</t>
  </si>
  <si>
    <t>946941196RT6</t>
  </si>
  <si>
    <t>Montážní plošina</t>
  </si>
  <si>
    <t xml:space="preserve">904      R01</t>
  </si>
  <si>
    <t>Hzs-zkousky v ramci montaz.praci -Komplexni vyzkouseni</t>
  </si>
  <si>
    <t>h</t>
  </si>
  <si>
    <t>RF -905005</t>
  </si>
  <si>
    <t>Projekt skutečného provedení</t>
  </si>
  <si>
    <t>M22</t>
  </si>
  <si>
    <t>Montáže sdělovací a zabezpečovací techniky</t>
  </si>
  <si>
    <t>RF449861018</t>
  </si>
  <si>
    <t>Detektor kouře do potrubí</t>
  </si>
  <si>
    <t>Hodinové zúčtovací sazby (HZS)</t>
  </si>
  <si>
    <t>998725101R00</t>
  </si>
  <si>
    <t>Přesun hmot pro chlazení, výšky do 6 m</t>
  </si>
  <si>
    <t>222330892R00</t>
  </si>
  <si>
    <t>Montáž detektor kouře do potrubí, vč. propojení na MaR VZT jednotky</t>
  </si>
  <si>
    <t xml:space="preserve">904      R01.1</t>
  </si>
  <si>
    <t>Hzs-zaregulování vzduchotechnického systému</t>
  </si>
  <si>
    <t>Poznámka k položce:_x000d_
Komplexni vyzkouseni</t>
  </si>
  <si>
    <t xml:space="preserve">905      R01</t>
  </si>
  <si>
    <t>Hzs-vypracování protokolu o zaregulování</t>
  </si>
  <si>
    <t xml:space="preserve">904      R00</t>
  </si>
  <si>
    <t>Hzs-zaškolení obsluhy</t>
  </si>
  <si>
    <t>D143 - Zdravotechnika</t>
  </si>
  <si>
    <t>Úroveň 3:</t>
  </si>
  <si>
    <t>D143a - Zdravotechnika - vnější zařízení a objekty</t>
  </si>
  <si>
    <t>131251102</t>
  </si>
  <si>
    <t>Hloubení nezapažených jam a zářezů strojně s urovnáním dna do předepsaného profilu a spádu v hornině třídy těžitelnosti I skupiny 3 přes 20 do 50 m3</t>
  </si>
  <si>
    <t>1445569515</t>
  </si>
  <si>
    <t>https://podminky.urs.cz/item/CS_URS_2024_02/131251102</t>
  </si>
  <si>
    <t>"VS3</t>
  </si>
  <si>
    <t>(3,81+(239,58-(237,259-0,15))*2/3)*(1,9+(239,58-(237,259-0,15))*2/3)*(239,58-(237,259-0,15))</t>
  </si>
  <si>
    <t>131251103</t>
  </si>
  <si>
    <t>Hloubení nezapažených jam a zářezů strojně s urovnáním dna do předepsaného profilu a spádu v hornině třídy těžitelnosti I skupiny 3 přes 50 do 100 m3</t>
  </si>
  <si>
    <t>2114604006</t>
  </si>
  <si>
    <t>https://podminky.urs.cz/item/CS_URS_2024_02/131251103</t>
  </si>
  <si>
    <t>"VS2</t>
  </si>
  <si>
    <t>(8,31+(241,19-(238,841-0,15))*2/3)*(1,9+(241,19-(238,841-0,15))*2/3)*+(241,19-(238,841-0,15))</t>
  </si>
  <si>
    <t>131251104</t>
  </si>
  <si>
    <t>Hloubení nezapažených jam a zářezů strojně s urovnáním dna do předepsaného profilu a spádu v hornině třídy těžitelnosti I skupiny 3 přes 100 do 500 m3</t>
  </si>
  <si>
    <t>1598700854</t>
  </si>
  <si>
    <t>https://podminky.urs.cz/item/CS_URS_2024_02/131251104</t>
  </si>
  <si>
    <t>"VS1</t>
  </si>
  <si>
    <t>(8,31+((240,903+239,75)/2-(237,968-0,15))*2/3)*(12,4+((240,903+239,75)/2-(237,968-0,15))*2/3)*((240,903+239,75)/2-(237,968-0,15))</t>
  </si>
  <si>
    <t>131251202</t>
  </si>
  <si>
    <t>Hloubení zapažených jam a zářezů strojně s urovnáním dna do předepsaného profilu a spádu v hornině třídy těžitelnosti I skupiny 3 přes 20 do 50 m3</t>
  </si>
  <si>
    <t>-1005633383</t>
  </si>
  <si>
    <t>https://podminky.urs.cz/item/CS_URS_2024_02/131251202</t>
  </si>
  <si>
    <t>"AN2</t>
  </si>
  <si>
    <t>(0,8+2,0+0,8)^2*(241,19-(237,676-0,2))</t>
  </si>
  <si>
    <t>131251203</t>
  </si>
  <si>
    <t>Hloubení zapažených jam a zářezů strojně s urovnáním dna do předepsaného profilu a spádu v hornině třídy těžitelnosti I skupiny 3 přes 50 do 100 m3</t>
  </si>
  <si>
    <t>-1849188815</t>
  </si>
  <si>
    <t>https://podminky.urs.cz/item/CS_URS_2024_02/131251203</t>
  </si>
  <si>
    <t>"AN1</t>
  </si>
  <si>
    <t>(0,8+2,87+0,8)^2*(240,903-(236,519-0,2))</t>
  </si>
  <si>
    <t>132254201</t>
  </si>
  <si>
    <t>Hloubení zapažených rýh šířky přes 800 do 2 000 mm strojně s urovnáním dna do předepsaného profilu a spádu v hornině třídy těžitelnosti I skupiny 3 do 20 m3</t>
  </si>
  <si>
    <t>765539096</t>
  </si>
  <si>
    <t>https://podminky.urs.cz/item/CS_URS_2024_02/132254201</t>
  </si>
  <si>
    <t xml:space="preserve">"F.D3/RŠs3"   </t>
  </si>
  <si>
    <t>6,637*1,0*(0,717+2,162)/2</t>
  </si>
  <si>
    <t xml:space="preserve">"budova E/AN2"   </t>
  </si>
  <si>
    <t>12,45*1,0*(1,36+1,69)/2</t>
  </si>
  <si>
    <t>132254202</t>
  </si>
  <si>
    <t>Hloubení zapažených rýh šířky přes 800 do 2 000 mm strojně s urovnáním dna do předepsaného profilu a spádu v hornině třídy těžitelnosti I skupiny 3 přes 20 do 50 m3</t>
  </si>
  <si>
    <t>799747002</t>
  </si>
  <si>
    <t>https://podminky.urs.cz/item/CS_URS_2024_02/132254202</t>
  </si>
  <si>
    <t>"D.1.4.3.b - 08 KANALIZACE - PODÉLNÝ PROFIL DEŠŤOVÉ HLAVNÍ</t>
  </si>
  <si>
    <t xml:space="preserve">"VS1/RŠd4"   </t>
  </si>
  <si>
    <t>1,8*1,0*(2,07+2)/2</t>
  </si>
  <si>
    <t xml:space="preserve">"RŠd4/RŠd5"   </t>
  </si>
  <si>
    <t>16,72*1,0*(1,122+1,263)/2</t>
  </si>
  <si>
    <t xml:space="preserve">"RŠd5/RŠ"   </t>
  </si>
  <si>
    <t>2,83*1,0*(1,263+1,471)/2</t>
  </si>
  <si>
    <t>"RŠd4</t>
  </si>
  <si>
    <t>2,0*0,5*2*1,122</t>
  </si>
  <si>
    <t>"RŠd5</t>
  </si>
  <si>
    <t>2,0*0,5*2*1,263</t>
  </si>
  <si>
    <t>"D.1.4.3.b - 13 KANALIZACE - PODÉLNÝ PROFIL VS3</t>
  </si>
  <si>
    <t xml:space="preserve">"lin.žlab/RŠd6"   </t>
  </si>
  <si>
    <t>5,131*1,0*(1,785+1,815)/2</t>
  </si>
  <si>
    <t xml:space="preserve">"RŠd6/VS3"   </t>
  </si>
  <si>
    <t>12,75*1,0*(1,845+1,905)/2</t>
  </si>
  <si>
    <t>"RŠd6</t>
  </si>
  <si>
    <t>2,0*0,5*2*1,845</t>
  </si>
  <si>
    <t>"přítok vody do AN1</t>
  </si>
  <si>
    <t>11,5*1,0*2,0</t>
  </si>
  <si>
    <t>132254204</t>
  </si>
  <si>
    <t>Hloubení zapažených rýh šířky přes 800 do 2 000 mm strojně s urovnáním dna do předepsaného profilu a spádu v hornině třídy těžitelnosti I skupiny 3 přes 100 do 500 m3</t>
  </si>
  <si>
    <t>-390853442</t>
  </si>
  <si>
    <t>https://podminky.urs.cz/item/CS_URS_2024_02/132254204</t>
  </si>
  <si>
    <t xml:space="preserve">"RŠs7/RŠs6"   </t>
  </si>
  <si>
    <t>16,484*1,0*(1,339+2,176)/2</t>
  </si>
  <si>
    <t xml:space="preserve">"RŠd1/RŠd2"   </t>
  </si>
  <si>
    <t>27,208*1,0*(1,567+2,138)/2</t>
  </si>
  <si>
    <t xml:space="preserve">"budova F/RŠd2"   </t>
  </si>
  <si>
    <t>12,241*1,0*(1,358+2,138)/2</t>
  </si>
  <si>
    <t xml:space="preserve">"budova C/RŠs7"   </t>
  </si>
  <si>
    <t>1,632*1,0*(1,315+1,339)/2</t>
  </si>
  <si>
    <t>"RŠd3</t>
  </si>
  <si>
    <t>2,0*0,5*2*1,358</t>
  </si>
  <si>
    <t xml:space="preserve">"budova C/RŠd1"   </t>
  </si>
  <si>
    <t>2,282*1,0*(1,451+1,567)/2</t>
  </si>
  <si>
    <t>"RŠd1</t>
  </si>
  <si>
    <t>2,0*0,5*2*1,567</t>
  </si>
  <si>
    <t>"RŠs7</t>
  </si>
  <si>
    <t>2,0*0,5*2*1,339</t>
  </si>
  <si>
    <t>-543794336</t>
  </si>
  <si>
    <t>151811131</t>
  </si>
  <si>
    <t>Zřízení pažicích boxů pro pažení a rozepření stěn rýh podzemního vedení hloubka výkopu do 4 m, šířka do 1,2 m</t>
  </si>
  <si>
    <t>-310422539</t>
  </si>
  <si>
    <t>https://podminky.urs.cz/item/CS_URS_2024_02/151811131</t>
  </si>
  <si>
    <t>6,637*(0,717+2,162)/2*2</t>
  </si>
  <si>
    <t>16,484*(1,339+2,176)/2*2</t>
  </si>
  <si>
    <t>27,208*(1,567+2,138)/2*2</t>
  </si>
  <si>
    <t>12,241*(1,358+2,138)/2*2</t>
  </si>
  <si>
    <t>1,8*(2,07+2,0)/2*2</t>
  </si>
  <si>
    <t>16,72*(1,122+1,263)/2*2</t>
  </si>
  <si>
    <t>2,83*(1,263+1,471)/2*2</t>
  </si>
  <si>
    <t>1,632*(1,315+1,339)/2*2</t>
  </si>
  <si>
    <t>2,282*(1,451+1,567)/2*2</t>
  </si>
  <si>
    <t>12,45*(1,36+1,69)/2*2</t>
  </si>
  <si>
    <t>5,131*(1,785+1,815)/2*2</t>
  </si>
  <si>
    <t>12,75*(1,845+1,905)/2*2</t>
  </si>
  <si>
    <t>"D.1.4.3.b-03 - SIT podrobná</t>
  </si>
  <si>
    <t>"přítok vody pro AN1</t>
  </si>
  <si>
    <t>11,5*(2,0+2,0)/2*2</t>
  </si>
  <si>
    <t>151811132</t>
  </si>
  <si>
    <t>Zřízení pažicích boxů pro pažení a rozepření stěn rýh podzemního vedení hloubka výkopu do 4 m, šířka přes 1,2 do 2,5 m</t>
  </si>
  <si>
    <t>162012682</t>
  </si>
  <si>
    <t>https://podminky.urs.cz/item/CS_URS_2024_02/151811132</t>
  </si>
  <si>
    <t xml:space="preserve">"RŠd1"   2,0*2*1,567</t>
  </si>
  <si>
    <t xml:space="preserve">"RŠd2"   2,0*2*2,138</t>
  </si>
  <si>
    <t xml:space="preserve">"RŠd3"   2,0*2*1,468</t>
  </si>
  <si>
    <t xml:space="preserve">"RŠd4"   2,0*2*2,0</t>
  </si>
  <si>
    <t xml:space="preserve">"RŠd5"   2,0*2*1,263</t>
  </si>
  <si>
    <t xml:space="preserve">"RŠd6"   2,0*2*1,815</t>
  </si>
  <si>
    <t xml:space="preserve">"RŠs7"   2,0*2*1,339</t>
  </si>
  <si>
    <t>151811133</t>
  </si>
  <si>
    <t>Zřízení pažicích boxů pro pažení a rozepření stěn rýh podzemního vedení hloubka výkopu do 4 m, šířka přes 2,5 do 5 m</t>
  </si>
  <si>
    <t>711226635</t>
  </si>
  <si>
    <t>https://podminky.urs.cz/item/CS_URS_2024_02/151811133</t>
  </si>
  <si>
    <t>(0,8+2,0+0,8)*4*(241,19-(237,676-0,2))</t>
  </si>
  <si>
    <t>151811143</t>
  </si>
  <si>
    <t>Zřízení pažicích boxů pro pažení a rozepření stěn rýh podzemního vedení hloubka výkopu přes 4 do 6 m, šířka přes 2,5 do 5 m</t>
  </si>
  <si>
    <t>1299356199</t>
  </si>
  <si>
    <t>https://podminky.urs.cz/item/CS_URS_2024_02/151811143</t>
  </si>
  <si>
    <t>(0,8+2,87+0,8)*4*(240,903-(236,519-0,2))</t>
  </si>
  <si>
    <t>151811231</t>
  </si>
  <si>
    <t>Odstranění pažicích boxů pro pažení a rozepření stěn rýh podzemního vedení hloubka výkopu do 4 m, šířka do 1,2 m</t>
  </si>
  <si>
    <t>687844490</t>
  </si>
  <si>
    <t>https://podminky.urs.cz/item/CS_URS_2024_02/151811231</t>
  </si>
  <si>
    <t>151811232</t>
  </si>
  <si>
    <t>Odstranění pažicích boxů pro pažení a rozepření stěn rýh podzemního vedení hloubka výkopu do 4 m, šířka přes 1,2 do 2,5 m</t>
  </si>
  <si>
    <t>-1250252698</t>
  </si>
  <si>
    <t>https://podminky.urs.cz/item/CS_URS_2024_02/151811232</t>
  </si>
  <si>
    <t>151811233</t>
  </si>
  <si>
    <t>Odstranění pažicích boxů pro pažení a rozepření stěn rýh podzemního vedení hloubka výkopu do 4 m, šířka přes 2,5 do 5 m</t>
  </si>
  <si>
    <t>1269073795</t>
  </si>
  <si>
    <t>https://podminky.urs.cz/item/CS_URS_2024_02/151811233</t>
  </si>
  <si>
    <t>151811243</t>
  </si>
  <si>
    <t>Odstranění pažicích boxů pro pažení a rozepření stěn rýh podzemního vedení hloubka výkopu přes 4 do 6 m, šířka přes 2,5 do 5 m</t>
  </si>
  <si>
    <t>209025035</t>
  </si>
  <si>
    <t>https://podminky.urs.cz/item/CS_URS_2024_02/151811243</t>
  </si>
  <si>
    <t>162251102</t>
  </si>
  <si>
    <t>Vodorovné přemístění výkopku nebo sypaniny po suchu na obvyklém dopravním prostředku, bez naložení výkopku, avšak se složením bez rozhrnutí z horniny třídy těžitelnosti I skupiny 1 až 3 na vzdálenost přes 20 do 50 m</t>
  </si>
  <si>
    <t>1800831473</t>
  </si>
  <si>
    <t>https://podminky.urs.cz/item/CS_URS_2024_02/162251102</t>
  </si>
  <si>
    <t>"přemístění výkopku pro zpětný zásyp na staveništní deponii</t>
  </si>
  <si>
    <t>"viz Zásyp sypaninou...</t>
  </si>
  <si>
    <t>580,497</t>
  </si>
  <si>
    <t>"přemístění zásypové zeminy z deponii do místa zásypů</t>
  </si>
  <si>
    <t>806021822</t>
  </si>
  <si>
    <t>"VÝKOPY</t>
  </si>
  <si>
    <t>47,836+88,90+352,381+48,133+91,592+28,54+92,073+114,909</t>
  </si>
  <si>
    <t>"ZÁSYP</t>
  </si>
  <si>
    <t>-580,497</t>
  </si>
  <si>
    <t>167151111</t>
  </si>
  <si>
    <t>Nakládání, skládání a překládání neulehlého výkopku nebo sypaniny strojně nakládání, množství přes 100 m3, z hornin třídy těžitelnosti I, skupiny 1 až 3</t>
  </si>
  <si>
    <t>-1590256961</t>
  </si>
  <si>
    <t>https://podminky.urs.cz/item/CS_URS_2024_02/167151111</t>
  </si>
  <si>
    <t>"nakládání zásypové zeminy pro přemístění z deponie do místa zásypů</t>
  </si>
  <si>
    <t>-1348667275</t>
  </si>
  <si>
    <t>283,867*2 'Přepočtené koeficientem množství</t>
  </si>
  <si>
    <t>174151101</t>
  </si>
  <si>
    <t>Zásyp sypaninou z jakékoliv horniny strojně s uložením výkopku ve vrstvách se zhutněním jam, šachet, rýh nebo kolem objektů v těchto vykopávkách</t>
  </si>
  <si>
    <t>55347341</t>
  </si>
  <si>
    <t>https://podminky.urs.cz/item/CS_URS_2024_02/174151101</t>
  </si>
  <si>
    <t>"OBSYP</t>
  </si>
  <si>
    <t>-166,816</t>
  </si>
  <si>
    <t>"LOŽE POTRUBÍ</t>
  </si>
  <si>
    <t>-(19,888+19,5)</t>
  </si>
  <si>
    <t>"VS1, VS2, VS3</t>
  </si>
  <si>
    <t>-(35,0+5,0+1,8)</t>
  </si>
  <si>
    <t>-pi*(2,87/2)^2*2,5</t>
  </si>
  <si>
    <t>-pi*(1,0/2)^2*(240,903-2,5-236,519)</t>
  </si>
  <si>
    <t>-pi*(2,0/2)^2*2,22</t>
  </si>
  <si>
    <t>-pi*(1,0/2)^2*(241,19-2,22-237,676)</t>
  </si>
  <si>
    <t>-pi*(1,0/2)^2*1,339</t>
  </si>
  <si>
    <t>-pi*(1,0/2)^2*1,567</t>
  </si>
  <si>
    <t>"RŠd2</t>
  </si>
  <si>
    <t>-pi*(1,0/2)^2*2,138</t>
  </si>
  <si>
    <t>-pi*(1,0/2)^2*1,468</t>
  </si>
  <si>
    <t>-pi*(1,0/2)^2*1,94</t>
  </si>
  <si>
    <t>-pi*(1,0/2)^2*1,263</t>
  </si>
  <si>
    <t>-pi*(1,0/2)^2*3,297</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</si>
  <si>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</si>
  <si>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</si>
  <si>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-450220848</t>
  </si>
  <si>
    <t>https://podminky.urs.cz/item/CS_URS_2024_02/175151101</t>
  </si>
  <si>
    <t>"OBSYP POTRUBÍ</t>
  </si>
  <si>
    <t xml:space="preserve">"F.D3/RŠs3"   6,637*1,0*(0,11+0,3)</t>
  </si>
  <si>
    <t xml:space="preserve">"budova C/RŠs7"   1,632*1,0*(0,16+0,3)</t>
  </si>
  <si>
    <t xml:space="preserve">"RŠs7/RŠs6"   16,484*1,0*(0,16+0,3)</t>
  </si>
  <si>
    <t xml:space="preserve">"budova C/RŠd1"   2,282*1,0*(0,125+0,3)</t>
  </si>
  <si>
    <t xml:space="preserve">"RŠd1/RŠd2"   27,208*1,0*(0,125+0,3)</t>
  </si>
  <si>
    <t xml:space="preserve">"budova F/RŠd2"   12,241*1,0*(0,125+0,3)</t>
  </si>
  <si>
    <t xml:space="preserve">"RŠd2/AN1"   0,75*1,0*(0,125+0,3)</t>
  </si>
  <si>
    <t xml:space="preserve">"AN1/VS1"   0,95*1,0*(0,16+0,3)</t>
  </si>
  <si>
    <t xml:space="preserve">"VS1/RŠd4"   1,8*1,0*(0,125+0,3)</t>
  </si>
  <si>
    <t xml:space="preserve">"RŠd4/RŠd5"   16,72*1,0*(0,125+0,3)</t>
  </si>
  <si>
    <t xml:space="preserve">"RŠd5/RŠ"   2,83*1,0*(0,125+0,3)</t>
  </si>
  <si>
    <t xml:space="preserve">"budova E/AN2"   12,45*1,0*(0,11+0,3)</t>
  </si>
  <si>
    <t xml:space="preserve">"AN2/VS2"   1,2*1,0*(0,11+0,3)</t>
  </si>
  <si>
    <t xml:space="preserve">"lin.žlab/RŠd6"   5,131*1,0*(0,11+0,3)</t>
  </si>
  <si>
    <t xml:space="preserve">"RŠd6/VS3"   12,75*1,0*(0,11+0,3)</t>
  </si>
  <si>
    <t xml:space="preserve">"přítok vody pro AN1"   11,5*1,0*0,3</t>
  </si>
  <si>
    <t>"VSAKOVACÍ OBJEKTY</t>
  </si>
  <si>
    <t>(8,31+(0,81+0,2)*2/3)*(12,4+(0,81+0,2)*2/3)*(0,81+0,2)-35,0</t>
  </si>
  <si>
    <t>(8,31+(0,81+0,2)*2/3)*(1,9+(0,81+0,2)*2/3)*(0,81+0,2)-5,0</t>
  </si>
  <si>
    <t>(3,81+(0,81+0,2)*2/3)*(1,9+(0,81+0,2)*2/3)*(0,81+0,2)-1,8</t>
  </si>
  <si>
    <t>58337310</t>
  </si>
  <si>
    <t>štěrkopísek frakce 0/4</t>
  </si>
  <si>
    <t>1872355884</t>
  </si>
  <si>
    <t>166,816*2 'Přepočtené koeficientem množství</t>
  </si>
  <si>
    <t>181912112</t>
  </si>
  <si>
    <t>Úprava pláně vyrovnáním výškových rozdílů ručně v hornině třídy těžitelnosti I skupiny 3 se zhutněním</t>
  </si>
  <si>
    <t>-1947437296</t>
  </si>
  <si>
    <t>https://podminky.urs.cz/item/CS_URS_2024_02/181912112</t>
  </si>
  <si>
    <t>"zhutnění dna výkopu pro potrubí dle TZ</t>
  </si>
  <si>
    <t xml:space="preserve">"F.D3/RŠs3"   6,637*1,0</t>
  </si>
  <si>
    <t xml:space="preserve">"budova C/RŠs7"   1,632*1,0</t>
  </si>
  <si>
    <t xml:space="preserve">"RŠs7/RŠs6"   16,484*1,0</t>
  </si>
  <si>
    <t xml:space="preserve">"budova C/RŠd1"   2,282*1,0</t>
  </si>
  <si>
    <t xml:space="preserve">"RŠd1/RŠd2"   27,208*1,0</t>
  </si>
  <si>
    <t xml:space="preserve">"budova F/RŠd2"   12,241*1,0</t>
  </si>
  <si>
    <t xml:space="preserve">"RŠd2/AN1"   0,75*1,0</t>
  </si>
  <si>
    <t xml:space="preserve">"AN1/VS1"   0,95*1,0</t>
  </si>
  <si>
    <t xml:space="preserve">"VS1/RŠd4"   1,8*1,0</t>
  </si>
  <si>
    <t xml:space="preserve">"RŠd4/RŠd5"   16,72*1,0</t>
  </si>
  <si>
    <t xml:space="preserve">"RŠd5/RŠ"   2,83*1,0</t>
  </si>
  <si>
    <t xml:space="preserve">"budova E/AN2"   12,45*1,0</t>
  </si>
  <si>
    <t xml:space="preserve">"AN2/VS2"   1,2*1,0</t>
  </si>
  <si>
    <t xml:space="preserve">"lin.žlab/RŠd6"   5,131*1,0</t>
  </si>
  <si>
    <t xml:space="preserve">"RŠd6/VS3"   12,75*1,0</t>
  </si>
  <si>
    <t>"pod VS1, VS2, VS3</t>
  </si>
  <si>
    <t>130,0</t>
  </si>
  <si>
    <t>"pod AN1, AN2</t>
  </si>
  <si>
    <t>pi*((2,87+0,2)/2)^2</t>
  </si>
  <si>
    <t>pi*((2,0+0,2)/2)^2</t>
  </si>
  <si>
    <t>211971121</t>
  </si>
  <si>
    <t>Zřízení opláštění výplně z geotextilie odvodňovacích žeber nebo trativodů v rýze nebo zářezu se stěnami svislými nebo šikmými o sklonu přes 1:2 při rozvinuté šířce opláštění do 2,5 m</t>
  </si>
  <si>
    <t>642751732</t>
  </si>
  <si>
    <t>https://podminky.urs.cz/item/CS_URS_2024_02/211971121</t>
  </si>
  <si>
    <t>"vsakovací objekty VS1, VS2, VS3</t>
  </si>
  <si>
    <t>540,0</t>
  </si>
  <si>
    <t>69311100</t>
  </si>
  <si>
    <t>geotextilie 200g/m2 pro akumulační box</t>
  </si>
  <si>
    <t>-23497973</t>
  </si>
  <si>
    <t>540*1,1845 'Přepočtené koeficientem množství</t>
  </si>
  <si>
    <t>382413114</t>
  </si>
  <si>
    <t>Osazení plastové jímky z polypropylenu PP na obetonování objemu 4000 l</t>
  </si>
  <si>
    <t>-1911734135</t>
  </si>
  <si>
    <t>https://podminky.urs.cz/item/CS_URS_2024_02/382413114</t>
  </si>
  <si>
    <t>562300.AN2</t>
  </si>
  <si>
    <t>akumulační nádrž AN2, dvouplášťová plastová k dobetonování, kruhová, užitný objem 3.94 m3, vnitřní průměr 2.0 m</t>
  </si>
  <si>
    <t>2045162539</t>
  </si>
  <si>
    <t>Poznámka k položce:_x000d_
součástí nádrže je mechanický filtr nečistot</t>
  </si>
  <si>
    <t>382413118</t>
  </si>
  <si>
    <t>Osazení plastové jímky z polypropylenu PP na obetonování objemu 12000 l</t>
  </si>
  <si>
    <t>544043026</t>
  </si>
  <si>
    <t>https://podminky.urs.cz/item/CS_URS_2024_02/382413118</t>
  </si>
  <si>
    <t>562300.AN1</t>
  </si>
  <si>
    <t>akumulační nádrž AN1, dvouplášťová plastová k dobetonování, kruhová, užitný objem 11.78 m3, vnitřní průměr 2.6 m</t>
  </si>
  <si>
    <t>-466390669</t>
  </si>
  <si>
    <t>451572111</t>
  </si>
  <si>
    <t>Lože pod potrubí, stoky a drobné objekty v otevřeném výkopu z kameniva drobného těženého 0 až 4 mm</t>
  </si>
  <si>
    <t>626599113</t>
  </si>
  <si>
    <t>https://podminky.urs.cz/item/CS_URS_2024_02/451572111</t>
  </si>
  <si>
    <t xml:space="preserve">"F.D3/RŠs3"   6,637*1,0*0,15</t>
  </si>
  <si>
    <t xml:space="preserve">"budova C/RŠs7"   1,632*1,0*0,15</t>
  </si>
  <si>
    <t xml:space="preserve">"RŠs7/RŠs6"   16,484*1,0*0,15</t>
  </si>
  <si>
    <t xml:space="preserve">"budova C/RŠd1"   2,282*1,0*0,15</t>
  </si>
  <si>
    <t xml:space="preserve">"RŠd1/RŠd2"   27,208*1,0*0,15</t>
  </si>
  <si>
    <t xml:space="preserve">"budova F/RŠd2"   12,241*1,0*0,15</t>
  </si>
  <si>
    <t xml:space="preserve">"RŠd2/AN1"   0,75*1,0*0,15</t>
  </si>
  <si>
    <t xml:space="preserve">"AN1/VS1"   0,95*1,0*0,15</t>
  </si>
  <si>
    <t xml:space="preserve">"VS1/RŠd4"   1,8*1,0*0,15</t>
  </si>
  <si>
    <t xml:space="preserve">"RŠd4/RŠd5"   16,72*1,0*0,15</t>
  </si>
  <si>
    <t xml:space="preserve">"RŠd5/RŠ"   2,83*1,0*0,15</t>
  </si>
  <si>
    <t xml:space="preserve">"budova E/AN2"   12,45*1,0*0,15</t>
  </si>
  <si>
    <t xml:space="preserve">"AN2/VS2"   1,2*1,0*0,15</t>
  </si>
  <si>
    <t xml:space="preserve">"lin.žlab/RŠd6"   5,131*1,0*0,15</t>
  </si>
  <si>
    <t xml:space="preserve">"RŠd6/VS3"   12,75*1,0*0,15</t>
  </si>
  <si>
    <t xml:space="preserve">"přítok vody pro AN1"   11,5*1,0*0,15</t>
  </si>
  <si>
    <t>45157311.R</t>
  </si>
  <si>
    <t>Lože pod potrubí, stoky a drobné objekty v otevřeném výkopu z kameniva hrubého, frakce 16 - 32 mm</t>
  </si>
  <si>
    <t>210075399</t>
  </si>
  <si>
    <t>"Štěrkový podklad vsakovacích tunelů, štěrk fr. 16/32, mocnost vrstvy 150 mm</t>
  </si>
  <si>
    <t>19,50</t>
  </si>
  <si>
    <t>452112112</t>
  </si>
  <si>
    <t>Osazení betonových dílců prstenců nebo rámů pod poklopy a mříže, výšky do 100 mm</t>
  </si>
  <si>
    <t>1790513479</t>
  </si>
  <si>
    <t>https://podminky.urs.cz/item/CS_URS_2024_02/452112112</t>
  </si>
  <si>
    <t>59224013</t>
  </si>
  <si>
    <t>prstenec šachtový vyrovnávací betonový 625x100x100mm</t>
  </si>
  <si>
    <t>-839088303</t>
  </si>
  <si>
    <t>"šachta akumulačních nádrží AN1, AN2</t>
  </si>
  <si>
    <t>2+1</t>
  </si>
  <si>
    <t>452311141</t>
  </si>
  <si>
    <t>Podkladní a zajišťovací konstrukce z betonu prostého v otevřeném výkopu bez zvýšených nároků na prostředí desky pod potrubí, stoky a drobné objekty z betonu tř. C 16/20</t>
  </si>
  <si>
    <t>-988168986</t>
  </si>
  <si>
    <t>https://podminky.urs.cz/item/CS_URS_2024_02/452311141</t>
  </si>
  <si>
    <t>"základová deska pod AN1 a AN2</t>
  </si>
  <si>
    <t>pi*((2,87+0,2)/2)^2*0,2</t>
  </si>
  <si>
    <t>pi*((2,0+0,2)/2)^2*0,2</t>
  </si>
  <si>
    <t>87116121.R</t>
  </si>
  <si>
    <t>Montáž vodovodního potrubí z polyetylenu PE100 RC v otevřeném výkopu svařovaných elektrotvarovkou SDR 11/PN16 d 25 x 2,3 mm</t>
  </si>
  <si>
    <t>-1129426364</t>
  </si>
  <si>
    <t>2861350.R</t>
  </si>
  <si>
    <t>potrubí vodovodní PE100 RC SDR11 25x2,3mm</t>
  </si>
  <si>
    <t>608228171</t>
  </si>
  <si>
    <t>39*1,015 'Přepočtené koeficientem množství</t>
  </si>
  <si>
    <t>87131312.R</t>
  </si>
  <si>
    <t>Montáž kanalizačního potrubí z tvrdého PVC hladkého plnostěnného tuhost SN 4 DN 110</t>
  </si>
  <si>
    <t>-1952779782</t>
  </si>
  <si>
    <t>28611113</t>
  </si>
  <si>
    <t>trubka kanalizační PVC DN 110x1000mm SN4</t>
  </si>
  <si>
    <t>-1802614956</t>
  </si>
  <si>
    <t>"Větrací potrubí vsakovacích tunelů PVC-KG, DN110, SN4</t>
  </si>
  <si>
    <t>"D.1.4.3.b-37 - VS1</t>
  </si>
  <si>
    <t>4,30</t>
  </si>
  <si>
    <t>"D.1.4.3.b-38 - VS2</t>
  </si>
  <si>
    <t>3,20</t>
  </si>
  <si>
    <t>"D.1.4.3.b-39 - VS3</t>
  </si>
  <si>
    <t>14,0</t>
  </si>
  <si>
    <t xml:space="preserve">"F.D3/RŠs3"   6,637</t>
  </si>
  <si>
    <t xml:space="preserve">"budova E/AN2"   12,45</t>
  </si>
  <si>
    <t xml:space="preserve">"AN2/VS2"   1,2</t>
  </si>
  <si>
    <t xml:space="preserve">"lin.žlab/RŠd6"   5,131</t>
  </si>
  <si>
    <t xml:space="preserve">"RŠd6/VS3"   12,75</t>
  </si>
  <si>
    <t>59,668*1,03 'Přepočtené koeficientem množství</t>
  </si>
  <si>
    <t>87131312.R1</t>
  </si>
  <si>
    <t>Montáž kanalizačního potrubí z tvrdého PVC hladkého plnostěnného tuhost SN 4 DN 125</t>
  </si>
  <si>
    <t>1306268676</t>
  </si>
  <si>
    <t>28611126</t>
  </si>
  <si>
    <t>trubka kanalizační PVC DN 125x1000mm SN4</t>
  </si>
  <si>
    <t>-1558837626</t>
  </si>
  <si>
    <t xml:space="preserve">"RŠd1/RŠd2"   27,208</t>
  </si>
  <si>
    <t xml:space="preserve">"budova F/RŠd2"   12,241</t>
  </si>
  <si>
    <t xml:space="preserve">"RŠd2/AN1"   0,75</t>
  </si>
  <si>
    <t xml:space="preserve">"VS1/RŠd4"   1,8</t>
  </si>
  <si>
    <t xml:space="preserve">"RŠd4/RŠd5"   16,72</t>
  </si>
  <si>
    <t xml:space="preserve">"RŠd5/RŠ"   2,83</t>
  </si>
  <si>
    <t xml:space="preserve">"budova C/RŠd1"   2,282</t>
  </si>
  <si>
    <t>63,831*1,03 'Přepočtené koeficientem množství</t>
  </si>
  <si>
    <t>871313121</t>
  </si>
  <si>
    <t>Montáž kanalizačního potrubí z tvrdého PVC-U hladkého plnostěnného tuhost SN 8 DN 160</t>
  </si>
  <si>
    <t>610281714</t>
  </si>
  <si>
    <t>https://podminky.urs.cz/item/CS_URS_2024_02/871313121</t>
  </si>
  <si>
    <t>-1250653352</t>
  </si>
  <si>
    <t xml:space="preserve">"RŠs7/RŠs6"   16,484</t>
  </si>
  <si>
    <t xml:space="preserve">"AN1/VS1"   0,95</t>
  </si>
  <si>
    <t xml:space="preserve">"budova C/RŠs7"   1,632</t>
  </si>
  <si>
    <t>"propojovací potrubí vsakovacích tunelů VS1</t>
  </si>
  <si>
    <t>17,50</t>
  </si>
  <si>
    <t>36,566*1,03 'Přepočtené koeficientem množství</t>
  </si>
  <si>
    <t>877161110</t>
  </si>
  <si>
    <t>Montáž tvarovek na vodovodním plastovém potrubí z polyetylenu PE 100 elektrotvarovek SDR 11/PN16 kolen 45° d 32</t>
  </si>
  <si>
    <t>-459557285</t>
  </si>
  <si>
    <t>https://podminky.urs.cz/item/CS_URS_2024_02/877161110</t>
  </si>
  <si>
    <t>28653051</t>
  </si>
  <si>
    <t>elektrokoleno 90° PE 100 D 25mm</t>
  </si>
  <si>
    <t>847692203</t>
  </si>
  <si>
    <t>877260310</t>
  </si>
  <si>
    <t>Montáž tvarovek na kanalizačním plastovém potrubí z PP nebo PVC-U hladkého plnostěnného kolen, víček nebo hrdlových uzávěrů DN 100</t>
  </si>
  <si>
    <t>726990357</t>
  </si>
  <si>
    <t>https://podminky.urs.cz/item/CS_URS_2024_02/877260310</t>
  </si>
  <si>
    <t>28611349</t>
  </si>
  <si>
    <t>koleno kanalizační PVC KG 110x15°</t>
  </si>
  <si>
    <t>-167950571</t>
  </si>
  <si>
    <t>28611350</t>
  </si>
  <si>
    <t>koleno kanalizační PVC KG 110x30°</t>
  </si>
  <si>
    <t>-1450789899</t>
  </si>
  <si>
    <t>28611351</t>
  </si>
  <si>
    <t>koleno kanalizační PVC KG 110x45°</t>
  </si>
  <si>
    <t>2018849588</t>
  </si>
  <si>
    <t>28611353</t>
  </si>
  <si>
    <t>koleno kanalizační PVC KG 110x87°</t>
  </si>
  <si>
    <t>1346682502</t>
  </si>
  <si>
    <t>"větrací potrubí vsakovacích objektů</t>
  </si>
  <si>
    <t>877270310</t>
  </si>
  <si>
    <t>Montáž tvarovek na kanalizačním plastovém potrubí z PP nebo PVC-U hladkého plnostěnného kolen, víček nebo hrdlových uzávěrů DN 125</t>
  </si>
  <si>
    <t>-2032254044</t>
  </si>
  <si>
    <t>https://podminky.urs.cz/item/CS_URS_2024_02/877270310</t>
  </si>
  <si>
    <t>28611356</t>
  </si>
  <si>
    <t>koleno kanalizační PVC KG 125x45°</t>
  </si>
  <si>
    <t>-1077527642</t>
  </si>
  <si>
    <t>877310310</t>
  </si>
  <si>
    <t>Montáž tvarovek na kanalizačním plastovém potrubí z PP nebo PVC-U hladkého plnostěnného kolen, víček nebo hrdlových uzávěrů DN 150</t>
  </si>
  <si>
    <t>-1642072890</t>
  </si>
  <si>
    <t>https://podminky.urs.cz/item/CS_URS_2024_02/877310310</t>
  </si>
  <si>
    <t>28611360</t>
  </si>
  <si>
    <t>koleno kanalizační PVC KG 160x30°</t>
  </si>
  <si>
    <t>-953681648</t>
  </si>
  <si>
    <t>28611363</t>
  </si>
  <si>
    <t>koleno kanalizační PVC KG 160x87°</t>
  </si>
  <si>
    <t>-1744784918</t>
  </si>
  <si>
    <t>877310320</t>
  </si>
  <si>
    <t>Montáž tvarovek na kanalizačním plastovém potrubí z PP nebo PVC-U hladkého plnostěnného odboček DN 150</t>
  </si>
  <si>
    <t>1283131872</t>
  </si>
  <si>
    <t>https://podminky.urs.cz/item/CS_URS_2024_02/877310320</t>
  </si>
  <si>
    <t>2861142R</t>
  </si>
  <si>
    <t>odbočka kanalizační plastová s hrdlem KG 160/160/90°</t>
  </si>
  <si>
    <t>670748452</t>
  </si>
  <si>
    <t>877310440</t>
  </si>
  <si>
    <t>Montáž tvarovek na kanalizačním plastovém potrubí z PP nebo PVC-U korugovaného nebo žebrovaného šachtových vložek DN 150</t>
  </si>
  <si>
    <t>-1596853345</t>
  </si>
  <si>
    <t>https://podminky.urs.cz/item/CS_URS_2024_02/877310440</t>
  </si>
  <si>
    <t>286120.100</t>
  </si>
  <si>
    <t>KG šachtová vložka PVC DN100 tvarovka pro hladké PVC potrubí</t>
  </si>
  <si>
    <t>52218041</t>
  </si>
  <si>
    <t>"napojení větracího potrubí do AN1 a AN2</t>
  </si>
  <si>
    <t>28620.125</t>
  </si>
  <si>
    <t>KG šachtová vložka PVC DN125 tvarovka pro hladké PVC potrubí</t>
  </si>
  <si>
    <t>1492050222</t>
  </si>
  <si>
    <t>"Napojení bezpečnostního přepadu dešťové kanalizace (RŠd5 - RŠ)</t>
  </si>
  <si>
    <t>892233122</t>
  </si>
  <si>
    <t>Proplach a dezinfekce vodovodního potrubí DN od 40 do 70</t>
  </si>
  <si>
    <t>-288280743</t>
  </si>
  <si>
    <t>https://podminky.urs.cz/item/CS_URS_2024_02/892233122</t>
  </si>
  <si>
    <t>892241111</t>
  </si>
  <si>
    <t>Tlakové zkoušky vodou na potrubí DN do 80</t>
  </si>
  <si>
    <t>-1896905899</t>
  </si>
  <si>
    <t>https://podminky.urs.cz/item/CS_URS_2024_02/892241111</t>
  </si>
  <si>
    <t>39,0</t>
  </si>
  <si>
    <t>892271111</t>
  </si>
  <si>
    <t>Tlakové zkoušky vodou na potrubí DN 100 nebo 125</t>
  </si>
  <si>
    <t>270287535</t>
  </si>
  <si>
    <t>https://podminky.urs.cz/item/CS_URS_2024_02/892271111</t>
  </si>
  <si>
    <t>16,50+59,668+63,831</t>
  </si>
  <si>
    <t>892273122</t>
  </si>
  <si>
    <t>Proplach a dezinfekce vodovodního potrubí DN od 80 do 125</t>
  </si>
  <si>
    <t>-1052635106</t>
  </si>
  <si>
    <t>https://podminky.urs.cz/item/CS_URS_2024_02/892273122</t>
  </si>
  <si>
    <t>892351111</t>
  </si>
  <si>
    <t>Tlakové zkoušky vodou na potrubí DN 150 nebo 200</t>
  </si>
  <si>
    <t>-664926394</t>
  </si>
  <si>
    <t>https://podminky.urs.cz/item/CS_URS_2024_02/892351111</t>
  </si>
  <si>
    <t>36,566</t>
  </si>
  <si>
    <t>892353122</t>
  </si>
  <si>
    <t>Proplach a dezinfekce vodovodního potrubí DN 150 nebo 200</t>
  </si>
  <si>
    <t>-125811451</t>
  </si>
  <si>
    <t>https://podminky.urs.cz/item/CS_URS_2024_02/892353122</t>
  </si>
  <si>
    <t>892372111</t>
  </si>
  <si>
    <t>Tlakové zkoušky vodou zabezpečení konců potrubí při tlakových zkouškách DN do 300</t>
  </si>
  <si>
    <t>-703245584</t>
  </si>
  <si>
    <t>https://podminky.urs.cz/item/CS_URS_2024_02/892372111</t>
  </si>
  <si>
    <t>893812212</t>
  </si>
  <si>
    <t>Ventilová šachta standardní kruhového půdorysu velká, do průměru 35 cm</t>
  </si>
  <si>
    <t>318469000</t>
  </si>
  <si>
    <t>https://podminky.urs.cz/item/CS_URS_2024_02/893812212</t>
  </si>
  <si>
    <t>894410212</t>
  </si>
  <si>
    <t>Osazení betonových dílců šachet kanalizačních skruž rovná DN 1000, výšky 500 mm</t>
  </si>
  <si>
    <t>-1741482051</t>
  </si>
  <si>
    <t>https://podminky.urs.cz/item/CS_URS_2024_02/894410212</t>
  </si>
  <si>
    <t>59224161</t>
  </si>
  <si>
    <t>skruž betonová kanalizační se stupadly 100x50x12cm</t>
  </si>
  <si>
    <t>-1697862056</t>
  </si>
  <si>
    <t>"šachta akumulační nádrže AN2</t>
  </si>
  <si>
    <t>894410213</t>
  </si>
  <si>
    <t>Osazení betonových dílců šachet kanalizačních skruž rovná DN 1000, výšky 1000 mm</t>
  </si>
  <si>
    <t>1150462426</t>
  </si>
  <si>
    <t>https://podminky.urs.cz/item/CS_URS_2024_02/894410213</t>
  </si>
  <si>
    <t>59224162</t>
  </si>
  <si>
    <t>skruž betonová kanalizační se stupadly 100x100x12cm</t>
  </si>
  <si>
    <t>973473018</t>
  </si>
  <si>
    <t>"šachta akumulační nádrže AN1</t>
  </si>
  <si>
    <t>894410232</t>
  </si>
  <si>
    <t>Osazení betonových dílců šachet kanalizačních skruž přechodová (konus) DN 1000</t>
  </si>
  <si>
    <t>-523508712</t>
  </si>
  <si>
    <t>https://podminky.urs.cz/item/CS_URS_2024_02/894410232</t>
  </si>
  <si>
    <t>59224056</t>
  </si>
  <si>
    <t>konus betonové šachty DN 1000 kanalizační 100x62,5x67cm kapsové stupadlo</t>
  </si>
  <si>
    <t>516848052</t>
  </si>
  <si>
    <t>894812003</t>
  </si>
  <si>
    <t>Revizní a čistící šachta z polypropylenu PP pro hladké trouby DN 400 šachtové dno (DN šachty / DN trubního vedení) DN 400/150 pravý a levý přítok</t>
  </si>
  <si>
    <t>651455233</t>
  </si>
  <si>
    <t>https://podminky.urs.cz/item/CS_URS_2024_02/894812003</t>
  </si>
  <si>
    <t>894812033</t>
  </si>
  <si>
    <t>Revizní a čistící šachta z polypropylenu PP pro hladké trouby DN 400 roura šachtová korugovaná bez hrdla, světlé hloubky 2000 mm</t>
  </si>
  <si>
    <t>1878101690</t>
  </si>
  <si>
    <t>https://podminky.urs.cz/item/CS_URS_2024_02/894812033</t>
  </si>
  <si>
    <t>894812041</t>
  </si>
  <si>
    <t>Revizní a čistící šachta z polypropylenu PP pro hladké trouby DN 400 roura šachtová korugovaná Příplatek k cenám 2031 - 2035 za uříznutí šachtové roury</t>
  </si>
  <si>
    <t>-1472770049</t>
  </si>
  <si>
    <t>https://podminky.urs.cz/item/CS_URS_2024_02/894812041</t>
  </si>
  <si>
    <t>894812061</t>
  </si>
  <si>
    <t>Revizní a čistící šachta z polypropylenu PP pro hladké trouby DN 400 poklop litinový (pro třídu zatížení) pochůzí (A15)</t>
  </si>
  <si>
    <t>1274143373</t>
  </si>
  <si>
    <t>https://podminky.urs.cz/item/CS_URS_2024_02/894812061</t>
  </si>
  <si>
    <t>894812201</t>
  </si>
  <si>
    <t>Revizní a čistící šachta z polypropylenu PP pro hladké trouby DN 425 šachtové dno (DN šachty / DN trubního vedení) DN 425/150 průtočné</t>
  </si>
  <si>
    <t>407050394</t>
  </si>
  <si>
    <t>https://podminky.urs.cz/item/CS_URS_2024_02/894812201</t>
  </si>
  <si>
    <t>894812202</t>
  </si>
  <si>
    <t>Revizní a čistící šachta z polypropylenu PP pro hladké trouby DN 425 šachtové dno (DN šachty / DN trubního vedení) DN 425/150 průtočné 30°,60°,90°</t>
  </si>
  <si>
    <t>2058920536</t>
  </si>
  <si>
    <t>https://podminky.urs.cz/item/CS_URS_2024_02/894812202</t>
  </si>
  <si>
    <t>"RŠd5, RŠd1, RŠs7</t>
  </si>
  <si>
    <t>894812231</t>
  </si>
  <si>
    <t>Revizní a čistící šachta z polypropylenu PP pro hladké trouby DN 425 roura šachtová korugovaná bez hrdla, světlé hloubky 1500 mm</t>
  </si>
  <si>
    <t>410704201</t>
  </si>
  <si>
    <t>https://podminky.urs.cz/item/CS_URS_2024_02/894812231</t>
  </si>
  <si>
    <t>894812249</t>
  </si>
  <si>
    <t>Revizní a čistící šachta z polypropylenu PP pro hladké trouby DN 425 roura šachtová korugovaná Příplatek k cenám 2231 - 2242 za uříznutí šachtové roury</t>
  </si>
  <si>
    <t>-1554217236</t>
  </si>
  <si>
    <t>https://podminky.urs.cz/item/CS_URS_2024_02/894812249</t>
  </si>
  <si>
    <t>89481226R</t>
  </si>
  <si>
    <t>Revizní a čistící šachta z polypropylenu PP pro hladké trouby DN 425 poklop litinový (pro třídu zatížení) pochůzí (A15)</t>
  </si>
  <si>
    <t>1810779311</t>
  </si>
  <si>
    <t>894812500</t>
  </si>
  <si>
    <t>Revizní a čistící šachta z polypropylenu PP pro hladké trouby DN 1000 šachtové dno (DN šachty / DN trubního vedení) DN 1000/xxx slepé</t>
  </si>
  <si>
    <t>-1263949410</t>
  </si>
  <si>
    <t>894812501</t>
  </si>
  <si>
    <t>Revizní a čistící šachta z polypropylenu PP pro hladké trouby DN 1000 šachtové dno (DN šachty / DN trubního vedení) DN 1000/160 průtočné 90°</t>
  </si>
  <si>
    <t>-1796684103</t>
  </si>
  <si>
    <t>https://podminky.urs.cz/item/CS_URS_2024_02/894812501</t>
  </si>
  <si>
    <t>894812521</t>
  </si>
  <si>
    <t>Revizní a čistící šachta z polypropylenu PP pro hladké trouby DN 1000 roura šachtová korugovaná, světlé hloubky 1 200 mm</t>
  </si>
  <si>
    <t>80142582</t>
  </si>
  <si>
    <t>https://podminky.urs.cz/item/CS_URS_2024_02/894812521</t>
  </si>
  <si>
    <t>894812529</t>
  </si>
  <si>
    <t>Revizní a čistící šachta z polypropylenu PP pro hladké trouby DN 1000 Příplatek k cenám 2431 - 2438 za uříznutí šachtové roury</t>
  </si>
  <si>
    <t>195388132</t>
  </si>
  <si>
    <t>https://podminky.urs.cz/item/CS_URS_2024_02/894812529</t>
  </si>
  <si>
    <t>894812537</t>
  </si>
  <si>
    <t>Revizní a čistící šachta z polypropylenu PP pro hladké trouby DN 1000 poklop (mříž) litinový s přechodovým konusem pro třídu zatížení A15 na teleskopickém adaptéru</t>
  </si>
  <si>
    <t>-1885940818</t>
  </si>
  <si>
    <t>https://podminky.urs.cz/item/CS_URS_2024_02/894812537</t>
  </si>
  <si>
    <t>894812611</t>
  </si>
  <si>
    <t>Revizní a čistící šachta z polypropylenu PP vyříznutí a utěsnění otvoru ve stěně šachty DN 110</t>
  </si>
  <si>
    <t>-1282166785</t>
  </si>
  <si>
    <t>https://podminky.urs.cz/item/CS_URS_2024_02/894812611</t>
  </si>
  <si>
    <t>"RŠd6 - pro vzduchové potrubí vsakovacího objektu VS3</t>
  </si>
  <si>
    <t>89727.VS1</t>
  </si>
  <si>
    <t>Vsakovací tunely z plastu pro vsakování dešťových vod - vsakovací tunel VS1, celkový užitný vsakovací objem 35.0 m3, střední tunel 21 ks, počáteční čelo 7 ks, koncové čelo 7 ks</t>
  </si>
  <si>
    <t>-2049039616</t>
  </si>
  <si>
    <t>89727.VS2</t>
  </si>
  <si>
    <t>Vsakovací tunely z plastu pro vsakování dešťových vod - vsakovací tunel VS2, celkový užitný vsakovací objem 5.0 m3, střední tunel 3 ks, počáteční čelo 1 ks, koncové čelo 1 ks</t>
  </si>
  <si>
    <t>-850121684</t>
  </si>
  <si>
    <t>89727.VS3</t>
  </si>
  <si>
    <t>Vsakovací tunely z plastu pro vsakování dešťových vod - vsakovací tunel VS3, celkový užitný vsakovací objem 1,8 m3, střední tunel 1 ks, počáteční čelo 1 ks, koncové čelo 1 ks</t>
  </si>
  <si>
    <t>1747242631</t>
  </si>
  <si>
    <t>-1086712433</t>
  </si>
  <si>
    <t>28661932</t>
  </si>
  <si>
    <t>poklop šachtový litinový DN 600 pro třídu zatížení A15</t>
  </si>
  <si>
    <t>160944551</t>
  </si>
  <si>
    <t>899633181</t>
  </si>
  <si>
    <t>Obetonování potrubí nebo zdiva stok betonem železovým v otevřeném výkopu bez zvláštních nároků na prostředí tř. C 35/45</t>
  </si>
  <si>
    <t>1460396877</t>
  </si>
  <si>
    <t>https://podminky.urs.cz/item/CS_URS_2024_02/899633181</t>
  </si>
  <si>
    <t xml:space="preserve">"probetonování akumulačních nádrží </t>
  </si>
  <si>
    <t>pi*(2,87/2)^2*2,5</t>
  </si>
  <si>
    <t>-pi*(2,60/2)^2*2,405</t>
  </si>
  <si>
    <t>-pi*(0,98/2)^2*(2,5-2,405)</t>
  </si>
  <si>
    <t>pi*(2,00/2)^2*2,22</t>
  </si>
  <si>
    <t>-pi*(1,70/2)^2*1,905</t>
  </si>
  <si>
    <t>-pi*(0,98/2)^2*(2,22-1,905)</t>
  </si>
  <si>
    <t>899922191</t>
  </si>
  <si>
    <t>Čerpadlo pro čerpání závlahové vody montáž čerpadla pro čerpání závlahové vody ostatních typů napojení G 1"</t>
  </si>
  <si>
    <t>1157082470</t>
  </si>
  <si>
    <t>https://podminky.urs.cz/item/CS_URS_2024_02/899922191</t>
  </si>
  <si>
    <t>426110</t>
  </si>
  <si>
    <t>čerpadlo pro dopravu dešťových vod pro závlahu přilehlých zelených ploch s automaticky spínaným provozem, min. průtok: 25 l/min, min. výtlak: 15 m (při 25 l/min), příkon: 0,55 kW (230 V, 50 Hz), max. teplota média: 35 °C</t>
  </si>
  <si>
    <t>-1025883188</t>
  </si>
  <si>
    <t>899922900</t>
  </si>
  <si>
    <t>Sestava automatického doplňování vody do nádrže dešťových vod</t>
  </si>
  <si>
    <t>-1898481466</t>
  </si>
  <si>
    <t>Poznámka k položce:_x000d_
Napájecí zařízení řízené mikroprocesorem (230 V/50 Hz); _x000d_
elektromagnetický ventil DN20, max. 50 l/min, délka kabelu 3 m; _x000d_
sonda hladinoměru, délka kabelu 15 m</t>
  </si>
  <si>
    <t>8999231</t>
  </si>
  <si>
    <t>Výtokový ventil DN20 v nezámrzném provedení s redukcí pro napojení zahradní hadice</t>
  </si>
  <si>
    <t>-1380742036</t>
  </si>
  <si>
    <t>899924111</t>
  </si>
  <si>
    <t>Tlaková zkouška závlahového potrubí z LDPE nebo HDPE do DN 32</t>
  </si>
  <si>
    <t>-860605457</t>
  </si>
  <si>
    <t>https://podminky.urs.cz/item/CS_URS_2024_02/899924111</t>
  </si>
  <si>
    <t>91972412.R</t>
  </si>
  <si>
    <t>Drenážní HDPE geokompozit s oboustrannou PP geotextilií, tloušťka 6 mm, 120 g/m2</t>
  </si>
  <si>
    <t>-1740441791</t>
  </si>
  <si>
    <t>"pod vsakovací objekty VS1, VS2, VS3</t>
  </si>
  <si>
    <t>935113111</t>
  </si>
  <si>
    <t>Osazení odvodňovacího žlabu s krycím roštem polymerbetonového šířky do 200 mm</t>
  </si>
  <si>
    <t>-1533790436</t>
  </si>
  <si>
    <t>https://podminky.urs.cz/item/CS_URS_2024_02/935113111</t>
  </si>
  <si>
    <t>935923216</t>
  </si>
  <si>
    <t>Osazení odvodňovacího žlabu s krycím roštem vpusti pro žlab šířky do 200 mm</t>
  </si>
  <si>
    <t>907975048</t>
  </si>
  <si>
    <t>https://podminky.urs.cz/item/CS_URS_2024_02/935923216</t>
  </si>
  <si>
    <t>5922700.R1</t>
  </si>
  <si>
    <t>liniový odvodňovací žlab bez spádu dna, polymerbeton, světlá šířka 100 mm, délka 1000 mm, výška 130 mm</t>
  </si>
  <si>
    <t>1495297411</t>
  </si>
  <si>
    <t>5922700.R2</t>
  </si>
  <si>
    <t>liniový odvodňovací žlab bez spádu dna, polymerbeton, světlá šířka 100 mm, délka 500 mm, výška 130 mm</t>
  </si>
  <si>
    <t>-887335104</t>
  </si>
  <si>
    <t>59227012</t>
  </si>
  <si>
    <t>rošt můstkový A15 Pz pro žlab š 130mm</t>
  </si>
  <si>
    <t>20420614</t>
  </si>
  <si>
    <t>56280035</t>
  </si>
  <si>
    <t>aretace pro můstkové rošty litina</t>
  </si>
  <si>
    <t>1807727340</t>
  </si>
  <si>
    <t>2*2 'Přepočtené koeficientem množství</t>
  </si>
  <si>
    <t>59227027</t>
  </si>
  <si>
    <t>čelo plné na začátek a konec odvodňovacího žlabu polymerbeton š 100mm</t>
  </si>
  <si>
    <t>-349183548</t>
  </si>
  <si>
    <t>59223074</t>
  </si>
  <si>
    <t>vpusť odtoková polymerbetonová s integrovaným těsněním 500x130x380</t>
  </si>
  <si>
    <t>-271940679</t>
  </si>
  <si>
    <t>977151119</t>
  </si>
  <si>
    <t>Jádrové vrty diamantovými korunkami do stavebních materiálů (železobetonu, betonu, cihel, obkladů, dlažeb, kamene) průměru přes 100 do 110 mm</t>
  </si>
  <si>
    <t>38298716</t>
  </si>
  <si>
    <t>https://podminky.urs.cz/item/CS_URS_2024_02/977151119</t>
  </si>
  <si>
    <t>0,12*2</t>
  </si>
  <si>
    <t>977151122</t>
  </si>
  <si>
    <t>Jádrové vrty diamantovými korunkami do stavebních materiálů (železobetonu, betonu, cihel, obkladů, dlažeb, kamene) průměru přes 120 do 130 mm</t>
  </si>
  <si>
    <t>-2100200253</t>
  </si>
  <si>
    <t>https://podminky.urs.cz/item/CS_URS_2024_02/977151122</t>
  </si>
  <si>
    <t>0,12*1</t>
  </si>
  <si>
    <t>998276101</t>
  </si>
  <si>
    <t>Přesun hmot pro trubní vedení hloubené z trub z plastických hmot nebo sklolaminátových pro vodovody, kanalizace, teplovody, produktovody v otevřeném výkopu dopravní vzdálenost do 15 m</t>
  </si>
  <si>
    <t>-2014271578</t>
  </si>
  <si>
    <t>https://podminky.urs.cz/item/CS_URS_2024_02/998276101</t>
  </si>
  <si>
    <t>D143b - Zdravotechnika - vnitřní</t>
  </si>
  <si>
    <t xml:space="preserve">    722 - Zdravotechnika - vnitřní vodovod</t>
  </si>
  <si>
    <t xml:space="preserve">    726 - Zdravotechnika - předstěnové instalace</t>
  </si>
  <si>
    <t>132251251</t>
  </si>
  <si>
    <t>Hloubení nezapažených rýh šířky přes 800 do 2 000 mm strojně s urovnáním dna do předepsaného profilu a spádu v hornině třídy těžitelnosti I skupiny 3 do 20 m3</t>
  </si>
  <si>
    <t>1561879752</t>
  </si>
  <si>
    <t>https://podminky.urs.cz/item/CS_URS_2024_02/132251251</t>
  </si>
  <si>
    <t>"nezapažené výkopy pro potrubí do hloubky výkopu 1,0m pod úroveň stavební jámy</t>
  </si>
  <si>
    <t xml:space="preserve">"F.S12"   2,57*1,0*(241,3-1,4-(239,404+239,437)/2+0,15)</t>
  </si>
  <si>
    <t xml:space="preserve">"C.S1"   5,83*1,0*(241,3-1,5-(239,721+239,956)/2+0,15)</t>
  </si>
  <si>
    <t xml:space="preserve">"C.S1"   11*1,0*(241,3-1,2-(239,956+240,271)/2+0,15)</t>
  </si>
  <si>
    <t xml:space="preserve">"C.S3"   0,9*1,0*(241,3-1,4-(239,97+239,983)/2+0,15)</t>
  </si>
  <si>
    <t xml:space="preserve">"C.S4"   0,35*1,0*(241,3-1,4-(239,956+239,956)/2+0,15)</t>
  </si>
  <si>
    <t xml:space="preserve">"C.S4"   1,21*1,0*(241,3-1,4-(239,956+239,999)/2+0,15)</t>
  </si>
  <si>
    <t xml:space="preserve">"C.S5"   0,87*1,0*(241,3-1,4-(239,956+239,98)/2+0,15)</t>
  </si>
  <si>
    <t xml:space="preserve">"C.S7"   1,67*1,0*(241,3-1-(240,43+240,469)/2+0,15)</t>
  </si>
  <si>
    <t xml:space="preserve">"C.S12"   0,9*1,0*(241,3-1,4-(240+240,012)/2+0,15)</t>
  </si>
  <si>
    <t xml:space="preserve">"C.D1"   4,42*1,0*(241,3-1,5-(239,595+239,53)/2+0,15)</t>
  </si>
  <si>
    <t xml:space="preserve">"C.D1"   8,23*1,0*(241,3-1,4-(239,53+239,849)/2+0,15)</t>
  </si>
  <si>
    <t xml:space="preserve">"C.D1"   2,8*1,0*(241,3-1-(239,849+239,53)/2+0,15)</t>
  </si>
  <si>
    <t xml:space="preserve">"C.D1"   8,61*1,0*(241,3-0,9-(239,53+240,151169460306)/2+0,15)</t>
  </si>
  <si>
    <t xml:space="preserve">"C.D1"   5,03*1,0*(241,3-0,7-(240,151169460306+240,266)/2+0,15)</t>
  </si>
  <si>
    <t xml:space="preserve">"C.D2"   4,2*1,0*(241,3-1-(239,769+240,121)/2+0,15)</t>
  </si>
  <si>
    <t xml:space="preserve">"C.D3"   4,35*1,0*(241,3-1,2-(239,83+240,1505)/2+0,15)</t>
  </si>
  <si>
    <t xml:space="preserve">"C.D3"   2,03*1,0*(241,3-1-(240,1505+240,471)/2+0,15)</t>
  </si>
  <si>
    <t xml:space="preserve">"E.D1"   6,85*1,0*(241,3-1,15-(239,719+239,842)/2+0,15)</t>
  </si>
  <si>
    <t xml:space="preserve">"F.S2"   0,94*1,0*(241,3-2,3-(238,796+238,819)/2+0,15)</t>
  </si>
  <si>
    <t xml:space="preserve">"F.S3"   0,94*1,0*(241,3-2,3-(238,72+238,744)/2+0,15)</t>
  </si>
  <si>
    <t xml:space="preserve">"F.S4"   0,93*1,0*(241,3-1,7-(238,373+239,3655)/2+0,15)</t>
  </si>
  <si>
    <t xml:space="preserve">"F.S5"   3,38*1,0*(241,3-1,7-(238,244+239,974)/2+0,15)</t>
  </si>
  <si>
    <t xml:space="preserve">"F.S7"   3,25*1,0*(241,3-1,6-(238,49+240,745)/2+0,15)</t>
  </si>
  <si>
    <t>-783203922</t>
  </si>
  <si>
    <t xml:space="preserve">"C.D1"   2,88*1,0*(241,3-0,9-(239,53+239,53)/2+0,15)</t>
  </si>
  <si>
    <t xml:space="preserve">"E.S1"   0,7*1,0*(241,3-1,15-(239,19+239,235)/2+0,15)</t>
  </si>
  <si>
    <t xml:space="preserve">"E.S1"   1,64*1,0*(241,3-1,15-(239,235+239,235)/2+0,15)</t>
  </si>
  <si>
    <t xml:space="preserve">"E.S2"   5,3*1,0*(241,3-1,15-(239,193+239,3)/2+0,15)</t>
  </si>
  <si>
    <t xml:space="preserve">"E.S3"   0,76*1,0*(241,3-1,15-(239,239+239,254)/2+0,15)</t>
  </si>
  <si>
    <t xml:space="preserve">"F.S7"   3,73*1,0*(241,3-1,6-(238,227+238,43)/2+0,15)</t>
  </si>
  <si>
    <t xml:space="preserve">"F.S7"   1,93*1,0*(241,3-1,6-(238,43+238,49)/2+0,15)</t>
  </si>
  <si>
    <t xml:space="preserve">"F.S9"   0,9*1,0*(241,3-1,6-(238,455+238,476)/2+0,15)</t>
  </si>
  <si>
    <t xml:space="preserve">"F.S10"   0,76*1,0*(241,3-1,6-(238,43+238,444)/2+0,15)</t>
  </si>
  <si>
    <t>151621790</t>
  </si>
  <si>
    <t>31,259+22,509</t>
  </si>
  <si>
    <t>53,768*0,5 'Přepočtené koeficientem množství</t>
  </si>
  <si>
    <t>12614757</t>
  </si>
  <si>
    <t xml:space="preserve">"C.D1"   2,88*2*(241,3-0,9-(239,53+239,53)/2+0,15)</t>
  </si>
  <si>
    <t xml:space="preserve">"E.S1"   0,7*2*(241,3-1,15-(239,19+239,235)/2+0,15)</t>
  </si>
  <si>
    <t xml:space="preserve">"E.S1"   1,64*2*(241,3-1,15-(239,235+239,235)/2+0,15)</t>
  </si>
  <si>
    <t xml:space="preserve">"E.S2"   5,3*2*(241,3-1,15-(239,193+239,3)/2+0,15)</t>
  </si>
  <si>
    <t xml:space="preserve">"E.S3"   0,76*2*(241,3-1,15-(239,239+239,254)/2+0,15)</t>
  </si>
  <si>
    <t xml:space="preserve">"F.S7"   3,73*2*(241,3-1,6-(238,227+238,43)/2+0,15)</t>
  </si>
  <si>
    <t xml:space="preserve">"F.S7"   1,93*2*(241,3-1,6-(238,43+238,49)/2+0,15)</t>
  </si>
  <si>
    <t xml:space="preserve">"F.S9"   0,9*2*(241,3-1,6-(238,455+238,476)/2+0,15)</t>
  </si>
  <si>
    <t xml:space="preserve">"F.S10"   0,76*2*(241,3-1,6-(238,43+238,444)/2+0,15)</t>
  </si>
  <si>
    <t>22000310</t>
  </si>
  <si>
    <t>1750452440</t>
  </si>
  <si>
    <t>"viz Hloubení rýh...</t>
  </si>
  <si>
    <t>1906917020</t>
  </si>
  <si>
    <t>2137898584</t>
  </si>
  <si>
    <t>53,768*2 'Přepočtené koeficientem množství</t>
  </si>
  <si>
    <t>-460547202</t>
  </si>
  <si>
    <t>"zásyp rýh po úroveň dna stavební jámy</t>
  </si>
  <si>
    <t xml:space="preserve">"F.S12"   2,57*1,0*((241,3-1,4-(239,404+239,437)/2+0,15)-(0,11+0,3))</t>
  </si>
  <si>
    <t xml:space="preserve">"C.D1"   2,8*1,0*((241,3-1-(239,849+239,53)/2+0,15)-(0,11+0,3))</t>
  </si>
  <si>
    <t xml:space="preserve">"C.D1"   2,88*1,0*((241,3-0,9-(239,53+239,53)/2+0,15)-(0,11+0,3))</t>
  </si>
  <si>
    <t xml:space="preserve">"C.D1"   8,61*1,0*((241,3-0,9-(239,53+240,151169460306)/2+0,15)-(0,11+0,3))</t>
  </si>
  <si>
    <t xml:space="preserve">"C.D1"   5,03*1,0*((241,3-0,7-(240,151169460306+240,266)/2+0,15)-(0,11+0,3))</t>
  </si>
  <si>
    <t xml:space="preserve">"C.D2"   4,2*1,0*((241,3-1-(239,769+240,121)/2+0,15)-(0,11+0,3))</t>
  </si>
  <si>
    <t xml:space="preserve">"E.D1"   6,85*1,0*((241,3-1,15-(239,719+239,842)/2+0,15)-(0,11+0,3))</t>
  </si>
  <si>
    <t xml:space="preserve">"E.S1"   0,7*1,0*((241,3-1,15-(239,19+239,235)/2+0,15)-(0,125+0,3))</t>
  </si>
  <si>
    <t xml:space="preserve">"E.S1"   1,64*1,0*((241,3-1,15-(239,235+239,235)/2+0,15)-(0,11+0,3))</t>
  </si>
  <si>
    <t xml:space="preserve">"E.S2"   5,3*1,0*((241,3-1,15-(239,193+239,3)/2+0,15)-(0,125+0,3))</t>
  </si>
  <si>
    <t xml:space="preserve">"E.S3"   0,76*1,0*((241,3-1,15-(239,239+239,254)/2+0,15)-(0,11+0,3))</t>
  </si>
  <si>
    <t xml:space="preserve">"F.S3"   0,94*1,0*((241,3-2,3-(238,72+238,744)/2+0,15)-(0,11+0,3))</t>
  </si>
  <si>
    <t xml:space="preserve">"F.S4"   0,93*1,0*((241,3-1,7-(238,373+239,3655)/2+0,15)-(0,11+0,3))</t>
  </si>
  <si>
    <t xml:space="preserve">"F.S5"   3,38*1,0*((241,3-1,7-(238,244+239,974)/2+0,15)-(0,11+0,3))</t>
  </si>
  <si>
    <t xml:space="preserve">"F.S7"   3,73*1,0*((241,3-1,6-(238,227+238,43)/2+0,15)-(0,11+0,3))</t>
  </si>
  <si>
    <t xml:space="preserve">"F.S7"   1,93*1,0*((241,3-1,6-(238,43+238,49)/2+0,15)-(0,11+0,3))</t>
  </si>
  <si>
    <t xml:space="preserve">"F.S9"   0,9*1,0*((241,3-1,6-(238,455+238,476)/2+0,15)-(0,11+0,3))</t>
  </si>
  <si>
    <t xml:space="preserve">"F.S10"   0,76*1,0*((241,3-1,6-(238,43+238,444)/2+0,15)-(0,11+0,3))</t>
  </si>
  <si>
    <t>58344171</t>
  </si>
  <si>
    <t>štěrkodrť frakce 0/32</t>
  </si>
  <si>
    <t>-2419688</t>
  </si>
  <si>
    <t>21,951*2 'Přepočtené koeficientem množství</t>
  </si>
  <si>
    <t>1987062200</t>
  </si>
  <si>
    <t xml:space="preserve">"F.S12"   2,57*1,0*(0,11+0,3)</t>
  </si>
  <si>
    <t xml:space="preserve">"F.D1"   2,92*1,0*(0,125+0,3)</t>
  </si>
  <si>
    <t xml:space="preserve">"F.D1"   1,21*1,0*(0,11+0,3)</t>
  </si>
  <si>
    <t xml:space="preserve">"F.D1"   3,585*1,0*(0,11+0,3)</t>
  </si>
  <si>
    <t xml:space="preserve">"F.D2"   3,45*1,0*(0,11+0,3)</t>
  </si>
  <si>
    <t xml:space="preserve">"F.D2"   3,25*1,0*(0,11+0,3)</t>
  </si>
  <si>
    <t xml:space="preserve">"C.S1"   5,83*1,0*(0,16+0,3)</t>
  </si>
  <si>
    <t xml:space="preserve">"C.S1"   11*1,0*(0,11+0,3)</t>
  </si>
  <si>
    <t xml:space="preserve">"C.S2"   1,19*1,0*(0,11+0,3)</t>
  </si>
  <si>
    <t xml:space="preserve">"C.S3"   0,9*1,0*(0,11+0,3)</t>
  </si>
  <si>
    <t xml:space="preserve">"C.S4"   0,35*1,0*(0,125+0,3)</t>
  </si>
  <si>
    <t xml:space="preserve">"C.S4"   1,21*1,0*(0,11+0,3)</t>
  </si>
  <si>
    <t xml:space="preserve">"C.S5"   0,87*1,0*(0,11+0,3)</t>
  </si>
  <si>
    <t xml:space="preserve">"C.S6"   11,06*1,0*(0,11+0,3)</t>
  </si>
  <si>
    <t xml:space="preserve">"C.S7"   0,66*1,0*(0,11+0,3)</t>
  </si>
  <si>
    <t xml:space="preserve">"C.S7"   2,95*1,0*(0,11+0,3)</t>
  </si>
  <si>
    <t xml:space="preserve">"C.S7"   1,67*1,0*(0,11+0,3)</t>
  </si>
  <si>
    <t xml:space="preserve">"C.S8"   2,28*1,0*(0,11+0,3)</t>
  </si>
  <si>
    <t xml:space="preserve">"C.S9"   6,95*1,0*(0,11+0,3)</t>
  </si>
  <si>
    <t xml:space="preserve">"C.S10"   1,89*1,0*(0,11+0,3)</t>
  </si>
  <si>
    <t xml:space="preserve">"C.S11"   1,1*1,0*(0,11+0,3)</t>
  </si>
  <si>
    <t xml:space="preserve">"C.S12"   0,9*1,0*(0,11+0,3)</t>
  </si>
  <si>
    <t xml:space="preserve">"C.D1"   4,42*1,0*(0,125+0,3)</t>
  </si>
  <si>
    <t xml:space="preserve">"C.D1"   8,23*1,0*(0,125+0,3)</t>
  </si>
  <si>
    <t xml:space="preserve">"C.D1"   2,8*1,0*(0,11+0,3)</t>
  </si>
  <si>
    <t xml:space="preserve">"C.D1"   2,88*1,0*(0,11+0,3)</t>
  </si>
  <si>
    <t xml:space="preserve">"C.D1"   8,61*1,0*(0,11+0,3)</t>
  </si>
  <si>
    <t xml:space="preserve">"C.D1"   5,03*1,0*(0,11+0,3)</t>
  </si>
  <si>
    <t xml:space="preserve">"C.D2"   4,2*1,0*(0,11+0,3)</t>
  </si>
  <si>
    <t xml:space="preserve">"C.D3"   4,35*1,0*(0,11+0,3)</t>
  </si>
  <si>
    <t xml:space="preserve">"C.D3"   2,03*1,0*(0,11+0,3)</t>
  </si>
  <si>
    <t xml:space="preserve">"C.D4"   4,66*1,0*(0,11+0,3)</t>
  </si>
  <si>
    <t xml:space="preserve">"E.D1"   6,85*1,0*(0,11+0,3)</t>
  </si>
  <si>
    <t xml:space="preserve">"E.S1"   0,7*1,0*(0,125+0,3)</t>
  </si>
  <si>
    <t xml:space="preserve">"E.S1"   1,64*1,0*(0,11+0,3)</t>
  </si>
  <si>
    <t xml:space="preserve">"E.S2"   5,3*1,0*(0,125+0,3)</t>
  </si>
  <si>
    <t xml:space="preserve">"E.S3"   0,76*1,0*(0,11+0,3)</t>
  </si>
  <si>
    <t xml:space="preserve">"F.S1"   10,41*1,0*(0,11+0,3)</t>
  </si>
  <si>
    <t xml:space="preserve">"F.S2"   0,94*1,0*(0,11+0,3)</t>
  </si>
  <si>
    <t xml:space="preserve">"F.S3"   0,94*1,0*(0,11+0,3)</t>
  </si>
  <si>
    <t xml:space="preserve">"F.S4"   0,93*1,0*(0,11+0,3)</t>
  </si>
  <si>
    <t xml:space="preserve">"F.S4"   0,97*1,0*(0,11+0,3)</t>
  </si>
  <si>
    <t xml:space="preserve">"F.S5"   3,38*1,0*(0,11+0,3)</t>
  </si>
  <si>
    <t xml:space="preserve">"F.S6"   7,98*1,0*(0,11+0,3)</t>
  </si>
  <si>
    <t xml:space="preserve">"F.S7"   3,73*1,0*(0,11+0,3)</t>
  </si>
  <si>
    <t xml:space="preserve">"F.S7"   1,93*1,0*(0,11+0,3)</t>
  </si>
  <si>
    <t xml:space="preserve">"F.S7"   3,25*1,0*(0,11+0,3)</t>
  </si>
  <si>
    <t xml:space="preserve">"F.S8"   1,74*1,0*(0,11+0,3)</t>
  </si>
  <si>
    <t xml:space="preserve">"F.S9"   0,9*1,0*(0,11+0,3)</t>
  </si>
  <si>
    <t xml:space="preserve">"F.S10"   0,76*1,0*(0,11+0,3)</t>
  </si>
  <si>
    <t>-152944701</t>
  </si>
  <si>
    <t>71,024*2 'Přepočtené koeficientem množství</t>
  </si>
  <si>
    <t>1148193771</t>
  </si>
  <si>
    <t xml:space="preserve">"F.S12"   2,57*1,0</t>
  </si>
  <si>
    <t xml:space="preserve">"F.D1"   2,92*1,0</t>
  </si>
  <si>
    <t xml:space="preserve">"F.D1"   1,21*1,0</t>
  </si>
  <si>
    <t xml:space="preserve">"F.D1"   3,585*1,0</t>
  </si>
  <si>
    <t xml:space="preserve">"F.D2"   3,45*1,0</t>
  </si>
  <si>
    <t xml:space="preserve">"F.D2"   3,25*1,0</t>
  </si>
  <si>
    <t xml:space="preserve">"C.S1"   5,83*1,0</t>
  </si>
  <si>
    <t xml:space="preserve">"C.S1"   11*1,0</t>
  </si>
  <si>
    <t xml:space="preserve">"C.S2"   1,19*1,0</t>
  </si>
  <si>
    <t xml:space="preserve">"C.S3"   0,9*1,0</t>
  </si>
  <si>
    <t xml:space="preserve">"C.S4"   0,35*1,0</t>
  </si>
  <si>
    <t xml:space="preserve">"C.S4"   1,21*1,0</t>
  </si>
  <si>
    <t xml:space="preserve">"C.S5"   0,87*1,0</t>
  </si>
  <si>
    <t xml:space="preserve">"C.S6"   11,06*1,0</t>
  </si>
  <si>
    <t xml:space="preserve">"C.S7"   0,66*1,0</t>
  </si>
  <si>
    <t xml:space="preserve">"C.S7"   2,95*1,0</t>
  </si>
  <si>
    <t xml:space="preserve">"C.S7"   1,67*1,0</t>
  </si>
  <si>
    <t xml:space="preserve">"C.S8"   2,28*1,0</t>
  </si>
  <si>
    <t xml:space="preserve">"C.S9"   6,95*1,0</t>
  </si>
  <si>
    <t xml:space="preserve">"C.S10"   1,89*1,0</t>
  </si>
  <si>
    <t xml:space="preserve">"C.S11"   1,1*1,0</t>
  </si>
  <si>
    <t xml:space="preserve">"C.S12"   0,9*1,0</t>
  </si>
  <si>
    <t xml:space="preserve">"C.D1"   4,42*1,0</t>
  </si>
  <si>
    <t xml:space="preserve">"C.D1"   8,23*1,0</t>
  </si>
  <si>
    <t xml:space="preserve">"C.D1"   2,8*1,0</t>
  </si>
  <si>
    <t xml:space="preserve">"C.D1"   2,88*1,0</t>
  </si>
  <si>
    <t xml:space="preserve">"C.D1"   8,61*1,0</t>
  </si>
  <si>
    <t xml:space="preserve">"C.D1"   5,03*1,0</t>
  </si>
  <si>
    <t xml:space="preserve">"C.D2"   4,2*1,0</t>
  </si>
  <si>
    <t xml:space="preserve">"C.D3"   4,35*1,0</t>
  </si>
  <si>
    <t xml:space="preserve">"C.D3"   2,03*1,0</t>
  </si>
  <si>
    <t xml:space="preserve">"C.D4"   4,66*1,0</t>
  </si>
  <si>
    <t xml:space="preserve">"E.D1"   6,85*1,0</t>
  </si>
  <si>
    <t xml:space="preserve">"E.S1"   0,7*1,0</t>
  </si>
  <si>
    <t xml:space="preserve">"E.S1"   1,64*1,0</t>
  </si>
  <si>
    <t xml:space="preserve">"E.S2"   5,3*1,0</t>
  </si>
  <si>
    <t xml:space="preserve">"E.S3"   0,76*1,0</t>
  </si>
  <si>
    <t xml:space="preserve">"F.S1"   10,41*1,0</t>
  </si>
  <si>
    <t xml:space="preserve">"F.S2"   0,94*1,0</t>
  </si>
  <si>
    <t xml:space="preserve">"F.S3"   0,94*1,0</t>
  </si>
  <si>
    <t xml:space="preserve">"F.S4"   0,93*1,0</t>
  </si>
  <si>
    <t xml:space="preserve">"F.S4"   0,97*1,0</t>
  </si>
  <si>
    <t xml:space="preserve">"F.S5"   3,38*1,0</t>
  </si>
  <si>
    <t xml:space="preserve">"F.S6"   7,98*1,0</t>
  </si>
  <si>
    <t xml:space="preserve">"F.S7"   3,73*1,0</t>
  </si>
  <si>
    <t xml:space="preserve">"F.S7"   1,93*1,0</t>
  </si>
  <si>
    <t xml:space="preserve">"F.S7"   3,25*1,0</t>
  </si>
  <si>
    <t xml:space="preserve">"F.S8"   1,74*1,0</t>
  </si>
  <si>
    <t xml:space="preserve">"F.S9"   0,9*1,0</t>
  </si>
  <si>
    <t xml:space="preserve">"F.S10"   0,76*1,0</t>
  </si>
  <si>
    <t>-704547840</t>
  </si>
  <si>
    <t xml:space="preserve">"F.S12"   2,57*1,0*0,15</t>
  </si>
  <si>
    <t xml:space="preserve">"F.D1"   2,92*1,0*0,15</t>
  </si>
  <si>
    <t xml:space="preserve">"F.D1"   1,21*1,0*0,15</t>
  </si>
  <si>
    <t xml:space="preserve">"F.D1"   3,585*1,0*0,15</t>
  </si>
  <si>
    <t xml:space="preserve">"F.D2"   3,45*1,0*0,15</t>
  </si>
  <si>
    <t xml:space="preserve">"F.D2"   3,25*1,0*0,15</t>
  </si>
  <si>
    <t xml:space="preserve">"C.S1"   5,83*1,0*0,15</t>
  </si>
  <si>
    <t xml:space="preserve">"C.S1"   11*1,0*0,15</t>
  </si>
  <si>
    <t xml:space="preserve">"C.S2"   1,19*1,0*0,15</t>
  </si>
  <si>
    <t xml:space="preserve">"C.S3"   0,9*1,0*0,15</t>
  </si>
  <si>
    <t xml:space="preserve">"C.S4"   0,35*1,0*0,15</t>
  </si>
  <si>
    <t xml:space="preserve">"C.S4"   1,21*1,0*0,15</t>
  </si>
  <si>
    <t xml:space="preserve">"C.S5"   0,87*1,0*0,15</t>
  </si>
  <si>
    <t xml:space="preserve">"C.S6"   11,06*1,0*0,15</t>
  </si>
  <si>
    <t xml:space="preserve">"C.S7"   0,66*1,0*0,15</t>
  </si>
  <si>
    <t xml:space="preserve">"C.S7"   2,95*1,0*0,15</t>
  </si>
  <si>
    <t xml:space="preserve">"C.S7"   1,67*1,0*0,15</t>
  </si>
  <si>
    <t xml:space="preserve">"C.S8"   2,28*1,0*0,15</t>
  </si>
  <si>
    <t xml:space="preserve">"C.S9"   6,95*1,0*0,15</t>
  </si>
  <si>
    <t xml:space="preserve">"C.S10"   1,89*1,0*0,15</t>
  </si>
  <si>
    <t xml:space="preserve">"C.S11"   1,1*1,0*0,15</t>
  </si>
  <si>
    <t xml:space="preserve">"C.S12"   0,9*1,0*0,15</t>
  </si>
  <si>
    <t xml:space="preserve">"C.D1"   4,42*1,0*0,15</t>
  </si>
  <si>
    <t xml:space="preserve">"C.D1"   8,23*1,0*0,15</t>
  </si>
  <si>
    <t xml:space="preserve">"C.D1"   2,8*1,0*0,15</t>
  </si>
  <si>
    <t xml:space="preserve">"C.D1"   2,88*1,0*0,15</t>
  </si>
  <si>
    <t xml:space="preserve">"C.D1"   8,61*1,0*0,15</t>
  </si>
  <si>
    <t xml:space="preserve">"C.D1"   5,03*1,0*0,15</t>
  </si>
  <si>
    <t xml:space="preserve">"C.D2"   4,2*1,0*0,15</t>
  </si>
  <si>
    <t xml:space="preserve">"C.D3"   4,35*1,0*0,15</t>
  </si>
  <si>
    <t xml:space="preserve">"C.D3"   2,03*1,0*0,15</t>
  </si>
  <si>
    <t xml:space="preserve">"C.D4"   4,66*1,0*0,15</t>
  </si>
  <si>
    <t xml:space="preserve">"E.D1"   6,85*1,0*0,15</t>
  </si>
  <si>
    <t xml:space="preserve">"E.S1"   0,7*1,0*0,15</t>
  </si>
  <si>
    <t xml:space="preserve">"E.S1"   1,64*1,0*0,15</t>
  </si>
  <si>
    <t xml:space="preserve">"E.S2"   5,3*1,0*0,15</t>
  </si>
  <si>
    <t xml:space="preserve">"E.S3"   0,76*1,0*0,15</t>
  </si>
  <si>
    <t xml:space="preserve">"F.S1"   10,41*1,0*0,15</t>
  </si>
  <si>
    <t xml:space="preserve">"F.S2"   0,94*1,0*0,15</t>
  </si>
  <si>
    <t xml:space="preserve">"F.S3"   0,94*1,0*0,15</t>
  </si>
  <si>
    <t xml:space="preserve">"F.S4"   0,93*1,0*0,15</t>
  </si>
  <si>
    <t xml:space="preserve">"F.S4"   0,97*1,0*0,15</t>
  </si>
  <si>
    <t xml:space="preserve">"F.S5"   3,38*1,0*0,15</t>
  </si>
  <si>
    <t xml:space="preserve">"F.S6"   7,98*1,0*0,15</t>
  </si>
  <si>
    <t xml:space="preserve">"F.S7"   3,73*1,0*0,15</t>
  </si>
  <si>
    <t xml:space="preserve">"F.S7"   1,93*1,0*0,15</t>
  </si>
  <si>
    <t xml:space="preserve">"F.S7"   3,25*1,0*0,15</t>
  </si>
  <si>
    <t xml:space="preserve">"F.S8"   1,74*1,0*0,15</t>
  </si>
  <si>
    <t xml:space="preserve">"F.S9"   0,9*1,0*0,15</t>
  </si>
  <si>
    <t xml:space="preserve">"F.S10"   0,76*1,0*0,15</t>
  </si>
  <si>
    <t>877350330</t>
  </si>
  <si>
    <t>Montáž tvarovek na kanalizačním plastovém potrubí z PP nebo PVC-U hladkého plnostěnného spojek nebo redukcí DN 200</t>
  </si>
  <si>
    <t>2048008957</t>
  </si>
  <si>
    <t>https://podminky.urs.cz/item/CS_URS_2024_02/877350330</t>
  </si>
  <si>
    <t>28611530</t>
  </si>
  <si>
    <t>přechod kanalizační KG kamenina-plast DN 200</t>
  </si>
  <si>
    <t>-417618673</t>
  </si>
  <si>
    <t>-1760839252</t>
  </si>
  <si>
    <t>-1344755533</t>
  </si>
  <si>
    <t>"studená voda</t>
  </si>
  <si>
    <t>125,5+67,0+55,5+117,0+33,0</t>
  </si>
  <si>
    <t>2837714R</t>
  </si>
  <si>
    <t>izolace PE s uzavřenou strukturou buněk, návleková, naříznutá; 20/9 mm</t>
  </si>
  <si>
    <t>-1054934610</t>
  </si>
  <si>
    <t>125,5*1,02 'Přepočtené koeficientem množství</t>
  </si>
  <si>
    <t>2837711R</t>
  </si>
  <si>
    <t>izolace PE s uzavřenou strukturou buněk, návleková, naříznutá; 25/9 mm</t>
  </si>
  <si>
    <t>1197870447</t>
  </si>
  <si>
    <t>67*1,02 'Přepočtené koeficientem množství</t>
  </si>
  <si>
    <t>2837705R</t>
  </si>
  <si>
    <t>izolace PE s uzavřenou strukturou buněk, návleková, naříznutá; 32/13 mm</t>
  </si>
  <si>
    <t>1527146782</t>
  </si>
  <si>
    <t>55,5*1,02 'Přepočtené koeficientem množství</t>
  </si>
  <si>
    <t>2837705R1</t>
  </si>
  <si>
    <t>izolace PE s uzavřenou strukturou buněk, návleková, naříznutá; 40/13 mm</t>
  </si>
  <si>
    <t>-1760323834</t>
  </si>
  <si>
    <t>117*1,02 'Přepočtené koeficientem množství</t>
  </si>
  <si>
    <t>2837701R</t>
  </si>
  <si>
    <t>izolace PE s uzavřenou strukturou buněk, návleková, naříznutá; 50/13 mm</t>
  </si>
  <si>
    <t>-795352701</t>
  </si>
  <si>
    <t>33*1,02 'Přepočtené koeficientem množství</t>
  </si>
  <si>
    <t>972364411</t>
  </si>
  <si>
    <t>"požární voda</t>
  </si>
  <si>
    <t>17,0+78,50+2,0</t>
  </si>
  <si>
    <t>28377103R</t>
  </si>
  <si>
    <t>izolace PE s uzavřenou strukturou buněk, návleková, naříznutá; 22/9 mm</t>
  </si>
  <si>
    <t>280762440</t>
  </si>
  <si>
    <t>17*1,02 'Přepočtené koeficientem množství</t>
  </si>
  <si>
    <t>28377111R</t>
  </si>
  <si>
    <t>izolace PE s uzavřenou strukturou buněk, návleková, naříznutá; 28/9 mm</t>
  </si>
  <si>
    <t>1961913342</t>
  </si>
  <si>
    <t>78,5*1,02 'Přepočtené koeficientem množství</t>
  </si>
  <si>
    <t>28377115R</t>
  </si>
  <si>
    <t>izolace PE s uzavřenou strukturou buněk, návleková, naříznutá; 35/9 mm</t>
  </si>
  <si>
    <t>-1562394243</t>
  </si>
  <si>
    <t>2*1,02 'Přepočtené koeficientem množství</t>
  </si>
  <si>
    <t>713463311</t>
  </si>
  <si>
    <t>Montáž izolace tepelné potrubí a ohybů tvarovkami nebo deskami potrubními pouzdry s povrchovou úpravou hliníkovou fólií se samolepícím přesahem (izolační materiál ve specifikaci) přelepenými samolepící hliníkovou páskou potrubí jednovrstvá D do 50 mm</t>
  </si>
  <si>
    <t>1739015450</t>
  </si>
  <si>
    <t>https://podminky.urs.cz/item/CS_URS_2024_02/713463311</t>
  </si>
  <si>
    <t>"teplá voda</t>
  </si>
  <si>
    <t>41,50+21,50+5,50</t>
  </si>
  <si>
    <t>63154530</t>
  </si>
  <si>
    <t>pouzdro izolační potrubní z minerální vlny s Al fólií max. 250/100°C 22/30mm</t>
  </si>
  <si>
    <t>-657911503</t>
  </si>
  <si>
    <t>41,5*1,02 'Přepočtené koeficientem množství</t>
  </si>
  <si>
    <t>63154531</t>
  </si>
  <si>
    <t>pouzdro izolační potrubní z minerální vlny s Al fólií max. 250/100°C 28/30mm</t>
  </si>
  <si>
    <t>1307586369</t>
  </si>
  <si>
    <t>21,5*1,02 'Přepočtené koeficientem množství</t>
  </si>
  <si>
    <t>63154572</t>
  </si>
  <si>
    <t>pouzdro izolační potrubní z minerální vlny s Al fólií max. 250/100°C 35/40mm</t>
  </si>
  <si>
    <t>417661105</t>
  </si>
  <si>
    <t>5,5*1,02 'Přepočtené koeficientem množství</t>
  </si>
  <si>
    <t>71348R</t>
  </si>
  <si>
    <t>Montáž izolace tepelné potrubí a ohybů pásy nebo rohožemisamolepícími</t>
  </si>
  <si>
    <t>-1973312987</t>
  </si>
  <si>
    <t>27127203</t>
  </si>
  <si>
    <t>izolace plošná kaučuková samolepící tl 19mm</t>
  </si>
  <si>
    <t>-391799155</t>
  </si>
  <si>
    <t>Poznámka k položce:_x000d_
součinitel odporu proti difúzi vodních par m &gt; 7000</t>
  </si>
  <si>
    <t>998713112</t>
  </si>
  <si>
    <t>Přesun hmot pro izolace tepelné stanovený z hmotnosti přesunovaného materiálu vodorovná dopravní vzdálenost do 50 m s omezením mechanizace v objektech výšky přes 6 m do 12 m</t>
  </si>
  <si>
    <t>-1510803885</t>
  </si>
  <si>
    <t>https://podminky.urs.cz/item/CS_URS_2024_02/998713112</t>
  </si>
  <si>
    <t>998713192</t>
  </si>
  <si>
    <t>Přesun hmot pro izolace tepelné stanovený z hmotnosti přesunovaného materiálu vodorovná dopravní vzdálenost do 50 m Příplatek k cenám za zvětšený přesun přes vymezenou vodorovnou dopravní vzdálenost do 100 m</t>
  </si>
  <si>
    <t>-296103795</t>
  </si>
  <si>
    <t>https://podminky.urs.cz/item/CS_URS_2024_02/998713192</t>
  </si>
  <si>
    <t>721173401</t>
  </si>
  <si>
    <t>Potrubí z trub PVC SN4 svodné (ležaté) DN 110</t>
  </si>
  <si>
    <t>1139713008</t>
  </si>
  <si>
    <t>https://podminky.urs.cz/item/CS_URS_2024_02/721173401</t>
  </si>
  <si>
    <t xml:space="preserve">"F.S12"   1,6</t>
  </si>
  <si>
    <t xml:space="preserve">"F.D1"   9,9</t>
  </si>
  <si>
    <t xml:space="preserve">"F.D2"   7,9</t>
  </si>
  <si>
    <t xml:space="preserve">"C.S1"   11,5</t>
  </si>
  <si>
    <t xml:space="preserve">"C.S2"   2,3</t>
  </si>
  <si>
    <t xml:space="preserve">"C.S3"   2,0</t>
  </si>
  <si>
    <t xml:space="preserve">"C.S4"   2,7</t>
  </si>
  <si>
    <t xml:space="preserve">"C.S5"   2,4</t>
  </si>
  <si>
    <t xml:space="preserve">"C.S6"   13,0</t>
  </si>
  <si>
    <t xml:space="preserve">"C.S7"   7,8</t>
  </si>
  <si>
    <t xml:space="preserve">"C.S8"   2,9</t>
  </si>
  <si>
    <t xml:space="preserve">"C.S9"   8,2</t>
  </si>
  <si>
    <t xml:space="preserve">"C.S10"   2,8</t>
  </si>
  <si>
    <t xml:space="preserve">"C.S11"   2,5</t>
  </si>
  <si>
    <t xml:space="preserve">"C.S12"   2,0</t>
  </si>
  <si>
    <t xml:space="preserve">"C.D1"   6,2</t>
  </si>
  <si>
    <t xml:space="preserve">"C.D1"   6,0</t>
  </si>
  <si>
    <t xml:space="preserve">"C.D2"   5,7</t>
  </si>
  <si>
    <t xml:space="preserve">"C.D3"   8,2</t>
  </si>
  <si>
    <t xml:space="preserve">"C.D4"   6,5</t>
  </si>
  <si>
    <t xml:space="preserve">"E.D1"   8,0</t>
  </si>
  <si>
    <t xml:space="preserve">"E.S1"   3,1</t>
  </si>
  <si>
    <t xml:space="preserve">"E.S3"   2,6</t>
  </si>
  <si>
    <t xml:space="preserve">"F.S1"   11,0</t>
  </si>
  <si>
    <t xml:space="preserve">"F.S2"   3,2</t>
  </si>
  <si>
    <t xml:space="preserve">"F.S3"   3,3</t>
  </si>
  <si>
    <t xml:space="preserve">"F.S4"   2,5</t>
  </si>
  <si>
    <t xml:space="preserve">"F.S5"   4,9</t>
  </si>
  <si>
    <t xml:space="preserve">"F.S6"   9,1</t>
  </si>
  <si>
    <t xml:space="preserve">"F.S7"   6,8</t>
  </si>
  <si>
    <t xml:space="preserve">"F.S8"   2,8</t>
  </si>
  <si>
    <t xml:space="preserve">"F.S9"   3,5</t>
  </si>
  <si>
    <t xml:space="preserve">"F.S9"   3,4</t>
  </si>
  <si>
    <t>721173402</t>
  </si>
  <si>
    <t>Potrubí z trub PVC SN4 svodné (ležaté) DN 125</t>
  </si>
  <si>
    <t>-1268591</t>
  </si>
  <si>
    <t>https://podminky.urs.cz/item/CS_URS_2024_02/721173402</t>
  </si>
  <si>
    <t xml:space="preserve">"F.D1"   3,8</t>
  </si>
  <si>
    <t xml:space="preserve">"C.S4"   0,4</t>
  </si>
  <si>
    <t xml:space="preserve">"C.D1"   14,1</t>
  </si>
  <si>
    <t xml:space="preserve">"E.S1"   0,6</t>
  </si>
  <si>
    <t xml:space="preserve">"E.S2"   6,7</t>
  </si>
  <si>
    <t>721173403</t>
  </si>
  <si>
    <t>Potrubí z trub PVC SN4 svodné (ležaté) DN 160</t>
  </si>
  <si>
    <t>598023609</t>
  </si>
  <si>
    <t>https://podminky.urs.cz/item/CS_URS_2024_02/721173403</t>
  </si>
  <si>
    <t xml:space="preserve">"C.S1"   7,8</t>
  </si>
  <si>
    <t>72117400.R1</t>
  </si>
  <si>
    <t>Potrubí kanalizační z PP SN12 svodné (ležaté) DN 110</t>
  </si>
  <si>
    <t>2045354237</t>
  </si>
  <si>
    <t xml:space="preserve">"C.D1"   9,6</t>
  </si>
  <si>
    <t xml:space="preserve">"F.S4"   1,1</t>
  </si>
  <si>
    <t>72117400.R2</t>
  </si>
  <si>
    <t>Potrubí kanalizační z PP SN16 svodné (ležaté) DN 110</t>
  </si>
  <si>
    <t>-1793094996</t>
  </si>
  <si>
    <t xml:space="preserve">"F.S7"   3,7</t>
  </si>
  <si>
    <t>721174004</t>
  </si>
  <si>
    <t>Potrubí z trub polypropylenových svodné (ležaté) DN 75</t>
  </si>
  <si>
    <t>-125129258</t>
  </si>
  <si>
    <t>https://podminky.urs.cz/item/CS_URS_2024_02/721174004</t>
  </si>
  <si>
    <t>"D.1.4.3.b - 23 KANALIZACE - SVISLÝ ŘEZ CPD</t>
  </si>
  <si>
    <t xml:space="preserve">"C.S1"   1,2</t>
  </si>
  <si>
    <t xml:space="preserve">"C.S7"   6,8</t>
  </si>
  <si>
    <t>"D.1.4.3.b - 24 KANALIZACE - SVISLÝ ŘEZ EPD</t>
  </si>
  <si>
    <t xml:space="preserve">"E.S1"   9,9</t>
  </si>
  <si>
    <t xml:space="preserve">"E.S3"   1,1</t>
  </si>
  <si>
    <t>"D.1.4.3.b - 25 KANALIZACE - SVISLÝ ŘEZ FPD</t>
  </si>
  <si>
    <t xml:space="preserve">"F.S1"   0,5</t>
  </si>
  <si>
    <t xml:space="preserve">"F.S2"   1,6</t>
  </si>
  <si>
    <t xml:space="preserve">"F.S4"   0,6</t>
  </si>
  <si>
    <t xml:space="preserve">"F.S5"   0,5</t>
  </si>
  <si>
    <t xml:space="preserve">"F.S6"   0,5</t>
  </si>
  <si>
    <t xml:space="preserve">"F.S8"   1,0</t>
  </si>
  <si>
    <t xml:space="preserve">"F.S9"   3,7</t>
  </si>
  <si>
    <t>721174024</t>
  </si>
  <si>
    <t>Potrubí z trub polypropylenových odpadní (svislé) DN 75</t>
  </si>
  <si>
    <t>-1821359228</t>
  </si>
  <si>
    <t>https://podminky.urs.cz/item/CS_URS_2024_02/721174024</t>
  </si>
  <si>
    <t xml:space="preserve">"C.S1"   3,5</t>
  </si>
  <si>
    <t xml:space="preserve">"C.S5"   3,5</t>
  </si>
  <si>
    <t xml:space="preserve">"C.S6"   3,5</t>
  </si>
  <si>
    <t xml:space="preserve">"C.S9"   3,5</t>
  </si>
  <si>
    <t xml:space="preserve">"C.S10"   3,5</t>
  </si>
  <si>
    <t xml:space="preserve">"E.S1"   2,9</t>
  </si>
  <si>
    <t xml:space="preserve">"E.S3"   3,7</t>
  </si>
  <si>
    <t xml:space="preserve">"F.S1"   3,0</t>
  </si>
  <si>
    <t xml:space="preserve">"F.S2"   2,8</t>
  </si>
  <si>
    <t xml:space="preserve">"F.S4"   3,0</t>
  </si>
  <si>
    <t xml:space="preserve">"F.S5"   3,0</t>
  </si>
  <si>
    <t xml:space="preserve">"F.S6"   3,0</t>
  </si>
  <si>
    <t xml:space="preserve">"F.S8"   3,8</t>
  </si>
  <si>
    <t>721174025</t>
  </si>
  <si>
    <t>Potrubí z trub polypropylenových odpadní (svislé) DN 110</t>
  </si>
  <si>
    <t>-1855475116</t>
  </si>
  <si>
    <t>https://podminky.urs.cz/item/CS_URS_2024_02/721174025</t>
  </si>
  <si>
    <t xml:space="preserve">"C.S2"   0,4</t>
  </si>
  <si>
    <t xml:space="preserve">"C.S4"   3,8</t>
  </si>
  <si>
    <t xml:space="preserve">"C.S7"   3,6</t>
  </si>
  <si>
    <t xml:space="preserve">"E.S2"   3,5</t>
  </si>
  <si>
    <t xml:space="preserve">"E.S3"   0,4</t>
  </si>
  <si>
    <t xml:space="preserve">"F.S2"   0,3</t>
  </si>
  <si>
    <t xml:space="preserve">"F.S9"   3,8</t>
  </si>
  <si>
    <t xml:space="preserve">"F.S10"   3,8</t>
  </si>
  <si>
    <t xml:space="preserve">"F.S12"   0,3</t>
  </si>
  <si>
    <t>721174026</t>
  </si>
  <si>
    <t>Potrubí z trub polypropylenových odpadní (svislé) DN 125</t>
  </si>
  <si>
    <t>-1053354329</t>
  </si>
  <si>
    <t>https://podminky.urs.cz/item/CS_URS_2024_02/721174026</t>
  </si>
  <si>
    <t xml:space="preserve">"E.S2"   0,5</t>
  </si>
  <si>
    <t>721174043</t>
  </si>
  <si>
    <t>Potrubí z trub polypropylenových připojovací DN 50</t>
  </si>
  <si>
    <t>-1657250496</t>
  </si>
  <si>
    <t>https://podminky.urs.cz/item/CS_URS_2024_02/721174043</t>
  </si>
  <si>
    <t>721174044</t>
  </si>
  <si>
    <t>Potrubí z trub polypropylenových připojovací DN 75</t>
  </si>
  <si>
    <t>1846312093</t>
  </si>
  <si>
    <t>https://podminky.urs.cz/item/CS_URS_2024_02/721174044</t>
  </si>
  <si>
    <t>721174045</t>
  </si>
  <si>
    <t>Potrubí z trub polypropylenových připojovací DN 110</t>
  </si>
  <si>
    <t>21164544</t>
  </si>
  <si>
    <t>https://podminky.urs.cz/item/CS_URS_2024_02/721174045</t>
  </si>
  <si>
    <t>721174055</t>
  </si>
  <si>
    <t>Potrubí z trub polypropylenových dešťové DN 110</t>
  </si>
  <si>
    <t>-811779855</t>
  </si>
  <si>
    <t>https://podminky.urs.cz/item/CS_URS_2024_02/721174055</t>
  </si>
  <si>
    <t>"D.1.4.3.b - 23 KANALIZACE - SVISLÝ ŘEZ C</t>
  </si>
  <si>
    <t xml:space="preserve">"C.D1"   3,9</t>
  </si>
  <si>
    <t xml:space="preserve">"D.D2"   6,4</t>
  </si>
  <si>
    <t xml:space="preserve">"C.D2.1"   4,4</t>
  </si>
  <si>
    <t xml:space="preserve">"C.D2.2"   6,0</t>
  </si>
  <si>
    <t xml:space="preserve">"C.D3"   14,2</t>
  </si>
  <si>
    <t xml:space="preserve">"C.D4"   8,9</t>
  </si>
  <si>
    <t>"D.1.4.3.b - 24 KANALIZACE - SVISLÝ ŘEZ E</t>
  </si>
  <si>
    <t xml:space="preserve">"E.D1"   10,2</t>
  </si>
  <si>
    <t>"D.1.4.3.b - 25 KANALIZACE - SVISLÝ ŘEZ F</t>
  </si>
  <si>
    <t xml:space="preserve">"F.D1"   10,0</t>
  </si>
  <si>
    <t xml:space="preserve">"F.D2"   9,8</t>
  </si>
  <si>
    <t xml:space="preserve">"přesunutí  a dopojení stávajícího lapače svodu rampy obj.C</t>
  </si>
  <si>
    <t>"napojeno do C.D1</t>
  </si>
  <si>
    <t>3,0</t>
  </si>
  <si>
    <t>721174063</t>
  </si>
  <si>
    <t>Potrubí z trub polypropylenových větrací DN 110</t>
  </si>
  <si>
    <t>-1252375888</t>
  </si>
  <si>
    <t>https://podminky.urs.cz/item/CS_URS_2024_02/721174063</t>
  </si>
  <si>
    <t xml:space="preserve">"C.V1"   8,3</t>
  </si>
  <si>
    <t xml:space="preserve">"C.V2"   4,4</t>
  </si>
  <si>
    <t xml:space="preserve">"E.V1"   4,7</t>
  </si>
  <si>
    <t xml:space="preserve">"F.V1"   7,2</t>
  </si>
  <si>
    <t>721175222</t>
  </si>
  <si>
    <t>Plastové potrubí odhlučněné třívrstvé svodné (ležaté) DN 110</t>
  </si>
  <si>
    <t>142750885</t>
  </si>
  <si>
    <t>https://podminky.urs.cz/item/CS_URS_2024_02/721175222</t>
  </si>
  <si>
    <t>721194105</t>
  </si>
  <si>
    <t>Vyměření přípojek na potrubí vyvedení a upevnění odpadních výpustek DN 50</t>
  </si>
  <si>
    <t>1106781794</t>
  </si>
  <si>
    <t>https://podminky.urs.cz/item/CS_URS_2024_02/721194105</t>
  </si>
  <si>
    <t xml:space="preserve">"U1"   21</t>
  </si>
  <si>
    <t xml:space="preserve">"U2"   14</t>
  </si>
  <si>
    <t xml:space="preserve">"Ui"   1</t>
  </si>
  <si>
    <t xml:space="preserve">"Si"   1</t>
  </si>
  <si>
    <t xml:space="preserve">"Dj"   3</t>
  </si>
  <si>
    <t xml:space="preserve">"Dd"   1</t>
  </si>
  <si>
    <t xml:space="preserve">"P"   8</t>
  </si>
  <si>
    <t>721194109</t>
  </si>
  <si>
    <t>Vyměření přípojek na potrubí vyvedení a upevnění odpadních výpustek DN 110</t>
  </si>
  <si>
    <t>799434102</t>
  </si>
  <si>
    <t>https://podminky.urs.cz/item/CS_URS_2024_02/721194109</t>
  </si>
  <si>
    <t xml:space="preserve">"WCZ"   19</t>
  </si>
  <si>
    <t xml:space="preserve">"WCZI"   1</t>
  </si>
  <si>
    <t xml:space="preserve">"Vý"   1</t>
  </si>
  <si>
    <t xml:space="preserve">"Bi"   1</t>
  </si>
  <si>
    <t>721211911</t>
  </si>
  <si>
    <t>Podlahové vpusti montáž podlahových vpustí ostatních typů DN 40/50</t>
  </si>
  <si>
    <t>-2087080878</t>
  </si>
  <si>
    <t>https://podminky.urs.cz/item/CS_URS_2024_02/721211911</t>
  </si>
  <si>
    <t>551617.R</t>
  </si>
  <si>
    <t>podlahová vpust DN50 s vodorovným odtokem a suchou zápachovou uzávěrkou</t>
  </si>
  <si>
    <t>668847995</t>
  </si>
  <si>
    <t>Poznámka k položce:_x000d_
Podlahová vpust DN50 s vodorovným odtokem a suchou (mechanickou) zápachovou uzávěrkou, maximální stavební výška 60 mm, plastový výškově stavitelný nástavec, mřížka 115x115 mm</t>
  </si>
  <si>
    <t>258064606</t>
  </si>
  <si>
    <t>551617.R1</t>
  </si>
  <si>
    <t>podlahová vpust DN50 se svislým odtokem a suchou zápachovou uzávěrkou</t>
  </si>
  <si>
    <t>-1006690801</t>
  </si>
  <si>
    <t>Poznámka k položce:_x000d_
Podlahová vpust DN50 se svislým odtokem a suchou (mechanickou) zápachovou uzávěrkou, plastový výškově stavitelný nástavec, mřížka 115x115 mm</t>
  </si>
  <si>
    <t>721211912</t>
  </si>
  <si>
    <t>Podlahové vpusti montáž podlahových vpustí ostatních typů DN 50/75</t>
  </si>
  <si>
    <t>-7164371</t>
  </si>
  <si>
    <t>https://podminky.urs.cz/item/CS_URS_2024_02/721211912</t>
  </si>
  <si>
    <t>551617.R2</t>
  </si>
  <si>
    <t>podlahová vpust DN75 se svislým odtokem a suchou zápachovou uzávěrkou</t>
  </si>
  <si>
    <t>2011789059</t>
  </si>
  <si>
    <t>Poznámka k položce:_x000d_
Podlahová vpust DN75 se svislým odtokem a suchou (mechanickou) zápachovou uzávěrkou, plastový výškově stavitelný nástavec, mřížka 115x115 mm</t>
  </si>
  <si>
    <t>-760786412</t>
  </si>
  <si>
    <t>551617.R3</t>
  </si>
  <si>
    <t>podlahová vpust DN110 se svislým odtokem a suchou zápachovou uzávěrkou</t>
  </si>
  <si>
    <t>470473610</t>
  </si>
  <si>
    <t>Poznámka k položce:_x000d_
Podlahová vpust DN110 se svislým odtokem a suchou (mechanickou) zápachovou uzávěrkou, plastový výškově stavitelný nástavec, mřížka 115x115 mm</t>
  </si>
  <si>
    <t>721219128</t>
  </si>
  <si>
    <t>Odtokové sprchové žlaby montáž odtokových sprchových žlabů ostatních typů délky do 1050 mm</t>
  </si>
  <si>
    <t>-149400778</t>
  </si>
  <si>
    <t>https://podminky.urs.cz/item/CS_URS_2024_02/721219128</t>
  </si>
  <si>
    <t>5523300R</t>
  </si>
  <si>
    <t>nerezový liniový odvodňovací žlab délky 850 mm, min. stavební výška 81 mm, zápachová uzávěrka min. 30 mm, nerezová mřížka</t>
  </si>
  <si>
    <t>777553509</t>
  </si>
  <si>
    <t>721229111</t>
  </si>
  <si>
    <t>Zápachové uzávěrky montáž zápachových uzávěrek ostatních typů do DN 50</t>
  </si>
  <si>
    <t>1663924387</t>
  </si>
  <si>
    <t>https://podminky.urs.cz/item/CS_URS_2024_02/721229111</t>
  </si>
  <si>
    <t>55161841</t>
  </si>
  <si>
    <t>vtok se zápachovou uzávěrkou DN 32</t>
  </si>
  <si>
    <t>-515748705</t>
  </si>
  <si>
    <t>Poznámka k položce:_x000d_
vtok (nálevka) DN32 s mechanickou zápachovou uzávěrkou pro napojení odvodu kondenzátu, hydraulická kapacita 0,17 l/s</t>
  </si>
  <si>
    <t>-1812102519</t>
  </si>
  <si>
    <t>551619.R</t>
  </si>
  <si>
    <t>uzávěrka zápachová ke klimatizačním jednotkám podomítková DN32</t>
  </si>
  <si>
    <t>326630230</t>
  </si>
  <si>
    <t>Poznámka k položce:_x000d_
kondenzační sifon DN32 s mechanickým zápachovým uzávěrem, podomítkové provedení, minimální hloubka pro zabudování 60 mm pro napojení odvodu kondenzátu od VZT</t>
  </si>
  <si>
    <t>721242105</t>
  </si>
  <si>
    <t>Lapače střešních splavenin polypropylenové (PP) se svislým odtokem DN 110</t>
  </si>
  <si>
    <t>-139765095</t>
  </si>
  <si>
    <t>https://podminky.urs.cz/item/CS_URS_2024_02/721242105</t>
  </si>
  <si>
    <t>283411.R</t>
  </si>
  <si>
    <t>koš nerezový proti vniknutí hlodavců</t>
  </si>
  <si>
    <t>-2096791438</t>
  </si>
  <si>
    <t>721242115</t>
  </si>
  <si>
    <t>Lapače střešních splavenin polypropylenové (PP) s kulovým kloubem na odtoku DN 110</t>
  </si>
  <si>
    <t>83016997</t>
  </si>
  <si>
    <t>https://podminky.urs.cz/item/CS_URS_2024_02/721242115</t>
  </si>
  <si>
    <t>"rampa u obj. C - přesun z původního umístění</t>
  </si>
  <si>
    <t>721279126</t>
  </si>
  <si>
    <t>Ventily přivzdušňovací odpadních potrubí montáž ventilů přivzdušňovacích ostatních typů do DN 110</t>
  </si>
  <si>
    <t>171935966</t>
  </si>
  <si>
    <t>https://podminky.urs.cz/item/CS_URS_2024_02/721279126</t>
  </si>
  <si>
    <t>551479.R</t>
  </si>
  <si>
    <t>ventil přivzdušňovací kanalizační DN 75 - podomítková verze s krytem</t>
  </si>
  <si>
    <t>423892002</t>
  </si>
  <si>
    <t>291672634</t>
  </si>
  <si>
    <t>551619.R1</t>
  </si>
  <si>
    <t>uzávěrka zápachová DN40/50 pro pračky podomítková s přivzdušňovacím ventilem</t>
  </si>
  <si>
    <t>1731228876</t>
  </si>
  <si>
    <t>Poznámka k položce:_x000d_
podomítková zápachová uzávěrka DN50 s přivzdušňovacím ventilem pro pračky, myčky s připojovacím kolenem (d 17-23 mm), krycí deska z nerezové oceli, minimální stavební hloubka 65 mm</t>
  </si>
  <si>
    <t>721290111</t>
  </si>
  <si>
    <t>Zkouška těsnosti kanalizace v objektech vodou do DN 125</t>
  </si>
  <si>
    <t>1428482242</t>
  </si>
  <si>
    <t>https://podminky.urs.cz/item/CS_URS_2024_02/721290111</t>
  </si>
  <si>
    <t>176,30+25,60+7,80+10,70+3,70+27,40+42,70+20,50+0,50+40,00+40,00+143,00+73,80+24,60+8,00</t>
  </si>
  <si>
    <t>1990806407</t>
  </si>
  <si>
    <t>Zdravotechnika - vnitřní vodovod</t>
  </si>
  <si>
    <t>722110934</t>
  </si>
  <si>
    <t>Opravy vodovodního potrubí litinového přírubového vsazení odbočky do potrubí do DN 80</t>
  </si>
  <si>
    <t>-377742614</t>
  </si>
  <si>
    <t>https://podminky.urs.cz/item/CS_URS_2024_02/722110934</t>
  </si>
  <si>
    <t>Poznámka k položce:_x000d_
Přírubový T-kus litina 80/40</t>
  </si>
  <si>
    <t>722130103</t>
  </si>
  <si>
    <t>Potrubí z ocelových trubek pozinkovaných hladkých pro zavodněný požární systém spojovaných lisováním PN 16 do 110°C Ø 22/1,5</t>
  </si>
  <si>
    <t>-321380667</t>
  </si>
  <si>
    <t>https://podminky.urs.cz/item/CS_URS_2024_02/722130103</t>
  </si>
  <si>
    <t>722130104</t>
  </si>
  <si>
    <t>Potrubí z ocelových trubek pozinkovaných hladkých pro zavodněný požární systém spojovaných lisováním PN 16 do 110°C Ø 28/1,5</t>
  </si>
  <si>
    <t>1240784466</t>
  </si>
  <si>
    <t>https://podminky.urs.cz/item/CS_URS_2024_02/722130104</t>
  </si>
  <si>
    <t>722130105</t>
  </si>
  <si>
    <t>Potrubí z ocelových trubek pozinkovaných hladkých pro zavodněný požární systém spojovaných lisováním PN 16 do 110°C Ø 35/1,5</t>
  </si>
  <si>
    <t>-831516719</t>
  </si>
  <si>
    <t>https://podminky.urs.cz/item/CS_URS_2024_02/722130105</t>
  </si>
  <si>
    <t>722175002R</t>
  </si>
  <si>
    <t>Potrubí z plastových trubek z polypropylenu PP-RCT svařovaných polyfúzně D 20 x 2,3</t>
  </si>
  <si>
    <t>-906471352</t>
  </si>
  <si>
    <t>722175003R</t>
  </si>
  <si>
    <t>Potrubí z plastových trubek z polypropylenu PP-RCT svařovaných polyfúzně D 25 x 2,8</t>
  </si>
  <si>
    <t>1820330664</t>
  </si>
  <si>
    <t>722175004R</t>
  </si>
  <si>
    <t>Potrubí z plastových trubek z polypropylenu PP-RCT svařovaných polyfúzně D 32 x 3,6</t>
  </si>
  <si>
    <t>681852753</t>
  </si>
  <si>
    <t>722175005R</t>
  </si>
  <si>
    <t>Potrubí z plastových trubek z polypropylenu PP-RCT svařovaných polyfúzně D 40 x 4,5</t>
  </si>
  <si>
    <t>-1932285469</t>
  </si>
  <si>
    <t>722175006R</t>
  </si>
  <si>
    <t>Potrubí z plastových trubek z polypropylenu PP-RCT svařovaných polyfúzně D 50 x 5,6</t>
  </si>
  <si>
    <t>-2063681889</t>
  </si>
  <si>
    <t>722219101</t>
  </si>
  <si>
    <t>Armatury přírubové montáž vodovodních armatur přírubových ostatních typů DN 40</t>
  </si>
  <si>
    <t>-1943291365</t>
  </si>
  <si>
    <t>https://podminky.urs.cz/item/CS_URS_2024_02/722219101</t>
  </si>
  <si>
    <t>28654364</t>
  </si>
  <si>
    <t>příruba volná k lemovému nákružku z polypropylénu 50</t>
  </si>
  <si>
    <t>-261496331</t>
  </si>
  <si>
    <t>2865414</t>
  </si>
  <si>
    <t>lemový nákružek PPR D 40mm</t>
  </si>
  <si>
    <t>-1882369061</t>
  </si>
  <si>
    <t>722220161</t>
  </si>
  <si>
    <t>Armatury s jedním závitem plastové (PPR) PN 20 (SDR 6) DN 20 x G 1/2" (nástěnný komplet)</t>
  </si>
  <si>
    <t>-707106113</t>
  </si>
  <si>
    <t>https://podminky.urs.cz/item/CS_URS_2024_02/722220161</t>
  </si>
  <si>
    <t>722229102</t>
  </si>
  <si>
    <t>Armatury s jedním závitem montáž vodovodních armatur s jedním závitem ostatních typů G 3/4"</t>
  </si>
  <si>
    <t>-329747736</t>
  </si>
  <si>
    <t>https://podminky.urs.cz/item/CS_URS_2024_02/722229102</t>
  </si>
  <si>
    <t>256549001</t>
  </si>
  <si>
    <t>šroubení vnější PPR D 25x3/4"</t>
  </si>
  <si>
    <t>687560493</t>
  </si>
  <si>
    <t>"napojení na kulový kohout s vypouštěním</t>
  </si>
  <si>
    <t>2*2</t>
  </si>
  <si>
    <t>722229104</t>
  </si>
  <si>
    <t>Armatury s jedním závitem montáž vodovodních armatur s jedním závitem ostatních typů G 5/4"</t>
  </si>
  <si>
    <t>1964301851</t>
  </si>
  <si>
    <t>https://podminky.urs.cz/item/CS_URS_2024_02/722229104</t>
  </si>
  <si>
    <t>256549002</t>
  </si>
  <si>
    <t>šroubení vnější PPR D 40x5/4"</t>
  </si>
  <si>
    <t>1189754158</t>
  </si>
  <si>
    <t>1*2</t>
  </si>
  <si>
    <t>7222310.R01</t>
  </si>
  <si>
    <t>Kontrolovatelný zpětný ventil třídy 2 (EA) DN32 s vyměnitelnou vnitřní vložkou; mosaz; PN16</t>
  </si>
  <si>
    <t>-1212205128</t>
  </si>
  <si>
    <t>7222310.R02</t>
  </si>
  <si>
    <t>Kontrolovatelný zpětný ventil třídy 2 (EA) DN20 s vyměnitelnou vnitřní vložkou; mosaz; PN16</t>
  </si>
  <si>
    <t>-1457175305</t>
  </si>
  <si>
    <t>7222310.R03</t>
  </si>
  <si>
    <t>Zpětný ventil DN15; mosaz; PN16</t>
  </si>
  <si>
    <t>-1267314148</t>
  </si>
  <si>
    <t>7222310.R04</t>
  </si>
  <si>
    <t>Zpětný ventil DN20; mosaz; PN16</t>
  </si>
  <si>
    <t>-1538781982</t>
  </si>
  <si>
    <t>722232062</t>
  </si>
  <si>
    <t>Armatury se dvěma závity kulové kohouty PN 42 do 185 °C přímé vnitřní závit s vypouštěním G 3/4"</t>
  </si>
  <si>
    <t>1636593113</t>
  </si>
  <si>
    <t>https://podminky.urs.cz/item/CS_URS_2024_02/722232062</t>
  </si>
  <si>
    <t>722232064</t>
  </si>
  <si>
    <t>Armatury se dvěma závity kulové kohouty PN 42 do 185 °C přímé vnitřní závit s vypouštěním G 5/4"</t>
  </si>
  <si>
    <t>-1600720069</t>
  </si>
  <si>
    <t>https://podminky.urs.cz/item/CS_URS_2024_02/722232064</t>
  </si>
  <si>
    <t>7222391.R01</t>
  </si>
  <si>
    <t>Termostatický směšovací ventil DN15; průtok 1.2 m3/h;mosaz;vnější závit;rozsah teploty 35 až 60 °C</t>
  </si>
  <si>
    <t>-320599840</t>
  </si>
  <si>
    <t>7222391.R02</t>
  </si>
  <si>
    <t>Termostatický směšovací ventil DN20; průtok 1.6 m3/h;mosaz;vnější závit;rozsah teploty 35 až 60 °C</t>
  </si>
  <si>
    <t>-1769978633</t>
  </si>
  <si>
    <t>7222391.R03</t>
  </si>
  <si>
    <t>Termostatický směšovací ventil DN25; průtok 1.5 m3/h;mosaz;vnější závit;rozsah teploty 35 až 60 °C</t>
  </si>
  <si>
    <t>-274458325</t>
  </si>
  <si>
    <t>722250133</t>
  </si>
  <si>
    <t>Požární příslušenství a armatury hydrantový systém s tvarově stálou hadicí celoplechový D 25 x 30 m</t>
  </si>
  <si>
    <t>-1271990908</t>
  </si>
  <si>
    <t>https://podminky.urs.cz/item/CS_URS_2024_02/722250133</t>
  </si>
  <si>
    <t xml:space="preserve">"PH19"   5</t>
  </si>
  <si>
    <t>7222491.R01</t>
  </si>
  <si>
    <t>Kulový kohout DN20 se šroubením pro plastové potrubní systémy, rozebíratelný, celomosazné tělo</t>
  </si>
  <si>
    <t>1086859305</t>
  </si>
  <si>
    <t>7222491.R02</t>
  </si>
  <si>
    <t>Kulový kohout DN25 se šroubením pro plastové potrubní systémy, rozebíratelný, celomosazné tělo</t>
  </si>
  <si>
    <t>319496287</t>
  </si>
  <si>
    <t>7222491.R03</t>
  </si>
  <si>
    <t>Kulový kohout DN32 se šroubením pro plastové potrubní systémy, rozebíratelný, celomosazné tělo</t>
  </si>
  <si>
    <t>-1484942989</t>
  </si>
  <si>
    <t>7222491.R04</t>
  </si>
  <si>
    <t>Kulový kohout DN40 se šroubením pro plastové potrubní systémy, rozebíratelný, celomosazné tělo</t>
  </si>
  <si>
    <t>-1340286222</t>
  </si>
  <si>
    <t>722290215</t>
  </si>
  <si>
    <t>Zkoušky, proplach a desinfekce vodovodního potrubí zkoušky těsnosti vodovodního potrubí hrdlového nebo přírubového do DN 100</t>
  </si>
  <si>
    <t>-2009048169</t>
  </si>
  <si>
    <t>https://podminky.urs.cz/item/CS_URS_2024_02/722290215</t>
  </si>
  <si>
    <t>17,0+78,5+2,0</t>
  </si>
  <si>
    <t>722290234</t>
  </si>
  <si>
    <t>Zkoušky, proplach a desinfekce vodovodního potrubí proplach a desinfekce vodovodního potrubí do DN 80</t>
  </si>
  <si>
    <t>1850420415</t>
  </si>
  <si>
    <t>https://podminky.urs.cz/item/CS_URS_2024_02/722290234</t>
  </si>
  <si>
    <t>166,5+88,0+61,0+117,0+33,0+17,0+78,5+2,0</t>
  </si>
  <si>
    <t>722290246</t>
  </si>
  <si>
    <t>Zkoušky, proplach a desinfekce vodovodního potrubí zkoušky těsnosti vodovodního potrubí plastového do DN 40</t>
  </si>
  <si>
    <t>-948339741</t>
  </si>
  <si>
    <t>https://podminky.urs.cz/item/CS_URS_2024_02/722290246</t>
  </si>
  <si>
    <t>166,5+88,0+61,0+117,0</t>
  </si>
  <si>
    <t>722290249</t>
  </si>
  <si>
    <t>Zkoušky, proplach a desinfekce vodovodního potrubí zkoušky těsnosti vodovodního potrubí plastového přes DN 40 do DN 90</t>
  </si>
  <si>
    <t>-396846192</t>
  </si>
  <si>
    <t>https://podminky.urs.cz/item/CS_URS_2024_02/722290249</t>
  </si>
  <si>
    <t>33,0</t>
  </si>
  <si>
    <t>998722121</t>
  </si>
  <si>
    <t>Přesun hmot pro vnitřní vodovod stanovený z hmotnosti přesunovaného materiálu vodorovná dopravní vzdálenost do 50 m ruční (bez užití mechanizace) v objektech výšky do 6 m</t>
  </si>
  <si>
    <t>-163292364</t>
  </si>
  <si>
    <t>https://podminky.urs.cz/item/CS_URS_2024_02/998722121</t>
  </si>
  <si>
    <t>998722129</t>
  </si>
  <si>
    <t>Přesun hmot pro vnitřní vodovod stanovený z hmotnosti přesunovaného materiálu vodorovná dopravní vzdálenost do 50 m Příplatek k cenám za ruční zvětšený přesun přes vymezenou vodorovnou dopravní vzdálenost za každých dalších započatých 50 m</t>
  </si>
  <si>
    <t>192694245</t>
  </si>
  <si>
    <t>https://podminky.urs.cz/item/CS_URS_2024_02/998722129</t>
  </si>
  <si>
    <t>725119125</t>
  </si>
  <si>
    <t>Zařízení záchodů montáž klozetových mís závěsných na nosné stěny</t>
  </si>
  <si>
    <t>632115910</t>
  </si>
  <si>
    <t>https://podminky.urs.cz/item/CS_URS_2024_02/725119125</t>
  </si>
  <si>
    <t>64236091</t>
  </si>
  <si>
    <t>mísa keramická klozetová závěsná bílá s hlubokým splachováním odpad vodorovný</t>
  </si>
  <si>
    <t>504807747</t>
  </si>
  <si>
    <t>Poznámka k položce:_x000d_
včetně sedátka</t>
  </si>
  <si>
    <t xml:space="preserve">"WCz"   19</t>
  </si>
  <si>
    <t>64236051</t>
  </si>
  <si>
    <t>klozet keramický bílý závěsný hluboké splachování pro handicapované</t>
  </si>
  <si>
    <t>-763451500</t>
  </si>
  <si>
    <t xml:space="preserve">"WCzi"   1</t>
  </si>
  <si>
    <t>725119131</t>
  </si>
  <si>
    <t>Zařízení záchodů montáž klozetových sedátek standardních</t>
  </si>
  <si>
    <t>188861730</t>
  </si>
  <si>
    <t>https://podminky.urs.cz/item/CS_URS_2024_02/725119131</t>
  </si>
  <si>
    <t>55167399</t>
  </si>
  <si>
    <t>sedátko klozetové duroplastové bílé</t>
  </si>
  <si>
    <t>725073077</t>
  </si>
  <si>
    <t>725129101</t>
  </si>
  <si>
    <t>Pisoárové záchodky montáž ostatních typů keramických</t>
  </si>
  <si>
    <t>-1960955134</t>
  </si>
  <si>
    <t>https://podminky.urs.cz/item/CS_URS_2024_02/725129101</t>
  </si>
  <si>
    <t>642513.P</t>
  </si>
  <si>
    <t>pisoár keramický závěsný</t>
  </si>
  <si>
    <t>-118058805</t>
  </si>
  <si>
    <t xml:space="preserve">Poznámka k položce:_x000d_
bezvodé provedení,  vyměnitelná kartuš pro bezvodé pisoáry s bajonetovým uzávěrem, bioblock, upevňovací sada, montážní šablona</t>
  </si>
  <si>
    <t>725219102</t>
  </si>
  <si>
    <t>Umyvadla montáž umyvadel ostatních typů na šrouby</t>
  </si>
  <si>
    <t>-1506477163</t>
  </si>
  <si>
    <t>https://podminky.urs.cz/item/CS_URS_2024_02/725219102</t>
  </si>
  <si>
    <t>64211023</t>
  </si>
  <si>
    <t>umyvadlo keramické závěsné bezbariérové bílé 640x550mm</t>
  </si>
  <si>
    <t>-1379075059</t>
  </si>
  <si>
    <t>64211005</t>
  </si>
  <si>
    <t>umyvadlo keramické závěsné bílé 550x420mm</t>
  </si>
  <si>
    <t>-377389331</t>
  </si>
  <si>
    <t>64211034</t>
  </si>
  <si>
    <t>kryt sifonu (polosloup) umyvadla keramický bílý</t>
  </si>
  <si>
    <t>-1978140828</t>
  </si>
  <si>
    <t>725239101</t>
  </si>
  <si>
    <t>Bidety montáž ostatních typů</t>
  </si>
  <si>
    <t>-1642371513</t>
  </si>
  <si>
    <t>https://podminky.urs.cz/item/CS_URS_2024_02/725239101</t>
  </si>
  <si>
    <t>64240414</t>
  </si>
  <si>
    <t>bidet keramický závěsný s otvorem pro baterii bílý</t>
  </si>
  <si>
    <t>-1725047594</t>
  </si>
  <si>
    <t>725291652</t>
  </si>
  <si>
    <t>Montáž doplňků zařízení koupelen a záchodů dávkovače tekutého mýdla</t>
  </si>
  <si>
    <t>119901911</t>
  </si>
  <si>
    <t>https://podminky.urs.cz/item/CS_URS_2024_02/725291652</t>
  </si>
  <si>
    <t>554.R3</t>
  </si>
  <si>
    <t>dávkovač tekutého mýdla nástěnný; bílá barva; materiál - plast</t>
  </si>
  <si>
    <t>1461318845</t>
  </si>
  <si>
    <t>Poznámka k položce:_x000d_
u všech umyvadel</t>
  </si>
  <si>
    <t>725291653</t>
  </si>
  <si>
    <t>Montáž doplňků zařízení koupelen a záchodů zásobníku toaletních papírů</t>
  </si>
  <si>
    <t>-1413251804</t>
  </si>
  <si>
    <t>https://podminky.urs.cz/item/CS_URS_2024_02/725291653</t>
  </si>
  <si>
    <t>554.R2</t>
  </si>
  <si>
    <t>zásobník toaletních papírů, uzamykatelný, plast, max. Ø náplně 280 x 88 mm</t>
  </si>
  <si>
    <t>-1538639184</t>
  </si>
  <si>
    <t>Poznámka k položce:_x000d_
u všech WC mimo bezbariérového</t>
  </si>
  <si>
    <t>725291654</t>
  </si>
  <si>
    <t>Montáž doplňků zařízení koupelen a záchodů zásobníku papírových ručníků</t>
  </si>
  <si>
    <t>-1174994135</t>
  </si>
  <si>
    <t>https://podminky.urs.cz/item/CS_URS_2024_02/725291654</t>
  </si>
  <si>
    <t>554.R7</t>
  </si>
  <si>
    <t>zásobník papírových ručníků skládaných; obsah do 500 ks ručníků; bílá barva; materiál plast; uzamykatelný na klíček</t>
  </si>
  <si>
    <t>42218567</t>
  </si>
  <si>
    <t>725291662</t>
  </si>
  <si>
    <t>Montáž doplňků zařízení koupelen a záchodů sedačky do sprchy</t>
  </si>
  <si>
    <t>72561126</t>
  </si>
  <si>
    <t>https://podminky.urs.cz/item/CS_URS_2024_02/725291662</t>
  </si>
  <si>
    <t>55147000</t>
  </si>
  <si>
    <t>sedačka do sprchy nerez rozměr sedáku 462x450mm</t>
  </si>
  <si>
    <t>2104921221</t>
  </si>
  <si>
    <t>-870187441</t>
  </si>
  <si>
    <t>554.R1</t>
  </si>
  <si>
    <t>štětka na WC nástěnná; design - oblý; materiál - chrom</t>
  </si>
  <si>
    <t>1935387480</t>
  </si>
  <si>
    <t>Poznámka k položce:_x000d_
všechna WC vč. bezbariérového</t>
  </si>
  <si>
    <t>725291665</t>
  </si>
  <si>
    <t>Montáž doplňků zařízení koupelen a záchodů police</t>
  </si>
  <si>
    <t>735971348</t>
  </si>
  <si>
    <t>https://podminky.urs.cz/item/CS_URS_2024_02/725291665</t>
  </si>
  <si>
    <t>554.R5</t>
  </si>
  <si>
    <t>polička nástěnná nerezová drátěná</t>
  </si>
  <si>
    <t>89094168</t>
  </si>
  <si>
    <t>910865023</t>
  </si>
  <si>
    <t>554.R4</t>
  </si>
  <si>
    <t>háček koupelnový nástěnný na oblečení; design - oblý; materiál - chrom</t>
  </si>
  <si>
    <t>829794654</t>
  </si>
  <si>
    <t>Poznámka k položce:_x000d_
u bezbariérové sprchy</t>
  </si>
  <si>
    <t>725291668</t>
  </si>
  <si>
    <t>Montáž doplňků zařízení koupelen a záchodů madla invalidního rovného</t>
  </si>
  <si>
    <t>-965821395</t>
  </si>
  <si>
    <t>https://podminky.urs.cz/item/CS_URS_2024_02/725291668</t>
  </si>
  <si>
    <t>551471.WCzi</t>
  </si>
  <si>
    <t>madlo invalidní rovné chrom 500mm</t>
  </si>
  <si>
    <t>1976196509</t>
  </si>
  <si>
    <t>725291669</t>
  </si>
  <si>
    <t>Montáž doplňků zařízení koupelen a záchodů madla invalidního krakorcového</t>
  </si>
  <si>
    <t>-847678663</t>
  </si>
  <si>
    <t>https://podminky.urs.cz/item/CS_URS_2024_02/725291669</t>
  </si>
  <si>
    <t>551471.WCzi.</t>
  </si>
  <si>
    <t>madlo invalidní krakorcové chrom 600mm</t>
  </si>
  <si>
    <t>-131857755</t>
  </si>
  <si>
    <t>725291670</t>
  </si>
  <si>
    <t>Montáž doplňků zařízení koupelen a záchodů madla invalidního krakorcového sklopného</t>
  </si>
  <si>
    <t>1944033804</t>
  </si>
  <si>
    <t>https://podminky.urs.cz/item/CS_URS_2024_02/725291670</t>
  </si>
  <si>
    <t>551471.Si.</t>
  </si>
  <si>
    <t>madlo sklopné chrom 600mm</t>
  </si>
  <si>
    <t>-958323083</t>
  </si>
  <si>
    <t>551471.WCzi..</t>
  </si>
  <si>
    <t>madlo invalidní sklopné s držákem toaletního papíru chrom 800mm</t>
  </si>
  <si>
    <t>1154035740</t>
  </si>
  <si>
    <t>725291676</t>
  </si>
  <si>
    <t>Montáž doplňků zařízení koupelen a záchodů madla sprchového</t>
  </si>
  <si>
    <t>1269480589</t>
  </si>
  <si>
    <t>https://podminky.urs.cz/item/CS_URS_2024_02/725291676</t>
  </si>
  <si>
    <t>551471.Si</t>
  </si>
  <si>
    <t>madlo pevné kombinované chrom 600mm</t>
  </si>
  <si>
    <t>1734028984</t>
  </si>
  <si>
    <t>725291679.R</t>
  </si>
  <si>
    <t>Montáž doplňků zařízení koupelen a záchodů závěsu sprchového včetně vodící tyče</t>
  </si>
  <si>
    <t>2059586503</t>
  </si>
  <si>
    <t>551471x</t>
  </si>
  <si>
    <t>sprchový závěs bílý - plast, včetně vodící tyče</t>
  </si>
  <si>
    <t>2116408983</t>
  </si>
  <si>
    <t>72529169R</t>
  </si>
  <si>
    <t>Montáž doplňků zařízení koupelen a záchodů - ostatní</t>
  </si>
  <si>
    <t>-465138589</t>
  </si>
  <si>
    <t>554.R6</t>
  </si>
  <si>
    <t>zrcadlo obdélníkové výklopné (možnost změny úhlu o 20°) s rukojetí, š. 58 cm, v. 85 cm, pro mechanické kotvení do svislé stěny</t>
  </si>
  <si>
    <t>78732196</t>
  </si>
  <si>
    <t>554.R8</t>
  </si>
  <si>
    <t>koš odpadkový drátěný závěsný nerezový 350x290x150mm</t>
  </si>
  <si>
    <t>-869859427</t>
  </si>
  <si>
    <t>554.R9</t>
  </si>
  <si>
    <t>koš odpadkový nerezový krytý s PVC vložkou, objem 3 l., pr. 170 x 270 mm, povrch matný</t>
  </si>
  <si>
    <t>74027129</t>
  </si>
  <si>
    <t>Poznámka k položce:_x000d_
u všech WC - dívky</t>
  </si>
  <si>
    <t>554.R10</t>
  </si>
  <si>
    <t>zásobník na hyg. sáčky; materiál plast; bílá barva; max. balení sáčků 30 ks</t>
  </si>
  <si>
    <t>1654094547</t>
  </si>
  <si>
    <t>725319111</t>
  </si>
  <si>
    <t>Dřezy bez výtokových armatur montáž dřezů ostatních typů</t>
  </si>
  <si>
    <t>-442238602</t>
  </si>
  <si>
    <t>https://podminky.urs.cz/item/CS_URS_2024_02/725319111</t>
  </si>
  <si>
    <t>55231360</t>
  </si>
  <si>
    <t>dřez nerez vestavný s odkapní deskou 860x500mm</t>
  </si>
  <si>
    <t>-807702961</t>
  </si>
  <si>
    <t>55231086</t>
  </si>
  <si>
    <t>dvojdřez nerez vestavný matný 790x500mm</t>
  </si>
  <si>
    <t>-418595467</t>
  </si>
  <si>
    <t>725339111</t>
  </si>
  <si>
    <t>Výlevky montáž výlevky</t>
  </si>
  <si>
    <t>-390782524</t>
  </si>
  <si>
    <t>https://podminky.urs.cz/item/CS_URS_2024_02/725339111</t>
  </si>
  <si>
    <t>64271100</t>
  </si>
  <si>
    <t>výlevka keramická bílá závěsná s plastovou mřížkou</t>
  </si>
  <si>
    <t>-1669100915</t>
  </si>
  <si>
    <t>72553.R01</t>
  </si>
  <si>
    <t>Elektrický zásobníkový ohřívač teplé vody pro instalaci pod odběrné místo; objem 10 litrů; el. příkon 1,5 kW (230 V, 50 Hz); Rozsah teplot 30-65 °C</t>
  </si>
  <si>
    <t>94659654</t>
  </si>
  <si>
    <t>72553.R02</t>
  </si>
  <si>
    <t>Elektrický zásobníkový ohřívač teplé vody pro instalaci pod odběrné místo; objem 5 litrů; el. příkon 2.0 kW (230 V, 50 Hz); Rozsah teplot 35-85 °C</t>
  </si>
  <si>
    <t>1607868997</t>
  </si>
  <si>
    <t>72553.R03</t>
  </si>
  <si>
    <t>Elektrický zásobníkový ohřívač teplé vody pro instalaci pod odběrné místo; objem 50 litrů; el. příkon 1-4 kW (230 V, 50 Hz); Rozsah teplot 20-85 °C</t>
  </si>
  <si>
    <t>1263444676</t>
  </si>
  <si>
    <t>72553.R04</t>
  </si>
  <si>
    <t>Bezpečnostní připojovací skupina armatur pro tlakové nástěnné zásobníky; redukční ventil, pojistný ventil, uzavírací ventil, zpětná klapka, sifon s nálevkou, rozeta; 1/2"; do zdi</t>
  </si>
  <si>
    <t>-1198650664</t>
  </si>
  <si>
    <t>725819202</t>
  </si>
  <si>
    <t>Ventily montáž ventilů ostatních typů nástěnných G 3/4"</t>
  </si>
  <si>
    <t>-586375963</t>
  </si>
  <si>
    <t>https://podminky.urs.cz/item/CS_URS_2024_02/725819202</t>
  </si>
  <si>
    <t>5511198R</t>
  </si>
  <si>
    <t>ventil rohový 1/2" na 3/4" pro připojení myčky se zpětnou klapkou a přivzdušněním</t>
  </si>
  <si>
    <t>-416283021</t>
  </si>
  <si>
    <t>725819402</t>
  </si>
  <si>
    <t>Ventily montáž ventilů ostatních typů rohových bez připojovací trubičky G 1/2"</t>
  </si>
  <si>
    <t>-1716468296</t>
  </si>
  <si>
    <t>https://podminky.urs.cz/item/CS_URS_2024_02/725819402</t>
  </si>
  <si>
    <t>55141000</t>
  </si>
  <si>
    <t>kohout rohový chrom 1/2"x3/8"</t>
  </si>
  <si>
    <t>-528860878</t>
  </si>
  <si>
    <t xml:space="preserve">"U1"   21*2</t>
  </si>
  <si>
    <t xml:space="preserve">"U2"   14*2</t>
  </si>
  <si>
    <t xml:space="preserve">"Ui"   1*2</t>
  </si>
  <si>
    <t xml:space="preserve">"Bi"   1*2</t>
  </si>
  <si>
    <t xml:space="preserve">"Dj"   3*2</t>
  </si>
  <si>
    <t xml:space="preserve">"Dd"   1*2</t>
  </si>
  <si>
    <t>725829101</t>
  </si>
  <si>
    <t>Baterie dřezové montáž ostatních typů nástěnných pákových nebo klasických</t>
  </si>
  <si>
    <t>-2144782677</t>
  </si>
  <si>
    <t>https://podminky.urs.cz/item/CS_URS_2024_02/725829101</t>
  </si>
  <si>
    <t>55143169</t>
  </si>
  <si>
    <t>baterie dřezová páková nástěnná s plochým ústím 300mm</t>
  </si>
  <si>
    <t>-455318118</t>
  </si>
  <si>
    <t>725829111</t>
  </si>
  <si>
    <t>Baterie dřezové montáž ostatních typů stojánkových G 1/2"</t>
  </si>
  <si>
    <t>1797742910</t>
  </si>
  <si>
    <t>https://podminky.urs.cz/item/CS_URS_2024_02/725829111</t>
  </si>
  <si>
    <t>55145726</t>
  </si>
  <si>
    <t>baterie dřezová páková stojánková s vysokým výtokovým ramínkem chrom</t>
  </si>
  <si>
    <t>464613539</t>
  </si>
  <si>
    <t>55145723</t>
  </si>
  <si>
    <t>baterie dřezová páková stojánková se sprškou chrom</t>
  </si>
  <si>
    <t>-1924943351</t>
  </si>
  <si>
    <t>725829131</t>
  </si>
  <si>
    <t>Baterie umyvadlové montáž ostatních typů stojánkových G 1/2"</t>
  </si>
  <si>
    <t>1478523624</t>
  </si>
  <si>
    <t>https://podminky.urs.cz/item/CS_URS_2024_02/725829131</t>
  </si>
  <si>
    <t>55145686</t>
  </si>
  <si>
    <t>baterie umyvadlová stojánková páková</t>
  </si>
  <si>
    <t>-1661058181</t>
  </si>
  <si>
    <t>5514568.Ui</t>
  </si>
  <si>
    <t>baterie umyvadlová stojánková páková v úpravě pro bazbariérové použití s prodlouženým ramínkem</t>
  </si>
  <si>
    <t>-1417433732</t>
  </si>
  <si>
    <t>725829141</t>
  </si>
  <si>
    <t>Baterie bidetové montáž ostatních typů stojánkových pákových souprav</t>
  </si>
  <si>
    <t>-1055197248</t>
  </si>
  <si>
    <t>https://podminky.urs.cz/item/CS_URS_2024_02/725829141</t>
  </si>
  <si>
    <t>551455.Bi</t>
  </si>
  <si>
    <t>baterie bidetová stojánková páková s výpustí chrom</t>
  </si>
  <si>
    <t>776601021</t>
  </si>
  <si>
    <t>725849412</t>
  </si>
  <si>
    <t>Baterie sprchové montáž nástěnných baterií s pevnou výškou sprchy</t>
  </si>
  <si>
    <t>-622145695</t>
  </si>
  <si>
    <t>https://podminky.urs.cz/item/CS_URS_2024_02/725849412</t>
  </si>
  <si>
    <t>551454.Si</t>
  </si>
  <si>
    <t>baterie sprchová se sprchovým setem 150 mm chrom</t>
  </si>
  <si>
    <t>-1087324311</t>
  </si>
  <si>
    <t>72584942.R</t>
  </si>
  <si>
    <t>Baterie bidetové montáž podomítkové (zápustné) kompletní</t>
  </si>
  <si>
    <t>1897116559</t>
  </si>
  <si>
    <t>551455.Bs</t>
  </si>
  <si>
    <t>baterie bidetová páková s bidetovou sprškou včetně podomítkového tělesa chrom</t>
  </si>
  <si>
    <t>604860333</t>
  </si>
  <si>
    <t xml:space="preserve">"Bs"   4</t>
  </si>
  <si>
    <t>725859102</t>
  </si>
  <si>
    <t>Ventily odpadní pro zařizovací předměty montáž ventilů přes 32 do DN 50</t>
  </si>
  <si>
    <t>762102442</t>
  </si>
  <si>
    <t>https://podminky.urs.cz/item/CS_URS_2024_02/725859102</t>
  </si>
  <si>
    <t>55161007</t>
  </si>
  <si>
    <t>ventil odpadní umyvadlový celokovový CLICK/CLACK s přepadem a připojovacím závitem 5/4"</t>
  </si>
  <si>
    <t>-2009457912</t>
  </si>
  <si>
    <t>725869101</t>
  </si>
  <si>
    <t>Zápachové uzávěrky zařizovacích předmětů montáž zápachových uzávěrek umyvadlových do DN 40</t>
  </si>
  <si>
    <t>1757060370</t>
  </si>
  <si>
    <t>https://podminky.urs.cz/item/CS_URS_2024_02/725869101</t>
  </si>
  <si>
    <t>55161322</t>
  </si>
  <si>
    <t>uzávěrka zápachová umyvadlová s krycí růžicí odtoku DN 40</t>
  </si>
  <si>
    <t>1457551137</t>
  </si>
  <si>
    <t>55166634</t>
  </si>
  <si>
    <t>sifon umyvadlový prostorově úsporný DN 40</t>
  </si>
  <si>
    <t>-137298660</t>
  </si>
  <si>
    <t>725869204</t>
  </si>
  <si>
    <t>Zápachové uzávěrky zařizovacích předmětů montáž zápachových uzávěrek dřezových jednodílných DN 50</t>
  </si>
  <si>
    <t>-927338646</t>
  </si>
  <si>
    <t>https://podminky.urs.cz/item/CS_URS_2024_02/725869204</t>
  </si>
  <si>
    <t>5516111.Dj</t>
  </si>
  <si>
    <t>uzávěrka zápachová dřezová DN 50/40 s nerezovou mřížkou</t>
  </si>
  <si>
    <t>192132286</t>
  </si>
  <si>
    <t>725869214</t>
  </si>
  <si>
    <t>Zápachové uzávěrky zařizovacích předmětů montáž zápachových uzávěrek dřezových dvoudílných DN 50</t>
  </si>
  <si>
    <t>726814729</t>
  </si>
  <si>
    <t>https://podminky.urs.cz/item/CS_URS_2024_02/725869214</t>
  </si>
  <si>
    <t>5516112.Dd</t>
  </si>
  <si>
    <t>uzávěrka zápachová dvoudřezová DN 50/40 s nerezovou mřížkou</t>
  </si>
  <si>
    <t>-1394046932</t>
  </si>
  <si>
    <t>998725122</t>
  </si>
  <si>
    <t>Přesun hmot pro zařizovací předměty stanovený z hmotnosti přesunovaného materiálu vodorovná dopravní vzdálenost do 50 m ruční (bez užití mechanizace) v objektech výšky přes 6 do 12 m</t>
  </si>
  <si>
    <t>-434377046</t>
  </si>
  <si>
    <t>https://podminky.urs.cz/item/CS_URS_2024_02/998725122</t>
  </si>
  <si>
    <t>-840022643</t>
  </si>
  <si>
    <t>Zdravotechnika - předstěnové instalace</t>
  </si>
  <si>
    <t>726131011</t>
  </si>
  <si>
    <t>Předstěnové instalační systémy do lehkých stěn s kovovou konstrukcí pro bidety stavební výška 1120 mm</t>
  </si>
  <si>
    <t>-1620124557</t>
  </si>
  <si>
    <t>https://podminky.urs.cz/item/CS_URS_2024_02/726131011</t>
  </si>
  <si>
    <t>72613102R</t>
  </si>
  <si>
    <t>Předstěnové instalační systémy do lehkých stěn s kovovou konstrukcí pro výlevky stavební výška 1750 mm</t>
  </si>
  <si>
    <t>125264510</t>
  </si>
  <si>
    <t>726131041</t>
  </si>
  <si>
    <t>Předstěnové instalační systémy do lehkých stěn s kovovou konstrukcí pro závěsné klozety ovládání zepředu, stavební výšky 1120 mm</t>
  </si>
  <si>
    <t>-1517185477</t>
  </si>
  <si>
    <t>https://podminky.urs.cz/item/CS_URS_2024_02/726131041</t>
  </si>
  <si>
    <t>726131043</t>
  </si>
  <si>
    <t>Předstěnové instalační systémy do lehkých stěn s kovovou konstrukcí pro závěsné klozety ovládání zepředu, stavební výšky 1120 mm pro tělesně postižené</t>
  </si>
  <si>
    <t>462737872</t>
  </si>
  <si>
    <t>https://podminky.urs.cz/item/CS_URS_2024_02/726131043</t>
  </si>
  <si>
    <t>726191001</t>
  </si>
  <si>
    <t>Ostatní příslušenství instalačních systémů zvukoizolační souprava pro WC a bidet</t>
  </si>
  <si>
    <t>408222628</t>
  </si>
  <si>
    <t>https://podminky.urs.cz/item/CS_URS_2024_02/726191001</t>
  </si>
  <si>
    <t>726191002</t>
  </si>
  <si>
    <t>Ostatní příslušenství instalačních systémů souprava pro předstěnovou montáž</t>
  </si>
  <si>
    <t>-821056116</t>
  </si>
  <si>
    <t>https://podminky.urs.cz/item/CS_URS_2024_02/726191002</t>
  </si>
  <si>
    <t>998726131</t>
  </si>
  <si>
    <t>Přesun hmot pro instalační prefabrikáty stanovený z hmotnosti přesunovaného materiálu vodorovná dopravní vzdálenost do 50 m ruční (bez užití mechanizace) v objektech výšky do 6 m</t>
  </si>
  <si>
    <t>2102651549</t>
  </si>
  <si>
    <t>https://podminky.urs.cz/item/CS_URS_2024_02/998726131</t>
  </si>
  <si>
    <t>998726139</t>
  </si>
  <si>
    <t>Přesun hmot pro instalační prefabrikáty stanovený z hmotnosti přesunovaného materiálu vodorovná dopravní vzdálenost do 50 m Příplatek k cenám za ruční zvětšený přesun přes vymezenou vodorovnou dopravní vzdálenost za každých dalších započatých 50 m</t>
  </si>
  <si>
    <t>-2121735272</t>
  </si>
  <si>
    <t>https://podminky.urs.cz/item/CS_URS_2024_02/998726139</t>
  </si>
  <si>
    <t>767531211</t>
  </si>
  <si>
    <t>Montáž vstupních čisticích zón z rohoží kovových nebo plastových plochy do 0,5 m2</t>
  </si>
  <si>
    <t>-827109212</t>
  </si>
  <si>
    <t>https://podminky.urs.cz/item/CS_URS_2024_02/767531211</t>
  </si>
  <si>
    <t>697.190350</t>
  </si>
  <si>
    <t>ocelová pozinkovaná rohožka do záchytné vany, ocel 30/10, 750x500 mm</t>
  </si>
  <si>
    <t>-637343366</t>
  </si>
  <si>
    <t>767531231</t>
  </si>
  <si>
    <t>Montáž vstupních čisticích zón z rohoží osazení záchytné vany plochy do 0,5 m2</t>
  </si>
  <si>
    <t>683729968</t>
  </si>
  <si>
    <t>https://podminky.urs.cz/item/CS_URS_2024_02/767531231</t>
  </si>
  <si>
    <t>592.190200</t>
  </si>
  <si>
    <t>polymerbetonová záchytná vana pro venkovní použití 750x500x80 mm</t>
  </si>
  <si>
    <t>-2057127712</t>
  </si>
  <si>
    <t>998767121</t>
  </si>
  <si>
    <t>Přesun hmot pro zámečnické konstrukce stanovený z hmotnosti přesunovaného materiálu vodorovná dopravní vzdálenost do 50 m ruční (bez užití mechanizace) v objektech výšky do 6 m</t>
  </si>
  <si>
    <t>-1315500597</t>
  </si>
  <si>
    <t>https://podminky.urs.cz/item/CS_URS_2024_02/998767121</t>
  </si>
  <si>
    <t>-871007102</t>
  </si>
  <si>
    <t>"zednické výpomoce</t>
  </si>
  <si>
    <t>D144 - Elektroinstalace</t>
  </si>
  <si>
    <t>D144a - Silnoproud pavilon E</t>
  </si>
  <si>
    <t xml:space="preserve">    M21 - Demontážní práce</t>
  </si>
  <si>
    <t xml:space="preserve">    M22 - Rozvaděče</t>
  </si>
  <si>
    <t xml:space="preserve">    M23 - Napájecí kabely</t>
  </si>
  <si>
    <t xml:space="preserve">    M24 - Kabelové trasy</t>
  </si>
  <si>
    <t xml:space="preserve">    M25 - Světelné okruhy</t>
  </si>
  <si>
    <t xml:space="preserve">    M26 - Zásuvkové okruhy a ostaní spotřebiče</t>
  </si>
  <si>
    <t xml:space="preserve">    M27 - Nouzové osvětlení</t>
  </si>
  <si>
    <t xml:space="preserve">    M28 - El. žaluzie</t>
  </si>
  <si>
    <t xml:space="preserve">    M29 - Total stop</t>
  </si>
  <si>
    <t xml:space="preserve">    M30 - Vytápění</t>
  </si>
  <si>
    <t xml:space="preserve">    M31 - Ostatní náklady</t>
  </si>
  <si>
    <t>M21</t>
  </si>
  <si>
    <t>Demontážní práce</t>
  </si>
  <si>
    <t>913 - .R00</t>
  </si>
  <si>
    <t>Hzs - Demontážní práce</t>
  </si>
  <si>
    <t>RTS I / 2024</t>
  </si>
  <si>
    <t>Rozvaděče</t>
  </si>
  <si>
    <t>212130VD</t>
  </si>
  <si>
    <t>Rozvaděč R1.2-E - komplet včetně montáže a připojení</t>
  </si>
  <si>
    <t>ks</t>
  </si>
  <si>
    <t>212131VD</t>
  </si>
  <si>
    <t>Rozvaděč R2.2-E - komplet včetně montáže a připojení</t>
  </si>
  <si>
    <t>212132VD</t>
  </si>
  <si>
    <t>Rozvaděč RTČ-E - komplet včetně montáže a připojení</t>
  </si>
  <si>
    <t>212133VD</t>
  </si>
  <si>
    <t>Rozvaděč RH-1456 - komplet včetně montáže a připojení</t>
  </si>
  <si>
    <t>212134VD</t>
  </si>
  <si>
    <t>Rozvaděč RE1456 - komplet včetně montáže a připojení</t>
  </si>
  <si>
    <t>971100021RAA</t>
  </si>
  <si>
    <t>Vybourání otvorů ve zdivu cihelném, tloušťka 30 cm</t>
  </si>
  <si>
    <t>Poznámka k položce:_x000d_
Bez zřízení překladu. V položce není kalkulován poplatek za skládku pro vybouranou suť. Tyto náklady se oceňují individuálně podle místních podmínek. Orientační hmotnost vybouraných konstrukcí je 0,540 t/m2 konstrukce.</t>
  </si>
  <si>
    <t>310237241RT1</t>
  </si>
  <si>
    <t>Zazdívka otvorů pl. 0,25 m2 cihlami, tl. zdi 30 cm, s použitím suché maltové směsi</t>
  </si>
  <si>
    <t>Poznámka k položce:_x000d_
V položce jsou zakalkulovány náklady na pomocné pracovní lešení o výšce podlahy do 1900 mm a pro zatížení do 1,5 kPa</t>
  </si>
  <si>
    <t>277311117R00</t>
  </si>
  <si>
    <t>Beton základ. pilířů prostý z cem. portlad. C25/30</t>
  </si>
  <si>
    <t>928698745</t>
  </si>
  <si>
    <t>460270006RT1</t>
  </si>
  <si>
    <t>Pilíř zděný pro 2 skříně SR 5, bez koncového dílu, z cihel vápenopískových 29/14/6,5</t>
  </si>
  <si>
    <t>Poznámka k položce:_x000d_
Izolace základu, vyzdění pilíře z vápenopískových cihel včetně spárování, zhotovení betonového krytu pilíře. Bez výkopu a základu koncovkového dílu</t>
  </si>
  <si>
    <t>430001VD</t>
  </si>
  <si>
    <t>Stříška pultová 160x50x5cm</t>
  </si>
  <si>
    <t>-873291467</t>
  </si>
  <si>
    <t>222260549R00x</t>
  </si>
  <si>
    <t>Trubka průměr 110 mm, upevněná na povrchu</t>
  </si>
  <si>
    <t>odvozeno RTS I / 2024</t>
  </si>
  <si>
    <t>-1505936096</t>
  </si>
  <si>
    <t>3457114705x</t>
  </si>
  <si>
    <t>Trubka kabelová chránička 110mm</t>
  </si>
  <si>
    <t>2073773442</t>
  </si>
  <si>
    <t>M23</t>
  </si>
  <si>
    <t>Napájecí kabely</t>
  </si>
  <si>
    <t>210810054RT1</t>
  </si>
  <si>
    <t>Kabel CYKY-m 750 V 4 žíly16-25 mm2 pevně uložený, včetně dodávky kabelu 4x16 mm2</t>
  </si>
  <si>
    <t>210810054RT2</t>
  </si>
  <si>
    <t>Kabel CYKY-m 750 V 4 žíly16-25 mm2 pevně uložený, včetně dodávky kabelu 4x25 mm2</t>
  </si>
  <si>
    <t>210800305RT2</t>
  </si>
  <si>
    <t>Kabel bezhalogenový CXKH 4 x 16 mm2 pevně uložený, včetně dodávky kabelu CXKH-R</t>
  </si>
  <si>
    <t>210800319RT2</t>
  </si>
  <si>
    <t>Kabel bezhalogenový CXKH 5 x 10 mm2 pevně uložený, včetně dodávky kabelu CXKH-R</t>
  </si>
  <si>
    <t>M24</t>
  </si>
  <si>
    <t>Kabelové trasy</t>
  </si>
  <si>
    <t>220261662R00</t>
  </si>
  <si>
    <t>Zhotovení drážky ve zdi cihlovém</t>
  </si>
  <si>
    <t>220261664R00</t>
  </si>
  <si>
    <t>Hrubá výplň drážky</t>
  </si>
  <si>
    <t>220261665R00</t>
  </si>
  <si>
    <t>Začištění drážky, konečná úprava</t>
  </si>
  <si>
    <t>222260020R00x</t>
  </si>
  <si>
    <t>Krabice průměr 68 pod omítku + vysekání</t>
  </si>
  <si>
    <t>220264114R00x</t>
  </si>
  <si>
    <t>Kabel.žlab drátěný s integr.spojkou 60x200 mm</t>
  </si>
  <si>
    <t>220264112R00x</t>
  </si>
  <si>
    <t>Kabel.žlab drátěný s integr.spojkou 60x100 mm</t>
  </si>
  <si>
    <t>210010091RT3x</t>
  </si>
  <si>
    <t>Lišta hranatá bezhalogenová do šířky 40 mm, včetně dodávky lišty 20 x 20 HF</t>
  </si>
  <si>
    <t>222260796R00x</t>
  </si>
  <si>
    <t>Parapet. kanál 140x60, vč.příslušenství</t>
  </si>
  <si>
    <t>345709996060x</t>
  </si>
  <si>
    <t>Kanál elektroinstalační 60 x 60 mm, délka 2 m</t>
  </si>
  <si>
    <t>222260546R00x</t>
  </si>
  <si>
    <t>Trubka průměr 40 mm, upevněná na povrchu</t>
  </si>
  <si>
    <t>Poznámka k položce:_x000d_
Kompletní trubkové vedení bez krabic a nos.konstrukcí</t>
  </si>
  <si>
    <t>3457114700x</t>
  </si>
  <si>
    <t>Trubka kabelová chránička průměr 40mm</t>
  </si>
  <si>
    <t xml:space="preserve">Poznámka k položce:_x000d_
Elektroinstalační trubky  Je vhodný především pro mechanickou ochranu všech druhů energetických a telekomunikačních vedení.  Ochranné trubky mohou být též použity jako záložní ochranné trubky pro pozdější využití.  Pomocí distančních rozpěrek lze realizovat uložení ve více vrstvách.  Pro svou vysokou odolnost proti agresivním látkám má trubkový systém svoje opodstatnění i v chemickém průmyslu. Vnější plášť trubky je vyroben z HDPE, vnitřní z LDPE. Tato kombinace umožňuje vysokou ohebnost.  Pro svoji vysokou ohebnost,při zachování pevnosti stěny je vhodný pro ochranu přípojek vody nebo plynu.  Technické specifikace Konstrukce dvojité stěny - uvnitř hladká trubka a zevně trubka korugovaná Trubkový systém splňuje pevnost v tlaku &gt;450 N a umožňuje práci v teplotním rozmezí -45 °C až +60 °C při zachování tvaru trubky. Stupeň krytí: IP 67 - při použití těsnících kroužků. Trubky se dodávají standardně v červené barvě. Na jednom konci trubky je nasunuta spojka, která umožňuje napojení trubek.  Utěsnění proti vniknutí prachu a písku.  Nasunutím dvou profilovaných těsnění na spojovanétrubky je možné zabránit zaplavení vodou.</t>
  </si>
  <si>
    <t>460680042RT1</t>
  </si>
  <si>
    <t>Průraz zdivem v betonové zdi tloušťky 30 cm, plochy do 0,09 m2</t>
  </si>
  <si>
    <t>971042122R00</t>
  </si>
  <si>
    <t>Vrtání otvorů, zdi betonové, do 3 cm, hl. do 30 cm</t>
  </si>
  <si>
    <t>Poznámka k položce:_x000d_
V položce není kalkulována manipulace se sutí, která se oceňuje samostatně položkami souboru 979.</t>
  </si>
  <si>
    <t>210020922R00</t>
  </si>
  <si>
    <t>Ucpávka protipožární, průchod stěnou, tl. 30 cm</t>
  </si>
  <si>
    <t>210020911R00</t>
  </si>
  <si>
    <t>Ucpávka protipožární, průchod stropem, tl. 20 cm</t>
  </si>
  <si>
    <t>210010351RT1x</t>
  </si>
  <si>
    <t>Rozvodka krabicová z lis. izol. do 4 mm2, včetně dodávky krabice</t>
  </si>
  <si>
    <t>210010535RT4x</t>
  </si>
  <si>
    <t>Zapojení vodiče do krabicové svorky, včetně krabicové spojky</t>
  </si>
  <si>
    <t>460200165RT2</t>
  </si>
  <si>
    <t>Výkop kabelové rýhy 35/80 cm hor.5, ruční výkop rýhy</t>
  </si>
  <si>
    <t>460570165R00</t>
  </si>
  <si>
    <t>Zához rýhy 35/80 cm, hornina třídy 5, se zhutněním</t>
  </si>
  <si>
    <t>460420018RT3</t>
  </si>
  <si>
    <t>Zřízení kabelového lože v rýze š.do 35 cm z písku, tloušťka vrstvy 20 cm</t>
  </si>
  <si>
    <t>460490012R00</t>
  </si>
  <si>
    <t>Fólie výstražná z PVC, šířka 33 cm</t>
  </si>
  <si>
    <t>M25</t>
  </si>
  <si>
    <t>Světelné okruhy</t>
  </si>
  <si>
    <t>210201521R00</t>
  </si>
  <si>
    <t>Svítidlo LED technické stropní přisazené</t>
  </si>
  <si>
    <t>22907VD</t>
  </si>
  <si>
    <t>Interierové přisazené LED svítidlo, semiopálový kryt, 1x30W, 4400lm, 4000K, Ra80, IP40</t>
  </si>
  <si>
    <t>22903VD</t>
  </si>
  <si>
    <t>LED panel, UGR&lt;19, hliníkový rámeček, mikroprizmatický kryt, čtverec 600x600mm, 1 x LED, 34W, 4500lm, Ra80, 3800K</t>
  </si>
  <si>
    <t>-739222178</t>
  </si>
  <si>
    <t>229100VD</t>
  </si>
  <si>
    <t>Rámeček pro přisazenou montáž LED panelu</t>
  </si>
  <si>
    <t>22930VD</t>
  </si>
  <si>
    <t>Interierové LED svítidlo asymetrické 1x47W, 6500lm, 4000K, Ra80, IP20</t>
  </si>
  <si>
    <t>22909VD</t>
  </si>
  <si>
    <t>Interierové kruhové přisazené LED svítidlo, opálový PMMA kryt, průměr 480mm, 1x34W, 3600lm, 4000K, Ra80</t>
  </si>
  <si>
    <t>210201526R00</t>
  </si>
  <si>
    <t>Svítidlo LED technické stropní vestavné</t>
  </si>
  <si>
    <t>22906VD</t>
  </si>
  <si>
    <t>LED downlight, plechové tělo, opálový kryt, IP54, 1 x LED, 19W, 1800lm, Ra80, 4000K</t>
  </si>
  <si>
    <t>22902VD</t>
  </si>
  <si>
    <t>LED downlight, plechové tělo, mikroprizmatický kryt, IP54, průměr 390mm, 1x26W, 3000lm, 4000K, Ra80</t>
  </si>
  <si>
    <t>22931VD</t>
  </si>
  <si>
    <t>LED downlight, plechové tělo, opálový kryt, IP54, průměr 390mm, 1x26W, 2800lm, 4000K, Ra80</t>
  </si>
  <si>
    <t>210201528R00</t>
  </si>
  <si>
    <t>Svítidlo LED světlomet venkovní</t>
  </si>
  <si>
    <t>213617VD</t>
  </si>
  <si>
    <t>Venkovní nástěnné LED svítidlo, 1x10W, IP44</t>
  </si>
  <si>
    <t>210110041RT6x</t>
  </si>
  <si>
    <t>Spínač zapuštěný jednopólový, řazení 1, vč. dodávky strojku, rámečku a krytu</t>
  </si>
  <si>
    <t>Poznámka k položce:_x000d_
Strojek s bezšroubovými svorkami</t>
  </si>
  <si>
    <t>210110055RT2x</t>
  </si>
  <si>
    <t>Ovladač zapuštěný, řazení 1/0, včetně dodávky spínače</t>
  </si>
  <si>
    <t>210110043RT6x</t>
  </si>
  <si>
    <t>Spínač zapuštěný seriový, řazení 5, vč. dodávky strojku, rámečku a krytu</t>
  </si>
  <si>
    <t>210110045RT6x</t>
  </si>
  <si>
    <t>Spínač zapuštěný střídavý, řazení 6, vč. dodávky strojku, rámečku a krytu</t>
  </si>
  <si>
    <t>210110062RT2</t>
  </si>
  <si>
    <t>Infrapasivní spínač osvětlení, včetně dodávky stropního interiérového čidla</t>
  </si>
  <si>
    <t>210800285RT2</t>
  </si>
  <si>
    <t>Kabel bezhalogenový CXKH 3 x 1,5 mm2 pevně uložený, včetně dodávky kabelu CXKH-R</t>
  </si>
  <si>
    <t>210800315RT2</t>
  </si>
  <si>
    <t>Kabel bezhalogenový CXKH 5 x 1,5 mm2 pevně uložený, včetně dodávky kabelu CXKH-R</t>
  </si>
  <si>
    <t>M26</t>
  </si>
  <si>
    <t>Zásuvkové okruhy a ostaní spotřebiče</t>
  </si>
  <si>
    <t>210111011RT6</t>
  </si>
  <si>
    <t>Zásuvka domovní zapuštěná - provedení 2P+PE, včetně dodávky zásuvky a rámečku</t>
  </si>
  <si>
    <t>210111014RT7</t>
  </si>
  <si>
    <t>Zásuvka domovní zapuštěná - provedení 2x (2P+PE), včetně dodávky zásuvky s natočenou dutin.a rámečku</t>
  </si>
  <si>
    <t>210800286RT2</t>
  </si>
  <si>
    <t>Kabel bezhalogenový CXKH 3 x 2,5 mm2 pevně uložený, včetně dodávky kabelu CXKH-R</t>
  </si>
  <si>
    <t>210800316RT2</t>
  </si>
  <si>
    <t>Kabel bezhalogenový CXKH 5 x 2,5 mm2 pevně uložený, včetně dodávky kabelu CXKH-R</t>
  </si>
  <si>
    <t>210800648RT1x</t>
  </si>
  <si>
    <t>Vodič CYA 16 mm2 uložený pevně, včetně dodávky vodiče CYA 16</t>
  </si>
  <si>
    <t>M27</t>
  </si>
  <si>
    <t>Nouzové osvětlení</t>
  </si>
  <si>
    <t>650101921R00</t>
  </si>
  <si>
    <t>Montáž nouzového svítidla stropního přisazeného</t>
  </si>
  <si>
    <t>21315VD</t>
  </si>
  <si>
    <t>Nouzové LED svítidlo 1x3W včetně piktogramu a baterie, IP40, 1h</t>
  </si>
  <si>
    <t>M28</t>
  </si>
  <si>
    <t>El. žaluzie</t>
  </si>
  <si>
    <t>351164VD</t>
  </si>
  <si>
    <t>Ovládač žaluziový jednopólový s krytem (1/0+1/0 s blokováním), včetně montáže</t>
  </si>
  <si>
    <t>358001VD</t>
  </si>
  <si>
    <t>Povětrnostní čidlo, včetně montáže a připojení</t>
  </si>
  <si>
    <t>222280201R00</t>
  </si>
  <si>
    <t>SEKU, SYKY, SYKFY do 6 mm vně.průměru v trubkách</t>
  </si>
  <si>
    <t>34121044</t>
  </si>
  <si>
    <t>Kabel sdělovací s Cu jádrem SYKFY 2 x 2 x 0,50 mm</t>
  </si>
  <si>
    <t xml:space="preserve">Poznámka k položce:_x000d_
SYKFY dle ČSN IEC 189-2  Vícežilový úložný sdělovací kabel vnitřní  KONSTRUKCE: Prvek - Jádra: měděná plná holá Izolace: PVC. Žíly prvku jsou stočeny. Prvky jsou vzájemně stočeny a ovinuty PPpáskou. Stínění: pokovená páska s příložními dráty Plášť: PVC  PROVOZNÍ NAPĚTÍ: 100 V  ZKUŠEBNÍ NAPĚTÍ: 1 kV; 2 min.  PROVOZNÍ KAPACITA: největší 120 nF.km-1  KAPACITNÍ NEROVNOVÁHA: největší 400 pF 500.m-1  TEPLOTNÍ ODOLNOST: -25 °C až +60 °C  BARVA IZOLACE ŽIL: Kombinace: Viz tabulka; v objednávce se neuvádí.  BARVA PLÁŠTĚ: Šedá  POUŽITÍ: Kabel je určen pro propojení sdělovacích nebo signálních obvodů uvnitř budov. Může být použit i k propojení signalizačních a pod. sítí ve strojích a zařízeních za předpokladu, že nebude namáhán ohyby, chvěním, otřesy a pod.  DODÁVKY: V kruzích.</t>
  </si>
  <si>
    <t>222280215R00</t>
  </si>
  <si>
    <t>Kabel UTP kat.6 v trubkách</t>
  </si>
  <si>
    <t>371201305</t>
  </si>
  <si>
    <t>Kabel UTP Elite, Cat6, drát</t>
  </si>
  <si>
    <t xml:space="preserve">Poznámka k položce:_x000d_
UTP kabel kategorie 6, venkovní PE, 305m box, cívka  Mechanické parametry:  4 párový kabel  Vodič 23AWG, Cu  Izolace vodičů HDPE  Izolace pláště LDPE, průměr 0,5mm  průměr kabelu 6,5 mm  hmotnost mědi: 20kg/km  balení v boxu po 305 m  potisk – metráž, průmyslové standardy  barevné značení na všech vodičích, vnější izolace černá  Elektrické parametry:  Impedance: 100+/-15 Ohm (1-125MHz)  Kapacitance, max.: 5.6nF/100m  Stejnosměrný odpor, maximálně: 93 Ohm /m  Stejnosměrný rozdíl v odporech párů maximálně 3%  Kapacitance nesymetrická (páry vůči zemi) maximálně: 330pF/100m  Zpoždění mezi páry maximálně 45ns/100m (1-100MHz)  Rychlost šíření signálu (NVP): 69%</t>
  </si>
  <si>
    <t>210800282RT2</t>
  </si>
  <si>
    <t>Kabel bezhalogenový CXKH 2 x 1,5 mm2 pevně uložený, včetně dodávky kabelu CXKH-R</t>
  </si>
  <si>
    <t>210800300RT2</t>
  </si>
  <si>
    <t>Kabel bezhalogenový CXKH 4 x 1,5 mm2 pevně uložený, včetně dodávky kabelu CXKH-R</t>
  </si>
  <si>
    <t>M29</t>
  </si>
  <si>
    <t>Total stop</t>
  </si>
  <si>
    <t>21204VD</t>
  </si>
  <si>
    <t>Central / total stop tlačítko - Požární tlačítko 120x120x50 IP55 se 4 kontakty včetně dodávky tlačítka</t>
  </si>
  <si>
    <t>210800282RT3</t>
  </si>
  <si>
    <t>3457171101x</t>
  </si>
  <si>
    <t>Příchytka kabelů jednostranná 8mm PO</t>
  </si>
  <si>
    <t>M30</t>
  </si>
  <si>
    <t>210800317RT2</t>
  </si>
  <si>
    <t>Kabel bezhalogenový CXKH 5 x 4 mm2 pevně uložený, včetně dodávky kabelu CXKH-R</t>
  </si>
  <si>
    <t>M31</t>
  </si>
  <si>
    <t>979092111R00</t>
  </si>
  <si>
    <t>Vyklizení ulehlé suti z pl.do 15 m2/ hl. 2 m-ručně</t>
  </si>
  <si>
    <t>979095131R00</t>
  </si>
  <si>
    <t>Doprava hmot, jízda přívěsného vozíku</t>
  </si>
  <si>
    <t>km</t>
  </si>
  <si>
    <t>21100000000001VD</t>
  </si>
  <si>
    <t>Revize elektro</t>
  </si>
  <si>
    <t>351826VD</t>
  </si>
  <si>
    <t>Podružný elektroinstalační materiál</t>
  </si>
  <si>
    <t>kpl</t>
  </si>
  <si>
    <t>D144b - Silnoproud pavilon A, B, C, D, F</t>
  </si>
  <si>
    <t>212120VD</t>
  </si>
  <si>
    <t>Rozvaděč R1-C - komplet včetně montáže a připojení</t>
  </si>
  <si>
    <t>212121VD</t>
  </si>
  <si>
    <t>Rozvaděč R2-C - komplet včetně montáže a připojení</t>
  </si>
  <si>
    <t>212122VD</t>
  </si>
  <si>
    <t>Rozvaděč R1-F - komplet včetně montáže a připojení</t>
  </si>
  <si>
    <t>212123VD</t>
  </si>
  <si>
    <t>Rozvaděč R2-F - komplet včetně montáže a připojení</t>
  </si>
  <si>
    <t>212128VD</t>
  </si>
  <si>
    <t>Rozvaděč RTČ-1457 - komplet včetně montáže a připojení</t>
  </si>
  <si>
    <t>212124VD</t>
  </si>
  <si>
    <t>Rozvaděč RTČ-C - komplet včetně montáže a připojení</t>
  </si>
  <si>
    <t>212125VD</t>
  </si>
  <si>
    <t>Rozvaděč RTČ-F - komplet včetně montáže a připojení</t>
  </si>
  <si>
    <t>212126VD</t>
  </si>
  <si>
    <t>Rozvaděč RE-1457 (SEL) - komplet včetně montáže a připojení</t>
  </si>
  <si>
    <t>212127VD</t>
  </si>
  <si>
    <t>Rozvaděč RE-1457 (TČ) - komplet včetně montáže a připojení</t>
  </si>
  <si>
    <t>212129VD</t>
  </si>
  <si>
    <t>Rozvaděč RH-1457 - komplet včetně montáže a připojení (požární odolnost EI 30 DP1 s dveřmi EI 15 DP1 Sm)</t>
  </si>
  <si>
    <t>-1708026460</t>
  </si>
  <si>
    <t>460270007RT1</t>
  </si>
  <si>
    <t>Pilíř zděný pro 3 skříně SR 5, bez koncového dílu, z cihel vápenopískových 29/14/6,5</t>
  </si>
  <si>
    <t>1962620532</t>
  </si>
  <si>
    <t>-1826683288</t>
  </si>
  <si>
    <t>817446880</t>
  </si>
  <si>
    <t>210100065RA0</t>
  </si>
  <si>
    <t>Kabelové vedení NN v zemi, 1x kabel 3x240+120</t>
  </si>
  <si>
    <t xml:space="preserve">Poznámka k položce:_x000d_
Položka obsahuje: - výkop rýhy strojně 35/70 cm - kabelové lože tl. 20 cm - dodávku a osazení kabelů - zakrytí kabelu výstražnou fólií  - zához rýhy ručně 35/70 cm - provizorní úprava terén</t>
  </si>
  <si>
    <t>650124227RT2</t>
  </si>
  <si>
    <t>Uložení kabelu Cu 4 x 50 mm2 pevně, včetně dodávky kabelu 1-CYKY 4 x 50 mm2</t>
  </si>
  <si>
    <t>210100059RA0</t>
  </si>
  <si>
    <t>Kabelové vedení NN v zemi, 1x kabel 3x150+70</t>
  </si>
  <si>
    <t>650124501RT2</t>
  </si>
  <si>
    <t>Uložení kabelu Cu 3 x 35+25 mm2 pevně, včetně dodávky kabelu 1-CYKY 3 x 35 + 25 mm2</t>
  </si>
  <si>
    <t>210800320RT2</t>
  </si>
  <si>
    <t>Kabel bezhalogenový CXKH 5 x 16 mm2 pevně uložený, včetně dodávky kabelu CXKH-R</t>
  </si>
  <si>
    <t>210800321RT2</t>
  </si>
  <si>
    <t>Kabel bezhalogenový CXKH 5 x 25 mm2 pevně uložený, včetně dodávky kabelu CXKH-R</t>
  </si>
  <si>
    <t xml:space="preserve">Poznámka k položce:_x000d_
Elektroinstalační trubky  Je vhodný především pro mechanickou ochranu všech druhů energetických a telekomunikačních vedení.  Ochranné trubky mohou být též použity jako záložní ochranné trubky pro pozdější využití.  Pomocí distančních rozpěrek lze realizovat uložení ve více vrstvách.  Pro svou vysokou odolnost proti agresivním látkám má trubkový systém svoje opodstatnění i v chemickém průmyslu.  Vnější plášť trubky je vyroben z HDPE, vnitřní z LDPE. Tato kombinace umožňuje vysokou ohebnost.  Pro svoji vysokou ohebnost,při zachování pevnosti stěny je vhodný pro ochranu přípojek vody nebo plynu.  Technické specifikace Konstrukce dvojité stěny - uvnitř hladká trubka a zevně trubka korugovaná Trubkový systém splňuje pevnost v tlaku &gt;450 N a umožňuje práci v teplotním rozmezí -45 °C až +60 °C při zachování tvaru trubky. Stupeň krytí: IP 67 - při použití těsnících kroužků. Trubky se dodávají standardně v červené barvě. Na jednom konci trubky je nasunuta spojka, která umožňuje napojení trubek.  Utěsnění proti vniknutí prachu a písku.  Nasunutím dvou profilovaných těsnění na spojovanétrubky je možné zabránit zaplavení vodou.</t>
  </si>
  <si>
    <t>222260546R01x</t>
  </si>
  <si>
    <t>Trubka průměr 63 mm, upevněná na povrchu</t>
  </si>
  <si>
    <t>3457114702x</t>
  </si>
  <si>
    <t>Trubka kabelová chránička průměr 63mm</t>
  </si>
  <si>
    <t>1266379639</t>
  </si>
  <si>
    <t>348360144x</t>
  </si>
  <si>
    <t>Svítidlo průmyslové IP66</t>
  </si>
  <si>
    <t xml:space="preserve">Poznámka k položce:_x000d_
Plastové průmyslové LED svítidlo, s difuzorem z translucentního polykarbonátu.  Vhodné pro průmyslové vnitřní i venkovní zastřešené prostory, skladovací haly, sportovní areály, dílny, garáže, dopravní terminály, hospodářské objekty a laboratoře bez nebezpečí výbuchu plynů, prachů a hořlavých par. Odolává prachu, vlhku a tryskající vodě.  Základna a difuzor z polykarbonátu (PC) mají zvýšenou odolnost proti deformaci a nárazu</t>
  </si>
  <si>
    <t>213651VD</t>
  </si>
  <si>
    <t>Venkovní nástěnné LED svítidlo, 1x10W, IP44, s integrovaným PIR čidlem</t>
  </si>
  <si>
    <t>210110041RT6</t>
  </si>
  <si>
    <t>210110043RT6</t>
  </si>
  <si>
    <t>210110045RT6</t>
  </si>
  <si>
    <t>210110046RT6</t>
  </si>
  <si>
    <t>Spínač zapuštěný křížový, řazení 7, vč. dodávky strojku, rámečku a krytu</t>
  </si>
  <si>
    <t>210110603RT6</t>
  </si>
  <si>
    <t>Stmívač otočný, včetně dodávky strojku, rámečku a krytu</t>
  </si>
  <si>
    <t>210800285RT3</t>
  </si>
  <si>
    <t>Kabel bezhalogenový CXKH 3 x 1,5 mm2 pevně uložený, včetně dodávky kabelu CXKH-V</t>
  </si>
  <si>
    <t>210800286RT3</t>
  </si>
  <si>
    <t>Kabel bezhalogenový CXKH 3 x 2,5 mm2 pevně uložený, včetně dodávky kabelu CXKH-V</t>
  </si>
  <si>
    <t>-1942796806</t>
  </si>
  <si>
    <t>1080313658</t>
  </si>
  <si>
    <t>Poznámka k položce:_x000d_
včetně dodávky GW74201 Požární tlačítko 120x120x50 IP55 se 4 kontakty a držáku kontaktů GW74203</t>
  </si>
  <si>
    <t>Kabel bezhalogenový CXKH 2 x 1,5 mm2 pevně uložený, včetně dodávky kabelu CXKH-V</t>
  </si>
  <si>
    <t xml:space="preserve">Poznámka k položce:_x000d_
Požárně odolné systémy Příchytka 6708 PO  Příchytky se upevňují k podkladovému materiálu pomocí šroubů do betonu SB 6.3X35.  Příchytky 6708-6712 je možné umístit dvě pod jeden šroub a vytvořit tak trasu pro umístění dvou kabelů</t>
  </si>
  <si>
    <t>547366491</t>
  </si>
  <si>
    <t>D144c - Hromosvod a uzemnění</t>
  </si>
  <si>
    <t xml:space="preserve">    M22 - Vnější ochrana před bleskem</t>
  </si>
  <si>
    <t xml:space="preserve">    M23 - Uzemnění</t>
  </si>
  <si>
    <t xml:space="preserve">    M24 - Ostatní náklady</t>
  </si>
  <si>
    <t>Poznámka k položce:_x000d_
Demontážní práce</t>
  </si>
  <si>
    <t>Vnější ochrana před bleskem</t>
  </si>
  <si>
    <t>210220101RU2</t>
  </si>
  <si>
    <t>Vodiče svodové FeZn D do 10,Al 10,Cu 8 +podpěry, včetně dodávky drátu AlMgSi T/4 8 mm</t>
  </si>
  <si>
    <t>35441544</t>
  </si>
  <si>
    <t>Podpěra vedení na ploché střechy PV 21d</t>
  </si>
  <si>
    <t>2046161872</t>
  </si>
  <si>
    <t xml:space="preserve">Poznámka k položce:_x000d_
podpěra vedení na ploché střechy  použití: upevnění vodiče na plochých střechách materiál: plast s přichycenou betonovou kostko</t>
  </si>
  <si>
    <t>35441460</t>
  </si>
  <si>
    <t>Podpěra vedení do zdiva na hmoždinku PV 1h</t>
  </si>
  <si>
    <t>210220301RT2</t>
  </si>
  <si>
    <t>Svorka hromosvodová do 2 šroubů /SS, SZ, SO/, včetně dodávky svorky SS</t>
  </si>
  <si>
    <t>210220301RT3</t>
  </si>
  <si>
    <t>Svorka hromosvodová do 2 šroubů /SS, SZ, SO/, včetně dodávky svorky SZ</t>
  </si>
  <si>
    <t>210220302RT5</t>
  </si>
  <si>
    <t>Svorka hromosvodová nad 2 šrouby /ST, SJ, SR, atd/, včetně dodávky svorky SJ 1 k jímací tyči</t>
  </si>
  <si>
    <t>896191692</t>
  </si>
  <si>
    <t>210220372RT1</t>
  </si>
  <si>
    <t>Úhelník ochranný nebo trubka s držáky do zdiva včetně ochran.úhelníku + 2 držáky do zdi</t>
  </si>
  <si>
    <t>210293013R00</t>
  </si>
  <si>
    <t>Nátěr ochranného úhelníku nebo trubky+držáky</t>
  </si>
  <si>
    <t>210293011R00</t>
  </si>
  <si>
    <t>Nátěr svodového vodiče včetně podpěr a svorek</t>
  </si>
  <si>
    <t>11163350x</t>
  </si>
  <si>
    <t>Suspenze asfaltová izolační, bal. 9,5 kg</t>
  </si>
  <si>
    <t>210220401RT1</t>
  </si>
  <si>
    <t>Označení svodu štítky, smaltované, umělá hmota, včetně dodávky štítku</t>
  </si>
  <si>
    <t>650111913R00</t>
  </si>
  <si>
    <t>Montáž jímací tyče do 3 m, na stojan</t>
  </si>
  <si>
    <t>35441040</t>
  </si>
  <si>
    <t>Tyč jímací JR 2,0 bez osazení, l = 2000 mm</t>
  </si>
  <si>
    <t xml:space="preserve">Poznámka k položce:_x000d_
Jímací tyč s rovným koncem délka 2000 mm  použití: jímací zařízení vyčnívající nad chráněným objekte</t>
  </si>
  <si>
    <t>35129VD</t>
  </si>
  <si>
    <t>Podstavec betonový PB 19, 19kg</t>
  </si>
  <si>
    <t>597559551</t>
  </si>
  <si>
    <t>35136VD</t>
  </si>
  <si>
    <t>Izolační tyč pro vodiče 93mm + držák na trubku</t>
  </si>
  <si>
    <t>-737476997</t>
  </si>
  <si>
    <t>Uzemnění</t>
  </si>
  <si>
    <t>210220022RT1</t>
  </si>
  <si>
    <t>Vedení uzemňovací v zemi FeZn, D 8 - 10 mm, včetně drátu FeZn 10 mm</t>
  </si>
  <si>
    <t>210220021RT1</t>
  </si>
  <si>
    <t>Vedení uzemňovací v zemi FeZn do 120 mm2 vč.svorek, včetně pásku FeZn 30 x 4 mm</t>
  </si>
  <si>
    <t>210220302RT4</t>
  </si>
  <si>
    <t>Svorka hromosvodová nad 2 šrouby /ST, SJ, SR, atd/, včetně dodávky svorky SJ 2 k zemnicí tyči</t>
  </si>
  <si>
    <t>21101VD</t>
  </si>
  <si>
    <t>Revize hromosvodu</t>
  </si>
  <si>
    <t>svod</t>
  </si>
  <si>
    <t>1811405975</t>
  </si>
  <si>
    <t>D145 - Slaboproud</t>
  </si>
  <si>
    <t xml:space="preserve">    742 - Elektroinstalace - slaboproud</t>
  </si>
  <si>
    <t xml:space="preserve">      742-1 - RWA - ovládání oken</t>
  </si>
  <si>
    <t xml:space="preserve">      742-2 - Ozvučení</t>
  </si>
  <si>
    <t xml:space="preserve">      742-3 - SK</t>
  </si>
  <si>
    <t xml:space="preserve">      742-4 - VDT</t>
  </si>
  <si>
    <t xml:space="preserve">      742-5 - Signalizace WC invalidé</t>
  </si>
  <si>
    <t xml:space="preserve">      742-6 - PZTS</t>
  </si>
  <si>
    <t xml:space="preserve">      742-7 - Trasy společné pro vnitřní a vnější rozvody SLP</t>
  </si>
  <si>
    <t>Elektroinstalace - slaboproud</t>
  </si>
  <si>
    <t>742-1</t>
  </si>
  <si>
    <t>RWA - ovládání oken</t>
  </si>
  <si>
    <t>742210003R1</t>
  </si>
  <si>
    <t>Montáž ústředny RWA čtyř nebo vícekruhové bez čelního panelu</t>
  </si>
  <si>
    <t>EMB7300-5-2</t>
  </si>
  <si>
    <t>Řídicí jednotka pro ovládání oken v krytu se zdojem. Jednotka se zatížením 5A, 2x větrací sekce</t>
  </si>
  <si>
    <t>742220161</t>
  </si>
  <si>
    <t>Montáž akumulátoru 12 V</t>
  </si>
  <si>
    <t>https://podminky.urs.cz/item/CS_URS_2024_02/742220161</t>
  </si>
  <si>
    <t>AKU12V7</t>
  </si>
  <si>
    <t>Akumulátor 12V/7Ah, svorky, životnost až 5 let</t>
  </si>
  <si>
    <t>741210204</t>
  </si>
  <si>
    <t>Montáž rozváděčů skříňových nebo panelových bez zapojení vodičů dělitelných, hmotnosti jednoho pole do 500 kg</t>
  </si>
  <si>
    <t>https://podminky.urs.cz/item/CS_URS_2024_02/741210204</t>
  </si>
  <si>
    <t>SP1084EI30</t>
  </si>
  <si>
    <t>Rozvaděč na omítku EI30-DP1 VxŠxH 1090x860x400 včetně ventilačních mřížek EI30 - 1x 270x270mm a 1x 210x210mm, kabelová průchodka EI - UKM-1, montážní panel</t>
  </si>
  <si>
    <t>742210121</t>
  </si>
  <si>
    <t>Montáž hlásiče automatického bodového</t>
  </si>
  <si>
    <t>https://podminky.urs.cz/item/CS_URS_2024_02/742210121</t>
  </si>
  <si>
    <t>742210131</t>
  </si>
  <si>
    <t>Montáž soklu hlásiče nebo patice</t>
  </si>
  <si>
    <t>-299439730</t>
  </si>
  <si>
    <t>https://podminky.urs.cz/item/CS_URS_2024_02/742210131</t>
  </si>
  <si>
    <t>RWAHLO</t>
  </si>
  <si>
    <t>Opticko-kouřový hlásič včetně patice</t>
  </si>
  <si>
    <t>RWAHLT</t>
  </si>
  <si>
    <t>Teplotní hlásič včetně patice</t>
  </si>
  <si>
    <t>EPSHL-PO</t>
  </si>
  <si>
    <t>Popisný štítek</t>
  </si>
  <si>
    <t>742210151</t>
  </si>
  <si>
    <t>Montáž hlásiče tlačítkového se sklíčkem</t>
  </si>
  <si>
    <t>https://podminky.urs.cz/item/CS_URS_2024_02/742210151</t>
  </si>
  <si>
    <t>RWATL1</t>
  </si>
  <si>
    <t>Tlačítkový hlásič oranžové barvy, se signalizaci stavu ústředny a s resetovacím tlačítkem</t>
  </si>
  <si>
    <t>RWATL2</t>
  </si>
  <si>
    <t>Tlačítkový hlásič oranžové barvy, bez signalizace stavu</t>
  </si>
  <si>
    <t>741330301</t>
  </si>
  <si>
    <t>Montáž ovladačů tlačítkových vestavných se zapojením vodičů bez aretace</t>
  </si>
  <si>
    <t>https://podminky.urs.cz/item/CS_URS_2024_02/741330301</t>
  </si>
  <si>
    <t>TLZAL1</t>
  </si>
  <si>
    <t>Žaluziový ovladač IP20 komplet včetně rámečku</t>
  </si>
  <si>
    <t>TLZALIP</t>
  </si>
  <si>
    <t>Žaluziový ovladač IP54 komplet včetně rámečku</t>
  </si>
  <si>
    <t>MONTAZ-RWA-PR</t>
  </si>
  <si>
    <t>Montáž pohonu, kliky a průchodky, nastavení, seřízení</t>
  </si>
  <si>
    <t>RWA-KS4</t>
  </si>
  <si>
    <t>Okenní pohon KS4</t>
  </si>
  <si>
    <t>RWA-MKO</t>
  </si>
  <si>
    <t>Motorická klika pro okno</t>
  </si>
  <si>
    <t>RWA-OPR</t>
  </si>
  <si>
    <t>Průchodka kabelová pro okno</t>
  </si>
  <si>
    <t>RWA-ENDMO</t>
  </si>
  <si>
    <t>Koncový modul pohonu</t>
  </si>
  <si>
    <t>741112101</t>
  </si>
  <si>
    <t>Montáž krabic elektroinstalačních bez napojení na trubky a lišty, demontáže a montáže víčka a přístroje rozvodek se zapojením vodičů na svorkovnici zapuštěných plastových kruhových do zdiva</t>
  </si>
  <si>
    <t>https://podminky.urs.cz/item/CS_URS_2024_02/741112101</t>
  </si>
  <si>
    <t>KRP-NO</t>
  </si>
  <si>
    <t>Krabice přístrojová pod omítku / SDK</t>
  </si>
  <si>
    <t>KERSV4</t>
  </si>
  <si>
    <t>Keramická svorkovnice čtyř násobná pro průřez vodiče 6mm, včetně kotvení</t>
  </si>
  <si>
    <t>973031616</t>
  </si>
  <si>
    <t>Vysekání výklenků nebo kapes ve zdivu z cihel na maltu vápennou nebo vápenocementovou kapes pro špalíky a krabice, velikosti do 100x100x50 mm</t>
  </si>
  <si>
    <t>https://podminky.urs.cz/item/CS_URS_2024_02/973031616</t>
  </si>
  <si>
    <t>742210401R</t>
  </si>
  <si>
    <t>Programování základních parametrů ústředny RWA</t>
  </si>
  <si>
    <t>-432769674</t>
  </si>
  <si>
    <t>742210421R</t>
  </si>
  <si>
    <t>Programování a oživení systému na jeden detektor RWA</t>
  </si>
  <si>
    <t>1039857966</t>
  </si>
  <si>
    <t>742210521R</t>
  </si>
  <si>
    <t>Výchozí revize systému RWA na jeden detektor</t>
  </si>
  <si>
    <t>-152679726</t>
  </si>
  <si>
    <t>742210503R</t>
  </si>
  <si>
    <t>Provedení koordinační funkční zkoušky RWA</t>
  </si>
  <si>
    <t>61835532</t>
  </si>
  <si>
    <t>RWAFCE</t>
  </si>
  <si>
    <t>Funkční zkouška RWA v navaznosti na instalované prvky a PBZ</t>
  </si>
  <si>
    <t>998742311</t>
  </si>
  <si>
    <t>Přesun hmot pro slaboproud stanovený procentní sazbou (%) z ceny vodorovná dopravní vzdálenost do 50 m ruční (bez užití mechanizace) v objektech výšky do 6 m</t>
  </si>
  <si>
    <t>-216201403</t>
  </si>
  <si>
    <t>https://podminky.urs.cz/item/CS_URS_2024_02/998742311</t>
  </si>
  <si>
    <t>742-2</t>
  </si>
  <si>
    <t>Ozvučení</t>
  </si>
  <si>
    <t>742410141</t>
  </si>
  <si>
    <t>Montáž rozhlasu serveru pro hudbu a hlášení</t>
  </si>
  <si>
    <t>https://podminky.urs.cz/item/CS_URS_2024_02/742410141</t>
  </si>
  <si>
    <t>OZVRJ</t>
  </si>
  <si>
    <t>Rozhlasová ústředna včetně zesilovače o výkonu min. 300W. Ústředna s možností rozdělení do 6 zón, pamětí zpráv, nastavení časových katalogů pro potřeby školního zvonění, výstup pro řízení podružných hodin minutovým pulzem 24V, DCF vstup</t>
  </si>
  <si>
    <t>742410001</t>
  </si>
  <si>
    <t>Montáž rozhlasu systémového zesilovače</t>
  </si>
  <si>
    <t>https://podminky.urs.cz/item/CS_URS_2024_02/742410001</t>
  </si>
  <si>
    <t>OZVDCF</t>
  </si>
  <si>
    <t>DCF přijímač 77,5kHz</t>
  </si>
  <si>
    <t>742410111</t>
  </si>
  <si>
    <t>Montáž rozhlasu klávesnice hlasatele</t>
  </si>
  <si>
    <t>https://podminky.urs.cz/item/CS_URS_2024_02/742410111</t>
  </si>
  <si>
    <t>PVA-15CST</t>
  </si>
  <si>
    <t>Stanice hlasatele - mikrofon s ohebným ramene s POP filtrem a trvalým monitorovacím systémem, 20 tlačítek, zabudovaný reproduktor</t>
  </si>
  <si>
    <t>742330041</t>
  </si>
  <si>
    <t>Montáž strukturované kabeláže zásuvek datových pod omítku, do nábytku, do parapetního žlabu nebo podlahové krabice 1 až 6 pozic</t>
  </si>
  <si>
    <t>https://podminky.urs.cz/item/CS_URS_2024_02/742330041</t>
  </si>
  <si>
    <t>DZ1NAC6</t>
  </si>
  <si>
    <t>Zásuvka na omítku, 1x keystone RJ 45 cat.6A, komplet včetně montážní desky, rámečku a krabice na omítku</t>
  </si>
  <si>
    <t>742330051</t>
  </si>
  <si>
    <t>Montáž strukturované kabeláže zásuvek datových popis portu zásuvky</t>
  </si>
  <si>
    <t>https://podminky.urs.cz/item/CS_URS_2024_02/742330051</t>
  </si>
  <si>
    <t>220370453</t>
  </si>
  <si>
    <t>Montáž reproduktoru včetně upevnění na připravené body, připojení k vedení, nastavení optimální hlasitosti, směrování a odzkoušení ozvučení s připojeným regulátorem hlasitosti, do 6 W směrového nebo tlakového</t>
  </si>
  <si>
    <t>https://podminky.urs.cz/item/CS_URS_2024_02/220370453</t>
  </si>
  <si>
    <t>OZVREP1</t>
  </si>
  <si>
    <t>Reproduktor podhledový 0,75-6W/100V, 92dB/1kHz/1W</t>
  </si>
  <si>
    <t>OZVREP2</t>
  </si>
  <si>
    <t xml:space="preserve">Reproduktor skříňkový 0,75-6W/100V, 94dB/1kHz/1W  s regulátorom hlasitosti</t>
  </si>
  <si>
    <t>OZVREP3</t>
  </si>
  <si>
    <t>Reproduktor skříňkový 0,75-6W/100V, 94dB/1kHz/1W</t>
  </si>
  <si>
    <t>OZVREP4</t>
  </si>
  <si>
    <t>Reproduktor skříňkový 1,5-6W/100V, 91dB/1kHz/1W, IP54</t>
  </si>
  <si>
    <t>220370471</t>
  </si>
  <si>
    <t>Zkoušení reproduktoru včetně funkčního vyzkoušení reproduktoru s regulátorem hlasitosti za plného výkonu rozhlasové ústředny při 1 programové ústředně</t>
  </si>
  <si>
    <t>https://podminky.urs.cz/item/CS_URS_2024_02/220370471</t>
  </si>
  <si>
    <t>742340001</t>
  </si>
  <si>
    <t>Montáž jednotného času hodin závěsných</t>
  </si>
  <si>
    <t>https://podminky.urs.cz/item/CS_URS_2024_02/742340001</t>
  </si>
  <si>
    <t>JC-PH</t>
  </si>
  <si>
    <t>Podružné hodiny jednotného času, kulaté dn28, oboustranné včetně monotážní konzole do stropu/na rastr podhledu, řízení minutovým pulzem 24VDC</t>
  </si>
  <si>
    <t>742340801R</t>
  </si>
  <si>
    <t>Demontáž závěsných hodin oboustranných nebo nástěnných se zachováním funkčnosti, vyčištění</t>
  </si>
  <si>
    <t>742123001</t>
  </si>
  <si>
    <t>Montáž přepěťové ochrany pro slaboproudá zařízení</t>
  </si>
  <si>
    <t>https://podminky.urs.cz/item/CS_URS_2024_02/742123001</t>
  </si>
  <si>
    <t>DCFPO</t>
  </si>
  <si>
    <t>Přepěťová ochrana pro DCF přijímač</t>
  </si>
  <si>
    <t>742330022R</t>
  </si>
  <si>
    <t>Montáž panelu se svorkovnicí pro rozvody reproduktorových linek a hodin</t>
  </si>
  <si>
    <t>OZV19PSV</t>
  </si>
  <si>
    <t>19" montážní panel 3U s krytem, DIN lištou a 24x svorka do 2,5mm</t>
  </si>
  <si>
    <t>741112111</t>
  </si>
  <si>
    <t>Montáž krabic elektroinstalačních bez napojení na trubky a lišty, demontáže a montáže víčka a přístroje rozvodek se zapojením vodičů na svorkovnici nástěnných plastových čtyřhranných pro vodiče Ø do 4 mm2</t>
  </si>
  <si>
    <t>https://podminky.urs.cz/item/CS_URS_2024_02/741112111</t>
  </si>
  <si>
    <t>KR80X80</t>
  </si>
  <si>
    <t>Instalační krabice na omítku 80x80 mm včetně svorkovnice</t>
  </si>
  <si>
    <t>742410201</t>
  </si>
  <si>
    <t>Montáž rozhlasu nastavení a oživení ústředny rozhlasu a naprogramování</t>
  </si>
  <si>
    <t>https://podminky.urs.cz/item/CS_URS_2024_02/742410201</t>
  </si>
  <si>
    <t>742410301</t>
  </si>
  <si>
    <t>Montáž rozhlasu měření impedance rozhlasové ústředny</t>
  </si>
  <si>
    <t>https://podminky.urs.cz/item/CS_URS_2024_02/742410301</t>
  </si>
  <si>
    <t>HZS2232</t>
  </si>
  <si>
    <t>Hodinové zúčtovací sazby profesí PSV provádění stavebních instalací elektrikář odborný</t>
  </si>
  <si>
    <t>1937238206</t>
  </si>
  <si>
    <t>https://podminky.urs.cz/item/CS_URS_2024_02/HZS2232</t>
  </si>
  <si>
    <t>"Práce na stávající instalaci jednotného času, demontáže, označení a přepojení kabeláže</t>
  </si>
  <si>
    <t>OZVFCE</t>
  </si>
  <si>
    <t>Funkční zkouška ozvučení a jednotného času</t>
  </si>
  <si>
    <t>OZVREVIZE</t>
  </si>
  <si>
    <t>Revize ozvučení a jednotného času</t>
  </si>
  <si>
    <t>-103277365</t>
  </si>
  <si>
    <t>742-3</t>
  </si>
  <si>
    <t>SK</t>
  </si>
  <si>
    <t>742330001</t>
  </si>
  <si>
    <t>Montáž strukturované kabeláže rozvaděče nástěnného</t>
  </si>
  <si>
    <t>https://podminky.urs.cz/item/CS_URS_2024_02/742330001</t>
  </si>
  <si>
    <t>DR126040KD</t>
  </si>
  <si>
    <t>Datový rozvaděč 19",IP20, 12U, š600, hl.400mm, plechové dveře, zámek FAB, odnimatelné bočnice</t>
  </si>
  <si>
    <t>742330005</t>
  </si>
  <si>
    <t>Montáž strukturované kabeláže rozvaděče stojanového přes 30U</t>
  </si>
  <si>
    <t>https://podminky.urs.cz/item/CS_URS_2024_02/742330005</t>
  </si>
  <si>
    <t>DR326060PDP</t>
  </si>
  <si>
    <t>Datový rozvaděč 19",IP20, 32U, š600, hl.600mm, prosklené dveře včetně podstavce, zámek FAB</t>
  </si>
  <si>
    <t>DRVH40</t>
  </si>
  <si>
    <t>Vyvazovací háček kovový 40x40</t>
  </si>
  <si>
    <t>742330011</t>
  </si>
  <si>
    <t>Montáž zařízení do rozvaděče (switch, UPS, DVR, server) bez nastavení</t>
  </si>
  <si>
    <t>DRFAN4</t>
  </si>
  <si>
    <t>Ventilační jednotka 4x ventilátor, termostat</t>
  </si>
  <si>
    <t>742330022</t>
  </si>
  <si>
    <t>Montáž strukturované kabeláže příslušenství a ostatní práce k rozvaděčům napájecího panelu</t>
  </si>
  <si>
    <t>https://podminky.urs.cz/item/CS_URS_2024_02/742330022</t>
  </si>
  <si>
    <t>DRPANEL230</t>
  </si>
  <si>
    <t>19" napájecí panel 8x230V/16A, přepěťová ochrana III.stupeň</t>
  </si>
  <si>
    <t>742330023</t>
  </si>
  <si>
    <t>Montáž strukturované kabeláže příslušenství a ostatní práce k rozvaděčům vyvazovacíhoho panelu 1U</t>
  </si>
  <si>
    <t>https://podminky.urs.cz/item/CS_URS_2024_02/742330023</t>
  </si>
  <si>
    <t>DRVPP1U</t>
  </si>
  <si>
    <t>19" vyvazovací panel 1U, průchozí</t>
  </si>
  <si>
    <t>742330021</t>
  </si>
  <si>
    <t>Montáž strukturované kabeláže příslušenství a ostatní práce k rozvaděčům police</t>
  </si>
  <si>
    <t>https://podminky.urs.cz/item/CS_URS_2024_02/742330021</t>
  </si>
  <si>
    <t>DRPOL1U40</t>
  </si>
  <si>
    <t>19" police 1U, 40cm</t>
  </si>
  <si>
    <t>742330028</t>
  </si>
  <si>
    <t>Montáž strukturované kabeláže příslušenství a ostatní práce k rozvaděčům konektoru MM/SM - svár</t>
  </si>
  <si>
    <t>OPSMLC-SM</t>
  </si>
  <si>
    <t>Optický pigtail 9/125 1m, SM, LCupc</t>
  </si>
  <si>
    <t>TOOS45</t>
  </si>
  <si>
    <t>Trubičková Ochrana Optického svaru 45mm</t>
  </si>
  <si>
    <t>OK12S</t>
  </si>
  <si>
    <t>Optická kazeta pro 12sváru</t>
  </si>
  <si>
    <t>OSLCD-SM</t>
  </si>
  <si>
    <t>Optická spojka LCupc, SM duplex</t>
  </si>
  <si>
    <t>OPC-LC-LC_SM9-2</t>
  </si>
  <si>
    <t>LCupc-LCupc simplex optický patch cord 9/125, 2m</t>
  </si>
  <si>
    <t>OPC-LC-LC_SM9-1</t>
  </si>
  <si>
    <t>LCupc-LCupc simplex optický patch cord 9/125, 1m</t>
  </si>
  <si>
    <t>OPCLCU-LCU_SM9-05</t>
  </si>
  <si>
    <t>LCupc-LCupc duplex optický patch cord 9/125, 0,5m</t>
  </si>
  <si>
    <t>742330011R</t>
  </si>
  <si>
    <t>Montáž optické vany</t>
  </si>
  <si>
    <t>DROV12LCD</t>
  </si>
  <si>
    <t>Optická vana s čelem pro 12x LC duplex konektorů</t>
  </si>
  <si>
    <t>DROV24LCD</t>
  </si>
  <si>
    <t>Optická vana s čelem pro 24x LC duplex konektorů</t>
  </si>
  <si>
    <t>742330052</t>
  </si>
  <si>
    <t>Montáž strukturované kabeláže zásuvek datových popis portů patchpanelu</t>
  </si>
  <si>
    <t>https://podminky.urs.cz/item/CS_URS_2024_02/742330052</t>
  </si>
  <si>
    <t>742330012</t>
  </si>
  <si>
    <t>Montáž strukturované kabeláže zařízení do rozvaděče switche, UPS, DVR, server bez nastavení</t>
  </si>
  <si>
    <t>https://podminky.urs.cz/item/CS_URS_2024_02/742330012</t>
  </si>
  <si>
    <t>UPSLI-1,5K</t>
  </si>
  <si>
    <t>Záložní zdroj UPS 1,5kVA/1,3kW, 4min, 230V, RACK, Line-interaktivní, SNMP modul a lišty pro uchycení do racku</t>
  </si>
  <si>
    <t>742330024</t>
  </si>
  <si>
    <t>Montáž strukturované kabeláže příslušenství a ostatní práce k rozvaděčům patch panelu 24 portů</t>
  </si>
  <si>
    <t>-174184536</t>
  </si>
  <si>
    <t>https://podminky.urs.cz/item/CS_URS_2024_02/742330024</t>
  </si>
  <si>
    <t>USW-24</t>
  </si>
  <si>
    <t>Switch, 24x Gbit RJ45, 2x SFP, management, L2</t>
  </si>
  <si>
    <t>ES-24-250W</t>
  </si>
  <si>
    <t>Switch, 24x Gbit LAN, 2x SFP, PoE+, 802.3af/at, PoE 250W, management L2</t>
  </si>
  <si>
    <t>742330046</t>
  </si>
  <si>
    <t>Montáž strukturované kabeláže příslušenství a ostatní práce k rozvaděčům patch panelu 48 portů</t>
  </si>
  <si>
    <t>276126666</t>
  </si>
  <si>
    <t>https://podminky.urs.cz/item/CS_URS_2024_02/742330046</t>
  </si>
  <si>
    <t>USW-48-POE</t>
  </si>
  <si>
    <t>Switch, 48x Gbit RJ45, 4x SFP, PoE+, 802.3af/at, PoE 195W, management, L2</t>
  </si>
  <si>
    <t>USW-Pro-AGG</t>
  </si>
  <si>
    <t>Switch, agregační, 28x 10G SFP+, 4x 25Gbit SFP28, 760Gbps, 565,44Mpps, kovové provedení</t>
  </si>
  <si>
    <t>742330029</t>
  </si>
  <si>
    <t>Montáž strukturované kabeláže příslušenství a ostatní práce k rozvaděčům konektoru MM/SM</t>
  </si>
  <si>
    <t>662200157</t>
  </si>
  <si>
    <t>https://podminky.urs.cz/item/CS_URS_2024_02/742330029</t>
  </si>
  <si>
    <t>SFP-RJ-1</t>
  </si>
  <si>
    <t>SFP modul 1000Base-T, RJ-45</t>
  </si>
  <si>
    <t>SFP-S-LC-1T</t>
  </si>
  <si>
    <t>Optický modul, SFP, 3km, WDM, TX1310nm/RX1550nm, LC</t>
  </si>
  <si>
    <t>SFP-S-LC-1R</t>
  </si>
  <si>
    <t>Optický modul, SFP, 3km, WDM, TX1550nm/RX1310nm, LC</t>
  </si>
  <si>
    <t>-1613883150</t>
  </si>
  <si>
    <t>"Konfigurace aktivních prvků, nastavení, začlenění do sítě</t>
  </si>
  <si>
    <t>PBXIP560</t>
  </si>
  <si>
    <t>IP PBX ústředna, pro až 200 uživatelů / klapek a až 60 současných hovorů, vč. automatického nahrávání hovorů, kovové provedení, rack. Možnost rozšířit o S2/O2/SO/BRI/GSM moduly nebo rozšiřující D30 modul.</t>
  </si>
  <si>
    <t>PBXIP560.1</t>
  </si>
  <si>
    <t>Rozšiřující karta pro použití v kombinaci s ústřednami IP. Karta obsahuje 4 sloty pro S2, O2, SO, BRI nebo GSM moduly</t>
  </si>
  <si>
    <t>PBXIP560.2</t>
  </si>
  <si>
    <t>Modul disponuje dvěma BRI porty pro připojení 2 digitálních ISDN2 linek (4 kanály). BRI porty lze podobně jako u portů FXO využít také jako záložní kanál při výpadku internetového připojení.</t>
  </si>
  <si>
    <t>TA2400</t>
  </si>
  <si>
    <t>IP brána s 24 FXS porty pro připojení analogových telefonů a faxů</t>
  </si>
  <si>
    <t>"Naprogramování telefonní ústředny, odzkoušení</t>
  </si>
  <si>
    <t>PP6-24VL</t>
  </si>
  <si>
    <t>Patch panel nestíněný 24port cat.6 s vyvazovací lištou</t>
  </si>
  <si>
    <t>PP5-24VL</t>
  </si>
  <si>
    <t>Patch panel nestíněný 24port cat.5e s vyvazovací lištou</t>
  </si>
  <si>
    <t>742330025</t>
  </si>
  <si>
    <t>Montáž strukturované kabeláže příslušenství a ostatní práce k rozvaděčům patch panelu IDSN, 50 portů</t>
  </si>
  <si>
    <t>https://podminky.urs.cz/item/CS_URS_2024_02/742330025</t>
  </si>
  <si>
    <t>PPISDN-50</t>
  </si>
  <si>
    <t>Patch panel ISDN cat.3, 50 port</t>
  </si>
  <si>
    <t>742330025R</t>
  </si>
  <si>
    <t>Montáž patch panelu IDSN, 25 portů včetně ukončení vodičů</t>
  </si>
  <si>
    <t>PPISDN-50.1</t>
  </si>
  <si>
    <t>Patch panel ISDN cat.3, 25 port</t>
  </si>
  <si>
    <t>SADAM6</t>
  </si>
  <si>
    <t>Montážní sada M6, 4x</t>
  </si>
  <si>
    <t>742330011RR</t>
  </si>
  <si>
    <t>Montáž WIFI AP</t>
  </si>
  <si>
    <t>WIFIAP1</t>
  </si>
  <si>
    <t>Access point, Hotspot, 1750Mbps, 2,4GHz, 5GHz, 802.11ac, MIMO 3x3 včetně držáku na stěnu/strop</t>
  </si>
  <si>
    <t>"Nastavení sítě WIFI</t>
  </si>
  <si>
    <t>"Demontáž stávajících prvků, přesun na nové pozice (MW spoj, aktivní prvky), práce na MIS/UR a PBX</t>
  </si>
  <si>
    <t>DZ1POC6</t>
  </si>
  <si>
    <t>Zásuvka pod omítku, 1x keystone RJ 45 cat.6, komplet včetně montážní desky, rámečku</t>
  </si>
  <si>
    <t>DZ1POC6IP</t>
  </si>
  <si>
    <t>Zásuvka pod omítku, 1x keystone RJ 45 cat.6, komplet včetně montážní desky, rámečku, IP54</t>
  </si>
  <si>
    <t>742330042</t>
  </si>
  <si>
    <t>https://podminky.urs.cz/item/CS_URS_2024_02/742330042</t>
  </si>
  <si>
    <t>DZ2POC6</t>
  </si>
  <si>
    <t>Zásuvka pod omítku, 2x keystone RJ 45 cat.6, komplet včetně montážní desky, rámečku</t>
  </si>
  <si>
    <t>LK45-DRAT</t>
  </si>
  <si>
    <t>Lisovací konektor RJ45 na drát. Cat.6</t>
  </si>
  <si>
    <t>742330101</t>
  </si>
  <si>
    <t>Montáž strukturované kabeláže měření segmentu metalického s vyhotovením protokolu</t>
  </si>
  <si>
    <t>https://podminky.urs.cz/item/CS_URS_2024_02/742330101</t>
  </si>
  <si>
    <t>742330102</t>
  </si>
  <si>
    <t>Montáž strukturované kabeláže měření segmentu optického, měření útlumu, 2 okna</t>
  </si>
  <si>
    <t>https://podminky.urs.cz/item/CS_URS_2024_02/742330102</t>
  </si>
  <si>
    <t>741112061R</t>
  </si>
  <si>
    <t>Montáž krabice přístrojová zapuštěná plastová kruhová</t>
  </si>
  <si>
    <t>741112071</t>
  </si>
  <si>
    <t>Montáž krabic elektroinstalačních bez napojení na trubky a lišty, demontáže a montáže víčka a přístroje přístrojových lištových plastových jednoduchých</t>
  </si>
  <si>
    <t>https://podminky.urs.cz/item/CS_URS_2024_02/741112071</t>
  </si>
  <si>
    <t>KR-NA</t>
  </si>
  <si>
    <t>Krabice přístrojová na omítku</t>
  </si>
  <si>
    <t>PKC6-05</t>
  </si>
  <si>
    <t>Patch kabel UTP cat. 6, 0,5m</t>
  </si>
  <si>
    <t>PKC6-1</t>
  </si>
  <si>
    <t>Patch kabel UTP cat. 6, 1m</t>
  </si>
  <si>
    <t>PKC6-2</t>
  </si>
  <si>
    <t>Patch kabel UTP cat. 6, 2m</t>
  </si>
  <si>
    <t>PKC6-5</t>
  </si>
  <si>
    <t>741210125</t>
  </si>
  <si>
    <t>Montáž rozváděčů litinových, hliníkových nebo plastových bez zapojení vodičů skříněk hmotnosti do 100 kg</t>
  </si>
  <si>
    <t>https://podminky.urs.cz/item/CS_URS_2024_02/741210125</t>
  </si>
  <si>
    <t>RSLPPO1</t>
  </si>
  <si>
    <t>Rozvodnice oceloplechová pro přepěťové ochrany 400x400x210 včetně montážní desky, DIN lišt, vývodek</t>
  </si>
  <si>
    <t>SLPPO</t>
  </si>
  <si>
    <t>Dvoustupňová přepěťová ochrana Ethernetu. Instalace na vstupu do objektu v blízkosti chráněného zařízení, na rozhraní zón LPZ 0 a LPZ 1 a vyšších, typ SPD D1, C2, C3, podpora POE</t>
  </si>
  <si>
    <t>MIS1A</t>
  </si>
  <si>
    <t>Telekomunikační rozvodnice MIS1A včetně montážního panelu pro 10 KRONE a 5x KRONE rozpojovací</t>
  </si>
  <si>
    <t>220552592</t>
  </si>
  <si>
    <t>Ranžírování na hlavním rozvaděči se zářezovými rozvodnými pásky (lištami), délky do 10 m 2 x 0,6</t>
  </si>
  <si>
    <t>https://podminky.urs.cz/item/CS_URS_2024_02/220552592</t>
  </si>
  <si>
    <t>220111431</t>
  </si>
  <si>
    <t>Měření na místním sdělovacím kabelu včetně měření kontinuity žil, smyčkových a izolačních odporů, vyplnění měření protokolu jednosměrné</t>
  </si>
  <si>
    <t>pár</t>
  </si>
  <si>
    <t>https://podminky.urs.cz/item/CS_URS_2024_02/220111431</t>
  </si>
  <si>
    <t>741210121</t>
  </si>
  <si>
    <t>Montáž rozváděčů litinových, hliníkových nebo plastových bez zapojení vodičů skříněk hmotnosti do 10 kg</t>
  </si>
  <si>
    <t>https://podminky.urs.cz/item/CS_URS_2024_02/741210121</t>
  </si>
  <si>
    <t>KO125</t>
  </si>
  <si>
    <t>Krabice instalační odbočná pod omítku 125 včetně víka</t>
  </si>
  <si>
    <t>973031619</t>
  </si>
  <si>
    <t>Vysekání výklenků nebo kapes ve zdivu z cihel na maltu vápennou nebo vápenocementovou kapes pro špalíky a krabice, velikosti do 150x150x100 mm</t>
  </si>
  <si>
    <t>https://podminky.urs.cz/item/CS_URS_2024_02/973031619</t>
  </si>
  <si>
    <t>742110202</t>
  </si>
  <si>
    <t>Montáž podlahových krabic montovaných do mazaniny</t>
  </si>
  <si>
    <t>https://podminky.urs.cz/item/CS_URS_2024_02/742110202</t>
  </si>
  <si>
    <t>PODKR12</t>
  </si>
  <si>
    <t>Podlahová krabice s víkem, prostor pro 12 modulů 45x45 včetně krabice do betonu</t>
  </si>
  <si>
    <t>742420021</t>
  </si>
  <si>
    <t>Montáž společné televizní antény antenního stožáru včetně upevňovacího materiálu</t>
  </si>
  <si>
    <t>https://podminky.urs.cz/item/CS_URS_2024_02/742420021</t>
  </si>
  <si>
    <t>STOZ3B</t>
  </si>
  <si>
    <t>Anténní stožár - trojnožka, 3m včetně 6x betonové zátěže a gumových podložek</t>
  </si>
  <si>
    <t>"Práce na stávajícím datovém rozvaděči, odzkoušení, vyhledaní stávajících kabelových tras a přípojných bodů v rozvaděči, přesuny, demontáže</t>
  </si>
  <si>
    <t>-1342922311</t>
  </si>
  <si>
    <t>742-4</t>
  </si>
  <si>
    <t>VDT</t>
  </si>
  <si>
    <t>VDT-MONVS</t>
  </si>
  <si>
    <t>Montáž dveřní stanice VDT</t>
  </si>
  <si>
    <t>VDT-IPSV</t>
  </si>
  <si>
    <t>Dveřní IP audio komunikátor, minimálně 3x tlačítko, PoE, systémová čtečka čipů 13,56MHz</t>
  </si>
  <si>
    <t>VDT-STR</t>
  </si>
  <si>
    <t>Instalační karabice se stříškou pro dveřní komunikátor</t>
  </si>
  <si>
    <t>VDT-MONSU</t>
  </si>
  <si>
    <t>Montáž vnitřní stanice VDT</t>
  </si>
  <si>
    <t>DS-KP8200</t>
  </si>
  <si>
    <t>SIP telefon; PoE napájení; display 4,3" 480x 272; 20 SIP linek; kapacita 2000/2000 lokálních a externích čísel; audio komprese G.711a/u, G.723.1, G.726, G.729A/B, iLBC. G.722, Opus; protokol SIP V1 (RFC2543), V2 (RFC3261); 2x RJ45 10/100/1000 Mbps; USB; 2</t>
  </si>
  <si>
    <t>RFIKKEY</t>
  </si>
  <si>
    <t>Přívěšek MIFARE 13,56 MHz</t>
  </si>
  <si>
    <t>742240006</t>
  </si>
  <si>
    <t>Montáž elektronické kontroly vstupu klávesnicové čtečky USB k PC pro načítání karet do programu</t>
  </si>
  <si>
    <t>https://podminky.urs.cz/item/CS_URS_2024_02/742240006</t>
  </si>
  <si>
    <t>DS-K1F100-D8E</t>
  </si>
  <si>
    <t>duální USB čtečka RFID čipů/karet; EMmarine i Mifare</t>
  </si>
  <si>
    <t>742320032</t>
  </si>
  <si>
    <t>Montáž elektricky ovládaných zámků ostatní prvky elektrického otvírače 12 V a stavitelnou střelkou</t>
  </si>
  <si>
    <t>https://podminky.urs.cz/item/CS_URS_2024_02/742320032</t>
  </si>
  <si>
    <t>EZ12VDC</t>
  </si>
  <si>
    <t>Elektrický otvírač 12VDC, nízkoodběrový</t>
  </si>
  <si>
    <t>742320031</t>
  </si>
  <si>
    <t>Montáž elektricky ovládaných zámků ostatní prvky napájecího zdroje</t>
  </si>
  <si>
    <t>https://podminky.urs.cz/item/CS_URS_2024_02/742320031</t>
  </si>
  <si>
    <t>ZDR12V3</t>
  </si>
  <si>
    <t>Napájecí zdroj-adapter 12V/3A</t>
  </si>
  <si>
    <t>"Nastavení, odzkoušení</t>
  </si>
  <si>
    <t>-2117744338</t>
  </si>
  <si>
    <t>742-5</t>
  </si>
  <si>
    <t>Signalizace WC invalidé</t>
  </si>
  <si>
    <t>MONTSIGWC</t>
  </si>
  <si>
    <t>Montáž sestavy WC invalidé, nastavení, odzkoušení</t>
  </si>
  <si>
    <t>SIGWCABB</t>
  </si>
  <si>
    <t>Sada signalizace WC invalidé. Sestava: kontrolní modul s alarmem, tlačítko signální tahové, tlačítko resetovací, transformátor včetně rámečků</t>
  </si>
  <si>
    <t>EACS-DM</t>
  </si>
  <si>
    <t>Signální tahové tlačítko FAP3002 včetně rámečku - rozšíření sady</t>
  </si>
  <si>
    <t>KRP2-NO</t>
  </si>
  <si>
    <t>Krabice přístrojová dvojitá pod omítku / SDK</t>
  </si>
  <si>
    <t>-1649042568</t>
  </si>
  <si>
    <t>742-6</t>
  </si>
  <si>
    <t>PZTS</t>
  </si>
  <si>
    <t>742220003</t>
  </si>
  <si>
    <t>Montáž ústředny PZTS přes 48 do 520 zón a 32 podsystémů s komunikátorem na PCO a zdrojem</t>
  </si>
  <si>
    <t>-385796773</t>
  </si>
  <si>
    <t>PZTSUSTR1</t>
  </si>
  <si>
    <t>Deska ústředny LightSYS Plus s integrovaným IP a WiFi modulem. Podpora až 512 zón (8 na desce), 32 podsystémů, 3 sběrnice, 196 programovatelných výstupů (4 na desce), 500 uživatelských kódů, napájení 14,4VDC včetně krytu a napájecího zdroje</t>
  </si>
  <si>
    <t>1043651116</t>
  </si>
  <si>
    <t>2084312706</t>
  </si>
  <si>
    <t>AKU12V18</t>
  </si>
  <si>
    <t>Akumulátor 12V/18Ah, svorky, životnost až 5 let</t>
  </si>
  <si>
    <t>-1132073936</t>
  </si>
  <si>
    <t>742220171</t>
  </si>
  <si>
    <t>Montáž komunikátoru do ústředny bez držáku telefonního</t>
  </si>
  <si>
    <t>-1700286093</t>
  </si>
  <si>
    <t>https://podminky.urs.cz/item/CS_URS_2024_02/742220171</t>
  </si>
  <si>
    <t>PSTNMOD</t>
  </si>
  <si>
    <t xml:space="preserve">Telefonní komunikátor  - PSTN modul</t>
  </si>
  <si>
    <t>151137424</t>
  </si>
  <si>
    <t>742220172</t>
  </si>
  <si>
    <t>Montáž komunikátoru do ústředny bez držáku GSM</t>
  </si>
  <si>
    <t>-655457596</t>
  </si>
  <si>
    <t>https://podminky.urs.cz/item/CS_URS_2024_02/742220172</t>
  </si>
  <si>
    <t>GSMMOD</t>
  </si>
  <si>
    <t>GSM modul včetně krytu se zdrojem a rozhraním pro připojení na sběrnici ústředny</t>
  </si>
  <si>
    <t>771890890</t>
  </si>
  <si>
    <t>-1043787706</t>
  </si>
  <si>
    <t>-1888494061</t>
  </si>
  <si>
    <t>742220172R1</t>
  </si>
  <si>
    <t>Montáž komunikátoru na PCO</t>
  </si>
  <si>
    <t>991812412</t>
  </si>
  <si>
    <t>PCOKOM</t>
  </si>
  <si>
    <t>Kompletní komunikátor v krytu se zdrojem, extérní anténa, (SATGUARD), CONTACT ID pro přenos na bezpečnostní agenturu Securitas ČR s.r.o</t>
  </si>
  <si>
    <t>-772654945</t>
  </si>
  <si>
    <t>742220141</t>
  </si>
  <si>
    <t>Montáž klávesnice pro dodanou ústřednu</t>
  </si>
  <si>
    <t>690960573</t>
  </si>
  <si>
    <t>https://podminky.urs.cz/item/CS_URS_2024_02/742220141</t>
  </si>
  <si>
    <t>LCDKL</t>
  </si>
  <si>
    <t>LCD klávesnice s proximity čtečkou 13,56MHz</t>
  </si>
  <si>
    <t>1789872926</t>
  </si>
  <si>
    <t>KLBOX</t>
  </si>
  <si>
    <t>Uzamykatelný kryt pro klávesnici</t>
  </si>
  <si>
    <t>-1854624032</t>
  </si>
  <si>
    <t>742220231</t>
  </si>
  <si>
    <t>Montáž příslušenství pro PZTS kombinovaný kloubový držák pro pohybový detektor na strop nebo na stěnu</t>
  </si>
  <si>
    <t>1912112601</t>
  </si>
  <si>
    <t>https://podminky.urs.cz/item/CS_URS_2024_02/742220231</t>
  </si>
  <si>
    <t>742220232</t>
  </si>
  <si>
    <t>Montáž příslušenství pro PZTS detektor na stěnu nebo na strop</t>
  </si>
  <si>
    <t>-1878542081</t>
  </si>
  <si>
    <t>https://podminky.urs.cz/item/CS_URS_2024_02/742220232</t>
  </si>
  <si>
    <t>PIR1</t>
  </si>
  <si>
    <t>Duální detektor digitální, dosah 15m, stupeň 2, včetně držáku</t>
  </si>
  <si>
    <t>-751529739</t>
  </si>
  <si>
    <t>PIR2</t>
  </si>
  <si>
    <t>Duální detektor digitální, dlouhý dosah 30m, stupeň 2, včetně držáku</t>
  </si>
  <si>
    <t>933336453</t>
  </si>
  <si>
    <t>PIR3</t>
  </si>
  <si>
    <t>PIR detektor stropní s dosahem průměr až 12m, stupeň 2, včetně držáku</t>
  </si>
  <si>
    <t>493809657</t>
  </si>
  <si>
    <t>742220236</t>
  </si>
  <si>
    <t>Montáž příslušenství pro PZTS magnetický kontakt závrtný čtyřdrátový</t>
  </si>
  <si>
    <t>235152636</t>
  </si>
  <si>
    <t>https://podminky.urs.cz/item/CS_URS_2024_02/742220236</t>
  </si>
  <si>
    <t>MK1</t>
  </si>
  <si>
    <t>Magnetický kontakt zápustný, stupeň 2</t>
  </si>
  <si>
    <t>2018204527</t>
  </si>
  <si>
    <t>742220235</t>
  </si>
  <si>
    <t>Montáž příslušenství pro PZTS magnetický kontakt povrchový</t>
  </si>
  <si>
    <t>-1095974774</t>
  </si>
  <si>
    <t>https://podminky.urs.cz/item/CS_URS_2024_02/742220235</t>
  </si>
  <si>
    <t>MK2</t>
  </si>
  <si>
    <t>Magnetický kontakt povrchový, stupeň 2</t>
  </si>
  <si>
    <t>-993631424</t>
  </si>
  <si>
    <t>742220053</t>
  </si>
  <si>
    <t>Montáž krabice pro magnetický kontakt propojovací</t>
  </si>
  <si>
    <t>1184064054</t>
  </si>
  <si>
    <t>https://podminky.urs.cz/item/CS_URS_2024_02/742220053</t>
  </si>
  <si>
    <t>KRTMP</t>
  </si>
  <si>
    <t>Krabice s tamper kontaktem, stupeň 2</t>
  </si>
  <si>
    <t>-809167730</t>
  </si>
  <si>
    <t>742220031</t>
  </si>
  <si>
    <t>Montáž koncentrátoru nebo expanderu v krytu pro PZTS do 8 vstupů</t>
  </si>
  <si>
    <t>1280881002</t>
  </si>
  <si>
    <t>https://podminky.urs.cz/item/CS_URS_2024_02/742220031</t>
  </si>
  <si>
    <t>EXPANDER8</t>
  </si>
  <si>
    <t>Expander-linkový modul 8x vstup včetně krytu</t>
  </si>
  <si>
    <t>-271602553</t>
  </si>
  <si>
    <t>742220211</t>
  </si>
  <si>
    <t>Montáž zálohového napájecího zdroje s dobíječem a akumulátorem</t>
  </si>
  <si>
    <t>689508478</t>
  </si>
  <si>
    <t>https://podminky.urs.cz/item/CS_URS_2024_02/742220211</t>
  </si>
  <si>
    <t>ZDR12V5S</t>
  </si>
  <si>
    <t>Napájecí zdroj 12VDC/5A se signalizačními výstupy, st.2</t>
  </si>
  <si>
    <t>-1212864445</t>
  </si>
  <si>
    <t>421054233</t>
  </si>
  <si>
    <t>AKU12V26</t>
  </si>
  <si>
    <t>Akumulátor 12V/26Ah, svorky, životnost až 5 let</t>
  </si>
  <si>
    <t>86684318</t>
  </si>
  <si>
    <t>742220401</t>
  </si>
  <si>
    <t>Nastavení a oživení PZTS programování základních parametrů ústředny</t>
  </si>
  <si>
    <t>-2116131868</t>
  </si>
  <si>
    <t>https://podminky.urs.cz/item/CS_URS_2024_02/742220401</t>
  </si>
  <si>
    <t>742220402</t>
  </si>
  <si>
    <t>Nastavení a oživení PZTS programování systému na jeden detektor</t>
  </si>
  <si>
    <t>1701228708</t>
  </si>
  <si>
    <t>https://podminky.urs.cz/item/CS_URS_2024_02/742220402</t>
  </si>
  <si>
    <t>742220411</t>
  </si>
  <si>
    <t>Nastavení a oživení PZTS oživení systému na jeden detektor</t>
  </si>
  <si>
    <t>1508826801</t>
  </si>
  <si>
    <t>https://podminky.urs.cz/item/CS_URS_2024_02/742220411</t>
  </si>
  <si>
    <t>742220421</t>
  </si>
  <si>
    <t>Nastavení a oživení PZTS instalace přístupového SW</t>
  </si>
  <si>
    <t>-1064246888</t>
  </si>
  <si>
    <t>https://podminky.urs.cz/item/CS_URS_2024_02/742220421</t>
  </si>
  <si>
    <t>742220511</t>
  </si>
  <si>
    <t>Zkoušky a revize PZTS revize výchozí systému PZTS</t>
  </si>
  <si>
    <t>8160369</t>
  </si>
  <si>
    <t>https://podminky.urs.cz/item/CS_URS_2024_02/742220511</t>
  </si>
  <si>
    <t>-600191425</t>
  </si>
  <si>
    <t>"Práce na stávající PZTS ústředně, provizorní přesun ústředny a klávesnice včetně zřízení provizorního napájení, demontáže, přepojení</t>
  </si>
  <si>
    <t>1133448072</t>
  </si>
  <si>
    <t>742-7</t>
  </si>
  <si>
    <t>Trasy společné pro vnitřní a vnější rozvody SLP</t>
  </si>
  <si>
    <t>742121001</t>
  </si>
  <si>
    <t>Montáž kabelů sdělovacích pro vnitřní rozvody počtu žil do 15</t>
  </si>
  <si>
    <t>https://podminky.urs.cz/item/CS_URS_2024_02/742121001</t>
  </si>
  <si>
    <t>UTPC6B2</t>
  </si>
  <si>
    <t>Kabel UTP cat.6 B2caS1d1</t>
  </si>
  <si>
    <t>6010*1,2 'Přepočtené koeficientem množství</t>
  </si>
  <si>
    <t>UTPC6PE</t>
  </si>
  <si>
    <t>Kabel UTP cat.6 PE</t>
  </si>
  <si>
    <t>24*1,2 'Přepočtené koeficientem množství</t>
  </si>
  <si>
    <t>UTPC5B2</t>
  </si>
  <si>
    <t>Kabel UTP cat.5e B2caS1d1</t>
  </si>
  <si>
    <t>1208*1,2 'Přepočtené koeficientem množství</t>
  </si>
  <si>
    <t>FTPC6B2</t>
  </si>
  <si>
    <t>Kabel FTP/STP cat.6 B2caS1d1</t>
  </si>
  <si>
    <t>390*1,2 'Přepočtené koeficientem množství</t>
  </si>
  <si>
    <t>STPC6B2</t>
  </si>
  <si>
    <t>Kabel STP cat.6A B2caS1d1</t>
  </si>
  <si>
    <t>168*1,2 'Přepočtené koeficientem množství</t>
  </si>
  <si>
    <t>KOAXRG</t>
  </si>
  <si>
    <t>Koaxiální kabel 75ohm, RG-MD-75</t>
  </si>
  <si>
    <t>66*1,2 'Přepočtené koeficientem množství</t>
  </si>
  <si>
    <t>PG2208</t>
  </si>
  <si>
    <t>kabel sdělovací oheň retardující bezhalogenový stíněný laminovanou Al fólií s příložným CuSn drátem s funkčností při požáru 180min a P90-R/PH120-R reakce na oheň B2cas1d1a1 jádro Cu plné 100V (SSKFH-V) 2x2x0,8mm2</t>
  </si>
  <si>
    <t>108*1,2 'Přepočtené koeficientem množství</t>
  </si>
  <si>
    <t>PG4208</t>
  </si>
  <si>
    <t>kabel sdělovací oheň retardující bezhalogenový stíněný laminovanou Al fólií s příložným CuSn drátem s funkčností při požáru 180min a P90-R/PH120-R reakce na oheň B2cas1d1a1 jádro Cu plné 100V (SSKFH-V) 4x2x0,8mm2</t>
  </si>
  <si>
    <t>48*1,2 'Přepočtené koeficientem množství</t>
  </si>
  <si>
    <t>742121002</t>
  </si>
  <si>
    <t>Montáž kabelů sdělovacích pro vnitřní rozvody počtu žil přes 15</t>
  </si>
  <si>
    <t>https://podminky.urs.cz/item/CS_URS_2024_02/742121002</t>
  </si>
  <si>
    <t>PC250205</t>
  </si>
  <si>
    <t>kabel sdělovací oheň retardující bezhalogenový stíněný laminovanou Al fólií s příložným CuSn drátem bez funkčnosti při požáru reakce na oheň B2cas1d1a1 jádro Cu plné 100V (SHKFH-R) 25x2x0,5mm2</t>
  </si>
  <si>
    <t>501*1,2 'Přepočtené koeficientem množství</t>
  </si>
  <si>
    <t>220182031</t>
  </si>
  <si>
    <t>Zatažení optického kabelu do ochranné HDPE trubky</t>
  </si>
  <si>
    <t>https://podminky.urs.cz/item/CS_URS_2024_02/220182031</t>
  </si>
  <si>
    <t>OPT-SM12</t>
  </si>
  <si>
    <t>Optický kabel 12vl. SM 9/125um, B2caS1d1</t>
  </si>
  <si>
    <t>378*1,05 'Přepočtené koeficientem množství</t>
  </si>
  <si>
    <t>741120301</t>
  </si>
  <si>
    <t>Montáž vodičů izolovaných měděných bez ukončení uložených pevně plných a laněných s PVC pláštěm, bezhalogenových, ohniodolných (např. CY, CHAH-V) průřezu žíly 0,55 až 16 mm2</t>
  </si>
  <si>
    <t>https://podminky.urs.cz/item/CS_URS_2024_02/741120301</t>
  </si>
  <si>
    <t>H07VK-6</t>
  </si>
  <si>
    <t>kabel silový oheň retardující bezhalogenový bez funkční schopnosti při požáru třída reakce na oheň B2ca (1-CXKH-R B2) 1x6mm2</t>
  </si>
  <si>
    <t>300*1,15 'Přepočtené koeficientem množství</t>
  </si>
  <si>
    <t>741120303</t>
  </si>
  <si>
    <t>Montáž vodičů izolovaných měděných bez ukončení uložených pevně plných a laněných s PVC pláštěm, bezhalogenových, ohniodolných (např. CY, CHAH-V) průřezu žíly 25 až 35 mm2</t>
  </si>
  <si>
    <t>https://podminky.urs.cz/item/CS_URS_2024_02/741120303</t>
  </si>
  <si>
    <t>H07VK-25</t>
  </si>
  <si>
    <t>kabel silový oheň retardující bezhalogenový bez funkční schopnosti při požáru třída reakce na oheň B2ca (1-CXKH-R B2) 1x 25mm</t>
  </si>
  <si>
    <t>72*1,15 'Přepočtené koeficientem množství</t>
  </si>
  <si>
    <t>741122611</t>
  </si>
  <si>
    <t>Montáž kabelů měděných bez ukončení uložených pevně plných kulatých nebo bezhalogenových (např. CYKY) počtu a průřezu žil 3x1,5 až 6 mm2</t>
  </si>
  <si>
    <t>https://podminky.urs.cz/item/CS_URS_2024_02/741122611</t>
  </si>
  <si>
    <t>PD3X1-J</t>
  </si>
  <si>
    <t>kabel silový oheň retardující bezhalogenový s funkčností při požáru P30-R reakce na oheň B2cas1d1a1 jádro Cu (1-CSKH-V) 3x1,5mm2</t>
  </si>
  <si>
    <t>54*1,15 'Přepočtené koeficientem množství</t>
  </si>
  <si>
    <t>PD3X2-J</t>
  </si>
  <si>
    <t>kabel silový oheň retardující bezhalogenový s funkčností při požáru P30-R reakce na oheň B2cas1d1a1 jádro Cu (1-CSKH-V) 3x2,5mm2</t>
  </si>
  <si>
    <t>42*1,15 'Přepočtené koeficientem množství</t>
  </si>
  <si>
    <t>PS2X1-O</t>
  </si>
  <si>
    <t>kabel silový oheň retardující bezhalogenový bez funkční schopnosti při požáru třída reakce na oheň B2cas1d1 jádro Cu (1-CXKH-R B2) 2x1,5mm2</t>
  </si>
  <si>
    <t>438*1,15 'Přepočtené koeficientem množství</t>
  </si>
  <si>
    <t>PS3X1-J</t>
  </si>
  <si>
    <t>kabel silový oheň retardující bezhalogenový bez funkční schopnosti při požáru třída reakce na oheň B2cas1d1 jádro Cu (1-CXKH-R B2) 3x1,5mm2</t>
  </si>
  <si>
    <t>906*1,15 'Přepočtené koeficientem množství</t>
  </si>
  <si>
    <t>PS2X2-O</t>
  </si>
  <si>
    <t>kabel silový oheň retardující bezhalogenový bez funkční schopnosti při požáru třída reakce na oheň B2cas1d1 jádro Cu (1-CXKH-R B2) 2x2,5mm2</t>
  </si>
  <si>
    <t>120*1,15 'Přepočtené koeficientem množství</t>
  </si>
  <si>
    <t>H05VV2</t>
  </si>
  <si>
    <t>Kabel H05VV-F 2x0,75</t>
  </si>
  <si>
    <t>18*1,15 'Přepočtené koeficientem množství</t>
  </si>
  <si>
    <t>741110511</t>
  </si>
  <si>
    <t>Montáž lišt a kanálků elektroinstalačních se spojkami, ohyby a rohy a s nasunutím do krabic vkládacích s víčkem, šířky do 60 mm</t>
  </si>
  <si>
    <t>https://podminky.urs.cz/item/CS_URS_2024_02/741110511</t>
  </si>
  <si>
    <t>LHD20x20HF</t>
  </si>
  <si>
    <t>Lišta vkládací 20x20, bezhalogenová, bílá</t>
  </si>
  <si>
    <t>33*1,05 'Přepočtené koeficientem množství</t>
  </si>
  <si>
    <t>LHD40x20HF</t>
  </si>
  <si>
    <t>Lišta vkládací 40x20, bezhalogenová, bílá</t>
  </si>
  <si>
    <t>LHD40x40HF</t>
  </si>
  <si>
    <t>Lišta vkládací 40x40, bezhalogenová, bílá</t>
  </si>
  <si>
    <t>80*1,05 'Přepočtené koeficientem množství</t>
  </si>
  <si>
    <t>741110512</t>
  </si>
  <si>
    <t>Montáž lišt a kanálků elektroinstalačních se spojkami, ohyby a rohy a s nasunutím do krabic vkládacích s víčkem, šířky do přes 60 do 120 mm</t>
  </si>
  <si>
    <t>https://podminky.urs.cz/item/CS_URS_2024_02/741110512</t>
  </si>
  <si>
    <t>PK110X65HF</t>
  </si>
  <si>
    <t>Instalační kanál parapetní dutý 110x65 bezhalogenový komplet včetně příslušenství, ohybových dílů</t>
  </si>
  <si>
    <t>42*1,05 'Přepočtené koeficientem množství</t>
  </si>
  <si>
    <t>741110513</t>
  </si>
  <si>
    <t>Montáž lišt a kanálků elektroinstalačních se spojkami, ohyby a rohy a s nasunutím do krabic vkládacích s víčkem, šířky do přes 120 do 180 mm</t>
  </si>
  <si>
    <t>https://podminky.urs.cz/item/CS_URS_2024_02/741110513</t>
  </si>
  <si>
    <t>PK170X65HF</t>
  </si>
  <si>
    <t>Instalační kanál parapetní dutý 170x65 bezhalogenový komplet včetně příslušenství, ohybových dílů</t>
  </si>
  <si>
    <t>60*1,05 'Přepočtené koeficientem množství</t>
  </si>
  <si>
    <t>741110301</t>
  </si>
  <si>
    <t>Montáž trubek ochranných s nasunutím nebo našroubováním do krabic plastových tuhých, uložených pevně, vnitřní Ø do 40 mm</t>
  </si>
  <si>
    <t>https://podminky.urs.cz/item/CS_URS_2024_02/741110301</t>
  </si>
  <si>
    <t>TRUBKA20-OP</t>
  </si>
  <si>
    <t>Trubka ohebná dn20 PVC</t>
  </si>
  <si>
    <t>150*1,05 'Přepočtené koeficientem množství</t>
  </si>
  <si>
    <t>TRUBKA25-OP</t>
  </si>
  <si>
    <t>Trubka ohebná dn25 PVC</t>
  </si>
  <si>
    <t>108*1,05 'Přepočtené koeficientem množství</t>
  </si>
  <si>
    <t>TRUBKA32-OP</t>
  </si>
  <si>
    <t>Trubka ohebná dn32 PVC</t>
  </si>
  <si>
    <t>360*1,05 'Přepočtené koeficientem množství</t>
  </si>
  <si>
    <t>TRUBKA40-PP</t>
  </si>
  <si>
    <t>Trubka pevná dn40 PVC</t>
  </si>
  <si>
    <t>120*1,05 'Přepočtené koeficientem množství</t>
  </si>
  <si>
    <t>KOLENO40</t>
  </si>
  <si>
    <t>Koleno pro trubku dn 40, PVC</t>
  </si>
  <si>
    <t>TRUBKA40-OPUV</t>
  </si>
  <si>
    <t>Trubka ohebná dn40 UV stabilní včetně podpěr</t>
  </si>
  <si>
    <t>14*1,05 'Přepočtené koeficientem množství</t>
  </si>
  <si>
    <t>210021055</t>
  </si>
  <si>
    <t>Montáž příchytek pro kabely dřevěných nebo plastových kovových, průměru do 40 mm</t>
  </si>
  <si>
    <t>https://podminky.urs.cz/item/CS_URS_2024_02/210021055</t>
  </si>
  <si>
    <t>PRKABEL</t>
  </si>
  <si>
    <t>Příchytka kabelová včetně kotevního materiálu pro běžné kabely a kabely s PO, jednoduché a pro svazky</t>
  </si>
  <si>
    <t>741910414</t>
  </si>
  <si>
    <t>Montáž žlabů bez stojiny a výložníků kovových s podpěrkami a příslušenstvím bez víka, šířky do 250 mm</t>
  </si>
  <si>
    <t>https://podminky.urs.cz/item/CS_URS_2024_02/741910414</t>
  </si>
  <si>
    <t>ZLAB200-100LAK</t>
  </si>
  <si>
    <t>Kabelový žlab 200/100 plný neperforovaný, bílý lak, komplet včetně příslušenství</t>
  </si>
  <si>
    <t>ZLAB-DP50</t>
  </si>
  <si>
    <t>Kovová dělící přepážka do žlabu/lávky výšky 50mm</t>
  </si>
  <si>
    <t>DEMONT-SLP</t>
  </si>
  <si>
    <t>Odvoz a likvidace demontovaného materiálu</t>
  </si>
  <si>
    <t>974031121</t>
  </si>
  <si>
    <t>Vysekání rýh ve zdivu cihelném na maltu vápennou nebo vápenocementovou do hl. 30 mm a šířky do 30 mm</t>
  </si>
  <si>
    <t>https://podminky.urs.cz/item/CS_URS_2024_02/974031121</t>
  </si>
  <si>
    <t>974031132</t>
  </si>
  <si>
    <t>Vysekání rýh ve zdivu cihelném na maltu vápennou nebo vápenocementovou do hl. 50 mm a šířky do 70 mm</t>
  </si>
  <si>
    <t>https://podminky.urs.cz/item/CS_URS_2024_02/974031132</t>
  </si>
  <si>
    <t>971033141</t>
  </si>
  <si>
    <t>Vybourání otvorů ve zdivu základovém nebo nadzákladovém z cihel, tvárnic, příčkovek z cihel pálených na maltu vápennou nebo vápenocementovou průměru profilu do 60 mm, tl. do 300 mm</t>
  </si>
  <si>
    <t>https://podminky.urs.cz/item/CS_URS_2024_02/971033141</t>
  </si>
  <si>
    <t>971033151</t>
  </si>
  <si>
    <t>Vybourání otvorů ve zdivu základovém nebo nadzákladovém z cihel, tvárnic, příčkovek z cihel pálených na maltu vápennou nebo vápenocementovou průměru profilu do 60 mm, tl. do 450 mm</t>
  </si>
  <si>
    <t>https://podminky.urs.cz/item/CS_URS_2024_02/971033151</t>
  </si>
  <si>
    <t>972054241</t>
  </si>
  <si>
    <t>Vybourání otvorů ve stropech nebo klenbách železobetonových bez odstranění podlahy a násypu, plochy do 0,09 m2, tl. do 150 mm</t>
  </si>
  <si>
    <t>https://podminky.urs.cz/item/CS_URS_2024_02/972054241</t>
  </si>
  <si>
    <t>741920071</t>
  </si>
  <si>
    <t>Montáž a zhotovení ohnivzdorných konstrukcí pro elektrozařízení přepážek z desek nebo vyztužených omítek silikátových s výplní v jiném tvaru průchodu z hmot silikátových</t>
  </si>
  <si>
    <t>https://podminky.urs.cz/item/CS_URS_2024_02/741920071</t>
  </si>
  <si>
    <t>PU60M</t>
  </si>
  <si>
    <t>Protipožární pěna/tmel pro těsnění prostupů, EI60</t>
  </si>
  <si>
    <t>LIKVIDACEODPADU</t>
  </si>
  <si>
    <t>Odvoz a likvidace odpadu při elektromontážích včetně poplatku</t>
  </si>
  <si>
    <t>741810003</t>
  </si>
  <si>
    <t>Zkoušky a prohlídky elektrických rozvodů a zařízení celková prohlídka a vyhotovení revizní zprávy pro objem montážních prací přes 500 do 1000 tis. Kč</t>
  </si>
  <si>
    <t>https://podminky.urs.cz/item/CS_URS_2024_02/741810003</t>
  </si>
  <si>
    <t>741810011</t>
  </si>
  <si>
    <t>Zkoušky a prohlídky elektrických rozvodů a zařízení celková prohlídka a vyhotovení revizní zprávy pro objem montážních prací Příplatek k ceně 0003 za každých dalších i započatých 500 tis. Kč přes 1000 tis. Kč</t>
  </si>
  <si>
    <t>https://podminky.urs.cz/item/CS_URS_2024_02/741810011</t>
  </si>
  <si>
    <t>-1128601531</t>
  </si>
  <si>
    <t>013203000</t>
  </si>
  <si>
    <t>Dokumentace stavby (výkresová a textová)</t>
  </si>
  <si>
    <t>-891883947</t>
  </si>
  <si>
    <t>https://podminky.urs.cz/item/CS_URS_2024_02/013203000</t>
  </si>
  <si>
    <t>"dílenská PD</t>
  </si>
  <si>
    <t>013294000</t>
  </si>
  <si>
    <t>Ostatní dokumentace stavby</t>
  </si>
  <si>
    <t>https://podminky.urs.cz/item/CS_URS_2024_02/013294000</t>
  </si>
  <si>
    <t>"dokladová část, certifikáty, atesty, návody atd.</t>
  </si>
  <si>
    <t>HZS2232SKOL</t>
  </si>
  <si>
    <t>Zaškolení, seznámení</t>
  </si>
  <si>
    <t>045002000</t>
  </si>
  <si>
    <t>Kompletační a koordinační činnost</t>
  </si>
  <si>
    <t>https://podminky.urs.cz/item/CS_URS_2024_02/045002000</t>
  </si>
  <si>
    <t>08100200</t>
  </si>
  <si>
    <t>Přepravní náklady</t>
  </si>
  <si>
    <t>065002000</t>
  </si>
  <si>
    <t>Mimostaveništní doprava materiálů, výrobků a strojů</t>
  </si>
  <si>
    <t>https://podminky.urs.cz/item/CS_URS_2024_02/065002000</t>
  </si>
  <si>
    <t>LESENI-T-K</t>
  </si>
  <si>
    <t>Lešení pojízdné včetně přepřavy a manipulace</t>
  </si>
  <si>
    <t>094002000</t>
  </si>
  <si>
    <t>Ostatní náklady související s výstavbou</t>
  </si>
  <si>
    <t>https://podminky.urs.cz/item/CS_URS_2024_02/094002000</t>
  </si>
  <si>
    <t>"podružný instalační materiál a práce</t>
  </si>
  <si>
    <t>SO.02 - Zpevněné plochy a komunikace</t>
  </si>
  <si>
    <t xml:space="preserve">    6 - Úpravy povrchů, podlahy a osazování výplní</t>
  </si>
  <si>
    <t xml:space="preserve">    741 - Elektroinstalace - silnoproud</t>
  </si>
  <si>
    <t xml:space="preserve">    46-M - Zemní práce při extr.mont.pracích</t>
  </si>
  <si>
    <t>113106171</t>
  </si>
  <si>
    <t>Rozebrání dlažeb vozovek a ploch s přemístěním hmot na skládku na vzdálenost do 3 m nebo s naložením na dopravní prostředek, s jakoukoliv výplní spár ručně ze zámkové dlažby s ložem z kameniva</t>
  </si>
  <si>
    <t>-1493533750</t>
  </si>
  <si>
    <t>https://podminky.urs.cz/item/CS_URS_2024_02/113106171</t>
  </si>
  <si>
    <t>Odstranění povrchu chodníku - zámková betonová dlažba</t>
  </si>
  <si>
    <t xml:space="preserve"> - předpokládaná tl. 80 mm</t>
  </si>
  <si>
    <t xml:space="preserve"> - očištění a vyskládání na palety - uložení dle určení investora</t>
  </si>
  <si>
    <t>Odstranění povrchu chodníku - čtvercová betonová dlažba</t>
  </si>
  <si>
    <t xml:space="preserve"> - předpokládaná tl. 100 mm</t>
  </si>
  <si>
    <t>113107222</t>
  </si>
  <si>
    <t>Odstranění podkladů nebo krytů strojně plochy jednotlivě přes 200 m2 s přemístěním hmot na skládku na vzdálenost do 20 m nebo s naložením na dopravní prostředek z kameniva hrubého drceného, o tl. vrstvy přes 100 do 200 mm</t>
  </si>
  <si>
    <t>618616235</t>
  </si>
  <si>
    <t>https://podminky.urs.cz/item/CS_URS_2024_02/113107222</t>
  </si>
  <si>
    <t>Odstranění podkladních konstrukčních vrstev vozovky - NESTMELENÝCH</t>
  </si>
  <si>
    <t>190+350</t>
  </si>
  <si>
    <t>113107230</t>
  </si>
  <si>
    <t>Odstranění podkladů nebo krytů strojně plochy jednotlivě přes 200 m2 s přemístěním hmot na skládku na vzdálenost do 20 m nebo s naložením na dopravní prostředek z betonu prostého, o tl. vrstvy do 100 mm</t>
  </si>
  <si>
    <t>1973998772</t>
  </si>
  <si>
    <t>https://podminky.urs.cz/item/CS_URS_2024_02/113107230</t>
  </si>
  <si>
    <t>Odstranění povrchu chodníku - beton</t>
  </si>
  <si>
    <t xml:space="preserve"> - betonový kryt v předpokládané tl. 100 mm</t>
  </si>
  <si>
    <t>113107231</t>
  </si>
  <si>
    <t>Odstranění podkladů nebo krytů strojně plochy jednotlivě přes 200 m2 s přemístěním hmot na skládku na vzdálenost do 20 m nebo s naložením na dopravní prostředek z betonu prostého, o tl. vrstvy přes 100 do 150 mm</t>
  </si>
  <si>
    <t>1773788098</t>
  </si>
  <si>
    <t>https://podminky.urs.cz/item/CS_URS_2024_02/113107231</t>
  </si>
  <si>
    <t>Odstranění podkladních konstrukčních vrstev vozovky - STMELENÝCH</t>
  </si>
  <si>
    <t xml:space="preserve"> - odstranění stávající vrstvy SC (pro zazubení vrstev vozovky)</t>
  </si>
  <si>
    <t>113107323</t>
  </si>
  <si>
    <t>Odstranění podkladů nebo krytů strojně plochy jednotlivě do 50 m2 s přemístěním hmot na skládku na vzdálenost do 3 m nebo s naložením na dopravní prostředek z kameniva hrubého drceného, o tl. vrstvy přes 200 do 300 mm</t>
  </si>
  <si>
    <t>1862626550</t>
  </si>
  <si>
    <t>https://podminky.urs.cz/item/CS_URS_2024_02/113107323</t>
  </si>
  <si>
    <t>Odtěžení písku</t>
  </si>
  <si>
    <t xml:space="preserve"> - doskočiště + pískoviště</t>
  </si>
  <si>
    <t>113154522</t>
  </si>
  <si>
    <t>Frézování živičného podkladu nebo krytu s naložením hmot na dopravní prostředek plochy do 500 m2 pruhu šířky přes 0,5 m, tloušťky vrstvy 40 mm</t>
  </si>
  <si>
    <t>-2059992854</t>
  </si>
  <si>
    <t>https://podminky.urs.cz/item/CS_URS_2024_02/113154522</t>
  </si>
  <si>
    <t xml:space="preserve"> - odstranění stávajícího asfaltového krytu vozovky v tl. 130 mm</t>
  </si>
  <si>
    <t>113154527</t>
  </si>
  <si>
    <t>Frézování živičného podkladu nebo krytu s naložením hmot na dopravní prostředek plochy do 500 m2 pruhu šířky přes 0,5 m, tloušťky vrstvy 90 mm</t>
  </si>
  <si>
    <t>-1583416156</t>
  </si>
  <si>
    <t>https://podminky.urs.cz/item/CS_URS_2024_02/113154527</t>
  </si>
  <si>
    <t>113154528</t>
  </si>
  <si>
    <t>Frézování živičného podkladu nebo krytu s naložením hmot na dopravní prostředek plochy do 500 m2 pruhu šířky přes 0,5 m, tloušťky vrstvy 100 mm</t>
  </si>
  <si>
    <t>-2091924802</t>
  </si>
  <si>
    <t>https://podminky.urs.cz/item/CS_URS_2024_02/113154528</t>
  </si>
  <si>
    <t>Frézování asfaltové drenážní vrstvy</t>
  </si>
  <si>
    <t xml:space="preserve"> - odstranění drenážního koberce v tl. 100 mm</t>
  </si>
  <si>
    <t>113202111</t>
  </si>
  <si>
    <t>Vytrhání obrub s vybouráním lože, s přemístěním hmot na skládku na vzdálenost do 3 m nebo s naložením na dopravní prostředek z krajníků nebo obrubníků stojatých</t>
  </si>
  <si>
    <t>1427582810</t>
  </si>
  <si>
    <t>https://podminky.urs.cz/item/CS_URS_2024_02/113202111</t>
  </si>
  <si>
    <t xml:space="preserve"> - odstranění stávající silniční betonové obruby</t>
  </si>
  <si>
    <t>121151113</t>
  </si>
  <si>
    <t>Sejmutí ornice strojně při souvislé ploše přes 100 do 500 m2, tl. vrstvy do 200 mm</t>
  </si>
  <si>
    <t>1971573626</t>
  </si>
  <si>
    <t>https://podminky.urs.cz/item/CS_URS_2024_02/121151113</t>
  </si>
  <si>
    <t>122251104</t>
  </si>
  <si>
    <t>Odkopávky a prokopávky nezapažené strojně v hornině třídy těžitelnosti I skupiny 3 přes 100 do 500 m3</t>
  </si>
  <si>
    <t>-1073815946</t>
  </si>
  <si>
    <t>https://podminky.urs.cz/item/CS_URS_2024_02/122251104</t>
  </si>
  <si>
    <t>Odkop pro stavbu nových zpevněných ploch</t>
  </si>
  <si>
    <t>Odkop pro aktivní zónu</t>
  </si>
  <si>
    <t xml:space="preserve"> - odkop v prostoru aktivní zóny (manipulační plocha) - až na úroveň parapláně; předpokládaná tl. 500 mm</t>
  </si>
  <si>
    <t xml:space="preserve"> - položka bude čerpána pouze se souhlasem TDI, až po vyhodnocení SZZ!!</t>
  </si>
  <si>
    <t>17,5</t>
  </si>
  <si>
    <t>131213702</t>
  </si>
  <si>
    <t>Hloubení nezapažených jam ručně s urovnáním dna do předepsaného profilu a spádu v hornině třídy těžitelnosti I skupiny 3 nesoudržných</t>
  </si>
  <si>
    <t>-142318700</t>
  </si>
  <si>
    <t>https://podminky.urs.cz/item/CS_URS_2024_02/131213702</t>
  </si>
  <si>
    <t>162351103</t>
  </si>
  <si>
    <t>Vodorovné přemístění výkopku nebo sypaniny po suchu na obvyklém dopravním prostředku, bez naložení výkopku, avšak se složením bez rozhrnutí z horniny třídy těžitelnosti I skupiny 1 až 3 na vzdálenost přes 50 do 500 m</t>
  </si>
  <si>
    <t>-278228842</t>
  </si>
  <si>
    <t>https://podminky.urs.cz/item/CS_URS_2024_02/162351103</t>
  </si>
  <si>
    <t>ornice na deponii</t>
  </si>
  <si>
    <t>690*0,1</t>
  </si>
  <si>
    <t>ornice zpět</t>
  </si>
  <si>
    <t>162751117</t>
  </si>
  <si>
    <t>Vodorovné přemístění výkopku nebo sypaniny po suchu na obvyklém dopravním prostředku, bez naložení výkopku, avšak se složením bez rozhrnutí z horniny třídy těžitelnosti I skupiny 1 až 3 na vzdálenost přes 9 000 do 10 000 m</t>
  </si>
  <si>
    <t>-479741107</t>
  </si>
  <si>
    <t>https://podminky.urs.cz/item/CS_URS_2024_02/162751117</t>
  </si>
  <si>
    <t>102,50+0,40</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</si>
  <si>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</si>
  <si>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</si>
  <si>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2015304491</t>
  </si>
  <si>
    <t>https://podminky.urs.cz/item/CS_URS_2024_02/162751119</t>
  </si>
  <si>
    <t>102,9*5 "Přepočtené koeficientem množství</t>
  </si>
  <si>
    <t>167151101</t>
  </si>
  <si>
    <t>Nakládání, skládání a překládání neulehlého výkopku nebo sypaniny strojně nakládání, množství do 100 m3, z horniny třídy těžitelnosti I, skupiny 1 až 3</t>
  </si>
  <si>
    <t>2009087330</t>
  </si>
  <si>
    <t>https://podminky.urs.cz/item/CS_URS_2024_02/167151101</t>
  </si>
  <si>
    <t>171151103</t>
  </si>
  <si>
    <t>Uložení sypanin do násypů strojně s rozprostřením sypaniny ve vrstvách a s hrubým urovnáním zhutněných z hornin soudržných jakékoliv třídy těžitelnosti</t>
  </si>
  <si>
    <t>-1817208048</t>
  </si>
  <si>
    <t>https://podminky.urs.cz/item/CS_URS_2024_02/171151103</t>
  </si>
  <si>
    <t>Vytvoření zpětného násypu</t>
  </si>
  <si>
    <t xml:space="preserve"> - nakupovaný materiál min. málo vhodný dle ČSN 73 6133</t>
  </si>
  <si>
    <t xml:space="preserve"> - hutněno dle TKP - 100 % PS</t>
  </si>
  <si>
    <t>Aktivní zóna - náhrada nakupovaným materiálem</t>
  </si>
  <si>
    <t xml:space="preserve"> - náhrada nakupovaným materiálem - dle ČSN 73 6133 (nenamrzavý, nesoudržný, hrubozrnný)</t>
  </si>
  <si>
    <t xml:space="preserve"> - například betonový recyklát</t>
  </si>
  <si>
    <t xml:space="preserve"> - včetně hutnění na úrovni pláně a parapláně</t>
  </si>
  <si>
    <t>10364100</t>
  </si>
  <si>
    <t>zemina pro terénní úpravy - tříděná</t>
  </si>
  <si>
    <t>1411551873</t>
  </si>
  <si>
    <t>Poznámka k položce:_x000d_
materiál min. málo vhodný dle ČSN 73 6133_x000d_
(nenamrzavý, nesoudržný, hrubozrnný)</t>
  </si>
  <si>
    <t>42,5*1,8 "Přepočtené koeficientem množství</t>
  </si>
  <si>
    <t>9882759</t>
  </si>
  <si>
    <t>102,9*1,8 "Přepočtené koeficientem množství</t>
  </si>
  <si>
    <t>171251201</t>
  </si>
  <si>
    <t>Uložení sypaniny na skládky nebo meziskládky bez hutnění s upravením uložené sypaniny do předepsaného tvaru</t>
  </si>
  <si>
    <t>-341508025</t>
  </si>
  <si>
    <t>https://podminky.urs.cz/item/CS_URS_2024_02/171251201</t>
  </si>
  <si>
    <t>181351105</t>
  </si>
  <si>
    <t>Rozprostření a urovnání ornice v rovině nebo ve svahu sklonu do 1:5 strojně při souvislé ploše přes 100 do 500 m2, tl. vrstvy přes 250 do 300 mm</t>
  </si>
  <si>
    <t>-1473335635</t>
  </si>
  <si>
    <t>https://podminky.urs.cz/item/CS_URS_2024_02/181351105</t>
  </si>
  <si>
    <t>Rekultivace - zásyp po odstranění původních konstrukčních vrstev</t>
  </si>
  <si>
    <t xml:space="preserve"> využít přebytek ornice</t>
  </si>
  <si>
    <t>181351113</t>
  </si>
  <si>
    <t>Rozprostření a urovnání ornice v rovině nebo ve svahu sklonu do 1:5 strojně při souvislé ploše přes 500 m2, tl. vrstvy do 200 mm</t>
  </si>
  <si>
    <t>795503071</t>
  </si>
  <si>
    <t>https://podminky.urs.cz/item/CS_URS_2024_02/181351113</t>
  </si>
  <si>
    <t xml:space="preserve"> - zpětné rozprostření ornice v tl. 150 mm,</t>
  </si>
  <si>
    <t>10364101</t>
  </si>
  <si>
    <t>zemina pro terénní úpravy - ornice</t>
  </si>
  <si>
    <t>-1096562732</t>
  </si>
  <si>
    <t>530*0,15+320*0,3-96</t>
  </si>
  <si>
    <t>79,5*1,8 "Přepočtené koeficientem množství</t>
  </si>
  <si>
    <t>181411131</t>
  </si>
  <si>
    <t>Založení trávníku na půdě předem připravené plochy do 1000 m2 výsevem včetně utažení parkového v rovině nebo na svahu do 1:5</t>
  </si>
  <si>
    <t>1783993791</t>
  </si>
  <si>
    <t>https://podminky.urs.cz/item/CS_URS_2024_02/181411131</t>
  </si>
  <si>
    <t>530+320</t>
  </si>
  <si>
    <t>00572420</t>
  </si>
  <si>
    <t>osivo směs travní parková okrasná</t>
  </si>
  <si>
    <t>-597608884</t>
  </si>
  <si>
    <t>850*0,035 "Přepočtené koeficientem množství</t>
  </si>
  <si>
    <t>181951112</t>
  </si>
  <si>
    <t>Úprava pláně vyrovnáním výškových rozdílů strojně v hornině třídy těžitelnosti I, skupiny 1 až 3 se zhutněním</t>
  </si>
  <si>
    <t>744561274</t>
  </si>
  <si>
    <t>https://podminky.urs.cz/item/CS_URS_2024_02/181951112</t>
  </si>
  <si>
    <t>2 - OKAPOVÝ CHODNÍK</t>
  </si>
  <si>
    <t>60*1,05</t>
  </si>
  <si>
    <t>1 - CHODNÍK PRO PĚŠÍ</t>
  </si>
  <si>
    <t>295*1,05</t>
  </si>
  <si>
    <t>3 - OPRAVA MANIPULAČNÍ PLOCHY</t>
  </si>
  <si>
    <t>274313811</t>
  </si>
  <si>
    <t>Základy z betonu prostého pasy betonu kamenem neprokládaného tř. C 25/30</t>
  </si>
  <si>
    <t>-1678374408</t>
  </si>
  <si>
    <t>https://podminky.urs.cz/item/CS_URS_2024_02/274313811</t>
  </si>
  <si>
    <t>patky zábradlí</t>
  </si>
  <si>
    <t>0,25*0,25*0,8*(5+3)</t>
  </si>
  <si>
    <t>564851011</t>
  </si>
  <si>
    <t>Podklad ze štěrkodrti ŠD s rozprostřením a zhutněním plochy jednotlivě do 100 m2, po zhutnění tl. 150 mm</t>
  </si>
  <si>
    <t>2120807036</t>
  </si>
  <si>
    <t>https://podminky.urs.cz/item/CS_URS_2024_02/564851011</t>
  </si>
  <si>
    <t>564861111</t>
  </si>
  <si>
    <t>Podklad ze štěrkodrti ŠD s rozprostřením a zhutněním plochy přes 100 m2, po zhutnění tl. 200 mm</t>
  </si>
  <si>
    <t>-1027350239</t>
  </si>
  <si>
    <t>https://podminky.urs.cz/item/CS_URS_2024_02/564861111</t>
  </si>
  <si>
    <t>566901132</t>
  </si>
  <si>
    <t>Vyspravení podkladu po překopech inženýrských sítí plochy do 15 m2 s rozprostřením a zhutněním štěrkodrtí tl. 150 mm</t>
  </si>
  <si>
    <t>-934837275</t>
  </si>
  <si>
    <t>https://podminky.urs.cz/item/CS_URS_2024_02/566901132</t>
  </si>
  <si>
    <t>Štěrkodrť ŠDA frakce 0/32 150 mm</t>
  </si>
  <si>
    <t>Štěrkodrť ŠDB frakce 0/63 150 mm</t>
  </si>
  <si>
    <t>...........více malých ploch</t>
  </si>
  <si>
    <t>30*2</t>
  </si>
  <si>
    <t>566901161</t>
  </si>
  <si>
    <t>Vyspravení podkladu po překopech inženýrských sítí plochy do 15 m2 s rozprostřením a zhutněním obalovaným kamenivem ACP (OK) tl. 100 mm</t>
  </si>
  <si>
    <t>1818722215</t>
  </si>
  <si>
    <t>https://podminky.urs.cz/item/CS_URS_2024_02/566901161</t>
  </si>
  <si>
    <t>Asfaltový beton pro podkladní vrstvu 90 mm</t>
  </si>
  <si>
    <t>572340111</t>
  </si>
  <si>
    <t>Vyspravení krytu komunikací po překopech inženýrských sítí plochy do 15 m2 asfaltovým betonem ACO (AB), po zhutnění tl. přes 30 do 50 mm</t>
  </si>
  <si>
    <t>843958942</t>
  </si>
  <si>
    <t>https://podminky.urs.cz/item/CS_URS_2024_02/572340111</t>
  </si>
  <si>
    <t>3 - OPRAVA MANIPULAČNÍ PLOCHY ...............více malých ploch</t>
  </si>
  <si>
    <t>Asfaltový beton pro obrusné vrstvy 40 mm</t>
  </si>
  <si>
    <t>573111113</t>
  </si>
  <si>
    <t>Postřik infiltrační PI z asfaltu silničního s posypem kamenivem, v množství 1,50 kg/m2</t>
  </si>
  <si>
    <t>-1345407583</t>
  </si>
  <si>
    <t>https://podminky.urs.cz/item/CS_URS_2024_02/573111113</t>
  </si>
  <si>
    <t>573211109</t>
  </si>
  <si>
    <t>Postřik spojovací PS bez posypu kamenivem z asfaltu silničního, v množství 0,50 kg/m2</t>
  </si>
  <si>
    <t>389651551</t>
  </si>
  <si>
    <t>https://podminky.urs.cz/item/CS_URS_2024_02/573211109</t>
  </si>
  <si>
    <t>596211212</t>
  </si>
  <si>
    <t>Kladení dlažby z betonových zámkových dlaždic komunikací pro pěší ručně s ložem z kameniva těženého nebo drceného tl. do 40 mm, s vyplněním spár s dvojitým hutněním, vibrováním a se smetením přebytečného materiálu na krajnici tl. 80 mm skupiny A, pro plochy přes 100 do 300 m2</t>
  </si>
  <si>
    <t>785449183</t>
  </si>
  <si>
    <t>https://podminky.urs.cz/item/CS_URS_2024_02/596211212</t>
  </si>
  <si>
    <t>59245020</t>
  </si>
  <si>
    <t>dlažba skladebná betonová 200x100mm tl 80mm přírodní</t>
  </si>
  <si>
    <t>1427420993</t>
  </si>
  <si>
    <t>295*1,05 "Přepočtené koeficientem množství</t>
  </si>
  <si>
    <t>Úpravy povrchů, podlahy a osazování výplní</t>
  </si>
  <si>
    <t>637211124</t>
  </si>
  <si>
    <t>Okapový chodník z dlaždic betonových do písku se zalitím spár cementovou maltou, tl. dlaždic 50 mm</t>
  </si>
  <si>
    <t>1217369726</t>
  </si>
  <si>
    <t>https://podminky.urs.cz/item/CS_URS_2024_02/637211124</t>
  </si>
  <si>
    <t>Betonová dlažba 500 x 500 x 50 mm</t>
  </si>
  <si>
    <t>916131213</t>
  </si>
  <si>
    <t>Osazení silničního obrubníku betonového se zřízením lože, s vyplněním a zatřením spár cementovou maltou stojatého s boční opěrou z betonu prostého, do lože z betonu prostého</t>
  </si>
  <si>
    <t>-1221613177</t>
  </si>
  <si>
    <t>https://podminky.urs.cz/item/CS_URS_2024_02/916131213</t>
  </si>
  <si>
    <t>59217072</t>
  </si>
  <si>
    <t>obrubník silniční betonový 1000x100x250mm</t>
  </si>
  <si>
    <t>1333635915</t>
  </si>
  <si>
    <t>25*1,05 "Přepočtené koeficientem množství</t>
  </si>
  <si>
    <t>916231213</t>
  </si>
  <si>
    <t>Osazení chodníkového obrubníku betonového se zřízením lože, s vyplněním a zatřením spár cementovou maltou stojatého s boční opěrou z betonu prostého, do lože z betonu prostého</t>
  </si>
  <si>
    <t>706290352</t>
  </si>
  <si>
    <t>https://podminky.urs.cz/item/CS_URS_2024_02/916231213</t>
  </si>
  <si>
    <t>59217060</t>
  </si>
  <si>
    <t>obrubník parkový betonový 1000x50x200mm přírodní</t>
  </si>
  <si>
    <t>1050544397</t>
  </si>
  <si>
    <t>335*1,02 "Přepočtené koeficientem množství</t>
  </si>
  <si>
    <t>916991121</t>
  </si>
  <si>
    <t>Lože pod obrubníky, krajníky nebo obruby z dlažebních kostek z betonu prostého</t>
  </si>
  <si>
    <t>-2035172164</t>
  </si>
  <si>
    <t>https://podminky.urs.cz/item/CS_URS_2024_02/916991121</t>
  </si>
  <si>
    <t>25*0,06</t>
  </si>
  <si>
    <t>335*0,05</t>
  </si>
  <si>
    <t>919732211</t>
  </si>
  <si>
    <t>Styčná pracovní spára při napojení nového živičného povrchu na stávající se zalitím za tepla modifikovanou asfaltovou hmotou s posypem vápenným hydrátem šířky do 15 mm, hloubky do 25 mm včetně prořezání spáry</t>
  </si>
  <si>
    <t>-2138270533</t>
  </si>
  <si>
    <t>https://podminky.urs.cz/item/CS_URS_2024_02/919732211</t>
  </si>
  <si>
    <t>Asfaltová zálivka - zalití styčné spáry</t>
  </si>
  <si>
    <t xml:space="preserve"> - provedení asfaltové zálivky za horka, typ N2 - pouze v obrusné vrstvě vozovky</t>
  </si>
  <si>
    <t>919735112</t>
  </si>
  <si>
    <t>Řezání stávajícího živičného krytu nebo podkladu hloubky přes 50 do 100 mm</t>
  </si>
  <si>
    <t>-684892848</t>
  </si>
  <si>
    <t>https://podminky.urs.cz/item/CS_URS_2024_02/919735112</t>
  </si>
  <si>
    <t>Řezání asfaltového krytu</t>
  </si>
  <si>
    <t xml:space="preserve"> - zaříznutí asfaltových vrstev, tl. 60 + 90 mm</t>
  </si>
  <si>
    <t xml:space="preserve"> - provedeno ve dvou asfaltových vrstvách (zazubení)</t>
  </si>
  <si>
    <t>797785564</t>
  </si>
  <si>
    <t>Odstranění schodišťových prvků</t>
  </si>
  <si>
    <t xml:space="preserve"> - schody z kamenných obrubníků 300 x 150 mm;</t>
  </si>
  <si>
    <t>965081523</t>
  </si>
  <si>
    <t>Bourání litých podlah epoxidových, polyuretanových nebo silikátových tl. přes 10 mm, plochy přes 1 m2</t>
  </si>
  <si>
    <t>2000253467</t>
  </si>
  <si>
    <t>https://podminky.urs.cz/item/CS_URS_2024_02/965081523</t>
  </si>
  <si>
    <t>Odstranění povrchu běžecké dráhy</t>
  </si>
  <si>
    <t xml:space="preserve"> - stávající umělý polyuretanový povrch v tl. 20 mm</t>
  </si>
  <si>
    <t>979024443</t>
  </si>
  <si>
    <t>Očištění vybouraných prvků komunikací od spojovacího materiálu s odklizením a uložením očištěných hmot a spojovacího materiálu na skládku na vzdálenost do 10 m obrubníků a krajníků, vybouraných z jakéhokoliv lože a s jakoukoliv výplní spár silničních</t>
  </si>
  <si>
    <t>418407686</t>
  </si>
  <si>
    <t>https://podminky.urs.cz/item/CS_URS_2024_02/979024443</t>
  </si>
  <si>
    <t>979054451</t>
  </si>
  <si>
    <t>Očištění vybouraných prvků komunikací od spojovacího materiálu s odklizením a uložením očištěných hmot a spojovacího materiálu na skládku na vzdálenost do 10 m zámkových dlaždic s vyplněním spár kamenivem</t>
  </si>
  <si>
    <t>-1297590397</t>
  </si>
  <si>
    <t>https://podminky.urs.cz/item/CS_URS_2024_02/979054451</t>
  </si>
  <si>
    <t>981511114</t>
  </si>
  <si>
    <t>Demolice konstrukcí objektů postupným rozebíráním konstrukcí ze železobetonu</t>
  </si>
  <si>
    <t>62193193</t>
  </si>
  <si>
    <t>https://podminky.urs.cz/item/CS_URS_2024_02/981511114</t>
  </si>
  <si>
    <t>Odstranění betonových zdí</t>
  </si>
  <si>
    <t>11*1,5</t>
  </si>
  <si>
    <t>997013602</t>
  </si>
  <si>
    <t>Poplatek za uložení stavebního odpadu na skládce (skládkovné) z armovaného betonu zatříděného do Katalogu odpadů pod kódem 17 01 01</t>
  </si>
  <si>
    <t>-500673015</t>
  </si>
  <si>
    <t>https://podminky.urs.cz/item/CS_URS_2024_02/997013602</t>
  </si>
  <si>
    <t>997013631</t>
  </si>
  <si>
    <t>Poplatek za uložení stavebního odpadu na skládce (skládkovné) směsného stavebního a demoličního zatříděného do Katalogu odpadů pod kódem 17 09 04</t>
  </si>
  <si>
    <t>-1649719603</t>
  </si>
  <si>
    <t>https://podminky.urs.cz/item/CS_URS_2024_02/997013631</t>
  </si>
  <si>
    <t>997221561</t>
  </si>
  <si>
    <t>Vodorovná doprava suti bez naložení, ale se složením a s hrubým urovnáním z kusových materiálů, na vzdálenost do 1 km</t>
  </si>
  <si>
    <t>-346490332</t>
  </si>
  <si>
    <t>https://podminky.urs.cz/item/CS_URS_2024_02/997221561</t>
  </si>
  <si>
    <t>997221569</t>
  </si>
  <si>
    <t>Vodorovná doprava suti bez naložení, ale se složením a s hrubým urovnáním Příplatek k ceně za každý další započatý 1 km přes 1 km</t>
  </si>
  <si>
    <t>1698890224</t>
  </si>
  <si>
    <t>https://podminky.urs.cz/item/CS_URS_2024_02/997221569</t>
  </si>
  <si>
    <t>zámk.dlažba a schody- uložení dle určení investora - do 5 km</t>
  </si>
  <si>
    <t>(98,825+2,24)*4</t>
  </si>
  <si>
    <t>ostatní sut na skládku 15 km</t>
  </si>
  <si>
    <t>(774,865-98,825-2,24)*14</t>
  </si>
  <si>
    <t>997221611</t>
  </si>
  <si>
    <t>Nakládání na dopravní prostředky pro vodorovnou dopravu suti</t>
  </si>
  <si>
    <t>1186805994</t>
  </si>
  <si>
    <t>https://podminky.urs.cz/item/CS_URS_2024_02/997221611</t>
  </si>
  <si>
    <t>997221861</t>
  </si>
  <si>
    <t>Poplatek za uložení stavebního odpadu na recyklační skládce (skládkovné) z prostého betonu zatříděného do Katalogu odpadů pod kódem 17 01 01</t>
  </si>
  <si>
    <t>-1918200780</t>
  </si>
  <si>
    <t>https://podminky.urs.cz/item/CS_URS_2024_02/997221861</t>
  </si>
  <si>
    <t>84+175,5+105,575</t>
  </si>
  <si>
    <t>997221873</t>
  </si>
  <si>
    <t>-891364479</t>
  </si>
  <si>
    <t>https://podminky.urs.cz/item/CS_URS_2024_02/997221873</t>
  </si>
  <si>
    <t>156,6+22</t>
  </si>
  <si>
    <t>997221875</t>
  </si>
  <si>
    <t>Poplatek za uložení stavebního odpadu na recyklační skládce (skládkovné) asfaltového bez obsahu dehtu zatříděného do Katalogu odpadů pod kódem 17 03 02</t>
  </si>
  <si>
    <t>-742749632</t>
  </si>
  <si>
    <t>https://podminky.urs.cz/item/CS_URS_2024_02/997221875</t>
  </si>
  <si>
    <t>17,48+39,22+25,3</t>
  </si>
  <si>
    <t>998223011</t>
  </si>
  <si>
    <t>Přesun hmot pro pozemní komunikace s krytem dlážděným dopravní vzdálenost do 200 m jakékoliv délky objektu</t>
  </si>
  <si>
    <t>568898340</t>
  </si>
  <si>
    <t>https://podminky.urs.cz/item/CS_URS_2024_02/998223011</t>
  </si>
  <si>
    <t>Elektroinstalace - silnoproud</t>
  </si>
  <si>
    <t>741110314</t>
  </si>
  <si>
    <t>Montáž trubek ochranných s nasunutím nebo našroubováním do krabic plastových tuhých, uložených volně, vnitřní Ø přes 133 do 152 mm</t>
  </si>
  <si>
    <t>346886115</t>
  </si>
  <si>
    <t>https://podminky.urs.cz/item/CS_URS_2024_02/741110314</t>
  </si>
  <si>
    <t>Ochrana stávajících IS</t>
  </si>
  <si>
    <t xml:space="preserve"> čerpáno POUZE se souhlasem TDI, po odkrytí IS</t>
  </si>
  <si>
    <t>34571099</t>
  </si>
  <si>
    <t>trubka elektroinstalační dělená (chránička) D 138/160mm, HDPE</t>
  </si>
  <si>
    <t>-1888475635</t>
  </si>
  <si>
    <t>100*1,05 "Přepočtené koeficientem množství</t>
  </si>
  <si>
    <t>998741111</t>
  </si>
  <si>
    <t>Přesun hmot pro silnoproud stanovený z hmotnosti přesunovaného materiálu vodorovná dopravní vzdálenost do 50 m s omezením mechanizace v objektech výšky do 6 m</t>
  </si>
  <si>
    <t>-1216240416</t>
  </si>
  <si>
    <t>https://podminky.urs.cz/item/CS_URS_2024_02/998741111</t>
  </si>
  <si>
    <t>767223222</t>
  </si>
  <si>
    <t>Montáž zábradlí přímého v exteriéru na schodišti kotveného do betonu</t>
  </si>
  <si>
    <t>-1021651724</t>
  </si>
  <si>
    <t>https://podminky.urs.cz/item/CS_URS_2024_02/767223222</t>
  </si>
  <si>
    <t>0,6+1,82+2,21+2,61+3,0+0,3</t>
  </si>
  <si>
    <t>0,3+2,82+1,72+0,6</t>
  </si>
  <si>
    <t>553.RMAT</t>
  </si>
  <si>
    <t>zábradlí</t>
  </si>
  <si>
    <t>-1348449737</t>
  </si>
  <si>
    <t>-104296325</t>
  </si>
  <si>
    <t>46-M</t>
  </si>
  <si>
    <t>Zemní práce při extr.mont.pracích</t>
  </si>
  <si>
    <t>460161142</t>
  </si>
  <si>
    <t>Hloubení kabelových rýh ručně včetně urovnání dna s přemístěním výkopku do vzdálenosti 3 m od okraje jámy nebo s naložením na dopravní prostředek šířky 35 cm hloubky 50 cm v hornině třídy těžitelnosti I skupiny 3</t>
  </si>
  <si>
    <t>-1115458331</t>
  </si>
  <si>
    <t>https://podminky.urs.cz/item/CS_URS_2024_02/460161142</t>
  </si>
  <si>
    <t>460341113</t>
  </si>
  <si>
    <t>Vodorovné přemístění (odvoz) horniny dopravními prostředky včetně složení, bez naložení a rozprostření jakékoliv třídy, na vzdálenost přes 500 do 1000 m</t>
  </si>
  <si>
    <t>-1583690106</t>
  </si>
  <si>
    <t>https://podminky.urs.cz/item/CS_URS_2024_02/460341113</t>
  </si>
  <si>
    <t>100*0,05</t>
  </si>
  <si>
    <t>460341121</t>
  </si>
  <si>
    <t>Vodorovné přemístění (odvoz) horniny dopravními prostředky včetně složení, bez naložení a rozprostření jakékoliv třídy, na vzdálenost Příplatek k ceně -1113 za každých dalších i započatých 1000 m</t>
  </si>
  <si>
    <t>2011948337</t>
  </si>
  <si>
    <t>https://podminky.urs.cz/item/CS_URS_2024_02/460341121</t>
  </si>
  <si>
    <t>5*14 "Přepočtené koeficientem množství</t>
  </si>
  <si>
    <t>460361121</t>
  </si>
  <si>
    <t>Poplatek (skládkovné) za uložení zeminy na recyklační skládce zatříděné do Katalogu odpadů pod kódem 17 05 04</t>
  </si>
  <si>
    <t>1142068243</t>
  </si>
  <si>
    <t>https://podminky.urs.cz/item/CS_URS_2024_02/460361121</t>
  </si>
  <si>
    <t>5*1,8 "Přepočtené koeficientem množství</t>
  </si>
  <si>
    <t>460431152</t>
  </si>
  <si>
    <t>Zásyp kabelových rýh ručně s přemístění sypaniny ze vzdálenosti do 10 m, s uložením výkopku ve vrstvách včetně zhutnění a úpravy povrchu šířky 35 cm hloubky 50 cm z hornině třídy těžitelnosti I skupiny 3</t>
  </si>
  <si>
    <t>-439623241</t>
  </si>
  <si>
    <t>https://podminky.urs.cz/item/CS_URS_2024_02/460431152</t>
  </si>
  <si>
    <t>460661511</t>
  </si>
  <si>
    <t>Kabelové lože z písku včetně podsypu, zhutnění a urovnání povrchu pro kabely nn zakryté plastovou fólií, šířky do 25 cm</t>
  </si>
  <si>
    <t>2075953692</t>
  </si>
  <si>
    <t>https://podminky.urs.cz/item/CS_URS_2024_02/460661511</t>
  </si>
  <si>
    <t>469981111</t>
  </si>
  <si>
    <t>Přesun hmot pro pomocné stavební práce při elektromontážích dopravní vzdálenost do 1 000 m</t>
  </si>
  <si>
    <t>-452755881</t>
  </si>
  <si>
    <t>https://podminky.urs.cz/item/CS_URS_2024_02/469981111</t>
  </si>
  <si>
    <t>043154000</t>
  </si>
  <si>
    <t>Zkoušky hutnicí</t>
  </si>
  <si>
    <t>1485610268</t>
  </si>
  <si>
    <t>https://podminky.urs.cz/item/CS_URS_2024_02/043154000</t>
  </si>
  <si>
    <t>Poznámka k položce:_x000d_
- statická zatěžovací zkouška - celkem 15x SZZ: na pláni + na štěrkových vrstvách_x000d_
 - čerpáno se souhlasem TDI</t>
  </si>
  <si>
    <t>IO.02 - Přeložka jednotné areálové kanalizace</t>
  </si>
  <si>
    <t>113106134</t>
  </si>
  <si>
    <t>Rozebrání dlažeb komunikací pro pěší s přemístěním hmot na skládku na vzdálenost do 3 m nebo s naložením na dopravní prostředek s ložem z kameniva nebo živice a s jakoukoliv výplní spár strojně plochy jednotlivě do 50 m2 ze zámkové dlažby</t>
  </si>
  <si>
    <t>833669554</t>
  </si>
  <si>
    <t>https://podminky.urs.cz/item/CS_URS_2024_02/113106134</t>
  </si>
  <si>
    <t xml:space="preserve">"zámková dlažba  v místě výkopu pro kanalizaci</t>
  </si>
  <si>
    <t>20,0</t>
  </si>
  <si>
    <t>113107336</t>
  </si>
  <si>
    <t>Odstranění podkladů nebo krytů strojně plochy jednotlivě do 50 m2 s přemístěním hmot na skládku na vzdálenost do 3 m nebo s naložením na dopravní prostředek z betonu vyztuženého sítěmi, o tl. vrstvy přes 100 do 150 mm</t>
  </si>
  <si>
    <t>825901568</t>
  </si>
  <si>
    <t>https://podminky.urs.cz/item/CS_URS_2024_02/113107336</t>
  </si>
  <si>
    <t>"běžecká dráha v místě výkopu pro kanalizaci</t>
  </si>
  <si>
    <t>34,0*2,0</t>
  </si>
  <si>
    <t>-1385132557</t>
  </si>
  <si>
    <t>"IO.02.b - 04 PODÉLNÝ PROFIL 1</t>
  </si>
  <si>
    <t>"rýhy pro potrubí</t>
  </si>
  <si>
    <t>11,30*1,0*(2,06+2,29)/2</t>
  </si>
  <si>
    <t>7,54*1,0*(2,327+2,176)/2</t>
  </si>
  <si>
    <t>(3,73+1,0)*1,0*(2,176+1,994)/2</t>
  </si>
  <si>
    <t>(3,99+1,0)*1,0*(2,327+2,4)/2</t>
  </si>
  <si>
    <t>6,9*1,0*(2,29+1,759)/2</t>
  </si>
  <si>
    <t>(12,52-6,9)*1,0*(1,759+2,853)/2</t>
  </si>
  <si>
    <t>(38,28-12,52)*1,0*(2,853+2,327)/2</t>
  </si>
  <si>
    <t>"IO.02.b - 05 PODÉLNÝ PROFIL 2</t>
  </si>
  <si>
    <t>3,04*1,0*(2,29+2,544)/2</t>
  </si>
  <si>
    <t>4,724*1,0*(2,544+1,806)/2</t>
  </si>
  <si>
    <t>5,81*1,0*(1,79+1,758)/2</t>
  </si>
  <si>
    <t>1,295*1,0*(1,996+1,96)/2</t>
  </si>
  <si>
    <t>13,223*1,0*(2,544+2,874)/2</t>
  </si>
  <si>
    <t>(4,835+1,0)*1,0*(2,876+3,070)/2</t>
  </si>
  <si>
    <t>"rozšíření rýhy pro RŠ</t>
  </si>
  <si>
    <t>"RŠs1</t>
  </si>
  <si>
    <t>(2,0*2,0-1,0*2,0)*2,29</t>
  </si>
  <si>
    <t>"RŠs2</t>
  </si>
  <si>
    <t>(2,0*2,0-1,0*2,0)*2,544</t>
  </si>
  <si>
    <t>"RŠs3</t>
  </si>
  <si>
    <t>(2,0*2,0-1,0*2,0)*2,162</t>
  </si>
  <si>
    <t>"RŠs4</t>
  </si>
  <si>
    <t>(2,0*2,0-1,0*2,0)*1,759</t>
  </si>
  <si>
    <t>"RŠs5</t>
  </si>
  <si>
    <t>(2,0*2,0-1,0*2,0-1,0*0,5)*2,327</t>
  </si>
  <si>
    <t>"RŠs6</t>
  </si>
  <si>
    <t>(2,0*2,0-1,0*2,0-1,0*0,5)*2,176</t>
  </si>
  <si>
    <t>-537196635</t>
  </si>
  <si>
    <t>531569434</t>
  </si>
  <si>
    <t>11,30*(2,06+2,29)/2*2</t>
  </si>
  <si>
    <t>7,54*(2,327+2,176)/2*2</t>
  </si>
  <si>
    <t>(3,73+1,0)*(2,176+1,994)/2*2</t>
  </si>
  <si>
    <t>(3,99+1,0)*(2,327+2,4)/2*2</t>
  </si>
  <si>
    <t>6,9*(2,29+1,759)/2*2</t>
  </si>
  <si>
    <t>(12,52-6,9)*(1,759+2,853)/2*2</t>
  </si>
  <si>
    <t>(38,28-12,52)*(2,853+2,327)/2*2</t>
  </si>
  <si>
    <t>3,04*(2,29+2,544)/2*2</t>
  </si>
  <si>
    <t>4,724*(2,544+1,806)/2*2</t>
  </si>
  <si>
    <t>13,223*(2,544+2,874)/2*2</t>
  </si>
  <si>
    <t>(4,835+1,0)*(2,876+3,070)/2*2</t>
  </si>
  <si>
    <t>5,81*(1,79+1,758)/2*2</t>
  </si>
  <si>
    <t>1,295*(1,996+1,96)/2*2</t>
  </si>
  <si>
    <t>-675337183</t>
  </si>
  <si>
    <t>71547460</t>
  </si>
  <si>
    <t>193,283</t>
  </si>
  <si>
    <t>-2072371012</t>
  </si>
  <si>
    <t>"výkop</t>
  </si>
  <si>
    <t>264,782</t>
  </si>
  <si>
    <t>"zásyp</t>
  </si>
  <si>
    <t>-193,283</t>
  </si>
  <si>
    <t>107422925</t>
  </si>
  <si>
    <t>1453496057</t>
  </si>
  <si>
    <t>71,499*2 'Přepočtené koeficientem množství</t>
  </si>
  <si>
    <t>1712373940</t>
  </si>
  <si>
    <t>"lože pod potrubí</t>
  </si>
  <si>
    <t>-14,664</t>
  </si>
  <si>
    <t>"obsyp potrubí</t>
  </si>
  <si>
    <t>-51,041</t>
  </si>
  <si>
    <t>-pi*(1,0/2)^2*2,29</t>
  </si>
  <si>
    <t>-pi*(1,0/2)^2*2,544</t>
  </si>
  <si>
    <t>-pi*(0,4/2)^2*1,806</t>
  </si>
  <si>
    <t>-pi*(0,6/2)^2*1,759</t>
  </si>
  <si>
    <t>-pi*(0,6/2)^2*2,327</t>
  </si>
  <si>
    <t>-pi*(0,6/2)^2*2,176</t>
  </si>
  <si>
    <t>1798544020</t>
  </si>
  <si>
    <t>(11,30+38,28)*1,0*(0,25+0,3)</t>
  </si>
  <si>
    <t>(7,54+3,73+3,99)*1,0*(0,2+0,3)</t>
  </si>
  <si>
    <t>3,04*1,0*(0,25+0,3)</t>
  </si>
  <si>
    <t>(13,223+4,835)*1,0*(0,2+0,3)</t>
  </si>
  <si>
    <t>(4,724+5,81+1,295)*1,0*(0,16+0,3)</t>
  </si>
  <si>
    <t>741352757</t>
  </si>
  <si>
    <t>51,041*2 'Přepočtené koeficientem množství</t>
  </si>
  <si>
    <t>-1098552583</t>
  </si>
  <si>
    <t>"zhutnění dna výkopu dle TZ</t>
  </si>
  <si>
    <t>(11,30+7,54+3,73+3,99+38,28)*1,0</t>
  </si>
  <si>
    <t>(3,04+4,724+5,81+1,295+13,223+4,835)*1,0</t>
  </si>
  <si>
    <t>274353112</t>
  </si>
  <si>
    <t>Bednění kotevních otvorů a prostupů v základových konstrukcích v pasech včetně polohového zajištění a odbednění, popř. ztraceného bednění z pletiva apod. průřezu přes 0,01 do 0,02 m2, hl. přes 0,50 do 1,00 m</t>
  </si>
  <si>
    <t>611327598</t>
  </si>
  <si>
    <t>https://podminky.urs.cz/item/CS_URS_2024_02/274353112</t>
  </si>
  <si>
    <t>Poznámka k položce:_x000d_
chránička pro prostup základovým pasem, délka 1000 mm</t>
  </si>
  <si>
    <t>-354439996</t>
  </si>
  <si>
    <t>212407725</t>
  </si>
  <si>
    <t>(11,30+7,54+3,73+3,99+38,28)*1,0*0,15</t>
  </si>
  <si>
    <t>(3,04+4,72+5,81+1,295+13,223+4,835)*1,0*0,15</t>
  </si>
  <si>
    <t>83135R01</t>
  </si>
  <si>
    <t>Frézování kanalizace DN 200</t>
  </si>
  <si>
    <t>771801139</t>
  </si>
  <si>
    <t>"IO.02.b-01 TECHNICKÁ ZPRÁVA</t>
  </si>
  <si>
    <t>"IO.02.b - 03 SITUACE PODROBNÁ</t>
  </si>
  <si>
    <t>11,5</t>
  </si>
  <si>
    <t>1967842602</t>
  </si>
  <si>
    <t>1,6+4,2+5,9+1,3</t>
  </si>
  <si>
    <t>28611131R</t>
  </si>
  <si>
    <t>trubka kanalizační PVC DN 160 SN4</t>
  </si>
  <si>
    <t>971550822</t>
  </si>
  <si>
    <t>13*1,03 'Přepočtené koeficientem množství</t>
  </si>
  <si>
    <t>871353121</t>
  </si>
  <si>
    <t>Montáž kanalizačního potrubí z tvrdého PVC-U hladkého plnostěnného tuhost SN 8 DN 200</t>
  </si>
  <si>
    <t>25954719</t>
  </si>
  <si>
    <t>https://podminky.urs.cz/item/CS_URS_2024_02/871353121</t>
  </si>
  <si>
    <t>7,54+3,73+3,99</t>
  </si>
  <si>
    <t>28611136R</t>
  </si>
  <si>
    <t>trubka kanalizační PVC DN 200 SN4</t>
  </si>
  <si>
    <t>1728790776</t>
  </si>
  <si>
    <t>15,26*1,03 'Přepočtené koeficientem množství</t>
  </si>
  <si>
    <t>871363121</t>
  </si>
  <si>
    <t>Montáž kanalizačního potrubí z tvrdého PVC-U hladkého plnostěnného tuhost SN 8 DN 250</t>
  </si>
  <si>
    <t>-1920896335</t>
  </si>
  <si>
    <t>https://podminky.urs.cz/item/CS_URS_2024_02/871363121</t>
  </si>
  <si>
    <t>11,30+6,90+12,40</t>
  </si>
  <si>
    <t>3,04</t>
  </si>
  <si>
    <t>28611141R</t>
  </si>
  <si>
    <t>trubka kanalizační PVC DN 250 SN4</t>
  </si>
  <si>
    <t>-846488955</t>
  </si>
  <si>
    <t>33,64*1,03 'Přepočtené koeficientem množství</t>
  </si>
  <si>
    <t>871350330</t>
  </si>
  <si>
    <t>Montáž kanalizačního potrubí z polypropylenu PP hladkého plnostěnného SN 16 DN 200</t>
  </si>
  <si>
    <t>-269070122</t>
  </si>
  <si>
    <t>https://podminky.urs.cz/item/CS_URS_2024_02/871350330</t>
  </si>
  <si>
    <t>13,223+4,835</t>
  </si>
  <si>
    <t>28614275</t>
  </si>
  <si>
    <t>trubka kanalizační PP plnostěnná jednovrstvá DN 200x6000mm SN16</t>
  </si>
  <si>
    <t>-1028074669</t>
  </si>
  <si>
    <t>18,058*1,015 'Přepočtené koeficientem množství</t>
  </si>
  <si>
    <t>871360330</t>
  </si>
  <si>
    <t>Montáž kanalizačního potrubí z polypropylenu PP hladkého plnostěnného SN 16 DN 250</t>
  </si>
  <si>
    <t>365258186</t>
  </si>
  <si>
    <t>https://podminky.urs.cz/item/CS_URS_2024_02/871360330</t>
  </si>
  <si>
    <t>18,973</t>
  </si>
  <si>
    <t>28614276</t>
  </si>
  <si>
    <t>trubka kanalizační PP plnostěnná jednovrstvá DN 250x6000mm SN16</t>
  </si>
  <si>
    <t>-1622260928</t>
  </si>
  <si>
    <t>18,973*1,015 'Přepočtené koeficientem množství</t>
  </si>
  <si>
    <t>811492218</t>
  </si>
  <si>
    <t>28611954</t>
  </si>
  <si>
    <t>zátka hrdlová kanalizační plastová PP SN16 DN 110</t>
  </si>
  <si>
    <t>1553929997</t>
  </si>
  <si>
    <t>1970701056</t>
  </si>
  <si>
    <t>28611361</t>
  </si>
  <si>
    <t>koleno kanalizační PVC KG 160x45°</t>
  </si>
  <si>
    <t>60543497</t>
  </si>
  <si>
    <t>28611722</t>
  </si>
  <si>
    <t>víčko kanalizace plastové KG DN 160</t>
  </si>
  <si>
    <t>-1385547686</t>
  </si>
  <si>
    <t>1215501562</t>
  </si>
  <si>
    <t>28611392</t>
  </si>
  <si>
    <t>odbočka kanalizační plastová s hrdlem KG 160/160/45°</t>
  </si>
  <si>
    <t>1508732104</t>
  </si>
  <si>
    <t>877310330</t>
  </si>
  <si>
    <t>Montáž tvarovek na kanalizačním plastovém potrubí z PP nebo PVC-U hladkého plnostěnného spojek nebo redukcí DN 150</t>
  </si>
  <si>
    <t>183397434</t>
  </si>
  <si>
    <t>https://podminky.urs.cz/item/CS_URS_2024_02/877310330</t>
  </si>
  <si>
    <t>28611568</t>
  </si>
  <si>
    <t>objímka převlečná kanalizace plastové KG DN 150</t>
  </si>
  <si>
    <t>1040270210</t>
  </si>
  <si>
    <t>28611528</t>
  </si>
  <si>
    <t>přechod kanalizační KG kamenina-plast DN 160</t>
  </si>
  <si>
    <t>-1531235471</t>
  </si>
  <si>
    <t>877350310</t>
  </si>
  <si>
    <t>Montáž tvarovek na kanalizačním plastovém potrubí z PP nebo PVC-U hladkého plnostěnného kolen, víček nebo hrdlových uzávěrů DN 200</t>
  </si>
  <si>
    <t>-1978543200</t>
  </si>
  <si>
    <t>https://podminky.urs.cz/item/CS_URS_2024_02/877350310</t>
  </si>
  <si>
    <t>28654613</t>
  </si>
  <si>
    <t>koleno kanalizační PP DN 200x45°</t>
  </si>
  <si>
    <t>-1331525409</t>
  </si>
  <si>
    <t>28611960</t>
  </si>
  <si>
    <t>zátka hrdlová kanalizační plastová PP SN16 DN 200</t>
  </si>
  <si>
    <t>1028864901</t>
  </si>
  <si>
    <t>877350320</t>
  </si>
  <si>
    <t>Montáž tvarovek na kanalizačním plastovém potrubí z PP nebo PVC-U hladkého plnostěnného odboček DN 200</t>
  </si>
  <si>
    <t>1338123566</t>
  </si>
  <si>
    <t>https://podminky.urs.cz/item/CS_URS_2024_02/877350320</t>
  </si>
  <si>
    <t>28654442</t>
  </si>
  <si>
    <t>odbočka kanalizační PP 45° DN 200/200</t>
  </si>
  <si>
    <t>-310663911</t>
  </si>
  <si>
    <t>1886781201</t>
  </si>
  <si>
    <t>28654466</t>
  </si>
  <si>
    <t>spojka dvouhrdlá kanalizační PP DN 200</t>
  </si>
  <si>
    <t>1150837666</t>
  </si>
  <si>
    <t>1592395442</t>
  </si>
  <si>
    <t>877360320</t>
  </si>
  <si>
    <t>Montáž tvarovek na kanalizačním plastovém potrubí z PP nebo PVC-U hladkého plnostěnného odboček DN 250</t>
  </si>
  <si>
    <t>1695230768</t>
  </si>
  <si>
    <t>https://podminky.urs.cz/item/CS_URS_2024_02/877360320</t>
  </si>
  <si>
    <t>2861720</t>
  </si>
  <si>
    <t>odbočka kanalizační PP 45° DN 250/100</t>
  </si>
  <si>
    <t>-180759207</t>
  </si>
  <si>
    <t>877360330</t>
  </si>
  <si>
    <t>Montáž tvarovek na kanalizačním plastovém potrubí z PP nebo PVC-U hladkého plnostěnného spojek nebo redukcí DN 250</t>
  </si>
  <si>
    <t>-995588925</t>
  </si>
  <si>
    <t>https://podminky.urs.cz/item/CS_URS_2024_02/877360330</t>
  </si>
  <si>
    <t>28654467</t>
  </si>
  <si>
    <t>spojka dvouhrdlá kanalizační PP DN 250</t>
  </si>
  <si>
    <t>-148739082</t>
  </si>
  <si>
    <t>2861154R</t>
  </si>
  <si>
    <t>přechod kanalizační PVC na kameninové hrdlo DN 250</t>
  </si>
  <si>
    <t>1722932407</t>
  </si>
  <si>
    <t>890431851</t>
  </si>
  <si>
    <t>Bourání šachet a jímek strojně velikosti obestavěného prostoru přes 1,5 do 3 m3 z prefabrikovaných skruží</t>
  </si>
  <si>
    <t>1007168231</t>
  </si>
  <si>
    <t>https://podminky.urs.cz/item/CS_URS_2024_02/890431851</t>
  </si>
  <si>
    <t>"IO.02.b - 02 SITUACE DEMOLICE</t>
  </si>
  <si>
    <t>pi*(0,5)^2*2,3</t>
  </si>
  <si>
    <t>pi*(0,5)^2*2,8</t>
  </si>
  <si>
    <t>-1225798328</t>
  </si>
  <si>
    <t>13,0+15,26+18,053</t>
  </si>
  <si>
    <t>-527995602</t>
  </si>
  <si>
    <t>892381111</t>
  </si>
  <si>
    <t>Tlakové zkoušky vodou na potrubí DN 250, 300 nebo 350</t>
  </si>
  <si>
    <t>1306171004</t>
  </si>
  <si>
    <t>https://podminky.urs.cz/item/CS_URS_2024_02/892381111</t>
  </si>
  <si>
    <t>33,84+19,973</t>
  </si>
  <si>
    <t>-1901076657</t>
  </si>
  <si>
    <t>894812032</t>
  </si>
  <si>
    <t>Revizní a čistící šachta z polypropylenu PP pro hladké trouby DN 400 roura šachtová korugovaná bez hrdla, světlé hloubky 1500 mm</t>
  </si>
  <si>
    <t>-2061277921</t>
  </si>
  <si>
    <t>https://podminky.urs.cz/item/CS_URS_2024_02/894812032</t>
  </si>
  <si>
    <t>-420329330</t>
  </si>
  <si>
    <t>1784246272</t>
  </si>
  <si>
    <t>894812322</t>
  </si>
  <si>
    <t>Revizní a čistící šachta z polypropylenu PP pro hladké trouby DN 600 šachtové dno (DN šachty / DN trubního vedení) DN 600/250 průtočné 30°,60°,90°</t>
  </si>
  <si>
    <t>180279046</t>
  </si>
  <si>
    <t>https://podminky.urs.cz/item/CS_URS_2024_02/894812322</t>
  </si>
  <si>
    <t>894812323</t>
  </si>
  <si>
    <t>Revizní a čistící šachta z polypropylenu PP pro hladké trouby DN 600 šachtové dno (DN šachty / DN trubního vedení) DN 600/250 s přítokem tvaru T</t>
  </si>
  <si>
    <t>546758800</t>
  </si>
  <si>
    <t>https://podminky.urs.cz/item/CS_URS_2024_02/894812323</t>
  </si>
  <si>
    <t>894812332</t>
  </si>
  <si>
    <t>Revizní a čistící šachta z polypropylenu PP pro hladké trouby DN 600 roura šachtová korugovaná, světlé hloubky 2 000 mm</t>
  </si>
  <si>
    <t>-652388386</t>
  </si>
  <si>
    <t>https://podminky.urs.cz/item/CS_URS_2024_02/894812332</t>
  </si>
  <si>
    <t>894812339</t>
  </si>
  <si>
    <t>Revizní a čistící šachta z polypropylenu PP pro hladké trouby DN 600 Příplatek k cenám 2331 - 2334 za uříznutí šachtové roury</t>
  </si>
  <si>
    <t>1678641010</t>
  </si>
  <si>
    <t>https://podminky.urs.cz/item/CS_URS_2024_02/894812339</t>
  </si>
  <si>
    <t>894812352</t>
  </si>
  <si>
    <t>Revizní a čistící šachta z polypropylenu PP pro hladké trouby DN 600 poklop (mříž) litinový pro třídu zatížení A15 s teleskopickým adaptérem</t>
  </si>
  <si>
    <t>-471870561</t>
  </si>
  <si>
    <t>https://podminky.urs.cz/item/CS_URS_2024_02/894812352</t>
  </si>
  <si>
    <t>894812509</t>
  </si>
  <si>
    <t>Revizní a čistící šachta z polypropylenu PP pro hladké trouby DN 1000 šachtové dno (DN šachty / DN trubního vedení) DN 1000/250 sběrné 45°, 90°</t>
  </si>
  <si>
    <t>883911213</t>
  </si>
  <si>
    <t>https://podminky.urs.cz/item/CS_URS_2024_02/894812509</t>
  </si>
  <si>
    <t>-1317418620</t>
  </si>
  <si>
    <t>894812522</t>
  </si>
  <si>
    <t>Revizní a čistící šachta z polypropylenu PP pro hladké trouby DN 1000 roura šachtová korugovaná, světlé hloubky 2 400 mm</t>
  </si>
  <si>
    <t>718595415</t>
  </si>
  <si>
    <t>https://podminky.urs.cz/item/CS_URS_2024_02/894812522</t>
  </si>
  <si>
    <t>-1054801795</t>
  </si>
  <si>
    <t>-1109159631</t>
  </si>
  <si>
    <t>894812612</t>
  </si>
  <si>
    <t>Revizní a čistící šachta z polypropylenu PP vyříznutí a utěsnění otvoru ve stěně šachty DN 150</t>
  </si>
  <si>
    <t>https://podminky.urs.cz/item/CS_URS_2024_02/894812612</t>
  </si>
  <si>
    <t>89816120R</t>
  </si>
  <si>
    <t>Vložkování kanalizačního potrubí kameninového DN 200, krátká sanační vložka</t>
  </si>
  <si>
    <t>1768534609</t>
  </si>
  <si>
    <t>997013111</t>
  </si>
  <si>
    <t>Vnitrostaveništní doprava suti a vybouraných hmot vodorovně do 50 m s naložením základní pro budovy a haly výšky do 6 m</t>
  </si>
  <si>
    <t>-1808932428</t>
  </si>
  <si>
    <t>https://podminky.urs.cz/item/CS_URS_2024_02/997013111</t>
  </si>
  <si>
    <t>481601051</t>
  </si>
  <si>
    <t>-2099771794</t>
  </si>
  <si>
    <t>31,362*5 'Přepočtené koeficientem množství</t>
  </si>
  <si>
    <t>1079751557</t>
  </si>
  <si>
    <t>1667284176</t>
  </si>
  <si>
    <t>721110974</t>
  </si>
  <si>
    <t>Opravy odpadního potrubí kameninového krácení trub DN 200</t>
  </si>
  <si>
    <t>-2129417263</t>
  </si>
  <si>
    <t>https://podminky.urs.cz/item/CS_URS_2024_02/721110974</t>
  </si>
  <si>
    <t xml:space="preserve">    VRN3 - Zařízení staveniště</t>
  </si>
  <si>
    <t xml:space="preserve">    VRN5 - Finanční náklady</t>
  </si>
  <si>
    <t xml:space="preserve">    VRN7 - Provozní vlivy</t>
  </si>
  <si>
    <t>011103000</t>
  </si>
  <si>
    <t>Geotechnický průzkum</t>
  </si>
  <si>
    <t>-437327621</t>
  </si>
  <si>
    <t>https://podminky.urs.cz/item/CS_URS_2024_02/011103000</t>
  </si>
  <si>
    <t>Poznámka k položce:_x000d_
součinnost geotechnika při provádění výkopových prací, viz TZ, část A.6.1. Základy a výkopy</t>
  </si>
  <si>
    <t>012203000</t>
  </si>
  <si>
    <t>Zeměměřičské práce před výstavbou</t>
  </si>
  <si>
    <t>606636089</t>
  </si>
  <si>
    <t>https://podminky.urs.cz/item/CS_URS_2024_02/012203000</t>
  </si>
  <si>
    <t>Poznámka k položce:_x000d_
vytýčení stavby a stávajících sítí</t>
  </si>
  <si>
    <t>012403000</t>
  </si>
  <si>
    <t>Zeměměřičské práce po výstavbě</t>
  </si>
  <si>
    <t>-885530635</t>
  </si>
  <si>
    <t>https://podminky.urs.cz/item/CS_URS_2024_02/012403000</t>
  </si>
  <si>
    <t>Poznámka k položce:_x000d_
zaměření skutečného stavu</t>
  </si>
  <si>
    <t>1156805131</t>
  </si>
  <si>
    <t>Poznámka k položce:_x000d_
náklady na vyhotovení dokumentace skutečného provedení stavby a její předání objednateli v požadované formě a požadovaném počtu (3x tištěná a 1x elektronická verze)</t>
  </si>
  <si>
    <t>Ostatní dokumentace</t>
  </si>
  <si>
    <t>470745197</t>
  </si>
  <si>
    <t>Poznámka k položce:_x000d_
vypracování ZOV_x000d_
vypracování realizační dokumentace stavby RDS_x000d_
dokumentace zařízení staveniště_x000d_
dílenská dokumentace zámečnických a jiných výrobků_x000d_
apod.</t>
  </si>
  <si>
    <t>013294R01</t>
  </si>
  <si>
    <t>Ostatní dokumentace - fotodokumentace stavby</t>
  </si>
  <si>
    <t>1061166029</t>
  </si>
  <si>
    <t xml:space="preserve">Poznámka k položce:_x000d_
Náklady na zajištění průběžné fotodokumentace provádění díla_x000d_
  - zhotovitel zajistí a předá objednateli průběžnou fotodokumentaci realizace díla v 1 digitálním vyhotovení_x000d_
  - fotodokumentace bude dokladovat průběh díla a bude zejména dokumentovat části stavby a konstrukce před jejich zakrytím</t>
  </si>
  <si>
    <t>VRN3</t>
  </si>
  <si>
    <t>Zařízení staveniště</t>
  </si>
  <si>
    <t>030001000</t>
  </si>
  <si>
    <t>1029753999</t>
  </si>
  <si>
    <t>https://podminky.urs.cz/item/CS_URS_2024_02/030001000</t>
  </si>
  <si>
    <t xml:space="preserve">Poznámka k položce:_x000d_
Náklady na činnosti specifikované Katalogem průvodních činností a nákladů při výstavbě, 800-0 Vedlejší rozpočtové náklady, příloha č.03:_x000d_
   - související (přípravné) práce_x000d_
   - vybavení staveniště_x000d_
   - připojení na inženýrské sítě včetně nákladů na energie_x000d_
   - zabezpečení staveniště_x000d_
   - zrušení zařízení staveniště_x000d_
</t>
  </si>
  <si>
    <t>034002000</t>
  </si>
  <si>
    <t>Zabezpečení staveniště</t>
  </si>
  <si>
    <t>828030362</t>
  </si>
  <si>
    <t>https://podminky.urs.cz/item/CS_URS_2024_02/034002000</t>
  </si>
  <si>
    <t>Poznámka k položce:_x000d_
- ztabezpečení staveniště s ohledem na realizaci v areálu školského zařízení za provozu</t>
  </si>
  <si>
    <t>039203000</t>
  </si>
  <si>
    <t>Úprava terénu po zrušení zařízení staveniště</t>
  </si>
  <si>
    <t>CS ÚRS 2022 02</t>
  </si>
  <si>
    <t>-393173284</t>
  </si>
  <si>
    <t>https://podminky.urs.cz/item/CS_URS_2022_02/039203000</t>
  </si>
  <si>
    <t>Poznámka k položce:_x000d_
- Uvedení nezpevněného terénu do původního stavu po zrušení oplocení staveniště včetně urovnání a dosetí travního semene (viz výkres C3a Situace zařízení staveniště)</t>
  </si>
  <si>
    <t>041403000</t>
  </si>
  <si>
    <t>Bezpečnost a ochrana zdraví při práci na staveništi</t>
  </si>
  <si>
    <t>1625990181</t>
  </si>
  <si>
    <t>https://podminky.urs.cz/item/CS_URS_2024_02/041403000</t>
  </si>
  <si>
    <t>Poznámka k položce:_x000d_
Plán BOZP a PO (tj. plán bezpečnosti a ochrany zdraví při práci a požární ochrany), v němž budou popsány procesy a postupy pro zajištění kvality procesu stavebních prací z hlediska BOZP a PO, a to v těchto oblastech: _x000d_
 - školení zaměstnanců dodavatele a zaměstnanců poddodavatelů v oblasti BOZP; _x000d_
 - školení zaměstnanců dodavatele a zaměstnanců poddodavatelů v oblasti PO; _x000d_
 - zdravotní způsobilost zaměstnanců; kontroly BOZP a PO vedoucím pracovníkem dodavatele; _x000d_
 - kontroly BOZP a PO bezpečnostním technikem; kontroly v rámci ČSN OHSAS 18001; _x000d_
 - přehled kontrol v rámci BOZP a OHSAS v rámci veřejné zakázky; _x000d_
 - vedení dokumentace kontrol v oblasti BOZP a PO; _x000d_
 - preventivní opatření v případě křížení stavby s vedením inženýrských sítí a technické infrastruktury</t>
  </si>
  <si>
    <t>044002000</t>
  </si>
  <si>
    <t>Revize revize dočasných objektů nebo zařízení staveniště</t>
  </si>
  <si>
    <t>418337426</t>
  </si>
  <si>
    <t>https://podminky.urs.cz/item/CS_URS_2024_02/044002000</t>
  </si>
  <si>
    <t>Poznámka k položce:_x000d_
náklady na revize zařízení staveniště.</t>
  </si>
  <si>
    <t>-430479990</t>
  </si>
  <si>
    <t>https://podminky.urs.cz/item/CS_URS_2022_02/045002000</t>
  </si>
  <si>
    <t xml:space="preserve">Poznámka k položce:_x000d_
- náklady na zajištění a dodržení splnění všech požadavků a podmínek uvedených ve vyjádřeních vyplývajících ze stanovisek dotčených orgánů a orgánů  státní správy;_x000d_
- zajištění oznámení zahájení stavebních prací v souladu s pravomocnými rozhodnutími a vyjádřeními například správců sítí;_x000d_
- poskytnutí součinnosti při tvorbě monitorovacích zpráv projektu;_x000d_
- zajištění koordinační činnosti subdodavatelů zhotovitele;_x000d_
- zajištění a provedení všech nezbytných opatření organizačního a stavebně technologického charakteru k řádnému provedení předmětu díla;</t>
  </si>
  <si>
    <t>049002000</t>
  </si>
  <si>
    <t>Ostatní inženýrská činnost</t>
  </si>
  <si>
    <t>-86875903</t>
  </si>
  <si>
    <t>https://podminky.urs.cz/item/CS_URS_2022_02/049002000</t>
  </si>
  <si>
    <t xml:space="preserve">Poznámka k položce:_x000d_
- zabezpečení kolaudačního řízení, vydání kolaudačního souhlasu k dokončené stavbě a zajištění event. dalších povolení k užívání stavby a uvedení stavby do provozu, včetně zajištění souvisejících žádostí, dokladů a kladných závazných stanovisek dotčených orgánů_x000d_
- předání všech dokladů o dokončené stavbě_x000d_
</t>
  </si>
  <si>
    <t>VRN5</t>
  </si>
  <si>
    <t>Finanční náklady</t>
  </si>
  <si>
    <t>050001000</t>
  </si>
  <si>
    <t>-17095747</t>
  </si>
  <si>
    <t>https://podminky.urs.cz/item/CS_URS_2024_02/050001000</t>
  </si>
  <si>
    <t>Poznámka k položce:_x000d_
Náklady zhotovitele na činnosti specifikované Katalogem průvodních činností a nákladů při výstavbě, 800-0 Vedlejší rozpočtové náklady, příloha č.05, pro finanční zajištění výstavby (pojistné, rezerva dodavatele, bankovní záruka, zádržné apod.)</t>
  </si>
  <si>
    <t>VRN7</t>
  </si>
  <si>
    <t>Provozní vlivy</t>
  </si>
  <si>
    <t>071002000</t>
  </si>
  <si>
    <t>Provoz investora, třetích osob</t>
  </si>
  <si>
    <t>-1085810297</t>
  </si>
  <si>
    <t>https://podminky.urs.cz/item/CS_URS_2024_02/071002000</t>
  </si>
  <si>
    <t>Poznámka k položce:_x000d_
zvýšené náklady způsobené relizací za provozu stávajícího školského zařízení</t>
  </si>
  <si>
    <t>072103000</t>
  </si>
  <si>
    <t>Silniční provoz - projednání DIO a zajištění DIR</t>
  </si>
  <si>
    <t>896496223</t>
  </si>
  <si>
    <t>https://podminky.urs.cz/item/CS_URS_2024_02/072103000</t>
  </si>
  <si>
    <t>Poznámka k položce:_x000d_
- zpracování návrhu DIO_x000d_
 - projednání DIO a zajištění DIR_x000d_
 - zajištění přechodné úpravy provozu (osazení přechodných značek)_x000d_
 - povolení staveništního sjezdu</t>
  </si>
  <si>
    <t>072203000</t>
  </si>
  <si>
    <t>Silniční provoz - zajištění DIO (dopravní značení)</t>
  </si>
  <si>
    <t>1766618346</t>
  </si>
  <si>
    <t>https://podminky.urs.cz/item/CS_URS_2024_02/072203000</t>
  </si>
  <si>
    <t>Poznámka k položce:_x000d_
- přechodné úprava provozu během realizace (přechodné značení)</t>
  </si>
  <si>
    <t>091002R01</t>
  </si>
  <si>
    <t>Ostatní náklady související s objektem - Průběžný úklid staveniště během stavby vč průběžné likvidace odpadů</t>
  </si>
  <si>
    <t>-779767605</t>
  </si>
  <si>
    <t>091002R02</t>
  </si>
  <si>
    <t>Ostatní náklady související s objektem - Závěrečný úklid staveniště vč likvidace odpadů</t>
  </si>
  <si>
    <t>-422874399</t>
  </si>
  <si>
    <t>094303000</t>
  </si>
  <si>
    <t>Ostraha stavby</t>
  </si>
  <si>
    <t>-507888297</t>
  </si>
  <si>
    <t>https://podminky.urs.cz/item/CS_URS_2024_02/094303000</t>
  </si>
  <si>
    <t>SEZNAM FIGUR</t>
  </si>
  <si>
    <t>Výměra</t>
  </si>
  <si>
    <t>SO.01/ D11</t>
  </si>
  <si>
    <t>Použití figury:</t>
  </si>
  <si>
    <t>Mazanina tl přes 50 do 80 mm z betonu prostého bez zvýšených nároků na prostředí tř. C 20/25</t>
  </si>
  <si>
    <t>Příplatek k mazanině tl přes 50 do 80 mm za přehlazení povrchu</t>
  </si>
  <si>
    <t>Výztuž mazanin svařovanými sítěmi Kari</t>
  </si>
  <si>
    <t>Montáž izolace tepelné podlah volně kladenými rohožemi, pásy, dílci, deskami 1 vrstva</t>
  </si>
  <si>
    <t>Montáž izolace tepelné podlah, stropů vrchem nebo střech překrytí separační fólií z PE</t>
  </si>
  <si>
    <t>Broušení betonového podkladu povlakových podlah</t>
  </si>
  <si>
    <t>Vysátí podkladu povlakových podlah</t>
  </si>
  <si>
    <t>Stěrka podlahová nivelační pro vyrovnání podkladu povlakových podlah pevnosti 30 MPa tl přes 3 do 5 mm</t>
  </si>
  <si>
    <t>Lepení pásů z PVC standardním lepidlem</t>
  </si>
  <si>
    <t xml:space="preserve">"C.1.01"   27,68-3,6*2,56</t>
  </si>
  <si>
    <t>Broušení betonového podkladu před pokládkou dlažby</t>
  </si>
  <si>
    <t>Montáž podlah keramických hladkých lepených cementovým standardním lepidlem přes 9 do 12 ks/m2</t>
  </si>
  <si>
    <t>Izolace pod dlažbu nátěrem nebo stěrkou ve dvou vrstvách</t>
  </si>
  <si>
    <t xml:space="preserve">"C.1.01"   3,6*2,56</t>
  </si>
  <si>
    <t xml:space="preserve">"C.1.04"   (7,68+5,12)*1,6</t>
  </si>
  <si>
    <t>Separační vrstva z geotextilie</t>
  </si>
  <si>
    <t xml:space="preserve">"C.1.04"   1,5*2,0</t>
  </si>
  <si>
    <t>Polyuretanový podlahový systém</t>
  </si>
  <si>
    <t>Mazanina tl přes 80 do 120 mm z betonu prostého bez zvýšených nároků na prostředí tř. C 20/25</t>
  </si>
  <si>
    <t>Příplatek k mazanině tl přes 80 do 120 mm za přehlazení povrchu</t>
  </si>
  <si>
    <t>Penetrační epoxidový nátěr podlahy na podklad z čerstvého betonu</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</si>
  <si>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</si>
  <si>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</si>
  <si>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</si>
  <si>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</si>
  <si>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</si>
  <si>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</si>
  <si>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</si>
  <si>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</si>
  <si>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</si>
  <si>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</si>
  <si>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</si>
  <si>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</si>
  <si>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Stavební objekt inženýrský</t>
  </si>
  <si>
    <t>PRO</t>
  </si>
  <si>
    <t>Provozní soubor</t>
  </si>
  <si>
    <t>VON</t>
  </si>
  <si>
    <t>Vedlejší a ostatní náklady</t>
  </si>
  <si>
    <t>OST</t>
  </si>
  <si>
    <t>Ostatní</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</si>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</sst>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8"/>
      <color rgb="FF000000"/>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5" fillId="0" borderId="0" applyNumberFormat="0" applyFill="0" applyBorder="0" applyAlignment="0" applyProtection="0"/>
  </cellStyleXfs>
  <cellXfs count="410">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top"/>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7" fillId="0" borderId="0" xfId="0" applyNumberFormat="1" applyFont="1" applyAlignment="1" applyProtection="1">
      <alignment horizontal="righ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32" fillId="0" borderId="0" xfId="0" applyFont="1" applyAlignment="1">
      <alignment horizontal="left" vertical="center"/>
    </xf>
    <xf numFmtId="0" fontId="0" fillId="0" borderId="2" xfId="0" applyBorder="1"/>
    <xf numFmtId="0" fontId="0" fillId="0" borderId="3" xfId="0" applyBorder="1"/>
    <xf numFmtId="0" fontId="15" fillId="0" borderId="0" xfId="0" applyFont="1" applyAlignment="1">
      <alignment horizontal="left" vertical="center"/>
    </xf>
    <xf numFmtId="0" fontId="33"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4"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5" fillId="0" borderId="13" xfId="0" applyNumberFormat="1" applyFont="1" applyBorder="1" applyAlignment="1" applyProtection="1"/>
    <xf numFmtId="166" fontId="35" fillId="0" borderId="14" xfId="0" applyNumberFormat="1" applyFont="1" applyBorder="1" applyAlignment="1" applyProtection="1"/>
    <xf numFmtId="4" fontId="36"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7" fillId="0" borderId="0" xfId="0" applyFont="1" applyAlignment="1" applyProtection="1">
      <alignment horizontal="left" vertical="center"/>
    </xf>
    <xf numFmtId="0" fontId="38"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9"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40" fillId="0" borderId="23" xfId="0" applyFont="1" applyBorder="1" applyAlignment="1" applyProtection="1">
      <alignment horizontal="center" vertical="center"/>
    </xf>
    <xf numFmtId="49" fontId="40" fillId="0" borderId="23" xfId="0" applyNumberFormat="1" applyFont="1" applyBorder="1" applyAlignment="1" applyProtection="1">
      <alignment horizontal="left" vertical="center" wrapText="1"/>
    </xf>
    <xf numFmtId="0" fontId="40" fillId="0" borderId="23" xfId="0" applyFont="1" applyBorder="1" applyAlignment="1" applyProtection="1">
      <alignment horizontal="left" vertical="center" wrapText="1"/>
    </xf>
    <xf numFmtId="0" fontId="40" fillId="0" borderId="23" xfId="0" applyFont="1" applyBorder="1" applyAlignment="1" applyProtection="1">
      <alignment horizontal="center" vertical="center" wrapText="1"/>
    </xf>
    <xf numFmtId="167" fontId="40" fillId="0" borderId="23" xfId="0" applyNumberFormat="1" applyFont="1" applyBorder="1" applyAlignment="1" applyProtection="1">
      <alignment vertical="center"/>
    </xf>
    <xf numFmtId="4" fontId="40" fillId="2" borderId="23" xfId="0" applyNumberFormat="1" applyFont="1" applyFill="1" applyBorder="1" applyAlignment="1" applyProtection="1">
      <alignment vertical="center"/>
      <protection locked="0"/>
    </xf>
    <xf numFmtId="4" fontId="40" fillId="0" borderId="23" xfId="0" applyNumberFormat="1" applyFont="1" applyBorder="1" applyAlignment="1" applyProtection="1">
      <alignment vertical="center"/>
    </xf>
    <xf numFmtId="0" fontId="41" fillId="0" borderId="4" xfId="0" applyFont="1" applyBorder="1" applyAlignment="1">
      <alignment vertical="center"/>
    </xf>
    <xf numFmtId="0" fontId="40" fillId="2" borderId="15" xfId="0" applyFont="1" applyFill="1" applyBorder="1" applyAlignment="1" applyProtection="1">
      <alignment horizontal="left" vertical="center"/>
      <protection locked="0"/>
    </xf>
    <xf numFmtId="0" fontId="40" fillId="0" borderId="0" xfId="0" applyFont="1" applyBorder="1" applyAlignment="1" applyProtection="1">
      <alignment horizontal="center" vertical="center"/>
    </xf>
    <xf numFmtId="0" fontId="42" fillId="0" borderId="0" xfId="0" applyFont="1" applyAlignment="1" applyProtection="1">
      <alignment vertical="center" wrapText="1"/>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167" fontId="23" fillId="2" borderId="23" xfId="0" applyNumberFormat="1" applyFont="1" applyFill="1" applyBorder="1" applyAlignment="1" applyProtection="1">
      <alignment vertical="center"/>
      <protection locked="0"/>
    </xf>
    <xf numFmtId="0" fontId="24" fillId="2" borderId="20" xfId="0" applyFont="1" applyFill="1" applyBorder="1" applyAlignment="1" applyProtection="1">
      <alignment horizontal="left" vertical="center"/>
      <protection locked="0"/>
    </xf>
    <xf numFmtId="0" fontId="24" fillId="0" borderId="21" xfId="0" applyFont="1" applyBorder="1" applyAlignment="1" applyProtection="1">
      <alignment horizontal="center" vertical="center"/>
    </xf>
    <xf numFmtId="0" fontId="0" fillId="0" borderId="21" xfId="0" applyFont="1" applyBorder="1" applyAlignment="1" applyProtection="1">
      <alignment vertical="center"/>
    </xf>
    <xf numFmtId="166" fontId="24" fillId="0" borderId="21" xfId="0" applyNumberFormat="1" applyFont="1" applyBorder="1" applyAlignment="1" applyProtection="1">
      <alignment vertical="center"/>
    </xf>
    <xf numFmtId="166" fontId="24" fillId="0" borderId="22" xfId="0" applyNumberFormat="1" applyFont="1" applyBorder="1" applyAlignment="1" applyProtection="1">
      <alignment vertical="center"/>
    </xf>
    <xf numFmtId="0" fontId="22" fillId="0" borderId="0" xfId="0" applyFont="1" applyAlignment="1" applyProtection="1">
      <alignment horizontal="lef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2" xfId="0" applyFont="1" applyBorder="1" applyAlignment="1" applyProtection="1">
      <alignment vertical="center"/>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4"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23" xfId="0" applyFont="1" applyBorder="1" applyAlignment="1">
      <alignment horizontal="left" vertical="center" wrapText="1"/>
    </xf>
    <xf numFmtId="0" fontId="43" fillId="0" borderId="23" xfId="0" applyFont="1" applyBorder="1" applyAlignment="1">
      <alignment horizontal="left" vertical="center"/>
    </xf>
    <xf numFmtId="167" fontId="43"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6" fillId="0" borderId="0" xfId="0" applyFont="1" applyAlignment="1">
      <alignment horizontal="left" vertical="center"/>
    </xf>
    <xf numFmtId="0" fontId="0" fillId="0" borderId="0" xfId="0" applyAlignment="1">
      <alignment vertical="top"/>
    </xf>
    <xf numFmtId="0" fontId="44" fillId="0" borderId="24" xfId="0" applyFont="1" applyBorder="1" applyAlignment="1">
      <alignment vertical="center" wrapText="1"/>
    </xf>
    <xf numFmtId="0" fontId="44" fillId="0" borderId="25" xfId="0" applyFont="1" applyBorder="1" applyAlignment="1">
      <alignment vertical="center" wrapText="1"/>
    </xf>
    <xf numFmtId="0" fontId="44" fillId="0" borderId="26" xfId="0" applyFont="1" applyBorder="1" applyAlignment="1">
      <alignment vertical="center" wrapText="1"/>
    </xf>
    <xf numFmtId="0" fontId="44" fillId="0" borderId="27" xfId="0" applyFont="1" applyBorder="1" applyAlignment="1">
      <alignment horizontal="center" vertical="center" wrapText="1"/>
    </xf>
    <xf numFmtId="0" fontId="45" fillId="0" borderId="1"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7" xfId="0" applyFont="1" applyBorder="1" applyAlignment="1">
      <alignment vertical="center" wrapText="1"/>
    </xf>
    <xf numFmtId="0" fontId="46" fillId="0" borderId="29" xfId="0" applyFont="1" applyBorder="1" applyAlignment="1">
      <alignment horizontal="left" wrapText="1"/>
    </xf>
    <xf numFmtId="0" fontId="44" fillId="0" borderId="28" xfId="0" applyFont="1" applyBorder="1" applyAlignment="1">
      <alignment vertical="center" wrapText="1"/>
    </xf>
    <xf numFmtId="0" fontId="46" fillId="0" borderId="1" xfId="0" applyFont="1" applyBorder="1" applyAlignment="1">
      <alignment horizontal="left" vertical="center" wrapText="1"/>
    </xf>
    <xf numFmtId="0" fontId="47" fillId="0" borderId="1" xfId="0" applyFont="1" applyBorder="1" applyAlignment="1">
      <alignment horizontal="left" vertical="center" wrapText="1"/>
    </xf>
    <xf numFmtId="0" fontId="48" fillId="0" borderId="27" xfId="0" applyFont="1" applyBorder="1" applyAlignment="1">
      <alignment vertical="center" wrapText="1"/>
    </xf>
    <xf numFmtId="0" fontId="47" fillId="0" borderId="1" xfId="0" applyFont="1" applyBorder="1" applyAlignment="1">
      <alignment vertical="center" wrapText="1"/>
    </xf>
    <xf numFmtId="0" fontId="47" fillId="0" borderId="1" xfId="0" applyFont="1" applyBorder="1" applyAlignment="1">
      <alignment horizontal="left" vertical="center"/>
    </xf>
    <xf numFmtId="0" fontId="47" fillId="0" borderId="1" xfId="0" applyFont="1" applyBorder="1" applyAlignment="1">
      <alignment vertical="center"/>
    </xf>
    <xf numFmtId="49" fontId="47" fillId="0" borderId="1" xfId="0" applyNumberFormat="1" applyFont="1" applyBorder="1" applyAlignment="1">
      <alignment horizontal="left" vertical="center" wrapText="1"/>
    </xf>
    <xf numFmtId="49" fontId="47" fillId="0" borderId="1" xfId="0" applyNumberFormat="1" applyFont="1" applyBorder="1" applyAlignment="1">
      <alignment vertical="center" wrapText="1"/>
    </xf>
    <xf numFmtId="0" fontId="44" fillId="0" borderId="30" xfId="0" applyFont="1" applyBorder="1" applyAlignment="1">
      <alignment vertical="center" wrapText="1"/>
    </xf>
    <xf numFmtId="0" fontId="49" fillId="0" borderId="29" xfId="0" applyFont="1" applyBorder="1" applyAlignment="1">
      <alignment vertical="center" wrapText="1"/>
    </xf>
    <xf numFmtId="0" fontId="44" fillId="0" borderId="31" xfId="0" applyFont="1" applyBorder="1" applyAlignment="1">
      <alignment vertical="center" wrapText="1"/>
    </xf>
    <xf numFmtId="0" fontId="44" fillId="0" borderId="1" xfId="0" applyFont="1" applyBorder="1" applyAlignment="1">
      <alignment vertical="top"/>
    </xf>
    <xf numFmtId="0" fontId="44" fillId="0" borderId="0" xfId="0" applyFont="1" applyAlignment="1">
      <alignment vertical="top"/>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5" fillId="0" borderId="1" xfId="0" applyFont="1" applyBorder="1" applyAlignment="1">
      <alignment horizontal="center" vertical="center"/>
    </xf>
    <xf numFmtId="0" fontId="44" fillId="0" borderId="28" xfId="0" applyFont="1" applyBorder="1" applyAlignment="1">
      <alignment horizontal="left" vertical="center"/>
    </xf>
    <xf numFmtId="0" fontId="46" fillId="0" borderId="1" xfId="0" applyFont="1" applyBorder="1" applyAlignment="1">
      <alignment horizontal="left" vertical="center"/>
    </xf>
    <xf numFmtId="0" fontId="50" fillId="0" borderId="0" xfId="0" applyFont="1" applyAlignment="1">
      <alignment horizontal="left" vertical="center"/>
    </xf>
    <xf numFmtId="0" fontId="46" fillId="0" borderId="29" xfId="0" applyFont="1" applyBorder="1" applyAlignment="1">
      <alignment horizontal="left" vertical="center"/>
    </xf>
    <xf numFmtId="0" fontId="46" fillId="0" borderId="29" xfId="0" applyFont="1" applyBorder="1" applyAlignment="1">
      <alignment horizontal="center" vertical="center"/>
    </xf>
    <xf numFmtId="0" fontId="50" fillId="0" borderId="29" xfId="0" applyFont="1" applyBorder="1" applyAlignment="1">
      <alignment horizontal="left" vertical="center"/>
    </xf>
    <xf numFmtId="0" fontId="51" fillId="0" borderId="1" xfId="0" applyFont="1" applyBorder="1" applyAlignment="1">
      <alignment horizontal="left" vertical="center"/>
    </xf>
    <xf numFmtId="0" fontId="48" fillId="0" borderId="0" xfId="0" applyFont="1" applyAlignment="1">
      <alignment horizontal="left" vertical="center"/>
    </xf>
    <xf numFmtId="0" fontId="52" fillId="0" borderId="1" xfId="0" applyFont="1" applyBorder="1" applyAlignment="1">
      <alignment horizontal="left" vertical="center"/>
    </xf>
    <xf numFmtId="0" fontId="47" fillId="0" borderId="1" xfId="0" applyFont="1" applyBorder="1" applyAlignment="1">
      <alignment horizontal="center" vertical="center"/>
    </xf>
    <xf numFmtId="0" fontId="47" fillId="0" borderId="0" xfId="0" applyFont="1" applyAlignment="1">
      <alignment horizontal="left" vertical="center"/>
    </xf>
    <xf numFmtId="0" fontId="48" fillId="0" borderId="27" xfId="0" applyFont="1" applyBorder="1" applyAlignment="1">
      <alignment horizontal="left" vertical="center"/>
    </xf>
    <xf numFmtId="0" fontId="47" fillId="0" borderId="1" xfId="0" applyFont="1" applyFill="1" applyBorder="1" applyAlignment="1">
      <alignment horizontal="left" vertical="center"/>
    </xf>
    <xf numFmtId="0" fontId="47" fillId="0" borderId="1" xfId="0" applyFont="1" applyFill="1" applyBorder="1" applyAlignment="1">
      <alignment horizontal="center" vertical="center"/>
    </xf>
    <xf numFmtId="0" fontId="44" fillId="0" borderId="30" xfId="0" applyFont="1" applyBorder="1" applyAlignment="1">
      <alignment horizontal="left" vertical="center"/>
    </xf>
    <xf numFmtId="0" fontId="49" fillId="0" borderId="29" xfId="0" applyFont="1" applyBorder="1" applyAlignment="1">
      <alignment horizontal="left" vertical="center"/>
    </xf>
    <xf numFmtId="0" fontId="44" fillId="0" borderId="31" xfId="0" applyFont="1" applyBorder="1" applyAlignment="1">
      <alignment horizontal="left" vertical="center"/>
    </xf>
    <xf numFmtId="0" fontId="44" fillId="0" borderId="1" xfId="0" applyFont="1" applyBorder="1" applyAlignment="1">
      <alignment horizontal="left" vertical="center"/>
    </xf>
    <xf numFmtId="0" fontId="49" fillId="0" borderId="1" xfId="0" applyFont="1" applyBorder="1" applyAlignment="1">
      <alignment horizontal="left" vertical="center"/>
    </xf>
    <xf numFmtId="0" fontId="50" fillId="0" borderId="1" xfId="0" applyFont="1" applyBorder="1" applyAlignment="1">
      <alignment horizontal="left" vertical="center"/>
    </xf>
    <xf numFmtId="0" fontId="48" fillId="0" borderId="29" xfId="0" applyFont="1" applyBorder="1" applyAlignment="1">
      <alignment horizontal="left" vertical="center"/>
    </xf>
    <xf numFmtId="0" fontId="44" fillId="0" borderId="1" xfId="0" applyFont="1" applyBorder="1" applyAlignment="1">
      <alignment horizontal="left" vertical="center"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4" fillId="0" borderId="24" xfId="0" applyFont="1" applyBorder="1" applyAlignment="1">
      <alignment horizontal="left" vertical="center" wrapText="1"/>
    </xf>
    <xf numFmtId="0" fontId="44" fillId="0" borderId="25" xfId="0" applyFont="1" applyBorder="1" applyAlignment="1">
      <alignment horizontal="left" vertical="center"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wrapText="1"/>
    </xf>
    <xf numFmtId="0" fontId="44"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1" xfId="0" applyFont="1" applyBorder="1" applyAlignment="1">
      <alignment horizontal="left" vertical="center"/>
    </xf>
    <xf numFmtId="0" fontId="48" fillId="0" borderId="28" xfId="0" applyFont="1" applyBorder="1" applyAlignment="1">
      <alignment horizontal="left" vertical="center" wrapText="1"/>
    </xf>
    <xf numFmtId="0" fontId="48" fillId="0" borderId="28" xfId="0" applyFont="1" applyBorder="1" applyAlignment="1">
      <alignment horizontal="left" vertical="center"/>
    </xf>
    <xf numFmtId="0" fontId="48" fillId="0" borderId="30" xfId="0" applyFont="1" applyBorder="1" applyAlignment="1">
      <alignment horizontal="left" vertical="center" wrapText="1"/>
    </xf>
    <xf numFmtId="0" fontId="48" fillId="0" borderId="29" xfId="0" applyFont="1" applyBorder="1" applyAlignment="1">
      <alignment horizontal="left" vertical="center" wrapText="1"/>
    </xf>
    <xf numFmtId="0" fontId="48" fillId="0" borderId="31" xfId="0" applyFont="1" applyBorder="1" applyAlignment="1">
      <alignment horizontal="left" vertical="center" wrapText="1"/>
    </xf>
    <xf numFmtId="0" fontId="47" fillId="0" borderId="1" xfId="0" applyFont="1" applyBorder="1" applyAlignment="1">
      <alignment horizontal="left" vertical="top"/>
    </xf>
    <xf numFmtId="0" fontId="47" fillId="0" borderId="1" xfId="0" applyFont="1" applyBorder="1" applyAlignment="1">
      <alignment horizontal="center" vertical="top"/>
    </xf>
    <xf numFmtId="0" fontId="48" fillId="0" borderId="30" xfId="0" applyFont="1" applyBorder="1" applyAlignment="1">
      <alignment horizontal="left" vertical="center"/>
    </xf>
    <xf numFmtId="0" fontId="48" fillId="0" borderId="31" xfId="0" applyFont="1" applyBorder="1" applyAlignment="1">
      <alignment horizontal="left" vertical="center"/>
    </xf>
    <xf numFmtId="0" fontId="48" fillId="0" borderId="1" xfId="0" applyFont="1" applyBorder="1" applyAlignment="1">
      <alignment horizontal="center" vertical="center"/>
    </xf>
    <xf numFmtId="0" fontId="50" fillId="0" borderId="0" xfId="0" applyFont="1" applyAlignment="1">
      <alignment vertical="center"/>
    </xf>
    <xf numFmtId="0" fontId="46" fillId="0" borderId="1" xfId="0" applyFont="1" applyBorder="1" applyAlignment="1">
      <alignment vertical="center"/>
    </xf>
    <xf numFmtId="0" fontId="50" fillId="0" borderId="29" xfId="0" applyFont="1" applyBorder="1" applyAlignment="1">
      <alignment vertical="center"/>
    </xf>
    <xf numFmtId="0" fontId="46" fillId="0" borderId="29" xfId="0" applyFont="1" applyBorder="1" applyAlignment="1">
      <alignment vertical="center"/>
    </xf>
    <xf numFmtId="0" fontId="47" fillId="0" borderId="1" xfId="0" applyFont="1" applyBorder="1" applyAlignment="1">
      <alignment vertical="top"/>
    </xf>
    <xf numFmtId="49" fontId="47" fillId="0" borderId="1" xfId="0" applyNumberFormat="1" applyFont="1" applyBorder="1" applyAlignment="1">
      <alignment horizontal="left" vertical="center"/>
    </xf>
    <xf numFmtId="0" fontId="53" fillId="0" borderId="27" xfId="0" applyFont="1" applyBorder="1" applyAlignment="1" applyProtection="1">
      <alignment horizontal="left" vertical="center"/>
    </xf>
    <xf numFmtId="0" fontId="54" fillId="0" borderId="1" xfId="0" applyFont="1" applyBorder="1" applyAlignment="1" applyProtection="1">
      <alignment vertical="top"/>
    </xf>
    <xf numFmtId="0" fontId="54" fillId="0" borderId="1" xfId="0" applyFont="1" applyBorder="1" applyAlignment="1" applyProtection="1">
      <alignment horizontal="left" vertical="center"/>
    </xf>
    <xf numFmtId="0" fontId="54" fillId="0" borderId="1" xfId="0" applyFont="1" applyBorder="1" applyAlignment="1" applyProtection="1">
      <alignment horizontal="center" vertical="center"/>
    </xf>
    <xf numFmtId="49" fontId="54" fillId="0" borderId="1" xfId="0" applyNumberFormat="1" applyFont="1" applyBorder="1" applyAlignment="1" applyProtection="1">
      <alignment horizontal="left" vertical="center"/>
    </xf>
    <xf numFmtId="0" fontId="53" fillId="0" borderId="28" xfId="0" applyFont="1" applyBorder="1" applyAlignment="1" applyProtection="1">
      <alignment horizontal="left" vertical="center"/>
    </xf>
    <xf numFmtId="0" fontId="0" fillId="0" borderId="29" xfId="0" applyBorder="1" applyAlignment="1">
      <alignment vertical="top"/>
    </xf>
    <xf numFmtId="0" fontId="46" fillId="0" borderId="29" xfId="0" applyFont="1" applyBorder="1" applyAlignment="1">
      <alignment horizontal="left"/>
    </xf>
    <xf numFmtId="0" fontId="50" fillId="0" borderId="29" xfId="0" applyFont="1" applyBorder="1" applyAlignment="1"/>
    <xf numFmtId="0" fontId="44" fillId="0" borderId="27" xfId="0" applyFont="1" applyBorder="1" applyAlignment="1">
      <alignment vertical="top"/>
    </xf>
    <xf numFmtId="0" fontId="44" fillId="0" borderId="28" xfId="0" applyFont="1" applyBorder="1" applyAlignment="1">
      <alignment vertical="top"/>
    </xf>
    <xf numFmtId="0" fontId="44" fillId="0" borderId="30" xfId="0" applyFont="1" applyBorder="1" applyAlignment="1">
      <alignment vertical="top"/>
    </xf>
    <xf numFmtId="0" fontId="44" fillId="0" borderId="29" xfId="0" applyFont="1" applyBorder="1" applyAlignment="1">
      <alignment vertical="top"/>
    </xf>
    <xf numFmtId="0" fontId="44"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styles" Target="styles.xml" /><Relationship Id="rId18" Type="http://schemas.openxmlformats.org/officeDocument/2006/relationships/theme" Target="theme/theme1.xml" /><Relationship Id="rId19" Type="http://schemas.openxmlformats.org/officeDocument/2006/relationships/calcChain" Target="calcChain.xml" /><Relationship Id="rId20"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4_02/742220161" TargetMode="External" /><Relationship Id="rId2" Type="http://schemas.openxmlformats.org/officeDocument/2006/relationships/hyperlink" Target="https://podminky.urs.cz/item/CS_URS_2024_02/741210204" TargetMode="External" /><Relationship Id="rId3" Type="http://schemas.openxmlformats.org/officeDocument/2006/relationships/hyperlink" Target="https://podminky.urs.cz/item/CS_URS_2024_02/742210121" TargetMode="External" /><Relationship Id="rId4" Type="http://schemas.openxmlformats.org/officeDocument/2006/relationships/hyperlink" Target="https://podminky.urs.cz/item/CS_URS_2024_02/742210131" TargetMode="External" /><Relationship Id="rId5" Type="http://schemas.openxmlformats.org/officeDocument/2006/relationships/hyperlink" Target="https://podminky.urs.cz/item/CS_URS_2024_02/742210151" TargetMode="External" /><Relationship Id="rId6" Type="http://schemas.openxmlformats.org/officeDocument/2006/relationships/hyperlink" Target="https://podminky.urs.cz/item/CS_URS_2024_02/741330301" TargetMode="External" /><Relationship Id="rId7" Type="http://schemas.openxmlformats.org/officeDocument/2006/relationships/hyperlink" Target="https://podminky.urs.cz/item/CS_URS_2024_02/741112101" TargetMode="External" /><Relationship Id="rId8" Type="http://schemas.openxmlformats.org/officeDocument/2006/relationships/hyperlink" Target="https://podminky.urs.cz/item/CS_URS_2024_02/973031616" TargetMode="External" /><Relationship Id="rId9" Type="http://schemas.openxmlformats.org/officeDocument/2006/relationships/hyperlink" Target="https://podminky.urs.cz/item/CS_URS_2024_02/998742311" TargetMode="External" /><Relationship Id="rId10" Type="http://schemas.openxmlformats.org/officeDocument/2006/relationships/hyperlink" Target="https://podminky.urs.cz/item/CS_URS_2024_02/742410141" TargetMode="External" /><Relationship Id="rId11" Type="http://schemas.openxmlformats.org/officeDocument/2006/relationships/hyperlink" Target="https://podminky.urs.cz/item/CS_URS_2024_02/742410001" TargetMode="External" /><Relationship Id="rId12" Type="http://schemas.openxmlformats.org/officeDocument/2006/relationships/hyperlink" Target="https://podminky.urs.cz/item/CS_URS_2024_02/742410111" TargetMode="External" /><Relationship Id="rId13" Type="http://schemas.openxmlformats.org/officeDocument/2006/relationships/hyperlink" Target="https://podminky.urs.cz/item/CS_URS_2024_02/742330041" TargetMode="External" /><Relationship Id="rId14" Type="http://schemas.openxmlformats.org/officeDocument/2006/relationships/hyperlink" Target="https://podminky.urs.cz/item/CS_URS_2024_02/742330051" TargetMode="External" /><Relationship Id="rId15" Type="http://schemas.openxmlformats.org/officeDocument/2006/relationships/hyperlink" Target="https://podminky.urs.cz/item/CS_URS_2024_02/220370453" TargetMode="External" /><Relationship Id="rId16" Type="http://schemas.openxmlformats.org/officeDocument/2006/relationships/hyperlink" Target="https://podminky.urs.cz/item/CS_URS_2024_02/220370471" TargetMode="External" /><Relationship Id="rId17" Type="http://schemas.openxmlformats.org/officeDocument/2006/relationships/hyperlink" Target="https://podminky.urs.cz/item/CS_URS_2024_02/742340001" TargetMode="External" /><Relationship Id="rId18" Type="http://schemas.openxmlformats.org/officeDocument/2006/relationships/hyperlink" Target="https://podminky.urs.cz/item/CS_URS_2024_02/742123001" TargetMode="External" /><Relationship Id="rId19" Type="http://schemas.openxmlformats.org/officeDocument/2006/relationships/hyperlink" Target="https://podminky.urs.cz/item/CS_URS_2024_02/741112111" TargetMode="External" /><Relationship Id="rId20" Type="http://schemas.openxmlformats.org/officeDocument/2006/relationships/hyperlink" Target="https://podminky.urs.cz/item/CS_URS_2024_02/742410201" TargetMode="External" /><Relationship Id="rId21" Type="http://schemas.openxmlformats.org/officeDocument/2006/relationships/hyperlink" Target="https://podminky.urs.cz/item/CS_URS_2024_02/742410301" TargetMode="External" /><Relationship Id="rId22" Type="http://schemas.openxmlformats.org/officeDocument/2006/relationships/hyperlink" Target="https://podminky.urs.cz/item/CS_URS_2024_02/HZS2232" TargetMode="External" /><Relationship Id="rId23" Type="http://schemas.openxmlformats.org/officeDocument/2006/relationships/hyperlink" Target="https://podminky.urs.cz/item/CS_URS_2024_02/998742311" TargetMode="External" /><Relationship Id="rId24" Type="http://schemas.openxmlformats.org/officeDocument/2006/relationships/hyperlink" Target="https://podminky.urs.cz/item/CS_URS_2024_02/742330001" TargetMode="External" /><Relationship Id="rId25" Type="http://schemas.openxmlformats.org/officeDocument/2006/relationships/hyperlink" Target="https://podminky.urs.cz/item/CS_URS_2024_02/742330005" TargetMode="External" /><Relationship Id="rId26" Type="http://schemas.openxmlformats.org/officeDocument/2006/relationships/hyperlink" Target="https://podminky.urs.cz/item/CS_URS_2024_02/742330022" TargetMode="External" /><Relationship Id="rId27" Type="http://schemas.openxmlformats.org/officeDocument/2006/relationships/hyperlink" Target="https://podminky.urs.cz/item/CS_URS_2024_02/742330023" TargetMode="External" /><Relationship Id="rId28" Type="http://schemas.openxmlformats.org/officeDocument/2006/relationships/hyperlink" Target="https://podminky.urs.cz/item/CS_URS_2024_02/742330021" TargetMode="External" /><Relationship Id="rId29" Type="http://schemas.openxmlformats.org/officeDocument/2006/relationships/hyperlink" Target="https://podminky.urs.cz/item/CS_URS_2024_02/742330052" TargetMode="External" /><Relationship Id="rId30" Type="http://schemas.openxmlformats.org/officeDocument/2006/relationships/hyperlink" Target="https://podminky.urs.cz/item/CS_URS_2024_02/742330012" TargetMode="External" /><Relationship Id="rId31" Type="http://schemas.openxmlformats.org/officeDocument/2006/relationships/hyperlink" Target="https://podminky.urs.cz/item/CS_URS_2024_02/742330024" TargetMode="External" /><Relationship Id="rId32" Type="http://schemas.openxmlformats.org/officeDocument/2006/relationships/hyperlink" Target="https://podminky.urs.cz/item/CS_URS_2024_02/742330046" TargetMode="External" /><Relationship Id="rId33" Type="http://schemas.openxmlformats.org/officeDocument/2006/relationships/hyperlink" Target="https://podminky.urs.cz/item/CS_URS_2024_02/742330029" TargetMode="External" /><Relationship Id="rId34" Type="http://schemas.openxmlformats.org/officeDocument/2006/relationships/hyperlink" Target="https://podminky.urs.cz/item/CS_URS_2024_02/HZS2232" TargetMode="External" /><Relationship Id="rId35" Type="http://schemas.openxmlformats.org/officeDocument/2006/relationships/hyperlink" Target="https://podminky.urs.cz/item/CS_URS_2024_02/HZS2232" TargetMode="External" /><Relationship Id="rId36" Type="http://schemas.openxmlformats.org/officeDocument/2006/relationships/hyperlink" Target="https://podminky.urs.cz/item/CS_URS_2024_02/742330024" TargetMode="External" /><Relationship Id="rId37" Type="http://schemas.openxmlformats.org/officeDocument/2006/relationships/hyperlink" Target="https://podminky.urs.cz/item/CS_URS_2024_02/742330025" TargetMode="External" /><Relationship Id="rId38" Type="http://schemas.openxmlformats.org/officeDocument/2006/relationships/hyperlink" Target="https://podminky.urs.cz/item/CS_URS_2024_02/742330052" TargetMode="External" /><Relationship Id="rId39" Type="http://schemas.openxmlformats.org/officeDocument/2006/relationships/hyperlink" Target="https://podminky.urs.cz/item/CS_URS_2024_02/HZS2232" TargetMode="External" /><Relationship Id="rId40" Type="http://schemas.openxmlformats.org/officeDocument/2006/relationships/hyperlink" Target="https://podminky.urs.cz/item/CS_URS_2024_02/HZS2232" TargetMode="External" /><Relationship Id="rId41" Type="http://schemas.openxmlformats.org/officeDocument/2006/relationships/hyperlink" Target="https://podminky.urs.cz/item/CS_URS_2024_02/742330041" TargetMode="External" /><Relationship Id="rId42" Type="http://schemas.openxmlformats.org/officeDocument/2006/relationships/hyperlink" Target="https://podminky.urs.cz/item/CS_URS_2024_02/742330051" TargetMode="External" /><Relationship Id="rId43" Type="http://schemas.openxmlformats.org/officeDocument/2006/relationships/hyperlink" Target="https://podminky.urs.cz/item/CS_URS_2024_02/742330042" TargetMode="External" /><Relationship Id="rId44" Type="http://schemas.openxmlformats.org/officeDocument/2006/relationships/hyperlink" Target="https://podminky.urs.cz/item/CS_URS_2024_02/742330051" TargetMode="External" /><Relationship Id="rId45" Type="http://schemas.openxmlformats.org/officeDocument/2006/relationships/hyperlink" Target="https://podminky.urs.cz/item/CS_URS_2024_02/742330041" TargetMode="External" /><Relationship Id="rId46" Type="http://schemas.openxmlformats.org/officeDocument/2006/relationships/hyperlink" Target="https://podminky.urs.cz/item/CS_URS_2024_02/742330051" TargetMode="External" /><Relationship Id="rId47" Type="http://schemas.openxmlformats.org/officeDocument/2006/relationships/hyperlink" Target="https://podminky.urs.cz/item/CS_URS_2024_02/742330101" TargetMode="External" /><Relationship Id="rId48" Type="http://schemas.openxmlformats.org/officeDocument/2006/relationships/hyperlink" Target="https://podminky.urs.cz/item/CS_URS_2024_02/742330102" TargetMode="External" /><Relationship Id="rId49" Type="http://schemas.openxmlformats.org/officeDocument/2006/relationships/hyperlink" Target="https://podminky.urs.cz/item/CS_URS_2024_02/973031616" TargetMode="External" /><Relationship Id="rId50" Type="http://schemas.openxmlformats.org/officeDocument/2006/relationships/hyperlink" Target="https://podminky.urs.cz/item/CS_URS_2024_02/741112071" TargetMode="External" /><Relationship Id="rId51" Type="http://schemas.openxmlformats.org/officeDocument/2006/relationships/hyperlink" Target="https://podminky.urs.cz/item/CS_URS_2024_02/741210125" TargetMode="External" /><Relationship Id="rId52" Type="http://schemas.openxmlformats.org/officeDocument/2006/relationships/hyperlink" Target="https://podminky.urs.cz/item/CS_URS_2024_02/742123001" TargetMode="External" /><Relationship Id="rId53" Type="http://schemas.openxmlformats.org/officeDocument/2006/relationships/hyperlink" Target="https://podminky.urs.cz/item/CS_URS_2024_02/741210125" TargetMode="External" /><Relationship Id="rId54" Type="http://schemas.openxmlformats.org/officeDocument/2006/relationships/hyperlink" Target="https://podminky.urs.cz/item/CS_URS_2024_02/220552592" TargetMode="External" /><Relationship Id="rId55" Type="http://schemas.openxmlformats.org/officeDocument/2006/relationships/hyperlink" Target="https://podminky.urs.cz/item/CS_URS_2024_02/220111431" TargetMode="External" /><Relationship Id="rId56" Type="http://schemas.openxmlformats.org/officeDocument/2006/relationships/hyperlink" Target="https://podminky.urs.cz/item/CS_URS_2024_02/741210121" TargetMode="External" /><Relationship Id="rId57" Type="http://schemas.openxmlformats.org/officeDocument/2006/relationships/hyperlink" Target="https://podminky.urs.cz/item/CS_URS_2024_02/973031619" TargetMode="External" /><Relationship Id="rId58" Type="http://schemas.openxmlformats.org/officeDocument/2006/relationships/hyperlink" Target="https://podminky.urs.cz/item/CS_URS_2024_02/742110202" TargetMode="External" /><Relationship Id="rId59" Type="http://schemas.openxmlformats.org/officeDocument/2006/relationships/hyperlink" Target="https://podminky.urs.cz/item/CS_URS_2024_02/742420021" TargetMode="External" /><Relationship Id="rId60" Type="http://schemas.openxmlformats.org/officeDocument/2006/relationships/hyperlink" Target="https://podminky.urs.cz/item/CS_URS_2024_02/HZS2232" TargetMode="External" /><Relationship Id="rId61" Type="http://schemas.openxmlformats.org/officeDocument/2006/relationships/hyperlink" Target="https://podminky.urs.cz/item/CS_URS_2024_02/998742311" TargetMode="External" /><Relationship Id="rId62" Type="http://schemas.openxmlformats.org/officeDocument/2006/relationships/hyperlink" Target="https://podminky.urs.cz/item/CS_URS_2024_02/742240006" TargetMode="External" /><Relationship Id="rId63" Type="http://schemas.openxmlformats.org/officeDocument/2006/relationships/hyperlink" Target="https://podminky.urs.cz/item/CS_URS_2024_02/742320032" TargetMode="External" /><Relationship Id="rId64" Type="http://schemas.openxmlformats.org/officeDocument/2006/relationships/hyperlink" Target="https://podminky.urs.cz/item/CS_URS_2024_02/742320031" TargetMode="External" /><Relationship Id="rId65" Type="http://schemas.openxmlformats.org/officeDocument/2006/relationships/hyperlink" Target="https://podminky.urs.cz/item/CS_URS_2024_02/HZS2232" TargetMode="External" /><Relationship Id="rId66" Type="http://schemas.openxmlformats.org/officeDocument/2006/relationships/hyperlink" Target="https://podminky.urs.cz/item/CS_URS_2024_02/998742311" TargetMode="External" /><Relationship Id="rId67" Type="http://schemas.openxmlformats.org/officeDocument/2006/relationships/hyperlink" Target="https://podminky.urs.cz/item/CS_URS_2024_02/973031616" TargetMode="External" /><Relationship Id="rId68" Type="http://schemas.openxmlformats.org/officeDocument/2006/relationships/hyperlink" Target="https://podminky.urs.cz/item/CS_URS_2024_02/998742311" TargetMode="External" /><Relationship Id="rId69" Type="http://schemas.openxmlformats.org/officeDocument/2006/relationships/hyperlink" Target="https://podminky.urs.cz/item/CS_URS_2024_02/742220161" TargetMode="External" /><Relationship Id="rId70" Type="http://schemas.openxmlformats.org/officeDocument/2006/relationships/hyperlink" Target="https://podminky.urs.cz/item/CS_URS_2024_02/742220171" TargetMode="External" /><Relationship Id="rId71" Type="http://schemas.openxmlformats.org/officeDocument/2006/relationships/hyperlink" Target="https://podminky.urs.cz/item/CS_URS_2024_02/742220172" TargetMode="External" /><Relationship Id="rId72" Type="http://schemas.openxmlformats.org/officeDocument/2006/relationships/hyperlink" Target="https://podminky.urs.cz/item/CS_URS_2024_02/742220161" TargetMode="External" /><Relationship Id="rId73" Type="http://schemas.openxmlformats.org/officeDocument/2006/relationships/hyperlink" Target="https://podminky.urs.cz/item/CS_URS_2024_02/742220141" TargetMode="External" /><Relationship Id="rId74" Type="http://schemas.openxmlformats.org/officeDocument/2006/relationships/hyperlink" Target="https://podminky.urs.cz/item/CS_URS_2024_02/742220231" TargetMode="External" /><Relationship Id="rId75" Type="http://schemas.openxmlformats.org/officeDocument/2006/relationships/hyperlink" Target="https://podminky.urs.cz/item/CS_URS_2024_02/742220232" TargetMode="External" /><Relationship Id="rId76" Type="http://schemas.openxmlformats.org/officeDocument/2006/relationships/hyperlink" Target="https://podminky.urs.cz/item/CS_URS_2024_02/742220236" TargetMode="External" /><Relationship Id="rId77" Type="http://schemas.openxmlformats.org/officeDocument/2006/relationships/hyperlink" Target="https://podminky.urs.cz/item/CS_URS_2024_02/742220235" TargetMode="External" /><Relationship Id="rId78" Type="http://schemas.openxmlformats.org/officeDocument/2006/relationships/hyperlink" Target="https://podminky.urs.cz/item/CS_URS_2024_02/742220053" TargetMode="External" /><Relationship Id="rId79" Type="http://schemas.openxmlformats.org/officeDocument/2006/relationships/hyperlink" Target="https://podminky.urs.cz/item/CS_URS_2024_02/742220031" TargetMode="External" /><Relationship Id="rId80" Type="http://schemas.openxmlformats.org/officeDocument/2006/relationships/hyperlink" Target="https://podminky.urs.cz/item/CS_URS_2024_02/742220211" TargetMode="External" /><Relationship Id="rId81" Type="http://schemas.openxmlformats.org/officeDocument/2006/relationships/hyperlink" Target="https://podminky.urs.cz/item/CS_URS_2024_02/742220161" TargetMode="External" /><Relationship Id="rId82" Type="http://schemas.openxmlformats.org/officeDocument/2006/relationships/hyperlink" Target="https://podminky.urs.cz/item/CS_URS_2024_02/742220401" TargetMode="External" /><Relationship Id="rId83" Type="http://schemas.openxmlformats.org/officeDocument/2006/relationships/hyperlink" Target="https://podminky.urs.cz/item/CS_URS_2024_02/742220402" TargetMode="External" /><Relationship Id="rId84" Type="http://schemas.openxmlformats.org/officeDocument/2006/relationships/hyperlink" Target="https://podminky.urs.cz/item/CS_URS_2024_02/742220411" TargetMode="External" /><Relationship Id="rId85" Type="http://schemas.openxmlformats.org/officeDocument/2006/relationships/hyperlink" Target="https://podminky.urs.cz/item/CS_URS_2024_02/742220421" TargetMode="External" /><Relationship Id="rId86" Type="http://schemas.openxmlformats.org/officeDocument/2006/relationships/hyperlink" Target="https://podminky.urs.cz/item/CS_URS_2024_02/742220511" TargetMode="External" /><Relationship Id="rId87" Type="http://schemas.openxmlformats.org/officeDocument/2006/relationships/hyperlink" Target="https://podminky.urs.cz/item/CS_URS_2024_02/HZS2232" TargetMode="External" /><Relationship Id="rId88" Type="http://schemas.openxmlformats.org/officeDocument/2006/relationships/hyperlink" Target="https://podminky.urs.cz/item/CS_URS_2024_02/998742311" TargetMode="External" /><Relationship Id="rId89" Type="http://schemas.openxmlformats.org/officeDocument/2006/relationships/hyperlink" Target="https://podminky.urs.cz/item/CS_URS_2024_02/742121001" TargetMode="External" /><Relationship Id="rId90" Type="http://schemas.openxmlformats.org/officeDocument/2006/relationships/hyperlink" Target="https://podminky.urs.cz/item/CS_URS_2024_02/742121001" TargetMode="External" /><Relationship Id="rId91" Type="http://schemas.openxmlformats.org/officeDocument/2006/relationships/hyperlink" Target="https://podminky.urs.cz/item/CS_URS_2024_02/742121002" TargetMode="External" /><Relationship Id="rId92" Type="http://schemas.openxmlformats.org/officeDocument/2006/relationships/hyperlink" Target="https://podminky.urs.cz/item/CS_URS_2024_02/220182031" TargetMode="External" /><Relationship Id="rId93" Type="http://schemas.openxmlformats.org/officeDocument/2006/relationships/hyperlink" Target="https://podminky.urs.cz/item/CS_URS_2024_02/741120301" TargetMode="External" /><Relationship Id="rId94" Type="http://schemas.openxmlformats.org/officeDocument/2006/relationships/hyperlink" Target="https://podminky.urs.cz/item/CS_URS_2024_02/741120303" TargetMode="External" /><Relationship Id="rId95" Type="http://schemas.openxmlformats.org/officeDocument/2006/relationships/hyperlink" Target="https://podminky.urs.cz/item/CS_URS_2024_02/741122611" TargetMode="External" /><Relationship Id="rId96" Type="http://schemas.openxmlformats.org/officeDocument/2006/relationships/hyperlink" Target="https://podminky.urs.cz/item/CS_URS_2024_02/741122611" TargetMode="External" /><Relationship Id="rId97" Type="http://schemas.openxmlformats.org/officeDocument/2006/relationships/hyperlink" Target="https://podminky.urs.cz/item/CS_URS_2024_02/741110511" TargetMode="External" /><Relationship Id="rId98" Type="http://schemas.openxmlformats.org/officeDocument/2006/relationships/hyperlink" Target="https://podminky.urs.cz/item/CS_URS_2024_02/741110512" TargetMode="External" /><Relationship Id="rId99" Type="http://schemas.openxmlformats.org/officeDocument/2006/relationships/hyperlink" Target="https://podminky.urs.cz/item/CS_URS_2024_02/741110513" TargetMode="External" /><Relationship Id="rId100" Type="http://schemas.openxmlformats.org/officeDocument/2006/relationships/hyperlink" Target="https://podminky.urs.cz/item/CS_URS_2024_02/741110301" TargetMode="External" /><Relationship Id="rId101" Type="http://schemas.openxmlformats.org/officeDocument/2006/relationships/hyperlink" Target="https://podminky.urs.cz/item/CS_URS_2024_02/741110301" TargetMode="External" /><Relationship Id="rId102" Type="http://schemas.openxmlformats.org/officeDocument/2006/relationships/hyperlink" Target="https://podminky.urs.cz/item/CS_URS_2024_02/210021055" TargetMode="External" /><Relationship Id="rId103" Type="http://schemas.openxmlformats.org/officeDocument/2006/relationships/hyperlink" Target="https://podminky.urs.cz/item/CS_URS_2024_02/741910414" TargetMode="External" /><Relationship Id="rId104" Type="http://schemas.openxmlformats.org/officeDocument/2006/relationships/hyperlink" Target="https://podminky.urs.cz/item/CS_URS_2024_02/974031121" TargetMode="External" /><Relationship Id="rId105" Type="http://schemas.openxmlformats.org/officeDocument/2006/relationships/hyperlink" Target="https://podminky.urs.cz/item/CS_URS_2024_02/974031132" TargetMode="External" /><Relationship Id="rId106" Type="http://schemas.openxmlformats.org/officeDocument/2006/relationships/hyperlink" Target="https://podminky.urs.cz/item/CS_URS_2024_02/971033141" TargetMode="External" /><Relationship Id="rId107" Type="http://schemas.openxmlformats.org/officeDocument/2006/relationships/hyperlink" Target="https://podminky.urs.cz/item/CS_URS_2024_02/971033151" TargetMode="External" /><Relationship Id="rId108" Type="http://schemas.openxmlformats.org/officeDocument/2006/relationships/hyperlink" Target="https://podminky.urs.cz/item/CS_URS_2024_02/972054241" TargetMode="External" /><Relationship Id="rId109" Type="http://schemas.openxmlformats.org/officeDocument/2006/relationships/hyperlink" Target="https://podminky.urs.cz/item/CS_URS_2024_02/741920071" TargetMode="External" /><Relationship Id="rId110" Type="http://schemas.openxmlformats.org/officeDocument/2006/relationships/hyperlink" Target="https://podminky.urs.cz/item/CS_URS_2024_02/741810003" TargetMode="External" /><Relationship Id="rId111" Type="http://schemas.openxmlformats.org/officeDocument/2006/relationships/hyperlink" Target="https://podminky.urs.cz/item/CS_URS_2024_02/741810011" TargetMode="External" /><Relationship Id="rId112" Type="http://schemas.openxmlformats.org/officeDocument/2006/relationships/hyperlink" Target="https://podminky.urs.cz/item/CS_URS_2024_02/998742311" TargetMode="External" /><Relationship Id="rId113" Type="http://schemas.openxmlformats.org/officeDocument/2006/relationships/hyperlink" Target="https://podminky.urs.cz/item/CS_URS_2024_02/013203000" TargetMode="External" /><Relationship Id="rId114" Type="http://schemas.openxmlformats.org/officeDocument/2006/relationships/hyperlink" Target="https://podminky.urs.cz/item/CS_URS_2024_02/013254000" TargetMode="External" /><Relationship Id="rId115" Type="http://schemas.openxmlformats.org/officeDocument/2006/relationships/hyperlink" Target="https://podminky.urs.cz/item/CS_URS_2024_02/013294000" TargetMode="External" /><Relationship Id="rId116" Type="http://schemas.openxmlformats.org/officeDocument/2006/relationships/hyperlink" Target="https://podminky.urs.cz/item/CS_URS_2024_02/045002000" TargetMode="External" /><Relationship Id="rId117" Type="http://schemas.openxmlformats.org/officeDocument/2006/relationships/hyperlink" Target="https://podminky.urs.cz/item/CS_URS_2024_02/065002000" TargetMode="External" /><Relationship Id="rId118" Type="http://schemas.openxmlformats.org/officeDocument/2006/relationships/hyperlink" Target="https://podminky.urs.cz/item/CS_URS_2024_02/094002000" TargetMode="External" /><Relationship Id="rId119"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4_02/113106171" TargetMode="External" /><Relationship Id="rId2" Type="http://schemas.openxmlformats.org/officeDocument/2006/relationships/hyperlink" Target="https://podminky.urs.cz/item/CS_URS_2024_02/113107222" TargetMode="External" /><Relationship Id="rId3" Type="http://schemas.openxmlformats.org/officeDocument/2006/relationships/hyperlink" Target="https://podminky.urs.cz/item/CS_URS_2024_02/113107230" TargetMode="External" /><Relationship Id="rId4" Type="http://schemas.openxmlformats.org/officeDocument/2006/relationships/hyperlink" Target="https://podminky.urs.cz/item/CS_URS_2024_02/113107231" TargetMode="External" /><Relationship Id="rId5" Type="http://schemas.openxmlformats.org/officeDocument/2006/relationships/hyperlink" Target="https://podminky.urs.cz/item/CS_URS_2024_02/113107323" TargetMode="External" /><Relationship Id="rId6" Type="http://schemas.openxmlformats.org/officeDocument/2006/relationships/hyperlink" Target="https://podminky.urs.cz/item/CS_URS_2024_02/113154522" TargetMode="External" /><Relationship Id="rId7" Type="http://schemas.openxmlformats.org/officeDocument/2006/relationships/hyperlink" Target="https://podminky.urs.cz/item/CS_URS_2024_02/113154527" TargetMode="External" /><Relationship Id="rId8" Type="http://schemas.openxmlformats.org/officeDocument/2006/relationships/hyperlink" Target="https://podminky.urs.cz/item/CS_URS_2024_02/113154528" TargetMode="External" /><Relationship Id="rId9" Type="http://schemas.openxmlformats.org/officeDocument/2006/relationships/hyperlink" Target="https://podminky.urs.cz/item/CS_URS_2024_02/113202111" TargetMode="External" /><Relationship Id="rId10" Type="http://schemas.openxmlformats.org/officeDocument/2006/relationships/hyperlink" Target="https://podminky.urs.cz/item/CS_URS_2024_02/121151113" TargetMode="External" /><Relationship Id="rId11" Type="http://schemas.openxmlformats.org/officeDocument/2006/relationships/hyperlink" Target="https://podminky.urs.cz/item/CS_URS_2024_02/122251104" TargetMode="External" /><Relationship Id="rId12" Type="http://schemas.openxmlformats.org/officeDocument/2006/relationships/hyperlink" Target="https://podminky.urs.cz/item/CS_URS_2024_02/131213702" TargetMode="External" /><Relationship Id="rId13" Type="http://schemas.openxmlformats.org/officeDocument/2006/relationships/hyperlink" Target="https://podminky.urs.cz/item/CS_URS_2024_02/162351103" TargetMode="External" /><Relationship Id="rId14" Type="http://schemas.openxmlformats.org/officeDocument/2006/relationships/hyperlink" Target="https://podminky.urs.cz/item/CS_URS_2024_02/162751117" TargetMode="External" /><Relationship Id="rId15" Type="http://schemas.openxmlformats.org/officeDocument/2006/relationships/hyperlink" Target="https://podminky.urs.cz/item/CS_URS_2024_02/162751119" TargetMode="External" /><Relationship Id="rId16" Type="http://schemas.openxmlformats.org/officeDocument/2006/relationships/hyperlink" Target="https://podminky.urs.cz/item/CS_URS_2024_02/167151101" TargetMode="External" /><Relationship Id="rId17" Type="http://schemas.openxmlformats.org/officeDocument/2006/relationships/hyperlink" Target="https://podminky.urs.cz/item/CS_URS_2024_02/171151103" TargetMode="External" /><Relationship Id="rId18" Type="http://schemas.openxmlformats.org/officeDocument/2006/relationships/hyperlink" Target="https://podminky.urs.cz/item/CS_URS_2024_02/171201231" TargetMode="External" /><Relationship Id="rId19" Type="http://schemas.openxmlformats.org/officeDocument/2006/relationships/hyperlink" Target="https://podminky.urs.cz/item/CS_URS_2024_02/171251201" TargetMode="External" /><Relationship Id="rId20" Type="http://schemas.openxmlformats.org/officeDocument/2006/relationships/hyperlink" Target="https://podminky.urs.cz/item/CS_URS_2024_02/181351105" TargetMode="External" /><Relationship Id="rId21" Type="http://schemas.openxmlformats.org/officeDocument/2006/relationships/hyperlink" Target="https://podminky.urs.cz/item/CS_URS_2024_02/181351113" TargetMode="External" /><Relationship Id="rId22" Type="http://schemas.openxmlformats.org/officeDocument/2006/relationships/hyperlink" Target="https://podminky.urs.cz/item/CS_URS_2024_02/181411131" TargetMode="External" /><Relationship Id="rId23" Type="http://schemas.openxmlformats.org/officeDocument/2006/relationships/hyperlink" Target="https://podminky.urs.cz/item/CS_URS_2024_02/181951112" TargetMode="External" /><Relationship Id="rId24" Type="http://schemas.openxmlformats.org/officeDocument/2006/relationships/hyperlink" Target="https://podminky.urs.cz/item/CS_URS_2024_02/274313811" TargetMode="External" /><Relationship Id="rId25" Type="http://schemas.openxmlformats.org/officeDocument/2006/relationships/hyperlink" Target="https://podminky.urs.cz/item/CS_URS_2024_02/564851011" TargetMode="External" /><Relationship Id="rId26" Type="http://schemas.openxmlformats.org/officeDocument/2006/relationships/hyperlink" Target="https://podminky.urs.cz/item/CS_URS_2024_02/564861111" TargetMode="External" /><Relationship Id="rId27" Type="http://schemas.openxmlformats.org/officeDocument/2006/relationships/hyperlink" Target="https://podminky.urs.cz/item/CS_URS_2024_02/566901132" TargetMode="External" /><Relationship Id="rId28" Type="http://schemas.openxmlformats.org/officeDocument/2006/relationships/hyperlink" Target="https://podminky.urs.cz/item/CS_URS_2024_02/566901161" TargetMode="External" /><Relationship Id="rId29" Type="http://schemas.openxmlformats.org/officeDocument/2006/relationships/hyperlink" Target="https://podminky.urs.cz/item/CS_URS_2024_02/572340111" TargetMode="External" /><Relationship Id="rId30" Type="http://schemas.openxmlformats.org/officeDocument/2006/relationships/hyperlink" Target="https://podminky.urs.cz/item/CS_URS_2024_02/573111113" TargetMode="External" /><Relationship Id="rId31" Type="http://schemas.openxmlformats.org/officeDocument/2006/relationships/hyperlink" Target="https://podminky.urs.cz/item/CS_URS_2024_02/573211109" TargetMode="External" /><Relationship Id="rId32" Type="http://schemas.openxmlformats.org/officeDocument/2006/relationships/hyperlink" Target="https://podminky.urs.cz/item/CS_URS_2024_02/596211212" TargetMode="External" /><Relationship Id="rId33" Type="http://schemas.openxmlformats.org/officeDocument/2006/relationships/hyperlink" Target="https://podminky.urs.cz/item/CS_URS_2024_02/637211124" TargetMode="External" /><Relationship Id="rId34" Type="http://schemas.openxmlformats.org/officeDocument/2006/relationships/hyperlink" Target="https://podminky.urs.cz/item/CS_URS_2024_02/916131213" TargetMode="External" /><Relationship Id="rId35" Type="http://schemas.openxmlformats.org/officeDocument/2006/relationships/hyperlink" Target="https://podminky.urs.cz/item/CS_URS_2024_02/916231213" TargetMode="External" /><Relationship Id="rId36" Type="http://schemas.openxmlformats.org/officeDocument/2006/relationships/hyperlink" Target="https://podminky.urs.cz/item/CS_URS_2024_02/916991121" TargetMode="External" /><Relationship Id="rId37" Type="http://schemas.openxmlformats.org/officeDocument/2006/relationships/hyperlink" Target="https://podminky.urs.cz/item/CS_URS_2024_02/919732211" TargetMode="External" /><Relationship Id="rId38" Type="http://schemas.openxmlformats.org/officeDocument/2006/relationships/hyperlink" Target="https://podminky.urs.cz/item/CS_URS_2024_02/919735112" TargetMode="External" /><Relationship Id="rId39" Type="http://schemas.openxmlformats.org/officeDocument/2006/relationships/hyperlink" Target="https://podminky.urs.cz/item/CS_URS_2024_02/963022819" TargetMode="External" /><Relationship Id="rId40" Type="http://schemas.openxmlformats.org/officeDocument/2006/relationships/hyperlink" Target="https://podminky.urs.cz/item/CS_URS_2024_02/965081523" TargetMode="External" /><Relationship Id="rId41" Type="http://schemas.openxmlformats.org/officeDocument/2006/relationships/hyperlink" Target="https://podminky.urs.cz/item/CS_URS_2024_02/979024443" TargetMode="External" /><Relationship Id="rId42" Type="http://schemas.openxmlformats.org/officeDocument/2006/relationships/hyperlink" Target="https://podminky.urs.cz/item/CS_URS_2024_02/979054451" TargetMode="External" /><Relationship Id="rId43" Type="http://schemas.openxmlformats.org/officeDocument/2006/relationships/hyperlink" Target="https://podminky.urs.cz/item/CS_URS_2024_02/981511114" TargetMode="External" /><Relationship Id="rId44" Type="http://schemas.openxmlformats.org/officeDocument/2006/relationships/hyperlink" Target="https://podminky.urs.cz/item/CS_URS_2024_02/997013602" TargetMode="External" /><Relationship Id="rId45" Type="http://schemas.openxmlformats.org/officeDocument/2006/relationships/hyperlink" Target="https://podminky.urs.cz/item/CS_URS_2024_02/997013631" TargetMode="External" /><Relationship Id="rId46" Type="http://schemas.openxmlformats.org/officeDocument/2006/relationships/hyperlink" Target="https://podminky.urs.cz/item/CS_URS_2024_02/997221561" TargetMode="External" /><Relationship Id="rId47" Type="http://schemas.openxmlformats.org/officeDocument/2006/relationships/hyperlink" Target="https://podminky.urs.cz/item/CS_URS_2024_02/997221569" TargetMode="External" /><Relationship Id="rId48" Type="http://schemas.openxmlformats.org/officeDocument/2006/relationships/hyperlink" Target="https://podminky.urs.cz/item/CS_URS_2024_02/997221611" TargetMode="External" /><Relationship Id="rId49" Type="http://schemas.openxmlformats.org/officeDocument/2006/relationships/hyperlink" Target="https://podminky.urs.cz/item/CS_URS_2024_02/997221861" TargetMode="External" /><Relationship Id="rId50" Type="http://schemas.openxmlformats.org/officeDocument/2006/relationships/hyperlink" Target="https://podminky.urs.cz/item/CS_URS_2024_02/997221873" TargetMode="External" /><Relationship Id="rId51" Type="http://schemas.openxmlformats.org/officeDocument/2006/relationships/hyperlink" Target="https://podminky.urs.cz/item/CS_URS_2024_02/997221875" TargetMode="External" /><Relationship Id="rId52" Type="http://schemas.openxmlformats.org/officeDocument/2006/relationships/hyperlink" Target="https://podminky.urs.cz/item/CS_URS_2024_02/998223011" TargetMode="External" /><Relationship Id="rId53" Type="http://schemas.openxmlformats.org/officeDocument/2006/relationships/hyperlink" Target="https://podminky.urs.cz/item/CS_URS_2024_02/741110314" TargetMode="External" /><Relationship Id="rId54" Type="http://schemas.openxmlformats.org/officeDocument/2006/relationships/hyperlink" Target="https://podminky.urs.cz/item/CS_URS_2024_02/998741111" TargetMode="External" /><Relationship Id="rId55" Type="http://schemas.openxmlformats.org/officeDocument/2006/relationships/hyperlink" Target="https://podminky.urs.cz/item/CS_URS_2024_02/767223222" TargetMode="External" /><Relationship Id="rId56" Type="http://schemas.openxmlformats.org/officeDocument/2006/relationships/hyperlink" Target="https://podminky.urs.cz/item/CS_URS_2024_02/998767121" TargetMode="External" /><Relationship Id="rId57" Type="http://schemas.openxmlformats.org/officeDocument/2006/relationships/hyperlink" Target="https://podminky.urs.cz/item/CS_URS_2024_02/460161142" TargetMode="External" /><Relationship Id="rId58" Type="http://schemas.openxmlformats.org/officeDocument/2006/relationships/hyperlink" Target="https://podminky.urs.cz/item/CS_URS_2024_02/460341113" TargetMode="External" /><Relationship Id="rId59" Type="http://schemas.openxmlformats.org/officeDocument/2006/relationships/hyperlink" Target="https://podminky.urs.cz/item/CS_URS_2024_02/460341121" TargetMode="External" /><Relationship Id="rId60" Type="http://schemas.openxmlformats.org/officeDocument/2006/relationships/hyperlink" Target="https://podminky.urs.cz/item/CS_URS_2024_02/460361121" TargetMode="External" /><Relationship Id="rId61" Type="http://schemas.openxmlformats.org/officeDocument/2006/relationships/hyperlink" Target="https://podminky.urs.cz/item/CS_URS_2024_02/460431152" TargetMode="External" /><Relationship Id="rId62" Type="http://schemas.openxmlformats.org/officeDocument/2006/relationships/hyperlink" Target="https://podminky.urs.cz/item/CS_URS_2024_02/460661511" TargetMode="External" /><Relationship Id="rId63" Type="http://schemas.openxmlformats.org/officeDocument/2006/relationships/hyperlink" Target="https://podminky.urs.cz/item/CS_URS_2024_02/469981111" TargetMode="External" /><Relationship Id="rId64" Type="http://schemas.openxmlformats.org/officeDocument/2006/relationships/hyperlink" Target="https://podminky.urs.cz/item/CS_URS_2024_02/043154000" TargetMode="External" /><Relationship Id="rId65"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4_02/113106134" TargetMode="External" /><Relationship Id="rId2" Type="http://schemas.openxmlformats.org/officeDocument/2006/relationships/hyperlink" Target="https://podminky.urs.cz/item/CS_URS_2024_02/113107336" TargetMode="External" /><Relationship Id="rId3" Type="http://schemas.openxmlformats.org/officeDocument/2006/relationships/hyperlink" Target="https://podminky.urs.cz/item/CS_URS_2024_02/132254204" TargetMode="External" /><Relationship Id="rId4" Type="http://schemas.openxmlformats.org/officeDocument/2006/relationships/hyperlink" Target="https://podminky.urs.cz/item/CS_URS_2024_02/139001101" TargetMode="External" /><Relationship Id="rId5" Type="http://schemas.openxmlformats.org/officeDocument/2006/relationships/hyperlink" Target="https://podminky.urs.cz/item/CS_URS_2024_02/151811131" TargetMode="External" /><Relationship Id="rId6" Type="http://schemas.openxmlformats.org/officeDocument/2006/relationships/hyperlink" Target="https://podminky.urs.cz/item/CS_URS_2024_02/151811231" TargetMode="External" /><Relationship Id="rId7" Type="http://schemas.openxmlformats.org/officeDocument/2006/relationships/hyperlink" Target="https://podminky.urs.cz/item/CS_URS_2024_02/162251102" TargetMode="External" /><Relationship Id="rId8" Type="http://schemas.openxmlformats.org/officeDocument/2006/relationships/hyperlink" Target="https://podminky.urs.cz/item/CS_URS_2024_02/162751113" TargetMode="External" /><Relationship Id="rId9" Type="http://schemas.openxmlformats.org/officeDocument/2006/relationships/hyperlink" Target="https://podminky.urs.cz/item/CS_URS_2024_02/167151111" TargetMode="External" /><Relationship Id="rId10" Type="http://schemas.openxmlformats.org/officeDocument/2006/relationships/hyperlink" Target="https://podminky.urs.cz/item/CS_URS_2024_02/171201231" TargetMode="External" /><Relationship Id="rId11" Type="http://schemas.openxmlformats.org/officeDocument/2006/relationships/hyperlink" Target="https://podminky.urs.cz/item/CS_URS_2024_02/174151101" TargetMode="External" /><Relationship Id="rId12" Type="http://schemas.openxmlformats.org/officeDocument/2006/relationships/hyperlink" Target="https://podminky.urs.cz/item/CS_URS_2024_02/175151101" TargetMode="External" /><Relationship Id="rId13" Type="http://schemas.openxmlformats.org/officeDocument/2006/relationships/hyperlink" Target="https://podminky.urs.cz/item/CS_URS_2024_02/181912112" TargetMode="External" /><Relationship Id="rId14" Type="http://schemas.openxmlformats.org/officeDocument/2006/relationships/hyperlink" Target="https://podminky.urs.cz/item/CS_URS_2024_02/274353112" TargetMode="External" /><Relationship Id="rId15" Type="http://schemas.openxmlformats.org/officeDocument/2006/relationships/hyperlink" Target="https://podminky.urs.cz/item/CS_URS_2024_02/451572111" TargetMode="External" /><Relationship Id="rId16" Type="http://schemas.openxmlformats.org/officeDocument/2006/relationships/hyperlink" Target="https://podminky.urs.cz/item/CS_URS_2024_02/871313121" TargetMode="External" /><Relationship Id="rId17" Type="http://schemas.openxmlformats.org/officeDocument/2006/relationships/hyperlink" Target="https://podminky.urs.cz/item/CS_URS_2024_02/871353121" TargetMode="External" /><Relationship Id="rId18" Type="http://schemas.openxmlformats.org/officeDocument/2006/relationships/hyperlink" Target="https://podminky.urs.cz/item/CS_URS_2024_02/871363121" TargetMode="External" /><Relationship Id="rId19" Type="http://schemas.openxmlformats.org/officeDocument/2006/relationships/hyperlink" Target="https://podminky.urs.cz/item/CS_URS_2024_02/871350330" TargetMode="External" /><Relationship Id="rId20" Type="http://schemas.openxmlformats.org/officeDocument/2006/relationships/hyperlink" Target="https://podminky.urs.cz/item/CS_URS_2024_02/871360330" TargetMode="External" /><Relationship Id="rId21" Type="http://schemas.openxmlformats.org/officeDocument/2006/relationships/hyperlink" Target="https://podminky.urs.cz/item/CS_URS_2024_02/877260310" TargetMode="External" /><Relationship Id="rId22" Type="http://schemas.openxmlformats.org/officeDocument/2006/relationships/hyperlink" Target="https://podminky.urs.cz/item/CS_URS_2024_02/877310310" TargetMode="External" /><Relationship Id="rId23" Type="http://schemas.openxmlformats.org/officeDocument/2006/relationships/hyperlink" Target="https://podminky.urs.cz/item/CS_URS_2024_02/877310320" TargetMode="External" /><Relationship Id="rId24" Type="http://schemas.openxmlformats.org/officeDocument/2006/relationships/hyperlink" Target="https://podminky.urs.cz/item/CS_URS_2024_02/877310330" TargetMode="External" /><Relationship Id="rId25" Type="http://schemas.openxmlformats.org/officeDocument/2006/relationships/hyperlink" Target="https://podminky.urs.cz/item/CS_URS_2024_02/877350310" TargetMode="External" /><Relationship Id="rId26" Type="http://schemas.openxmlformats.org/officeDocument/2006/relationships/hyperlink" Target="https://podminky.urs.cz/item/CS_URS_2024_02/877350320" TargetMode="External" /><Relationship Id="rId27" Type="http://schemas.openxmlformats.org/officeDocument/2006/relationships/hyperlink" Target="https://podminky.urs.cz/item/CS_URS_2024_02/877350330" TargetMode="External" /><Relationship Id="rId28" Type="http://schemas.openxmlformats.org/officeDocument/2006/relationships/hyperlink" Target="https://podminky.urs.cz/item/CS_URS_2024_02/877360320" TargetMode="External" /><Relationship Id="rId29" Type="http://schemas.openxmlformats.org/officeDocument/2006/relationships/hyperlink" Target="https://podminky.urs.cz/item/CS_URS_2024_02/877360330" TargetMode="External" /><Relationship Id="rId30" Type="http://schemas.openxmlformats.org/officeDocument/2006/relationships/hyperlink" Target="https://podminky.urs.cz/item/CS_URS_2024_02/890431851" TargetMode="External" /><Relationship Id="rId31" Type="http://schemas.openxmlformats.org/officeDocument/2006/relationships/hyperlink" Target="https://podminky.urs.cz/item/CS_URS_2024_02/892351111" TargetMode="External" /><Relationship Id="rId32" Type="http://schemas.openxmlformats.org/officeDocument/2006/relationships/hyperlink" Target="https://podminky.urs.cz/item/CS_URS_2024_02/892372111" TargetMode="External" /><Relationship Id="rId33" Type="http://schemas.openxmlformats.org/officeDocument/2006/relationships/hyperlink" Target="https://podminky.urs.cz/item/CS_URS_2024_02/892381111" TargetMode="External" /><Relationship Id="rId34" Type="http://schemas.openxmlformats.org/officeDocument/2006/relationships/hyperlink" Target="https://podminky.urs.cz/item/CS_URS_2024_02/894812003" TargetMode="External" /><Relationship Id="rId35" Type="http://schemas.openxmlformats.org/officeDocument/2006/relationships/hyperlink" Target="https://podminky.urs.cz/item/CS_URS_2024_02/894812032" TargetMode="External" /><Relationship Id="rId36" Type="http://schemas.openxmlformats.org/officeDocument/2006/relationships/hyperlink" Target="https://podminky.urs.cz/item/CS_URS_2024_02/894812041" TargetMode="External" /><Relationship Id="rId37" Type="http://schemas.openxmlformats.org/officeDocument/2006/relationships/hyperlink" Target="https://podminky.urs.cz/item/CS_URS_2024_02/894812061" TargetMode="External" /><Relationship Id="rId38" Type="http://schemas.openxmlformats.org/officeDocument/2006/relationships/hyperlink" Target="https://podminky.urs.cz/item/CS_URS_2024_02/894812322" TargetMode="External" /><Relationship Id="rId39" Type="http://schemas.openxmlformats.org/officeDocument/2006/relationships/hyperlink" Target="https://podminky.urs.cz/item/CS_URS_2024_02/894812323" TargetMode="External" /><Relationship Id="rId40" Type="http://schemas.openxmlformats.org/officeDocument/2006/relationships/hyperlink" Target="https://podminky.urs.cz/item/CS_URS_2024_02/894812332" TargetMode="External" /><Relationship Id="rId41" Type="http://schemas.openxmlformats.org/officeDocument/2006/relationships/hyperlink" Target="https://podminky.urs.cz/item/CS_URS_2024_02/894812339" TargetMode="External" /><Relationship Id="rId42" Type="http://schemas.openxmlformats.org/officeDocument/2006/relationships/hyperlink" Target="https://podminky.urs.cz/item/CS_URS_2024_02/894812352" TargetMode="External" /><Relationship Id="rId43" Type="http://schemas.openxmlformats.org/officeDocument/2006/relationships/hyperlink" Target="https://podminky.urs.cz/item/CS_URS_2024_02/894812509" TargetMode="External" /><Relationship Id="rId44" Type="http://schemas.openxmlformats.org/officeDocument/2006/relationships/hyperlink" Target="https://podminky.urs.cz/item/CS_URS_2024_02/894812521" TargetMode="External" /><Relationship Id="rId45" Type="http://schemas.openxmlformats.org/officeDocument/2006/relationships/hyperlink" Target="https://podminky.urs.cz/item/CS_URS_2024_02/894812522" TargetMode="External" /><Relationship Id="rId46" Type="http://schemas.openxmlformats.org/officeDocument/2006/relationships/hyperlink" Target="https://podminky.urs.cz/item/CS_URS_2024_02/894812529" TargetMode="External" /><Relationship Id="rId47" Type="http://schemas.openxmlformats.org/officeDocument/2006/relationships/hyperlink" Target="https://podminky.urs.cz/item/CS_URS_2024_02/894812537" TargetMode="External" /><Relationship Id="rId48" Type="http://schemas.openxmlformats.org/officeDocument/2006/relationships/hyperlink" Target="https://podminky.urs.cz/item/CS_URS_2024_02/894812612" TargetMode="External" /><Relationship Id="rId49" Type="http://schemas.openxmlformats.org/officeDocument/2006/relationships/hyperlink" Target="https://podminky.urs.cz/item/CS_URS_2024_02/997013111" TargetMode="External" /><Relationship Id="rId50" Type="http://schemas.openxmlformats.org/officeDocument/2006/relationships/hyperlink" Target="https://podminky.urs.cz/item/CS_URS_2024_02/997013501" TargetMode="External" /><Relationship Id="rId51" Type="http://schemas.openxmlformats.org/officeDocument/2006/relationships/hyperlink" Target="https://podminky.urs.cz/item/CS_URS_2024_02/997013509" TargetMode="External" /><Relationship Id="rId52" Type="http://schemas.openxmlformats.org/officeDocument/2006/relationships/hyperlink" Target="https://podminky.urs.cz/item/CS_URS_2024_02/997013871" TargetMode="External" /><Relationship Id="rId53" Type="http://schemas.openxmlformats.org/officeDocument/2006/relationships/hyperlink" Target="https://podminky.urs.cz/item/CS_URS_2024_02/998276101" TargetMode="External" /><Relationship Id="rId54" Type="http://schemas.openxmlformats.org/officeDocument/2006/relationships/hyperlink" Target="https://podminky.urs.cz/item/CS_URS_2024_02/721110974" TargetMode="External" /><Relationship Id="rId55"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4_02/011103000" TargetMode="External" /><Relationship Id="rId2" Type="http://schemas.openxmlformats.org/officeDocument/2006/relationships/hyperlink" Target="https://podminky.urs.cz/item/CS_URS_2024_02/012203000" TargetMode="External" /><Relationship Id="rId3" Type="http://schemas.openxmlformats.org/officeDocument/2006/relationships/hyperlink" Target="https://podminky.urs.cz/item/CS_URS_2024_02/012403000" TargetMode="External" /><Relationship Id="rId4" Type="http://schemas.openxmlformats.org/officeDocument/2006/relationships/hyperlink" Target="https://podminky.urs.cz/item/CS_URS_2024_02/013254000" TargetMode="External" /><Relationship Id="rId5" Type="http://schemas.openxmlformats.org/officeDocument/2006/relationships/hyperlink" Target="https://podminky.urs.cz/item/CS_URS_2024_02/013294000" TargetMode="External" /><Relationship Id="rId6" Type="http://schemas.openxmlformats.org/officeDocument/2006/relationships/hyperlink" Target="https://podminky.urs.cz/item/CS_URS_2024_02/030001000" TargetMode="External" /><Relationship Id="rId7" Type="http://schemas.openxmlformats.org/officeDocument/2006/relationships/hyperlink" Target="https://podminky.urs.cz/item/CS_URS_2024_02/034002000" TargetMode="External" /><Relationship Id="rId8" Type="http://schemas.openxmlformats.org/officeDocument/2006/relationships/hyperlink" Target="https://podminky.urs.cz/item/CS_URS_2022_02/039203000" TargetMode="External" /><Relationship Id="rId9" Type="http://schemas.openxmlformats.org/officeDocument/2006/relationships/hyperlink" Target="https://podminky.urs.cz/item/CS_URS_2024_02/041403000" TargetMode="External" /><Relationship Id="rId10" Type="http://schemas.openxmlformats.org/officeDocument/2006/relationships/hyperlink" Target="https://podminky.urs.cz/item/CS_URS_2024_02/044002000" TargetMode="External" /><Relationship Id="rId11" Type="http://schemas.openxmlformats.org/officeDocument/2006/relationships/hyperlink" Target="https://podminky.urs.cz/item/CS_URS_2022_02/045002000" TargetMode="External" /><Relationship Id="rId12" Type="http://schemas.openxmlformats.org/officeDocument/2006/relationships/hyperlink" Target="https://podminky.urs.cz/item/CS_URS_2022_02/049002000" TargetMode="External" /><Relationship Id="rId13" Type="http://schemas.openxmlformats.org/officeDocument/2006/relationships/hyperlink" Target="https://podminky.urs.cz/item/CS_URS_2024_02/050001000" TargetMode="External" /><Relationship Id="rId14" Type="http://schemas.openxmlformats.org/officeDocument/2006/relationships/hyperlink" Target="https://podminky.urs.cz/item/CS_URS_2024_02/071002000" TargetMode="External" /><Relationship Id="rId15" Type="http://schemas.openxmlformats.org/officeDocument/2006/relationships/hyperlink" Target="https://podminky.urs.cz/item/CS_URS_2024_02/072103000" TargetMode="External" /><Relationship Id="rId16" Type="http://schemas.openxmlformats.org/officeDocument/2006/relationships/hyperlink" Target="https://podminky.urs.cz/item/CS_URS_2024_02/072203000" TargetMode="External" /><Relationship Id="rId17" Type="http://schemas.openxmlformats.org/officeDocument/2006/relationships/hyperlink" Target="https://podminky.urs.cz/item/CS_URS_2024_02/094303000" TargetMode="External" /><Relationship Id="rId18"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4_02/122111101" TargetMode="External" /><Relationship Id="rId2" Type="http://schemas.openxmlformats.org/officeDocument/2006/relationships/hyperlink" Target="https://podminky.urs.cz/item/CS_URS_2024_02/131151103" TargetMode="External" /><Relationship Id="rId3" Type="http://schemas.openxmlformats.org/officeDocument/2006/relationships/hyperlink" Target="https://podminky.urs.cz/item/CS_URS_2024_02/131151104" TargetMode="External" /><Relationship Id="rId4" Type="http://schemas.openxmlformats.org/officeDocument/2006/relationships/hyperlink" Target="https://podminky.urs.cz/item/CS_URS_2024_02/131151105" TargetMode="External" /><Relationship Id="rId5" Type="http://schemas.openxmlformats.org/officeDocument/2006/relationships/hyperlink" Target="https://podminky.urs.cz/item/CS_URS_2024_02/132154101" TargetMode="External" /><Relationship Id="rId6" Type="http://schemas.openxmlformats.org/officeDocument/2006/relationships/hyperlink" Target="https://podminky.urs.cz/item/CS_URS_2024_02/132211401" TargetMode="External" /><Relationship Id="rId7" Type="http://schemas.openxmlformats.org/officeDocument/2006/relationships/hyperlink" Target="https://podminky.urs.cz/item/CS_URS_2024_02/132251101" TargetMode="External" /><Relationship Id="rId8" Type="http://schemas.openxmlformats.org/officeDocument/2006/relationships/hyperlink" Target="https://podminky.urs.cz/item/CS_URS_2024_02/132251102" TargetMode="External" /><Relationship Id="rId9" Type="http://schemas.openxmlformats.org/officeDocument/2006/relationships/hyperlink" Target="https://podminky.urs.cz/item/CS_URS_2024_02/132251103" TargetMode="External" /><Relationship Id="rId10" Type="http://schemas.openxmlformats.org/officeDocument/2006/relationships/hyperlink" Target="https://podminky.urs.cz/item/CS_URS_2024_02/139001101" TargetMode="External" /><Relationship Id="rId11" Type="http://schemas.openxmlformats.org/officeDocument/2006/relationships/hyperlink" Target="https://podminky.urs.cz/item/CS_URS_2024_02/139951121" TargetMode="External" /><Relationship Id="rId12" Type="http://schemas.openxmlformats.org/officeDocument/2006/relationships/hyperlink" Target="https://podminky.urs.cz/item/CS_URS_2024_02/151201901" TargetMode="External" /><Relationship Id="rId13" Type="http://schemas.openxmlformats.org/officeDocument/2006/relationships/hyperlink" Target="https://podminky.urs.cz/item/CS_URS_2024_02/162751113" TargetMode="External" /><Relationship Id="rId14" Type="http://schemas.openxmlformats.org/officeDocument/2006/relationships/hyperlink" Target="https://podminky.urs.cz/item/CS_URS_2024_02/171201231" TargetMode="External" /><Relationship Id="rId15" Type="http://schemas.openxmlformats.org/officeDocument/2006/relationships/hyperlink" Target="https://podminky.urs.cz/item/CS_URS_2024_02/174151102" TargetMode="External" /><Relationship Id="rId16" Type="http://schemas.openxmlformats.org/officeDocument/2006/relationships/hyperlink" Target="https://podminky.urs.cz/item/CS_URS_2024_02/213311141" TargetMode="External" /><Relationship Id="rId17" Type="http://schemas.openxmlformats.org/officeDocument/2006/relationships/hyperlink" Target="https://podminky.urs.cz/item/CS_URS_2024_02/218111112" TargetMode="External" /><Relationship Id="rId18" Type="http://schemas.openxmlformats.org/officeDocument/2006/relationships/hyperlink" Target="https://podminky.urs.cz/item/CS_URS_2024_02/218111113" TargetMode="External" /><Relationship Id="rId19" Type="http://schemas.openxmlformats.org/officeDocument/2006/relationships/hyperlink" Target="https://podminky.urs.cz/item/CS_URS_2024_02/218111114" TargetMode="External" /><Relationship Id="rId20" Type="http://schemas.openxmlformats.org/officeDocument/2006/relationships/hyperlink" Target="https://podminky.urs.cz/item/CS_URS_2024_02/218111123" TargetMode="External" /><Relationship Id="rId21" Type="http://schemas.openxmlformats.org/officeDocument/2006/relationships/hyperlink" Target="https://podminky.urs.cz/item/CS_URS_2024_02/218121111" TargetMode="External" /><Relationship Id="rId22" Type="http://schemas.openxmlformats.org/officeDocument/2006/relationships/hyperlink" Target="https://podminky.urs.cz/item/CS_URS_2024_02/218121112" TargetMode="External" /><Relationship Id="rId23" Type="http://schemas.openxmlformats.org/officeDocument/2006/relationships/hyperlink" Target="https://podminky.urs.cz/item/CS_URS_2024_02/218121113" TargetMode="External" /><Relationship Id="rId24" Type="http://schemas.openxmlformats.org/officeDocument/2006/relationships/hyperlink" Target="https://podminky.urs.cz/item/CS_URS_2024_02/270001112" TargetMode="External" /><Relationship Id="rId25" Type="http://schemas.openxmlformats.org/officeDocument/2006/relationships/hyperlink" Target="https://podminky.urs.cz/item/CS_URS_2024_02/271532212" TargetMode="External" /><Relationship Id="rId26" Type="http://schemas.openxmlformats.org/officeDocument/2006/relationships/hyperlink" Target="https://podminky.urs.cz/item/CS_URS_2024_02/271532213" TargetMode="External" /><Relationship Id="rId27" Type="http://schemas.openxmlformats.org/officeDocument/2006/relationships/hyperlink" Target="https://podminky.urs.cz/item/CS_URS_2024_02/271532213" TargetMode="External" /><Relationship Id="rId28" Type="http://schemas.openxmlformats.org/officeDocument/2006/relationships/hyperlink" Target="https://podminky.urs.cz/item/CS_URS_2024_02/273321411" TargetMode="External" /><Relationship Id="rId29" Type="http://schemas.openxmlformats.org/officeDocument/2006/relationships/hyperlink" Target="https://podminky.urs.cz/item/CS_URS_2024_02/273351121" TargetMode="External" /><Relationship Id="rId30" Type="http://schemas.openxmlformats.org/officeDocument/2006/relationships/hyperlink" Target="https://podminky.urs.cz/item/CS_URS_2024_02/273351122" TargetMode="External" /><Relationship Id="rId31" Type="http://schemas.openxmlformats.org/officeDocument/2006/relationships/hyperlink" Target="https://podminky.urs.cz/item/CS_URS_2024_02/273361821" TargetMode="External" /><Relationship Id="rId32" Type="http://schemas.openxmlformats.org/officeDocument/2006/relationships/hyperlink" Target="https://podminky.urs.cz/item/CS_URS_2024_02/273361821" TargetMode="External" /><Relationship Id="rId33" Type="http://schemas.openxmlformats.org/officeDocument/2006/relationships/hyperlink" Target="https://podminky.urs.cz/item/CS_URS_2024_02/273362021" TargetMode="External" /><Relationship Id="rId34" Type="http://schemas.openxmlformats.org/officeDocument/2006/relationships/hyperlink" Target="https://podminky.urs.cz/item/CS_URS_2024_02/274313711" TargetMode="External" /><Relationship Id="rId35" Type="http://schemas.openxmlformats.org/officeDocument/2006/relationships/hyperlink" Target="https://podminky.urs.cz/item/CS_URS_2024_02/274321411" TargetMode="External" /><Relationship Id="rId36" Type="http://schemas.openxmlformats.org/officeDocument/2006/relationships/hyperlink" Target="https://podminky.urs.cz/item/CS_URS_2024_02/274351121" TargetMode="External" /><Relationship Id="rId37" Type="http://schemas.openxmlformats.org/officeDocument/2006/relationships/hyperlink" Target="https://podminky.urs.cz/item/CS_URS_2024_02/274351122" TargetMode="External" /><Relationship Id="rId38" Type="http://schemas.openxmlformats.org/officeDocument/2006/relationships/hyperlink" Target="https://podminky.urs.cz/item/CS_URS_2024_02/274361821" TargetMode="External" /><Relationship Id="rId39" Type="http://schemas.openxmlformats.org/officeDocument/2006/relationships/hyperlink" Target="https://podminky.urs.cz/item/CS_URS_2024_02/275321411" TargetMode="External" /><Relationship Id="rId40" Type="http://schemas.openxmlformats.org/officeDocument/2006/relationships/hyperlink" Target="https://podminky.urs.cz/item/CS_URS_2024_02/275351121" TargetMode="External" /><Relationship Id="rId41" Type="http://schemas.openxmlformats.org/officeDocument/2006/relationships/hyperlink" Target="https://podminky.urs.cz/item/CS_URS_2024_02/275351122" TargetMode="External" /><Relationship Id="rId42" Type="http://schemas.openxmlformats.org/officeDocument/2006/relationships/hyperlink" Target="https://podminky.urs.cz/item/CS_URS_2024_02/275361821" TargetMode="External" /><Relationship Id="rId43" Type="http://schemas.openxmlformats.org/officeDocument/2006/relationships/hyperlink" Target="https://podminky.urs.cz/item/CS_URS_2024_02/279113143" TargetMode="External" /><Relationship Id="rId44" Type="http://schemas.openxmlformats.org/officeDocument/2006/relationships/hyperlink" Target="https://podminky.urs.cz/item/CS_URS_2024_02/279113144" TargetMode="External" /><Relationship Id="rId45" Type="http://schemas.openxmlformats.org/officeDocument/2006/relationships/hyperlink" Target="https://podminky.urs.cz/item/CS_URS_2024_02/279113145" TargetMode="External" /><Relationship Id="rId46" Type="http://schemas.openxmlformats.org/officeDocument/2006/relationships/hyperlink" Target="https://podminky.urs.cz/item/CS_URS_2024_02/279311135" TargetMode="External" /><Relationship Id="rId47" Type="http://schemas.openxmlformats.org/officeDocument/2006/relationships/hyperlink" Target="https://podminky.urs.cz/item/CS_URS_2024_02/279351411" TargetMode="External" /><Relationship Id="rId48" Type="http://schemas.openxmlformats.org/officeDocument/2006/relationships/hyperlink" Target="https://podminky.urs.cz/item/CS_URS_2024_02/279351412" TargetMode="External" /><Relationship Id="rId49" Type="http://schemas.openxmlformats.org/officeDocument/2006/relationships/hyperlink" Target="https://podminky.urs.cz/item/CS_URS_2024_02/279361113" TargetMode="External" /><Relationship Id="rId50" Type="http://schemas.openxmlformats.org/officeDocument/2006/relationships/hyperlink" Target="https://podminky.urs.cz/item/CS_URS_2024_02/279361821" TargetMode="External" /><Relationship Id="rId51" Type="http://schemas.openxmlformats.org/officeDocument/2006/relationships/hyperlink" Target="https://podminky.urs.cz/item/CS_URS_2024_02/310271021" TargetMode="External" /><Relationship Id="rId52" Type="http://schemas.openxmlformats.org/officeDocument/2006/relationships/hyperlink" Target="https://podminky.urs.cz/item/CS_URS_2024_02/310271041" TargetMode="External" /><Relationship Id="rId53" Type="http://schemas.openxmlformats.org/officeDocument/2006/relationships/hyperlink" Target="https://podminky.urs.cz/item/CS_URS_2024_02/310271061" TargetMode="External" /><Relationship Id="rId54" Type="http://schemas.openxmlformats.org/officeDocument/2006/relationships/hyperlink" Target="https://podminky.urs.cz/item/CS_URS_2024_02/310271071" TargetMode="External" /><Relationship Id="rId55" Type="http://schemas.openxmlformats.org/officeDocument/2006/relationships/hyperlink" Target="https://podminky.urs.cz/item/CS_URS_2024_02/310271081" TargetMode="External" /><Relationship Id="rId56" Type="http://schemas.openxmlformats.org/officeDocument/2006/relationships/hyperlink" Target="https://podminky.urs.cz/item/CS_URS_2024_02/311113142" TargetMode="External" /><Relationship Id="rId57" Type="http://schemas.openxmlformats.org/officeDocument/2006/relationships/hyperlink" Target="https://podminky.urs.cz/item/CS_URS_2024_02/311113143" TargetMode="External" /><Relationship Id="rId58" Type="http://schemas.openxmlformats.org/officeDocument/2006/relationships/hyperlink" Target="https://podminky.urs.cz/item/CS_URS_2024_02/311113144" TargetMode="External" /><Relationship Id="rId59" Type="http://schemas.openxmlformats.org/officeDocument/2006/relationships/hyperlink" Target="https://podminky.urs.cz/item/CS_URS_2024_02/311113145" TargetMode="External" /><Relationship Id="rId60" Type="http://schemas.openxmlformats.org/officeDocument/2006/relationships/hyperlink" Target="https://podminky.urs.cz/item/CS_URS_2024_02/311235101" TargetMode="External" /><Relationship Id="rId61" Type="http://schemas.openxmlformats.org/officeDocument/2006/relationships/hyperlink" Target="https://podminky.urs.cz/item/CS_URS_2024_02/311235131" TargetMode="External" /><Relationship Id="rId62" Type="http://schemas.openxmlformats.org/officeDocument/2006/relationships/hyperlink" Target="https://podminky.urs.cz/item/CS_URS_2024_02/311235151" TargetMode="External" /><Relationship Id="rId63" Type="http://schemas.openxmlformats.org/officeDocument/2006/relationships/hyperlink" Target="https://podminky.urs.cz/item/CS_URS_2024_02/311236221" TargetMode="External" /><Relationship Id="rId64" Type="http://schemas.openxmlformats.org/officeDocument/2006/relationships/hyperlink" Target="https://podminky.urs.cz/item/CS_URS_2024_02/311236301" TargetMode="External" /><Relationship Id="rId65" Type="http://schemas.openxmlformats.org/officeDocument/2006/relationships/hyperlink" Target="https://podminky.urs.cz/item/CS_URS_2024_02/311236321" TargetMode="External" /><Relationship Id="rId66" Type="http://schemas.openxmlformats.org/officeDocument/2006/relationships/hyperlink" Target="https://podminky.urs.cz/item/CS_URS_2024_02/311236331" TargetMode="External" /><Relationship Id="rId67" Type="http://schemas.openxmlformats.org/officeDocument/2006/relationships/hyperlink" Target="https://podminky.urs.cz/item/CS_URS_2024_02/311237110" TargetMode="External" /><Relationship Id="rId68" Type="http://schemas.openxmlformats.org/officeDocument/2006/relationships/hyperlink" Target="https://podminky.urs.cz/item/CS_URS_2024_02/311238650" TargetMode="External" /><Relationship Id="rId69" Type="http://schemas.openxmlformats.org/officeDocument/2006/relationships/hyperlink" Target="https://podminky.urs.cz/item/CS_URS_2024_02/311238931" TargetMode="External" /><Relationship Id="rId70" Type="http://schemas.openxmlformats.org/officeDocument/2006/relationships/hyperlink" Target="https://podminky.urs.cz/item/CS_URS_2024_02/311238933" TargetMode="External" /><Relationship Id="rId71" Type="http://schemas.openxmlformats.org/officeDocument/2006/relationships/hyperlink" Target="https://podminky.urs.cz/item/CS_URS_2024_02/311238935" TargetMode="External" /><Relationship Id="rId72" Type="http://schemas.openxmlformats.org/officeDocument/2006/relationships/hyperlink" Target="https://podminky.urs.cz/item/CS_URS_2024_02/311238937" TargetMode="External" /><Relationship Id="rId73" Type="http://schemas.openxmlformats.org/officeDocument/2006/relationships/hyperlink" Target="https://podminky.urs.cz/item/CS_URS_2024_02/311271126" TargetMode="External" /><Relationship Id="rId74" Type="http://schemas.openxmlformats.org/officeDocument/2006/relationships/hyperlink" Target="https://podminky.urs.cz/item/CS_URS_2024_02/311272125" TargetMode="External" /><Relationship Id="rId75" Type="http://schemas.openxmlformats.org/officeDocument/2006/relationships/hyperlink" Target="https://podminky.urs.cz/item/CS_URS_2024_02/311272321" TargetMode="External" /><Relationship Id="rId76" Type="http://schemas.openxmlformats.org/officeDocument/2006/relationships/hyperlink" Target="https://podminky.urs.cz/item/CS_URS_2024_02/311321611" TargetMode="External" /><Relationship Id="rId77" Type="http://schemas.openxmlformats.org/officeDocument/2006/relationships/hyperlink" Target="https://podminky.urs.cz/item/CS_URS_2024_02/311351311" TargetMode="External" /><Relationship Id="rId78" Type="http://schemas.openxmlformats.org/officeDocument/2006/relationships/hyperlink" Target="https://podminky.urs.cz/item/CS_URS_2024_02/311351312" TargetMode="External" /><Relationship Id="rId79" Type="http://schemas.openxmlformats.org/officeDocument/2006/relationships/hyperlink" Target="https://podminky.urs.cz/item/CS_URS_2024_02/311361821" TargetMode="External" /><Relationship Id="rId80" Type="http://schemas.openxmlformats.org/officeDocument/2006/relationships/hyperlink" Target="https://podminky.urs.cz/item/CS_URS_2024_02/317142422" TargetMode="External" /><Relationship Id="rId81" Type="http://schemas.openxmlformats.org/officeDocument/2006/relationships/hyperlink" Target="https://podminky.urs.cz/item/CS_URS_2024_02/317168012" TargetMode="External" /><Relationship Id="rId82" Type="http://schemas.openxmlformats.org/officeDocument/2006/relationships/hyperlink" Target="https://podminky.urs.cz/item/CS_URS_2024_02/317168022" TargetMode="External" /><Relationship Id="rId83" Type="http://schemas.openxmlformats.org/officeDocument/2006/relationships/hyperlink" Target="https://podminky.urs.cz/item/CS_URS_2024_02/317168052" TargetMode="External" /><Relationship Id="rId84" Type="http://schemas.openxmlformats.org/officeDocument/2006/relationships/hyperlink" Target="https://podminky.urs.cz/item/CS_URS_2024_02/317168053" TargetMode="External" /><Relationship Id="rId85" Type="http://schemas.openxmlformats.org/officeDocument/2006/relationships/hyperlink" Target="https://podminky.urs.cz/item/CS_URS_2024_02/317168054" TargetMode="External" /><Relationship Id="rId86" Type="http://schemas.openxmlformats.org/officeDocument/2006/relationships/hyperlink" Target="https://podminky.urs.cz/item/CS_URS_2024_02/317168056" TargetMode="External" /><Relationship Id="rId87" Type="http://schemas.openxmlformats.org/officeDocument/2006/relationships/hyperlink" Target="https://podminky.urs.cz/item/CS_URS_2024_02/317168057" TargetMode="External" /><Relationship Id="rId88" Type="http://schemas.openxmlformats.org/officeDocument/2006/relationships/hyperlink" Target="https://podminky.urs.cz/item/CS_URS_2024_02/317168058" TargetMode="External" /><Relationship Id="rId89" Type="http://schemas.openxmlformats.org/officeDocument/2006/relationships/hyperlink" Target="https://podminky.urs.cz/item/CS_URS_2024_02/317168059" TargetMode="External" /><Relationship Id="rId90" Type="http://schemas.openxmlformats.org/officeDocument/2006/relationships/hyperlink" Target="https://podminky.urs.cz/item/CS_URS_2024_02/317234410" TargetMode="External" /><Relationship Id="rId91" Type="http://schemas.openxmlformats.org/officeDocument/2006/relationships/hyperlink" Target="https://podminky.urs.cz/item/CS_URS_2024_02/317351107" TargetMode="External" /><Relationship Id="rId92" Type="http://schemas.openxmlformats.org/officeDocument/2006/relationships/hyperlink" Target="https://podminky.urs.cz/item/CS_URS_2024_02/317351108" TargetMode="External" /><Relationship Id="rId93" Type="http://schemas.openxmlformats.org/officeDocument/2006/relationships/hyperlink" Target="https://podminky.urs.cz/item/CS_URS_2024_02/317944321" TargetMode="External" /><Relationship Id="rId94" Type="http://schemas.openxmlformats.org/officeDocument/2006/relationships/hyperlink" Target="https://podminky.urs.cz/item/CS_URS_2024_02/317998131" TargetMode="External" /><Relationship Id="rId95" Type="http://schemas.openxmlformats.org/officeDocument/2006/relationships/hyperlink" Target="https://podminky.urs.cz/item/CS_URS_2024_02/317998133" TargetMode="External" /><Relationship Id="rId96" Type="http://schemas.openxmlformats.org/officeDocument/2006/relationships/hyperlink" Target="https://podminky.urs.cz/item/CS_URS_2024_02/317998141" TargetMode="External" /><Relationship Id="rId97" Type="http://schemas.openxmlformats.org/officeDocument/2006/relationships/hyperlink" Target="https://podminky.urs.cz/item/CS_URS_2024_02/337173110" TargetMode="External" /><Relationship Id="rId98" Type="http://schemas.openxmlformats.org/officeDocument/2006/relationships/hyperlink" Target="https://podminky.urs.cz/item/CS_URS_2024_02/339921131" TargetMode="External" /><Relationship Id="rId99" Type="http://schemas.openxmlformats.org/officeDocument/2006/relationships/hyperlink" Target="https://podminky.urs.cz/item/CS_URS_2024_02/341941001" TargetMode="External" /><Relationship Id="rId100" Type="http://schemas.openxmlformats.org/officeDocument/2006/relationships/hyperlink" Target="https://podminky.urs.cz/item/CS_URS_2024_02/342244201" TargetMode="External" /><Relationship Id="rId101" Type="http://schemas.openxmlformats.org/officeDocument/2006/relationships/hyperlink" Target="https://podminky.urs.cz/item/CS_URS_2024_02/342244211" TargetMode="External" /><Relationship Id="rId102" Type="http://schemas.openxmlformats.org/officeDocument/2006/relationships/hyperlink" Target="https://podminky.urs.cz/item/CS_URS_2024_02/342244221" TargetMode="External" /><Relationship Id="rId103" Type="http://schemas.openxmlformats.org/officeDocument/2006/relationships/hyperlink" Target="https://podminky.urs.cz/item/CS_URS_2024_02/342272225" TargetMode="External" /><Relationship Id="rId104" Type="http://schemas.openxmlformats.org/officeDocument/2006/relationships/hyperlink" Target="https://podminky.urs.cz/item/CS_URS_2024_02/342272245" TargetMode="External" /><Relationship Id="rId105" Type="http://schemas.openxmlformats.org/officeDocument/2006/relationships/hyperlink" Target="https://podminky.urs.cz/item/CS_URS_2024_02/342291111" TargetMode="External" /><Relationship Id="rId106" Type="http://schemas.openxmlformats.org/officeDocument/2006/relationships/hyperlink" Target="https://podminky.urs.cz/item/CS_URS_2024_02/342291112" TargetMode="External" /><Relationship Id="rId107" Type="http://schemas.openxmlformats.org/officeDocument/2006/relationships/hyperlink" Target="https://podminky.urs.cz/item/CS_URS_2024_02/342291121" TargetMode="External" /><Relationship Id="rId108" Type="http://schemas.openxmlformats.org/officeDocument/2006/relationships/hyperlink" Target="https://podminky.urs.cz/item/CS_URS_2024_02/342311611" TargetMode="External" /><Relationship Id="rId109" Type="http://schemas.openxmlformats.org/officeDocument/2006/relationships/hyperlink" Target="https://podminky.urs.cz/item/CS_URS_2024_02/346244381" TargetMode="External" /><Relationship Id="rId110" Type="http://schemas.openxmlformats.org/officeDocument/2006/relationships/hyperlink" Target="https://podminky.urs.cz/item/CS_URS_2024_02/346272216" TargetMode="External" /><Relationship Id="rId111" Type="http://schemas.openxmlformats.org/officeDocument/2006/relationships/hyperlink" Target="https://podminky.urs.cz/item/CS_URS_2024_02/346272256" TargetMode="External" /><Relationship Id="rId112" Type="http://schemas.openxmlformats.org/officeDocument/2006/relationships/hyperlink" Target="https://podminky.urs.cz/item/CS_URS_2024_02/348921121" TargetMode="External" /><Relationship Id="rId113" Type="http://schemas.openxmlformats.org/officeDocument/2006/relationships/hyperlink" Target="https://podminky.urs.cz/item/CS_URS_2024_02/411121121" TargetMode="External" /><Relationship Id="rId114" Type="http://schemas.openxmlformats.org/officeDocument/2006/relationships/hyperlink" Target="https://podminky.urs.cz/item/CS_URS_2024_02/411121125" TargetMode="External" /><Relationship Id="rId115" Type="http://schemas.openxmlformats.org/officeDocument/2006/relationships/hyperlink" Target="https://podminky.urs.cz/item/CS_URS_2024_02/411121127" TargetMode="External" /><Relationship Id="rId116" Type="http://schemas.openxmlformats.org/officeDocument/2006/relationships/hyperlink" Target="https://podminky.urs.cz/item/CS_URS_2024_02/411171131" TargetMode="External" /><Relationship Id="rId117" Type="http://schemas.openxmlformats.org/officeDocument/2006/relationships/hyperlink" Target="https://podminky.urs.cz/item/CS_URS_2024_02/417238232" TargetMode="External" /><Relationship Id="rId118" Type="http://schemas.openxmlformats.org/officeDocument/2006/relationships/hyperlink" Target="https://podminky.urs.cz/item/CS_URS_2024_02/417321414" TargetMode="External" /><Relationship Id="rId119" Type="http://schemas.openxmlformats.org/officeDocument/2006/relationships/hyperlink" Target="https://podminky.urs.cz/item/CS_URS_2024_02/417351115" TargetMode="External" /><Relationship Id="rId120" Type="http://schemas.openxmlformats.org/officeDocument/2006/relationships/hyperlink" Target="https://podminky.urs.cz/item/CS_URS_2024_02/417351116" TargetMode="External" /><Relationship Id="rId121" Type="http://schemas.openxmlformats.org/officeDocument/2006/relationships/hyperlink" Target="https://podminky.urs.cz/item/CS_URS_2024_02/417361821" TargetMode="External" /><Relationship Id="rId122" Type="http://schemas.openxmlformats.org/officeDocument/2006/relationships/hyperlink" Target="https://podminky.urs.cz/item/CS_URS_2024_02/430321515" TargetMode="External" /><Relationship Id="rId123" Type="http://schemas.openxmlformats.org/officeDocument/2006/relationships/hyperlink" Target="https://podminky.urs.cz/item/CS_URS_2024_02/430362021" TargetMode="External" /><Relationship Id="rId124" Type="http://schemas.openxmlformats.org/officeDocument/2006/relationships/hyperlink" Target="https://podminky.urs.cz/item/CS_URS_2024_02/431123912" TargetMode="External" /><Relationship Id="rId125" Type="http://schemas.openxmlformats.org/officeDocument/2006/relationships/hyperlink" Target="https://podminky.urs.cz/item/CS_URS_2024_02/431351121" TargetMode="External" /><Relationship Id="rId126" Type="http://schemas.openxmlformats.org/officeDocument/2006/relationships/hyperlink" Target="https://podminky.urs.cz/item/CS_URS_2024_02/431351122" TargetMode="External" /><Relationship Id="rId127" Type="http://schemas.openxmlformats.org/officeDocument/2006/relationships/hyperlink" Target="https://podminky.urs.cz/item/CS_URS_2024_02/434141214" TargetMode="External" /><Relationship Id="rId128" Type="http://schemas.openxmlformats.org/officeDocument/2006/relationships/hyperlink" Target="https://podminky.urs.cz/item/CS_URS_2024_02/434351141" TargetMode="External" /><Relationship Id="rId129" Type="http://schemas.openxmlformats.org/officeDocument/2006/relationships/hyperlink" Target="https://podminky.urs.cz/item/CS_URS_2024_02/434351142" TargetMode="External" /><Relationship Id="rId130" Type="http://schemas.openxmlformats.org/officeDocument/2006/relationships/hyperlink" Target="https://podminky.urs.cz/item/CS_URS_2024_02/435123912" TargetMode="External" /><Relationship Id="rId131" Type="http://schemas.openxmlformats.org/officeDocument/2006/relationships/hyperlink" Target="https://podminky.urs.cz/item/CS_URS_2024_02/444171112" TargetMode="External" /><Relationship Id="rId132" Type="http://schemas.openxmlformats.org/officeDocument/2006/relationships/hyperlink" Target="https://podminky.urs.cz/item/CS_URS_2024_02/444191911" TargetMode="External" /><Relationship Id="rId133" Type="http://schemas.openxmlformats.org/officeDocument/2006/relationships/hyperlink" Target="https://podminky.urs.cz/item/CS_URS_2024_02/451577877" TargetMode="External" /><Relationship Id="rId134" Type="http://schemas.openxmlformats.org/officeDocument/2006/relationships/hyperlink" Target="https://podminky.urs.cz/item/CS_URS_2024_02/451579877" TargetMode="External" /><Relationship Id="rId135" Type="http://schemas.openxmlformats.org/officeDocument/2006/relationships/hyperlink" Target="https://podminky.urs.cz/item/CS_URS_2024_02/411141102" TargetMode="External" /><Relationship Id="rId136" Type="http://schemas.openxmlformats.org/officeDocument/2006/relationships/hyperlink" Target="https://podminky.urs.cz/item/CS_URS_2024_02/411361821" TargetMode="External" /><Relationship Id="rId137" Type="http://schemas.openxmlformats.org/officeDocument/2006/relationships/hyperlink" Target="https://podminky.urs.cz/item/CS_URS_2024_02/411388531" TargetMode="External" /><Relationship Id="rId138" Type="http://schemas.openxmlformats.org/officeDocument/2006/relationships/hyperlink" Target="https://podminky.urs.cz/item/CS_URS_2024_02/411388631" TargetMode="External" /><Relationship Id="rId139" Type="http://schemas.openxmlformats.org/officeDocument/2006/relationships/hyperlink" Target="https://podminky.urs.cz/item/CS_URS_2024_02/413941133" TargetMode="External" /><Relationship Id="rId140" Type="http://schemas.openxmlformats.org/officeDocument/2006/relationships/hyperlink" Target="https://podminky.urs.cz/item/CS_URS_2024_02/596211120" TargetMode="External" /><Relationship Id="rId141" Type="http://schemas.openxmlformats.org/officeDocument/2006/relationships/hyperlink" Target="https://podminky.urs.cz/item/CS_URS_2024_02/611111212" TargetMode="External" /><Relationship Id="rId142" Type="http://schemas.openxmlformats.org/officeDocument/2006/relationships/hyperlink" Target="https://podminky.urs.cz/item/CS_URS_2024_02/611131306" TargetMode="External" /><Relationship Id="rId143" Type="http://schemas.openxmlformats.org/officeDocument/2006/relationships/hyperlink" Target="https://podminky.urs.cz/item/CS_URS_2024_02/611142001" TargetMode="External" /><Relationship Id="rId144" Type="http://schemas.openxmlformats.org/officeDocument/2006/relationships/hyperlink" Target="https://podminky.urs.cz/item/CS_URS_2024_02/611311131" TargetMode="External" /><Relationship Id="rId145" Type="http://schemas.openxmlformats.org/officeDocument/2006/relationships/hyperlink" Target="https://podminky.urs.cz/item/CS_URS_2024_02/611311145" TargetMode="External" /><Relationship Id="rId146" Type="http://schemas.openxmlformats.org/officeDocument/2006/relationships/hyperlink" Target="https://podminky.urs.cz/item/CS_URS_2024_02/611311195" TargetMode="External" /><Relationship Id="rId147" Type="http://schemas.openxmlformats.org/officeDocument/2006/relationships/hyperlink" Target="https://podminky.urs.cz/item/CS_URS_2024_02/611321325" TargetMode="External" /><Relationship Id="rId148" Type="http://schemas.openxmlformats.org/officeDocument/2006/relationships/hyperlink" Target="https://podminky.urs.cz/item/CS_URS_2024_02/611321395" TargetMode="External" /><Relationship Id="rId149" Type="http://schemas.openxmlformats.org/officeDocument/2006/relationships/hyperlink" Target="https://podminky.urs.cz/item/CS_URS_2024_02/611325417" TargetMode="External" /><Relationship Id="rId150" Type="http://schemas.openxmlformats.org/officeDocument/2006/relationships/hyperlink" Target="https://podminky.urs.cz/item/CS_URS_2024_02/612131302" TargetMode="External" /><Relationship Id="rId151" Type="http://schemas.openxmlformats.org/officeDocument/2006/relationships/hyperlink" Target="https://podminky.urs.cz/item/CS_URS_2024_02/612135001" TargetMode="External" /><Relationship Id="rId152" Type="http://schemas.openxmlformats.org/officeDocument/2006/relationships/hyperlink" Target="https://podminky.urs.cz/item/CS_URS_2024_02/612142001" TargetMode="External" /><Relationship Id="rId153" Type="http://schemas.openxmlformats.org/officeDocument/2006/relationships/hyperlink" Target="https://podminky.urs.cz/item/CS_URS_2024_02/612311131" TargetMode="External" /><Relationship Id="rId154" Type="http://schemas.openxmlformats.org/officeDocument/2006/relationships/hyperlink" Target="https://podminky.urs.cz/item/CS_URS_2024_02/612311141" TargetMode="External" /><Relationship Id="rId155" Type="http://schemas.openxmlformats.org/officeDocument/2006/relationships/hyperlink" Target="https://podminky.urs.cz/item/CS_URS_2024_02/612311191" TargetMode="External" /><Relationship Id="rId156" Type="http://schemas.openxmlformats.org/officeDocument/2006/relationships/hyperlink" Target="https://podminky.urs.cz/item/CS_URS_2024_02/612321321" TargetMode="External" /><Relationship Id="rId157" Type="http://schemas.openxmlformats.org/officeDocument/2006/relationships/hyperlink" Target="https://podminky.urs.cz/item/CS_URS_2024_02/612321391" TargetMode="External" /><Relationship Id="rId158" Type="http://schemas.openxmlformats.org/officeDocument/2006/relationships/hyperlink" Target="https://podminky.urs.cz/item/CS_URS_2024_02/612341121" TargetMode="External" /><Relationship Id="rId159" Type="http://schemas.openxmlformats.org/officeDocument/2006/relationships/hyperlink" Target="https://podminky.urs.cz/item/CS_URS_2024_02/612341191" TargetMode="External" /><Relationship Id="rId160" Type="http://schemas.openxmlformats.org/officeDocument/2006/relationships/hyperlink" Target="https://podminky.urs.cz/item/CS_URS_2024_02/612811002" TargetMode="External" /><Relationship Id="rId161" Type="http://schemas.openxmlformats.org/officeDocument/2006/relationships/hyperlink" Target="https://podminky.urs.cz/item/CS_URS_2024_02/619995001" TargetMode="External" /><Relationship Id="rId162" Type="http://schemas.openxmlformats.org/officeDocument/2006/relationships/hyperlink" Target="https://podminky.urs.cz/item/CS_URS_2024_02/622143003" TargetMode="External" /><Relationship Id="rId163" Type="http://schemas.openxmlformats.org/officeDocument/2006/relationships/hyperlink" Target="https://podminky.urs.cz/item/CS_URS_2024_02/622211011" TargetMode="External" /><Relationship Id="rId164" Type="http://schemas.openxmlformats.org/officeDocument/2006/relationships/hyperlink" Target="https://podminky.urs.cz/item/CS_URS_2024_02/622252002" TargetMode="External" /><Relationship Id="rId165" Type="http://schemas.openxmlformats.org/officeDocument/2006/relationships/hyperlink" Target="https://podminky.urs.cz/item/CS_URS_2024_02/619996117" TargetMode="External" /><Relationship Id="rId166" Type="http://schemas.openxmlformats.org/officeDocument/2006/relationships/hyperlink" Target="https://podminky.urs.cz/item/CS_URS_2024_02/619996145" TargetMode="External" /><Relationship Id="rId167" Type="http://schemas.openxmlformats.org/officeDocument/2006/relationships/hyperlink" Target="https://podminky.urs.cz/item/CS_URS_2024_02/621131121" TargetMode="External" /><Relationship Id="rId168" Type="http://schemas.openxmlformats.org/officeDocument/2006/relationships/hyperlink" Target="https://podminky.urs.cz/item/CS_URS_2024_02/621151011" TargetMode="External" /><Relationship Id="rId169" Type="http://schemas.openxmlformats.org/officeDocument/2006/relationships/hyperlink" Target="https://podminky.urs.cz/item/CS_URS_2024_02/621221051" TargetMode="External" /><Relationship Id="rId170" Type="http://schemas.openxmlformats.org/officeDocument/2006/relationships/hyperlink" Target="https://podminky.urs.cz/item/CS_URS_2024_02/621251105" TargetMode="External" /><Relationship Id="rId171" Type="http://schemas.openxmlformats.org/officeDocument/2006/relationships/hyperlink" Target="https://podminky.urs.cz/item/CS_URS_2024_02/621531022" TargetMode="External" /><Relationship Id="rId172" Type="http://schemas.openxmlformats.org/officeDocument/2006/relationships/hyperlink" Target="https://podminky.urs.cz/item/CS_URS_2024_02/622131102" TargetMode="External" /><Relationship Id="rId173" Type="http://schemas.openxmlformats.org/officeDocument/2006/relationships/hyperlink" Target="https://podminky.urs.cz/item/CS_URS_2024_02/622142001" TargetMode="External" /><Relationship Id="rId174" Type="http://schemas.openxmlformats.org/officeDocument/2006/relationships/hyperlink" Target="https://podminky.urs.cz/item/CS_URS_2024_02/622142002" TargetMode="External" /><Relationship Id="rId175" Type="http://schemas.openxmlformats.org/officeDocument/2006/relationships/hyperlink" Target="https://podminky.urs.cz/item/CS_URS_2024_02/622143001" TargetMode="External" /><Relationship Id="rId176" Type="http://schemas.openxmlformats.org/officeDocument/2006/relationships/hyperlink" Target="https://podminky.urs.cz/item/CS_URS_2024_02/622143004" TargetMode="External" /><Relationship Id="rId177" Type="http://schemas.openxmlformats.org/officeDocument/2006/relationships/hyperlink" Target="https://podminky.urs.cz/item/CS_URS_2024_02/622151011" TargetMode="External" /><Relationship Id="rId178" Type="http://schemas.openxmlformats.org/officeDocument/2006/relationships/hyperlink" Target="https://podminky.urs.cz/item/CS_URS_2024_02/622151021" TargetMode="External" /><Relationship Id="rId179" Type="http://schemas.openxmlformats.org/officeDocument/2006/relationships/hyperlink" Target="https://podminky.urs.cz/item/CS_URS_2024_02/622211021" TargetMode="External" /><Relationship Id="rId180" Type="http://schemas.openxmlformats.org/officeDocument/2006/relationships/hyperlink" Target="https://podminky.urs.cz/item/CS_URS_2024_02/622211031" TargetMode="External" /><Relationship Id="rId181" Type="http://schemas.openxmlformats.org/officeDocument/2006/relationships/hyperlink" Target="https://podminky.urs.cz/item/CS_URS_2024_02/622212001" TargetMode="External" /><Relationship Id="rId182" Type="http://schemas.openxmlformats.org/officeDocument/2006/relationships/hyperlink" Target="https://podminky.urs.cz/item/CS_URS_2024_02/622231111" TargetMode="External" /><Relationship Id="rId183" Type="http://schemas.openxmlformats.org/officeDocument/2006/relationships/hyperlink" Target="https://podminky.urs.cz/item/CS_URS_2024_02/622231121" TargetMode="External" /><Relationship Id="rId184" Type="http://schemas.openxmlformats.org/officeDocument/2006/relationships/hyperlink" Target="https://podminky.urs.cz/item/CS_URS_2024_02/622232001" TargetMode="External" /><Relationship Id="rId185" Type="http://schemas.openxmlformats.org/officeDocument/2006/relationships/hyperlink" Target="https://podminky.urs.cz/item/CS_URS_2024_02/622232001" TargetMode="External" /><Relationship Id="rId186" Type="http://schemas.openxmlformats.org/officeDocument/2006/relationships/hyperlink" Target="https://podminky.urs.cz/item/CS_URS_2024_02/622251101" TargetMode="External" /><Relationship Id="rId187" Type="http://schemas.openxmlformats.org/officeDocument/2006/relationships/hyperlink" Target="https://podminky.urs.cz/item/CS_URS_2024_02/622251107" TargetMode="External" /><Relationship Id="rId188" Type="http://schemas.openxmlformats.org/officeDocument/2006/relationships/hyperlink" Target="https://podminky.urs.cz/item/CS_URS_2024_02/622252002" TargetMode="External" /><Relationship Id="rId189" Type="http://schemas.openxmlformats.org/officeDocument/2006/relationships/hyperlink" Target="https://podminky.urs.cz/item/CS_URS_2024_02/622321121" TargetMode="External" /><Relationship Id="rId190" Type="http://schemas.openxmlformats.org/officeDocument/2006/relationships/hyperlink" Target="https://podminky.urs.cz/item/CS_URS_2024_02/622321121" TargetMode="External" /><Relationship Id="rId191" Type="http://schemas.openxmlformats.org/officeDocument/2006/relationships/hyperlink" Target="https://podminky.urs.cz/item/CS_URS_2024_02/622321191" TargetMode="External" /><Relationship Id="rId192" Type="http://schemas.openxmlformats.org/officeDocument/2006/relationships/hyperlink" Target="https://podminky.urs.cz/item/CS_URS_2024_02/622511112" TargetMode="External" /><Relationship Id="rId193" Type="http://schemas.openxmlformats.org/officeDocument/2006/relationships/hyperlink" Target="https://podminky.urs.cz/item/CS_URS_2024_02/622531022" TargetMode="External" /><Relationship Id="rId194" Type="http://schemas.openxmlformats.org/officeDocument/2006/relationships/hyperlink" Target="https://podminky.urs.cz/item/CS_URS_2024_02/622811003" TargetMode="External" /><Relationship Id="rId195" Type="http://schemas.openxmlformats.org/officeDocument/2006/relationships/hyperlink" Target="https://podminky.urs.cz/item/CS_URS_2024_02/623151011" TargetMode="External" /><Relationship Id="rId196" Type="http://schemas.openxmlformats.org/officeDocument/2006/relationships/hyperlink" Target="https://podminky.urs.cz/item/CS_URS_2024_02/623531022" TargetMode="External" /><Relationship Id="rId197" Type="http://schemas.openxmlformats.org/officeDocument/2006/relationships/hyperlink" Target="https://podminky.urs.cz/item/CS_URS_2024_02/629991011" TargetMode="External" /><Relationship Id="rId198" Type="http://schemas.openxmlformats.org/officeDocument/2006/relationships/hyperlink" Target="https://podminky.urs.cz/item/CS_URS_2024_02/629991012" TargetMode="External" /><Relationship Id="rId199" Type="http://schemas.openxmlformats.org/officeDocument/2006/relationships/hyperlink" Target="https://podminky.urs.cz/item/CS_URS_2024_02/629995103" TargetMode="External" /><Relationship Id="rId200" Type="http://schemas.openxmlformats.org/officeDocument/2006/relationships/hyperlink" Target="https://podminky.urs.cz/item/CS_URS_2024_02/629999011" TargetMode="External" /><Relationship Id="rId201" Type="http://schemas.openxmlformats.org/officeDocument/2006/relationships/hyperlink" Target="https://podminky.urs.cz/item/CS_URS_2024_02/631311115" TargetMode="External" /><Relationship Id="rId202" Type="http://schemas.openxmlformats.org/officeDocument/2006/relationships/hyperlink" Target="https://podminky.urs.cz/item/CS_URS_2024_02/631311125" TargetMode="External" /><Relationship Id="rId203" Type="http://schemas.openxmlformats.org/officeDocument/2006/relationships/hyperlink" Target="https://podminky.urs.cz/item/CS_URS_2024_02/631312131" TargetMode="External" /><Relationship Id="rId204" Type="http://schemas.openxmlformats.org/officeDocument/2006/relationships/hyperlink" Target="https://podminky.urs.cz/item/CS_URS_2024_02/631319011" TargetMode="External" /><Relationship Id="rId205" Type="http://schemas.openxmlformats.org/officeDocument/2006/relationships/hyperlink" Target="https://podminky.urs.cz/item/CS_URS_2024_02/631319012" TargetMode="External" /><Relationship Id="rId206" Type="http://schemas.openxmlformats.org/officeDocument/2006/relationships/hyperlink" Target="https://podminky.urs.cz/item/CS_URS_2024_02/631362021" TargetMode="External" /><Relationship Id="rId207" Type="http://schemas.openxmlformats.org/officeDocument/2006/relationships/hyperlink" Target="https://podminky.urs.cz/item/CS_URS_2024_02/632450124" TargetMode="External" /><Relationship Id="rId208" Type="http://schemas.openxmlformats.org/officeDocument/2006/relationships/hyperlink" Target="https://podminky.urs.cz/item/CS_URS_2024_02/632481215" TargetMode="External" /><Relationship Id="rId209" Type="http://schemas.openxmlformats.org/officeDocument/2006/relationships/hyperlink" Target="https://podminky.urs.cz/item/CS_URS_2024_02/642944121" TargetMode="External" /><Relationship Id="rId210" Type="http://schemas.openxmlformats.org/officeDocument/2006/relationships/hyperlink" Target="https://podminky.urs.cz/item/CS_URS_2024_02/644941111" TargetMode="External" /><Relationship Id="rId211" Type="http://schemas.openxmlformats.org/officeDocument/2006/relationships/hyperlink" Target="https://podminky.urs.cz/item/CS_URS_2024_02/899102112" TargetMode="External" /><Relationship Id="rId212" Type="http://schemas.openxmlformats.org/officeDocument/2006/relationships/hyperlink" Target="https://podminky.urs.cz/item/CS_URS_2024_02/899623151" TargetMode="External" /><Relationship Id="rId213" Type="http://schemas.openxmlformats.org/officeDocument/2006/relationships/hyperlink" Target="https://podminky.urs.cz/item/CS_URS_2024_02/899643121" TargetMode="External" /><Relationship Id="rId214" Type="http://schemas.openxmlformats.org/officeDocument/2006/relationships/hyperlink" Target="https://podminky.urs.cz/item/CS_URS_2024_02/899643122" TargetMode="External" /><Relationship Id="rId215" Type="http://schemas.openxmlformats.org/officeDocument/2006/relationships/hyperlink" Target="https://podminky.urs.cz/item/CS_URS_2024_02/941211111" TargetMode="External" /><Relationship Id="rId216" Type="http://schemas.openxmlformats.org/officeDocument/2006/relationships/hyperlink" Target="https://podminky.urs.cz/item/CS_URS_2024_02/941211211" TargetMode="External" /><Relationship Id="rId217" Type="http://schemas.openxmlformats.org/officeDocument/2006/relationships/hyperlink" Target="https://podminky.urs.cz/item/CS_URS_2024_02/941211811" TargetMode="External" /><Relationship Id="rId218" Type="http://schemas.openxmlformats.org/officeDocument/2006/relationships/hyperlink" Target="https://podminky.urs.cz/item/CS_URS_2024_02/944511111" TargetMode="External" /><Relationship Id="rId219" Type="http://schemas.openxmlformats.org/officeDocument/2006/relationships/hyperlink" Target="https://podminky.urs.cz/item/CS_URS_2024_02/944511211" TargetMode="External" /><Relationship Id="rId220" Type="http://schemas.openxmlformats.org/officeDocument/2006/relationships/hyperlink" Target="https://podminky.urs.cz/item/CS_URS_2024_02/944511811" TargetMode="External" /><Relationship Id="rId221" Type="http://schemas.openxmlformats.org/officeDocument/2006/relationships/hyperlink" Target="https://podminky.urs.cz/item/CS_URS_2024_02/949101111" TargetMode="External" /><Relationship Id="rId222" Type="http://schemas.openxmlformats.org/officeDocument/2006/relationships/hyperlink" Target="https://podminky.urs.cz/item/CS_URS_2024_02/952901111" TargetMode="External" /><Relationship Id="rId223" Type="http://schemas.openxmlformats.org/officeDocument/2006/relationships/hyperlink" Target="https://podminky.urs.cz/item/CS_URS_2024_02/953312111" TargetMode="External" /><Relationship Id="rId224" Type="http://schemas.openxmlformats.org/officeDocument/2006/relationships/hyperlink" Target="https://podminky.urs.cz/item/CS_URS_2024_02/953312112" TargetMode="External" /><Relationship Id="rId225" Type="http://schemas.openxmlformats.org/officeDocument/2006/relationships/hyperlink" Target="https://podminky.urs.cz/item/CS_URS_2024_02/953312113" TargetMode="External" /><Relationship Id="rId226" Type="http://schemas.openxmlformats.org/officeDocument/2006/relationships/hyperlink" Target="https://podminky.urs.cz/item/CS_URS_2024_02/953312125" TargetMode="External" /><Relationship Id="rId227" Type="http://schemas.openxmlformats.org/officeDocument/2006/relationships/hyperlink" Target="https://podminky.urs.cz/item/CS_URS_2024_02/953321111" TargetMode="External" /><Relationship Id="rId228" Type="http://schemas.openxmlformats.org/officeDocument/2006/relationships/hyperlink" Target="https://podminky.urs.cz/item/CS_URS_2024_02/953331112" TargetMode="External" /><Relationship Id="rId229" Type="http://schemas.openxmlformats.org/officeDocument/2006/relationships/hyperlink" Target="https://podminky.urs.cz/item/CS_URS_2024_02/953943211" TargetMode="External" /><Relationship Id="rId230" Type="http://schemas.openxmlformats.org/officeDocument/2006/relationships/hyperlink" Target="https://podminky.urs.cz/item/CS_URS_2024_02/953961115" TargetMode="External" /><Relationship Id="rId231" Type="http://schemas.openxmlformats.org/officeDocument/2006/relationships/hyperlink" Target="https://podminky.urs.cz/item/CS_URS_2024_02/953965141" TargetMode="External" /><Relationship Id="rId232" Type="http://schemas.openxmlformats.org/officeDocument/2006/relationships/hyperlink" Target="https://podminky.urs.cz/item/CS_URS_2024_02/961055111" TargetMode="External" /><Relationship Id="rId233" Type="http://schemas.openxmlformats.org/officeDocument/2006/relationships/hyperlink" Target="https://podminky.urs.cz/item/CS_URS_2024_02/962031132" TargetMode="External" /><Relationship Id="rId234" Type="http://schemas.openxmlformats.org/officeDocument/2006/relationships/hyperlink" Target="https://podminky.urs.cz/item/CS_URS_2024_02/962031133" TargetMode="External" /><Relationship Id="rId235" Type="http://schemas.openxmlformats.org/officeDocument/2006/relationships/hyperlink" Target="https://podminky.urs.cz/item/CS_URS_2024_02/962032182" TargetMode="External" /><Relationship Id="rId236" Type="http://schemas.openxmlformats.org/officeDocument/2006/relationships/hyperlink" Target="https://podminky.urs.cz/item/CS_URS_2024_02/962032240" TargetMode="External" /><Relationship Id="rId237" Type="http://schemas.openxmlformats.org/officeDocument/2006/relationships/hyperlink" Target="https://podminky.urs.cz/item/CS_URS_2024_02/962032241" TargetMode="External" /><Relationship Id="rId238" Type="http://schemas.openxmlformats.org/officeDocument/2006/relationships/hyperlink" Target="https://podminky.urs.cz/item/CS_URS_2024_02/962051115" TargetMode="External" /><Relationship Id="rId239" Type="http://schemas.openxmlformats.org/officeDocument/2006/relationships/hyperlink" Target="https://podminky.urs.cz/item/CS_URS_2024_02/962081131" TargetMode="External" /><Relationship Id="rId240" Type="http://schemas.openxmlformats.org/officeDocument/2006/relationships/hyperlink" Target="https://podminky.urs.cz/item/CS_URS_2024_02/963022819" TargetMode="External" /><Relationship Id="rId241" Type="http://schemas.openxmlformats.org/officeDocument/2006/relationships/hyperlink" Target="https://podminky.urs.cz/item/CS_URS_2024_02/963042819" TargetMode="External" /><Relationship Id="rId242" Type="http://schemas.openxmlformats.org/officeDocument/2006/relationships/hyperlink" Target="https://podminky.urs.cz/item/CS_URS_2024_02/963051113" TargetMode="External" /><Relationship Id="rId243" Type="http://schemas.openxmlformats.org/officeDocument/2006/relationships/hyperlink" Target="https://podminky.urs.cz/item/CS_URS_2024_02/965042121" TargetMode="External" /><Relationship Id="rId244" Type="http://schemas.openxmlformats.org/officeDocument/2006/relationships/hyperlink" Target="https://podminky.urs.cz/item/CS_URS_2024_02/965042131" TargetMode="External" /><Relationship Id="rId245" Type="http://schemas.openxmlformats.org/officeDocument/2006/relationships/hyperlink" Target="https://podminky.urs.cz/item/CS_URS_2024_02/965042221" TargetMode="External" /><Relationship Id="rId246" Type="http://schemas.openxmlformats.org/officeDocument/2006/relationships/hyperlink" Target="https://podminky.urs.cz/item/CS_URS_2024_02/965081212" TargetMode="External" /><Relationship Id="rId247" Type="http://schemas.openxmlformats.org/officeDocument/2006/relationships/hyperlink" Target="https://podminky.urs.cz/item/CS_URS_2024_02/965081333" TargetMode="External" /><Relationship Id="rId248" Type="http://schemas.openxmlformats.org/officeDocument/2006/relationships/hyperlink" Target="https://podminky.urs.cz/item/CS_URS_2024_02/965082923" TargetMode="External" /><Relationship Id="rId249" Type="http://schemas.openxmlformats.org/officeDocument/2006/relationships/hyperlink" Target="https://podminky.urs.cz/item/CS_URS_2024_02/965082941" TargetMode="External" /><Relationship Id="rId250" Type="http://schemas.openxmlformats.org/officeDocument/2006/relationships/hyperlink" Target="https://podminky.urs.cz/item/CS_URS_2024_02/965083111" TargetMode="External" /><Relationship Id="rId251" Type="http://schemas.openxmlformats.org/officeDocument/2006/relationships/hyperlink" Target="https://podminky.urs.cz/item/CS_URS_2024_02/968062374" TargetMode="External" /><Relationship Id="rId252" Type="http://schemas.openxmlformats.org/officeDocument/2006/relationships/hyperlink" Target="https://podminky.urs.cz/item/CS_URS_2024_02/968062375" TargetMode="External" /><Relationship Id="rId253" Type="http://schemas.openxmlformats.org/officeDocument/2006/relationships/hyperlink" Target="https://podminky.urs.cz/item/CS_URS_2024_02/968062376" TargetMode="External" /><Relationship Id="rId254" Type="http://schemas.openxmlformats.org/officeDocument/2006/relationships/hyperlink" Target="https://podminky.urs.cz/item/CS_URS_2024_02/968062377" TargetMode="External" /><Relationship Id="rId255" Type="http://schemas.openxmlformats.org/officeDocument/2006/relationships/hyperlink" Target="https://podminky.urs.cz/item/CS_URS_2024_02/968062746" TargetMode="External" /><Relationship Id="rId256" Type="http://schemas.openxmlformats.org/officeDocument/2006/relationships/hyperlink" Target="https://podminky.urs.cz/item/CS_URS_2024_02/968062747" TargetMode="External" /><Relationship Id="rId257" Type="http://schemas.openxmlformats.org/officeDocument/2006/relationships/hyperlink" Target="https://podminky.urs.cz/item/CS_URS_2024_02/968072455" TargetMode="External" /><Relationship Id="rId258" Type="http://schemas.openxmlformats.org/officeDocument/2006/relationships/hyperlink" Target="https://podminky.urs.cz/item/CS_URS_2024_02/968072456" TargetMode="External" /><Relationship Id="rId259" Type="http://schemas.openxmlformats.org/officeDocument/2006/relationships/hyperlink" Target="https://podminky.urs.cz/item/CS_URS_2024_02/968082022" TargetMode="External" /><Relationship Id="rId260" Type="http://schemas.openxmlformats.org/officeDocument/2006/relationships/hyperlink" Target="https://podminky.urs.cz/item/CS_URS_2024_02/971038241" TargetMode="External" /><Relationship Id="rId261" Type="http://schemas.openxmlformats.org/officeDocument/2006/relationships/hyperlink" Target="https://podminky.urs.cz/item/CS_URS_2024_02/971038691" TargetMode="External" /><Relationship Id="rId262" Type="http://schemas.openxmlformats.org/officeDocument/2006/relationships/hyperlink" Target="https://podminky.urs.cz/item/CS_URS_2024_02/972044431" TargetMode="External" /><Relationship Id="rId263" Type="http://schemas.openxmlformats.org/officeDocument/2006/relationships/hyperlink" Target="https://podminky.urs.cz/item/CS_URS_2024_02/972055141" TargetMode="External" /><Relationship Id="rId264" Type="http://schemas.openxmlformats.org/officeDocument/2006/relationships/hyperlink" Target="https://podminky.urs.cz/item/CS_URS_2024_02/972055241" TargetMode="External" /><Relationship Id="rId265" Type="http://schemas.openxmlformats.org/officeDocument/2006/relationships/hyperlink" Target="https://podminky.urs.cz/item/CS_URS_2024_02/973031324" TargetMode="External" /><Relationship Id="rId266" Type="http://schemas.openxmlformats.org/officeDocument/2006/relationships/hyperlink" Target="https://podminky.urs.cz/item/CS_URS_2024_02/974031664" TargetMode="External" /><Relationship Id="rId267" Type="http://schemas.openxmlformats.org/officeDocument/2006/relationships/hyperlink" Target="https://podminky.urs.cz/item/CS_URS_2024_02/975011231" TargetMode="External" /><Relationship Id="rId268" Type="http://schemas.openxmlformats.org/officeDocument/2006/relationships/hyperlink" Target="https://podminky.urs.cz/item/CS_URS_2024_02/977312113" TargetMode="External" /><Relationship Id="rId269" Type="http://schemas.openxmlformats.org/officeDocument/2006/relationships/hyperlink" Target="https://podminky.urs.cz/item/CS_URS_2024_02/978035117" TargetMode="External" /><Relationship Id="rId270" Type="http://schemas.openxmlformats.org/officeDocument/2006/relationships/hyperlink" Target="https://podminky.urs.cz/item/CS_URS_2024_02/985331212" TargetMode="External" /><Relationship Id="rId271" Type="http://schemas.openxmlformats.org/officeDocument/2006/relationships/hyperlink" Target="https://podminky.urs.cz/item/CS_URS_2024_02/985331213" TargetMode="External" /><Relationship Id="rId272" Type="http://schemas.openxmlformats.org/officeDocument/2006/relationships/hyperlink" Target="https://podminky.urs.cz/item/CS_URS_2024_02/985331912" TargetMode="External" /><Relationship Id="rId273" Type="http://schemas.openxmlformats.org/officeDocument/2006/relationships/hyperlink" Target="https://podminky.urs.cz/item/CS_URS_2024_02/997013153" TargetMode="External" /><Relationship Id="rId274" Type="http://schemas.openxmlformats.org/officeDocument/2006/relationships/hyperlink" Target="https://podminky.urs.cz/item/CS_URS_2024_02/997013219" TargetMode="External" /><Relationship Id="rId275" Type="http://schemas.openxmlformats.org/officeDocument/2006/relationships/hyperlink" Target="https://podminky.urs.cz/item/CS_URS_2024_02/997013501" TargetMode="External" /><Relationship Id="rId276" Type="http://schemas.openxmlformats.org/officeDocument/2006/relationships/hyperlink" Target="https://podminky.urs.cz/item/CS_URS_2024_02/997013509" TargetMode="External" /><Relationship Id="rId277" Type="http://schemas.openxmlformats.org/officeDocument/2006/relationships/hyperlink" Target="https://podminky.urs.cz/item/CS_URS_2024_02/997013871" TargetMode="External" /><Relationship Id="rId278" Type="http://schemas.openxmlformats.org/officeDocument/2006/relationships/hyperlink" Target="https://podminky.urs.cz/item/CS_URS_2024_02/998011009" TargetMode="External" /><Relationship Id="rId279" Type="http://schemas.openxmlformats.org/officeDocument/2006/relationships/hyperlink" Target="https://podminky.urs.cz/item/CS_URS_2024_02/998011014" TargetMode="External" /><Relationship Id="rId280" Type="http://schemas.openxmlformats.org/officeDocument/2006/relationships/hyperlink" Target="https://podminky.urs.cz/item/CS_URS_2024_02/711111001" TargetMode="External" /><Relationship Id="rId281" Type="http://schemas.openxmlformats.org/officeDocument/2006/relationships/hyperlink" Target="https://podminky.urs.cz/item/CS_URS_2024_02/711112001" TargetMode="External" /><Relationship Id="rId282" Type="http://schemas.openxmlformats.org/officeDocument/2006/relationships/hyperlink" Target="https://podminky.urs.cz/item/CS_URS_2024_02/711112052" TargetMode="External" /><Relationship Id="rId283" Type="http://schemas.openxmlformats.org/officeDocument/2006/relationships/hyperlink" Target="https://podminky.urs.cz/item/CS_URS_2024_02/711112052" TargetMode="External" /><Relationship Id="rId284" Type="http://schemas.openxmlformats.org/officeDocument/2006/relationships/hyperlink" Target="https://podminky.urs.cz/item/CS_URS_2024_02/711141559" TargetMode="External" /><Relationship Id="rId285" Type="http://schemas.openxmlformats.org/officeDocument/2006/relationships/hyperlink" Target="https://podminky.urs.cz/item/CS_URS_2024_02/711142559" TargetMode="External" /><Relationship Id="rId286" Type="http://schemas.openxmlformats.org/officeDocument/2006/relationships/hyperlink" Target="https://podminky.urs.cz/item/CS_URS_2024_02/711161212" TargetMode="External" /><Relationship Id="rId287" Type="http://schemas.openxmlformats.org/officeDocument/2006/relationships/hyperlink" Target="https://podminky.urs.cz/item/CS_URS_2024_02/711161383" TargetMode="External" /><Relationship Id="rId288" Type="http://schemas.openxmlformats.org/officeDocument/2006/relationships/hyperlink" Target="https://podminky.urs.cz/item/CS_URS_2024_02/711199101" TargetMode="External" /><Relationship Id="rId289" Type="http://schemas.openxmlformats.org/officeDocument/2006/relationships/hyperlink" Target="https://podminky.urs.cz/item/CS_URS_2024_02/711742567" TargetMode="External" /><Relationship Id="rId290" Type="http://schemas.openxmlformats.org/officeDocument/2006/relationships/hyperlink" Target="https://podminky.urs.cz/item/CS_URS_2024_02/711747067" TargetMode="External" /><Relationship Id="rId291" Type="http://schemas.openxmlformats.org/officeDocument/2006/relationships/hyperlink" Target="https://podminky.urs.cz/item/CS_URS_2024_02/711791183" TargetMode="External" /><Relationship Id="rId292" Type="http://schemas.openxmlformats.org/officeDocument/2006/relationships/hyperlink" Target="https://podminky.urs.cz/item/CS_URS_2024_02/998711111" TargetMode="External" /><Relationship Id="rId293" Type="http://schemas.openxmlformats.org/officeDocument/2006/relationships/hyperlink" Target="https://podminky.urs.cz/item/CS_URS_2024_02/998711192" TargetMode="External" /><Relationship Id="rId294" Type="http://schemas.openxmlformats.org/officeDocument/2006/relationships/hyperlink" Target="https://podminky.urs.cz/item/CS_URS_2024_02/712300854" TargetMode="External" /><Relationship Id="rId295" Type="http://schemas.openxmlformats.org/officeDocument/2006/relationships/hyperlink" Target="https://podminky.urs.cz/item/CS_URS_2024_02/712300911" TargetMode="External" /><Relationship Id="rId296" Type="http://schemas.openxmlformats.org/officeDocument/2006/relationships/hyperlink" Target="https://podminky.urs.cz/item/CS_URS_2024_02/712300921" TargetMode="External" /><Relationship Id="rId297" Type="http://schemas.openxmlformats.org/officeDocument/2006/relationships/hyperlink" Target="https://podminky.urs.cz/item/CS_URS_2024_02/712311101" TargetMode="External" /><Relationship Id="rId298" Type="http://schemas.openxmlformats.org/officeDocument/2006/relationships/hyperlink" Target="https://podminky.urs.cz/item/CS_URS_2024_02/712331111" TargetMode="External" /><Relationship Id="rId299" Type="http://schemas.openxmlformats.org/officeDocument/2006/relationships/hyperlink" Target="https://podminky.urs.cz/item/CS_URS_2024_02/712331801" TargetMode="External" /><Relationship Id="rId300" Type="http://schemas.openxmlformats.org/officeDocument/2006/relationships/hyperlink" Target="https://podminky.urs.cz/item/CS_URS_2024_02/712340831" TargetMode="External" /><Relationship Id="rId301" Type="http://schemas.openxmlformats.org/officeDocument/2006/relationships/hyperlink" Target="https://podminky.urs.cz/item/CS_URS_2024_02/712341559" TargetMode="External" /><Relationship Id="rId302" Type="http://schemas.openxmlformats.org/officeDocument/2006/relationships/hyperlink" Target="https://podminky.urs.cz/item/CS_URS_2024_02/712340833" TargetMode="External" /><Relationship Id="rId303" Type="http://schemas.openxmlformats.org/officeDocument/2006/relationships/hyperlink" Target="https://podminky.urs.cz/item/CS_URS_2024_02/712341559" TargetMode="External" /><Relationship Id="rId304" Type="http://schemas.openxmlformats.org/officeDocument/2006/relationships/hyperlink" Target="https://podminky.urs.cz/item/CS_URS_2024_02/712341559" TargetMode="External" /><Relationship Id="rId305" Type="http://schemas.openxmlformats.org/officeDocument/2006/relationships/hyperlink" Target="https://podminky.urs.cz/item/CS_URS_2024_02/712341715" TargetMode="External" /><Relationship Id="rId306" Type="http://schemas.openxmlformats.org/officeDocument/2006/relationships/hyperlink" Target="https://podminky.urs.cz/item/CS_URS_2024_02/712341720" TargetMode="External" /><Relationship Id="rId307" Type="http://schemas.openxmlformats.org/officeDocument/2006/relationships/hyperlink" Target="https://podminky.urs.cz/item/CS_URS_2024_02/712363803" TargetMode="External" /><Relationship Id="rId308" Type="http://schemas.openxmlformats.org/officeDocument/2006/relationships/hyperlink" Target="https://podminky.urs.cz/item/CS_URS_2024_02/712391175" TargetMode="External" /><Relationship Id="rId309" Type="http://schemas.openxmlformats.org/officeDocument/2006/relationships/hyperlink" Target="https://podminky.urs.cz/item/CS_URS_2024_02/712741559" TargetMode="External" /><Relationship Id="rId310" Type="http://schemas.openxmlformats.org/officeDocument/2006/relationships/hyperlink" Target="https://podminky.urs.cz/item/CS_URS_2024_02/712741559" TargetMode="External" /><Relationship Id="rId311" Type="http://schemas.openxmlformats.org/officeDocument/2006/relationships/hyperlink" Target="https://podminky.urs.cz/item/CS_URS_2024_02/712811101" TargetMode="External" /><Relationship Id="rId312" Type="http://schemas.openxmlformats.org/officeDocument/2006/relationships/hyperlink" Target="https://podminky.urs.cz/item/CS_URS_2024_02/712841559" TargetMode="External" /><Relationship Id="rId313" Type="http://schemas.openxmlformats.org/officeDocument/2006/relationships/hyperlink" Target="https://podminky.urs.cz/item/CS_URS_2024_02/712841559" TargetMode="External" /><Relationship Id="rId314" Type="http://schemas.openxmlformats.org/officeDocument/2006/relationships/hyperlink" Target="https://podminky.urs.cz/item/CS_URS_2024_02/712998004" TargetMode="External" /><Relationship Id="rId315" Type="http://schemas.openxmlformats.org/officeDocument/2006/relationships/hyperlink" Target="https://podminky.urs.cz/item/CS_URS_2024_02/998712122" TargetMode="External" /><Relationship Id="rId316" Type="http://schemas.openxmlformats.org/officeDocument/2006/relationships/hyperlink" Target="https://podminky.urs.cz/item/CS_URS_2024_02/998712129" TargetMode="External" /><Relationship Id="rId317" Type="http://schemas.openxmlformats.org/officeDocument/2006/relationships/hyperlink" Target="https://podminky.urs.cz/item/CS_URS_2024_02/713100941" TargetMode="External" /><Relationship Id="rId318" Type="http://schemas.openxmlformats.org/officeDocument/2006/relationships/hyperlink" Target="https://podminky.urs.cz/item/CS_URS_2024_02/713111127" TargetMode="External" /><Relationship Id="rId319" Type="http://schemas.openxmlformats.org/officeDocument/2006/relationships/hyperlink" Target="https://podminky.urs.cz/item/CS_URS_2024_02/713121111" TargetMode="External" /><Relationship Id="rId320" Type="http://schemas.openxmlformats.org/officeDocument/2006/relationships/hyperlink" Target="https://podminky.urs.cz/item/CS_URS_2024_02/713121111" TargetMode="External" /><Relationship Id="rId321" Type="http://schemas.openxmlformats.org/officeDocument/2006/relationships/hyperlink" Target="https://podminky.urs.cz/item/CS_URS_2024_02/713121111" TargetMode="External" /><Relationship Id="rId322" Type="http://schemas.openxmlformats.org/officeDocument/2006/relationships/hyperlink" Target="https://podminky.urs.cz/item/CS_URS_2024_02/713121111" TargetMode="External" /><Relationship Id="rId323" Type="http://schemas.openxmlformats.org/officeDocument/2006/relationships/hyperlink" Target="https://podminky.urs.cz/item/CS_URS_2024_02/713121211" TargetMode="External" /><Relationship Id="rId324" Type="http://schemas.openxmlformats.org/officeDocument/2006/relationships/hyperlink" Target="https://podminky.urs.cz/item/CS_URS_2024_02/713131141" TargetMode="External" /><Relationship Id="rId325" Type="http://schemas.openxmlformats.org/officeDocument/2006/relationships/hyperlink" Target="https://podminky.urs.cz/item/CS_URS_2024_02/713131145" TargetMode="External" /><Relationship Id="rId326" Type="http://schemas.openxmlformats.org/officeDocument/2006/relationships/hyperlink" Target="https://podminky.urs.cz/item/CS_URS_2024_02/713140821" TargetMode="External" /><Relationship Id="rId327" Type="http://schemas.openxmlformats.org/officeDocument/2006/relationships/hyperlink" Target="https://podminky.urs.cz/item/CS_URS_2024_02/713140843" TargetMode="External" /><Relationship Id="rId328" Type="http://schemas.openxmlformats.org/officeDocument/2006/relationships/hyperlink" Target="https://podminky.urs.cz/item/CS_URS_2024_02/713141136" TargetMode="External" /><Relationship Id="rId329" Type="http://schemas.openxmlformats.org/officeDocument/2006/relationships/hyperlink" Target="https://podminky.urs.cz/item/CS_URS_2024_02/713141138" TargetMode="External" /><Relationship Id="rId330" Type="http://schemas.openxmlformats.org/officeDocument/2006/relationships/hyperlink" Target="https://podminky.urs.cz/item/CS_URS_2024_02/713141151" TargetMode="External" /><Relationship Id="rId331" Type="http://schemas.openxmlformats.org/officeDocument/2006/relationships/hyperlink" Target="https://podminky.urs.cz/item/CS_URS_2024_02/713141336" TargetMode="External" /><Relationship Id="rId332" Type="http://schemas.openxmlformats.org/officeDocument/2006/relationships/hyperlink" Target="https://podminky.urs.cz/item/CS_URS_2024_02/713141356" TargetMode="External" /><Relationship Id="rId333" Type="http://schemas.openxmlformats.org/officeDocument/2006/relationships/hyperlink" Target="https://podminky.urs.cz/item/CS_URS_2024_02/713141396" TargetMode="External" /><Relationship Id="rId334" Type="http://schemas.openxmlformats.org/officeDocument/2006/relationships/hyperlink" Target="https://podminky.urs.cz/item/CS_URS_2024_02/713141396" TargetMode="External" /><Relationship Id="rId335" Type="http://schemas.openxmlformats.org/officeDocument/2006/relationships/hyperlink" Target="https://podminky.urs.cz/item/CS_URS_2024_02/713191132" TargetMode="External" /><Relationship Id="rId336" Type="http://schemas.openxmlformats.org/officeDocument/2006/relationships/hyperlink" Target="https://podminky.urs.cz/item/CS_URS_2024_02/713191521" TargetMode="External" /><Relationship Id="rId337" Type="http://schemas.openxmlformats.org/officeDocument/2006/relationships/hyperlink" Target="https://podminky.urs.cz/item/CS_URS_2024_02/713191522" TargetMode="External" /><Relationship Id="rId338" Type="http://schemas.openxmlformats.org/officeDocument/2006/relationships/hyperlink" Target="https://podminky.urs.cz/item/CS_URS_2024_02/998713122" TargetMode="External" /><Relationship Id="rId339" Type="http://schemas.openxmlformats.org/officeDocument/2006/relationships/hyperlink" Target="https://podminky.urs.cz/item/CS_URS_2024_02/998713129" TargetMode="External" /><Relationship Id="rId340" Type="http://schemas.openxmlformats.org/officeDocument/2006/relationships/hyperlink" Target="https://podminky.urs.cz/item/CS_URS_2024_02/714183002" TargetMode="External" /><Relationship Id="rId341" Type="http://schemas.openxmlformats.org/officeDocument/2006/relationships/hyperlink" Target="https://podminky.urs.cz/item/CS_URS_2024_02/998714122" TargetMode="External" /><Relationship Id="rId342" Type="http://schemas.openxmlformats.org/officeDocument/2006/relationships/hyperlink" Target="https://podminky.urs.cz/item/CS_URS_2024_02/998714129" TargetMode="External" /><Relationship Id="rId343" Type="http://schemas.openxmlformats.org/officeDocument/2006/relationships/hyperlink" Target="https://podminky.urs.cz/item/CS_URS_2024_02/721171808" TargetMode="External" /><Relationship Id="rId344" Type="http://schemas.openxmlformats.org/officeDocument/2006/relationships/hyperlink" Target="https://podminky.urs.cz/item/CS_URS_2024_02/721239114" TargetMode="External" /><Relationship Id="rId345" Type="http://schemas.openxmlformats.org/officeDocument/2006/relationships/hyperlink" Target="https://podminky.urs.cz/item/CS_URS_2024_02/721239114" TargetMode="External" /><Relationship Id="rId346" Type="http://schemas.openxmlformats.org/officeDocument/2006/relationships/hyperlink" Target="https://podminky.urs.cz/item/CS_URS_2024_02/721279153" TargetMode="External" /><Relationship Id="rId347" Type="http://schemas.openxmlformats.org/officeDocument/2006/relationships/hyperlink" Target="https://podminky.urs.cz/item/CS_URS_2024_02/998721111" TargetMode="External" /><Relationship Id="rId348" Type="http://schemas.openxmlformats.org/officeDocument/2006/relationships/hyperlink" Target="https://podminky.urs.cz/item/CS_URS_2024_02/998721112" TargetMode="External" /><Relationship Id="rId349" Type="http://schemas.openxmlformats.org/officeDocument/2006/relationships/hyperlink" Target="https://podminky.urs.cz/item/CS_URS_2024_02/725291666" TargetMode="External" /><Relationship Id="rId350" Type="http://schemas.openxmlformats.org/officeDocument/2006/relationships/hyperlink" Target="https://podminky.urs.cz/item/CS_URS_2024_02/725291664" TargetMode="External" /><Relationship Id="rId351" Type="http://schemas.openxmlformats.org/officeDocument/2006/relationships/hyperlink" Target="https://podminky.urs.cz/item/CS_URS_2024_02/998725121" TargetMode="External" /><Relationship Id="rId352" Type="http://schemas.openxmlformats.org/officeDocument/2006/relationships/hyperlink" Target="https://podminky.urs.cz/item/CS_URS_2024_02/998725129" TargetMode="External" /><Relationship Id="rId353" Type="http://schemas.openxmlformats.org/officeDocument/2006/relationships/hyperlink" Target="https://podminky.urs.cz/item/CS_URS_2024_02/751398821" TargetMode="External" /><Relationship Id="rId354" Type="http://schemas.openxmlformats.org/officeDocument/2006/relationships/hyperlink" Target="https://podminky.urs.cz/item/CS_URS_2024_02/762331811" TargetMode="External" /><Relationship Id="rId355" Type="http://schemas.openxmlformats.org/officeDocument/2006/relationships/hyperlink" Target="https://podminky.urs.cz/item/CS_URS_2024_02/762341033" TargetMode="External" /><Relationship Id="rId356" Type="http://schemas.openxmlformats.org/officeDocument/2006/relationships/hyperlink" Target="https://podminky.urs.cz/item/CS_URS_2024_02/762341811" TargetMode="External" /><Relationship Id="rId357" Type="http://schemas.openxmlformats.org/officeDocument/2006/relationships/hyperlink" Target="https://podminky.urs.cz/item/CS_URS_2024_02/998762122" TargetMode="External" /><Relationship Id="rId358" Type="http://schemas.openxmlformats.org/officeDocument/2006/relationships/hyperlink" Target="https://podminky.urs.cz/item/CS_URS_2024_02/998762129" TargetMode="External" /><Relationship Id="rId359" Type="http://schemas.openxmlformats.org/officeDocument/2006/relationships/hyperlink" Target="https://podminky.urs.cz/item/CS_URS_2024_02/763111414" TargetMode="External" /><Relationship Id="rId360" Type="http://schemas.openxmlformats.org/officeDocument/2006/relationships/hyperlink" Target="https://podminky.urs.cz/item/CS_URS_2024_02/763111417" TargetMode="External" /><Relationship Id="rId361" Type="http://schemas.openxmlformats.org/officeDocument/2006/relationships/hyperlink" Target="https://podminky.urs.cz/item/CS_URS_2024_02/763121411" TargetMode="External" /><Relationship Id="rId362" Type="http://schemas.openxmlformats.org/officeDocument/2006/relationships/hyperlink" Target="https://podminky.urs.cz/item/CS_URS_2024_02/763121422" TargetMode="External" /><Relationship Id="rId363" Type="http://schemas.openxmlformats.org/officeDocument/2006/relationships/hyperlink" Target="https://podminky.urs.cz/item/CS_URS_2024_02/763121712" TargetMode="External" /><Relationship Id="rId364" Type="http://schemas.openxmlformats.org/officeDocument/2006/relationships/hyperlink" Target="https://podminky.urs.cz/item/CS_URS_2024_02/763121714" TargetMode="External" /><Relationship Id="rId365" Type="http://schemas.openxmlformats.org/officeDocument/2006/relationships/hyperlink" Target="https://podminky.urs.cz/item/CS_URS_2024_02/763121751" TargetMode="External" /><Relationship Id="rId366" Type="http://schemas.openxmlformats.org/officeDocument/2006/relationships/hyperlink" Target="https://podminky.urs.cz/item/CS_URS_2024_02/763122811" TargetMode="External" /><Relationship Id="rId367" Type="http://schemas.openxmlformats.org/officeDocument/2006/relationships/hyperlink" Target="https://podminky.urs.cz/item/CS_URS_2024_02/763131511" TargetMode="External" /><Relationship Id="rId368" Type="http://schemas.openxmlformats.org/officeDocument/2006/relationships/hyperlink" Target="https://podminky.urs.cz/item/CS_URS_2024_02/763131721" TargetMode="External" /><Relationship Id="rId369" Type="http://schemas.openxmlformats.org/officeDocument/2006/relationships/hyperlink" Target="https://podminky.urs.cz/item/CS_URS_2024_02/763172347" TargetMode="External" /><Relationship Id="rId370" Type="http://schemas.openxmlformats.org/officeDocument/2006/relationships/hyperlink" Target="https://podminky.urs.cz/item/CS_URS_2024_02/763181311" TargetMode="External" /><Relationship Id="rId371" Type="http://schemas.openxmlformats.org/officeDocument/2006/relationships/hyperlink" Target="https://podminky.urs.cz/item/CS_URS_2024_02/763181421" TargetMode="External" /><Relationship Id="rId372" Type="http://schemas.openxmlformats.org/officeDocument/2006/relationships/hyperlink" Target="https://podminky.urs.cz/item/CS_URS_2024_02/763181422" TargetMode="External" /><Relationship Id="rId373" Type="http://schemas.openxmlformats.org/officeDocument/2006/relationships/hyperlink" Target="https://podminky.urs.cz/item/CS_URS_2024_02/763412113" TargetMode="External" /><Relationship Id="rId374" Type="http://schemas.openxmlformats.org/officeDocument/2006/relationships/hyperlink" Target="https://podminky.urs.cz/item/CS_URS_2024_02/763412123" TargetMode="External" /><Relationship Id="rId375" Type="http://schemas.openxmlformats.org/officeDocument/2006/relationships/hyperlink" Target="https://podminky.urs.cz/item/CS_URS_2024_02/763431001" TargetMode="External" /><Relationship Id="rId376" Type="http://schemas.openxmlformats.org/officeDocument/2006/relationships/hyperlink" Target="https://podminky.urs.cz/item/CS_URS_2024_02/763431001" TargetMode="External" /><Relationship Id="rId377" Type="http://schemas.openxmlformats.org/officeDocument/2006/relationships/hyperlink" Target="https://podminky.urs.cz/item/CS_URS_2024_02/763431011" TargetMode="External" /><Relationship Id="rId378" Type="http://schemas.openxmlformats.org/officeDocument/2006/relationships/hyperlink" Target="https://podminky.urs.cz/item/CS_URS_2024_02/763431041" TargetMode="External" /><Relationship Id="rId379" Type="http://schemas.openxmlformats.org/officeDocument/2006/relationships/hyperlink" Target="https://podminky.urs.cz/item/CS_URS_2024_02/763431201" TargetMode="External" /><Relationship Id="rId380" Type="http://schemas.openxmlformats.org/officeDocument/2006/relationships/hyperlink" Target="https://podminky.urs.cz/item/CS_URS_2024_02/998763332" TargetMode="External" /><Relationship Id="rId381" Type="http://schemas.openxmlformats.org/officeDocument/2006/relationships/hyperlink" Target="https://podminky.urs.cz/item/CS_URS_2024_02/998763333" TargetMode="External" /><Relationship Id="rId382" Type="http://schemas.openxmlformats.org/officeDocument/2006/relationships/hyperlink" Target="https://podminky.urs.cz/item/CS_URS_2024_02/764001801" TargetMode="External" /><Relationship Id="rId383" Type="http://schemas.openxmlformats.org/officeDocument/2006/relationships/hyperlink" Target="https://podminky.urs.cz/item/CS_URS_2024_02/764001821" TargetMode="External" /><Relationship Id="rId384" Type="http://schemas.openxmlformats.org/officeDocument/2006/relationships/hyperlink" Target="https://podminky.urs.cz/item/CS_URS_2024_02/764001901" TargetMode="External" /><Relationship Id="rId385" Type="http://schemas.openxmlformats.org/officeDocument/2006/relationships/hyperlink" Target="https://podminky.urs.cz/item/CS_URS_2024_02/764001911" TargetMode="External" /><Relationship Id="rId386" Type="http://schemas.openxmlformats.org/officeDocument/2006/relationships/hyperlink" Target="https://podminky.urs.cz/item/CS_URS_2024_02/764002801" TargetMode="External" /><Relationship Id="rId387" Type="http://schemas.openxmlformats.org/officeDocument/2006/relationships/hyperlink" Target="https://podminky.urs.cz/item/CS_URS_2024_02/764002851" TargetMode="External" /><Relationship Id="rId388" Type="http://schemas.openxmlformats.org/officeDocument/2006/relationships/hyperlink" Target="https://podminky.urs.cz/item/CS_URS_2024_02/764002871" TargetMode="External" /><Relationship Id="rId389" Type="http://schemas.openxmlformats.org/officeDocument/2006/relationships/hyperlink" Target="https://podminky.urs.cz/item/CS_URS_2024_02/764004801" TargetMode="External" /><Relationship Id="rId390" Type="http://schemas.openxmlformats.org/officeDocument/2006/relationships/hyperlink" Target="https://podminky.urs.cz/item/CS_URS_2024_02/764004841" TargetMode="External" /><Relationship Id="rId391" Type="http://schemas.openxmlformats.org/officeDocument/2006/relationships/hyperlink" Target="https://podminky.urs.cz/item/CS_URS_2024_02/764004861" TargetMode="External" /><Relationship Id="rId392" Type="http://schemas.openxmlformats.org/officeDocument/2006/relationships/hyperlink" Target="https://podminky.urs.cz/item/CS_URS_2024_02/764011622" TargetMode="External" /><Relationship Id="rId393" Type="http://schemas.openxmlformats.org/officeDocument/2006/relationships/hyperlink" Target="https://podminky.urs.cz/item/CS_URS_2024_02/764111641" TargetMode="External" /><Relationship Id="rId394" Type="http://schemas.openxmlformats.org/officeDocument/2006/relationships/hyperlink" Target="https://podminky.urs.cz/item/CS_URS_2024_02/764111691" TargetMode="External" /><Relationship Id="rId395" Type="http://schemas.openxmlformats.org/officeDocument/2006/relationships/hyperlink" Target="https://podminky.urs.cz/item/CS_URS_2024_02/764206105" TargetMode="External" /><Relationship Id="rId396" Type="http://schemas.openxmlformats.org/officeDocument/2006/relationships/hyperlink" Target="https://podminky.urs.cz/item/CS_URS_2024_02/764511602" TargetMode="External" /><Relationship Id="rId397" Type="http://schemas.openxmlformats.org/officeDocument/2006/relationships/hyperlink" Target="https://podminky.urs.cz/item/CS_URS_2024_02/764511642" TargetMode="External" /><Relationship Id="rId398" Type="http://schemas.openxmlformats.org/officeDocument/2006/relationships/hyperlink" Target="https://podminky.urs.cz/item/CS_URS_2024_02/764518622" TargetMode="External" /><Relationship Id="rId399" Type="http://schemas.openxmlformats.org/officeDocument/2006/relationships/hyperlink" Target="https://podminky.urs.cz/item/CS_URS_2024_02/998764112" TargetMode="External" /><Relationship Id="rId400" Type="http://schemas.openxmlformats.org/officeDocument/2006/relationships/hyperlink" Target="https://podminky.urs.cz/item/CS_URS_2024_02/998764192" TargetMode="External" /><Relationship Id="rId401" Type="http://schemas.openxmlformats.org/officeDocument/2006/relationships/hyperlink" Target="https://podminky.urs.cz/item/CS_URS_2024_02/765152801" TargetMode="External" /><Relationship Id="rId402" Type="http://schemas.openxmlformats.org/officeDocument/2006/relationships/hyperlink" Target="https://podminky.urs.cz/item/CS_URS_2024_02/765192001" TargetMode="External" /><Relationship Id="rId403" Type="http://schemas.openxmlformats.org/officeDocument/2006/relationships/hyperlink" Target="https://podminky.urs.cz/item/CS_URS_2024_02/766421821" TargetMode="External" /><Relationship Id="rId404" Type="http://schemas.openxmlformats.org/officeDocument/2006/relationships/hyperlink" Target="https://podminky.urs.cz/item/CS_URS_2024_02/766622131" TargetMode="External" /><Relationship Id="rId405" Type="http://schemas.openxmlformats.org/officeDocument/2006/relationships/hyperlink" Target="https://podminky.urs.cz/item/CS_URS_2024_02/766622132" TargetMode="External" /><Relationship Id="rId406" Type="http://schemas.openxmlformats.org/officeDocument/2006/relationships/hyperlink" Target="https://podminky.urs.cz/item/CS_URS_2024_02/766622216" TargetMode="External" /><Relationship Id="rId407" Type="http://schemas.openxmlformats.org/officeDocument/2006/relationships/hyperlink" Target="https://podminky.urs.cz/item/CS_URS_2024_02/766629215" TargetMode="External" /><Relationship Id="rId408" Type="http://schemas.openxmlformats.org/officeDocument/2006/relationships/hyperlink" Target="https://podminky.urs.cz/item/CS_URS_2024_02/766660001" TargetMode="External" /><Relationship Id="rId409" Type="http://schemas.openxmlformats.org/officeDocument/2006/relationships/hyperlink" Target="https://podminky.urs.cz/item/CS_URS_2024_02/766660002" TargetMode="External" /><Relationship Id="rId410" Type="http://schemas.openxmlformats.org/officeDocument/2006/relationships/hyperlink" Target="https://podminky.urs.cz/item/CS_URS_2024_02/766660021" TargetMode="External" /><Relationship Id="rId411" Type="http://schemas.openxmlformats.org/officeDocument/2006/relationships/hyperlink" Target="https://podminky.urs.cz/item/CS_URS_2024_02/766660022" TargetMode="External" /><Relationship Id="rId412" Type="http://schemas.openxmlformats.org/officeDocument/2006/relationships/hyperlink" Target="https://podminky.urs.cz/item/CS_URS_2024_02/766660351" TargetMode="External" /><Relationship Id="rId413" Type="http://schemas.openxmlformats.org/officeDocument/2006/relationships/hyperlink" Target="https://podminky.urs.cz/item/CS_URS_2024_02/766660421" TargetMode="External" /><Relationship Id="rId414" Type="http://schemas.openxmlformats.org/officeDocument/2006/relationships/hyperlink" Target="https://podminky.urs.cz/item/CS_URS_2024_02/766660720" TargetMode="External" /><Relationship Id="rId415" Type="http://schemas.openxmlformats.org/officeDocument/2006/relationships/hyperlink" Target="https://podminky.urs.cz/item/CS_URS_2024_02/766660734" TargetMode="External" /><Relationship Id="rId416" Type="http://schemas.openxmlformats.org/officeDocument/2006/relationships/hyperlink" Target="https://podminky.urs.cz/item/CS_URS_2024_02/766661863" TargetMode="External" /><Relationship Id="rId417" Type="http://schemas.openxmlformats.org/officeDocument/2006/relationships/hyperlink" Target="https://podminky.urs.cz/item/CS_URS_2024_02/766664957" TargetMode="External" /><Relationship Id="rId418" Type="http://schemas.openxmlformats.org/officeDocument/2006/relationships/hyperlink" Target="https://podminky.urs.cz/item/CS_URS_2024_02/766691811" TargetMode="External" /><Relationship Id="rId419" Type="http://schemas.openxmlformats.org/officeDocument/2006/relationships/hyperlink" Target="https://podminky.urs.cz/item/CS_URS_2024_02/766691914" TargetMode="External" /><Relationship Id="rId420" Type="http://schemas.openxmlformats.org/officeDocument/2006/relationships/hyperlink" Target="https://podminky.urs.cz/item/CS_URS_2024_02/766694116" TargetMode="External" /><Relationship Id="rId421" Type="http://schemas.openxmlformats.org/officeDocument/2006/relationships/hyperlink" Target="https://podminky.urs.cz/item/CS_URS_2024_02/766695212" TargetMode="External" /><Relationship Id="rId422" Type="http://schemas.openxmlformats.org/officeDocument/2006/relationships/hyperlink" Target="https://podminky.urs.cz/item/CS_URS_2024_02/998766112" TargetMode="External" /><Relationship Id="rId423" Type="http://schemas.openxmlformats.org/officeDocument/2006/relationships/hyperlink" Target="https://podminky.urs.cz/item/CS_URS_2024_02/998766192" TargetMode="External" /><Relationship Id="rId424" Type="http://schemas.openxmlformats.org/officeDocument/2006/relationships/hyperlink" Target="https://podminky.urs.cz/item/CS_URS_2024_02/767114131" TargetMode="External" /><Relationship Id="rId425" Type="http://schemas.openxmlformats.org/officeDocument/2006/relationships/hyperlink" Target="https://podminky.urs.cz/item/CS_URS_2024_02/767114141" TargetMode="External" /><Relationship Id="rId426" Type="http://schemas.openxmlformats.org/officeDocument/2006/relationships/hyperlink" Target="https://podminky.urs.cz/item/CS_URS_2024_02/767131111" TargetMode="External" /><Relationship Id="rId427" Type="http://schemas.openxmlformats.org/officeDocument/2006/relationships/hyperlink" Target="https://podminky.urs.cz/item/CS_URS_2024_02/767161823" TargetMode="External" /><Relationship Id="rId428" Type="http://schemas.openxmlformats.org/officeDocument/2006/relationships/hyperlink" Target="https://podminky.urs.cz/item/CS_URS_2024_02/767161851" TargetMode="External" /><Relationship Id="rId429" Type="http://schemas.openxmlformats.org/officeDocument/2006/relationships/hyperlink" Target="https://podminky.urs.cz/item/CS_URS_2024_02/767210113" TargetMode="External" /><Relationship Id="rId430" Type="http://schemas.openxmlformats.org/officeDocument/2006/relationships/hyperlink" Target="https://podminky.urs.cz/item/CS_URS_2024_02/767210161" TargetMode="External" /><Relationship Id="rId431" Type="http://schemas.openxmlformats.org/officeDocument/2006/relationships/hyperlink" Target="https://podminky.urs.cz/item/CS_URS_2024_02/767223212" TargetMode="External" /><Relationship Id="rId432" Type="http://schemas.openxmlformats.org/officeDocument/2006/relationships/hyperlink" Target="https://podminky.urs.cz/item/CS_URS_2024_02/767250111" TargetMode="External" /><Relationship Id="rId433" Type="http://schemas.openxmlformats.org/officeDocument/2006/relationships/hyperlink" Target="https://podminky.urs.cz/item/CS_URS_2024_02/767330112" TargetMode="External" /><Relationship Id="rId434" Type="http://schemas.openxmlformats.org/officeDocument/2006/relationships/hyperlink" Target="https://podminky.urs.cz/item/CS_URS_2024_02/767330124" TargetMode="External" /><Relationship Id="rId435" Type="http://schemas.openxmlformats.org/officeDocument/2006/relationships/hyperlink" Target="https://podminky.urs.cz/item/CS_URS_2024_02/767330134" TargetMode="External" /><Relationship Id="rId436" Type="http://schemas.openxmlformats.org/officeDocument/2006/relationships/hyperlink" Target="https://podminky.urs.cz/item/CS_URS_2024_02/767610113" TargetMode="External" /><Relationship Id="rId437" Type="http://schemas.openxmlformats.org/officeDocument/2006/relationships/hyperlink" Target="https://podminky.urs.cz/item/CS_URS_2024_02/767620253" TargetMode="External" /><Relationship Id="rId438" Type="http://schemas.openxmlformats.org/officeDocument/2006/relationships/hyperlink" Target="https://podminky.urs.cz/item/CS_URS_2024_02/767620254" TargetMode="External" /><Relationship Id="rId439" Type="http://schemas.openxmlformats.org/officeDocument/2006/relationships/hyperlink" Target="https://podminky.urs.cz/item/CS_URS_2024_02/767627306" TargetMode="External" /><Relationship Id="rId440" Type="http://schemas.openxmlformats.org/officeDocument/2006/relationships/hyperlink" Target="https://podminky.urs.cz/item/CS_URS_2024_02/767627307" TargetMode="External" /><Relationship Id="rId441" Type="http://schemas.openxmlformats.org/officeDocument/2006/relationships/hyperlink" Target="https://podminky.urs.cz/item/CS_URS_2024_02/767640111" TargetMode="External" /><Relationship Id="rId442" Type="http://schemas.openxmlformats.org/officeDocument/2006/relationships/hyperlink" Target="https://podminky.urs.cz/item/CS_URS_2024_02/767640112" TargetMode="External" /><Relationship Id="rId443" Type="http://schemas.openxmlformats.org/officeDocument/2006/relationships/hyperlink" Target="https://podminky.urs.cz/item/CS_URS_2024_02/767640221" TargetMode="External" /><Relationship Id="rId444" Type="http://schemas.openxmlformats.org/officeDocument/2006/relationships/hyperlink" Target="https://podminky.urs.cz/item/CS_URS_2024_02/767640222" TargetMode="External" /><Relationship Id="rId445" Type="http://schemas.openxmlformats.org/officeDocument/2006/relationships/hyperlink" Target="https://podminky.urs.cz/item/CS_URS_2024_02/767641111" TargetMode="External" /><Relationship Id="rId446" Type="http://schemas.openxmlformats.org/officeDocument/2006/relationships/hyperlink" Target="https://podminky.urs.cz/item/CS_URS_2024_02/767646522" TargetMode="External" /><Relationship Id="rId447" Type="http://schemas.openxmlformats.org/officeDocument/2006/relationships/hyperlink" Target="https://podminky.urs.cz/item/CS_URS_2024_02/767995114" TargetMode="External" /><Relationship Id="rId448" Type="http://schemas.openxmlformats.org/officeDocument/2006/relationships/hyperlink" Target="https://podminky.urs.cz/item/CS_URS_2024_02/767995114" TargetMode="External" /><Relationship Id="rId449" Type="http://schemas.openxmlformats.org/officeDocument/2006/relationships/hyperlink" Target="https://podminky.urs.cz/item/CS_URS_2024_02/767995115" TargetMode="External" /><Relationship Id="rId450" Type="http://schemas.openxmlformats.org/officeDocument/2006/relationships/hyperlink" Target="https://podminky.urs.cz/item/CS_URS_2024_02/767392802" TargetMode="External" /><Relationship Id="rId451" Type="http://schemas.openxmlformats.org/officeDocument/2006/relationships/hyperlink" Target="https://podminky.urs.cz/item/CS_URS_2024_02/767996703" TargetMode="External" /><Relationship Id="rId452" Type="http://schemas.openxmlformats.org/officeDocument/2006/relationships/hyperlink" Target="https://podminky.urs.cz/item/CS_URS_2024_02/998767112" TargetMode="External" /><Relationship Id="rId453" Type="http://schemas.openxmlformats.org/officeDocument/2006/relationships/hyperlink" Target="https://podminky.urs.cz/item/CS_URS_2024_02/998767192" TargetMode="External" /><Relationship Id="rId454" Type="http://schemas.openxmlformats.org/officeDocument/2006/relationships/hyperlink" Target="https://podminky.urs.cz/item/CS_URS_2024_02/767881115" TargetMode="External" /><Relationship Id="rId455" Type="http://schemas.openxmlformats.org/officeDocument/2006/relationships/hyperlink" Target="https://podminky.urs.cz/item/CS_URS_2024_02/767881151" TargetMode="External" /><Relationship Id="rId456" Type="http://schemas.openxmlformats.org/officeDocument/2006/relationships/hyperlink" Target="https://podminky.urs.cz/item/CS_URS_2024_02/767881152" TargetMode="External" /><Relationship Id="rId457" Type="http://schemas.openxmlformats.org/officeDocument/2006/relationships/hyperlink" Target="https://podminky.urs.cz/item/CS_URS_2024_02/767881161" TargetMode="External" /><Relationship Id="rId458" Type="http://schemas.openxmlformats.org/officeDocument/2006/relationships/hyperlink" Target="https://podminky.urs.cz/item/CS_URS_2024_02/998767122" TargetMode="External" /><Relationship Id="rId459" Type="http://schemas.openxmlformats.org/officeDocument/2006/relationships/hyperlink" Target="https://podminky.urs.cz/item/CS_URS_2024_02/998767129" TargetMode="External" /><Relationship Id="rId460" Type="http://schemas.openxmlformats.org/officeDocument/2006/relationships/hyperlink" Target="https://podminky.urs.cz/item/CS_URS_2024_02/771111011" TargetMode="External" /><Relationship Id="rId461" Type="http://schemas.openxmlformats.org/officeDocument/2006/relationships/hyperlink" Target="https://podminky.urs.cz/item/CS_URS_2024_02/771111012" TargetMode="External" /><Relationship Id="rId462" Type="http://schemas.openxmlformats.org/officeDocument/2006/relationships/hyperlink" Target="https://podminky.urs.cz/item/CS_URS_2024_02/771121011" TargetMode="External" /><Relationship Id="rId463" Type="http://schemas.openxmlformats.org/officeDocument/2006/relationships/hyperlink" Target="https://podminky.urs.cz/item/CS_URS_2024_02/771121022" TargetMode="External" /><Relationship Id="rId464" Type="http://schemas.openxmlformats.org/officeDocument/2006/relationships/hyperlink" Target="https://podminky.urs.cz/item/CS_URS_2024_02/771121026" TargetMode="External" /><Relationship Id="rId465" Type="http://schemas.openxmlformats.org/officeDocument/2006/relationships/hyperlink" Target="https://podminky.urs.cz/item/CS_URS_2024_02/771121032" TargetMode="External" /><Relationship Id="rId466" Type="http://schemas.openxmlformats.org/officeDocument/2006/relationships/hyperlink" Target="https://podminky.urs.cz/item/CS_URS_2024_02/771161021" TargetMode="External" /><Relationship Id="rId467" Type="http://schemas.openxmlformats.org/officeDocument/2006/relationships/hyperlink" Target="https://podminky.urs.cz/item/CS_URS_2024_02/771273123" TargetMode="External" /><Relationship Id="rId468" Type="http://schemas.openxmlformats.org/officeDocument/2006/relationships/hyperlink" Target="https://podminky.urs.cz/item/CS_URS_2024_02/771273124" TargetMode="External" /><Relationship Id="rId469" Type="http://schemas.openxmlformats.org/officeDocument/2006/relationships/hyperlink" Target="https://podminky.urs.cz/item/CS_URS_2024_02/771273125" TargetMode="External" /><Relationship Id="rId470" Type="http://schemas.openxmlformats.org/officeDocument/2006/relationships/hyperlink" Target="https://podminky.urs.cz/item/CS_URS_2024_02/771273241" TargetMode="External" /><Relationship Id="rId471" Type="http://schemas.openxmlformats.org/officeDocument/2006/relationships/hyperlink" Target="https://podminky.urs.cz/item/CS_URS_2024_02/771273242" TargetMode="External" /><Relationship Id="rId472" Type="http://schemas.openxmlformats.org/officeDocument/2006/relationships/hyperlink" Target="https://podminky.urs.cz/item/CS_URS_2024_02/771473810" TargetMode="External" /><Relationship Id="rId473" Type="http://schemas.openxmlformats.org/officeDocument/2006/relationships/hyperlink" Target="https://podminky.urs.cz/item/CS_URS_2024_02/771474112" TargetMode="External" /><Relationship Id="rId474" Type="http://schemas.openxmlformats.org/officeDocument/2006/relationships/hyperlink" Target="https://podminky.urs.cz/item/CS_URS_2024_02/771474132" TargetMode="External" /><Relationship Id="rId475" Type="http://schemas.openxmlformats.org/officeDocument/2006/relationships/hyperlink" Target="https://podminky.urs.cz/item/CS_URS_2024_02/771573810" TargetMode="External" /><Relationship Id="rId476" Type="http://schemas.openxmlformats.org/officeDocument/2006/relationships/hyperlink" Target="https://podminky.urs.cz/item/CS_URS_2024_02/771574616" TargetMode="External" /><Relationship Id="rId477" Type="http://schemas.openxmlformats.org/officeDocument/2006/relationships/hyperlink" Target="https://podminky.urs.cz/item/CS_URS_2024_02/771574636" TargetMode="External" /><Relationship Id="rId478" Type="http://schemas.openxmlformats.org/officeDocument/2006/relationships/hyperlink" Target="https://podminky.urs.cz/item/CS_URS_2024_02/771577231" TargetMode="External" /><Relationship Id="rId479" Type="http://schemas.openxmlformats.org/officeDocument/2006/relationships/hyperlink" Target="https://podminky.urs.cz/item/CS_URS_2024_02/771591112" TargetMode="External" /><Relationship Id="rId480" Type="http://schemas.openxmlformats.org/officeDocument/2006/relationships/hyperlink" Target="https://podminky.urs.cz/item/CS_URS_2024_02/771591115" TargetMode="External" /><Relationship Id="rId481" Type="http://schemas.openxmlformats.org/officeDocument/2006/relationships/hyperlink" Target="https://podminky.urs.cz/item/CS_URS_2024_02/771591241" TargetMode="External" /><Relationship Id="rId482" Type="http://schemas.openxmlformats.org/officeDocument/2006/relationships/hyperlink" Target="https://podminky.urs.cz/item/CS_URS_2024_02/771591242" TargetMode="External" /><Relationship Id="rId483" Type="http://schemas.openxmlformats.org/officeDocument/2006/relationships/hyperlink" Target="https://podminky.urs.cz/item/CS_URS_2024_02/771591251" TargetMode="External" /><Relationship Id="rId484" Type="http://schemas.openxmlformats.org/officeDocument/2006/relationships/hyperlink" Target="https://podminky.urs.cz/item/CS_URS_2024_02/771591264" TargetMode="External" /><Relationship Id="rId485" Type="http://schemas.openxmlformats.org/officeDocument/2006/relationships/hyperlink" Target="https://podminky.urs.cz/item/CS_URS_2024_02/771592011" TargetMode="External" /><Relationship Id="rId486" Type="http://schemas.openxmlformats.org/officeDocument/2006/relationships/hyperlink" Target="https://podminky.urs.cz/item/CS_URS_2024_02/998771121" TargetMode="External" /><Relationship Id="rId487" Type="http://schemas.openxmlformats.org/officeDocument/2006/relationships/hyperlink" Target="https://podminky.urs.cz/item/CS_URS_2024_02/998771129" TargetMode="External" /><Relationship Id="rId488" Type="http://schemas.openxmlformats.org/officeDocument/2006/relationships/hyperlink" Target="https://podminky.urs.cz/item/CS_URS_2024_02/772231312" TargetMode="External" /><Relationship Id="rId489" Type="http://schemas.openxmlformats.org/officeDocument/2006/relationships/hyperlink" Target="https://podminky.urs.cz/item/CS_URS_2024_02/772231423" TargetMode="External" /><Relationship Id="rId490" Type="http://schemas.openxmlformats.org/officeDocument/2006/relationships/hyperlink" Target="https://podminky.urs.cz/item/CS_URS_2024_02/772421133" TargetMode="External" /><Relationship Id="rId491" Type="http://schemas.openxmlformats.org/officeDocument/2006/relationships/hyperlink" Target="https://podminky.urs.cz/item/CS_URS_2024_02/772521240" TargetMode="External" /><Relationship Id="rId492" Type="http://schemas.openxmlformats.org/officeDocument/2006/relationships/hyperlink" Target="https://podminky.urs.cz/item/CS_URS_2024_02/772991111" TargetMode="External" /><Relationship Id="rId493" Type="http://schemas.openxmlformats.org/officeDocument/2006/relationships/hyperlink" Target="https://podminky.urs.cz/item/CS_URS_2024_02/772991411" TargetMode="External" /><Relationship Id="rId494" Type="http://schemas.openxmlformats.org/officeDocument/2006/relationships/hyperlink" Target="https://podminky.urs.cz/item/CS_URS_2024_02/998772111" TargetMode="External" /><Relationship Id="rId495" Type="http://schemas.openxmlformats.org/officeDocument/2006/relationships/hyperlink" Target="https://podminky.urs.cz/item/CS_URS_2024_02/776111112" TargetMode="External" /><Relationship Id="rId496" Type="http://schemas.openxmlformats.org/officeDocument/2006/relationships/hyperlink" Target="https://podminky.urs.cz/item/CS_URS_2024_02/776111116" TargetMode="External" /><Relationship Id="rId497" Type="http://schemas.openxmlformats.org/officeDocument/2006/relationships/hyperlink" Target="https://podminky.urs.cz/item/CS_URS_2024_02/776111117" TargetMode="External" /><Relationship Id="rId498" Type="http://schemas.openxmlformats.org/officeDocument/2006/relationships/hyperlink" Target="https://podminky.urs.cz/item/CS_URS_2024_02/776111311" TargetMode="External" /><Relationship Id="rId499" Type="http://schemas.openxmlformats.org/officeDocument/2006/relationships/hyperlink" Target="https://podminky.urs.cz/item/CS_URS_2024_02/776121112" TargetMode="External" /><Relationship Id="rId500" Type="http://schemas.openxmlformats.org/officeDocument/2006/relationships/hyperlink" Target="https://podminky.urs.cz/item/CS_URS_2024_02/776141122" TargetMode="External" /><Relationship Id="rId501" Type="http://schemas.openxmlformats.org/officeDocument/2006/relationships/hyperlink" Target="https://podminky.urs.cz/item/CS_URS_2024_02/776201811" TargetMode="External" /><Relationship Id="rId502" Type="http://schemas.openxmlformats.org/officeDocument/2006/relationships/hyperlink" Target="https://podminky.urs.cz/item/CS_URS_2024_02/776201814" TargetMode="External" /><Relationship Id="rId503" Type="http://schemas.openxmlformats.org/officeDocument/2006/relationships/hyperlink" Target="https://podminky.urs.cz/item/CS_URS_2024_02/776221111" TargetMode="External" /><Relationship Id="rId504" Type="http://schemas.openxmlformats.org/officeDocument/2006/relationships/hyperlink" Target="https://podminky.urs.cz/item/CS_URS_2024_02/776223112" TargetMode="External" /><Relationship Id="rId505" Type="http://schemas.openxmlformats.org/officeDocument/2006/relationships/hyperlink" Target="https://podminky.urs.cz/item/CS_URS_2024_02/776410811" TargetMode="External" /><Relationship Id="rId506" Type="http://schemas.openxmlformats.org/officeDocument/2006/relationships/hyperlink" Target="https://podminky.urs.cz/item/CS_URS_2024_02/776411111" TargetMode="External" /><Relationship Id="rId507" Type="http://schemas.openxmlformats.org/officeDocument/2006/relationships/hyperlink" Target="https://podminky.urs.cz/item/CS_URS_2024_02/776991121" TargetMode="External" /><Relationship Id="rId508" Type="http://schemas.openxmlformats.org/officeDocument/2006/relationships/hyperlink" Target="https://podminky.urs.cz/item/CS_URS_2024_02/776991821" TargetMode="External" /><Relationship Id="rId509" Type="http://schemas.openxmlformats.org/officeDocument/2006/relationships/hyperlink" Target="https://podminky.urs.cz/item/CS_URS_2024_02/998776121" TargetMode="External" /><Relationship Id="rId510" Type="http://schemas.openxmlformats.org/officeDocument/2006/relationships/hyperlink" Target="https://podminky.urs.cz/item/CS_URS_2024_02/998776129" TargetMode="External" /><Relationship Id="rId511" Type="http://schemas.openxmlformats.org/officeDocument/2006/relationships/hyperlink" Target="https://podminky.urs.cz/item/CS_URS_2024_02/777131105" TargetMode="External" /><Relationship Id="rId512" Type="http://schemas.openxmlformats.org/officeDocument/2006/relationships/hyperlink" Target="https://podminky.urs.cz/item/CS_URS_2024_02/777131121" TargetMode="External" /><Relationship Id="rId513" Type="http://schemas.openxmlformats.org/officeDocument/2006/relationships/hyperlink" Target="https://podminky.urs.cz/item/CS_URS_2024_02/777611121" TargetMode="External" /><Relationship Id="rId514" Type="http://schemas.openxmlformats.org/officeDocument/2006/relationships/hyperlink" Target="https://podminky.urs.cz/item/CS_URS_2024_02/777611161" TargetMode="External" /><Relationship Id="rId515" Type="http://schemas.openxmlformats.org/officeDocument/2006/relationships/hyperlink" Target="https://podminky.urs.cz/item/CS_URS_2024_02/777612101" TargetMode="External" /><Relationship Id="rId516" Type="http://schemas.openxmlformats.org/officeDocument/2006/relationships/hyperlink" Target="https://podminky.urs.cz/item/CS_URS_2024_02/777911111" TargetMode="External" /><Relationship Id="rId517" Type="http://schemas.openxmlformats.org/officeDocument/2006/relationships/hyperlink" Target="https://podminky.urs.cz/item/CS_URS_2024_02/998777121" TargetMode="External" /><Relationship Id="rId518" Type="http://schemas.openxmlformats.org/officeDocument/2006/relationships/hyperlink" Target="https://podminky.urs.cz/item/CS_URS_2024_02/781111011" TargetMode="External" /><Relationship Id="rId519" Type="http://schemas.openxmlformats.org/officeDocument/2006/relationships/hyperlink" Target="https://podminky.urs.cz/item/CS_URS_2024_02/781121011" TargetMode="External" /><Relationship Id="rId520" Type="http://schemas.openxmlformats.org/officeDocument/2006/relationships/hyperlink" Target="https://podminky.urs.cz/item/CS_URS_2024_02/781131112" TargetMode="External" /><Relationship Id="rId521" Type="http://schemas.openxmlformats.org/officeDocument/2006/relationships/hyperlink" Target="https://podminky.urs.cz/item/CS_URS_2024_02/781131264" TargetMode="External" /><Relationship Id="rId522" Type="http://schemas.openxmlformats.org/officeDocument/2006/relationships/hyperlink" Target="https://podminky.urs.cz/item/CS_URS_2024_02/781472417" TargetMode="External" /><Relationship Id="rId523" Type="http://schemas.openxmlformats.org/officeDocument/2006/relationships/hyperlink" Target="https://podminky.urs.cz/item/CS_URS_2024_02/781473810" TargetMode="External" /><Relationship Id="rId524" Type="http://schemas.openxmlformats.org/officeDocument/2006/relationships/hyperlink" Target="https://podminky.urs.cz/item/CS_URS_2024_02/781491011" TargetMode="External" /><Relationship Id="rId525" Type="http://schemas.openxmlformats.org/officeDocument/2006/relationships/hyperlink" Target="https://podminky.urs.cz/item/CS_URS_2024_02/781492411" TargetMode="External" /><Relationship Id="rId526" Type="http://schemas.openxmlformats.org/officeDocument/2006/relationships/hyperlink" Target="https://podminky.urs.cz/item/CS_URS_2024_02/781492451" TargetMode="External" /><Relationship Id="rId527" Type="http://schemas.openxmlformats.org/officeDocument/2006/relationships/hyperlink" Target="https://podminky.urs.cz/item/CS_URS_2024_02/781495115" TargetMode="External" /><Relationship Id="rId528" Type="http://schemas.openxmlformats.org/officeDocument/2006/relationships/hyperlink" Target="https://podminky.urs.cz/item/CS_URS_2024_02/781495141" TargetMode="External" /><Relationship Id="rId529" Type="http://schemas.openxmlformats.org/officeDocument/2006/relationships/hyperlink" Target="https://podminky.urs.cz/item/CS_URS_2024_02/781495142" TargetMode="External" /><Relationship Id="rId530" Type="http://schemas.openxmlformats.org/officeDocument/2006/relationships/hyperlink" Target="https://podminky.urs.cz/item/CS_URS_2024_02/781495143" TargetMode="External" /><Relationship Id="rId531" Type="http://schemas.openxmlformats.org/officeDocument/2006/relationships/hyperlink" Target="https://podminky.urs.cz/item/CS_URS_2024_02/781495153" TargetMode="External" /><Relationship Id="rId532" Type="http://schemas.openxmlformats.org/officeDocument/2006/relationships/hyperlink" Target="https://podminky.urs.cz/item/CS_URS_2024_02/781495211" TargetMode="External" /><Relationship Id="rId533" Type="http://schemas.openxmlformats.org/officeDocument/2006/relationships/hyperlink" Target="https://podminky.urs.cz/item/CS_URS_2024_02/781571111" TargetMode="External" /><Relationship Id="rId534" Type="http://schemas.openxmlformats.org/officeDocument/2006/relationships/hyperlink" Target="https://podminky.urs.cz/item/CS_URS_2024_02/781571121" TargetMode="External" /><Relationship Id="rId535" Type="http://schemas.openxmlformats.org/officeDocument/2006/relationships/hyperlink" Target="https://podminky.urs.cz/item/CS_URS_2024_02/781673111" TargetMode="External" /><Relationship Id="rId536" Type="http://schemas.openxmlformats.org/officeDocument/2006/relationships/hyperlink" Target="https://podminky.urs.cz/item/CS_URS_2024_02/781673112" TargetMode="External" /><Relationship Id="rId537" Type="http://schemas.openxmlformats.org/officeDocument/2006/relationships/hyperlink" Target="https://podminky.urs.cz/item/CS_URS_2024_02/998781122" TargetMode="External" /><Relationship Id="rId538" Type="http://schemas.openxmlformats.org/officeDocument/2006/relationships/hyperlink" Target="https://podminky.urs.cz/item/CS_URS_2024_02/998781129" TargetMode="External" /><Relationship Id="rId539" Type="http://schemas.openxmlformats.org/officeDocument/2006/relationships/hyperlink" Target="https://podminky.urs.cz/item/CS_URS_2024_02/783301313" TargetMode="External" /><Relationship Id="rId540" Type="http://schemas.openxmlformats.org/officeDocument/2006/relationships/hyperlink" Target="https://podminky.urs.cz/item/CS_URS_2024_02/783314203" TargetMode="External" /><Relationship Id="rId541" Type="http://schemas.openxmlformats.org/officeDocument/2006/relationships/hyperlink" Target="https://podminky.urs.cz/item/CS_URS_2024_02/783801507" TargetMode="External" /><Relationship Id="rId542" Type="http://schemas.openxmlformats.org/officeDocument/2006/relationships/hyperlink" Target="https://podminky.urs.cz/item/CS_URS_2024_02/783823151" TargetMode="External" /><Relationship Id="rId543" Type="http://schemas.openxmlformats.org/officeDocument/2006/relationships/hyperlink" Target="https://podminky.urs.cz/item/CS_URS_2024_02/783823155" TargetMode="External" /><Relationship Id="rId544" Type="http://schemas.openxmlformats.org/officeDocument/2006/relationships/hyperlink" Target="https://podminky.urs.cz/item/CS_URS_2024_02/783827521" TargetMode="External" /><Relationship Id="rId545" Type="http://schemas.openxmlformats.org/officeDocument/2006/relationships/hyperlink" Target="https://podminky.urs.cz/item/CS_URS_2024_02/783827525" TargetMode="External" /><Relationship Id="rId546" Type="http://schemas.openxmlformats.org/officeDocument/2006/relationships/hyperlink" Target="https://podminky.urs.cz/item/CS_URS_2024_02/783827529" TargetMode="External" /><Relationship Id="rId547" Type="http://schemas.openxmlformats.org/officeDocument/2006/relationships/hyperlink" Target="https://podminky.urs.cz/item/CS_URS_2024_02/783897603" TargetMode="External" /><Relationship Id="rId548" Type="http://schemas.openxmlformats.org/officeDocument/2006/relationships/hyperlink" Target="https://podminky.urs.cz/item/CS_URS_2024_02/783897611" TargetMode="External" /><Relationship Id="rId549" Type="http://schemas.openxmlformats.org/officeDocument/2006/relationships/hyperlink" Target="https://podminky.urs.cz/item/CS_URS_2024_02/783897615" TargetMode="External" /><Relationship Id="rId550" Type="http://schemas.openxmlformats.org/officeDocument/2006/relationships/hyperlink" Target="https://podminky.urs.cz/item/CS_URS_2024_02/784111001" TargetMode="External" /><Relationship Id="rId551" Type="http://schemas.openxmlformats.org/officeDocument/2006/relationships/hyperlink" Target="https://podminky.urs.cz/item/CS_URS_2024_02/784111007" TargetMode="External" /><Relationship Id="rId552" Type="http://schemas.openxmlformats.org/officeDocument/2006/relationships/hyperlink" Target="https://podminky.urs.cz/item/CS_URS_2024_02/784121001" TargetMode="External" /><Relationship Id="rId553" Type="http://schemas.openxmlformats.org/officeDocument/2006/relationships/hyperlink" Target="https://podminky.urs.cz/item/CS_URS_2024_02/784171001" TargetMode="External" /><Relationship Id="rId554" Type="http://schemas.openxmlformats.org/officeDocument/2006/relationships/hyperlink" Target="https://podminky.urs.cz/item/CS_URS_2024_02/784171007" TargetMode="External" /><Relationship Id="rId555" Type="http://schemas.openxmlformats.org/officeDocument/2006/relationships/hyperlink" Target="https://podminky.urs.cz/item/CS_URS_2024_02/784171101" TargetMode="External" /><Relationship Id="rId556" Type="http://schemas.openxmlformats.org/officeDocument/2006/relationships/hyperlink" Target="https://podminky.urs.cz/item/CS_URS_2024_02/784171121" TargetMode="External" /><Relationship Id="rId557" Type="http://schemas.openxmlformats.org/officeDocument/2006/relationships/hyperlink" Target="https://podminky.urs.cz/item/CS_URS_2024_02/784181101" TargetMode="External" /><Relationship Id="rId558" Type="http://schemas.openxmlformats.org/officeDocument/2006/relationships/hyperlink" Target="https://podminky.urs.cz/item/CS_URS_2024_02/784181107" TargetMode="External" /><Relationship Id="rId559" Type="http://schemas.openxmlformats.org/officeDocument/2006/relationships/hyperlink" Target="https://podminky.urs.cz/item/CS_URS_2024_02/784211101" TargetMode="External" /><Relationship Id="rId560" Type="http://schemas.openxmlformats.org/officeDocument/2006/relationships/hyperlink" Target="https://podminky.urs.cz/item/CS_URS_2024_02/784211107" TargetMode="External" /><Relationship Id="rId561" Type="http://schemas.openxmlformats.org/officeDocument/2006/relationships/hyperlink" Target="https://podminky.urs.cz/item/CS_URS_2024_02/784211143" TargetMode="External" /><Relationship Id="rId562" Type="http://schemas.openxmlformats.org/officeDocument/2006/relationships/hyperlink" Target="https://podminky.urs.cz/item/CS_URS_2024_02/784211163" TargetMode="External" /><Relationship Id="rId563" Type="http://schemas.openxmlformats.org/officeDocument/2006/relationships/hyperlink" Target="https://podminky.urs.cz/item/CS_URS_2024_02/784221101" TargetMode="External" /><Relationship Id="rId564" Type="http://schemas.openxmlformats.org/officeDocument/2006/relationships/hyperlink" Target="https://podminky.urs.cz/item/CS_URS_2024_02/784221107" TargetMode="External" /><Relationship Id="rId565" Type="http://schemas.openxmlformats.org/officeDocument/2006/relationships/hyperlink" Target="https://podminky.urs.cz/item/CS_URS_2024_02/784331001" TargetMode="External" /><Relationship Id="rId566" Type="http://schemas.openxmlformats.org/officeDocument/2006/relationships/hyperlink" Target="https://podminky.urs.cz/item/CS_URS_2024_02/998786122" TargetMode="External" /><Relationship Id="rId567" Type="http://schemas.openxmlformats.org/officeDocument/2006/relationships/hyperlink" Target="https://podminky.urs.cz/item/CS_URS_2024_02/998786129" TargetMode="External" /><Relationship Id="rId568" Type="http://schemas.openxmlformats.org/officeDocument/2006/relationships/hyperlink" Target="https://podminky.urs.cz/item/CS_URS_2024_02/094103000" TargetMode="External" /><Relationship Id="rId569"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hyperlink" Target="https://podminky.urs.cz/item/CS_URS_2024_02/713463131" TargetMode="External" /><Relationship Id="rId2" Type="http://schemas.openxmlformats.org/officeDocument/2006/relationships/hyperlink" Target="https://podminky.urs.cz/item/CS_URS_2024_02/998713201" TargetMode="External" /><Relationship Id="rId3" Type="http://schemas.openxmlformats.org/officeDocument/2006/relationships/hyperlink" Target="https://podminky.urs.cz/item/CS_URS_2024_02/731251120" TargetMode="External" /><Relationship Id="rId4" Type="http://schemas.openxmlformats.org/officeDocument/2006/relationships/hyperlink" Target="https://podminky.urs.cz/item/CS_URS_2024_02/998731201" TargetMode="External" /><Relationship Id="rId5" Type="http://schemas.openxmlformats.org/officeDocument/2006/relationships/hyperlink" Target="https://podminky.urs.cz/item/CS_URS_2024_02/732230101" TargetMode="External" /><Relationship Id="rId6" Type="http://schemas.openxmlformats.org/officeDocument/2006/relationships/hyperlink" Target="https://podminky.urs.cz/item/CS_URS_2024_02/732230102" TargetMode="External" /><Relationship Id="rId7" Type="http://schemas.openxmlformats.org/officeDocument/2006/relationships/hyperlink" Target="https://podminky.urs.cz/item/CS_URS_2024_02/732331615" TargetMode="External" /><Relationship Id="rId8" Type="http://schemas.openxmlformats.org/officeDocument/2006/relationships/hyperlink" Target="https://podminky.urs.cz/item/CS_URS_2024_02/732331616" TargetMode="External" /><Relationship Id="rId9" Type="http://schemas.openxmlformats.org/officeDocument/2006/relationships/hyperlink" Target="https://podminky.urs.cz/item/CS_URS_2024_02/732331777" TargetMode="External" /><Relationship Id="rId10" Type="http://schemas.openxmlformats.org/officeDocument/2006/relationships/hyperlink" Target="https://podminky.urs.cz/item/CS_URS_2024_02/998732201" TargetMode="External" /><Relationship Id="rId11" Type="http://schemas.openxmlformats.org/officeDocument/2006/relationships/hyperlink" Target="https://podminky.urs.cz/item/CS_URS_2024_02/733222303" TargetMode="External" /><Relationship Id="rId12" Type="http://schemas.openxmlformats.org/officeDocument/2006/relationships/hyperlink" Target="https://podminky.urs.cz/item/CS_URS_2024_02/733222304" TargetMode="External" /><Relationship Id="rId13" Type="http://schemas.openxmlformats.org/officeDocument/2006/relationships/hyperlink" Target="https://podminky.urs.cz/item/CS_URS_2024_02/733223304" TargetMode="External" /><Relationship Id="rId14" Type="http://schemas.openxmlformats.org/officeDocument/2006/relationships/hyperlink" Target="https://podminky.urs.cz/item/CS_URS_2024_02/733223305" TargetMode="External" /><Relationship Id="rId15" Type="http://schemas.openxmlformats.org/officeDocument/2006/relationships/hyperlink" Target="https://podminky.urs.cz/item/CS_URS_2024_02/733291101" TargetMode="External" /><Relationship Id="rId16" Type="http://schemas.openxmlformats.org/officeDocument/2006/relationships/hyperlink" Target="https://podminky.urs.cz/item/CS_URS_2024_02/998733201" TargetMode="External" /><Relationship Id="rId17" Type="http://schemas.openxmlformats.org/officeDocument/2006/relationships/hyperlink" Target="https://podminky.urs.cz/item/CS_URS_2024_02/734211120" TargetMode="External" /><Relationship Id="rId18" Type="http://schemas.openxmlformats.org/officeDocument/2006/relationships/hyperlink" Target="https://podminky.urs.cz/item/CS_URS_2024_02/734220102" TargetMode="External" /><Relationship Id="rId19" Type="http://schemas.openxmlformats.org/officeDocument/2006/relationships/hyperlink" Target="https://podminky.urs.cz/item/CS_URS_2024_02/734220103" TargetMode="External" /><Relationship Id="rId20" Type="http://schemas.openxmlformats.org/officeDocument/2006/relationships/hyperlink" Target="https://podminky.urs.cz/item/CS_URS_2024_02/734291123" TargetMode="External" /><Relationship Id="rId21" Type="http://schemas.openxmlformats.org/officeDocument/2006/relationships/hyperlink" Target="https://podminky.urs.cz/item/CS_URS_2024_02/734291274" TargetMode="External" /><Relationship Id="rId22" Type="http://schemas.openxmlformats.org/officeDocument/2006/relationships/hyperlink" Target="https://podminky.urs.cz/item/CS_URS_2024_02/734291275" TargetMode="External" /><Relationship Id="rId23" Type="http://schemas.openxmlformats.org/officeDocument/2006/relationships/hyperlink" Target="https://podminky.urs.cz/item/CS_URS_2024_02/734292715" TargetMode="External" /><Relationship Id="rId24" Type="http://schemas.openxmlformats.org/officeDocument/2006/relationships/hyperlink" Target="https://podminky.urs.cz/item/CS_URS_2024_02/734292716" TargetMode="External" /><Relationship Id="rId25" Type="http://schemas.openxmlformats.org/officeDocument/2006/relationships/hyperlink" Target="https://podminky.urs.cz/item/CS_URS_2024_02/734411127" TargetMode="External" /><Relationship Id="rId26" Type="http://schemas.openxmlformats.org/officeDocument/2006/relationships/hyperlink" Target="https://podminky.urs.cz/item/CS_URS_2024_02/734424101" TargetMode="External" /><Relationship Id="rId27" Type="http://schemas.openxmlformats.org/officeDocument/2006/relationships/hyperlink" Target="https://podminky.urs.cz/item/CS_URS_2024_02/998734201" TargetMode="External" /><Relationship Id="rId28" Type="http://schemas.openxmlformats.org/officeDocument/2006/relationships/hyperlink" Target="https://podminky.urs.cz/item/CS_URS_2024_02/HZS2491" TargetMode="External" /><Relationship Id="rId29" Type="http://schemas.openxmlformats.org/officeDocument/2006/relationships/hyperlink" Target="https://podminky.urs.cz/item/CS_URS_2024_02/013254000" TargetMode="External" /><Relationship Id="rId30"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4_02/713463131" TargetMode="External" /><Relationship Id="rId2" Type="http://schemas.openxmlformats.org/officeDocument/2006/relationships/hyperlink" Target="https://podminky.urs.cz/item/CS_URS_2024_02/998713201" TargetMode="External" /><Relationship Id="rId3" Type="http://schemas.openxmlformats.org/officeDocument/2006/relationships/hyperlink" Target="https://podminky.urs.cz/item/CS_URS_2024_02/733222302" TargetMode="External" /><Relationship Id="rId4" Type="http://schemas.openxmlformats.org/officeDocument/2006/relationships/hyperlink" Target="https://podminky.urs.cz/item/CS_URS_2024_02/733222303" TargetMode="External" /><Relationship Id="rId5" Type="http://schemas.openxmlformats.org/officeDocument/2006/relationships/hyperlink" Target="https://podminky.urs.cz/item/CS_URS_2024_02/733222304" TargetMode="External" /><Relationship Id="rId6" Type="http://schemas.openxmlformats.org/officeDocument/2006/relationships/hyperlink" Target="https://podminky.urs.cz/item/CS_URS_2024_02/733223304" TargetMode="External" /><Relationship Id="rId7" Type="http://schemas.openxmlformats.org/officeDocument/2006/relationships/hyperlink" Target="https://podminky.urs.cz/item/CS_URS_2024_02/733223305" TargetMode="External" /><Relationship Id="rId8" Type="http://schemas.openxmlformats.org/officeDocument/2006/relationships/hyperlink" Target="https://podminky.urs.cz/item/CS_URS_2024_02/733291101" TargetMode="External" /><Relationship Id="rId9" Type="http://schemas.openxmlformats.org/officeDocument/2006/relationships/hyperlink" Target="https://podminky.urs.cz/item/CS_URS_2024_02/998733201" TargetMode="External" /><Relationship Id="rId10" Type="http://schemas.openxmlformats.org/officeDocument/2006/relationships/hyperlink" Target="https://podminky.urs.cz/item/CS_URS_2024_02/734221682" TargetMode="External" /><Relationship Id="rId11" Type="http://schemas.openxmlformats.org/officeDocument/2006/relationships/hyperlink" Target="https://podminky.urs.cz/item/CS_URS_2024_02/734261402" TargetMode="External" /><Relationship Id="rId12" Type="http://schemas.openxmlformats.org/officeDocument/2006/relationships/hyperlink" Target="https://podminky.urs.cz/item/CS_URS_2024_02/734291123" TargetMode="External" /><Relationship Id="rId13" Type="http://schemas.openxmlformats.org/officeDocument/2006/relationships/hyperlink" Target="https://podminky.urs.cz/item/CS_URS_2024_02/998734201" TargetMode="External" /><Relationship Id="rId14" Type="http://schemas.openxmlformats.org/officeDocument/2006/relationships/hyperlink" Target="https://podminky.urs.cz/item/CS_URS_2024_02/735152451" TargetMode="External" /><Relationship Id="rId15" Type="http://schemas.openxmlformats.org/officeDocument/2006/relationships/hyperlink" Target="https://podminky.urs.cz/item/CS_URS_2024_02/735152452" TargetMode="External" /><Relationship Id="rId16" Type="http://schemas.openxmlformats.org/officeDocument/2006/relationships/hyperlink" Target="https://podminky.urs.cz/item/CS_URS_2024_02/735152453" TargetMode="External" /><Relationship Id="rId17" Type="http://schemas.openxmlformats.org/officeDocument/2006/relationships/hyperlink" Target="https://podminky.urs.cz/item/CS_URS_2024_02/735152454" TargetMode="External" /><Relationship Id="rId18" Type="http://schemas.openxmlformats.org/officeDocument/2006/relationships/hyperlink" Target="https://podminky.urs.cz/item/CS_URS_2024_02/735152455" TargetMode="External" /><Relationship Id="rId19" Type="http://schemas.openxmlformats.org/officeDocument/2006/relationships/hyperlink" Target="https://podminky.urs.cz/item/CS_URS_2024_02/735152457" TargetMode="External" /><Relationship Id="rId20" Type="http://schemas.openxmlformats.org/officeDocument/2006/relationships/hyperlink" Target="https://podminky.urs.cz/item/CS_URS_2024_02/735152458" TargetMode="External" /><Relationship Id="rId21" Type="http://schemas.openxmlformats.org/officeDocument/2006/relationships/hyperlink" Target="https://podminky.urs.cz/item/CS_URS_2024_02/735152460" TargetMode="External" /><Relationship Id="rId22" Type="http://schemas.openxmlformats.org/officeDocument/2006/relationships/hyperlink" Target="https://podminky.urs.cz/item/CS_URS_2024_02/735152461" TargetMode="External" /><Relationship Id="rId23" Type="http://schemas.openxmlformats.org/officeDocument/2006/relationships/hyperlink" Target="https://podminky.urs.cz/item/CS_URS_2024_02/735152462" TargetMode="External" /><Relationship Id="rId24" Type="http://schemas.openxmlformats.org/officeDocument/2006/relationships/hyperlink" Target="https://podminky.urs.cz/item/CS_URS_2024_02/735152573" TargetMode="External" /><Relationship Id="rId25" Type="http://schemas.openxmlformats.org/officeDocument/2006/relationships/hyperlink" Target="https://podminky.urs.cz/item/CS_URS_2024_02/735152574" TargetMode="External" /><Relationship Id="rId26" Type="http://schemas.openxmlformats.org/officeDocument/2006/relationships/hyperlink" Target="https://podminky.urs.cz/item/CS_URS_2024_02/735152575" TargetMode="External" /><Relationship Id="rId27" Type="http://schemas.openxmlformats.org/officeDocument/2006/relationships/hyperlink" Target="https://podminky.urs.cz/item/CS_URS_2024_02/735152576" TargetMode="External" /><Relationship Id="rId28" Type="http://schemas.openxmlformats.org/officeDocument/2006/relationships/hyperlink" Target="https://podminky.urs.cz/item/CS_URS_2024_02/735152581" TargetMode="External" /><Relationship Id="rId29" Type="http://schemas.openxmlformats.org/officeDocument/2006/relationships/hyperlink" Target="https://podminky.urs.cz/item/CS_URS_2024_02/735152582" TargetMode="External" /><Relationship Id="rId30" Type="http://schemas.openxmlformats.org/officeDocument/2006/relationships/hyperlink" Target="https://podminky.urs.cz/item/CS_URS_2024_02/998735201" TargetMode="External" /><Relationship Id="rId31" Type="http://schemas.openxmlformats.org/officeDocument/2006/relationships/hyperlink" Target="https://podminky.urs.cz/item/CS_URS_2024_02/HZS2491" TargetMode="External" /><Relationship Id="rId32" Type="http://schemas.openxmlformats.org/officeDocument/2006/relationships/hyperlink" Target="https://podminky.urs.cz/item/CS_URS_2024_02/013254000" TargetMode="External" /><Relationship Id="rId33"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hyperlink" Target="https://podminky.urs.cz/item/CS_URS_2024_02/131251102" TargetMode="External" /><Relationship Id="rId2" Type="http://schemas.openxmlformats.org/officeDocument/2006/relationships/hyperlink" Target="https://podminky.urs.cz/item/CS_URS_2024_02/131251103" TargetMode="External" /><Relationship Id="rId3" Type="http://schemas.openxmlformats.org/officeDocument/2006/relationships/hyperlink" Target="https://podminky.urs.cz/item/CS_URS_2024_02/131251104" TargetMode="External" /><Relationship Id="rId4" Type="http://schemas.openxmlformats.org/officeDocument/2006/relationships/hyperlink" Target="https://podminky.urs.cz/item/CS_URS_2024_02/131251202" TargetMode="External" /><Relationship Id="rId5" Type="http://schemas.openxmlformats.org/officeDocument/2006/relationships/hyperlink" Target="https://podminky.urs.cz/item/CS_URS_2024_02/131251203" TargetMode="External" /><Relationship Id="rId6" Type="http://schemas.openxmlformats.org/officeDocument/2006/relationships/hyperlink" Target="https://podminky.urs.cz/item/CS_URS_2024_02/132254201" TargetMode="External" /><Relationship Id="rId7" Type="http://schemas.openxmlformats.org/officeDocument/2006/relationships/hyperlink" Target="https://podminky.urs.cz/item/CS_URS_2024_02/132254202" TargetMode="External" /><Relationship Id="rId8" Type="http://schemas.openxmlformats.org/officeDocument/2006/relationships/hyperlink" Target="https://podminky.urs.cz/item/CS_URS_2024_02/132254204" TargetMode="External" /><Relationship Id="rId9" Type="http://schemas.openxmlformats.org/officeDocument/2006/relationships/hyperlink" Target="https://podminky.urs.cz/item/CS_URS_2024_02/139001101" TargetMode="External" /><Relationship Id="rId10" Type="http://schemas.openxmlformats.org/officeDocument/2006/relationships/hyperlink" Target="https://podminky.urs.cz/item/CS_URS_2024_02/151811131" TargetMode="External" /><Relationship Id="rId11" Type="http://schemas.openxmlformats.org/officeDocument/2006/relationships/hyperlink" Target="https://podminky.urs.cz/item/CS_URS_2024_02/151811132" TargetMode="External" /><Relationship Id="rId12" Type="http://schemas.openxmlformats.org/officeDocument/2006/relationships/hyperlink" Target="https://podminky.urs.cz/item/CS_URS_2024_02/151811133" TargetMode="External" /><Relationship Id="rId13" Type="http://schemas.openxmlformats.org/officeDocument/2006/relationships/hyperlink" Target="https://podminky.urs.cz/item/CS_URS_2024_02/151811143" TargetMode="External" /><Relationship Id="rId14" Type="http://schemas.openxmlformats.org/officeDocument/2006/relationships/hyperlink" Target="https://podminky.urs.cz/item/CS_URS_2024_02/151811231" TargetMode="External" /><Relationship Id="rId15" Type="http://schemas.openxmlformats.org/officeDocument/2006/relationships/hyperlink" Target="https://podminky.urs.cz/item/CS_URS_2024_02/151811232" TargetMode="External" /><Relationship Id="rId16" Type="http://schemas.openxmlformats.org/officeDocument/2006/relationships/hyperlink" Target="https://podminky.urs.cz/item/CS_URS_2024_02/151811233" TargetMode="External" /><Relationship Id="rId17" Type="http://schemas.openxmlformats.org/officeDocument/2006/relationships/hyperlink" Target="https://podminky.urs.cz/item/CS_URS_2024_02/151811243" TargetMode="External" /><Relationship Id="rId18" Type="http://schemas.openxmlformats.org/officeDocument/2006/relationships/hyperlink" Target="https://podminky.urs.cz/item/CS_URS_2024_02/162251102" TargetMode="External" /><Relationship Id="rId19" Type="http://schemas.openxmlformats.org/officeDocument/2006/relationships/hyperlink" Target="https://podminky.urs.cz/item/CS_URS_2024_02/162751113" TargetMode="External" /><Relationship Id="rId20" Type="http://schemas.openxmlformats.org/officeDocument/2006/relationships/hyperlink" Target="https://podminky.urs.cz/item/CS_URS_2024_02/167151111" TargetMode="External" /><Relationship Id="rId21" Type="http://schemas.openxmlformats.org/officeDocument/2006/relationships/hyperlink" Target="https://podminky.urs.cz/item/CS_URS_2024_02/171201231" TargetMode="External" /><Relationship Id="rId22" Type="http://schemas.openxmlformats.org/officeDocument/2006/relationships/hyperlink" Target="https://podminky.urs.cz/item/CS_URS_2024_02/174151101" TargetMode="External" /><Relationship Id="rId23" Type="http://schemas.openxmlformats.org/officeDocument/2006/relationships/hyperlink" Target="https://podminky.urs.cz/item/CS_URS_2024_02/175151101" TargetMode="External" /><Relationship Id="rId24" Type="http://schemas.openxmlformats.org/officeDocument/2006/relationships/hyperlink" Target="https://podminky.urs.cz/item/CS_URS_2024_02/181912112" TargetMode="External" /><Relationship Id="rId25" Type="http://schemas.openxmlformats.org/officeDocument/2006/relationships/hyperlink" Target="https://podminky.urs.cz/item/CS_URS_2024_02/211971121" TargetMode="External" /><Relationship Id="rId26" Type="http://schemas.openxmlformats.org/officeDocument/2006/relationships/hyperlink" Target="https://podminky.urs.cz/item/CS_URS_2024_02/382413114" TargetMode="External" /><Relationship Id="rId27" Type="http://schemas.openxmlformats.org/officeDocument/2006/relationships/hyperlink" Target="https://podminky.urs.cz/item/CS_URS_2024_02/382413118" TargetMode="External" /><Relationship Id="rId28" Type="http://schemas.openxmlformats.org/officeDocument/2006/relationships/hyperlink" Target="https://podminky.urs.cz/item/CS_URS_2024_02/451572111" TargetMode="External" /><Relationship Id="rId29" Type="http://schemas.openxmlformats.org/officeDocument/2006/relationships/hyperlink" Target="https://podminky.urs.cz/item/CS_URS_2024_02/452112112" TargetMode="External" /><Relationship Id="rId30" Type="http://schemas.openxmlformats.org/officeDocument/2006/relationships/hyperlink" Target="https://podminky.urs.cz/item/CS_URS_2024_02/452311141" TargetMode="External" /><Relationship Id="rId31" Type="http://schemas.openxmlformats.org/officeDocument/2006/relationships/hyperlink" Target="https://podminky.urs.cz/item/CS_URS_2024_02/871313121" TargetMode="External" /><Relationship Id="rId32" Type="http://schemas.openxmlformats.org/officeDocument/2006/relationships/hyperlink" Target="https://podminky.urs.cz/item/CS_URS_2024_02/877161110" TargetMode="External" /><Relationship Id="rId33" Type="http://schemas.openxmlformats.org/officeDocument/2006/relationships/hyperlink" Target="https://podminky.urs.cz/item/CS_URS_2024_02/877260310" TargetMode="External" /><Relationship Id="rId34" Type="http://schemas.openxmlformats.org/officeDocument/2006/relationships/hyperlink" Target="https://podminky.urs.cz/item/CS_URS_2024_02/877270310" TargetMode="External" /><Relationship Id="rId35" Type="http://schemas.openxmlformats.org/officeDocument/2006/relationships/hyperlink" Target="https://podminky.urs.cz/item/CS_URS_2024_02/877310310" TargetMode="External" /><Relationship Id="rId36" Type="http://schemas.openxmlformats.org/officeDocument/2006/relationships/hyperlink" Target="https://podminky.urs.cz/item/CS_URS_2024_02/877310320" TargetMode="External" /><Relationship Id="rId37" Type="http://schemas.openxmlformats.org/officeDocument/2006/relationships/hyperlink" Target="https://podminky.urs.cz/item/CS_URS_2024_02/877310440" TargetMode="External" /><Relationship Id="rId38" Type="http://schemas.openxmlformats.org/officeDocument/2006/relationships/hyperlink" Target="https://podminky.urs.cz/item/CS_URS_2024_02/892233122" TargetMode="External" /><Relationship Id="rId39" Type="http://schemas.openxmlformats.org/officeDocument/2006/relationships/hyperlink" Target="https://podminky.urs.cz/item/CS_URS_2024_02/892241111" TargetMode="External" /><Relationship Id="rId40" Type="http://schemas.openxmlformats.org/officeDocument/2006/relationships/hyperlink" Target="https://podminky.urs.cz/item/CS_URS_2024_02/892271111" TargetMode="External" /><Relationship Id="rId41" Type="http://schemas.openxmlformats.org/officeDocument/2006/relationships/hyperlink" Target="https://podminky.urs.cz/item/CS_URS_2024_02/892273122" TargetMode="External" /><Relationship Id="rId42" Type="http://schemas.openxmlformats.org/officeDocument/2006/relationships/hyperlink" Target="https://podminky.urs.cz/item/CS_URS_2024_02/892351111" TargetMode="External" /><Relationship Id="rId43" Type="http://schemas.openxmlformats.org/officeDocument/2006/relationships/hyperlink" Target="https://podminky.urs.cz/item/CS_URS_2024_02/892353122" TargetMode="External" /><Relationship Id="rId44" Type="http://schemas.openxmlformats.org/officeDocument/2006/relationships/hyperlink" Target="https://podminky.urs.cz/item/CS_URS_2024_02/892372111" TargetMode="External" /><Relationship Id="rId45" Type="http://schemas.openxmlformats.org/officeDocument/2006/relationships/hyperlink" Target="https://podminky.urs.cz/item/CS_URS_2024_02/893812212" TargetMode="External" /><Relationship Id="rId46" Type="http://schemas.openxmlformats.org/officeDocument/2006/relationships/hyperlink" Target="https://podminky.urs.cz/item/CS_URS_2024_02/894410212" TargetMode="External" /><Relationship Id="rId47" Type="http://schemas.openxmlformats.org/officeDocument/2006/relationships/hyperlink" Target="https://podminky.urs.cz/item/CS_URS_2024_02/894410213" TargetMode="External" /><Relationship Id="rId48" Type="http://schemas.openxmlformats.org/officeDocument/2006/relationships/hyperlink" Target="https://podminky.urs.cz/item/CS_URS_2024_02/894410232" TargetMode="External" /><Relationship Id="rId49" Type="http://schemas.openxmlformats.org/officeDocument/2006/relationships/hyperlink" Target="https://podminky.urs.cz/item/CS_URS_2024_02/894812003" TargetMode="External" /><Relationship Id="rId50" Type="http://schemas.openxmlformats.org/officeDocument/2006/relationships/hyperlink" Target="https://podminky.urs.cz/item/CS_URS_2024_02/894812033" TargetMode="External" /><Relationship Id="rId51" Type="http://schemas.openxmlformats.org/officeDocument/2006/relationships/hyperlink" Target="https://podminky.urs.cz/item/CS_URS_2024_02/894812041" TargetMode="External" /><Relationship Id="rId52" Type="http://schemas.openxmlformats.org/officeDocument/2006/relationships/hyperlink" Target="https://podminky.urs.cz/item/CS_URS_2024_02/894812061" TargetMode="External" /><Relationship Id="rId53" Type="http://schemas.openxmlformats.org/officeDocument/2006/relationships/hyperlink" Target="https://podminky.urs.cz/item/CS_URS_2024_02/894812201" TargetMode="External" /><Relationship Id="rId54" Type="http://schemas.openxmlformats.org/officeDocument/2006/relationships/hyperlink" Target="https://podminky.urs.cz/item/CS_URS_2024_02/894812202" TargetMode="External" /><Relationship Id="rId55" Type="http://schemas.openxmlformats.org/officeDocument/2006/relationships/hyperlink" Target="https://podminky.urs.cz/item/CS_URS_2024_02/894812231" TargetMode="External" /><Relationship Id="rId56" Type="http://schemas.openxmlformats.org/officeDocument/2006/relationships/hyperlink" Target="https://podminky.urs.cz/item/CS_URS_2024_02/894812249" TargetMode="External" /><Relationship Id="rId57" Type="http://schemas.openxmlformats.org/officeDocument/2006/relationships/hyperlink" Target="https://podminky.urs.cz/item/CS_URS_2024_02/894812501" TargetMode="External" /><Relationship Id="rId58" Type="http://schemas.openxmlformats.org/officeDocument/2006/relationships/hyperlink" Target="https://podminky.urs.cz/item/CS_URS_2024_02/894812521" TargetMode="External" /><Relationship Id="rId59" Type="http://schemas.openxmlformats.org/officeDocument/2006/relationships/hyperlink" Target="https://podminky.urs.cz/item/CS_URS_2024_02/894812529" TargetMode="External" /><Relationship Id="rId60" Type="http://schemas.openxmlformats.org/officeDocument/2006/relationships/hyperlink" Target="https://podminky.urs.cz/item/CS_URS_2024_02/894812537" TargetMode="External" /><Relationship Id="rId61" Type="http://schemas.openxmlformats.org/officeDocument/2006/relationships/hyperlink" Target="https://podminky.urs.cz/item/CS_URS_2024_02/894812611" TargetMode="External" /><Relationship Id="rId62" Type="http://schemas.openxmlformats.org/officeDocument/2006/relationships/hyperlink" Target="https://podminky.urs.cz/item/CS_URS_2024_02/899102112" TargetMode="External" /><Relationship Id="rId63" Type="http://schemas.openxmlformats.org/officeDocument/2006/relationships/hyperlink" Target="https://podminky.urs.cz/item/CS_URS_2024_02/899633181" TargetMode="External" /><Relationship Id="rId64" Type="http://schemas.openxmlformats.org/officeDocument/2006/relationships/hyperlink" Target="https://podminky.urs.cz/item/CS_URS_2024_02/899922191" TargetMode="External" /><Relationship Id="rId65" Type="http://schemas.openxmlformats.org/officeDocument/2006/relationships/hyperlink" Target="https://podminky.urs.cz/item/CS_URS_2024_02/899924111" TargetMode="External" /><Relationship Id="rId66" Type="http://schemas.openxmlformats.org/officeDocument/2006/relationships/hyperlink" Target="https://podminky.urs.cz/item/CS_URS_2024_02/935113111" TargetMode="External" /><Relationship Id="rId67" Type="http://schemas.openxmlformats.org/officeDocument/2006/relationships/hyperlink" Target="https://podminky.urs.cz/item/CS_URS_2024_02/935923216" TargetMode="External" /><Relationship Id="rId68" Type="http://schemas.openxmlformats.org/officeDocument/2006/relationships/hyperlink" Target="https://podminky.urs.cz/item/CS_URS_2024_02/977151119" TargetMode="External" /><Relationship Id="rId69" Type="http://schemas.openxmlformats.org/officeDocument/2006/relationships/hyperlink" Target="https://podminky.urs.cz/item/CS_URS_2024_02/977151122" TargetMode="External" /><Relationship Id="rId70" Type="http://schemas.openxmlformats.org/officeDocument/2006/relationships/hyperlink" Target="https://podminky.urs.cz/item/CS_URS_2024_02/998276101" TargetMode="External" /><Relationship Id="rId7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4_02/132251251" TargetMode="External" /><Relationship Id="rId2" Type="http://schemas.openxmlformats.org/officeDocument/2006/relationships/hyperlink" Target="https://podminky.urs.cz/item/CS_URS_2024_02/132254201" TargetMode="External" /><Relationship Id="rId3" Type="http://schemas.openxmlformats.org/officeDocument/2006/relationships/hyperlink" Target="https://podminky.urs.cz/item/CS_URS_2024_02/139001101" TargetMode="External" /><Relationship Id="rId4" Type="http://schemas.openxmlformats.org/officeDocument/2006/relationships/hyperlink" Target="https://podminky.urs.cz/item/CS_URS_2024_02/151811131" TargetMode="External" /><Relationship Id="rId5" Type="http://schemas.openxmlformats.org/officeDocument/2006/relationships/hyperlink" Target="https://podminky.urs.cz/item/CS_URS_2024_02/151811231" TargetMode="External" /><Relationship Id="rId6" Type="http://schemas.openxmlformats.org/officeDocument/2006/relationships/hyperlink" Target="https://podminky.urs.cz/item/CS_URS_2024_02/162751113" TargetMode="External" /><Relationship Id="rId7" Type="http://schemas.openxmlformats.org/officeDocument/2006/relationships/hyperlink" Target="https://podminky.urs.cz/item/CS_URS_2024_02/167151111" TargetMode="External" /><Relationship Id="rId8" Type="http://schemas.openxmlformats.org/officeDocument/2006/relationships/hyperlink" Target="https://podminky.urs.cz/item/CS_URS_2024_02/171201231" TargetMode="External" /><Relationship Id="rId9" Type="http://schemas.openxmlformats.org/officeDocument/2006/relationships/hyperlink" Target="https://podminky.urs.cz/item/CS_URS_2024_02/174151101" TargetMode="External" /><Relationship Id="rId10" Type="http://schemas.openxmlformats.org/officeDocument/2006/relationships/hyperlink" Target="https://podminky.urs.cz/item/CS_URS_2024_02/175151101" TargetMode="External" /><Relationship Id="rId11" Type="http://schemas.openxmlformats.org/officeDocument/2006/relationships/hyperlink" Target="https://podminky.urs.cz/item/CS_URS_2024_02/181912112" TargetMode="External" /><Relationship Id="rId12" Type="http://schemas.openxmlformats.org/officeDocument/2006/relationships/hyperlink" Target="https://podminky.urs.cz/item/CS_URS_2024_02/451572111" TargetMode="External" /><Relationship Id="rId13" Type="http://schemas.openxmlformats.org/officeDocument/2006/relationships/hyperlink" Target="https://podminky.urs.cz/item/CS_URS_2024_02/877350330" TargetMode="External" /><Relationship Id="rId14" Type="http://schemas.openxmlformats.org/officeDocument/2006/relationships/hyperlink" Target="https://podminky.urs.cz/item/CS_URS_2024_02/998276101" TargetMode="External" /><Relationship Id="rId15" Type="http://schemas.openxmlformats.org/officeDocument/2006/relationships/hyperlink" Target="https://podminky.urs.cz/item/CS_URS_2024_02/713463131" TargetMode="External" /><Relationship Id="rId16" Type="http://schemas.openxmlformats.org/officeDocument/2006/relationships/hyperlink" Target="https://podminky.urs.cz/item/CS_URS_2024_02/713463131" TargetMode="External" /><Relationship Id="rId17" Type="http://schemas.openxmlformats.org/officeDocument/2006/relationships/hyperlink" Target="https://podminky.urs.cz/item/CS_URS_2024_02/713463311" TargetMode="External" /><Relationship Id="rId18" Type="http://schemas.openxmlformats.org/officeDocument/2006/relationships/hyperlink" Target="https://podminky.urs.cz/item/CS_URS_2024_02/998713112" TargetMode="External" /><Relationship Id="rId19" Type="http://schemas.openxmlformats.org/officeDocument/2006/relationships/hyperlink" Target="https://podminky.urs.cz/item/CS_URS_2024_02/998713192" TargetMode="External" /><Relationship Id="rId20" Type="http://schemas.openxmlformats.org/officeDocument/2006/relationships/hyperlink" Target="https://podminky.urs.cz/item/CS_URS_2024_02/721173401" TargetMode="External" /><Relationship Id="rId21" Type="http://schemas.openxmlformats.org/officeDocument/2006/relationships/hyperlink" Target="https://podminky.urs.cz/item/CS_URS_2024_02/721173402" TargetMode="External" /><Relationship Id="rId22" Type="http://schemas.openxmlformats.org/officeDocument/2006/relationships/hyperlink" Target="https://podminky.urs.cz/item/CS_URS_2024_02/721173403" TargetMode="External" /><Relationship Id="rId23" Type="http://schemas.openxmlformats.org/officeDocument/2006/relationships/hyperlink" Target="https://podminky.urs.cz/item/CS_URS_2024_02/721174004" TargetMode="External" /><Relationship Id="rId24" Type="http://schemas.openxmlformats.org/officeDocument/2006/relationships/hyperlink" Target="https://podminky.urs.cz/item/CS_URS_2024_02/721174024" TargetMode="External" /><Relationship Id="rId25" Type="http://schemas.openxmlformats.org/officeDocument/2006/relationships/hyperlink" Target="https://podminky.urs.cz/item/CS_URS_2024_02/721174025" TargetMode="External" /><Relationship Id="rId26" Type="http://schemas.openxmlformats.org/officeDocument/2006/relationships/hyperlink" Target="https://podminky.urs.cz/item/CS_URS_2024_02/721174026" TargetMode="External" /><Relationship Id="rId27" Type="http://schemas.openxmlformats.org/officeDocument/2006/relationships/hyperlink" Target="https://podminky.urs.cz/item/CS_URS_2024_02/721174043" TargetMode="External" /><Relationship Id="rId28" Type="http://schemas.openxmlformats.org/officeDocument/2006/relationships/hyperlink" Target="https://podminky.urs.cz/item/CS_URS_2024_02/721174044" TargetMode="External" /><Relationship Id="rId29" Type="http://schemas.openxmlformats.org/officeDocument/2006/relationships/hyperlink" Target="https://podminky.urs.cz/item/CS_URS_2024_02/721174045" TargetMode="External" /><Relationship Id="rId30" Type="http://schemas.openxmlformats.org/officeDocument/2006/relationships/hyperlink" Target="https://podminky.urs.cz/item/CS_URS_2024_02/721174055" TargetMode="External" /><Relationship Id="rId31" Type="http://schemas.openxmlformats.org/officeDocument/2006/relationships/hyperlink" Target="https://podminky.urs.cz/item/CS_URS_2024_02/721174063" TargetMode="External" /><Relationship Id="rId32" Type="http://schemas.openxmlformats.org/officeDocument/2006/relationships/hyperlink" Target="https://podminky.urs.cz/item/CS_URS_2024_02/721175222" TargetMode="External" /><Relationship Id="rId33" Type="http://schemas.openxmlformats.org/officeDocument/2006/relationships/hyperlink" Target="https://podminky.urs.cz/item/CS_URS_2024_02/721194105" TargetMode="External" /><Relationship Id="rId34" Type="http://schemas.openxmlformats.org/officeDocument/2006/relationships/hyperlink" Target="https://podminky.urs.cz/item/CS_URS_2024_02/721194109" TargetMode="External" /><Relationship Id="rId35" Type="http://schemas.openxmlformats.org/officeDocument/2006/relationships/hyperlink" Target="https://podminky.urs.cz/item/CS_URS_2024_02/721211911" TargetMode="External" /><Relationship Id="rId36" Type="http://schemas.openxmlformats.org/officeDocument/2006/relationships/hyperlink" Target="https://podminky.urs.cz/item/CS_URS_2024_02/721211911" TargetMode="External" /><Relationship Id="rId37" Type="http://schemas.openxmlformats.org/officeDocument/2006/relationships/hyperlink" Target="https://podminky.urs.cz/item/CS_URS_2024_02/721211912" TargetMode="External" /><Relationship Id="rId38" Type="http://schemas.openxmlformats.org/officeDocument/2006/relationships/hyperlink" Target="https://podminky.urs.cz/item/CS_URS_2024_02/721211912" TargetMode="External" /><Relationship Id="rId39" Type="http://schemas.openxmlformats.org/officeDocument/2006/relationships/hyperlink" Target="https://podminky.urs.cz/item/CS_URS_2024_02/721219128" TargetMode="External" /><Relationship Id="rId40" Type="http://schemas.openxmlformats.org/officeDocument/2006/relationships/hyperlink" Target="https://podminky.urs.cz/item/CS_URS_2024_02/721229111" TargetMode="External" /><Relationship Id="rId41" Type="http://schemas.openxmlformats.org/officeDocument/2006/relationships/hyperlink" Target="https://podminky.urs.cz/item/CS_URS_2024_02/721229111" TargetMode="External" /><Relationship Id="rId42" Type="http://schemas.openxmlformats.org/officeDocument/2006/relationships/hyperlink" Target="https://podminky.urs.cz/item/CS_URS_2024_02/721242105" TargetMode="External" /><Relationship Id="rId43" Type="http://schemas.openxmlformats.org/officeDocument/2006/relationships/hyperlink" Target="https://podminky.urs.cz/item/CS_URS_2024_02/721242115" TargetMode="External" /><Relationship Id="rId44" Type="http://schemas.openxmlformats.org/officeDocument/2006/relationships/hyperlink" Target="https://podminky.urs.cz/item/CS_URS_2024_02/721279126" TargetMode="External" /><Relationship Id="rId45" Type="http://schemas.openxmlformats.org/officeDocument/2006/relationships/hyperlink" Target="https://podminky.urs.cz/item/CS_URS_2024_02/721229111" TargetMode="External" /><Relationship Id="rId46" Type="http://schemas.openxmlformats.org/officeDocument/2006/relationships/hyperlink" Target="https://podminky.urs.cz/item/CS_URS_2024_02/721290111" TargetMode="External" /><Relationship Id="rId47" Type="http://schemas.openxmlformats.org/officeDocument/2006/relationships/hyperlink" Target="https://podminky.urs.cz/item/CS_URS_2024_02/998721112" TargetMode="External" /><Relationship Id="rId48" Type="http://schemas.openxmlformats.org/officeDocument/2006/relationships/hyperlink" Target="https://podminky.urs.cz/item/CS_URS_2024_02/722110934" TargetMode="External" /><Relationship Id="rId49" Type="http://schemas.openxmlformats.org/officeDocument/2006/relationships/hyperlink" Target="https://podminky.urs.cz/item/CS_URS_2024_02/722130103" TargetMode="External" /><Relationship Id="rId50" Type="http://schemas.openxmlformats.org/officeDocument/2006/relationships/hyperlink" Target="https://podminky.urs.cz/item/CS_URS_2024_02/722130104" TargetMode="External" /><Relationship Id="rId51" Type="http://schemas.openxmlformats.org/officeDocument/2006/relationships/hyperlink" Target="https://podminky.urs.cz/item/CS_URS_2024_02/722130105" TargetMode="External" /><Relationship Id="rId52" Type="http://schemas.openxmlformats.org/officeDocument/2006/relationships/hyperlink" Target="https://podminky.urs.cz/item/CS_URS_2024_02/722219101" TargetMode="External" /><Relationship Id="rId53" Type="http://schemas.openxmlformats.org/officeDocument/2006/relationships/hyperlink" Target="https://podminky.urs.cz/item/CS_URS_2024_02/722220161" TargetMode="External" /><Relationship Id="rId54" Type="http://schemas.openxmlformats.org/officeDocument/2006/relationships/hyperlink" Target="https://podminky.urs.cz/item/CS_URS_2024_02/722229102" TargetMode="External" /><Relationship Id="rId55" Type="http://schemas.openxmlformats.org/officeDocument/2006/relationships/hyperlink" Target="https://podminky.urs.cz/item/CS_URS_2024_02/722229104" TargetMode="External" /><Relationship Id="rId56" Type="http://schemas.openxmlformats.org/officeDocument/2006/relationships/hyperlink" Target="https://podminky.urs.cz/item/CS_URS_2024_02/722232062" TargetMode="External" /><Relationship Id="rId57" Type="http://schemas.openxmlformats.org/officeDocument/2006/relationships/hyperlink" Target="https://podminky.urs.cz/item/CS_URS_2024_02/722232064" TargetMode="External" /><Relationship Id="rId58" Type="http://schemas.openxmlformats.org/officeDocument/2006/relationships/hyperlink" Target="https://podminky.urs.cz/item/CS_URS_2024_02/722250133" TargetMode="External" /><Relationship Id="rId59" Type="http://schemas.openxmlformats.org/officeDocument/2006/relationships/hyperlink" Target="https://podminky.urs.cz/item/CS_URS_2024_02/722290215" TargetMode="External" /><Relationship Id="rId60" Type="http://schemas.openxmlformats.org/officeDocument/2006/relationships/hyperlink" Target="https://podminky.urs.cz/item/CS_URS_2024_02/722290234" TargetMode="External" /><Relationship Id="rId61" Type="http://schemas.openxmlformats.org/officeDocument/2006/relationships/hyperlink" Target="https://podminky.urs.cz/item/CS_URS_2024_02/722290246" TargetMode="External" /><Relationship Id="rId62" Type="http://schemas.openxmlformats.org/officeDocument/2006/relationships/hyperlink" Target="https://podminky.urs.cz/item/CS_URS_2024_02/722290249" TargetMode="External" /><Relationship Id="rId63" Type="http://schemas.openxmlformats.org/officeDocument/2006/relationships/hyperlink" Target="https://podminky.urs.cz/item/CS_URS_2024_02/998722121" TargetMode="External" /><Relationship Id="rId64" Type="http://schemas.openxmlformats.org/officeDocument/2006/relationships/hyperlink" Target="https://podminky.urs.cz/item/CS_URS_2024_02/998722129" TargetMode="External" /><Relationship Id="rId65" Type="http://schemas.openxmlformats.org/officeDocument/2006/relationships/hyperlink" Target="https://podminky.urs.cz/item/CS_URS_2024_02/725119125" TargetMode="External" /><Relationship Id="rId66" Type="http://schemas.openxmlformats.org/officeDocument/2006/relationships/hyperlink" Target="https://podminky.urs.cz/item/CS_URS_2024_02/725119131" TargetMode="External" /><Relationship Id="rId67" Type="http://schemas.openxmlformats.org/officeDocument/2006/relationships/hyperlink" Target="https://podminky.urs.cz/item/CS_URS_2024_02/725129101" TargetMode="External" /><Relationship Id="rId68" Type="http://schemas.openxmlformats.org/officeDocument/2006/relationships/hyperlink" Target="https://podminky.urs.cz/item/CS_URS_2024_02/725219102" TargetMode="External" /><Relationship Id="rId69" Type="http://schemas.openxmlformats.org/officeDocument/2006/relationships/hyperlink" Target="https://podminky.urs.cz/item/CS_URS_2024_02/725239101" TargetMode="External" /><Relationship Id="rId70" Type="http://schemas.openxmlformats.org/officeDocument/2006/relationships/hyperlink" Target="https://podminky.urs.cz/item/CS_URS_2024_02/725291652" TargetMode="External" /><Relationship Id="rId71" Type="http://schemas.openxmlformats.org/officeDocument/2006/relationships/hyperlink" Target="https://podminky.urs.cz/item/CS_URS_2024_02/725291653" TargetMode="External" /><Relationship Id="rId72" Type="http://schemas.openxmlformats.org/officeDocument/2006/relationships/hyperlink" Target="https://podminky.urs.cz/item/CS_URS_2024_02/725291654" TargetMode="External" /><Relationship Id="rId73" Type="http://schemas.openxmlformats.org/officeDocument/2006/relationships/hyperlink" Target="https://podminky.urs.cz/item/CS_URS_2024_02/725291662" TargetMode="External" /><Relationship Id="rId74" Type="http://schemas.openxmlformats.org/officeDocument/2006/relationships/hyperlink" Target="https://podminky.urs.cz/item/CS_URS_2024_02/725291664" TargetMode="External" /><Relationship Id="rId75" Type="http://schemas.openxmlformats.org/officeDocument/2006/relationships/hyperlink" Target="https://podminky.urs.cz/item/CS_URS_2024_02/725291665" TargetMode="External" /><Relationship Id="rId76" Type="http://schemas.openxmlformats.org/officeDocument/2006/relationships/hyperlink" Target="https://podminky.urs.cz/item/CS_URS_2024_02/725291666" TargetMode="External" /><Relationship Id="rId77" Type="http://schemas.openxmlformats.org/officeDocument/2006/relationships/hyperlink" Target="https://podminky.urs.cz/item/CS_URS_2024_02/725291668" TargetMode="External" /><Relationship Id="rId78" Type="http://schemas.openxmlformats.org/officeDocument/2006/relationships/hyperlink" Target="https://podminky.urs.cz/item/CS_URS_2024_02/725291669" TargetMode="External" /><Relationship Id="rId79" Type="http://schemas.openxmlformats.org/officeDocument/2006/relationships/hyperlink" Target="https://podminky.urs.cz/item/CS_URS_2024_02/725291670" TargetMode="External" /><Relationship Id="rId80" Type="http://schemas.openxmlformats.org/officeDocument/2006/relationships/hyperlink" Target="https://podminky.urs.cz/item/CS_URS_2024_02/725291676" TargetMode="External" /><Relationship Id="rId81" Type="http://schemas.openxmlformats.org/officeDocument/2006/relationships/hyperlink" Target="https://podminky.urs.cz/item/CS_URS_2024_02/725319111" TargetMode="External" /><Relationship Id="rId82" Type="http://schemas.openxmlformats.org/officeDocument/2006/relationships/hyperlink" Target="https://podminky.urs.cz/item/CS_URS_2024_02/725339111" TargetMode="External" /><Relationship Id="rId83" Type="http://schemas.openxmlformats.org/officeDocument/2006/relationships/hyperlink" Target="https://podminky.urs.cz/item/CS_URS_2024_02/725819202" TargetMode="External" /><Relationship Id="rId84" Type="http://schemas.openxmlformats.org/officeDocument/2006/relationships/hyperlink" Target="https://podminky.urs.cz/item/CS_URS_2024_02/725819402" TargetMode="External" /><Relationship Id="rId85" Type="http://schemas.openxmlformats.org/officeDocument/2006/relationships/hyperlink" Target="https://podminky.urs.cz/item/CS_URS_2024_02/725829101" TargetMode="External" /><Relationship Id="rId86" Type="http://schemas.openxmlformats.org/officeDocument/2006/relationships/hyperlink" Target="https://podminky.urs.cz/item/CS_URS_2024_02/725829111" TargetMode="External" /><Relationship Id="rId87" Type="http://schemas.openxmlformats.org/officeDocument/2006/relationships/hyperlink" Target="https://podminky.urs.cz/item/CS_URS_2024_02/725829131" TargetMode="External" /><Relationship Id="rId88" Type="http://schemas.openxmlformats.org/officeDocument/2006/relationships/hyperlink" Target="https://podminky.urs.cz/item/CS_URS_2024_02/725829141" TargetMode="External" /><Relationship Id="rId89" Type="http://schemas.openxmlformats.org/officeDocument/2006/relationships/hyperlink" Target="https://podminky.urs.cz/item/CS_URS_2024_02/725849412" TargetMode="External" /><Relationship Id="rId90" Type="http://schemas.openxmlformats.org/officeDocument/2006/relationships/hyperlink" Target="https://podminky.urs.cz/item/CS_URS_2024_02/725859102" TargetMode="External" /><Relationship Id="rId91" Type="http://schemas.openxmlformats.org/officeDocument/2006/relationships/hyperlink" Target="https://podminky.urs.cz/item/CS_URS_2024_02/725869101" TargetMode="External" /><Relationship Id="rId92" Type="http://schemas.openxmlformats.org/officeDocument/2006/relationships/hyperlink" Target="https://podminky.urs.cz/item/CS_URS_2024_02/725869204" TargetMode="External" /><Relationship Id="rId93" Type="http://schemas.openxmlformats.org/officeDocument/2006/relationships/hyperlink" Target="https://podminky.urs.cz/item/CS_URS_2024_02/725869214" TargetMode="External" /><Relationship Id="rId94" Type="http://schemas.openxmlformats.org/officeDocument/2006/relationships/hyperlink" Target="https://podminky.urs.cz/item/CS_URS_2024_02/998725122" TargetMode="External" /><Relationship Id="rId95" Type="http://schemas.openxmlformats.org/officeDocument/2006/relationships/hyperlink" Target="https://podminky.urs.cz/item/CS_URS_2024_02/998725129" TargetMode="External" /><Relationship Id="rId96" Type="http://schemas.openxmlformats.org/officeDocument/2006/relationships/hyperlink" Target="https://podminky.urs.cz/item/CS_URS_2024_02/726131011" TargetMode="External" /><Relationship Id="rId97" Type="http://schemas.openxmlformats.org/officeDocument/2006/relationships/hyperlink" Target="https://podminky.urs.cz/item/CS_URS_2024_02/726131041" TargetMode="External" /><Relationship Id="rId98" Type="http://schemas.openxmlformats.org/officeDocument/2006/relationships/hyperlink" Target="https://podminky.urs.cz/item/CS_URS_2024_02/726131043" TargetMode="External" /><Relationship Id="rId99" Type="http://schemas.openxmlformats.org/officeDocument/2006/relationships/hyperlink" Target="https://podminky.urs.cz/item/CS_URS_2024_02/726191001" TargetMode="External" /><Relationship Id="rId100" Type="http://schemas.openxmlformats.org/officeDocument/2006/relationships/hyperlink" Target="https://podminky.urs.cz/item/CS_URS_2024_02/726191002" TargetMode="External" /><Relationship Id="rId101" Type="http://schemas.openxmlformats.org/officeDocument/2006/relationships/hyperlink" Target="https://podminky.urs.cz/item/CS_URS_2024_02/998726131" TargetMode="External" /><Relationship Id="rId102" Type="http://schemas.openxmlformats.org/officeDocument/2006/relationships/hyperlink" Target="https://podminky.urs.cz/item/CS_URS_2024_02/998726139" TargetMode="External" /><Relationship Id="rId103" Type="http://schemas.openxmlformats.org/officeDocument/2006/relationships/hyperlink" Target="https://podminky.urs.cz/item/CS_URS_2024_02/767531211" TargetMode="External" /><Relationship Id="rId104" Type="http://schemas.openxmlformats.org/officeDocument/2006/relationships/hyperlink" Target="https://podminky.urs.cz/item/CS_URS_2024_02/767531231" TargetMode="External" /><Relationship Id="rId105" Type="http://schemas.openxmlformats.org/officeDocument/2006/relationships/hyperlink" Target="https://podminky.urs.cz/item/CS_URS_2024_02/998767121" TargetMode="External" /><Relationship Id="rId106" Type="http://schemas.openxmlformats.org/officeDocument/2006/relationships/hyperlink" Target="https://podminky.urs.cz/item/CS_URS_2024_02/HZS2491" TargetMode="External" /><Relationship Id="rId107"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18</v>
      </c>
    </row>
    <row r="7" s="1" customFormat="1" ht="12" customHeight="1">
      <c r="B7" s="24"/>
      <c r="C7" s="25"/>
      <c r="D7" s="35" t="s">
        <v>19</v>
      </c>
      <c r="E7" s="25"/>
      <c r="F7" s="25"/>
      <c r="G7" s="25"/>
      <c r="H7" s="25"/>
      <c r="I7" s="25"/>
      <c r="J7" s="25"/>
      <c r="K7" s="30" t="s">
        <v>20</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21</v>
      </c>
      <c r="AL7" s="25"/>
      <c r="AM7" s="25"/>
      <c r="AN7" s="30" t="s">
        <v>22</v>
      </c>
      <c r="AO7" s="25"/>
      <c r="AP7" s="25"/>
      <c r="AQ7" s="25"/>
      <c r="AR7" s="23"/>
      <c r="BE7" s="34"/>
      <c r="BS7" s="20" t="s">
        <v>23</v>
      </c>
    </row>
    <row r="8" s="1" customFormat="1" ht="12" customHeight="1">
      <c r="B8" s="24"/>
      <c r="C8" s="25"/>
      <c r="D8" s="35" t="s">
        <v>24</v>
      </c>
      <c r="E8" s="25"/>
      <c r="F8" s="25"/>
      <c r="G8" s="25"/>
      <c r="H8" s="25"/>
      <c r="I8" s="25"/>
      <c r="J8" s="25"/>
      <c r="K8" s="30" t="s">
        <v>25</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26</v>
      </c>
      <c r="AL8" s="25"/>
      <c r="AM8" s="25"/>
      <c r="AN8" s="36" t="s">
        <v>27</v>
      </c>
      <c r="AO8" s="25"/>
      <c r="AP8" s="25"/>
      <c r="AQ8" s="25"/>
      <c r="AR8" s="23"/>
      <c r="BE8" s="34"/>
      <c r="BS8" s="20" t="s">
        <v>28</v>
      </c>
    </row>
    <row r="9" s="1" customFormat="1" ht="29.28" customHeight="1">
      <c r="B9" s="24"/>
      <c r="C9" s="25"/>
      <c r="D9" s="29" t="s">
        <v>29</v>
      </c>
      <c r="E9" s="25"/>
      <c r="F9" s="25"/>
      <c r="G9" s="25"/>
      <c r="H9" s="25"/>
      <c r="I9" s="25"/>
      <c r="J9" s="25"/>
      <c r="K9" s="37" t="s">
        <v>30</v>
      </c>
      <c r="L9" s="25"/>
      <c r="M9" s="25"/>
      <c r="N9" s="25"/>
      <c r="O9" s="25"/>
      <c r="P9" s="25"/>
      <c r="Q9" s="25"/>
      <c r="R9" s="25"/>
      <c r="S9" s="25"/>
      <c r="T9" s="25"/>
      <c r="U9" s="25"/>
      <c r="V9" s="25"/>
      <c r="W9" s="25"/>
      <c r="X9" s="25"/>
      <c r="Y9" s="25"/>
      <c r="Z9" s="25"/>
      <c r="AA9" s="25"/>
      <c r="AB9" s="25"/>
      <c r="AC9" s="25"/>
      <c r="AD9" s="25"/>
      <c r="AE9" s="25"/>
      <c r="AF9" s="25"/>
      <c r="AG9" s="25"/>
      <c r="AH9" s="25"/>
      <c r="AI9" s="25"/>
      <c r="AJ9" s="25"/>
      <c r="AK9" s="29" t="s">
        <v>31</v>
      </c>
      <c r="AL9" s="25"/>
      <c r="AM9" s="25"/>
      <c r="AN9" s="37" t="s">
        <v>32</v>
      </c>
      <c r="AO9" s="25"/>
      <c r="AP9" s="25"/>
      <c r="AQ9" s="25"/>
      <c r="AR9" s="23"/>
      <c r="BE9" s="34"/>
      <c r="BS9" s="20" t="s">
        <v>33</v>
      </c>
    </row>
    <row r="10" s="1" customFormat="1" ht="12" customHeight="1">
      <c r="B10" s="24"/>
      <c r="C10" s="25"/>
      <c r="D10" s="35" t="s">
        <v>34</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35</v>
      </c>
      <c r="AL10" s="25"/>
      <c r="AM10" s="25"/>
      <c r="AN10" s="30" t="s">
        <v>36</v>
      </c>
      <c r="AO10" s="25"/>
      <c r="AP10" s="25"/>
      <c r="AQ10" s="25"/>
      <c r="AR10" s="23"/>
      <c r="BE10" s="34"/>
      <c r="BS10" s="20" t="s">
        <v>18</v>
      </c>
    </row>
    <row r="11" s="1" customFormat="1" ht="18.48" customHeight="1">
      <c r="B11" s="24"/>
      <c r="C11" s="25"/>
      <c r="D11" s="25"/>
      <c r="E11" s="30" t="s">
        <v>37</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38</v>
      </c>
      <c r="AL11" s="25"/>
      <c r="AM11" s="25"/>
      <c r="AN11" s="30" t="s">
        <v>39</v>
      </c>
      <c r="AO11" s="25"/>
      <c r="AP11" s="25"/>
      <c r="AQ11" s="25"/>
      <c r="AR11" s="23"/>
      <c r="BE11" s="34"/>
      <c r="BS11" s="20" t="s">
        <v>18</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18</v>
      </c>
    </row>
    <row r="13" s="1" customFormat="1" ht="12" customHeight="1">
      <c r="B13" s="24"/>
      <c r="C13" s="25"/>
      <c r="D13" s="35" t="s">
        <v>40</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35</v>
      </c>
      <c r="AL13" s="25"/>
      <c r="AM13" s="25"/>
      <c r="AN13" s="38" t="s">
        <v>41</v>
      </c>
      <c r="AO13" s="25"/>
      <c r="AP13" s="25"/>
      <c r="AQ13" s="25"/>
      <c r="AR13" s="23"/>
      <c r="BE13" s="34"/>
      <c r="BS13" s="20" t="s">
        <v>18</v>
      </c>
    </row>
    <row r="14">
      <c r="B14" s="24"/>
      <c r="C14" s="25"/>
      <c r="D14" s="25"/>
      <c r="E14" s="38" t="s">
        <v>41</v>
      </c>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5" t="s">
        <v>38</v>
      </c>
      <c r="AL14" s="25"/>
      <c r="AM14" s="25"/>
      <c r="AN14" s="38" t="s">
        <v>41</v>
      </c>
      <c r="AO14" s="25"/>
      <c r="AP14" s="25"/>
      <c r="AQ14" s="25"/>
      <c r="AR14" s="23"/>
      <c r="BE14" s="34"/>
      <c r="BS14" s="20" t="s">
        <v>18</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42</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35</v>
      </c>
      <c r="AL16" s="25"/>
      <c r="AM16" s="25"/>
      <c r="AN16" s="30" t="s">
        <v>43</v>
      </c>
      <c r="AO16" s="25"/>
      <c r="AP16" s="25"/>
      <c r="AQ16" s="25"/>
      <c r="AR16" s="23"/>
      <c r="BE16" s="34"/>
      <c r="BS16" s="20" t="s">
        <v>4</v>
      </c>
    </row>
    <row r="17" s="1" customFormat="1" ht="18.48" customHeight="1">
      <c r="B17" s="24"/>
      <c r="C17" s="25"/>
      <c r="D17" s="25"/>
      <c r="E17" s="30" t="s">
        <v>44</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38</v>
      </c>
      <c r="AL17" s="25"/>
      <c r="AM17" s="25"/>
      <c r="AN17" s="30" t="s">
        <v>45</v>
      </c>
      <c r="AO17" s="25"/>
      <c r="AP17" s="25"/>
      <c r="AQ17" s="25"/>
      <c r="AR17" s="23"/>
      <c r="BE17" s="34"/>
      <c r="BS17" s="20" t="s">
        <v>46</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47</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35</v>
      </c>
      <c r="AL19" s="25"/>
      <c r="AM19" s="25"/>
      <c r="AN19" s="30" t="s">
        <v>39</v>
      </c>
      <c r="AO19" s="25"/>
      <c r="AP19" s="25"/>
      <c r="AQ19" s="25"/>
      <c r="AR19" s="23"/>
      <c r="BE19" s="34"/>
      <c r="BS19" s="20" t="s">
        <v>6</v>
      </c>
    </row>
    <row r="20" s="1" customFormat="1" ht="18.48" customHeight="1">
      <c r="B20" s="24"/>
      <c r="C20" s="25"/>
      <c r="D20" s="25"/>
      <c r="E20" s="30" t="s">
        <v>48</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38</v>
      </c>
      <c r="AL20" s="25"/>
      <c r="AM20" s="25"/>
      <c r="AN20" s="30" t="s">
        <v>39</v>
      </c>
      <c r="AO20" s="25"/>
      <c r="AP20" s="25"/>
      <c r="AQ20" s="25"/>
      <c r="AR20" s="23"/>
      <c r="BE20" s="34"/>
      <c r="BS20" s="20" t="s">
        <v>4</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49</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47.25" customHeight="1">
      <c r="B23" s="24"/>
      <c r="C23" s="25"/>
      <c r="D23" s="25"/>
      <c r="E23" s="40" t="s">
        <v>50</v>
      </c>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25"/>
      <c r="AQ25" s="25"/>
      <c r="AR25" s="23"/>
      <c r="BE25" s="34"/>
    </row>
    <row r="26" s="2" customFormat="1" ht="25.92" customHeight="1">
      <c r="A26" s="42"/>
      <c r="B26" s="43"/>
      <c r="C26" s="44"/>
      <c r="D26" s="45" t="s">
        <v>51</v>
      </c>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7">
        <f>ROUND(AG54,2)</f>
        <v>0</v>
      </c>
      <c r="AL26" s="46"/>
      <c r="AM26" s="46"/>
      <c r="AN26" s="46"/>
      <c r="AO26" s="46"/>
      <c r="AP26" s="44"/>
      <c r="AQ26" s="44"/>
      <c r="AR26" s="48"/>
      <c r="BE26" s="34"/>
    </row>
    <row r="27" s="2" customFormat="1" ht="6.96" customHeight="1">
      <c r="A27" s="42"/>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8"/>
      <c r="BE27" s="34"/>
    </row>
    <row r="28" s="2" customFormat="1">
      <c r="A28" s="42"/>
      <c r="B28" s="43"/>
      <c r="C28" s="44"/>
      <c r="D28" s="44"/>
      <c r="E28" s="44"/>
      <c r="F28" s="44"/>
      <c r="G28" s="44"/>
      <c r="H28" s="44"/>
      <c r="I28" s="44"/>
      <c r="J28" s="44"/>
      <c r="K28" s="44"/>
      <c r="L28" s="49" t="s">
        <v>52</v>
      </c>
      <c r="M28" s="49"/>
      <c r="N28" s="49"/>
      <c r="O28" s="49"/>
      <c r="P28" s="49"/>
      <c r="Q28" s="44"/>
      <c r="R28" s="44"/>
      <c r="S28" s="44"/>
      <c r="T28" s="44"/>
      <c r="U28" s="44"/>
      <c r="V28" s="44"/>
      <c r="W28" s="49" t="s">
        <v>53</v>
      </c>
      <c r="X28" s="49"/>
      <c r="Y28" s="49"/>
      <c r="Z28" s="49"/>
      <c r="AA28" s="49"/>
      <c r="AB28" s="49"/>
      <c r="AC28" s="49"/>
      <c r="AD28" s="49"/>
      <c r="AE28" s="49"/>
      <c r="AF28" s="44"/>
      <c r="AG28" s="44"/>
      <c r="AH28" s="44"/>
      <c r="AI28" s="44"/>
      <c r="AJ28" s="44"/>
      <c r="AK28" s="49" t="s">
        <v>54</v>
      </c>
      <c r="AL28" s="49"/>
      <c r="AM28" s="49"/>
      <c r="AN28" s="49"/>
      <c r="AO28" s="49"/>
      <c r="AP28" s="44"/>
      <c r="AQ28" s="44"/>
      <c r="AR28" s="48"/>
      <c r="BE28" s="34"/>
    </row>
    <row r="29" s="3" customFormat="1" ht="14.4" customHeight="1">
      <c r="A29" s="3"/>
      <c r="B29" s="50"/>
      <c r="C29" s="51"/>
      <c r="D29" s="35" t="s">
        <v>55</v>
      </c>
      <c r="E29" s="51"/>
      <c r="F29" s="35" t="s">
        <v>56</v>
      </c>
      <c r="G29" s="51"/>
      <c r="H29" s="51"/>
      <c r="I29" s="51"/>
      <c r="J29" s="51"/>
      <c r="K29" s="51"/>
      <c r="L29" s="52">
        <v>0.20999999999999999</v>
      </c>
      <c r="M29" s="51"/>
      <c r="N29" s="51"/>
      <c r="O29" s="51"/>
      <c r="P29" s="51"/>
      <c r="Q29" s="51"/>
      <c r="R29" s="51"/>
      <c r="S29" s="51"/>
      <c r="T29" s="51"/>
      <c r="U29" s="51"/>
      <c r="V29" s="51"/>
      <c r="W29" s="53">
        <f>ROUND(AZ54, 2)</f>
        <v>0</v>
      </c>
      <c r="X29" s="51"/>
      <c r="Y29" s="51"/>
      <c r="Z29" s="51"/>
      <c r="AA29" s="51"/>
      <c r="AB29" s="51"/>
      <c r="AC29" s="51"/>
      <c r="AD29" s="51"/>
      <c r="AE29" s="51"/>
      <c r="AF29" s="51"/>
      <c r="AG29" s="51"/>
      <c r="AH29" s="51"/>
      <c r="AI29" s="51"/>
      <c r="AJ29" s="51"/>
      <c r="AK29" s="53">
        <f>ROUND(AV54, 2)</f>
        <v>0</v>
      </c>
      <c r="AL29" s="51"/>
      <c r="AM29" s="51"/>
      <c r="AN29" s="51"/>
      <c r="AO29" s="51"/>
      <c r="AP29" s="51"/>
      <c r="AQ29" s="51"/>
      <c r="AR29" s="54"/>
      <c r="BE29" s="55"/>
    </row>
    <row r="30" s="3" customFormat="1" ht="14.4" customHeight="1">
      <c r="A30" s="3"/>
      <c r="B30" s="50"/>
      <c r="C30" s="51"/>
      <c r="D30" s="51"/>
      <c r="E30" s="51"/>
      <c r="F30" s="35" t="s">
        <v>57</v>
      </c>
      <c r="G30" s="51"/>
      <c r="H30" s="51"/>
      <c r="I30" s="51"/>
      <c r="J30" s="51"/>
      <c r="K30" s="51"/>
      <c r="L30" s="52">
        <v>0.12</v>
      </c>
      <c r="M30" s="51"/>
      <c r="N30" s="51"/>
      <c r="O30" s="51"/>
      <c r="P30" s="51"/>
      <c r="Q30" s="51"/>
      <c r="R30" s="51"/>
      <c r="S30" s="51"/>
      <c r="T30" s="51"/>
      <c r="U30" s="51"/>
      <c r="V30" s="51"/>
      <c r="W30" s="53">
        <f>ROUND(BA54, 2)</f>
        <v>0</v>
      </c>
      <c r="X30" s="51"/>
      <c r="Y30" s="51"/>
      <c r="Z30" s="51"/>
      <c r="AA30" s="51"/>
      <c r="AB30" s="51"/>
      <c r="AC30" s="51"/>
      <c r="AD30" s="51"/>
      <c r="AE30" s="51"/>
      <c r="AF30" s="51"/>
      <c r="AG30" s="51"/>
      <c r="AH30" s="51"/>
      <c r="AI30" s="51"/>
      <c r="AJ30" s="51"/>
      <c r="AK30" s="53">
        <f>ROUND(AW54, 2)</f>
        <v>0</v>
      </c>
      <c r="AL30" s="51"/>
      <c r="AM30" s="51"/>
      <c r="AN30" s="51"/>
      <c r="AO30" s="51"/>
      <c r="AP30" s="51"/>
      <c r="AQ30" s="51"/>
      <c r="AR30" s="54"/>
      <c r="BE30" s="55"/>
    </row>
    <row r="31" hidden="1" s="3" customFormat="1" ht="14.4" customHeight="1">
      <c r="A31" s="3"/>
      <c r="B31" s="50"/>
      <c r="C31" s="51"/>
      <c r="D31" s="51"/>
      <c r="E31" s="51"/>
      <c r="F31" s="35" t="s">
        <v>58</v>
      </c>
      <c r="G31" s="51"/>
      <c r="H31" s="51"/>
      <c r="I31" s="51"/>
      <c r="J31" s="51"/>
      <c r="K31" s="51"/>
      <c r="L31" s="52">
        <v>0.20999999999999999</v>
      </c>
      <c r="M31" s="51"/>
      <c r="N31" s="51"/>
      <c r="O31" s="51"/>
      <c r="P31" s="51"/>
      <c r="Q31" s="51"/>
      <c r="R31" s="51"/>
      <c r="S31" s="51"/>
      <c r="T31" s="51"/>
      <c r="U31" s="51"/>
      <c r="V31" s="51"/>
      <c r="W31" s="53">
        <f>ROUND(BB54, 2)</f>
        <v>0</v>
      </c>
      <c r="X31" s="51"/>
      <c r="Y31" s="51"/>
      <c r="Z31" s="51"/>
      <c r="AA31" s="51"/>
      <c r="AB31" s="51"/>
      <c r="AC31" s="51"/>
      <c r="AD31" s="51"/>
      <c r="AE31" s="51"/>
      <c r="AF31" s="51"/>
      <c r="AG31" s="51"/>
      <c r="AH31" s="51"/>
      <c r="AI31" s="51"/>
      <c r="AJ31" s="51"/>
      <c r="AK31" s="53">
        <v>0</v>
      </c>
      <c r="AL31" s="51"/>
      <c r="AM31" s="51"/>
      <c r="AN31" s="51"/>
      <c r="AO31" s="51"/>
      <c r="AP31" s="51"/>
      <c r="AQ31" s="51"/>
      <c r="AR31" s="54"/>
      <c r="BE31" s="55"/>
    </row>
    <row r="32" hidden="1" s="3" customFormat="1" ht="14.4" customHeight="1">
      <c r="A32" s="3"/>
      <c r="B32" s="50"/>
      <c r="C32" s="51"/>
      <c r="D32" s="51"/>
      <c r="E32" s="51"/>
      <c r="F32" s="35" t="s">
        <v>59</v>
      </c>
      <c r="G32" s="51"/>
      <c r="H32" s="51"/>
      <c r="I32" s="51"/>
      <c r="J32" s="51"/>
      <c r="K32" s="51"/>
      <c r="L32" s="52">
        <v>0.12</v>
      </c>
      <c r="M32" s="51"/>
      <c r="N32" s="51"/>
      <c r="O32" s="51"/>
      <c r="P32" s="51"/>
      <c r="Q32" s="51"/>
      <c r="R32" s="51"/>
      <c r="S32" s="51"/>
      <c r="T32" s="51"/>
      <c r="U32" s="51"/>
      <c r="V32" s="51"/>
      <c r="W32" s="53">
        <f>ROUND(BC54, 2)</f>
        <v>0</v>
      </c>
      <c r="X32" s="51"/>
      <c r="Y32" s="51"/>
      <c r="Z32" s="51"/>
      <c r="AA32" s="51"/>
      <c r="AB32" s="51"/>
      <c r="AC32" s="51"/>
      <c r="AD32" s="51"/>
      <c r="AE32" s="51"/>
      <c r="AF32" s="51"/>
      <c r="AG32" s="51"/>
      <c r="AH32" s="51"/>
      <c r="AI32" s="51"/>
      <c r="AJ32" s="51"/>
      <c r="AK32" s="53">
        <v>0</v>
      </c>
      <c r="AL32" s="51"/>
      <c r="AM32" s="51"/>
      <c r="AN32" s="51"/>
      <c r="AO32" s="51"/>
      <c r="AP32" s="51"/>
      <c r="AQ32" s="51"/>
      <c r="AR32" s="54"/>
      <c r="BE32" s="55"/>
    </row>
    <row r="33" hidden="1" s="3" customFormat="1" ht="14.4" customHeight="1">
      <c r="A33" s="3"/>
      <c r="B33" s="50"/>
      <c r="C33" s="51"/>
      <c r="D33" s="51"/>
      <c r="E33" s="51"/>
      <c r="F33" s="35" t="s">
        <v>60</v>
      </c>
      <c r="G33" s="51"/>
      <c r="H33" s="51"/>
      <c r="I33" s="51"/>
      <c r="J33" s="51"/>
      <c r="K33" s="51"/>
      <c r="L33" s="52">
        <v>0</v>
      </c>
      <c r="M33" s="51"/>
      <c r="N33" s="51"/>
      <c r="O33" s="51"/>
      <c r="P33" s="51"/>
      <c r="Q33" s="51"/>
      <c r="R33" s="51"/>
      <c r="S33" s="51"/>
      <c r="T33" s="51"/>
      <c r="U33" s="51"/>
      <c r="V33" s="51"/>
      <c r="W33" s="53">
        <f>ROUND(BD54, 2)</f>
        <v>0</v>
      </c>
      <c r="X33" s="51"/>
      <c r="Y33" s="51"/>
      <c r="Z33" s="51"/>
      <c r="AA33" s="51"/>
      <c r="AB33" s="51"/>
      <c r="AC33" s="51"/>
      <c r="AD33" s="51"/>
      <c r="AE33" s="51"/>
      <c r="AF33" s="51"/>
      <c r="AG33" s="51"/>
      <c r="AH33" s="51"/>
      <c r="AI33" s="51"/>
      <c r="AJ33" s="51"/>
      <c r="AK33" s="53">
        <v>0</v>
      </c>
      <c r="AL33" s="51"/>
      <c r="AM33" s="51"/>
      <c r="AN33" s="51"/>
      <c r="AO33" s="51"/>
      <c r="AP33" s="51"/>
      <c r="AQ33" s="51"/>
      <c r="AR33" s="54"/>
      <c r="BE33" s="3"/>
    </row>
    <row r="34" s="2" customFormat="1" ht="6.96" customHeight="1">
      <c r="A34" s="42"/>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8"/>
      <c r="BE34" s="42"/>
    </row>
    <row r="35" s="2" customFormat="1" ht="25.92" customHeight="1">
      <c r="A35" s="42"/>
      <c r="B35" s="43"/>
      <c r="C35" s="56"/>
      <c r="D35" s="57" t="s">
        <v>61</v>
      </c>
      <c r="E35" s="58"/>
      <c r="F35" s="58"/>
      <c r="G35" s="58"/>
      <c r="H35" s="58"/>
      <c r="I35" s="58"/>
      <c r="J35" s="58"/>
      <c r="K35" s="58"/>
      <c r="L35" s="58"/>
      <c r="M35" s="58"/>
      <c r="N35" s="58"/>
      <c r="O35" s="58"/>
      <c r="P35" s="58"/>
      <c r="Q35" s="58"/>
      <c r="R35" s="58"/>
      <c r="S35" s="58"/>
      <c r="T35" s="59" t="s">
        <v>62</v>
      </c>
      <c r="U35" s="58"/>
      <c r="V35" s="58"/>
      <c r="W35" s="58"/>
      <c r="X35" s="60" t="s">
        <v>63</v>
      </c>
      <c r="Y35" s="58"/>
      <c r="Z35" s="58"/>
      <c r="AA35" s="58"/>
      <c r="AB35" s="58"/>
      <c r="AC35" s="58"/>
      <c r="AD35" s="58"/>
      <c r="AE35" s="58"/>
      <c r="AF35" s="58"/>
      <c r="AG35" s="58"/>
      <c r="AH35" s="58"/>
      <c r="AI35" s="58"/>
      <c r="AJ35" s="58"/>
      <c r="AK35" s="61">
        <f>SUM(AK26:AK33)</f>
        <v>0</v>
      </c>
      <c r="AL35" s="58"/>
      <c r="AM35" s="58"/>
      <c r="AN35" s="58"/>
      <c r="AO35" s="62"/>
      <c r="AP35" s="56"/>
      <c r="AQ35" s="56"/>
      <c r="AR35" s="48"/>
      <c r="BE35" s="42"/>
    </row>
    <row r="36" s="2" customFormat="1" ht="6.96" customHeight="1">
      <c r="A36" s="42"/>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8"/>
      <c r="BE36" s="42"/>
    </row>
    <row r="37" s="2" customFormat="1" ht="6.96" customHeight="1">
      <c r="A37" s="42"/>
      <c r="B37" s="63"/>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48"/>
      <c r="BE37" s="42"/>
    </row>
    <row r="41" s="2" customFormat="1" ht="6.96" customHeight="1">
      <c r="A41" s="42"/>
      <c r="B41" s="65"/>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48"/>
      <c r="BE41" s="42"/>
    </row>
    <row r="42" s="2" customFormat="1" ht="24.96" customHeight="1">
      <c r="A42" s="42"/>
      <c r="B42" s="43"/>
      <c r="C42" s="26" t="s">
        <v>64</v>
      </c>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8"/>
      <c r="BE42" s="42"/>
    </row>
    <row r="43" s="2" customFormat="1" ht="6.96" customHeight="1">
      <c r="A43" s="42"/>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8"/>
      <c r="BE43" s="42"/>
    </row>
    <row r="44" s="4" customFormat="1" ht="12" customHeight="1">
      <c r="A44" s="4"/>
      <c r="B44" s="67"/>
      <c r="C44" s="35" t="s">
        <v>13</v>
      </c>
      <c r="D44" s="68"/>
      <c r="E44" s="68"/>
      <c r="F44" s="68"/>
      <c r="G44" s="68"/>
      <c r="H44" s="68"/>
      <c r="I44" s="68"/>
      <c r="J44" s="68"/>
      <c r="K44" s="68"/>
      <c r="L44" s="68" t="str">
        <f>K5</f>
        <v>2022_OV45_R3</v>
      </c>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9"/>
      <c r="BE44" s="4"/>
    </row>
    <row r="45" s="5" customFormat="1" ht="36.96" customHeight="1">
      <c r="A45" s="5"/>
      <c r="B45" s="70"/>
      <c r="C45" s="71" t="s">
        <v>16</v>
      </c>
      <c r="D45" s="72"/>
      <c r="E45" s="72"/>
      <c r="F45" s="72"/>
      <c r="G45" s="72"/>
      <c r="H45" s="72"/>
      <c r="I45" s="72"/>
      <c r="J45" s="72"/>
      <c r="K45" s="72"/>
      <c r="L45" s="73" t="str">
        <f>K6</f>
        <v>SŠ a ZŠ Beroun</v>
      </c>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4"/>
      <c r="BE45" s="5"/>
    </row>
    <row r="46" s="2" customFormat="1" ht="6.96" customHeight="1">
      <c r="A46" s="42"/>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8"/>
      <c r="BE46" s="42"/>
    </row>
    <row r="47" s="2" customFormat="1" ht="12" customHeight="1">
      <c r="A47" s="42"/>
      <c r="B47" s="43"/>
      <c r="C47" s="35" t="s">
        <v>24</v>
      </c>
      <c r="D47" s="44"/>
      <c r="E47" s="44"/>
      <c r="F47" s="44"/>
      <c r="G47" s="44"/>
      <c r="H47" s="44"/>
      <c r="I47" s="44"/>
      <c r="J47" s="44"/>
      <c r="K47" s="44"/>
      <c r="L47" s="75" t="str">
        <f>IF(K8="","",K8)</f>
        <v>Karla Čapka 1457, 266 01 Beroun</v>
      </c>
      <c r="M47" s="44"/>
      <c r="N47" s="44"/>
      <c r="O47" s="44"/>
      <c r="P47" s="44"/>
      <c r="Q47" s="44"/>
      <c r="R47" s="44"/>
      <c r="S47" s="44"/>
      <c r="T47" s="44"/>
      <c r="U47" s="44"/>
      <c r="V47" s="44"/>
      <c r="W47" s="44"/>
      <c r="X47" s="44"/>
      <c r="Y47" s="44"/>
      <c r="Z47" s="44"/>
      <c r="AA47" s="44"/>
      <c r="AB47" s="44"/>
      <c r="AC47" s="44"/>
      <c r="AD47" s="44"/>
      <c r="AE47" s="44"/>
      <c r="AF47" s="44"/>
      <c r="AG47" s="44"/>
      <c r="AH47" s="44"/>
      <c r="AI47" s="35" t="s">
        <v>26</v>
      </c>
      <c r="AJ47" s="44"/>
      <c r="AK47" s="44"/>
      <c r="AL47" s="44"/>
      <c r="AM47" s="76" t="str">
        <f>IF(AN8= "","",AN8)</f>
        <v>29. 10. 2024</v>
      </c>
      <c r="AN47" s="76"/>
      <c r="AO47" s="44"/>
      <c r="AP47" s="44"/>
      <c r="AQ47" s="44"/>
      <c r="AR47" s="48"/>
      <c r="BE47" s="42"/>
    </row>
    <row r="48" s="2" customFormat="1" ht="6.96" customHeight="1">
      <c r="A48" s="42"/>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8"/>
      <c r="BE48" s="42"/>
    </row>
    <row r="49" s="2" customFormat="1" ht="15.15" customHeight="1">
      <c r="A49" s="42"/>
      <c r="B49" s="43"/>
      <c r="C49" s="35" t="s">
        <v>34</v>
      </c>
      <c r="D49" s="44"/>
      <c r="E49" s="44"/>
      <c r="F49" s="44"/>
      <c r="G49" s="44"/>
      <c r="H49" s="44"/>
      <c r="I49" s="44"/>
      <c r="J49" s="44"/>
      <c r="K49" s="44"/>
      <c r="L49" s="68" t="str">
        <f>IF(E11= "","",E11)</f>
        <v>Střední škola a Základní škola Beroun, p.o.</v>
      </c>
      <c r="M49" s="44"/>
      <c r="N49" s="44"/>
      <c r="O49" s="44"/>
      <c r="P49" s="44"/>
      <c r="Q49" s="44"/>
      <c r="R49" s="44"/>
      <c r="S49" s="44"/>
      <c r="T49" s="44"/>
      <c r="U49" s="44"/>
      <c r="V49" s="44"/>
      <c r="W49" s="44"/>
      <c r="X49" s="44"/>
      <c r="Y49" s="44"/>
      <c r="Z49" s="44"/>
      <c r="AA49" s="44"/>
      <c r="AB49" s="44"/>
      <c r="AC49" s="44"/>
      <c r="AD49" s="44"/>
      <c r="AE49" s="44"/>
      <c r="AF49" s="44"/>
      <c r="AG49" s="44"/>
      <c r="AH49" s="44"/>
      <c r="AI49" s="35" t="s">
        <v>42</v>
      </c>
      <c r="AJ49" s="44"/>
      <c r="AK49" s="44"/>
      <c r="AL49" s="44"/>
      <c r="AM49" s="77" t="str">
        <f>IF(E17="","",E17)</f>
        <v>DPU REVIT s.r.o.</v>
      </c>
      <c r="AN49" s="68"/>
      <c r="AO49" s="68"/>
      <c r="AP49" s="68"/>
      <c r="AQ49" s="44"/>
      <c r="AR49" s="48"/>
      <c r="AS49" s="78" t="s">
        <v>65</v>
      </c>
      <c r="AT49" s="79"/>
      <c r="AU49" s="80"/>
      <c r="AV49" s="80"/>
      <c r="AW49" s="80"/>
      <c r="AX49" s="80"/>
      <c r="AY49" s="80"/>
      <c r="AZ49" s="80"/>
      <c r="BA49" s="80"/>
      <c r="BB49" s="80"/>
      <c r="BC49" s="80"/>
      <c r="BD49" s="81"/>
      <c r="BE49" s="42"/>
    </row>
    <row r="50" s="2" customFormat="1" ht="15.15" customHeight="1">
      <c r="A50" s="42"/>
      <c r="B50" s="43"/>
      <c r="C50" s="35" t="s">
        <v>40</v>
      </c>
      <c r="D50" s="44"/>
      <c r="E50" s="44"/>
      <c r="F50" s="44"/>
      <c r="G50" s="44"/>
      <c r="H50" s="44"/>
      <c r="I50" s="44"/>
      <c r="J50" s="44"/>
      <c r="K50" s="44"/>
      <c r="L50" s="68" t="str">
        <f>IF(E14= "Vyplň údaj","",E14)</f>
        <v/>
      </c>
      <c r="M50" s="44"/>
      <c r="N50" s="44"/>
      <c r="O50" s="44"/>
      <c r="P50" s="44"/>
      <c r="Q50" s="44"/>
      <c r="R50" s="44"/>
      <c r="S50" s="44"/>
      <c r="T50" s="44"/>
      <c r="U50" s="44"/>
      <c r="V50" s="44"/>
      <c r="W50" s="44"/>
      <c r="X50" s="44"/>
      <c r="Y50" s="44"/>
      <c r="Z50" s="44"/>
      <c r="AA50" s="44"/>
      <c r="AB50" s="44"/>
      <c r="AC50" s="44"/>
      <c r="AD50" s="44"/>
      <c r="AE50" s="44"/>
      <c r="AF50" s="44"/>
      <c r="AG50" s="44"/>
      <c r="AH50" s="44"/>
      <c r="AI50" s="35" t="s">
        <v>47</v>
      </c>
      <c r="AJ50" s="44"/>
      <c r="AK50" s="44"/>
      <c r="AL50" s="44"/>
      <c r="AM50" s="77" t="str">
        <f>IF(E20="","",E20)</f>
        <v xml:space="preserve"> </v>
      </c>
      <c r="AN50" s="68"/>
      <c r="AO50" s="68"/>
      <c r="AP50" s="68"/>
      <c r="AQ50" s="44"/>
      <c r="AR50" s="48"/>
      <c r="AS50" s="82"/>
      <c r="AT50" s="83"/>
      <c r="AU50" s="84"/>
      <c r="AV50" s="84"/>
      <c r="AW50" s="84"/>
      <c r="AX50" s="84"/>
      <c r="AY50" s="84"/>
      <c r="AZ50" s="84"/>
      <c r="BA50" s="84"/>
      <c r="BB50" s="84"/>
      <c r="BC50" s="84"/>
      <c r="BD50" s="85"/>
      <c r="BE50" s="42"/>
    </row>
    <row r="51" s="2" customFormat="1" ht="10.8" customHeight="1">
      <c r="A51" s="42"/>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8"/>
      <c r="AS51" s="86"/>
      <c r="AT51" s="87"/>
      <c r="AU51" s="88"/>
      <c r="AV51" s="88"/>
      <c r="AW51" s="88"/>
      <c r="AX51" s="88"/>
      <c r="AY51" s="88"/>
      <c r="AZ51" s="88"/>
      <c r="BA51" s="88"/>
      <c r="BB51" s="88"/>
      <c r="BC51" s="88"/>
      <c r="BD51" s="89"/>
      <c r="BE51" s="42"/>
    </row>
    <row r="52" s="2" customFormat="1" ht="29.28" customHeight="1">
      <c r="A52" s="42"/>
      <c r="B52" s="43"/>
      <c r="C52" s="90" t="s">
        <v>66</v>
      </c>
      <c r="D52" s="91"/>
      <c r="E52" s="91"/>
      <c r="F52" s="91"/>
      <c r="G52" s="91"/>
      <c r="H52" s="92"/>
      <c r="I52" s="93" t="s">
        <v>67</v>
      </c>
      <c r="J52" s="91"/>
      <c r="K52" s="91"/>
      <c r="L52" s="91"/>
      <c r="M52" s="91"/>
      <c r="N52" s="91"/>
      <c r="O52" s="91"/>
      <c r="P52" s="91"/>
      <c r="Q52" s="91"/>
      <c r="R52" s="91"/>
      <c r="S52" s="91"/>
      <c r="T52" s="91"/>
      <c r="U52" s="91"/>
      <c r="V52" s="91"/>
      <c r="W52" s="91"/>
      <c r="X52" s="91"/>
      <c r="Y52" s="91"/>
      <c r="Z52" s="91"/>
      <c r="AA52" s="91"/>
      <c r="AB52" s="91"/>
      <c r="AC52" s="91"/>
      <c r="AD52" s="91"/>
      <c r="AE52" s="91"/>
      <c r="AF52" s="91"/>
      <c r="AG52" s="94" t="s">
        <v>68</v>
      </c>
      <c r="AH52" s="91"/>
      <c r="AI52" s="91"/>
      <c r="AJ52" s="91"/>
      <c r="AK52" s="91"/>
      <c r="AL52" s="91"/>
      <c r="AM52" s="91"/>
      <c r="AN52" s="93" t="s">
        <v>69</v>
      </c>
      <c r="AO52" s="91"/>
      <c r="AP52" s="91"/>
      <c r="AQ52" s="95" t="s">
        <v>70</v>
      </c>
      <c r="AR52" s="48"/>
      <c r="AS52" s="96" t="s">
        <v>71</v>
      </c>
      <c r="AT52" s="97" t="s">
        <v>72</v>
      </c>
      <c r="AU52" s="97" t="s">
        <v>73</v>
      </c>
      <c r="AV52" s="97" t="s">
        <v>74</v>
      </c>
      <c r="AW52" s="97" t="s">
        <v>75</v>
      </c>
      <c r="AX52" s="97" t="s">
        <v>76</v>
      </c>
      <c r="AY52" s="97" t="s">
        <v>77</v>
      </c>
      <c r="AZ52" s="97" t="s">
        <v>78</v>
      </c>
      <c r="BA52" s="97" t="s">
        <v>79</v>
      </c>
      <c r="BB52" s="97" t="s">
        <v>80</v>
      </c>
      <c r="BC52" s="97" t="s">
        <v>81</v>
      </c>
      <c r="BD52" s="98" t="s">
        <v>82</v>
      </c>
      <c r="BE52" s="42"/>
    </row>
    <row r="53" s="2" customFormat="1" ht="10.8" customHeight="1">
      <c r="A53" s="42"/>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8"/>
      <c r="AS53" s="99"/>
      <c r="AT53" s="100"/>
      <c r="AU53" s="100"/>
      <c r="AV53" s="100"/>
      <c r="AW53" s="100"/>
      <c r="AX53" s="100"/>
      <c r="AY53" s="100"/>
      <c r="AZ53" s="100"/>
      <c r="BA53" s="100"/>
      <c r="BB53" s="100"/>
      <c r="BC53" s="100"/>
      <c r="BD53" s="101"/>
      <c r="BE53" s="42"/>
    </row>
    <row r="54" s="6" customFormat="1" ht="32.4" customHeight="1">
      <c r="A54" s="6"/>
      <c r="B54" s="102"/>
      <c r="C54" s="103" t="s">
        <v>83</v>
      </c>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5">
        <f>ROUND(AG55+SUM(AG68:AG70),2)</f>
        <v>0</v>
      </c>
      <c r="AH54" s="105"/>
      <c r="AI54" s="105"/>
      <c r="AJ54" s="105"/>
      <c r="AK54" s="105"/>
      <c r="AL54" s="105"/>
      <c r="AM54" s="105"/>
      <c r="AN54" s="106">
        <f>SUM(AG54,AT54)</f>
        <v>0</v>
      </c>
      <c r="AO54" s="106"/>
      <c r="AP54" s="106"/>
      <c r="AQ54" s="107" t="s">
        <v>39</v>
      </c>
      <c r="AR54" s="108"/>
      <c r="AS54" s="109">
        <f>ROUND(AS55+SUM(AS68:AS70),2)</f>
        <v>0</v>
      </c>
      <c r="AT54" s="110">
        <f>ROUND(SUM(AV54:AW54),2)</f>
        <v>0</v>
      </c>
      <c r="AU54" s="111">
        <f>ROUND(AU55+SUM(AU68:AU70),5)</f>
        <v>0</v>
      </c>
      <c r="AV54" s="110">
        <f>ROUND(AZ54*L29,2)</f>
        <v>0</v>
      </c>
      <c r="AW54" s="110">
        <f>ROUND(BA54*L30,2)</f>
        <v>0</v>
      </c>
      <c r="AX54" s="110">
        <f>ROUND(BB54*L29,2)</f>
        <v>0</v>
      </c>
      <c r="AY54" s="110">
        <f>ROUND(BC54*L30,2)</f>
        <v>0</v>
      </c>
      <c r="AZ54" s="110">
        <f>ROUND(AZ55+SUM(AZ68:AZ70),2)</f>
        <v>0</v>
      </c>
      <c r="BA54" s="110">
        <f>ROUND(BA55+SUM(BA68:BA70),2)</f>
        <v>0</v>
      </c>
      <c r="BB54" s="110">
        <f>ROUND(BB55+SUM(BB68:BB70),2)</f>
        <v>0</v>
      </c>
      <c r="BC54" s="110">
        <f>ROUND(BC55+SUM(BC68:BC70),2)</f>
        <v>0</v>
      </c>
      <c r="BD54" s="112">
        <f>ROUND(BD55+SUM(BD68:BD70),2)</f>
        <v>0</v>
      </c>
      <c r="BE54" s="6"/>
      <c r="BS54" s="113" t="s">
        <v>84</v>
      </c>
      <c r="BT54" s="113" t="s">
        <v>85</v>
      </c>
      <c r="BU54" s="114" t="s">
        <v>86</v>
      </c>
      <c r="BV54" s="113" t="s">
        <v>87</v>
      </c>
      <c r="BW54" s="113" t="s">
        <v>5</v>
      </c>
      <c r="BX54" s="113" t="s">
        <v>88</v>
      </c>
      <c r="CL54" s="113" t="s">
        <v>20</v>
      </c>
    </row>
    <row r="55" s="7" customFormat="1" ht="16.5" customHeight="1">
      <c r="A55" s="7"/>
      <c r="B55" s="115"/>
      <c r="C55" s="116"/>
      <c r="D55" s="117" t="s">
        <v>89</v>
      </c>
      <c r="E55" s="117"/>
      <c r="F55" s="117"/>
      <c r="G55" s="117"/>
      <c r="H55" s="117"/>
      <c r="I55" s="118"/>
      <c r="J55" s="117" t="s">
        <v>90</v>
      </c>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9">
        <f>ROUND(AG56+SUM(AG57:AG60)+AG63+AG67,2)</f>
        <v>0</v>
      </c>
      <c r="AH55" s="118"/>
      <c r="AI55" s="118"/>
      <c r="AJ55" s="118"/>
      <c r="AK55" s="118"/>
      <c r="AL55" s="118"/>
      <c r="AM55" s="118"/>
      <c r="AN55" s="120">
        <f>SUM(AG55,AT55)</f>
        <v>0</v>
      </c>
      <c r="AO55" s="118"/>
      <c r="AP55" s="118"/>
      <c r="AQ55" s="121" t="s">
        <v>91</v>
      </c>
      <c r="AR55" s="122"/>
      <c r="AS55" s="123">
        <f>ROUND(AS56+SUM(AS57:AS60)+AS63+AS67,2)</f>
        <v>0</v>
      </c>
      <c r="AT55" s="124">
        <f>ROUND(SUM(AV55:AW55),2)</f>
        <v>0</v>
      </c>
      <c r="AU55" s="125">
        <f>ROUND(AU56+SUM(AU57:AU60)+AU63+AU67,5)</f>
        <v>0</v>
      </c>
      <c r="AV55" s="124">
        <f>ROUND(AZ55*L29,2)</f>
        <v>0</v>
      </c>
      <c r="AW55" s="124">
        <f>ROUND(BA55*L30,2)</f>
        <v>0</v>
      </c>
      <c r="AX55" s="124">
        <f>ROUND(BB55*L29,2)</f>
        <v>0</v>
      </c>
      <c r="AY55" s="124">
        <f>ROUND(BC55*L30,2)</f>
        <v>0</v>
      </c>
      <c r="AZ55" s="124">
        <f>ROUND(AZ56+SUM(AZ57:AZ60)+AZ63+AZ67,2)</f>
        <v>0</v>
      </c>
      <c r="BA55" s="124">
        <f>ROUND(BA56+SUM(BA57:BA60)+BA63+BA67,2)</f>
        <v>0</v>
      </c>
      <c r="BB55" s="124">
        <f>ROUND(BB56+SUM(BB57:BB60)+BB63+BB67,2)</f>
        <v>0</v>
      </c>
      <c r="BC55" s="124">
        <f>ROUND(BC56+SUM(BC57:BC60)+BC63+BC67,2)</f>
        <v>0</v>
      </c>
      <c r="BD55" s="126">
        <f>ROUND(BD56+SUM(BD57:BD60)+BD63+BD67,2)</f>
        <v>0</v>
      </c>
      <c r="BE55" s="7"/>
      <c r="BS55" s="127" t="s">
        <v>84</v>
      </c>
      <c r="BT55" s="127" t="s">
        <v>23</v>
      </c>
      <c r="BU55" s="127" t="s">
        <v>86</v>
      </c>
      <c r="BV55" s="127" t="s">
        <v>87</v>
      </c>
      <c r="BW55" s="127" t="s">
        <v>92</v>
      </c>
      <c r="BX55" s="127" t="s">
        <v>5</v>
      </c>
      <c r="CL55" s="127" t="s">
        <v>39</v>
      </c>
      <c r="CM55" s="127" t="s">
        <v>93</v>
      </c>
    </row>
    <row r="56" s="4" customFormat="1" ht="16.5" customHeight="1">
      <c r="A56" s="128" t="s">
        <v>94</v>
      </c>
      <c r="B56" s="67"/>
      <c r="C56" s="129"/>
      <c r="D56" s="129"/>
      <c r="E56" s="130" t="s">
        <v>95</v>
      </c>
      <c r="F56" s="130"/>
      <c r="G56" s="130"/>
      <c r="H56" s="130"/>
      <c r="I56" s="130"/>
      <c r="J56" s="129"/>
      <c r="K56" s="130" t="s">
        <v>96</v>
      </c>
      <c r="L56" s="130"/>
      <c r="M56" s="130"/>
      <c r="N56" s="130"/>
      <c r="O56" s="130"/>
      <c r="P56" s="130"/>
      <c r="Q56" s="130"/>
      <c r="R56" s="130"/>
      <c r="S56" s="130"/>
      <c r="T56" s="130"/>
      <c r="U56" s="130"/>
      <c r="V56" s="130"/>
      <c r="W56" s="130"/>
      <c r="X56" s="130"/>
      <c r="Y56" s="130"/>
      <c r="Z56" s="130"/>
      <c r="AA56" s="130"/>
      <c r="AB56" s="130"/>
      <c r="AC56" s="130"/>
      <c r="AD56" s="130"/>
      <c r="AE56" s="130"/>
      <c r="AF56" s="130"/>
      <c r="AG56" s="131">
        <f>'D11 - Stavební část'!J32</f>
        <v>0</v>
      </c>
      <c r="AH56" s="129"/>
      <c r="AI56" s="129"/>
      <c r="AJ56" s="129"/>
      <c r="AK56" s="129"/>
      <c r="AL56" s="129"/>
      <c r="AM56" s="129"/>
      <c r="AN56" s="131">
        <f>SUM(AG56,AT56)</f>
        <v>0</v>
      </c>
      <c r="AO56" s="129"/>
      <c r="AP56" s="129"/>
      <c r="AQ56" s="132" t="s">
        <v>97</v>
      </c>
      <c r="AR56" s="69"/>
      <c r="AS56" s="133">
        <v>0</v>
      </c>
      <c r="AT56" s="134">
        <f>ROUND(SUM(AV56:AW56),2)</f>
        <v>0</v>
      </c>
      <c r="AU56" s="135">
        <f>'D11 - Stavební část'!P126</f>
        <v>0</v>
      </c>
      <c r="AV56" s="134">
        <f>'D11 - Stavební část'!J35</f>
        <v>0</v>
      </c>
      <c r="AW56" s="134">
        <f>'D11 - Stavební část'!J36</f>
        <v>0</v>
      </c>
      <c r="AX56" s="134">
        <f>'D11 - Stavební část'!J37</f>
        <v>0</v>
      </c>
      <c r="AY56" s="134">
        <f>'D11 - Stavební část'!J38</f>
        <v>0</v>
      </c>
      <c r="AZ56" s="134">
        <f>'D11 - Stavební část'!F35</f>
        <v>0</v>
      </c>
      <c r="BA56" s="134">
        <f>'D11 - Stavební část'!F36</f>
        <v>0</v>
      </c>
      <c r="BB56" s="134">
        <f>'D11 - Stavební část'!F37</f>
        <v>0</v>
      </c>
      <c r="BC56" s="134">
        <f>'D11 - Stavební část'!F38</f>
        <v>0</v>
      </c>
      <c r="BD56" s="136">
        <f>'D11 - Stavební část'!F39</f>
        <v>0</v>
      </c>
      <c r="BE56" s="4"/>
      <c r="BT56" s="137" t="s">
        <v>93</v>
      </c>
      <c r="BV56" s="137" t="s">
        <v>87</v>
      </c>
      <c r="BW56" s="137" t="s">
        <v>98</v>
      </c>
      <c r="BX56" s="137" t="s">
        <v>92</v>
      </c>
      <c r="CL56" s="137" t="s">
        <v>39</v>
      </c>
    </row>
    <row r="57" s="4" customFormat="1" ht="16.5" customHeight="1">
      <c r="A57" s="128" t="s">
        <v>94</v>
      </c>
      <c r="B57" s="67"/>
      <c r="C57" s="129"/>
      <c r="D57" s="129"/>
      <c r="E57" s="130" t="s">
        <v>99</v>
      </c>
      <c r="F57" s="130"/>
      <c r="G57" s="130"/>
      <c r="H57" s="130"/>
      <c r="I57" s="130"/>
      <c r="J57" s="129"/>
      <c r="K57" s="130" t="s">
        <v>100</v>
      </c>
      <c r="L57" s="130"/>
      <c r="M57" s="130"/>
      <c r="N57" s="130"/>
      <c r="O57" s="130"/>
      <c r="P57" s="130"/>
      <c r="Q57" s="130"/>
      <c r="R57" s="130"/>
      <c r="S57" s="130"/>
      <c r="T57" s="130"/>
      <c r="U57" s="130"/>
      <c r="V57" s="130"/>
      <c r="W57" s="130"/>
      <c r="X57" s="130"/>
      <c r="Y57" s="130"/>
      <c r="Z57" s="130"/>
      <c r="AA57" s="130"/>
      <c r="AB57" s="130"/>
      <c r="AC57" s="130"/>
      <c r="AD57" s="130"/>
      <c r="AE57" s="130"/>
      <c r="AF57" s="130"/>
      <c r="AG57" s="131">
        <f>'D141a - Vytápění - strojo...'!J32</f>
        <v>0</v>
      </c>
      <c r="AH57" s="129"/>
      <c r="AI57" s="129"/>
      <c r="AJ57" s="129"/>
      <c r="AK57" s="129"/>
      <c r="AL57" s="129"/>
      <c r="AM57" s="129"/>
      <c r="AN57" s="131">
        <f>SUM(AG57,AT57)</f>
        <v>0</v>
      </c>
      <c r="AO57" s="129"/>
      <c r="AP57" s="129"/>
      <c r="AQ57" s="132" t="s">
        <v>97</v>
      </c>
      <c r="AR57" s="69"/>
      <c r="AS57" s="133">
        <v>0</v>
      </c>
      <c r="AT57" s="134">
        <f>ROUND(SUM(AV57:AW57),2)</f>
        <v>0</v>
      </c>
      <c r="AU57" s="135">
        <f>'D141a - Vytápění - strojo...'!P96</f>
        <v>0</v>
      </c>
      <c r="AV57" s="134">
        <f>'D141a - Vytápění - strojo...'!J35</f>
        <v>0</v>
      </c>
      <c r="AW57" s="134">
        <f>'D141a - Vytápění - strojo...'!J36</f>
        <v>0</v>
      </c>
      <c r="AX57" s="134">
        <f>'D141a - Vytápění - strojo...'!J37</f>
        <v>0</v>
      </c>
      <c r="AY57" s="134">
        <f>'D141a - Vytápění - strojo...'!J38</f>
        <v>0</v>
      </c>
      <c r="AZ57" s="134">
        <f>'D141a - Vytápění - strojo...'!F35</f>
        <v>0</v>
      </c>
      <c r="BA57" s="134">
        <f>'D141a - Vytápění - strojo...'!F36</f>
        <v>0</v>
      </c>
      <c r="BB57" s="134">
        <f>'D141a - Vytápění - strojo...'!F37</f>
        <v>0</v>
      </c>
      <c r="BC57" s="134">
        <f>'D141a - Vytápění - strojo...'!F38</f>
        <v>0</v>
      </c>
      <c r="BD57" s="136">
        <f>'D141a - Vytápění - strojo...'!F39</f>
        <v>0</v>
      </c>
      <c r="BE57" s="4"/>
      <c r="BT57" s="137" t="s">
        <v>93</v>
      </c>
      <c r="BV57" s="137" t="s">
        <v>87</v>
      </c>
      <c r="BW57" s="137" t="s">
        <v>101</v>
      </c>
      <c r="BX57" s="137" t="s">
        <v>92</v>
      </c>
      <c r="CL57" s="137" t="s">
        <v>39</v>
      </c>
    </row>
    <row r="58" s="4" customFormat="1" ht="16.5" customHeight="1">
      <c r="A58" s="128" t="s">
        <v>94</v>
      </c>
      <c r="B58" s="67"/>
      <c r="C58" s="129"/>
      <c r="D58" s="129"/>
      <c r="E58" s="130" t="s">
        <v>102</v>
      </c>
      <c r="F58" s="130"/>
      <c r="G58" s="130"/>
      <c r="H58" s="130"/>
      <c r="I58" s="130"/>
      <c r="J58" s="129"/>
      <c r="K58" s="130" t="s">
        <v>103</v>
      </c>
      <c r="L58" s="130"/>
      <c r="M58" s="130"/>
      <c r="N58" s="130"/>
      <c r="O58" s="130"/>
      <c r="P58" s="130"/>
      <c r="Q58" s="130"/>
      <c r="R58" s="130"/>
      <c r="S58" s="130"/>
      <c r="T58" s="130"/>
      <c r="U58" s="130"/>
      <c r="V58" s="130"/>
      <c r="W58" s="130"/>
      <c r="X58" s="130"/>
      <c r="Y58" s="130"/>
      <c r="Z58" s="130"/>
      <c r="AA58" s="130"/>
      <c r="AB58" s="130"/>
      <c r="AC58" s="130"/>
      <c r="AD58" s="130"/>
      <c r="AE58" s="130"/>
      <c r="AF58" s="130"/>
      <c r="AG58" s="131">
        <f>'D141b - Vytápění'!J32</f>
        <v>0</v>
      </c>
      <c r="AH58" s="129"/>
      <c r="AI58" s="129"/>
      <c r="AJ58" s="129"/>
      <c r="AK58" s="129"/>
      <c r="AL58" s="129"/>
      <c r="AM58" s="129"/>
      <c r="AN58" s="131">
        <f>SUM(AG58,AT58)</f>
        <v>0</v>
      </c>
      <c r="AO58" s="129"/>
      <c r="AP58" s="129"/>
      <c r="AQ58" s="132" t="s">
        <v>97</v>
      </c>
      <c r="AR58" s="69"/>
      <c r="AS58" s="133">
        <v>0</v>
      </c>
      <c r="AT58" s="134">
        <f>ROUND(SUM(AV58:AW58),2)</f>
        <v>0</v>
      </c>
      <c r="AU58" s="135">
        <f>'D141b - Vytápění'!P96</f>
        <v>0</v>
      </c>
      <c r="AV58" s="134">
        <f>'D141b - Vytápění'!J35</f>
        <v>0</v>
      </c>
      <c r="AW58" s="134">
        <f>'D141b - Vytápění'!J36</f>
        <v>0</v>
      </c>
      <c r="AX58" s="134">
        <f>'D141b - Vytápění'!J37</f>
        <v>0</v>
      </c>
      <c r="AY58" s="134">
        <f>'D141b - Vytápění'!J38</f>
        <v>0</v>
      </c>
      <c r="AZ58" s="134">
        <f>'D141b - Vytápění'!F35</f>
        <v>0</v>
      </c>
      <c r="BA58" s="134">
        <f>'D141b - Vytápění'!F36</f>
        <v>0</v>
      </c>
      <c r="BB58" s="134">
        <f>'D141b - Vytápění'!F37</f>
        <v>0</v>
      </c>
      <c r="BC58" s="134">
        <f>'D141b - Vytápění'!F38</f>
        <v>0</v>
      </c>
      <c r="BD58" s="136">
        <f>'D141b - Vytápění'!F39</f>
        <v>0</v>
      </c>
      <c r="BE58" s="4"/>
      <c r="BT58" s="137" t="s">
        <v>93</v>
      </c>
      <c r="BV58" s="137" t="s">
        <v>87</v>
      </c>
      <c r="BW58" s="137" t="s">
        <v>104</v>
      </c>
      <c r="BX58" s="137" t="s">
        <v>92</v>
      </c>
      <c r="CL58" s="137" t="s">
        <v>39</v>
      </c>
    </row>
    <row r="59" s="4" customFormat="1" ht="16.5" customHeight="1">
      <c r="A59" s="128" t="s">
        <v>94</v>
      </c>
      <c r="B59" s="67"/>
      <c r="C59" s="129"/>
      <c r="D59" s="129"/>
      <c r="E59" s="130" t="s">
        <v>105</v>
      </c>
      <c r="F59" s="130"/>
      <c r="G59" s="130"/>
      <c r="H59" s="130"/>
      <c r="I59" s="130"/>
      <c r="J59" s="129"/>
      <c r="K59" s="130" t="s">
        <v>106</v>
      </c>
      <c r="L59" s="130"/>
      <c r="M59" s="130"/>
      <c r="N59" s="130"/>
      <c r="O59" s="130"/>
      <c r="P59" s="130"/>
      <c r="Q59" s="130"/>
      <c r="R59" s="130"/>
      <c r="S59" s="130"/>
      <c r="T59" s="130"/>
      <c r="U59" s="130"/>
      <c r="V59" s="130"/>
      <c r="W59" s="130"/>
      <c r="X59" s="130"/>
      <c r="Y59" s="130"/>
      <c r="Z59" s="130"/>
      <c r="AA59" s="130"/>
      <c r="AB59" s="130"/>
      <c r="AC59" s="130"/>
      <c r="AD59" s="130"/>
      <c r="AE59" s="130"/>
      <c r="AF59" s="130"/>
      <c r="AG59" s="131">
        <f>'D142 - VZT'!J32</f>
        <v>0</v>
      </c>
      <c r="AH59" s="129"/>
      <c r="AI59" s="129"/>
      <c r="AJ59" s="129"/>
      <c r="AK59" s="129"/>
      <c r="AL59" s="129"/>
      <c r="AM59" s="129"/>
      <c r="AN59" s="131">
        <f>SUM(AG59,AT59)</f>
        <v>0</v>
      </c>
      <c r="AO59" s="129"/>
      <c r="AP59" s="129"/>
      <c r="AQ59" s="132" t="s">
        <v>97</v>
      </c>
      <c r="AR59" s="69"/>
      <c r="AS59" s="133">
        <v>0</v>
      </c>
      <c r="AT59" s="134">
        <f>ROUND(SUM(AV59:AW59),2)</f>
        <v>0</v>
      </c>
      <c r="AU59" s="135">
        <f>'D142 - VZT'!P96</f>
        <v>0</v>
      </c>
      <c r="AV59" s="134">
        <f>'D142 - VZT'!J35</f>
        <v>0</v>
      </c>
      <c r="AW59" s="134">
        <f>'D142 - VZT'!J36</f>
        <v>0</v>
      </c>
      <c r="AX59" s="134">
        <f>'D142 - VZT'!J37</f>
        <v>0</v>
      </c>
      <c r="AY59" s="134">
        <f>'D142 - VZT'!J38</f>
        <v>0</v>
      </c>
      <c r="AZ59" s="134">
        <f>'D142 - VZT'!F35</f>
        <v>0</v>
      </c>
      <c r="BA59" s="134">
        <f>'D142 - VZT'!F36</f>
        <v>0</v>
      </c>
      <c r="BB59" s="134">
        <f>'D142 - VZT'!F37</f>
        <v>0</v>
      </c>
      <c r="BC59" s="134">
        <f>'D142 - VZT'!F38</f>
        <v>0</v>
      </c>
      <c r="BD59" s="136">
        <f>'D142 - VZT'!F39</f>
        <v>0</v>
      </c>
      <c r="BE59" s="4"/>
      <c r="BT59" s="137" t="s">
        <v>93</v>
      </c>
      <c r="BV59" s="137" t="s">
        <v>87</v>
      </c>
      <c r="BW59" s="137" t="s">
        <v>107</v>
      </c>
      <c r="BX59" s="137" t="s">
        <v>92</v>
      </c>
      <c r="CL59" s="137" t="s">
        <v>39</v>
      </c>
    </row>
    <row r="60" s="4" customFormat="1" ht="16.5" customHeight="1">
      <c r="A60" s="4"/>
      <c r="B60" s="67"/>
      <c r="C60" s="129"/>
      <c r="D60" s="129"/>
      <c r="E60" s="130" t="s">
        <v>108</v>
      </c>
      <c r="F60" s="130"/>
      <c r="G60" s="130"/>
      <c r="H60" s="130"/>
      <c r="I60" s="130"/>
      <c r="J60" s="129"/>
      <c r="K60" s="130" t="s">
        <v>109</v>
      </c>
      <c r="L60" s="130"/>
      <c r="M60" s="130"/>
      <c r="N60" s="130"/>
      <c r="O60" s="130"/>
      <c r="P60" s="130"/>
      <c r="Q60" s="130"/>
      <c r="R60" s="130"/>
      <c r="S60" s="130"/>
      <c r="T60" s="130"/>
      <c r="U60" s="130"/>
      <c r="V60" s="130"/>
      <c r="W60" s="130"/>
      <c r="X60" s="130"/>
      <c r="Y60" s="130"/>
      <c r="Z60" s="130"/>
      <c r="AA60" s="130"/>
      <c r="AB60" s="130"/>
      <c r="AC60" s="130"/>
      <c r="AD60" s="130"/>
      <c r="AE60" s="130"/>
      <c r="AF60" s="130"/>
      <c r="AG60" s="138">
        <f>ROUND(SUM(AG61:AG62),2)</f>
        <v>0</v>
      </c>
      <c r="AH60" s="129"/>
      <c r="AI60" s="129"/>
      <c r="AJ60" s="129"/>
      <c r="AK60" s="129"/>
      <c r="AL60" s="129"/>
      <c r="AM60" s="129"/>
      <c r="AN60" s="131">
        <f>SUM(AG60,AT60)</f>
        <v>0</v>
      </c>
      <c r="AO60" s="129"/>
      <c r="AP60" s="129"/>
      <c r="AQ60" s="132" t="s">
        <v>97</v>
      </c>
      <c r="AR60" s="69"/>
      <c r="AS60" s="133">
        <f>ROUND(SUM(AS61:AS62),2)</f>
        <v>0</v>
      </c>
      <c r="AT60" s="134">
        <f>ROUND(SUM(AV60:AW60),2)</f>
        <v>0</v>
      </c>
      <c r="AU60" s="135">
        <f>ROUND(SUM(AU61:AU62),5)</f>
        <v>0</v>
      </c>
      <c r="AV60" s="134">
        <f>ROUND(AZ60*L29,2)</f>
        <v>0</v>
      </c>
      <c r="AW60" s="134">
        <f>ROUND(BA60*L30,2)</f>
        <v>0</v>
      </c>
      <c r="AX60" s="134">
        <f>ROUND(BB60*L29,2)</f>
        <v>0</v>
      </c>
      <c r="AY60" s="134">
        <f>ROUND(BC60*L30,2)</f>
        <v>0</v>
      </c>
      <c r="AZ60" s="134">
        <f>ROUND(SUM(AZ61:AZ62),2)</f>
        <v>0</v>
      </c>
      <c r="BA60" s="134">
        <f>ROUND(SUM(BA61:BA62),2)</f>
        <v>0</v>
      </c>
      <c r="BB60" s="134">
        <f>ROUND(SUM(BB61:BB62),2)</f>
        <v>0</v>
      </c>
      <c r="BC60" s="134">
        <f>ROUND(SUM(BC61:BC62),2)</f>
        <v>0</v>
      </c>
      <c r="BD60" s="136">
        <f>ROUND(SUM(BD61:BD62),2)</f>
        <v>0</v>
      </c>
      <c r="BE60" s="4"/>
      <c r="BS60" s="137" t="s">
        <v>84</v>
      </c>
      <c r="BT60" s="137" t="s">
        <v>93</v>
      </c>
      <c r="BU60" s="137" t="s">
        <v>86</v>
      </c>
      <c r="BV60" s="137" t="s">
        <v>87</v>
      </c>
      <c r="BW60" s="137" t="s">
        <v>110</v>
      </c>
      <c r="BX60" s="137" t="s">
        <v>92</v>
      </c>
      <c r="CL60" s="137" t="s">
        <v>39</v>
      </c>
    </row>
    <row r="61" s="4" customFormat="1" ht="23.25" customHeight="1">
      <c r="A61" s="128" t="s">
        <v>94</v>
      </c>
      <c r="B61" s="67"/>
      <c r="C61" s="129"/>
      <c r="D61" s="129"/>
      <c r="E61" s="129"/>
      <c r="F61" s="130" t="s">
        <v>111</v>
      </c>
      <c r="G61" s="130"/>
      <c r="H61" s="130"/>
      <c r="I61" s="130"/>
      <c r="J61" s="130"/>
      <c r="K61" s="129"/>
      <c r="L61" s="130" t="s">
        <v>112</v>
      </c>
      <c r="M61" s="130"/>
      <c r="N61" s="130"/>
      <c r="O61" s="130"/>
      <c r="P61" s="130"/>
      <c r="Q61" s="130"/>
      <c r="R61" s="130"/>
      <c r="S61" s="130"/>
      <c r="T61" s="130"/>
      <c r="U61" s="130"/>
      <c r="V61" s="130"/>
      <c r="W61" s="130"/>
      <c r="X61" s="130"/>
      <c r="Y61" s="130"/>
      <c r="Z61" s="130"/>
      <c r="AA61" s="130"/>
      <c r="AB61" s="130"/>
      <c r="AC61" s="130"/>
      <c r="AD61" s="130"/>
      <c r="AE61" s="130"/>
      <c r="AF61" s="130"/>
      <c r="AG61" s="131">
        <f>'D143a - Zdravotechnika - ...'!J34</f>
        <v>0</v>
      </c>
      <c r="AH61" s="129"/>
      <c r="AI61" s="129"/>
      <c r="AJ61" s="129"/>
      <c r="AK61" s="129"/>
      <c r="AL61" s="129"/>
      <c r="AM61" s="129"/>
      <c r="AN61" s="131">
        <f>SUM(AG61,AT61)</f>
        <v>0</v>
      </c>
      <c r="AO61" s="129"/>
      <c r="AP61" s="129"/>
      <c r="AQ61" s="132" t="s">
        <v>97</v>
      </c>
      <c r="AR61" s="69"/>
      <c r="AS61" s="133">
        <v>0</v>
      </c>
      <c r="AT61" s="134">
        <f>ROUND(SUM(AV61:AW61),2)</f>
        <v>0</v>
      </c>
      <c r="AU61" s="135">
        <f>'D143a - Zdravotechnika - ...'!P99</f>
        <v>0</v>
      </c>
      <c r="AV61" s="134">
        <f>'D143a - Zdravotechnika - ...'!J37</f>
        <v>0</v>
      </c>
      <c r="AW61" s="134">
        <f>'D143a - Zdravotechnika - ...'!J38</f>
        <v>0</v>
      </c>
      <c r="AX61" s="134">
        <f>'D143a - Zdravotechnika - ...'!J39</f>
        <v>0</v>
      </c>
      <c r="AY61" s="134">
        <f>'D143a - Zdravotechnika - ...'!J40</f>
        <v>0</v>
      </c>
      <c r="AZ61" s="134">
        <f>'D143a - Zdravotechnika - ...'!F37</f>
        <v>0</v>
      </c>
      <c r="BA61" s="134">
        <f>'D143a - Zdravotechnika - ...'!F38</f>
        <v>0</v>
      </c>
      <c r="BB61" s="134">
        <f>'D143a - Zdravotechnika - ...'!F39</f>
        <v>0</v>
      </c>
      <c r="BC61" s="134">
        <f>'D143a - Zdravotechnika - ...'!F40</f>
        <v>0</v>
      </c>
      <c r="BD61" s="136">
        <f>'D143a - Zdravotechnika - ...'!F41</f>
        <v>0</v>
      </c>
      <c r="BE61" s="4"/>
      <c r="BT61" s="137" t="s">
        <v>113</v>
      </c>
      <c r="BV61" s="137" t="s">
        <v>87</v>
      </c>
      <c r="BW61" s="137" t="s">
        <v>114</v>
      </c>
      <c r="BX61" s="137" t="s">
        <v>110</v>
      </c>
      <c r="CL61" s="137" t="s">
        <v>39</v>
      </c>
    </row>
    <row r="62" s="4" customFormat="1" ht="16.5" customHeight="1">
      <c r="A62" s="128" t="s">
        <v>94</v>
      </c>
      <c r="B62" s="67"/>
      <c r="C62" s="129"/>
      <c r="D62" s="129"/>
      <c r="E62" s="129"/>
      <c r="F62" s="130" t="s">
        <v>115</v>
      </c>
      <c r="G62" s="130"/>
      <c r="H62" s="130"/>
      <c r="I62" s="130"/>
      <c r="J62" s="130"/>
      <c r="K62" s="129"/>
      <c r="L62" s="130" t="s">
        <v>116</v>
      </c>
      <c r="M62" s="130"/>
      <c r="N62" s="130"/>
      <c r="O62" s="130"/>
      <c r="P62" s="130"/>
      <c r="Q62" s="130"/>
      <c r="R62" s="130"/>
      <c r="S62" s="130"/>
      <c r="T62" s="130"/>
      <c r="U62" s="130"/>
      <c r="V62" s="130"/>
      <c r="W62" s="130"/>
      <c r="X62" s="130"/>
      <c r="Y62" s="130"/>
      <c r="Z62" s="130"/>
      <c r="AA62" s="130"/>
      <c r="AB62" s="130"/>
      <c r="AC62" s="130"/>
      <c r="AD62" s="130"/>
      <c r="AE62" s="130"/>
      <c r="AF62" s="130"/>
      <c r="AG62" s="131">
        <f>'D143b - Zdravotechnika - ...'!J34</f>
        <v>0</v>
      </c>
      <c r="AH62" s="129"/>
      <c r="AI62" s="129"/>
      <c r="AJ62" s="129"/>
      <c r="AK62" s="129"/>
      <c r="AL62" s="129"/>
      <c r="AM62" s="129"/>
      <c r="AN62" s="131">
        <f>SUM(AG62,AT62)</f>
        <v>0</v>
      </c>
      <c r="AO62" s="129"/>
      <c r="AP62" s="129"/>
      <c r="AQ62" s="132" t="s">
        <v>97</v>
      </c>
      <c r="AR62" s="69"/>
      <c r="AS62" s="133">
        <v>0</v>
      </c>
      <c r="AT62" s="134">
        <f>ROUND(SUM(AV62:AW62),2)</f>
        <v>0</v>
      </c>
      <c r="AU62" s="135">
        <f>'D143b - Zdravotechnika - ...'!P104</f>
        <v>0</v>
      </c>
      <c r="AV62" s="134">
        <f>'D143b - Zdravotechnika - ...'!J37</f>
        <v>0</v>
      </c>
      <c r="AW62" s="134">
        <f>'D143b - Zdravotechnika - ...'!J38</f>
        <v>0</v>
      </c>
      <c r="AX62" s="134">
        <f>'D143b - Zdravotechnika - ...'!J39</f>
        <v>0</v>
      </c>
      <c r="AY62" s="134">
        <f>'D143b - Zdravotechnika - ...'!J40</f>
        <v>0</v>
      </c>
      <c r="AZ62" s="134">
        <f>'D143b - Zdravotechnika - ...'!F37</f>
        <v>0</v>
      </c>
      <c r="BA62" s="134">
        <f>'D143b - Zdravotechnika - ...'!F38</f>
        <v>0</v>
      </c>
      <c r="BB62" s="134">
        <f>'D143b - Zdravotechnika - ...'!F39</f>
        <v>0</v>
      </c>
      <c r="BC62" s="134">
        <f>'D143b - Zdravotechnika - ...'!F40</f>
        <v>0</v>
      </c>
      <c r="BD62" s="136">
        <f>'D143b - Zdravotechnika - ...'!F41</f>
        <v>0</v>
      </c>
      <c r="BE62" s="4"/>
      <c r="BT62" s="137" t="s">
        <v>113</v>
      </c>
      <c r="BV62" s="137" t="s">
        <v>87</v>
      </c>
      <c r="BW62" s="137" t="s">
        <v>117</v>
      </c>
      <c r="BX62" s="137" t="s">
        <v>110</v>
      </c>
      <c r="CL62" s="137" t="s">
        <v>39</v>
      </c>
    </row>
    <row r="63" s="4" customFormat="1" ht="16.5" customHeight="1">
      <c r="A63" s="4"/>
      <c r="B63" s="67"/>
      <c r="C63" s="129"/>
      <c r="D63" s="129"/>
      <c r="E63" s="130" t="s">
        <v>118</v>
      </c>
      <c r="F63" s="130"/>
      <c r="G63" s="130"/>
      <c r="H63" s="130"/>
      <c r="I63" s="130"/>
      <c r="J63" s="129"/>
      <c r="K63" s="130" t="s">
        <v>119</v>
      </c>
      <c r="L63" s="130"/>
      <c r="M63" s="130"/>
      <c r="N63" s="130"/>
      <c r="O63" s="130"/>
      <c r="P63" s="130"/>
      <c r="Q63" s="130"/>
      <c r="R63" s="130"/>
      <c r="S63" s="130"/>
      <c r="T63" s="130"/>
      <c r="U63" s="130"/>
      <c r="V63" s="130"/>
      <c r="W63" s="130"/>
      <c r="X63" s="130"/>
      <c r="Y63" s="130"/>
      <c r="Z63" s="130"/>
      <c r="AA63" s="130"/>
      <c r="AB63" s="130"/>
      <c r="AC63" s="130"/>
      <c r="AD63" s="130"/>
      <c r="AE63" s="130"/>
      <c r="AF63" s="130"/>
      <c r="AG63" s="138">
        <f>ROUND(SUM(AG64:AG66),2)</f>
        <v>0</v>
      </c>
      <c r="AH63" s="129"/>
      <c r="AI63" s="129"/>
      <c r="AJ63" s="129"/>
      <c r="AK63" s="129"/>
      <c r="AL63" s="129"/>
      <c r="AM63" s="129"/>
      <c r="AN63" s="131">
        <f>SUM(AG63,AT63)</f>
        <v>0</v>
      </c>
      <c r="AO63" s="129"/>
      <c r="AP63" s="129"/>
      <c r="AQ63" s="132" t="s">
        <v>97</v>
      </c>
      <c r="AR63" s="69"/>
      <c r="AS63" s="133">
        <f>ROUND(SUM(AS64:AS66),2)</f>
        <v>0</v>
      </c>
      <c r="AT63" s="134">
        <f>ROUND(SUM(AV63:AW63),2)</f>
        <v>0</v>
      </c>
      <c r="AU63" s="135">
        <f>ROUND(SUM(AU64:AU66),5)</f>
        <v>0</v>
      </c>
      <c r="AV63" s="134">
        <f>ROUND(AZ63*L29,2)</f>
        <v>0</v>
      </c>
      <c r="AW63" s="134">
        <f>ROUND(BA63*L30,2)</f>
        <v>0</v>
      </c>
      <c r="AX63" s="134">
        <f>ROUND(BB63*L29,2)</f>
        <v>0</v>
      </c>
      <c r="AY63" s="134">
        <f>ROUND(BC63*L30,2)</f>
        <v>0</v>
      </c>
      <c r="AZ63" s="134">
        <f>ROUND(SUM(AZ64:AZ66),2)</f>
        <v>0</v>
      </c>
      <c r="BA63" s="134">
        <f>ROUND(SUM(BA64:BA66),2)</f>
        <v>0</v>
      </c>
      <c r="BB63" s="134">
        <f>ROUND(SUM(BB64:BB66),2)</f>
        <v>0</v>
      </c>
      <c r="BC63" s="134">
        <f>ROUND(SUM(BC64:BC66),2)</f>
        <v>0</v>
      </c>
      <c r="BD63" s="136">
        <f>ROUND(SUM(BD64:BD66),2)</f>
        <v>0</v>
      </c>
      <c r="BE63" s="4"/>
      <c r="BS63" s="137" t="s">
        <v>84</v>
      </c>
      <c r="BT63" s="137" t="s">
        <v>93</v>
      </c>
      <c r="BU63" s="137" t="s">
        <v>86</v>
      </c>
      <c r="BV63" s="137" t="s">
        <v>87</v>
      </c>
      <c r="BW63" s="137" t="s">
        <v>120</v>
      </c>
      <c r="BX63" s="137" t="s">
        <v>92</v>
      </c>
      <c r="CL63" s="137" t="s">
        <v>39</v>
      </c>
    </row>
    <row r="64" s="4" customFormat="1" ht="16.5" customHeight="1">
      <c r="A64" s="128" t="s">
        <v>94</v>
      </c>
      <c r="B64" s="67"/>
      <c r="C64" s="129"/>
      <c r="D64" s="129"/>
      <c r="E64" s="129"/>
      <c r="F64" s="130" t="s">
        <v>121</v>
      </c>
      <c r="G64" s="130"/>
      <c r="H64" s="130"/>
      <c r="I64" s="130"/>
      <c r="J64" s="130"/>
      <c r="K64" s="129"/>
      <c r="L64" s="130" t="s">
        <v>122</v>
      </c>
      <c r="M64" s="130"/>
      <c r="N64" s="130"/>
      <c r="O64" s="130"/>
      <c r="P64" s="130"/>
      <c r="Q64" s="130"/>
      <c r="R64" s="130"/>
      <c r="S64" s="130"/>
      <c r="T64" s="130"/>
      <c r="U64" s="130"/>
      <c r="V64" s="130"/>
      <c r="W64" s="130"/>
      <c r="X64" s="130"/>
      <c r="Y64" s="130"/>
      <c r="Z64" s="130"/>
      <c r="AA64" s="130"/>
      <c r="AB64" s="130"/>
      <c r="AC64" s="130"/>
      <c r="AD64" s="130"/>
      <c r="AE64" s="130"/>
      <c r="AF64" s="130"/>
      <c r="AG64" s="131">
        <f>'D144a - Silnoproud pavilon E'!J34</f>
        <v>0</v>
      </c>
      <c r="AH64" s="129"/>
      <c r="AI64" s="129"/>
      <c r="AJ64" s="129"/>
      <c r="AK64" s="129"/>
      <c r="AL64" s="129"/>
      <c r="AM64" s="129"/>
      <c r="AN64" s="131">
        <f>SUM(AG64,AT64)</f>
        <v>0</v>
      </c>
      <c r="AO64" s="129"/>
      <c r="AP64" s="129"/>
      <c r="AQ64" s="132" t="s">
        <v>97</v>
      </c>
      <c r="AR64" s="69"/>
      <c r="AS64" s="133">
        <v>0</v>
      </c>
      <c r="AT64" s="134">
        <f>ROUND(SUM(AV64:AW64),2)</f>
        <v>0</v>
      </c>
      <c r="AU64" s="135">
        <f>'D144a - Silnoproud pavilon E'!P103</f>
        <v>0</v>
      </c>
      <c r="AV64" s="134">
        <f>'D144a - Silnoproud pavilon E'!J37</f>
        <v>0</v>
      </c>
      <c r="AW64" s="134">
        <f>'D144a - Silnoproud pavilon E'!J38</f>
        <v>0</v>
      </c>
      <c r="AX64" s="134">
        <f>'D144a - Silnoproud pavilon E'!J39</f>
        <v>0</v>
      </c>
      <c r="AY64" s="134">
        <f>'D144a - Silnoproud pavilon E'!J40</f>
        <v>0</v>
      </c>
      <c r="AZ64" s="134">
        <f>'D144a - Silnoproud pavilon E'!F37</f>
        <v>0</v>
      </c>
      <c r="BA64" s="134">
        <f>'D144a - Silnoproud pavilon E'!F38</f>
        <v>0</v>
      </c>
      <c r="BB64" s="134">
        <f>'D144a - Silnoproud pavilon E'!F39</f>
        <v>0</v>
      </c>
      <c r="BC64" s="134">
        <f>'D144a - Silnoproud pavilon E'!F40</f>
        <v>0</v>
      </c>
      <c r="BD64" s="136">
        <f>'D144a - Silnoproud pavilon E'!F41</f>
        <v>0</v>
      </c>
      <c r="BE64" s="4"/>
      <c r="BT64" s="137" t="s">
        <v>113</v>
      </c>
      <c r="BV64" s="137" t="s">
        <v>87</v>
      </c>
      <c r="BW64" s="137" t="s">
        <v>123</v>
      </c>
      <c r="BX64" s="137" t="s">
        <v>120</v>
      </c>
      <c r="CL64" s="137" t="s">
        <v>39</v>
      </c>
    </row>
    <row r="65" s="4" customFormat="1" ht="16.5" customHeight="1">
      <c r="A65" s="128" t="s">
        <v>94</v>
      </c>
      <c r="B65" s="67"/>
      <c r="C65" s="129"/>
      <c r="D65" s="129"/>
      <c r="E65" s="129"/>
      <c r="F65" s="130" t="s">
        <v>124</v>
      </c>
      <c r="G65" s="130"/>
      <c r="H65" s="130"/>
      <c r="I65" s="130"/>
      <c r="J65" s="130"/>
      <c r="K65" s="129"/>
      <c r="L65" s="130" t="s">
        <v>125</v>
      </c>
      <c r="M65" s="130"/>
      <c r="N65" s="130"/>
      <c r="O65" s="130"/>
      <c r="P65" s="130"/>
      <c r="Q65" s="130"/>
      <c r="R65" s="130"/>
      <c r="S65" s="130"/>
      <c r="T65" s="130"/>
      <c r="U65" s="130"/>
      <c r="V65" s="130"/>
      <c r="W65" s="130"/>
      <c r="X65" s="130"/>
      <c r="Y65" s="130"/>
      <c r="Z65" s="130"/>
      <c r="AA65" s="130"/>
      <c r="AB65" s="130"/>
      <c r="AC65" s="130"/>
      <c r="AD65" s="130"/>
      <c r="AE65" s="130"/>
      <c r="AF65" s="130"/>
      <c r="AG65" s="131">
        <f>'D144b - Silnoproud pavilo...'!J34</f>
        <v>0</v>
      </c>
      <c r="AH65" s="129"/>
      <c r="AI65" s="129"/>
      <c r="AJ65" s="129"/>
      <c r="AK65" s="129"/>
      <c r="AL65" s="129"/>
      <c r="AM65" s="129"/>
      <c r="AN65" s="131">
        <f>SUM(AG65,AT65)</f>
        <v>0</v>
      </c>
      <c r="AO65" s="129"/>
      <c r="AP65" s="129"/>
      <c r="AQ65" s="132" t="s">
        <v>97</v>
      </c>
      <c r="AR65" s="69"/>
      <c r="AS65" s="133">
        <v>0</v>
      </c>
      <c r="AT65" s="134">
        <f>ROUND(SUM(AV65:AW65),2)</f>
        <v>0</v>
      </c>
      <c r="AU65" s="135">
        <f>'D144b - Silnoproud pavilo...'!P103</f>
        <v>0</v>
      </c>
      <c r="AV65" s="134">
        <f>'D144b - Silnoproud pavilo...'!J37</f>
        <v>0</v>
      </c>
      <c r="AW65" s="134">
        <f>'D144b - Silnoproud pavilo...'!J38</f>
        <v>0</v>
      </c>
      <c r="AX65" s="134">
        <f>'D144b - Silnoproud pavilo...'!J39</f>
        <v>0</v>
      </c>
      <c r="AY65" s="134">
        <f>'D144b - Silnoproud pavilo...'!J40</f>
        <v>0</v>
      </c>
      <c r="AZ65" s="134">
        <f>'D144b - Silnoproud pavilo...'!F37</f>
        <v>0</v>
      </c>
      <c r="BA65" s="134">
        <f>'D144b - Silnoproud pavilo...'!F38</f>
        <v>0</v>
      </c>
      <c r="BB65" s="134">
        <f>'D144b - Silnoproud pavilo...'!F39</f>
        <v>0</v>
      </c>
      <c r="BC65" s="134">
        <f>'D144b - Silnoproud pavilo...'!F40</f>
        <v>0</v>
      </c>
      <c r="BD65" s="136">
        <f>'D144b - Silnoproud pavilo...'!F41</f>
        <v>0</v>
      </c>
      <c r="BE65" s="4"/>
      <c r="BT65" s="137" t="s">
        <v>113</v>
      </c>
      <c r="BV65" s="137" t="s">
        <v>87</v>
      </c>
      <c r="BW65" s="137" t="s">
        <v>126</v>
      </c>
      <c r="BX65" s="137" t="s">
        <v>120</v>
      </c>
      <c r="CL65" s="137" t="s">
        <v>39</v>
      </c>
    </row>
    <row r="66" s="4" customFormat="1" ht="16.5" customHeight="1">
      <c r="A66" s="128" t="s">
        <v>94</v>
      </c>
      <c r="B66" s="67"/>
      <c r="C66" s="129"/>
      <c r="D66" s="129"/>
      <c r="E66" s="129"/>
      <c r="F66" s="130" t="s">
        <v>127</v>
      </c>
      <c r="G66" s="130"/>
      <c r="H66" s="130"/>
      <c r="I66" s="130"/>
      <c r="J66" s="130"/>
      <c r="K66" s="129"/>
      <c r="L66" s="130" t="s">
        <v>128</v>
      </c>
      <c r="M66" s="130"/>
      <c r="N66" s="130"/>
      <c r="O66" s="130"/>
      <c r="P66" s="130"/>
      <c r="Q66" s="130"/>
      <c r="R66" s="130"/>
      <c r="S66" s="130"/>
      <c r="T66" s="130"/>
      <c r="U66" s="130"/>
      <c r="V66" s="130"/>
      <c r="W66" s="130"/>
      <c r="X66" s="130"/>
      <c r="Y66" s="130"/>
      <c r="Z66" s="130"/>
      <c r="AA66" s="130"/>
      <c r="AB66" s="130"/>
      <c r="AC66" s="130"/>
      <c r="AD66" s="130"/>
      <c r="AE66" s="130"/>
      <c r="AF66" s="130"/>
      <c r="AG66" s="131">
        <f>'D144c - Hromosvod a uzemnění'!J34</f>
        <v>0</v>
      </c>
      <c r="AH66" s="129"/>
      <c r="AI66" s="129"/>
      <c r="AJ66" s="129"/>
      <c r="AK66" s="129"/>
      <c r="AL66" s="129"/>
      <c r="AM66" s="129"/>
      <c r="AN66" s="131">
        <f>SUM(AG66,AT66)</f>
        <v>0</v>
      </c>
      <c r="AO66" s="129"/>
      <c r="AP66" s="129"/>
      <c r="AQ66" s="132" t="s">
        <v>97</v>
      </c>
      <c r="AR66" s="69"/>
      <c r="AS66" s="133">
        <v>0</v>
      </c>
      <c r="AT66" s="134">
        <f>ROUND(SUM(AV66:AW66),2)</f>
        <v>0</v>
      </c>
      <c r="AU66" s="135">
        <f>'D144c - Hromosvod a uzemnění'!P96</f>
        <v>0</v>
      </c>
      <c r="AV66" s="134">
        <f>'D144c - Hromosvod a uzemnění'!J37</f>
        <v>0</v>
      </c>
      <c r="AW66" s="134">
        <f>'D144c - Hromosvod a uzemnění'!J38</f>
        <v>0</v>
      </c>
      <c r="AX66" s="134">
        <f>'D144c - Hromosvod a uzemnění'!J39</f>
        <v>0</v>
      </c>
      <c r="AY66" s="134">
        <f>'D144c - Hromosvod a uzemnění'!J40</f>
        <v>0</v>
      </c>
      <c r="AZ66" s="134">
        <f>'D144c - Hromosvod a uzemnění'!F37</f>
        <v>0</v>
      </c>
      <c r="BA66" s="134">
        <f>'D144c - Hromosvod a uzemnění'!F38</f>
        <v>0</v>
      </c>
      <c r="BB66" s="134">
        <f>'D144c - Hromosvod a uzemnění'!F39</f>
        <v>0</v>
      </c>
      <c r="BC66" s="134">
        <f>'D144c - Hromosvod a uzemnění'!F40</f>
        <v>0</v>
      </c>
      <c r="BD66" s="136">
        <f>'D144c - Hromosvod a uzemnění'!F41</f>
        <v>0</v>
      </c>
      <c r="BE66" s="4"/>
      <c r="BT66" s="137" t="s">
        <v>113</v>
      </c>
      <c r="BV66" s="137" t="s">
        <v>87</v>
      </c>
      <c r="BW66" s="137" t="s">
        <v>129</v>
      </c>
      <c r="BX66" s="137" t="s">
        <v>120</v>
      </c>
      <c r="CL66" s="137" t="s">
        <v>39</v>
      </c>
    </row>
    <row r="67" s="4" customFormat="1" ht="16.5" customHeight="1">
      <c r="A67" s="128" t="s">
        <v>94</v>
      </c>
      <c r="B67" s="67"/>
      <c r="C67" s="129"/>
      <c r="D67" s="129"/>
      <c r="E67" s="130" t="s">
        <v>130</v>
      </c>
      <c r="F67" s="130"/>
      <c r="G67" s="130"/>
      <c r="H67" s="130"/>
      <c r="I67" s="130"/>
      <c r="J67" s="129"/>
      <c r="K67" s="130" t="s">
        <v>131</v>
      </c>
      <c r="L67" s="130"/>
      <c r="M67" s="130"/>
      <c r="N67" s="130"/>
      <c r="O67" s="130"/>
      <c r="P67" s="130"/>
      <c r="Q67" s="130"/>
      <c r="R67" s="130"/>
      <c r="S67" s="130"/>
      <c r="T67" s="130"/>
      <c r="U67" s="130"/>
      <c r="V67" s="130"/>
      <c r="W67" s="130"/>
      <c r="X67" s="130"/>
      <c r="Y67" s="130"/>
      <c r="Z67" s="130"/>
      <c r="AA67" s="130"/>
      <c r="AB67" s="130"/>
      <c r="AC67" s="130"/>
      <c r="AD67" s="130"/>
      <c r="AE67" s="130"/>
      <c r="AF67" s="130"/>
      <c r="AG67" s="131">
        <f>'D145 - Slaboproud'!J32</f>
        <v>0</v>
      </c>
      <c r="AH67" s="129"/>
      <c r="AI67" s="129"/>
      <c r="AJ67" s="129"/>
      <c r="AK67" s="129"/>
      <c r="AL67" s="129"/>
      <c r="AM67" s="129"/>
      <c r="AN67" s="131">
        <f>SUM(AG67,AT67)</f>
        <v>0</v>
      </c>
      <c r="AO67" s="129"/>
      <c r="AP67" s="129"/>
      <c r="AQ67" s="132" t="s">
        <v>97</v>
      </c>
      <c r="AR67" s="69"/>
      <c r="AS67" s="133">
        <v>0</v>
      </c>
      <c r="AT67" s="134">
        <f>ROUND(SUM(AV67:AW67),2)</f>
        <v>0</v>
      </c>
      <c r="AU67" s="135">
        <f>'D145 - Slaboproud'!P94</f>
        <v>0</v>
      </c>
      <c r="AV67" s="134">
        <f>'D145 - Slaboproud'!J35</f>
        <v>0</v>
      </c>
      <c r="AW67" s="134">
        <f>'D145 - Slaboproud'!J36</f>
        <v>0</v>
      </c>
      <c r="AX67" s="134">
        <f>'D145 - Slaboproud'!J37</f>
        <v>0</v>
      </c>
      <c r="AY67" s="134">
        <f>'D145 - Slaboproud'!J38</f>
        <v>0</v>
      </c>
      <c r="AZ67" s="134">
        <f>'D145 - Slaboproud'!F35</f>
        <v>0</v>
      </c>
      <c r="BA67" s="134">
        <f>'D145 - Slaboproud'!F36</f>
        <v>0</v>
      </c>
      <c r="BB67" s="134">
        <f>'D145 - Slaboproud'!F37</f>
        <v>0</v>
      </c>
      <c r="BC67" s="134">
        <f>'D145 - Slaboproud'!F38</f>
        <v>0</v>
      </c>
      <c r="BD67" s="136">
        <f>'D145 - Slaboproud'!F39</f>
        <v>0</v>
      </c>
      <c r="BE67" s="4"/>
      <c r="BT67" s="137" t="s">
        <v>93</v>
      </c>
      <c r="BV67" s="137" t="s">
        <v>87</v>
      </c>
      <c r="BW67" s="137" t="s">
        <v>132</v>
      </c>
      <c r="BX67" s="137" t="s">
        <v>92</v>
      </c>
      <c r="CL67" s="137" t="s">
        <v>39</v>
      </c>
    </row>
    <row r="68" s="7" customFormat="1" ht="16.5" customHeight="1">
      <c r="A68" s="128" t="s">
        <v>94</v>
      </c>
      <c r="B68" s="115"/>
      <c r="C68" s="116"/>
      <c r="D68" s="117" t="s">
        <v>133</v>
      </c>
      <c r="E68" s="117"/>
      <c r="F68" s="117"/>
      <c r="G68" s="117"/>
      <c r="H68" s="117"/>
      <c r="I68" s="118"/>
      <c r="J68" s="117" t="s">
        <v>134</v>
      </c>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20">
        <f>'SO.02 - Zpevněné plochy a...'!J30</f>
        <v>0</v>
      </c>
      <c r="AH68" s="118"/>
      <c r="AI68" s="118"/>
      <c r="AJ68" s="118"/>
      <c r="AK68" s="118"/>
      <c r="AL68" s="118"/>
      <c r="AM68" s="118"/>
      <c r="AN68" s="120">
        <f>SUM(AG68,AT68)</f>
        <v>0</v>
      </c>
      <c r="AO68" s="118"/>
      <c r="AP68" s="118"/>
      <c r="AQ68" s="121" t="s">
        <v>91</v>
      </c>
      <c r="AR68" s="122"/>
      <c r="AS68" s="123">
        <v>0</v>
      </c>
      <c r="AT68" s="124">
        <f>ROUND(SUM(AV68:AW68),2)</f>
        <v>0</v>
      </c>
      <c r="AU68" s="125">
        <f>'SO.02 - Zpevněné plochy a...'!P94</f>
        <v>0</v>
      </c>
      <c r="AV68" s="124">
        <f>'SO.02 - Zpevněné plochy a...'!J33</f>
        <v>0</v>
      </c>
      <c r="AW68" s="124">
        <f>'SO.02 - Zpevněné plochy a...'!J34</f>
        <v>0</v>
      </c>
      <c r="AX68" s="124">
        <f>'SO.02 - Zpevněné plochy a...'!J35</f>
        <v>0</v>
      </c>
      <c r="AY68" s="124">
        <f>'SO.02 - Zpevněné plochy a...'!J36</f>
        <v>0</v>
      </c>
      <c r="AZ68" s="124">
        <f>'SO.02 - Zpevněné plochy a...'!F33</f>
        <v>0</v>
      </c>
      <c r="BA68" s="124">
        <f>'SO.02 - Zpevněné plochy a...'!F34</f>
        <v>0</v>
      </c>
      <c r="BB68" s="124">
        <f>'SO.02 - Zpevněné plochy a...'!F35</f>
        <v>0</v>
      </c>
      <c r="BC68" s="124">
        <f>'SO.02 - Zpevněné plochy a...'!F36</f>
        <v>0</v>
      </c>
      <c r="BD68" s="126">
        <f>'SO.02 - Zpevněné plochy a...'!F37</f>
        <v>0</v>
      </c>
      <c r="BE68" s="7"/>
      <c r="BT68" s="127" t="s">
        <v>23</v>
      </c>
      <c r="BV68" s="127" t="s">
        <v>87</v>
      </c>
      <c r="BW68" s="127" t="s">
        <v>135</v>
      </c>
      <c r="BX68" s="127" t="s">
        <v>5</v>
      </c>
      <c r="CL68" s="127" t="s">
        <v>39</v>
      </c>
      <c r="CM68" s="127" t="s">
        <v>93</v>
      </c>
    </row>
    <row r="69" s="7" customFormat="1" ht="16.5" customHeight="1">
      <c r="A69" s="128" t="s">
        <v>94</v>
      </c>
      <c r="B69" s="115"/>
      <c r="C69" s="116"/>
      <c r="D69" s="117" t="s">
        <v>136</v>
      </c>
      <c r="E69" s="117"/>
      <c r="F69" s="117"/>
      <c r="G69" s="117"/>
      <c r="H69" s="117"/>
      <c r="I69" s="118"/>
      <c r="J69" s="117" t="s">
        <v>137</v>
      </c>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20">
        <f>'IO.02 - Přeložka jednotné...'!J30</f>
        <v>0</v>
      </c>
      <c r="AH69" s="118"/>
      <c r="AI69" s="118"/>
      <c r="AJ69" s="118"/>
      <c r="AK69" s="118"/>
      <c r="AL69" s="118"/>
      <c r="AM69" s="118"/>
      <c r="AN69" s="120">
        <f>SUM(AG69,AT69)</f>
        <v>0</v>
      </c>
      <c r="AO69" s="118"/>
      <c r="AP69" s="118"/>
      <c r="AQ69" s="121" t="s">
        <v>138</v>
      </c>
      <c r="AR69" s="122"/>
      <c r="AS69" s="123">
        <v>0</v>
      </c>
      <c r="AT69" s="124">
        <f>ROUND(SUM(AV69:AW69),2)</f>
        <v>0</v>
      </c>
      <c r="AU69" s="125">
        <f>'IO.02 - Přeložka jednotné...'!P88</f>
        <v>0</v>
      </c>
      <c r="AV69" s="124">
        <f>'IO.02 - Přeložka jednotné...'!J33</f>
        <v>0</v>
      </c>
      <c r="AW69" s="124">
        <f>'IO.02 - Přeložka jednotné...'!J34</f>
        <v>0</v>
      </c>
      <c r="AX69" s="124">
        <f>'IO.02 - Přeložka jednotné...'!J35</f>
        <v>0</v>
      </c>
      <c r="AY69" s="124">
        <f>'IO.02 - Přeložka jednotné...'!J36</f>
        <v>0</v>
      </c>
      <c r="AZ69" s="124">
        <f>'IO.02 - Přeložka jednotné...'!F33</f>
        <v>0</v>
      </c>
      <c r="BA69" s="124">
        <f>'IO.02 - Přeložka jednotné...'!F34</f>
        <v>0</v>
      </c>
      <c r="BB69" s="124">
        <f>'IO.02 - Přeložka jednotné...'!F35</f>
        <v>0</v>
      </c>
      <c r="BC69" s="124">
        <f>'IO.02 - Přeložka jednotné...'!F36</f>
        <v>0</v>
      </c>
      <c r="BD69" s="126">
        <f>'IO.02 - Přeložka jednotné...'!F37</f>
        <v>0</v>
      </c>
      <c r="BE69" s="7"/>
      <c r="BT69" s="127" t="s">
        <v>23</v>
      </c>
      <c r="BV69" s="127" t="s">
        <v>87</v>
      </c>
      <c r="BW69" s="127" t="s">
        <v>139</v>
      </c>
      <c r="BX69" s="127" t="s">
        <v>5</v>
      </c>
      <c r="CL69" s="127" t="s">
        <v>39</v>
      </c>
      <c r="CM69" s="127" t="s">
        <v>93</v>
      </c>
    </row>
    <row r="70" s="7" customFormat="1" ht="16.5" customHeight="1">
      <c r="A70" s="128" t="s">
        <v>94</v>
      </c>
      <c r="B70" s="115"/>
      <c r="C70" s="116"/>
      <c r="D70" s="117" t="s">
        <v>140</v>
      </c>
      <c r="E70" s="117"/>
      <c r="F70" s="117"/>
      <c r="G70" s="117"/>
      <c r="H70" s="117"/>
      <c r="I70" s="118"/>
      <c r="J70" s="117" t="s">
        <v>141</v>
      </c>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20">
        <f>'VRN - Vedlejší rozpočtové...'!J30</f>
        <v>0</v>
      </c>
      <c r="AH70" s="118"/>
      <c r="AI70" s="118"/>
      <c r="AJ70" s="118"/>
      <c r="AK70" s="118"/>
      <c r="AL70" s="118"/>
      <c r="AM70" s="118"/>
      <c r="AN70" s="120">
        <f>SUM(AG70,AT70)</f>
        <v>0</v>
      </c>
      <c r="AO70" s="118"/>
      <c r="AP70" s="118"/>
      <c r="AQ70" s="121" t="s">
        <v>91</v>
      </c>
      <c r="AR70" s="122"/>
      <c r="AS70" s="139">
        <v>0</v>
      </c>
      <c r="AT70" s="140">
        <f>ROUND(SUM(AV70:AW70),2)</f>
        <v>0</v>
      </c>
      <c r="AU70" s="141">
        <f>'VRN - Vedlejší rozpočtové...'!P86</f>
        <v>0</v>
      </c>
      <c r="AV70" s="140">
        <f>'VRN - Vedlejší rozpočtové...'!J33</f>
        <v>0</v>
      </c>
      <c r="AW70" s="140">
        <f>'VRN - Vedlejší rozpočtové...'!J34</f>
        <v>0</v>
      </c>
      <c r="AX70" s="140">
        <f>'VRN - Vedlejší rozpočtové...'!J35</f>
        <v>0</v>
      </c>
      <c r="AY70" s="140">
        <f>'VRN - Vedlejší rozpočtové...'!J36</f>
        <v>0</v>
      </c>
      <c r="AZ70" s="140">
        <f>'VRN - Vedlejší rozpočtové...'!F33</f>
        <v>0</v>
      </c>
      <c r="BA70" s="140">
        <f>'VRN - Vedlejší rozpočtové...'!F34</f>
        <v>0</v>
      </c>
      <c r="BB70" s="140">
        <f>'VRN - Vedlejší rozpočtové...'!F35</f>
        <v>0</v>
      </c>
      <c r="BC70" s="140">
        <f>'VRN - Vedlejší rozpočtové...'!F36</f>
        <v>0</v>
      </c>
      <c r="BD70" s="142">
        <f>'VRN - Vedlejší rozpočtové...'!F37</f>
        <v>0</v>
      </c>
      <c r="BE70" s="7"/>
      <c r="BT70" s="127" t="s">
        <v>23</v>
      </c>
      <c r="BV70" s="127" t="s">
        <v>87</v>
      </c>
      <c r="BW70" s="127" t="s">
        <v>142</v>
      </c>
      <c r="BX70" s="127" t="s">
        <v>5</v>
      </c>
      <c r="CL70" s="127" t="s">
        <v>39</v>
      </c>
      <c r="CM70" s="127" t="s">
        <v>93</v>
      </c>
    </row>
    <row r="71" s="2" customFormat="1" ht="30" customHeight="1">
      <c r="A71" s="42"/>
      <c r="B71" s="43"/>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8"/>
      <c r="AS71" s="42"/>
      <c r="AT71" s="42"/>
      <c r="AU71" s="42"/>
      <c r="AV71" s="42"/>
      <c r="AW71" s="42"/>
      <c r="AX71" s="42"/>
      <c r="AY71" s="42"/>
      <c r="AZ71" s="42"/>
      <c r="BA71" s="42"/>
      <c r="BB71" s="42"/>
      <c r="BC71" s="42"/>
      <c r="BD71" s="42"/>
      <c r="BE71" s="42"/>
    </row>
    <row r="72" s="2" customFormat="1" ht="6.96" customHeight="1">
      <c r="A72" s="42"/>
      <c r="B72" s="63"/>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48"/>
      <c r="AS72" s="42"/>
      <c r="AT72" s="42"/>
      <c r="AU72" s="42"/>
      <c r="AV72" s="42"/>
      <c r="AW72" s="42"/>
      <c r="AX72" s="42"/>
      <c r="AY72" s="42"/>
      <c r="AZ72" s="42"/>
      <c r="BA72" s="42"/>
      <c r="BB72" s="42"/>
      <c r="BC72" s="42"/>
      <c r="BD72" s="42"/>
      <c r="BE72" s="42"/>
    </row>
  </sheetData>
  <sheetProtection sheet="1" formatColumns="0" formatRows="0" objects="1" scenarios="1" spinCount="100000" saltValue="pHOMyeAW6/1oT4f1M/EUWZkS/ANPd93L/+jrJvMD/gKBquUEg6ZZSPNwLaTdL/HqHDWyS3I1dDEd+/AgZyQbPA==" hashValue="t3WSU7EcbA3gwlwwv0xKSRfbGrvJ6N4jutOEX9Irixk0dy0hGv6jzSESwH70tVrgOceFA9Wi8znJWsje57cBaQ==" algorithmName="SHA-512" password="CC8C"/>
  <mergeCells count="102">
    <mergeCell ref="C52:G52"/>
    <mergeCell ref="D55:H55"/>
    <mergeCell ref="E60:I60"/>
    <mergeCell ref="E57:I57"/>
    <mergeCell ref="E56:I56"/>
    <mergeCell ref="E59:I59"/>
    <mergeCell ref="E58:I58"/>
    <mergeCell ref="E63:I63"/>
    <mergeCell ref="F62:J62"/>
    <mergeCell ref="F61:J61"/>
    <mergeCell ref="F64:J64"/>
    <mergeCell ref="I52:AF52"/>
    <mergeCell ref="J55:AF55"/>
    <mergeCell ref="K60:AF60"/>
    <mergeCell ref="K57:AF57"/>
    <mergeCell ref="K59:AF59"/>
    <mergeCell ref="K56:AF56"/>
    <mergeCell ref="K58:AF58"/>
    <mergeCell ref="K63:AF63"/>
    <mergeCell ref="L61:AF61"/>
    <mergeCell ref="L62:AF62"/>
    <mergeCell ref="L64:AF64"/>
    <mergeCell ref="L45:AO45"/>
    <mergeCell ref="F65:J65"/>
    <mergeCell ref="L65:AF65"/>
    <mergeCell ref="F66:J66"/>
    <mergeCell ref="L66:AF66"/>
    <mergeCell ref="E67:I67"/>
    <mergeCell ref="K67:AF67"/>
    <mergeCell ref="D68:H68"/>
    <mergeCell ref="J68:AF68"/>
    <mergeCell ref="D69:H69"/>
    <mergeCell ref="J69:AF69"/>
    <mergeCell ref="D70:H70"/>
    <mergeCell ref="J70:AF70"/>
    <mergeCell ref="AG54:AM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57:AM57"/>
    <mergeCell ref="AG64:AM64"/>
    <mergeCell ref="AG63:AM63"/>
    <mergeCell ref="AG62:AM62"/>
    <mergeCell ref="AG52:AM52"/>
    <mergeCell ref="AG60:AM60"/>
    <mergeCell ref="AG61:AM61"/>
    <mergeCell ref="AG56:AM56"/>
    <mergeCell ref="AG55:AM55"/>
    <mergeCell ref="AG58:AM58"/>
    <mergeCell ref="AG59:AM59"/>
    <mergeCell ref="AM47:AN47"/>
    <mergeCell ref="AM49:AP49"/>
    <mergeCell ref="AM50:AP50"/>
    <mergeCell ref="AN64:AP64"/>
    <mergeCell ref="AN63:AP63"/>
    <mergeCell ref="AN56:AP56"/>
    <mergeCell ref="AN62:AP62"/>
    <mergeCell ref="AN61:AP61"/>
    <mergeCell ref="AN52:AP52"/>
    <mergeCell ref="AN57:AP57"/>
    <mergeCell ref="AN60:AP60"/>
    <mergeCell ref="AN55:AP55"/>
    <mergeCell ref="AN59:AP59"/>
    <mergeCell ref="AN58:AP58"/>
    <mergeCell ref="AS49:AT51"/>
    <mergeCell ref="AN65:AP65"/>
    <mergeCell ref="AG65:AM65"/>
    <mergeCell ref="AN66:AP66"/>
    <mergeCell ref="AG66:AM66"/>
    <mergeCell ref="AN67:AP67"/>
    <mergeCell ref="AG67:AM67"/>
    <mergeCell ref="AN68:AP68"/>
    <mergeCell ref="AG68:AM68"/>
    <mergeCell ref="AN69:AP69"/>
    <mergeCell ref="AG69:AM69"/>
    <mergeCell ref="AN70:AP70"/>
    <mergeCell ref="AG70:AM70"/>
    <mergeCell ref="AN54:AP54"/>
  </mergeCells>
  <hyperlinks>
    <hyperlink ref="A56" location="'D11 - Stavební část'!C2" display="/"/>
    <hyperlink ref="A57" location="'D141a - Vytápění - strojo...'!C2" display="/"/>
    <hyperlink ref="A58" location="'D141b - Vytápění'!C2" display="/"/>
    <hyperlink ref="A59" location="'D142 - VZT'!C2" display="/"/>
    <hyperlink ref="A61" location="'D143a - Zdravotechnika - ...'!C2" display="/"/>
    <hyperlink ref="A62" location="'D143b - Zdravotechnika - ...'!C2" display="/"/>
    <hyperlink ref="A64" location="'D144a - Silnoproud pavilon E'!C2" display="/"/>
    <hyperlink ref="A65" location="'D144b - Silnoproud pavilo...'!C2" display="/"/>
    <hyperlink ref="A66" location="'D144c - Hromosvod a uzemnění'!C2" display="/"/>
    <hyperlink ref="A67" location="'D145 - Slaboproud'!C2" display="/"/>
    <hyperlink ref="A68" location="'SO.02 - Zpevněné plochy a...'!C2" display="/"/>
    <hyperlink ref="A69" location="'IO.02 - Přeložka jednotné...'!C2" display="/"/>
    <hyperlink ref="A70" location="'VRN - Vedlejší rozpočtové...'!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129</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c r="B8" s="23"/>
      <c r="D8" s="148" t="s">
        <v>162</v>
      </c>
      <c r="L8" s="23"/>
    </row>
    <row r="9" s="1" customFormat="1" ht="16.5" customHeight="1">
      <c r="B9" s="23"/>
      <c r="E9" s="149" t="s">
        <v>166</v>
      </c>
      <c r="F9" s="1"/>
      <c r="G9" s="1"/>
      <c r="H9" s="1"/>
      <c r="L9" s="23"/>
    </row>
    <row r="10" s="1" customFormat="1" ht="12" customHeight="1">
      <c r="B10" s="23"/>
      <c r="D10" s="148" t="s">
        <v>170</v>
      </c>
      <c r="L10" s="23"/>
    </row>
    <row r="11" s="2" customFormat="1" ht="16.5" customHeight="1">
      <c r="A11" s="42"/>
      <c r="B11" s="48"/>
      <c r="C11" s="42"/>
      <c r="D11" s="42"/>
      <c r="E11" s="161" t="s">
        <v>10449</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8790</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10727</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19</v>
      </c>
      <c r="E15" s="42"/>
      <c r="F15" s="137" t="s">
        <v>39</v>
      </c>
      <c r="G15" s="42"/>
      <c r="H15" s="42"/>
      <c r="I15" s="148" t="s">
        <v>21</v>
      </c>
      <c r="J15" s="137" t="s">
        <v>39</v>
      </c>
      <c r="K15" s="42"/>
      <c r="L15" s="150"/>
      <c r="S15" s="42"/>
      <c r="T15" s="42"/>
      <c r="U15" s="42"/>
      <c r="V15" s="42"/>
      <c r="W15" s="42"/>
      <c r="X15" s="42"/>
      <c r="Y15" s="42"/>
      <c r="Z15" s="42"/>
      <c r="AA15" s="42"/>
      <c r="AB15" s="42"/>
      <c r="AC15" s="42"/>
      <c r="AD15" s="42"/>
      <c r="AE15" s="42"/>
    </row>
    <row r="16" s="2" customFormat="1" ht="12" customHeight="1">
      <c r="A16" s="42"/>
      <c r="B16" s="48"/>
      <c r="C16" s="42"/>
      <c r="D16" s="148" t="s">
        <v>24</v>
      </c>
      <c r="E16" s="42"/>
      <c r="F16" s="137" t="s">
        <v>25</v>
      </c>
      <c r="G16" s="42"/>
      <c r="H16" s="42"/>
      <c r="I16" s="148" t="s">
        <v>26</v>
      </c>
      <c r="J16" s="152" t="str">
        <f>'Rekapitulace stavby'!AN8</f>
        <v>29. 10. 2024</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34</v>
      </c>
      <c r="E18" s="42"/>
      <c r="F18" s="42"/>
      <c r="G18" s="42"/>
      <c r="H18" s="42"/>
      <c r="I18" s="148" t="s">
        <v>35</v>
      </c>
      <c r="J18" s="137" t="s">
        <v>36</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
        <v>37</v>
      </c>
      <c r="F19" s="42"/>
      <c r="G19" s="42"/>
      <c r="H19" s="42"/>
      <c r="I19" s="148" t="s">
        <v>38</v>
      </c>
      <c r="J19" s="137" t="s">
        <v>39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40</v>
      </c>
      <c r="E21" s="42"/>
      <c r="F21" s="42"/>
      <c r="G21" s="42"/>
      <c r="H21" s="42"/>
      <c r="I21" s="148" t="s">
        <v>35</v>
      </c>
      <c r="J21" s="36"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6" t="str">
        <f>'Rekapitulace stavby'!E14</f>
        <v>Vyplň údaj</v>
      </c>
      <c r="F22" s="137"/>
      <c r="G22" s="137"/>
      <c r="H22" s="137"/>
      <c r="I22" s="148" t="s">
        <v>38</v>
      </c>
      <c r="J22" s="36"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42</v>
      </c>
      <c r="E24" s="42"/>
      <c r="F24" s="42"/>
      <c r="G24" s="42"/>
      <c r="H24" s="42"/>
      <c r="I24" s="148" t="s">
        <v>35</v>
      </c>
      <c r="J24" s="137" t="s">
        <v>43</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
        <v>44</v>
      </c>
      <c r="F25" s="42"/>
      <c r="G25" s="42"/>
      <c r="H25" s="42"/>
      <c r="I25" s="148" t="s">
        <v>38</v>
      </c>
      <c r="J25" s="137" t="s">
        <v>45</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47</v>
      </c>
      <c r="E27" s="42"/>
      <c r="F27" s="42"/>
      <c r="G27" s="42"/>
      <c r="H27" s="42"/>
      <c r="I27" s="148" t="s">
        <v>35</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38</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49</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39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51</v>
      </c>
      <c r="E34" s="42"/>
      <c r="F34" s="42"/>
      <c r="G34" s="42"/>
      <c r="H34" s="42"/>
      <c r="I34" s="42"/>
      <c r="J34" s="159">
        <f>ROUND(J96,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53</v>
      </c>
      <c r="G36" s="42"/>
      <c r="H36" s="42"/>
      <c r="I36" s="160" t="s">
        <v>52</v>
      </c>
      <c r="J36" s="160" t="s">
        <v>54</v>
      </c>
      <c r="K36" s="42"/>
      <c r="L36" s="150"/>
      <c r="S36" s="42"/>
      <c r="T36" s="42"/>
      <c r="U36" s="42"/>
      <c r="V36" s="42"/>
      <c r="W36" s="42"/>
      <c r="X36" s="42"/>
      <c r="Y36" s="42"/>
      <c r="Z36" s="42"/>
      <c r="AA36" s="42"/>
      <c r="AB36" s="42"/>
      <c r="AC36" s="42"/>
      <c r="AD36" s="42"/>
      <c r="AE36" s="42"/>
    </row>
    <row r="37" s="2" customFormat="1" ht="14.4" customHeight="1">
      <c r="A37" s="42"/>
      <c r="B37" s="48"/>
      <c r="C37" s="42"/>
      <c r="D37" s="161" t="s">
        <v>55</v>
      </c>
      <c r="E37" s="148" t="s">
        <v>56</v>
      </c>
      <c r="F37" s="162">
        <f>ROUND((SUM(BE96:BE128)),  2)</f>
        <v>0</v>
      </c>
      <c r="G37" s="42"/>
      <c r="H37" s="42"/>
      <c r="I37" s="163">
        <v>0.20999999999999999</v>
      </c>
      <c r="J37" s="162">
        <f>ROUND(((SUM(BE96:BE128))*I37),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57</v>
      </c>
      <c r="F38" s="162">
        <f>ROUND((SUM(BF96:BF128)),  2)</f>
        <v>0</v>
      </c>
      <c r="G38" s="42"/>
      <c r="H38" s="42"/>
      <c r="I38" s="163">
        <v>0.12</v>
      </c>
      <c r="J38" s="162">
        <f>ROUND(((SUM(BF96:BF128))*I38),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58</v>
      </c>
      <c r="F39" s="162">
        <f>ROUND((SUM(BG96:BG128)),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59</v>
      </c>
      <c r="F40" s="162">
        <f>ROUND((SUM(BH96:BH128)),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60</v>
      </c>
      <c r="F41" s="162">
        <f>ROUND((SUM(BI96:BI128)),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61</v>
      </c>
      <c r="E43" s="166"/>
      <c r="F43" s="166"/>
      <c r="G43" s="167" t="s">
        <v>62</v>
      </c>
      <c r="H43" s="168" t="s">
        <v>63</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6" t="s">
        <v>181</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5"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SŠ a ZŠ Beroun</v>
      </c>
      <c r="F52" s="35"/>
      <c r="G52" s="35"/>
      <c r="H52" s="35"/>
      <c r="I52" s="44"/>
      <c r="J52" s="44"/>
      <c r="K52" s="44"/>
      <c r="L52" s="150"/>
      <c r="S52" s="42"/>
      <c r="T52" s="42"/>
      <c r="U52" s="42"/>
      <c r="V52" s="42"/>
      <c r="W52" s="42"/>
      <c r="X52" s="42"/>
      <c r="Y52" s="42"/>
      <c r="Z52" s="42"/>
      <c r="AA52" s="42"/>
      <c r="AB52" s="42"/>
      <c r="AC52" s="42"/>
      <c r="AD52" s="42"/>
      <c r="AE52" s="42"/>
    </row>
    <row r="53" s="1" customFormat="1" ht="12" customHeight="1">
      <c r="B53" s="24"/>
      <c r="C53" s="35" t="s">
        <v>162</v>
      </c>
      <c r="D53" s="25"/>
      <c r="E53" s="25"/>
      <c r="F53" s="25"/>
      <c r="G53" s="25"/>
      <c r="H53" s="25"/>
      <c r="I53" s="25"/>
      <c r="J53" s="25"/>
      <c r="K53" s="25"/>
      <c r="L53" s="23"/>
    </row>
    <row r="54" s="1" customFormat="1" ht="16.5" customHeight="1">
      <c r="B54" s="24"/>
      <c r="C54" s="25"/>
      <c r="D54" s="25"/>
      <c r="E54" s="175" t="s">
        <v>166</v>
      </c>
      <c r="F54" s="25"/>
      <c r="G54" s="25"/>
      <c r="H54" s="25"/>
      <c r="I54" s="25"/>
      <c r="J54" s="25"/>
      <c r="K54" s="25"/>
      <c r="L54" s="23"/>
    </row>
    <row r="55" s="1" customFormat="1" ht="12" customHeight="1">
      <c r="B55" s="24"/>
      <c r="C55" s="35" t="s">
        <v>170</v>
      </c>
      <c r="D55" s="25"/>
      <c r="E55" s="25"/>
      <c r="F55" s="25"/>
      <c r="G55" s="25"/>
      <c r="H55" s="25"/>
      <c r="I55" s="25"/>
      <c r="J55" s="25"/>
      <c r="K55" s="25"/>
      <c r="L55" s="23"/>
    </row>
    <row r="56" s="2" customFormat="1" ht="16.5" customHeight="1">
      <c r="A56" s="42"/>
      <c r="B56" s="43"/>
      <c r="C56" s="44"/>
      <c r="D56" s="44"/>
      <c r="E56" s="300" t="s">
        <v>10449</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5" t="s">
        <v>8790</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D144c - Hromosvod a uzemnění</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5" t="s">
        <v>24</v>
      </c>
      <c r="D60" s="44"/>
      <c r="E60" s="44"/>
      <c r="F60" s="30" t="str">
        <f>F16</f>
        <v>Karla Čapka 1457, 266 01 Beroun</v>
      </c>
      <c r="G60" s="44"/>
      <c r="H60" s="44"/>
      <c r="I60" s="35" t="s">
        <v>26</v>
      </c>
      <c r="J60" s="76" t="str">
        <f>IF(J16="","",J16)</f>
        <v>29. 10. 2024</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5" t="s">
        <v>34</v>
      </c>
      <c r="D62" s="44"/>
      <c r="E62" s="44"/>
      <c r="F62" s="30" t="str">
        <f>E19</f>
        <v>Střední škola a Základní škola Beroun, p.o.</v>
      </c>
      <c r="G62" s="44"/>
      <c r="H62" s="44"/>
      <c r="I62" s="35" t="s">
        <v>42</v>
      </c>
      <c r="J62" s="40" t="str">
        <f>E25</f>
        <v>DPU REVIT s.r.o.</v>
      </c>
      <c r="K62" s="44"/>
      <c r="L62" s="150"/>
      <c r="S62" s="42"/>
      <c r="T62" s="42"/>
      <c r="U62" s="42"/>
      <c r="V62" s="42"/>
      <c r="W62" s="42"/>
      <c r="X62" s="42"/>
      <c r="Y62" s="42"/>
      <c r="Z62" s="42"/>
      <c r="AA62" s="42"/>
      <c r="AB62" s="42"/>
      <c r="AC62" s="42"/>
      <c r="AD62" s="42"/>
      <c r="AE62" s="42"/>
    </row>
    <row r="63" s="2" customFormat="1" ht="15.15" customHeight="1">
      <c r="A63" s="42"/>
      <c r="B63" s="43"/>
      <c r="C63" s="35" t="s">
        <v>40</v>
      </c>
      <c r="D63" s="44"/>
      <c r="E63" s="44"/>
      <c r="F63" s="30" t="str">
        <f>IF(E22="","",E22)</f>
        <v>Vyplň údaj</v>
      </c>
      <c r="G63" s="44"/>
      <c r="H63" s="44"/>
      <c r="I63" s="35" t="s">
        <v>47</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182</v>
      </c>
      <c r="D65" s="177"/>
      <c r="E65" s="177"/>
      <c r="F65" s="177"/>
      <c r="G65" s="177"/>
      <c r="H65" s="177"/>
      <c r="I65" s="177"/>
      <c r="J65" s="178" t="s">
        <v>183</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83</v>
      </c>
      <c r="D67" s="44"/>
      <c r="E67" s="44"/>
      <c r="F67" s="44"/>
      <c r="G67" s="44"/>
      <c r="H67" s="44"/>
      <c r="I67" s="44"/>
      <c r="J67" s="106">
        <f>J96</f>
        <v>0</v>
      </c>
      <c r="K67" s="44"/>
      <c r="L67" s="150"/>
      <c r="S67" s="42"/>
      <c r="T67" s="42"/>
      <c r="U67" s="42"/>
      <c r="V67" s="42"/>
      <c r="W67" s="42"/>
      <c r="X67" s="42"/>
      <c r="Y67" s="42"/>
      <c r="Z67" s="42"/>
      <c r="AA67" s="42"/>
      <c r="AB67" s="42"/>
      <c r="AC67" s="42"/>
      <c r="AD67" s="42"/>
      <c r="AE67" s="42"/>
      <c r="AU67" s="20" t="s">
        <v>184</v>
      </c>
    </row>
    <row r="68" s="9" customFormat="1" ht="24.96" customHeight="1">
      <c r="A68" s="9"/>
      <c r="B68" s="180"/>
      <c r="C68" s="181"/>
      <c r="D68" s="182" t="s">
        <v>222</v>
      </c>
      <c r="E68" s="183"/>
      <c r="F68" s="183"/>
      <c r="G68" s="183"/>
      <c r="H68" s="183"/>
      <c r="I68" s="183"/>
      <c r="J68" s="184">
        <f>J97</f>
        <v>0</v>
      </c>
      <c r="K68" s="181"/>
      <c r="L68" s="185"/>
      <c r="S68" s="9"/>
      <c r="T68" s="9"/>
      <c r="U68" s="9"/>
      <c r="V68" s="9"/>
      <c r="W68" s="9"/>
      <c r="X68" s="9"/>
      <c r="Y68" s="9"/>
      <c r="Z68" s="9"/>
      <c r="AA68" s="9"/>
      <c r="AB68" s="9"/>
      <c r="AC68" s="9"/>
      <c r="AD68" s="9"/>
      <c r="AE68" s="9"/>
    </row>
    <row r="69" s="10" customFormat="1" ht="19.92" customHeight="1">
      <c r="A69" s="10"/>
      <c r="B69" s="186"/>
      <c r="C69" s="129"/>
      <c r="D69" s="187" t="s">
        <v>10451</v>
      </c>
      <c r="E69" s="188"/>
      <c r="F69" s="188"/>
      <c r="G69" s="188"/>
      <c r="H69" s="188"/>
      <c r="I69" s="188"/>
      <c r="J69" s="189">
        <f>J98</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10728</v>
      </c>
      <c r="E70" s="188"/>
      <c r="F70" s="188"/>
      <c r="G70" s="188"/>
      <c r="H70" s="188"/>
      <c r="I70" s="188"/>
      <c r="J70" s="189">
        <f>J101</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10729</v>
      </c>
      <c r="E71" s="188"/>
      <c r="F71" s="188"/>
      <c r="G71" s="188"/>
      <c r="H71" s="188"/>
      <c r="I71" s="188"/>
      <c r="J71" s="189">
        <f>J119</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10730</v>
      </c>
      <c r="E72" s="188"/>
      <c r="F72" s="188"/>
      <c r="G72" s="188"/>
      <c r="H72" s="188"/>
      <c r="I72" s="188"/>
      <c r="J72" s="189">
        <f>J124</f>
        <v>0</v>
      </c>
      <c r="K72" s="129"/>
      <c r="L72" s="190"/>
      <c r="S72" s="10"/>
      <c r="T72" s="10"/>
      <c r="U72" s="10"/>
      <c r="V72" s="10"/>
      <c r="W72" s="10"/>
      <c r="X72" s="10"/>
      <c r="Y72" s="10"/>
      <c r="Z72" s="10"/>
      <c r="AA72" s="10"/>
      <c r="AB72" s="10"/>
      <c r="AC72" s="10"/>
      <c r="AD72" s="10"/>
      <c r="AE72" s="10"/>
    </row>
    <row r="73" s="2" customFormat="1" ht="21.84" customHeight="1">
      <c r="A73" s="42"/>
      <c r="B73" s="43"/>
      <c r="C73" s="44"/>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50"/>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50"/>
      <c r="S78" s="42"/>
      <c r="T78" s="42"/>
      <c r="U78" s="42"/>
      <c r="V78" s="42"/>
      <c r="W78" s="42"/>
      <c r="X78" s="42"/>
      <c r="Y78" s="42"/>
      <c r="Z78" s="42"/>
      <c r="AA78" s="42"/>
      <c r="AB78" s="42"/>
      <c r="AC78" s="42"/>
      <c r="AD78" s="42"/>
      <c r="AE78" s="42"/>
    </row>
    <row r="79" s="2" customFormat="1" ht="24.96" customHeight="1">
      <c r="A79" s="42"/>
      <c r="B79" s="43"/>
      <c r="C79" s="26" t="s">
        <v>226</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2" customHeight="1">
      <c r="A81" s="42"/>
      <c r="B81" s="43"/>
      <c r="C81" s="35" t="s">
        <v>16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16.5" customHeight="1">
      <c r="A82" s="42"/>
      <c r="B82" s="43"/>
      <c r="C82" s="44"/>
      <c r="D82" s="44"/>
      <c r="E82" s="175" t="str">
        <f>E7</f>
        <v>SŠ a ZŠ Beroun</v>
      </c>
      <c r="F82" s="35"/>
      <c r="G82" s="35"/>
      <c r="H82" s="35"/>
      <c r="I82" s="44"/>
      <c r="J82" s="44"/>
      <c r="K82" s="44"/>
      <c r="L82" s="150"/>
      <c r="S82" s="42"/>
      <c r="T82" s="42"/>
      <c r="U82" s="42"/>
      <c r="V82" s="42"/>
      <c r="W82" s="42"/>
      <c r="X82" s="42"/>
      <c r="Y82" s="42"/>
      <c r="Z82" s="42"/>
      <c r="AA82" s="42"/>
      <c r="AB82" s="42"/>
      <c r="AC82" s="42"/>
      <c r="AD82" s="42"/>
      <c r="AE82" s="42"/>
    </row>
    <row r="83" s="1" customFormat="1" ht="12" customHeight="1">
      <c r="B83" s="24"/>
      <c r="C83" s="35" t="s">
        <v>162</v>
      </c>
      <c r="D83" s="25"/>
      <c r="E83" s="25"/>
      <c r="F83" s="25"/>
      <c r="G83" s="25"/>
      <c r="H83" s="25"/>
      <c r="I83" s="25"/>
      <c r="J83" s="25"/>
      <c r="K83" s="25"/>
      <c r="L83" s="23"/>
    </row>
    <row r="84" s="1" customFormat="1" ht="16.5" customHeight="1">
      <c r="B84" s="24"/>
      <c r="C84" s="25"/>
      <c r="D84" s="25"/>
      <c r="E84" s="175" t="s">
        <v>166</v>
      </c>
      <c r="F84" s="25"/>
      <c r="G84" s="25"/>
      <c r="H84" s="25"/>
      <c r="I84" s="25"/>
      <c r="J84" s="25"/>
      <c r="K84" s="25"/>
      <c r="L84" s="23"/>
    </row>
    <row r="85" s="1" customFormat="1" ht="12" customHeight="1">
      <c r="B85" s="24"/>
      <c r="C85" s="35" t="s">
        <v>170</v>
      </c>
      <c r="D85" s="25"/>
      <c r="E85" s="25"/>
      <c r="F85" s="25"/>
      <c r="G85" s="25"/>
      <c r="H85" s="25"/>
      <c r="I85" s="25"/>
      <c r="J85" s="25"/>
      <c r="K85" s="25"/>
      <c r="L85" s="23"/>
    </row>
    <row r="86" s="2" customFormat="1" ht="16.5" customHeight="1">
      <c r="A86" s="42"/>
      <c r="B86" s="43"/>
      <c r="C86" s="44"/>
      <c r="D86" s="44"/>
      <c r="E86" s="300" t="s">
        <v>10449</v>
      </c>
      <c r="F86" s="44"/>
      <c r="G86" s="44"/>
      <c r="H86" s="44"/>
      <c r="I86" s="44"/>
      <c r="J86" s="44"/>
      <c r="K86" s="44"/>
      <c r="L86" s="150"/>
      <c r="S86" s="42"/>
      <c r="T86" s="42"/>
      <c r="U86" s="42"/>
      <c r="V86" s="42"/>
      <c r="W86" s="42"/>
      <c r="X86" s="42"/>
      <c r="Y86" s="42"/>
      <c r="Z86" s="42"/>
      <c r="AA86" s="42"/>
      <c r="AB86" s="42"/>
      <c r="AC86" s="42"/>
      <c r="AD86" s="42"/>
      <c r="AE86" s="42"/>
    </row>
    <row r="87" s="2" customFormat="1" ht="12" customHeight="1">
      <c r="A87" s="42"/>
      <c r="B87" s="43"/>
      <c r="C87" s="35" t="s">
        <v>8790</v>
      </c>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6.5" customHeight="1">
      <c r="A88" s="42"/>
      <c r="B88" s="43"/>
      <c r="C88" s="44"/>
      <c r="D88" s="44"/>
      <c r="E88" s="73" t="str">
        <f>E13</f>
        <v>D144c - Hromosvod a uzemnění</v>
      </c>
      <c r="F88" s="44"/>
      <c r="G88" s="44"/>
      <c r="H88" s="44"/>
      <c r="I88" s="44"/>
      <c r="J88" s="44"/>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2" customHeight="1">
      <c r="A90" s="42"/>
      <c r="B90" s="43"/>
      <c r="C90" s="35" t="s">
        <v>24</v>
      </c>
      <c r="D90" s="44"/>
      <c r="E90" s="44"/>
      <c r="F90" s="30" t="str">
        <f>F16</f>
        <v>Karla Čapka 1457, 266 01 Beroun</v>
      </c>
      <c r="G90" s="44"/>
      <c r="H90" s="44"/>
      <c r="I90" s="35" t="s">
        <v>26</v>
      </c>
      <c r="J90" s="76" t="str">
        <f>IF(J16="","",J16)</f>
        <v>29. 10. 2024</v>
      </c>
      <c r="K90" s="44"/>
      <c r="L90" s="150"/>
      <c r="S90" s="42"/>
      <c r="T90" s="42"/>
      <c r="U90" s="42"/>
      <c r="V90" s="42"/>
      <c r="W90" s="42"/>
      <c r="X90" s="42"/>
      <c r="Y90" s="42"/>
      <c r="Z90" s="42"/>
      <c r="AA90" s="42"/>
      <c r="AB90" s="42"/>
      <c r="AC90" s="42"/>
      <c r="AD90" s="42"/>
      <c r="AE90" s="42"/>
    </row>
    <row r="91" s="2" customFormat="1" ht="6.96" customHeight="1">
      <c r="A91" s="42"/>
      <c r="B91" s="43"/>
      <c r="C91" s="44"/>
      <c r="D91" s="44"/>
      <c r="E91" s="44"/>
      <c r="F91" s="44"/>
      <c r="G91" s="44"/>
      <c r="H91" s="44"/>
      <c r="I91" s="44"/>
      <c r="J91" s="44"/>
      <c r="K91" s="44"/>
      <c r="L91" s="150"/>
      <c r="S91" s="42"/>
      <c r="T91" s="42"/>
      <c r="U91" s="42"/>
      <c r="V91" s="42"/>
      <c r="W91" s="42"/>
      <c r="X91" s="42"/>
      <c r="Y91" s="42"/>
      <c r="Z91" s="42"/>
      <c r="AA91" s="42"/>
      <c r="AB91" s="42"/>
      <c r="AC91" s="42"/>
      <c r="AD91" s="42"/>
      <c r="AE91" s="42"/>
    </row>
    <row r="92" s="2" customFormat="1" ht="15.15" customHeight="1">
      <c r="A92" s="42"/>
      <c r="B92" s="43"/>
      <c r="C92" s="35" t="s">
        <v>34</v>
      </c>
      <c r="D92" s="44"/>
      <c r="E92" s="44"/>
      <c r="F92" s="30" t="str">
        <f>E19</f>
        <v>Střední škola a Základní škola Beroun, p.o.</v>
      </c>
      <c r="G92" s="44"/>
      <c r="H92" s="44"/>
      <c r="I92" s="35" t="s">
        <v>42</v>
      </c>
      <c r="J92" s="40" t="str">
        <f>E25</f>
        <v>DPU REVIT s.r.o.</v>
      </c>
      <c r="K92" s="44"/>
      <c r="L92" s="150"/>
      <c r="S92" s="42"/>
      <c r="T92" s="42"/>
      <c r="U92" s="42"/>
      <c r="V92" s="42"/>
      <c r="W92" s="42"/>
      <c r="X92" s="42"/>
      <c r="Y92" s="42"/>
      <c r="Z92" s="42"/>
      <c r="AA92" s="42"/>
      <c r="AB92" s="42"/>
      <c r="AC92" s="42"/>
      <c r="AD92" s="42"/>
      <c r="AE92" s="42"/>
    </row>
    <row r="93" s="2" customFormat="1" ht="15.15" customHeight="1">
      <c r="A93" s="42"/>
      <c r="B93" s="43"/>
      <c r="C93" s="35" t="s">
        <v>40</v>
      </c>
      <c r="D93" s="44"/>
      <c r="E93" s="44"/>
      <c r="F93" s="30" t="str">
        <f>IF(E22="","",E22)</f>
        <v>Vyplň údaj</v>
      </c>
      <c r="G93" s="44"/>
      <c r="H93" s="44"/>
      <c r="I93" s="35" t="s">
        <v>47</v>
      </c>
      <c r="J93" s="40" t="str">
        <f>E28</f>
        <v xml:space="preserve"> </v>
      </c>
      <c r="K93" s="44"/>
      <c r="L93" s="150"/>
      <c r="S93" s="42"/>
      <c r="T93" s="42"/>
      <c r="U93" s="42"/>
      <c r="V93" s="42"/>
      <c r="W93" s="42"/>
      <c r="X93" s="42"/>
      <c r="Y93" s="42"/>
      <c r="Z93" s="42"/>
      <c r="AA93" s="42"/>
      <c r="AB93" s="42"/>
      <c r="AC93" s="42"/>
      <c r="AD93" s="42"/>
      <c r="AE93" s="42"/>
    </row>
    <row r="94" s="2" customFormat="1" ht="10.32" customHeight="1">
      <c r="A94" s="42"/>
      <c r="B94" s="43"/>
      <c r="C94" s="44"/>
      <c r="D94" s="44"/>
      <c r="E94" s="44"/>
      <c r="F94" s="44"/>
      <c r="G94" s="44"/>
      <c r="H94" s="44"/>
      <c r="I94" s="44"/>
      <c r="J94" s="44"/>
      <c r="K94" s="44"/>
      <c r="L94" s="150"/>
      <c r="S94" s="42"/>
      <c r="T94" s="42"/>
      <c r="U94" s="42"/>
      <c r="V94" s="42"/>
      <c r="W94" s="42"/>
      <c r="X94" s="42"/>
      <c r="Y94" s="42"/>
      <c r="Z94" s="42"/>
      <c r="AA94" s="42"/>
      <c r="AB94" s="42"/>
      <c r="AC94" s="42"/>
      <c r="AD94" s="42"/>
      <c r="AE94" s="42"/>
    </row>
    <row r="95" s="11" customFormat="1" ht="29.28" customHeight="1">
      <c r="A95" s="191"/>
      <c r="B95" s="192"/>
      <c r="C95" s="193" t="s">
        <v>227</v>
      </c>
      <c r="D95" s="194" t="s">
        <v>70</v>
      </c>
      <c r="E95" s="194" t="s">
        <v>66</v>
      </c>
      <c r="F95" s="194" t="s">
        <v>67</v>
      </c>
      <c r="G95" s="194" t="s">
        <v>228</v>
      </c>
      <c r="H95" s="194" t="s">
        <v>229</v>
      </c>
      <c r="I95" s="194" t="s">
        <v>230</v>
      </c>
      <c r="J95" s="194" t="s">
        <v>183</v>
      </c>
      <c r="K95" s="195" t="s">
        <v>231</v>
      </c>
      <c r="L95" s="196"/>
      <c r="M95" s="96" t="s">
        <v>39</v>
      </c>
      <c r="N95" s="97" t="s">
        <v>55</v>
      </c>
      <c r="O95" s="97" t="s">
        <v>232</v>
      </c>
      <c r="P95" s="97" t="s">
        <v>233</v>
      </c>
      <c r="Q95" s="97" t="s">
        <v>234</v>
      </c>
      <c r="R95" s="97" t="s">
        <v>235</v>
      </c>
      <c r="S95" s="97" t="s">
        <v>236</v>
      </c>
      <c r="T95" s="98" t="s">
        <v>237</v>
      </c>
      <c r="U95" s="191"/>
      <c r="V95" s="191"/>
      <c r="W95" s="191"/>
      <c r="X95" s="191"/>
      <c r="Y95" s="191"/>
      <c r="Z95" s="191"/>
      <c r="AA95" s="191"/>
      <c r="AB95" s="191"/>
      <c r="AC95" s="191"/>
      <c r="AD95" s="191"/>
      <c r="AE95" s="191"/>
    </row>
    <row r="96" s="2" customFormat="1" ht="22.8" customHeight="1">
      <c r="A96" s="42"/>
      <c r="B96" s="43"/>
      <c r="C96" s="103" t="s">
        <v>238</v>
      </c>
      <c r="D96" s="44"/>
      <c r="E96" s="44"/>
      <c r="F96" s="44"/>
      <c r="G96" s="44"/>
      <c r="H96" s="44"/>
      <c r="I96" s="44"/>
      <c r="J96" s="197">
        <f>BK96</f>
        <v>0</v>
      </c>
      <c r="K96" s="44"/>
      <c r="L96" s="48"/>
      <c r="M96" s="99"/>
      <c r="N96" s="198"/>
      <c r="O96" s="100"/>
      <c r="P96" s="199">
        <f>P97</f>
        <v>0</v>
      </c>
      <c r="Q96" s="100"/>
      <c r="R96" s="199">
        <f>R97</f>
        <v>0.63718000000000008</v>
      </c>
      <c r="S96" s="100"/>
      <c r="T96" s="200">
        <f>T97</f>
        <v>0</v>
      </c>
      <c r="U96" s="42"/>
      <c r="V96" s="42"/>
      <c r="W96" s="42"/>
      <c r="X96" s="42"/>
      <c r="Y96" s="42"/>
      <c r="Z96" s="42"/>
      <c r="AA96" s="42"/>
      <c r="AB96" s="42"/>
      <c r="AC96" s="42"/>
      <c r="AD96" s="42"/>
      <c r="AE96" s="42"/>
      <c r="AT96" s="20" t="s">
        <v>84</v>
      </c>
      <c r="AU96" s="20" t="s">
        <v>184</v>
      </c>
      <c r="BK96" s="201">
        <f>BK97</f>
        <v>0</v>
      </c>
    </row>
    <row r="97" s="12" customFormat="1" ht="25.92" customHeight="1">
      <c r="A97" s="12"/>
      <c r="B97" s="202"/>
      <c r="C97" s="203"/>
      <c r="D97" s="204" t="s">
        <v>84</v>
      </c>
      <c r="E97" s="205" t="s">
        <v>463</v>
      </c>
      <c r="F97" s="205" t="s">
        <v>8161</v>
      </c>
      <c r="G97" s="203"/>
      <c r="H97" s="203"/>
      <c r="I97" s="206"/>
      <c r="J97" s="207">
        <f>BK97</f>
        <v>0</v>
      </c>
      <c r="K97" s="203"/>
      <c r="L97" s="208"/>
      <c r="M97" s="209"/>
      <c r="N97" s="210"/>
      <c r="O97" s="210"/>
      <c r="P97" s="211">
        <f>P98+P101+P119+P124</f>
        <v>0</v>
      </c>
      <c r="Q97" s="210"/>
      <c r="R97" s="211">
        <f>R98+R101+R119+R124</f>
        <v>0.63718000000000008</v>
      </c>
      <c r="S97" s="210"/>
      <c r="T97" s="212">
        <f>T98+T101+T119+T124</f>
        <v>0</v>
      </c>
      <c r="U97" s="12"/>
      <c r="V97" s="12"/>
      <c r="W97" s="12"/>
      <c r="X97" s="12"/>
      <c r="Y97" s="12"/>
      <c r="Z97" s="12"/>
      <c r="AA97" s="12"/>
      <c r="AB97" s="12"/>
      <c r="AC97" s="12"/>
      <c r="AD97" s="12"/>
      <c r="AE97" s="12"/>
      <c r="AR97" s="213" t="s">
        <v>113</v>
      </c>
      <c r="AT97" s="214" t="s">
        <v>84</v>
      </c>
      <c r="AU97" s="214" t="s">
        <v>85</v>
      </c>
      <c r="AY97" s="213" t="s">
        <v>241</v>
      </c>
      <c r="BK97" s="215">
        <f>BK98+BK101+BK119+BK124</f>
        <v>0</v>
      </c>
    </row>
    <row r="98" s="12" customFormat="1" ht="22.8" customHeight="1">
      <c r="A98" s="12"/>
      <c r="B98" s="202"/>
      <c r="C98" s="203"/>
      <c r="D98" s="204" t="s">
        <v>84</v>
      </c>
      <c r="E98" s="216" t="s">
        <v>10462</v>
      </c>
      <c r="F98" s="216" t="s">
        <v>10463</v>
      </c>
      <c r="G98" s="203"/>
      <c r="H98" s="203"/>
      <c r="I98" s="206"/>
      <c r="J98" s="217">
        <f>BK98</f>
        <v>0</v>
      </c>
      <c r="K98" s="203"/>
      <c r="L98" s="208"/>
      <c r="M98" s="209"/>
      <c r="N98" s="210"/>
      <c r="O98" s="210"/>
      <c r="P98" s="211">
        <f>SUM(P99:P100)</f>
        <v>0</v>
      </c>
      <c r="Q98" s="210"/>
      <c r="R98" s="211">
        <f>SUM(R99:R100)</f>
        <v>0</v>
      </c>
      <c r="S98" s="210"/>
      <c r="T98" s="212">
        <f>SUM(T99:T100)</f>
        <v>0</v>
      </c>
      <c r="U98" s="12"/>
      <c r="V98" s="12"/>
      <c r="W98" s="12"/>
      <c r="X98" s="12"/>
      <c r="Y98" s="12"/>
      <c r="Z98" s="12"/>
      <c r="AA98" s="12"/>
      <c r="AB98" s="12"/>
      <c r="AC98" s="12"/>
      <c r="AD98" s="12"/>
      <c r="AE98" s="12"/>
      <c r="AR98" s="213" t="s">
        <v>23</v>
      </c>
      <c r="AT98" s="214" t="s">
        <v>84</v>
      </c>
      <c r="AU98" s="214" t="s">
        <v>23</v>
      </c>
      <c r="AY98" s="213" t="s">
        <v>241</v>
      </c>
      <c r="BK98" s="215">
        <f>SUM(BK99:BK100)</f>
        <v>0</v>
      </c>
    </row>
    <row r="99" s="2" customFormat="1" ht="16.5" customHeight="1">
      <c r="A99" s="42"/>
      <c r="B99" s="43"/>
      <c r="C99" s="218" t="s">
        <v>23</v>
      </c>
      <c r="D99" s="218" t="s">
        <v>243</v>
      </c>
      <c r="E99" s="219" t="s">
        <v>10464</v>
      </c>
      <c r="F99" s="220" t="s">
        <v>10465</v>
      </c>
      <c r="G99" s="221" t="s">
        <v>8371</v>
      </c>
      <c r="H99" s="222">
        <v>40</v>
      </c>
      <c r="I99" s="223"/>
      <c r="J99" s="224">
        <f>ROUND(I99*H99,2)</f>
        <v>0</v>
      </c>
      <c r="K99" s="220" t="s">
        <v>10466</v>
      </c>
      <c r="L99" s="48"/>
      <c r="M99" s="225" t="s">
        <v>39</v>
      </c>
      <c r="N99" s="226" t="s">
        <v>56</v>
      </c>
      <c r="O99" s="88"/>
      <c r="P99" s="227">
        <f>O99*H99</f>
        <v>0</v>
      </c>
      <c r="Q99" s="227">
        <v>0</v>
      </c>
      <c r="R99" s="227">
        <f>Q99*H99</f>
        <v>0</v>
      </c>
      <c r="S99" s="227">
        <v>0</v>
      </c>
      <c r="T99" s="228">
        <f>S99*H99</f>
        <v>0</v>
      </c>
      <c r="U99" s="42"/>
      <c r="V99" s="42"/>
      <c r="W99" s="42"/>
      <c r="X99" s="42"/>
      <c r="Y99" s="42"/>
      <c r="Z99" s="42"/>
      <c r="AA99" s="42"/>
      <c r="AB99" s="42"/>
      <c r="AC99" s="42"/>
      <c r="AD99" s="42"/>
      <c r="AE99" s="42"/>
      <c r="AR99" s="229" t="s">
        <v>1094</v>
      </c>
      <c r="AT99" s="229" t="s">
        <v>243</v>
      </c>
      <c r="AU99" s="229" t="s">
        <v>93</v>
      </c>
      <c r="AY99" s="20" t="s">
        <v>241</v>
      </c>
      <c r="BE99" s="230">
        <f>IF(N99="základní",J99,0)</f>
        <v>0</v>
      </c>
      <c r="BF99" s="230">
        <f>IF(N99="snížená",J99,0)</f>
        <v>0</v>
      </c>
      <c r="BG99" s="230">
        <f>IF(N99="zákl. přenesená",J99,0)</f>
        <v>0</v>
      </c>
      <c r="BH99" s="230">
        <f>IF(N99="sníž. přenesená",J99,0)</f>
        <v>0</v>
      </c>
      <c r="BI99" s="230">
        <f>IF(N99="nulová",J99,0)</f>
        <v>0</v>
      </c>
      <c r="BJ99" s="20" t="s">
        <v>23</v>
      </c>
      <c r="BK99" s="230">
        <f>ROUND(I99*H99,2)</f>
        <v>0</v>
      </c>
      <c r="BL99" s="20" t="s">
        <v>1094</v>
      </c>
      <c r="BM99" s="229" t="s">
        <v>93</v>
      </c>
    </row>
    <row r="100" s="2" customFormat="1">
      <c r="A100" s="42"/>
      <c r="B100" s="43"/>
      <c r="C100" s="44"/>
      <c r="D100" s="238" t="s">
        <v>3418</v>
      </c>
      <c r="E100" s="44"/>
      <c r="F100" s="290" t="s">
        <v>10731</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0" t="s">
        <v>3418</v>
      </c>
      <c r="AU100" s="20" t="s">
        <v>93</v>
      </c>
    </row>
    <row r="101" s="12" customFormat="1" ht="22.8" customHeight="1">
      <c r="A101" s="12"/>
      <c r="B101" s="202"/>
      <c r="C101" s="203"/>
      <c r="D101" s="204" t="s">
        <v>84</v>
      </c>
      <c r="E101" s="216" t="s">
        <v>8773</v>
      </c>
      <c r="F101" s="216" t="s">
        <v>10732</v>
      </c>
      <c r="G101" s="203"/>
      <c r="H101" s="203"/>
      <c r="I101" s="206"/>
      <c r="J101" s="217">
        <f>BK101</f>
        <v>0</v>
      </c>
      <c r="K101" s="203"/>
      <c r="L101" s="208"/>
      <c r="M101" s="209"/>
      <c r="N101" s="210"/>
      <c r="O101" s="210"/>
      <c r="P101" s="211">
        <f>SUM(P102:P118)</f>
        <v>0</v>
      </c>
      <c r="Q101" s="210"/>
      <c r="R101" s="211">
        <f>SUM(R102:R118)</f>
        <v>0.22526000000000002</v>
      </c>
      <c r="S101" s="210"/>
      <c r="T101" s="212">
        <f>SUM(T102:T118)</f>
        <v>0</v>
      </c>
      <c r="U101" s="12"/>
      <c r="V101" s="12"/>
      <c r="W101" s="12"/>
      <c r="X101" s="12"/>
      <c r="Y101" s="12"/>
      <c r="Z101" s="12"/>
      <c r="AA101" s="12"/>
      <c r="AB101" s="12"/>
      <c r="AC101" s="12"/>
      <c r="AD101" s="12"/>
      <c r="AE101" s="12"/>
      <c r="AR101" s="213" t="s">
        <v>23</v>
      </c>
      <c r="AT101" s="214" t="s">
        <v>84</v>
      </c>
      <c r="AU101" s="214" t="s">
        <v>23</v>
      </c>
      <c r="AY101" s="213" t="s">
        <v>241</v>
      </c>
      <c r="BK101" s="215">
        <f>SUM(BK102:BK118)</f>
        <v>0</v>
      </c>
    </row>
    <row r="102" s="2" customFormat="1" ht="16.5" customHeight="1">
      <c r="A102" s="42"/>
      <c r="B102" s="43"/>
      <c r="C102" s="218" t="s">
        <v>93</v>
      </c>
      <c r="D102" s="218" t="s">
        <v>243</v>
      </c>
      <c r="E102" s="219" t="s">
        <v>10733</v>
      </c>
      <c r="F102" s="220" t="s">
        <v>10734</v>
      </c>
      <c r="G102" s="221" t="s">
        <v>515</v>
      </c>
      <c r="H102" s="222">
        <v>330</v>
      </c>
      <c r="I102" s="223"/>
      <c r="J102" s="224">
        <f>ROUND(I102*H102,2)</f>
        <v>0</v>
      </c>
      <c r="K102" s="220" t="s">
        <v>10466</v>
      </c>
      <c r="L102" s="48"/>
      <c r="M102" s="225" t="s">
        <v>39</v>
      </c>
      <c r="N102" s="226" t="s">
        <v>56</v>
      </c>
      <c r="O102" s="88"/>
      <c r="P102" s="227">
        <f>O102*H102</f>
        <v>0</v>
      </c>
      <c r="Q102" s="227">
        <v>0.00013999999999999999</v>
      </c>
      <c r="R102" s="227">
        <f>Q102*H102</f>
        <v>0.046199999999999998</v>
      </c>
      <c r="S102" s="227">
        <v>0</v>
      </c>
      <c r="T102" s="228">
        <f>S102*H102</f>
        <v>0</v>
      </c>
      <c r="U102" s="42"/>
      <c r="V102" s="42"/>
      <c r="W102" s="42"/>
      <c r="X102" s="42"/>
      <c r="Y102" s="42"/>
      <c r="Z102" s="42"/>
      <c r="AA102" s="42"/>
      <c r="AB102" s="42"/>
      <c r="AC102" s="42"/>
      <c r="AD102" s="42"/>
      <c r="AE102" s="42"/>
      <c r="AR102" s="229" t="s">
        <v>1094</v>
      </c>
      <c r="AT102" s="229" t="s">
        <v>243</v>
      </c>
      <c r="AU102" s="229" t="s">
        <v>93</v>
      </c>
      <c r="AY102" s="20" t="s">
        <v>241</v>
      </c>
      <c r="BE102" s="230">
        <f>IF(N102="základní",J102,0)</f>
        <v>0</v>
      </c>
      <c r="BF102" s="230">
        <f>IF(N102="snížená",J102,0)</f>
        <v>0</v>
      </c>
      <c r="BG102" s="230">
        <f>IF(N102="zákl. přenesená",J102,0)</f>
        <v>0</v>
      </c>
      <c r="BH102" s="230">
        <f>IF(N102="sníž. přenesená",J102,0)</f>
        <v>0</v>
      </c>
      <c r="BI102" s="230">
        <f>IF(N102="nulová",J102,0)</f>
        <v>0</v>
      </c>
      <c r="BJ102" s="20" t="s">
        <v>23</v>
      </c>
      <c r="BK102" s="230">
        <f>ROUND(I102*H102,2)</f>
        <v>0</v>
      </c>
      <c r="BL102" s="20" t="s">
        <v>1094</v>
      </c>
      <c r="BM102" s="229" t="s">
        <v>248</v>
      </c>
    </row>
    <row r="103" s="2" customFormat="1" ht="16.5" customHeight="1">
      <c r="A103" s="42"/>
      <c r="B103" s="43"/>
      <c r="C103" s="280" t="s">
        <v>113</v>
      </c>
      <c r="D103" s="280" t="s">
        <v>463</v>
      </c>
      <c r="E103" s="281" t="s">
        <v>10735</v>
      </c>
      <c r="F103" s="282" t="s">
        <v>10736</v>
      </c>
      <c r="G103" s="283" t="s">
        <v>561</v>
      </c>
      <c r="H103" s="284">
        <v>50</v>
      </c>
      <c r="I103" s="285"/>
      <c r="J103" s="286">
        <f>ROUND(I103*H103,2)</f>
        <v>0</v>
      </c>
      <c r="K103" s="282" t="s">
        <v>10466</v>
      </c>
      <c r="L103" s="287"/>
      <c r="M103" s="288" t="s">
        <v>39</v>
      </c>
      <c r="N103" s="289" t="s">
        <v>56</v>
      </c>
      <c r="O103" s="88"/>
      <c r="P103" s="227">
        <f>O103*H103</f>
        <v>0</v>
      </c>
      <c r="Q103" s="227">
        <v>0.00095</v>
      </c>
      <c r="R103" s="227">
        <f>Q103*H103</f>
        <v>0.047500000000000001</v>
      </c>
      <c r="S103" s="227">
        <v>0</v>
      </c>
      <c r="T103" s="228">
        <f>S103*H103</f>
        <v>0</v>
      </c>
      <c r="U103" s="42"/>
      <c r="V103" s="42"/>
      <c r="W103" s="42"/>
      <c r="X103" s="42"/>
      <c r="Y103" s="42"/>
      <c r="Z103" s="42"/>
      <c r="AA103" s="42"/>
      <c r="AB103" s="42"/>
      <c r="AC103" s="42"/>
      <c r="AD103" s="42"/>
      <c r="AE103" s="42"/>
      <c r="AR103" s="229" t="s">
        <v>3347</v>
      </c>
      <c r="AT103" s="229" t="s">
        <v>463</v>
      </c>
      <c r="AU103" s="229" t="s">
        <v>93</v>
      </c>
      <c r="AY103" s="20" t="s">
        <v>241</v>
      </c>
      <c r="BE103" s="230">
        <f>IF(N103="základní",J103,0)</f>
        <v>0</v>
      </c>
      <c r="BF103" s="230">
        <f>IF(N103="snížená",J103,0)</f>
        <v>0</v>
      </c>
      <c r="BG103" s="230">
        <f>IF(N103="zákl. přenesená",J103,0)</f>
        <v>0</v>
      </c>
      <c r="BH103" s="230">
        <f>IF(N103="sníž. přenesená",J103,0)</f>
        <v>0</v>
      </c>
      <c r="BI103" s="230">
        <f>IF(N103="nulová",J103,0)</f>
        <v>0</v>
      </c>
      <c r="BJ103" s="20" t="s">
        <v>23</v>
      </c>
      <c r="BK103" s="230">
        <f>ROUND(I103*H103,2)</f>
        <v>0</v>
      </c>
      <c r="BL103" s="20" t="s">
        <v>1094</v>
      </c>
      <c r="BM103" s="229" t="s">
        <v>10737</v>
      </c>
    </row>
    <row r="104" s="2" customFormat="1">
      <c r="A104" s="42"/>
      <c r="B104" s="43"/>
      <c r="C104" s="44"/>
      <c r="D104" s="238" t="s">
        <v>3418</v>
      </c>
      <c r="E104" s="44"/>
      <c r="F104" s="290" t="s">
        <v>10738</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0" t="s">
        <v>3418</v>
      </c>
      <c r="AU104" s="20" t="s">
        <v>93</v>
      </c>
    </row>
    <row r="105" s="2" customFormat="1" ht="16.5" customHeight="1">
      <c r="A105" s="42"/>
      <c r="B105" s="43"/>
      <c r="C105" s="280" t="s">
        <v>248</v>
      </c>
      <c r="D105" s="280" t="s">
        <v>463</v>
      </c>
      <c r="E105" s="281" t="s">
        <v>10739</v>
      </c>
      <c r="F105" s="282" t="s">
        <v>10740</v>
      </c>
      <c r="G105" s="283" t="s">
        <v>561</v>
      </c>
      <c r="H105" s="284">
        <v>140</v>
      </c>
      <c r="I105" s="285"/>
      <c r="J105" s="286">
        <f>ROUND(I105*H105,2)</f>
        <v>0</v>
      </c>
      <c r="K105" s="282" t="s">
        <v>10466</v>
      </c>
      <c r="L105" s="287"/>
      <c r="M105" s="288" t="s">
        <v>39</v>
      </c>
      <c r="N105" s="289" t="s">
        <v>56</v>
      </c>
      <c r="O105" s="88"/>
      <c r="P105" s="227">
        <f>O105*H105</f>
        <v>0</v>
      </c>
      <c r="Q105" s="227">
        <v>9.0000000000000006E-05</v>
      </c>
      <c r="R105" s="227">
        <f>Q105*H105</f>
        <v>0.0126</v>
      </c>
      <c r="S105" s="227">
        <v>0</v>
      </c>
      <c r="T105" s="228">
        <f>S105*H105</f>
        <v>0</v>
      </c>
      <c r="U105" s="42"/>
      <c r="V105" s="42"/>
      <c r="W105" s="42"/>
      <c r="X105" s="42"/>
      <c r="Y105" s="42"/>
      <c r="Z105" s="42"/>
      <c r="AA105" s="42"/>
      <c r="AB105" s="42"/>
      <c r="AC105" s="42"/>
      <c r="AD105" s="42"/>
      <c r="AE105" s="42"/>
      <c r="AR105" s="229" t="s">
        <v>3347</v>
      </c>
      <c r="AT105" s="229" t="s">
        <v>463</v>
      </c>
      <c r="AU105" s="229" t="s">
        <v>93</v>
      </c>
      <c r="AY105" s="20" t="s">
        <v>241</v>
      </c>
      <c r="BE105" s="230">
        <f>IF(N105="základní",J105,0)</f>
        <v>0</v>
      </c>
      <c r="BF105" s="230">
        <f>IF(N105="snížená",J105,0)</f>
        <v>0</v>
      </c>
      <c r="BG105" s="230">
        <f>IF(N105="zákl. přenesená",J105,0)</f>
        <v>0</v>
      </c>
      <c r="BH105" s="230">
        <f>IF(N105="sníž. přenesená",J105,0)</f>
        <v>0</v>
      </c>
      <c r="BI105" s="230">
        <f>IF(N105="nulová",J105,0)</f>
        <v>0</v>
      </c>
      <c r="BJ105" s="20" t="s">
        <v>23</v>
      </c>
      <c r="BK105" s="230">
        <f>ROUND(I105*H105,2)</f>
        <v>0</v>
      </c>
      <c r="BL105" s="20" t="s">
        <v>1094</v>
      </c>
      <c r="BM105" s="229" t="s">
        <v>321</v>
      </c>
    </row>
    <row r="106" s="2" customFormat="1" ht="16.5" customHeight="1">
      <c r="A106" s="42"/>
      <c r="B106" s="43"/>
      <c r="C106" s="218" t="s">
        <v>286</v>
      </c>
      <c r="D106" s="218" t="s">
        <v>243</v>
      </c>
      <c r="E106" s="219" t="s">
        <v>10741</v>
      </c>
      <c r="F106" s="220" t="s">
        <v>10742</v>
      </c>
      <c r="G106" s="221" t="s">
        <v>561</v>
      </c>
      <c r="H106" s="222">
        <v>220</v>
      </c>
      <c r="I106" s="223"/>
      <c r="J106" s="224">
        <f>ROUND(I106*H106,2)</f>
        <v>0</v>
      </c>
      <c r="K106" s="220" t="s">
        <v>10466</v>
      </c>
      <c r="L106" s="48"/>
      <c r="M106" s="225" t="s">
        <v>39</v>
      </c>
      <c r="N106" s="226" t="s">
        <v>56</v>
      </c>
      <c r="O106" s="88"/>
      <c r="P106" s="227">
        <f>O106*H106</f>
        <v>0</v>
      </c>
      <c r="Q106" s="227">
        <v>0.00011</v>
      </c>
      <c r="R106" s="227">
        <f>Q106*H106</f>
        <v>0.024199999999999999</v>
      </c>
      <c r="S106" s="227">
        <v>0</v>
      </c>
      <c r="T106" s="228">
        <f>S106*H106</f>
        <v>0</v>
      </c>
      <c r="U106" s="42"/>
      <c r="V106" s="42"/>
      <c r="W106" s="42"/>
      <c r="X106" s="42"/>
      <c r="Y106" s="42"/>
      <c r="Z106" s="42"/>
      <c r="AA106" s="42"/>
      <c r="AB106" s="42"/>
      <c r="AC106" s="42"/>
      <c r="AD106" s="42"/>
      <c r="AE106" s="42"/>
      <c r="AR106" s="229" t="s">
        <v>1094</v>
      </c>
      <c r="AT106" s="229" t="s">
        <v>243</v>
      </c>
      <c r="AU106" s="229" t="s">
        <v>93</v>
      </c>
      <c r="AY106" s="20" t="s">
        <v>241</v>
      </c>
      <c r="BE106" s="230">
        <f>IF(N106="základní",J106,0)</f>
        <v>0</v>
      </c>
      <c r="BF106" s="230">
        <f>IF(N106="snížená",J106,0)</f>
        <v>0</v>
      </c>
      <c r="BG106" s="230">
        <f>IF(N106="zákl. přenesená",J106,0)</f>
        <v>0</v>
      </c>
      <c r="BH106" s="230">
        <f>IF(N106="sníž. přenesená",J106,0)</f>
        <v>0</v>
      </c>
      <c r="BI106" s="230">
        <f>IF(N106="nulová",J106,0)</f>
        <v>0</v>
      </c>
      <c r="BJ106" s="20" t="s">
        <v>23</v>
      </c>
      <c r="BK106" s="230">
        <f>ROUND(I106*H106,2)</f>
        <v>0</v>
      </c>
      <c r="BL106" s="20" t="s">
        <v>1094</v>
      </c>
      <c r="BM106" s="229" t="s">
        <v>28</v>
      </c>
    </row>
    <row r="107" s="2" customFormat="1" ht="16.5" customHeight="1">
      <c r="A107" s="42"/>
      <c r="B107" s="43"/>
      <c r="C107" s="218" t="s">
        <v>299</v>
      </c>
      <c r="D107" s="218" t="s">
        <v>243</v>
      </c>
      <c r="E107" s="219" t="s">
        <v>10743</v>
      </c>
      <c r="F107" s="220" t="s">
        <v>10744</v>
      </c>
      <c r="G107" s="221" t="s">
        <v>561</v>
      </c>
      <c r="H107" s="222">
        <v>14</v>
      </c>
      <c r="I107" s="223"/>
      <c r="J107" s="224">
        <f>ROUND(I107*H107,2)</f>
        <v>0</v>
      </c>
      <c r="K107" s="220" t="s">
        <v>10466</v>
      </c>
      <c r="L107" s="48"/>
      <c r="M107" s="225" t="s">
        <v>39</v>
      </c>
      <c r="N107" s="226" t="s">
        <v>56</v>
      </c>
      <c r="O107" s="88"/>
      <c r="P107" s="227">
        <f>O107*H107</f>
        <v>0</v>
      </c>
      <c r="Q107" s="227">
        <v>0.00020000000000000001</v>
      </c>
      <c r="R107" s="227">
        <f>Q107*H107</f>
        <v>0.0028</v>
      </c>
      <c r="S107" s="227">
        <v>0</v>
      </c>
      <c r="T107" s="228">
        <f>S107*H107</f>
        <v>0</v>
      </c>
      <c r="U107" s="42"/>
      <c r="V107" s="42"/>
      <c r="W107" s="42"/>
      <c r="X107" s="42"/>
      <c r="Y107" s="42"/>
      <c r="Z107" s="42"/>
      <c r="AA107" s="42"/>
      <c r="AB107" s="42"/>
      <c r="AC107" s="42"/>
      <c r="AD107" s="42"/>
      <c r="AE107" s="42"/>
      <c r="AR107" s="229" t="s">
        <v>1094</v>
      </c>
      <c r="AT107" s="229" t="s">
        <v>243</v>
      </c>
      <c r="AU107" s="229" t="s">
        <v>93</v>
      </c>
      <c r="AY107" s="20" t="s">
        <v>241</v>
      </c>
      <c r="BE107" s="230">
        <f>IF(N107="základní",J107,0)</f>
        <v>0</v>
      </c>
      <c r="BF107" s="230">
        <f>IF(N107="snížená",J107,0)</f>
        <v>0</v>
      </c>
      <c r="BG107" s="230">
        <f>IF(N107="zákl. přenesená",J107,0)</f>
        <v>0</v>
      </c>
      <c r="BH107" s="230">
        <f>IF(N107="sníž. přenesená",J107,0)</f>
        <v>0</v>
      </c>
      <c r="BI107" s="230">
        <f>IF(N107="nulová",J107,0)</f>
        <v>0</v>
      </c>
      <c r="BJ107" s="20" t="s">
        <v>23</v>
      </c>
      <c r="BK107" s="230">
        <f>ROUND(I107*H107,2)</f>
        <v>0</v>
      </c>
      <c r="BL107" s="20" t="s">
        <v>1094</v>
      </c>
      <c r="BM107" s="229" t="s">
        <v>8</v>
      </c>
    </row>
    <row r="108" s="2" customFormat="1" ht="16.5" customHeight="1">
      <c r="A108" s="42"/>
      <c r="B108" s="43"/>
      <c r="C108" s="218" t="s">
        <v>310</v>
      </c>
      <c r="D108" s="218" t="s">
        <v>243</v>
      </c>
      <c r="E108" s="219" t="s">
        <v>10745</v>
      </c>
      <c r="F108" s="220" t="s">
        <v>10746</v>
      </c>
      <c r="G108" s="221" t="s">
        <v>561</v>
      </c>
      <c r="H108" s="222">
        <v>14</v>
      </c>
      <c r="I108" s="223"/>
      <c r="J108" s="224">
        <f>ROUND(I108*H108,2)</f>
        <v>0</v>
      </c>
      <c r="K108" s="220" t="s">
        <v>10466</v>
      </c>
      <c r="L108" s="48"/>
      <c r="M108" s="225" t="s">
        <v>39</v>
      </c>
      <c r="N108" s="226" t="s">
        <v>56</v>
      </c>
      <c r="O108" s="88"/>
      <c r="P108" s="227">
        <f>O108*H108</f>
        <v>0</v>
      </c>
      <c r="Q108" s="227">
        <v>0.00020000000000000001</v>
      </c>
      <c r="R108" s="227">
        <f>Q108*H108</f>
        <v>0.0028</v>
      </c>
      <c r="S108" s="227">
        <v>0</v>
      </c>
      <c r="T108" s="228">
        <f>S108*H108</f>
        <v>0</v>
      </c>
      <c r="U108" s="42"/>
      <c r="V108" s="42"/>
      <c r="W108" s="42"/>
      <c r="X108" s="42"/>
      <c r="Y108" s="42"/>
      <c r="Z108" s="42"/>
      <c r="AA108" s="42"/>
      <c r="AB108" s="42"/>
      <c r="AC108" s="42"/>
      <c r="AD108" s="42"/>
      <c r="AE108" s="42"/>
      <c r="AR108" s="229" t="s">
        <v>1094</v>
      </c>
      <c r="AT108" s="229" t="s">
        <v>243</v>
      </c>
      <c r="AU108" s="229" t="s">
        <v>93</v>
      </c>
      <c r="AY108" s="20" t="s">
        <v>241</v>
      </c>
      <c r="BE108" s="230">
        <f>IF(N108="základní",J108,0)</f>
        <v>0</v>
      </c>
      <c r="BF108" s="230">
        <f>IF(N108="snížená",J108,0)</f>
        <v>0</v>
      </c>
      <c r="BG108" s="230">
        <f>IF(N108="zákl. přenesená",J108,0)</f>
        <v>0</v>
      </c>
      <c r="BH108" s="230">
        <f>IF(N108="sníž. přenesená",J108,0)</f>
        <v>0</v>
      </c>
      <c r="BI108" s="230">
        <f>IF(N108="nulová",J108,0)</f>
        <v>0</v>
      </c>
      <c r="BJ108" s="20" t="s">
        <v>23</v>
      </c>
      <c r="BK108" s="230">
        <f>ROUND(I108*H108,2)</f>
        <v>0</v>
      </c>
      <c r="BL108" s="20" t="s">
        <v>1094</v>
      </c>
      <c r="BM108" s="229" t="s">
        <v>10747</v>
      </c>
    </row>
    <row r="109" s="2" customFormat="1" ht="16.5" customHeight="1">
      <c r="A109" s="42"/>
      <c r="B109" s="43"/>
      <c r="C109" s="218" t="s">
        <v>321</v>
      </c>
      <c r="D109" s="218" t="s">
        <v>243</v>
      </c>
      <c r="E109" s="219" t="s">
        <v>10748</v>
      </c>
      <c r="F109" s="220" t="s">
        <v>10749</v>
      </c>
      <c r="G109" s="221" t="s">
        <v>561</v>
      </c>
      <c r="H109" s="222">
        <v>14</v>
      </c>
      <c r="I109" s="223"/>
      <c r="J109" s="224">
        <f>ROUND(I109*H109,2)</f>
        <v>0</v>
      </c>
      <c r="K109" s="220" t="s">
        <v>10466</v>
      </c>
      <c r="L109" s="48"/>
      <c r="M109" s="225" t="s">
        <v>39</v>
      </c>
      <c r="N109" s="226" t="s">
        <v>56</v>
      </c>
      <c r="O109" s="88"/>
      <c r="P109" s="227">
        <f>O109*H109</f>
        <v>0</v>
      </c>
      <c r="Q109" s="227">
        <v>0.00364</v>
      </c>
      <c r="R109" s="227">
        <f>Q109*H109</f>
        <v>0.050959999999999998</v>
      </c>
      <c r="S109" s="227">
        <v>0</v>
      </c>
      <c r="T109" s="228">
        <f>S109*H109</f>
        <v>0</v>
      </c>
      <c r="U109" s="42"/>
      <c r="V109" s="42"/>
      <c r="W109" s="42"/>
      <c r="X109" s="42"/>
      <c r="Y109" s="42"/>
      <c r="Z109" s="42"/>
      <c r="AA109" s="42"/>
      <c r="AB109" s="42"/>
      <c r="AC109" s="42"/>
      <c r="AD109" s="42"/>
      <c r="AE109" s="42"/>
      <c r="AR109" s="229" t="s">
        <v>1094</v>
      </c>
      <c r="AT109" s="229" t="s">
        <v>243</v>
      </c>
      <c r="AU109" s="229" t="s">
        <v>93</v>
      </c>
      <c r="AY109" s="20" t="s">
        <v>241</v>
      </c>
      <c r="BE109" s="230">
        <f>IF(N109="základní",J109,0)</f>
        <v>0</v>
      </c>
      <c r="BF109" s="230">
        <f>IF(N109="snížená",J109,0)</f>
        <v>0</v>
      </c>
      <c r="BG109" s="230">
        <f>IF(N109="zákl. přenesená",J109,0)</f>
        <v>0</v>
      </c>
      <c r="BH109" s="230">
        <f>IF(N109="sníž. přenesená",J109,0)</f>
        <v>0</v>
      </c>
      <c r="BI109" s="230">
        <f>IF(N109="nulová",J109,0)</f>
        <v>0</v>
      </c>
      <c r="BJ109" s="20" t="s">
        <v>23</v>
      </c>
      <c r="BK109" s="230">
        <f>ROUND(I109*H109,2)</f>
        <v>0</v>
      </c>
      <c r="BL109" s="20" t="s">
        <v>1094</v>
      </c>
      <c r="BM109" s="229" t="s">
        <v>427</v>
      </c>
    </row>
    <row r="110" s="2" customFormat="1" ht="16.5" customHeight="1">
      <c r="A110" s="42"/>
      <c r="B110" s="43"/>
      <c r="C110" s="218" t="s">
        <v>356</v>
      </c>
      <c r="D110" s="218" t="s">
        <v>243</v>
      </c>
      <c r="E110" s="219" t="s">
        <v>10750</v>
      </c>
      <c r="F110" s="220" t="s">
        <v>10751</v>
      </c>
      <c r="G110" s="221" t="s">
        <v>561</v>
      </c>
      <c r="H110" s="222">
        <v>14</v>
      </c>
      <c r="I110" s="223"/>
      <c r="J110" s="224">
        <f>ROUND(I110*H110,2)</f>
        <v>0</v>
      </c>
      <c r="K110" s="220" t="s">
        <v>10466</v>
      </c>
      <c r="L110" s="48"/>
      <c r="M110" s="225" t="s">
        <v>39</v>
      </c>
      <c r="N110" s="226" t="s">
        <v>56</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1094</v>
      </c>
      <c r="AT110" s="229" t="s">
        <v>243</v>
      </c>
      <c r="AU110" s="229" t="s">
        <v>93</v>
      </c>
      <c r="AY110" s="20" t="s">
        <v>241</v>
      </c>
      <c r="BE110" s="230">
        <f>IF(N110="základní",J110,0)</f>
        <v>0</v>
      </c>
      <c r="BF110" s="230">
        <f>IF(N110="snížená",J110,0)</f>
        <v>0</v>
      </c>
      <c r="BG110" s="230">
        <f>IF(N110="zákl. přenesená",J110,0)</f>
        <v>0</v>
      </c>
      <c r="BH110" s="230">
        <f>IF(N110="sníž. přenesená",J110,0)</f>
        <v>0</v>
      </c>
      <c r="BI110" s="230">
        <f>IF(N110="nulová",J110,0)</f>
        <v>0</v>
      </c>
      <c r="BJ110" s="20" t="s">
        <v>23</v>
      </c>
      <c r="BK110" s="230">
        <f>ROUND(I110*H110,2)</f>
        <v>0</v>
      </c>
      <c r="BL110" s="20" t="s">
        <v>1094</v>
      </c>
      <c r="BM110" s="229" t="s">
        <v>462</v>
      </c>
    </row>
    <row r="111" s="2" customFormat="1" ht="16.5" customHeight="1">
      <c r="A111" s="42"/>
      <c r="B111" s="43"/>
      <c r="C111" s="218" t="s">
        <v>28</v>
      </c>
      <c r="D111" s="218" t="s">
        <v>243</v>
      </c>
      <c r="E111" s="219" t="s">
        <v>10752</v>
      </c>
      <c r="F111" s="220" t="s">
        <v>10753</v>
      </c>
      <c r="G111" s="221" t="s">
        <v>515</v>
      </c>
      <c r="H111" s="222">
        <v>14</v>
      </c>
      <c r="I111" s="223"/>
      <c r="J111" s="224">
        <f>ROUND(I111*H111,2)</f>
        <v>0</v>
      </c>
      <c r="K111" s="220" t="s">
        <v>10466</v>
      </c>
      <c r="L111" s="48"/>
      <c r="M111" s="225" t="s">
        <v>39</v>
      </c>
      <c r="N111" s="226" t="s">
        <v>56</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1094</v>
      </c>
      <c r="AT111" s="229" t="s">
        <v>243</v>
      </c>
      <c r="AU111" s="229" t="s">
        <v>93</v>
      </c>
      <c r="AY111" s="20" t="s">
        <v>241</v>
      </c>
      <c r="BE111" s="230">
        <f>IF(N111="základní",J111,0)</f>
        <v>0</v>
      </c>
      <c r="BF111" s="230">
        <f>IF(N111="snížená",J111,0)</f>
        <v>0</v>
      </c>
      <c r="BG111" s="230">
        <f>IF(N111="zákl. přenesená",J111,0)</f>
        <v>0</v>
      </c>
      <c r="BH111" s="230">
        <f>IF(N111="sníž. přenesená",J111,0)</f>
        <v>0</v>
      </c>
      <c r="BI111" s="230">
        <f>IF(N111="nulová",J111,0)</f>
        <v>0</v>
      </c>
      <c r="BJ111" s="20" t="s">
        <v>23</v>
      </c>
      <c r="BK111" s="230">
        <f>ROUND(I111*H111,2)</f>
        <v>0</v>
      </c>
      <c r="BL111" s="20" t="s">
        <v>1094</v>
      </c>
      <c r="BM111" s="229" t="s">
        <v>512</v>
      </c>
    </row>
    <row r="112" s="2" customFormat="1" ht="16.5" customHeight="1">
      <c r="A112" s="42"/>
      <c r="B112" s="43"/>
      <c r="C112" s="280" t="s">
        <v>396</v>
      </c>
      <c r="D112" s="280" t="s">
        <v>463</v>
      </c>
      <c r="E112" s="281" t="s">
        <v>10754</v>
      </c>
      <c r="F112" s="282" t="s">
        <v>10755</v>
      </c>
      <c r="G112" s="283" t="s">
        <v>561</v>
      </c>
      <c r="H112" s="284">
        <v>1</v>
      </c>
      <c r="I112" s="285"/>
      <c r="J112" s="286">
        <f>ROUND(I112*H112,2)</f>
        <v>0</v>
      </c>
      <c r="K112" s="282" t="s">
        <v>10496</v>
      </c>
      <c r="L112" s="287"/>
      <c r="M112" s="288" t="s">
        <v>39</v>
      </c>
      <c r="N112" s="289" t="s">
        <v>56</v>
      </c>
      <c r="O112" s="88"/>
      <c r="P112" s="227">
        <f>O112*H112</f>
        <v>0</v>
      </c>
      <c r="Q112" s="227">
        <v>0.0094999999999999998</v>
      </c>
      <c r="R112" s="227">
        <f>Q112*H112</f>
        <v>0.0094999999999999998</v>
      </c>
      <c r="S112" s="227">
        <v>0</v>
      </c>
      <c r="T112" s="228">
        <f>S112*H112</f>
        <v>0</v>
      </c>
      <c r="U112" s="42"/>
      <c r="V112" s="42"/>
      <c r="W112" s="42"/>
      <c r="X112" s="42"/>
      <c r="Y112" s="42"/>
      <c r="Z112" s="42"/>
      <c r="AA112" s="42"/>
      <c r="AB112" s="42"/>
      <c r="AC112" s="42"/>
      <c r="AD112" s="42"/>
      <c r="AE112" s="42"/>
      <c r="AR112" s="229" t="s">
        <v>3347</v>
      </c>
      <c r="AT112" s="229" t="s">
        <v>463</v>
      </c>
      <c r="AU112" s="229" t="s">
        <v>93</v>
      </c>
      <c r="AY112" s="20" t="s">
        <v>241</v>
      </c>
      <c r="BE112" s="230">
        <f>IF(N112="základní",J112,0)</f>
        <v>0</v>
      </c>
      <c r="BF112" s="230">
        <f>IF(N112="snížená",J112,0)</f>
        <v>0</v>
      </c>
      <c r="BG112" s="230">
        <f>IF(N112="zákl. přenesená",J112,0)</f>
        <v>0</v>
      </c>
      <c r="BH112" s="230">
        <f>IF(N112="sníž. přenesená",J112,0)</f>
        <v>0</v>
      </c>
      <c r="BI112" s="230">
        <f>IF(N112="nulová",J112,0)</f>
        <v>0</v>
      </c>
      <c r="BJ112" s="20" t="s">
        <v>23</v>
      </c>
      <c r="BK112" s="230">
        <f>ROUND(I112*H112,2)</f>
        <v>0</v>
      </c>
      <c r="BL112" s="20" t="s">
        <v>1094</v>
      </c>
      <c r="BM112" s="229" t="s">
        <v>538</v>
      </c>
    </row>
    <row r="113" s="2" customFormat="1" ht="16.5" customHeight="1">
      <c r="A113" s="42"/>
      <c r="B113" s="43"/>
      <c r="C113" s="218" t="s">
        <v>8</v>
      </c>
      <c r="D113" s="218" t="s">
        <v>243</v>
      </c>
      <c r="E113" s="219" t="s">
        <v>10756</v>
      </c>
      <c r="F113" s="220" t="s">
        <v>10757</v>
      </c>
      <c r="G113" s="221" t="s">
        <v>561</v>
      </c>
      <c r="H113" s="222">
        <v>20</v>
      </c>
      <c r="I113" s="223"/>
      <c r="J113" s="224">
        <f>ROUND(I113*H113,2)</f>
        <v>0</v>
      </c>
      <c r="K113" s="220" t="s">
        <v>10466</v>
      </c>
      <c r="L113" s="48"/>
      <c r="M113" s="225" t="s">
        <v>39</v>
      </c>
      <c r="N113" s="226" t="s">
        <v>56</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1094</v>
      </c>
      <c r="AT113" s="229" t="s">
        <v>243</v>
      </c>
      <c r="AU113" s="229" t="s">
        <v>93</v>
      </c>
      <c r="AY113" s="20" t="s">
        <v>241</v>
      </c>
      <c r="BE113" s="230">
        <f>IF(N113="základní",J113,0)</f>
        <v>0</v>
      </c>
      <c r="BF113" s="230">
        <f>IF(N113="snížená",J113,0)</f>
        <v>0</v>
      </c>
      <c r="BG113" s="230">
        <f>IF(N113="zákl. přenesená",J113,0)</f>
        <v>0</v>
      </c>
      <c r="BH113" s="230">
        <f>IF(N113="sníž. přenesená",J113,0)</f>
        <v>0</v>
      </c>
      <c r="BI113" s="230">
        <f>IF(N113="nulová",J113,0)</f>
        <v>0</v>
      </c>
      <c r="BJ113" s="20" t="s">
        <v>23</v>
      </c>
      <c r="BK113" s="230">
        <f>ROUND(I113*H113,2)</f>
        <v>0</v>
      </c>
      <c r="BL113" s="20" t="s">
        <v>1094</v>
      </c>
      <c r="BM113" s="229" t="s">
        <v>526</v>
      </c>
    </row>
    <row r="114" s="2" customFormat="1" ht="16.5" customHeight="1">
      <c r="A114" s="42"/>
      <c r="B114" s="43"/>
      <c r="C114" s="218" t="s">
        <v>421</v>
      </c>
      <c r="D114" s="218" t="s">
        <v>243</v>
      </c>
      <c r="E114" s="219" t="s">
        <v>10758</v>
      </c>
      <c r="F114" s="220" t="s">
        <v>10759</v>
      </c>
      <c r="G114" s="221" t="s">
        <v>561</v>
      </c>
      <c r="H114" s="222">
        <v>7</v>
      </c>
      <c r="I114" s="223"/>
      <c r="J114" s="224">
        <f>ROUND(I114*H114,2)</f>
        <v>0</v>
      </c>
      <c r="K114" s="220" t="s">
        <v>10466</v>
      </c>
      <c r="L114" s="48"/>
      <c r="M114" s="225" t="s">
        <v>39</v>
      </c>
      <c r="N114" s="226" t="s">
        <v>56</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1094</v>
      </c>
      <c r="AT114" s="229" t="s">
        <v>243</v>
      </c>
      <c r="AU114" s="229" t="s">
        <v>93</v>
      </c>
      <c r="AY114" s="20" t="s">
        <v>241</v>
      </c>
      <c r="BE114" s="230">
        <f>IF(N114="základní",J114,0)</f>
        <v>0</v>
      </c>
      <c r="BF114" s="230">
        <f>IF(N114="snížená",J114,0)</f>
        <v>0</v>
      </c>
      <c r="BG114" s="230">
        <f>IF(N114="zákl. přenesená",J114,0)</f>
        <v>0</v>
      </c>
      <c r="BH114" s="230">
        <f>IF(N114="sníž. přenesená",J114,0)</f>
        <v>0</v>
      </c>
      <c r="BI114" s="230">
        <f>IF(N114="nulová",J114,0)</f>
        <v>0</v>
      </c>
      <c r="BJ114" s="20" t="s">
        <v>23</v>
      </c>
      <c r="BK114" s="230">
        <f>ROUND(I114*H114,2)</f>
        <v>0</v>
      </c>
      <c r="BL114" s="20" t="s">
        <v>1094</v>
      </c>
      <c r="BM114" s="229" t="s">
        <v>617</v>
      </c>
    </row>
    <row r="115" s="2" customFormat="1" ht="16.5" customHeight="1">
      <c r="A115" s="42"/>
      <c r="B115" s="43"/>
      <c r="C115" s="280" t="s">
        <v>427</v>
      </c>
      <c r="D115" s="280" t="s">
        <v>463</v>
      </c>
      <c r="E115" s="281" t="s">
        <v>10760</v>
      </c>
      <c r="F115" s="282" t="s">
        <v>10761</v>
      </c>
      <c r="G115" s="283" t="s">
        <v>561</v>
      </c>
      <c r="H115" s="284">
        <v>7</v>
      </c>
      <c r="I115" s="285"/>
      <c r="J115" s="286">
        <f>ROUND(I115*H115,2)</f>
        <v>0</v>
      </c>
      <c r="K115" s="282" t="s">
        <v>10466</v>
      </c>
      <c r="L115" s="287"/>
      <c r="M115" s="288" t="s">
        <v>39</v>
      </c>
      <c r="N115" s="289" t="s">
        <v>56</v>
      </c>
      <c r="O115" s="88"/>
      <c r="P115" s="227">
        <f>O115*H115</f>
        <v>0</v>
      </c>
      <c r="Q115" s="227">
        <v>0.0041000000000000003</v>
      </c>
      <c r="R115" s="227">
        <f>Q115*H115</f>
        <v>0.028700000000000003</v>
      </c>
      <c r="S115" s="227">
        <v>0</v>
      </c>
      <c r="T115" s="228">
        <f>S115*H115</f>
        <v>0</v>
      </c>
      <c r="U115" s="42"/>
      <c r="V115" s="42"/>
      <c r="W115" s="42"/>
      <c r="X115" s="42"/>
      <c r="Y115" s="42"/>
      <c r="Z115" s="42"/>
      <c r="AA115" s="42"/>
      <c r="AB115" s="42"/>
      <c r="AC115" s="42"/>
      <c r="AD115" s="42"/>
      <c r="AE115" s="42"/>
      <c r="AR115" s="229" t="s">
        <v>3347</v>
      </c>
      <c r="AT115" s="229" t="s">
        <v>463</v>
      </c>
      <c r="AU115" s="229" t="s">
        <v>93</v>
      </c>
      <c r="AY115" s="20" t="s">
        <v>241</v>
      </c>
      <c r="BE115" s="230">
        <f>IF(N115="základní",J115,0)</f>
        <v>0</v>
      </c>
      <c r="BF115" s="230">
        <f>IF(N115="snížená",J115,0)</f>
        <v>0</v>
      </c>
      <c r="BG115" s="230">
        <f>IF(N115="zákl. přenesená",J115,0)</f>
        <v>0</v>
      </c>
      <c r="BH115" s="230">
        <f>IF(N115="sníž. přenesená",J115,0)</f>
        <v>0</v>
      </c>
      <c r="BI115" s="230">
        <f>IF(N115="nulová",J115,0)</f>
        <v>0</v>
      </c>
      <c r="BJ115" s="20" t="s">
        <v>23</v>
      </c>
      <c r="BK115" s="230">
        <f>ROUND(I115*H115,2)</f>
        <v>0</v>
      </c>
      <c r="BL115" s="20" t="s">
        <v>1094</v>
      </c>
      <c r="BM115" s="229" t="s">
        <v>578</v>
      </c>
    </row>
    <row r="116" s="2" customFormat="1">
      <c r="A116" s="42"/>
      <c r="B116" s="43"/>
      <c r="C116" s="44"/>
      <c r="D116" s="238" t="s">
        <v>3418</v>
      </c>
      <c r="E116" s="44"/>
      <c r="F116" s="290" t="s">
        <v>10762</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0" t="s">
        <v>3418</v>
      </c>
      <c r="AU116" s="20" t="s">
        <v>93</v>
      </c>
    </row>
    <row r="117" s="2" customFormat="1" ht="16.5" customHeight="1">
      <c r="A117" s="42"/>
      <c r="B117" s="43"/>
      <c r="C117" s="218" t="s">
        <v>434</v>
      </c>
      <c r="D117" s="218" t="s">
        <v>243</v>
      </c>
      <c r="E117" s="219" t="s">
        <v>10763</v>
      </c>
      <c r="F117" s="220" t="s">
        <v>10764</v>
      </c>
      <c r="G117" s="221" t="s">
        <v>10470</v>
      </c>
      <c r="H117" s="222">
        <v>14</v>
      </c>
      <c r="I117" s="223"/>
      <c r="J117" s="224">
        <f>ROUND(I117*H117,2)</f>
        <v>0</v>
      </c>
      <c r="K117" s="220" t="s">
        <v>39</v>
      </c>
      <c r="L117" s="48"/>
      <c r="M117" s="225" t="s">
        <v>39</v>
      </c>
      <c r="N117" s="226" t="s">
        <v>56</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1094</v>
      </c>
      <c r="AT117" s="229" t="s">
        <v>243</v>
      </c>
      <c r="AU117" s="229" t="s">
        <v>93</v>
      </c>
      <c r="AY117" s="20" t="s">
        <v>241</v>
      </c>
      <c r="BE117" s="230">
        <f>IF(N117="základní",J117,0)</f>
        <v>0</v>
      </c>
      <c r="BF117" s="230">
        <f>IF(N117="snížená",J117,0)</f>
        <v>0</v>
      </c>
      <c r="BG117" s="230">
        <f>IF(N117="zákl. přenesená",J117,0)</f>
        <v>0</v>
      </c>
      <c r="BH117" s="230">
        <f>IF(N117="sníž. přenesená",J117,0)</f>
        <v>0</v>
      </c>
      <c r="BI117" s="230">
        <f>IF(N117="nulová",J117,0)</f>
        <v>0</v>
      </c>
      <c r="BJ117" s="20" t="s">
        <v>23</v>
      </c>
      <c r="BK117" s="230">
        <f>ROUND(I117*H117,2)</f>
        <v>0</v>
      </c>
      <c r="BL117" s="20" t="s">
        <v>1094</v>
      </c>
      <c r="BM117" s="229" t="s">
        <v>10765</v>
      </c>
    </row>
    <row r="118" s="2" customFormat="1" ht="16.5" customHeight="1">
      <c r="A118" s="42"/>
      <c r="B118" s="43"/>
      <c r="C118" s="218" t="s">
        <v>462</v>
      </c>
      <c r="D118" s="218" t="s">
        <v>243</v>
      </c>
      <c r="E118" s="219" t="s">
        <v>10766</v>
      </c>
      <c r="F118" s="220" t="s">
        <v>10767</v>
      </c>
      <c r="G118" s="221" t="s">
        <v>10470</v>
      </c>
      <c r="H118" s="222">
        <v>3</v>
      </c>
      <c r="I118" s="223"/>
      <c r="J118" s="224">
        <f>ROUND(I118*H118,2)</f>
        <v>0</v>
      </c>
      <c r="K118" s="220" t="s">
        <v>39</v>
      </c>
      <c r="L118" s="48"/>
      <c r="M118" s="225" t="s">
        <v>39</v>
      </c>
      <c r="N118" s="226" t="s">
        <v>56</v>
      </c>
      <c r="O118" s="88"/>
      <c r="P118" s="227">
        <f>O118*H118</f>
        <v>0</v>
      </c>
      <c r="Q118" s="227">
        <v>0</v>
      </c>
      <c r="R118" s="227">
        <f>Q118*H118</f>
        <v>0</v>
      </c>
      <c r="S118" s="227">
        <v>0</v>
      </c>
      <c r="T118" s="228">
        <f>S118*H118</f>
        <v>0</v>
      </c>
      <c r="U118" s="42"/>
      <c r="V118" s="42"/>
      <c r="W118" s="42"/>
      <c r="X118" s="42"/>
      <c r="Y118" s="42"/>
      <c r="Z118" s="42"/>
      <c r="AA118" s="42"/>
      <c r="AB118" s="42"/>
      <c r="AC118" s="42"/>
      <c r="AD118" s="42"/>
      <c r="AE118" s="42"/>
      <c r="AR118" s="229" t="s">
        <v>1094</v>
      </c>
      <c r="AT118" s="229" t="s">
        <v>243</v>
      </c>
      <c r="AU118" s="229" t="s">
        <v>93</v>
      </c>
      <c r="AY118" s="20" t="s">
        <v>241</v>
      </c>
      <c r="BE118" s="230">
        <f>IF(N118="základní",J118,0)</f>
        <v>0</v>
      </c>
      <c r="BF118" s="230">
        <f>IF(N118="snížená",J118,0)</f>
        <v>0</v>
      </c>
      <c r="BG118" s="230">
        <f>IF(N118="zákl. přenesená",J118,0)</f>
        <v>0</v>
      </c>
      <c r="BH118" s="230">
        <f>IF(N118="sníž. přenesená",J118,0)</f>
        <v>0</v>
      </c>
      <c r="BI118" s="230">
        <f>IF(N118="nulová",J118,0)</f>
        <v>0</v>
      </c>
      <c r="BJ118" s="20" t="s">
        <v>23</v>
      </c>
      <c r="BK118" s="230">
        <f>ROUND(I118*H118,2)</f>
        <v>0</v>
      </c>
      <c r="BL118" s="20" t="s">
        <v>1094</v>
      </c>
      <c r="BM118" s="229" t="s">
        <v>10768</v>
      </c>
    </row>
    <row r="119" s="12" customFormat="1" ht="22.8" customHeight="1">
      <c r="A119" s="12"/>
      <c r="B119" s="202"/>
      <c r="C119" s="203"/>
      <c r="D119" s="204" t="s">
        <v>84</v>
      </c>
      <c r="E119" s="216" t="s">
        <v>10501</v>
      </c>
      <c r="F119" s="216" t="s">
        <v>10769</v>
      </c>
      <c r="G119" s="203"/>
      <c r="H119" s="203"/>
      <c r="I119" s="206"/>
      <c r="J119" s="217">
        <f>BK119</f>
        <v>0</v>
      </c>
      <c r="K119" s="203"/>
      <c r="L119" s="208"/>
      <c r="M119" s="209"/>
      <c r="N119" s="210"/>
      <c r="O119" s="210"/>
      <c r="P119" s="211">
        <f>SUM(P120:P123)</f>
        <v>0</v>
      </c>
      <c r="Q119" s="210"/>
      <c r="R119" s="211">
        <f>SUM(R120:R123)</f>
        <v>0.41192000000000001</v>
      </c>
      <c r="S119" s="210"/>
      <c r="T119" s="212">
        <f>SUM(T120:T123)</f>
        <v>0</v>
      </c>
      <c r="U119" s="12"/>
      <c r="V119" s="12"/>
      <c r="W119" s="12"/>
      <c r="X119" s="12"/>
      <c r="Y119" s="12"/>
      <c r="Z119" s="12"/>
      <c r="AA119" s="12"/>
      <c r="AB119" s="12"/>
      <c r="AC119" s="12"/>
      <c r="AD119" s="12"/>
      <c r="AE119" s="12"/>
      <c r="AR119" s="213" t="s">
        <v>23</v>
      </c>
      <c r="AT119" s="214" t="s">
        <v>84</v>
      </c>
      <c r="AU119" s="214" t="s">
        <v>23</v>
      </c>
      <c r="AY119" s="213" t="s">
        <v>241</v>
      </c>
      <c r="BK119" s="215">
        <f>SUM(BK120:BK123)</f>
        <v>0</v>
      </c>
    </row>
    <row r="120" s="2" customFormat="1" ht="16.5" customHeight="1">
      <c r="A120" s="42"/>
      <c r="B120" s="43"/>
      <c r="C120" s="218" t="s">
        <v>468</v>
      </c>
      <c r="D120" s="218" t="s">
        <v>243</v>
      </c>
      <c r="E120" s="219" t="s">
        <v>10770</v>
      </c>
      <c r="F120" s="220" t="s">
        <v>10771</v>
      </c>
      <c r="G120" s="221" t="s">
        <v>515</v>
      </c>
      <c r="H120" s="222">
        <v>70</v>
      </c>
      <c r="I120" s="223"/>
      <c r="J120" s="224">
        <f>ROUND(I120*H120,2)</f>
        <v>0</v>
      </c>
      <c r="K120" s="220" t="s">
        <v>10466</v>
      </c>
      <c r="L120" s="48"/>
      <c r="M120" s="225" t="s">
        <v>39</v>
      </c>
      <c r="N120" s="226" t="s">
        <v>56</v>
      </c>
      <c r="O120" s="88"/>
      <c r="P120" s="227">
        <f>O120*H120</f>
        <v>0</v>
      </c>
      <c r="Q120" s="227">
        <v>0.0010499999999999999</v>
      </c>
      <c r="R120" s="227">
        <f>Q120*H120</f>
        <v>0.073499999999999996</v>
      </c>
      <c r="S120" s="227">
        <v>0</v>
      </c>
      <c r="T120" s="228">
        <f>S120*H120</f>
        <v>0</v>
      </c>
      <c r="U120" s="42"/>
      <c r="V120" s="42"/>
      <c r="W120" s="42"/>
      <c r="X120" s="42"/>
      <c r="Y120" s="42"/>
      <c r="Z120" s="42"/>
      <c r="AA120" s="42"/>
      <c r="AB120" s="42"/>
      <c r="AC120" s="42"/>
      <c r="AD120" s="42"/>
      <c r="AE120" s="42"/>
      <c r="AR120" s="229" t="s">
        <v>1094</v>
      </c>
      <c r="AT120" s="229" t="s">
        <v>243</v>
      </c>
      <c r="AU120" s="229" t="s">
        <v>93</v>
      </c>
      <c r="AY120" s="20" t="s">
        <v>241</v>
      </c>
      <c r="BE120" s="230">
        <f>IF(N120="základní",J120,0)</f>
        <v>0</v>
      </c>
      <c r="BF120" s="230">
        <f>IF(N120="snížená",J120,0)</f>
        <v>0</v>
      </c>
      <c r="BG120" s="230">
        <f>IF(N120="zákl. přenesená",J120,0)</f>
        <v>0</v>
      </c>
      <c r="BH120" s="230">
        <f>IF(N120="sníž. přenesená",J120,0)</f>
        <v>0</v>
      </c>
      <c r="BI120" s="230">
        <f>IF(N120="nulová",J120,0)</f>
        <v>0</v>
      </c>
      <c r="BJ120" s="20" t="s">
        <v>23</v>
      </c>
      <c r="BK120" s="230">
        <f>ROUND(I120*H120,2)</f>
        <v>0</v>
      </c>
      <c r="BL120" s="20" t="s">
        <v>1094</v>
      </c>
      <c r="BM120" s="229" t="s">
        <v>699</v>
      </c>
    </row>
    <row r="121" s="2" customFormat="1" ht="16.5" customHeight="1">
      <c r="A121" s="42"/>
      <c r="B121" s="43"/>
      <c r="C121" s="218" t="s">
        <v>512</v>
      </c>
      <c r="D121" s="218" t="s">
        <v>243</v>
      </c>
      <c r="E121" s="219" t="s">
        <v>10772</v>
      </c>
      <c r="F121" s="220" t="s">
        <v>10773</v>
      </c>
      <c r="G121" s="221" t="s">
        <v>515</v>
      </c>
      <c r="H121" s="222">
        <v>300</v>
      </c>
      <c r="I121" s="223"/>
      <c r="J121" s="224">
        <f>ROUND(I121*H121,2)</f>
        <v>0</v>
      </c>
      <c r="K121" s="220" t="s">
        <v>10466</v>
      </c>
      <c r="L121" s="48"/>
      <c r="M121" s="225" t="s">
        <v>39</v>
      </c>
      <c r="N121" s="226" t="s">
        <v>56</v>
      </c>
      <c r="O121" s="88"/>
      <c r="P121" s="227">
        <f>O121*H121</f>
        <v>0</v>
      </c>
      <c r="Q121" s="227">
        <v>0.00098999999999999999</v>
      </c>
      <c r="R121" s="227">
        <f>Q121*H121</f>
        <v>0.29699999999999999</v>
      </c>
      <c r="S121" s="227">
        <v>0</v>
      </c>
      <c r="T121" s="228">
        <f>S121*H121</f>
        <v>0</v>
      </c>
      <c r="U121" s="42"/>
      <c r="V121" s="42"/>
      <c r="W121" s="42"/>
      <c r="X121" s="42"/>
      <c r="Y121" s="42"/>
      <c r="Z121" s="42"/>
      <c r="AA121" s="42"/>
      <c r="AB121" s="42"/>
      <c r="AC121" s="42"/>
      <c r="AD121" s="42"/>
      <c r="AE121" s="42"/>
      <c r="AR121" s="229" t="s">
        <v>1094</v>
      </c>
      <c r="AT121" s="229" t="s">
        <v>243</v>
      </c>
      <c r="AU121" s="229" t="s">
        <v>93</v>
      </c>
      <c r="AY121" s="20" t="s">
        <v>241</v>
      </c>
      <c r="BE121" s="230">
        <f>IF(N121="základní",J121,0)</f>
        <v>0</v>
      </c>
      <c r="BF121" s="230">
        <f>IF(N121="snížená",J121,0)</f>
        <v>0</v>
      </c>
      <c r="BG121" s="230">
        <f>IF(N121="zákl. přenesená",J121,0)</f>
        <v>0</v>
      </c>
      <c r="BH121" s="230">
        <f>IF(N121="sníž. přenesená",J121,0)</f>
        <v>0</v>
      </c>
      <c r="BI121" s="230">
        <f>IF(N121="nulová",J121,0)</f>
        <v>0</v>
      </c>
      <c r="BJ121" s="20" t="s">
        <v>23</v>
      </c>
      <c r="BK121" s="230">
        <f>ROUND(I121*H121,2)</f>
        <v>0</v>
      </c>
      <c r="BL121" s="20" t="s">
        <v>1094</v>
      </c>
      <c r="BM121" s="229" t="s">
        <v>713</v>
      </c>
    </row>
    <row r="122" s="2" customFormat="1" ht="21.75" customHeight="1">
      <c r="A122" s="42"/>
      <c r="B122" s="43"/>
      <c r="C122" s="218" t="s">
        <v>520</v>
      </c>
      <c r="D122" s="218" t="s">
        <v>243</v>
      </c>
      <c r="E122" s="219" t="s">
        <v>10774</v>
      </c>
      <c r="F122" s="220" t="s">
        <v>10775</v>
      </c>
      <c r="G122" s="221" t="s">
        <v>561</v>
      </c>
      <c r="H122" s="222">
        <v>76</v>
      </c>
      <c r="I122" s="223"/>
      <c r="J122" s="224">
        <f>ROUND(I122*H122,2)</f>
        <v>0</v>
      </c>
      <c r="K122" s="220" t="s">
        <v>10466</v>
      </c>
      <c r="L122" s="48"/>
      <c r="M122" s="225" t="s">
        <v>39</v>
      </c>
      <c r="N122" s="226" t="s">
        <v>56</v>
      </c>
      <c r="O122" s="88"/>
      <c r="P122" s="227">
        <f>O122*H122</f>
        <v>0</v>
      </c>
      <c r="Q122" s="227">
        <v>0.00042000000000000002</v>
      </c>
      <c r="R122" s="227">
        <f>Q122*H122</f>
        <v>0.031920000000000004</v>
      </c>
      <c r="S122" s="227">
        <v>0</v>
      </c>
      <c r="T122" s="228">
        <f>S122*H122</f>
        <v>0</v>
      </c>
      <c r="U122" s="42"/>
      <c r="V122" s="42"/>
      <c r="W122" s="42"/>
      <c r="X122" s="42"/>
      <c r="Y122" s="42"/>
      <c r="Z122" s="42"/>
      <c r="AA122" s="42"/>
      <c r="AB122" s="42"/>
      <c r="AC122" s="42"/>
      <c r="AD122" s="42"/>
      <c r="AE122" s="42"/>
      <c r="AR122" s="229" t="s">
        <v>1094</v>
      </c>
      <c r="AT122" s="229" t="s">
        <v>243</v>
      </c>
      <c r="AU122" s="229" t="s">
        <v>93</v>
      </c>
      <c r="AY122" s="20" t="s">
        <v>241</v>
      </c>
      <c r="BE122" s="230">
        <f>IF(N122="základní",J122,0)</f>
        <v>0</v>
      </c>
      <c r="BF122" s="230">
        <f>IF(N122="snížená",J122,0)</f>
        <v>0</v>
      </c>
      <c r="BG122" s="230">
        <f>IF(N122="zákl. přenesená",J122,0)</f>
        <v>0</v>
      </c>
      <c r="BH122" s="230">
        <f>IF(N122="sníž. přenesená",J122,0)</f>
        <v>0</v>
      </c>
      <c r="BI122" s="230">
        <f>IF(N122="nulová",J122,0)</f>
        <v>0</v>
      </c>
      <c r="BJ122" s="20" t="s">
        <v>23</v>
      </c>
      <c r="BK122" s="230">
        <f>ROUND(I122*H122,2)</f>
        <v>0</v>
      </c>
      <c r="BL122" s="20" t="s">
        <v>1094</v>
      </c>
      <c r="BM122" s="229" t="s">
        <v>771</v>
      </c>
    </row>
    <row r="123" s="2" customFormat="1" ht="16.5" customHeight="1">
      <c r="A123" s="42"/>
      <c r="B123" s="43"/>
      <c r="C123" s="280" t="s">
        <v>526</v>
      </c>
      <c r="D123" s="280" t="s">
        <v>463</v>
      </c>
      <c r="E123" s="281" t="s">
        <v>10754</v>
      </c>
      <c r="F123" s="282" t="s">
        <v>10755</v>
      </c>
      <c r="G123" s="283" t="s">
        <v>561</v>
      </c>
      <c r="H123" s="284">
        <v>1</v>
      </c>
      <c r="I123" s="285"/>
      <c r="J123" s="286">
        <f>ROUND(I123*H123,2)</f>
        <v>0</v>
      </c>
      <c r="K123" s="282" t="s">
        <v>10496</v>
      </c>
      <c r="L123" s="287"/>
      <c r="M123" s="288" t="s">
        <v>39</v>
      </c>
      <c r="N123" s="289" t="s">
        <v>56</v>
      </c>
      <c r="O123" s="88"/>
      <c r="P123" s="227">
        <f>O123*H123</f>
        <v>0</v>
      </c>
      <c r="Q123" s="227">
        <v>0.0094999999999999998</v>
      </c>
      <c r="R123" s="227">
        <f>Q123*H123</f>
        <v>0.0094999999999999998</v>
      </c>
      <c r="S123" s="227">
        <v>0</v>
      </c>
      <c r="T123" s="228">
        <f>S123*H123</f>
        <v>0</v>
      </c>
      <c r="U123" s="42"/>
      <c r="V123" s="42"/>
      <c r="W123" s="42"/>
      <c r="X123" s="42"/>
      <c r="Y123" s="42"/>
      <c r="Z123" s="42"/>
      <c r="AA123" s="42"/>
      <c r="AB123" s="42"/>
      <c r="AC123" s="42"/>
      <c r="AD123" s="42"/>
      <c r="AE123" s="42"/>
      <c r="AR123" s="229" t="s">
        <v>3347</v>
      </c>
      <c r="AT123" s="229" t="s">
        <v>463</v>
      </c>
      <c r="AU123" s="229" t="s">
        <v>93</v>
      </c>
      <c r="AY123" s="20" t="s">
        <v>241</v>
      </c>
      <c r="BE123" s="230">
        <f>IF(N123="základní",J123,0)</f>
        <v>0</v>
      </c>
      <c r="BF123" s="230">
        <f>IF(N123="snížená",J123,0)</f>
        <v>0</v>
      </c>
      <c r="BG123" s="230">
        <f>IF(N123="zákl. přenesená",J123,0)</f>
        <v>0</v>
      </c>
      <c r="BH123" s="230">
        <f>IF(N123="sníž. přenesená",J123,0)</f>
        <v>0</v>
      </c>
      <c r="BI123" s="230">
        <f>IF(N123="nulová",J123,0)</f>
        <v>0</v>
      </c>
      <c r="BJ123" s="20" t="s">
        <v>23</v>
      </c>
      <c r="BK123" s="230">
        <f>ROUND(I123*H123,2)</f>
        <v>0</v>
      </c>
      <c r="BL123" s="20" t="s">
        <v>1094</v>
      </c>
      <c r="BM123" s="229" t="s">
        <v>833</v>
      </c>
    </row>
    <row r="124" s="12" customFormat="1" ht="22.8" customHeight="1">
      <c r="A124" s="12"/>
      <c r="B124" s="202"/>
      <c r="C124" s="203"/>
      <c r="D124" s="204" t="s">
        <v>84</v>
      </c>
      <c r="E124" s="216" t="s">
        <v>10511</v>
      </c>
      <c r="F124" s="216" t="s">
        <v>8176</v>
      </c>
      <c r="G124" s="203"/>
      <c r="H124" s="203"/>
      <c r="I124" s="206"/>
      <c r="J124" s="217">
        <f>BK124</f>
        <v>0</v>
      </c>
      <c r="K124" s="203"/>
      <c r="L124" s="208"/>
      <c r="M124" s="209"/>
      <c r="N124" s="210"/>
      <c r="O124" s="210"/>
      <c r="P124" s="211">
        <f>SUM(P125:P128)</f>
        <v>0</v>
      </c>
      <c r="Q124" s="210"/>
      <c r="R124" s="211">
        <f>SUM(R125:R128)</f>
        <v>0</v>
      </c>
      <c r="S124" s="210"/>
      <c r="T124" s="212">
        <f>SUM(T125:T128)</f>
        <v>0</v>
      </c>
      <c r="U124" s="12"/>
      <c r="V124" s="12"/>
      <c r="W124" s="12"/>
      <c r="X124" s="12"/>
      <c r="Y124" s="12"/>
      <c r="Z124" s="12"/>
      <c r="AA124" s="12"/>
      <c r="AB124" s="12"/>
      <c r="AC124" s="12"/>
      <c r="AD124" s="12"/>
      <c r="AE124" s="12"/>
      <c r="AR124" s="213" t="s">
        <v>23</v>
      </c>
      <c r="AT124" s="214" t="s">
        <v>84</v>
      </c>
      <c r="AU124" s="214" t="s">
        <v>23</v>
      </c>
      <c r="AY124" s="213" t="s">
        <v>241</v>
      </c>
      <c r="BK124" s="215">
        <f>SUM(BK125:BK128)</f>
        <v>0</v>
      </c>
    </row>
    <row r="125" s="2" customFormat="1" ht="16.5" customHeight="1">
      <c r="A125" s="42"/>
      <c r="B125" s="43"/>
      <c r="C125" s="218" t="s">
        <v>7</v>
      </c>
      <c r="D125" s="218" t="s">
        <v>243</v>
      </c>
      <c r="E125" s="219" t="s">
        <v>8530</v>
      </c>
      <c r="F125" s="220" t="s">
        <v>8531</v>
      </c>
      <c r="G125" s="221" t="s">
        <v>430</v>
      </c>
      <c r="H125" s="222">
        <v>0.5</v>
      </c>
      <c r="I125" s="223"/>
      <c r="J125" s="224">
        <f>ROUND(I125*H125,2)</f>
        <v>0</v>
      </c>
      <c r="K125" s="220" t="s">
        <v>10466</v>
      </c>
      <c r="L125" s="48"/>
      <c r="M125" s="225" t="s">
        <v>39</v>
      </c>
      <c r="N125" s="226" t="s">
        <v>56</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1094</v>
      </c>
      <c r="AT125" s="229" t="s">
        <v>243</v>
      </c>
      <c r="AU125" s="229" t="s">
        <v>93</v>
      </c>
      <c r="AY125" s="20" t="s">
        <v>241</v>
      </c>
      <c r="BE125" s="230">
        <f>IF(N125="základní",J125,0)</f>
        <v>0</v>
      </c>
      <c r="BF125" s="230">
        <f>IF(N125="snížená",J125,0)</f>
        <v>0</v>
      </c>
      <c r="BG125" s="230">
        <f>IF(N125="zákl. přenesená",J125,0)</f>
        <v>0</v>
      </c>
      <c r="BH125" s="230">
        <f>IF(N125="sníž. přenesená",J125,0)</f>
        <v>0</v>
      </c>
      <c r="BI125" s="230">
        <f>IF(N125="nulová",J125,0)</f>
        <v>0</v>
      </c>
      <c r="BJ125" s="20" t="s">
        <v>23</v>
      </c>
      <c r="BK125" s="230">
        <f>ROUND(I125*H125,2)</f>
        <v>0</v>
      </c>
      <c r="BL125" s="20" t="s">
        <v>1094</v>
      </c>
      <c r="BM125" s="229" t="s">
        <v>880</v>
      </c>
    </row>
    <row r="126" s="2" customFormat="1" ht="16.5" customHeight="1">
      <c r="A126" s="42"/>
      <c r="B126" s="43"/>
      <c r="C126" s="218" t="s">
        <v>538</v>
      </c>
      <c r="D126" s="218" t="s">
        <v>243</v>
      </c>
      <c r="E126" s="219" t="s">
        <v>10651</v>
      </c>
      <c r="F126" s="220" t="s">
        <v>10652</v>
      </c>
      <c r="G126" s="221" t="s">
        <v>10653</v>
      </c>
      <c r="H126" s="222">
        <v>200</v>
      </c>
      <c r="I126" s="223"/>
      <c r="J126" s="224">
        <f>ROUND(I126*H126,2)</f>
        <v>0</v>
      </c>
      <c r="K126" s="220" t="s">
        <v>10466</v>
      </c>
      <c r="L126" s="48"/>
      <c r="M126" s="225" t="s">
        <v>39</v>
      </c>
      <c r="N126" s="226" t="s">
        <v>56</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1094</v>
      </c>
      <c r="AT126" s="229" t="s">
        <v>243</v>
      </c>
      <c r="AU126" s="229" t="s">
        <v>93</v>
      </c>
      <c r="AY126" s="20" t="s">
        <v>241</v>
      </c>
      <c r="BE126" s="230">
        <f>IF(N126="základní",J126,0)</f>
        <v>0</v>
      </c>
      <c r="BF126" s="230">
        <f>IF(N126="snížená",J126,0)</f>
        <v>0</v>
      </c>
      <c r="BG126" s="230">
        <f>IF(N126="zákl. přenesená",J126,0)</f>
        <v>0</v>
      </c>
      <c r="BH126" s="230">
        <f>IF(N126="sníž. přenesená",J126,0)</f>
        <v>0</v>
      </c>
      <c r="BI126" s="230">
        <f>IF(N126="nulová",J126,0)</f>
        <v>0</v>
      </c>
      <c r="BJ126" s="20" t="s">
        <v>23</v>
      </c>
      <c r="BK126" s="230">
        <f>ROUND(I126*H126,2)</f>
        <v>0</v>
      </c>
      <c r="BL126" s="20" t="s">
        <v>1094</v>
      </c>
      <c r="BM126" s="229" t="s">
        <v>895</v>
      </c>
    </row>
    <row r="127" s="2" customFormat="1" ht="16.5" customHeight="1">
      <c r="A127" s="42"/>
      <c r="B127" s="43"/>
      <c r="C127" s="218" t="s">
        <v>546</v>
      </c>
      <c r="D127" s="218" t="s">
        <v>243</v>
      </c>
      <c r="E127" s="219" t="s">
        <v>10776</v>
      </c>
      <c r="F127" s="220" t="s">
        <v>10777</v>
      </c>
      <c r="G127" s="221" t="s">
        <v>10778</v>
      </c>
      <c r="H127" s="222">
        <v>20</v>
      </c>
      <c r="I127" s="223"/>
      <c r="J127" s="224">
        <f>ROUND(I127*H127,2)</f>
        <v>0</v>
      </c>
      <c r="K127" s="220" t="s">
        <v>39</v>
      </c>
      <c r="L127" s="48"/>
      <c r="M127" s="225" t="s">
        <v>39</v>
      </c>
      <c r="N127" s="226" t="s">
        <v>56</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1094</v>
      </c>
      <c r="AT127" s="229" t="s">
        <v>243</v>
      </c>
      <c r="AU127" s="229" t="s">
        <v>93</v>
      </c>
      <c r="AY127" s="20" t="s">
        <v>241</v>
      </c>
      <c r="BE127" s="230">
        <f>IF(N127="základní",J127,0)</f>
        <v>0</v>
      </c>
      <c r="BF127" s="230">
        <f>IF(N127="snížená",J127,0)</f>
        <v>0</v>
      </c>
      <c r="BG127" s="230">
        <f>IF(N127="zákl. přenesená",J127,0)</f>
        <v>0</v>
      </c>
      <c r="BH127" s="230">
        <f>IF(N127="sníž. přenesená",J127,0)</f>
        <v>0</v>
      </c>
      <c r="BI127" s="230">
        <f>IF(N127="nulová",J127,0)</f>
        <v>0</v>
      </c>
      <c r="BJ127" s="20" t="s">
        <v>23</v>
      </c>
      <c r="BK127" s="230">
        <f>ROUND(I127*H127,2)</f>
        <v>0</v>
      </c>
      <c r="BL127" s="20" t="s">
        <v>1094</v>
      </c>
      <c r="BM127" s="229" t="s">
        <v>908</v>
      </c>
    </row>
    <row r="128" s="2" customFormat="1" ht="16.5" customHeight="1">
      <c r="A128" s="42"/>
      <c r="B128" s="43"/>
      <c r="C128" s="218" t="s">
        <v>553</v>
      </c>
      <c r="D128" s="218" t="s">
        <v>243</v>
      </c>
      <c r="E128" s="219" t="s">
        <v>10656</v>
      </c>
      <c r="F128" s="220" t="s">
        <v>10657</v>
      </c>
      <c r="G128" s="221" t="s">
        <v>10658</v>
      </c>
      <c r="H128" s="222">
        <v>1</v>
      </c>
      <c r="I128" s="223"/>
      <c r="J128" s="224">
        <f>ROUND(I128*H128,2)</f>
        <v>0</v>
      </c>
      <c r="K128" s="220" t="s">
        <v>39</v>
      </c>
      <c r="L128" s="48"/>
      <c r="M128" s="295" t="s">
        <v>39</v>
      </c>
      <c r="N128" s="296" t="s">
        <v>56</v>
      </c>
      <c r="O128" s="297"/>
      <c r="P128" s="298">
        <f>O128*H128</f>
        <v>0</v>
      </c>
      <c r="Q128" s="298">
        <v>0</v>
      </c>
      <c r="R128" s="298">
        <f>Q128*H128</f>
        <v>0</v>
      </c>
      <c r="S128" s="298">
        <v>0</v>
      </c>
      <c r="T128" s="299">
        <f>S128*H128</f>
        <v>0</v>
      </c>
      <c r="U128" s="42"/>
      <c r="V128" s="42"/>
      <c r="W128" s="42"/>
      <c r="X128" s="42"/>
      <c r="Y128" s="42"/>
      <c r="Z128" s="42"/>
      <c r="AA128" s="42"/>
      <c r="AB128" s="42"/>
      <c r="AC128" s="42"/>
      <c r="AD128" s="42"/>
      <c r="AE128" s="42"/>
      <c r="AR128" s="229" t="s">
        <v>1094</v>
      </c>
      <c r="AT128" s="229" t="s">
        <v>243</v>
      </c>
      <c r="AU128" s="229" t="s">
        <v>93</v>
      </c>
      <c r="AY128" s="20" t="s">
        <v>241</v>
      </c>
      <c r="BE128" s="230">
        <f>IF(N128="základní",J128,0)</f>
        <v>0</v>
      </c>
      <c r="BF128" s="230">
        <f>IF(N128="snížená",J128,0)</f>
        <v>0</v>
      </c>
      <c r="BG128" s="230">
        <f>IF(N128="zákl. přenesená",J128,0)</f>
        <v>0</v>
      </c>
      <c r="BH128" s="230">
        <f>IF(N128="sníž. přenesená",J128,0)</f>
        <v>0</v>
      </c>
      <c r="BI128" s="230">
        <f>IF(N128="nulová",J128,0)</f>
        <v>0</v>
      </c>
      <c r="BJ128" s="20" t="s">
        <v>23</v>
      </c>
      <c r="BK128" s="230">
        <f>ROUND(I128*H128,2)</f>
        <v>0</v>
      </c>
      <c r="BL128" s="20" t="s">
        <v>1094</v>
      </c>
      <c r="BM128" s="229" t="s">
        <v>10779</v>
      </c>
    </row>
    <row r="129" s="2" customFormat="1" ht="6.96" customHeight="1">
      <c r="A129" s="42"/>
      <c r="B129" s="63"/>
      <c r="C129" s="64"/>
      <c r="D129" s="64"/>
      <c r="E129" s="64"/>
      <c r="F129" s="64"/>
      <c r="G129" s="64"/>
      <c r="H129" s="64"/>
      <c r="I129" s="64"/>
      <c r="J129" s="64"/>
      <c r="K129" s="64"/>
      <c r="L129" s="48"/>
      <c r="M129" s="42"/>
      <c r="O129" s="42"/>
      <c r="P129" s="42"/>
      <c r="Q129" s="42"/>
      <c r="R129" s="42"/>
      <c r="S129" s="42"/>
      <c r="T129" s="42"/>
      <c r="U129" s="42"/>
      <c r="V129" s="42"/>
      <c r="W129" s="42"/>
      <c r="X129" s="42"/>
      <c r="Y129" s="42"/>
      <c r="Z129" s="42"/>
      <c r="AA129" s="42"/>
      <c r="AB129" s="42"/>
      <c r="AC129" s="42"/>
      <c r="AD129" s="42"/>
      <c r="AE129" s="42"/>
    </row>
  </sheetData>
  <sheetProtection sheet="1" autoFilter="0" formatColumns="0" formatRows="0" objects="1" scenarios="1" spinCount="100000" saltValue="XSN3ieyd66W2o7gsuvbYBEI/hAkrN+GuA+YJFYwBUdjsqycTDW+fnKmEgxrHfDQGUSq5JKRf2I0qMKVQxlhX1g==" hashValue="tbwSIBzgJ399qFGJYpb6hgGaNcqI9nTKTl+ar1cQCwavJbSap9e8SpZuuzcwLtJ9hBFWGz1DVU3ISCHX9Llg+A==" algorithmName="SHA-512" password="CC8C"/>
  <autoFilter ref="C95:K128"/>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132</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s="1" customFormat="1" ht="12" customHeight="1">
      <c r="B8" s="23"/>
      <c r="D8" s="148" t="s">
        <v>162</v>
      </c>
      <c r="L8" s="23"/>
    </row>
    <row r="9" s="2" customFormat="1" ht="16.5" customHeight="1">
      <c r="A9" s="42"/>
      <c r="B9" s="48"/>
      <c r="C9" s="42"/>
      <c r="D9" s="42"/>
      <c r="E9" s="149" t="s">
        <v>166</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170</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10780</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19</v>
      </c>
      <c r="E13" s="42"/>
      <c r="F13" s="137" t="s">
        <v>39</v>
      </c>
      <c r="G13" s="42"/>
      <c r="H13" s="42"/>
      <c r="I13" s="148" t="s">
        <v>21</v>
      </c>
      <c r="J13" s="137" t="s">
        <v>39</v>
      </c>
      <c r="K13" s="42"/>
      <c r="L13" s="150"/>
      <c r="S13" s="42"/>
      <c r="T13" s="42"/>
      <c r="U13" s="42"/>
      <c r="V13" s="42"/>
      <c r="W13" s="42"/>
      <c r="X13" s="42"/>
      <c r="Y13" s="42"/>
      <c r="Z13" s="42"/>
      <c r="AA13" s="42"/>
      <c r="AB13" s="42"/>
      <c r="AC13" s="42"/>
      <c r="AD13" s="42"/>
      <c r="AE13" s="42"/>
    </row>
    <row r="14" s="2" customFormat="1" ht="12" customHeight="1">
      <c r="A14" s="42"/>
      <c r="B14" s="48"/>
      <c r="C14" s="42"/>
      <c r="D14" s="148" t="s">
        <v>24</v>
      </c>
      <c r="E14" s="42"/>
      <c r="F14" s="137" t="s">
        <v>25</v>
      </c>
      <c r="G14" s="42"/>
      <c r="H14" s="42"/>
      <c r="I14" s="148" t="s">
        <v>26</v>
      </c>
      <c r="J14" s="152" t="str">
        <f>'Rekapitulace stavby'!AN8</f>
        <v>29. 10. 2024</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34</v>
      </c>
      <c r="E16" s="42"/>
      <c r="F16" s="42"/>
      <c r="G16" s="42"/>
      <c r="H16" s="42"/>
      <c r="I16" s="148" t="s">
        <v>35</v>
      </c>
      <c r="J16" s="137" t="s">
        <v>36</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
        <v>37</v>
      </c>
      <c r="F17" s="42"/>
      <c r="G17" s="42"/>
      <c r="H17" s="42"/>
      <c r="I17" s="148" t="s">
        <v>38</v>
      </c>
      <c r="J17" s="137" t="s">
        <v>39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40</v>
      </c>
      <c r="E19" s="42"/>
      <c r="F19" s="42"/>
      <c r="G19" s="42"/>
      <c r="H19" s="42"/>
      <c r="I19" s="148" t="s">
        <v>35</v>
      </c>
      <c r="J19" s="36"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8" t="s">
        <v>38</v>
      </c>
      <c r="J20" s="36"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42</v>
      </c>
      <c r="E22" s="42"/>
      <c r="F22" s="42"/>
      <c r="G22" s="42"/>
      <c r="H22" s="42"/>
      <c r="I22" s="148" t="s">
        <v>35</v>
      </c>
      <c r="J22" s="137" t="s">
        <v>43</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
        <v>44</v>
      </c>
      <c r="F23" s="42"/>
      <c r="G23" s="42"/>
      <c r="H23" s="42"/>
      <c r="I23" s="148" t="s">
        <v>38</v>
      </c>
      <c r="J23" s="137" t="s">
        <v>45</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47</v>
      </c>
      <c r="E25" s="42"/>
      <c r="F25" s="42"/>
      <c r="G25" s="42"/>
      <c r="H25" s="42"/>
      <c r="I25" s="148" t="s">
        <v>35</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38</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49</v>
      </c>
      <c r="E28" s="42"/>
      <c r="F28" s="42"/>
      <c r="G28" s="42"/>
      <c r="H28" s="42"/>
      <c r="I28" s="42"/>
      <c r="J28" s="42"/>
      <c r="K28" s="42"/>
      <c r="L28" s="150"/>
      <c r="S28" s="42"/>
      <c r="T28" s="42"/>
      <c r="U28" s="42"/>
      <c r="V28" s="42"/>
      <c r="W28" s="42"/>
      <c r="X28" s="42"/>
      <c r="Y28" s="42"/>
      <c r="Z28" s="42"/>
      <c r="AA28" s="42"/>
      <c r="AB28" s="42"/>
      <c r="AC28" s="42"/>
      <c r="AD28" s="42"/>
      <c r="AE28" s="42"/>
    </row>
    <row r="29" s="8" customFormat="1" ht="16.5" customHeight="1">
      <c r="A29" s="153"/>
      <c r="B29" s="154"/>
      <c r="C29" s="153"/>
      <c r="D29" s="153"/>
      <c r="E29" s="155" t="s">
        <v>39</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51</v>
      </c>
      <c r="E32" s="42"/>
      <c r="F32" s="42"/>
      <c r="G32" s="42"/>
      <c r="H32" s="42"/>
      <c r="I32" s="42"/>
      <c r="J32" s="159">
        <f>ROUND(J94,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53</v>
      </c>
      <c r="G34" s="42"/>
      <c r="H34" s="42"/>
      <c r="I34" s="160" t="s">
        <v>52</v>
      </c>
      <c r="J34" s="160" t="s">
        <v>54</v>
      </c>
      <c r="K34" s="42"/>
      <c r="L34" s="150"/>
      <c r="S34" s="42"/>
      <c r="T34" s="42"/>
      <c r="U34" s="42"/>
      <c r="V34" s="42"/>
      <c r="W34" s="42"/>
      <c r="X34" s="42"/>
      <c r="Y34" s="42"/>
      <c r="Z34" s="42"/>
      <c r="AA34" s="42"/>
      <c r="AB34" s="42"/>
      <c r="AC34" s="42"/>
      <c r="AD34" s="42"/>
      <c r="AE34" s="42"/>
    </row>
    <row r="35" s="2" customFormat="1" ht="14.4" customHeight="1">
      <c r="A35" s="42"/>
      <c r="B35" s="48"/>
      <c r="C35" s="42"/>
      <c r="D35" s="161" t="s">
        <v>55</v>
      </c>
      <c r="E35" s="148" t="s">
        <v>56</v>
      </c>
      <c r="F35" s="162">
        <f>ROUND((SUM(BE94:BE557)),  2)</f>
        <v>0</v>
      </c>
      <c r="G35" s="42"/>
      <c r="H35" s="42"/>
      <c r="I35" s="163">
        <v>0.20999999999999999</v>
      </c>
      <c r="J35" s="162">
        <f>ROUND(((SUM(BE94:BE557))*I35),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57</v>
      </c>
      <c r="F36" s="162">
        <f>ROUND((SUM(BF94:BF557)),  2)</f>
        <v>0</v>
      </c>
      <c r="G36" s="42"/>
      <c r="H36" s="42"/>
      <c r="I36" s="163">
        <v>0.12</v>
      </c>
      <c r="J36" s="162">
        <f>ROUND(((SUM(BF94:BF557))*I36),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58</v>
      </c>
      <c r="F37" s="162">
        <f>ROUND((SUM(BG94:BG557)),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59</v>
      </c>
      <c r="F38" s="162">
        <f>ROUND((SUM(BH94:BH557)),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60</v>
      </c>
      <c r="F39" s="162">
        <f>ROUND((SUM(BI94:BI557)),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61</v>
      </c>
      <c r="E41" s="166"/>
      <c r="F41" s="166"/>
      <c r="G41" s="167" t="s">
        <v>62</v>
      </c>
      <c r="H41" s="168" t="s">
        <v>63</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6" t="s">
        <v>181</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SŠ a ZŠ Beroun</v>
      </c>
      <c r="F50" s="35"/>
      <c r="G50" s="35"/>
      <c r="H50" s="35"/>
      <c r="I50" s="44"/>
      <c r="J50" s="44"/>
      <c r="K50" s="44"/>
      <c r="L50" s="150"/>
      <c r="S50" s="42"/>
      <c r="T50" s="42"/>
      <c r="U50" s="42"/>
      <c r="V50" s="42"/>
      <c r="W50" s="42"/>
      <c r="X50" s="42"/>
      <c r="Y50" s="42"/>
      <c r="Z50" s="42"/>
      <c r="AA50" s="42"/>
      <c r="AB50" s="42"/>
      <c r="AC50" s="42"/>
      <c r="AD50" s="42"/>
      <c r="AE50" s="42"/>
    </row>
    <row r="51" s="1" customFormat="1" ht="12" customHeight="1">
      <c r="B51" s="24"/>
      <c r="C51" s="35" t="s">
        <v>162</v>
      </c>
      <c r="D51" s="25"/>
      <c r="E51" s="25"/>
      <c r="F51" s="25"/>
      <c r="G51" s="25"/>
      <c r="H51" s="25"/>
      <c r="I51" s="25"/>
      <c r="J51" s="25"/>
      <c r="K51" s="25"/>
      <c r="L51" s="23"/>
    </row>
    <row r="52" s="2" customFormat="1" ht="16.5" customHeight="1">
      <c r="A52" s="42"/>
      <c r="B52" s="43"/>
      <c r="C52" s="44"/>
      <c r="D52" s="44"/>
      <c r="E52" s="175" t="s">
        <v>166</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5" t="s">
        <v>170</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D145 - Slaboproud</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5" t="s">
        <v>24</v>
      </c>
      <c r="D56" s="44"/>
      <c r="E56" s="44"/>
      <c r="F56" s="30" t="str">
        <f>F14</f>
        <v>Karla Čapka 1457, 266 01 Beroun</v>
      </c>
      <c r="G56" s="44"/>
      <c r="H56" s="44"/>
      <c r="I56" s="35" t="s">
        <v>26</v>
      </c>
      <c r="J56" s="76" t="str">
        <f>IF(J14="","",J14)</f>
        <v>29. 10. 2024</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5" t="s">
        <v>34</v>
      </c>
      <c r="D58" s="44"/>
      <c r="E58" s="44"/>
      <c r="F58" s="30" t="str">
        <f>E17</f>
        <v>Střední škola a Základní škola Beroun, p.o.</v>
      </c>
      <c r="G58" s="44"/>
      <c r="H58" s="44"/>
      <c r="I58" s="35" t="s">
        <v>42</v>
      </c>
      <c r="J58" s="40" t="str">
        <f>E23</f>
        <v>DPU REVIT s.r.o.</v>
      </c>
      <c r="K58" s="44"/>
      <c r="L58" s="150"/>
      <c r="S58" s="42"/>
      <c r="T58" s="42"/>
      <c r="U58" s="42"/>
      <c r="V58" s="42"/>
      <c r="W58" s="42"/>
      <c r="X58" s="42"/>
      <c r="Y58" s="42"/>
      <c r="Z58" s="42"/>
      <c r="AA58" s="42"/>
      <c r="AB58" s="42"/>
      <c r="AC58" s="42"/>
      <c r="AD58" s="42"/>
      <c r="AE58" s="42"/>
    </row>
    <row r="59" s="2" customFormat="1" ht="15.15" customHeight="1">
      <c r="A59" s="42"/>
      <c r="B59" s="43"/>
      <c r="C59" s="35" t="s">
        <v>40</v>
      </c>
      <c r="D59" s="44"/>
      <c r="E59" s="44"/>
      <c r="F59" s="30" t="str">
        <f>IF(E20="","",E20)</f>
        <v>Vyplň údaj</v>
      </c>
      <c r="G59" s="44"/>
      <c r="H59" s="44"/>
      <c r="I59" s="35" t="s">
        <v>47</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182</v>
      </c>
      <c r="D61" s="177"/>
      <c r="E61" s="177"/>
      <c r="F61" s="177"/>
      <c r="G61" s="177"/>
      <c r="H61" s="177"/>
      <c r="I61" s="177"/>
      <c r="J61" s="178" t="s">
        <v>183</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83</v>
      </c>
      <c r="D63" s="44"/>
      <c r="E63" s="44"/>
      <c r="F63" s="44"/>
      <c r="G63" s="44"/>
      <c r="H63" s="44"/>
      <c r="I63" s="44"/>
      <c r="J63" s="106">
        <f>J94</f>
        <v>0</v>
      </c>
      <c r="K63" s="44"/>
      <c r="L63" s="150"/>
      <c r="S63" s="42"/>
      <c r="T63" s="42"/>
      <c r="U63" s="42"/>
      <c r="V63" s="42"/>
      <c r="W63" s="42"/>
      <c r="X63" s="42"/>
      <c r="Y63" s="42"/>
      <c r="Z63" s="42"/>
      <c r="AA63" s="42"/>
      <c r="AB63" s="42"/>
      <c r="AC63" s="42"/>
      <c r="AD63" s="42"/>
      <c r="AE63" s="42"/>
      <c r="AU63" s="20" t="s">
        <v>184</v>
      </c>
    </row>
    <row r="64" s="9" customFormat="1" ht="24.96" customHeight="1">
      <c r="A64" s="9"/>
      <c r="B64" s="180"/>
      <c r="C64" s="181"/>
      <c r="D64" s="182" t="s">
        <v>199</v>
      </c>
      <c r="E64" s="183"/>
      <c r="F64" s="183"/>
      <c r="G64" s="183"/>
      <c r="H64" s="183"/>
      <c r="I64" s="183"/>
      <c r="J64" s="184">
        <f>J95</f>
        <v>0</v>
      </c>
      <c r="K64" s="181"/>
      <c r="L64" s="185"/>
      <c r="S64" s="9"/>
      <c r="T64" s="9"/>
      <c r="U64" s="9"/>
      <c r="V64" s="9"/>
      <c r="W64" s="9"/>
      <c r="X64" s="9"/>
      <c r="Y64" s="9"/>
      <c r="Z64" s="9"/>
      <c r="AA64" s="9"/>
      <c r="AB64" s="9"/>
      <c r="AC64" s="9"/>
      <c r="AD64" s="9"/>
      <c r="AE64" s="9"/>
    </row>
    <row r="65" s="10" customFormat="1" ht="19.92" customHeight="1">
      <c r="A65" s="10"/>
      <c r="B65" s="186"/>
      <c r="C65" s="129"/>
      <c r="D65" s="187" t="s">
        <v>10781</v>
      </c>
      <c r="E65" s="188"/>
      <c r="F65" s="188"/>
      <c r="G65" s="188"/>
      <c r="H65" s="188"/>
      <c r="I65" s="188"/>
      <c r="J65" s="189">
        <f>J96</f>
        <v>0</v>
      </c>
      <c r="K65" s="129"/>
      <c r="L65" s="190"/>
      <c r="S65" s="10"/>
      <c r="T65" s="10"/>
      <c r="U65" s="10"/>
      <c r="V65" s="10"/>
      <c r="W65" s="10"/>
      <c r="X65" s="10"/>
      <c r="Y65" s="10"/>
      <c r="Z65" s="10"/>
      <c r="AA65" s="10"/>
      <c r="AB65" s="10"/>
      <c r="AC65" s="10"/>
      <c r="AD65" s="10"/>
      <c r="AE65" s="10"/>
    </row>
    <row r="66" s="10" customFormat="1" ht="14.88" customHeight="1">
      <c r="A66" s="10"/>
      <c r="B66" s="186"/>
      <c r="C66" s="129"/>
      <c r="D66" s="187" t="s">
        <v>10782</v>
      </c>
      <c r="E66" s="188"/>
      <c r="F66" s="188"/>
      <c r="G66" s="188"/>
      <c r="H66" s="188"/>
      <c r="I66" s="188"/>
      <c r="J66" s="189">
        <f>J97</f>
        <v>0</v>
      </c>
      <c r="K66" s="129"/>
      <c r="L66" s="190"/>
      <c r="S66" s="10"/>
      <c r="T66" s="10"/>
      <c r="U66" s="10"/>
      <c r="V66" s="10"/>
      <c r="W66" s="10"/>
      <c r="X66" s="10"/>
      <c r="Y66" s="10"/>
      <c r="Z66" s="10"/>
      <c r="AA66" s="10"/>
      <c r="AB66" s="10"/>
      <c r="AC66" s="10"/>
      <c r="AD66" s="10"/>
      <c r="AE66" s="10"/>
    </row>
    <row r="67" s="10" customFormat="1" ht="14.88" customHeight="1">
      <c r="A67" s="10"/>
      <c r="B67" s="186"/>
      <c r="C67" s="129"/>
      <c r="D67" s="187" t="s">
        <v>10783</v>
      </c>
      <c r="E67" s="188"/>
      <c r="F67" s="188"/>
      <c r="G67" s="188"/>
      <c r="H67" s="188"/>
      <c r="I67" s="188"/>
      <c r="J67" s="189">
        <f>J139</f>
        <v>0</v>
      </c>
      <c r="K67" s="129"/>
      <c r="L67" s="190"/>
      <c r="S67" s="10"/>
      <c r="T67" s="10"/>
      <c r="U67" s="10"/>
      <c r="V67" s="10"/>
      <c r="W67" s="10"/>
      <c r="X67" s="10"/>
      <c r="Y67" s="10"/>
      <c r="Z67" s="10"/>
      <c r="AA67" s="10"/>
      <c r="AB67" s="10"/>
      <c r="AC67" s="10"/>
      <c r="AD67" s="10"/>
      <c r="AE67" s="10"/>
    </row>
    <row r="68" s="10" customFormat="1" ht="14.88" customHeight="1">
      <c r="A68" s="10"/>
      <c r="B68" s="186"/>
      <c r="C68" s="129"/>
      <c r="D68" s="187" t="s">
        <v>10784</v>
      </c>
      <c r="E68" s="188"/>
      <c r="F68" s="188"/>
      <c r="G68" s="188"/>
      <c r="H68" s="188"/>
      <c r="I68" s="188"/>
      <c r="J68" s="189">
        <f>J186</f>
        <v>0</v>
      </c>
      <c r="K68" s="129"/>
      <c r="L68" s="190"/>
      <c r="S68" s="10"/>
      <c r="T68" s="10"/>
      <c r="U68" s="10"/>
      <c r="V68" s="10"/>
      <c r="W68" s="10"/>
      <c r="X68" s="10"/>
      <c r="Y68" s="10"/>
      <c r="Z68" s="10"/>
      <c r="AA68" s="10"/>
      <c r="AB68" s="10"/>
      <c r="AC68" s="10"/>
      <c r="AD68" s="10"/>
      <c r="AE68" s="10"/>
    </row>
    <row r="69" s="10" customFormat="1" ht="14.88" customHeight="1">
      <c r="A69" s="10"/>
      <c r="B69" s="186"/>
      <c r="C69" s="129"/>
      <c r="D69" s="187" t="s">
        <v>10785</v>
      </c>
      <c r="E69" s="188"/>
      <c r="F69" s="188"/>
      <c r="G69" s="188"/>
      <c r="H69" s="188"/>
      <c r="I69" s="188"/>
      <c r="J69" s="189">
        <f>J330</f>
        <v>0</v>
      </c>
      <c r="K69" s="129"/>
      <c r="L69" s="190"/>
      <c r="S69" s="10"/>
      <c r="T69" s="10"/>
      <c r="U69" s="10"/>
      <c r="V69" s="10"/>
      <c r="W69" s="10"/>
      <c r="X69" s="10"/>
      <c r="Y69" s="10"/>
      <c r="Z69" s="10"/>
      <c r="AA69" s="10"/>
      <c r="AB69" s="10"/>
      <c r="AC69" s="10"/>
      <c r="AD69" s="10"/>
      <c r="AE69" s="10"/>
    </row>
    <row r="70" s="10" customFormat="1" ht="14.88" customHeight="1">
      <c r="A70" s="10"/>
      <c r="B70" s="186"/>
      <c r="C70" s="129"/>
      <c r="D70" s="187" t="s">
        <v>10786</v>
      </c>
      <c r="E70" s="188"/>
      <c r="F70" s="188"/>
      <c r="G70" s="188"/>
      <c r="H70" s="188"/>
      <c r="I70" s="188"/>
      <c r="J70" s="189">
        <f>J352</f>
        <v>0</v>
      </c>
      <c r="K70" s="129"/>
      <c r="L70" s="190"/>
      <c r="S70" s="10"/>
      <c r="T70" s="10"/>
      <c r="U70" s="10"/>
      <c r="V70" s="10"/>
      <c r="W70" s="10"/>
      <c r="X70" s="10"/>
      <c r="Y70" s="10"/>
      <c r="Z70" s="10"/>
      <c r="AA70" s="10"/>
      <c r="AB70" s="10"/>
      <c r="AC70" s="10"/>
      <c r="AD70" s="10"/>
      <c r="AE70" s="10"/>
    </row>
    <row r="71" s="10" customFormat="1" ht="14.88" customHeight="1">
      <c r="A71" s="10"/>
      <c r="B71" s="186"/>
      <c r="C71" s="129"/>
      <c r="D71" s="187" t="s">
        <v>10787</v>
      </c>
      <c r="E71" s="188"/>
      <c r="F71" s="188"/>
      <c r="G71" s="188"/>
      <c r="H71" s="188"/>
      <c r="I71" s="188"/>
      <c r="J71" s="189">
        <f>J363</f>
        <v>0</v>
      </c>
      <c r="K71" s="129"/>
      <c r="L71" s="190"/>
      <c r="S71" s="10"/>
      <c r="T71" s="10"/>
      <c r="U71" s="10"/>
      <c r="V71" s="10"/>
      <c r="W71" s="10"/>
      <c r="X71" s="10"/>
      <c r="Y71" s="10"/>
      <c r="Z71" s="10"/>
      <c r="AA71" s="10"/>
      <c r="AB71" s="10"/>
      <c r="AC71" s="10"/>
      <c r="AD71" s="10"/>
      <c r="AE71" s="10"/>
    </row>
    <row r="72" s="10" customFormat="1" ht="14.88" customHeight="1">
      <c r="A72" s="10"/>
      <c r="B72" s="186"/>
      <c r="C72" s="129"/>
      <c r="D72" s="187" t="s">
        <v>10788</v>
      </c>
      <c r="E72" s="188"/>
      <c r="F72" s="188"/>
      <c r="G72" s="188"/>
      <c r="H72" s="188"/>
      <c r="I72" s="188"/>
      <c r="J72" s="189">
        <f>J425</f>
        <v>0</v>
      </c>
      <c r="K72" s="129"/>
      <c r="L72" s="190"/>
      <c r="S72" s="10"/>
      <c r="T72" s="10"/>
      <c r="U72" s="10"/>
      <c r="V72" s="10"/>
      <c r="W72" s="10"/>
      <c r="X72" s="10"/>
      <c r="Y72" s="10"/>
      <c r="Z72" s="10"/>
      <c r="AA72" s="10"/>
      <c r="AB72" s="10"/>
      <c r="AC72" s="10"/>
      <c r="AD72" s="10"/>
      <c r="AE72" s="10"/>
    </row>
    <row r="73" s="2" customFormat="1" ht="21.84" customHeight="1">
      <c r="A73" s="42"/>
      <c r="B73" s="43"/>
      <c r="C73" s="44"/>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50"/>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50"/>
      <c r="S78" s="42"/>
      <c r="T78" s="42"/>
      <c r="U78" s="42"/>
      <c r="V78" s="42"/>
      <c r="W78" s="42"/>
      <c r="X78" s="42"/>
      <c r="Y78" s="42"/>
      <c r="Z78" s="42"/>
      <c r="AA78" s="42"/>
      <c r="AB78" s="42"/>
      <c r="AC78" s="42"/>
      <c r="AD78" s="42"/>
      <c r="AE78" s="42"/>
    </row>
    <row r="79" s="2" customFormat="1" ht="24.96" customHeight="1">
      <c r="A79" s="42"/>
      <c r="B79" s="43"/>
      <c r="C79" s="26" t="s">
        <v>226</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12" customHeight="1">
      <c r="A81" s="42"/>
      <c r="B81" s="43"/>
      <c r="C81" s="35" t="s">
        <v>16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16.5" customHeight="1">
      <c r="A82" s="42"/>
      <c r="B82" s="43"/>
      <c r="C82" s="44"/>
      <c r="D82" s="44"/>
      <c r="E82" s="175" t="str">
        <f>E7</f>
        <v>SŠ a ZŠ Beroun</v>
      </c>
      <c r="F82" s="35"/>
      <c r="G82" s="35"/>
      <c r="H82" s="35"/>
      <c r="I82" s="44"/>
      <c r="J82" s="44"/>
      <c r="K82" s="44"/>
      <c r="L82" s="150"/>
      <c r="S82" s="42"/>
      <c r="T82" s="42"/>
      <c r="U82" s="42"/>
      <c r="V82" s="42"/>
      <c r="W82" s="42"/>
      <c r="X82" s="42"/>
      <c r="Y82" s="42"/>
      <c r="Z82" s="42"/>
      <c r="AA82" s="42"/>
      <c r="AB82" s="42"/>
      <c r="AC82" s="42"/>
      <c r="AD82" s="42"/>
      <c r="AE82" s="42"/>
    </row>
    <row r="83" s="1" customFormat="1" ht="12" customHeight="1">
      <c r="B83" s="24"/>
      <c r="C83" s="35" t="s">
        <v>162</v>
      </c>
      <c r="D83" s="25"/>
      <c r="E83" s="25"/>
      <c r="F83" s="25"/>
      <c r="G83" s="25"/>
      <c r="H83" s="25"/>
      <c r="I83" s="25"/>
      <c r="J83" s="25"/>
      <c r="K83" s="25"/>
      <c r="L83" s="23"/>
    </row>
    <row r="84" s="2" customFormat="1" ht="16.5" customHeight="1">
      <c r="A84" s="42"/>
      <c r="B84" s="43"/>
      <c r="C84" s="44"/>
      <c r="D84" s="44"/>
      <c r="E84" s="175" t="s">
        <v>166</v>
      </c>
      <c r="F84" s="44"/>
      <c r="G84" s="44"/>
      <c r="H84" s="44"/>
      <c r="I84" s="44"/>
      <c r="J84" s="44"/>
      <c r="K84" s="44"/>
      <c r="L84" s="150"/>
      <c r="S84" s="42"/>
      <c r="T84" s="42"/>
      <c r="U84" s="42"/>
      <c r="V84" s="42"/>
      <c r="W84" s="42"/>
      <c r="X84" s="42"/>
      <c r="Y84" s="42"/>
      <c r="Z84" s="42"/>
      <c r="AA84" s="42"/>
      <c r="AB84" s="42"/>
      <c r="AC84" s="42"/>
      <c r="AD84" s="42"/>
      <c r="AE84" s="42"/>
    </row>
    <row r="85" s="2" customFormat="1" ht="12" customHeight="1">
      <c r="A85" s="42"/>
      <c r="B85" s="43"/>
      <c r="C85" s="35" t="s">
        <v>170</v>
      </c>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6.5" customHeight="1">
      <c r="A86" s="42"/>
      <c r="B86" s="43"/>
      <c r="C86" s="44"/>
      <c r="D86" s="44"/>
      <c r="E86" s="73" t="str">
        <f>E11</f>
        <v>D145 - Slaboproud</v>
      </c>
      <c r="F86" s="44"/>
      <c r="G86" s="44"/>
      <c r="H86" s="44"/>
      <c r="I86" s="44"/>
      <c r="J86" s="44"/>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5" t="s">
        <v>24</v>
      </c>
      <c r="D88" s="44"/>
      <c r="E88" s="44"/>
      <c r="F88" s="30" t="str">
        <f>F14</f>
        <v>Karla Čapka 1457, 266 01 Beroun</v>
      </c>
      <c r="G88" s="44"/>
      <c r="H88" s="44"/>
      <c r="I88" s="35" t="s">
        <v>26</v>
      </c>
      <c r="J88" s="76" t="str">
        <f>IF(J14="","",J14)</f>
        <v>29. 10. 2024</v>
      </c>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5.15" customHeight="1">
      <c r="A90" s="42"/>
      <c r="B90" s="43"/>
      <c r="C90" s="35" t="s">
        <v>34</v>
      </c>
      <c r="D90" s="44"/>
      <c r="E90" s="44"/>
      <c r="F90" s="30" t="str">
        <f>E17</f>
        <v>Střední škola a Základní škola Beroun, p.o.</v>
      </c>
      <c r="G90" s="44"/>
      <c r="H90" s="44"/>
      <c r="I90" s="35" t="s">
        <v>42</v>
      </c>
      <c r="J90" s="40" t="str">
        <f>E23</f>
        <v>DPU REVIT s.r.o.</v>
      </c>
      <c r="K90" s="44"/>
      <c r="L90" s="150"/>
      <c r="S90" s="42"/>
      <c r="T90" s="42"/>
      <c r="U90" s="42"/>
      <c r="V90" s="42"/>
      <c r="W90" s="42"/>
      <c r="X90" s="42"/>
      <c r="Y90" s="42"/>
      <c r="Z90" s="42"/>
      <c r="AA90" s="42"/>
      <c r="AB90" s="42"/>
      <c r="AC90" s="42"/>
      <c r="AD90" s="42"/>
      <c r="AE90" s="42"/>
    </row>
    <row r="91" s="2" customFormat="1" ht="15.15" customHeight="1">
      <c r="A91" s="42"/>
      <c r="B91" s="43"/>
      <c r="C91" s="35" t="s">
        <v>40</v>
      </c>
      <c r="D91" s="44"/>
      <c r="E91" s="44"/>
      <c r="F91" s="30" t="str">
        <f>IF(E20="","",E20)</f>
        <v>Vyplň údaj</v>
      </c>
      <c r="G91" s="44"/>
      <c r="H91" s="44"/>
      <c r="I91" s="35" t="s">
        <v>47</v>
      </c>
      <c r="J91" s="40" t="str">
        <f>E26</f>
        <v xml:space="preserve"> </v>
      </c>
      <c r="K91" s="44"/>
      <c r="L91" s="150"/>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11" customFormat="1" ht="29.28" customHeight="1">
      <c r="A93" s="191"/>
      <c r="B93" s="192"/>
      <c r="C93" s="193" t="s">
        <v>227</v>
      </c>
      <c r="D93" s="194" t="s">
        <v>70</v>
      </c>
      <c r="E93" s="194" t="s">
        <v>66</v>
      </c>
      <c r="F93" s="194" t="s">
        <v>67</v>
      </c>
      <c r="G93" s="194" t="s">
        <v>228</v>
      </c>
      <c r="H93" s="194" t="s">
        <v>229</v>
      </c>
      <c r="I93" s="194" t="s">
        <v>230</v>
      </c>
      <c r="J93" s="194" t="s">
        <v>183</v>
      </c>
      <c r="K93" s="195" t="s">
        <v>231</v>
      </c>
      <c r="L93" s="196"/>
      <c r="M93" s="96" t="s">
        <v>39</v>
      </c>
      <c r="N93" s="97" t="s">
        <v>55</v>
      </c>
      <c r="O93" s="97" t="s">
        <v>232</v>
      </c>
      <c r="P93" s="97" t="s">
        <v>233</v>
      </c>
      <c r="Q93" s="97" t="s">
        <v>234</v>
      </c>
      <c r="R93" s="97" t="s">
        <v>235</v>
      </c>
      <c r="S93" s="97" t="s">
        <v>236</v>
      </c>
      <c r="T93" s="98" t="s">
        <v>237</v>
      </c>
      <c r="U93" s="191"/>
      <c r="V93" s="191"/>
      <c r="W93" s="191"/>
      <c r="X93" s="191"/>
      <c r="Y93" s="191"/>
      <c r="Z93" s="191"/>
      <c r="AA93" s="191"/>
      <c r="AB93" s="191"/>
      <c r="AC93" s="191"/>
      <c r="AD93" s="191"/>
      <c r="AE93" s="191"/>
    </row>
    <row r="94" s="2" customFormat="1" ht="22.8" customHeight="1">
      <c r="A94" s="42"/>
      <c r="B94" s="43"/>
      <c r="C94" s="103" t="s">
        <v>238</v>
      </c>
      <c r="D94" s="44"/>
      <c r="E94" s="44"/>
      <c r="F94" s="44"/>
      <c r="G94" s="44"/>
      <c r="H94" s="44"/>
      <c r="I94" s="44"/>
      <c r="J94" s="197">
        <f>BK94</f>
        <v>0</v>
      </c>
      <c r="K94" s="44"/>
      <c r="L94" s="48"/>
      <c r="M94" s="99"/>
      <c r="N94" s="198"/>
      <c r="O94" s="100"/>
      <c r="P94" s="199">
        <f>P95</f>
        <v>0</v>
      </c>
      <c r="Q94" s="100"/>
      <c r="R94" s="199">
        <f>R95</f>
        <v>0</v>
      </c>
      <c r="S94" s="100"/>
      <c r="T94" s="200">
        <f>T95</f>
        <v>2.919</v>
      </c>
      <c r="U94" s="42"/>
      <c r="V94" s="42"/>
      <c r="W94" s="42"/>
      <c r="X94" s="42"/>
      <c r="Y94" s="42"/>
      <c r="Z94" s="42"/>
      <c r="AA94" s="42"/>
      <c r="AB94" s="42"/>
      <c r="AC94" s="42"/>
      <c r="AD94" s="42"/>
      <c r="AE94" s="42"/>
      <c r="AT94" s="20" t="s">
        <v>84</v>
      </c>
      <c r="AU94" s="20" t="s">
        <v>184</v>
      </c>
      <c r="BK94" s="201">
        <f>BK95</f>
        <v>0</v>
      </c>
    </row>
    <row r="95" s="12" customFormat="1" ht="25.92" customHeight="1">
      <c r="A95" s="12"/>
      <c r="B95" s="202"/>
      <c r="C95" s="203"/>
      <c r="D95" s="204" t="s">
        <v>84</v>
      </c>
      <c r="E95" s="205" t="s">
        <v>4135</v>
      </c>
      <c r="F95" s="205" t="s">
        <v>4136</v>
      </c>
      <c r="G95" s="203"/>
      <c r="H95" s="203"/>
      <c r="I95" s="206"/>
      <c r="J95" s="207">
        <f>BK95</f>
        <v>0</v>
      </c>
      <c r="K95" s="203"/>
      <c r="L95" s="208"/>
      <c r="M95" s="209"/>
      <c r="N95" s="210"/>
      <c r="O95" s="210"/>
      <c r="P95" s="211">
        <f>P96</f>
        <v>0</v>
      </c>
      <c r="Q95" s="210"/>
      <c r="R95" s="211">
        <f>R96</f>
        <v>0</v>
      </c>
      <c r="S95" s="210"/>
      <c r="T95" s="212">
        <f>T96</f>
        <v>2.919</v>
      </c>
      <c r="U95" s="12"/>
      <c r="V95" s="12"/>
      <c r="W95" s="12"/>
      <c r="X95" s="12"/>
      <c r="Y95" s="12"/>
      <c r="Z95" s="12"/>
      <c r="AA95" s="12"/>
      <c r="AB95" s="12"/>
      <c r="AC95" s="12"/>
      <c r="AD95" s="12"/>
      <c r="AE95" s="12"/>
      <c r="AR95" s="213" t="s">
        <v>93</v>
      </c>
      <c r="AT95" s="214" t="s">
        <v>84</v>
      </c>
      <c r="AU95" s="214" t="s">
        <v>85</v>
      </c>
      <c r="AY95" s="213" t="s">
        <v>241</v>
      </c>
      <c r="BK95" s="215">
        <f>BK96</f>
        <v>0</v>
      </c>
    </row>
    <row r="96" s="12" customFormat="1" ht="22.8" customHeight="1">
      <c r="A96" s="12"/>
      <c r="B96" s="202"/>
      <c r="C96" s="203"/>
      <c r="D96" s="204" t="s">
        <v>84</v>
      </c>
      <c r="E96" s="216" t="s">
        <v>6622</v>
      </c>
      <c r="F96" s="216" t="s">
        <v>10789</v>
      </c>
      <c r="G96" s="203"/>
      <c r="H96" s="203"/>
      <c r="I96" s="206"/>
      <c r="J96" s="217">
        <f>BK96</f>
        <v>0</v>
      </c>
      <c r="K96" s="203"/>
      <c r="L96" s="208"/>
      <c r="M96" s="209"/>
      <c r="N96" s="210"/>
      <c r="O96" s="210"/>
      <c r="P96" s="211">
        <f>P97+P139+P186+P330+P352+P363+P425</f>
        <v>0</v>
      </c>
      <c r="Q96" s="210"/>
      <c r="R96" s="211">
        <f>R97+R139+R186+R330+R352+R363+R425</f>
        <v>0</v>
      </c>
      <c r="S96" s="210"/>
      <c r="T96" s="212">
        <f>T97+T139+T186+T330+T352+T363+T425</f>
        <v>2.919</v>
      </c>
      <c r="U96" s="12"/>
      <c r="V96" s="12"/>
      <c r="W96" s="12"/>
      <c r="X96" s="12"/>
      <c r="Y96" s="12"/>
      <c r="Z96" s="12"/>
      <c r="AA96" s="12"/>
      <c r="AB96" s="12"/>
      <c r="AC96" s="12"/>
      <c r="AD96" s="12"/>
      <c r="AE96" s="12"/>
      <c r="AR96" s="213" t="s">
        <v>93</v>
      </c>
      <c r="AT96" s="214" t="s">
        <v>84</v>
      </c>
      <c r="AU96" s="214" t="s">
        <v>23</v>
      </c>
      <c r="AY96" s="213" t="s">
        <v>241</v>
      </c>
      <c r="BK96" s="215">
        <f>BK97+BK139+BK186+BK330+BK352+BK363+BK425</f>
        <v>0</v>
      </c>
    </row>
    <row r="97" s="12" customFormat="1" ht="20.88" customHeight="1">
      <c r="A97" s="12"/>
      <c r="B97" s="202"/>
      <c r="C97" s="203"/>
      <c r="D97" s="204" t="s">
        <v>84</v>
      </c>
      <c r="E97" s="216" t="s">
        <v>10790</v>
      </c>
      <c r="F97" s="216" t="s">
        <v>10791</v>
      </c>
      <c r="G97" s="203"/>
      <c r="H97" s="203"/>
      <c r="I97" s="206"/>
      <c r="J97" s="217">
        <f>BK97</f>
        <v>0</v>
      </c>
      <c r="K97" s="203"/>
      <c r="L97" s="208"/>
      <c r="M97" s="209"/>
      <c r="N97" s="210"/>
      <c r="O97" s="210"/>
      <c r="P97" s="211">
        <f>SUM(P98:P138)</f>
        <v>0</v>
      </c>
      <c r="Q97" s="210"/>
      <c r="R97" s="211">
        <f>SUM(R98:R138)</f>
        <v>0</v>
      </c>
      <c r="S97" s="210"/>
      <c r="T97" s="212">
        <f>SUM(T98:T138)</f>
        <v>0.0060000000000000001</v>
      </c>
      <c r="U97" s="12"/>
      <c r="V97" s="12"/>
      <c r="W97" s="12"/>
      <c r="X97" s="12"/>
      <c r="Y97" s="12"/>
      <c r="Z97" s="12"/>
      <c r="AA97" s="12"/>
      <c r="AB97" s="12"/>
      <c r="AC97" s="12"/>
      <c r="AD97" s="12"/>
      <c r="AE97" s="12"/>
      <c r="AR97" s="213" t="s">
        <v>93</v>
      </c>
      <c r="AT97" s="214" t="s">
        <v>84</v>
      </c>
      <c r="AU97" s="214" t="s">
        <v>93</v>
      </c>
      <c r="AY97" s="213" t="s">
        <v>241</v>
      </c>
      <c r="BK97" s="215">
        <f>SUM(BK98:BK138)</f>
        <v>0</v>
      </c>
    </row>
    <row r="98" s="2" customFormat="1" ht="16.5" customHeight="1">
      <c r="A98" s="42"/>
      <c r="B98" s="43"/>
      <c r="C98" s="218" t="s">
        <v>23</v>
      </c>
      <c r="D98" s="218" t="s">
        <v>243</v>
      </c>
      <c r="E98" s="219" t="s">
        <v>10792</v>
      </c>
      <c r="F98" s="220" t="s">
        <v>10793</v>
      </c>
      <c r="G98" s="221" t="s">
        <v>561</v>
      </c>
      <c r="H98" s="222">
        <v>1</v>
      </c>
      <c r="I98" s="223"/>
      <c r="J98" s="224">
        <f>ROUND(I98*H98,2)</f>
        <v>0</v>
      </c>
      <c r="K98" s="220" t="s">
        <v>39</v>
      </c>
      <c r="L98" s="48"/>
      <c r="M98" s="225" t="s">
        <v>39</v>
      </c>
      <c r="N98" s="226" t="s">
        <v>56</v>
      </c>
      <c r="O98" s="88"/>
      <c r="P98" s="227">
        <f>O98*H98</f>
        <v>0</v>
      </c>
      <c r="Q98" s="227">
        <v>0</v>
      </c>
      <c r="R98" s="227">
        <f>Q98*H98</f>
        <v>0</v>
      </c>
      <c r="S98" s="227">
        <v>0</v>
      </c>
      <c r="T98" s="228">
        <f>S98*H98</f>
        <v>0</v>
      </c>
      <c r="U98" s="42"/>
      <c r="V98" s="42"/>
      <c r="W98" s="42"/>
      <c r="X98" s="42"/>
      <c r="Y98" s="42"/>
      <c r="Z98" s="42"/>
      <c r="AA98" s="42"/>
      <c r="AB98" s="42"/>
      <c r="AC98" s="42"/>
      <c r="AD98" s="42"/>
      <c r="AE98" s="42"/>
      <c r="AR98" s="229" t="s">
        <v>462</v>
      </c>
      <c r="AT98" s="229" t="s">
        <v>243</v>
      </c>
      <c r="AU98" s="229" t="s">
        <v>113</v>
      </c>
      <c r="AY98" s="20" t="s">
        <v>241</v>
      </c>
      <c r="BE98" s="230">
        <f>IF(N98="základní",J98,0)</f>
        <v>0</v>
      </c>
      <c r="BF98" s="230">
        <f>IF(N98="snížená",J98,0)</f>
        <v>0</v>
      </c>
      <c r="BG98" s="230">
        <f>IF(N98="zákl. přenesená",J98,0)</f>
        <v>0</v>
      </c>
      <c r="BH98" s="230">
        <f>IF(N98="sníž. přenesená",J98,0)</f>
        <v>0</v>
      </c>
      <c r="BI98" s="230">
        <f>IF(N98="nulová",J98,0)</f>
        <v>0</v>
      </c>
      <c r="BJ98" s="20" t="s">
        <v>23</v>
      </c>
      <c r="BK98" s="230">
        <f>ROUND(I98*H98,2)</f>
        <v>0</v>
      </c>
      <c r="BL98" s="20" t="s">
        <v>462</v>
      </c>
      <c r="BM98" s="229" t="s">
        <v>248</v>
      </c>
    </row>
    <row r="99" s="2" customFormat="1" ht="21.75" customHeight="1">
      <c r="A99" s="42"/>
      <c r="B99" s="43"/>
      <c r="C99" s="280" t="s">
        <v>93</v>
      </c>
      <c r="D99" s="280" t="s">
        <v>463</v>
      </c>
      <c r="E99" s="281" t="s">
        <v>10794</v>
      </c>
      <c r="F99" s="282" t="s">
        <v>10795</v>
      </c>
      <c r="G99" s="283" t="s">
        <v>561</v>
      </c>
      <c r="H99" s="284">
        <v>1</v>
      </c>
      <c r="I99" s="285"/>
      <c r="J99" s="286">
        <f>ROUND(I99*H99,2)</f>
        <v>0</v>
      </c>
      <c r="K99" s="282" t="s">
        <v>39</v>
      </c>
      <c r="L99" s="287"/>
      <c r="M99" s="288" t="s">
        <v>39</v>
      </c>
      <c r="N99" s="289" t="s">
        <v>56</v>
      </c>
      <c r="O99" s="88"/>
      <c r="P99" s="227">
        <f>O99*H99</f>
        <v>0</v>
      </c>
      <c r="Q99" s="227">
        <v>0</v>
      </c>
      <c r="R99" s="227">
        <f>Q99*H99</f>
        <v>0</v>
      </c>
      <c r="S99" s="227">
        <v>0</v>
      </c>
      <c r="T99" s="228">
        <f>S99*H99</f>
        <v>0</v>
      </c>
      <c r="U99" s="42"/>
      <c r="V99" s="42"/>
      <c r="W99" s="42"/>
      <c r="X99" s="42"/>
      <c r="Y99" s="42"/>
      <c r="Z99" s="42"/>
      <c r="AA99" s="42"/>
      <c r="AB99" s="42"/>
      <c r="AC99" s="42"/>
      <c r="AD99" s="42"/>
      <c r="AE99" s="42"/>
      <c r="AR99" s="229" t="s">
        <v>660</v>
      </c>
      <c r="AT99" s="229" t="s">
        <v>463</v>
      </c>
      <c r="AU99" s="229" t="s">
        <v>113</v>
      </c>
      <c r="AY99" s="20" t="s">
        <v>241</v>
      </c>
      <c r="BE99" s="230">
        <f>IF(N99="základní",J99,0)</f>
        <v>0</v>
      </c>
      <c r="BF99" s="230">
        <f>IF(N99="snížená",J99,0)</f>
        <v>0</v>
      </c>
      <c r="BG99" s="230">
        <f>IF(N99="zákl. přenesená",J99,0)</f>
        <v>0</v>
      </c>
      <c r="BH99" s="230">
        <f>IF(N99="sníž. přenesená",J99,0)</f>
        <v>0</v>
      </c>
      <c r="BI99" s="230">
        <f>IF(N99="nulová",J99,0)</f>
        <v>0</v>
      </c>
      <c r="BJ99" s="20" t="s">
        <v>23</v>
      </c>
      <c r="BK99" s="230">
        <f>ROUND(I99*H99,2)</f>
        <v>0</v>
      </c>
      <c r="BL99" s="20" t="s">
        <v>462</v>
      </c>
      <c r="BM99" s="229" t="s">
        <v>93</v>
      </c>
    </row>
    <row r="100" s="2" customFormat="1" ht="16.5" customHeight="1">
      <c r="A100" s="42"/>
      <c r="B100" s="43"/>
      <c r="C100" s="218" t="s">
        <v>113</v>
      </c>
      <c r="D100" s="218" t="s">
        <v>243</v>
      </c>
      <c r="E100" s="219" t="s">
        <v>10796</v>
      </c>
      <c r="F100" s="220" t="s">
        <v>10797</v>
      </c>
      <c r="G100" s="221" t="s">
        <v>561</v>
      </c>
      <c r="H100" s="222">
        <v>2</v>
      </c>
      <c r="I100" s="223"/>
      <c r="J100" s="224">
        <f>ROUND(I100*H100,2)</f>
        <v>0</v>
      </c>
      <c r="K100" s="220" t="s">
        <v>247</v>
      </c>
      <c r="L100" s="48"/>
      <c r="M100" s="225" t="s">
        <v>39</v>
      </c>
      <c r="N100" s="226" t="s">
        <v>56</v>
      </c>
      <c r="O100" s="88"/>
      <c r="P100" s="227">
        <f>O100*H100</f>
        <v>0</v>
      </c>
      <c r="Q100" s="227">
        <v>0</v>
      </c>
      <c r="R100" s="227">
        <f>Q100*H100</f>
        <v>0</v>
      </c>
      <c r="S100" s="227">
        <v>0</v>
      </c>
      <c r="T100" s="228">
        <f>S100*H100</f>
        <v>0</v>
      </c>
      <c r="U100" s="42"/>
      <c r="V100" s="42"/>
      <c r="W100" s="42"/>
      <c r="X100" s="42"/>
      <c r="Y100" s="42"/>
      <c r="Z100" s="42"/>
      <c r="AA100" s="42"/>
      <c r="AB100" s="42"/>
      <c r="AC100" s="42"/>
      <c r="AD100" s="42"/>
      <c r="AE100" s="42"/>
      <c r="AR100" s="229" t="s">
        <v>462</v>
      </c>
      <c r="AT100" s="229" t="s">
        <v>243</v>
      </c>
      <c r="AU100" s="229" t="s">
        <v>113</v>
      </c>
      <c r="AY100" s="20" t="s">
        <v>241</v>
      </c>
      <c r="BE100" s="230">
        <f>IF(N100="základní",J100,0)</f>
        <v>0</v>
      </c>
      <c r="BF100" s="230">
        <f>IF(N100="snížená",J100,0)</f>
        <v>0</v>
      </c>
      <c r="BG100" s="230">
        <f>IF(N100="zákl. přenesená",J100,0)</f>
        <v>0</v>
      </c>
      <c r="BH100" s="230">
        <f>IF(N100="sníž. přenesená",J100,0)</f>
        <v>0</v>
      </c>
      <c r="BI100" s="230">
        <f>IF(N100="nulová",J100,0)</f>
        <v>0</v>
      </c>
      <c r="BJ100" s="20" t="s">
        <v>23</v>
      </c>
      <c r="BK100" s="230">
        <f>ROUND(I100*H100,2)</f>
        <v>0</v>
      </c>
      <c r="BL100" s="20" t="s">
        <v>462</v>
      </c>
      <c r="BM100" s="229" t="s">
        <v>321</v>
      </c>
    </row>
    <row r="101" s="2" customFormat="1">
      <c r="A101" s="42"/>
      <c r="B101" s="43"/>
      <c r="C101" s="44"/>
      <c r="D101" s="231" t="s">
        <v>250</v>
      </c>
      <c r="E101" s="44"/>
      <c r="F101" s="232" t="s">
        <v>10798</v>
      </c>
      <c r="G101" s="44"/>
      <c r="H101" s="44"/>
      <c r="I101" s="233"/>
      <c r="J101" s="44"/>
      <c r="K101" s="44"/>
      <c r="L101" s="48"/>
      <c r="M101" s="234"/>
      <c r="N101" s="235"/>
      <c r="O101" s="88"/>
      <c r="P101" s="88"/>
      <c r="Q101" s="88"/>
      <c r="R101" s="88"/>
      <c r="S101" s="88"/>
      <c r="T101" s="89"/>
      <c r="U101" s="42"/>
      <c r="V101" s="42"/>
      <c r="W101" s="42"/>
      <c r="X101" s="42"/>
      <c r="Y101" s="42"/>
      <c r="Z101" s="42"/>
      <c r="AA101" s="42"/>
      <c r="AB101" s="42"/>
      <c r="AC101" s="42"/>
      <c r="AD101" s="42"/>
      <c r="AE101" s="42"/>
      <c r="AT101" s="20" t="s">
        <v>250</v>
      </c>
      <c r="AU101" s="20" t="s">
        <v>113</v>
      </c>
    </row>
    <row r="102" s="2" customFormat="1" ht="16.5" customHeight="1">
      <c r="A102" s="42"/>
      <c r="B102" s="43"/>
      <c r="C102" s="280" t="s">
        <v>248</v>
      </c>
      <c r="D102" s="280" t="s">
        <v>463</v>
      </c>
      <c r="E102" s="281" t="s">
        <v>10799</v>
      </c>
      <c r="F102" s="282" t="s">
        <v>10800</v>
      </c>
      <c r="G102" s="283" t="s">
        <v>561</v>
      </c>
      <c r="H102" s="284">
        <v>2</v>
      </c>
      <c r="I102" s="285"/>
      <c r="J102" s="286">
        <f>ROUND(I102*H102,2)</f>
        <v>0</v>
      </c>
      <c r="K102" s="282" t="s">
        <v>39</v>
      </c>
      <c r="L102" s="287"/>
      <c r="M102" s="288" t="s">
        <v>39</v>
      </c>
      <c r="N102" s="289" t="s">
        <v>56</v>
      </c>
      <c r="O102" s="88"/>
      <c r="P102" s="227">
        <f>O102*H102</f>
        <v>0</v>
      </c>
      <c r="Q102" s="227">
        <v>0</v>
      </c>
      <c r="R102" s="227">
        <f>Q102*H102</f>
        <v>0</v>
      </c>
      <c r="S102" s="227">
        <v>0</v>
      </c>
      <c r="T102" s="228">
        <f>S102*H102</f>
        <v>0</v>
      </c>
      <c r="U102" s="42"/>
      <c r="V102" s="42"/>
      <c r="W102" s="42"/>
      <c r="X102" s="42"/>
      <c r="Y102" s="42"/>
      <c r="Z102" s="42"/>
      <c r="AA102" s="42"/>
      <c r="AB102" s="42"/>
      <c r="AC102" s="42"/>
      <c r="AD102" s="42"/>
      <c r="AE102" s="42"/>
      <c r="AR102" s="229" t="s">
        <v>660</v>
      </c>
      <c r="AT102" s="229" t="s">
        <v>463</v>
      </c>
      <c r="AU102" s="229" t="s">
        <v>113</v>
      </c>
      <c r="AY102" s="20" t="s">
        <v>241</v>
      </c>
      <c r="BE102" s="230">
        <f>IF(N102="základní",J102,0)</f>
        <v>0</v>
      </c>
      <c r="BF102" s="230">
        <f>IF(N102="snížená",J102,0)</f>
        <v>0</v>
      </c>
      <c r="BG102" s="230">
        <f>IF(N102="zákl. přenesená",J102,0)</f>
        <v>0</v>
      </c>
      <c r="BH102" s="230">
        <f>IF(N102="sníž. přenesená",J102,0)</f>
        <v>0</v>
      </c>
      <c r="BI102" s="230">
        <f>IF(N102="nulová",J102,0)</f>
        <v>0</v>
      </c>
      <c r="BJ102" s="20" t="s">
        <v>23</v>
      </c>
      <c r="BK102" s="230">
        <f>ROUND(I102*H102,2)</f>
        <v>0</v>
      </c>
      <c r="BL102" s="20" t="s">
        <v>462</v>
      </c>
      <c r="BM102" s="229" t="s">
        <v>299</v>
      </c>
    </row>
    <row r="103" s="2" customFormat="1" ht="24.15" customHeight="1">
      <c r="A103" s="42"/>
      <c r="B103" s="43"/>
      <c r="C103" s="218" t="s">
        <v>286</v>
      </c>
      <c r="D103" s="218" t="s">
        <v>243</v>
      </c>
      <c r="E103" s="219" t="s">
        <v>10801</v>
      </c>
      <c r="F103" s="220" t="s">
        <v>10802</v>
      </c>
      <c r="G103" s="221" t="s">
        <v>561</v>
      </c>
      <c r="H103" s="222">
        <v>1</v>
      </c>
      <c r="I103" s="223"/>
      <c r="J103" s="224">
        <f>ROUND(I103*H103,2)</f>
        <v>0</v>
      </c>
      <c r="K103" s="220" t="s">
        <v>247</v>
      </c>
      <c r="L103" s="48"/>
      <c r="M103" s="225" t="s">
        <v>39</v>
      </c>
      <c r="N103" s="226" t="s">
        <v>56</v>
      </c>
      <c r="O103" s="88"/>
      <c r="P103" s="227">
        <f>O103*H103</f>
        <v>0</v>
      </c>
      <c r="Q103" s="227">
        <v>0</v>
      </c>
      <c r="R103" s="227">
        <f>Q103*H103</f>
        <v>0</v>
      </c>
      <c r="S103" s="227">
        <v>0</v>
      </c>
      <c r="T103" s="228">
        <f>S103*H103</f>
        <v>0</v>
      </c>
      <c r="U103" s="42"/>
      <c r="V103" s="42"/>
      <c r="W103" s="42"/>
      <c r="X103" s="42"/>
      <c r="Y103" s="42"/>
      <c r="Z103" s="42"/>
      <c r="AA103" s="42"/>
      <c r="AB103" s="42"/>
      <c r="AC103" s="42"/>
      <c r="AD103" s="42"/>
      <c r="AE103" s="42"/>
      <c r="AR103" s="229" t="s">
        <v>462</v>
      </c>
      <c r="AT103" s="229" t="s">
        <v>243</v>
      </c>
      <c r="AU103" s="229" t="s">
        <v>113</v>
      </c>
      <c r="AY103" s="20" t="s">
        <v>241</v>
      </c>
      <c r="BE103" s="230">
        <f>IF(N103="základní",J103,0)</f>
        <v>0</v>
      </c>
      <c r="BF103" s="230">
        <f>IF(N103="snížená",J103,0)</f>
        <v>0</v>
      </c>
      <c r="BG103" s="230">
        <f>IF(N103="zákl. přenesená",J103,0)</f>
        <v>0</v>
      </c>
      <c r="BH103" s="230">
        <f>IF(N103="sníž. přenesená",J103,0)</f>
        <v>0</v>
      </c>
      <c r="BI103" s="230">
        <f>IF(N103="nulová",J103,0)</f>
        <v>0</v>
      </c>
      <c r="BJ103" s="20" t="s">
        <v>23</v>
      </c>
      <c r="BK103" s="230">
        <f>ROUND(I103*H103,2)</f>
        <v>0</v>
      </c>
      <c r="BL103" s="20" t="s">
        <v>462</v>
      </c>
      <c r="BM103" s="229" t="s">
        <v>8</v>
      </c>
    </row>
    <row r="104" s="2" customFormat="1">
      <c r="A104" s="42"/>
      <c r="B104" s="43"/>
      <c r="C104" s="44"/>
      <c r="D104" s="231" t="s">
        <v>250</v>
      </c>
      <c r="E104" s="44"/>
      <c r="F104" s="232" t="s">
        <v>10803</v>
      </c>
      <c r="G104" s="44"/>
      <c r="H104" s="44"/>
      <c r="I104" s="233"/>
      <c r="J104" s="44"/>
      <c r="K104" s="44"/>
      <c r="L104" s="48"/>
      <c r="M104" s="234"/>
      <c r="N104" s="235"/>
      <c r="O104" s="88"/>
      <c r="P104" s="88"/>
      <c r="Q104" s="88"/>
      <c r="R104" s="88"/>
      <c r="S104" s="88"/>
      <c r="T104" s="89"/>
      <c r="U104" s="42"/>
      <c r="V104" s="42"/>
      <c r="W104" s="42"/>
      <c r="X104" s="42"/>
      <c r="Y104" s="42"/>
      <c r="Z104" s="42"/>
      <c r="AA104" s="42"/>
      <c r="AB104" s="42"/>
      <c r="AC104" s="42"/>
      <c r="AD104" s="42"/>
      <c r="AE104" s="42"/>
      <c r="AT104" s="20" t="s">
        <v>250</v>
      </c>
      <c r="AU104" s="20" t="s">
        <v>113</v>
      </c>
    </row>
    <row r="105" s="2" customFormat="1" ht="24.15" customHeight="1">
      <c r="A105" s="42"/>
      <c r="B105" s="43"/>
      <c r="C105" s="280" t="s">
        <v>299</v>
      </c>
      <c r="D105" s="280" t="s">
        <v>463</v>
      </c>
      <c r="E105" s="281" t="s">
        <v>10804</v>
      </c>
      <c r="F105" s="282" t="s">
        <v>10805</v>
      </c>
      <c r="G105" s="283" t="s">
        <v>561</v>
      </c>
      <c r="H105" s="284">
        <v>1</v>
      </c>
      <c r="I105" s="285"/>
      <c r="J105" s="286">
        <f>ROUND(I105*H105,2)</f>
        <v>0</v>
      </c>
      <c r="K105" s="282" t="s">
        <v>39</v>
      </c>
      <c r="L105" s="287"/>
      <c r="M105" s="288" t="s">
        <v>39</v>
      </c>
      <c r="N105" s="289" t="s">
        <v>56</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660</v>
      </c>
      <c r="AT105" s="229" t="s">
        <v>463</v>
      </c>
      <c r="AU105" s="229" t="s">
        <v>113</v>
      </c>
      <c r="AY105" s="20" t="s">
        <v>241</v>
      </c>
      <c r="BE105" s="230">
        <f>IF(N105="základní",J105,0)</f>
        <v>0</v>
      </c>
      <c r="BF105" s="230">
        <f>IF(N105="snížená",J105,0)</f>
        <v>0</v>
      </c>
      <c r="BG105" s="230">
        <f>IF(N105="zákl. přenesená",J105,0)</f>
        <v>0</v>
      </c>
      <c r="BH105" s="230">
        <f>IF(N105="sníž. přenesená",J105,0)</f>
        <v>0</v>
      </c>
      <c r="BI105" s="230">
        <f>IF(N105="nulová",J105,0)</f>
        <v>0</v>
      </c>
      <c r="BJ105" s="20" t="s">
        <v>23</v>
      </c>
      <c r="BK105" s="230">
        <f>ROUND(I105*H105,2)</f>
        <v>0</v>
      </c>
      <c r="BL105" s="20" t="s">
        <v>462</v>
      </c>
      <c r="BM105" s="229" t="s">
        <v>28</v>
      </c>
    </row>
    <row r="106" s="2" customFormat="1" ht="16.5" customHeight="1">
      <c r="A106" s="42"/>
      <c r="B106" s="43"/>
      <c r="C106" s="218" t="s">
        <v>310</v>
      </c>
      <c r="D106" s="218" t="s">
        <v>243</v>
      </c>
      <c r="E106" s="219" t="s">
        <v>10806</v>
      </c>
      <c r="F106" s="220" t="s">
        <v>10807</v>
      </c>
      <c r="G106" s="221" t="s">
        <v>561</v>
      </c>
      <c r="H106" s="222">
        <v>3</v>
      </c>
      <c r="I106" s="223"/>
      <c r="J106" s="224">
        <f>ROUND(I106*H106,2)</f>
        <v>0</v>
      </c>
      <c r="K106" s="220" t="s">
        <v>247</v>
      </c>
      <c r="L106" s="48"/>
      <c r="M106" s="225" t="s">
        <v>39</v>
      </c>
      <c r="N106" s="226" t="s">
        <v>56</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462</v>
      </c>
      <c r="AT106" s="229" t="s">
        <v>243</v>
      </c>
      <c r="AU106" s="229" t="s">
        <v>113</v>
      </c>
      <c r="AY106" s="20" t="s">
        <v>241</v>
      </c>
      <c r="BE106" s="230">
        <f>IF(N106="základní",J106,0)</f>
        <v>0</v>
      </c>
      <c r="BF106" s="230">
        <f>IF(N106="snížená",J106,0)</f>
        <v>0</v>
      </c>
      <c r="BG106" s="230">
        <f>IF(N106="zákl. přenesená",J106,0)</f>
        <v>0</v>
      </c>
      <c r="BH106" s="230">
        <f>IF(N106="sníž. přenesená",J106,0)</f>
        <v>0</v>
      </c>
      <c r="BI106" s="230">
        <f>IF(N106="nulová",J106,0)</f>
        <v>0</v>
      </c>
      <c r="BJ106" s="20" t="s">
        <v>23</v>
      </c>
      <c r="BK106" s="230">
        <f>ROUND(I106*H106,2)</f>
        <v>0</v>
      </c>
      <c r="BL106" s="20" t="s">
        <v>462</v>
      </c>
      <c r="BM106" s="229" t="s">
        <v>526</v>
      </c>
    </row>
    <row r="107" s="2" customFormat="1">
      <c r="A107" s="42"/>
      <c r="B107" s="43"/>
      <c r="C107" s="44"/>
      <c r="D107" s="231" t="s">
        <v>250</v>
      </c>
      <c r="E107" s="44"/>
      <c r="F107" s="232" t="s">
        <v>10808</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0" t="s">
        <v>250</v>
      </c>
      <c r="AU107" s="20" t="s">
        <v>113</v>
      </c>
    </row>
    <row r="108" s="2" customFormat="1" ht="16.5" customHeight="1">
      <c r="A108" s="42"/>
      <c r="B108" s="43"/>
      <c r="C108" s="218" t="s">
        <v>321</v>
      </c>
      <c r="D108" s="218" t="s">
        <v>243</v>
      </c>
      <c r="E108" s="219" t="s">
        <v>10809</v>
      </c>
      <c r="F108" s="220" t="s">
        <v>10810</v>
      </c>
      <c r="G108" s="221" t="s">
        <v>561</v>
      </c>
      <c r="H108" s="222">
        <v>3</v>
      </c>
      <c r="I108" s="223"/>
      <c r="J108" s="224">
        <f>ROUND(I108*H108,2)</f>
        <v>0</v>
      </c>
      <c r="K108" s="220" t="s">
        <v>247</v>
      </c>
      <c r="L108" s="48"/>
      <c r="M108" s="225" t="s">
        <v>39</v>
      </c>
      <c r="N108" s="226" t="s">
        <v>56</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462</v>
      </c>
      <c r="AT108" s="229" t="s">
        <v>243</v>
      </c>
      <c r="AU108" s="229" t="s">
        <v>113</v>
      </c>
      <c r="AY108" s="20" t="s">
        <v>241</v>
      </c>
      <c r="BE108" s="230">
        <f>IF(N108="základní",J108,0)</f>
        <v>0</v>
      </c>
      <c r="BF108" s="230">
        <f>IF(N108="snížená",J108,0)</f>
        <v>0</v>
      </c>
      <c r="BG108" s="230">
        <f>IF(N108="zákl. přenesená",J108,0)</f>
        <v>0</v>
      </c>
      <c r="BH108" s="230">
        <f>IF(N108="sníž. přenesená",J108,0)</f>
        <v>0</v>
      </c>
      <c r="BI108" s="230">
        <f>IF(N108="nulová",J108,0)</f>
        <v>0</v>
      </c>
      <c r="BJ108" s="20" t="s">
        <v>23</v>
      </c>
      <c r="BK108" s="230">
        <f>ROUND(I108*H108,2)</f>
        <v>0</v>
      </c>
      <c r="BL108" s="20" t="s">
        <v>462</v>
      </c>
      <c r="BM108" s="229" t="s">
        <v>10811</v>
      </c>
    </row>
    <row r="109" s="2" customFormat="1">
      <c r="A109" s="42"/>
      <c r="B109" s="43"/>
      <c r="C109" s="44"/>
      <c r="D109" s="231" t="s">
        <v>250</v>
      </c>
      <c r="E109" s="44"/>
      <c r="F109" s="232" t="s">
        <v>10812</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0" t="s">
        <v>250</v>
      </c>
      <c r="AU109" s="20" t="s">
        <v>113</v>
      </c>
    </row>
    <row r="110" s="2" customFormat="1" ht="16.5" customHeight="1">
      <c r="A110" s="42"/>
      <c r="B110" s="43"/>
      <c r="C110" s="280" t="s">
        <v>356</v>
      </c>
      <c r="D110" s="280" t="s">
        <v>463</v>
      </c>
      <c r="E110" s="281" t="s">
        <v>10813</v>
      </c>
      <c r="F110" s="282" t="s">
        <v>10814</v>
      </c>
      <c r="G110" s="283" t="s">
        <v>561</v>
      </c>
      <c r="H110" s="284">
        <v>2</v>
      </c>
      <c r="I110" s="285"/>
      <c r="J110" s="286">
        <f>ROUND(I110*H110,2)</f>
        <v>0</v>
      </c>
      <c r="K110" s="282" t="s">
        <v>39</v>
      </c>
      <c r="L110" s="287"/>
      <c r="M110" s="288" t="s">
        <v>39</v>
      </c>
      <c r="N110" s="289" t="s">
        <v>56</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660</v>
      </c>
      <c r="AT110" s="229" t="s">
        <v>463</v>
      </c>
      <c r="AU110" s="229" t="s">
        <v>113</v>
      </c>
      <c r="AY110" s="20" t="s">
        <v>241</v>
      </c>
      <c r="BE110" s="230">
        <f>IF(N110="základní",J110,0)</f>
        <v>0</v>
      </c>
      <c r="BF110" s="230">
        <f>IF(N110="snížená",J110,0)</f>
        <v>0</v>
      </c>
      <c r="BG110" s="230">
        <f>IF(N110="zákl. přenesená",J110,0)</f>
        <v>0</v>
      </c>
      <c r="BH110" s="230">
        <f>IF(N110="sníž. přenesená",J110,0)</f>
        <v>0</v>
      </c>
      <c r="BI110" s="230">
        <f>IF(N110="nulová",J110,0)</f>
        <v>0</v>
      </c>
      <c r="BJ110" s="20" t="s">
        <v>23</v>
      </c>
      <c r="BK110" s="230">
        <f>ROUND(I110*H110,2)</f>
        <v>0</v>
      </c>
      <c r="BL110" s="20" t="s">
        <v>462</v>
      </c>
      <c r="BM110" s="229" t="s">
        <v>427</v>
      </c>
    </row>
    <row r="111" s="2" customFormat="1" ht="16.5" customHeight="1">
      <c r="A111" s="42"/>
      <c r="B111" s="43"/>
      <c r="C111" s="280" t="s">
        <v>28</v>
      </c>
      <c r="D111" s="280" t="s">
        <v>463</v>
      </c>
      <c r="E111" s="281" t="s">
        <v>10815</v>
      </c>
      <c r="F111" s="282" t="s">
        <v>10816</v>
      </c>
      <c r="G111" s="283" t="s">
        <v>561</v>
      </c>
      <c r="H111" s="284">
        <v>1</v>
      </c>
      <c r="I111" s="285"/>
      <c r="J111" s="286">
        <f>ROUND(I111*H111,2)</f>
        <v>0</v>
      </c>
      <c r="K111" s="282" t="s">
        <v>39</v>
      </c>
      <c r="L111" s="287"/>
      <c r="M111" s="288" t="s">
        <v>39</v>
      </c>
      <c r="N111" s="289" t="s">
        <v>56</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660</v>
      </c>
      <c r="AT111" s="229" t="s">
        <v>463</v>
      </c>
      <c r="AU111" s="229" t="s">
        <v>113</v>
      </c>
      <c r="AY111" s="20" t="s">
        <v>241</v>
      </c>
      <c r="BE111" s="230">
        <f>IF(N111="základní",J111,0)</f>
        <v>0</v>
      </c>
      <c r="BF111" s="230">
        <f>IF(N111="snížená",J111,0)</f>
        <v>0</v>
      </c>
      <c r="BG111" s="230">
        <f>IF(N111="zákl. přenesená",J111,0)</f>
        <v>0</v>
      </c>
      <c r="BH111" s="230">
        <f>IF(N111="sníž. přenesená",J111,0)</f>
        <v>0</v>
      </c>
      <c r="BI111" s="230">
        <f>IF(N111="nulová",J111,0)</f>
        <v>0</v>
      </c>
      <c r="BJ111" s="20" t="s">
        <v>23</v>
      </c>
      <c r="BK111" s="230">
        <f>ROUND(I111*H111,2)</f>
        <v>0</v>
      </c>
      <c r="BL111" s="20" t="s">
        <v>462</v>
      </c>
      <c r="BM111" s="229" t="s">
        <v>462</v>
      </c>
    </row>
    <row r="112" s="2" customFormat="1" ht="16.5" customHeight="1">
      <c r="A112" s="42"/>
      <c r="B112" s="43"/>
      <c r="C112" s="280" t="s">
        <v>396</v>
      </c>
      <c r="D112" s="280" t="s">
        <v>463</v>
      </c>
      <c r="E112" s="281" t="s">
        <v>10817</v>
      </c>
      <c r="F112" s="282" t="s">
        <v>10818</v>
      </c>
      <c r="G112" s="283" t="s">
        <v>561</v>
      </c>
      <c r="H112" s="284">
        <v>3</v>
      </c>
      <c r="I112" s="285"/>
      <c r="J112" s="286">
        <f>ROUND(I112*H112,2)</f>
        <v>0</v>
      </c>
      <c r="K112" s="282" t="s">
        <v>39</v>
      </c>
      <c r="L112" s="287"/>
      <c r="M112" s="288" t="s">
        <v>39</v>
      </c>
      <c r="N112" s="289" t="s">
        <v>56</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660</v>
      </c>
      <c r="AT112" s="229" t="s">
        <v>463</v>
      </c>
      <c r="AU112" s="229" t="s">
        <v>113</v>
      </c>
      <c r="AY112" s="20" t="s">
        <v>241</v>
      </c>
      <c r="BE112" s="230">
        <f>IF(N112="základní",J112,0)</f>
        <v>0</v>
      </c>
      <c r="BF112" s="230">
        <f>IF(N112="snížená",J112,0)</f>
        <v>0</v>
      </c>
      <c r="BG112" s="230">
        <f>IF(N112="zákl. přenesená",J112,0)</f>
        <v>0</v>
      </c>
      <c r="BH112" s="230">
        <f>IF(N112="sníž. přenesená",J112,0)</f>
        <v>0</v>
      </c>
      <c r="BI112" s="230">
        <f>IF(N112="nulová",J112,0)</f>
        <v>0</v>
      </c>
      <c r="BJ112" s="20" t="s">
        <v>23</v>
      </c>
      <c r="BK112" s="230">
        <f>ROUND(I112*H112,2)</f>
        <v>0</v>
      </c>
      <c r="BL112" s="20" t="s">
        <v>462</v>
      </c>
      <c r="BM112" s="229" t="s">
        <v>512</v>
      </c>
    </row>
    <row r="113" s="2" customFormat="1" ht="16.5" customHeight="1">
      <c r="A113" s="42"/>
      <c r="B113" s="43"/>
      <c r="C113" s="218" t="s">
        <v>8</v>
      </c>
      <c r="D113" s="218" t="s">
        <v>243</v>
      </c>
      <c r="E113" s="219" t="s">
        <v>10819</v>
      </c>
      <c r="F113" s="220" t="s">
        <v>10820</v>
      </c>
      <c r="G113" s="221" t="s">
        <v>561</v>
      </c>
      <c r="H113" s="222">
        <v>2</v>
      </c>
      <c r="I113" s="223"/>
      <c r="J113" s="224">
        <f>ROUND(I113*H113,2)</f>
        <v>0</v>
      </c>
      <c r="K113" s="220" t="s">
        <v>247</v>
      </c>
      <c r="L113" s="48"/>
      <c r="M113" s="225" t="s">
        <v>39</v>
      </c>
      <c r="N113" s="226" t="s">
        <v>56</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462</v>
      </c>
      <c r="AT113" s="229" t="s">
        <v>243</v>
      </c>
      <c r="AU113" s="229" t="s">
        <v>113</v>
      </c>
      <c r="AY113" s="20" t="s">
        <v>241</v>
      </c>
      <c r="BE113" s="230">
        <f>IF(N113="základní",J113,0)</f>
        <v>0</v>
      </c>
      <c r="BF113" s="230">
        <f>IF(N113="snížená",J113,0)</f>
        <v>0</v>
      </c>
      <c r="BG113" s="230">
        <f>IF(N113="zákl. přenesená",J113,0)</f>
        <v>0</v>
      </c>
      <c r="BH113" s="230">
        <f>IF(N113="sníž. přenesená",J113,0)</f>
        <v>0</v>
      </c>
      <c r="BI113" s="230">
        <f>IF(N113="nulová",J113,0)</f>
        <v>0</v>
      </c>
      <c r="BJ113" s="20" t="s">
        <v>23</v>
      </c>
      <c r="BK113" s="230">
        <f>ROUND(I113*H113,2)</f>
        <v>0</v>
      </c>
      <c r="BL113" s="20" t="s">
        <v>462</v>
      </c>
      <c r="BM113" s="229" t="s">
        <v>578</v>
      </c>
    </row>
    <row r="114" s="2" customFormat="1">
      <c r="A114" s="42"/>
      <c r="B114" s="43"/>
      <c r="C114" s="44"/>
      <c r="D114" s="231" t="s">
        <v>250</v>
      </c>
      <c r="E114" s="44"/>
      <c r="F114" s="232" t="s">
        <v>10821</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0" t="s">
        <v>250</v>
      </c>
      <c r="AU114" s="20" t="s">
        <v>113</v>
      </c>
    </row>
    <row r="115" s="2" customFormat="1" ht="16.5" customHeight="1">
      <c r="A115" s="42"/>
      <c r="B115" s="43"/>
      <c r="C115" s="280" t="s">
        <v>421</v>
      </c>
      <c r="D115" s="280" t="s">
        <v>463</v>
      </c>
      <c r="E115" s="281" t="s">
        <v>10822</v>
      </c>
      <c r="F115" s="282" t="s">
        <v>10823</v>
      </c>
      <c r="G115" s="283" t="s">
        <v>561</v>
      </c>
      <c r="H115" s="284">
        <v>1</v>
      </c>
      <c r="I115" s="285"/>
      <c r="J115" s="286">
        <f>ROUND(I115*H115,2)</f>
        <v>0</v>
      </c>
      <c r="K115" s="282" t="s">
        <v>39</v>
      </c>
      <c r="L115" s="287"/>
      <c r="M115" s="288" t="s">
        <v>39</v>
      </c>
      <c r="N115" s="289" t="s">
        <v>56</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660</v>
      </c>
      <c r="AT115" s="229" t="s">
        <v>463</v>
      </c>
      <c r="AU115" s="229" t="s">
        <v>113</v>
      </c>
      <c r="AY115" s="20" t="s">
        <v>241</v>
      </c>
      <c r="BE115" s="230">
        <f>IF(N115="základní",J115,0)</f>
        <v>0</v>
      </c>
      <c r="BF115" s="230">
        <f>IF(N115="snížená",J115,0)</f>
        <v>0</v>
      </c>
      <c r="BG115" s="230">
        <f>IF(N115="zákl. přenesená",J115,0)</f>
        <v>0</v>
      </c>
      <c r="BH115" s="230">
        <f>IF(N115="sníž. přenesená",J115,0)</f>
        <v>0</v>
      </c>
      <c r="BI115" s="230">
        <f>IF(N115="nulová",J115,0)</f>
        <v>0</v>
      </c>
      <c r="BJ115" s="20" t="s">
        <v>23</v>
      </c>
      <c r="BK115" s="230">
        <f>ROUND(I115*H115,2)</f>
        <v>0</v>
      </c>
      <c r="BL115" s="20" t="s">
        <v>462</v>
      </c>
      <c r="BM115" s="229" t="s">
        <v>553</v>
      </c>
    </row>
    <row r="116" s="2" customFormat="1" ht="16.5" customHeight="1">
      <c r="A116" s="42"/>
      <c r="B116" s="43"/>
      <c r="C116" s="280" t="s">
        <v>427</v>
      </c>
      <c r="D116" s="280" t="s">
        <v>463</v>
      </c>
      <c r="E116" s="281" t="s">
        <v>10824</v>
      </c>
      <c r="F116" s="282" t="s">
        <v>10825</v>
      </c>
      <c r="G116" s="283" t="s">
        <v>561</v>
      </c>
      <c r="H116" s="284">
        <v>1</v>
      </c>
      <c r="I116" s="285"/>
      <c r="J116" s="286">
        <f>ROUND(I116*H116,2)</f>
        <v>0</v>
      </c>
      <c r="K116" s="282" t="s">
        <v>39</v>
      </c>
      <c r="L116" s="287"/>
      <c r="M116" s="288" t="s">
        <v>39</v>
      </c>
      <c r="N116" s="289" t="s">
        <v>56</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660</v>
      </c>
      <c r="AT116" s="229" t="s">
        <v>463</v>
      </c>
      <c r="AU116" s="229" t="s">
        <v>113</v>
      </c>
      <c r="AY116" s="20" t="s">
        <v>241</v>
      </c>
      <c r="BE116" s="230">
        <f>IF(N116="základní",J116,0)</f>
        <v>0</v>
      </c>
      <c r="BF116" s="230">
        <f>IF(N116="snížená",J116,0)</f>
        <v>0</v>
      </c>
      <c r="BG116" s="230">
        <f>IF(N116="zákl. přenesená",J116,0)</f>
        <v>0</v>
      </c>
      <c r="BH116" s="230">
        <f>IF(N116="sníž. přenesená",J116,0)</f>
        <v>0</v>
      </c>
      <c r="BI116" s="230">
        <f>IF(N116="nulová",J116,0)</f>
        <v>0</v>
      </c>
      <c r="BJ116" s="20" t="s">
        <v>23</v>
      </c>
      <c r="BK116" s="230">
        <f>ROUND(I116*H116,2)</f>
        <v>0</v>
      </c>
      <c r="BL116" s="20" t="s">
        <v>462</v>
      </c>
      <c r="BM116" s="229" t="s">
        <v>569</v>
      </c>
    </row>
    <row r="117" s="2" customFormat="1" ht="16.5" customHeight="1">
      <c r="A117" s="42"/>
      <c r="B117" s="43"/>
      <c r="C117" s="218" t="s">
        <v>434</v>
      </c>
      <c r="D117" s="218" t="s">
        <v>243</v>
      </c>
      <c r="E117" s="219" t="s">
        <v>10826</v>
      </c>
      <c r="F117" s="220" t="s">
        <v>10827</v>
      </c>
      <c r="G117" s="221" t="s">
        <v>561</v>
      </c>
      <c r="H117" s="222">
        <v>2</v>
      </c>
      <c r="I117" s="223"/>
      <c r="J117" s="224">
        <f>ROUND(I117*H117,2)</f>
        <v>0</v>
      </c>
      <c r="K117" s="220" t="s">
        <v>247</v>
      </c>
      <c r="L117" s="48"/>
      <c r="M117" s="225" t="s">
        <v>39</v>
      </c>
      <c r="N117" s="226" t="s">
        <v>56</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462</v>
      </c>
      <c r="AT117" s="229" t="s">
        <v>243</v>
      </c>
      <c r="AU117" s="229" t="s">
        <v>113</v>
      </c>
      <c r="AY117" s="20" t="s">
        <v>241</v>
      </c>
      <c r="BE117" s="230">
        <f>IF(N117="základní",J117,0)</f>
        <v>0</v>
      </c>
      <c r="BF117" s="230">
        <f>IF(N117="snížená",J117,0)</f>
        <v>0</v>
      </c>
      <c r="BG117" s="230">
        <f>IF(N117="zákl. přenesená",J117,0)</f>
        <v>0</v>
      </c>
      <c r="BH117" s="230">
        <f>IF(N117="sníž. přenesená",J117,0)</f>
        <v>0</v>
      </c>
      <c r="BI117" s="230">
        <f>IF(N117="nulová",J117,0)</f>
        <v>0</v>
      </c>
      <c r="BJ117" s="20" t="s">
        <v>23</v>
      </c>
      <c r="BK117" s="230">
        <f>ROUND(I117*H117,2)</f>
        <v>0</v>
      </c>
      <c r="BL117" s="20" t="s">
        <v>462</v>
      </c>
      <c r="BM117" s="229" t="s">
        <v>699</v>
      </c>
    </row>
    <row r="118" s="2" customFormat="1">
      <c r="A118" s="42"/>
      <c r="B118" s="43"/>
      <c r="C118" s="44"/>
      <c r="D118" s="231" t="s">
        <v>250</v>
      </c>
      <c r="E118" s="44"/>
      <c r="F118" s="232" t="s">
        <v>10828</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0" t="s">
        <v>250</v>
      </c>
      <c r="AU118" s="20" t="s">
        <v>113</v>
      </c>
    </row>
    <row r="119" s="2" customFormat="1" ht="16.5" customHeight="1">
      <c r="A119" s="42"/>
      <c r="B119" s="43"/>
      <c r="C119" s="280" t="s">
        <v>462</v>
      </c>
      <c r="D119" s="280" t="s">
        <v>463</v>
      </c>
      <c r="E119" s="281" t="s">
        <v>10829</v>
      </c>
      <c r="F119" s="282" t="s">
        <v>10830</v>
      </c>
      <c r="G119" s="283" t="s">
        <v>561</v>
      </c>
      <c r="H119" s="284">
        <v>1</v>
      </c>
      <c r="I119" s="285"/>
      <c r="J119" s="286">
        <f>ROUND(I119*H119,2)</f>
        <v>0</v>
      </c>
      <c r="K119" s="282" t="s">
        <v>39</v>
      </c>
      <c r="L119" s="287"/>
      <c r="M119" s="288" t="s">
        <v>39</v>
      </c>
      <c r="N119" s="289" t="s">
        <v>56</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660</v>
      </c>
      <c r="AT119" s="229" t="s">
        <v>463</v>
      </c>
      <c r="AU119" s="229" t="s">
        <v>113</v>
      </c>
      <c r="AY119" s="20" t="s">
        <v>241</v>
      </c>
      <c r="BE119" s="230">
        <f>IF(N119="základní",J119,0)</f>
        <v>0</v>
      </c>
      <c r="BF119" s="230">
        <f>IF(N119="snížená",J119,0)</f>
        <v>0</v>
      </c>
      <c r="BG119" s="230">
        <f>IF(N119="zákl. přenesená",J119,0)</f>
        <v>0</v>
      </c>
      <c r="BH119" s="230">
        <f>IF(N119="sníž. přenesená",J119,0)</f>
        <v>0</v>
      </c>
      <c r="BI119" s="230">
        <f>IF(N119="nulová",J119,0)</f>
        <v>0</v>
      </c>
      <c r="BJ119" s="20" t="s">
        <v>23</v>
      </c>
      <c r="BK119" s="230">
        <f>ROUND(I119*H119,2)</f>
        <v>0</v>
      </c>
      <c r="BL119" s="20" t="s">
        <v>462</v>
      </c>
      <c r="BM119" s="229" t="s">
        <v>617</v>
      </c>
    </row>
    <row r="120" s="2" customFormat="1" ht="16.5" customHeight="1">
      <c r="A120" s="42"/>
      <c r="B120" s="43"/>
      <c r="C120" s="280" t="s">
        <v>468</v>
      </c>
      <c r="D120" s="280" t="s">
        <v>463</v>
      </c>
      <c r="E120" s="281" t="s">
        <v>10831</v>
      </c>
      <c r="F120" s="282" t="s">
        <v>10832</v>
      </c>
      <c r="G120" s="283" t="s">
        <v>561</v>
      </c>
      <c r="H120" s="284">
        <v>1</v>
      </c>
      <c r="I120" s="285"/>
      <c r="J120" s="286">
        <f>ROUND(I120*H120,2)</f>
        <v>0</v>
      </c>
      <c r="K120" s="282" t="s">
        <v>39</v>
      </c>
      <c r="L120" s="287"/>
      <c r="M120" s="288" t="s">
        <v>39</v>
      </c>
      <c r="N120" s="289" t="s">
        <v>56</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660</v>
      </c>
      <c r="AT120" s="229" t="s">
        <v>463</v>
      </c>
      <c r="AU120" s="229" t="s">
        <v>113</v>
      </c>
      <c r="AY120" s="20" t="s">
        <v>241</v>
      </c>
      <c r="BE120" s="230">
        <f>IF(N120="základní",J120,0)</f>
        <v>0</v>
      </c>
      <c r="BF120" s="230">
        <f>IF(N120="snížená",J120,0)</f>
        <v>0</v>
      </c>
      <c r="BG120" s="230">
        <f>IF(N120="zákl. přenesená",J120,0)</f>
        <v>0</v>
      </c>
      <c r="BH120" s="230">
        <f>IF(N120="sníž. přenesená",J120,0)</f>
        <v>0</v>
      </c>
      <c r="BI120" s="230">
        <f>IF(N120="nulová",J120,0)</f>
        <v>0</v>
      </c>
      <c r="BJ120" s="20" t="s">
        <v>23</v>
      </c>
      <c r="BK120" s="230">
        <f>ROUND(I120*H120,2)</f>
        <v>0</v>
      </c>
      <c r="BL120" s="20" t="s">
        <v>462</v>
      </c>
      <c r="BM120" s="229" t="s">
        <v>660</v>
      </c>
    </row>
    <row r="121" s="2" customFormat="1" ht="24.15" customHeight="1">
      <c r="A121" s="42"/>
      <c r="B121" s="43"/>
      <c r="C121" s="218" t="s">
        <v>512</v>
      </c>
      <c r="D121" s="218" t="s">
        <v>243</v>
      </c>
      <c r="E121" s="219" t="s">
        <v>10833</v>
      </c>
      <c r="F121" s="220" t="s">
        <v>10834</v>
      </c>
      <c r="G121" s="221" t="s">
        <v>561</v>
      </c>
      <c r="H121" s="222">
        <v>4</v>
      </c>
      <c r="I121" s="223"/>
      <c r="J121" s="224">
        <f>ROUND(I121*H121,2)</f>
        <v>0</v>
      </c>
      <c r="K121" s="220" t="s">
        <v>39</v>
      </c>
      <c r="L121" s="48"/>
      <c r="M121" s="225" t="s">
        <v>39</v>
      </c>
      <c r="N121" s="226" t="s">
        <v>56</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462</v>
      </c>
      <c r="AT121" s="229" t="s">
        <v>243</v>
      </c>
      <c r="AU121" s="229" t="s">
        <v>113</v>
      </c>
      <c r="AY121" s="20" t="s">
        <v>241</v>
      </c>
      <c r="BE121" s="230">
        <f>IF(N121="základní",J121,0)</f>
        <v>0</v>
      </c>
      <c r="BF121" s="230">
        <f>IF(N121="snížená",J121,0)</f>
        <v>0</v>
      </c>
      <c r="BG121" s="230">
        <f>IF(N121="zákl. přenesená",J121,0)</f>
        <v>0</v>
      </c>
      <c r="BH121" s="230">
        <f>IF(N121="sníž. přenesená",J121,0)</f>
        <v>0</v>
      </c>
      <c r="BI121" s="230">
        <f>IF(N121="nulová",J121,0)</f>
        <v>0</v>
      </c>
      <c r="BJ121" s="20" t="s">
        <v>23</v>
      </c>
      <c r="BK121" s="230">
        <f>ROUND(I121*H121,2)</f>
        <v>0</v>
      </c>
      <c r="BL121" s="20" t="s">
        <v>462</v>
      </c>
      <c r="BM121" s="229" t="s">
        <v>895</v>
      </c>
    </row>
    <row r="122" s="2" customFormat="1" ht="16.5" customHeight="1">
      <c r="A122" s="42"/>
      <c r="B122" s="43"/>
      <c r="C122" s="280" t="s">
        <v>520</v>
      </c>
      <c r="D122" s="280" t="s">
        <v>463</v>
      </c>
      <c r="E122" s="281" t="s">
        <v>10835</v>
      </c>
      <c r="F122" s="282" t="s">
        <v>10836</v>
      </c>
      <c r="G122" s="283" t="s">
        <v>561</v>
      </c>
      <c r="H122" s="284">
        <v>4</v>
      </c>
      <c r="I122" s="285"/>
      <c r="J122" s="286">
        <f>ROUND(I122*H122,2)</f>
        <v>0</v>
      </c>
      <c r="K122" s="282" t="s">
        <v>39</v>
      </c>
      <c r="L122" s="287"/>
      <c r="M122" s="288" t="s">
        <v>39</v>
      </c>
      <c r="N122" s="289" t="s">
        <v>56</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660</v>
      </c>
      <c r="AT122" s="229" t="s">
        <v>463</v>
      </c>
      <c r="AU122" s="229" t="s">
        <v>113</v>
      </c>
      <c r="AY122" s="20" t="s">
        <v>241</v>
      </c>
      <c r="BE122" s="230">
        <f>IF(N122="základní",J122,0)</f>
        <v>0</v>
      </c>
      <c r="BF122" s="230">
        <f>IF(N122="snížená",J122,0)</f>
        <v>0</v>
      </c>
      <c r="BG122" s="230">
        <f>IF(N122="zákl. přenesená",J122,0)</f>
        <v>0</v>
      </c>
      <c r="BH122" s="230">
        <f>IF(N122="sníž. přenesená",J122,0)</f>
        <v>0</v>
      </c>
      <c r="BI122" s="230">
        <f>IF(N122="nulová",J122,0)</f>
        <v>0</v>
      </c>
      <c r="BJ122" s="20" t="s">
        <v>23</v>
      </c>
      <c r="BK122" s="230">
        <f>ROUND(I122*H122,2)</f>
        <v>0</v>
      </c>
      <c r="BL122" s="20" t="s">
        <v>462</v>
      </c>
      <c r="BM122" s="229" t="s">
        <v>713</v>
      </c>
    </row>
    <row r="123" s="2" customFormat="1" ht="16.5" customHeight="1">
      <c r="A123" s="42"/>
      <c r="B123" s="43"/>
      <c r="C123" s="280" t="s">
        <v>526</v>
      </c>
      <c r="D123" s="280" t="s">
        <v>463</v>
      </c>
      <c r="E123" s="281" t="s">
        <v>10837</v>
      </c>
      <c r="F123" s="282" t="s">
        <v>10838</v>
      </c>
      <c r="G123" s="283" t="s">
        <v>561</v>
      </c>
      <c r="H123" s="284">
        <v>4</v>
      </c>
      <c r="I123" s="285"/>
      <c r="J123" s="286">
        <f>ROUND(I123*H123,2)</f>
        <v>0</v>
      </c>
      <c r="K123" s="282" t="s">
        <v>39</v>
      </c>
      <c r="L123" s="287"/>
      <c r="M123" s="288" t="s">
        <v>39</v>
      </c>
      <c r="N123" s="289" t="s">
        <v>56</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660</v>
      </c>
      <c r="AT123" s="229" t="s">
        <v>463</v>
      </c>
      <c r="AU123" s="229" t="s">
        <v>113</v>
      </c>
      <c r="AY123" s="20" t="s">
        <v>241</v>
      </c>
      <c r="BE123" s="230">
        <f>IF(N123="základní",J123,0)</f>
        <v>0</v>
      </c>
      <c r="BF123" s="230">
        <f>IF(N123="snížená",J123,0)</f>
        <v>0</v>
      </c>
      <c r="BG123" s="230">
        <f>IF(N123="zákl. přenesená",J123,0)</f>
        <v>0</v>
      </c>
      <c r="BH123" s="230">
        <f>IF(N123="sníž. přenesená",J123,0)</f>
        <v>0</v>
      </c>
      <c r="BI123" s="230">
        <f>IF(N123="nulová",J123,0)</f>
        <v>0</v>
      </c>
      <c r="BJ123" s="20" t="s">
        <v>23</v>
      </c>
      <c r="BK123" s="230">
        <f>ROUND(I123*H123,2)</f>
        <v>0</v>
      </c>
      <c r="BL123" s="20" t="s">
        <v>462</v>
      </c>
      <c r="BM123" s="229" t="s">
        <v>771</v>
      </c>
    </row>
    <row r="124" s="2" customFormat="1" ht="16.5" customHeight="1">
      <c r="A124" s="42"/>
      <c r="B124" s="43"/>
      <c r="C124" s="280" t="s">
        <v>7</v>
      </c>
      <c r="D124" s="280" t="s">
        <v>463</v>
      </c>
      <c r="E124" s="281" t="s">
        <v>10839</v>
      </c>
      <c r="F124" s="282" t="s">
        <v>10840</v>
      </c>
      <c r="G124" s="283" t="s">
        <v>561</v>
      </c>
      <c r="H124" s="284">
        <v>4</v>
      </c>
      <c r="I124" s="285"/>
      <c r="J124" s="286">
        <f>ROUND(I124*H124,2)</f>
        <v>0</v>
      </c>
      <c r="K124" s="282" t="s">
        <v>39</v>
      </c>
      <c r="L124" s="287"/>
      <c r="M124" s="288" t="s">
        <v>39</v>
      </c>
      <c r="N124" s="289" t="s">
        <v>56</v>
      </c>
      <c r="O124" s="88"/>
      <c r="P124" s="227">
        <f>O124*H124</f>
        <v>0</v>
      </c>
      <c r="Q124" s="227">
        <v>0</v>
      </c>
      <c r="R124" s="227">
        <f>Q124*H124</f>
        <v>0</v>
      </c>
      <c r="S124" s="227">
        <v>0</v>
      </c>
      <c r="T124" s="228">
        <f>S124*H124</f>
        <v>0</v>
      </c>
      <c r="U124" s="42"/>
      <c r="V124" s="42"/>
      <c r="W124" s="42"/>
      <c r="X124" s="42"/>
      <c r="Y124" s="42"/>
      <c r="Z124" s="42"/>
      <c r="AA124" s="42"/>
      <c r="AB124" s="42"/>
      <c r="AC124" s="42"/>
      <c r="AD124" s="42"/>
      <c r="AE124" s="42"/>
      <c r="AR124" s="229" t="s">
        <v>660</v>
      </c>
      <c r="AT124" s="229" t="s">
        <v>463</v>
      </c>
      <c r="AU124" s="229" t="s">
        <v>113</v>
      </c>
      <c r="AY124" s="20" t="s">
        <v>241</v>
      </c>
      <c r="BE124" s="230">
        <f>IF(N124="základní",J124,0)</f>
        <v>0</v>
      </c>
      <c r="BF124" s="230">
        <f>IF(N124="snížená",J124,0)</f>
        <v>0</v>
      </c>
      <c r="BG124" s="230">
        <f>IF(N124="zákl. přenesená",J124,0)</f>
        <v>0</v>
      </c>
      <c r="BH124" s="230">
        <f>IF(N124="sníž. přenesená",J124,0)</f>
        <v>0</v>
      </c>
      <c r="BI124" s="230">
        <f>IF(N124="nulová",J124,0)</f>
        <v>0</v>
      </c>
      <c r="BJ124" s="20" t="s">
        <v>23</v>
      </c>
      <c r="BK124" s="230">
        <f>ROUND(I124*H124,2)</f>
        <v>0</v>
      </c>
      <c r="BL124" s="20" t="s">
        <v>462</v>
      </c>
      <c r="BM124" s="229" t="s">
        <v>833</v>
      </c>
    </row>
    <row r="125" s="2" customFormat="1" ht="16.5" customHeight="1">
      <c r="A125" s="42"/>
      <c r="B125" s="43"/>
      <c r="C125" s="280" t="s">
        <v>538</v>
      </c>
      <c r="D125" s="280" t="s">
        <v>463</v>
      </c>
      <c r="E125" s="281" t="s">
        <v>10841</v>
      </c>
      <c r="F125" s="282" t="s">
        <v>10842</v>
      </c>
      <c r="G125" s="283" t="s">
        <v>561</v>
      </c>
      <c r="H125" s="284">
        <v>2</v>
      </c>
      <c r="I125" s="285"/>
      <c r="J125" s="286">
        <f>ROUND(I125*H125,2)</f>
        <v>0</v>
      </c>
      <c r="K125" s="282" t="s">
        <v>39</v>
      </c>
      <c r="L125" s="287"/>
      <c r="M125" s="288" t="s">
        <v>39</v>
      </c>
      <c r="N125" s="289" t="s">
        <v>56</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660</v>
      </c>
      <c r="AT125" s="229" t="s">
        <v>463</v>
      </c>
      <c r="AU125" s="229" t="s">
        <v>113</v>
      </c>
      <c r="AY125" s="20" t="s">
        <v>241</v>
      </c>
      <c r="BE125" s="230">
        <f>IF(N125="základní",J125,0)</f>
        <v>0</v>
      </c>
      <c r="BF125" s="230">
        <f>IF(N125="snížená",J125,0)</f>
        <v>0</v>
      </c>
      <c r="BG125" s="230">
        <f>IF(N125="zákl. přenesená",J125,0)</f>
        <v>0</v>
      </c>
      <c r="BH125" s="230">
        <f>IF(N125="sníž. přenesená",J125,0)</f>
        <v>0</v>
      </c>
      <c r="BI125" s="230">
        <f>IF(N125="nulová",J125,0)</f>
        <v>0</v>
      </c>
      <c r="BJ125" s="20" t="s">
        <v>23</v>
      </c>
      <c r="BK125" s="230">
        <f>ROUND(I125*H125,2)</f>
        <v>0</v>
      </c>
      <c r="BL125" s="20" t="s">
        <v>462</v>
      </c>
      <c r="BM125" s="229" t="s">
        <v>880</v>
      </c>
    </row>
    <row r="126" s="2" customFormat="1" ht="24.15" customHeight="1">
      <c r="A126" s="42"/>
      <c r="B126" s="43"/>
      <c r="C126" s="218" t="s">
        <v>546</v>
      </c>
      <c r="D126" s="218" t="s">
        <v>243</v>
      </c>
      <c r="E126" s="219" t="s">
        <v>10843</v>
      </c>
      <c r="F126" s="220" t="s">
        <v>10844</v>
      </c>
      <c r="G126" s="221" t="s">
        <v>561</v>
      </c>
      <c r="H126" s="222">
        <v>6</v>
      </c>
      <c r="I126" s="223"/>
      <c r="J126" s="224">
        <f>ROUND(I126*H126,2)</f>
        <v>0</v>
      </c>
      <c r="K126" s="220" t="s">
        <v>247</v>
      </c>
      <c r="L126" s="48"/>
      <c r="M126" s="225" t="s">
        <v>39</v>
      </c>
      <c r="N126" s="226" t="s">
        <v>56</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462</v>
      </c>
      <c r="AT126" s="229" t="s">
        <v>243</v>
      </c>
      <c r="AU126" s="229" t="s">
        <v>113</v>
      </c>
      <c r="AY126" s="20" t="s">
        <v>241</v>
      </c>
      <c r="BE126" s="230">
        <f>IF(N126="základní",J126,0)</f>
        <v>0</v>
      </c>
      <c r="BF126" s="230">
        <f>IF(N126="snížená",J126,0)</f>
        <v>0</v>
      </c>
      <c r="BG126" s="230">
        <f>IF(N126="zákl. přenesená",J126,0)</f>
        <v>0</v>
      </c>
      <c r="BH126" s="230">
        <f>IF(N126="sníž. přenesená",J126,0)</f>
        <v>0</v>
      </c>
      <c r="BI126" s="230">
        <f>IF(N126="nulová",J126,0)</f>
        <v>0</v>
      </c>
      <c r="BJ126" s="20" t="s">
        <v>23</v>
      </c>
      <c r="BK126" s="230">
        <f>ROUND(I126*H126,2)</f>
        <v>0</v>
      </c>
      <c r="BL126" s="20" t="s">
        <v>462</v>
      </c>
      <c r="BM126" s="229" t="s">
        <v>967</v>
      </c>
    </row>
    <row r="127" s="2" customFormat="1">
      <c r="A127" s="42"/>
      <c r="B127" s="43"/>
      <c r="C127" s="44"/>
      <c r="D127" s="231" t="s">
        <v>250</v>
      </c>
      <c r="E127" s="44"/>
      <c r="F127" s="232" t="s">
        <v>10845</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0" t="s">
        <v>250</v>
      </c>
      <c r="AU127" s="20" t="s">
        <v>113</v>
      </c>
    </row>
    <row r="128" s="2" customFormat="1" ht="16.5" customHeight="1">
      <c r="A128" s="42"/>
      <c r="B128" s="43"/>
      <c r="C128" s="280" t="s">
        <v>553</v>
      </c>
      <c r="D128" s="280" t="s">
        <v>463</v>
      </c>
      <c r="E128" s="281" t="s">
        <v>10846</v>
      </c>
      <c r="F128" s="282" t="s">
        <v>10847</v>
      </c>
      <c r="G128" s="283" t="s">
        <v>561</v>
      </c>
      <c r="H128" s="284">
        <v>6</v>
      </c>
      <c r="I128" s="285"/>
      <c r="J128" s="286">
        <f>ROUND(I128*H128,2)</f>
        <v>0</v>
      </c>
      <c r="K128" s="282" t="s">
        <v>39</v>
      </c>
      <c r="L128" s="287"/>
      <c r="M128" s="288" t="s">
        <v>39</v>
      </c>
      <c r="N128" s="289" t="s">
        <v>56</v>
      </c>
      <c r="O128" s="88"/>
      <c r="P128" s="227">
        <f>O128*H128</f>
        <v>0</v>
      </c>
      <c r="Q128" s="227">
        <v>0</v>
      </c>
      <c r="R128" s="227">
        <f>Q128*H128</f>
        <v>0</v>
      </c>
      <c r="S128" s="227">
        <v>0</v>
      </c>
      <c r="T128" s="228">
        <f>S128*H128</f>
        <v>0</v>
      </c>
      <c r="U128" s="42"/>
      <c r="V128" s="42"/>
      <c r="W128" s="42"/>
      <c r="X128" s="42"/>
      <c r="Y128" s="42"/>
      <c r="Z128" s="42"/>
      <c r="AA128" s="42"/>
      <c r="AB128" s="42"/>
      <c r="AC128" s="42"/>
      <c r="AD128" s="42"/>
      <c r="AE128" s="42"/>
      <c r="AR128" s="229" t="s">
        <v>660</v>
      </c>
      <c r="AT128" s="229" t="s">
        <v>463</v>
      </c>
      <c r="AU128" s="229" t="s">
        <v>113</v>
      </c>
      <c r="AY128" s="20" t="s">
        <v>241</v>
      </c>
      <c r="BE128" s="230">
        <f>IF(N128="základní",J128,0)</f>
        <v>0</v>
      </c>
      <c r="BF128" s="230">
        <f>IF(N128="snížená",J128,0)</f>
        <v>0</v>
      </c>
      <c r="BG128" s="230">
        <f>IF(N128="zákl. přenesená",J128,0)</f>
        <v>0</v>
      </c>
      <c r="BH128" s="230">
        <f>IF(N128="sníž. přenesená",J128,0)</f>
        <v>0</v>
      </c>
      <c r="BI128" s="230">
        <f>IF(N128="nulová",J128,0)</f>
        <v>0</v>
      </c>
      <c r="BJ128" s="20" t="s">
        <v>23</v>
      </c>
      <c r="BK128" s="230">
        <f>ROUND(I128*H128,2)</f>
        <v>0</v>
      </c>
      <c r="BL128" s="20" t="s">
        <v>462</v>
      </c>
      <c r="BM128" s="229" t="s">
        <v>908</v>
      </c>
    </row>
    <row r="129" s="2" customFormat="1" ht="16.5" customHeight="1">
      <c r="A129" s="42"/>
      <c r="B129" s="43"/>
      <c r="C129" s="280" t="s">
        <v>558</v>
      </c>
      <c r="D129" s="280" t="s">
        <v>463</v>
      </c>
      <c r="E129" s="281" t="s">
        <v>10848</v>
      </c>
      <c r="F129" s="282" t="s">
        <v>10849</v>
      </c>
      <c r="G129" s="283" t="s">
        <v>561</v>
      </c>
      <c r="H129" s="284">
        <v>4</v>
      </c>
      <c r="I129" s="285"/>
      <c r="J129" s="286">
        <f>ROUND(I129*H129,2)</f>
        <v>0</v>
      </c>
      <c r="K129" s="282" t="s">
        <v>39</v>
      </c>
      <c r="L129" s="287"/>
      <c r="M129" s="288" t="s">
        <v>39</v>
      </c>
      <c r="N129" s="289" t="s">
        <v>56</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660</v>
      </c>
      <c r="AT129" s="229" t="s">
        <v>463</v>
      </c>
      <c r="AU129" s="229" t="s">
        <v>113</v>
      </c>
      <c r="AY129" s="20" t="s">
        <v>241</v>
      </c>
      <c r="BE129" s="230">
        <f>IF(N129="základní",J129,0)</f>
        <v>0</v>
      </c>
      <c r="BF129" s="230">
        <f>IF(N129="snížená",J129,0)</f>
        <v>0</v>
      </c>
      <c r="BG129" s="230">
        <f>IF(N129="zákl. přenesená",J129,0)</f>
        <v>0</v>
      </c>
      <c r="BH129" s="230">
        <f>IF(N129="sníž. přenesená",J129,0)</f>
        <v>0</v>
      </c>
      <c r="BI129" s="230">
        <f>IF(N129="nulová",J129,0)</f>
        <v>0</v>
      </c>
      <c r="BJ129" s="20" t="s">
        <v>23</v>
      </c>
      <c r="BK129" s="230">
        <f>ROUND(I129*H129,2)</f>
        <v>0</v>
      </c>
      <c r="BL129" s="20" t="s">
        <v>462</v>
      </c>
      <c r="BM129" s="229" t="s">
        <v>940</v>
      </c>
    </row>
    <row r="130" s="2" customFormat="1" ht="24.15" customHeight="1">
      <c r="A130" s="42"/>
      <c r="B130" s="43"/>
      <c r="C130" s="218" t="s">
        <v>569</v>
      </c>
      <c r="D130" s="218" t="s">
        <v>243</v>
      </c>
      <c r="E130" s="219" t="s">
        <v>10850</v>
      </c>
      <c r="F130" s="220" t="s">
        <v>10851</v>
      </c>
      <c r="G130" s="221" t="s">
        <v>561</v>
      </c>
      <c r="H130" s="222">
        <v>6</v>
      </c>
      <c r="I130" s="223"/>
      <c r="J130" s="224">
        <f>ROUND(I130*H130,2)</f>
        <v>0</v>
      </c>
      <c r="K130" s="220" t="s">
        <v>247</v>
      </c>
      <c r="L130" s="48"/>
      <c r="M130" s="225" t="s">
        <v>39</v>
      </c>
      <c r="N130" s="226" t="s">
        <v>56</v>
      </c>
      <c r="O130" s="88"/>
      <c r="P130" s="227">
        <f>O130*H130</f>
        <v>0</v>
      </c>
      <c r="Q130" s="227">
        <v>0</v>
      </c>
      <c r="R130" s="227">
        <f>Q130*H130</f>
        <v>0</v>
      </c>
      <c r="S130" s="227">
        <v>0.001</v>
      </c>
      <c r="T130" s="228">
        <f>S130*H130</f>
        <v>0.0060000000000000001</v>
      </c>
      <c r="U130" s="42"/>
      <c r="V130" s="42"/>
      <c r="W130" s="42"/>
      <c r="X130" s="42"/>
      <c r="Y130" s="42"/>
      <c r="Z130" s="42"/>
      <c r="AA130" s="42"/>
      <c r="AB130" s="42"/>
      <c r="AC130" s="42"/>
      <c r="AD130" s="42"/>
      <c r="AE130" s="42"/>
      <c r="AR130" s="229" t="s">
        <v>248</v>
      </c>
      <c r="AT130" s="229" t="s">
        <v>243</v>
      </c>
      <c r="AU130" s="229" t="s">
        <v>113</v>
      </c>
      <c r="AY130" s="20" t="s">
        <v>241</v>
      </c>
      <c r="BE130" s="230">
        <f>IF(N130="základní",J130,0)</f>
        <v>0</v>
      </c>
      <c r="BF130" s="230">
        <f>IF(N130="snížená",J130,0)</f>
        <v>0</v>
      </c>
      <c r="BG130" s="230">
        <f>IF(N130="zákl. přenesená",J130,0)</f>
        <v>0</v>
      </c>
      <c r="BH130" s="230">
        <f>IF(N130="sníž. přenesená",J130,0)</f>
        <v>0</v>
      </c>
      <c r="BI130" s="230">
        <f>IF(N130="nulová",J130,0)</f>
        <v>0</v>
      </c>
      <c r="BJ130" s="20" t="s">
        <v>23</v>
      </c>
      <c r="BK130" s="230">
        <f>ROUND(I130*H130,2)</f>
        <v>0</v>
      </c>
      <c r="BL130" s="20" t="s">
        <v>248</v>
      </c>
      <c r="BM130" s="229" t="s">
        <v>981</v>
      </c>
    </row>
    <row r="131" s="2" customFormat="1">
      <c r="A131" s="42"/>
      <c r="B131" s="43"/>
      <c r="C131" s="44"/>
      <c r="D131" s="231" t="s">
        <v>250</v>
      </c>
      <c r="E131" s="44"/>
      <c r="F131" s="232" t="s">
        <v>10852</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0" t="s">
        <v>250</v>
      </c>
      <c r="AU131" s="20" t="s">
        <v>113</v>
      </c>
    </row>
    <row r="132" s="2" customFormat="1" ht="16.5" customHeight="1">
      <c r="A132" s="42"/>
      <c r="B132" s="43"/>
      <c r="C132" s="218" t="s">
        <v>574</v>
      </c>
      <c r="D132" s="218" t="s">
        <v>243</v>
      </c>
      <c r="E132" s="219" t="s">
        <v>10853</v>
      </c>
      <c r="F132" s="220" t="s">
        <v>10854</v>
      </c>
      <c r="G132" s="221" t="s">
        <v>561</v>
      </c>
      <c r="H132" s="222">
        <v>2</v>
      </c>
      <c r="I132" s="223"/>
      <c r="J132" s="224">
        <f>ROUND(I132*H132,2)</f>
        <v>0</v>
      </c>
      <c r="K132" s="220" t="s">
        <v>39</v>
      </c>
      <c r="L132" s="48"/>
      <c r="M132" s="225" t="s">
        <v>39</v>
      </c>
      <c r="N132" s="226" t="s">
        <v>56</v>
      </c>
      <c r="O132" s="88"/>
      <c r="P132" s="227">
        <f>O132*H132</f>
        <v>0</v>
      </c>
      <c r="Q132" s="227">
        <v>0</v>
      </c>
      <c r="R132" s="227">
        <f>Q132*H132</f>
        <v>0</v>
      </c>
      <c r="S132" s="227">
        <v>0</v>
      </c>
      <c r="T132" s="228">
        <f>S132*H132</f>
        <v>0</v>
      </c>
      <c r="U132" s="42"/>
      <c r="V132" s="42"/>
      <c r="W132" s="42"/>
      <c r="X132" s="42"/>
      <c r="Y132" s="42"/>
      <c r="Z132" s="42"/>
      <c r="AA132" s="42"/>
      <c r="AB132" s="42"/>
      <c r="AC132" s="42"/>
      <c r="AD132" s="42"/>
      <c r="AE132" s="42"/>
      <c r="AR132" s="229" t="s">
        <v>248</v>
      </c>
      <c r="AT132" s="229" t="s">
        <v>243</v>
      </c>
      <c r="AU132" s="229" t="s">
        <v>113</v>
      </c>
      <c r="AY132" s="20" t="s">
        <v>241</v>
      </c>
      <c r="BE132" s="230">
        <f>IF(N132="základní",J132,0)</f>
        <v>0</v>
      </c>
      <c r="BF132" s="230">
        <f>IF(N132="snížená",J132,0)</f>
        <v>0</v>
      </c>
      <c r="BG132" s="230">
        <f>IF(N132="zákl. přenesená",J132,0)</f>
        <v>0</v>
      </c>
      <c r="BH132" s="230">
        <f>IF(N132="sníž. přenesená",J132,0)</f>
        <v>0</v>
      </c>
      <c r="BI132" s="230">
        <f>IF(N132="nulová",J132,0)</f>
        <v>0</v>
      </c>
      <c r="BJ132" s="20" t="s">
        <v>23</v>
      </c>
      <c r="BK132" s="230">
        <f>ROUND(I132*H132,2)</f>
        <v>0</v>
      </c>
      <c r="BL132" s="20" t="s">
        <v>248</v>
      </c>
      <c r="BM132" s="229" t="s">
        <v>10855</v>
      </c>
    </row>
    <row r="133" s="2" customFormat="1" ht="16.5" customHeight="1">
      <c r="A133" s="42"/>
      <c r="B133" s="43"/>
      <c r="C133" s="218" t="s">
        <v>578</v>
      </c>
      <c r="D133" s="218" t="s">
        <v>243</v>
      </c>
      <c r="E133" s="219" t="s">
        <v>10856</v>
      </c>
      <c r="F133" s="220" t="s">
        <v>10857</v>
      </c>
      <c r="G133" s="221" t="s">
        <v>561</v>
      </c>
      <c r="H133" s="222">
        <v>5</v>
      </c>
      <c r="I133" s="223"/>
      <c r="J133" s="224">
        <f>ROUND(I133*H133,2)</f>
        <v>0</v>
      </c>
      <c r="K133" s="220" t="s">
        <v>39</v>
      </c>
      <c r="L133" s="48"/>
      <c r="M133" s="225" t="s">
        <v>39</v>
      </c>
      <c r="N133" s="226" t="s">
        <v>56</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248</v>
      </c>
      <c r="AT133" s="229" t="s">
        <v>243</v>
      </c>
      <c r="AU133" s="229" t="s">
        <v>113</v>
      </c>
      <c r="AY133" s="20" t="s">
        <v>241</v>
      </c>
      <c r="BE133" s="230">
        <f>IF(N133="základní",J133,0)</f>
        <v>0</v>
      </c>
      <c r="BF133" s="230">
        <f>IF(N133="snížená",J133,0)</f>
        <v>0</v>
      </c>
      <c r="BG133" s="230">
        <f>IF(N133="zákl. přenesená",J133,0)</f>
        <v>0</v>
      </c>
      <c r="BH133" s="230">
        <f>IF(N133="sníž. přenesená",J133,0)</f>
        <v>0</v>
      </c>
      <c r="BI133" s="230">
        <f>IF(N133="nulová",J133,0)</f>
        <v>0</v>
      </c>
      <c r="BJ133" s="20" t="s">
        <v>23</v>
      </c>
      <c r="BK133" s="230">
        <f>ROUND(I133*H133,2)</f>
        <v>0</v>
      </c>
      <c r="BL133" s="20" t="s">
        <v>248</v>
      </c>
      <c r="BM133" s="229" t="s">
        <v>10858</v>
      </c>
    </row>
    <row r="134" s="2" customFormat="1" ht="16.5" customHeight="1">
      <c r="A134" s="42"/>
      <c r="B134" s="43"/>
      <c r="C134" s="218" t="s">
        <v>582</v>
      </c>
      <c r="D134" s="218" t="s">
        <v>243</v>
      </c>
      <c r="E134" s="219" t="s">
        <v>10859</v>
      </c>
      <c r="F134" s="220" t="s">
        <v>10860</v>
      </c>
      <c r="G134" s="221" t="s">
        <v>561</v>
      </c>
      <c r="H134" s="222">
        <v>5</v>
      </c>
      <c r="I134" s="223"/>
      <c r="J134" s="224">
        <f>ROUND(I134*H134,2)</f>
        <v>0</v>
      </c>
      <c r="K134" s="220" t="s">
        <v>39</v>
      </c>
      <c r="L134" s="48"/>
      <c r="M134" s="225" t="s">
        <v>39</v>
      </c>
      <c r="N134" s="226" t="s">
        <v>56</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248</v>
      </c>
      <c r="AT134" s="229" t="s">
        <v>243</v>
      </c>
      <c r="AU134" s="229" t="s">
        <v>113</v>
      </c>
      <c r="AY134" s="20" t="s">
        <v>241</v>
      </c>
      <c r="BE134" s="230">
        <f>IF(N134="základní",J134,0)</f>
        <v>0</v>
      </c>
      <c r="BF134" s="230">
        <f>IF(N134="snížená",J134,0)</f>
        <v>0</v>
      </c>
      <c r="BG134" s="230">
        <f>IF(N134="zákl. přenesená",J134,0)</f>
        <v>0</v>
      </c>
      <c r="BH134" s="230">
        <f>IF(N134="sníž. přenesená",J134,0)</f>
        <v>0</v>
      </c>
      <c r="BI134" s="230">
        <f>IF(N134="nulová",J134,0)</f>
        <v>0</v>
      </c>
      <c r="BJ134" s="20" t="s">
        <v>23</v>
      </c>
      <c r="BK134" s="230">
        <f>ROUND(I134*H134,2)</f>
        <v>0</v>
      </c>
      <c r="BL134" s="20" t="s">
        <v>248</v>
      </c>
      <c r="BM134" s="229" t="s">
        <v>10861</v>
      </c>
    </row>
    <row r="135" s="2" customFormat="1" ht="16.5" customHeight="1">
      <c r="A135" s="42"/>
      <c r="B135" s="43"/>
      <c r="C135" s="218" t="s">
        <v>617</v>
      </c>
      <c r="D135" s="218" t="s">
        <v>243</v>
      </c>
      <c r="E135" s="219" t="s">
        <v>10862</v>
      </c>
      <c r="F135" s="220" t="s">
        <v>10863</v>
      </c>
      <c r="G135" s="221" t="s">
        <v>561</v>
      </c>
      <c r="H135" s="222">
        <v>1</v>
      </c>
      <c r="I135" s="223"/>
      <c r="J135" s="224">
        <f>ROUND(I135*H135,2)</f>
        <v>0</v>
      </c>
      <c r="K135" s="220" t="s">
        <v>39</v>
      </c>
      <c r="L135" s="48"/>
      <c r="M135" s="225" t="s">
        <v>39</v>
      </c>
      <c r="N135" s="226" t="s">
        <v>56</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248</v>
      </c>
      <c r="AT135" s="229" t="s">
        <v>243</v>
      </c>
      <c r="AU135" s="229" t="s">
        <v>113</v>
      </c>
      <c r="AY135" s="20" t="s">
        <v>241</v>
      </c>
      <c r="BE135" s="230">
        <f>IF(N135="základní",J135,0)</f>
        <v>0</v>
      </c>
      <c r="BF135" s="230">
        <f>IF(N135="snížená",J135,0)</f>
        <v>0</v>
      </c>
      <c r="BG135" s="230">
        <f>IF(N135="zákl. přenesená",J135,0)</f>
        <v>0</v>
      </c>
      <c r="BH135" s="230">
        <f>IF(N135="sníž. přenesená",J135,0)</f>
        <v>0</v>
      </c>
      <c r="BI135" s="230">
        <f>IF(N135="nulová",J135,0)</f>
        <v>0</v>
      </c>
      <c r="BJ135" s="20" t="s">
        <v>23</v>
      </c>
      <c r="BK135" s="230">
        <f>ROUND(I135*H135,2)</f>
        <v>0</v>
      </c>
      <c r="BL135" s="20" t="s">
        <v>248</v>
      </c>
      <c r="BM135" s="229" t="s">
        <v>10864</v>
      </c>
    </row>
    <row r="136" s="2" customFormat="1" ht="16.5" customHeight="1">
      <c r="A136" s="42"/>
      <c r="B136" s="43"/>
      <c r="C136" s="218" t="s">
        <v>651</v>
      </c>
      <c r="D136" s="218" t="s">
        <v>243</v>
      </c>
      <c r="E136" s="219" t="s">
        <v>10865</v>
      </c>
      <c r="F136" s="220" t="s">
        <v>10866</v>
      </c>
      <c r="G136" s="221" t="s">
        <v>561</v>
      </c>
      <c r="H136" s="222">
        <v>4</v>
      </c>
      <c r="I136" s="223"/>
      <c r="J136" s="224">
        <f>ROUND(I136*H136,2)</f>
        <v>0</v>
      </c>
      <c r="K136" s="220" t="s">
        <v>39</v>
      </c>
      <c r="L136" s="48"/>
      <c r="M136" s="225" t="s">
        <v>39</v>
      </c>
      <c r="N136" s="226" t="s">
        <v>56</v>
      </c>
      <c r="O136" s="88"/>
      <c r="P136" s="227">
        <f>O136*H136</f>
        <v>0</v>
      </c>
      <c r="Q136" s="227">
        <v>0</v>
      </c>
      <c r="R136" s="227">
        <f>Q136*H136</f>
        <v>0</v>
      </c>
      <c r="S136" s="227">
        <v>0</v>
      </c>
      <c r="T136" s="228">
        <f>S136*H136</f>
        <v>0</v>
      </c>
      <c r="U136" s="42"/>
      <c r="V136" s="42"/>
      <c r="W136" s="42"/>
      <c r="X136" s="42"/>
      <c r="Y136" s="42"/>
      <c r="Z136" s="42"/>
      <c r="AA136" s="42"/>
      <c r="AB136" s="42"/>
      <c r="AC136" s="42"/>
      <c r="AD136" s="42"/>
      <c r="AE136" s="42"/>
      <c r="AR136" s="229" t="s">
        <v>462</v>
      </c>
      <c r="AT136" s="229" t="s">
        <v>243</v>
      </c>
      <c r="AU136" s="229" t="s">
        <v>113</v>
      </c>
      <c r="AY136" s="20" t="s">
        <v>241</v>
      </c>
      <c r="BE136" s="230">
        <f>IF(N136="základní",J136,0)</f>
        <v>0</v>
      </c>
      <c r="BF136" s="230">
        <f>IF(N136="snížená",J136,0)</f>
        <v>0</v>
      </c>
      <c r="BG136" s="230">
        <f>IF(N136="zákl. přenesená",J136,0)</f>
        <v>0</v>
      </c>
      <c r="BH136" s="230">
        <f>IF(N136="sníž. přenesená",J136,0)</f>
        <v>0</v>
      </c>
      <c r="BI136" s="230">
        <f>IF(N136="nulová",J136,0)</f>
        <v>0</v>
      </c>
      <c r="BJ136" s="20" t="s">
        <v>23</v>
      </c>
      <c r="BK136" s="230">
        <f>ROUND(I136*H136,2)</f>
        <v>0</v>
      </c>
      <c r="BL136" s="20" t="s">
        <v>462</v>
      </c>
      <c r="BM136" s="229" t="s">
        <v>1080</v>
      </c>
    </row>
    <row r="137" s="2" customFormat="1" ht="24.15" customHeight="1">
      <c r="A137" s="42"/>
      <c r="B137" s="43"/>
      <c r="C137" s="218" t="s">
        <v>660</v>
      </c>
      <c r="D137" s="218" t="s">
        <v>243</v>
      </c>
      <c r="E137" s="219" t="s">
        <v>10867</v>
      </c>
      <c r="F137" s="220" t="s">
        <v>10868</v>
      </c>
      <c r="G137" s="221" t="s">
        <v>8221</v>
      </c>
      <c r="H137" s="294"/>
      <c r="I137" s="223"/>
      <c r="J137" s="224">
        <f>ROUND(I137*H137,2)</f>
        <v>0</v>
      </c>
      <c r="K137" s="220" t="s">
        <v>247</v>
      </c>
      <c r="L137" s="48"/>
      <c r="M137" s="225" t="s">
        <v>39</v>
      </c>
      <c r="N137" s="226" t="s">
        <v>56</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462</v>
      </c>
      <c r="AT137" s="229" t="s">
        <v>243</v>
      </c>
      <c r="AU137" s="229" t="s">
        <v>113</v>
      </c>
      <c r="AY137" s="20" t="s">
        <v>241</v>
      </c>
      <c r="BE137" s="230">
        <f>IF(N137="základní",J137,0)</f>
        <v>0</v>
      </c>
      <c r="BF137" s="230">
        <f>IF(N137="snížená",J137,0)</f>
        <v>0</v>
      </c>
      <c r="BG137" s="230">
        <f>IF(N137="zákl. přenesená",J137,0)</f>
        <v>0</v>
      </c>
      <c r="BH137" s="230">
        <f>IF(N137="sníž. přenesená",J137,0)</f>
        <v>0</v>
      </c>
      <c r="BI137" s="230">
        <f>IF(N137="nulová",J137,0)</f>
        <v>0</v>
      </c>
      <c r="BJ137" s="20" t="s">
        <v>23</v>
      </c>
      <c r="BK137" s="230">
        <f>ROUND(I137*H137,2)</f>
        <v>0</v>
      </c>
      <c r="BL137" s="20" t="s">
        <v>462</v>
      </c>
      <c r="BM137" s="229" t="s">
        <v>10869</v>
      </c>
    </row>
    <row r="138" s="2" customFormat="1">
      <c r="A138" s="42"/>
      <c r="B138" s="43"/>
      <c r="C138" s="44"/>
      <c r="D138" s="231" t="s">
        <v>250</v>
      </c>
      <c r="E138" s="44"/>
      <c r="F138" s="232" t="s">
        <v>10870</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0" t="s">
        <v>250</v>
      </c>
      <c r="AU138" s="20" t="s">
        <v>113</v>
      </c>
    </row>
    <row r="139" s="12" customFormat="1" ht="20.88" customHeight="1">
      <c r="A139" s="12"/>
      <c r="B139" s="202"/>
      <c r="C139" s="203"/>
      <c r="D139" s="204" t="s">
        <v>84</v>
      </c>
      <c r="E139" s="216" t="s">
        <v>10871</v>
      </c>
      <c r="F139" s="216" t="s">
        <v>10872</v>
      </c>
      <c r="G139" s="203"/>
      <c r="H139" s="203"/>
      <c r="I139" s="206"/>
      <c r="J139" s="217">
        <f>BK139</f>
        <v>0</v>
      </c>
      <c r="K139" s="203"/>
      <c r="L139" s="208"/>
      <c r="M139" s="209"/>
      <c r="N139" s="210"/>
      <c r="O139" s="210"/>
      <c r="P139" s="211">
        <f>SUM(P140:P185)</f>
        <v>0</v>
      </c>
      <c r="Q139" s="210"/>
      <c r="R139" s="211">
        <f>SUM(R140:R185)</f>
        <v>0</v>
      </c>
      <c r="S139" s="210"/>
      <c r="T139" s="212">
        <f>SUM(T140:T185)</f>
        <v>0</v>
      </c>
      <c r="U139" s="12"/>
      <c r="V139" s="12"/>
      <c r="W139" s="12"/>
      <c r="X139" s="12"/>
      <c r="Y139" s="12"/>
      <c r="Z139" s="12"/>
      <c r="AA139" s="12"/>
      <c r="AB139" s="12"/>
      <c r="AC139" s="12"/>
      <c r="AD139" s="12"/>
      <c r="AE139" s="12"/>
      <c r="AR139" s="213" t="s">
        <v>93</v>
      </c>
      <c r="AT139" s="214" t="s">
        <v>84</v>
      </c>
      <c r="AU139" s="214" t="s">
        <v>93</v>
      </c>
      <c r="AY139" s="213" t="s">
        <v>241</v>
      </c>
      <c r="BK139" s="215">
        <f>SUM(BK140:BK185)</f>
        <v>0</v>
      </c>
    </row>
    <row r="140" s="2" customFormat="1" ht="16.5" customHeight="1">
      <c r="A140" s="42"/>
      <c r="B140" s="43"/>
      <c r="C140" s="218" t="s">
        <v>682</v>
      </c>
      <c r="D140" s="218" t="s">
        <v>243</v>
      </c>
      <c r="E140" s="219" t="s">
        <v>10873</v>
      </c>
      <c r="F140" s="220" t="s">
        <v>10874</v>
      </c>
      <c r="G140" s="221" t="s">
        <v>561</v>
      </c>
      <c r="H140" s="222">
        <v>1</v>
      </c>
      <c r="I140" s="223"/>
      <c r="J140" s="224">
        <f>ROUND(I140*H140,2)</f>
        <v>0</v>
      </c>
      <c r="K140" s="220" t="s">
        <v>247</v>
      </c>
      <c r="L140" s="48"/>
      <c r="M140" s="225" t="s">
        <v>39</v>
      </c>
      <c r="N140" s="226" t="s">
        <v>56</v>
      </c>
      <c r="O140" s="88"/>
      <c r="P140" s="227">
        <f>O140*H140</f>
        <v>0</v>
      </c>
      <c r="Q140" s="227">
        <v>0</v>
      </c>
      <c r="R140" s="227">
        <f>Q140*H140</f>
        <v>0</v>
      </c>
      <c r="S140" s="227">
        <v>0</v>
      </c>
      <c r="T140" s="228">
        <f>S140*H140</f>
        <v>0</v>
      </c>
      <c r="U140" s="42"/>
      <c r="V140" s="42"/>
      <c r="W140" s="42"/>
      <c r="X140" s="42"/>
      <c r="Y140" s="42"/>
      <c r="Z140" s="42"/>
      <c r="AA140" s="42"/>
      <c r="AB140" s="42"/>
      <c r="AC140" s="42"/>
      <c r="AD140" s="42"/>
      <c r="AE140" s="42"/>
      <c r="AR140" s="229" t="s">
        <v>462</v>
      </c>
      <c r="AT140" s="229" t="s">
        <v>243</v>
      </c>
      <c r="AU140" s="229" t="s">
        <v>113</v>
      </c>
      <c r="AY140" s="20" t="s">
        <v>241</v>
      </c>
      <c r="BE140" s="230">
        <f>IF(N140="základní",J140,0)</f>
        <v>0</v>
      </c>
      <c r="BF140" s="230">
        <f>IF(N140="snížená",J140,0)</f>
        <v>0</v>
      </c>
      <c r="BG140" s="230">
        <f>IF(N140="zákl. přenesená",J140,0)</f>
        <v>0</v>
      </c>
      <c r="BH140" s="230">
        <f>IF(N140="sníž. přenesená",J140,0)</f>
        <v>0</v>
      </c>
      <c r="BI140" s="230">
        <f>IF(N140="nulová",J140,0)</f>
        <v>0</v>
      </c>
      <c r="BJ140" s="20" t="s">
        <v>23</v>
      </c>
      <c r="BK140" s="230">
        <f>ROUND(I140*H140,2)</f>
        <v>0</v>
      </c>
      <c r="BL140" s="20" t="s">
        <v>462</v>
      </c>
      <c r="BM140" s="229" t="s">
        <v>1133</v>
      </c>
    </row>
    <row r="141" s="2" customFormat="1">
      <c r="A141" s="42"/>
      <c r="B141" s="43"/>
      <c r="C141" s="44"/>
      <c r="D141" s="231" t="s">
        <v>250</v>
      </c>
      <c r="E141" s="44"/>
      <c r="F141" s="232" t="s">
        <v>10875</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0" t="s">
        <v>250</v>
      </c>
      <c r="AU141" s="20" t="s">
        <v>113</v>
      </c>
    </row>
    <row r="142" s="2" customFormat="1" ht="37.8" customHeight="1">
      <c r="A142" s="42"/>
      <c r="B142" s="43"/>
      <c r="C142" s="280" t="s">
        <v>699</v>
      </c>
      <c r="D142" s="280" t="s">
        <v>463</v>
      </c>
      <c r="E142" s="281" t="s">
        <v>10876</v>
      </c>
      <c r="F142" s="282" t="s">
        <v>10877</v>
      </c>
      <c r="G142" s="283" t="s">
        <v>561</v>
      </c>
      <c r="H142" s="284">
        <v>1</v>
      </c>
      <c r="I142" s="285"/>
      <c r="J142" s="286">
        <f>ROUND(I142*H142,2)</f>
        <v>0</v>
      </c>
      <c r="K142" s="282" t="s">
        <v>39</v>
      </c>
      <c r="L142" s="287"/>
      <c r="M142" s="288" t="s">
        <v>39</v>
      </c>
      <c r="N142" s="289" t="s">
        <v>56</v>
      </c>
      <c r="O142" s="88"/>
      <c r="P142" s="227">
        <f>O142*H142</f>
        <v>0</v>
      </c>
      <c r="Q142" s="227">
        <v>0</v>
      </c>
      <c r="R142" s="227">
        <f>Q142*H142</f>
        <v>0</v>
      </c>
      <c r="S142" s="227">
        <v>0</v>
      </c>
      <c r="T142" s="228">
        <f>S142*H142</f>
        <v>0</v>
      </c>
      <c r="U142" s="42"/>
      <c r="V142" s="42"/>
      <c r="W142" s="42"/>
      <c r="X142" s="42"/>
      <c r="Y142" s="42"/>
      <c r="Z142" s="42"/>
      <c r="AA142" s="42"/>
      <c r="AB142" s="42"/>
      <c r="AC142" s="42"/>
      <c r="AD142" s="42"/>
      <c r="AE142" s="42"/>
      <c r="AR142" s="229" t="s">
        <v>660</v>
      </c>
      <c r="AT142" s="229" t="s">
        <v>463</v>
      </c>
      <c r="AU142" s="229" t="s">
        <v>113</v>
      </c>
      <c r="AY142" s="20" t="s">
        <v>241</v>
      </c>
      <c r="BE142" s="230">
        <f>IF(N142="základní",J142,0)</f>
        <v>0</v>
      </c>
      <c r="BF142" s="230">
        <f>IF(N142="snížená",J142,0)</f>
        <v>0</v>
      </c>
      <c r="BG142" s="230">
        <f>IF(N142="zákl. přenesená",J142,0)</f>
        <v>0</v>
      </c>
      <c r="BH142" s="230">
        <f>IF(N142="sníž. přenesená",J142,0)</f>
        <v>0</v>
      </c>
      <c r="BI142" s="230">
        <f>IF(N142="nulová",J142,0)</f>
        <v>0</v>
      </c>
      <c r="BJ142" s="20" t="s">
        <v>23</v>
      </c>
      <c r="BK142" s="230">
        <f>ROUND(I142*H142,2)</f>
        <v>0</v>
      </c>
      <c r="BL142" s="20" t="s">
        <v>462</v>
      </c>
      <c r="BM142" s="229" t="s">
        <v>1094</v>
      </c>
    </row>
    <row r="143" s="2" customFormat="1" ht="16.5" customHeight="1">
      <c r="A143" s="42"/>
      <c r="B143" s="43"/>
      <c r="C143" s="218" t="s">
        <v>704</v>
      </c>
      <c r="D143" s="218" t="s">
        <v>243</v>
      </c>
      <c r="E143" s="219" t="s">
        <v>10878</v>
      </c>
      <c r="F143" s="220" t="s">
        <v>10879</v>
      </c>
      <c r="G143" s="221" t="s">
        <v>561</v>
      </c>
      <c r="H143" s="222">
        <v>1</v>
      </c>
      <c r="I143" s="223"/>
      <c r="J143" s="224">
        <f>ROUND(I143*H143,2)</f>
        <v>0</v>
      </c>
      <c r="K143" s="220" t="s">
        <v>247</v>
      </c>
      <c r="L143" s="48"/>
      <c r="M143" s="225" t="s">
        <v>39</v>
      </c>
      <c r="N143" s="226" t="s">
        <v>56</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462</v>
      </c>
      <c r="AT143" s="229" t="s">
        <v>243</v>
      </c>
      <c r="AU143" s="229" t="s">
        <v>113</v>
      </c>
      <c r="AY143" s="20" t="s">
        <v>241</v>
      </c>
      <c r="BE143" s="230">
        <f>IF(N143="základní",J143,0)</f>
        <v>0</v>
      </c>
      <c r="BF143" s="230">
        <f>IF(N143="snížená",J143,0)</f>
        <v>0</v>
      </c>
      <c r="BG143" s="230">
        <f>IF(N143="zákl. přenesená",J143,0)</f>
        <v>0</v>
      </c>
      <c r="BH143" s="230">
        <f>IF(N143="sníž. přenesená",J143,0)</f>
        <v>0</v>
      </c>
      <c r="BI143" s="230">
        <f>IF(N143="nulová",J143,0)</f>
        <v>0</v>
      </c>
      <c r="BJ143" s="20" t="s">
        <v>23</v>
      </c>
      <c r="BK143" s="230">
        <f>ROUND(I143*H143,2)</f>
        <v>0</v>
      </c>
      <c r="BL143" s="20" t="s">
        <v>462</v>
      </c>
      <c r="BM143" s="229" t="s">
        <v>1159</v>
      </c>
    </row>
    <row r="144" s="2" customFormat="1">
      <c r="A144" s="42"/>
      <c r="B144" s="43"/>
      <c r="C144" s="44"/>
      <c r="D144" s="231" t="s">
        <v>250</v>
      </c>
      <c r="E144" s="44"/>
      <c r="F144" s="232" t="s">
        <v>10880</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0" t="s">
        <v>250</v>
      </c>
      <c r="AU144" s="20" t="s">
        <v>113</v>
      </c>
    </row>
    <row r="145" s="2" customFormat="1" ht="16.5" customHeight="1">
      <c r="A145" s="42"/>
      <c r="B145" s="43"/>
      <c r="C145" s="280" t="s">
        <v>713</v>
      </c>
      <c r="D145" s="280" t="s">
        <v>463</v>
      </c>
      <c r="E145" s="281" t="s">
        <v>10881</v>
      </c>
      <c r="F145" s="282" t="s">
        <v>10882</v>
      </c>
      <c r="G145" s="283" t="s">
        <v>561</v>
      </c>
      <c r="H145" s="284">
        <v>1</v>
      </c>
      <c r="I145" s="285"/>
      <c r="J145" s="286">
        <f>ROUND(I145*H145,2)</f>
        <v>0</v>
      </c>
      <c r="K145" s="282" t="s">
        <v>39</v>
      </c>
      <c r="L145" s="287"/>
      <c r="M145" s="288" t="s">
        <v>39</v>
      </c>
      <c r="N145" s="289" t="s">
        <v>56</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660</v>
      </c>
      <c r="AT145" s="229" t="s">
        <v>463</v>
      </c>
      <c r="AU145" s="229" t="s">
        <v>113</v>
      </c>
      <c r="AY145" s="20" t="s">
        <v>241</v>
      </c>
      <c r="BE145" s="230">
        <f>IF(N145="základní",J145,0)</f>
        <v>0</v>
      </c>
      <c r="BF145" s="230">
        <f>IF(N145="snížená",J145,0)</f>
        <v>0</v>
      </c>
      <c r="BG145" s="230">
        <f>IF(N145="zákl. přenesená",J145,0)</f>
        <v>0</v>
      </c>
      <c r="BH145" s="230">
        <f>IF(N145="sníž. přenesená",J145,0)</f>
        <v>0</v>
      </c>
      <c r="BI145" s="230">
        <f>IF(N145="nulová",J145,0)</f>
        <v>0</v>
      </c>
      <c r="BJ145" s="20" t="s">
        <v>23</v>
      </c>
      <c r="BK145" s="230">
        <f>ROUND(I145*H145,2)</f>
        <v>0</v>
      </c>
      <c r="BL145" s="20" t="s">
        <v>462</v>
      </c>
      <c r="BM145" s="229" t="s">
        <v>1115</v>
      </c>
    </row>
    <row r="146" s="2" customFormat="1" ht="16.5" customHeight="1">
      <c r="A146" s="42"/>
      <c r="B146" s="43"/>
      <c r="C146" s="218" t="s">
        <v>732</v>
      </c>
      <c r="D146" s="218" t="s">
        <v>243</v>
      </c>
      <c r="E146" s="219" t="s">
        <v>10883</v>
      </c>
      <c r="F146" s="220" t="s">
        <v>10884</v>
      </c>
      <c r="G146" s="221" t="s">
        <v>561</v>
      </c>
      <c r="H146" s="222">
        <v>2</v>
      </c>
      <c r="I146" s="223"/>
      <c r="J146" s="224">
        <f>ROUND(I146*H146,2)</f>
        <v>0</v>
      </c>
      <c r="K146" s="220" t="s">
        <v>247</v>
      </c>
      <c r="L146" s="48"/>
      <c r="M146" s="225" t="s">
        <v>39</v>
      </c>
      <c r="N146" s="226" t="s">
        <v>56</v>
      </c>
      <c r="O146" s="88"/>
      <c r="P146" s="227">
        <f>O146*H146</f>
        <v>0</v>
      </c>
      <c r="Q146" s="227">
        <v>0</v>
      </c>
      <c r="R146" s="227">
        <f>Q146*H146</f>
        <v>0</v>
      </c>
      <c r="S146" s="227">
        <v>0</v>
      </c>
      <c r="T146" s="228">
        <f>S146*H146</f>
        <v>0</v>
      </c>
      <c r="U146" s="42"/>
      <c r="V146" s="42"/>
      <c r="W146" s="42"/>
      <c r="X146" s="42"/>
      <c r="Y146" s="42"/>
      <c r="Z146" s="42"/>
      <c r="AA146" s="42"/>
      <c r="AB146" s="42"/>
      <c r="AC146" s="42"/>
      <c r="AD146" s="42"/>
      <c r="AE146" s="42"/>
      <c r="AR146" s="229" t="s">
        <v>462</v>
      </c>
      <c r="AT146" s="229" t="s">
        <v>243</v>
      </c>
      <c r="AU146" s="229" t="s">
        <v>113</v>
      </c>
      <c r="AY146" s="20" t="s">
        <v>241</v>
      </c>
      <c r="BE146" s="230">
        <f>IF(N146="základní",J146,0)</f>
        <v>0</v>
      </c>
      <c r="BF146" s="230">
        <f>IF(N146="snížená",J146,0)</f>
        <v>0</v>
      </c>
      <c r="BG146" s="230">
        <f>IF(N146="zákl. přenesená",J146,0)</f>
        <v>0</v>
      </c>
      <c r="BH146" s="230">
        <f>IF(N146="sníž. přenesená",J146,0)</f>
        <v>0</v>
      </c>
      <c r="BI146" s="230">
        <f>IF(N146="nulová",J146,0)</f>
        <v>0</v>
      </c>
      <c r="BJ146" s="20" t="s">
        <v>23</v>
      </c>
      <c r="BK146" s="230">
        <f>ROUND(I146*H146,2)</f>
        <v>0</v>
      </c>
      <c r="BL146" s="20" t="s">
        <v>462</v>
      </c>
      <c r="BM146" s="229" t="s">
        <v>1204</v>
      </c>
    </row>
    <row r="147" s="2" customFormat="1">
      <c r="A147" s="42"/>
      <c r="B147" s="43"/>
      <c r="C147" s="44"/>
      <c r="D147" s="231" t="s">
        <v>250</v>
      </c>
      <c r="E147" s="44"/>
      <c r="F147" s="232" t="s">
        <v>10885</v>
      </c>
      <c r="G147" s="44"/>
      <c r="H147" s="44"/>
      <c r="I147" s="233"/>
      <c r="J147" s="44"/>
      <c r="K147" s="44"/>
      <c r="L147" s="48"/>
      <c r="M147" s="234"/>
      <c r="N147" s="235"/>
      <c r="O147" s="88"/>
      <c r="P147" s="88"/>
      <c r="Q147" s="88"/>
      <c r="R147" s="88"/>
      <c r="S147" s="88"/>
      <c r="T147" s="89"/>
      <c r="U147" s="42"/>
      <c r="V147" s="42"/>
      <c r="W147" s="42"/>
      <c r="X147" s="42"/>
      <c r="Y147" s="42"/>
      <c r="Z147" s="42"/>
      <c r="AA147" s="42"/>
      <c r="AB147" s="42"/>
      <c r="AC147" s="42"/>
      <c r="AD147" s="42"/>
      <c r="AE147" s="42"/>
      <c r="AT147" s="20" t="s">
        <v>250</v>
      </c>
      <c r="AU147" s="20" t="s">
        <v>113</v>
      </c>
    </row>
    <row r="148" s="2" customFormat="1" ht="24.15" customHeight="1">
      <c r="A148" s="42"/>
      <c r="B148" s="43"/>
      <c r="C148" s="280" t="s">
        <v>771</v>
      </c>
      <c r="D148" s="280" t="s">
        <v>463</v>
      </c>
      <c r="E148" s="281" t="s">
        <v>10886</v>
      </c>
      <c r="F148" s="282" t="s">
        <v>10887</v>
      </c>
      <c r="G148" s="283" t="s">
        <v>561</v>
      </c>
      <c r="H148" s="284">
        <v>2</v>
      </c>
      <c r="I148" s="285"/>
      <c r="J148" s="286">
        <f>ROUND(I148*H148,2)</f>
        <v>0</v>
      </c>
      <c r="K148" s="282" t="s">
        <v>39</v>
      </c>
      <c r="L148" s="287"/>
      <c r="M148" s="288" t="s">
        <v>39</v>
      </c>
      <c r="N148" s="289" t="s">
        <v>56</v>
      </c>
      <c r="O148" s="88"/>
      <c r="P148" s="227">
        <f>O148*H148</f>
        <v>0</v>
      </c>
      <c r="Q148" s="227">
        <v>0</v>
      </c>
      <c r="R148" s="227">
        <f>Q148*H148</f>
        <v>0</v>
      </c>
      <c r="S148" s="227">
        <v>0</v>
      </c>
      <c r="T148" s="228">
        <f>S148*H148</f>
        <v>0</v>
      </c>
      <c r="U148" s="42"/>
      <c r="V148" s="42"/>
      <c r="W148" s="42"/>
      <c r="X148" s="42"/>
      <c r="Y148" s="42"/>
      <c r="Z148" s="42"/>
      <c r="AA148" s="42"/>
      <c r="AB148" s="42"/>
      <c r="AC148" s="42"/>
      <c r="AD148" s="42"/>
      <c r="AE148" s="42"/>
      <c r="AR148" s="229" t="s">
        <v>660</v>
      </c>
      <c r="AT148" s="229" t="s">
        <v>463</v>
      </c>
      <c r="AU148" s="229" t="s">
        <v>113</v>
      </c>
      <c r="AY148" s="20" t="s">
        <v>241</v>
      </c>
      <c r="BE148" s="230">
        <f>IF(N148="základní",J148,0)</f>
        <v>0</v>
      </c>
      <c r="BF148" s="230">
        <f>IF(N148="snížená",J148,0)</f>
        <v>0</v>
      </c>
      <c r="BG148" s="230">
        <f>IF(N148="zákl. přenesená",J148,0)</f>
        <v>0</v>
      </c>
      <c r="BH148" s="230">
        <f>IF(N148="sníž. přenesená",J148,0)</f>
        <v>0</v>
      </c>
      <c r="BI148" s="230">
        <f>IF(N148="nulová",J148,0)</f>
        <v>0</v>
      </c>
      <c r="BJ148" s="20" t="s">
        <v>23</v>
      </c>
      <c r="BK148" s="230">
        <f>ROUND(I148*H148,2)</f>
        <v>0</v>
      </c>
      <c r="BL148" s="20" t="s">
        <v>462</v>
      </c>
      <c r="BM148" s="229" t="s">
        <v>1176</v>
      </c>
    </row>
    <row r="149" s="2" customFormat="1" ht="24.15" customHeight="1">
      <c r="A149" s="42"/>
      <c r="B149" s="43"/>
      <c r="C149" s="218" t="s">
        <v>826</v>
      </c>
      <c r="D149" s="218" t="s">
        <v>243</v>
      </c>
      <c r="E149" s="219" t="s">
        <v>10888</v>
      </c>
      <c r="F149" s="220" t="s">
        <v>10889</v>
      </c>
      <c r="G149" s="221" t="s">
        <v>561</v>
      </c>
      <c r="H149" s="222">
        <v>2</v>
      </c>
      <c r="I149" s="223"/>
      <c r="J149" s="224">
        <f>ROUND(I149*H149,2)</f>
        <v>0</v>
      </c>
      <c r="K149" s="220" t="s">
        <v>247</v>
      </c>
      <c r="L149" s="48"/>
      <c r="M149" s="225" t="s">
        <v>39</v>
      </c>
      <c r="N149" s="226" t="s">
        <v>56</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462</v>
      </c>
      <c r="AT149" s="229" t="s">
        <v>243</v>
      </c>
      <c r="AU149" s="229" t="s">
        <v>113</v>
      </c>
      <c r="AY149" s="20" t="s">
        <v>241</v>
      </c>
      <c r="BE149" s="230">
        <f>IF(N149="základní",J149,0)</f>
        <v>0</v>
      </c>
      <c r="BF149" s="230">
        <f>IF(N149="snížená",J149,0)</f>
        <v>0</v>
      </c>
      <c r="BG149" s="230">
        <f>IF(N149="zákl. přenesená",J149,0)</f>
        <v>0</v>
      </c>
      <c r="BH149" s="230">
        <f>IF(N149="sníž. přenesená",J149,0)</f>
        <v>0</v>
      </c>
      <c r="BI149" s="230">
        <f>IF(N149="nulová",J149,0)</f>
        <v>0</v>
      </c>
      <c r="BJ149" s="20" t="s">
        <v>23</v>
      </c>
      <c r="BK149" s="230">
        <f>ROUND(I149*H149,2)</f>
        <v>0</v>
      </c>
      <c r="BL149" s="20" t="s">
        <v>462</v>
      </c>
      <c r="BM149" s="229" t="s">
        <v>1279</v>
      </c>
    </row>
    <row r="150" s="2" customFormat="1">
      <c r="A150" s="42"/>
      <c r="B150" s="43"/>
      <c r="C150" s="44"/>
      <c r="D150" s="231" t="s">
        <v>250</v>
      </c>
      <c r="E150" s="44"/>
      <c r="F150" s="232" t="s">
        <v>10890</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0" t="s">
        <v>250</v>
      </c>
      <c r="AU150" s="20" t="s">
        <v>113</v>
      </c>
    </row>
    <row r="151" s="2" customFormat="1" ht="21.75" customHeight="1">
      <c r="A151" s="42"/>
      <c r="B151" s="43"/>
      <c r="C151" s="280" t="s">
        <v>833</v>
      </c>
      <c r="D151" s="280" t="s">
        <v>463</v>
      </c>
      <c r="E151" s="281" t="s">
        <v>10891</v>
      </c>
      <c r="F151" s="282" t="s">
        <v>10892</v>
      </c>
      <c r="G151" s="283" t="s">
        <v>561</v>
      </c>
      <c r="H151" s="284">
        <v>2</v>
      </c>
      <c r="I151" s="285"/>
      <c r="J151" s="286">
        <f>ROUND(I151*H151,2)</f>
        <v>0</v>
      </c>
      <c r="K151" s="282" t="s">
        <v>39</v>
      </c>
      <c r="L151" s="287"/>
      <c r="M151" s="288" t="s">
        <v>39</v>
      </c>
      <c r="N151" s="289" t="s">
        <v>56</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660</v>
      </c>
      <c r="AT151" s="229" t="s">
        <v>463</v>
      </c>
      <c r="AU151" s="229" t="s">
        <v>113</v>
      </c>
      <c r="AY151" s="20" t="s">
        <v>241</v>
      </c>
      <c r="BE151" s="230">
        <f>IF(N151="základní",J151,0)</f>
        <v>0</v>
      </c>
      <c r="BF151" s="230">
        <f>IF(N151="snížená",J151,0)</f>
        <v>0</v>
      </c>
      <c r="BG151" s="230">
        <f>IF(N151="zákl. přenesená",J151,0)</f>
        <v>0</v>
      </c>
      <c r="BH151" s="230">
        <f>IF(N151="sníž. přenesená",J151,0)</f>
        <v>0</v>
      </c>
      <c r="BI151" s="230">
        <f>IF(N151="nulová",J151,0)</f>
        <v>0</v>
      </c>
      <c r="BJ151" s="20" t="s">
        <v>23</v>
      </c>
      <c r="BK151" s="230">
        <f>ROUND(I151*H151,2)</f>
        <v>0</v>
      </c>
      <c r="BL151" s="20" t="s">
        <v>462</v>
      </c>
      <c r="BM151" s="229" t="s">
        <v>1239</v>
      </c>
    </row>
    <row r="152" s="2" customFormat="1" ht="16.5" customHeight="1">
      <c r="A152" s="42"/>
      <c r="B152" s="43"/>
      <c r="C152" s="218" t="s">
        <v>875</v>
      </c>
      <c r="D152" s="218" t="s">
        <v>243</v>
      </c>
      <c r="E152" s="219" t="s">
        <v>10893</v>
      </c>
      <c r="F152" s="220" t="s">
        <v>10894</v>
      </c>
      <c r="G152" s="221" t="s">
        <v>561</v>
      </c>
      <c r="H152" s="222">
        <v>2</v>
      </c>
      <c r="I152" s="223"/>
      <c r="J152" s="224">
        <f>ROUND(I152*H152,2)</f>
        <v>0</v>
      </c>
      <c r="K152" s="220" t="s">
        <v>247</v>
      </c>
      <c r="L152" s="48"/>
      <c r="M152" s="225" t="s">
        <v>39</v>
      </c>
      <c r="N152" s="226" t="s">
        <v>56</v>
      </c>
      <c r="O152" s="88"/>
      <c r="P152" s="227">
        <f>O152*H152</f>
        <v>0</v>
      </c>
      <c r="Q152" s="227">
        <v>0</v>
      </c>
      <c r="R152" s="227">
        <f>Q152*H152</f>
        <v>0</v>
      </c>
      <c r="S152" s="227">
        <v>0</v>
      </c>
      <c r="T152" s="228">
        <f>S152*H152</f>
        <v>0</v>
      </c>
      <c r="U152" s="42"/>
      <c r="V152" s="42"/>
      <c r="W152" s="42"/>
      <c r="X152" s="42"/>
      <c r="Y152" s="42"/>
      <c r="Z152" s="42"/>
      <c r="AA152" s="42"/>
      <c r="AB152" s="42"/>
      <c r="AC152" s="42"/>
      <c r="AD152" s="42"/>
      <c r="AE152" s="42"/>
      <c r="AR152" s="229" t="s">
        <v>462</v>
      </c>
      <c r="AT152" s="229" t="s">
        <v>243</v>
      </c>
      <c r="AU152" s="229" t="s">
        <v>113</v>
      </c>
      <c r="AY152" s="20" t="s">
        <v>241</v>
      </c>
      <c r="BE152" s="230">
        <f>IF(N152="základní",J152,0)</f>
        <v>0</v>
      </c>
      <c r="BF152" s="230">
        <f>IF(N152="snížená",J152,0)</f>
        <v>0</v>
      </c>
      <c r="BG152" s="230">
        <f>IF(N152="zákl. přenesená",J152,0)</f>
        <v>0</v>
      </c>
      <c r="BH152" s="230">
        <f>IF(N152="sníž. přenesená",J152,0)</f>
        <v>0</v>
      </c>
      <c r="BI152" s="230">
        <f>IF(N152="nulová",J152,0)</f>
        <v>0</v>
      </c>
      <c r="BJ152" s="20" t="s">
        <v>23</v>
      </c>
      <c r="BK152" s="230">
        <f>ROUND(I152*H152,2)</f>
        <v>0</v>
      </c>
      <c r="BL152" s="20" t="s">
        <v>462</v>
      </c>
      <c r="BM152" s="229" t="s">
        <v>1301</v>
      </c>
    </row>
    <row r="153" s="2" customFormat="1">
      <c r="A153" s="42"/>
      <c r="B153" s="43"/>
      <c r="C153" s="44"/>
      <c r="D153" s="231" t="s">
        <v>250</v>
      </c>
      <c r="E153" s="44"/>
      <c r="F153" s="232" t="s">
        <v>10895</v>
      </c>
      <c r="G153" s="44"/>
      <c r="H153" s="44"/>
      <c r="I153" s="233"/>
      <c r="J153" s="44"/>
      <c r="K153" s="44"/>
      <c r="L153" s="48"/>
      <c r="M153" s="234"/>
      <c r="N153" s="235"/>
      <c r="O153" s="88"/>
      <c r="P153" s="88"/>
      <c r="Q153" s="88"/>
      <c r="R153" s="88"/>
      <c r="S153" s="88"/>
      <c r="T153" s="89"/>
      <c r="U153" s="42"/>
      <c r="V153" s="42"/>
      <c r="W153" s="42"/>
      <c r="X153" s="42"/>
      <c r="Y153" s="42"/>
      <c r="Z153" s="42"/>
      <c r="AA153" s="42"/>
      <c r="AB153" s="42"/>
      <c r="AC153" s="42"/>
      <c r="AD153" s="42"/>
      <c r="AE153" s="42"/>
      <c r="AT153" s="20" t="s">
        <v>250</v>
      </c>
      <c r="AU153" s="20" t="s">
        <v>113</v>
      </c>
    </row>
    <row r="154" s="2" customFormat="1" ht="33" customHeight="1">
      <c r="A154" s="42"/>
      <c r="B154" s="43"/>
      <c r="C154" s="218" t="s">
        <v>880</v>
      </c>
      <c r="D154" s="218" t="s">
        <v>243</v>
      </c>
      <c r="E154" s="219" t="s">
        <v>10896</v>
      </c>
      <c r="F154" s="220" t="s">
        <v>10897</v>
      </c>
      <c r="G154" s="221" t="s">
        <v>561</v>
      </c>
      <c r="H154" s="222">
        <v>58</v>
      </c>
      <c r="I154" s="223"/>
      <c r="J154" s="224">
        <f>ROUND(I154*H154,2)</f>
        <v>0</v>
      </c>
      <c r="K154" s="220" t="s">
        <v>247</v>
      </c>
      <c r="L154" s="48"/>
      <c r="M154" s="225" t="s">
        <v>39</v>
      </c>
      <c r="N154" s="226" t="s">
        <v>56</v>
      </c>
      <c r="O154" s="88"/>
      <c r="P154" s="227">
        <f>O154*H154</f>
        <v>0</v>
      </c>
      <c r="Q154" s="227">
        <v>0</v>
      </c>
      <c r="R154" s="227">
        <f>Q154*H154</f>
        <v>0</v>
      </c>
      <c r="S154" s="227">
        <v>0</v>
      </c>
      <c r="T154" s="228">
        <f>S154*H154</f>
        <v>0</v>
      </c>
      <c r="U154" s="42"/>
      <c r="V154" s="42"/>
      <c r="W154" s="42"/>
      <c r="X154" s="42"/>
      <c r="Y154" s="42"/>
      <c r="Z154" s="42"/>
      <c r="AA154" s="42"/>
      <c r="AB154" s="42"/>
      <c r="AC154" s="42"/>
      <c r="AD154" s="42"/>
      <c r="AE154" s="42"/>
      <c r="AR154" s="229" t="s">
        <v>462</v>
      </c>
      <c r="AT154" s="229" t="s">
        <v>243</v>
      </c>
      <c r="AU154" s="229" t="s">
        <v>113</v>
      </c>
      <c r="AY154" s="20" t="s">
        <v>241</v>
      </c>
      <c r="BE154" s="230">
        <f>IF(N154="základní",J154,0)</f>
        <v>0</v>
      </c>
      <c r="BF154" s="230">
        <f>IF(N154="snížená",J154,0)</f>
        <v>0</v>
      </c>
      <c r="BG154" s="230">
        <f>IF(N154="zákl. přenesená",J154,0)</f>
        <v>0</v>
      </c>
      <c r="BH154" s="230">
        <f>IF(N154="sníž. přenesená",J154,0)</f>
        <v>0</v>
      </c>
      <c r="BI154" s="230">
        <f>IF(N154="nulová",J154,0)</f>
        <v>0</v>
      </c>
      <c r="BJ154" s="20" t="s">
        <v>23</v>
      </c>
      <c r="BK154" s="230">
        <f>ROUND(I154*H154,2)</f>
        <v>0</v>
      </c>
      <c r="BL154" s="20" t="s">
        <v>462</v>
      </c>
      <c r="BM154" s="229" t="s">
        <v>1384</v>
      </c>
    </row>
    <row r="155" s="2" customFormat="1">
      <c r="A155" s="42"/>
      <c r="B155" s="43"/>
      <c r="C155" s="44"/>
      <c r="D155" s="231" t="s">
        <v>250</v>
      </c>
      <c r="E155" s="44"/>
      <c r="F155" s="232" t="s">
        <v>10898</v>
      </c>
      <c r="G155" s="44"/>
      <c r="H155" s="44"/>
      <c r="I155" s="233"/>
      <c r="J155" s="44"/>
      <c r="K155" s="44"/>
      <c r="L155" s="48"/>
      <c r="M155" s="234"/>
      <c r="N155" s="235"/>
      <c r="O155" s="88"/>
      <c r="P155" s="88"/>
      <c r="Q155" s="88"/>
      <c r="R155" s="88"/>
      <c r="S155" s="88"/>
      <c r="T155" s="89"/>
      <c r="U155" s="42"/>
      <c r="V155" s="42"/>
      <c r="W155" s="42"/>
      <c r="X155" s="42"/>
      <c r="Y155" s="42"/>
      <c r="Z155" s="42"/>
      <c r="AA155" s="42"/>
      <c r="AB155" s="42"/>
      <c r="AC155" s="42"/>
      <c r="AD155" s="42"/>
      <c r="AE155" s="42"/>
      <c r="AT155" s="20" t="s">
        <v>250</v>
      </c>
      <c r="AU155" s="20" t="s">
        <v>113</v>
      </c>
    </row>
    <row r="156" s="2" customFormat="1" ht="16.5" customHeight="1">
      <c r="A156" s="42"/>
      <c r="B156" s="43"/>
      <c r="C156" s="280" t="s">
        <v>887</v>
      </c>
      <c r="D156" s="280" t="s">
        <v>463</v>
      </c>
      <c r="E156" s="281" t="s">
        <v>10899</v>
      </c>
      <c r="F156" s="282" t="s">
        <v>10900</v>
      </c>
      <c r="G156" s="283" t="s">
        <v>561</v>
      </c>
      <c r="H156" s="284">
        <v>5</v>
      </c>
      <c r="I156" s="285"/>
      <c r="J156" s="286">
        <f>ROUND(I156*H156,2)</f>
        <v>0</v>
      </c>
      <c r="K156" s="282" t="s">
        <v>39</v>
      </c>
      <c r="L156" s="287"/>
      <c r="M156" s="288" t="s">
        <v>39</v>
      </c>
      <c r="N156" s="289" t="s">
        <v>56</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660</v>
      </c>
      <c r="AT156" s="229" t="s">
        <v>463</v>
      </c>
      <c r="AU156" s="229" t="s">
        <v>113</v>
      </c>
      <c r="AY156" s="20" t="s">
        <v>241</v>
      </c>
      <c r="BE156" s="230">
        <f>IF(N156="základní",J156,0)</f>
        <v>0</v>
      </c>
      <c r="BF156" s="230">
        <f>IF(N156="snížená",J156,0)</f>
        <v>0</v>
      </c>
      <c r="BG156" s="230">
        <f>IF(N156="zákl. přenesená",J156,0)</f>
        <v>0</v>
      </c>
      <c r="BH156" s="230">
        <f>IF(N156="sníž. přenesená",J156,0)</f>
        <v>0</v>
      </c>
      <c r="BI156" s="230">
        <f>IF(N156="nulová",J156,0)</f>
        <v>0</v>
      </c>
      <c r="BJ156" s="20" t="s">
        <v>23</v>
      </c>
      <c r="BK156" s="230">
        <f>ROUND(I156*H156,2)</f>
        <v>0</v>
      </c>
      <c r="BL156" s="20" t="s">
        <v>462</v>
      </c>
      <c r="BM156" s="229" t="s">
        <v>1318</v>
      </c>
    </row>
    <row r="157" s="2" customFormat="1" ht="16.5" customHeight="1">
      <c r="A157" s="42"/>
      <c r="B157" s="43"/>
      <c r="C157" s="280" t="s">
        <v>895</v>
      </c>
      <c r="D157" s="280" t="s">
        <v>463</v>
      </c>
      <c r="E157" s="281" t="s">
        <v>10901</v>
      </c>
      <c r="F157" s="282" t="s">
        <v>10902</v>
      </c>
      <c r="G157" s="283" t="s">
        <v>561</v>
      </c>
      <c r="H157" s="284">
        <v>2</v>
      </c>
      <c r="I157" s="285"/>
      <c r="J157" s="286">
        <f>ROUND(I157*H157,2)</f>
        <v>0</v>
      </c>
      <c r="K157" s="282" t="s">
        <v>39</v>
      </c>
      <c r="L157" s="287"/>
      <c r="M157" s="288" t="s">
        <v>39</v>
      </c>
      <c r="N157" s="289" t="s">
        <v>56</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660</v>
      </c>
      <c r="AT157" s="229" t="s">
        <v>463</v>
      </c>
      <c r="AU157" s="229" t="s">
        <v>113</v>
      </c>
      <c r="AY157" s="20" t="s">
        <v>241</v>
      </c>
      <c r="BE157" s="230">
        <f>IF(N157="základní",J157,0)</f>
        <v>0</v>
      </c>
      <c r="BF157" s="230">
        <f>IF(N157="snížená",J157,0)</f>
        <v>0</v>
      </c>
      <c r="BG157" s="230">
        <f>IF(N157="zákl. přenesená",J157,0)</f>
        <v>0</v>
      </c>
      <c r="BH157" s="230">
        <f>IF(N157="sníž. přenesená",J157,0)</f>
        <v>0</v>
      </c>
      <c r="BI157" s="230">
        <f>IF(N157="nulová",J157,0)</f>
        <v>0</v>
      </c>
      <c r="BJ157" s="20" t="s">
        <v>23</v>
      </c>
      <c r="BK157" s="230">
        <f>ROUND(I157*H157,2)</f>
        <v>0</v>
      </c>
      <c r="BL157" s="20" t="s">
        <v>462</v>
      </c>
      <c r="BM157" s="229" t="s">
        <v>1329</v>
      </c>
    </row>
    <row r="158" s="2" customFormat="1" ht="16.5" customHeight="1">
      <c r="A158" s="42"/>
      <c r="B158" s="43"/>
      <c r="C158" s="280" t="s">
        <v>903</v>
      </c>
      <c r="D158" s="280" t="s">
        <v>463</v>
      </c>
      <c r="E158" s="281" t="s">
        <v>10903</v>
      </c>
      <c r="F158" s="282" t="s">
        <v>10904</v>
      </c>
      <c r="G158" s="283" t="s">
        <v>561</v>
      </c>
      <c r="H158" s="284">
        <v>48</v>
      </c>
      <c r="I158" s="285"/>
      <c r="J158" s="286">
        <f>ROUND(I158*H158,2)</f>
        <v>0</v>
      </c>
      <c r="K158" s="282" t="s">
        <v>39</v>
      </c>
      <c r="L158" s="287"/>
      <c r="M158" s="288" t="s">
        <v>39</v>
      </c>
      <c r="N158" s="289" t="s">
        <v>56</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660</v>
      </c>
      <c r="AT158" s="229" t="s">
        <v>463</v>
      </c>
      <c r="AU158" s="229" t="s">
        <v>113</v>
      </c>
      <c r="AY158" s="20" t="s">
        <v>241</v>
      </c>
      <c r="BE158" s="230">
        <f>IF(N158="základní",J158,0)</f>
        <v>0</v>
      </c>
      <c r="BF158" s="230">
        <f>IF(N158="snížená",J158,0)</f>
        <v>0</v>
      </c>
      <c r="BG158" s="230">
        <f>IF(N158="zákl. přenesená",J158,0)</f>
        <v>0</v>
      </c>
      <c r="BH158" s="230">
        <f>IF(N158="sníž. přenesená",J158,0)</f>
        <v>0</v>
      </c>
      <c r="BI158" s="230">
        <f>IF(N158="nulová",J158,0)</f>
        <v>0</v>
      </c>
      <c r="BJ158" s="20" t="s">
        <v>23</v>
      </c>
      <c r="BK158" s="230">
        <f>ROUND(I158*H158,2)</f>
        <v>0</v>
      </c>
      <c r="BL158" s="20" t="s">
        <v>462</v>
      </c>
      <c r="BM158" s="229" t="s">
        <v>1357</v>
      </c>
    </row>
    <row r="159" s="2" customFormat="1" ht="16.5" customHeight="1">
      <c r="A159" s="42"/>
      <c r="B159" s="43"/>
      <c r="C159" s="280" t="s">
        <v>908</v>
      </c>
      <c r="D159" s="280" t="s">
        <v>463</v>
      </c>
      <c r="E159" s="281" t="s">
        <v>10905</v>
      </c>
      <c r="F159" s="282" t="s">
        <v>10906</v>
      </c>
      <c r="G159" s="283" t="s">
        <v>561</v>
      </c>
      <c r="H159" s="284">
        <v>3</v>
      </c>
      <c r="I159" s="285"/>
      <c r="J159" s="286">
        <f>ROUND(I159*H159,2)</f>
        <v>0</v>
      </c>
      <c r="K159" s="282" t="s">
        <v>39</v>
      </c>
      <c r="L159" s="287"/>
      <c r="M159" s="288" t="s">
        <v>39</v>
      </c>
      <c r="N159" s="289" t="s">
        <v>56</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660</v>
      </c>
      <c r="AT159" s="229" t="s">
        <v>463</v>
      </c>
      <c r="AU159" s="229" t="s">
        <v>113</v>
      </c>
      <c r="AY159" s="20" t="s">
        <v>241</v>
      </c>
      <c r="BE159" s="230">
        <f>IF(N159="základní",J159,0)</f>
        <v>0</v>
      </c>
      <c r="BF159" s="230">
        <f>IF(N159="snížená",J159,0)</f>
        <v>0</v>
      </c>
      <c r="BG159" s="230">
        <f>IF(N159="zákl. přenesená",J159,0)</f>
        <v>0</v>
      </c>
      <c r="BH159" s="230">
        <f>IF(N159="sníž. přenesená",J159,0)</f>
        <v>0</v>
      </c>
      <c r="BI159" s="230">
        <f>IF(N159="nulová",J159,0)</f>
        <v>0</v>
      </c>
      <c r="BJ159" s="20" t="s">
        <v>23</v>
      </c>
      <c r="BK159" s="230">
        <f>ROUND(I159*H159,2)</f>
        <v>0</v>
      </c>
      <c r="BL159" s="20" t="s">
        <v>462</v>
      </c>
      <c r="BM159" s="229" t="s">
        <v>1369</v>
      </c>
    </row>
    <row r="160" s="2" customFormat="1" ht="24.15" customHeight="1">
      <c r="A160" s="42"/>
      <c r="B160" s="43"/>
      <c r="C160" s="218" t="s">
        <v>921</v>
      </c>
      <c r="D160" s="218" t="s">
        <v>243</v>
      </c>
      <c r="E160" s="219" t="s">
        <v>10907</v>
      </c>
      <c r="F160" s="220" t="s">
        <v>10908</v>
      </c>
      <c r="G160" s="221" t="s">
        <v>561</v>
      </c>
      <c r="H160" s="222">
        <v>58</v>
      </c>
      <c r="I160" s="223"/>
      <c r="J160" s="224">
        <f>ROUND(I160*H160,2)</f>
        <v>0</v>
      </c>
      <c r="K160" s="220" t="s">
        <v>247</v>
      </c>
      <c r="L160" s="48"/>
      <c r="M160" s="225" t="s">
        <v>39</v>
      </c>
      <c r="N160" s="226" t="s">
        <v>56</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462</v>
      </c>
      <c r="AT160" s="229" t="s">
        <v>243</v>
      </c>
      <c r="AU160" s="229" t="s">
        <v>113</v>
      </c>
      <c r="AY160" s="20" t="s">
        <v>241</v>
      </c>
      <c r="BE160" s="230">
        <f>IF(N160="základní",J160,0)</f>
        <v>0</v>
      </c>
      <c r="BF160" s="230">
        <f>IF(N160="snížená",J160,0)</f>
        <v>0</v>
      </c>
      <c r="BG160" s="230">
        <f>IF(N160="zákl. přenesená",J160,0)</f>
        <v>0</v>
      </c>
      <c r="BH160" s="230">
        <f>IF(N160="sníž. přenesená",J160,0)</f>
        <v>0</v>
      </c>
      <c r="BI160" s="230">
        <f>IF(N160="nulová",J160,0)</f>
        <v>0</v>
      </c>
      <c r="BJ160" s="20" t="s">
        <v>23</v>
      </c>
      <c r="BK160" s="230">
        <f>ROUND(I160*H160,2)</f>
        <v>0</v>
      </c>
      <c r="BL160" s="20" t="s">
        <v>462</v>
      </c>
      <c r="BM160" s="229" t="s">
        <v>1397</v>
      </c>
    </row>
    <row r="161" s="2" customFormat="1">
      <c r="A161" s="42"/>
      <c r="B161" s="43"/>
      <c r="C161" s="44"/>
      <c r="D161" s="231" t="s">
        <v>250</v>
      </c>
      <c r="E161" s="44"/>
      <c r="F161" s="232" t="s">
        <v>10909</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0" t="s">
        <v>250</v>
      </c>
      <c r="AU161" s="20" t="s">
        <v>113</v>
      </c>
    </row>
    <row r="162" s="2" customFormat="1" ht="16.5" customHeight="1">
      <c r="A162" s="42"/>
      <c r="B162" s="43"/>
      <c r="C162" s="218" t="s">
        <v>940</v>
      </c>
      <c r="D162" s="218" t="s">
        <v>243</v>
      </c>
      <c r="E162" s="219" t="s">
        <v>10910</v>
      </c>
      <c r="F162" s="220" t="s">
        <v>10911</v>
      </c>
      <c r="G162" s="221" t="s">
        <v>561</v>
      </c>
      <c r="H162" s="222">
        <v>8</v>
      </c>
      <c r="I162" s="223"/>
      <c r="J162" s="224">
        <f>ROUND(I162*H162,2)</f>
        <v>0</v>
      </c>
      <c r="K162" s="220" t="s">
        <v>247</v>
      </c>
      <c r="L162" s="48"/>
      <c r="M162" s="225" t="s">
        <v>39</v>
      </c>
      <c r="N162" s="226" t="s">
        <v>56</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462</v>
      </c>
      <c r="AT162" s="229" t="s">
        <v>243</v>
      </c>
      <c r="AU162" s="229" t="s">
        <v>113</v>
      </c>
      <c r="AY162" s="20" t="s">
        <v>241</v>
      </c>
      <c r="BE162" s="230">
        <f>IF(N162="základní",J162,0)</f>
        <v>0</v>
      </c>
      <c r="BF162" s="230">
        <f>IF(N162="snížená",J162,0)</f>
        <v>0</v>
      </c>
      <c r="BG162" s="230">
        <f>IF(N162="zákl. přenesená",J162,0)</f>
        <v>0</v>
      </c>
      <c r="BH162" s="230">
        <f>IF(N162="sníž. přenesená",J162,0)</f>
        <v>0</v>
      </c>
      <c r="BI162" s="230">
        <f>IF(N162="nulová",J162,0)</f>
        <v>0</v>
      </c>
      <c r="BJ162" s="20" t="s">
        <v>23</v>
      </c>
      <c r="BK162" s="230">
        <f>ROUND(I162*H162,2)</f>
        <v>0</v>
      </c>
      <c r="BL162" s="20" t="s">
        <v>462</v>
      </c>
      <c r="BM162" s="229" t="s">
        <v>1444</v>
      </c>
    </row>
    <row r="163" s="2" customFormat="1">
      <c r="A163" s="42"/>
      <c r="B163" s="43"/>
      <c r="C163" s="44"/>
      <c r="D163" s="231" t="s">
        <v>250</v>
      </c>
      <c r="E163" s="44"/>
      <c r="F163" s="232" t="s">
        <v>10912</v>
      </c>
      <c r="G163" s="44"/>
      <c r="H163" s="44"/>
      <c r="I163" s="233"/>
      <c r="J163" s="44"/>
      <c r="K163" s="44"/>
      <c r="L163" s="48"/>
      <c r="M163" s="234"/>
      <c r="N163" s="235"/>
      <c r="O163" s="88"/>
      <c r="P163" s="88"/>
      <c r="Q163" s="88"/>
      <c r="R163" s="88"/>
      <c r="S163" s="88"/>
      <c r="T163" s="89"/>
      <c r="U163" s="42"/>
      <c r="V163" s="42"/>
      <c r="W163" s="42"/>
      <c r="X163" s="42"/>
      <c r="Y163" s="42"/>
      <c r="Z163" s="42"/>
      <c r="AA163" s="42"/>
      <c r="AB163" s="42"/>
      <c r="AC163" s="42"/>
      <c r="AD163" s="42"/>
      <c r="AE163" s="42"/>
      <c r="AT163" s="20" t="s">
        <v>250</v>
      </c>
      <c r="AU163" s="20" t="s">
        <v>113</v>
      </c>
    </row>
    <row r="164" s="2" customFormat="1" ht="24.15" customHeight="1">
      <c r="A164" s="42"/>
      <c r="B164" s="43"/>
      <c r="C164" s="280" t="s">
        <v>947</v>
      </c>
      <c r="D164" s="280" t="s">
        <v>463</v>
      </c>
      <c r="E164" s="281" t="s">
        <v>10913</v>
      </c>
      <c r="F164" s="282" t="s">
        <v>10914</v>
      </c>
      <c r="G164" s="283" t="s">
        <v>561</v>
      </c>
      <c r="H164" s="284">
        <v>4</v>
      </c>
      <c r="I164" s="285"/>
      <c r="J164" s="286">
        <f>ROUND(I164*H164,2)</f>
        <v>0</v>
      </c>
      <c r="K164" s="282" t="s">
        <v>39</v>
      </c>
      <c r="L164" s="287"/>
      <c r="M164" s="288" t="s">
        <v>39</v>
      </c>
      <c r="N164" s="289" t="s">
        <v>56</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660</v>
      </c>
      <c r="AT164" s="229" t="s">
        <v>463</v>
      </c>
      <c r="AU164" s="229" t="s">
        <v>113</v>
      </c>
      <c r="AY164" s="20" t="s">
        <v>241</v>
      </c>
      <c r="BE164" s="230">
        <f>IF(N164="základní",J164,0)</f>
        <v>0</v>
      </c>
      <c r="BF164" s="230">
        <f>IF(N164="snížená",J164,0)</f>
        <v>0</v>
      </c>
      <c r="BG164" s="230">
        <f>IF(N164="zákl. přenesená",J164,0)</f>
        <v>0</v>
      </c>
      <c r="BH164" s="230">
        <f>IF(N164="sníž. přenesená",J164,0)</f>
        <v>0</v>
      </c>
      <c r="BI164" s="230">
        <f>IF(N164="nulová",J164,0)</f>
        <v>0</v>
      </c>
      <c r="BJ164" s="20" t="s">
        <v>23</v>
      </c>
      <c r="BK164" s="230">
        <f>ROUND(I164*H164,2)</f>
        <v>0</v>
      </c>
      <c r="BL164" s="20" t="s">
        <v>462</v>
      </c>
      <c r="BM164" s="229" t="s">
        <v>1411</v>
      </c>
    </row>
    <row r="165" s="2" customFormat="1" ht="16.5" customHeight="1">
      <c r="A165" s="42"/>
      <c r="B165" s="43"/>
      <c r="C165" s="218" t="s">
        <v>967</v>
      </c>
      <c r="D165" s="218" t="s">
        <v>243</v>
      </c>
      <c r="E165" s="219" t="s">
        <v>10915</v>
      </c>
      <c r="F165" s="220" t="s">
        <v>10916</v>
      </c>
      <c r="G165" s="221" t="s">
        <v>561</v>
      </c>
      <c r="H165" s="222">
        <v>4</v>
      </c>
      <c r="I165" s="223"/>
      <c r="J165" s="224">
        <f>ROUND(I165*H165,2)</f>
        <v>0</v>
      </c>
      <c r="K165" s="220" t="s">
        <v>39</v>
      </c>
      <c r="L165" s="48"/>
      <c r="M165" s="225" t="s">
        <v>39</v>
      </c>
      <c r="N165" s="226" t="s">
        <v>56</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462</v>
      </c>
      <c r="AT165" s="229" t="s">
        <v>243</v>
      </c>
      <c r="AU165" s="229" t="s">
        <v>113</v>
      </c>
      <c r="AY165" s="20" t="s">
        <v>241</v>
      </c>
      <c r="BE165" s="230">
        <f>IF(N165="základní",J165,0)</f>
        <v>0</v>
      </c>
      <c r="BF165" s="230">
        <f>IF(N165="snížená",J165,0)</f>
        <v>0</v>
      </c>
      <c r="BG165" s="230">
        <f>IF(N165="zákl. přenesená",J165,0)</f>
        <v>0</v>
      </c>
      <c r="BH165" s="230">
        <f>IF(N165="sníž. přenesená",J165,0)</f>
        <v>0</v>
      </c>
      <c r="BI165" s="230">
        <f>IF(N165="nulová",J165,0)</f>
        <v>0</v>
      </c>
      <c r="BJ165" s="20" t="s">
        <v>23</v>
      </c>
      <c r="BK165" s="230">
        <f>ROUND(I165*H165,2)</f>
        <v>0</v>
      </c>
      <c r="BL165" s="20" t="s">
        <v>462</v>
      </c>
      <c r="BM165" s="229" t="s">
        <v>1426</v>
      </c>
    </row>
    <row r="166" s="2" customFormat="1" ht="16.5" customHeight="1">
      <c r="A166" s="42"/>
      <c r="B166" s="43"/>
      <c r="C166" s="218" t="s">
        <v>973</v>
      </c>
      <c r="D166" s="218" t="s">
        <v>243</v>
      </c>
      <c r="E166" s="219" t="s">
        <v>10917</v>
      </c>
      <c r="F166" s="220" t="s">
        <v>10918</v>
      </c>
      <c r="G166" s="221" t="s">
        <v>561</v>
      </c>
      <c r="H166" s="222">
        <v>1</v>
      </c>
      <c r="I166" s="223"/>
      <c r="J166" s="224">
        <f>ROUND(I166*H166,2)</f>
        <v>0</v>
      </c>
      <c r="K166" s="220" t="s">
        <v>247</v>
      </c>
      <c r="L166" s="48"/>
      <c r="M166" s="225" t="s">
        <v>39</v>
      </c>
      <c r="N166" s="226" t="s">
        <v>56</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462</v>
      </c>
      <c r="AT166" s="229" t="s">
        <v>243</v>
      </c>
      <c r="AU166" s="229" t="s">
        <v>113</v>
      </c>
      <c r="AY166" s="20" t="s">
        <v>241</v>
      </c>
      <c r="BE166" s="230">
        <f>IF(N166="základní",J166,0)</f>
        <v>0</v>
      </c>
      <c r="BF166" s="230">
        <f>IF(N166="snížená",J166,0)</f>
        <v>0</v>
      </c>
      <c r="BG166" s="230">
        <f>IF(N166="zákl. přenesená",J166,0)</f>
        <v>0</v>
      </c>
      <c r="BH166" s="230">
        <f>IF(N166="sníž. přenesená",J166,0)</f>
        <v>0</v>
      </c>
      <c r="BI166" s="230">
        <f>IF(N166="nulová",J166,0)</f>
        <v>0</v>
      </c>
      <c r="BJ166" s="20" t="s">
        <v>23</v>
      </c>
      <c r="BK166" s="230">
        <f>ROUND(I166*H166,2)</f>
        <v>0</v>
      </c>
      <c r="BL166" s="20" t="s">
        <v>462</v>
      </c>
      <c r="BM166" s="229" t="s">
        <v>1474</v>
      </c>
    </row>
    <row r="167" s="2" customFormat="1">
      <c r="A167" s="42"/>
      <c r="B167" s="43"/>
      <c r="C167" s="44"/>
      <c r="D167" s="231" t="s">
        <v>250</v>
      </c>
      <c r="E167" s="44"/>
      <c r="F167" s="232" t="s">
        <v>10919</v>
      </c>
      <c r="G167" s="44"/>
      <c r="H167" s="44"/>
      <c r="I167" s="233"/>
      <c r="J167" s="44"/>
      <c r="K167" s="44"/>
      <c r="L167" s="48"/>
      <c r="M167" s="234"/>
      <c r="N167" s="235"/>
      <c r="O167" s="88"/>
      <c r="P167" s="88"/>
      <c r="Q167" s="88"/>
      <c r="R167" s="88"/>
      <c r="S167" s="88"/>
      <c r="T167" s="89"/>
      <c r="U167" s="42"/>
      <c r="V167" s="42"/>
      <c r="W167" s="42"/>
      <c r="X167" s="42"/>
      <c r="Y167" s="42"/>
      <c r="Z167" s="42"/>
      <c r="AA167" s="42"/>
      <c r="AB167" s="42"/>
      <c r="AC167" s="42"/>
      <c r="AD167" s="42"/>
      <c r="AE167" s="42"/>
      <c r="AT167" s="20" t="s">
        <v>250</v>
      </c>
      <c r="AU167" s="20" t="s">
        <v>113</v>
      </c>
    </row>
    <row r="168" s="2" customFormat="1" ht="16.5" customHeight="1">
      <c r="A168" s="42"/>
      <c r="B168" s="43"/>
      <c r="C168" s="280" t="s">
        <v>981</v>
      </c>
      <c r="D168" s="280" t="s">
        <v>463</v>
      </c>
      <c r="E168" s="281" t="s">
        <v>10920</v>
      </c>
      <c r="F168" s="282" t="s">
        <v>10921</v>
      </c>
      <c r="G168" s="283" t="s">
        <v>561</v>
      </c>
      <c r="H168" s="284">
        <v>1</v>
      </c>
      <c r="I168" s="285"/>
      <c r="J168" s="286">
        <f>ROUND(I168*H168,2)</f>
        <v>0</v>
      </c>
      <c r="K168" s="282" t="s">
        <v>39</v>
      </c>
      <c r="L168" s="287"/>
      <c r="M168" s="288" t="s">
        <v>39</v>
      </c>
      <c r="N168" s="289" t="s">
        <v>56</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660</v>
      </c>
      <c r="AT168" s="229" t="s">
        <v>463</v>
      </c>
      <c r="AU168" s="229" t="s">
        <v>113</v>
      </c>
      <c r="AY168" s="20" t="s">
        <v>241</v>
      </c>
      <c r="BE168" s="230">
        <f>IF(N168="základní",J168,0)</f>
        <v>0</v>
      </c>
      <c r="BF168" s="230">
        <f>IF(N168="snížená",J168,0)</f>
        <v>0</v>
      </c>
      <c r="BG168" s="230">
        <f>IF(N168="zákl. přenesená",J168,0)</f>
        <v>0</v>
      </c>
      <c r="BH168" s="230">
        <f>IF(N168="sníž. přenesená",J168,0)</f>
        <v>0</v>
      </c>
      <c r="BI168" s="230">
        <f>IF(N168="nulová",J168,0)</f>
        <v>0</v>
      </c>
      <c r="BJ168" s="20" t="s">
        <v>23</v>
      </c>
      <c r="BK168" s="230">
        <f>ROUND(I168*H168,2)</f>
        <v>0</v>
      </c>
      <c r="BL168" s="20" t="s">
        <v>462</v>
      </c>
      <c r="BM168" s="229" t="s">
        <v>33</v>
      </c>
    </row>
    <row r="169" s="2" customFormat="1" ht="16.5" customHeight="1">
      <c r="A169" s="42"/>
      <c r="B169" s="43"/>
      <c r="C169" s="218" t="s">
        <v>986</v>
      </c>
      <c r="D169" s="218" t="s">
        <v>243</v>
      </c>
      <c r="E169" s="219" t="s">
        <v>10922</v>
      </c>
      <c r="F169" s="220" t="s">
        <v>10923</v>
      </c>
      <c r="G169" s="221" t="s">
        <v>561</v>
      </c>
      <c r="H169" s="222">
        <v>2</v>
      </c>
      <c r="I169" s="223"/>
      <c r="J169" s="224">
        <f>ROUND(I169*H169,2)</f>
        <v>0</v>
      </c>
      <c r="K169" s="220" t="s">
        <v>39</v>
      </c>
      <c r="L169" s="48"/>
      <c r="M169" s="225" t="s">
        <v>39</v>
      </c>
      <c r="N169" s="226" t="s">
        <v>56</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462</v>
      </c>
      <c r="AT169" s="229" t="s">
        <v>243</v>
      </c>
      <c r="AU169" s="229" t="s">
        <v>113</v>
      </c>
      <c r="AY169" s="20" t="s">
        <v>241</v>
      </c>
      <c r="BE169" s="230">
        <f>IF(N169="základní",J169,0)</f>
        <v>0</v>
      </c>
      <c r="BF169" s="230">
        <f>IF(N169="snížená",J169,0)</f>
        <v>0</v>
      </c>
      <c r="BG169" s="230">
        <f>IF(N169="zákl. přenesená",J169,0)</f>
        <v>0</v>
      </c>
      <c r="BH169" s="230">
        <f>IF(N169="sníž. přenesená",J169,0)</f>
        <v>0</v>
      </c>
      <c r="BI169" s="230">
        <f>IF(N169="nulová",J169,0)</f>
        <v>0</v>
      </c>
      <c r="BJ169" s="20" t="s">
        <v>23</v>
      </c>
      <c r="BK169" s="230">
        <f>ROUND(I169*H169,2)</f>
        <v>0</v>
      </c>
      <c r="BL169" s="20" t="s">
        <v>462</v>
      </c>
      <c r="BM169" s="229" t="s">
        <v>1515</v>
      </c>
    </row>
    <row r="170" s="2" customFormat="1" ht="16.5" customHeight="1">
      <c r="A170" s="42"/>
      <c r="B170" s="43"/>
      <c r="C170" s="280" t="s">
        <v>994</v>
      </c>
      <c r="D170" s="280" t="s">
        <v>463</v>
      </c>
      <c r="E170" s="281" t="s">
        <v>10924</v>
      </c>
      <c r="F170" s="282" t="s">
        <v>10925</v>
      </c>
      <c r="G170" s="283" t="s">
        <v>561</v>
      </c>
      <c r="H170" s="284">
        <v>2</v>
      </c>
      <c r="I170" s="285"/>
      <c r="J170" s="286">
        <f>ROUND(I170*H170,2)</f>
        <v>0</v>
      </c>
      <c r="K170" s="282" t="s">
        <v>39</v>
      </c>
      <c r="L170" s="287"/>
      <c r="M170" s="288" t="s">
        <v>39</v>
      </c>
      <c r="N170" s="289" t="s">
        <v>56</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660</v>
      </c>
      <c r="AT170" s="229" t="s">
        <v>463</v>
      </c>
      <c r="AU170" s="229" t="s">
        <v>113</v>
      </c>
      <c r="AY170" s="20" t="s">
        <v>241</v>
      </c>
      <c r="BE170" s="230">
        <f>IF(N170="základní",J170,0)</f>
        <v>0</v>
      </c>
      <c r="BF170" s="230">
        <f>IF(N170="snížená",J170,0)</f>
        <v>0</v>
      </c>
      <c r="BG170" s="230">
        <f>IF(N170="zákl. přenesená",J170,0)</f>
        <v>0</v>
      </c>
      <c r="BH170" s="230">
        <f>IF(N170="sníž. přenesená",J170,0)</f>
        <v>0</v>
      </c>
      <c r="BI170" s="230">
        <f>IF(N170="nulová",J170,0)</f>
        <v>0</v>
      </c>
      <c r="BJ170" s="20" t="s">
        <v>23</v>
      </c>
      <c r="BK170" s="230">
        <f>ROUND(I170*H170,2)</f>
        <v>0</v>
      </c>
      <c r="BL170" s="20" t="s">
        <v>462</v>
      </c>
      <c r="BM170" s="229" t="s">
        <v>1505</v>
      </c>
    </row>
    <row r="171" s="2" customFormat="1" ht="33" customHeight="1">
      <c r="A171" s="42"/>
      <c r="B171" s="43"/>
      <c r="C171" s="218" t="s">
        <v>1005</v>
      </c>
      <c r="D171" s="218" t="s">
        <v>243</v>
      </c>
      <c r="E171" s="219" t="s">
        <v>10926</v>
      </c>
      <c r="F171" s="220" t="s">
        <v>10927</v>
      </c>
      <c r="G171" s="221" t="s">
        <v>561</v>
      </c>
      <c r="H171" s="222">
        <v>30</v>
      </c>
      <c r="I171" s="223"/>
      <c r="J171" s="224">
        <f>ROUND(I171*H171,2)</f>
        <v>0</v>
      </c>
      <c r="K171" s="220" t="s">
        <v>247</v>
      </c>
      <c r="L171" s="48"/>
      <c r="M171" s="225" t="s">
        <v>39</v>
      </c>
      <c r="N171" s="226" t="s">
        <v>56</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462</v>
      </c>
      <c r="AT171" s="229" t="s">
        <v>243</v>
      </c>
      <c r="AU171" s="229" t="s">
        <v>113</v>
      </c>
      <c r="AY171" s="20" t="s">
        <v>241</v>
      </c>
      <c r="BE171" s="230">
        <f>IF(N171="základní",J171,0)</f>
        <v>0</v>
      </c>
      <c r="BF171" s="230">
        <f>IF(N171="snížená",J171,0)</f>
        <v>0</v>
      </c>
      <c r="BG171" s="230">
        <f>IF(N171="zákl. přenesená",J171,0)</f>
        <v>0</v>
      </c>
      <c r="BH171" s="230">
        <f>IF(N171="sníž. přenesená",J171,0)</f>
        <v>0</v>
      </c>
      <c r="BI171" s="230">
        <f>IF(N171="nulová",J171,0)</f>
        <v>0</v>
      </c>
      <c r="BJ171" s="20" t="s">
        <v>23</v>
      </c>
      <c r="BK171" s="230">
        <f>ROUND(I171*H171,2)</f>
        <v>0</v>
      </c>
      <c r="BL171" s="20" t="s">
        <v>462</v>
      </c>
      <c r="BM171" s="229" t="s">
        <v>1552</v>
      </c>
    </row>
    <row r="172" s="2" customFormat="1">
      <c r="A172" s="42"/>
      <c r="B172" s="43"/>
      <c r="C172" s="44"/>
      <c r="D172" s="231" t="s">
        <v>250</v>
      </c>
      <c r="E172" s="44"/>
      <c r="F172" s="232" t="s">
        <v>10928</v>
      </c>
      <c r="G172" s="44"/>
      <c r="H172" s="44"/>
      <c r="I172" s="233"/>
      <c r="J172" s="44"/>
      <c r="K172" s="44"/>
      <c r="L172" s="48"/>
      <c r="M172" s="234"/>
      <c r="N172" s="235"/>
      <c r="O172" s="88"/>
      <c r="P172" s="88"/>
      <c r="Q172" s="88"/>
      <c r="R172" s="88"/>
      <c r="S172" s="88"/>
      <c r="T172" s="89"/>
      <c r="U172" s="42"/>
      <c r="V172" s="42"/>
      <c r="W172" s="42"/>
      <c r="X172" s="42"/>
      <c r="Y172" s="42"/>
      <c r="Z172" s="42"/>
      <c r="AA172" s="42"/>
      <c r="AB172" s="42"/>
      <c r="AC172" s="42"/>
      <c r="AD172" s="42"/>
      <c r="AE172" s="42"/>
      <c r="AT172" s="20" t="s">
        <v>250</v>
      </c>
      <c r="AU172" s="20" t="s">
        <v>113</v>
      </c>
    </row>
    <row r="173" s="2" customFormat="1" ht="16.5" customHeight="1">
      <c r="A173" s="42"/>
      <c r="B173" s="43"/>
      <c r="C173" s="280" t="s">
        <v>1016</v>
      </c>
      <c r="D173" s="280" t="s">
        <v>463</v>
      </c>
      <c r="E173" s="281" t="s">
        <v>10929</v>
      </c>
      <c r="F173" s="282" t="s">
        <v>10930</v>
      </c>
      <c r="G173" s="283" t="s">
        <v>561</v>
      </c>
      <c r="H173" s="284">
        <v>30</v>
      </c>
      <c r="I173" s="285"/>
      <c r="J173" s="286">
        <f>ROUND(I173*H173,2)</f>
        <v>0</v>
      </c>
      <c r="K173" s="282" t="s">
        <v>39</v>
      </c>
      <c r="L173" s="287"/>
      <c r="M173" s="288" t="s">
        <v>39</v>
      </c>
      <c r="N173" s="289" t="s">
        <v>56</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660</v>
      </c>
      <c r="AT173" s="229" t="s">
        <v>463</v>
      </c>
      <c r="AU173" s="229" t="s">
        <v>113</v>
      </c>
      <c r="AY173" s="20" t="s">
        <v>241</v>
      </c>
      <c r="BE173" s="230">
        <f>IF(N173="základní",J173,0)</f>
        <v>0</v>
      </c>
      <c r="BF173" s="230">
        <f>IF(N173="snížená",J173,0)</f>
        <v>0</v>
      </c>
      <c r="BG173" s="230">
        <f>IF(N173="zákl. přenesená",J173,0)</f>
        <v>0</v>
      </c>
      <c r="BH173" s="230">
        <f>IF(N173="sníž. přenesená",J173,0)</f>
        <v>0</v>
      </c>
      <c r="BI173" s="230">
        <f>IF(N173="nulová",J173,0)</f>
        <v>0</v>
      </c>
      <c r="BJ173" s="20" t="s">
        <v>23</v>
      </c>
      <c r="BK173" s="230">
        <f>ROUND(I173*H173,2)</f>
        <v>0</v>
      </c>
      <c r="BL173" s="20" t="s">
        <v>462</v>
      </c>
      <c r="BM173" s="229" t="s">
        <v>1539</v>
      </c>
    </row>
    <row r="174" s="2" customFormat="1" ht="16.5" customHeight="1">
      <c r="A174" s="42"/>
      <c r="B174" s="43"/>
      <c r="C174" s="218" t="s">
        <v>1025</v>
      </c>
      <c r="D174" s="218" t="s">
        <v>243</v>
      </c>
      <c r="E174" s="219" t="s">
        <v>10931</v>
      </c>
      <c r="F174" s="220" t="s">
        <v>10932</v>
      </c>
      <c r="G174" s="221" t="s">
        <v>561</v>
      </c>
      <c r="H174" s="222">
        <v>1</v>
      </c>
      <c r="I174" s="223"/>
      <c r="J174" s="224">
        <f>ROUND(I174*H174,2)</f>
        <v>0</v>
      </c>
      <c r="K174" s="220" t="s">
        <v>247</v>
      </c>
      <c r="L174" s="48"/>
      <c r="M174" s="225" t="s">
        <v>39</v>
      </c>
      <c r="N174" s="226" t="s">
        <v>56</v>
      </c>
      <c r="O174" s="88"/>
      <c r="P174" s="227">
        <f>O174*H174</f>
        <v>0</v>
      </c>
      <c r="Q174" s="227">
        <v>0</v>
      </c>
      <c r="R174" s="227">
        <f>Q174*H174</f>
        <v>0</v>
      </c>
      <c r="S174" s="227">
        <v>0</v>
      </c>
      <c r="T174" s="228">
        <f>S174*H174</f>
        <v>0</v>
      </c>
      <c r="U174" s="42"/>
      <c r="V174" s="42"/>
      <c r="W174" s="42"/>
      <c r="X174" s="42"/>
      <c r="Y174" s="42"/>
      <c r="Z174" s="42"/>
      <c r="AA174" s="42"/>
      <c r="AB174" s="42"/>
      <c r="AC174" s="42"/>
      <c r="AD174" s="42"/>
      <c r="AE174" s="42"/>
      <c r="AR174" s="229" t="s">
        <v>462</v>
      </c>
      <c r="AT174" s="229" t="s">
        <v>243</v>
      </c>
      <c r="AU174" s="229" t="s">
        <v>113</v>
      </c>
      <c r="AY174" s="20" t="s">
        <v>241</v>
      </c>
      <c r="BE174" s="230">
        <f>IF(N174="základní",J174,0)</f>
        <v>0</v>
      </c>
      <c r="BF174" s="230">
        <f>IF(N174="snížená",J174,0)</f>
        <v>0</v>
      </c>
      <c r="BG174" s="230">
        <f>IF(N174="zákl. přenesená",J174,0)</f>
        <v>0</v>
      </c>
      <c r="BH174" s="230">
        <f>IF(N174="sníž. přenesená",J174,0)</f>
        <v>0</v>
      </c>
      <c r="BI174" s="230">
        <f>IF(N174="nulová",J174,0)</f>
        <v>0</v>
      </c>
      <c r="BJ174" s="20" t="s">
        <v>23</v>
      </c>
      <c r="BK174" s="230">
        <f>ROUND(I174*H174,2)</f>
        <v>0</v>
      </c>
      <c r="BL174" s="20" t="s">
        <v>462</v>
      </c>
      <c r="BM174" s="229" t="s">
        <v>1574</v>
      </c>
    </row>
    <row r="175" s="2" customFormat="1">
      <c r="A175" s="42"/>
      <c r="B175" s="43"/>
      <c r="C175" s="44"/>
      <c r="D175" s="231" t="s">
        <v>250</v>
      </c>
      <c r="E175" s="44"/>
      <c r="F175" s="232" t="s">
        <v>10933</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0" t="s">
        <v>250</v>
      </c>
      <c r="AU175" s="20" t="s">
        <v>113</v>
      </c>
    </row>
    <row r="176" s="2" customFormat="1" ht="16.5" customHeight="1">
      <c r="A176" s="42"/>
      <c r="B176" s="43"/>
      <c r="C176" s="218" t="s">
        <v>1037</v>
      </c>
      <c r="D176" s="218" t="s">
        <v>243</v>
      </c>
      <c r="E176" s="219" t="s">
        <v>10934</v>
      </c>
      <c r="F176" s="220" t="s">
        <v>10935</v>
      </c>
      <c r="G176" s="221" t="s">
        <v>561</v>
      </c>
      <c r="H176" s="222">
        <v>4</v>
      </c>
      <c r="I176" s="223"/>
      <c r="J176" s="224">
        <f>ROUND(I176*H176,2)</f>
        <v>0</v>
      </c>
      <c r="K176" s="220" t="s">
        <v>247</v>
      </c>
      <c r="L176" s="48"/>
      <c r="M176" s="225" t="s">
        <v>39</v>
      </c>
      <c r="N176" s="226" t="s">
        <v>56</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462</v>
      </c>
      <c r="AT176" s="229" t="s">
        <v>243</v>
      </c>
      <c r="AU176" s="229" t="s">
        <v>113</v>
      </c>
      <c r="AY176" s="20" t="s">
        <v>241</v>
      </c>
      <c r="BE176" s="230">
        <f>IF(N176="základní",J176,0)</f>
        <v>0</v>
      </c>
      <c r="BF176" s="230">
        <f>IF(N176="snížená",J176,0)</f>
        <v>0</v>
      </c>
      <c r="BG176" s="230">
        <f>IF(N176="zákl. přenesená",J176,0)</f>
        <v>0</v>
      </c>
      <c r="BH176" s="230">
        <f>IF(N176="sníž. přenesená",J176,0)</f>
        <v>0</v>
      </c>
      <c r="BI176" s="230">
        <f>IF(N176="nulová",J176,0)</f>
        <v>0</v>
      </c>
      <c r="BJ176" s="20" t="s">
        <v>23</v>
      </c>
      <c r="BK176" s="230">
        <f>ROUND(I176*H176,2)</f>
        <v>0</v>
      </c>
      <c r="BL176" s="20" t="s">
        <v>462</v>
      </c>
      <c r="BM176" s="229" t="s">
        <v>1631</v>
      </c>
    </row>
    <row r="177" s="2" customFormat="1">
      <c r="A177" s="42"/>
      <c r="B177" s="43"/>
      <c r="C177" s="44"/>
      <c r="D177" s="231" t="s">
        <v>250</v>
      </c>
      <c r="E177" s="44"/>
      <c r="F177" s="232" t="s">
        <v>10936</v>
      </c>
      <c r="G177" s="44"/>
      <c r="H177" s="44"/>
      <c r="I177" s="233"/>
      <c r="J177" s="44"/>
      <c r="K177" s="44"/>
      <c r="L177" s="48"/>
      <c r="M177" s="234"/>
      <c r="N177" s="235"/>
      <c r="O177" s="88"/>
      <c r="P177" s="88"/>
      <c r="Q177" s="88"/>
      <c r="R177" s="88"/>
      <c r="S177" s="88"/>
      <c r="T177" s="89"/>
      <c r="U177" s="42"/>
      <c r="V177" s="42"/>
      <c r="W177" s="42"/>
      <c r="X177" s="42"/>
      <c r="Y177" s="42"/>
      <c r="Z177" s="42"/>
      <c r="AA177" s="42"/>
      <c r="AB177" s="42"/>
      <c r="AC177" s="42"/>
      <c r="AD177" s="42"/>
      <c r="AE177" s="42"/>
      <c r="AT177" s="20" t="s">
        <v>250</v>
      </c>
      <c r="AU177" s="20" t="s">
        <v>113</v>
      </c>
    </row>
    <row r="178" s="2" customFormat="1" ht="16.5" customHeight="1">
      <c r="A178" s="42"/>
      <c r="B178" s="43"/>
      <c r="C178" s="218" t="s">
        <v>1043</v>
      </c>
      <c r="D178" s="218" t="s">
        <v>243</v>
      </c>
      <c r="E178" s="219" t="s">
        <v>10937</v>
      </c>
      <c r="F178" s="220" t="s">
        <v>10938</v>
      </c>
      <c r="G178" s="221" t="s">
        <v>8371</v>
      </c>
      <c r="H178" s="222">
        <v>24</v>
      </c>
      <c r="I178" s="223"/>
      <c r="J178" s="224">
        <f>ROUND(I178*H178,2)</f>
        <v>0</v>
      </c>
      <c r="K178" s="220" t="s">
        <v>247</v>
      </c>
      <c r="L178" s="48"/>
      <c r="M178" s="225" t="s">
        <v>39</v>
      </c>
      <c r="N178" s="226" t="s">
        <v>56</v>
      </c>
      <c r="O178" s="88"/>
      <c r="P178" s="227">
        <f>O178*H178</f>
        <v>0</v>
      </c>
      <c r="Q178" s="227">
        <v>0</v>
      </c>
      <c r="R178" s="227">
        <f>Q178*H178</f>
        <v>0</v>
      </c>
      <c r="S178" s="227">
        <v>0</v>
      </c>
      <c r="T178" s="228">
        <f>S178*H178</f>
        <v>0</v>
      </c>
      <c r="U178" s="42"/>
      <c r="V178" s="42"/>
      <c r="W178" s="42"/>
      <c r="X178" s="42"/>
      <c r="Y178" s="42"/>
      <c r="Z178" s="42"/>
      <c r="AA178" s="42"/>
      <c r="AB178" s="42"/>
      <c r="AC178" s="42"/>
      <c r="AD178" s="42"/>
      <c r="AE178" s="42"/>
      <c r="AR178" s="229" t="s">
        <v>5325</v>
      </c>
      <c r="AT178" s="229" t="s">
        <v>243</v>
      </c>
      <c r="AU178" s="229" t="s">
        <v>113</v>
      </c>
      <c r="AY178" s="20" t="s">
        <v>241</v>
      </c>
      <c r="BE178" s="230">
        <f>IF(N178="základní",J178,0)</f>
        <v>0</v>
      </c>
      <c r="BF178" s="230">
        <f>IF(N178="snížená",J178,0)</f>
        <v>0</v>
      </c>
      <c r="BG178" s="230">
        <f>IF(N178="zákl. přenesená",J178,0)</f>
        <v>0</v>
      </c>
      <c r="BH178" s="230">
        <f>IF(N178="sníž. přenesená",J178,0)</f>
        <v>0</v>
      </c>
      <c r="BI178" s="230">
        <f>IF(N178="nulová",J178,0)</f>
        <v>0</v>
      </c>
      <c r="BJ178" s="20" t="s">
        <v>23</v>
      </c>
      <c r="BK178" s="230">
        <f>ROUND(I178*H178,2)</f>
        <v>0</v>
      </c>
      <c r="BL178" s="20" t="s">
        <v>5325</v>
      </c>
      <c r="BM178" s="229" t="s">
        <v>10939</v>
      </c>
    </row>
    <row r="179" s="2" customFormat="1">
      <c r="A179" s="42"/>
      <c r="B179" s="43"/>
      <c r="C179" s="44"/>
      <c r="D179" s="231" t="s">
        <v>250</v>
      </c>
      <c r="E179" s="44"/>
      <c r="F179" s="232" t="s">
        <v>10940</v>
      </c>
      <c r="G179" s="44"/>
      <c r="H179" s="44"/>
      <c r="I179" s="233"/>
      <c r="J179" s="44"/>
      <c r="K179" s="44"/>
      <c r="L179" s="48"/>
      <c r="M179" s="234"/>
      <c r="N179" s="235"/>
      <c r="O179" s="88"/>
      <c r="P179" s="88"/>
      <c r="Q179" s="88"/>
      <c r="R179" s="88"/>
      <c r="S179" s="88"/>
      <c r="T179" s="89"/>
      <c r="U179" s="42"/>
      <c r="V179" s="42"/>
      <c r="W179" s="42"/>
      <c r="X179" s="42"/>
      <c r="Y179" s="42"/>
      <c r="Z179" s="42"/>
      <c r="AA179" s="42"/>
      <c r="AB179" s="42"/>
      <c r="AC179" s="42"/>
      <c r="AD179" s="42"/>
      <c r="AE179" s="42"/>
      <c r="AT179" s="20" t="s">
        <v>250</v>
      </c>
      <c r="AU179" s="20" t="s">
        <v>113</v>
      </c>
    </row>
    <row r="180" s="13" customFormat="1">
      <c r="A180" s="13"/>
      <c r="B180" s="236"/>
      <c r="C180" s="237"/>
      <c r="D180" s="238" t="s">
        <v>252</v>
      </c>
      <c r="E180" s="239" t="s">
        <v>39</v>
      </c>
      <c r="F180" s="240" t="s">
        <v>10941</v>
      </c>
      <c r="G180" s="237"/>
      <c r="H180" s="239" t="s">
        <v>39</v>
      </c>
      <c r="I180" s="241"/>
      <c r="J180" s="237"/>
      <c r="K180" s="237"/>
      <c r="L180" s="242"/>
      <c r="M180" s="243"/>
      <c r="N180" s="244"/>
      <c r="O180" s="244"/>
      <c r="P180" s="244"/>
      <c r="Q180" s="244"/>
      <c r="R180" s="244"/>
      <c r="S180" s="244"/>
      <c r="T180" s="245"/>
      <c r="U180" s="13"/>
      <c r="V180" s="13"/>
      <c r="W180" s="13"/>
      <c r="X180" s="13"/>
      <c r="Y180" s="13"/>
      <c r="Z180" s="13"/>
      <c r="AA180" s="13"/>
      <c r="AB180" s="13"/>
      <c r="AC180" s="13"/>
      <c r="AD180" s="13"/>
      <c r="AE180" s="13"/>
      <c r="AT180" s="246" t="s">
        <v>252</v>
      </c>
      <c r="AU180" s="246" t="s">
        <v>113</v>
      </c>
      <c r="AV180" s="13" t="s">
        <v>23</v>
      </c>
      <c r="AW180" s="13" t="s">
        <v>46</v>
      </c>
      <c r="AX180" s="13" t="s">
        <v>85</v>
      </c>
      <c r="AY180" s="246" t="s">
        <v>241</v>
      </c>
    </row>
    <row r="181" s="14" customFormat="1">
      <c r="A181" s="14"/>
      <c r="B181" s="247"/>
      <c r="C181" s="248"/>
      <c r="D181" s="238" t="s">
        <v>252</v>
      </c>
      <c r="E181" s="249" t="s">
        <v>39</v>
      </c>
      <c r="F181" s="250" t="s">
        <v>553</v>
      </c>
      <c r="G181" s="248"/>
      <c r="H181" s="251">
        <v>24</v>
      </c>
      <c r="I181" s="252"/>
      <c r="J181" s="248"/>
      <c r="K181" s="248"/>
      <c r="L181" s="253"/>
      <c r="M181" s="254"/>
      <c r="N181" s="255"/>
      <c r="O181" s="255"/>
      <c r="P181" s="255"/>
      <c r="Q181" s="255"/>
      <c r="R181" s="255"/>
      <c r="S181" s="255"/>
      <c r="T181" s="256"/>
      <c r="U181" s="14"/>
      <c r="V181" s="14"/>
      <c r="W181" s="14"/>
      <c r="X181" s="14"/>
      <c r="Y181" s="14"/>
      <c r="Z181" s="14"/>
      <c r="AA181" s="14"/>
      <c r="AB181" s="14"/>
      <c r="AC181" s="14"/>
      <c r="AD181" s="14"/>
      <c r="AE181" s="14"/>
      <c r="AT181" s="257" t="s">
        <v>252</v>
      </c>
      <c r="AU181" s="257" t="s">
        <v>113</v>
      </c>
      <c r="AV181" s="14" t="s">
        <v>93</v>
      </c>
      <c r="AW181" s="14" t="s">
        <v>46</v>
      </c>
      <c r="AX181" s="14" t="s">
        <v>23</v>
      </c>
      <c r="AY181" s="257" t="s">
        <v>241</v>
      </c>
    </row>
    <row r="182" s="2" customFormat="1" ht="16.5" customHeight="1">
      <c r="A182" s="42"/>
      <c r="B182" s="43"/>
      <c r="C182" s="218" t="s">
        <v>1049</v>
      </c>
      <c r="D182" s="218" t="s">
        <v>243</v>
      </c>
      <c r="E182" s="219" t="s">
        <v>10942</v>
      </c>
      <c r="F182" s="220" t="s">
        <v>10943</v>
      </c>
      <c r="G182" s="221" t="s">
        <v>561</v>
      </c>
      <c r="H182" s="222">
        <v>66</v>
      </c>
      <c r="I182" s="223"/>
      <c r="J182" s="224">
        <f>ROUND(I182*H182,2)</f>
        <v>0</v>
      </c>
      <c r="K182" s="220" t="s">
        <v>39</v>
      </c>
      <c r="L182" s="48"/>
      <c r="M182" s="225" t="s">
        <v>39</v>
      </c>
      <c r="N182" s="226" t="s">
        <v>56</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462</v>
      </c>
      <c r="AT182" s="229" t="s">
        <v>243</v>
      </c>
      <c r="AU182" s="229" t="s">
        <v>113</v>
      </c>
      <c r="AY182" s="20" t="s">
        <v>241</v>
      </c>
      <c r="BE182" s="230">
        <f>IF(N182="základní",J182,0)</f>
        <v>0</v>
      </c>
      <c r="BF182" s="230">
        <f>IF(N182="snížená",J182,0)</f>
        <v>0</v>
      </c>
      <c r="BG182" s="230">
        <f>IF(N182="zákl. přenesená",J182,0)</f>
        <v>0</v>
      </c>
      <c r="BH182" s="230">
        <f>IF(N182="sníž. přenesená",J182,0)</f>
        <v>0</v>
      </c>
      <c r="BI182" s="230">
        <f>IF(N182="nulová",J182,0)</f>
        <v>0</v>
      </c>
      <c r="BJ182" s="20" t="s">
        <v>23</v>
      </c>
      <c r="BK182" s="230">
        <f>ROUND(I182*H182,2)</f>
        <v>0</v>
      </c>
      <c r="BL182" s="20" t="s">
        <v>462</v>
      </c>
      <c r="BM182" s="229" t="s">
        <v>1645</v>
      </c>
    </row>
    <row r="183" s="2" customFormat="1" ht="16.5" customHeight="1">
      <c r="A183" s="42"/>
      <c r="B183" s="43"/>
      <c r="C183" s="218" t="s">
        <v>1062</v>
      </c>
      <c r="D183" s="218" t="s">
        <v>243</v>
      </c>
      <c r="E183" s="219" t="s">
        <v>10944</v>
      </c>
      <c r="F183" s="220" t="s">
        <v>10945</v>
      </c>
      <c r="G183" s="221" t="s">
        <v>561</v>
      </c>
      <c r="H183" s="222">
        <v>1</v>
      </c>
      <c r="I183" s="223"/>
      <c r="J183" s="224">
        <f>ROUND(I183*H183,2)</f>
        <v>0</v>
      </c>
      <c r="K183" s="220" t="s">
        <v>39</v>
      </c>
      <c r="L183" s="48"/>
      <c r="M183" s="225" t="s">
        <v>39</v>
      </c>
      <c r="N183" s="226" t="s">
        <v>56</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462</v>
      </c>
      <c r="AT183" s="229" t="s">
        <v>243</v>
      </c>
      <c r="AU183" s="229" t="s">
        <v>113</v>
      </c>
      <c r="AY183" s="20" t="s">
        <v>241</v>
      </c>
      <c r="BE183" s="230">
        <f>IF(N183="základní",J183,0)</f>
        <v>0</v>
      </c>
      <c r="BF183" s="230">
        <f>IF(N183="snížená",J183,0)</f>
        <v>0</v>
      </c>
      <c r="BG183" s="230">
        <f>IF(N183="zákl. přenesená",J183,0)</f>
        <v>0</v>
      </c>
      <c r="BH183" s="230">
        <f>IF(N183="sníž. přenesená",J183,0)</f>
        <v>0</v>
      </c>
      <c r="BI183" s="230">
        <f>IF(N183="nulová",J183,0)</f>
        <v>0</v>
      </c>
      <c r="BJ183" s="20" t="s">
        <v>23</v>
      </c>
      <c r="BK183" s="230">
        <f>ROUND(I183*H183,2)</f>
        <v>0</v>
      </c>
      <c r="BL183" s="20" t="s">
        <v>462</v>
      </c>
      <c r="BM183" s="229" t="s">
        <v>1681</v>
      </c>
    </row>
    <row r="184" s="2" customFormat="1" ht="24.15" customHeight="1">
      <c r="A184" s="42"/>
      <c r="B184" s="43"/>
      <c r="C184" s="218" t="s">
        <v>1080</v>
      </c>
      <c r="D184" s="218" t="s">
        <v>243</v>
      </c>
      <c r="E184" s="219" t="s">
        <v>10867</v>
      </c>
      <c r="F184" s="220" t="s">
        <v>10868</v>
      </c>
      <c r="G184" s="221" t="s">
        <v>8221</v>
      </c>
      <c r="H184" s="294"/>
      <c r="I184" s="223"/>
      <c r="J184" s="224">
        <f>ROUND(I184*H184,2)</f>
        <v>0</v>
      </c>
      <c r="K184" s="220" t="s">
        <v>247</v>
      </c>
      <c r="L184" s="48"/>
      <c r="M184" s="225" t="s">
        <v>39</v>
      </c>
      <c r="N184" s="226" t="s">
        <v>56</v>
      </c>
      <c r="O184" s="88"/>
      <c r="P184" s="227">
        <f>O184*H184</f>
        <v>0</v>
      </c>
      <c r="Q184" s="227">
        <v>0</v>
      </c>
      <c r="R184" s="227">
        <f>Q184*H184</f>
        <v>0</v>
      </c>
      <c r="S184" s="227">
        <v>0</v>
      </c>
      <c r="T184" s="228">
        <f>S184*H184</f>
        <v>0</v>
      </c>
      <c r="U184" s="42"/>
      <c r="V184" s="42"/>
      <c r="W184" s="42"/>
      <c r="X184" s="42"/>
      <c r="Y184" s="42"/>
      <c r="Z184" s="42"/>
      <c r="AA184" s="42"/>
      <c r="AB184" s="42"/>
      <c r="AC184" s="42"/>
      <c r="AD184" s="42"/>
      <c r="AE184" s="42"/>
      <c r="AR184" s="229" t="s">
        <v>462</v>
      </c>
      <c r="AT184" s="229" t="s">
        <v>243</v>
      </c>
      <c r="AU184" s="229" t="s">
        <v>113</v>
      </c>
      <c r="AY184" s="20" t="s">
        <v>241</v>
      </c>
      <c r="BE184" s="230">
        <f>IF(N184="základní",J184,0)</f>
        <v>0</v>
      </c>
      <c r="BF184" s="230">
        <f>IF(N184="snížená",J184,0)</f>
        <v>0</v>
      </c>
      <c r="BG184" s="230">
        <f>IF(N184="zákl. přenesená",J184,0)</f>
        <v>0</v>
      </c>
      <c r="BH184" s="230">
        <f>IF(N184="sníž. přenesená",J184,0)</f>
        <v>0</v>
      </c>
      <c r="BI184" s="230">
        <f>IF(N184="nulová",J184,0)</f>
        <v>0</v>
      </c>
      <c r="BJ184" s="20" t="s">
        <v>23</v>
      </c>
      <c r="BK184" s="230">
        <f>ROUND(I184*H184,2)</f>
        <v>0</v>
      </c>
      <c r="BL184" s="20" t="s">
        <v>462</v>
      </c>
      <c r="BM184" s="229" t="s">
        <v>10946</v>
      </c>
    </row>
    <row r="185" s="2" customFormat="1">
      <c r="A185" s="42"/>
      <c r="B185" s="43"/>
      <c r="C185" s="44"/>
      <c r="D185" s="231" t="s">
        <v>250</v>
      </c>
      <c r="E185" s="44"/>
      <c r="F185" s="232" t="s">
        <v>10870</v>
      </c>
      <c r="G185" s="44"/>
      <c r="H185" s="44"/>
      <c r="I185" s="233"/>
      <c r="J185" s="44"/>
      <c r="K185" s="44"/>
      <c r="L185" s="48"/>
      <c r="M185" s="234"/>
      <c r="N185" s="235"/>
      <c r="O185" s="88"/>
      <c r="P185" s="88"/>
      <c r="Q185" s="88"/>
      <c r="R185" s="88"/>
      <c r="S185" s="88"/>
      <c r="T185" s="89"/>
      <c r="U185" s="42"/>
      <c r="V185" s="42"/>
      <c r="W185" s="42"/>
      <c r="X185" s="42"/>
      <c r="Y185" s="42"/>
      <c r="Z185" s="42"/>
      <c r="AA185" s="42"/>
      <c r="AB185" s="42"/>
      <c r="AC185" s="42"/>
      <c r="AD185" s="42"/>
      <c r="AE185" s="42"/>
      <c r="AT185" s="20" t="s">
        <v>250</v>
      </c>
      <c r="AU185" s="20" t="s">
        <v>113</v>
      </c>
    </row>
    <row r="186" s="12" customFormat="1" ht="20.88" customHeight="1">
      <c r="A186" s="12"/>
      <c r="B186" s="202"/>
      <c r="C186" s="203"/>
      <c r="D186" s="204" t="s">
        <v>84</v>
      </c>
      <c r="E186" s="216" t="s">
        <v>10947</v>
      </c>
      <c r="F186" s="216" t="s">
        <v>10948</v>
      </c>
      <c r="G186" s="203"/>
      <c r="H186" s="203"/>
      <c r="I186" s="206"/>
      <c r="J186" s="217">
        <f>BK186</f>
        <v>0</v>
      </c>
      <c r="K186" s="203"/>
      <c r="L186" s="208"/>
      <c r="M186" s="209"/>
      <c r="N186" s="210"/>
      <c r="O186" s="210"/>
      <c r="P186" s="211">
        <f>SUM(P187:P329)</f>
        <v>0</v>
      </c>
      <c r="Q186" s="210"/>
      <c r="R186" s="211">
        <f>SUM(R187:R329)</f>
        <v>0</v>
      </c>
      <c r="S186" s="210"/>
      <c r="T186" s="212">
        <f>SUM(T187:T329)</f>
        <v>0.070000000000000007</v>
      </c>
      <c r="U186" s="12"/>
      <c r="V186" s="12"/>
      <c r="W186" s="12"/>
      <c r="X186" s="12"/>
      <c r="Y186" s="12"/>
      <c r="Z186" s="12"/>
      <c r="AA186" s="12"/>
      <c r="AB186" s="12"/>
      <c r="AC186" s="12"/>
      <c r="AD186" s="12"/>
      <c r="AE186" s="12"/>
      <c r="AR186" s="213" t="s">
        <v>93</v>
      </c>
      <c r="AT186" s="214" t="s">
        <v>84</v>
      </c>
      <c r="AU186" s="214" t="s">
        <v>93</v>
      </c>
      <c r="AY186" s="213" t="s">
        <v>241</v>
      </c>
      <c r="BK186" s="215">
        <f>SUM(BK187:BK329)</f>
        <v>0</v>
      </c>
    </row>
    <row r="187" s="2" customFormat="1" ht="16.5" customHeight="1">
      <c r="A187" s="42"/>
      <c r="B187" s="43"/>
      <c r="C187" s="218" t="s">
        <v>1087</v>
      </c>
      <c r="D187" s="218" t="s">
        <v>243</v>
      </c>
      <c r="E187" s="219" t="s">
        <v>10949</v>
      </c>
      <c r="F187" s="220" t="s">
        <v>10950</v>
      </c>
      <c r="G187" s="221" t="s">
        <v>561</v>
      </c>
      <c r="H187" s="222">
        <v>4</v>
      </c>
      <c r="I187" s="223"/>
      <c r="J187" s="224">
        <f>ROUND(I187*H187,2)</f>
        <v>0</v>
      </c>
      <c r="K187" s="220" t="s">
        <v>247</v>
      </c>
      <c r="L187" s="48"/>
      <c r="M187" s="225" t="s">
        <v>39</v>
      </c>
      <c r="N187" s="226" t="s">
        <v>56</v>
      </c>
      <c r="O187" s="88"/>
      <c r="P187" s="227">
        <f>O187*H187</f>
        <v>0</v>
      </c>
      <c r="Q187" s="227">
        <v>0</v>
      </c>
      <c r="R187" s="227">
        <f>Q187*H187</f>
        <v>0</v>
      </c>
      <c r="S187" s="227">
        <v>0</v>
      </c>
      <c r="T187" s="228">
        <f>S187*H187</f>
        <v>0</v>
      </c>
      <c r="U187" s="42"/>
      <c r="V187" s="42"/>
      <c r="W187" s="42"/>
      <c r="X187" s="42"/>
      <c r="Y187" s="42"/>
      <c r="Z187" s="42"/>
      <c r="AA187" s="42"/>
      <c r="AB187" s="42"/>
      <c r="AC187" s="42"/>
      <c r="AD187" s="42"/>
      <c r="AE187" s="42"/>
      <c r="AR187" s="229" t="s">
        <v>462</v>
      </c>
      <c r="AT187" s="229" t="s">
        <v>243</v>
      </c>
      <c r="AU187" s="229" t="s">
        <v>113</v>
      </c>
      <c r="AY187" s="20" t="s">
        <v>241</v>
      </c>
      <c r="BE187" s="230">
        <f>IF(N187="základní",J187,0)</f>
        <v>0</v>
      </c>
      <c r="BF187" s="230">
        <f>IF(N187="snížená",J187,0)</f>
        <v>0</v>
      </c>
      <c r="BG187" s="230">
        <f>IF(N187="zákl. přenesená",J187,0)</f>
        <v>0</v>
      </c>
      <c r="BH187" s="230">
        <f>IF(N187="sníž. přenesená",J187,0)</f>
        <v>0</v>
      </c>
      <c r="BI187" s="230">
        <f>IF(N187="nulová",J187,0)</f>
        <v>0</v>
      </c>
      <c r="BJ187" s="20" t="s">
        <v>23</v>
      </c>
      <c r="BK187" s="230">
        <f>ROUND(I187*H187,2)</f>
        <v>0</v>
      </c>
      <c r="BL187" s="20" t="s">
        <v>462</v>
      </c>
      <c r="BM187" s="229" t="s">
        <v>1771</v>
      </c>
    </row>
    <row r="188" s="2" customFormat="1">
      <c r="A188" s="42"/>
      <c r="B188" s="43"/>
      <c r="C188" s="44"/>
      <c r="D188" s="231" t="s">
        <v>250</v>
      </c>
      <c r="E188" s="44"/>
      <c r="F188" s="232" t="s">
        <v>10951</v>
      </c>
      <c r="G188" s="44"/>
      <c r="H188" s="44"/>
      <c r="I188" s="233"/>
      <c r="J188" s="44"/>
      <c r="K188" s="44"/>
      <c r="L188" s="48"/>
      <c r="M188" s="234"/>
      <c r="N188" s="235"/>
      <c r="O188" s="88"/>
      <c r="P188" s="88"/>
      <c r="Q188" s="88"/>
      <c r="R188" s="88"/>
      <c r="S188" s="88"/>
      <c r="T188" s="89"/>
      <c r="U188" s="42"/>
      <c r="V188" s="42"/>
      <c r="W188" s="42"/>
      <c r="X188" s="42"/>
      <c r="Y188" s="42"/>
      <c r="Z188" s="42"/>
      <c r="AA188" s="42"/>
      <c r="AB188" s="42"/>
      <c r="AC188" s="42"/>
      <c r="AD188" s="42"/>
      <c r="AE188" s="42"/>
      <c r="AT188" s="20" t="s">
        <v>250</v>
      </c>
      <c r="AU188" s="20" t="s">
        <v>113</v>
      </c>
    </row>
    <row r="189" s="2" customFormat="1" ht="21.75" customHeight="1">
      <c r="A189" s="42"/>
      <c r="B189" s="43"/>
      <c r="C189" s="280" t="s">
        <v>1094</v>
      </c>
      <c r="D189" s="280" t="s">
        <v>463</v>
      </c>
      <c r="E189" s="281" t="s">
        <v>10952</v>
      </c>
      <c r="F189" s="282" t="s">
        <v>10953</v>
      </c>
      <c r="G189" s="283" t="s">
        <v>561</v>
      </c>
      <c r="H189" s="284">
        <v>4</v>
      </c>
      <c r="I189" s="285"/>
      <c r="J189" s="286">
        <f>ROUND(I189*H189,2)</f>
        <v>0</v>
      </c>
      <c r="K189" s="282" t="s">
        <v>39</v>
      </c>
      <c r="L189" s="287"/>
      <c r="M189" s="288" t="s">
        <v>39</v>
      </c>
      <c r="N189" s="289" t="s">
        <v>56</v>
      </c>
      <c r="O189" s="88"/>
      <c r="P189" s="227">
        <f>O189*H189</f>
        <v>0</v>
      </c>
      <c r="Q189" s="227">
        <v>0</v>
      </c>
      <c r="R189" s="227">
        <f>Q189*H189</f>
        <v>0</v>
      </c>
      <c r="S189" s="227">
        <v>0</v>
      </c>
      <c r="T189" s="228">
        <f>S189*H189</f>
        <v>0</v>
      </c>
      <c r="U189" s="42"/>
      <c r="V189" s="42"/>
      <c r="W189" s="42"/>
      <c r="X189" s="42"/>
      <c r="Y189" s="42"/>
      <c r="Z189" s="42"/>
      <c r="AA189" s="42"/>
      <c r="AB189" s="42"/>
      <c r="AC189" s="42"/>
      <c r="AD189" s="42"/>
      <c r="AE189" s="42"/>
      <c r="AR189" s="229" t="s">
        <v>660</v>
      </c>
      <c r="AT189" s="229" t="s">
        <v>463</v>
      </c>
      <c r="AU189" s="229" t="s">
        <v>113</v>
      </c>
      <c r="AY189" s="20" t="s">
        <v>241</v>
      </c>
      <c r="BE189" s="230">
        <f>IF(N189="základní",J189,0)</f>
        <v>0</v>
      </c>
      <c r="BF189" s="230">
        <f>IF(N189="snížená",J189,0)</f>
        <v>0</v>
      </c>
      <c r="BG189" s="230">
        <f>IF(N189="zákl. přenesená",J189,0)</f>
        <v>0</v>
      </c>
      <c r="BH189" s="230">
        <f>IF(N189="sníž. přenesená",J189,0)</f>
        <v>0</v>
      </c>
      <c r="BI189" s="230">
        <f>IF(N189="nulová",J189,0)</f>
        <v>0</v>
      </c>
      <c r="BJ189" s="20" t="s">
        <v>23</v>
      </c>
      <c r="BK189" s="230">
        <f>ROUND(I189*H189,2)</f>
        <v>0</v>
      </c>
      <c r="BL189" s="20" t="s">
        <v>462</v>
      </c>
      <c r="BM189" s="229" t="s">
        <v>1747</v>
      </c>
    </row>
    <row r="190" s="2" customFormat="1" ht="16.5" customHeight="1">
      <c r="A190" s="42"/>
      <c r="B190" s="43"/>
      <c r="C190" s="218" t="s">
        <v>1103</v>
      </c>
      <c r="D190" s="218" t="s">
        <v>243</v>
      </c>
      <c r="E190" s="219" t="s">
        <v>10954</v>
      </c>
      <c r="F190" s="220" t="s">
        <v>10955</v>
      </c>
      <c r="G190" s="221" t="s">
        <v>561</v>
      </c>
      <c r="H190" s="222">
        <v>2</v>
      </c>
      <c r="I190" s="223"/>
      <c r="J190" s="224">
        <f>ROUND(I190*H190,2)</f>
        <v>0</v>
      </c>
      <c r="K190" s="220" t="s">
        <v>247</v>
      </c>
      <c r="L190" s="48"/>
      <c r="M190" s="225" t="s">
        <v>39</v>
      </c>
      <c r="N190" s="226" t="s">
        <v>56</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462</v>
      </c>
      <c r="AT190" s="229" t="s">
        <v>243</v>
      </c>
      <c r="AU190" s="229" t="s">
        <v>113</v>
      </c>
      <c r="AY190" s="20" t="s">
        <v>241</v>
      </c>
      <c r="BE190" s="230">
        <f>IF(N190="základní",J190,0)</f>
        <v>0</v>
      </c>
      <c r="BF190" s="230">
        <f>IF(N190="snížená",J190,0)</f>
        <v>0</v>
      </c>
      <c r="BG190" s="230">
        <f>IF(N190="zákl. přenesená",J190,0)</f>
        <v>0</v>
      </c>
      <c r="BH190" s="230">
        <f>IF(N190="sníž. přenesená",J190,0)</f>
        <v>0</v>
      </c>
      <c r="BI190" s="230">
        <f>IF(N190="nulová",J190,0)</f>
        <v>0</v>
      </c>
      <c r="BJ190" s="20" t="s">
        <v>23</v>
      </c>
      <c r="BK190" s="230">
        <f>ROUND(I190*H190,2)</f>
        <v>0</v>
      </c>
      <c r="BL190" s="20" t="s">
        <v>462</v>
      </c>
      <c r="BM190" s="229" t="s">
        <v>1732</v>
      </c>
    </row>
    <row r="191" s="2" customFormat="1">
      <c r="A191" s="42"/>
      <c r="B191" s="43"/>
      <c r="C191" s="44"/>
      <c r="D191" s="231" t="s">
        <v>250</v>
      </c>
      <c r="E191" s="44"/>
      <c r="F191" s="232" t="s">
        <v>10956</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0" t="s">
        <v>250</v>
      </c>
      <c r="AU191" s="20" t="s">
        <v>113</v>
      </c>
    </row>
    <row r="192" s="2" customFormat="1" ht="16.5" customHeight="1">
      <c r="A192" s="42"/>
      <c r="B192" s="43"/>
      <c r="C192" s="280" t="s">
        <v>1115</v>
      </c>
      <c r="D192" s="280" t="s">
        <v>463</v>
      </c>
      <c r="E192" s="281" t="s">
        <v>10957</v>
      </c>
      <c r="F192" s="282" t="s">
        <v>10958</v>
      </c>
      <c r="G192" s="283" t="s">
        <v>561</v>
      </c>
      <c r="H192" s="284">
        <v>2</v>
      </c>
      <c r="I192" s="285"/>
      <c r="J192" s="286">
        <f>ROUND(I192*H192,2)</f>
        <v>0</v>
      </c>
      <c r="K192" s="282" t="s">
        <v>39</v>
      </c>
      <c r="L192" s="287"/>
      <c r="M192" s="288" t="s">
        <v>39</v>
      </c>
      <c r="N192" s="289" t="s">
        <v>56</v>
      </c>
      <c r="O192" s="88"/>
      <c r="P192" s="227">
        <f>O192*H192</f>
        <v>0</v>
      </c>
      <c r="Q192" s="227">
        <v>0</v>
      </c>
      <c r="R192" s="227">
        <f>Q192*H192</f>
        <v>0</v>
      </c>
      <c r="S192" s="227">
        <v>0</v>
      </c>
      <c r="T192" s="228">
        <f>S192*H192</f>
        <v>0</v>
      </c>
      <c r="U192" s="42"/>
      <c r="V192" s="42"/>
      <c r="W192" s="42"/>
      <c r="X192" s="42"/>
      <c r="Y192" s="42"/>
      <c r="Z192" s="42"/>
      <c r="AA192" s="42"/>
      <c r="AB192" s="42"/>
      <c r="AC192" s="42"/>
      <c r="AD192" s="42"/>
      <c r="AE192" s="42"/>
      <c r="AR192" s="229" t="s">
        <v>660</v>
      </c>
      <c r="AT192" s="229" t="s">
        <v>463</v>
      </c>
      <c r="AU192" s="229" t="s">
        <v>113</v>
      </c>
      <c r="AY192" s="20" t="s">
        <v>241</v>
      </c>
      <c r="BE192" s="230">
        <f>IF(N192="základní",J192,0)</f>
        <v>0</v>
      </c>
      <c r="BF192" s="230">
        <f>IF(N192="snížená",J192,0)</f>
        <v>0</v>
      </c>
      <c r="BG192" s="230">
        <f>IF(N192="zákl. přenesená",J192,0)</f>
        <v>0</v>
      </c>
      <c r="BH192" s="230">
        <f>IF(N192="sníž. přenesená",J192,0)</f>
        <v>0</v>
      </c>
      <c r="BI192" s="230">
        <f>IF(N192="nulová",J192,0)</f>
        <v>0</v>
      </c>
      <c r="BJ192" s="20" t="s">
        <v>23</v>
      </c>
      <c r="BK192" s="230">
        <f>ROUND(I192*H192,2)</f>
        <v>0</v>
      </c>
      <c r="BL192" s="20" t="s">
        <v>462</v>
      </c>
      <c r="BM192" s="229" t="s">
        <v>1703</v>
      </c>
    </row>
    <row r="193" s="2" customFormat="1" ht="16.5" customHeight="1">
      <c r="A193" s="42"/>
      <c r="B193" s="43"/>
      <c r="C193" s="280" t="s">
        <v>1122</v>
      </c>
      <c r="D193" s="280" t="s">
        <v>463</v>
      </c>
      <c r="E193" s="281" t="s">
        <v>10959</v>
      </c>
      <c r="F193" s="282" t="s">
        <v>10960</v>
      </c>
      <c r="G193" s="283" t="s">
        <v>561</v>
      </c>
      <c r="H193" s="284">
        <v>20</v>
      </c>
      <c r="I193" s="285"/>
      <c r="J193" s="286">
        <f>ROUND(I193*H193,2)</f>
        <v>0</v>
      </c>
      <c r="K193" s="282" t="s">
        <v>39</v>
      </c>
      <c r="L193" s="287"/>
      <c r="M193" s="288" t="s">
        <v>39</v>
      </c>
      <c r="N193" s="289" t="s">
        <v>56</v>
      </c>
      <c r="O193" s="88"/>
      <c r="P193" s="227">
        <f>O193*H193</f>
        <v>0</v>
      </c>
      <c r="Q193" s="227">
        <v>0</v>
      </c>
      <c r="R193" s="227">
        <f>Q193*H193</f>
        <v>0</v>
      </c>
      <c r="S193" s="227">
        <v>0</v>
      </c>
      <c r="T193" s="228">
        <f>S193*H193</f>
        <v>0</v>
      </c>
      <c r="U193" s="42"/>
      <c r="V193" s="42"/>
      <c r="W193" s="42"/>
      <c r="X193" s="42"/>
      <c r="Y193" s="42"/>
      <c r="Z193" s="42"/>
      <c r="AA193" s="42"/>
      <c r="AB193" s="42"/>
      <c r="AC193" s="42"/>
      <c r="AD193" s="42"/>
      <c r="AE193" s="42"/>
      <c r="AR193" s="229" t="s">
        <v>660</v>
      </c>
      <c r="AT193" s="229" t="s">
        <v>463</v>
      </c>
      <c r="AU193" s="229" t="s">
        <v>113</v>
      </c>
      <c r="AY193" s="20" t="s">
        <v>241</v>
      </c>
      <c r="BE193" s="230">
        <f>IF(N193="základní",J193,0)</f>
        <v>0</v>
      </c>
      <c r="BF193" s="230">
        <f>IF(N193="snížená",J193,0)</f>
        <v>0</v>
      </c>
      <c r="BG193" s="230">
        <f>IF(N193="zákl. přenesená",J193,0)</f>
        <v>0</v>
      </c>
      <c r="BH193" s="230">
        <f>IF(N193="sníž. přenesená",J193,0)</f>
        <v>0</v>
      </c>
      <c r="BI193" s="230">
        <f>IF(N193="nulová",J193,0)</f>
        <v>0</v>
      </c>
      <c r="BJ193" s="20" t="s">
        <v>23</v>
      </c>
      <c r="BK193" s="230">
        <f>ROUND(I193*H193,2)</f>
        <v>0</v>
      </c>
      <c r="BL193" s="20" t="s">
        <v>462</v>
      </c>
      <c r="BM193" s="229" t="s">
        <v>1718</v>
      </c>
    </row>
    <row r="194" s="2" customFormat="1" ht="16.5" customHeight="1">
      <c r="A194" s="42"/>
      <c r="B194" s="43"/>
      <c r="C194" s="218" t="s">
        <v>1133</v>
      </c>
      <c r="D194" s="218" t="s">
        <v>243</v>
      </c>
      <c r="E194" s="219" t="s">
        <v>10961</v>
      </c>
      <c r="F194" s="220" t="s">
        <v>10962</v>
      </c>
      <c r="G194" s="221" t="s">
        <v>561</v>
      </c>
      <c r="H194" s="222">
        <v>2</v>
      </c>
      <c r="I194" s="223"/>
      <c r="J194" s="224">
        <f>ROUND(I194*H194,2)</f>
        <v>0</v>
      </c>
      <c r="K194" s="220" t="s">
        <v>39</v>
      </c>
      <c r="L194" s="48"/>
      <c r="M194" s="225" t="s">
        <v>39</v>
      </c>
      <c r="N194" s="226" t="s">
        <v>56</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462</v>
      </c>
      <c r="AT194" s="229" t="s">
        <v>243</v>
      </c>
      <c r="AU194" s="229" t="s">
        <v>113</v>
      </c>
      <c r="AY194" s="20" t="s">
        <v>241</v>
      </c>
      <c r="BE194" s="230">
        <f>IF(N194="základní",J194,0)</f>
        <v>0</v>
      </c>
      <c r="BF194" s="230">
        <f>IF(N194="snížená",J194,0)</f>
        <v>0</v>
      </c>
      <c r="BG194" s="230">
        <f>IF(N194="zákl. přenesená",J194,0)</f>
        <v>0</v>
      </c>
      <c r="BH194" s="230">
        <f>IF(N194="sníž. přenesená",J194,0)</f>
        <v>0</v>
      </c>
      <c r="BI194" s="230">
        <f>IF(N194="nulová",J194,0)</f>
        <v>0</v>
      </c>
      <c r="BJ194" s="20" t="s">
        <v>23</v>
      </c>
      <c r="BK194" s="230">
        <f>ROUND(I194*H194,2)</f>
        <v>0</v>
      </c>
      <c r="BL194" s="20" t="s">
        <v>462</v>
      </c>
      <c r="BM194" s="229" t="s">
        <v>1861</v>
      </c>
    </row>
    <row r="195" s="2" customFormat="1" ht="16.5" customHeight="1">
      <c r="A195" s="42"/>
      <c r="B195" s="43"/>
      <c r="C195" s="280" t="s">
        <v>1145</v>
      </c>
      <c r="D195" s="280" t="s">
        <v>463</v>
      </c>
      <c r="E195" s="281" t="s">
        <v>10963</v>
      </c>
      <c r="F195" s="282" t="s">
        <v>10964</v>
      </c>
      <c r="G195" s="283" t="s">
        <v>561</v>
      </c>
      <c r="H195" s="284">
        <v>2</v>
      </c>
      <c r="I195" s="285"/>
      <c r="J195" s="286">
        <f>ROUND(I195*H195,2)</f>
        <v>0</v>
      </c>
      <c r="K195" s="282" t="s">
        <v>39</v>
      </c>
      <c r="L195" s="287"/>
      <c r="M195" s="288" t="s">
        <v>39</v>
      </c>
      <c r="N195" s="289" t="s">
        <v>56</v>
      </c>
      <c r="O195" s="88"/>
      <c r="P195" s="227">
        <f>O195*H195</f>
        <v>0</v>
      </c>
      <c r="Q195" s="227">
        <v>0</v>
      </c>
      <c r="R195" s="227">
        <f>Q195*H195</f>
        <v>0</v>
      </c>
      <c r="S195" s="227">
        <v>0</v>
      </c>
      <c r="T195" s="228">
        <f>S195*H195</f>
        <v>0</v>
      </c>
      <c r="U195" s="42"/>
      <c r="V195" s="42"/>
      <c r="W195" s="42"/>
      <c r="X195" s="42"/>
      <c r="Y195" s="42"/>
      <c r="Z195" s="42"/>
      <c r="AA195" s="42"/>
      <c r="AB195" s="42"/>
      <c r="AC195" s="42"/>
      <c r="AD195" s="42"/>
      <c r="AE195" s="42"/>
      <c r="AR195" s="229" t="s">
        <v>660</v>
      </c>
      <c r="AT195" s="229" t="s">
        <v>463</v>
      </c>
      <c r="AU195" s="229" t="s">
        <v>113</v>
      </c>
      <c r="AY195" s="20" t="s">
        <v>241</v>
      </c>
      <c r="BE195" s="230">
        <f>IF(N195="základní",J195,0)</f>
        <v>0</v>
      </c>
      <c r="BF195" s="230">
        <f>IF(N195="snížená",J195,0)</f>
        <v>0</v>
      </c>
      <c r="BG195" s="230">
        <f>IF(N195="zákl. přenesená",J195,0)</f>
        <v>0</v>
      </c>
      <c r="BH195" s="230">
        <f>IF(N195="sníž. přenesená",J195,0)</f>
        <v>0</v>
      </c>
      <c r="BI195" s="230">
        <f>IF(N195="nulová",J195,0)</f>
        <v>0</v>
      </c>
      <c r="BJ195" s="20" t="s">
        <v>23</v>
      </c>
      <c r="BK195" s="230">
        <f>ROUND(I195*H195,2)</f>
        <v>0</v>
      </c>
      <c r="BL195" s="20" t="s">
        <v>462</v>
      </c>
      <c r="BM195" s="229" t="s">
        <v>1819</v>
      </c>
    </row>
    <row r="196" s="2" customFormat="1" ht="16.5" customHeight="1">
      <c r="A196" s="42"/>
      <c r="B196" s="43"/>
      <c r="C196" s="218" t="s">
        <v>1159</v>
      </c>
      <c r="D196" s="218" t="s">
        <v>243</v>
      </c>
      <c r="E196" s="219" t="s">
        <v>10965</v>
      </c>
      <c r="F196" s="220" t="s">
        <v>10966</v>
      </c>
      <c r="G196" s="221" t="s">
        <v>561</v>
      </c>
      <c r="H196" s="222">
        <v>8</v>
      </c>
      <c r="I196" s="223"/>
      <c r="J196" s="224">
        <f>ROUND(I196*H196,2)</f>
        <v>0</v>
      </c>
      <c r="K196" s="220" t="s">
        <v>247</v>
      </c>
      <c r="L196" s="48"/>
      <c r="M196" s="225" t="s">
        <v>39</v>
      </c>
      <c r="N196" s="226" t="s">
        <v>56</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462</v>
      </c>
      <c r="AT196" s="229" t="s">
        <v>243</v>
      </c>
      <c r="AU196" s="229" t="s">
        <v>113</v>
      </c>
      <c r="AY196" s="20" t="s">
        <v>241</v>
      </c>
      <c r="BE196" s="230">
        <f>IF(N196="základní",J196,0)</f>
        <v>0</v>
      </c>
      <c r="BF196" s="230">
        <f>IF(N196="snížená",J196,0)</f>
        <v>0</v>
      </c>
      <c r="BG196" s="230">
        <f>IF(N196="zákl. přenesená",J196,0)</f>
        <v>0</v>
      </c>
      <c r="BH196" s="230">
        <f>IF(N196="sníž. přenesená",J196,0)</f>
        <v>0</v>
      </c>
      <c r="BI196" s="230">
        <f>IF(N196="nulová",J196,0)</f>
        <v>0</v>
      </c>
      <c r="BJ196" s="20" t="s">
        <v>23</v>
      </c>
      <c r="BK196" s="230">
        <f>ROUND(I196*H196,2)</f>
        <v>0</v>
      </c>
      <c r="BL196" s="20" t="s">
        <v>462</v>
      </c>
      <c r="BM196" s="229" t="s">
        <v>1893</v>
      </c>
    </row>
    <row r="197" s="2" customFormat="1">
      <c r="A197" s="42"/>
      <c r="B197" s="43"/>
      <c r="C197" s="44"/>
      <c r="D197" s="231" t="s">
        <v>250</v>
      </c>
      <c r="E197" s="44"/>
      <c r="F197" s="232" t="s">
        <v>10967</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0" t="s">
        <v>250</v>
      </c>
      <c r="AU197" s="20" t="s">
        <v>113</v>
      </c>
    </row>
    <row r="198" s="2" customFormat="1" ht="16.5" customHeight="1">
      <c r="A198" s="42"/>
      <c r="B198" s="43"/>
      <c r="C198" s="280" t="s">
        <v>1168</v>
      </c>
      <c r="D198" s="280" t="s">
        <v>463</v>
      </c>
      <c r="E198" s="281" t="s">
        <v>10968</v>
      </c>
      <c r="F198" s="282" t="s">
        <v>10969</v>
      </c>
      <c r="G198" s="283" t="s">
        <v>561</v>
      </c>
      <c r="H198" s="284">
        <v>8</v>
      </c>
      <c r="I198" s="285"/>
      <c r="J198" s="286">
        <f>ROUND(I198*H198,2)</f>
        <v>0</v>
      </c>
      <c r="K198" s="282" t="s">
        <v>39</v>
      </c>
      <c r="L198" s="287"/>
      <c r="M198" s="288" t="s">
        <v>39</v>
      </c>
      <c r="N198" s="289" t="s">
        <v>56</v>
      </c>
      <c r="O198" s="88"/>
      <c r="P198" s="227">
        <f>O198*H198</f>
        <v>0</v>
      </c>
      <c r="Q198" s="227">
        <v>0</v>
      </c>
      <c r="R198" s="227">
        <f>Q198*H198</f>
        <v>0</v>
      </c>
      <c r="S198" s="227">
        <v>0</v>
      </c>
      <c r="T198" s="228">
        <f>S198*H198</f>
        <v>0</v>
      </c>
      <c r="U198" s="42"/>
      <c r="V198" s="42"/>
      <c r="W198" s="42"/>
      <c r="X198" s="42"/>
      <c r="Y198" s="42"/>
      <c r="Z198" s="42"/>
      <c r="AA198" s="42"/>
      <c r="AB198" s="42"/>
      <c r="AC198" s="42"/>
      <c r="AD198" s="42"/>
      <c r="AE198" s="42"/>
      <c r="AR198" s="229" t="s">
        <v>660</v>
      </c>
      <c r="AT198" s="229" t="s">
        <v>463</v>
      </c>
      <c r="AU198" s="229" t="s">
        <v>113</v>
      </c>
      <c r="AY198" s="20" t="s">
        <v>241</v>
      </c>
      <c r="BE198" s="230">
        <f>IF(N198="základní",J198,0)</f>
        <v>0</v>
      </c>
      <c r="BF198" s="230">
        <f>IF(N198="snížená",J198,0)</f>
        <v>0</v>
      </c>
      <c r="BG198" s="230">
        <f>IF(N198="zákl. přenesená",J198,0)</f>
        <v>0</v>
      </c>
      <c r="BH198" s="230">
        <f>IF(N198="sníž. přenesená",J198,0)</f>
        <v>0</v>
      </c>
      <c r="BI198" s="230">
        <f>IF(N198="nulová",J198,0)</f>
        <v>0</v>
      </c>
      <c r="BJ198" s="20" t="s">
        <v>23</v>
      </c>
      <c r="BK198" s="230">
        <f>ROUND(I198*H198,2)</f>
        <v>0</v>
      </c>
      <c r="BL198" s="20" t="s">
        <v>462</v>
      </c>
      <c r="BM198" s="229" t="s">
        <v>1884</v>
      </c>
    </row>
    <row r="199" s="2" customFormat="1" ht="21.75" customHeight="1">
      <c r="A199" s="42"/>
      <c r="B199" s="43"/>
      <c r="C199" s="218" t="s">
        <v>1176</v>
      </c>
      <c r="D199" s="218" t="s">
        <v>243</v>
      </c>
      <c r="E199" s="219" t="s">
        <v>10970</v>
      </c>
      <c r="F199" s="220" t="s">
        <v>10971</v>
      </c>
      <c r="G199" s="221" t="s">
        <v>561</v>
      </c>
      <c r="H199" s="222">
        <v>19</v>
      </c>
      <c r="I199" s="223"/>
      <c r="J199" s="224">
        <f>ROUND(I199*H199,2)</f>
        <v>0</v>
      </c>
      <c r="K199" s="220" t="s">
        <v>247</v>
      </c>
      <c r="L199" s="48"/>
      <c r="M199" s="225" t="s">
        <v>39</v>
      </c>
      <c r="N199" s="226" t="s">
        <v>56</v>
      </c>
      <c r="O199" s="88"/>
      <c r="P199" s="227">
        <f>O199*H199</f>
        <v>0</v>
      </c>
      <c r="Q199" s="227">
        <v>0</v>
      </c>
      <c r="R199" s="227">
        <f>Q199*H199</f>
        <v>0</v>
      </c>
      <c r="S199" s="227">
        <v>0</v>
      </c>
      <c r="T199" s="228">
        <f>S199*H199</f>
        <v>0</v>
      </c>
      <c r="U199" s="42"/>
      <c r="V199" s="42"/>
      <c r="W199" s="42"/>
      <c r="X199" s="42"/>
      <c r="Y199" s="42"/>
      <c r="Z199" s="42"/>
      <c r="AA199" s="42"/>
      <c r="AB199" s="42"/>
      <c r="AC199" s="42"/>
      <c r="AD199" s="42"/>
      <c r="AE199" s="42"/>
      <c r="AR199" s="229" t="s">
        <v>462</v>
      </c>
      <c r="AT199" s="229" t="s">
        <v>243</v>
      </c>
      <c r="AU199" s="229" t="s">
        <v>113</v>
      </c>
      <c r="AY199" s="20" t="s">
        <v>241</v>
      </c>
      <c r="BE199" s="230">
        <f>IF(N199="základní",J199,0)</f>
        <v>0</v>
      </c>
      <c r="BF199" s="230">
        <f>IF(N199="snížená",J199,0)</f>
        <v>0</v>
      </c>
      <c r="BG199" s="230">
        <f>IF(N199="zákl. přenesená",J199,0)</f>
        <v>0</v>
      </c>
      <c r="BH199" s="230">
        <f>IF(N199="sníž. přenesená",J199,0)</f>
        <v>0</v>
      </c>
      <c r="BI199" s="230">
        <f>IF(N199="nulová",J199,0)</f>
        <v>0</v>
      </c>
      <c r="BJ199" s="20" t="s">
        <v>23</v>
      </c>
      <c r="BK199" s="230">
        <f>ROUND(I199*H199,2)</f>
        <v>0</v>
      </c>
      <c r="BL199" s="20" t="s">
        <v>462</v>
      </c>
      <c r="BM199" s="229" t="s">
        <v>2028</v>
      </c>
    </row>
    <row r="200" s="2" customFormat="1">
      <c r="A200" s="42"/>
      <c r="B200" s="43"/>
      <c r="C200" s="44"/>
      <c r="D200" s="231" t="s">
        <v>250</v>
      </c>
      <c r="E200" s="44"/>
      <c r="F200" s="232" t="s">
        <v>10972</v>
      </c>
      <c r="G200" s="44"/>
      <c r="H200" s="44"/>
      <c r="I200" s="233"/>
      <c r="J200" s="44"/>
      <c r="K200" s="44"/>
      <c r="L200" s="48"/>
      <c r="M200" s="234"/>
      <c r="N200" s="235"/>
      <c r="O200" s="88"/>
      <c r="P200" s="88"/>
      <c r="Q200" s="88"/>
      <c r="R200" s="88"/>
      <c r="S200" s="88"/>
      <c r="T200" s="89"/>
      <c r="U200" s="42"/>
      <c r="V200" s="42"/>
      <c r="W200" s="42"/>
      <c r="X200" s="42"/>
      <c r="Y200" s="42"/>
      <c r="Z200" s="42"/>
      <c r="AA200" s="42"/>
      <c r="AB200" s="42"/>
      <c r="AC200" s="42"/>
      <c r="AD200" s="42"/>
      <c r="AE200" s="42"/>
      <c r="AT200" s="20" t="s">
        <v>250</v>
      </c>
      <c r="AU200" s="20" t="s">
        <v>113</v>
      </c>
    </row>
    <row r="201" s="2" customFormat="1" ht="16.5" customHeight="1">
      <c r="A201" s="42"/>
      <c r="B201" s="43"/>
      <c r="C201" s="280" t="s">
        <v>1196</v>
      </c>
      <c r="D201" s="280" t="s">
        <v>463</v>
      </c>
      <c r="E201" s="281" t="s">
        <v>10973</v>
      </c>
      <c r="F201" s="282" t="s">
        <v>10974</v>
      </c>
      <c r="G201" s="283" t="s">
        <v>561</v>
      </c>
      <c r="H201" s="284">
        <v>19</v>
      </c>
      <c r="I201" s="285"/>
      <c r="J201" s="286">
        <f>ROUND(I201*H201,2)</f>
        <v>0</v>
      </c>
      <c r="K201" s="282" t="s">
        <v>39</v>
      </c>
      <c r="L201" s="287"/>
      <c r="M201" s="288" t="s">
        <v>39</v>
      </c>
      <c r="N201" s="289" t="s">
        <v>56</v>
      </c>
      <c r="O201" s="88"/>
      <c r="P201" s="227">
        <f>O201*H201</f>
        <v>0</v>
      </c>
      <c r="Q201" s="227">
        <v>0</v>
      </c>
      <c r="R201" s="227">
        <f>Q201*H201</f>
        <v>0</v>
      </c>
      <c r="S201" s="227">
        <v>0</v>
      </c>
      <c r="T201" s="228">
        <f>S201*H201</f>
        <v>0</v>
      </c>
      <c r="U201" s="42"/>
      <c r="V201" s="42"/>
      <c r="W201" s="42"/>
      <c r="X201" s="42"/>
      <c r="Y201" s="42"/>
      <c r="Z201" s="42"/>
      <c r="AA201" s="42"/>
      <c r="AB201" s="42"/>
      <c r="AC201" s="42"/>
      <c r="AD201" s="42"/>
      <c r="AE201" s="42"/>
      <c r="AR201" s="229" t="s">
        <v>660</v>
      </c>
      <c r="AT201" s="229" t="s">
        <v>463</v>
      </c>
      <c r="AU201" s="229" t="s">
        <v>113</v>
      </c>
      <c r="AY201" s="20" t="s">
        <v>241</v>
      </c>
      <c r="BE201" s="230">
        <f>IF(N201="základní",J201,0)</f>
        <v>0</v>
      </c>
      <c r="BF201" s="230">
        <f>IF(N201="snížená",J201,0)</f>
        <v>0</v>
      </c>
      <c r="BG201" s="230">
        <f>IF(N201="zákl. přenesená",J201,0)</f>
        <v>0</v>
      </c>
      <c r="BH201" s="230">
        <f>IF(N201="sníž. přenesená",J201,0)</f>
        <v>0</v>
      </c>
      <c r="BI201" s="230">
        <f>IF(N201="nulová",J201,0)</f>
        <v>0</v>
      </c>
      <c r="BJ201" s="20" t="s">
        <v>23</v>
      </c>
      <c r="BK201" s="230">
        <f>ROUND(I201*H201,2)</f>
        <v>0</v>
      </c>
      <c r="BL201" s="20" t="s">
        <v>462</v>
      </c>
      <c r="BM201" s="229" t="s">
        <v>1982</v>
      </c>
    </row>
    <row r="202" s="2" customFormat="1" ht="16.5" customHeight="1">
      <c r="A202" s="42"/>
      <c r="B202" s="43"/>
      <c r="C202" s="218" t="s">
        <v>1204</v>
      </c>
      <c r="D202" s="218" t="s">
        <v>243</v>
      </c>
      <c r="E202" s="219" t="s">
        <v>10975</v>
      </c>
      <c r="F202" s="220" t="s">
        <v>10976</v>
      </c>
      <c r="G202" s="221" t="s">
        <v>561</v>
      </c>
      <c r="H202" s="222">
        <v>1</v>
      </c>
      <c r="I202" s="223"/>
      <c r="J202" s="224">
        <f>ROUND(I202*H202,2)</f>
        <v>0</v>
      </c>
      <c r="K202" s="220" t="s">
        <v>247</v>
      </c>
      <c r="L202" s="48"/>
      <c r="M202" s="225" t="s">
        <v>39</v>
      </c>
      <c r="N202" s="226" t="s">
        <v>56</v>
      </c>
      <c r="O202" s="88"/>
      <c r="P202" s="227">
        <f>O202*H202</f>
        <v>0</v>
      </c>
      <c r="Q202" s="227">
        <v>0</v>
      </c>
      <c r="R202" s="227">
        <f>Q202*H202</f>
        <v>0</v>
      </c>
      <c r="S202" s="227">
        <v>0</v>
      </c>
      <c r="T202" s="228">
        <f>S202*H202</f>
        <v>0</v>
      </c>
      <c r="U202" s="42"/>
      <c r="V202" s="42"/>
      <c r="W202" s="42"/>
      <c r="X202" s="42"/>
      <c r="Y202" s="42"/>
      <c r="Z202" s="42"/>
      <c r="AA202" s="42"/>
      <c r="AB202" s="42"/>
      <c r="AC202" s="42"/>
      <c r="AD202" s="42"/>
      <c r="AE202" s="42"/>
      <c r="AR202" s="229" t="s">
        <v>462</v>
      </c>
      <c r="AT202" s="229" t="s">
        <v>243</v>
      </c>
      <c r="AU202" s="229" t="s">
        <v>113</v>
      </c>
      <c r="AY202" s="20" t="s">
        <v>241</v>
      </c>
      <c r="BE202" s="230">
        <f>IF(N202="základní",J202,0)</f>
        <v>0</v>
      </c>
      <c r="BF202" s="230">
        <f>IF(N202="snížená",J202,0)</f>
        <v>0</v>
      </c>
      <c r="BG202" s="230">
        <f>IF(N202="zákl. přenesená",J202,0)</f>
        <v>0</v>
      </c>
      <c r="BH202" s="230">
        <f>IF(N202="sníž. přenesená",J202,0)</f>
        <v>0</v>
      </c>
      <c r="BI202" s="230">
        <f>IF(N202="nulová",J202,0)</f>
        <v>0</v>
      </c>
      <c r="BJ202" s="20" t="s">
        <v>23</v>
      </c>
      <c r="BK202" s="230">
        <f>ROUND(I202*H202,2)</f>
        <v>0</v>
      </c>
      <c r="BL202" s="20" t="s">
        <v>462</v>
      </c>
      <c r="BM202" s="229" t="s">
        <v>2132</v>
      </c>
    </row>
    <row r="203" s="2" customFormat="1">
      <c r="A203" s="42"/>
      <c r="B203" s="43"/>
      <c r="C203" s="44"/>
      <c r="D203" s="231" t="s">
        <v>250</v>
      </c>
      <c r="E203" s="44"/>
      <c r="F203" s="232" t="s">
        <v>10977</v>
      </c>
      <c r="G203" s="44"/>
      <c r="H203" s="44"/>
      <c r="I203" s="233"/>
      <c r="J203" s="44"/>
      <c r="K203" s="44"/>
      <c r="L203" s="48"/>
      <c r="M203" s="234"/>
      <c r="N203" s="235"/>
      <c r="O203" s="88"/>
      <c r="P203" s="88"/>
      <c r="Q203" s="88"/>
      <c r="R203" s="88"/>
      <c r="S203" s="88"/>
      <c r="T203" s="89"/>
      <c r="U203" s="42"/>
      <c r="V203" s="42"/>
      <c r="W203" s="42"/>
      <c r="X203" s="42"/>
      <c r="Y203" s="42"/>
      <c r="Z203" s="42"/>
      <c r="AA203" s="42"/>
      <c r="AB203" s="42"/>
      <c r="AC203" s="42"/>
      <c r="AD203" s="42"/>
      <c r="AE203" s="42"/>
      <c r="AT203" s="20" t="s">
        <v>250</v>
      </c>
      <c r="AU203" s="20" t="s">
        <v>113</v>
      </c>
    </row>
    <row r="204" s="2" customFormat="1" ht="16.5" customHeight="1">
      <c r="A204" s="42"/>
      <c r="B204" s="43"/>
      <c r="C204" s="280" t="s">
        <v>1215</v>
      </c>
      <c r="D204" s="280" t="s">
        <v>463</v>
      </c>
      <c r="E204" s="281" t="s">
        <v>10978</v>
      </c>
      <c r="F204" s="282" t="s">
        <v>10979</v>
      </c>
      <c r="G204" s="283" t="s">
        <v>561</v>
      </c>
      <c r="H204" s="284">
        <v>1</v>
      </c>
      <c r="I204" s="285"/>
      <c r="J204" s="286">
        <f>ROUND(I204*H204,2)</f>
        <v>0</v>
      </c>
      <c r="K204" s="282" t="s">
        <v>39</v>
      </c>
      <c r="L204" s="287"/>
      <c r="M204" s="288" t="s">
        <v>39</v>
      </c>
      <c r="N204" s="289" t="s">
        <v>56</v>
      </c>
      <c r="O204" s="88"/>
      <c r="P204" s="227">
        <f>O204*H204</f>
        <v>0</v>
      </c>
      <c r="Q204" s="227">
        <v>0</v>
      </c>
      <c r="R204" s="227">
        <f>Q204*H204</f>
        <v>0</v>
      </c>
      <c r="S204" s="227">
        <v>0</v>
      </c>
      <c r="T204" s="228">
        <f>S204*H204</f>
        <v>0</v>
      </c>
      <c r="U204" s="42"/>
      <c r="V204" s="42"/>
      <c r="W204" s="42"/>
      <c r="X204" s="42"/>
      <c r="Y204" s="42"/>
      <c r="Z204" s="42"/>
      <c r="AA204" s="42"/>
      <c r="AB204" s="42"/>
      <c r="AC204" s="42"/>
      <c r="AD204" s="42"/>
      <c r="AE204" s="42"/>
      <c r="AR204" s="229" t="s">
        <v>660</v>
      </c>
      <c r="AT204" s="229" t="s">
        <v>463</v>
      </c>
      <c r="AU204" s="229" t="s">
        <v>113</v>
      </c>
      <c r="AY204" s="20" t="s">
        <v>241</v>
      </c>
      <c r="BE204" s="230">
        <f>IF(N204="základní",J204,0)</f>
        <v>0</v>
      </c>
      <c r="BF204" s="230">
        <f>IF(N204="snížená",J204,0)</f>
        <v>0</v>
      </c>
      <c r="BG204" s="230">
        <f>IF(N204="zákl. přenesená",J204,0)</f>
        <v>0</v>
      </c>
      <c r="BH204" s="230">
        <f>IF(N204="sníž. přenesená",J204,0)</f>
        <v>0</v>
      </c>
      <c r="BI204" s="230">
        <f>IF(N204="nulová",J204,0)</f>
        <v>0</v>
      </c>
      <c r="BJ204" s="20" t="s">
        <v>23</v>
      </c>
      <c r="BK204" s="230">
        <f>ROUND(I204*H204,2)</f>
        <v>0</v>
      </c>
      <c r="BL204" s="20" t="s">
        <v>462</v>
      </c>
      <c r="BM204" s="229" t="s">
        <v>2114</v>
      </c>
    </row>
    <row r="205" s="2" customFormat="1" ht="21.75" customHeight="1">
      <c r="A205" s="42"/>
      <c r="B205" s="43"/>
      <c r="C205" s="218" t="s">
        <v>1239</v>
      </c>
      <c r="D205" s="218" t="s">
        <v>243</v>
      </c>
      <c r="E205" s="219" t="s">
        <v>10980</v>
      </c>
      <c r="F205" s="220" t="s">
        <v>10981</v>
      </c>
      <c r="G205" s="221" t="s">
        <v>561</v>
      </c>
      <c r="H205" s="222">
        <v>120</v>
      </c>
      <c r="I205" s="223"/>
      <c r="J205" s="224">
        <f>ROUND(I205*H205,2)</f>
        <v>0</v>
      </c>
      <c r="K205" s="220" t="s">
        <v>39</v>
      </c>
      <c r="L205" s="48"/>
      <c r="M205" s="225" t="s">
        <v>39</v>
      </c>
      <c r="N205" s="226" t="s">
        <v>56</v>
      </c>
      <c r="O205" s="88"/>
      <c r="P205" s="227">
        <f>O205*H205</f>
        <v>0</v>
      </c>
      <c r="Q205" s="227">
        <v>0</v>
      </c>
      <c r="R205" s="227">
        <f>Q205*H205</f>
        <v>0</v>
      </c>
      <c r="S205" s="227">
        <v>0</v>
      </c>
      <c r="T205" s="228">
        <f>S205*H205</f>
        <v>0</v>
      </c>
      <c r="U205" s="42"/>
      <c r="V205" s="42"/>
      <c r="W205" s="42"/>
      <c r="X205" s="42"/>
      <c r="Y205" s="42"/>
      <c r="Z205" s="42"/>
      <c r="AA205" s="42"/>
      <c r="AB205" s="42"/>
      <c r="AC205" s="42"/>
      <c r="AD205" s="42"/>
      <c r="AE205" s="42"/>
      <c r="AR205" s="229" t="s">
        <v>462</v>
      </c>
      <c r="AT205" s="229" t="s">
        <v>243</v>
      </c>
      <c r="AU205" s="229" t="s">
        <v>113</v>
      </c>
      <c r="AY205" s="20" t="s">
        <v>241</v>
      </c>
      <c r="BE205" s="230">
        <f>IF(N205="základní",J205,0)</f>
        <v>0</v>
      </c>
      <c r="BF205" s="230">
        <f>IF(N205="snížená",J205,0)</f>
        <v>0</v>
      </c>
      <c r="BG205" s="230">
        <f>IF(N205="zákl. přenesená",J205,0)</f>
        <v>0</v>
      </c>
      <c r="BH205" s="230">
        <f>IF(N205="sníž. přenesená",J205,0)</f>
        <v>0</v>
      </c>
      <c r="BI205" s="230">
        <f>IF(N205="nulová",J205,0)</f>
        <v>0</v>
      </c>
      <c r="BJ205" s="20" t="s">
        <v>23</v>
      </c>
      <c r="BK205" s="230">
        <f>ROUND(I205*H205,2)</f>
        <v>0</v>
      </c>
      <c r="BL205" s="20" t="s">
        <v>462</v>
      </c>
      <c r="BM205" s="229" t="s">
        <v>2305</v>
      </c>
    </row>
    <row r="206" s="2" customFormat="1" ht="16.5" customHeight="1">
      <c r="A206" s="42"/>
      <c r="B206" s="43"/>
      <c r="C206" s="280" t="s">
        <v>1264</v>
      </c>
      <c r="D206" s="280" t="s">
        <v>463</v>
      </c>
      <c r="E206" s="281" t="s">
        <v>10982</v>
      </c>
      <c r="F206" s="282" t="s">
        <v>10983</v>
      </c>
      <c r="G206" s="283" t="s">
        <v>561</v>
      </c>
      <c r="H206" s="284">
        <v>120</v>
      </c>
      <c r="I206" s="285"/>
      <c r="J206" s="286">
        <f>ROUND(I206*H206,2)</f>
        <v>0</v>
      </c>
      <c r="K206" s="282" t="s">
        <v>39</v>
      </c>
      <c r="L206" s="287"/>
      <c r="M206" s="288" t="s">
        <v>39</v>
      </c>
      <c r="N206" s="289" t="s">
        <v>56</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660</v>
      </c>
      <c r="AT206" s="229" t="s">
        <v>463</v>
      </c>
      <c r="AU206" s="229" t="s">
        <v>113</v>
      </c>
      <c r="AY206" s="20" t="s">
        <v>241</v>
      </c>
      <c r="BE206" s="230">
        <f>IF(N206="základní",J206,0)</f>
        <v>0</v>
      </c>
      <c r="BF206" s="230">
        <f>IF(N206="snížená",J206,0)</f>
        <v>0</v>
      </c>
      <c r="BG206" s="230">
        <f>IF(N206="zákl. přenesená",J206,0)</f>
        <v>0</v>
      </c>
      <c r="BH206" s="230">
        <f>IF(N206="sníž. přenesená",J206,0)</f>
        <v>0</v>
      </c>
      <c r="BI206" s="230">
        <f>IF(N206="nulová",J206,0)</f>
        <v>0</v>
      </c>
      <c r="BJ206" s="20" t="s">
        <v>23</v>
      </c>
      <c r="BK206" s="230">
        <f>ROUND(I206*H206,2)</f>
        <v>0</v>
      </c>
      <c r="BL206" s="20" t="s">
        <v>462</v>
      </c>
      <c r="BM206" s="229" t="s">
        <v>2196</v>
      </c>
    </row>
    <row r="207" s="2" customFormat="1" ht="16.5" customHeight="1">
      <c r="A207" s="42"/>
      <c r="B207" s="43"/>
      <c r="C207" s="280" t="s">
        <v>1279</v>
      </c>
      <c r="D207" s="280" t="s">
        <v>463</v>
      </c>
      <c r="E207" s="281" t="s">
        <v>10984</v>
      </c>
      <c r="F207" s="282" t="s">
        <v>10985</v>
      </c>
      <c r="G207" s="283" t="s">
        <v>561</v>
      </c>
      <c r="H207" s="284">
        <v>120</v>
      </c>
      <c r="I207" s="285"/>
      <c r="J207" s="286">
        <f>ROUND(I207*H207,2)</f>
        <v>0</v>
      </c>
      <c r="K207" s="282" t="s">
        <v>39</v>
      </c>
      <c r="L207" s="287"/>
      <c r="M207" s="288" t="s">
        <v>39</v>
      </c>
      <c r="N207" s="289" t="s">
        <v>56</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660</v>
      </c>
      <c r="AT207" s="229" t="s">
        <v>463</v>
      </c>
      <c r="AU207" s="229" t="s">
        <v>113</v>
      </c>
      <c r="AY207" s="20" t="s">
        <v>241</v>
      </c>
      <c r="BE207" s="230">
        <f>IF(N207="základní",J207,0)</f>
        <v>0</v>
      </c>
      <c r="BF207" s="230">
        <f>IF(N207="snížená",J207,0)</f>
        <v>0</v>
      </c>
      <c r="BG207" s="230">
        <f>IF(N207="zákl. přenesená",J207,0)</f>
        <v>0</v>
      </c>
      <c r="BH207" s="230">
        <f>IF(N207="sníž. přenesená",J207,0)</f>
        <v>0</v>
      </c>
      <c r="BI207" s="230">
        <f>IF(N207="nulová",J207,0)</f>
        <v>0</v>
      </c>
      <c r="BJ207" s="20" t="s">
        <v>23</v>
      </c>
      <c r="BK207" s="230">
        <f>ROUND(I207*H207,2)</f>
        <v>0</v>
      </c>
      <c r="BL207" s="20" t="s">
        <v>462</v>
      </c>
      <c r="BM207" s="229" t="s">
        <v>2216</v>
      </c>
    </row>
    <row r="208" s="2" customFormat="1" ht="16.5" customHeight="1">
      <c r="A208" s="42"/>
      <c r="B208" s="43"/>
      <c r="C208" s="280" t="s">
        <v>1288</v>
      </c>
      <c r="D208" s="280" t="s">
        <v>463</v>
      </c>
      <c r="E208" s="281" t="s">
        <v>10986</v>
      </c>
      <c r="F208" s="282" t="s">
        <v>10987</v>
      </c>
      <c r="G208" s="283" t="s">
        <v>561</v>
      </c>
      <c r="H208" s="284">
        <v>10</v>
      </c>
      <c r="I208" s="285"/>
      <c r="J208" s="286">
        <f>ROUND(I208*H208,2)</f>
        <v>0</v>
      </c>
      <c r="K208" s="282" t="s">
        <v>39</v>
      </c>
      <c r="L208" s="287"/>
      <c r="M208" s="288" t="s">
        <v>39</v>
      </c>
      <c r="N208" s="289" t="s">
        <v>56</v>
      </c>
      <c r="O208" s="88"/>
      <c r="P208" s="227">
        <f>O208*H208</f>
        <v>0</v>
      </c>
      <c r="Q208" s="227">
        <v>0</v>
      </c>
      <c r="R208" s="227">
        <f>Q208*H208</f>
        <v>0</v>
      </c>
      <c r="S208" s="227">
        <v>0</v>
      </c>
      <c r="T208" s="228">
        <f>S208*H208</f>
        <v>0</v>
      </c>
      <c r="U208" s="42"/>
      <c r="V208" s="42"/>
      <c r="W208" s="42"/>
      <c r="X208" s="42"/>
      <c r="Y208" s="42"/>
      <c r="Z208" s="42"/>
      <c r="AA208" s="42"/>
      <c r="AB208" s="42"/>
      <c r="AC208" s="42"/>
      <c r="AD208" s="42"/>
      <c r="AE208" s="42"/>
      <c r="AR208" s="229" t="s">
        <v>660</v>
      </c>
      <c r="AT208" s="229" t="s">
        <v>463</v>
      </c>
      <c r="AU208" s="229" t="s">
        <v>113</v>
      </c>
      <c r="AY208" s="20" t="s">
        <v>241</v>
      </c>
      <c r="BE208" s="230">
        <f>IF(N208="základní",J208,0)</f>
        <v>0</v>
      </c>
      <c r="BF208" s="230">
        <f>IF(N208="snížená",J208,0)</f>
        <v>0</v>
      </c>
      <c r="BG208" s="230">
        <f>IF(N208="zákl. přenesená",J208,0)</f>
        <v>0</v>
      </c>
      <c r="BH208" s="230">
        <f>IF(N208="sníž. přenesená",J208,0)</f>
        <v>0</v>
      </c>
      <c r="BI208" s="230">
        <f>IF(N208="nulová",J208,0)</f>
        <v>0</v>
      </c>
      <c r="BJ208" s="20" t="s">
        <v>23</v>
      </c>
      <c r="BK208" s="230">
        <f>ROUND(I208*H208,2)</f>
        <v>0</v>
      </c>
      <c r="BL208" s="20" t="s">
        <v>462</v>
      </c>
      <c r="BM208" s="229" t="s">
        <v>2172</v>
      </c>
    </row>
    <row r="209" s="2" customFormat="1" ht="16.5" customHeight="1">
      <c r="A209" s="42"/>
      <c r="B209" s="43"/>
      <c r="C209" s="280" t="s">
        <v>1301</v>
      </c>
      <c r="D209" s="280" t="s">
        <v>463</v>
      </c>
      <c r="E209" s="281" t="s">
        <v>10988</v>
      </c>
      <c r="F209" s="282" t="s">
        <v>10989</v>
      </c>
      <c r="G209" s="283" t="s">
        <v>561</v>
      </c>
      <c r="H209" s="284">
        <v>60</v>
      </c>
      <c r="I209" s="285"/>
      <c r="J209" s="286">
        <f>ROUND(I209*H209,2)</f>
        <v>0</v>
      </c>
      <c r="K209" s="282" t="s">
        <v>39</v>
      </c>
      <c r="L209" s="287"/>
      <c r="M209" s="288" t="s">
        <v>39</v>
      </c>
      <c r="N209" s="289" t="s">
        <v>56</v>
      </c>
      <c r="O209" s="88"/>
      <c r="P209" s="227">
        <f>O209*H209</f>
        <v>0</v>
      </c>
      <c r="Q209" s="227">
        <v>0</v>
      </c>
      <c r="R209" s="227">
        <f>Q209*H209</f>
        <v>0</v>
      </c>
      <c r="S209" s="227">
        <v>0</v>
      </c>
      <c r="T209" s="228">
        <f>S209*H209</f>
        <v>0</v>
      </c>
      <c r="U209" s="42"/>
      <c r="V209" s="42"/>
      <c r="W209" s="42"/>
      <c r="X209" s="42"/>
      <c r="Y209" s="42"/>
      <c r="Z209" s="42"/>
      <c r="AA209" s="42"/>
      <c r="AB209" s="42"/>
      <c r="AC209" s="42"/>
      <c r="AD209" s="42"/>
      <c r="AE209" s="42"/>
      <c r="AR209" s="229" t="s">
        <v>660</v>
      </c>
      <c r="AT209" s="229" t="s">
        <v>463</v>
      </c>
      <c r="AU209" s="229" t="s">
        <v>113</v>
      </c>
      <c r="AY209" s="20" t="s">
        <v>241</v>
      </c>
      <c r="BE209" s="230">
        <f>IF(N209="základní",J209,0)</f>
        <v>0</v>
      </c>
      <c r="BF209" s="230">
        <f>IF(N209="snížená",J209,0)</f>
        <v>0</v>
      </c>
      <c r="BG209" s="230">
        <f>IF(N209="zákl. přenesená",J209,0)</f>
        <v>0</v>
      </c>
      <c r="BH209" s="230">
        <f>IF(N209="sníž. přenesená",J209,0)</f>
        <v>0</v>
      </c>
      <c r="BI209" s="230">
        <f>IF(N209="nulová",J209,0)</f>
        <v>0</v>
      </c>
      <c r="BJ209" s="20" t="s">
        <v>23</v>
      </c>
      <c r="BK209" s="230">
        <f>ROUND(I209*H209,2)</f>
        <v>0</v>
      </c>
      <c r="BL209" s="20" t="s">
        <v>462</v>
      </c>
      <c r="BM209" s="229" t="s">
        <v>2183</v>
      </c>
    </row>
    <row r="210" s="2" customFormat="1" ht="24.15" customHeight="1">
      <c r="A210" s="42"/>
      <c r="B210" s="43"/>
      <c r="C210" s="280" t="s">
        <v>1310</v>
      </c>
      <c r="D210" s="280" t="s">
        <v>463</v>
      </c>
      <c r="E210" s="281" t="s">
        <v>10990</v>
      </c>
      <c r="F210" s="282" t="s">
        <v>10991</v>
      </c>
      <c r="G210" s="283" t="s">
        <v>561</v>
      </c>
      <c r="H210" s="284">
        <v>7</v>
      </c>
      <c r="I210" s="285"/>
      <c r="J210" s="286">
        <f>ROUND(I210*H210,2)</f>
        <v>0</v>
      </c>
      <c r="K210" s="282" t="s">
        <v>39</v>
      </c>
      <c r="L210" s="287"/>
      <c r="M210" s="288" t="s">
        <v>39</v>
      </c>
      <c r="N210" s="289" t="s">
        <v>56</v>
      </c>
      <c r="O210" s="88"/>
      <c r="P210" s="227">
        <f>O210*H210</f>
        <v>0</v>
      </c>
      <c r="Q210" s="227">
        <v>0</v>
      </c>
      <c r="R210" s="227">
        <f>Q210*H210</f>
        <v>0</v>
      </c>
      <c r="S210" s="227">
        <v>0</v>
      </c>
      <c r="T210" s="228">
        <f>S210*H210</f>
        <v>0</v>
      </c>
      <c r="U210" s="42"/>
      <c r="V210" s="42"/>
      <c r="W210" s="42"/>
      <c r="X210" s="42"/>
      <c r="Y210" s="42"/>
      <c r="Z210" s="42"/>
      <c r="AA210" s="42"/>
      <c r="AB210" s="42"/>
      <c r="AC210" s="42"/>
      <c r="AD210" s="42"/>
      <c r="AE210" s="42"/>
      <c r="AR210" s="229" t="s">
        <v>660</v>
      </c>
      <c r="AT210" s="229" t="s">
        <v>463</v>
      </c>
      <c r="AU210" s="229" t="s">
        <v>113</v>
      </c>
      <c r="AY210" s="20" t="s">
        <v>241</v>
      </c>
      <c r="BE210" s="230">
        <f>IF(N210="základní",J210,0)</f>
        <v>0</v>
      </c>
      <c r="BF210" s="230">
        <f>IF(N210="snížená",J210,0)</f>
        <v>0</v>
      </c>
      <c r="BG210" s="230">
        <f>IF(N210="zákl. přenesená",J210,0)</f>
        <v>0</v>
      </c>
      <c r="BH210" s="230">
        <f>IF(N210="sníž. přenesená",J210,0)</f>
        <v>0</v>
      </c>
      <c r="BI210" s="230">
        <f>IF(N210="nulová",J210,0)</f>
        <v>0</v>
      </c>
      <c r="BJ210" s="20" t="s">
        <v>23</v>
      </c>
      <c r="BK210" s="230">
        <f>ROUND(I210*H210,2)</f>
        <v>0</v>
      </c>
      <c r="BL210" s="20" t="s">
        <v>462</v>
      </c>
      <c r="BM210" s="229" t="s">
        <v>2229</v>
      </c>
    </row>
    <row r="211" s="2" customFormat="1" ht="24.15" customHeight="1">
      <c r="A211" s="42"/>
      <c r="B211" s="43"/>
      <c r="C211" s="280" t="s">
        <v>1318</v>
      </c>
      <c r="D211" s="280" t="s">
        <v>463</v>
      </c>
      <c r="E211" s="281" t="s">
        <v>10992</v>
      </c>
      <c r="F211" s="282" t="s">
        <v>10993</v>
      </c>
      <c r="G211" s="283" t="s">
        <v>561</v>
      </c>
      <c r="H211" s="284">
        <v>4</v>
      </c>
      <c r="I211" s="285"/>
      <c r="J211" s="286">
        <f>ROUND(I211*H211,2)</f>
        <v>0</v>
      </c>
      <c r="K211" s="282" t="s">
        <v>39</v>
      </c>
      <c r="L211" s="287"/>
      <c r="M211" s="288" t="s">
        <v>39</v>
      </c>
      <c r="N211" s="289" t="s">
        <v>56</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660</v>
      </c>
      <c r="AT211" s="229" t="s">
        <v>463</v>
      </c>
      <c r="AU211" s="229" t="s">
        <v>113</v>
      </c>
      <c r="AY211" s="20" t="s">
        <v>241</v>
      </c>
      <c r="BE211" s="230">
        <f>IF(N211="základní",J211,0)</f>
        <v>0</v>
      </c>
      <c r="BF211" s="230">
        <f>IF(N211="snížená",J211,0)</f>
        <v>0</v>
      </c>
      <c r="BG211" s="230">
        <f>IF(N211="zákl. přenesená",J211,0)</f>
        <v>0</v>
      </c>
      <c r="BH211" s="230">
        <f>IF(N211="sníž. přenesená",J211,0)</f>
        <v>0</v>
      </c>
      <c r="BI211" s="230">
        <f>IF(N211="nulová",J211,0)</f>
        <v>0</v>
      </c>
      <c r="BJ211" s="20" t="s">
        <v>23</v>
      </c>
      <c r="BK211" s="230">
        <f>ROUND(I211*H211,2)</f>
        <v>0</v>
      </c>
      <c r="BL211" s="20" t="s">
        <v>462</v>
      </c>
      <c r="BM211" s="229" t="s">
        <v>2264</v>
      </c>
    </row>
    <row r="212" s="2" customFormat="1" ht="24.15" customHeight="1">
      <c r="A212" s="42"/>
      <c r="B212" s="43"/>
      <c r="C212" s="280" t="s">
        <v>1324</v>
      </c>
      <c r="D212" s="280" t="s">
        <v>463</v>
      </c>
      <c r="E212" s="281" t="s">
        <v>10994</v>
      </c>
      <c r="F212" s="282" t="s">
        <v>10995</v>
      </c>
      <c r="G212" s="283" t="s">
        <v>561</v>
      </c>
      <c r="H212" s="284">
        <v>1</v>
      </c>
      <c r="I212" s="285"/>
      <c r="J212" s="286">
        <f>ROUND(I212*H212,2)</f>
        <v>0</v>
      </c>
      <c r="K212" s="282" t="s">
        <v>39</v>
      </c>
      <c r="L212" s="287"/>
      <c r="M212" s="288" t="s">
        <v>39</v>
      </c>
      <c r="N212" s="289" t="s">
        <v>56</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660</v>
      </c>
      <c r="AT212" s="229" t="s">
        <v>463</v>
      </c>
      <c r="AU212" s="229" t="s">
        <v>113</v>
      </c>
      <c r="AY212" s="20" t="s">
        <v>241</v>
      </c>
      <c r="BE212" s="230">
        <f>IF(N212="základní",J212,0)</f>
        <v>0</v>
      </c>
      <c r="BF212" s="230">
        <f>IF(N212="snížená",J212,0)</f>
        <v>0</v>
      </c>
      <c r="BG212" s="230">
        <f>IF(N212="zákl. přenesená",J212,0)</f>
        <v>0</v>
      </c>
      <c r="BH212" s="230">
        <f>IF(N212="sníž. přenesená",J212,0)</f>
        <v>0</v>
      </c>
      <c r="BI212" s="230">
        <f>IF(N212="nulová",J212,0)</f>
        <v>0</v>
      </c>
      <c r="BJ212" s="20" t="s">
        <v>23</v>
      </c>
      <c r="BK212" s="230">
        <f>ROUND(I212*H212,2)</f>
        <v>0</v>
      </c>
      <c r="BL212" s="20" t="s">
        <v>462</v>
      </c>
      <c r="BM212" s="229" t="s">
        <v>2293</v>
      </c>
    </row>
    <row r="213" s="2" customFormat="1" ht="16.5" customHeight="1">
      <c r="A213" s="42"/>
      <c r="B213" s="43"/>
      <c r="C213" s="218" t="s">
        <v>1329</v>
      </c>
      <c r="D213" s="218" t="s">
        <v>243</v>
      </c>
      <c r="E213" s="219" t="s">
        <v>10996</v>
      </c>
      <c r="F213" s="220" t="s">
        <v>10997</v>
      </c>
      <c r="G213" s="221" t="s">
        <v>561</v>
      </c>
      <c r="H213" s="222">
        <v>7</v>
      </c>
      <c r="I213" s="223"/>
      <c r="J213" s="224">
        <f>ROUND(I213*H213,2)</f>
        <v>0</v>
      </c>
      <c r="K213" s="220" t="s">
        <v>39</v>
      </c>
      <c r="L213" s="48"/>
      <c r="M213" s="225" t="s">
        <v>39</v>
      </c>
      <c r="N213" s="226" t="s">
        <v>56</v>
      </c>
      <c r="O213" s="88"/>
      <c r="P213" s="227">
        <f>O213*H213</f>
        <v>0</v>
      </c>
      <c r="Q213" s="227">
        <v>0</v>
      </c>
      <c r="R213" s="227">
        <f>Q213*H213</f>
        <v>0</v>
      </c>
      <c r="S213" s="227">
        <v>0</v>
      </c>
      <c r="T213" s="228">
        <f>S213*H213</f>
        <v>0</v>
      </c>
      <c r="U213" s="42"/>
      <c r="V213" s="42"/>
      <c r="W213" s="42"/>
      <c r="X213" s="42"/>
      <c r="Y213" s="42"/>
      <c r="Z213" s="42"/>
      <c r="AA213" s="42"/>
      <c r="AB213" s="42"/>
      <c r="AC213" s="42"/>
      <c r="AD213" s="42"/>
      <c r="AE213" s="42"/>
      <c r="AR213" s="229" t="s">
        <v>462</v>
      </c>
      <c r="AT213" s="229" t="s">
        <v>243</v>
      </c>
      <c r="AU213" s="229" t="s">
        <v>113</v>
      </c>
      <c r="AY213" s="20" t="s">
        <v>241</v>
      </c>
      <c r="BE213" s="230">
        <f>IF(N213="základní",J213,0)</f>
        <v>0</v>
      </c>
      <c r="BF213" s="230">
        <f>IF(N213="snížená",J213,0)</f>
        <v>0</v>
      </c>
      <c r="BG213" s="230">
        <f>IF(N213="zákl. přenesená",J213,0)</f>
        <v>0</v>
      </c>
      <c r="BH213" s="230">
        <f>IF(N213="sníž. přenesená",J213,0)</f>
        <v>0</v>
      </c>
      <c r="BI213" s="230">
        <f>IF(N213="nulová",J213,0)</f>
        <v>0</v>
      </c>
      <c r="BJ213" s="20" t="s">
        <v>23</v>
      </c>
      <c r="BK213" s="230">
        <f>ROUND(I213*H213,2)</f>
        <v>0</v>
      </c>
      <c r="BL213" s="20" t="s">
        <v>462</v>
      </c>
      <c r="BM213" s="229" t="s">
        <v>2332</v>
      </c>
    </row>
    <row r="214" s="2" customFormat="1" ht="16.5" customHeight="1">
      <c r="A214" s="42"/>
      <c r="B214" s="43"/>
      <c r="C214" s="280" t="s">
        <v>1350</v>
      </c>
      <c r="D214" s="280" t="s">
        <v>463</v>
      </c>
      <c r="E214" s="281" t="s">
        <v>10998</v>
      </c>
      <c r="F214" s="282" t="s">
        <v>10999</v>
      </c>
      <c r="G214" s="283" t="s">
        <v>561</v>
      </c>
      <c r="H214" s="284">
        <v>6</v>
      </c>
      <c r="I214" s="285"/>
      <c r="J214" s="286">
        <f>ROUND(I214*H214,2)</f>
        <v>0</v>
      </c>
      <c r="K214" s="282" t="s">
        <v>39</v>
      </c>
      <c r="L214" s="287"/>
      <c r="M214" s="288" t="s">
        <v>39</v>
      </c>
      <c r="N214" s="289" t="s">
        <v>56</v>
      </c>
      <c r="O214" s="88"/>
      <c r="P214" s="227">
        <f>O214*H214</f>
        <v>0</v>
      </c>
      <c r="Q214" s="227">
        <v>0</v>
      </c>
      <c r="R214" s="227">
        <f>Q214*H214</f>
        <v>0</v>
      </c>
      <c r="S214" s="227">
        <v>0</v>
      </c>
      <c r="T214" s="228">
        <f>S214*H214</f>
        <v>0</v>
      </c>
      <c r="U214" s="42"/>
      <c r="V214" s="42"/>
      <c r="W214" s="42"/>
      <c r="X214" s="42"/>
      <c r="Y214" s="42"/>
      <c r="Z214" s="42"/>
      <c r="AA214" s="42"/>
      <c r="AB214" s="42"/>
      <c r="AC214" s="42"/>
      <c r="AD214" s="42"/>
      <c r="AE214" s="42"/>
      <c r="AR214" s="229" t="s">
        <v>660</v>
      </c>
      <c r="AT214" s="229" t="s">
        <v>463</v>
      </c>
      <c r="AU214" s="229" t="s">
        <v>113</v>
      </c>
      <c r="AY214" s="20" t="s">
        <v>241</v>
      </c>
      <c r="BE214" s="230">
        <f>IF(N214="základní",J214,0)</f>
        <v>0</v>
      </c>
      <c r="BF214" s="230">
        <f>IF(N214="snížená",J214,0)</f>
        <v>0</v>
      </c>
      <c r="BG214" s="230">
        <f>IF(N214="zákl. přenesená",J214,0)</f>
        <v>0</v>
      </c>
      <c r="BH214" s="230">
        <f>IF(N214="sníž. přenesená",J214,0)</f>
        <v>0</v>
      </c>
      <c r="BI214" s="230">
        <f>IF(N214="nulová",J214,0)</f>
        <v>0</v>
      </c>
      <c r="BJ214" s="20" t="s">
        <v>23</v>
      </c>
      <c r="BK214" s="230">
        <f>ROUND(I214*H214,2)</f>
        <v>0</v>
      </c>
      <c r="BL214" s="20" t="s">
        <v>462</v>
      </c>
      <c r="BM214" s="229" t="s">
        <v>2145</v>
      </c>
    </row>
    <row r="215" s="2" customFormat="1" ht="16.5" customHeight="1">
      <c r="A215" s="42"/>
      <c r="B215" s="43"/>
      <c r="C215" s="280" t="s">
        <v>1357</v>
      </c>
      <c r="D215" s="280" t="s">
        <v>463</v>
      </c>
      <c r="E215" s="281" t="s">
        <v>11000</v>
      </c>
      <c r="F215" s="282" t="s">
        <v>11001</v>
      </c>
      <c r="G215" s="283" t="s">
        <v>561</v>
      </c>
      <c r="H215" s="284">
        <v>1</v>
      </c>
      <c r="I215" s="285"/>
      <c r="J215" s="286">
        <f>ROUND(I215*H215,2)</f>
        <v>0</v>
      </c>
      <c r="K215" s="282" t="s">
        <v>39</v>
      </c>
      <c r="L215" s="287"/>
      <c r="M215" s="288" t="s">
        <v>39</v>
      </c>
      <c r="N215" s="289" t="s">
        <v>56</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660</v>
      </c>
      <c r="AT215" s="229" t="s">
        <v>463</v>
      </c>
      <c r="AU215" s="229" t="s">
        <v>113</v>
      </c>
      <c r="AY215" s="20" t="s">
        <v>241</v>
      </c>
      <c r="BE215" s="230">
        <f>IF(N215="základní",J215,0)</f>
        <v>0</v>
      </c>
      <c r="BF215" s="230">
        <f>IF(N215="snížená",J215,0)</f>
        <v>0</v>
      </c>
      <c r="BG215" s="230">
        <f>IF(N215="zákl. přenesená",J215,0)</f>
        <v>0</v>
      </c>
      <c r="BH215" s="230">
        <f>IF(N215="sníž. přenesená",J215,0)</f>
        <v>0</v>
      </c>
      <c r="BI215" s="230">
        <f>IF(N215="nulová",J215,0)</f>
        <v>0</v>
      </c>
      <c r="BJ215" s="20" t="s">
        <v>23</v>
      </c>
      <c r="BK215" s="230">
        <f>ROUND(I215*H215,2)</f>
        <v>0</v>
      </c>
      <c r="BL215" s="20" t="s">
        <v>462</v>
      </c>
      <c r="BM215" s="229" t="s">
        <v>2158</v>
      </c>
    </row>
    <row r="216" s="2" customFormat="1" ht="16.5" customHeight="1">
      <c r="A216" s="42"/>
      <c r="B216" s="43"/>
      <c r="C216" s="218" t="s">
        <v>1363</v>
      </c>
      <c r="D216" s="218" t="s">
        <v>243</v>
      </c>
      <c r="E216" s="219" t="s">
        <v>11002</v>
      </c>
      <c r="F216" s="220" t="s">
        <v>11003</v>
      </c>
      <c r="G216" s="221" t="s">
        <v>561</v>
      </c>
      <c r="H216" s="222">
        <v>7</v>
      </c>
      <c r="I216" s="223"/>
      <c r="J216" s="224">
        <f>ROUND(I216*H216,2)</f>
        <v>0</v>
      </c>
      <c r="K216" s="220" t="s">
        <v>247</v>
      </c>
      <c r="L216" s="48"/>
      <c r="M216" s="225" t="s">
        <v>39</v>
      </c>
      <c r="N216" s="226" t="s">
        <v>56</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462</v>
      </c>
      <c r="AT216" s="229" t="s">
        <v>243</v>
      </c>
      <c r="AU216" s="229" t="s">
        <v>113</v>
      </c>
      <c r="AY216" s="20" t="s">
        <v>241</v>
      </c>
      <c r="BE216" s="230">
        <f>IF(N216="základní",J216,0)</f>
        <v>0</v>
      </c>
      <c r="BF216" s="230">
        <f>IF(N216="snížená",J216,0)</f>
        <v>0</v>
      </c>
      <c r="BG216" s="230">
        <f>IF(N216="zákl. přenesená",J216,0)</f>
        <v>0</v>
      </c>
      <c r="BH216" s="230">
        <f>IF(N216="sníž. přenesená",J216,0)</f>
        <v>0</v>
      </c>
      <c r="BI216" s="230">
        <f>IF(N216="nulová",J216,0)</f>
        <v>0</v>
      </c>
      <c r="BJ216" s="20" t="s">
        <v>23</v>
      </c>
      <c r="BK216" s="230">
        <f>ROUND(I216*H216,2)</f>
        <v>0</v>
      </c>
      <c r="BL216" s="20" t="s">
        <v>462</v>
      </c>
      <c r="BM216" s="229" t="s">
        <v>2316</v>
      </c>
    </row>
    <row r="217" s="2" customFormat="1">
      <c r="A217" s="42"/>
      <c r="B217" s="43"/>
      <c r="C217" s="44"/>
      <c r="D217" s="231" t="s">
        <v>250</v>
      </c>
      <c r="E217" s="44"/>
      <c r="F217" s="232" t="s">
        <v>11004</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0" t="s">
        <v>250</v>
      </c>
      <c r="AU217" s="20" t="s">
        <v>113</v>
      </c>
    </row>
    <row r="218" s="2" customFormat="1" ht="16.5" customHeight="1">
      <c r="A218" s="42"/>
      <c r="B218" s="43"/>
      <c r="C218" s="218" t="s">
        <v>1369</v>
      </c>
      <c r="D218" s="218" t="s">
        <v>243</v>
      </c>
      <c r="E218" s="219" t="s">
        <v>11005</v>
      </c>
      <c r="F218" s="220" t="s">
        <v>11006</v>
      </c>
      <c r="G218" s="221" t="s">
        <v>561</v>
      </c>
      <c r="H218" s="222">
        <v>1</v>
      </c>
      <c r="I218" s="223"/>
      <c r="J218" s="224">
        <f>ROUND(I218*H218,2)</f>
        <v>0</v>
      </c>
      <c r="K218" s="220" t="s">
        <v>247</v>
      </c>
      <c r="L218" s="48"/>
      <c r="M218" s="225" t="s">
        <v>39</v>
      </c>
      <c r="N218" s="226" t="s">
        <v>56</v>
      </c>
      <c r="O218" s="88"/>
      <c r="P218" s="227">
        <f>O218*H218</f>
        <v>0</v>
      </c>
      <c r="Q218" s="227">
        <v>0</v>
      </c>
      <c r="R218" s="227">
        <f>Q218*H218</f>
        <v>0</v>
      </c>
      <c r="S218" s="227">
        <v>0</v>
      </c>
      <c r="T218" s="228">
        <f>S218*H218</f>
        <v>0</v>
      </c>
      <c r="U218" s="42"/>
      <c r="V218" s="42"/>
      <c r="W218" s="42"/>
      <c r="X218" s="42"/>
      <c r="Y218" s="42"/>
      <c r="Z218" s="42"/>
      <c r="AA218" s="42"/>
      <c r="AB218" s="42"/>
      <c r="AC218" s="42"/>
      <c r="AD218" s="42"/>
      <c r="AE218" s="42"/>
      <c r="AR218" s="229" t="s">
        <v>462</v>
      </c>
      <c r="AT218" s="229" t="s">
        <v>243</v>
      </c>
      <c r="AU218" s="229" t="s">
        <v>113</v>
      </c>
      <c r="AY218" s="20" t="s">
        <v>241</v>
      </c>
      <c r="BE218" s="230">
        <f>IF(N218="základní",J218,0)</f>
        <v>0</v>
      </c>
      <c r="BF218" s="230">
        <f>IF(N218="snížená",J218,0)</f>
        <v>0</v>
      </c>
      <c r="BG218" s="230">
        <f>IF(N218="zákl. přenesená",J218,0)</f>
        <v>0</v>
      </c>
      <c r="BH218" s="230">
        <f>IF(N218="sníž. přenesená",J218,0)</f>
        <v>0</v>
      </c>
      <c r="BI218" s="230">
        <f>IF(N218="nulová",J218,0)</f>
        <v>0</v>
      </c>
      <c r="BJ218" s="20" t="s">
        <v>23</v>
      </c>
      <c r="BK218" s="230">
        <f>ROUND(I218*H218,2)</f>
        <v>0</v>
      </c>
      <c r="BL218" s="20" t="s">
        <v>462</v>
      </c>
      <c r="BM218" s="229" t="s">
        <v>2378</v>
      </c>
    </row>
    <row r="219" s="2" customFormat="1">
      <c r="A219" s="42"/>
      <c r="B219" s="43"/>
      <c r="C219" s="44"/>
      <c r="D219" s="231" t="s">
        <v>250</v>
      </c>
      <c r="E219" s="44"/>
      <c r="F219" s="232" t="s">
        <v>11007</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0" t="s">
        <v>250</v>
      </c>
      <c r="AU219" s="20" t="s">
        <v>113</v>
      </c>
    </row>
    <row r="220" s="2" customFormat="1" ht="24.15" customHeight="1">
      <c r="A220" s="42"/>
      <c r="B220" s="43"/>
      <c r="C220" s="280" t="s">
        <v>1377</v>
      </c>
      <c r="D220" s="280" t="s">
        <v>463</v>
      </c>
      <c r="E220" s="281" t="s">
        <v>11008</v>
      </c>
      <c r="F220" s="282" t="s">
        <v>11009</v>
      </c>
      <c r="G220" s="283" t="s">
        <v>561</v>
      </c>
      <c r="H220" s="284">
        <v>1</v>
      </c>
      <c r="I220" s="285"/>
      <c r="J220" s="286">
        <f>ROUND(I220*H220,2)</f>
        <v>0</v>
      </c>
      <c r="K220" s="282" t="s">
        <v>39</v>
      </c>
      <c r="L220" s="287"/>
      <c r="M220" s="288" t="s">
        <v>39</v>
      </c>
      <c r="N220" s="289" t="s">
        <v>56</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660</v>
      </c>
      <c r="AT220" s="229" t="s">
        <v>463</v>
      </c>
      <c r="AU220" s="229" t="s">
        <v>113</v>
      </c>
      <c r="AY220" s="20" t="s">
        <v>241</v>
      </c>
      <c r="BE220" s="230">
        <f>IF(N220="základní",J220,0)</f>
        <v>0</v>
      </c>
      <c r="BF220" s="230">
        <f>IF(N220="snížená",J220,0)</f>
        <v>0</v>
      </c>
      <c r="BG220" s="230">
        <f>IF(N220="zákl. přenesená",J220,0)</f>
        <v>0</v>
      </c>
      <c r="BH220" s="230">
        <f>IF(N220="sníž. přenesená",J220,0)</f>
        <v>0</v>
      </c>
      <c r="BI220" s="230">
        <f>IF(N220="nulová",J220,0)</f>
        <v>0</v>
      </c>
      <c r="BJ220" s="20" t="s">
        <v>23</v>
      </c>
      <c r="BK220" s="230">
        <f>ROUND(I220*H220,2)</f>
        <v>0</v>
      </c>
      <c r="BL220" s="20" t="s">
        <v>462</v>
      </c>
      <c r="BM220" s="229" t="s">
        <v>2364</v>
      </c>
    </row>
    <row r="221" s="2" customFormat="1" ht="16.5" customHeight="1">
      <c r="A221" s="42"/>
      <c r="B221" s="43"/>
      <c r="C221" s="218" t="s">
        <v>1384</v>
      </c>
      <c r="D221" s="218" t="s">
        <v>243</v>
      </c>
      <c r="E221" s="219" t="s">
        <v>11010</v>
      </c>
      <c r="F221" s="220" t="s">
        <v>11011</v>
      </c>
      <c r="G221" s="221" t="s">
        <v>561</v>
      </c>
      <c r="H221" s="222">
        <v>6</v>
      </c>
      <c r="I221" s="223"/>
      <c r="J221" s="224">
        <f>ROUND(I221*H221,2)</f>
        <v>0</v>
      </c>
      <c r="K221" s="220" t="s">
        <v>247</v>
      </c>
      <c r="L221" s="48"/>
      <c r="M221" s="225" t="s">
        <v>39</v>
      </c>
      <c r="N221" s="226" t="s">
        <v>56</v>
      </c>
      <c r="O221" s="88"/>
      <c r="P221" s="227">
        <f>O221*H221</f>
        <v>0</v>
      </c>
      <c r="Q221" s="227">
        <v>0</v>
      </c>
      <c r="R221" s="227">
        <f>Q221*H221</f>
        <v>0</v>
      </c>
      <c r="S221" s="227">
        <v>0</v>
      </c>
      <c r="T221" s="228">
        <f>S221*H221</f>
        <v>0</v>
      </c>
      <c r="U221" s="42"/>
      <c r="V221" s="42"/>
      <c r="W221" s="42"/>
      <c r="X221" s="42"/>
      <c r="Y221" s="42"/>
      <c r="Z221" s="42"/>
      <c r="AA221" s="42"/>
      <c r="AB221" s="42"/>
      <c r="AC221" s="42"/>
      <c r="AD221" s="42"/>
      <c r="AE221" s="42"/>
      <c r="AR221" s="229" t="s">
        <v>462</v>
      </c>
      <c r="AT221" s="229" t="s">
        <v>243</v>
      </c>
      <c r="AU221" s="229" t="s">
        <v>113</v>
      </c>
      <c r="AY221" s="20" t="s">
        <v>241</v>
      </c>
      <c r="BE221" s="230">
        <f>IF(N221="základní",J221,0)</f>
        <v>0</v>
      </c>
      <c r="BF221" s="230">
        <f>IF(N221="snížená",J221,0)</f>
        <v>0</v>
      </c>
      <c r="BG221" s="230">
        <f>IF(N221="zákl. přenesená",J221,0)</f>
        <v>0</v>
      </c>
      <c r="BH221" s="230">
        <f>IF(N221="sníž. přenesená",J221,0)</f>
        <v>0</v>
      </c>
      <c r="BI221" s="230">
        <f>IF(N221="nulová",J221,0)</f>
        <v>0</v>
      </c>
      <c r="BJ221" s="20" t="s">
        <v>23</v>
      </c>
      <c r="BK221" s="230">
        <f>ROUND(I221*H221,2)</f>
        <v>0</v>
      </c>
      <c r="BL221" s="20" t="s">
        <v>462</v>
      </c>
      <c r="BM221" s="229" t="s">
        <v>11012</v>
      </c>
    </row>
    <row r="222" s="2" customFormat="1">
      <c r="A222" s="42"/>
      <c r="B222" s="43"/>
      <c r="C222" s="44"/>
      <c r="D222" s="231" t="s">
        <v>250</v>
      </c>
      <c r="E222" s="44"/>
      <c r="F222" s="232" t="s">
        <v>11013</v>
      </c>
      <c r="G222" s="44"/>
      <c r="H222" s="44"/>
      <c r="I222" s="233"/>
      <c r="J222" s="44"/>
      <c r="K222" s="44"/>
      <c r="L222" s="48"/>
      <c r="M222" s="234"/>
      <c r="N222" s="235"/>
      <c r="O222" s="88"/>
      <c r="P222" s="88"/>
      <c r="Q222" s="88"/>
      <c r="R222" s="88"/>
      <c r="S222" s="88"/>
      <c r="T222" s="89"/>
      <c r="U222" s="42"/>
      <c r="V222" s="42"/>
      <c r="W222" s="42"/>
      <c r="X222" s="42"/>
      <c r="Y222" s="42"/>
      <c r="Z222" s="42"/>
      <c r="AA222" s="42"/>
      <c r="AB222" s="42"/>
      <c r="AC222" s="42"/>
      <c r="AD222" s="42"/>
      <c r="AE222" s="42"/>
      <c r="AT222" s="20" t="s">
        <v>250</v>
      </c>
      <c r="AU222" s="20" t="s">
        <v>113</v>
      </c>
    </row>
    <row r="223" s="2" customFormat="1" ht="16.5" customHeight="1">
      <c r="A223" s="42"/>
      <c r="B223" s="43"/>
      <c r="C223" s="280" t="s">
        <v>1391</v>
      </c>
      <c r="D223" s="280" t="s">
        <v>463</v>
      </c>
      <c r="E223" s="281" t="s">
        <v>11014</v>
      </c>
      <c r="F223" s="282" t="s">
        <v>11015</v>
      </c>
      <c r="G223" s="283" t="s">
        <v>561</v>
      </c>
      <c r="H223" s="284">
        <v>2</v>
      </c>
      <c r="I223" s="285"/>
      <c r="J223" s="286">
        <f>ROUND(I223*H223,2)</f>
        <v>0</v>
      </c>
      <c r="K223" s="282" t="s">
        <v>39</v>
      </c>
      <c r="L223" s="287"/>
      <c r="M223" s="288" t="s">
        <v>39</v>
      </c>
      <c r="N223" s="289" t="s">
        <v>56</v>
      </c>
      <c r="O223" s="88"/>
      <c r="P223" s="227">
        <f>O223*H223</f>
        <v>0</v>
      </c>
      <c r="Q223" s="227">
        <v>0</v>
      </c>
      <c r="R223" s="227">
        <f>Q223*H223</f>
        <v>0</v>
      </c>
      <c r="S223" s="227">
        <v>0</v>
      </c>
      <c r="T223" s="228">
        <f>S223*H223</f>
        <v>0</v>
      </c>
      <c r="U223" s="42"/>
      <c r="V223" s="42"/>
      <c r="W223" s="42"/>
      <c r="X223" s="42"/>
      <c r="Y223" s="42"/>
      <c r="Z223" s="42"/>
      <c r="AA223" s="42"/>
      <c r="AB223" s="42"/>
      <c r="AC223" s="42"/>
      <c r="AD223" s="42"/>
      <c r="AE223" s="42"/>
      <c r="AR223" s="229" t="s">
        <v>660</v>
      </c>
      <c r="AT223" s="229" t="s">
        <v>463</v>
      </c>
      <c r="AU223" s="229" t="s">
        <v>113</v>
      </c>
      <c r="AY223" s="20" t="s">
        <v>241</v>
      </c>
      <c r="BE223" s="230">
        <f>IF(N223="základní",J223,0)</f>
        <v>0</v>
      </c>
      <c r="BF223" s="230">
        <f>IF(N223="snížená",J223,0)</f>
        <v>0</v>
      </c>
      <c r="BG223" s="230">
        <f>IF(N223="zákl. přenesená",J223,0)</f>
        <v>0</v>
      </c>
      <c r="BH223" s="230">
        <f>IF(N223="sníž. přenesená",J223,0)</f>
        <v>0</v>
      </c>
      <c r="BI223" s="230">
        <f>IF(N223="nulová",J223,0)</f>
        <v>0</v>
      </c>
      <c r="BJ223" s="20" t="s">
        <v>23</v>
      </c>
      <c r="BK223" s="230">
        <f>ROUND(I223*H223,2)</f>
        <v>0</v>
      </c>
      <c r="BL223" s="20" t="s">
        <v>462</v>
      </c>
      <c r="BM223" s="229" t="s">
        <v>2394</v>
      </c>
    </row>
    <row r="224" s="2" customFormat="1" ht="16.5" customHeight="1">
      <c r="A224" s="42"/>
      <c r="B224" s="43"/>
      <c r="C224" s="280" t="s">
        <v>1397</v>
      </c>
      <c r="D224" s="280" t="s">
        <v>463</v>
      </c>
      <c r="E224" s="281" t="s">
        <v>11016</v>
      </c>
      <c r="F224" s="282" t="s">
        <v>11017</v>
      </c>
      <c r="G224" s="283" t="s">
        <v>561</v>
      </c>
      <c r="H224" s="284">
        <v>4</v>
      </c>
      <c r="I224" s="285"/>
      <c r="J224" s="286">
        <f>ROUND(I224*H224,2)</f>
        <v>0</v>
      </c>
      <c r="K224" s="282" t="s">
        <v>39</v>
      </c>
      <c r="L224" s="287"/>
      <c r="M224" s="288" t="s">
        <v>39</v>
      </c>
      <c r="N224" s="289" t="s">
        <v>56</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660</v>
      </c>
      <c r="AT224" s="229" t="s">
        <v>463</v>
      </c>
      <c r="AU224" s="229" t="s">
        <v>113</v>
      </c>
      <c r="AY224" s="20" t="s">
        <v>241</v>
      </c>
      <c r="BE224" s="230">
        <f>IF(N224="základní",J224,0)</f>
        <v>0</v>
      </c>
      <c r="BF224" s="230">
        <f>IF(N224="snížená",J224,0)</f>
        <v>0</v>
      </c>
      <c r="BG224" s="230">
        <f>IF(N224="zákl. přenesená",J224,0)</f>
        <v>0</v>
      </c>
      <c r="BH224" s="230">
        <f>IF(N224="sníž. přenesená",J224,0)</f>
        <v>0</v>
      </c>
      <c r="BI224" s="230">
        <f>IF(N224="nulová",J224,0)</f>
        <v>0</v>
      </c>
      <c r="BJ224" s="20" t="s">
        <v>23</v>
      </c>
      <c r="BK224" s="230">
        <f>ROUND(I224*H224,2)</f>
        <v>0</v>
      </c>
      <c r="BL224" s="20" t="s">
        <v>462</v>
      </c>
      <c r="BM224" s="229" t="s">
        <v>2411</v>
      </c>
    </row>
    <row r="225" s="2" customFormat="1" ht="16.5" customHeight="1">
      <c r="A225" s="42"/>
      <c r="B225" s="43"/>
      <c r="C225" s="218" t="s">
        <v>1404</v>
      </c>
      <c r="D225" s="218" t="s">
        <v>243</v>
      </c>
      <c r="E225" s="219" t="s">
        <v>11018</v>
      </c>
      <c r="F225" s="220" t="s">
        <v>11019</v>
      </c>
      <c r="G225" s="221" t="s">
        <v>561</v>
      </c>
      <c r="H225" s="222">
        <v>2</v>
      </c>
      <c r="I225" s="223"/>
      <c r="J225" s="224">
        <f>ROUND(I225*H225,2)</f>
        <v>0</v>
      </c>
      <c r="K225" s="220" t="s">
        <v>247</v>
      </c>
      <c r="L225" s="48"/>
      <c r="M225" s="225" t="s">
        <v>39</v>
      </c>
      <c r="N225" s="226" t="s">
        <v>56</v>
      </c>
      <c r="O225" s="88"/>
      <c r="P225" s="227">
        <f>O225*H225</f>
        <v>0</v>
      </c>
      <c r="Q225" s="227">
        <v>0</v>
      </c>
      <c r="R225" s="227">
        <f>Q225*H225</f>
        <v>0</v>
      </c>
      <c r="S225" s="227">
        <v>0</v>
      </c>
      <c r="T225" s="228">
        <f>S225*H225</f>
        <v>0</v>
      </c>
      <c r="U225" s="42"/>
      <c r="V225" s="42"/>
      <c r="W225" s="42"/>
      <c r="X225" s="42"/>
      <c r="Y225" s="42"/>
      <c r="Z225" s="42"/>
      <c r="AA225" s="42"/>
      <c r="AB225" s="42"/>
      <c r="AC225" s="42"/>
      <c r="AD225" s="42"/>
      <c r="AE225" s="42"/>
      <c r="AR225" s="229" t="s">
        <v>462</v>
      </c>
      <c r="AT225" s="229" t="s">
        <v>243</v>
      </c>
      <c r="AU225" s="229" t="s">
        <v>113</v>
      </c>
      <c r="AY225" s="20" t="s">
        <v>241</v>
      </c>
      <c r="BE225" s="230">
        <f>IF(N225="základní",J225,0)</f>
        <v>0</v>
      </c>
      <c r="BF225" s="230">
        <f>IF(N225="snížená",J225,0)</f>
        <v>0</v>
      </c>
      <c r="BG225" s="230">
        <f>IF(N225="zákl. přenesená",J225,0)</f>
        <v>0</v>
      </c>
      <c r="BH225" s="230">
        <f>IF(N225="sníž. přenesená",J225,0)</f>
        <v>0</v>
      </c>
      <c r="BI225" s="230">
        <f>IF(N225="nulová",J225,0)</f>
        <v>0</v>
      </c>
      <c r="BJ225" s="20" t="s">
        <v>23</v>
      </c>
      <c r="BK225" s="230">
        <f>ROUND(I225*H225,2)</f>
        <v>0</v>
      </c>
      <c r="BL225" s="20" t="s">
        <v>462</v>
      </c>
      <c r="BM225" s="229" t="s">
        <v>11020</v>
      </c>
    </row>
    <row r="226" s="2" customFormat="1">
      <c r="A226" s="42"/>
      <c r="B226" s="43"/>
      <c r="C226" s="44"/>
      <c r="D226" s="231" t="s">
        <v>250</v>
      </c>
      <c r="E226" s="44"/>
      <c r="F226" s="232" t="s">
        <v>11021</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0" t="s">
        <v>250</v>
      </c>
      <c r="AU226" s="20" t="s">
        <v>113</v>
      </c>
    </row>
    <row r="227" s="2" customFormat="1" ht="16.5" customHeight="1">
      <c r="A227" s="42"/>
      <c r="B227" s="43"/>
      <c r="C227" s="280" t="s">
        <v>1411</v>
      </c>
      <c r="D227" s="280" t="s">
        <v>463</v>
      </c>
      <c r="E227" s="281" t="s">
        <v>11022</v>
      </c>
      <c r="F227" s="282" t="s">
        <v>11023</v>
      </c>
      <c r="G227" s="283" t="s">
        <v>561</v>
      </c>
      <c r="H227" s="284">
        <v>1</v>
      </c>
      <c r="I227" s="285"/>
      <c r="J227" s="286">
        <f>ROUND(I227*H227,2)</f>
        <v>0</v>
      </c>
      <c r="K227" s="282" t="s">
        <v>39</v>
      </c>
      <c r="L227" s="287"/>
      <c r="M227" s="288" t="s">
        <v>39</v>
      </c>
      <c r="N227" s="289" t="s">
        <v>56</v>
      </c>
      <c r="O227" s="88"/>
      <c r="P227" s="227">
        <f>O227*H227</f>
        <v>0</v>
      </c>
      <c r="Q227" s="227">
        <v>0</v>
      </c>
      <c r="R227" s="227">
        <f>Q227*H227</f>
        <v>0</v>
      </c>
      <c r="S227" s="227">
        <v>0</v>
      </c>
      <c r="T227" s="228">
        <f>S227*H227</f>
        <v>0</v>
      </c>
      <c r="U227" s="42"/>
      <c r="V227" s="42"/>
      <c r="W227" s="42"/>
      <c r="X227" s="42"/>
      <c r="Y227" s="42"/>
      <c r="Z227" s="42"/>
      <c r="AA227" s="42"/>
      <c r="AB227" s="42"/>
      <c r="AC227" s="42"/>
      <c r="AD227" s="42"/>
      <c r="AE227" s="42"/>
      <c r="AR227" s="229" t="s">
        <v>660</v>
      </c>
      <c r="AT227" s="229" t="s">
        <v>463</v>
      </c>
      <c r="AU227" s="229" t="s">
        <v>113</v>
      </c>
      <c r="AY227" s="20" t="s">
        <v>241</v>
      </c>
      <c r="BE227" s="230">
        <f>IF(N227="základní",J227,0)</f>
        <v>0</v>
      </c>
      <c r="BF227" s="230">
        <f>IF(N227="snížená",J227,0)</f>
        <v>0</v>
      </c>
      <c r="BG227" s="230">
        <f>IF(N227="zákl. přenesená",J227,0)</f>
        <v>0</v>
      </c>
      <c r="BH227" s="230">
        <f>IF(N227="sníž. přenesená",J227,0)</f>
        <v>0</v>
      </c>
      <c r="BI227" s="230">
        <f>IF(N227="nulová",J227,0)</f>
        <v>0</v>
      </c>
      <c r="BJ227" s="20" t="s">
        <v>23</v>
      </c>
      <c r="BK227" s="230">
        <f>ROUND(I227*H227,2)</f>
        <v>0</v>
      </c>
      <c r="BL227" s="20" t="s">
        <v>462</v>
      </c>
      <c r="BM227" s="229" t="s">
        <v>2478</v>
      </c>
    </row>
    <row r="228" s="2" customFormat="1" ht="16.5" customHeight="1">
      <c r="A228" s="42"/>
      <c r="B228" s="43"/>
      <c r="C228" s="280" t="s">
        <v>1417</v>
      </c>
      <c r="D228" s="280" t="s">
        <v>463</v>
      </c>
      <c r="E228" s="281" t="s">
        <v>11024</v>
      </c>
      <c r="F228" s="282" t="s">
        <v>11025</v>
      </c>
      <c r="G228" s="283" t="s">
        <v>561</v>
      </c>
      <c r="H228" s="284">
        <v>1</v>
      </c>
      <c r="I228" s="285"/>
      <c r="J228" s="286">
        <f>ROUND(I228*H228,2)</f>
        <v>0</v>
      </c>
      <c r="K228" s="282" t="s">
        <v>39</v>
      </c>
      <c r="L228" s="287"/>
      <c r="M228" s="288" t="s">
        <v>39</v>
      </c>
      <c r="N228" s="289" t="s">
        <v>56</v>
      </c>
      <c r="O228" s="88"/>
      <c r="P228" s="227">
        <f>O228*H228</f>
        <v>0</v>
      </c>
      <c r="Q228" s="227">
        <v>0</v>
      </c>
      <c r="R228" s="227">
        <f>Q228*H228</f>
        <v>0</v>
      </c>
      <c r="S228" s="227">
        <v>0</v>
      </c>
      <c r="T228" s="228">
        <f>S228*H228</f>
        <v>0</v>
      </c>
      <c r="U228" s="42"/>
      <c r="V228" s="42"/>
      <c r="W228" s="42"/>
      <c r="X228" s="42"/>
      <c r="Y228" s="42"/>
      <c r="Z228" s="42"/>
      <c r="AA228" s="42"/>
      <c r="AB228" s="42"/>
      <c r="AC228" s="42"/>
      <c r="AD228" s="42"/>
      <c r="AE228" s="42"/>
      <c r="AR228" s="229" t="s">
        <v>660</v>
      </c>
      <c r="AT228" s="229" t="s">
        <v>463</v>
      </c>
      <c r="AU228" s="229" t="s">
        <v>113</v>
      </c>
      <c r="AY228" s="20" t="s">
        <v>241</v>
      </c>
      <c r="BE228" s="230">
        <f>IF(N228="základní",J228,0)</f>
        <v>0</v>
      </c>
      <c r="BF228" s="230">
        <f>IF(N228="snížená",J228,0)</f>
        <v>0</v>
      </c>
      <c r="BG228" s="230">
        <f>IF(N228="zákl. přenesená",J228,0)</f>
        <v>0</v>
      </c>
      <c r="BH228" s="230">
        <f>IF(N228="sníž. přenesená",J228,0)</f>
        <v>0</v>
      </c>
      <c r="BI228" s="230">
        <f>IF(N228="nulová",J228,0)</f>
        <v>0</v>
      </c>
      <c r="BJ228" s="20" t="s">
        <v>23</v>
      </c>
      <c r="BK228" s="230">
        <f>ROUND(I228*H228,2)</f>
        <v>0</v>
      </c>
      <c r="BL228" s="20" t="s">
        <v>462</v>
      </c>
      <c r="BM228" s="229" t="s">
        <v>2530</v>
      </c>
    </row>
    <row r="229" s="2" customFormat="1" ht="16.5" customHeight="1">
      <c r="A229" s="42"/>
      <c r="B229" s="43"/>
      <c r="C229" s="218" t="s">
        <v>1426</v>
      </c>
      <c r="D229" s="218" t="s">
        <v>243</v>
      </c>
      <c r="E229" s="219" t="s">
        <v>11026</v>
      </c>
      <c r="F229" s="220" t="s">
        <v>11027</v>
      </c>
      <c r="G229" s="221" t="s">
        <v>561</v>
      </c>
      <c r="H229" s="222">
        <v>15</v>
      </c>
      <c r="I229" s="223"/>
      <c r="J229" s="224">
        <f>ROUND(I229*H229,2)</f>
        <v>0</v>
      </c>
      <c r="K229" s="220" t="s">
        <v>247</v>
      </c>
      <c r="L229" s="48"/>
      <c r="M229" s="225" t="s">
        <v>39</v>
      </c>
      <c r="N229" s="226" t="s">
        <v>56</v>
      </c>
      <c r="O229" s="88"/>
      <c r="P229" s="227">
        <f>O229*H229</f>
        <v>0</v>
      </c>
      <c r="Q229" s="227">
        <v>0</v>
      </c>
      <c r="R229" s="227">
        <f>Q229*H229</f>
        <v>0</v>
      </c>
      <c r="S229" s="227">
        <v>0</v>
      </c>
      <c r="T229" s="228">
        <f>S229*H229</f>
        <v>0</v>
      </c>
      <c r="U229" s="42"/>
      <c r="V229" s="42"/>
      <c r="W229" s="42"/>
      <c r="X229" s="42"/>
      <c r="Y229" s="42"/>
      <c r="Z229" s="42"/>
      <c r="AA229" s="42"/>
      <c r="AB229" s="42"/>
      <c r="AC229" s="42"/>
      <c r="AD229" s="42"/>
      <c r="AE229" s="42"/>
      <c r="AR229" s="229" t="s">
        <v>462</v>
      </c>
      <c r="AT229" s="229" t="s">
        <v>243</v>
      </c>
      <c r="AU229" s="229" t="s">
        <v>113</v>
      </c>
      <c r="AY229" s="20" t="s">
        <v>241</v>
      </c>
      <c r="BE229" s="230">
        <f>IF(N229="základní",J229,0)</f>
        <v>0</v>
      </c>
      <c r="BF229" s="230">
        <f>IF(N229="snížená",J229,0)</f>
        <v>0</v>
      </c>
      <c r="BG229" s="230">
        <f>IF(N229="zákl. přenesená",J229,0)</f>
        <v>0</v>
      </c>
      <c r="BH229" s="230">
        <f>IF(N229="sníž. přenesená",J229,0)</f>
        <v>0</v>
      </c>
      <c r="BI229" s="230">
        <f>IF(N229="nulová",J229,0)</f>
        <v>0</v>
      </c>
      <c r="BJ229" s="20" t="s">
        <v>23</v>
      </c>
      <c r="BK229" s="230">
        <f>ROUND(I229*H229,2)</f>
        <v>0</v>
      </c>
      <c r="BL229" s="20" t="s">
        <v>462</v>
      </c>
      <c r="BM229" s="229" t="s">
        <v>11028</v>
      </c>
    </row>
    <row r="230" s="2" customFormat="1">
      <c r="A230" s="42"/>
      <c r="B230" s="43"/>
      <c r="C230" s="44"/>
      <c r="D230" s="231" t="s">
        <v>250</v>
      </c>
      <c r="E230" s="44"/>
      <c r="F230" s="232" t="s">
        <v>11029</v>
      </c>
      <c r="G230" s="44"/>
      <c r="H230" s="44"/>
      <c r="I230" s="233"/>
      <c r="J230" s="44"/>
      <c r="K230" s="44"/>
      <c r="L230" s="48"/>
      <c r="M230" s="234"/>
      <c r="N230" s="235"/>
      <c r="O230" s="88"/>
      <c r="P230" s="88"/>
      <c r="Q230" s="88"/>
      <c r="R230" s="88"/>
      <c r="S230" s="88"/>
      <c r="T230" s="89"/>
      <c r="U230" s="42"/>
      <c r="V230" s="42"/>
      <c r="W230" s="42"/>
      <c r="X230" s="42"/>
      <c r="Y230" s="42"/>
      <c r="Z230" s="42"/>
      <c r="AA230" s="42"/>
      <c r="AB230" s="42"/>
      <c r="AC230" s="42"/>
      <c r="AD230" s="42"/>
      <c r="AE230" s="42"/>
      <c r="AT230" s="20" t="s">
        <v>250</v>
      </c>
      <c r="AU230" s="20" t="s">
        <v>113</v>
      </c>
    </row>
    <row r="231" s="2" customFormat="1" ht="16.5" customHeight="1">
      <c r="A231" s="42"/>
      <c r="B231" s="43"/>
      <c r="C231" s="280" t="s">
        <v>1439</v>
      </c>
      <c r="D231" s="280" t="s">
        <v>463</v>
      </c>
      <c r="E231" s="281" t="s">
        <v>11030</v>
      </c>
      <c r="F231" s="282" t="s">
        <v>11031</v>
      </c>
      <c r="G231" s="283" t="s">
        <v>561</v>
      </c>
      <c r="H231" s="284">
        <v>1</v>
      </c>
      <c r="I231" s="285"/>
      <c r="J231" s="286">
        <f>ROUND(I231*H231,2)</f>
        <v>0</v>
      </c>
      <c r="K231" s="282" t="s">
        <v>39</v>
      </c>
      <c r="L231" s="287"/>
      <c r="M231" s="288" t="s">
        <v>39</v>
      </c>
      <c r="N231" s="289" t="s">
        <v>56</v>
      </c>
      <c r="O231" s="88"/>
      <c r="P231" s="227">
        <f>O231*H231</f>
        <v>0</v>
      </c>
      <c r="Q231" s="227">
        <v>0</v>
      </c>
      <c r="R231" s="227">
        <f>Q231*H231</f>
        <v>0</v>
      </c>
      <c r="S231" s="227">
        <v>0</v>
      </c>
      <c r="T231" s="228">
        <f>S231*H231</f>
        <v>0</v>
      </c>
      <c r="U231" s="42"/>
      <c r="V231" s="42"/>
      <c r="W231" s="42"/>
      <c r="X231" s="42"/>
      <c r="Y231" s="42"/>
      <c r="Z231" s="42"/>
      <c r="AA231" s="42"/>
      <c r="AB231" s="42"/>
      <c r="AC231" s="42"/>
      <c r="AD231" s="42"/>
      <c r="AE231" s="42"/>
      <c r="AR231" s="229" t="s">
        <v>660</v>
      </c>
      <c r="AT231" s="229" t="s">
        <v>463</v>
      </c>
      <c r="AU231" s="229" t="s">
        <v>113</v>
      </c>
      <c r="AY231" s="20" t="s">
        <v>241</v>
      </c>
      <c r="BE231" s="230">
        <f>IF(N231="základní",J231,0)</f>
        <v>0</v>
      </c>
      <c r="BF231" s="230">
        <f>IF(N231="snížená",J231,0)</f>
        <v>0</v>
      </c>
      <c r="BG231" s="230">
        <f>IF(N231="zákl. přenesená",J231,0)</f>
        <v>0</v>
      </c>
      <c r="BH231" s="230">
        <f>IF(N231="sníž. přenesená",J231,0)</f>
        <v>0</v>
      </c>
      <c r="BI231" s="230">
        <f>IF(N231="nulová",J231,0)</f>
        <v>0</v>
      </c>
      <c r="BJ231" s="20" t="s">
        <v>23</v>
      </c>
      <c r="BK231" s="230">
        <f>ROUND(I231*H231,2)</f>
        <v>0</v>
      </c>
      <c r="BL231" s="20" t="s">
        <v>462</v>
      </c>
      <c r="BM231" s="229" t="s">
        <v>2606</v>
      </c>
    </row>
    <row r="232" s="2" customFormat="1" ht="16.5" customHeight="1">
      <c r="A232" s="42"/>
      <c r="B232" s="43"/>
      <c r="C232" s="280" t="s">
        <v>1444</v>
      </c>
      <c r="D232" s="280" t="s">
        <v>463</v>
      </c>
      <c r="E232" s="281" t="s">
        <v>11032</v>
      </c>
      <c r="F232" s="282" t="s">
        <v>11033</v>
      </c>
      <c r="G232" s="283" t="s">
        <v>561</v>
      </c>
      <c r="H232" s="284">
        <v>7</v>
      </c>
      <c r="I232" s="285"/>
      <c r="J232" s="286">
        <f>ROUND(I232*H232,2)</f>
        <v>0</v>
      </c>
      <c r="K232" s="282" t="s">
        <v>39</v>
      </c>
      <c r="L232" s="287"/>
      <c r="M232" s="288" t="s">
        <v>39</v>
      </c>
      <c r="N232" s="289" t="s">
        <v>56</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660</v>
      </c>
      <c r="AT232" s="229" t="s">
        <v>463</v>
      </c>
      <c r="AU232" s="229" t="s">
        <v>113</v>
      </c>
      <c r="AY232" s="20" t="s">
        <v>241</v>
      </c>
      <c r="BE232" s="230">
        <f>IF(N232="základní",J232,0)</f>
        <v>0</v>
      </c>
      <c r="BF232" s="230">
        <f>IF(N232="snížená",J232,0)</f>
        <v>0</v>
      </c>
      <c r="BG232" s="230">
        <f>IF(N232="zákl. přenesená",J232,0)</f>
        <v>0</v>
      </c>
      <c r="BH232" s="230">
        <f>IF(N232="sníž. přenesená",J232,0)</f>
        <v>0</v>
      </c>
      <c r="BI232" s="230">
        <f>IF(N232="nulová",J232,0)</f>
        <v>0</v>
      </c>
      <c r="BJ232" s="20" t="s">
        <v>23</v>
      </c>
      <c r="BK232" s="230">
        <f>ROUND(I232*H232,2)</f>
        <v>0</v>
      </c>
      <c r="BL232" s="20" t="s">
        <v>462</v>
      </c>
      <c r="BM232" s="229" t="s">
        <v>2619</v>
      </c>
    </row>
    <row r="233" s="2" customFormat="1" ht="16.5" customHeight="1">
      <c r="A233" s="42"/>
      <c r="B233" s="43"/>
      <c r="C233" s="280" t="s">
        <v>1454</v>
      </c>
      <c r="D233" s="280" t="s">
        <v>463</v>
      </c>
      <c r="E233" s="281" t="s">
        <v>11034</v>
      </c>
      <c r="F233" s="282" t="s">
        <v>11035</v>
      </c>
      <c r="G233" s="283" t="s">
        <v>561</v>
      </c>
      <c r="H233" s="284">
        <v>7</v>
      </c>
      <c r="I233" s="285"/>
      <c r="J233" s="286">
        <f>ROUND(I233*H233,2)</f>
        <v>0</v>
      </c>
      <c r="K233" s="282" t="s">
        <v>39</v>
      </c>
      <c r="L233" s="287"/>
      <c r="M233" s="288" t="s">
        <v>39</v>
      </c>
      <c r="N233" s="289" t="s">
        <v>56</v>
      </c>
      <c r="O233" s="88"/>
      <c r="P233" s="227">
        <f>O233*H233</f>
        <v>0</v>
      </c>
      <c r="Q233" s="227">
        <v>0</v>
      </c>
      <c r="R233" s="227">
        <f>Q233*H233</f>
        <v>0</v>
      </c>
      <c r="S233" s="227">
        <v>0</v>
      </c>
      <c r="T233" s="228">
        <f>S233*H233</f>
        <v>0</v>
      </c>
      <c r="U233" s="42"/>
      <c r="V233" s="42"/>
      <c r="W233" s="42"/>
      <c r="X233" s="42"/>
      <c r="Y233" s="42"/>
      <c r="Z233" s="42"/>
      <c r="AA233" s="42"/>
      <c r="AB233" s="42"/>
      <c r="AC233" s="42"/>
      <c r="AD233" s="42"/>
      <c r="AE233" s="42"/>
      <c r="AR233" s="229" t="s">
        <v>660</v>
      </c>
      <c r="AT233" s="229" t="s">
        <v>463</v>
      </c>
      <c r="AU233" s="229" t="s">
        <v>113</v>
      </c>
      <c r="AY233" s="20" t="s">
        <v>241</v>
      </c>
      <c r="BE233" s="230">
        <f>IF(N233="základní",J233,0)</f>
        <v>0</v>
      </c>
      <c r="BF233" s="230">
        <f>IF(N233="snížená",J233,0)</f>
        <v>0</v>
      </c>
      <c r="BG233" s="230">
        <f>IF(N233="zákl. přenesená",J233,0)</f>
        <v>0</v>
      </c>
      <c r="BH233" s="230">
        <f>IF(N233="sníž. přenesená",J233,0)</f>
        <v>0</v>
      </c>
      <c r="BI233" s="230">
        <f>IF(N233="nulová",J233,0)</f>
        <v>0</v>
      </c>
      <c r="BJ233" s="20" t="s">
        <v>23</v>
      </c>
      <c r="BK233" s="230">
        <f>ROUND(I233*H233,2)</f>
        <v>0</v>
      </c>
      <c r="BL233" s="20" t="s">
        <v>462</v>
      </c>
      <c r="BM233" s="229" t="s">
        <v>2639</v>
      </c>
    </row>
    <row r="234" s="2" customFormat="1" ht="16.5" customHeight="1">
      <c r="A234" s="42"/>
      <c r="B234" s="43"/>
      <c r="C234" s="218" t="s">
        <v>33</v>
      </c>
      <c r="D234" s="218" t="s">
        <v>243</v>
      </c>
      <c r="E234" s="219" t="s">
        <v>10937</v>
      </c>
      <c r="F234" s="220" t="s">
        <v>10938</v>
      </c>
      <c r="G234" s="221" t="s">
        <v>8371</v>
      </c>
      <c r="H234" s="222">
        <v>64</v>
      </c>
      <c r="I234" s="223"/>
      <c r="J234" s="224">
        <f>ROUND(I234*H234,2)</f>
        <v>0</v>
      </c>
      <c r="K234" s="220" t="s">
        <v>247</v>
      </c>
      <c r="L234" s="48"/>
      <c r="M234" s="225" t="s">
        <v>39</v>
      </c>
      <c r="N234" s="226" t="s">
        <v>56</v>
      </c>
      <c r="O234" s="88"/>
      <c r="P234" s="227">
        <f>O234*H234</f>
        <v>0</v>
      </c>
      <c r="Q234" s="227">
        <v>0</v>
      </c>
      <c r="R234" s="227">
        <f>Q234*H234</f>
        <v>0</v>
      </c>
      <c r="S234" s="227">
        <v>0</v>
      </c>
      <c r="T234" s="228">
        <f>S234*H234</f>
        <v>0</v>
      </c>
      <c r="U234" s="42"/>
      <c r="V234" s="42"/>
      <c r="W234" s="42"/>
      <c r="X234" s="42"/>
      <c r="Y234" s="42"/>
      <c r="Z234" s="42"/>
      <c r="AA234" s="42"/>
      <c r="AB234" s="42"/>
      <c r="AC234" s="42"/>
      <c r="AD234" s="42"/>
      <c r="AE234" s="42"/>
      <c r="AR234" s="229" t="s">
        <v>5325</v>
      </c>
      <c r="AT234" s="229" t="s">
        <v>243</v>
      </c>
      <c r="AU234" s="229" t="s">
        <v>113</v>
      </c>
      <c r="AY234" s="20" t="s">
        <v>241</v>
      </c>
      <c r="BE234" s="230">
        <f>IF(N234="základní",J234,0)</f>
        <v>0</v>
      </c>
      <c r="BF234" s="230">
        <f>IF(N234="snížená",J234,0)</f>
        <v>0</v>
      </c>
      <c r="BG234" s="230">
        <f>IF(N234="zákl. přenesená",J234,0)</f>
        <v>0</v>
      </c>
      <c r="BH234" s="230">
        <f>IF(N234="sníž. přenesená",J234,0)</f>
        <v>0</v>
      </c>
      <c r="BI234" s="230">
        <f>IF(N234="nulová",J234,0)</f>
        <v>0</v>
      </c>
      <c r="BJ234" s="20" t="s">
        <v>23</v>
      </c>
      <c r="BK234" s="230">
        <f>ROUND(I234*H234,2)</f>
        <v>0</v>
      </c>
      <c r="BL234" s="20" t="s">
        <v>5325</v>
      </c>
      <c r="BM234" s="229" t="s">
        <v>11036</v>
      </c>
    </row>
    <row r="235" s="2" customFormat="1">
      <c r="A235" s="42"/>
      <c r="B235" s="43"/>
      <c r="C235" s="44"/>
      <c r="D235" s="231" t="s">
        <v>250</v>
      </c>
      <c r="E235" s="44"/>
      <c r="F235" s="232" t="s">
        <v>10940</v>
      </c>
      <c r="G235" s="44"/>
      <c r="H235" s="44"/>
      <c r="I235" s="233"/>
      <c r="J235" s="44"/>
      <c r="K235" s="44"/>
      <c r="L235" s="48"/>
      <c r="M235" s="234"/>
      <c r="N235" s="235"/>
      <c r="O235" s="88"/>
      <c r="P235" s="88"/>
      <c r="Q235" s="88"/>
      <c r="R235" s="88"/>
      <c r="S235" s="88"/>
      <c r="T235" s="89"/>
      <c r="U235" s="42"/>
      <c r="V235" s="42"/>
      <c r="W235" s="42"/>
      <c r="X235" s="42"/>
      <c r="Y235" s="42"/>
      <c r="Z235" s="42"/>
      <c r="AA235" s="42"/>
      <c r="AB235" s="42"/>
      <c r="AC235" s="42"/>
      <c r="AD235" s="42"/>
      <c r="AE235" s="42"/>
      <c r="AT235" s="20" t="s">
        <v>250</v>
      </c>
      <c r="AU235" s="20" t="s">
        <v>113</v>
      </c>
    </row>
    <row r="236" s="13" customFormat="1">
      <c r="A236" s="13"/>
      <c r="B236" s="236"/>
      <c r="C236" s="237"/>
      <c r="D236" s="238" t="s">
        <v>252</v>
      </c>
      <c r="E236" s="239" t="s">
        <v>39</v>
      </c>
      <c r="F236" s="240" t="s">
        <v>11037</v>
      </c>
      <c r="G236" s="237"/>
      <c r="H236" s="239" t="s">
        <v>39</v>
      </c>
      <c r="I236" s="241"/>
      <c r="J236" s="237"/>
      <c r="K236" s="237"/>
      <c r="L236" s="242"/>
      <c r="M236" s="243"/>
      <c r="N236" s="244"/>
      <c r="O236" s="244"/>
      <c r="P236" s="244"/>
      <c r="Q236" s="244"/>
      <c r="R236" s="244"/>
      <c r="S236" s="244"/>
      <c r="T236" s="245"/>
      <c r="U236" s="13"/>
      <c r="V236" s="13"/>
      <c r="W236" s="13"/>
      <c r="X236" s="13"/>
      <c r="Y236" s="13"/>
      <c r="Z236" s="13"/>
      <c r="AA236" s="13"/>
      <c r="AB236" s="13"/>
      <c r="AC236" s="13"/>
      <c r="AD236" s="13"/>
      <c r="AE236" s="13"/>
      <c r="AT236" s="246" t="s">
        <v>252</v>
      </c>
      <c r="AU236" s="246" t="s">
        <v>113</v>
      </c>
      <c r="AV236" s="13" t="s">
        <v>23</v>
      </c>
      <c r="AW236" s="13" t="s">
        <v>46</v>
      </c>
      <c r="AX236" s="13" t="s">
        <v>85</v>
      </c>
      <c r="AY236" s="246" t="s">
        <v>241</v>
      </c>
    </row>
    <row r="237" s="14" customFormat="1">
      <c r="A237" s="14"/>
      <c r="B237" s="247"/>
      <c r="C237" s="248"/>
      <c r="D237" s="238" t="s">
        <v>252</v>
      </c>
      <c r="E237" s="249" t="s">
        <v>39</v>
      </c>
      <c r="F237" s="250" t="s">
        <v>1094</v>
      </c>
      <c r="G237" s="248"/>
      <c r="H237" s="251">
        <v>64</v>
      </c>
      <c r="I237" s="252"/>
      <c r="J237" s="248"/>
      <c r="K237" s="248"/>
      <c r="L237" s="253"/>
      <c r="M237" s="254"/>
      <c r="N237" s="255"/>
      <c r="O237" s="255"/>
      <c r="P237" s="255"/>
      <c r="Q237" s="255"/>
      <c r="R237" s="255"/>
      <c r="S237" s="255"/>
      <c r="T237" s="256"/>
      <c r="U237" s="14"/>
      <c r="V237" s="14"/>
      <c r="W237" s="14"/>
      <c r="X237" s="14"/>
      <c r="Y237" s="14"/>
      <c r="Z237" s="14"/>
      <c r="AA237" s="14"/>
      <c r="AB237" s="14"/>
      <c r="AC237" s="14"/>
      <c r="AD237" s="14"/>
      <c r="AE237" s="14"/>
      <c r="AT237" s="257" t="s">
        <v>252</v>
      </c>
      <c r="AU237" s="257" t="s">
        <v>113</v>
      </c>
      <c r="AV237" s="14" t="s">
        <v>93</v>
      </c>
      <c r="AW237" s="14" t="s">
        <v>46</v>
      </c>
      <c r="AX237" s="14" t="s">
        <v>23</v>
      </c>
      <c r="AY237" s="257" t="s">
        <v>241</v>
      </c>
    </row>
    <row r="238" s="2" customFormat="1" ht="33" customHeight="1">
      <c r="A238" s="42"/>
      <c r="B238" s="43"/>
      <c r="C238" s="280" t="s">
        <v>1468</v>
      </c>
      <c r="D238" s="280" t="s">
        <v>463</v>
      </c>
      <c r="E238" s="281" t="s">
        <v>11038</v>
      </c>
      <c r="F238" s="282" t="s">
        <v>11039</v>
      </c>
      <c r="G238" s="283" t="s">
        <v>561</v>
      </c>
      <c r="H238" s="284">
        <v>1</v>
      </c>
      <c r="I238" s="285"/>
      <c r="J238" s="286">
        <f>ROUND(I238*H238,2)</f>
        <v>0</v>
      </c>
      <c r="K238" s="282" t="s">
        <v>39</v>
      </c>
      <c r="L238" s="287"/>
      <c r="M238" s="288" t="s">
        <v>39</v>
      </c>
      <c r="N238" s="289" t="s">
        <v>56</v>
      </c>
      <c r="O238" s="88"/>
      <c r="P238" s="227">
        <f>O238*H238</f>
        <v>0</v>
      </c>
      <c r="Q238" s="227">
        <v>0</v>
      </c>
      <c r="R238" s="227">
        <f>Q238*H238</f>
        <v>0</v>
      </c>
      <c r="S238" s="227">
        <v>0</v>
      </c>
      <c r="T238" s="228">
        <f>S238*H238</f>
        <v>0</v>
      </c>
      <c r="U238" s="42"/>
      <c r="V238" s="42"/>
      <c r="W238" s="42"/>
      <c r="X238" s="42"/>
      <c r="Y238" s="42"/>
      <c r="Z238" s="42"/>
      <c r="AA238" s="42"/>
      <c r="AB238" s="42"/>
      <c r="AC238" s="42"/>
      <c r="AD238" s="42"/>
      <c r="AE238" s="42"/>
      <c r="AR238" s="229" t="s">
        <v>660</v>
      </c>
      <c r="AT238" s="229" t="s">
        <v>463</v>
      </c>
      <c r="AU238" s="229" t="s">
        <v>113</v>
      </c>
      <c r="AY238" s="20" t="s">
        <v>241</v>
      </c>
      <c r="BE238" s="230">
        <f>IF(N238="základní",J238,0)</f>
        <v>0</v>
      </c>
      <c r="BF238" s="230">
        <f>IF(N238="snížená",J238,0)</f>
        <v>0</v>
      </c>
      <c r="BG238" s="230">
        <f>IF(N238="zákl. přenesená",J238,0)</f>
        <v>0</v>
      </c>
      <c r="BH238" s="230">
        <f>IF(N238="sníž. přenesená",J238,0)</f>
        <v>0</v>
      </c>
      <c r="BI238" s="230">
        <f>IF(N238="nulová",J238,0)</f>
        <v>0</v>
      </c>
      <c r="BJ238" s="20" t="s">
        <v>23</v>
      </c>
      <c r="BK238" s="230">
        <f>ROUND(I238*H238,2)</f>
        <v>0</v>
      </c>
      <c r="BL238" s="20" t="s">
        <v>462</v>
      </c>
      <c r="BM238" s="229" t="s">
        <v>2683</v>
      </c>
    </row>
    <row r="239" s="2" customFormat="1" ht="24.15" customHeight="1">
      <c r="A239" s="42"/>
      <c r="B239" s="43"/>
      <c r="C239" s="280" t="s">
        <v>1474</v>
      </c>
      <c r="D239" s="280" t="s">
        <v>463</v>
      </c>
      <c r="E239" s="281" t="s">
        <v>11040</v>
      </c>
      <c r="F239" s="282" t="s">
        <v>11041</v>
      </c>
      <c r="G239" s="283" t="s">
        <v>561</v>
      </c>
      <c r="H239" s="284">
        <v>1</v>
      </c>
      <c r="I239" s="285"/>
      <c r="J239" s="286">
        <f>ROUND(I239*H239,2)</f>
        <v>0</v>
      </c>
      <c r="K239" s="282" t="s">
        <v>39</v>
      </c>
      <c r="L239" s="287"/>
      <c r="M239" s="288" t="s">
        <v>39</v>
      </c>
      <c r="N239" s="289" t="s">
        <v>56</v>
      </c>
      <c r="O239" s="88"/>
      <c r="P239" s="227">
        <f>O239*H239</f>
        <v>0</v>
      </c>
      <c r="Q239" s="227">
        <v>0</v>
      </c>
      <c r="R239" s="227">
        <f>Q239*H239</f>
        <v>0</v>
      </c>
      <c r="S239" s="227">
        <v>0</v>
      </c>
      <c r="T239" s="228">
        <f>S239*H239</f>
        <v>0</v>
      </c>
      <c r="U239" s="42"/>
      <c r="V239" s="42"/>
      <c r="W239" s="42"/>
      <c r="X239" s="42"/>
      <c r="Y239" s="42"/>
      <c r="Z239" s="42"/>
      <c r="AA239" s="42"/>
      <c r="AB239" s="42"/>
      <c r="AC239" s="42"/>
      <c r="AD239" s="42"/>
      <c r="AE239" s="42"/>
      <c r="AR239" s="229" t="s">
        <v>660</v>
      </c>
      <c r="AT239" s="229" t="s">
        <v>463</v>
      </c>
      <c r="AU239" s="229" t="s">
        <v>113</v>
      </c>
      <c r="AY239" s="20" t="s">
        <v>241</v>
      </c>
      <c r="BE239" s="230">
        <f>IF(N239="základní",J239,0)</f>
        <v>0</v>
      </c>
      <c r="BF239" s="230">
        <f>IF(N239="snížená",J239,0)</f>
        <v>0</v>
      </c>
      <c r="BG239" s="230">
        <f>IF(N239="zákl. přenesená",J239,0)</f>
        <v>0</v>
      </c>
      <c r="BH239" s="230">
        <f>IF(N239="sníž. přenesená",J239,0)</f>
        <v>0</v>
      </c>
      <c r="BI239" s="230">
        <f>IF(N239="nulová",J239,0)</f>
        <v>0</v>
      </c>
      <c r="BJ239" s="20" t="s">
        <v>23</v>
      </c>
      <c r="BK239" s="230">
        <f>ROUND(I239*H239,2)</f>
        <v>0</v>
      </c>
      <c r="BL239" s="20" t="s">
        <v>462</v>
      </c>
      <c r="BM239" s="229" t="s">
        <v>2705</v>
      </c>
    </row>
    <row r="240" s="2" customFormat="1" ht="16.5" customHeight="1">
      <c r="A240" s="42"/>
      <c r="B240" s="43"/>
      <c r="C240" s="218" t="s">
        <v>1501</v>
      </c>
      <c r="D240" s="218" t="s">
        <v>243</v>
      </c>
      <c r="E240" s="219" t="s">
        <v>10961</v>
      </c>
      <c r="F240" s="220" t="s">
        <v>10962</v>
      </c>
      <c r="G240" s="221" t="s">
        <v>561</v>
      </c>
      <c r="H240" s="222">
        <v>2</v>
      </c>
      <c r="I240" s="223"/>
      <c r="J240" s="224">
        <f>ROUND(I240*H240,2)</f>
        <v>0</v>
      </c>
      <c r="K240" s="220" t="s">
        <v>39</v>
      </c>
      <c r="L240" s="48"/>
      <c r="M240" s="225" t="s">
        <v>39</v>
      </c>
      <c r="N240" s="226" t="s">
        <v>56</v>
      </c>
      <c r="O240" s="88"/>
      <c r="P240" s="227">
        <f>O240*H240</f>
        <v>0</v>
      </c>
      <c r="Q240" s="227">
        <v>0</v>
      </c>
      <c r="R240" s="227">
        <f>Q240*H240</f>
        <v>0</v>
      </c>
      <c r="S240" s="227">
        <v>0</v>
      </c>
      <c r="T240" s="228">
        <f>S240*H240</f>
        <v>0</v>
      </c>
      <c r="U240" s="42"/>
      <c r="V240" s="42"/>
      <c r="W240" s="42"/>
      <c r="X240" s="42"/>
      <c r="Y240" s="42"/>
      <c r="Z240" s="42"/>
      <c r="AA240" s="42"/>
      <c r="AB240" s="42"/>
      <c r="AC240" s="42"/>
      <c r="AD240" s="42"/>
      <c r="AE240" s="42"/>
      <c r="AR240" s="229" t="s">
        <v>462</v>
      </c>
      <c r="AT240" s="229" t="s">
        <v>243</v>
      </c>
      <c r="AU240" s="229" t="s">
        <v>113</v>
      </c>
      <c r="AY240" s="20" t="s">
        <v>241</v>
      </c>
      <c r="BE240" s="230">
        <f>IF(N240="základní",J240,0)</f>
        <v>0</v>
      </c>
      <c r="BF240" s="230">
        <f>IF(N240="snížená",J240,0)</f>
        <v>0</v>
      </c>
      <c r="BG240" s="230">
        <f>IF(N240="zákl. přenesená",J240,0)</f>
        <v>0</v>
      </c>
      <c r="BH240" s="230">
        <f>IF(N240="sníž. přenesená",J240,0)</f>
        <v>0</v>
      </c>
      <c r="BI240" s="230">
        <f>IF(N240="nulová",J240,0)</f>
        <v>0</v>
      </c>
      <c r="BJ240" s="20" t="s">
        <v>23</v>
      </c>
      <c r="BK240" s="230">
        <f>ROUND(I240*H240,2)</f>
        <v>0</v>
      </c>
      <c r="BL240" s="20" t="s">
        <v>462</v>
      </c>
      <c r="BM240" s="229" t="s">
        <v>2737</v>
      </c>
    </row>
    <row r="241" s="2" customFormat="1" ht="24.15" customHeight="1">
      <c r="A241" s="42"/>
      <c r="B241" s="43"/>
      <c r="C241" s="280" t="s">
        <v>1505</v>
      </c>
      <c r="D241" s="280" t="s">
        <v>463</v>
      </c>
      <c r="E241" s="281" t="s">
        <v>11042</v>
      </c>
      <c r="F241" s="282" t="s">
        <v>11043</v>
      </c>
      <c r="G241" s="283" t="s">
        <v>561</v>
      </c>
      <c r="H241" s="284">
        <v>1</v>
      </c>
      <c r="I241" s="285"/>
      <c r="J241" s="286">
        <f>ROUND(I241*H241,2)</f>
        <v>0</v>
      </c>
      <c r="K241" s="282" t="s">
        <v>39</v>
      </c>
      <c r="L241" s="287"/>
      <c r="M241" s="288" t="s">
        <v>39</v>
      </c>
      <c r="N241" s="289" t="s">
        <v>56</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660</v>
      </c>
      <c r="AT241" s="229" t="s">
        <v>463</v>
      </c>
      <c r="AU241" s="229" t="s">
        <v>113</v>
      </c>
      <c r="AY241" s="20" t="s">
        <v>241</v>
      </c>
      <c r="BE241" s="230">
        <f>IF(N241="základní",J241,0)</f>
        <v>0</v>
      </c>
      <c r="BF241" s="230">
        <f>IF(N241="snížená",J241,0)</f>
        <v>0</v>
      </c>
      <c r="BG241" s="230">
        <f>IF(N241="zákl. přenesená",J241,0)</f>
        <v>0</v>
      </c>
      <c r="BH241" s="230">
        <f>IF(N241="sníž. přenesená",J241,0)</f>
        <v>0</v>
      </c>
      <c r="BI241" s="230">
        <f>IF(N241="nulová",J241,0)</f>
        <v>0</v>
      </c>
      <c r="BJ241" s="20" t="s">
        <v>23</v>
      </c>
      <c r="BK241" s="230">
        <f>ROUND(I241*H241,2)</f>
        <v>0</v>
      </c>
      <c r="BL241" s="20" t="s">
        <v>462</v>
      </c>
      <c r="BM241" s="229" t="s">
        <v>2717</v>
      </c>
    </row>
    <row r="242" s="2" customFormat="1" ht="16.5" customHeight="1">
      <c r="A242" s="42"/>
      <c r="B242" s="43"/>
      <c r="C242" s="280" t="s">
        <v>1510</v>
      </c>
      <c r="D242" s="280" t="s">
        <v>463</v>
      </c>
      <c r="E242" s="281" t="s">
        <v>11044</v>
      </c>
      <c r="F242" s="282" t="s">
        <v>11045</v>
      </c>
      <c r="G242" s="283" t="s">
        <v>561</v>
      </c>
      <c r="H242" s="284">
        <v>1</v>
      </c>
      <c r="I242" s="285"/>
      <c r="J242" s="286">
        <f>ROUND(I242*H242,2)</f>
        <v>0</v>
      </c>
      <c r="K242" s="282" t="s">
        <v>39</v>
      </c>
      <c r="L242" s="287"/>
      <c r="M242" s="288" t="s">
        <v>39</v>
      </c>
      <c r="N242" s="289" t="s">
        <v>56</v>
      </c>
      <c r="O242" s="88"/>
      <c r="P242" s="227">
        <f>O242*H242</f>
        <v>0</v>
      </c>
      <c r="Q242" s="227">
        <v>0</v>
      </c>
      <c r="R242" s="227">
        <f>Q242*H242</f>
        <v>0</v>
      </c>
      <c r="S242" s="227">
        <v>0</v>
      </c>
      <c r="T242" s="228">
        <f>S242*H242</f>
        <v>0</v>
      </c>
      <c r="U242" s="42"/>
      <c r="V242" s="42"/>
      <c r="W242" s="42"/>
      <c r="X242" s="42"/>
      <c r="Y242" s="42"/>
      <c r="Z242" s="42"/>
      <c r="AA242" s="42"/>
      <c r="AB242" s="42"/>
      <c r="AC242" s="42"/>
      <c r="AD242" s="42"/>
      <c r="AE242" s="42"/>
      <c r="AR242" s="229" t="s">
        <v>660</v>
      </c>
      <c r="AT242" s="229" t="s">
        <v>463</v>
      </c>
      <c r="AU242" s="229" t="s">
        <v>113</v>
      </c>
      <c r="AY242" s="20" t="s">
        <v>241</v>
      </c>
      <c r="BE242" s="230">
        <f>IF(N242="základní",J242,0)</f>
        <v>0</v>
      </c>
      <c r="BF242" s="230">
        <f>IF(N242="snížená",J242,0)</f>
        <v>0</v>
      </c>
      <c r="BG242" s="230">
        <f>IF(N242="zákl. přenesená",J242,0)</f>
        <v>0</v>
      </c>
      <c r="BH242" s="230">
        <f>IF(N242="sníž. přenesená",J242,0)</f>
        <v>0</v>
      </c>
      <c r="BI242" s="230">
        <f>IF(N242="nulová",J242,0)</f>
        <v>0</v>
      </c>
      <c r="BJ242" s="20" t="s">
        <v>23</v>
      </c>
      <c r="BK242" s="230">
        <f>ROUND(I242*H242,2)</f>
        <v>0</v>
      </c>
      <c r="BL242" s="20" t="s">
        <v>462</v>
      </c>
      <c r="BM242" s="229" t="s">
        <v>2727</v>
      </c>
    </row>
    <row r="243" s="2" customFormat="1" ht="16.5" customHeight="1">
      <c r="A243" s="42"/>
      <c r="B243" s="43"/>
      <c r="C243" s="218" t="s">
        <v>1515</v>
      </c>
      <c r="D243" s="218" t="s">
        <v>243</v>
      </c>
      <c r="E243" s="219" t="s">
        <v>10937</v>
      </c>
      <c r="F243" s="220" t="s">
        <v>10938</v>
      </c>
      <c r="G243" s="221" t="s">
        <v>8371</v>
      </c>
      <c r="H243" s="222">
        <v>32</v>
      </c>
      <c r="I243" s="223"/>
      <c r="J243" s="224">
        <f>ROUND(I243*H243,2)</f>
        <v>0</v>
      </c>
      <c r="K243" s="220" t="s">
        <v>247</v>
      </c>
      <c r="L243" s="48"/>
      <c r="M243" s="225" t="s">
        <v>39</v>
      </c>
      <c r="N243" s="226" t="s">
        <v>56</v>
      </c>
      <c r="O243" s="88"/>
      <c r="P243" s="227">
        <f>O243*H243</f>
        <v>0</v>
      </c>
      <c r="Q243" s="227">
        <v>0</v>
      </c>
      <c r="R243" s="227">
        <f>Q243*H243</f>
        <v>0</v>
      </c>
      <c r="S243" s="227">
        <v>0</v>
      </c>
      <c r="T243" s="228">
        <f>S243*H243</f>
        <v>0</v>
      </c>
      <c r="U243" s="42"/>
      <c r="V243" s="42"/>
      <c r="W243" s="42"/>
      <c r="X243" s="42"/>
      <c r="Y243" s="42"/>
      <c r="Z243" s="42"/>
      <c r="AA243" s="42"/>
      <c r="AB243" s="42"/>
      <c r="AC243" s="42"/>
      <c r="AD243" s="42"/>
      <c r="AE243" s="42"/>
      <c r="AR243" s="229" t="s">
        <v>5325</v>
      </c>
      <c r="AT243" s="229" t="s">
        <v>243</v>
      </c>
      <c r="AU243" s="229" t="s">
        <v>113</v>
      </c>
      <c r="AY243" s="20" t="s">
        <v>241</v>
      </c>
      <c r="BE243" s="230">
        <f>IF(N243="základní",J243,0)</f>
        <v>0</v>
      </c>
      <c r="BF243" s="230">
        <f>IF(N243="snížená",J243,0)</f>
        <v>0</v>
      </c>
      <c r="BG243" s="230">
        <f>IF(N243="zákl. přenesená",J243,0)</f>
        <v>0</v>
      </c>
      <c r="BH243" s="230">
        <f>IF(N243="sníž. přenesená",J243,0)</f>
        <v>0</v>
      </c>
      <c r="BI243" s="230">
        <f>IF(N243="nulová",J243,0)</f>
        <v>0</v>
      </c>
      <c r="BJ243" s="20" t="s">
        <v>23</v>
      </c>
      <c r="BK243" s="230">
        <f>ROUND(I243*H243,2)</f>
        <v>0</v>
      </c>
      <c r="BL243" s="20" t="s">
        <v>5325</v>
      </c>
      <c r="BM243" s="229" t="s">
        <v>2751</v>
      </c>
    </row>
    <row r="244" s="2" customFormat="1">
      <c r="A244" s="42"/>
      <c r="B244" s="43"/>
      <c r="C244" s="44"/>
      <c r="D244" s="231" t="s">
        <v>250</v>
      </c>
      <c r="E244" s="44"/>
      <c r="F244" s="232" t="s">
        <v>10940</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0" t="s">
        <v>250</v>
      </c>
      <c r="AU244" s="20" t="s">
        <v>113</v>
      </c>
    </row>
    <row r="245" s="13" customFormat="1">
      <c r="A245" s="13"/>
      <c r="B245" s="236"/>
      <c r="C245" s="237"/>
      <c r="D245" s="238" t="s">
        <v>252</v>
      </c>
      <c r="E245" s="239" t="s">
        <v>39</v>
      </c>
      <c r="F245" s="240" t="s">
        <v>11046</v>
      </c>
      <c r="G245" s="237"/>
      <c r="H245" s="239" t="s">
        <v>39</v>
      </c>
      <c r="I245" s="241"/>
      <c r="J245" s="237"/>
      <c r="K245" s="237"/>
      <c r="L245" s="242"/>
      <c r="M245" s="243"/>
      <c r="N245" s="244"/>
      <c r="O245" s="244"/>
      <c r="P245" s="244"/>
      <c r="Q245" s="244"/>
      <c r="R245" s="244"/>
      <c r="S245" s="244"/>
      <c r="T245" s="245"/>
      <c r="U245" s="13"/>
      <c r="V245" s="13"/>
      <c r="W245" s="13"/>
      <c r="X245" s="13"/>
      <c r="Y245" s="13"/>
      <c r="Z245" s="13"/>
      <c r="AA245" s="13"/>
      <c r="AB245" s="13"/>
      <c r="AC245" s="13"/>
      <c r="AD245" s="13"/>
      <c r="AE245" s="13"/>
      <c r="AT245" s="246" t="s">
        <v>252</v>
      </c>
      <c r="AU245" s="246" t="s">
        <v>113</v>
      </c>
      <c r="AV245" s="13" t="s">
        <v>23</v>
      </c>
      <c r="AW245" s="13" t="s">
        <v>46</v>
      </c>
      <c r="AX245" s="13" t="s">
        <v>85</v>
      </c>
      <c r="AY245" s="246" t="s">
        <v>241</v>
      </c>
    </row>
    <row r="246" s="14" customFormat="1">
      <c r="A246" s="14"/>
      <c r="B246" s="247"/>
      <c r="C246" s="248"/>
      <c r="D246" s="238" t="s">
        <v>252</v>
      </c>
      <c r="E246" s="249" t="s">
        <v>39</v>
      </c>
      <c r="F246" s="250" t="s">
        <v>660</v>
      </c>
      <c r="G246" s="248"/>
      <c r="H246" s="251">
        <v>32</v>
      </c>
      <c r="I246" s="252"/>
      <c r="J246" s="248"/>
      <c r="K246" s="248"/>
      <c r="L246" s="253"/>
      <c r="M246" s="254"/>
      <c r="N246" s="255"/>
      <c r="O246" s="255"/>
      <c r="P246" s="255"/>
      <c r="Q246" s="255"/>
      <c r="R246" s="255"/>
      <c r="S246" s="255"/>
      <c r="T246" s="256"/>
      <c r="U246" s="14"/>
      <c r="V246" s="14"/>
      <c r="W246" s="14"/>
      <c r="X246" s="14"/>
      <c r="Y246" s="14"/>
      <c r="Z246" s="14"/>
      <c r="AA246" s="14"/>
      <c r="AB246" s="14"/>
      <c r="AC246" s="14"/>
      <c r="AD246" s="14"/>
      <c r="AE246" s="14"/>
      <c r="AT246" s="257" t="s">
        <v>252</v>
      </c>
      <c r="AU246" s="257" t="s">
        <v>113</v>
      </c>
      <c r="AV246" s="14" t="s">
        <v>93</v>
      </c>
      <c r="AW246" s="14" t="s">
        <v>46</v>
      </c>
      <c r="AX246" s="14" t="s">
        <v>23</v>
      </c>
      <c r="AY246" s="257" t="s">
        <v>241</v>
      </c>
    </row>
    <row r="247" s="2" customFormat="1" ht="16.5" customHeight="1">
      <c r="A247" s="42"/>
      <c r="B247" s="43"/>
      <c r="C247" s="218" t="s">
        <v>1520</v>
      </c>
      <c r="D247" s="218" t="s">
        <v>243</v>
      </c>
      <c r="E247" s="219" t="s">
        <v>11010</v>
      </c>
      <c r="F247" s="220" t="s">
        <v>11011</v>
      </c>
      <c r="G247" s="221" t="s">
        <v>561</v>
      </c>
      <c r="H247" s="222">
        <v>11</v>
      </c>
      <c r="I247" s="223"/>
      <c r="J247" s="224">
        <f>ROUND(I247*H247,2)</f>
        <v>0</v>
      </c>
      <c r="K247" s="220" t="s">
        <v>247</v>
      </c>
      <c r="L247" s="48"/>
      <c r="M247" s="225" t="s">
        <v>39</v>
      </c>
      <c r="N247" s="226" t="s">
        <v>56</v>
      </c>
      <c r="O247" s="88"/>
      <c r="P247" s="227">
        <f>O247*H247</f>
        <v>0</v>
      </c>
      <c r="Q247" s="227">
        <v>0</v>
      </c>
      <c r="R247" s="227">
        <f>Q247*H247</f>
        <v>0</v>
      </c>
      <c r="S247" s="227">
        <v>0</v>
      </c>
      <c r="T247" s="228">
        <f>S247*H247</f>
        <v>0</v>
      </c>
      <c r="U247" s="42"/>
      <c r="V247" s="42"/>
      <c r="W247" s="42"/>
      <c r="X247" s="42"/>
      <c r="Y247" s="42"/>
      <c r="Z247" s="42"/>
      <c r="AA247" s="42"/>
      <c r="AB247" s="42"/>
      <c r="AC247" s="42"/>
      <c r="AD247" s="42"/>
      <c r="AE247" s="42"/>
      <c r="AR247" s="229" t="s">
        <v>462</v>
      </c>
      <c r="AT247" s="229" t="s">
        <v>243</v>
      </c>
      <c r="AU247" s="229" t="s">
        <v>113</v>
      </c>
      <c r="AY247" s="20" t="s">
        <v>241</v>
      </c>
      <c r="BE247" s="230">
        <f>IF(N247="základní",J247,0)</f>
        <v>0</v>
      </c>
      <c r="BF247" s="230">
        <f>IF(N247="snížená",J247,0)</f>
        <v>0</v>
      </c>
      <c r="BG247" s="230">
        <f>IF(N247="zákl. přenesená",J247,0)</f>
        <v>0</v>
      </c>
      <c r="BH247" s="230">
        <f>IF(N247="sníž. přenesená",J247,0)</f>
        <v>0</v>
      </c>
      <c r="BI247" s="230">
        <f>IF(N247="nulová",J247,0)</f>
        <v>0</v>
      </c>
      <c r="BJ247" s="20" t="s">
        <v>23</v>
      </c>
      <c r="BK247" s="230">
        <f>ROUND(I247*H247,2)</f>
        <v>0</v>
      </c>
      <c r="BL247" s="20" t="s">
        <v>462</v>
      </c>
      <c r="BM247" s="229" t="s">
        <v>2875</v>
      </c>
    </row>
    <row r="248" s="2" customFormat="1">
      <c r="A248" s="42"/>
      <c r="B248" s="43"/>
      <c r="C248" s="44"/>
      <c r="D248" s="231" t="s">
        <v>250</v>
      </c>
      <c r="E248" s="44"/>
      <c r="F248" s="232" t="s">
        <v>11013</v>
      </c>
      <c r="G248" s="44"/>
      <c r="H248" s="44"/>
      <c r="I248" s="233"/>
      <c r="J248" s="44"/>
      <c r="K248" s="44"/>
      <c r="L248" s="48"/>
      <c r="M248" s="234"/>
      <c r="N248" s="235"/>
      <c r="O248" s="88"/>
      <c r="P248" s="88"/>
      <c r="Q248" s="88"/>
      <c r="R248" s="88"/>
      <c r="S248" s="88"/>
      <c r="T248" s="89"/>
      <c r="U248" s="42"/>
      <c r="V248" s="42"/>
      <c r="W248" s="42"/>
      <c r="X248" s="42"/>
      <c r="Y248" s="42"/>
      <c r="Z248" s="42"/>
      <c r="AA248" s="42"/>
      <c r="AB248" s="42"/>
      <c r="AC248" s="42"/>
      <c r="AD248" s="42"/>
      <c r="AE248" s="42"/>
      <c r="AT248" s="20" t="s">
        <v>250</v>
      </c>
      <c r="AU248" s="20" t="s">
        <v>113</v>
      </c>
    </row>
    <row r="249" s="2" customFormat="1" ht="16.5" customHeight="1">
      <c r="A249" s="42"/>
      <c r="B249" s="43"/>
      <c r="C249" s="280" t="s">
        <v>1525</v>
      </c>
      <c r="D249" s="280" t="s">
        <v>463</v>
      </c>
      <c r="E249" s="281" t="s">
        <v>11047</v>
      </c>
      <c r="F249" s="282" t="s">
        <v>11048</v>
      </c>
      <c r="G249" s="283" t="s">
        <v>561</v>
      </c>
      <c r="H249" s="284">
        <v>7</v>
      </c>
      <c r="I249" s="285"/>
      <c r="J249" s="286">
        <f>ROUND(I249*H249,2)</f>
        <v>0</v>
      </c>
      <c r="K249" s="282" t="s">
        <v>39</v>
      </c>
      <c r="L249" s="287"/>
      <c r="M249" s="288" t="s">
        <v>39</v>
      </c>
      <c r="N249" s="289" t="s">
        <v>56</v>
      </c>
      <c r="O249" s="88"/>
      <c r="P249" s="227">
        <f>O249*H249</f>
        <v>0</v>
      </c>
      <c r="Q249" s="227">
        <v>0</v>
      </c>
      <c r="R249" s="227">
        <f>Q249*H249</f>
        <v>0</v>
      </c>
      <c r="S249" s="227">
        <v>0</v>
      </c>
      <c r="T249" s="228">
        <f>S249*H249</f>
        <v>0</v>
      </c>
      <c r="U249" s="42"/>
      <c r="V249" s="42"/>
      <c r="W249" s="42"/>
      <c r="X249" s="42"/>
      <c r="Y249" s="42"/>
      <c r="Z249" s="42"/>
      <c r="AA249" s="42"/>
      <c r="AB249" s="42"/>
      <c r="AC249" s="42"/>
      <c r="AD249" s="42"/>
      <c r="AE249" s="42"/>
      <c r="AR249" s="229" t="s">
        <v>660</v>
      </c>
      <c r="AT249" s="229" t="s">
        <v>463</v>
      </c>
      <c r="AU249" s="229" t="s">
        <v>113</v>
      </c>
      <c r="AY249" s="20" t="s">
        <v>241</v>
      </c>
      <c r="BE249" s="230">
        <f>IF(N249="základní",J249,0)</f>
        <v>0</v>
      </c>
      <c r="BF249" s="230">
        <f>IF(N249="snížená",J249,0)</f>
        <v>0</v>
      </c>
      <c r="BG249" s="230">
        <f>IF(N249="zákl. přenesená",J249,0)</f>
        <v>0</v>
      </c>
      <c r="BH249" s="230">
        <f>IF(N249="sníž. přenesená",J249,0)</f>
        <v>0</v>
      </c>
      <c r="BI249" s="230">
        <f>IF(N249="nulová",J249,0)</f>
        <v>0</v>
      </c>
      <c r="BJ249" s="20" t="s">
        <v>23</v>
      </c>
      <c r="BK249" s="230">
        <f>ROUND(I249*H249,2)</f>
        <v>0</v>
      </c>
      <c r="BL249" s="20" t="s">
        <v>462</v>
      </c>
      <c r="BM249" s="229" t="s">
        <v>2825</v>
      </c>
    </row>
    <row r="250" s="2" customFormat="1" ht="16.5" customHeight="1">
      <c r="A250" s="42"/>
      <c r="B250" s="43"/>
      <c r="C250" s="280" t="s">
        <v>1531</v>
      </c>
      <c r="D250" s="280" t="s">
        <v>463</v>
      </c>
      <c r="E250" s="281" t="s">
        <v>11049</v>
      </c>
      <c r="F250" s="282" t="s">
        <v>11050</v>
      </c>
      <c r="G250" s="283" t="s">
        <v>561</v>
      </c>
      <c r="H250" s="284">
        <v>4</v>
      </c>
      <c r="I250" s="285"/>
      <c r="J250" s="286">
        <f>ROUND(I250*H250,2)</f>
        <v>0</v>
      </c>
      <c r="K250" s="282" t="s">
        <v>39</v>
      </c>
      <c r="L250" s="287"/>
      <c r="M250" s="288" t="s">
        <v>39</v>
      </c>
      <c r="N250" s="289" t="s">
        <v>56</v>
      </c>
      <c r="O250" s="88"/>
      <c r="P250" s="227">
        <f>O250*H250</f>
        <v>0</v>
      </c>
      <c r="Q250" s="227">
        <v>0</v>
      </c>
      <c r="R250" s="227">
        <f>Q250*H250</f>
        <v>0</v>
      </c>
      <c r="S250" s="227">
        <v>0</v>
      </c>
      <c r="T250" s="228">
        <f>S250*H250</f>
        <v>0</v>
      </c>
      <c r="U250" s="42"/>
      <c r="V250" s="42"/>
      <c r="W250" s="42"/>
      <c r="X250" s="42"/>
      <c r="Y250" s="42"/>
      <c r="Z250" s="42"/>
      <c r="AA250" s="42"/>
      <c r="AB250" s="42"/>
      <c r="AC250" s="42"/>
      <c r="AD250" s="42"/>
      <c r="AE250" s="42"/>
      <c r="AR250" s="229" t="s">
        <v>660</v>
      </c>
      <c r="AT250" s="229" t="s">
        <v>463</v>
      </c>
      <c r="AU250" s="229" t="s">
        <v>113</v>
      </c>
      <c r="AY250" s="20" t="s">
        <v>241</v>
      </c>
      <c r="BE250" s="230">
        <f>IF(N250="základní",J250,0)</f>
        <v>0</v>
      </c>
      <c r="BF250" s="230">
        <f>IF(N250="snížená",J250,0)</f>
        <v>0</v>
      </c>
      <c r="BG250" s="230">
        <f>IF(N250="zákl. přenesená",J250,0)</f>
        <v>0</v>
      </c>
      <c r="BH250" s="230">
        <f>IF(N250="sníž. přenesená",J250,0)</f>
        <v>0</v>
      </c>
      <c r="BI250" s="230">
        <f>IF(N250="nulová",J250,0)</f>
        <v>0</v>
      </c>
      <c r="BJ250" s="20" t="s">
        <v>23</v>
      </c>
      <c r="BK250" s="230">
        <f>ROUND(I250*H250,2)</f>
        <v>0</v>
      </c>
      <c r="BL250" s="20" t="s">
        <v>462</v>
      </c>
      <c r="BM250" s="229" t="s">
        <v>2865</v>
      </c>
    </row>
    <row r="251" s="2" customFormat="1" ht="21.75" customHeight="1">
      <c r="A251" s="42"/>
      <c r="B251" s="43"/>
      <c r="C251" s="218" t="s">
        <v>1539</v>
      </c>
      <c r="D251" s="218" t="s">
        <v>243</v>
      </c>
      <c r="E251" s="219" t="s">
        <v>11051</v>
      </c>
      <c r="F251" s="220" t="s">
        <v>11052</v>
      </c>
      <c r="G251" s="221" t="s">
        <v>561</v>
      </c>
      <c r="H251" s="222">
        <v>3</v>
      </c>
      <c r="I251" s="223"/>
      <c r="J251" s="224">
        <f>ROUND(I251*H251,2)</f>
        <v>0</v>
      </c>
      <c r="K251" s="220" t="s">
        <v>247</v>
      </c>
      <c r="L251" s="48"/>
      <c r="M251" s="225" t="s">
        <v>39</v>
      </c>
      <c r="N251" s="226" t="s">
        <v>56</v>
      </c>
      <c r="O251" s="88"/>
      <c r="P251" s="227">
        <f>O251*H251</f>
        <v>0</v>
      </c>
      <c r="Q251" s="227">
        <v>0</v>
      </c>
      <c r="R251" s="227">
        <f>Q251*H251</f>
        <v>0</v>
      </c>
      <c r="S251" s="227">
        <v>0</v>
      </c>
      <c r="T251" s="228">
        <f>S251*H251</f>
        <v>0</v>
      </c>
      <c r="U251" s="42"/>
      <c r="V251" s="42"/>
      <c r="W251" s="42"/>
      <c r="X251" s="42"/>
      <c r="Y251" s="42"/>
      <c r="Z251" s="42"/>
      <c r="AA251" s="42"/>
      <c r="AB251" s="42"/>
      <c r="AC251" s="42"/>
      <c r="AD251" s="42"/>
      <c r="AE251" s="42"/>
      <c r="AR251" s="229" t="s">
        <v>462</v>
      </c>
      <c r="AT251" s="229" t="s">
        <v>243</v>
      </c>
      <c r="AU251" s="229" t="s">
        <v>113</v>
      </c>
      <c r="AY251" s="20" t="s">
        <v>241</v>
      </c>
      <c r="BE251" s="230">
        <f>IF(N251="základní",J251,0)</f>
        <v>0</v>
      </c>
      <c r="BF251" s="230">
        <f>IF(N251="snížená",J251,0)</f>
        <v>0</v>
      </c>
      <c r="BG251" s="230">
        <f>IF(N251="zákl. přenesená",J251,0)</f>
        <v>0</v>
      </c>
      <c r="BH251" s="230">
        <f>IF(N251="sníž. přenesená",J251,0)</f>
        <v>0</v>
      </c>
      <c r="BI251" s="230">
        <f>IF(N251="nulová",J251,0)</f>
        <v>0</v>
      </c>
      <c r="BJ251" s="20" t="s">
        <v>23</v>
      </c>
      <c r="BK251" s="230">
        <f>ROUND(I251*H251,2)</f>
        <v>0</v>
      </c>
      <c r="BL251" s="20" t="s">
        <v>462</v>
      </c>
      <c r="BM251" s="229" t="s">
        <v>2904</v>
      </c>
    </row>
    <row r="252" s="2" customFormat="1">
      <c r="A252" s="42"/>
      <c r="B252" s="43"/>
      <c r="C252" s="44"/>
      <c r="D252" s="231" t="s">
        <v>250</v>
      </c>
      <c r="E252" s="44"/>
      <c r="F252" s="232" t="s">
        <v>11053</v>
      </c>
      <c r="G252" s="44"/>
      <c r="H252" s="44"/>
      <c r="I252" s="233"/>
      <c r="J252" s="44"/>
      <c r="K252" s="44"/>
      <c r="L252" s="48"/>
      <c r="M252" s="234"/>
      <c r="N252" s="235"/>
      <c r="O252" s="88"/>
      <c r="P252" s="88"/>
      <c r="Q252" s="88"/>
      <c r="R252" s="88"/>
      <c r="S252" s="88"/>
      <c r="T252" s="89"/>
      <c r="U252" s="42"/>
      <c r="V252" s="42"/>
      <c r="W252" s="42"/>
      <c r="X252" s="42"/>
      <c r="Y252" s="42"/>
      <c r="Z252" s="42"/>
      <c r="AA252" s="42"/>
      <c r="AB252" s="42"/>
      <c r="AC252" s="42"/>
      <c r="AD252" s="42"/>
      <c r="AE252" s="42"/>
      <c r="AT252" s="20" t="s">
        <v>250</v>
      </c>
      <c r="AU252" s="20" t="s">
        <v>113</v>
      </c>
    </row>
    <row r="253" s="2" customFormat="1" ht="16.5" customHeight="1">
      <c r="A253" s="42"/>
      <c r="B253" s="43"/>
      <c r="C253" s="280" t="s">
        <v>1547</v>
      </c>
      <c r="D253" s="280" t="s">
        <v>463</v>
      </c>
      <c r="E253" s="281" t="s">
        <v>11054</v>
      </c>
      <c r="F253" s="282" t="s">
        <v>11055</v>
      </c>
      <c r="G253" s="283" t="s">
        <v>561</v>
      </c>
      <c r="H253" s="284">
        <v>3</v>
      </c>
      <c r="I253" s="285"/>
      <c r="J253" s="286">
        <f>ROUND(I253*H253,2)</f>
        <v>0</v>
      </c>
      <c r="K253" s="282" t="s">
        <v>39</v>
      </c>
      <c r="L253" s="287"/>
      <c r="M253" s="288" t="s">
        <v>39</v>
      </c>
      <c r="N253" s="289" t="s">
        <v>56</v>
      </c>
      <c r="O253" s="88"/>
      <c r="P253" s="227">
        <f>O253*H253</f>
        <v>0</v>
      </c>
      <c r="Q253" s="227">
        <v>0</v>
      </c>
      <c r="R253" s="227">
        <f>Q253*H253</f>
        <v>0</v>
      </c>
      <c r="S253" s="227">
        <v>0</v>
      </c>
      <c r="T253" s="228">
        <f>S253*H253</f>
        <v>0</v>
      </c>
      <c r="U253" s="42"/>
      <c r="V253" s="42"/>
      <c r="W253" s="42"/>
      <c r="X253" s="42"/>
      <c r="Y253" s="42"/>
      <c r="Z253" s="42"/>
      <c r="AA253" s="42"/>
      <c r="AB253" s="42"/>
      <c r="AC253" s="42"/>
      <c r="AD253" s="42"/>
      <c r="AE253" s="42"/>
      <c r="AR253" s="229" t="s">
        <v>660</v>
      </c>
      <c r="AT253" s="229" t="s">
        <v>463</v>
      </c>
      <c r="AU253" s="229" t="s">
        <v>113</v>
      </c>
      <c r="AY253" s="20" t="s">
        <v>241</v>
      </c>
      <c r="BE253" s="230">
        <f>IF(N253="základní",J253,0)</f>
        <v>0</v>
      </c>
      <c r="BF253" s="230">
        <f>IF(N253="snížená",J253,0)</f>
        <v>0</v>
      </c>
      <c r="BG253" s="230">
        <f>IF(N253="zákl. přenesená",J253,0)</f>
        <v>0</v>
      </c>
      <c r="BH253" s="230">
        <f>IF(N253="sníž. přenesená",J253,0)</f>
        <v>0</v>
      </c>
      <c r="BI253" s="230">
        <f>IF(N253="nulová",J253,0)</f>
        <v>0</v>
      </c>
      <c r="BJ253" s="20" t="s">
        <v>23</v>
      </c>
      <c r="BK253" s="230">
        <f>ROUND(I253*H253,2)</f>
        <v>0</v>
      </c>
      <c r="BL253" s="20" t="s">
        <v>462</v>
      </c>
      <c r="BM253" s="229" t="s">
        <v>2891</v>
      </c>
    </row>
    <row r="254" s="2" customFormat="1" ht="16.5" customHeight="1">
      <c r="A254" s="42"/>
      <c r="B254" s="43"/>
      <c r="C254" s="218" t="s">
        <v>1552</v>
      </c>
      <c r="D254" s="218" t="s">
        <v>243</v>
      </c>
      <c r="E254" s="219" t="s">
        <v>11056</v>
      </c>
      <c r="F254" s="220" t="s">
        <v>11057</v>
      </c>
      <c r="G254" s="221" t="s">
        <v>561</v>
      </c>
      <c r="H254" s="222">
        <v>5</v>
      </c>
      <c r="I254" s="223"/>
      <c r="J254" s="224">
        <f>ROUND(I254*H254,2)</f>
        <v>0</v>
      </c>
      <c r="K254" s="220" t="s">
        <v>39</v>
      </c>
      <c r="L254" s="48"/>
      <c r="M254" s="225" t="s">
        <v>39</v>
      </c>
      <c r="N254" s="226" t="s">
        <v>56</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462</v>
      </c>
      <c r="AT254" s="229" t="s">
        <v>243</v>
      </c>
      <c r="AU254" s="229" t="s">
        <v>113</v>
      </c>
      <c r="AY254" s="20" t="s">
        <v>241</v>
      </c>
      <c r="BE254" s="230">
        <f>IF(N254="základní",J254,0)</f>
        <v>0</v>
      </c>
      <c r="BF254" s="230">
        <f>IF(N254="snížená",J254,0)</f>
        <v>0</v>
      </c>
      <c r="BG254" s="230">
        <f>IF(N254="zákl. přenesená",J254,0)</f>
        <v>0</v>
      </c>
      <c r="BH254" s="230">
        <f>IF(N254="sníž. přenesená",J254,0)</f>
        <v>0</v>
      </c>
      <c r="BI254" s="230">
        <f>IF(N254="nulová",J254,0)</f>
        <v>0</v>
      </c>
      <c r="BJ254" s="20" t="s">
        <v>23</v>
      </c>
      <c r="BK254" s="230">
        <f>ROUND(I254*H254,2)</f>
        <v>0</v>
      </c>
      <c r="BL254" s="20" t="s">
        <v>462</v>
      </c>
      <c r="BM254" s="229" t="s">
        <v>2931</v>
      </c>
    </row>
    <row r="255" s="2" customFormat="1" ht="16.5" customHeight="1">
      <c r="A255" s="42"/>
      <c r="B255" s="43"/>
      <c r="C255" s="280" t="s">
        <v>1560</v>
      </c>
      <c r="D255" s="280" t="s">
        <v>463</v>
      </c>
      <c r="E255" s="281" t="s">
        <v>11058</v>
      </c>
      <c r="F255" s="282" t="s">
        <v>11059</v>
      </c>
      <c r="G255" s="283" t="s">
        <v>561</v>
      </c>
      <c r="H255" s="284">
        <v>5</v>
      </c>
      <c r="I255" s="285"/>
      <c r="J255" s="286">
        <f>ROUND(I255*H255,2)</f>
        <v>0</v>
      </c>
      <c r="K255" s="282" t="s">
        <v>39</v>
      </c>
      <c r="L255" s="287"/>
      <c r="M255" s="288" t="s">
        <v>39</v>
      </c>
      <c r="N255" s="289" t="s">
        <v>56</v>
      </c>
      <c r="O255" s="88"/>
      <c r="P255" s="227">
        <f>O255*H255</f>
        <v>0</v>
      </c>
      <c r="Q255" s="227">
        <v>0</v>
      </c>
      <c r="R255" s="227">
        <f>Q255*H255</f>
        <v>0</v>
      </c>
      <c r="S255" s="227">
        <v>0</v>
      </c>
      <c r="T255" s="228">
        <f>S255*H255</f>
        <v>0</v>
      </c>
      <c r="U255" s="42"/>
      <c r="V255" s="42"/>
      <c r="W255" s="42"/>
      <c r="X255" s="42"/>
      <c r="Y255" s="42"/>
      <c r="Z255" s="42"/>
      <c r="AA255" s="42"/>
      <c r="AB255" s="42"/>
      <c r="AC255" s="42"/>
      <c r="AD255" s="42"/>
      <c r="AE255" s="42"/>
      <c r="AR255" s="229" t="s">
        <v>660</v>
      </c>
      <c r="AT255" s="229" t="s">
        <v>463</v>
      </c>
      <c r="AU255" s="229" t="s">
        <v>113</v>
      </c>
      <c r="AY255" s="20" t="s">
        <v>241</v>
      </c>
      <c r="BE255" s="230">
        <f>IF(N255="základní",J255,0)</f>
        <v>0</v>
      </c>
      <c r="BF255" s="230">
        <f>IF(N255="snížená",J255,0)</f>
        <v>0</v>
      </c>
      <c r="BG255" s="230">
        <f>IF(N255="zákl. přenesená",J255,0)</f>
        <v>0</v>
      </c>
      <c r="BH255" s="230">
        <f>IF(N255="sníž. přenesená",J255,0)</f>
        <v>0</v>
      </c>
      <c r="BI255" s="230">
        <f>IF(N255="nulová",J255,0)</f>
        <v>0</v>
      </c>
      <c r="BJ255" s="20" t="s">
        <v>23</v>
      </c>
      <c r="BK255" s="230">
        <f>ROUND(I255*H255,2)</f>
        <v>0</v>
      </c>
      <c r="BL255" s="20" t="s">
        <v>462</v>
      </c>
      <c r="BM255" s="229" t="s">
        <v>2917</v>
      </c>
    </row>
    <row r="256" s="2" customFormat="1" ht="16.5" customHeight="1">
      <c r="A256" s="42"/>
      <c r="B256" s="43"/>
      <c r="C256" s="280" t="s">
        <v>1574</v>
      </c>
      <c r="D256" s="280" t="s">
        <v>463</v>
      </c>
      <c r="E256" s="281" t="s">
        <v>11060</v>
      </c>
      <c r="F256" s="282" t="s">
        <v>11061</v>
      </c>
      <c r="G256" s="283" t="s">
        <v>561</v>
      </c>
      <c r="H256" s="284">
        <v>74</v>
      </c>
      <c r="I256" s="285"/>
      <c r="J256" s="286">
        <f>ROUND(I256*H256,2)</f>
        <v>0</v>
      </c>
      <c r="K256" s="282" t="s">
        <v>39</v>
      </c>
      <c r="L256" s="287"/>
      <c r="M256" s="288" t="s">
        <v>39</v>
      </c>
      <c r="N256" s="289" t="s">
        <v>56</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660</v>
      </c>
      <c r="AT256" s="229" t="s">
        <v>463</v>
      </c>
      <c r="AU256" s="229" t="s">
        <v>113</v>
      </c>
      <c r="AY256" s="20" t="s">
        <v>241</v>
      </c>
      <c r="BE256" s="230">
        <f>IF(N256="základní",J256,0)</f>
        <v>0</v>
      </c>
      <c r="BF256" s="230">
        <f>IF(N256="snížená",J256,0)</f>
        <v>0</v>
      </c>
      <c r="BG256" s="230">
        <f>IF(N256="zákl. přenesená",J256,0)</f>
        <v>0</v>
      </c>
      <c r="BH256" s="230">
        <f>IF(N256="sníž. přenesená",J256,0)</f>
        <v>0</v>
      </c>
      <c r="BI256" s="230">
        <f>IF(N256="nulová",J256,0)</f>
        <v>0</v>
      </c>
      <c r="BJ256" s="20" t="s">
        <v>23</v>
      </c>
      <c r="BK256" s="230">
        <f>ROUND(I256*H256,2)</f>
        <v>0</v>
      </c>
      <c r="BL256" s="20" t="s">
        <v>462</v>
      </c>
      <c r="BM256" s="229" t="s">
        <v>2800</v>
      </c>
    </row>
    <row r="257" s="2" customFormat="1" ht="16.5" customHeight="1">
      <c r="A257" s="42"/>
      <c r="B257" s="43"/>
      <c r="C257" s="218" t="s">
        <v>1602</v>
      </c>
      <c r="D257" s="218" t="s">
        <v>243</v>
      </c>
      <c r="E257" s="219" t="s">
        <v>11002</v>
      </c>
      <c r="F257" s="220" t="s">
        <v>11003</v>
      </c>
      <c r="G257" s="221" t="s">
        <v>561</v>
      </c>
      <c r="H257" s="222">
        <v>19</v>
      </c>
      <c r="I257" s="223"/>
      <c r="J257" s="224">
        <f>ROUND(I257*H257,2)</f>
        <v>0</v>
      </c>
      <c r="K257" s="220" t="s">
        <v>247</v>
      </c>
      <c r="L257" s="48"/>
      <c r="M257" s="225" t="s">
        <v>39</v>
      </c>
      <c r="N257" s="226" t="s">
        <v>56</v>
      </c>
      <c r="O257" s="88"/>
      <c r="P257" s="227">
        <f>O257*H257</f>
        <v>0</v>
      </c>
      <c r="Q257" s="227">
        <v>0</v>
      </c>
      <c r="R257" s="227">
        <f>Q257*H257</f>
        <v>0</v>
      </c>
      <c r="S257" s="227">
        <v>0</v>
      </c>
      <c r="T257" s="228">
        <f>S257*H257</f>
        <v>0</v>
      </c>
      <c r="U257" s="42"/>
      <c r="V257" s="42"/>
      <c r="W257" s="42"/>
      <c r="X257" s="42"/>
      <c r="Y257" s="42"/>
      <c r="Z257" s="42"/>
      <c r="AA257" s="42"/>
      <c r="AB257" s="42"/>
      <c r="AC257" s="42"/>
      <c r="AD257" s="42"/>
      <c r="AE257" s="42"/>
      <c r="AR257" s="229" t="s">
        <v>462</v>
      </c>
      <c r="AT257" s="229" t="s">
        <v>243</v>
      </c>
      <c r="AU257" s="229" t="s">
        <v>113</v>
      </c>
      <c r="AY257" s="20" t="s">
        <v>241</v>
      </c>
      <c r="BE257" s="230">
        <f>IF(N257="základní",J257,0)</f>
        <v>0</v>
      </c>
      <c r="BF257" s="230">
        <f>IF(N257="snížená",J257,0)</f>
        <v>0</v>
      </c>
      <c r="BG257" s="230">
        <f>IF(N257="zákl. přenesená",J257,0)</f>
        <v>0</v>
      </c>
      <c r="BH257" s="230">
        <f>IF(N257="sníž. přenesená",J257,0)</f>
        <v>0</v>
      </c>
      <c r="BI257" s="230">
        <f>IF(N257="nulová",J257,0)</f>
        <v>0</v>
      </c>
      <c r="BJ257" s="20" t="s">
        <v>23</v>
      </c>
      <c r="BK257" s="230">
        <f>ROUND(I257*H257,2)</f>
        <v>0</v>
      </c>
      <c r="BL257" s="20" t="s">
        <v>462</v>
      </c>
      <c r="BM257" s="229" t="s">
        <v>2954</v>
      </c>
    </row>
    <row r="258" s="2" customFormat="1">
      <c r="A258" s="42"/>
      <c r="B258" s="43"/>
      <c r="C258" s="44"/>
      <c r="D258" s="231" t="s">
        <v>250</v>
      </c>
      <c r="E258" s="44"/>
      <c r="F258" s="232" t="s">
        <v>11004</v>
      </c>
      <c r="G258" s="44"/>
      <c r="H258" s="44"/>
      <c r="I258" s="233"/>
      <c r="J258" s="44"/>
      <c r="K258" s="44"/>
      <c r="L258" s="48"/>
      <c r="M258" s="234"/>
      <c r="N258" s="235"/>
      <c r="O258" s="88"/>
      <c r="P258" s="88"/>
      <c r="Q258" s="88"/>
      <c r="R258" s="88"/>
      <c r="S258" s="88"/>
      <c r="T258" s="89"/>
      <c r="U258" s="42"/>
      <c r="V258" s="42"/>
      <c r="W258" s="42"/>
      <c r="X258" s="42"/>
      <c r="Y258" s="42"/>
      <c r="Z258" s="42"/>
      <c r="AA258" s="42"/>
      <c r="AB258" s="42"/>
      <c r="AC258" s="42"/>
      <c r="AD258" s="42"/>
      <c r="AE258" s="42"/>
      <c r="AT258" s="20" t="s">
        <v>250</v>
      </c>
      <c r="AU258" s="20" t="s">
        <v>113</v>
      </c>
    </row>
    <row r="259" s="2" customFormat="1" ht="16.5" customHeight="1">
      <c r="A259" s="42"/>
      <c r="B259" s="43"/>
      <c r="C259" s="218" t="s">
        <v>1631</v>
      </c>
      <c r="D259" s="218" t="s">
        <v>243</v>
      </c>
      <c r="E259" s="219" t="s">
        <v>11062</v>
      </c>
      <c r="F259" s="220" t="s">
        <v>11063</v>
      </c>
      <c r="G259" s="221" t="s">
        <v>561</v>
      </c>
      <c r="H259" s="222">
        <v>17</v>
      </c>
      <c r="I259" s="223"/>
      <c r="J259" s="224">
        <f>ROUND(I259*H259,2)</f>
        <v>0</v>
      </c>
      <c r="K259" s="220" t="s">
        <v>39</v>
      </c>
      <c r="L259" s="48"/>
      <c r="M259" s="225" t="s">
        <v>39</v>
      </c>
      <c r="N259" s="226" t="s">
        <v>56</v>
      </c>
      <c r="O259" s="88"/>
      <c r="P259" s="227">
        <f>O259*H259</f>
        <v>0</v>
      </c>
      <c r="Q259" s="227">
        <v>0</v>
      </c>
      <c r="R259" s="227">
        <f>Q259*H259</f>
        <v>0</v>
      </c>
      <c r="S259" s="227">
        <v>0</v>
      </c>
      <c r="T259" s="228">
        <f>S259*H259</f>
        <v>0</v>
      </c>
      <c r="U259" s="42"/>
      <c r="V259" s="42"/>
      <c r="W259" s="42"/>
      <c r="X259" s="42"/>
      <c r="Y259" s="42"/>
      <c r="Z259" s="42"/>
      <c r="AA259" s="42"/>
      <c r="AB259" s="42"/>
      <c r="AC259" s="42"/>
      <c r="AD259" s="42"/>
      <c r="AE259" s="42"/>
      <c r="AR259" s="229" t="s">
        <v>462</v>
      </c>
      <c r="AT259" s="229" t="s">
        <v>243</v>
      </c>
      <c r="AU259" s="229" t="s">
        <v>113</v>
      </c>
      <c r="AY259" s="20" t="s">
        <v>241</v>
      </c>
      <c r="BE259" s="230">
        <f>IF(N259="základní",J259,0)</f>
        <v>0</v>
      </c>
      <c r="BF259" s="230">
        <f>IF(N259="snížená",J259,0)</f>
        <v>0</v>
      </c>
      <c r="BG259" s="230">
        <f>IF(N259="zákl. přenesená",J259,0)</f>
        <v>0</v>
      </c>
      <c r="BH259" s="230">
        <f>IF(N259="sníž. přenesená",J259,0)</f>
        <v>0</v>
      </c>
      <c r="BI259" s="230">
        <f>IF(N259="nulová",J259,0)</f>
        <v>0</v>
      </c>
      <c r="BJ259" s="20" t="s">
        <v>23</v>
      </c>
      <c r="BK259" s="230">
        <f>ROUND(I259*H259,2)</f>
        <v>0</v>
      </c>
      <c r="BL259" s="20" t="s">
        <v>462</v>
      </c>
      <c r="BM259" s="229" t="s">
        <v>2991</v>
      </c>
    </row>
    <row r="260" s="2" customFormat="1" ht="21.75" customHeight="1">
      <c r="A260" s="42"/>
      <c r="B260" s="43"/>
      <c r="C260" s="280" t="s">
        <v>1638</v>
      </c>
      <c r="D260" s="280" t="s">
        <v>463</v>
      </c>
      <c r="E260" s="281" t="s">
        <v>11064</v>
      </c>
      <c r="F260" s="282" t="s">
        <v>11065</v>
      </c>
      <c r="G260" s="283" t="s">
        <v>561</v>
      </c>
      <c r="H260" s="284">
        <v>17</v>
      </c>
      <c r="I260" s="285"/>
      <c r="J260" s="286">
        <f>ROUND(I260*H260,2)</f>
        <v>0</v>
      </c>
      <c r="K260" s="282" t="s">
        <v>39</v>
      </c>
      <c r="L260" s="287"/>
      <c r="M260" s="288" t="s">
        <v>39</v>
      </c>
      <c r="N260" s="289" t="s">
        <v>56</v>
      </c>
      <c r="O260" s="88"/>
      <c r="P260" s="227">
        <f>O260*H260</f>
        <v>0</v>
      </c>
      <c r="Q260" s="227">
        <v>0</v>
      </c>
      <c r="R260" s="227">
        <f>Q260*H260</f>
        <v>0</v>
      </c>
      <c r="S260" s="227">
        <v>0</v>
      </c>
      <c r="T260" s="228">
        <f>S260*H260</f>
        <v>0</v>
      </c>
      <c r="U260" s="42"/>
      <c r="V260" s="42"/>
      <c r="W260" s="42"/>
      <c r="X260" s="42"/>
      <c r="Y260" s="42"/>
      <c r="Z260" s="42"/>
      <c r="AA260" s="42"/>
      <c r="AB260" s="42"/>
      <c r="AC260" s="42"/>
      <c r="AD260" s="42"/>
      <c r="AE260" s="42"/>
      <c r="AR260" s="229" t="s">
        <v>660</v>
      </c>
      <c r="AT260" s="229" t="s">
        <v>463</v>
      </c>
      <c r="AU260" s="229" t="s">
        <v>113</v>
      </c>
      <c r="AY260" s="20" t="s">
        <v>241</v>
      </c>
      <c r="BE260" s="230">
        <f>IF(N260="základní",J260,0)</f>
        <v>0</v>
      </c>
      <c r="BF260" s="230">
        <f>IF(N260="snížená",J260,0)</f>
        <v>0</v>
      </c>
      <c r="BG260" s="230">
        <f>IF(N260="zákl. přenesená",J260,0)</f>
        <v>0</v>
      </c>
      <c r="BH260" s="230">
        <f>IF(N260="sníž. přenesená",J260,0)</f>
        <v>0</v>
      </c>
      <c r="BI260" s="230">
        <f>IF(N260="nulová",J260,0)</f>
        <v>0</v>
      </c>
      <c r="BJ260" s="20" t="s">
        <v>23</v>
      </c>
      <c r="BK260" s="230">
        <f>ROUND(I260*H260,2)</f>
        <v>0</v>
      </c>
      <c r="BL260" s="20" t="s">
        <v>462</v>
      </c>
      <c r="BM260" s="229" t="s">
        <v>2979</v>
      </c>
    </row>
    <row r="261" s="2" customFormat="1" ht="16.5" customHeight="1">
      <c r="A261" s="42"/>
      <c r="B261" s="43"/>
      <c r="C261" s="218" t="s">
        <v>1645</v>
      </c>
      <c r="D261" s="218" t="s">
        <v>243</v>
      </c>
      <c r="E261" s="219" t="s">
        <v>10937</v>
      </c>
      <c r="F261" s="220" t="s">
        <v>10938</v>
      </c>
      <c r="G261" s="221" t="s">
        <v>8371</v>
      </c>
      <c r="H261" s="222">
        <v>16</v>
      </c>
      <c r="I261" s="223"/>
      <c r="J261" s="224">
        <f>ROUND(I261*H261,2)</f>
        <v>0</v>
      </c>
      <c r="K261" s="220" t="s">
        <v>247</v>
      </c>
      <c r="L261" s="48"/>
      <c r="M261" s="225" t="s">
        <v>39</v>
      </c>
      <c r="N261" s="226" t="s">
        <v>56</v>
      </c>
      <c r="O261" s="88"/>
      <c r="P261" s="227">
        <f>O261*H261</f>
        <v>0</v>
      </c>
      <c r="Q261" s="227">
        <v>0</v>
      </c>
      <c r="R261" s="227">
        <f>Q261*H261</f>
        <v>0</v>
      </c>
      <c r="S261" s="227">
        <v>0</v>
      </c>
      <c r="T261" s="228">
        <f>S261*H261</f>
        <v>0</v>
      </c>
      <c r="U261" s="42"/>
      <c r="V261" s="42"/>
      <c r="W261" s="42"/>
      <c r="X261" s="42"/>
      <c r="Y261" s="42"/>
      <c r="Z261" s="42"/>
      <c r="AA261" s="42"/>
      <c r="AB261" s="42"/>
      <c r="AC261" s="42"/>
      <c r="AD261" s="42"/>
      <c r="AE261" s="42"/>
      <c r="AR261" s="229" t="s">
        <v>5325</v>
      </c>
      <c r="AT261" s="229" t="s">
        <v>243</v>
      </c>
      <c r="AU261" s="229" t="s">
        <v>113</v>
      </c>
      <c r="AY261" s="20" t="s">
        <v>241</v>
      </c>
      <c r="BE261" s="230">
        <f>IF(N261="základní",J261,0)</f>
        <v>0</v>
      </c>
      <c r="BF261" s="230">
        <f>IF(N261="snížená",J261,0)</f>
        <v>0</v>
      </c>
      <c r="BG261" s="230">
        <f>IF(N261="zákl. přenesená",J261,0)</f>
        <v>0</v>
      </c>
      <c r="BH261" s="230">
        <f>IF(N261="sníž. přenesená",J261,0)</f>
        <v>0</v>
      </c>
      <c r="BI261" s="230">
        <f>IF(N261="nulová",J261,0)</f>
        <v>0</v>
      </c>
      <c r="BJ261" s="20" t="s">
        <v>23</v>
      </c>
      <c r="BK261" s="230">
        <f>ROUND(I261*H261,2)</f>
        <v>0</v>
      </c>
      <c r="BL261" s="20" t="s">
        <v>5325</v>
      </c>
      <c r="BM261" s="229" t="s">
        <v>3005</v>
      </c>
    </row>
    <row r="262" s="2" customFormat="1">
      <c r="A262" s="42"/>
      <c r="B262" s="43"/>
      <c r="C262" s="44"/>
      <c r="D262" s="231" t="s">
        <v>250</v>
      </c>
      <c r="E262" s="44"/>
      <c r="F262" s="232" t="s">
        <v>10940</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0" t="s">
        <v>250</v>
      </c>
      <c r="AU262" s="20" t="s">
        <v>113</v>
      </c>
    </row>
    <row r="263" s="13" customFormat="1">
      <c r="A263" s="13"/>
      <c r="B263" s="236"/>
      <c r="C263" s="237"/>
      <c r="D263" s="238" t="s">
        <v>252</v>
      </c>
      <c r="E263" s="239" t="s">
        <v>39</v>
      </c>
      <c r="F263" s="240" t="s">
        <v>11066</v>
      </c>
      <c r="G263" s="237"/>
      <c r="H263" s="239" t="s">
        <v>39</v>
      </c>
      <c r="I263" s="241"/>
      <c r="J263" s="237"/>
      <c r="K263" s="237"/>
      <c r="L263" s="242"/>
      <c r="M263" s="243"/>
      <c r="N263" s="244"/>
      <c r="O263" s="244"/>
      <c r="P263" s="244"/>
      <c r="Q263" s="244"/>
      <c r="R263" s="244"/>
      <c r="S263" s="244"/>
      <c r="T263" s="245"/>
      <c r="U263" s="13"/>
      <c r="V263" s="13"/>
      <c r="W263" s="13"/>
      <c r="X263" s="13"/>
      <c r="Y263" s="13"/>
      <c r="Z263" s="13"/>
      <c r="AA263" s="13"/>
      <c r="AB263" s="13"/>
      <c r="AC263" s="13"/>
      <c r="AD263" s="13"/>
      <c r="AE263" s="13"/>
      <c r="AT263" s="246" t="s">
        <v>252</v>
      </c>
      <c r="AU263" s="246" t="s">
        <v>113</v>
      </c>
      <c r="AV263" s="13" t="s">
        <v>23</v>
      </c>
      <c r="AW263" s="13" t="s">
        <v>46</v>
      </c>
      <c r="AX263" s="13" t="s">
        <v>85</v>
      </c>
      <c r="AY263" s="246" t="s">
        <v>241</v>
      </c>
    </row>
    <row r="264" s="14" customFormat="1">
      <c r="A264" s="14"/>
      <c r="B264" s="247"/>
      <c r="C264" s="248"/>
      <c r="D264" s="238" t="s">
        <v>252</v>
      </c>
      <c r="E264" s="249" t="s">
        <v>39</v>
      </c>
      <c r="F264" s="250" t="s">
        <v>462</v>
      </c>
      <c r="G264" s="248"/>
      <c r="H264" s="251">
        <v>16</v>
      </c>
      <c r="I264" s="252"/>
      <c r="J264" s="248"/>
      <c r="K264" s="248"/>
      <c r="L264" s="253"/>
      <c r="M264" s="254"/>
      <c r="N264" s="255"/>
      <c r="O264" s="255"/>
      <c r="P264" s="255"/>
      <c r="Q264" s="255"/>
      <c r="R264" s="255"/>
      <c r="S264" s="255"/>
      <c r="T264" s="256"/>
      <c r="U264" s="14"/>
      <c r="V264" s="14"/>
      <c r="W264" s="14"/>
      <c r="X264" s="14"/>
      <c r="Y264" s="14"/>
      <c r="Z264" s="14"/>
      <c r="AA264" s="14"/>
      <c r="AB264" s="14"/>
      <c r="AC264" s="14"/>
      <c r="AD264" s="14"/>
      <c r="AE264" s="14"/>
      <c r="AT264" s="257" t="s">
        <v>252</v>
      </c>
      <c r="AU264" s="257" t="s">
        <v>113</v>
      </c>
      <c r="AV264" s="14" t="s">
        <v>93</v>
      </c>
      <c r="AW264" s="14" t="s">
        <v>46</v>
      </c>
      <c r="AX264" s="14" t="s">
        <v>23</v>
      </c>
      <c r="AY264" s="257" t="s">
        <v>241</v>
      </c>
    </row>
    <row r="265" s="2" customFormat="1" ht="16.5" customHeight="1">
      <c r="A265" s="42"/>
      <c r="B265" s="43"/>
      <c r="C265" s="218" t="s">
        <v>1655</v>
      </c>
      <c r="D265" s="218" t="s">
        <v>243</v>
      </c>
      <c r="E265" s="219" t="s">
        <v>10937</v>
      </c>
      <c r="F265" s="220" t="s">
        <v>10938</v>
      </c>
      <c r="G265" s="221" t="s">
        <v>8371</v>
      </c>
      <c r="H265" s="222">
        <v>54</v>
      </c>
      <c r="I265" s="223"/>
      <c r="J265" s="224">
        <f>ROUND(I265*H265,2)</f>
        <v>0</v>
      </c>
      <c r="K265" s="220" t="s">
        <v>247</v>
      </c>
      <c r="L265" s="48"/>
      <c r="M265" s="225" t="s">
        <v>39</v>
      </c>
      <c r="N265" s="226" t="s">
        <v>56</v>
      </c>
      <c r="O265" s="88"/>
      <c r="P265" s="227">
        <f>O265*H265</f>
        <v>0</v>
      </c>
      <c r="Q265" s="227">
        <v>0</v>
      </c>
      <c r="R265" s="227">
        <f>Q265*H265</f>
        <v>0</v>
      </c>
      <c r="S265" s="227">
        <v>0</v>
      </c>
      <c r="T265" s="228">
        <f>S265*H265</f>
        <v>0</v>
      </c>
      <c r="U265" s="42"/>
      <c r="V265" s="42"/>
      <c r="W265" s="42"/>
      <c r="X265" s="42"/>
      <c r="Y265" s="42"/>
      <c r="Z265" s="42"/>
      <c r="AA265" s="42"/>
      <c r="AB265" s="42"/>
      <c r="AC265" s="42"/>
      <c r="AD265" s="42"/>
      <c r="AE265" s="42"/>
      <c r="AR265" s="229" t="s">
        <v>5325</v>
      </c>
      <c r="AT265" s="229" t="s">
        <v>243</v>
      </c>
      <c r="AU265" s="229" t="s">
        <v>113</v>
      </c>
      <c r="AY265" s="20" t="s">
        <v>241</v>
      </c>
      <c r="BE265" s="230">
        <f>IF(N265="základní",J265,0)</f>
        <v>0</v>
      </c>
      <c r="BF265" s="230">
        <f>IF(N265="snížená",J265,0)</f>
        <v>0</v>
      </c>
      <c r="BG265" s="230">
        <f>IF(N265="zákl. přenesená",J265,0)</f>
        <v>0</v>
      </c>
      <c r="BH265" s="230">
        <f>IF(N265="sníž. přenesená",J265,0)</f>
        <v>0</v>
      </c>
      <c r="BI265" s="230">
        <f>IF(N265="nulová",J265,0)</f>
        <v>0</v>
      </c>
      <c r="BJ265" s="20" t="s">
        <v>23</v>
      </c>
      <c r="BK265" s="230">
        <f>ROUND(I265*H265,2)</f>
        <v>0</v>
      </c>
      <c r="BL265" s="20" t="s">
        <v>5325</v>
      </c>
      <c r="BM265" s="229" t="s">
        <v>3035</v>
      </c>
    </row>
    <row r="266" s="2" customFormat="1">
      <c r="A266" s="42"/>
      <c r="B266" s="43"/>
      <c r="C266" s="44"/>
      <c r="D266" s="231" t="s">
        <v>250</v>
      </c>
      <c r="E266" s="44"/>
      <c r="F266" s="232" t="s">
        <v>10940</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0" t="s">
        <v>250</v>
      </c>
      <c r="AU266" s="20" t="s">
        <v>113</v>
      </c>
    </row>
    <row r="267" s="13" customFormat="1">
      <c r="A267" s="13"/>
      <c r="B267" s="236"/>
      <c r="C267" s="237"/>
      <c r="D267" s="238" t="s">
        <v>252</v>
      </c>
      <c r="E267" s="239" t="s">
        <v>39</v>
      </c>
      <c r="F267" s="240" t="s">
        <v>11067</v>
      </c>
      <c r="G267" s="237"/>
      <c r="H267" s="239" t="s">
        <v>39</v>
      </c>
      <c r="I267" s="241"/>
      <c r="J267" s="237"/>
      <c r="K267" s="237"/>
      <c r="L267" s="242"/>
      <c r="M267" s="243"/>
      <c r="N267" s="244"/>
      <c r="O267" s="244"/>
      <c r="P267" s="244"/>
      <c r="Q267" s="244"/>
      <c r="R267" s="244"/>
      <c r="S267" s="244"/>
      <c r="T267" s="245"/>
      <c r="U267" s="13"/>
      <c r="V267" s="13"/>
      <c r="W267" s="13"/>
      <c r="X267" s="13"/>
      <c r="Y267" s="13"/>
      <c r="Z267" s="13"/>
      <c r="AA267" s="13"/>
      <c r="AB267" s="13"/>
      <c r="AC267" s="13"/>
      <c r="AD267" s="13"/>
      <c r="AE267" s="13"/>
      <c r="AT267" s="246" t="s">
        <v>252</v>
      </c>
      <c r="AU267" s="246" t="s">
        <v>113</v>
      </c>
      <c r="AV267" s="13" t="s">
        <v>23</v>
      </c>
      <c r="AW267" s="13" t="s">
        <v>46</v>
      </c>
      <c r="AX267" s="13" t="s">
        <v>85</v>
      </c>
      <c r="AY267" s="246" t="s">
        <v>241</v>
      </c>
    </row>
    <row r="268" s="14" customFormat="1">
      <c r="A268" s="14"/>
      <c r="B268" s="247"/>
      <c r="C268" s="248"/>
      <c r="D268" s="238" t="s">
        <v>252</v>
      </c>
      <c r="E268" s="249" t="s">
        <v>39</v>
      </c>
      <c r="F268" s="250" t="s">
        <v>994</v>
      </c>
      <c r="G268" s="248"/>
      <c r="H268" s="251">
        <v>54</v>
      </c>
      <c r="I268" s="252"/>
      <c r="J268" s="248"/>
      <c r="K268" s="248"/>
      <c r="L268" s="253"/>
      <c r="M268" s="254"/>
      <c r="N268" s="255"/>
      <c r="O268" s="255"/>
      <c r="P268" s="255"/>
      <c r="Q268" s="255"/>
      <c r="R268" s="255"/>
      <c r="S268" s="255"/>
      <c r="T268" s="256"/>
      <c r="U268" s="14"/>
      <c r="V268" s="14"/>
      <c r="W268" s="14"/>
      <c r="X268" s="14"/>
      <c r="Y268" s="14"/>
      <c r="Z268" s="14"/>
      <c r="AA268" s="14"/>
      <c r="AB268" s="14"/>
      <c r="AC268" s="14"/>
      <c r="AD268" s="14"/>
      <c r="AE268" s="14"/>
      <c r="AT268" s="257" t="s">
        <v>252</v>
      </c>
      <c r="AU268" s="257" t="s">
        <v>113</v>
      </c>
      <c r="AV268" s="14" t="s">
        <v>93</v>
      </c>
      <c r="AW268" s="14" t="s">
        <v>46</v>
      </c>
      <c r="AX268" s="14" t="s">
        <v>23</v>
      </c>
      <c r="AY268" s="257" t="s">
        <v>241</v>
      </c>
    </row>
    <row r="269" s="2" customFormat="1" ht="24.15" customHeight="1">
      <c r="A269" s="42"/>
      <c r="B269" s="43"/>
      <c r="C269" s="218" t="s">
        <v>1681</v>
      </c>
      <c r="D269" s="218" t="s">
        <v>243</v>
      </c>
      <c r="E269" s="219" t="s">
        <v>10888</v>
      </c>
      <c r="F269" s="220" t="s">
        <v>10889</v>
      </c>
      <c r="G269" s="221" t="s">
        <v>561</v>
      </c>
      <c r="H269" s="222">
        <v>42</v>
      </c>
      <c r="I269" s="223"/>
      <c r="J269" s="224">
        <f>ROUND(I269*H269,2)</f>
        <v>0</v>
      </c>
      <c r="K269" s="220" t="s">
        <v>247</v>
      </c>
      <c r="L269" s="48"/>
      <c r="M269" s="225" t="s">
        <v>39</v>
      </c>
      <c r="N269" s="226" t="s">
        <v>56</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462</v>
      </c>
      <c r="AT269" s="229" t="s">
        <v>243</v>
      </c>
      <c r="AU269" s="229" t="s">
        <v>113</v>
      </c>
      <c r="AY269" s="20" t="s">
        <v>241</v>
      </c>
      <c r="BE269" s="230">
        <f>IF(N269="základní",J269,0)</f>
        <v>0</v>
      </c>
      <c r="BF269" s="230">
        <f>IF(N269="snížená",J269,0)</f>
        <v>0</v>
      </c>
      <c r="BG269" s="230">
        <f>IF(N269="zákl. přenesená",J269,0)</f>
        <v>0</v>
      </c>
      <c r="BH269" s="230">
        <f>IF(N269="sníž. přenesená",J269,0)</f>
        <v>0</v>
      </c>
      <c r="BI269" s="230">
        <f>IF(N269="nulová",J269,0)</f>
        <v>0</v>
      </c>
      <c r="BJ269" s="20" t="s">
        <v>23</v>
      </c>
      <c r="BK269" s="230">
        <f>ROUND(I269*H269,2)</f>
        <v>0</v>
      </c>
      <c r="BL269" s="20" t="s">
        <v>462</v>
      </c>
      <c r="BM269" s="229" t="s">
        <v>3200</v>
      </c>
    </row>
    <row r="270" s="2" customFormat="1">
      <c r="A270" s="42"/>
      <c r="B270" s="43"/>
      <c r="C270" s="44"/>
      <c r="D270" s="231" t="s">
        <v>250</v>
      </c>
      <c r="E270" s="44"/>
      <c r="F270" s="232" t="s">
        <v>10890</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0" t="s">
        <v>250</v>
      </c>
      <c r="AU270" s="20" t="s">
        <v>113</v>
      </c>
    </row>
    <row r="271" s="2" customFormat="1" ht="16.5" customHeight="1">
      <c r="A271" s="42"/>
      <c r="B271" s="43"/>
      <c r="C271" s="280" t="s">
        <v>1691</v>
      </c>
      <c r="D271" s="280" t="s">
        <v>463</v>
      </c>
      <c r="E271" s="281" t="s">
        <v>11068</v>
      </c>
      <c r="F271" s="282" t="s">
        <v>11069</v>
      </c>
      <c r="G271" s="283" t="s">
        <v>561</v>
      </c>
      <c r="H271" s="284">
        <v>34</v>
      </c>
      <c r="I271" s="285"/>
      <c r="J271" s="286">
        <f>ROUND(I271*H271,2)</f>
        <v>0</v>
      </c>
      <c r="K271" s="282" t="s">
        <v>39</v>
      </c>
      <c r="L271" s="287"/>
      <c r="M271" s="288" t="s">
        <v>39</v>
      </c>
      <c r="N271" s="289" t="s">
        <v>56</v>
      </c>
      <c r="O271" s="88"/>
      <c r="P271" s="227">
        <f>O271*H271</f>
        <v>0</v>
      </c>
      <c r="Q271" s="227">
        <v>0</v>
      </c>
      <c r="R271" s="227">
        <f>Q271*H271</f>
        <v>0</v>
      </c>
      <c r="S271" s="227">
        <v>0</v>
      </c>
      <c r="T271" s="228">
        <f>S271*H271</f>
        <v>0</v>
      </c>
      <c r="U271" s="42"/>
      <c r="V271" s="42"/>
      <c r="W271" s="42"/>
      <c r="X271" s="42"/>
      <c r="Y271" s="42"/>
      <c r="Z271" s="42"/>
      <c r="AA271" s="42"/>
      <c r="AB271" s="42"/>
      <c r="AC271" s="42"/>
      <c r="AD271" s="42"/>
      <c r="AE271" s="42"/>
      <c r="AR271" s="229" t="s">
        <v>660</v>
      </c>
      <c r="AT271" s="229" t="s">
        <v>463</v>
      </c>
      <c r="AU271" s="229" t="s">
        <v>113</v>
      </c>
      <c r="AY271" s="20" t="s">
        <v>241</v>
      </c>
      <c r="BE271" s="230">
        <f>IF(N271="základní",J271,0)</f>
        <v>0</v>
      </c>
      <c r="BF271" s="230">
        <f>IF(N271="snížená",J271,0)</f>
        <v>0</v>
      </c>
      <c r="BG271" s="230">
        <f>IF(N271="zákl. přenesená",J271,0)</f>
        <v>0</v>
      </c>
      <c r="BH271" s="230">
        <f>IF(N271="sníž. přenesená",J271,0)</f>
        <v>0</v>
      </c>
      <c r="BI271" s="230">
        <f>IF(N271="nulová",J271,0)</f>
        <v>0</v>
      </c>
      <c r="BJ271" s="20" t="s">
        <v>23</v>
      </c>
      <c r="BK271" s="230">
        <f>ROUND(I271*H271,2)</f>
        <v>0</v>
      </c>
      <c r="BL271" s="20" t="s">
        <v>462</v>
      </c>
      <c r="BM271" s="229" t="s">
        <v>3135</v>
      </c>
    </row>
    <row r="272" s="2" customFormat="1" ht="16.5" customHeight="1">
      <c r="A272" s="42"/>
      <c r="B272" s="43"/>
      <c r="C272" s="280" t="s">
        <v>1703</v>
      </c>
      <c r="D272" s="280" t="s">
        <v>463</v>
      </c>
      <c r="E272" s="281" t="s">
        <v>11070</v>
      </c>
      <c r="F272" s="282" t="s">
        <v>11071</v>
      </c>
      <c r="G272" s="283" t="s">
        <v>561</v>
      </c>
      <c r="H272" s="284">
        <v>8</v>
      </c>
      <c r="I272" s="285"/>
      <c r="J272" s="286">
        <f>ROUND(I272*H272,2)</f>
        <v>0</v>
      </c>
      <c r="K272" s="282" t="s">
        <v>39</v>
      </c>
      <c r="L272" s="287"/>
      <c r="M272" s="288" t="s">
        <v>39</v>
      </c>
      <c r="N272" s="289" t="s">
        <v>56</v>
      </c>
      <c r="O272" s="88"/>
      <c r="P272" s="227">
        <f>O272*H272</f>
        <v>0</v>
      </c>
      <c r="Q272" s="227">
        <v>0</v>
      </c>
      <c r="R272" s="227">
        <f>Q272*H272</f>
        <v>0</v>
      </c>
      <c r="S272" s="227">
        <v>0</v>
      </c>
      <c r="T272" s="228">
        <f>S272*H272</f>
        <v>0</v>
      </c>
      <c r="U272" s="42"/>
      <c r="V272" s="42"/>
      <c r="W272" s="42"/>
      <c r="X272" s="42"/>
      <c r="Y272" s="42"/>
      <c r="Z272" s="42"/>
      <c r="AA272" s="42"/>
      <c r="AB272" s="42"/>
      <c r="AC272" s="42"/>
      <c r="AD272" s="42"/>
      <c r="AE272" s="42"/>
      <c r="AR272" s="229" t="s">
        <v>660</v>
      </c>
      <c r="AT272" s="229" t="s">
        <v>463</v>
      </c>
      <c r="AU272" s="229" t="s">
        <v>113</v>
      </c>
      <c r="AY272" s="20" t="s">
        <v>241</v>
      </c>
      <c r="BE272" s="230">
        <f>IF(N272="základní",J272,0)</f>
        <v>0</v>
      </c>
      <c r="BF272" s="230">
        <f>IF(N272="snížená",J272,0)</f>
        <v>0</v>
      </c>
      <c r="BG272" s="230">
        <f>IF(N272="zákl. přenesená",J272,0)</f>
        <v>0</v>
      </c>
      <c r="BH272" s="230">
        <f>IF(N272="sníž. přenesená",J272,0)</f>
        <v>0</v>
      </c>
      <c r="BI272" s="230">
        <f>IF(N272="nulová",J272,0)</f>
        <v>0</v>
      </c>
      <c r="BJ272" s="20" t="s">
        <v>23</v>
      </c>
      <c r="BK272" s="230">
        <f>ROUND(I272*H272,2)</f>
        <v>0</v>
      </c>
      <c r="BL272" s="20" t="s">
        <v>462</v>
      </c>
      <c r="BM272" s="229" t="s">
        <v>3173</v>
      </c>
    </row>
    <row r="273" s="2" customFormat="1" ht="16.5" customHeight="1">
      <c r="A273" s="42"/>
      <c r="B273" s="43"/>
      <c r="C273" s="218" t="s">
        <v>1712</v>
      </c>
      <c r="D273" s="218" t="s">
        <v>243</v>
      </c>
      <c r="E273" s="219" t="s">
        <v>10893</v>
      </c>
      <c r="F273" s="220" t="s">
        <v>10894</v>
      </c>
      <c r="G273" s="221" t="s">
        <v>561</v>
      </c>
      <c r="H273" s="222">
        <v>42</v>
      </c>
      <c r="I273" s="223"/>
      <c r="J273" s="224">
        <f>ROUND(I273*H273,2)</f>
        <v>0</v>
      </c>
      <c r="K273" s="220" t="s">
        <v>247</v>
      </c>
      <c r="L273" s="48"/>
      <c r="M273" s="225" t="s">
        <v>39</v>
      </c>
      <c r="N273" s="226" t="s">
        <v>56</v>
      </c>
      <c r="O273" s="88"/>
      <c r="P273" s="227">
        <f>O273*H273</f>
        <v>0</v>
      </c>
      <c r="Q273" s="227">
        <v>0</v>
      </c>
      <c r="R273" s="227">
        <f>Q273*H273</f>
        <v>0</v>
      </c>
      <c r="S273" s="227">
        <v>0</v>
      </c>
      <c r="T273" s="228">
        <f>S273*H273</f>
        <v>0</v>
      </c>
      <c r="U273" s="42"/>
      <c r="V273" s="42"/>
      <c r="W273" s="42"/>
      <c r="X273" s="42"/>
      <c r="Y273" s="42"/>
      <c r="Z273" s="42"/>
      <c r="AA273" s="42"/>
      <c r="AB273" s="42"/>
      <c r="AC273" s="42"/>
      <c r="AD273" s="42"/>
      <c r="AE273" s="42"/>
      <c r="AR273" s="229" t="s">
        <v>462</v>
      </c>
      <c r="AT273" s="229" t="s">
        <v>243</v>
      </c>
      <c r="AU273" s="229" t="s">
        <v>113</v>
      </c>
      <c r="AY273" s="20" t="s">
        <v>241</v>
      </c>
      <c r="BE273" s="230">
        <f>IF(N273="základní",J273,0)</f>
        <v>0</v>
      </c>
      <c r="BF273" s="230">
        <f>IF(N273="snížená",J273,0)</f>
        <v>0</v>
      </c>
      <c r="BG273" s="230">
        <f>IF(N273="zákl. přenesená",J273,0)</f>
        <v>0</v>
      </c>
      <c r="BH273" s="230">
        <f>IF(N273="sníž. přenesená",J273,0)</f>
        <v>0</v>
      </c>
      <c r="BI273" s="230">
        <f>IF(N273="nulová",J273,0)</f>
        <v>0</v>
      </c>
      <c r="BJ273" s="20" t="s">
        <v>23</v>
      </c>
      <c r="BK273" s="230">
        <f>ROUND(I273*H273,2)</f>
        <v>0</v>
      </c>
      <c r="BL273" s="20" t="s">
        <v>462</v>
      </c>
      <c r="BM273" s="229" t="s">
        <v>3217</v>
      </c>
    </row>
    <row r="274" s="2" customFormat="1">
      <c r="A274" s="42"/>
      <c r="B274" s="43"/>
      <c r="C274" s="44"/>
      <c r="D274" s="231" t="s">
        <v>250</v>
      </c>
      <c r="E274" s="44"/>
      <c r="F274" s="232" t="s">
        <v>10895</v>
      </c>
      <c r="G274" s="44"/>
      <c r="H274" s="44"/>
      <c r="I274" s="233"/>
      <c r="J274" s="44"/>
      <c r="K274" s="44"/>
      <c r="L274" s="48"/>
      <c r="M274" s="234"/>
      <c r="N274" s="235"/>
      <c r="O274" s="88"/>
      <c r="P274" s="88"/>
      <c r="Q274" s="88"/>
      <c r="R274" s="88"/>
      <c r="S274" s="88"/>
      <c r="T274" s="89"/>
      <c r="U274" s="42"/>
      <c r="V274" s="42"/>
      <c r="W274" s="42"/>
      <c r="X274" s="42"/>
      <c r="Y274" s="42"/>
      <c r="Z274" s="42"/>
      <c r="AA274" s="42"/>
      <c r="AB274" s="42"/>
      <c r="AC274" s="42"/>
      <c r="AD274" s="42"/>
      <c r="AE274" s="42"/>
      <c r="AT274" s="20" t="s">
        <v>250</v>
      </c>
      <c r="AU274" s="20" t="s">
        <v>113</v>
      </c>
    </row>
    <row r="275" s="2" customFormat="1" ht="24.15" customHeight="1">
      <c r="A275" s="42"/>
      <c r="B275" s="43"/>
      <c r="C275" s="218" t="s">
        <v>1718</v>
      </c>
      <c r="D275" s="218" t="s">
        <v>243</v>
      </c>
      <c r="E275" s="219" t="s">
        <v>11072</v>
      </c>
      <c r="F275" s="220" t="s">
        <v>10889</v>
      </c>
      <c r="G275" s="221" t="s">
        <v>561</v>
      </c>
      <c r="H275" s="222">
        <v>32</v>
      </c>
      <c r="I275" s="223"/>
      <c r="J275" s="224">
        <f>ROUND(I275*H275,2)</f>
        <v>0</v>
      </c>
      <c r="K275" s="220" t="s">
        <v>247</v>
      </c>
      <c r="L275" s="48"/>
      <c r="M275" s="225" t="s">
        <v>39</v>
      </c>
      <c r="N275" s="226" t="s">
        <v>56</v>
      </c>
      <c r="O275" s="88"/>
      <c r="P275" s="227">
        <f>O275*H275</f>
        <v>0</v>
      </c>
      <c r="Q275" s="227">
        <v>0</v>
      </c>
      <c r="R275" s="227">
        <f>Q275*H275</f>
        <v>0</v>
      </c>
      <c r="S275" s="227">
        <v>0</v>
      </c>
      <c r="T275" s="228">
        <f>S275*H275</f>
        <v>0</v>
      </c>
      <c r="U275" s="42"/>
      <c r="V275" s="42"/>
      <c r="W275" s="42"/>
      <c r="X275" s="42"/>
      <c r="Y275" s="42"/>
      <c r="Z275" s="42"/>
      <c r="AA275" s="42"/>
      <c r="AB275" s="42"/>
      <c r="AC275" s="42"/>
      <c r="AD275" s="42"/>
      <c r="AE275" s="42"/>
      <c r="AR275" s="229" t="s">
        <v>462</v>
      </c>
      <c r="AT275" s="229" t="s">
        <v>243</v>
      </c>
      <c r="AU275" s="229" t="s">
        <v>113</v>
      </c>
      <c r="AY275" s="20" t="s">
        <v>241</v>
      </c>
      <c r="BE275" s="230">
        <f>IF(N275="základní",J275,0)</f>
        <v>0</v>
      </c>
      <c r="BF275" s="230">
        <f>IF(N275="snížená",J275,0)</f>
        <v>0</v>
      </c>
      <c r="BG275" s="230">
        <f>IF(N275="zákl. přenesená",J275,0)</f>
        <v>0</v>
      </c>
      <c r="BH275" s="230">
        <f>IF(N275="sníž. přenesená",J275,0)</f>
        <v>0</v>
      </c>
      <c r="BI275" s="230">
        <f>IF(N275="nulová",J275,0)</f>
        <v>0</v>
      </c>
      <c r="BJ275" s="20" t="s">
        <v>23</v>
      </c>
      <c r="BK275" s="230">
        <f>ROUND(I275*H275,2)</f>
        <v>0</v>
      </c>
      <c r="BL275" s="20" t="s">
        <v>462</v>
      </c>
      <c r="BM275" s="229" t="s">
        <v>3079</v>
      </c>
    </row>
    <row r="276" s="2" customFormat="1">
      <c r="A276" s="42"/>
      <c r="B276" s="43"/>
      <c r="C276" s="44"/>
      <c r="D276" s="231" t="s">
        <v>250</v>
      </c>
      <c r="E276" s="44"/>
      <c r="F276" s="232" t="s">
        <v>11073</v>
      </c>
      <c r="G276" s="44"/>
      <c r="H276" s="44"/>
      <c r="I276" s="233"/>
      <c r="J276" s="44"/>
      <c r="K276" s="44"/>
      <c r="L276" s="48"/>
      <c r="M276" s="234"/>
      <c r="N276" s="235"/>
      <c r="O276" s="88"/>
      <c r="P276" s="88"/>
      <c r="Q276" s="88"/>
      <c r="R276" s="88"/>
      <c r="S276" s="88"/>
      <c r="T276" s="89"/>
      <c r="U276" s="42"/>
      <c r="V276" s="42"/>
      <c r="W276" s="42"/>
      <c r="X276" s="42"/>
      <c r="Y276" s="42"/>
      <c r="Z276" s="42"/>
      <c r="AA276" s="42"/>
      <c r="AB276" s="42"/>
      <c r="AC276" s="42"/>
      <c r="AD276" s="42"/>
      <c r="AE276" s="42"/>
      <c r="AT276" s="20" t="s">
        <v>250</v>
      </c>
      <c r="AU276" s="20" t="s">
        <v>113</v>
      </c>
    </row>
    <row r="277" s="2" customFormat="1" ht="16.5" customHeight="1">
      <c r="A277" s="42"/>
      <c r="B277" s="43"/>
      <c r="C277" s="280" t="s">
        <v>1724</v>
      </c>
      <c r="D277" s="280" t="s">
        <v>463</v>
      </c>
      <c r="E277" s="281" t="s">
        <v>11074</v>
      </c>
      <c r="F277" s="282" t="s">
        <v>11075</v>
      </c>
      <c r="G277" s="283" t="s">
        <v>561</v>
      </c>
      <c r="H277" s="284">
        <v>32</v>
      </c>
      <c r="I277" s="285"/>
      <c r="J277" s="286">
        <f>ROUND(I277*H277,2)</f>
        <v>0</v>
      </c>
      <c r="K277" s="282" t="s">
        <v>39</v>
      </c>
      <c r="L277" s="287"/>
      <c r="M277" s="288" t="s">
        <v>39</v>
      </c>
      <c r="N277" s="289" t="s">
        <v>56</v>
      </c>
      <c r="O277" s="88"/>
      <c r="P277" s="227">
        <f>O277*H277</f>
        <v>0</v>
      </c>
      <c r="Q277" s="227">
        <v>0</v>
      </c>
      <c r="R277" s="227">
        <f>Q277*H277</f>
        <v>0</v>
      </c>
      <c r="S277" s="227">
        <v>0</v>
      </c>
      <c r="T277" s="228">
        <f>S277*H277</f>
        <v>0</v>
      </c>
      <c r="U277" s="42"/>
      <c r="V277" s="42"/>
      <c r="W277" s="42"/>
      <c r="X277" s="42"/>
      <c r="Y277" s="42"/>
      <c r="Z277" s="42"/>
      <c r="AA277" s="42"/>
      <c r="AB277" s="42"/>
      <c r="AC277" s="42"/>
      <c r="AD277" s="42"/>
      <c r="AE277" s="42"/>
      <c r="AR277" s="229" t="s">
        <v>660</v>
      </c>
      <c r="AT277" s="229" t="s">
        <v>463</v>
      </c>
      <c r="AU277" s="229" t="s">
        <v>113</v>
      </c>
      <c r="AY277" s="20" t="s">
        <v>241</v>
      </c>
      <c r="BE277" s="230">
        <f>IF(N277="základní",J277,0)</f>
        <v>0</v>
      </c>
      <c r="BF277" s="230">
        <f>IF(N277="snížená",J277,0)</f>
        <v>0</v>
      </c>
      <c r="BG277" s="230">
        <f>IF(N277="zákl. přenesená",J277,0)</f>
        <v>0</v>
      </c>
      <c r="BH277" s="230">
        <f>IF(N277="sníž. přenesená",J277,0)</f>
        <v>0</v>
      </c>
      <c r="BI277" s="230">
        <f>IF(N277="nulová",J277,0)</f>
        <v>0</v>
      </c>
      <c r="BJ277" s="20" t="s">
        <v>23</v>
      </c>
      <c r="BK277" s="230">
        <f>ROUND(I277*H277,2)</f>
        <v>0</v>
      </c>
      <c r="BL277" s="20" t="s">
        <v>462</v>
      </c>
      <c r="BM277" s="229" t="s">
        <v>3051</v>
      </c>
    </row>
    <row r="278" s="2" customFormat="1" ht="16.5" customHeight="1">
      <c r="A278" s="42"/>
      <c r="B278" s="43"/>
      <c r="C278" s="218" t="s">
        <v>1732</v>
      </c>
      <c r="D278" s="218" t="s">
        <v>243</v>
      </c>
      <c r="E278" s="219" t="s">
        <v>10893</v>
      </c>
      <c r="F278" s="220" t="s">
        <v>10894</v>
      </c>
      <c r="G278" s="221" t="s">
        <v>561</v>
      </c>
      <c r="H278" s="222">
        <v>64</v>
      </c>
      <c r="I278" s="223"/>
      <c r="J278" s="224">
        <f>ROUND(I278*H278,2)</f>
        <v>0</v>
      </c>
      <c r="K278" s="220" t="s">
        <v>247</v>
      </c>
      <c r="L278" s="48"/>
      <c r="M278" s="225" t="s">
        <v>39</v>
      </c>
      <c r="N278" s="226" t="s">
        <v>56</v>
      </c>
      <c r="O278" s="88"/>
      <c r="P278" s="227">
        <f>O278*H278</f>
        <v>0</v>
      </c>
      <c r="Q278" s="227">
        <v>0</v>
      </c>
      <c r="R278" s="227">
        <f>Q278*H278</f>
        <v>0</v>
      </c>
      <c r="S278" s="227">
        <v>0</v>
      </c>
      <c r="T278" s="228">
        <f>S278*H278</f>
        <v>0</v>
      </c>
      <c r="U278" s="42"/>
      <c r="V278" s="42"/>
      <c r="W278" s="42"/>
      <c r="X278" s="42"/>
      <c r="Y278" s="42"/>
      <c r="Z278" s="42"/>
      <c r="AA278" s="42"/>
      <c r="AB278" s="42"/>
      <c r="AC278" s="42"/>
      <c r="AD278" s="42"/>
      <c r="AE278" s="42"/>
      <c r="AR278" s="229" t="s">
        <v>462</v>
      </c>
      <c r="AT278" s="229" t="s">
        <v>243</v>
      </c>
      <c r="AU278" s="229" t="s">
        <v>113</v>
      </c>
      <c r="AY278" s="20" t="s">
        <v>241</v>
      </c>
      <c r="BE278" s="230">
        <f>IF(N278="základní",J278,0)</f>
        <v>0</v>
      </c>
      <c r="BF278" s="230">
        <f>IF(N278="snížená",J278,0)</f>
        <v>0</v>
      </c>
      <c r="BG278" s="230">
        <f>IF(N278="zákl. přenesená",J278,0)</f>
        <v>0</v>
      </c>
      <c r="BH278" s="230">
        <f>IF(N278="sníž. přenesená",J278,0)</f>
        <v>0</v>
      </c>
      <c r="BI278" s="230">
        <f>IF(N278="nulová",J278,0)</f>
        <v>0</v>
      </c>
      <c r="BJ278" s="20" t="s">
        <v>23</v>
      </c>
      <c r="BK278" s="230">
        <f>ROUND(I278*H278,2)</f>
        <v>0</v>
      </c>
      <c r="BL278" s="20" t="s">
        <v>462</v>
      </c>
      <c r="BM278" s="229" t="s">
        <v>3108</v>
      </c>
    </row>
    <row r="279" s="2" customFormat="1">
      <c r="A279" s="42"/>
      <c r="B279" s="43"/>
      <c r="C279" s="44"/>
      <c r="D279" s="231" t="s">
        <v>250</v>
      </c>
      <c r="E279" s="44"/>
      <c r="F279" s="232" t="s">
        <v>10895</v>
      </c>
      <c r="G279" s="44"/>
      <c r="H279" s="44"/>
      <c r="I279" s="233"/>
      <c r="J279" s="44"/>
      <c r="K279" s="44"/>
      <c r="L279" s="48"/>
      <c r="M279" s="234"/>
      <c r="N279" s="235"/>
      <c r="O279" s="88"/>
      <c r="P279" s="88"/>
      <c r="Q279" s="88"/>
      <c r="R279" s="88"/>
      <c r="S279" s="88"/>
      <c r="T279" s="89"/>
      <c r="U279" s="42"/>
      <c r="V279" s="42"/>
      <c r="W279" s="42"/>
      <c r="X279" s="42"/>
      <c r="Y279" s="42"/>
      <c r="Z279" s="42"/>
      <c r="AA279" s="42"/>
      <c r="AB279" s="42"/>
      <c r="AC279" s="42"/>
      <c r="AD279" s="42"/>
      <c r="AE279" s="42"/>
      <c r="AT279" s="20" t="s">
        <v>250</v>
      </c>
      <c r="AU279" s="20" t="s">
        <v>113</v>
      </c>
    </row>
    <row r="280" s="2" customFormat="1" ht="24.15" customHeight="1">
      <c r="A280" s="42"/>
      <c r="B280" s="43"/>
      <c r="C280" s="218" t="s">
        <v>1738</v>
      </c>
      <c r="D280" s="218" t="s">
        <v>243</v>
      </c>
      <c r="E280" s="219" t="s">
        <v>10888</v>
      </c>
      <c r="F280" s="220" t="s">
        <v>10889</v>
      </c>
      <c r="G280" s="221" t="s">
        <v>561</v>
      </c>
      <c r="H280" s="222">
        <v>17</v>
      </c>
      <c r="I280" s="223"/>
      <c r="J280" s="224">
        <f>ROUND(I280*H280,2)</f>
        <v>0</v>
      </c>
      <c r="K280" s="220" t="s">
        <v>247</v>
      </c>
      <c r="L280" s="48"/>
      <c r="M280" s="225" t="s">
        <v>39</v>
      </c>
      <c r="N280" s="226" t="s">
        <v>56</v>
      </c>
      <c r="O280" s="88"/>
      <c r="P280" s="227">
        <f>O280*H280</f>
        <v>0</v>
      </c>
      <c r="Q280" s="227">
        <v>0</v>
      </c>
      <c r="R280" s="227">
        <f>Q280*H280</f>
        <v>0</v>
      </c>
      <c r="S280" s="227">
        <v>0</v>
      </c>
      <c r="T280" s="228">
        <f>S280*H280</f>
        <v>0</v>
      </c>
      <c r="U280" s="42"/>
      <c r="V280" s="42"/>
      <c r="W280" s="42"/>
      <c r="X280" s="42"/>
      <c r="Y280" s="42"/>
      <c r="Z280" s="42"/>
      <c r="AA280" s="42"/>
      <c r="AB280" s="42"/>
      <c r="AC280" s="42"/>
      <c r="AD280" s="42"/>
      <c r="AE280" s="42"/>
      <c r="AR280" s="229" t="s">
        <v>462</v>
      </c>
      <c r="AT280" s="229" t="s">
        <v>243</v>
      </c>
      <c r="AU280" s="229" t="s">
        <v>113</v>
      </c>
      <c r="AY280" s="20" t="s">
        <v>241</v>
      </c>
      <c r="BE280" s="230">
        <f>IF(N280="základní",J280,0)</f>
        <v>0</v>
      </c>
      <c r="BF280" s="230">
        <f>IF(N280="snížená",J280,0)</f>
        <v>0</v>
      </c>
      <c r="BG280" s="230">
        <f>IF(N280="zákl. přenesená",J280,0)</f>
        <v>0</v>
      </c>
      <c r="BH280" s="230">
        <f>IF(N280="sníž. přenesená",J280,0)</f>
        <v>0</v>
      </c>
      <c r="BI280" s="230">
        <f>IF(N280="nulová",J280,0)</f>
        <v>0</v>
      </c>
      <c r="BJ280" s="20" t="s">
        <v>23</v>
      </c>
      <c r="BK280" s="230">
        <f>ROUND(I280*H280,2)</f>
        <v>0</v>
      </c>
      <c r="BL280" s="20" t="s">
        <v>462</v>
      </c>
      <c r="BM280" s="229" t="s">
        <v>3284</v>
      </c>
    </row>
    <row r="281" s="2" customFormat="1">
      <c r="A281" s="42"/>
      <c r="B281" s="43"/>
      <c r="C281" s="44"/>
      <c r="D281" s="231" t="s">
        <v>250</v>
      </c>
      <c r="E281" s="44"/>
      <c r="F281" s="232" t="s">
        <v>10890</v>
      </c>
      <c r="G281" s="44"/>
      <c r="H281" s="44"/>
      <c r="I281" s="233"/>
      <c r="J281" s="44"/>
      <c r="K281" s="44"/>
      <c r="L281" s="48"/>
      <c r="M281" s="234"/>
      <c r="N281" s="235"/>
      <c r="O281" s="88"/>
      <c r="P281" s="88"/>
      <c r="Q281" s="88"/>
      <c r="R281" s="88"/>
      <c r="S281" s="88"/>
      <c r="T281" s="89"/>
      <c r="U281" s="42"/>
      <c r="V281" s="42"/>
      <c r="W281" s="42"/>
      <c r="X281" s="42"/>
      <c r="Y281" s="42"/>
      <c r="Z281" s="42"/>
      <c r="AA281" s="42"/>
      <c r="AB281" s="42"/>
      <c r="AC281" s="42"/>
      <c r="AD281" s="42"/>
      <c r="AE281" s="42"/>
      <c r="AT281" s="20" t="s">
        <v>250</v>
      </c>
      <c r="AU281" s="20" t="s">
        <v>113</v>
      </c>
    </row>
    <row r="282" s="2" customFormat="1" ht="16.5" customHeight="1">
      <c r="A282" s="42"/>
      <c r="B282" s="43"/>
      <c r="C282" s="280" t="s">
        <v>1747</v>
      </c>
      <c r="D282" s="280" t="s">
        <v>463</v>
      </c>
      <c r="E282" s="281" t="s">
        <v>11076</v>
      </c>
      <c r="F282" s="282" t="s">
        <v>11077</v>
      </c>
      <c r="G282" s="283" t="s">
        <v>561</v>
      </c>
      <c r="H282" s="284">
        <v>17</v>
      </c>
      <c r="I282" s="285"/>
      <c r="J282" s="286">
        <f>ROUND(I282*H282,2)</f>
        <v>0</v>
      </c>
      <c r="K282" s="282" t="s">
        <v>39</v>
      </c>
      <c r="L282" s="287"/>
      <c r="M282" s="288" t="s">
        <v>39</v>
      </c>
      <c r="N282" s="289" t="s">
        <v>56</v>
      </c>
      <c r="O282" s="88"/>
      <c r="P282" s="227">
        <f>O282*H282</f>
        <v>0</v>
      </c>
      <c r="Q282" s="227">
        <v>0</v>
      </c>
      <c r="R282" s="227">
        <f>Q282*H282</f>
        <v>0</v>
      </c>
      <c r="S282" s="227">
        <v>0</v>
      </c>
      <c r="T282" s="228">
        <f>S282*H282</f>
        <v>0</v>
      </c>
      <c r="U282" s="42"/>
      <c r="V282" s="42"/>
      <c r="W282" s="42"/>
      <c r="X282" s="42"/>
      <c r="Y282" s="42"/>
      <c r="Z282" s="42"/>
      <c r="AA282" s="42"/>
      <c r="AB282" s="42"/>
      <c r="AC282" s="42"/>
      <c r="AD282" s="42"/>
      <c r="AE282" s="42"/>
      <c r="AR282" s="229" t="s">
        <v>660</v>
      </c>
      <c r="AT282" s="229" t="s">
        <v>463</v>
      </c>
      <c r="AU282" s="229" t="s">
        <v>113</v>
      </c>
      <c r="AY282" s="20" t="s">
        <v>241</v>
      </c>
      <c r="BE282" s="230">
        <f>IF(N282="základní",J282,0)</f>
        <v>0</v>
      </c>
      <c r="BF282" s="230">
        <f>IF(N282="snížená",J282,0)</f>
        <v>0</v>
      </c>
      <c r="BG282" s="230">
        <f>IF(N282="zákl. přenesená",J282,0)</f>
        <v>0</v>
      </c>
      <c r="BH282" s="230">
        <f>IF(N282="sníž. přenesená",J282,0)</f>
        <v>0</v>
      </c>
      <c r="BI282" s="230">
        <f>IF(N282="nulová",J282,0)</f>
        <v>0</v>
      </c>
      <c r="BJ282" s="20" t="s">
        <v>23</v>
      </c>
      <c r="BK282" s="230">
        <f>ROUND(I282*H282,2)</f>
        <v>0</v>
      </c>
      <c r="BL282" s="20" t="s">
        <v>462</v>
      </c>
      <c r="BM282" s="229" t="s">
        <v>3253</v>
      </c>
    </row>
    <row r="283" s="2" customFormat="1" ht="16.5" customHeight="1">
      <c r="A283" s="42"/>
      <c r="B283" s="43"/>
      <c r="C283" s="218" t="s">
        <v>1754</v>
      </c>
      <c r="D283" s="218" t="s">
        <v>243</v>
      </c>
      <c r="E283" s="219" t="s">
        <v>10893</v>
      </c>
      <c r="F283" s="220" t="s">
        <v>10894</v>
      </c>
      <c r="G283" s="221" t="s">
        <v>561</v>
      </c>
      <c r="H283" s="222">
        <v>17</v>
      </c>
      <c r="I283" s="223"/>
      <c r="J283" s="224">
        <f>ROUND(I283*H283,2)</f>
        <v>0</v>
      </c>
      <c r="K283" s="220" t="s">
        <v>247</v>
      </c>
      <c r="L283" s="48"/>
      <c r="M283" s="225" t="s">
        <v>39</v>
      </c>
      <c r="N283" s="226" t="s">
        <v>56</v>
      </c>
      <c r="O283" s="88"/>
      <c r="P283" s="227">
        <f>O283*H283</f>
        <v>0</v>
      </c>
      <c r="Q283" s="227">
        <v>0</v>
      </c>
      <c r="R283" s="227">
        <f>Q283*H283</f>
        <v>0</v>
      </c>
      <c r="S283" s="227">
        <v>0</v>
      </c>
      <c r="T283" s="228">
        <f>S283*H283</f>
        <v>0</v>
      </c>
      <c r="U283" s="42"/>
      <c r="V283" s="42"/>
      <c r="W283" s="42"/>
      <c r="X283" s="42"/>
      <c r="Y283" s="42"/>
      <c r="Z283" s="42"/>
      <c r="AA283" s="42"/>
      <c r="AB283" s="42"/>
      <c r="AC283" s="42"/>
      <c r="AD283" s="42"/>
      <c r="AE283" s="42"/>
      <c r="AR283" s="229" t="s">
        <v>462</v>
      </c>
      <c r="AT283" s="229" t="s">
        <v>243</v>
      </c>
      <c r="AU283" s="229" t="s">
        <v>113</v>
      </c>
      <c r="AY283" s="20" t="s">
        <v>241</v>
      </c>
      <c r="BE283" s="230">
        <f>IF(N283="základní",J283,0)</f>
        <v>0</v>
      </c>
      <c r="BF283" s="230">
        <f>IF(N283="snížená",J283,0)</f>
        <v>0</v>
      </c>
      <c r="BG283" s="230">
        <f>IF(N283="zákl. přenesená",J283,0)</f>
        <v>0</v>
      </c>
      <c r="BH283" s="230">
        <f>IF(N283="sníž. přenesená",J283,0)</f>
        <v>0</v>
      </c>
      <c r="BI283" s="230">
        <f>IF(N283="nulová",J283,0)</f>
        <v>0</v>
      </c>
      <c r="BJ283" s="20" t="s">
        <v>23</v>
      </c>
      <c r="BK283" s="230">
        <f>ROUND(I283*H283,2)</f>
        <v>0</v>
      </c>
      <c r="BL283" s="20" t="s">
        <v>462</v>
      </c>
      <c r="BM283" s="229" t="s">
        <v>3297</v>
      </c>
    </row>
    <row r="284" s="2" customFormat="1">
      <c r="A284" s="42"/>
      <c r="B284" s="43"/>
      <c r="C284" s="44"/>
      <c r="D284" s="231" t="s">
        <v>250</v>
      </c>
      <c r="E284" s="44"/>
      <c r="F284" s="232" t="s">
        <v>10895</v>
      </c>
      <c r="G284" s="44"/>
      <c r="H284" s="44"/>
      <c r="I284" s="233"/>
      <c r="J284" s="44"/>
      <c r="K284" s="44"/>
      <c r="L284" s="48"/>
      <c r="M284" s="234"/>
      <c r="N284" s="235"/>
      <c r="O284" s="88"/>
      <c r="P284" s="88"/>
      <c r="Q284" s="88"/>
      <c r="R284" s="88"/>
      <c r="S284" s="88"/>
      <c r="T284" s="89"/>
      <c r="U284" s="42"/>
      <c r="V284" s="42"/>
      <c r="W284" s="42"/>
      <c r="X284" s="42"/>
      <c r="Y284" s="42"/>
      <c r="Z284" s="42"/>
      <c r="AA284" s="42"/>
      <c r="AB284" s="42"/>
      <c r="AC284" s="42"/>
      <c r="AD284" s="42"/>
      <c r="AE284" s="42"/>
      <c r="AT284" s="20" t="s">
        <v>250</v>
      </c>
      <c r="AU284" s="20" t="s">
        <v>113</v>
      </c>
    </row>
    <row r="285" s="2" customFormat="1" ht="16.5" customHeight="1">
      <c r="A285" s="42"/>
      <c r="B285" s="43"/>
      <c r="C285" s="218" t="s">
        <v>1771</v>
      </c>
      <c r="D285" s="218" t="s">
        <v>243</v>
      </c>
      <c r="E285" s="219" t="s">
        <v>11078</v>
      </c>
      <c r="F285" s="220" t="s">
        <v>11079</v>
      </c>
      <c r="G285" s="221" t="s">
        <v>561</v>
      </c>
      <c r="H285" s="222">
        <v>121</v>
      </c>
      <c r="I285" s="223"/>
      <c r="J285" s="224">
        <f>ROUND(I285*H285,2)</f>
        <v>0</v>
      </c>
      <c r="K285" s="220" t="s">
        <v>247</v>
      </c>
      <c r="L285" s="48"/>
      <c r="M285" s="225" t="s">
        <v>39</v>
      </c>
      <c r="N285" s="226" t="s">
        <v>56</v>
      </c>
      <c r="O285" s="88"/>
      <c r="P285" s="227">
        <f>O285*H285</f>
        <v>0</v>
      </c>
      <c r="Q285" s="227">
        <v>0</v>
      </c>
      <c r="R285" s="227">
        <f>Q285*H285</f>
        <v>0</v>
      </c>
      <c r="S285" s="227">
        <v>0</v>
      </c>
      <c r="T285" s="228">
        <f>S285*H285</f>
        <v>0</v>
      </c>
      <c r="U285" s="42"/>
      <c r="V285" s="42"/>
      <c r="W285" s="42"/>
      <c r="X285" s="42"/>
      <c r="Y285" s="42"/>
      <c r="Z285" s="42"/>
      <c r="AA285" s="42"/>
      <c r="AB285" s="42"/>
      <c r="AC285" s="42"/>
      <c r="AD285" s="42"/>
      <c r="AE285" s="42"/>
      <c r="AR285" s="229" t="s">
        <v>462</v>
      </c>
      <c r="AT285" s="229" t="s">
        <v>243</v>
      </c>
      <c r="AU285" s="229" t="s">
        <v>113</v>
      </c>
      <c r="AY285" s="20" t="s">
        <v>241</v>
      </c>
      <c r="BE285" s="230">
        <f>IF(N285="základní",J285,0)</f>
        <v>0</v>
      </c>
      <c r="BF285" s="230">
        <f>IF(N285="snížená",J285,0)</f>
        <v>0</v>
      </c>
      <c r="BG285" s="230">
        <f>IF(N285="zákl. přenesená",J285,0)</f>
        <v>0</v>
      </c>
      <c r="BH285" s="230">
        <f>IF(N285="sníž. přenesená",J285,0)</f>
        <v>0</v>
      </c>
      <c r="BI285" s="230">
        <f>IF(N285="nulová",J285,0)</f>
        <v>0</v>
      </c>
      <c r="BJ285" s="20" t="s">
        <v>23</v>
      </c>
      <c r="BK285" s="230">
        <f>ROUND(I285*H285,2)</f>
        <v>0</v>
      </c>
      <c r="BL285" s="20" t="s">
        <v>462</v>
      </c>
      <c r="BM285" s="229" t="s">
        <v>3309</v>
      </c>
    </row>
    <row r="286" s="2" customFormat="1">
      <c r="A286" s="42"/>
      <c r="B286" s="43"/>
      <c r="C286" s="44"/>
      <c r="D286" s="231" t="s">
        <v>250</v>
      </c>
      <c r="E286" s="44"/>
      <c r="F286" s="232" t="s">
        <v>11080</v>
      </c>
      <c r="G286" s="44"/>
      <c r="H286" s="44"/>
      <c r="I286" s="233"/>
      <c r="J286" s="44"/>
      <c r="K286" s="44"/>
      <c r="L286" s="48"/>
      <c r="M286" s="234"/>
      <c r="N286" s="235"/>
      <c r="O286" s="88"/>
      <c r="P286" s="88"/>
      <c r="Q286" s="88"/>
      <c r="R286" s="88"/>
      <c r="S286" s="88"/>
      <c r="T286" s="89"/>
      <c r="U286" s="42"/>
      <c r="V286" s="42"/>
      <c r="W286" s="42"/>
      <c r="X286" s="42"/>
      <c r="Y286" s="42"/>
      <c r="Z286" s="42"/>
      <c r="AA286" s="42"/>
      <c r="AB286" s="42"/>
      <c r="AC286" s="42"/>
      <c r="AD286" s="42"/>
      <c r="AE286" s="42"/>
      <c r="AT286" s="20" t="s">
        <v>250</v>
      </c>
      <c r="AU286" s="20" t="s">
        <v>113</v>
      </c>
    </row>
    <row r="287" s="2" customFormat="1" ht="16.5" customHeight="1">
      <c r="A287" s="42"/>
      <c r="B287" s="43"/>
      <c r="C287" s="218" t="s">
        <v>1811</v>
      </c>
      <c r="D287" s="218" t="s">
        <v>243</v>
      </c>
      <c r="E287" s="219" t="s">
        <v>11081</v>
      </c>
      <c r="F287" s="220" t="s">
        <v>11082</v>
      </c>
      <c r="G287" s="221" t="s">
        <v>561</v>
      </c>
      <c r="H287" s="222">
        <v>60</v>
      </c>
      <c r="I287" s="223"/>
      <c r="J287" s="224">
        <f>ROUND(I287*H287,2)</f>
        <v>0</v>
      </c>
      <c r="K287" s="220" t="s">
        <v>247</v>
      </c>
      <c r="L287" s="48"/>
      <c r="M287" s="225" t="s">
        <v>39</v>
      </c>
      <c r="N287" s="226" t="s">
        <v>56</v>
      </c>
      <c r="O287" s="88"/>
      <c r="P287" s="227">
        <f>O287*H287</f>
        <v>0</v>
      </c>
      <c r="Q287" s="227">
        <v>0</v>
      </c>
      <c r="R287" s="227">
        <f>Q287*H287</f>
        <v>0</v>
      </c>
      <c r="S287" s="227">
        <v>0</v>
      </c>
      <c r="T287" s="228">
        <f>S287*H287</f>
        <v>0</v>
      </c>
      <c r="U287" s="42"/>
      <c r="V287" s="42"/>
      <c r="W287" s="42"/>
      <c r="X287" s="42"/>
      <c r="Y287" s="42"/>
      <c r="Z287" s="42"/>
      <c r="AA287" s="42"/>
      <c r="AB287" s="42"/>
      <c r="AC287" s="42"/>
      <c r="AD287" s="42"/>
      <c r="AE287" s="42"/>
      <c r="AR287" s="229" t="s">
        <v>462</v>
      </c>
      <c r="AT287" s="229" t="s">
        <v>243</v>
      </c>
      <c r="AU287" s="229" t="s">
        <v>113</v>
      </c>
      <c r="AY287" s="20" t="s">
        <v>241</v>
      </c>
      <c r="BE287" s="230">
        <f>IF(N287="základní",J287,0)</f>
        <v>0</v>
      </c>
      <c r="BF287" s="230">
        <f>IF(N287="snížená",J287,0)</f>
        <v>0</v>
      </c>
      <c r="BG287" s="230">
        <f>IF(N287="zákl. přenesená",J287,0)</f>
        <v>0</v>
      </c>
      <c r="BH287" s="230">
        <f>IF(N287="sníž. přenesená",J287,0)</f>
        <v>0</v>
      </c>
      <c r="BI287" s="230">
        <f>IF(N287="nulová",J287,0)</f>
        <v>0</v>
      </c>
      <c r="BJ287" s="20" t="s">
        <v>23</v>
      </c>
      <c r="BK287" s="230">
        <f>ROUND(I287*H287,2)</f>
        <v>0</v>
      </c>
      <c r="BL287" s="20" t="s">
        <v>462</v>
      </c>
      <c r="BM287" s="229" t="s">
        <v>3336</v>
      </c>
    </row>
    <row r="288" s="2" customFormat="1">
      <c r="A288" s="42"/>
      <c r="B288" s="43"/>
      <c r="C288" s="44"/>
      <c r="D288" s="231" t="s">
        <v>250</v>
      </c>
      <c r="E288" s="44"/>
      <c r="F288" s="232" t="s">
        <v>11083</v>
      </c>
      <c r="G288" s="44"/>
      <c r="H288" s="44"/>
      <c r="I288" s="233"/>
      <c r="J288" s="44"/>
      <c r="K288" s="44"/>
      <c r="L288" s="48"/>
      <c r="M288" s="234"/>
      <c r="N288" s="235"/>
      <c r="O288" s="88"/>
      <c r="P288" s="88"/>
      <c r="Q288" s="88"/>
      <c r="R288" s="88"/>
      <c r="S288" s="88"/>
      <c r="T288" s="89"/>
      <c r="U288" s="42"/>
      <c r="V288" s="42"/>
      <c r="W288" s="42"/>
      <c r="X288" s="42"/>
      <c r="Y288" s="42"/>
      <c r="Z288" s="42"/>
      <c r="AA288" s="42"/>
      <c r="AB288" s="42"/>
      <c r="AC288" s="42"/>
      <c r="AD288" s="42"/>
      <c r="AE288" s="42"/>
      <c r="AT288" s="20" t="s">
        <v>250</v>
      </c>
      <c r="AU288" s="20" t="s">
        <v>113</v>
      </c>
    </row>
    <row r="289" s="2" customFormat="1" ht="16.5" customHeight="1">
      <c r="A289" s="42"/>
      <c r="B289" s="43"/>
      <c r="C289" s="218" t="s">
        <v>1819</v>
      </c>
      <c r="D289" s="218" t="s">
        <v>243</v>
      </c>
      <c r="E289" s="219" t="s">
        <v>11084</v>
      </c>
      <c r="F289" s="220" t="s">
        <v>11085</v>
      </c>
      <c r="G289" s="221" t="s">
        <v>561</v>
      </c>
      <c r="H289" s="222">
        <v>40</v>
      </c>
      <c r="I289" s="223"/>
      <c r="J289" s="224">
        <f>ROUND(I289*H289,2)</f>
        <v>0</v>
      </c>
      <c r="K289" s="220" t="s">
        <v>39</v>
      </c>
      <c r="L289" s="48"/>
      <c r="M289" s="225" t="s">
        <v>39</v>
      </c>
      <c r="N289" s="226" t="s">
        <v>56</v>
      </c>
      <c r="O289" s="88"/>
      <c r="P289" s="227">
        <f>O289*H289</f>
        <v>0</v>
      </c>
      <c r="Q289" s="227">
        <v>0</v>
      </c>
      <c r="R289" s="227">
        <f>Q289*H289</f>
        <v>0</v>
      </c>
      <c r="S289" s="227">
        <v>0</v>
      </c>
      <c r="T289" s="228">
        <f>S289*H289</f>
        <v>0</v>
      </c>
      <c r="U289" s="42"/>
      <c r="V289" s="42"/>
      <c r="W289" s="42"/>
      <c r="X289" s="42"/>
      <c r="Y289" s="42"/>
      <c r="Z289" s="42"/>
      <c r="AA289" s="42"/>
      <c r="AB289" s="42"/>
      <c r="AC289" s="42"/>
      <c r="AD289" s="42"/>
      <c r="AE289" s="42"/>
      <c r="AR289" s="229" t="s">
        <v>462</v>
      </c>
      <c r="AT289" s="229" t="s">
        <v>243</v>
      </c>
      <c r="AU289" s="229" t="s">
        <v>113</v>
      </c>
      <c r="AY289" s="20" t="s">
        <v>241</v>
      </c>
      <c r="BE289" s="230">
        <f>IF(N289="základní",J289,0)</f>
        <v>0</v>
      </c>
      <c r="BF289" s="230">
        <f>IF(N289="snížená",J289,0)</f>
        <v>0</v>
      </c>
      <c r="BG289" s="230">
        <f>IF(N289="zákl. přenesená",J289,0)</f>
        <v>0</v>
      </c>
      <c r="BH289" s="230">
        <f>IF(N289="sníž. přenesená",J289,0)</f>
        <v>0</v>
      </c>
      <c r="BI289" s="230">
        <f>IF(N289="nulová",J289,0)</f>
        <v>0</v>
      </c>
      <c r="BJ289" s="20" t="s">
        <v>23</v>
      </c>
      <c r="BK289" s="230">
        <f>ROUND(I289*H289,2)</f>
        <v>0</v>
      </c>
      <c r="BL289" s="20" t="s">
        <v>462</v>
      </c>
      <c r="BM289" s="229" t="s">
        <v>3359</v>
      </c>
    </row>
    <row r="290" s="2" customFormat="1" ht="16.5" customHeight="1">
      <c r="A290" s="42"/>
      <c r="B290" s="43"/>
      <c r="C290" s="280" t="s">
        <v>1844</v>
      </c>
      <c r="D290" s="280" t="s">
        <v>463</v>
      </c>
      <c r="E290" s="281" t="s">
        <v>10846</v>
      </c>
      <c r="F290" s="282" t="s">
        <v>10847</v>
      </c>
      <c r="G290" s="283" t="s">
        <v>561</v>
      </c>
      <c r="H290" s="284">
        <v>40</v>
      </c>
      <c r="I290" s="285"/>
      <c r="J290" s="286">
        <f>ROUND(I290*H290,2)</f>
        <v>0</v>
      </c>
      <c r="K290" s="282" t="s">
        <v>39</v>
      </c>
      <c r="L290" s="287"/>
      <c r="M290" s="288" t="s">
        <v>39</v>
      </c>
      <c r="N290" s="289" t="s">
        <v>56</v>
      </c>
      <c r="O290" s="88"/>
      <c r="P290" s="227">
        <f>O290*H290</f>
        <v>0</v>
      </c>
      <c r="Q290" s="227">
        <v>0</v>
      </c>
      <c r="R290" s="227">
        <f>Q290*H290</f>
        <v>0</v>
      </c>
      <c r="S290" s="227">
        <v>0</v>
      </c>
      <c r="T290" s="228">
        <f>S290*H290</f>
        <v>0</v>
      </c>
      <c r="U290" s="42"/>
      <c r="V290" s="42"/>
      <c r="W290" s="42"/>
      <c r="X290" s="42"/>
      <c r="Y290" s="42"/>
      <c r="Z290" s="42"/>
      <c r="AA290" s="42"/>
      <c r="AB290" s="42"/>
      <c r="AC290" s="42"/>
      <c r="AD290" s="42"/>
      <c r="AE290" s="42"/>
      <c r="AR290" s="229" t="s">
        <v>660</v>
      </c>
      <c r="AT290" s="229" t="s">
        <v>463</v>
      </c>
      <c r="AU290" s="229" t="s">
        <v>113</v>
      </c>
      <c r="AY290" s="20" t="s">
        <v>241</v>
      </c>
      <c r="BE290" s="230">
        <f>IF(N290="základní",J290,0)</f>
        <v>0</v>
      </c>
      <c r="BF290" s="230">
        <f>IF(N290="snížená",J290,0)</f>
        <v>0</v>
      </c>
      <c r="BG290" s="230">
        <f>IF(N290="zákl. přenesená",J290,0)</f>
        <v>0</v>
      </c>
      <c r="BH290" s="230">
        <f>IF(N290="sníž. přenesená",J290,0)</f>
        <v>0</v>
      </c>
      <c r="BI290" s="230">
        <f>IF(N290="nulová",J290,0)</f>
        <v>0</v>
      </c>
      <c r="BJ290" s="20" t="s">
        <v>23</v>
      </c>
      <c r="BK290" s="230">
        <f>ROUND(I290*H290,2)</f>
        <v>0</v>
      </c>
      <c r="BL290" s="20" t="s">
        <v>462</v>
      </c>
      <c r="BM290" s="229" t="s">
        <v>3347</v>
      </c>
    </row>
    <row r="291" s="2" customFormat="1" ht="24.15" customHeight="1">
      <c r="A291" s="42"/>
      <c r="B291" s="43"/>
      <c r="C291" s="218" t="s">
        <v>1861</v>
      </c>
      <c r="D291" s="218" t="s">
        <v>243</v>
      </c>
      <c r="E291" s="219" t="s">
        <v>10850</v>
      </c>
      <c r="F291" s="220" t="s">
        <v>10851</v>
      </c>
      <c r="G291" s="221" t="s">
        <v>561</v>
      </c>
      <c r="H291" s="222">
        <v>40</v>
      </c>
      <c r="I291" s="223"/>
      <c r="J291" s="224">
        <f>ROUND(I291*H291,2)</f>
        <v>0</v>
      </c>
      <c r="K291" s="220" t="s">
        <v>247</v>
      </c>
      <c r="L291" s="48"/>
      <c r="M291" s="225" t="s">
        <v>39</v>
      </c>
      <c r="N291" s="226" t="s">
        <v>56</v>
      </c>
      <c r="O291" s="88"/>
      <c r="P291" s="227">
        <f>O291*H291</f>
        <v>0</v>
      </c>
      <c r="Q291" s="227">
        <v>0</v>
      </c>
      <c r="R291" s="227">
        <f>Q291*H291</f>
        <v>0</v>
      </c>
      <c r="S291" s="227">
        <v>0.001</v>
      </c>
      <c r="T291" s="228">
        <f>S291*H291</f>
        <v>0.040000000000000001</v>
      </c>
      <c r="U291" s="42"/>
      <c r="V291" s="42"/>
      <c r="W291" s="42"/>
      <c r="X291" s="42"/>
      <c r="Y291" s="42"/>
      <c r="Z291" s="42"/>
      <c r="AA291" s="42"/>
      <c r="AB291" s="42"/>
      <c r="AC291" s="42"/>
      <c r="AD291" s="42"/>
      <c r="AE291" s="42"/>
      <c r="AR291" s="229" t="s">
        <v>248</v>
      </c>
      <c r="AT291" s="229" t="s">
        <v>243</v>
      </c>
      <c r="AU291" s="229" t="s">
        <v>113</v>
      </c>
      <c r="AY291" s="20" t="s">
        <v>241</v>
      </c>
      <c r="BE291" s="230">
        <f>IF(N291="základní",J291,0)</f>
        <v>0</v>
      </c>
      <c r="BF291" s="230">
        <f>IF(N291="snížená",J291,0)</f>
        <v>0</v>
      </c>
      <c r="BG291" s="230">
        <f>IF(N291="zákl. přenesená",J291,0)</f>
        <v>0</v>
      </c>
      <c r="BH291" s="230">
        <f>IF(N291="sníž. přenesená",J291,0)</f>
        <v>0</v>
      </c>
      <c r="BI291" s="230">
        <f>IF(N291="nulová",J291,0)</f>
        <v>0</v>
      </c>
      <c r="BJ291" s="20" t="s">
        <v>23</v>
      </c>
      <c r="BK291" s="230">
        <f>ROUND(I291*H291,2)</f>
        <v>0</v>
      </c>
      <c r="BL291" s="20" t="s">
        <v>248</v>
      </c>
      <c r="BM291" s="229" t="s">
        <v>3379</v>
      </c>
    </row>
    <row r="292" s="2" customFormat="1">
      <c r="A292" s="42"/>
      <c r="B292" s="43"/>
      <c r="C292" s="44"/>
      <c r="D292" s="231" t="s">
        <v>250</v>
      </c>
      <c r="E292" s="44"/>
      <c r="F292" s="232" t="s">
        <v>10852</v>
      </c>
      <c r="G292" s="44"/>
      <c r="H292" s="44"/>
      <c r="I292" s="233"/>
      <c r="J292" s="44"/>
      <c r="K292" s="44"/>
      <c r="L292" s="48"/>
      <c r="M292" s="234"/>
      <c r="N292" s="235"/>
      <c r="O292" s="88"/>
      <c r="P292" s="88"/>
      <c r="Q292" s="88"/>
      <c r="R292" s="88"/>
      <c r="S292" s="88"/>
      <c r="T292" s="89"/>
      <c r="U292" s="42"/>
      <c r="V292" s="42"/>
      <c r="W292" s="42"/>
      <c r="X292" s="42"/>
      <c r="Y292" s="42"/>
      <c r="Z292" s="42"/>
      <c r="AA292" s="42"/>
      <c r="AB292" s="42"/>
      <c r="AC292" s="42"/>
      <c r="AD292" s="42"/>
      <c r="AE292" s="42"/>
      <c r="AT292" s="20" t="s">
        <v>250</v>
      </c>
      <c r="AU292" s="20" t="s">
        <v>113</v>
      </c>
    </row>
    <row r="293" s="2" customFormat="1" ht="24.15" customHeight="1">
      <c r="A293" s="42"/>
      <c r="B293" s="43"/>
      <c r="C293" s="218" t="s">
        <v>1875</v>
      </c>
      <c r="D293" s="218" t="s">
        <v>243</v>
      </c>
      <c r="E293" s="219" t="s">
        <v>11086</v>
      </c>
      <c r="F293" s="220" t="s">
        <v>11087</v>
      </c>
      <c r="G293" s="221" t="s">
        <v>561</v>
      </c>
      <c r="H293" s="222">
        <v>34</v>
      </c>
      <c r="I293" s="223"/>
      <c r="J293" s="224">
        <f>ROUND(I293*H293,2)</f>
        <v>0</v>
      </c>
      <c r="K293" s="220" t="s">
        <v>247</v>
      </c>
      <c r="L293" s="48"/>
      <c r="M293" s="225" t="s">
        <v>39</v>
      </c>
      <c r="N293" s="226" t="s">
        <v>56</v>
      </c>
      <c r="O293" s="88"/>
      <c r="P293" s="227">
        <f>O293*H293</f>
        <v>0</v>
      </c>
      <c r="Q293" s="227">
        <v>0</v>
      </c>
      <c r="R293" s="227">
        <f>Q293*H293</f>
        <v>0</v>
      </c>
      <c r="S293" s="227">
        <v>0</v>
      </c>
      <c r="T293" s="228">
        <f>S293*H293</f>
        <v>0</v>
      </c>
      <c r="U293" s="42"/>
      <c r="V293" s="42"/>
      <c r="W293" s="42"/>
      <c r="X293" s="42"/>
      <c r="Y293" s="42"/>
      <c r="Z293" s="42"/>
      <c r="AA293" s="42"/>
      <c r="AB293" s="42"/>
      <c r="AC293" s="42"/>
      <c r="AD293" s="42"/>
      <c r="AE293" s="42"/>
      <c r="AR293" s="229" t="s">
        <v>462</v>
      </c>
      <c r="AT293" s="229" t="s">
        <v>243</v>
      </c>
      <c r="AU293" s="229" t="s">
        <v>113</v>
      </c>
      <c r="AY293" s="20" t="s">
        <v>241</v>
      </c>
      <c r="BE293" s="230">
        <f>IF(N293="základní",J293,0)</f>
        <v>0</v>
      </c>
      <c r="BF293" s="230">
        <f>IF(N293="snížená",J293,0)</f>
        <v>0</v>
      </c>
      <c r="BG293" s="230">
        <f>IF(N293="zákl. přenesená",J293,0)</f>
        <v>0</v>
      </c>
      <c r="BH293" s="230">
        <f>IF(N293="sníž. přenesená",J293,0)</f>
        <v>0</v>
      </c>
      <c r="BI293" s="230">
        <f>IF(N293="nulová",J293,0)</f>
        <v>0</v>
      </c>
      <c r="BJ293" s="20" t="s">
        <v>23</v>
      </c>
      <c r="BK293" s="230">
        <f>ROUND(I293*H293,2)</f>
        <v>0</v>
      </c>
      <c r="BL293" s="20" t="s">
        <v>462</v>
      </c>
      <c r="BM293" s="229" t="s">
        <v>3407</v>
      </c>
    </row>
    <row r="294" s="2" customFormat="1">
      <c r="A294" s="42"/>
      <c r="B294" s="43"/>
      <c r="C294" s="44"/>
      <c r="D294" s="231" t="s">
        <v>250</v>
      </c>
      <c r="E294" s="44"/>
      <c r="F294" s="232" t="s">
        <v>11088</v>
      </c>
      <c r="G294" s="44"/>
      <c r="H294" s="44"/>
      <c r="I294" s="233"/>
      <c r="J294" s="44"/>
      <c r="K294" s="44"/>
      <c r="L294" s="48"/>
      <c r="M294" s="234"/>
      <c r="N294" s="235"/>
      <c r="O294" s="88"/>
      <c r="P294" s="88"/>
      <c r="Q294" s="88"/>
      <c r="R294" s="88"/>
      <c r="S294" s="88"/>
      <c r="T294" s="89"/>
      <c r="U294" s="42"/>
      <c r="V294" s="42"/>
      <c r="W294" s="42"/>
      <c r="X294" s="42"/>
      <c r="Y294" s="42"/>
      <c r="Z294" s="42"/>
      <c r="AA294" s="42"/>
      <c r="AB294" s="42"/>
      <c r="AC294" s="42"/>
      <c r="AD294" s="42"/>
      <c r="AE294" s="42"/>
      <c r="AT294" s="20" t="s">
        <v>250</v>
      </c>
      <c r="AU294" s="20" t="s">
        <v>113</v>
      </c>
    </row>
    <row r="295" s="2" customFormat="1" ht="16.5" customHeight="1">
      <c r="A295" s="42"/>
      <c r="B295" s="43"/>
      <c r="C295" s="280" t="s">
        <v>1884</v>
      </c>
      <c r="D295" s="280" t="s">
        <v>463</v>
      </c>
      <c r="E295" s="281" t="s">
        <v>11089</v>
      </c>
      <c r="F295" s="282" t="s">
        <v>11090</v>
      </c>
      <c r="G295" s="283" t="s">
        <v>561</v>
      </c>
      <c r="H295" s="284">
        <v>34</v>
      </c>
      <c r="I295" s="285"/>
      <c r="J295" s="286">
        <f>ROUND(I295*H295,2)</f>
        <v>0</v>
      </c>
      <c r="K295" s="282" t="s">
        <v>39</v>
      </c>
      <c r="L295" s="287"/>
      <c r="M295" s="288" t="s">
        <v>39</v>
      </c>
      <c r="N295" s="289" t="s">
        <v>56</v>
      </c>
      <c r="O295" s="88"/>
      <c r="P295" s="227">
        <f>O295*H295</f>
        <v>0</v>
      </c>
      <c r="Q295" s="227">
        <v>0</v>
      </c>
      <c r="R295" s="227">
        <f>Q295*H295</f>
        <v>0</v>
      </c>
      <c r="S295" s="227">
        <v>0</v>
      </c>
      <c r="T295" s="228">
        <f>S295*H295</f>
        <v>0</v>
      </c>
      <c r="U295" s="42"/>
      <c r="V295" s="42"/>
      <c r="W295" s="42"/>
      <c r="X295" s="42"/>
      <c r="Y295" s="42"/>
      <c r="Z295" s="42"/>
      <c r="AA295" s="42"/>
      <c r="AB295" s="42"/>
      <c r="AC295" s="42"/>
      <c r="AD295" s="42"/>
      <c r="AE295" s="42"/>
      <c r="AR295" s="229" t="s">
        <v>660</v>
      </c>
      <c r="AT295" s="229" t="s">
        <v>463</v>
      </c>
      <c r="AU295" s="229" t="s">
        <v>113</v>
      </c>
      <c r="AY295" s="20" t="s">
        <v>241</v>
      </c>
      <c r="BE295" s="230">
        <f>IF(N295="základní",J295,0)</f>
        <v>0</v>
      </c>
      <c r="BF295" s="230">
        <f>IF(N295="snížená",J295,0)</f>
        <v>0</v>
      </c>
      <c r="BG295" s="230">
        <f>IF(N295="zákl. přenesená",J295,0)</f>
        <v>0</v>
      </c>
      <c r="BH295" s="230">
        <f>IF(N295="sníž. přenesená",J295,0)</f>
        <v>0</v>
      </c>
      <c r="BI295" s="230">
        <f>IF(N295="nulová",J295,0)</f>
        <v>0</v>
      </c>
      <c r="BJ295" s="20" t="s">
        <v>23</v>
      </c>
      <c r="BK295" s="230">
        <f>ROUND(I295*H295,2)</f>
        <v>0</v>
      </c>
      <c r="BL295" s="20" t="s">
        <v>462</v>
      </c>
      <c r="BM295" s="229" t="s">
        <v>3392</v>
      </c>
    </row>
    <row r="296" s="2" customFormat="1" ht="16.5" customHeight="1">
      <c r="A296" s="42"/>
      <c r="B296" s="43"/>
      <c r="C296" s="280" t="s">
        <v>1888</v>
      </c>
      <c r="D296" s="280" t="s">
        <v>463</v>
      </c>
      <c r="E296" s="281" t="s">
        <v>11091</v>
      </c>
      <c r="F296" s="282" t="s">
        <v>11092</v>
      </c>
      <c r="G296" s="283" t="s">
        <v>561</v>
      </c>
      <c r="H296" s="284">
        <v>70</v>
      </c>
      <c r="I296" s="285"/>
      <c r="J296" s="286">
        <f>ROUND(I296*H296,2)</f>
        <v>0</v>
      </c>
      <c r="K296" s="282" t="s">
        <v>39</v>
      </c>
      <c r="L296" s="287"/>
      <c r="M296" s="288" t="s">
        <v>39</v>
      </c>
      <c r="N296" s="289" t="s">
        <v>56</v>
      </c>
      <c r="O296" s="88"/>
      <c r="P296" s="227">
        <f>O296*H296</f>
        <v>0</v>
      </c>
      <c r="Q296" s="227">
        <v>0</v>
      </c>
      <c r="R296" s="227">
        <f>Q296*H296</f>
        <v>0</v>
      </c>
      <c r="S296" s="227">
        <v>0</v>
      </c>
      <c r="T296" s="228">
        <f>S296*H296</f>
        <v>0</v>
      </c>
      <c r="U296" s="42"/>
      <c r="V296" s="42"/>
      <c r="W296" s="42"/>
      <c r="X296" s="42"/>
      <c r="Y296" s="42"/>
      <c r="Z296" s="42"/>
      <c r="AA296" s="42"/>
      <c r="AB296" s="42"/>
      <c r="AC296" s="42"/>
      <c r="AD296" s="42"/>
      <c r="AE296" s="42"/>
      <c r="AR296" s="229" t="s">
        <v>660</v>
      </c>
      <c r="AT296" s="229" t="s">
        <v>463</v>
      </c>
      <c r="AU296" s="229" t="s">
        <v>113</v>
      </c>
      <c r="AY296" s="20" t="s">
        <v>241</v>
      </c>
      <c r="BE296" s="230">
        <f>IF(N296="základní",J296,0)</f>
        <v>0</v>
      </c>
      <c r="BF296" s="230">
        <f>IF(N296="snížená",J296,0)</f>
        <v>0</v>
      </c>
      <c r="BG296" s="230">
        <f>IF(N296="zákl. přenesená",J296,0)</f>
        <v>0</v>
      </c>
      <c r="BH296" s="230">
        <f>IF(N296="sníž. přenesená",J296,0)</f>
        <v>0</v>
      </c>
      <c r="BI296" s="230">
        <f>IF(N296="nulová",J296,0)</f>
        <v>0</v>
      </c>
      <c r="BJ296" s="20" t="s">
        <v>23</v>
      </c>
      <c r="BK296" s="230">
        <f>ROUND(I296*H296,2)</f>
        <v>0</v>
      </c>
      <c r="BL296" s="20" t="s">
        <v>462</v>
      </c>
      <c r="BM296" s="229" t="s">
        <v>3420</v>
      </c>
    </row>
    <row r="297" s="2" customFormat="1" ht="16.5" customHeight="1">
      <c r="A297" s="42"/>
      <c r="B297" s="43"/>
      <c r="C297" s="280" t="s">
        <v>1893</v>
      </c>
      <c r="D297" s="280" t="s">
        <v>463</v>
      </c>
      <c r="E297" s="281" t="s">
        <v>11093</v>
      </c>
      <c r="F297" s="282" t="s">
        <v>11094</v>
      </c>
      <c r="G297" s="283" t="s">
        <v>561</v>
      </c>
      <c r="H297" s="284">
        <v>50</v>
      </c>
      <c r="I297" s="285"/>
      <c r="J297" s="286">
        <f>ROUND(I297*H297,2)</f>
        <v>0</v>
      </c>
      <c r="K297" s="282" t="s">
        <v>39</v>
      </c>
      <c r="L297" s="287"/>
      <c r="M297" s="288" t="s">
        <v>39</v>
      </c>
      <c r="N297" s="289" t="s">
        <v>56</v>
      </c>
      <c r="O297" s="88"/>
      <c r="P297" s="227">
        <f>O297*H297</f>
        <v>0</v>
      </c>
      <c r="Q297" s="227">
        <v>0</v>
      </c>
      <c r="R297" s="227">
        <f>Q297*H297</f>
        <v>0</v>
      </c>
      <c r="S297" s="227">
        <v>0</v>
      </c>
      <c r="T297" s="228">
        <f>S297*H297</f>
        <v>0</v>
      </c>
      <c r="U297" s="42"/>
      <c r="V297" s="42"/>
      <c r="W297" s="42"/>
      <c r="X297" s="42"/>
      <c r="Y297" s="42"/>
      <c r="Z297" s="42"/>
      <c r="AA297" s="42"/>
      <c r="AB297" s="42"/>
      <c r="AC297" s="42"/>
      <c r="AD297" s="42"/>
      <c r="AE297" s="42"/>
      <c r="AR297" s="229" t="s">
        <v>660</v>
      </c>
      <c r="AT297" s="229" t="s">
        <v>463</v>
      </c>
      <c r="AU297" s="229" t="s">
        <v>113</v>
      </c>
      <c r="AY297" s="20" t="s">
        <v>241</v>
      </c>
      <c r="BE297" s="230">
        <f>IF(N297="základní",J297,0)</f>
        <v>0</v>
      </c>
      <c r="BF297" s="230">
        <f>IF(N297="snížená",J297,0)</f>
        <v>0</v>
      </c>
      <c r="BG297" s="230">
        <f>IF(N297="zákl. přenesená",J297,0)</f>
        <v>0</v>
      </c>
      <c r="BH297" s="230">
        <f>IF(N297="sníž. přenesená",J297,0)</f>
        <v>0</v>
      </c>
      <c r="BI297" s="230">
        <f>IF(N297="nulová",J297,0)</f>
        <v>0</v>
      </c>
      <c r="BJ297" s="20" t="s">
        <v>23</v>
      </c>
      <c r="BK297" s="230">
        <f>ROUND(I297*H297,2)</f>
        <v>0</v>
      </c>
      <c r="BL297" s="20" t="s">
        <v>462</v>
      </c>
      <c r="BM297" s="229" t="s">
        <v>3442</v>
      </c>
    </row>
    <row r="298" s="2" customFormat="1" ht="16.5" customHeight="1">
      <c r="A298" s="42"/>
      <c r="B298" s="43"/>
      <c r="C298" s="280" t="s">
        <v>1907</v>
      </c>
      <c r="D298" s="280" t="s">
        <v>463</v>
      </c>
      <c r="E298" s="281" t="s">
        <v>11095</v>
      </c>
      <c r="F298" s="282" t="s">
        <v>11096</v>
      </c>
      <c r="G298" s="283" t="s">
        <v>561</v>
      </c>
      <c r="H298" s="284">
        <v>50</v>
      </c>
      <c r="I298" s="285"/>
      <c r="J298" s="286">
        <f>ROUND(I298*H298,2)</f>
        <v>0</v>
      </c>
      <c r="K298" s="282" t="s">
        <v>39</v>
      </c>
      <c r="L298" s="287"/>
      <c r="M298" s="288" t="s">
        <v>39</v>
      </c>
      <c r="N298" s="289" t="s">
        <v>56</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660</v>
      </c>
      <c r="AT298" s="229" t="s">
        <v>463</v>
      </c>
      <c r="AU298" s="229" t="s">
        <v>113</v>
      </c>
      <c r="AY298" s="20" t="s">
        <v>241</v>
      </c>
      <c r="BE298" s="230">
        <f>IF(N298="základní",J298,0)</f>
        <v>0</v>
      </c>
      <c r="BF298" s="230">
        <f>IF(N298="snížená",J298,0)</f>
        <v>0</v>
      </c>
      <c r="BG298" s="230">
        <f>IF(N298="zákl. přenesená",J298,0)</f>
        <v>0</v>
      </c>
      <c r="BH298" s="230">
        <f>IF(N298="sníž. přenesená",J298,0)</f>
        <v>0</v>
      </c>
      <c r="BI298" s="230">
        <f>IF(N298="nulová",J298,0)</f>
        <v>0</v>
      </c>
      <c r="BJ298" s="20" t="s">
        <v>23</v>
      </c>
      <c r="BK298" s="230">
        <f>ROUND(I298*H298,2)</f>
        <v>0</v>
      </c>
      <c r="BL298" s="20" t="s">
        <v>462</v>
      </c>
      <c r="BM298" s="229" t="s">
        <v>3452</v>
      </c>
    </row>
    <row r="299" s="2" customFormat="1" ht="16.5" customHeight="1">
      <c r="A299" s="42"/>
      <c r="B299" s="43"/>
      <c r="C299" s="280" t="s">
        <v>1982</v>
      </c>
      <c r="D299" s="280" t="s">
        <v>463</v>
      </c>
      <c r="E299" s="281" t="s">
        <v>11097</v>
      </c>
      <c r="F299" s="282" t="s">
        <v>11096</v>
      </c>
      <c r="G299" s="283" t="s">
        <v>561</v>
      </c>
      <c r="H299" s="284">
        <v>10</v>
      </c>
      <c r="I299" s="285"/>
      <c r="J299" s="286">
        <f>ROUND(I299*H299,2)</f>
        <v>0</v>
      </c>
      <c r="K299" s="282" t="s">
        <v>39</v>
      </c>
      <c r="L299" s="287"/>
      <c r="M299" s="288" t="s">
        <v>39</v>
      </c>
      <c r="N299" s="289" t="s">
        <v>56</v>
      </c>
      <c r="O299" s="88"/>
      <c r="P299" s="227">
        <f>O299*H299</f>
        <v>0</v>
      </c>
      <c r="Q299" s="227">
        <v>0</v>
      </c>
      <c r="R299" s="227">
        <f>Q299*H299</f>
        <v>0</v>
      </c>
      <c r="S299" s="227">
        <v>0</v>
      </c>
      <c r="T299" s="228">
        <f>S299*H299</f>
        <v>0</v>
      </c>
      <c r="U299" s="42"/>
      <c r="V299" s="42"/>
      <c r="W299" s="42"/>
      <c r="X299" s="42"/>
      <c r="Y299" s="42"/>
      <c r="Z299" s="42"/>
      <c r="AA299" s="42"/>
      <c r="AB299" s="42"/>
      <c r="AC299" s="42"/>
      <c r="AD299" s="42"/>
      <c r="AE299" s="42"/>
      <c r="AR299" s="229" t="s">
        <v>660</v>
      </c>
      <c r="AT299" s="229" t="s">
        <v>463</v>
      </c>
      <c r="AU299" s="229" t="s">
        <v>113</v>
      </c>
      <c r="AY299" s="20" t="s">
        <v>241</v>
      </c>
      <c r="BE299" s="230">
        <f>IF(N299="základní",J299,0)</f>
        <v>0</v>
      </c>
      <c r="BF299" s="230">
        <f>IF(N299="snížená",J299,0)</f>
        <v>0</v>
      </c>
      <c r="BG299" s="230">
        <f>IF(N299="zákl. přenesená",J299,0)</f>
        <v>0</v>
      </c>
      <c r="BH299" s="230">
        <f>IF(N299="sníž. přenesená",J299,0)</f>
        <v>0</v>
      </c>
      <c r="BI299" s="230">
        <f>IF(N299="nulová",J299,0)</f>
        <v>0</v>
      </c>
      <c r="BJ299" s="20" t="s">
        <v>23</v>
      </c>
      <c r="BK299" s="230">
        <f>ROUND(I299*H299,2)</f>
        <v>0</v>
      </c>
      <c r="BL299" s="20" t="s">
        <v>462</v>
      </c>
      <c r="BM299" s="229" t="s">
        <v>3481</v>
      </c>
    </row>
    <row r="300" s="2" customFormat="1" ht="21.75" customHeight="1">
      <c r="A300" s="42"/>
      <c r="B300" s="43"/>
      <c r="C300" s="218" t="s">
        <v>2023</v>
      </c>
      <c r="D300" s="218" t="s">
        <v>243</v>
      </c>
      <c r="E300" s="219" t="s">
        <v>11098</v>
      </c>
      <c r="F300" s="220" t="s">
        <v>11099</v>
      </c>
      <c r="G300" s="221" t="s">
        <v>561</v>
      </c>
      <c r="H300" s="222">
        <v>1</v>
      </c>
      <c r="I300" s="223"/>
      <c r="J300" s="224">
        <f>ROUND(I300*H300,2)</f>
        <v>0</v>
      </c>
      <c r="K300" s="220" t="s">
        <v>247</v>
      </c>
      <c r="L300" s="48"/>
      <c r="M300" s="225" t="s">
        <v>39</v>
      </c>
      <c r="N300" s="226" t="s">
        <v>56</v>
      </c>
      <c r="O300" s="88"/>
      <c r="P300" s="227">
        <f>O300*H300</f>
        <v>0</v>
      </c>
      <c r="Q300" s="227">
        <v>0</v>
      </c>
      <c r="R300" s="227">
        <f>Q300*H300</f>
        <v>0</v>
      </c>
      <c r="S300" s="227">
        <v>0</v>
      </c>
      <c r="T300" s="228">
        <f>S300*H300</f>
        <v>0</v>
      </c>
      <c r="U300" s="42"/>
      <c r="V300" s="42"/>
      <c r="W300" s="42"/>
      <c r="X300" s="42"/>
      <c r="Y300" s="42"/>
      <c r="Z300" s="42"/>
      <c r="AA300" s="42"/>
      <c r="AB300" s="42"/>
      <c r="AC300" s="42"/>
      <c r="AD300" s="42"/>
      <c r="AE300" s="42"/>
      <c r="AR300" s="229" t="s">
        <v>462</v>
      </c>
      <c r="AT300" s="229" t="s">
        <v>243</v>
      </c>
      <c r="AU300" s="229" t="s">
        <v>113</v>
      </c>
      <c r="AY300" s="20" t="s">
        <v>241</v>
      </c>
      <c r="BE300" s="230">
        <f>IF(N300="základní",J300,0)</f>
        <v>0</v>
      </c>
      <c r="BF300" s="230">
        <f>IF(N300="snížená",J300,0)</f>
        <v>0</v>
      </c>
      <c r="BG300" s="230">
        <f>IF(N300="zákl. přenesená",J300,0)</f>
        <v>0</v>
      </c>
      <c r="BH300" s="230">
        <f>IF(N300="sníž. přenesená",J300,0)</f>
        <v>0</v>
      </c>
      <c r="BI300" s="230">
        <f>IF(N300="nulová",J300,0)</f>
        <v>0</v>
      </c>
      <c r="BJ300" s="20" t="s">
        <v>23</v>
      </c>
      <c r="BK300" s="230">
        <f>ROUND(I300*H300,2)</f>
        <v>0</v>
      </c>
      <c r="BL300" s="20" t="s">
        <v>462</v>
      </c>
      <c r="BM300" s="229" t="s">
        <v>3506</v>
      </c>
    </row>
    <row r="301" s="2" customFormat="1">
      <c r="A301" s="42"/>
      <c r="B301" s="43"/>
      <c r="C301" s="44"/>
      <c r="D301" s="231" t="s">
        <v>250</v>
      </c>
      <c r="E301" s="44"/>
      <c r="F301" s="232" t="s">
        <v>11100</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0" t="s">
        <v>250</v>
      </c>
      <c r="AU301" s="20" t="s">
        <v>113</v>
      </c>
    </row>
    <row r="302" s="2" customFormat="1" ht="21.75" customHeight="1">
      <c r="A302" s="42"/>
      <c r="B302" s="43"/>
      <c r="C302" s="280" t="s">
        <v>2028</v>
      </c>
      <c r="D302" s="280" t="s">
        <v>463</v>
      </c>
      <c r="E302" s="281" t="s">
        <v>11101</v>
      </c>
      <c r="F302" s="282" t="s">
        <v>11102</v>
      </c>
      <c r="G302" s="283" t="s">
        <v>561</v>
      </c>
      <c r="H302" s="284">
        <v>1</v>
      </c>
      <c r="I302" s="285"/>
      <c r="J302" s="286">
        <f>ROUND(I302*H302,2)</f>
        <v>0</v>
      </c>
      <c r="K302" s="282" t="s">
        <v>39</v>
      </c>
      <c r="L302" s="287"/>
      <c r="M302" s="288" t="s">
        <v>39</v>
      </c>
      <c r="N302" s="289" t="s">
        <v>56</v>
      </c>
      <c r="O302" s="88"/>
      <c r="P302" s="227">
        <f>O302*H302</f>
        <v>0</v>
      </c>
      <c r="Q302" s="227">
        <v>0</v>
      </c>
      <c r="R302" s="227">
        <f>Q302*H302</f>
        <v>0</v>
      </c>
      <c r="S302" s="227">
        <v>0</v>
      </c>
      <c r="T302" s="228">
        <f>S302*H302</f>
        <v>0</v>
      </c>
      <c r="U302" s="42"/>
      <c r="V302" s="42"/>
      <c r="W302" s="42"/>
      <c r="X302" s="42"/>
      <c r="Y302" s="42"/>
      <c r="Z302" s="42"/>
      <c r="AA302" s="42"/>
      <c r="AB302" s="42"/>
      <c r="AC302" s="42"/>
      <c r="AD302" s="42"/>
      <c r="AE302" s="42"/>
      <c r="AR302" s="229" t="s">
        <v>660</v>
      </c>
      <c r="AT302" s="229" t="s">
        <v>463</v>
      </c>
      <c r="AU302" s="229" t="s">
        <v>113</v>
      </c>
      <c r="AY302" s="20" t="s">
        <v>241</v>
      </c>
      <c r="BE302" s="230">
        <f>IF(N302="základní",J302,0)</f>
        <v>0</v>
      </c>
      <c r="BF302" s="230">
        <f>IF(N302="snížená",J302,0)</f>
        <v>0</v>
      </c>
      <c r="BG302" s="230">
        <f>IF(N302="zákl. přenesená",J302,0)</f>
        <v>0</v>
      </c>
      <c r="BH302" s="230">
        <f>IF(N302="sníž. přenesená",J302,0)</f>
        <v>0</v>
      </c>
      <c r="BI302" s="230">
        <f>IF(N302="nulová",J302,0)</f>
        <v>0</v>
      </c>
      <c r="BJ302" s="20" t="s">
        <v>23</v>
      </c>
      <c r="BK302" s="230">
        <f>ROUND(I302*H302,2)</f>
        <v>0</v>
      </c>
      <c r="BL302" s="20" t="s">
        <v>462</v>
      </c>
      <c r="BM302" s="229" t="s">
        <v>3496</v>
      </c>
    </row>
    <row r="303" s="2" customFormat="1" ht="16.5" customHeight="1">
      <c r="A303" s="42"/>
      <c r="B303" s="43"/>
      <c r="C303" s="218" t="s">
        <v>2100</v>
      </c>
      <c r="D303" s="218" t="s">
        <v>243</v>
      </c>
      <c r="E303" s="219" t="s">
        <v>10917</v>
      </c>
      <c r="F303" s="220" t="s">
        <v>10918</v>
      </c>
      <c r="G303" s="221" t="s">
        <v>561</v>
      </c>
      <c r="H303" s="222">
        <v>2</v>
      </c>
      <c r="I303" s="223"/>
      <c r="J303" s="224">
        <f>ROUND(I303*H303,2)</f>
        <v>0</v>
      </c>
      <c r="K303" s="220" t="s">
        <v>247</v>
      </c>
      <c r="L303" s="48"/>
      <c r="M303" s="225" t="s">
        <v>39</v>
      </c>
      <c r="N303" s="226" t="s">
        <v>56</v>
      </c>
      <c r="O303" s="88"/>
      <c r="P303" s="227">
        <f>O303*H303</f>
        <v>0</v>
      </c>
      <c r="Q303" s="227">
        <v>0</v>
      </c>
      <c r="R303" s="227">
        <f>Q303*H303</f>
        <v>0</v>
      </c>
      <c r="S303" s="227">
        <v>0</v>
      </c>
      <c r="T303" s="228">
        <f>S303*H303</f>
        <v>0</v>
      </c>
      <c r="U303" s="42"/>
      <c r="V303" s="42"/>
      <c r="W303" s="42"/>
      <c r="X303" s="42"/>
      <c r="Y303" s="42"/>
      <c r="Z303" s="42"/>
      <c r="AA303" s="42"/>
      <c r="AB303" s="42"/>
      <c r="AC303" s="42"/>
      <c r="AD303" s="42"/>
      <c r="AE303" s="42"/>
      <c r="AR303" s="229" t="s">
        <v>462</v>
      </c>
      <c r="AT303" s="229" t="s">
        <v>243</v>
      </c>
      <c r="AU303" s="229" t="s">
        <v>113</v>
      </c>
      <c r="AY303" s="20" t="s">
        <v>241</v>
      </c>
      <c r="BE303" s="230">
        <f>IF(N303="základní",J303,0)</f>
        <v>0</v>
      </c>
      <c r="BF303" s="230">
        <f>IF(N303="snížená",J303,0)</f>
        <v>0</v>
      </c>
      <c r="BG303" s="230">
        <f>IF(N303="zákl. přenesená",J303,0)</f>
        <v>0</v>
      </c>
      <c r="BH303" s="230">
        <f>IF(N303="sníž. přenesená",J303,0)</f>
        <v>0</v>
      </c>
      <c r="BI303" s="230">
        <f>IF(N303="nulová",J303,0)</f>
        <v>0</v>
      </c>
      <c r="BJ303" s="20" t="s">
        <v>23</v>
      </c>
      <c r="BK303" s="230">
        <f>ROUND(I303*H303,2)</f>
        <v>0</v>
      </c>
      <c r="BL303" s="20" t="s">
        <v>462</v>
      </c>
      <c r="BM303" s="229" t="s">
        <v>3606</v>
      </c>
    </row>
    <row r="304" s="2" customFormat="1">
      <c r="A304" s="42"/>
      <c r="B304" s="43"/>
      <c r="C304" s="44"/>
      <c r="D304" s="231" t="s">
        <v>250</v>
      </c>
      <c r="E304" s="44"/>
      <c r="F304" s="232" t="s">
        <v>10919</v>
      </c>
      <c r="G304" s="44"/>
      <c r="H304" s="44"/>
      <c r="I304" s="233"/>
      <c r="J304" s="44"/>
      <c r="K304" s="44"/>
      <c r="L304" s="48"/>
      <c r="M304" s="234"/>
      <c r="N304" s="235"/>
      <c r="O304" s="88"/>
      <c r="P304" s="88"/>
      <c r="Q304" s="88"/>
      <c r="R304" s="88"/>
      <c r="S304" s="88"/>
      <c r="T304" s="89"/>
      <c r="U304" s="42"/>
      <c r="V304" s="42"/>
      <c r="W304" s="42"/>
      <c r="X304" s="42"/>
      <c r="Y304" s="42"/>
      <c r="Z304" s="42"/>
      <c r="AA304" s="42"/>
      <c r="AB304" s="42"/>
      <c r="AC304" s="42"/>
      <c r="AD304" s="42"/>
      <c r="AE304" s="42"/>
      <c r="AT304" s="20" t="s">
        <v>250</v>
      </c>
      <c r="AU304" s="20" t="s">
        <v>113</v>
      </c>
    </row>
    <row r="305" s="2" customFormat="1" ht="24.15" customHeight="1">
      <c r="A305" s="42"/>
      <c r="B305" s="43"/>
      <c r="C305" s="280" t="s">
        <v>2114</v>
      </c>
      <c r="D305" s="280" t="s">
        <v>463</v>
      </c>
      <c r="E305" s="281" t="s">
        <v>11103</v>
      </c>
      <c r="F305" s="282" t="s">
        <v>11104</v>
      </c>
      <c r="G305" s="283" t="s">
        <v>561</v>
      </c>
      <c r="H305" s="284">
        <v>2</v>
      </c>
      <c r="I305" s="285"/>
      <c r="J305" s="286">
        <f>ROUND(I305*H305,2)</f>
        <v>0</v>
      </c>
      <c r="K305" s="282" t="s">
        <v>39</v>
      </c>
      <c r="L305" s="287"/>
      <c r="M305" s="288" t="s">
        <v>39</v>
      </c>
      <c r="N305" s="289" t="s">
        <v>56</v>
      </c>
      <c r="O305" s="88"/>
      <c r="P305" s="227">
        <f>O305*H305</f>
        <v>0</v>
      </c>
      <c r="Q305" s="227">
        <v>0</v>
      </c>
      <c r="R305" s="227">
        <f>Q305*H305</f>
        <v>0</v>
      </c>
      <c r="S305" s="227">
        <v>0</v>
      </c>
      <c r="T305" s="228">
        <f>S305*H305</f>
        <v>0</v>
      </c>
      <c r="U305" s="42"/>
      <c r="V305" s="42"/>
      <c r="W305" s="42"/>
      <c r="X305" s="42"/>
      <c r="Y305" s="42"/>
      <c r="Z305" s="42"/>
      <c r="AA305" s="42"/>
      <c r="AB305" s="42"/>
      <c r="AC305" s="42"/>
      <c r="AD305" s="42"/>
      <c r="AE305" s="42"/>
      <c r="AR305" s="229" t="s">
        <v>660</v>
      </c>
      <c r="AT305" s="229" t="s">
        <v>463</v>
      </c>
      <c r="AU305" s="229" t="s">
        <v>113</v>
      </c>
      <c r="AY305" s="20" t="s">
        <v>241</v>
      </c>
      <c r="BE305" s="230">
        <f>IF(N305="základní",J305,0)</f>
        <v>0</v>
      </c>
      <c r="BF305" s="230">
        <f>IF(N305="snížená",J305,0)</f>
        <v>0</v>
      </c>
      <c r="BG305" s="230">
        <f>IF(N305="zákl. přenesená",J305,0)</f>
        <v>0</v>
      </c>
      <c r="BH305" s="230">
        <f>IF(N305="sníž. přenesená",J305,0)</f>
        <v>0</v>
      </c>
      <c r="BI305" s="230">
        <f>IF(N305="nulová",J305,0)</f>
        <v>0</v>
      </c>
      <c r="BJ305" s="20" t="s">
        <v>23</v>
      </c>
      <c r="BK305" s="230">
        <f>ROUND(I305*H305,2)</f>
        <v>0</v>
      </c>
      <c r="BL305" s="20" t="s">
        <v>462</v>
      </c>
      <c r="BM305" s="229" t="s">
        <v>3559</v>
      </c>
    </row>
    <row r="306" s="2" customFormat="1" ht="21.75" customHeight="1">
      <c r="A306" s="42"/>
      <c r="B306" s="43"/>
      <c r="C306" s="218" t="s">
        <v>2127</v>
      </c>
      <c r="D306" s="218" t="s">
        <v>243</v>
      </c>
      <c r="E306" s="219" t="s">
        <v>11098</v>
      </c>
      <c r="F306" s="220" t="s">
        <v>11099</v>
      </c>
      <c r="G306" s="221" t="s">
        <v>561</v>
      </c>
      <c r="H306" s="222">
        <v>1</v>
      </c>
      <c r="I306" s="223"/>
      <c r="J306" s="224">
        <f>ROUND(I306*H306,2)</f>
        <v>0</v>
      </c>
      <c r="K306" s="220" t="s">
        <v>247</v>
      </c>
      <c r="L306" s="48"/>
      <c r="M306" s="225" t="s">
        <v>39</v>
      </c>
      <c r="N306" s="226" t="s">
        <v>56</v>
      </c>
      <c r="O306" s="88"/>
      <c r="P306" s="227">
        <f>O306*H306</f>
        <v>0</v>
      </c>
      <c r="Q306" s="227">
        <v>0</v>
      </c>
      <c r="R306" s="227">
        <f>Q306*H306</f>
        <v>0</v>
      </c>
      <c r="S306" s="227">
        <v>0</v>
      </c>
      <c r="T306" s="228">
        <f>S306*H306</f>
        <v>0</v>
      </c>
      <c r="U306" s="42"/>
      <c r="V306" s="42"/>
      <c r="W306" s="42"/>
      <c r="X306" s="42"/>
      <c r="Y306" s="42"/>
      <c r="Z306" s="42"/>
      <c r="AA306" s="42"/>
      <c r="AB306" s="42"/>
      <c r="AC306" s="42"/>
      <c r="AD306" s="42"/>
      <c r="AE306" s="42"/>
      <c r="AR306" s="229" t="s">
        <v>462</v>
      </c>
      <c r="AT306" s="229" t="s">
        <v>243</v>
      </c>
      <c r="AU306" s="229" t="s">
        <v>113</v>
      </c>
      <c r="AY306" s="20" t="s">
        <v>241</v>
      </c>
      <c r="BE306" s="230">
        <f>IF(N306="základní",J306,0)</f>
        <v>0</v>
      </c>
      <c r="BF306" s="230">
        <f>IF(N306="snížená",J306,0)</f>
        <v>0</v>
      </c>
      <c r="BG306" s="230">
        <f>IF(N306="zákl. přenesená",J306,0)</f>
        <v>0</v>
      </c>
      <c r="BH306" s="230">
        <f>IF(N306="sníž. přenesená",J306,0)</f>
        <v>0</v>
      </c>
      <c r="BI306" s="230">
        <f>IF(N306="nulová",J306,0)</f>
        <v>0</v>
      </c>
      <c r="BJ306" s="20" t="s">
        <v>23</v>
      </c>
      <c r="BK306" s="230">
        <f>ROUND(I306*H306,2)</f>
        <v>0</v>
      </c>
      <c r="BL306" s="20" t="s">
        <v>462</v>
      </c>
      <c r="BM306" s="229" t="s">
        <v>3640</v>
      </c>
    </row>
    <row r="307" s="2" customFormat="1">
      <c r="A307" s="42"/>
      <c r="B307" s="43"/>
      <c r="C307" s="44"/>
      <c r="D307" s="231" t="s">
        <v>250</v>
      </c>
      <c r="E307" s="44"/>
      <c r="F307" s="232" t="s">
        <v>11100</v>
      </c>
      <c r="G307" s="44"/>
      <c r="H307" s="44"/>
      <c r="I307" s="233"/>
      <c r="J307" s="44"/>
      <c r="K307" s="44"/>
      <c r="L307" s="48"/>
      <c r="M307" s="234"/>
      <c r="N307" s="235"/>
      <c r="O307" s="88"/>
      <c r="P307" s="88"/>
      <c r="Q307" s="88"/>
      <c r="R307" s="88"/>
      <c r="S307" s="88"/>
      <c r="T307" s="89"/>
      <c r="U307" s="42"/>
      <c r="V307" s="42"/>
      <c r="W307" s="42"/>
      <c r="X307" s="42"/>
      <c r="Y307" s="42"/>
      <c r="Z307" s="42"/>
      <c r="AA307" s="42"/>
      <c r="AB307" s="42"/>
      <c r="AC307" s="42"/>
      <c r="AD307" s="42"/>
      <c r="AE307" s="42"/>
      <c r="AT307" s="20" t="s">
        <v>250</v>
      </c>
      <c r="AU307" s="20" t="s">
        <v>113</v>
      </c>
    </row>
    <row r="308" s="2" customFormat="1" ht="21.75" customHeight="1">
      <c r="A308" s="42"/>
      <c r="B308" s="43"/>
      <c r="C308" s="280" t="s">
        <v>2132</v>
      </c>
      <c r="D308" s="280" t="s">
        <v>463</v>
      </c>
      <c r="E308" s="281" t="s">
        <v>11105</v>
      </c>
      <c r="F308" s="282" t="s">
        <v>11106</v>
      </c>
      <c r="G308" s="283" t="s">
        <v>561</v>
      </c>
      <c r="H308" s="284">
        <v>1</v>
      </c>
      <c r="I308" s="285"/>
      <c r="J308" s="286">
        <f>ROUND(I308*H308,2)</f>
        <v>0</v>
      </c>
      <c r="K308" s="282" t="s">
        <v>39</v>
      </c>
      <c r="L308" s="287"/>
      <c r="M308" s="288" t="s">
        <v>39</v>
      </c>
      <c r="N308" s="289" t="s">
        <v>56</v>
      </c>
      <c r="O308" s="88"/>
      <c r="P308" s="227">
        <f>O308*H308</f>
        <v>0</v>
      </c>
      <c r="Q308" s="227">
        <v>0</v>
      </c>
      <c r="R308" s="227">
        <f>Q308*H308</f>
        <v>0</v>
      </c>
      <c r="S308" s="227">
        <v>0</v>
      </c>
      <c r="T308" s="228">
        <f>S308*H308</f>
        <v>0</v>
      </c>
      <c r="U308" s="42"/>
      <c r="V308" s="42"/>
      <c r="W308" s="42"/>
      <c r="X308" s="42"/>
      <c r="Y308" s="42"/>
      <c r="Z308" s="42"/>
      <c r="AA308" s="42"/>
      <c r="AB308" s="42"/>
      <c r="AC308" s="42"/>
      <c r="AD308" s="42"/>
      <c r="AE308" s="42"/>
      <c r="AR308" s="229" t="s">
        <v>660</v>
      </c>
      <c r="AT308" s="229" t="s">
        <v>463</v>
      </c>
      <c r="AU308" s="229" t="s">
        <v>113</v>
      </c>
      <c r="AY308" s="20" t="s">
        <v>241</v>
      </c>
      <c r="BE308" s="230">
        <f>IF(N308="základní",J308,0)</f>
        <v>0</v>
      </c>
      <c r="BF308" s="230">
        <f>IF(N308="snížená",J308,0)</f>
        <v>0</v>
      </c>
      <c r="BG308" s="230">
        <f>IF(N308="zákl. přenesená",J308,0)</f>
        <v>0</v>
      </c>
      <c r="BH308" s="230">
        <f>IF(N308="sníž. přenesená",J308,0)</f>
        <v>0</v>
      </c>
      <c r="BI308" s="230">
        <f>IF(N308="nulová",J308,0)</f>
        <v>0</v>
      </c>
      <c r="BJ308" s="20" t="s">
        <v>23</v>
      </c>
      <c r="BK308" s="230">
        <f>ROUND(I308*H308,2)</f>
        <v>0</v>
      </c>
      <c r="BL308" s="20" t="s">
        <v>462</v>
      </c>
      <c r="BM308" s="229" t="s">
        <v>3623</v>
      </c>
    </row>
    <row r="309" s="2" customFormat="1" ht="21.75" customHeight="1">
      <c r="A309" s="42"/>
      <c r="B309" s="43"/>
      <c r="C309" s="218" t="s">
        <v>2139</v>
      </c>
      <c r="D309" s="218" t="s">
        <v>243</v>
      </c>
      <c r="E309" s="219" t="s">
        <v>11107</v>
      </c>
      <c r="F309" s="220" t="s">
        <v>11108</v>
      </c>
      <c r="G309" s="221" t="s">
        <v>561</v>
      </c>
      <c r="H309" s="222">
        <v>58</v>
      </c>
      <c r="I309" s="223"/>
      <c r="J309" s="224">
        <f>ROUND(I309*H309,2)</f>
        <v>0</v>
      </c>
      <c r="K309" s="220" t="s">
        <v>247</v>
      </c>
      <c r="L309" s="48"/>
      <c r="M309" s="225" t="s">
        <v>39</v>
      </c>
      <c r="N309" s="226" t="s">
        <v>56</v>
      </c>
      <c r="O309" s="88"/>
      <c r="P309" s="227">
        <f>O309*H309</f>
        <v>0</v>
      </c>
      <c r="Q309" s="227">
        <v>0</v>
      </c>
      <c r="R309" s="227">
        <f>Q309*H309</f>
        <v>0</v>
      </c>
      <c r="S309" s="227">
        <v>0</v>
      </c>
      <c r="T309" s="228">
        <f>S309*H309</f>
        <v>0</v>
      </c>
      <c r="U309" s="42"/>
      <c r="V309" s="42"/>
      <c r="W309" s="42"/>
      <c r="X309" s="42"/>
      <c r="Y309" s="42"/>
      <c r="Z309" s="42"/>
      <c r="AA309" s="42"/>
      <c r="AB309" s="42"/>
      <c r="AC309" s="42"/>
      <c r="AD309" s="42"/>
      <c r="AE309" s="42"/>
      <c r="AR309" s="229" t="s">
        <v>462</v>
      </c>
      <c r="AT309" s="229" t="s">
        <v>243</v>
      </c>
      <c r="AU309" s="229" t="s">
        <v>113</v>
      </c>
      <c r="AY309" s="20" t="s">
        <v>241</v>
      </c>
      <c r="BE309" s="230">
        <f>IF(N309="základní",J309,0)</f>
        <v>0</v>
      </c>
      <c r="BF309" s="230">
        <f>IF(N309="snížená",J309,0)</f>
        <v>0</v>
      </c>
      <c r="BG309" s="230">
        <f>IF(N309="zákl. přenesená",J309,0)</f>
        <v>0</v>
      </c>
      <c r="BH309" s="230">
        <f>IF(N309="sníž. přenesená",J309,0)</f>
        <v>0</v>
      </c>
      <c r="BI309" s="230">
        <f>IF(N309="nulová",J309,0)</f>
        <v>0</v>
      </c>
      <c r="BJ309" s="20" t="s">
        <v>23</v>
      </c>
      <c r="BK309" s="230">
        <f>ROUND(I309*H309,2)</f>
        <v>0</v>
      </c>
      <c r="BL309" s="20" t="s">
        <v>462</v>
      </c>
      <c r="BM309" s="229" t="s">
        <v>3652</v>
      </c>
    </row>
    <row r="310" s="2" customFormat="1">
      <c r="A310" s="42"/>
      <c r="B310" s="43"/>
      <c r="C310" s="44"/>
      <c r="D310" s="231" t="s">
        <v>250</v>
      </c>
      <c r="E310" s="44"/>
      <c r="F310" s="232" t="s">
        <v>11109</v>
      </c>
      <c r="G310" s="44"/>
      <c r="H310" s="44"/>
      <c r="I310" s="233"/>
      <c r="J310" s="44"/>
      <c r="K310" s="44"/>
      <c r="L310" s="48"/>
      <c r="M310" s="234"/>
      <c r="N310" s="235"/>
      <c r="O310" s="88"/>
      <c r="P310" s="88"/>
      <c r="Q310" s="88"/>
      <c r="R310" s="88"/>
      <c r="S310" s="88"/>
      <c r="T310" s="89"/>
      <c r="U310" s="42"/>
      <c r="V310" s="42"/>
      <c r="W310" s="42"/>
      <c r="X310" s="42"/>
      <c r="Y310" s="42"/>
      <c r="Z310" s="42"/>
      <c r="AA310" s="42"/>
      <c r="AB310" s="42"/>
      <c r="AC310" s="42"/>
      <c r="AD310" s="42"/>
      <c r="AE310" s="42"/>
      <c r="AT310" s="20" t="s">
        <v>250</v>
      </c>
      <c r="AU310" s="20" t="s">
        <v>113</v>
      </c>
    </row>
    <row r="311" s="2" customFormat="1" ht="24.15" customHeight="1">
      <c r="A311" s="42"/>
      <c r="B311" s="43"/>
      <c r="C311" s="218" t="s">
        <v>2145</v>
      </c>
      <c r="D311" s="218" t="s">
        <v>243</v>
      </c>
      <c r="E311" s="219" t="s">
        <v>11110</v>
      </c>
      <c r="F311" s="220" t="s">
        <v>11111</v>
      </c>
      <c r="G311" s="221" t="s">
        <v>11112</v>
      </c>
      <c r="H311" s="222">
        <v>154</v>
      </c>
      <c r="I311" s="223"/>
      <c r="J311" s="224">
        <f>ROUND(I311*H311,2)</f>
        <v>0</v>
      </c>
      <c r="K311" s="220" t="s">
        <v>247</v>
      </c>
      <c r="L311" s="48"/>
      <c r="M311" s="225" t="s">
        <v>39</v>
      </c>
      <c r="N311" s="226" t="s">
        <v>56</v>
      </c>
      <c r="O311" s="88"/>
      <c r="P311" s="227">
        <f>O311*H311</f>
        <v>0</v>
      </c>
      <c r="Q311" s="227">
        <v>0</v>
      </c>
      <c r="R311" s="227">
        <f>Q311*H311</f>
        <v>0</v>
      </c>
      <c r="S311" s="227">
        <v>0</v>
      </c>
      <c r="T311" s="228">
        <f>S311*H311</f>
        <v>0</v>
      </c>
      <c r="U311" s="42"/>
      <c r="V311" s="42"/>
      <c r="W311" s="42"/>
      <c r="X311" s="42"/>
      <c r="Y311" s="42"/>
      <c r="Z311" s="42"/>
      <c r="AA311" s="42"/>
      <c r="AB311" s="42"/>
      <c r="AC311" s="42"/>
      <c r="AD311" s="42"/>
      <c r="AE311" s="42"/>
      <c r="AR311" s="229" t="s">
        <v>462</v>
      </c>
      <c r="AT311" s="229" t="s">
        <v>243</v>
      </c>
      <c r="AU311" s="229" t="s">
        <v>113</v>
      </c>
      <c r="AY311" s="20" t="s">
        <v>241</v>
      </c>
      <c r="BE311" s="230">
        <f>IF(N311="základní",J311,0)</f>
        <v>0</v>
      </c>
      <c r="BF311" s="230">
        <f>IF(N311="snížená",J311,0)</f>
        <v>0</v>
      </c>
      <c r="BG311" s="230">
        <f>IF(N311="zákl. přenesená",J311,0)</f>
        <v>0</v>
      </c>
      <c r="BH311" s="230">
        <f>IF(N311="sníž. přenesená",J311,0)</f>
        <v>0</v>
      </c>
      <c r="BI311" s="230">
        <f>IF(N311="nulová",J311,0)</f>
        <v>0</v>
      </c>
      <c r="BJ311" s="20" t="s">
        <v>23</v>
      </c>
      <c r="BK311" s="230">
        <f>ROUND(I311*H311,2)</f>
        <v>0</v>
      </c>
      <c r="BL311" s="20" t="s">
        <v>462</v>
      </c>
      <c r="BM311" s="229" t="s">
        <v>3661</v>
      </c>
    </row>
    <row r="312" s="2" customFormat="1">
      <c r="A312" s="42"/>
      <c r="B312" s="43"/>
      <c r="C312" s="44"/>
      <c r="D312" s="231" t="s">
        <v>250</v>
      </c>
      <c r="E312" s="44"/>
      <c r="F312" s="232" t="s">
        <v>11113</v>
      </c>
      <c r="G312" s="44"/>
      <c r="H312" s="44"/>
      <c r="I312" s="233"/>
      <c r="J312" s="44"/>
      <c r="K312" s="44"/>
      <c r="L312" s="48"/>
      <c r="M312" s="234"/>
      <c r="N312" s="235"/>
      <c r="O312" s="88"/>
      <c r="P312" s="88"/>
      <c r="Q312" s="88"/>
      <c r="R312" s="88"/>
      <c r="S312" s="88"/>
      <c r="T312" s="89"/>
      <c r="U312" s="42"/>
      <c r="V312" s="42"/>
      <c r="W312" s="42"/>
      <c r="X312" s="42"/>
      <c r="Y312" s="42"/>
      <c r="Z312" s="42"/>
      <c r="AA312" s="42"/>
      <c r="AB312" s="42"/>
      <c r="AC312" s="42"/>
      <c r="AD312" s="42"/>
      <c r="AE312" s="42"/>
      <c r="AT312" s="20" t="s">
        <v>250</v>
      </c>
      <c r="AU312" s="20" t="s">
        <v>113</v>
      </c>
    </row>
    <row r="313" s="2" customFormat="1" ht="21.75" customHeight="1">
      <c r="A313" s="42"/>
      <c r="B313" s="43"/>
      <c r="C313" s="218" t="s">
        <v>2150</v>
      </c>
      <c r="D313" s="218" t="s">
        <v>243</v>
      </c>
      <c r="E313" s="219" t="s">
        <v>11114</v>
      </c>
      <c r="F313" s="220" t="s">
        <v>11115</v>
      </c>
      <c r="G313" s="221" t="s">
        <v>561</v>
      </c>
      <c r="H313" s="222">
        <v>10</v>
      </c>
      <c r="I313" s="223"/>
      <c r="J313" s="224">
        <f>ROUND(I313*H313,2)</f>
        <v>0</v>
      </c>
      <c r="K313" s="220" t="s">
        <v>247</v>
      </c>
      <c r="L313" s="48"/>
      <c r="M313" s="225" t="s">
        <v>39</v>
      </c>
      <c r="N313" s="226" t="s">
        <v>56</v>
      </c>
      <c r="O313" s="88"/>
      <c r="P313" s="227">
        <f>O313*H313</f>
        <v>0</v>
      </c>
      <c r="Q313" s="227">
        <v>0</v>
      </c>
      <c r="R313" s="227">
        <f>Q313*H313</f>
        <v>0</v>
      </c>
      <c r="S313" s="227">
        <v>0</v>
      </c>
      <c r="T313" s="228">
        <f>S313*H313</f>
        <v>0</v>
      </c>
      <c r="U313" s="42"/>
      <c r="V313" s="42"/>
      <c r="W313" s="42"/>
      <c r="X313" s="42"/>
      <c r="Y313" s="42"/>
      <c r="Z313" s="42"/>
      <c r="AA313" s="42"/>
      <c r="AB313" s="42"/>
      <c r="AC313" s="42"/>
      <c r="AD313" s="42"/>
      <c r="AE313" s="42"/>
      <c r="AR313" s="229" t="s">
        <v>462</v>
      </c>
      <c r="AT313" s="229" t="s">
        <v>243</v>
      </c>
      <c r="AU313" s="229" t="s">
        <v>113</v>
      </c>
      <c r="AY313" s="20" t="s">
        <v>241</v>
      </c>
      <c r="BE313" s="230">
        <f>IF(N313="základní",J313,0)</f>
        <v>0</v>
      </c>
      <c r="BF313" s="230">
        <f>IF(N313="snížená",J313,0)</f>
        <v>0</v>
      </c>
      <c r="BG313" s="230">
        <f>IF(N313="zákl. přenesená",J313,0)</f>
        <v>0</v>
      </c>
      <c r="BH313" s="230">
        <f>IF(N313="sníž. přenesená",J313,0)</f>
        <v>0</v>
      </c>
      <c r="BI313" s="230">
        <f>IF(N313="nulová",J313,0)</f>
        <v>0</v>
      </c>
      <c r="BJ313" s="20" t="s">
        <v>23</v>
      </c>
      <c r="BK313" s="230">
        <f>ROUND(I313*H313,2)</f>
        <v>0</v>
      </c>
      <c r="BL313" s="20" t="s">
        <v>462</v>
      </c>
      <c r="BM313" s="229" t="s">
        <v>3689</v>
      </c>
    </row>
    <row r="314" s="2" customFormat="1">
      <c r="A314" s="42"/>
      <c r="B314" s="43"/>
      <c r="C314" s="44"/>
      <c r="D314" s="231" t="s">
        <v>250</v>
      </c>
      <c r="E314" s="44"/>
      <c r="F314" s="232" t="s">
        <v>11116</v>
      </c>
      <c r="G314" s="44"/>
      <c r="H314" s="44"/>
      <c r="I314" s="233"/>
      <c r="J314" s="44"/>
      <c r="K314" s="44"/>
      <c r="L314" s="48"/>
      <c r="M314" s="234"/>
      <c r="N314" s="235"/>
      <c r="O314" s="88"/>
      <c r="P314" s="88"/>
      <c r="Q314" s="88"/>
      <c r="R314" s="88"/>
      <c r="S314" s="88"/>
      <c r="T314" s="89"/>
      <c r="U314" s="42"/>
      <c r="V314" s="42"/>
      <c r="W314" s="42"/>
      <c r="X314" s="42"/>
      <c r="Y314" s="42"/>
      <c r="Z314" s="42"/>
      <c r="AA314" s="42"/>
      <c r="AB314" s="42"/>
      <c r="AC314" s="42"/>
      <c r="AD314" s="42"/>
      <c r="AE314" s="42"/>
      <c r="AT314" s="20" t="s">
        <v>250</v>
      </c>
      <c r="AU314" s="20" t="s">
        <v>113</v>
      </c>
    </row>
    <row r="315" s="2" customFormat="1" ht="16.5" customHeight="1">
      <c r="A315" s="42"/>
      <c r="B315" s="43"/>
      <c r="C315" s="280" t="s">
        <v>2158</v>
      </c>
      <c r="D315" s="280" t="s">
        <v>463</v>
      </c>
      <c r="E315" s="281" t="s">
        <v>11117</v>
      </c>
      <c r="F315" s="282" t="s">
        <v>11118</v>
      </c>
      <c r="G315" s="283" t="s">
        <v>561</v>
      </c>
      <c r="H315" s="284">
        <v>10</v>
      </c>
      <c r="I315" s="285"/>
      <c r="J315" s="286">
        <f>ROUND(I315*H315,2)</f>
        <v>0</v>
      </c>
      <c r="K315" s="282" t="s">
        <v>39</v>
      </c>
      <c r="L315" s="287"/>
      <c r="M315" s="288" t="s">
        <v>39</v>
      </c>
      <c r="N315" s="289" t="s">
        <v>56</v>
      </c>
      <c r="O315" s="88"/>
      <c r="P315" s="227">
        <f>O315*H315</f>
        <v>0</v>
      </c>
      <c r="Q315" s="227">
        <v>0</v>
      </c>
      <c r="R315" s="227">
        <f>Q315*H315</f>
        <v>0</v>
      </c>
      <c r="S315" s="227">
        <v>0</v>
      </c>
      <c r="T315" s="228">
        <f>S315*H315</f>
        <v>0</v>
      </c>
      <c r="U315" s="42"/>
      <c r="V315" s="42"/>
      <c r="W315" s="42"/>
      <c r="X315" s="42"/>
      <c r="Y315" s="42"/>
      <c r="Z315" s="42"/>
      <c r="AA315" s="42"/>
      <c r="AB315" s="42"/>
      <c r="AC315" s="42"/>
      <c r="AD315" s="42"/>
      <c r="AE315" s="42"/>
      <c r="AR315" s="229" t="s">
        <v>660</v>
      </c>
      <c r="AT315" s="229" t="s">
        <v>463</v>
      </c>
      <c r="AU315" s="229" t="s">
        <v>113</v>
      </c>
      <c r="AY315" s="20" t="s">
        <v>241</v>
      </c>
      <c r="BE315" s="230">
        <f>IF(N315="základní",J315,0)</f>
        <v>0</v>
      </c>
      <c r="BF315" s="230">
        <f>IF(N315="snížená",J315,0)</f>
        <v>0</v>
      </c>
      <c r="BG315" s="230">
        <f>IF(N315="zákl. přenesená",J315,0)</f>
        <v>0</v>
      </c>
      <c r="BH315" s="230">
        <f>IF(N315="sníž. přenesená",J315,0)</f>
        <v>0</v>
      </c>
      <c r="BI315" s="230">
        <f>IF(N315="nulová",J315,0)</f>
        <v>0</v>
      </c>
      <c r="BJ315" s="20" t="s">
        <v>23</v>
      </c>
      <c r="BK315" s="230">
        <f>ROUND(I315*H315,2)</f>
        <v>0</v>
      </c>
      <c r="BL315" s="20" t="s">
        <v>462</v>
      </c>
      <c r="BM315" s="229" t="s">
        <v>3675</v>
      </c>
    </row>
    <row r="316" s="2" customFormat="1" ht="24.15" customHeight="1">
      <c r="A316" s="42"/>
      <c r="B316" s="43"/>
      <c r="C316" s="218" t="s">
        <v>2167</v>
      </c>
      <c r="D316" s="218" t="s">
        <v>243</v>
      </c>
      <c r="E316" s="219" t="s">
        <v>11119</v>
      </c>
      <c r="F316" s="220" t="s">
        <v>11120</v>
      </c>
      <c r="G316" s="221" t="s">
        <v>561</v>
      </c>
      <c r="H316" s="222">
        <v>10</v>
      </c>
      <c r="I316" s="223"/>
      <c r="J316" s="224">
        <f>ROUND(I316*H316,2)</f>
        <v>0</v>
      </c>
      <c r="K316" s="220" t="s">
        <v>247</v>
      </c>
      <c r="L316" s="48"/>
      <c r="M316" s="225" t="s">
        <v>39</v>
      </c>
      <c r="N316" s="226" t="s">
        <v>56</v>
      </c>
      <c r="O316" s="88"/>
      <c r="P316" s="227">
        <f>O316*H316</f>
        <v>0</v>
      </c>
      <c r="Q316" s="227">
        <v>0</v>
      </c>
      <c r="R316" s="227">
        <f>Q316*H316</f>
        <v>0</v>
      </c>
      <c r="S316" s="227">
        <v>0.0030000000000000001</v>
      </c>
      <c r="T316" s="228">
        <f>S316*H316</f>
        <v>0.029999999999999999</v>
      </c>
      <c r="U316" s="42"/>
      <c r="V316" s="42"/>
      <c r="W316" s="42"/>
      <c r="X316" s="42"/>
      <c r="Y316" s="42"/>
      <c r="Z316" s="42"/>
      <c r="AA316" s="42"/>
      <c r="AB316" s="42"/>
      <c r="AC316" s="42"/>
      <c r="AD316" s="42"/>
      <c r="AE316" s="42"/>
      <c r="AR316" s="229" t="s">
        <v>248</v>
      </c>
      <c r="AT316" s="229" t="s">
        <v>243</v>
      </c>
      <c r="AU316" s="229" t="s">
        <v>113</v>
      </c>
      <c r="AY316" s="20" t="s">
        <v>241</v>
      </c>
      <c r="BE316" s="230">
        <f>IF(N316="základní",J316,0)</f>
        <v>0</v>
      </c>
      <c r="BF316" s="230">
        <f>IF(N316="snížená",J316,0)</f>
        <v>0</v>
      </c>
      <c r="BG316" s="230">
        <f>IF(N316="zákl. přenesená",J316,0)</f>
        <v>0</v>
      </c>
      <c r="BH316" s="230">
        <f>IF(N316="sníž. přenesená",J316,0)</f>
        <v>0</v>
      </c>
      <c r="BI316" s="230">
        <f>IF(N316="nulová",J316,0)</f>
        <v>0</v>
      </c>
      <c r="BJ316" s="20" t="s">
        <v>23</v>
      </c>
      <c r="BK316" s="230">
        <f>ROUND(I316*H316,2)</f>
        <v>0</v>
      </c>
      <c r="BL316" s="20" t="s">
        <v>248</v>
      </c>
      <c r="BM316" s="229" t="s">
        <v>3704</v>
      </c>
    </row>
    <row r="317" s="2" customFormat="1">
      <c r="A317" s="42"/>
      <c r="B317" s="43"/>
      <c r="C317" s="44"/>
      <c r="D317" s="231" t="s">
        <v>250</v>
      </c>
      <c r="E317" s="44"/>
      <c r="F317" s="232" t="s">
        <v>11121</v>
      </c>
      <c r="G317" s="44"/>
      <c r="H317" s="44"/>
      <c r="I317" s="233"/>
      <c r="J317" s="44"/>
      <c r="K317" s="44"/>
      <c r="L317" s="48"/>
      <c r="M317" s="234"/>
      <c r="N317" s="235"/>
      <c r="O317" s="88"/>
      <c r="P317" s="88"/>
      <c r="Q317" s="88"/>
      <c r="R317" s="88"/>
      <c r="S317" s="88"/>
      <c r="T317" s="89"/>
      <c r="U317" s="42"/>
      <c r="V317" s="42"/>
      <c r="W317" s="42"/>
      <c r="X317" s="42"/>
      <c r="Y317" s="42"/>
      <c r="Z317" s="42"/>
      <c r="AA317" s="42"/>
      <c r="AB317" s="42"/>
      <c r="AC317" s="42"/>
      <c r="AD317" s="42"/>
      <c r="AE317" s="42"/>
      <c r="AT317" s="20" t="s">
        <v>250</v>
      </c>
      <c r="AU317" s="20" t="s">
        <v>113</v>
      </c>
    </row>
    <row r="318" s="2" customFormat="1" ht="16.5" customHeight="1">
      <c r="A318" s="42"/>
      <c r="B318" s="43"/>
      <c r="C318" s="218" t="s">
        <v>2172</v>
      </c>
      <c r="D318" s="218" t="s">
        <v>243</v>
      </c>
      <c r="E318" s="219" t="s">
        <v>11122</v>
      </c>
      <c r="F318" s="220" t="s">
        <v>11123</v>
      </c>
      <c r="G318" s="221" t="s">
        <v>561</v>
      </c>
      <c r="H318" s="222">
        <v>10</v>
      </c>
      <c r="I318" s="223"/>
      <c r="J318" s="224">
        <f>ROUND(I318*H318,2)</f>
        <v>0</v>
      </c>
      <c r="K318" s="220" t="s">
        <v>247</v>
      </c>
      <c r="L318" s="48"/>
      <c r="M318" s="225" t="s">
        <v>39</v>
      </c>
      <c r="N318" s="226" t="s">
        <v>56</v>
      </c>
      <c r="O318" s="88"/>
      <c r="P318" s="227">
        <f>O318*H318</f>
        <v>0</v>
      </c>
      <c r="Q318" s="227">
        <v>0</v>
      </c>
      <c r="R318" s="227">
        <f>Q318*H318</f>
        <v>0</v>
      </c>
      <c r="S318" s="227">
        <v>0</v>
      </c>
      <c r="T318" s="228">
        <f>S318*H318</f>
        <v>0</v>
      </c>
      <c r="U318" s="42"/>
      <c r="V318" s="42"/>
      <c r="W318" s="42"/>
      <c r="X318" s="42"/>
      <c r="Y318" s="42"/>
      <c r="Z318" s="42"/>
      <c r="AA318" s="42"/>
      <c r="AB318" s="42"/>
      <c r="AC318" s="42"/>
      <c r="AD318" s="42"/>
      <c r="AE318" s="42"/>
      <c r="AR318" s="229" t="s">
        <v>462</v>
      </c>
      <c r="AT318" s="229" t="s">
        <v>243</v>
      </c>
      <c r="AU318" s="229" t="s">
        <v>113</v>
      </c>
      <c r="AY318" s="20" t="s">
        <v>241</v>
      </c>
      <c r="BE318" s="230">
        <f>IF(N318="základní",J318,0)</f>
        <v>0</v>
      </c>
      <c r="BF318" s="230">
        <f>IF(N318="snížená",J318,0)</f>
        <v>0</v>
      </c>
      <c r="BG318" s="230">
        <f>IF(N318="zákl. přenesená",J318,0)</f>
        <v>0</v>
      </c>
      <c r="BH318" s="230">
        <f>IF(N318="sníž. přenesená",J318,0)</f>
        <v>0</v>
      </c>
      <c r="BI318" s="230">
        <f>IF(N318="nulová",J318,0)</f>
        <v>0</v>
      </c>
      <c r="BJ318" s="20" t="s">
        <v>23</v>
      </c>
      <c r="BK318" s="230">
        <f>ROUND(I318*H318,2)</f>
        <v>0</v>
      </c>
      <c r="BL318" s="20" t="s">
        <v>462</v>
      </c>
      <c r="BM318" s="229" t="s">
        <v>3748</v>
      </c>
    </row>
    <row r="319" s="2" customFormat="1">
      <c r="A319" s="42"/>
      <c r="B319" s="43"/>
      <c r="C319" s="44"/>
      <c r="D319" s="231" t="s">
        <v>250</v>
      </c>
      <c r="E319" s="44"/>
      <c r="F319" s="232" t="s">
        <v>11124</v>
      </c>
      <c r="G319" s="44"/>
      <c r="H319" s="44"/>
      <c r="I319" s="233"/>
      <c r="J319" s="44"/>
      <c r="K319" s="44"/>
      <c r="L319" s="48"/>
      <c r="M319" s="234"/>
      <c r="N319" s="235"/>
      <c r="O319" s="88"/>
      <c r="P319" s="88"/>
      <c r="Q319" s="88"/>
      <c r="R319" s="88"/>
      <c r="S319" s="88"/>
      <c r="T319" s="89"/>
      <c r="U319" s="42"/>
      <c r="V319" s="42"/>
      <c r="W319" s="42"/>
      <c r="X319" s="42"/>
      <c r="Y319" s="42"/>
      <c r="Z319" s="42"/>
      <c r="AA319" s="42"/>
      <c r="AB319" s="42"/>
      <c r="AC319" s="42"/>
      <c r="AD319" s="42"/>
      <c r="AE319" s="42"/>
      <c r="AT319" s="20" t="s">
        <v>250</v>
      </c>
      <c r="AU319" s="20" t="s">
        <v>113</v>
      </c>
    </row>
    <row r="320" s="2" customFormat="1" ht="16.5" customHeight="1">
      <c r="A320" s="42"/>
      <c r="B320" s="43"/>
      <c r="C320" s="280" t="s">
        <v>2177</v>
      </c>
      <c r="D320" s="280" t="s">
        <v>463</v>
      </c>
      <c r="E320" s="281" t="s">
        <v>11125</v>
      </c>
      <c r="F320" s="282" t="s">
        <v>11126</v>
      </c>
      <c r="G320" s="283" t="s">
        <v>561</v>
      </c>
      <c r="H320" s="284">
        <v>10</v>
      </c>
      <c r="I320" s="285"/>
      <c r="J320" s="286">
        <f>ROUND(I320*H320,2)</f>
        <v>0</v>
      </c>
      <c r="K320" s="282" t="s">
        <v>39</v>
      </c>
      <c r="L320" s="287"/>
      <c r="M320" s="288" t="s">
        <v>39</v>
      </c>
      <c r="N320" s="289" t="s">
        <v>56</v>
      </c>
      <c r="O320" s="88"/>
      <c r="P320" s="227">
        <f>O320*H320</f>
        <v>0</v>
      </c>
      <c r="Q320" s="227">
        <v>0</v>
      </c>
      <c r="R320" s="227">
        <f>Q320*H320</f>
        <v>0</v>
      </c>
      <c r="S320" s="227">
        <v>0</v>
      </c>
      <c r="T320" s="228">
        <f>S320*H320</f>
        <v>0</v>
      </c>
      <c r="U320" s="42"/>
      <c r="V320" s="42"/>
      <c r="W320" s="42"/>
      <c r="X320" s="42"/>
      <c r="Y320" s="42"/>
      <c r="Z320" s="42"/>
      <c r="AA320" s="42"/>
      <c r="AB320" s="42"/>
      <c r="AC320" s="42"/>
      <c r="AD320" s="42"/>
      <c r="AE320" s="42"/>
      <c r="AR320" s="229" t="s">
        <v>660</v>
      </c>
      <c r="AT320" s="229" t="s">
        <v>463</v>
      </c>
      <c r="AU320" s="229" t="s">
        <v>113</v>
      </c>
      <c r="AY320" s="20" t="s">
        <v>241</v>
      </c>
      <c r="BE320" s="230">
        <f>IF(N320="základní",J320,0)</f>
        <v>0</v>
      </c>
      <c r="BF320" s="230">
        <f>IF(N320="snížená",J320,0)</f>
        <v>0</v>
      </c>
      <c r="BG320" s="230">
        <f>IF(N320="zákl. přenesená",J320,0)</f>
        <v>0</v>
      </c>
      <c r="BH320" s="230">
        <f>IF(N320="sníž. přenesená",J320,0)</f>
        <v>0</v>
      </c>
      <c r="BI320" s="230">
        <f>IF(N320="nulová",J320,0)</f>
        <v>0</v>
      </c>
      <c r="BJ320" s="20" t="s">
        <v>23</v>
      </c>
      <c r="BK320" s="230">
        <f>ROUND(I320*H320,2)</f>
        <v>0</v>
      </c>
      <c r="BL320" s="20" t="s">
        <v>462</v>
      </c>
      <c r="BM320" s="229" t="s">
        <v>3730</v>
      </c>
    </row>
    <row r="321" s="2" customFormat="1" ht="16.5" customHeight="1">
      <c r="A321" s="42"/>
      <c r="B321" s="43"/>
      <c r="C321" s="218" t="s">
        <v>2183</v>
      </c>
      <c r="D321" s="218" t="s">
        <v>243</v>
      </c>
      <c r="E321" s="219" t="s">
        <v>11127</v>
      </c>
      <c r="F321" s="220" t="s">
        <v>11128</v>
      </c>
      <c r="G321" s="221" t="s">
        <v>561</v>
      </c>
      <c r="H321" s="222">
        <v>1</v>
      </c>
      <c r="I321" s="223"/>
      <c r="J321" s="224">
        <f>ROUND(I321*H321,2)</f>
        <v>0</v>
      </c>
      <c r="K321" s="220" t="s">
        <v>247</v>
      </c>
      <c r="L321" s="48"/>
      <c r="M321" s="225" t="s">
        <v>39</v>
      </c>
      <c r="N321" s="226" t="s">
        <v>56</v>
      </c>
      <c r="O321" s="88"/>
      <c r="P321" s="227">
        <f>O321*H321</f>
        <v>0</v>
      </c>
      <c r="Q321" s="227">
        <v>0</v>
      </c>
      <c r="R321" s="227">
        <f>Q321*H321</f>
        <v>0</v>
      </c>
      <c r="S321" s="227">
        <v>0</v>
      </c>
      <c r="T321" s="228">
        <f>S321*H321</f>
        <v>0</v>
      </c>
      <c r="U321" s="42"/>
      <c r="V321" s="42"/>
      <c r="W321" s="42"/>
      <c r="X321" s="42"/>
      <c r="Y321" s="42"/>
      <c r="Z321" s="42"/>
      <c r="AA321" s="42"/>
      <c r="AB321" s="42"/>
      <c r="AC321" s="42"/>
      <c r="AD321" s="42"/>
      <c r="AE321" s="42"/>
      <c r="AR321" s="229" t="s">
        <v>462</v>
      </c>
      <c r="AT321" s="229" t="s">
        <v>243</v>
      </c>
      <c r="AU321" s="229" t="s">
        <v>113</v>
      </c>
      <c r="AY321" s="20" t="s">
        <v>241</v>
      </c>
      <c r="BE321" s="230">
        <f>IF(N321="základní",J321,0)</f>
        <v>0</v>
      </c>
      <c r="BF321" s="230">
        <f>IF(N321="snížená",J321,0)</f>
        <v>0</v>
      </c>
      <c r="BG321" s="230">
        <f>IF(N321="zákl. přenesená",J321,0)</f>
        <v>0</v>
      </c>
      <c r="BH321" s="230">
        <f>IF(N321="sníž. přenesená",J321,0)</f>
        <v>0</v>
      </c>
      <c r="BI321" s="230">
        <f>IF(N321="nulová",J321,0)</f>
        <v>0</v>
      </c>
      <c r="BJ321" s="20" t="s">
        <v>23</v>
      </c>
      <c r="BK321" s="230">
        <f>ROUND(I321*H321,2)</f>
        <v>0</v>
      </c>
      <c r="BL321" s="20" t="s">
        <v>462</v>
      </c>
      <c r="BM321" s="229" t="s">
        <v>3781</v>
      </c>
    </row>
    <row r="322" s="2" customFormat="1">
      <c r="A322" s="42"/>
      <c r="B322" s="43"/>
      <c r="C322" s="44"/>
      <c r="D322" s="231" t="s">
        <v>250</v>
      </c>
      <c r="E322" s="44"/>
      <c r="F322" s="232" t="s">
        <v>11129</v>
      </c>
      <c r="G322" s="44"/>
      <c r="H322" s="44"/>
      <c r="I322" s="233"/>
      <c r="J322" s="44"/>
      <c r="K322" s="44"/>
      <c r="L322" s="48"/>
      <c r="M322" s="234"/>
      <c r="N322" s="235"/>
      <c r="O322" s="88"/>
      <c r="P322" s="88"/>
      <c r="Q322" s="88"/>
      <c r="R322" s="88"/>
      <c r="S322" s="88"/>
      <c r="T322" s="89"/>
      <c r="U322" s="42"/>
      <c r="V322" s="42"/>
      <c r="W322" s="42"/>
      <c r="X322" s="42"/>
      <c r="Y322" s="42"/>
      <c r="Z322" s="42"/>
      <c r="AA322" s="42"/>
      <c r="AB322" s="42"/>
      <c r="AC322" s="42"/>
      <c r="AD322" s="42"/>
      <c r="AE322" s="42"/>
      <c r="AT322" s="20" t="s">
        <v>250</v>
      </c>
      <c r="AU322" s="20" t="s">
        <v>113</v>
      </c>
    </row>
    <row r="323" s="2" customFormat="1" ht="16.5" customHeight="1">
      <c r="A323" s="42"/>
      <c r="B323" s="43"/>
      <c r="C323" s="280" t="s">
        <v>2191</v>
      </c>
      <c r="D323" s="280" t="s">
        <v>463</v>
      </c>
      <c r="E323" s="281" t="s">
        <v>11130</v>
      </c>
      <c r="F323" s="282" t="s">
        <v>11131</v>
      </c>
      <c r="G323" s="283" t="s">
        <v>561</v>
      </c>
      <c r="H323" s="284">
        <v>1</v>
      </c>
      <c r="I323" s="285"/>
      <c r="J323" s="286">
        <f>ROUND(I323*H323,2)</f>
        <v>0</v>
      </c>
      <c r="K323" s="282" t="s">
        <v>39</v>
      </c>
      <c r="L323" s="287"/>
      <c r="M323" s="288" t="s">
        <v>39</v>
      </c>
      <c r="N323" s="289" t="s">
        <v>56</v>
      </c>
      <c r="O323" s="88"/>
      <c r="P323" s="227">
        <f>O323*H323</f>
        <v>0</v>
      </c>
      <c r="Q323" s="227">
        <v>0</v>
      </c>
      <c r="R323" s="227">
        <f>Q323*H323</f>
        <v>0</v>
      </c>
      <c r="S323" s="227">
        <v>0</v>
      </c>
      <c r="T323" s="228">
        <f>S323*H323</f>
        <v>0</v>
      </c>
      <c r="U323" s="42"/>
      <c r="V323" s="42"/>
      <c r="W323" s="42"/>
      <c r="X323" s="42"/>
      <c r="Y323" s="42"/>
      <c r="Z323" s="42"/>
      <c r="AA323" s="42"/>
      <c r="AB323" s="42"/>
      <c r="AC323" s="42"/>
      <c r="AD323" s="42"/>
      <c r="AE323" s="42"/>
      <c r="AR323" s="229" t="s">
        <v>660</v>
      </c>
      <c r="AT323" s="229" t="s">
        <v>463</v>
      </c>
      <c r="AU323" s="229" t="s">
        <v>113</v>
      </c>
      <c r="AY323" s="20" t="s">
        <v>241</v>
      </c>
      <c r="BE323" s="230">
        <f>IF(N323="základní",J323,0)</f>
        <v>0</v>
      </c>
      <c r="BF323" s="230">
        <f>IF(N323="snížená",J323,0)</f>
        <v>0</v>
      </c>
      <c r="BG323" s="230">
        <f>IF(N323="zákl. přenesená",J323,0)</f>
        <v>0</v>
      </c>
      <c r="BH323" s="230">
        <f>IF(N323="sníž. přenesená",J323,0)</f>
        <v>0</v>
      </c>
      <c r="BI323" s="230">
        <f>IF(N323="nulová",J323,0)</f>
        <v>0</v>
      </c>
      <c r="BJ323" s="20" t="s">
        <v>23</v>
      </c>
      <c r="BK323" s="230">
        <f>ROUND(I323*H323,2)</f>
        <v>0</v>
      </c>
      <c r="BL323" s="20" t="s">
        <v>462</v>
      </c>
      <c r="BM323" s="229" t="s">
        <v>3767</v>
      </c>
    </row>
    <row r="324" s="2" customFormat="1" ht="16.5" customHeight="1">
      <c r="A324" s="42"/>
      <c r="B324" s="43"/>
      <c r="C324" s="218" t="s">
        <v>2196</v>
      </c>
      <c r="D324" s="218" t="s">
        <v>243</v>
      </c>
      <c r="E324" s="219" t="s">
        <v>10937</v>
      </c>
      <c r="F324" s="220" t="s">
        <v>10938</v>
      </c>
      <c r="G324" s="221" t="s">
        <v>8371</v>
      </c>
      <c r="H324" s="222">
        <v>32</v>
      </c>
      <c r="I324" s="223"/>
      <c r="J324" s="224">
        <f>ROUND(I324*H324,2)</f>
        <v>0</v>
      </c>
      <c r="K324" s="220" t="s">
        <v>247</v>
      </c>
      <c r="L324" s="48"/>
      <c r="M324" s="225" t="s">
        <v>39</v>
      </c>
      <c r="N324" s="226" t="s">
        <v>56</v>
      </c>
      <c r="O324" s="88"/>
      <c r="P324" s="227">
        <f>O324*H324</f>
        <v>0</v>
      </c>
      <c r="Q324" s="227">
        <v>0</v>
      </c>
      <c r="R324" s="227">
        <f>Q324*H324</f>
        <v>0</v>
      </c>
      <c r="S324" s="227">
        <v>0</v>
      </c>
      <c r="T324" s="228">
        <f>S324*H324</f>
        <v>0</v>
      </c>
      <c r="U324" s="42"/>
      <c r="V324" s="42"/>
      <c r="W324" s="42"/>
      <c r="X324" s="42"/>
      <c r="Y324" s="42"/>
      <c r="Z324" s="42"/>
      <c r="AA324" s="42"/>
      <c r="AB324" s="42"/>
      <c r="AC324" s="42"/>
      <c r="AD324" s="42"/>
      <c r="AE324" s="42"/>
      <c r="AR324" s="229" t="s">
        <v>5325</v>
      </c>
      <c r="AT324" s="229" t="s">
        <v>243</v>
      </c>
      <c r="AU324" s="229" t="s">
        <v>113</v>
      </c>
      <c r="AY324" s="20" t="s">
        <v>241</v>
      </c>
      <c r="BE324" s="230">
        <f>IF(N324="základní",J324,0)</f>
        <v>0</v>
      </c>
      <c r="BF324" s="230">
        <f>IF(N324="snížená",J324,0)</f>
        <v>0</v>
      </c>
      <c r="BG324" s="230">
        <f>IF(N324="zákl. přenesená",J324,0)</f>
        <v>0</v>
      </c>
      <c r="BH324" s="230">
        <f>IF(N324="sníž. přenesená",J324,0)</f>
        <v>0</v>
      </c>
      <c r="BI324" s="230">
        <f>IF(N324="nulová",J324,0)</f>
        <v>0</v>
      </c>
      <c r="BJ324" s="20" t="s">
        <v>23</v>
      </c>
      <c r="BK324" s="230">
        <f>ROUND(I324*H324,2)</f>
        <v>0</v>
      </c>
      <c r="BL324" s="20" t="s">
        <v>5325</v>
      </c>
      <c r="BM324" s="229" t="s">
        <v>3795</v>
      </c>
    </row>
    <row r="325" s="2" customFormat="1">
      <c r="A325" s="42"/>
      <c r="B325" s="43"/>
      <c r="C325" s="44"/>
      <c r="D325" s="231" t="s">
        <v>250</v>
      </c>
      <c r="E325" s="44"/>
      <c r="F325" s="232" t="s">
        <v>10940</v>
      </c>
      <c r="G325" s="44"/>
      <c r="H325" s="44"/>
      <c r="I325" s="233"/>
      <c r="J325" s="44"/>
      <c r="K325" s="44"/>
      <c r="L325" s="48"/>
      <c r="M325" s="234"/>
      <c r="N325" s="235"/>
      <c r="O325" s="88"/>
      <c r="P325" s="88"/>
      <c r="Q325" s="88"/>
      <c r="R325" s="88"/>
      <c r="S325" s="88"/>
      <c r="T325" s="89"/>
      <c r="U325" s="42"/>
      <c r="V325" s="42"/>
      <c r="W325" s="42"/>
      <c r="X325" s="42"/>
      <c r="Y325" s="42"/>
      <c r="Z325" s="42"/>
      <c r="AA325" s="42"/>
      <c r="AB325" s="42"/>
      <c r="AC325" s="42"/>
      <c r="AD325" s="42"/>
      <c r="AE325" s="42"/>
      <c r="AT325" s="20" t="s">
        <v>250</v>
      </c>
      <c r="AU325" s="20" t="s">
        <v>113</v>
      </c>
    </row>
    <row r="326" s="13" customFormat="1">
      <c r="A326" s="13"/>
      <c r="B326" s="236"/>
      <c r="C326" s="237"/>
      <c r="D326" s="238" t="s">
        <v>252</v>
      </c>
      <c r="E326" s="239" t="s">
        <v>39</v>
      </c>
      <c r="F326" s="240" t="s">
        <v>11132</v>
      </c>
      <c r="G326" s="237"/>
      <c r="H326" s="239" t="s">
        <v>39</v>
      </c>
      <c r="I326" s="241"/>
      <c r="J326" s="237"/>
      <c r="K326" s="237"/>
      <c r="L326" s="242"/>
      <c r="M326" s="243"/>
      <c r="N326" s="244"/>
      <c r="O326" s="244"/>
      <c r="P326" s="244"/>
      <c r="Q326" s="244"/>
      <c r="R326" s="244"/>
      <c r="S326" s="244"/>
      <c r="T326" s="245"/>
      <c r="U326" s="13"/>
      <c r="V326" s="13"/>
      <c r="W326" s="13"/>
      <c r="X326" s="13"/>
      <c r="Y326" s="13"/>
      <c r="Z326" s="13"/>
      <c r="AA326" s="13"/>
      <c r="AB326" s="13"/>
      <c r="AC326" s="13"/>
      <c r="AD326" s="13"/>
      <c r="AE326" s="13"/>
      <c r="AT326" s="246" t="s">
        <v>252</v>
      </c>
      <c r="AU326" s="246" t="s">
        <v>113</v>
      </c>
      <c r="AV326" s="13" t="s">
        <v>23</v>
      </c>
      <c r="AW326" s="13" t="s">
        <v>46</v>
      </c>
      <c r="AX326" s="13" t="s">
        <v>85</v>
      </c>
      <c r="AY326" s="246" t="s">
        <v>241</v>
      </c>
    </row>
    <row r="327" s="14" customFormat="1">
      <c r="A327" s="14"/>
      <c r="B327" s="247"/>
      <c r="C327" s="248"/>
      <c r="D327" s="238" t="s">
        <v>252</v>
      </c>
      <c r="E327" s="249" t="s">
        <v>39</v>
      </c>
      <c r="F327" s="250" t="s">
        <v>660</v>
      </c>
      <c r="G327" s="248"/>
      <c r="H327" s="251">
        <v>32</v>
      </c>
      <c r="I327" s="252"/>
      <c r="J327" s="248"/>
      <c r="K327" s="248"/>
      <c r="L327" s="253"/>
      <c r="M327" s="254"/>
      <c r="N327" s="255"/>
      <c r="O327" s="255"/>
      <c r="P327" s="255"/>
      <c r="Q327" s="255"/>
      <c r="R327" s="255"/>
      <c r="S327" s="255"/>
      <c r="T327" s="256"/>
      <c r="U327" s="14"/>
      <c r="V327" s="14"/>
      <c r="W327" s="14"/>
      <c r="X327" s="14"/>
      <c r="Y327" s="14"/>
      <c r="Z327" s="14"/>
      <c r="AA327" s="14"/>
      <c r="AB327" s="14"/>
      <c r="AC327" s="14"/>
      <c r="AD327" s="14"/>
      <c r="AE327" s="14"/>
      <c r="AT327" s="257" t="s">
        <v>252</v>
      </c>
      <c r="AU327" s="257" t="s">
        <v>113</v>
      </c>
      <c r="AV327" s="14" t="s">
        <v>93</v>
      </c>
      <c r="AW327" s="14" t="s">
        <v>46</v>
      </c>
      <c r="AX327" s="14" t="s">
        <v>23</v>
      </c>
      <c r="AY327" s="257" t="s">
        <v>241</v>
      </c>
    </row>
    <row r="328" s="2" customFormat="1" ht="24.15" customHeight="1">
      <c r="A328" s="42"/>
      <c r="B328" s="43"/>
      <c r="C328" s="218" t="s">
        <v>2203</v>
      </c>
      <c r="D328" s="218" t="s">
        <v>243</v>
      </c>
      <c r="E328" s="219" t="s">
        <v>10867</v>
      </c>
      <c r="F328" s="220" t="s">
        <v>10868</v>
      </c>
      <c r="G328" s="221" t="s">
        <v>8221</v>
      </c>
      <c r="H328" s="294"/>
      <c r="I328" s="223"/>
      <c r="J328" s="224">
        <f>ROUND(I328*H328,2)</f>
        <v>0</v>
      </c>
      <c r="K328" s="220" t="s">
        <v>247</v>
      </c>
      <c r="L328" s="48"/>
      <c r="M328" s="225" t="s">
        <v>39</v>
      </c>
      <c r="N328" s="226" t="s">
        <v>56</v>
      </c>
      <c r="O328" s="88"/>
      <c r="P328" s="227">
        <f>O328*H328</f>
        <v>0</v>
      </c>
      <c r="Q328" s="227">
        <v>0</v>
      </c>
      <c r="R328" s="227">
        <f>Q328*H328</f>
        <v>0</v>
      </c>
      <c r="S328" s="227">
        <v>0</v>
      </c>
      <c r="T328" s="228">
        <f>S328*H328</f>
        <v>0</v>
      </c>
      <c r="U328" s="42"/>
      <c r="V328" s="42"/>
      <c r="W328" s="42"/>
      <c r="X328" s="42"/>
      <c r="Y328" s="42"/>
      <c r="Z328" s="42"/>
      <c r="AA328" s="42"/>
      <c r="AB328" s="42"/>
      <c r="AC328" s="42"/>
      <c r="AD328" s="42"/>
      <c r="AE328" s="42"/>
      <c r="AR328" s="229" t="s">
        <v>5325</v>
      </c>
      <c r="AT328" s="229" t="s">
        <v>243</v>
      </c>
      <c r="AU328" s="229" t="s">
        <v>113</v>
      </c>
      <c r="AY328" s="20" t="s">
        <v>241</v>
      </c>
      <c r="BE328" s="230">
        <f>IF(N328="základní",J328,0)</f>
        <v>0</v>
      </c>
      <c r="BF328" s="230">
        <f>IF(N328="snížená",J328,0)</f>
        <v>0</v>
      </c>
      <c r="BG328" s="230">
        <f>IF(N328="zákl. přenesená",J328,0)</f>
        <v>0</v>
      </c>
      <c r="BH328" s="230">
        <f>IF(N328="sníž. přenesená",J328,0)</f>
        <v>0</v>
      </c>
      <c r="BI328" s="230">
        <f>IF(N328="nulová",J328,0)</f>
        <v>0</v>
      </c>
      <c r="BJ328" s="20" t="s">
        <v>23</v>
      </c>
      <c r="BK328" s="230">
        <f>ROUND(I328*H328,2)</f>
        <v>0</v>
      </c>
      <c r="BL328" s="20" t="s">
        <v>5325</v>
      </c>
      <c r="BM328" s="229" t="s">
        <v>11133</v>
      </c>
    </row>
    <row r="329" s="2" customFormat="1">
      <c r="A329" s="42"/>
      <c r="B329" s="43"/>
      <c r="C329" s="44"/>
      <c r="D329" s="231" t="s">
        <v>250</v>
      </c>
      <c r="E329" s="44"/>
      <c r="F329" s="232" t="s">
        <v>10870</v>
      </c>
      <c r="G329" s="44"/>
      <c r="H329" s="44"/>
      <c r="I329" s="233"/>
      <c r="J329" s="44"/>
      <c r="K329" s="44"/>
      <c r="L329" s="48"/>
      <c r="M329" s="234"/>
      <c r="N329" s="235"/>
      <c r="O329" s="88"/>
      <c r="P329" s="88"/>
      <c r="Q329" s="88"/>
      <c r="R329" s="88"/>
      <c r="S329" s="88"/>
      <c r="T329" s="89"/>
      <c r="U329" s="42"/>
      <c r="V329" s="42"/>
      <c r="W329" s="42"/>
      <c r="X329" s="42"/>
      <c r="Y329" s="42"/>
      <c r="Z329" s="42"/>
      <c r="AA329" s="42"/>
      <c r="AB329" s="42"/>
      <c r="AC329" s="42"/>
      <c r="AD329" s="42"/>
      <c r="AE329" s="42"/>
      <c r="AT329" s="20" t="s">
        <v>250</v>
      </c>
      <c r="AU329" s="20" t="s">
        <v>113</v>
      </c>
    </row>
    <row r="330" s="12" customFormat="1" ht="20.88" customHeight="1">
      <c r="A330" s="12"/>
      <c r="B330" s="202"/>
      <c r="C330" s="203"/>
      <c r="D330" s="204" t="s">
        <v>84</v>
      </c>
      <c r="E330" s="216" t="s">
        <v>11134</v>
      </c>
      <c r="F330" s="216" t="s">
        <v>11135</v>
      </c>
      <c r="G330" s="203"/>
      <c r="H330" s="203"/>
      <c r="I330" s="206"/>
      <c r="J330" s="217">
        <f>BK330</f>
        <v>0</v>
      </c>
      <c r="K330" s="203"/>
      <c r="L330" s="208"/>
      <c r="M330" s="209"/>
      <c r="N330" s="210"/>
      <c r="O330" s="210"/>
      <c r="P330" s="211">
        <f>SUM(P331:P351)</f>
        <v>0</v>
      </c>
      <c r="Q330" s="210"/>
      <c r="R330" s="211">
        <f>SUM(R331:R351)</f>
        <v>0</v>
      </c>
      <c r="S330" s="210"/>
      <c r="T330" s="212">
        <f>SUM(T331:T351)</f>
        <v>0</v>
      </c>
      <c r="U330" s="12"/>
      <c r="V330" s="12"/>
      <c r="W330" s="12"/>
      <c r="X330" s="12"/>
      <c r="Y330" s="12"/>
      <c r="Z330" s="12"/>
      <c r="AA330" s="12"/>
      <c r="AB330" s="12"/>
      <c r="AC330" s="12"/>
      <c r="AD330" s="12"/>
      <c r="AE330" s="12"/>
      <c r="AR330" s="213" t="s">
        <v>93</v>
      </c>
      <c r="AT330" s="214" t="s">
        <v>84</v>
      </c>
      <c r="AU330" s="214" t="s">
        <v>93</v>
      </c>
      <c r="AY330" s="213" t="s">
        <v>241</v>
      </c>
      <c r="BK330" s="215">
        <f>SUM(BK331:BK351)</f>
        <v>0</v>
      </c>
    </row>
    <row r="331" s="2" customFormat="1" ht="16.5" customHeight="1">
      <c r="A331" s="42"/>
      <c r="B331" s="43"/>
      <c r="C331" s="218" t="s">
        <v>2216</v>
      </c>
      <c r="D331" s="218" t="s">
        <v>243</v>
      </c>
      <c r="E331" s="219" t="s">
        <v>11136</v>
      </c>
      <c r="F331" s="220" t="s">
        <v>11137</v>
      </c>
      <c r="G331" s="221" t="s">
        <v>561</v>
      </c>
      <c r="H331" s="222">
        <v>4</v>
      </c>
      <c r="I331" s="223"/>
      <c r="J331" s="224">
        <f>ROUND(I331*H331,2)</f>
        <v>0</v>
      </c>
      <c r="K331" s="220" t="s">
        <v>39</v>
      </c>
      <c r="L331" s="48"/>
      <c r="M331" s="225" t="s">
        <v>39</v>
      </c>
      <c r="N331" s="226" t="s">
        <v>56</v>
      </c>
      <c r="O331" s="88"/>
      <c r="P331" s="227">
        <f>O331*H331</f>
        <v>0</v>
      </c>
      <c r="Q331" s="227">
        <v>0</v>
      </c>
      <c r="R331" s="227">
        <f>Q331*H331</f>
        <v>0</v>
      </c>
      <c r="S331" s="227">
        <v>0</v>
      </c>
      <c r="T331" s="228">
        <f>S331*H331</f>
        <v>0</v>
      </c>
      <c r="U331" s="42"/>
      <c r="V331" s="42"/>
      <c r="W331" s="42"/>
      <c r="X331" s="42"/>
      <c r="Y331" s="42"/>
      <c r="Z331" s="42"/>
      <c r="AA331" s="42"/>
      <c r="AB331" s="42"/>
      <c r="AC331" s="42"/>
      <c r="AD331" s="42"/>
      <c r="AE331" s="42"/>
      <c r="AR331" s="229" t="s">
        <v>462</v>
      </c>
      <c r="AT331" s="229" t="s">
        <v>243</v>
      </c>
      <c r="AU331" s="229" t="s">
        <v>113</v>
      </c>
      <c r="AY331" s="20" t="s">
        <v>241</v>
      </c>
      <c r="BE331" s="230">
        <f>IF(N331="základní",J331,0)</f>
        <v>0</v>
      </c>
      <c r="BF331" s="230">
        <f>IF(N331="snížená",J331,0)</f>
        <v>0</v>
      </c>
      <c r="BG331" s="230">
        <f>IF(N331="zákl. přenesená",J331,0)</f>
        <v>0</v>
      </c>
      <c r="BH331" s="230">
        <f>IF(N331="sníž. přenesená",J331,0)</f>
        <v>0</v>
      </c>
      <c r="BI331" s="230">
        <f>IF(N331="nulová",J331,0)</f>
        <v>0</v>
      </c>
      <c r="BJ331" s="20" t="s">
        <v>23</v>
      </c>
      <c r="BK331" s="230">
        <f>ROUND(I331*H331,2)</f>
        <v>0</v>
      </c>
      <c r="BL331" s="20" t="s">
        <v>462</v>
      </c>
      <c r="BM331" s="229" t="s">
        <v>3839</v>
      </c>
    </row>
    <row r="332" s="2" customFormat="1" ht="16.5" customHeight="1">
      <c r="A332" s="42"/>
      <c r="B332" s="43"/>
      <c r="C332" s="280" t="s">
        <v>2224</v>
      </c>
      <c r="D332" s="280" t="s">
        <v>463</v>
      </c>
      <c r="E332" s="281" t="s">
        <v>11138</v>
      </c>
      <c r="F332" s="282" t="s">
        <v>11139</v>
      </c>
      <c r="G332" s="283" t="s">
        <v>561</v>
      </c>
      <c r="H332" s="284">
        <v>4</v>
      </c>
      <c r="I332" s="285"/>
      <c r="J332" s="286">
        <f>ROUND(I332*H332,2)</f>
        <v>0</v>
      </c>
      <c r="K332" s="282" t="s">
        <v>39</v>
      </c>
      <c r="L332" s="287"/>
      <c r="M332" s="288" t="s">
        <v>39</v>
      </c>
      <c r="N332" s="289" t="s">
        <v>56</v>
      </c>
      <c r="O332" s="88"/>
      <c r="P332" s="227">
        <f>O332*H332</f>
        <v>0</v>
      </c>
      <c r="Q332" s="227">
        <v>0</v>
      </c>
      <c r="R332" s="227">
        <f>Q332*H332</f>
        <v>0</v>
      </c>
      <c r="S332" s="227">
        <v>0</v>
      </c>
      <c r="T332" s="228">
        <f>S332*H332</f>
        <v>0</v>
      </c>
      <c r="U332" s="42"/>
      <c r="V332" s="42"/>
      <c r="W332" s="42"/>
      <c r="X332" s="42"/>
      <c r="Y332" s="42"/>
      <c r="Z332" s="42"/>
      <c r="AA332" s="42"/>
      <c r="AB332" s="42"/>
      <c r="AC332" s="42"/>
      <c r="AD332" s="42"/>
      <c r="AE332" s="42"/>
      <c r="AR332" s="229" t="s">
        <v>660</v>
      </c>
      <c r="AT332" s="229" t="s">
        <v>463</v>
      </c>
      <c r="AU332" s="229" t="s">
        <v>113</v>
      </c>
      <c r="AY332" s="20" t="s">
        <v>241</v>
      </c>
      <c r="BE332" s="230">
        <f>IF(N332="základní",J332,0)</f>
        <v>0</v>
      </c>
      <c r="BF332" s="230">
        <f>IF(N332="snížená",J332,0)</f>
        <v>0</v>
      </c>
      <c r="BG332" s="230">
        <f>IF(N332="zákl. přenesená",J332,0)</f>
        <v>0</v>
      </c>
      <c r="BH332" s="230">
        <f>IF(N332="sníž. přenesená",J332,0)</f>
        <v>0</v>
      </c>
      <c r="BI332" s="230">
        <f>IF(N332="nulová",J332,0)</f>
        <v>0</v>
      </c>
      <c r="BJ332" s="20" t="s">
        <v>23</v>
      </c>
      <c r="BK332" s="230">
        <f>ROUND(I332*H332,2)</f>
        <v>0</v>
      </c>
      <c r="BL332" s="20" t="s">
        <v>462</v>
      </c>
      <c r="BM332" s="229" t="s">
        <v>3810</v>
      </c>
    </row>
    <row r="333" s="2" customFormat="1" ht="16.5" customHeight="1">
      <c r="A333" s="42"/>
      <c r="B333" s="43"/>
      <c r="C333" s="280" t="s">
        <v>2229</v>
      </c>
      <c r="D333" s="280" t="s">
        <v>463</v>
      </c>
      <c r="E333" s="281" t="s">
        <v>11140</v>
      </c>
      <c r="F333" s="282" t="s">
        <v>11141</v>
      </c>
      <c r="G333" s="283" t="s">
        <v>561</v>
      </c>
      <c r="H333" s="284">
        <v>4</v>
      </c>
      <c r="I333" s="285"/>
      <c r="J333" s="286">
        <f>ROUND(I333*H333,2)</f>
        <v>0</v>
      </c>
      <c r="K333" s="282" t="s">
        <v>39</v>
      </c>
      <c r="L333" s="287"/>
      <c r="M333" s="288" t="s">
        <v>39</v>
      </c>
      <c r="N333" s="289" t="s">
        <v>56</v>
      </c>
      <c r="O333" s="88"/>
      <c r="P333" s="227">
        <f>O333*H333</f>
        <v>0</v>
      </c>
      <c r="Q333" s="227">
        <v>0</v>
      </c>
      <c r="R333" s="227">
        <f>Q333*H333</f>
        <v>0</v>
      </c>
      <c r="S333" s="227">
        <v>0</v>
      </c>
      <c r="T333" s="228">
        <f>S333*H333</f>
        <v>0</v>
      </c>
      <c r="U333" s="42"/>
      <c r="V333" s="42"/>
      <c r="W333" s="42"/>
      <c r="X333" s="42"/>
      <c r="Y333" s="42"/>
      <c r="Z333" s="42"/>
      <c r="AA333" s="42"/>
      <c r="AB333" s="42"/>
      <c r="AC333" s="42"/>
      <c r="AD333" s="42"/>
      <c r="AE333" s="42"/>
      <c r="AR333" s="229" t="s">
        <v>660</v>
      </c>
      <c r="AT333" s="229" t="s">
        <v>463</v>
      </c>
      <c r="AU333" s="229" t="s">
        <v>113</v>
      </c>
      <c r="AY333" s="20" t="s">
        <v>241</v>
      </c>
      <c r="BE333" s="230">
        <f>IF(N333="základní",J333,0)</f>
        <v>0</v>
      </c>
      <c r="BF333" s="230">
        <f>IF(N333="snížená",J333,0)</f>
        <v>0</v>
      </c>
      <c r="BG333" s="230">
        <f>IF(N333="zákl. přenesená",J333,0)</f>
        <v>0</v>
      </c>
      <c r="BH333" s="230">
        <f>IF(N333="sníž. přenesená",J333,0)</f>
        <v>0</v>
      </c>
      <c r="BI333" s="230">
        <f>IF(N333="nulová",J333,0)</f>
        <v>0</v>
      </c>
      <c r="BJ333" s="20" t="s">
        <v>23</v>
      </c>
      <c r="BK333" s="230">
        <f>ROUND(I333*H333,2)</f>
        <v>0</v>
      </c>
      <c r="BL333" s="20" t="s">
        <v>462</v>
      </c>
      <c r="BM333" s="229" t="s">
        <v>3825</v>
      </c>
    </row>
    <row r="334" s="2" customFormat="1" ht="16.5" customHeight="1">
      <c r="A334" s="42"/>
      <c r="B334" s="43"/>
      <c r="C334" s="218" t="s">
        <v>2235</v>
      </c>
      <c r="D334" s="218" t="s">
        <v>243</v>
      </c>
      <c r="E334" s="219" t="s">
        <v>11142</v>
      </c>
      <c r="F334" s="220" t="s">
        <v>11143</v>
      </c>
      <c r="G334" s="221" t="s">
        <v>561</v>
      </c>
      <c r="H334" s="222">
        <v>4</v>
      </c>
      <c r="I334" s="223"/>
      <c r="J334" s="224">
        <f>ROUND(I334*H334,2)</f>
        <v>0</v>
      </c>
      <c r="K334" s="220" t="s">
        <v>39</v>
      </c>
      <c r="L334" s="48"/>
      <c r="M334" s="225" t="s">
        <v>39</v>
      </c>
      <c r="N334" s="226" t="s">
        <v>56</v>
      </c>
      <c r="O334" s="88"/>
      <c r="P334" s="227">
        <f>O334*H334</f>
        <v>0</v>
      </c>
      <c r="Q334" s="227">
        <v>0</v>
      </c>
      <c r="R334" s="227">
        <f>Q334*H334</f>
        <v>0</v>
      </c>
      <c r="S334" s="227">
        <v>0</v>
      </c>
      <c r="T334" s="228">
        <f>S334*H334</f>
        <v>0</v>
      </c>
      <c r="U334" s="42"/>
      <c r="V334" s="42"/>
      <c r="W334" s="42"/>
      <c r="X334" s="42"/>
      <c r="Y334" s="42"/>
      <c r="Z334" s="42"/>
      <c r="AA334" s="42"/>
      <c r="AB334" s="42"/>
      <c r="AC334" s="42"/>
      <c r="AD334" s="42"/>
      <c r="AE334" s="42"/>
      <c r="AR334" s="229" t="s">
        <v>462</v>
      </c>
      <c r="AT334" s="229" t="s">
        <v>243</v>
      </c>
      <c r="AU334" s="229" t="s">
        <v>113</v>
      </c>
      <c r="AY334" s="20" t="s">
        <v>241</v>
      </c>
      <c r="BE334" s="230">
        <f>IF(N334="základní",J334,0)</f>
        <v>0</v>
      </c>
      <c r="BF334" s="230">
        <f>IF(N334="snížená",J334,0)</f>
        <v>0</v>
      </c>
      <c r="BG334" s="230">
        <f>IF(N334="zákl. přenesená",J334,0)</f>
        <v>0</v>
      </c>
      <c r="BH334" s="230">
        <f>IF(N334="sníž. přenesená",J334,0)</f>
        <v>0</v>
      </c>
      <c r="BI334" s="230">
        <f>IF(N334="nulová",J334,0)</f>
        <v>0</v>
      </c>
      <c r="BJ334" s="20" t="s">
        <v>23</v>
      </c>
      <c r="BK334" s="230">
        <f>ROUND(I334*H334,2)</f>
        <v>0</v>
      </c>
      <c r="BL334" s="20" t="s">
        <v>462</v>
      </c>
      <c r="BM334" s="229" t="s">
        <v>3872</v>
      </c>
    </row>
    <row r="335" s="2" customFormat="1" ht="37.8" customHeight="1">
      <c r="A335" s="42"/>
      <c r="B335" s="43"/>
      <c r="C335" s="280" t="s">
        <v>2264</v>
      </c>
      <c r="D335" s="280" t="s">
        <v>463</v>
      </c>
      <c r="E335" s="281" t="s">
        <v>11144</v>
      </c>
      <c r="F335" s="282" t="s">
        <v>11145</v>
      </c>
      <c r="G335" s="283" t="s">
        <v>561</v>
      </c>
      <c r="H335" s="284">
        <v>4</v>
      </c>
      <c r="I335" s="285"/>
      <c r="J335" s="286">
        <f>ROUND(I335*H335,2)</f>
        <v>0</v>
      </c>
      <c r="K335" s="282" t="s">
        <v>39</v>
      </c>
      <c r="L335" s="287"/>
      <c r="M335" s="288" t="s">
        <v>39</v>
      </c>
      <c r="N335" s="289" t="s">
        <v>56</v>
      </c>
      <c r="O335" s="88"/>
      <c r="P335" s="227">
        <f>O335*H335</f>
        <v>0</v>
      </c>
      <c r="Q335" s="227">
        <v>0</v>
      </c>
      <c r="R335" s="227">
        <f>Q335*H335</f>
        <v>0</v>
      </c>
      <c r="S335" s="227">
        <v>0</v>
      </c>
      <c r="T335" s="228">
        <f>S335*H335</f>
        <v>0</v>
      </c>
      <c r="U335" s="42"/>
      <c r="V335" s="42"/>
      <c r="W335" s="42"/>
      <c r="X335" s="42"/>
      <c r="Y335" s="42"/>
      <c r="Z335" s="42"/>
      <c r="AA335" s="42"/>
      <c r="AB335" s="42"/>
      <c r="AC335" s="42"/>
      <c r="AD335" s="42"/>
      <c r="AE335" s="42"/>
      <c r="AR335" s="229" t="s">
        <v>660</v>
      </c>
      <c r="AT335" s="229" t="s">
        <v>463</v>
      </c>
      <c r="AU335" s="229" t="s">
        <v>113</v>
      </c>
      <c r="AY335" s="20" t="s">
        <v>241</v>
      </c>
      <c r="BE335" s="230">
        <f>IF(N335="základní",J335,0)</f>
        <v>0</v>
      </c>
      <c r="BF335" s="230">
        <f>IF(N335="snížená",J335,0)</f>
        <v>0</v>
      </c>
      <c r="BG335" s="230">
        <f>IF(N335="zákl. přenesená",J335,0)</f>
        <v>0</v>
      </c>
      <c r="BH335" s="230">
        <f>IF(N335="sníž. přenesená",J335,0)</f>
        <v>0</v>
      </c>
      <c r="BI335" s="230">
        <f>IF(N335="nulová",J335,0)</f>
        <v>0</v>
      </c>
      <c r="BJ335" s="20" t="s">
        <v>23</v>
      </c>
      <c r="BK335" s="230">
        <f>ROUND(I335*H335,2)</f>
        <v>0</v>
      </c>
      <c r="BL335" s="20" t="s">
        <v>462</v>
      </c>
      <c r="BM335" s="229" t="s">
        <v>3857</v>
      </c>
    </row>
    <row r="336" s="2" customFormat="1" ht="16.5" customHeight="1">
      <c r="A336" s="42"/>
      <c r="B336" s="43"/>
      <c r="C336" s="280" t="s">
        <v>2284</v>
      </c>
      <c r="D336" s="280" t="s">
        <v>463</v>
      </c>
      <c r="E336" s="281" t="s">
        <v>11146</v>
      </c>
      <c r="F336" s="282" t="s">
        <v>11147</v>
      </c>
      <c r="G336" s="283" t="s">
        <v>561</v>
      </c>
      <c r="H336" s="284">
        <v>50</v>
      </c>
      <c r="I336" s="285"/>
      <c r="J336" s="286">
        <f>ROUND(I336*H336,2)</f>
        <v>0</v>
      </c>
      <c r="K336" s="282" t="s">
        <v>39</v>
      </c>
      <c r="L336" s="287"/>
      <c r="M336" s="288" t="s">
        <v>39</v>
      </c>
      <c r="N336" s="289" t="s">
        <v>56</v>
      </c>
      <c r="O336" s="88"/>
      <c r="P336" s="227">
        <f>O336*H336</f>
        <v>0</v>
      </c>
      <c r="Q336" s="227">
        <v>0</v>
      </c>
      <c r="R336" s="227">
        <f>Q336*H336</f>
        <v>0</v>
      </c>
      <c r="S336" s="227">
        <v>0</v>
      </c>
      <c r="T336" s="228">
        <f>S336*H336</f>
        <v>0</v>
      </c>
      <c r="U336" s="42"/>
      <c r="V336" s="42"/>
      <c r="W336" s="42"/>
      <c r="X336" s="42"/>
      <c r="Y336" s="42"/>
      <c r="Z336" s="42"/>
      <c r="AA336" s="42"/>
      <c r="AB336" s="42"/>
      <c r="AC336" s="42"/>
      <c r="AD336" s="42"/>
      <c r="AE336" s="42"/>
      <c r="AR336" s="229" t="s">
        <v>660</v>
      </c>
      <c r="AT336" s="229" t="s">
        <v>463</v>
      </c>
      <c r="AU336" s="229" t="s">
        <v>113</v>
      </c>
      <c r="AY336" s="20" t="s">
        <v>241</v>
      </c>
      <c r="BE336" s="230">
        <f>IF(N336="základní",J336,0)</f>
        <v>0</v>
      </c>
      <c r="BF336" s="230">
        <f>IF(N336="snížená",J336,0)</f>
        <v>0</v>
      </c>
      <c r="BG336" s="230">
        <f>IF(N336="zákl. přenesená",J336,0)</f>
        <v>0</v>
      </c>
      <c r="BH336" s="230">
        <f>IF(N336="sníž. přenesená",J336,0)</f>
        <v>0</v>
      </c>
      <c r="BI336" s="230">
        <f>IF(N336="nulová",J336,0)</f>
        <v>0</v>
      </c>
      <c r="BJ336" s="20" t="s">
        <v>23</v>
      </c>
      <c r="BK336" s="230">
        <f>ROUND(I336*H336,2)</f>
        <v>0</v>
      </c>
      <c r="BL336" s="20" t="s">
        <v>462</v>
      </c>
      <c r="BM336" s="229" t="s">
        <v>3893</v>
      </c>
    </row>
    <row r="337" s="2" customFormat="1" ht="21.75" customHeight="1">
      <c r="A337" s="42"/>
      <c r="B337" s="43"/>
      <c r="C337" s="218" t="s">
        <v>2293</v>
      </c>
      <c r="D337" s="218" t="s">
        <v>243</v>
      </c>
      <c r="E337" s="219" t="s">
        <v>11148</v>
      </c>
      <c r="F337" s="220" t="s">
        <v>11149</v>
      </c>
      <c r="G337" s="221" t="s">
        <v>561</v>
      </c>
      <c r="H337" s="222">
        <v>1</v>
      </c>
      <c r="I337" s="223"/>
      <c r="J337" s="224">
        <f>ROUND(I337*H337,2)</f>
        <v>0</v>
      </c>
      <c r="K337" s="220" t="s">
        <v>247</v>
      </c>
      <c r="L337" s="48"/>
      <c r="M337" s="225" t="s">
        <v>39</v>
      </c>
      <c r="N337" s="226" t="s">
        <v>56</v>
      </c>
      <c r="O337" s="88"/>
      <c r="P337" s="227">
        <f>O337*H337</f>
        <v>0</v>
      </c>
      <c r="Q337" s="227">
        <v>0</v>
      </c>
      <c r="R337" s="227">
        <f>Q337*H337</f>
        <v>0</v>
      </c>
      <c r="S337" s="227">
        <v>0</v>
      </c>
      <c r="T337" s="228">
        <f>S337*H337</f>
        <v>0</v>
      </c>
      <c r="U337" s="42"/>
      <c r="V337" s="42"/>
      <c r="W337" s="42"/>
      <c r="X337" s="42"/>
      <c r="Y337" s="42"/>
      <c r="Z337" s="42"/>
      <c r="AA337" s="42"/>
      <c r="AB337" s="42"/>
      <c r="AC337" s="42"/>
      <c r="AD337" s="42"/>
      <c r="AE337" s="42"/>
      <c r="AR337" s="229" t="s">
        <v>462</v>
      </c>
      <c r="AT337" s="229" t="s">
        <v>243</v>
      </c>
      <c r="AU337" s="229" t="s">
        <v>113</v>
      </c>
      <c r="AY337" s="20" t="s">
        <v>241</v>
      </c>
      <c r="BE337" s="230">
        <f>IF(N337="základní",J337,0)</f>
        <v>0</v>
      </c>
      <c r="BF337" s="230">
        <f>IF(N337="snížená",J337,0)</f>
        <v>0</v>
      </c>
      <c r="BG337" s="230">
        <f>IF(N337="zákl. přenesená",J337,0)</f>
        <v>0</v>
      </c>
      <c r="BH337" s="230">
        <f>IF(N337="sníž. přenesená",J337,0)</f>
        <v>0</v>
      </c>
      <c r="BI337" s="230">
        <f>IF(N337="nulová",J337,0)</f>
        <v>0</v>
      </c>
      <c r="BJ337" s="20" t="s">
        <v>23</v>
      </c>
      <c r="BK337" s="230">
        <f>ROUND(I337*H337,2)</f>
        <v>0</v>
      </c>
      <c r="BL337" s="20" t="s">
        <v>462</v>
      </c>
      <c r="BM337" s="229" t="s">
        <v>3928</v>
      </c>
    </row>
    <row r="338" s="2" customFormat="1">
      <c r="A338" s="42"/>
      <c r="B338" s="43"/>
      <c r="C338" s="44"/>
      <c r="D338" s="231" t="s">
        <v>250</v>
      </c>
      <c r="E338" s="44"/>
      <c r="F338" s="232" t="s">
        <v>11150</v>
      </c>
      <c r="G338" s="44"/>
      <c r="H338" s="44"/>
      <c r="I338" s="233"/>
      <c r="J338" s="44"/>
      <c r="K338" s="44"/>
      <c r="L338" s="48"/>
      <c r="M338" s="234"/>
      <c r="N338" s="235"/>
      <c r="O338" s="88"/>
      <c r="P338" s="88"/>
      <c r="Q338" s="88"/>
      <c r="R338" s="88"/>
      <c r="S338" s="88"/>
      <c r="T338" s="89"/>
      <c r="U338" s="42"/>
      <c r="V338" s="42"/>
      <c r="W338" s="42"/>
      <c r="X338" s="42"/>
      <c r="Y338" s="42"/>
      <c r="Z338" s="42"/>
      <c r="AA338" s="42"/>
      <c r="AB338" s="42"/>
      <c r="AC338" s="42"/>
      <c r="AD338" s="42"/>
      <c r="AE338" s="42"/>
      <c r="AT338" s="20" t="s">
        <v>250</v>
      </c>
      <c r="AU338" s="20" t="s">
        <v>113</v>
      </c>
    </row>
    <row r="339" s="2" customFormat="1" ht="16.5" customHeight="1">
      <c r="A339" s="42"/>
      <c r="B339" s="43"/>
      <c r="C339" s="280" t="s">
        <v>2300</v>
      </c>
      <c r="D339" s="280" t="s">
        <v>463</v>
      </c>
      <c r="E339" s="281" t="s">
        <v>11151</v>
      </c>
      <c r="F339" s="282" t="s">
        <v>11152</v>
      </c>
      <c r="G339" s="283" t="s">
        <v>561</v>
      </c>
      <c r="H339" s="284">
        <v>1</v>
      </c>
      <c r="I339" s="285"/>
      <c r="J339" s="286">
        <f>ROUND(I339*H339,2)</f>
        <v>0</v>
      </c>
      <c r="K339" s="282" t="s">
        <v>39</v>
      </c>
      <c r="L339" s="287"/>
      <c r="M339" s="288" t="s">
        <v>39</v>
      </c>
      <c r="N339" s="289" t="s">
        <v>56</v>
      </c>
      <c r="O339" s="88"/>
      <c r="P339" s="227">
        <f>O339*H339</f>
        <v>0</v>
      </c>
      <c r="Q339" s="227">
        <v>0</v>
      </c>
      <c r="R339" s="227">
        <f>Q339*H339</f>
        <v>0</v>
      </c>
      <c r="S339" s="227">
        <v>0</v>
      </c>
      <c r="T339" s="228">
        <f>S339*H339</f>
        <v>0</v>
      </c>
      <c r="U339" s="42"/>
      <c r="V339" s="42"/>
      <c r="W339" s="42"/>
      <c r="X339" s="42"/>
      <c r="Y339" s="42"/>
      <c r="Z339" s="42"/>
      <c r="AA339" s="42"/>
      <c r="AB339" s="42"/>
      <c r="AC339" s="42"/>
      <c r="AD339" s="42"/>
      <c r="AE339" s="42"/>
      <c r="AR339" s="229" t="s">
        <v>660</v>
      </c>
      <c r="AT339" s="229" t="s">
        <v>463</v>
      </c>
      <c r="AU339" s="229" t="s">
        <v>113</v>
      </c>
      <c r="AY339" s="20" t="s">
        <v>241</v>
      </c>
      <c r="BE339" s="230">
        <f>IF(N339="základní",J339,0)</f>
        <v>0</v>
      </c>
      <c r="BF339" s="230">
        <f>IF(N339="snížená",J339,0)</f>
        <v>0</v>
      </c>
      <c r="BG339" s="230">
        <f>IF(N339="zákl. přenesená",J339,0)</f>
        <v>0</v>
      </c>
      <c r="BH339" s="230">
        <f>IF(N339="sníž. přenesená",J339,0)</f>
        <v>0</v>
      </c>
      <c r="BI339" s="230">
        <f>IF(N339="nulová",J339,0)</f>
        <v>0</v>
      </c>
      <c r="BJ339" s="20" t="s">
        <v>23</v>
      </c>
      <c r="BK339" s="230">
        <f>ROUND(I339*H339,2)</f>
        <v>0</v>
      </c>
      <c r="BL339" s="20" t="s">
        <v>462</v>
      </c>
      <c r="BM339" s="229" t="s">
        <v>3905</v>
      </c>
    </row>
    <row r="340" s="2" customFormat="1" ht="16.5" customHeight="1">
      <c r="A340" s="42"/>
      <c r="B340" s="43"/>
      <c r="C340" s="218" t="s">
        <v>2305</v>
      </c>
      <c r="D340" s="218" t="s">
        <v>243</v>
      </c>
      <c r="E340" s="219" t="s">
        <v>11153</v>
      </c>
      <c r="F340" s="220" t="s">
        <v>11154</v>
      </c>
      <c r="G340" s="221" t="s">
        <v>561</v>
      </c>
      <c r="H340" s="222">
        <v>4</v>
      </c>
      <c r="I340" s="223"/>
      <c r="J340" s="224">
        <f>ROUND(I340*H340,2)</f>
        <v>0</v>
      </c>
      <c r="K340" s="220" t="s">
        <v>247</v>
      </c>
      <c r="L340" s="48"/>
      <c r="M340" s="225" t="s">
        <v>39</v>
      </c>
      <c r="N340" s="226" t="s">
        <v>56</v>
      </c>
      <c r="O340" s="88"/>
      <c r="P340" s="227">
        <f>O340*H340</f>
        <v>0</v>
      </c>
      <c r="Q340" s="227">
        <v>0</v>
      </c>
      <c r="R340" s="227">
        <f>Q340*H340</f>
        <v>0</v>
      </c>
      <c r="S340" s="227">
        <v>0</v>
      </c>
      <c r="T340" s="228">
        <f>S340*H340</f>
        <v>0</v>
      </c>
      <c r="U340" s="42"/>
      <c r="V340" s="42"/>
      <c r="W340" s="42"/>
      <c r="X340" s="42"/>
      <c r="Y340" s="42"/>
      <c r="Z340" s="42"/>
      <c r="AA340" s="42"/>
      <c r="AB340" s="42"/>
      <c r="AC340" s="42"/>
      <c r="AD340" s="42"/>
      <c r="AE340" s="42"/>
      <c r="AR340" s="229" t="s">
        <v>462</v>
      </c>
      <c r="AT340" s="229" t="s">
        <v>243</v>
      </c>
      <c r="AU340" s="229" t="s">
        <v>113</v>
      </c>
      <c r="AY340" s="20" t="s">
        <v>241</v>
      </c>
      <c r="BE340" s="230">
        <f>IF(N340="základní",J340,0)</f>
        <v>0</v>
      </c>
      <c r="BF340" s="230">
        <f>IF(N340="snížená",J340,0)</f>
        <v>0</v>
      </c>
      <c r="BG340" s="230">
        <f>IF(N340="zákl. přenesená",J340,0)</f>
        <v>0</v>
      </c>
      <c r="BH340" s="230">
        <f>IF(N340="sníž. přenesená",J340,0)</f>
        <v>0</v>
      </c>
      <c r="BI340" s="230">
        <f>IF(N340="nulová",J340,0)</f>
        <v>0</v>
      </c>
      <c r="BJ340" s="20" t="s">
        <v>23</v>
      </c>
      <c r="BK340" s="230">
        <f>ROUND(I340*H340,2)</f>
        <v>0</v>
      </c>
      <c r="BL340" s="20" t="s">
        <v>462</v>
      </c>
      <c r="BM340" s="229" t="s">
        <v>3972</v>
      </c>
    </row>
    <row r="341" s="2" customFormat="1">
      <c r="A341" s="42"/>
      <c r="B341" s="43"/>
      <c r="C341" s="44"/>
      <c r="D341" s="231" t="s">
        <v>250</v>
      </c>
      <c r="E341" s="44"/>
      <c r="F341" s="232" t="s">
        <v>11155</v>
      </c>
      <c r="G341" s="44"/>
      <c r="H341" s="44"/>
      <c r="I341" s="233"/>
      <c r="J341" s="44"/>
      <c r="K341" s="44"/>
      <c r="L341" s="48"/>
      <c r="M341" s="234"/>
      <c r="N341" s="235"/>
      <c r="O341" s="88"/>
      <c r="P341" s="88"/>
      <c r="Q341" s="88"/>
      <c r="R341" s="88"/>
      <c r="S341" s="88"/>
      <c r="T341" s="89"/>
      <c r="U341" s="42"/>
      <c r="V341" s="42"/>
      <c r="W341" s="42"/>
      <c r="X341" s="42"/>
      <c r="Y341" s="42"/>
      <c r="Z341" s="42"/>
      <c r="AA341" s="42"/>
      <c r="AB341" s="42"/>
      <c r="AC341" s="42"/>
      <c r="AD341" s="42"/>
      <c r="AE341" s="42"/>
      <c r="AT341" s="20" t="s">
        <v>250</v>
      </c>
      <c r="AU341" s="20" t="s">
        <v>113</v>
      </c>
    </row>
    <row r="342" s="2" customFormat="1" ht="16.5" customHeight="1">
      <c r="A342" s="42"/>
      <c r="B342" s="43"/>
      <c r="C342" s="280" t="s">
        <v>2310</v>
      </c>
      <c r="D342" s="280" t="s">
        <v>463</v>
      </c>
      <c r="E342" s="281" t="s">
        <v>11156</v>
      </c>
      <c r="F342" s="282" t="s">
        <v>11157</v>
      </c>
      <c r="G342" s="283" t="s">
        <v>561</v>
      </c>
      <c r="H342" s="284">
        <v>4</v>
      </c>
      <c r="I342" s="285"/>
      <c r="J342" s="286">
        <f>ROUND(I342*H342,2)</f>
        <v>0</v>
      </c>
      <c r="K342" s="282" t="s">
        <v>39</v>
      </c>
      <c r="L342" s="287"/>
      <c r="M342" s="288" t="s">
        <v>39</v>
      </c>
      <c r="N342" s="289" t="s">
        <v>56</v>
      </c>
      <c r="O342" s="88"/>
      <c r="P342" s="227">
        <f>O342*H342</f>
        <v>0</v>
      </c>
      <c r="Q342" s="227">
        <v>0</v>
      </c>
      <c r="R342" s="227">
        <f>Q342*H342</f>
        <v>0</v>
      </c>
      <c r="S342" s="227">
        <v>0</v>
      </c>
      <c r="T342" s="228">
        <f>S342*H342</f>
        <v>0</v>
      </c>
      <c r="U342" s="42"/>
      <c r="V342" s="42"/>
      <c r="W342" s="42"/>
      <c r="X342" s="42"/>
      <c r="Y342" s="42"/>
      <c r="Z342" s="42"/>
      <c r="AA342" s="42"/>
      <c r="AB342" s="42"/>
      <c r="AC342" s="42"/>
      <c r="AD342" s="42"/>
      <c r="AE342" s="42"/>
      <c r="AR342" s="229" t="s">
        <v>660</v>
      </c>
      <c r="AT342" s="229" t="s">
        <v>463</v>
      </c>
      <c r="AU342" s="229" t="s">
        <v>113</v>
      </c>
      <c r="AY342" s="20" t="s">
        <v>241</v>
      </c>
      <c r="BE342" s="230">
        <f>IF(N342="základní",J342,0)</f>
        <v>0</v>
      </c>
      <c r="BF342" s="230">
        <f>IF(N342="snížená",J342,0)</f>
        <v>0</v>
      </c>
      <c r="BG342" s="230">
        <f>IF(N342="zákl. přenesená",J342,0)</f>
        <v>0</v>
      </c>
      <c r="BH342" s="230">
        <f>IF(N342="sníž. přenesená",J342,0)</f>
        <v>0</v>
      </c>
      <c r="BI342" s="230">
        <f>IF(N342="nulová",J342,0)</f>
        <v>0</v>
      </c>
      <c r="BJ342" s="20" t="s">
        <v>23</v>
      </c>
      <c r="BK342" s="230">
        <f>ROUND(I342*H342,2)</f>
        <v>0</v>
      </c>
      <c r="BL342" s="20" t="s">
        <v>462</v>
      </c>
      <c r="BM342" s="229" t="s">
        <v>3946</v>
      </c>
    </row>
    <row r="343" s="2" customFormat="1" ht="16.5" customHeight="1">
      <c r="A343" s="42"/>
      <c r="B343" s="43"/>
      <c r="C343" s="218" t="s">
        <v>2316</v>
      </c>
      <c r="D343" s="218" t="s">
        <v>243</v>
      </c>
      <c r="E343" s="219" t="s">
        <v>11158</v>
      </c>
      <c r="F343" s="220" t="s">
        <v>11159</v>
      </c>
      <c r="G343" s="221" t="s">
        <v>561</v>
      </c>
      <c r="H343" s="222">
        <v>3</v>
      </c>
      <c r="I343" s="223"/>
      <c r="J343" s="224">
        <f>ROUND(I343*H343,2)</f>
        <v>0</v>
      </c>
      <c r="K343" s="220" t="s">
        <v>247</v>
      </c>
      <c r="L343" s="48"/>
      <c r="M343" s="225" t="s">
        <v>39</v>
      </c>
      <c r="N343" s="226" t="s">
        <v>56</v>
      </c>
      <c r="O343" s="88"/>
      <c r="P343" s="227">
        <f>O343*H343</f>
        <v>0</v>
      </c>
      <c r="Q343" s="227">
        <v>0</v>
      </c>
      <c r="R343" s="227">
        <f>Q343*H343</f>
        <v>0</v>
      </c>
      <c r="S343" s="227">
        <v>0</v>
      </c>
      <c r="T343" s="228">
        <f>S343*H343</f>
        <v>0</v>
      </c>
      <c r="U343" s="42"/>
      <c r="V343" s="42"/>
      <c r="W343" s="42"/>
      <c r="X343" s="42"/>
      <c r="Y343" s="42"/>
      <c r="Z343" s="42"/>
      <c r="AA343" s="42"/>
      <c r="AB343" s="42"/>
      <c r="AC343" s="42"/>
      <c r="AD343" s="42"/>
      <c r="AE343" s="42"/>
      <c r="AR343" s="229" t="s">
        <v>462</v>
      </c>
      <c r="AT343" s="229" t="s">
        <v>243</v>
      </c>
      <c r="AU343" s="229" t="s">
        <v>113</v>
      </c>
      <c r="AY343" s="20" t="s">
        <v>241</v>
      </c>
      <c r="BE343" s="230">
        <f>IF(N343="základní",J343,0)</f>
        <v>0</v>
      </c>
      <c r="BF343" s="230">
        <f>IF(N343="snížená",J343,0)</f>
        <v>0</v>
      </c>
      <c r="BG343" s="230">
        <f>IF(N343="zákl. přenesená",J343,0)</f>
        <v>0</v>
      </c>
      <c r="BH343" s="230">
        <f>IF(N343="sníž. přenesená",J343,0)</f>
        <v>0</v>
      </c>
      <c r="BI343" s="230">
        <f>IF(N343="nulová",J343,0)</f>
        <v>0</v>
      </c>
      <c r="BJ343" s="20" t="s">
        <v>23</v>
      </c>
      <c r="BK343" s="230">
        <f>ROUND(I343*H343,2)</f>
        <v>0</v>
      </c>
      <c r="BL343" s="20" t="s">
        <v>462</v>
      </c>
      <c r="BM343" s="229" t="s">
        <v>3996</v>
      </c>
    </row>
    <row r="344" s="2" customFormat="1">
      <c r="A344" s="42"/>
      <c r="B344" s="43"/>
      <c r="C344" s="44"/>
      <c r="D344" s="231" t="s">
        <v>250</v>
      </c>
      <c r="E344" s="44"/>
      <c r="F344" s="232" t="s">
        <v>11160</v>
      </c>
      <c r="G344" s="44"/>
      <c r="H344" s="44"/>
      <c r="I344" s="233"/>
      <c r="J344" s="44"/>
      <c r="K344" s="44"/>
      <c r="L344" s="48"/>
      <c r="M344" s="234"/>
      <c r="N344" s="235"/>
      <c r="O344" s="88"/>
      <c r="P344" s="88"/>
      <c r="Q344" s="88"/>
      <c r="R344" s="88"/>
      <c r="S344" s="88"/>
      <c r="T344" s="89"/>
      <c r="U344" s="42"/>
      <c r="V344" s="42"/>
      <c r="W344" s="42"/>
      <c r="X344" s="42"/>
      <c r="Y344" s="42"/>
      <c r="Z344" s="42"/>
      <c r="AA344" s="42"/>
      <c r="AB344" s="42"/>
      <c r="AC344" s="42"/>
      <c r="AD344" s="42"/>
      <c r="AE344" s="42"/>
      <c r="AT344" s="20" t="s">
        <v>250</v>
      </c>
      <c r="AU344" s="20" t="s">
        <v>113</v>
      </c>
    </row>
    <row r="345" s="2" customFormat="1" ht="16.5" customHeight="1">
      <c r="A345" s="42"/>
      <c r="B345" s="43"/>
      <c r="C345" s="280" t="s">
        <v>2325</v>
      </c>
      <c r="D345" s="280" t="s">
        <v>463</v>
      </c>
      <c r="E345" s="281" t="s">
        <v>11161</v>
      </c>
      <c r="F345" s="282" t="s">
        <v>11162</v>
      </c>
      <c r="G345" s="283" t="s">
        <v>561</v>
      </c>
      <c r="H345" s="284">
        <v>3</v>
      </c>
      <c r="I345" s="285"/>
      <c r="J345" s="286">
        <f>ROUND(I345*H345,2)</f>
        <v>0</v>
      </c>
      <c r="K345" s="282" t="s">
        <v>39</v>
      </c>
      <c r="L345" s="287"/>
      <c r="M345" s="288" t="s">
        <v>39</v>
      </c>
      <c r="N345" s="289" t="s">
        <v>56</v>
      </c>
      <c r="O345" s="88"/>
      <c r="P345" s="227">
        <f>O345*H345</f>
        <v>0</v>
      </c>
      <c r="Q345" s="227">
        <v>0</v>
      </c>
      <c r="R345" s="227">
        <f>Q345*H345</f>
        <v>0</v>
      </c>
      <c r="S345" s="227">
        <v>0</v>
      </c>
      <c r="T345" s="228">
        <f>S345*H345</f>
        <v>0</v>
      </c>
      <c r="U345" s="42"/>
      <c r="V345" s="42"/>
      <c r="W345" s="42"/>
      <c r="X345" s="42"/>
      <c r="Y345" s="42"/>
      <c r="Z345" s="42"/>
      <c r="AA345" s="42"/>
      <c r="AB345" s="42"/>
      <c r="AC345" s="42"/>
      <c r="AD345" s="42"/>
      <c r="AE345" s="42"/>
      <c r="AR345" s="229" t="s">
        <v>660</v>
      </c>
      <c r="AT345" s="229" t="s">
        <v>463</v>
      </c>
      <c r="AU345" s="229" t="s">
        <v>113</v>
      </c>
      <c r="AY345" s="20" t="s">
        <v>241</v>
      </c>
      <c r="BE345" s="230">
        <f>IF(N345="základní",J345,0)</f>
        <v>0</v>
      </c>
      <c r="BF345" s="230">
        <f>IF(N345="snížená",J345,0)</f>
        <v>0</v>
      </c>
      <c r="BG345" s="230">
        <f>IF(N345="zákl. přenesená",J345,0)</f>
        <v>0</v>
      </c>
      <c r="BH345" s="230">
        <f>IF(N345="sníž. přenesená",J345,0)</f>
        <v>0</v>
      </c>
      <c r="BI345" s="230">
        <f>IF(N345="nulová",J345,0)</f>
        <v>0</v>
      </c>
      <c r="BJ345" s="20" t="s">
        <v>23</v>
      </c>
      <c r="BK345" s="230">
        <f>ROUND(I345*H345,2)</f>
        <v>0</v>
      </c>
      <c r="BL345" s="20" t="s">
        <v>462</v>
      </c>
      <c r="BM345" s="229" t="s">
        <v>3985</v>
      </c>
    </row>
    <row r="346" s="2" customFormat="1" ht="16.5" customHeight="1">
      <c r="A346" s="42"/>
      <c r="B346" s="43"/>
      <c r="C346" s="218" t="s">
        <v>2332</v>
      </c>
      <c r="D346" s="218" t="s">
        <v>243</v>
      </c>
      <c r="E346" s="219" t="s">
        <v>10937</v>
      </c>
      <c r="F346" s="220" t="s">
        <v>10938</v>
      </c>
      <c r="G346" s="221" t="s">
        <v>8371</v>
      </c>
      <c r="H346" s="222">
        <v>24</v>
      </c>
      <c r="I346" s="223"/>
      <c r="J346" s="224">
        <f>ROUND(I346*H346,2)</f>
        <v>0</v>
      </c>
      <c r="K346" s="220" t="s">
        <v>247</v>
      </c>
      <c r="L346" s="48"/>
      <c r="M346" s="225" t="s">
        <v>39</v>
      </c>
      <c r="N346" s="226" t="s">
        <v>56</v>
      </c>
      <c r="O346" s="88"/>
      <c r="P346" s="227">
        <f>O346*H346</f>
        <v>0</v>
      </c>
      <c r="Q346" s="227">
        <v>0</v>
      </c>
      <c r="R346" s="227">
        <f>Q346*H346</f>
        <v>0</v>
      </c>
      <c r="S346" s="227">
        <v>0</v>
      </c>
      <c r="T346" s="228">
        <f>S346*H346</f>
        <v>0</v>
      </c>
      <c r="U346" s="42"/>
      <c r="V346" s="42"/>
      <c r="W346" s="42"/>
      <c r="X346" s="42"/>
      <c r="Y346" s="42"/>
      <c r="Z346" s="42"/>
      <c r="AA346" s="42"/>
      <c r="AB346" s="42"/>
      <c r="AC346" s="42"/>
      <c r="AD346" s="42"/>
      <c r="AE346" s="42"/>
      <c r="AR346" s="229" t="s">
        <v>5325</v>
      </c>
      <c r="AT346" s="229" t="s">
        <v>243</v>
      </c>
      <c r="AU346" s="229" t="s">
        <v>113</v>
      </c>
      <c r="AY346" s="20" t="s">
        <v>241</v>
      </c>
      <c r="BE346" s="230">
        <f>IF(N346="základní",J346,0)</f>
        <v>0</v>
      </c>
      <c r="BF346" s="230">
        <f>IF(N346="snížená",J346,0)</f>
        <v>0</v>
      </c>
      <c r="BG346" s="230">
        <f>IF(N346="zákl. přenesená",J346,0)</f>
        <v>0</v>
      </c>
      <c r="BH346" s="230">
        <f>IF(N346="sníž. přenesená",J346,0)</f>
        <v>0</v>
      </c>
      <c r="BI346" s="230">
        <f>IF(N346="nulová",J346,0)</f>
        <v>0</v>
      </c>
      <c r="BJ346" s="20" t="s">
        <v>23</v>
      </c>
      <c r="BK346" s="230">
        <f>ROUND(I346*H346,2)</f>
        <v>0</v>
      </c>
      <c r="BL346" s="20" t="s">
        <v>5325</v>
      </c>
      <c r="BM346" s="229" t="s">
        <v>4013</v>
      </c>
    </row>
    <row r="347" s="2" customFormat="1">
      <c r="A347" s="42"/>
      <c r="B347" s="43"/>
      <c r="C347" s="44"/>
      <c r="D347" s="231" t="s">
        <v>250</v>
      </c>
      <c r="E347" s="44"/>
      <c r="F347" s="232" t="s">
        <v>10940</v>
      </c>
      <c r="G347" s="44"/>
      <c r="H347" s="44"/>
      <c r="I347" s="233"/>
      <c r="J347" s="44"/>
      <c r="K347" s="44"/>
      <c r="L347" s="48"/>
      <c r="M347" s="234"/>
      <c r="N347" s="235"/>
      <c r="O347" s="88"/>
      <c r="P347" s="88"/>
      <c r="Q347" s="88"/>
      <c r="R347" s="88"/>
      <c r="S347" s="88"/>
      <c r="T347" s="89"/>
      <c r="U347" s="42"/>
      <c r="V347" s="42"/>
      <c r="W347" s="42"/>
      <c r="X347" s="42"/>
      <c r="Y347" s="42"/>
      <c r="Z347" s="42"/>
      <c r="AA347" s="42"/>
      <c r="AB347" s="42"/>
      <c r="AC347" s="42"/>
      <c r="AD347" s="42"/>
      <c r="AE347" s="42"/>
      <c r="AT347" s="20" t="s">
        <v>250</v>
      </c>
      <c r="AU347" s="20" t="s">
        <v>113</v>
      </c>
    </row>
    <row r="348" s="13" customFormat="1">
      <c r="A348" s="13"/>
      <c r="B348" s="236"/>
      <c r="C348" s="237"/>
      <c r="D348" s="238" t="s">
        <v>252</v>
      </c>
      <c r="E348" s="239" t="s">
        <v>39</v>
      </c>
      <c r="F348" s="240" t="s">
        <v>11163</v>
      </c>
      <c r="G348" s="237"/>
      <c r="H348" s="239" t="s">
        <v>39</v>
      </c>
      <c r="I348" s="241"/>
      <c r="J348" s="237"/>
      <c r="K348" s="237"/>
      <c r="L348" s="242"/>
      <c r="M348" s="243"/>
      <c r="N348" s="244"/>
      <c r="O348" s="244"/>
      <c r="P348" s="244"/>
      <c r="Q348" s="244"/>
      <c r="R348" s="244"/>
      <c r="S348" s="244"/>
      <c r="T348" s="245"/>
      <c r="U348" s="13"/>
      <c r="V348" s="13"/>
      <c r="W348" s="13"/>
      <c r="X348" s="13"/>
      <c r="Y348" s="13"/>
      <c r="Z348" s="13"/>
      <c r="AA348" s="13"/>
      <c r="AB348" s="13"/>
      <c r="AC348" s="13"/>
      <c r="AD348" s="13"/>
      <c r="AE348" s="13"/>
      <c r="AT348" s="246" t="s">
        <v>252</v>
      </c>
      <c r="AU348" s="246" t="s">
        <v>113</v>
      </c>
      <c r="AV348" s="13" t="s">
        <v>23</v>
      </c>
      <c r="AW348" s="13" t="s">
        <v>46</v>
      </c>
      <c r="AX348" s="13" t="s">
        <v>85</v>
      </c>
      <c r="AY348" s="246" t="s">
        <v>241</v>
      </c>
    </row>
    <row r="349" s="14" customFormat="1">
      <c r="A349" s="14"/>
      <c r="B349" s="247"/>
      <c r="C349" s="248"/>
      <c r="D349" s="238" t="s">
        <v>252</v>
      </c>
      <c r="E349" s="249" t="s">
        <v>39</v>
      </c>
      <c r="F349" s="250" t="s">
        <v>553</v>
      </c>
      <c r="G349" s="248"/>
      <c r="H349" s="251">
        <v>24</v>
      </c>
      <c r="I349" s="252"/>
      <c r="J349" s="248"/>
      <c r="K349" s="248"/>
      <c r="L349" s="253"/>
      <c r="M349" s="254"/>
      <c r="N349" s="255"/>
      <c r="O349" s="255"/>
      <c r="P349" s="255"/>
      <c r="Q349" s="255"/>
      <c r="R349" s="255"/>
      <c r="S349" s="255"/>
      <c r="T349" s="256"/>
      <c r="U349" s="14"/>
      <c r="V349" s="14"/>
      <c r="W349" s="14"/>
      <c r="X349" s="14"/>
      <c r="Y349" s="14"/>
      <c r="Z349" s="14"/>
      <c r="AA349" s="14"/>
      <c r="AB349" s="14"/>
      <c r="AC349" s="14"/>
      <c r="AD349" s="14"/>
      <c r="AE349" s="14"/>
      <c r="AT349" s="257" t="s">
        <v>252</v>
      </c>
      <c r="AU349" s="257" t="s">
        <v>113</v>
      </c>
      <c r="AV349" s="14" t="s">
        <v>93</v>
      </c>
      <c r="AW349" s="14" t="s">
        <v>46</v>
      </c>
      <c r="AX349" s="14" t="s">
        <v>23</v>
      </c>
      <c r="AY349" s="257" t="s">
        <v>241</v>
      </c>
    </row>
    <row r="350" s="2" customFormat="1" ht="24.15" customHeight="1">
      <c r="A350" s="42"/>
      <c r="B350" s="43"/>
      <c r="C350" s="218" t="s">
        <v>2337</v>
      </c>
      <c r="D350" s="218" t="s">
        <v>243</v>
      </c>
      <c r="E350" s="219" t="s">
        <v>10867</v>
      </c>
      <c r="F350" s="220" t="s">
        <v>10868</v>
      </c>
      <c r="G350" s="221" t="s">
        <v>8221</v>
      </c>
      <c r="H350" s="294"/>
      <c r="I350" s="223"/>
      <c r="J350" s="224">
        <f>ROUND(I350*H350,2)</f>
        <v>0</v>
      </c>
      <c r="K350" s="220" t="s">
        <v>247</v>
      </c>
      <c r="L350" s="48"/>
      <c r="M350" s="225" t="s">
        <v>39</v>
      </c>
      <c r="N350" s="226" t="s">
        <v>56</v>
      </c>
      <c r="O350" s="88"/>
      <c r="P350" s="227">
        <f>O350*H350</f>
        <v>0</v>
      </c>
      <c r="Q350" s="227">
        <v>0</v>
      </c>
      <c r="R350" s="227">
        <f>Q350*H350</f>
        <v>0</v>
      </c>
      <c r="S350" s="227">
        <v>0</v>
      </c>
      <c r="T350" s="228">
        <f>S350*H350</f>
        <v>0</v>
      </c>
      <c r="U350" s="42"/>
      <c r="V350" s="42"/>
      <c r="W350" s="42"/>
      <c r="X350" s="42"/>
      <c r="Y350" s="42"/>
      <c r="Z350" s="42"/>
      <c r="AA350" s="42"/>
      <c r="AB350" s="42"/>
      <c r="AC350" s="42"/>
      <c r="AD350" s="42"/>
      <c r="AE350" s="42"/>
      <c r="AR350" s="229" t="s">
        <v>5325</v>
      </c>
      <c r="AT350" s="229" t="s">
        <v>243</v>
      </c>
      <c r="AU350" s="229" t="s">
        <v>113</v>
      </c>
      <c r="AY350" s="20" t="s">
        <v>241</v>
      </c>
      <c r="BE350" s="230">
        <f>IF(N350="základní",J350,0)</f>
        <v>0</v>
      </c>
      <c r="BF350" s="230">
        <f>IF(N350="snížená",J350,0)</f>
        <v>0</v>
      </c>
      <c r="BG350" s="230">
        <f>IF(N350="zákl. přenesená",J350,0)</f>
        <v>0</v>
      </c>
      <c r="BH350" s="230">
        <f>IF(N350="sníž. přenesená",J350,0)</f>
        <v>0</v>
      </c>
      <c r="BI350" s="230">
        <f>IF(N350="nulová",J350,0)</f>
        <v>0</v>
      </c>
      <c r="BJ350" s="20" t="s">
        <v>23</v>
      </c>
      <c r="BK350" s="230">
        <f>ROUND(I350*H350,2)</f>
        <v>0</v>
      </c>
      <c r="BL350" s="20" t="s">
        <v>5325</v>
      </c>
      <c r="BM350" s="229" t="s">
        <v>11164</v>
      </c>
    </row>
    <row r="351" s="2" customFormat="1">
      <c r="A351" s="42"/>
      <c r="B351" s="43"/>
      <c r="C351" s="44"/>
      <c r="D351" s="231" t="s">
        <v>250</v>
      </c>
      <c r="E351" s="44"/>
      <c r="F351" s="232" t="s">
        <v>10870</v>
      </c>
      <c r="G351" s="44"/>
      <c r="H351" s="44"/>
      <c r="I351" s="233"/>
      <c r="J351" s="44"/>
      <c r="K351" s="44"/>
      <c r="L351" s="48"/>
      <c r="M351" s="234"/>
      <c r="N351" s="235"/>
      <c r="O351" s="88"/>
      <c r="P351" s="88"/>
      <c r="Q351" s="88"/>
      <c r="R351" s="88"/>
      <c r="S351" s="88"/>
      <c r="T351" s="89"/>
      <c r="U351" s="42"/>
      <c r="V351" s="42"/>
      <c r="W351" s="42"/>
      <c r="X351" s="42"/>
      <c r="Y351" s="42"/>
      <c r="Z351" s="42"/>
      <c r="AA351" s="42"/>
      <c r="AB351" s="42"/>
      <c r="AC351" s="42"/>
      <c r="AD351" s="42"/>
      <c r="AE351" s="42"/>
      <c r="AT351" s="20" t="s">
        <v>250</v>
      </c>
      <c r="AU351" s="20" t="s">
        <v>113</v>
      </c>
    </row>
    <row r="352" s="12" customFormat="1" ht="20.88" customHeight="1">
      <c r="A352" s="12"/>
      <c r="B352" s="202"/>
      <c r="C352" s="203"/>
      <c r="D352" s="204" t="s">
        <v>84</v>
      </c>
      <c r="E352" s="216" t="s">
        <v>11165</v>
      </c>
      <c r="F352" s="216" t="s">
        <v>11166</v>
      </c>
      <c r="G352" s="203"/>
      <c r="H352" s="203"/>
      <c r="I352" s="206"/>
      <c r="J352" s="217">
        <f>BK352</f>
        <v>0</v>
      </c>
      <c r="K352" s="203"/>
      <c r="L352" s="208"/>
      <c r="M352" s="209"/>
      <c r="N352" s="210"/>
      <c r="O352" s="210"/>
      <c r="P352" s="211">
        <f>SUM(P353:P362)</f>
        <v>0</v>
      </c>
      <c r="Q352" s="210"/>
      <c r="R352" s="211">
        <f>SUM(R353:R362)</f>
        <v>0</v>
      </c>
      <c r="S352" s="210"/>
      <c r="T352" s="212">
        <f>SUM(T353:T362)</f>
        <v>0.0050000000000000001</v>
      </c>
      <c r="U352" s="12"/>
      <c r="V352" s="12"/>
      <c r="W352" s="12"/>
      <c r="X352" s="12"/>
      <c r="Y352" s="12"/>
      <c r="Z352" s="12"/>
      <c r="AA352" s="12"/>
      <c r="AB352" s="12"/>
      <c r="AC352" s="12"/>
      <c r="AD352" s="12"/>
      <c r="AE352" s="12"/>
      <c r="AR352" s="213" t="s">
        <v>93</v>
      </c>
      <c r="AT352" s="214" t="s">
        <v>84</v>
      </c>
      <c r="AU352" s="214" t="s">
        <v>93</v>
      </c>
      <c r="AY352" s="213" t="s">
        <v>241</v>
      </c>
      <c r="BK352" s="215">
        <f>SUM(BK353:BK362)</f>
        <v>0</v>
      </c>
    </row>
    <row r="353" s="2" customFormat="1" ht="16.5" customHeight="1">
      <c r="A353" s="42"/>
      <c r="B353" s="43"/>
      <c r="C353" s="218" t="s">
        <v>2364</v>
      </c>
      <c r="D353" s="218" t="s">
        <v>243</v>
      </c>
      <c r="E353" s="219" t="s">
        <v>11167</v>
      </c>
      <c r="F353" s="220" t="s">
        <v>11168</v>
      </c>
      <c r="G353" s="221" t="s">
        <v>561</v>
      </c>
      <c r="H353" s="222">
        <v>1</v>
      </c>
      <c r="I353" s="223"/>
      <c r="J353" s="224">
        <f>ROUND(I353*H353,2)</f>
        <v>0</v>
      </c>
      <c r="K353" s="220" t="s">
        <v>39</v>
      </c>
      <c r="L353" s="48"/>
      <c r="M353" s="225" t="s">
        <v>39</v>
      </c>
      <c r="N353" s="226" t="s">
        <v>56</v>
      </c>
      <c r="O353" s="88"/>
      <c r="P353" s="227">
        <f>O353*H353</f>
        <v>0</v>
      </c>
      <c r="Q353" s="227">
        <v>0</v>
      </c>
      <c r="R353" s="227">
        <f>Q353*H353</f>
        <v>0</v>
      </c>
      <c r="S353" s="227">
        <v>0</v>
      </c>
      <c r="T353" s="228">
        <f>S353*H353</f>
        <v>0</v>
      </c>
      <c r="U353" s="42"/>
      <c r="V353" s="42"/>
      <c r="W353" s="42"/>
      <c r="X353" s="42"/>
      <c r="Y353" s="42"/>
      <c r="Z353" s="42"/>
      <c r="AA353" s="42"/>
      <c r="AB353" s="42"/>
      <c r="AC353" s="42"/>
      <c r="AD353" s="42"/>
      <c r="AE353" s="42"/>
      <c r="AR353" s="229" t="s">
        <v>462</v>
      </c>
      <c r="AT353" s="229" t="s">
        <v>243</v>
      </c>
      <c r="AU353" s="229" t="s">
        <v>113</v>
      </c>
      <c r="AY353" s="20" t="s">
        <v>241</v>
      </c>
      <c r="BE353" s="230">
        <f>IF(N353="základní",J353,0)</f>
        <v>0</v>
      </c>
      <c r="BF353" s="230">
        <f>IF(N353="snížená",J353,0)</f>
        <v>0</v>
      </c>
      <c r="BG353" s="230">
        <f>IF(N353="zákl. přenesená",J353,0)</f>
        <v>0</v>
      </c>
      <c r="BH353" s="230">
        <f>IF(N353="sníž. přenesená",J353,0)</f>
        <v>0</v>
      </c>
      <c r="BI353" s="230">
        <f>IF(N353="nulová",J353,0)</f>
        <v>0</v>
      </c>
      <c r="BJ353" s="20" t="s">
        <v>23</v>
      </c>
      <c r="BK353" s="230">
        <f>ROUND(I353*H353,2)</f>
        <v>0</v>
      </c>
      <c r="BL353" s="20" t="s">
        <v>462</v>
      </c>
      <c r="BM353" s="229" t="s">
        <v>4088</v>
      </c>
    </row>
    <row r="354" s="2" customFormat="1" ht="24.15" customHeight="1">
      <c r="A354" s="42"/>
      <c r="B354" s="43"/>
      <c r="C354" s="280" t="s">
        <v>2373</v>
      </c>
      <c r="D354" s="280" t="s">
        <v>463</v>
      </c>
      <c r="E354" s="281" t="s">
        <v>11169</v>
      </c>
      <c r="F354" s="282" t="s">
        <v>11170</v>
      </c>
      <c r="G354" s="283" t="s">
        <v>561</v>
      </c>
      <c r="H354" s="284">
        <v>1</v>
      </c>
      <c r="I354" s="285"/>
      <c r="J354" s="286">
        <f>ROUND(I354*H354,2)</f>
        <v>0</v>
      </c>
      <c r="K354" s="282" t="s">
        <v>39</v>
      </c>
      <c r="L354" s="287"/>
      <c r="M354" s="288" t="s">
        <v>39</v>
      </c>
      <c r="N354" s="289" t="s">
        <v>56</v>
      </c>
      <c r="O354" s="88"/>
      <c r="P354" s="227">
        <f>O354*H354</f>
        <v>0</v>
      </c>
      <c r="Q354" s="227">
        <v>0</v>
      </c>
      <c r="R354" s="227">
        <f>Q354*H354</f>
        <v>0</v>
      </c>
      <c r="S354" s="227">
        <v>0</v>
      </c>
      <c r="T354" s="228">
        <f>S354*H354</f>
        <v>0</v>
      </c>
      <c r="U354" s="42"/>
      <c r="V354" s="42"/>
      <c r="W354" s="42"/>
      <c r="X354" s="42"/>
      <c r="Y354" s="42"/>
      <c r="Z354" s="42"/>
      <c r="AA354" s="42"/>
      <c r="AB354" s="42"/>
      <c r="AC354" s="42"/>
      <c r="AD354" s="42"/>
      <c r="AE354" s="42"/>
      <c r="AR354" s="229" t="s">
        <v>660</v>
      </c>
      <c r="AT354" s="229" t="s">
        <v>463</v>
      </c>
      <c r="AU354" s="229" t="s">
        <v>113</v>
      </c>
      <c r="AY354" s="20" t="s">
        <v>241</v>
      </c>
      <c r="BE354" s="230">
        <f>IF(N354="základní",J354,0)</f>
        <v>0</v>
      </c>
      <c r="BF354" s="230">
        <f>IF(N354="snížená",J354,0)</f>
        <v>0</v>
      </c>
      <c r="BG354" s="230">
        <f>IF(N354="zákl. přenesená",J354,0)</f>
        <v>0</v>
      </c>
      <c r="BH354" s="230">
        <f>IF(N354="sníž. přenesená",J354,0)</f>
        <v>0</v>
      </c>
      <c r="BI354" s="230">
        <f>IF(N354="nulová",J354,0)</f>
        <v>0</v>
      </c>
      <c r="BJ354" s="20" t="s">
        <v>23</v>
      </c>
      <c r="BK354" s="230">
        <f>ROUND(I354*H354,2)</f>
        <v>0</v>
      </c>
      <c r="BL354" s="20" t="s">
        <v>462</v>
      </c>
      <c r="BM354" s="229" t="s">
        <v>4048</v>
      </c>
    </row>
    <row r="355" s="2" customFormat="1" ht="16.5" customHeight="1">
      <c r="A355" s="42"/>
      <c r="B355" s="43"/>
      <c r="C355" s="280" t="s">
        <v>2378</v>
      </c>
      <c r="D355" s="280" t="s">
        <v>463</v>
      </c>
      <c r="E355" s="281" t="s">
        <v>11171</v>
      </c>
      <c r="F355" s="282" t="s">
        <v>11172</v>
      </c>
      <c r="G355" s="283" t="s">
        <v>561</v>
      </c>
      <c r="H355" s="284">
        <v>1</v>
      </c>
      <c r="I355" s="285"/>
      <c r="J355" s="286">
        <f>ROUND(I355*H355,2)</f>
        <v>0</v>
      </c>
      <c r="K355" s="282" t="s">
        <v>39</v>
      </c>
      <c r="L355" s="287"/>
      <c r="M355" s="288" t="s">
        <v>39</v>
      </c>
      <c r="N355" s="289" t="s">
        <v>56</v>
      </c>
      <c r="O355" s="88"/>
      <c r="P355" s="227">
        <f>O355*H355</f>
        <v>0</v>
      </c>
      <c r="Q355" s="227">
        <v>0</v>
      </c>
      <c r="R355" s="227">
        <f>Q355*H355</f>
        <v>0</v>
      </c>
      <c r="S355" s="227">
        <v>0</v>
      </c>
      <c r="T355" s="228">
        <f>S355*H355</f>
        <v>0</v>
      </c>
      <c r="U355" s="42"/>
      <c r="V355" s="42"/>
      <c r="W355" s="42"/>
      <c r="X355" s="42"/>
      <c r="Y355" s="42"/>
      <c r="Z355" s="42"/>
      <c r="AA355" s="42"/>
      <c r="AB355" s="42"/>
      <c r="AC355" s="42"/>
      <c r="AD355" s="42"/>
      <c r="AE355" s="42"/>
      <c r="AR355" s="229" t="s">
        <v>660</v>
      </c>
      <c r="AT355" s="229" t="s">
        <v>463</v>
      </c>
      <c r="AU355" s="229" t="s">
        <v>113</v>
      </c>
      <c r="AY355" s="20" t="s">
        <v>241</v>
      </c>
      <c r="BE355" s="230">
        <f>IF(N355="základní",J355,0)</f>
        <v>0</v>
      </c>
      <c r="BF355" s="230">
        <f>IF(N355="snížená",J355,0)</f>
        <v>0</v>
      </c>
      <c r="BG355" s="230">
        <f>IF(N355="zákl. přenesená",J355,0)</f>
        <v>0</v>
      </c>
      <c r="BH355" s="230">
        <f>IF(N355="sníž. přenesená",J355,0)</f>
        <v>0</v>
      </c>
      <c r="BI355" s="230">
        <f>IF(N355="nulová",J355,0)</f>
        <v>0</v>
      </c>
      <c r="BJ355" s="20" t="s">
        <v>23</v>
      </c>
      <c r="BK355" s="230">
        <f>ROUND(I355*H355,2)</f>
        <v>0</v>
      </c>
      <c r="BL355" s="20" t="s">
        <v>462</v>
      </c>
      <c r="BM355" s="229" t="s">
        <v>4076</v>
      </c>
    </row>
    <row r="356" s="2" customFormat="1" ht="16.5" customHeight="1">
      <c r="A356" s="42"/>
      <c r="B356" s="43"/>
      <c r="C356" s="218" t="s">
        <v>2389</v>
      </c>
      <c r="D356" s="218" t="s">
        <v>243</v>
      </c>
      <c r="E356" s="219" t="s">
        <v>11084</v>
      </c>
      <c r="F356" s="220" t="s">
        <v>11085</v>
      </c>
      <c r="G356" s="221" t="s">
        <v>561</v>
      </c>
      <c r="H356" s="222">
        <v>5</v>
      </c>
      <c r="I356" s="223"/>
      <c r="J356" s="224">
        <f>ROUND(I356*H356,2)</f>
        <v>0</v>
      </c>
      <c r="K356" s="220" t="s">
        <v>39</v>
      </c>
      <c r="L356" s="48"/>
      <c r="M356" s="225" t="s">
        <v>39</v>
      </c>
      <c r="N356" s="226" t="s">
        <v>56</v>
      </c>
      <c r="O356" s="88"/>
      <c r="P356" s="227">
        <f>O356*H356</f>
        <v>0</v>
      </c>
      <c r="Q356" s="227">
        <v>0</v>
      </c>
      <c r="R356" s="227">
        <f>Q356*H356</f>
        <v>0</v>
      </c>
      <c r="S356" s="227">
        <v>0</v>
      </c>
      <c r="T356" s="228">
        <f>S356*H356</f>
        <v>0</v>
      </c>
      <c r="U356" s="42"/>
      <c r="V356" s="42"/>
      <c r="W356" s="42"/>
      <c r="X356" s="42"/>
      <c r="Y356" s="42"/>
      <c r="Z356" s="42"/>
      <c r="AA356" s="42"/>
      <c r="AB356" s="42"/>
      <c r="AC356" s="42"/>
      <c r="AD356" s="42"/>
      <c r="AE356" s="42"/>
      <c r="AR356" s="229" t="s">
        <v>462</v>
      </c>
      <c r="AT356" s="229" t="s">
        <v>243</v>
      </c>
      <c r="AU356" s="229" t="s">
        <v>113</v>
      </c>
      <c r="AY356" s="20" t="s">
        <v>241</v>
      </c>
      <c r="BE356" s="230">
        <f>IF(N356="základní",J356,0)</f>
        <v>0</v>
      </c>
      <c r="BF356" s="230">
        <f>IF(N356="snížená",J356,0)</f>
        <v>0</v>
      </c>
      <c r="BG356" s="230">
        <f>IF(N356="zákl. přenesená",J356,0)</f>
        <v>0</v>
      </c>
      <c r="BH356" s="230">
        <f>IF(N356="sníž. přenesená",J356,0)</f>
        <v>0</v>
      </c>
      <c r="BI356" s="230">
        <f>IF(N356="nulová",J356,0)</f>
        <v>0</v>
      </c>
      <c r="BJ356" s="20" t="s">
        <v>23</v>
      </c>
      <c r="BK356" s="230">
        <f>ROUND(I356*H356,2)</f>
        <v>0</v>
      </c>
      <c r="BL356" s="20" t="s">
        <v>462</v>
      </c>
      <c r="BM356" s="229" t="s">
        <v>4125</v>
      </c>
    </row>
    <row r="357" s="2" customFormat="1" ht="16.5" customHeight="1">
      <c r="A357" s="42"/>
      <c r="B357" s="43"/>
      <c r="C357" s="280" t="s">
        <v>2394</v>
      </c>
      <c r="D357" s="280" t="s">
        <v>463</v>
      </c>
      <c r="E357" s="281" t="s">
        <v>10846</v>
      </c>
      <c r="F357" s="282" t="s">
        <v>10847</v>
      </c>
      <c r="G357" s="283" t="s">
        <v>561</v>
      </c>
      <c r="H357" s="284">
        <v>3</v>
      </c>
      <c r="I357" s="285"/>
      <c r="J357" s="286">
        <f>ROUND(I357*H357,2)</f>
        <v>0</v>
      </c>
      <c r="K357" s="282" t="s">
        <v>39</v>
      </c>
      <c r="L357" s="287"/>
      <c r="M357" s="288" t="s">
        <v>39</v>
      </c>
      <c r="N357" s="289" t="s">
        <v>56</v>
      </c>
      <c r="O357" s="88"/>
      <c r="P357" s="227">
        <f>O357*H357</f>
        <v>0</v>
      </c>
      <c r="Q357" s="227">
        <v>0</v>
      </c>
      <c r="R357" s="227">
        <f>Q357*H357</f>
        <v>0</v>
      </c>
      <c r="S357" s="227">
        <v>0</v>
      </c>
      <c r="T357" s="228">
        <f>S357*H357</f>
        <v>0</v>
      </c>
      <c r="U357" s="42"/>
      <c r="V357" s="42"/>
      <c r="W357" s="42"/>
      <c r="X357" s="42"/>
      <c r="Y357" s="42"/>
      <c r="Z357" s="42"/>
      <c r="AA357" s="42"/>
      <c r="AB357" s="42"/>
      <c r="AC357" s="42"/>
      <c r="AD357" s="42"/>
      <c r="AE357" s="42"/>
      <c r="AR357" s="229" t="s">
        <v>660</v>
      </c>
      <c r="AT357" s="229" t="s">
        <v>463</v>
      </c>
      <c r="AU357" s="229" t="s">
        <v>113</v>
      </c>
      <c r="AY357" s="20" t="s">
        <v>241</v>
      </c>
      <c r="BE357" s="230">
        <f>IF(N357="základní",J357,0)</f>
        <v>0</v>
      </c>
      <c r="BF357" s="230">
        <f>IF(N357="snížená",J357,0)</f>
        <v>0</v>
      </c>
      <c r="BG357" s="230">
        <f>IF(N357="zákl. přenesená",J357,0)</f>
        <v>0</v>
      </c>
      <c r="BH357" s="230">
        <f>IF(N357="sníž. přenesená",J357,0)</f>
        <v>0</v>
      </c>
      <c r="BI357" s="230">
        <f>IF(N357="nulová",J357,0)</f>
        <v>0</v>
      </c>
      <c r="BJ357" s="20" t="s">
        <v>23</v>
      </c>
      <c r="BK357" s="230">
        <f>ROUND(I357*H357,2)</f>
        <v>0</v>
      </c>
      <c r="BL357" s="20" t="s">
        <v>462</v>
      </c>
      <c r="BM357" s="229" t="s">
        <v>4101</v>
      </c>
    </row>
    <row r="358" s="2" customFormat="1" ht="16.5" customHeight="1">
      <c r="A358" s="42"/>
      <c r="B358" s="43"/>
      <c r="C358" s="280" t="s">
        <v>2402</v>
      </c>
      <c r="D358" s="280" t="s">
        <v>463</v>
      </c>
      <c r="E358" s="281" t="s">
        <v>11173</v>
      </c>
      <c r="F358" s="282" t="s">
        <v>11174</v>
      </c>
      <c r="G358" s="283" t="s">
        <v>561</v>
      </c>
      <c r="H358" s="284">
        <v>1</v>
      </c>
      <c r="I358" s="285"/>
      <c r="J358" s="286">
        <f>ROUND(I358*H358,2)</f>
        <v>0</v>
      </c>
      <c r="K358" s="282" t="s">
        <v>39</v>
      </c>
      <c r="L358" s="287"/>
      <c r="M358" s="288" t="s">
        <v>39</v>
      </c>
      <c r="N358" s="289" t="s">
        <v>56</v>
      </c>
      <c r="O358" s="88"/>
      <c r="P358" s="227">
        <f>O358*H358</f>
        <v>0</v>
      </c>
      <c r="Q358" s="227">
        <v>0</v>
      </c>
      <c r="R358" s="227">
        <f>Q358*H358</f>
        <v>0</v>
      </c>
      <c r="S358" s="227">
        <v>0</v>
      </c>
      <c r="T358" s="228">
        <f>S358*H358</f>
        <v>0</v>
      </c>
      <c r="U358" s="42"/>
      <c r="V358" s="42"/>
      <c r="W358" s="42"/>
      <c r="X358" s="42"/>
      <c r="Y358" s="42"/>
      <c r="Z358" s="42"/>
      <c r="AA358" s="42"/>
      <c r="AB358" s="42"/>
      <c r="AC358" s="42"/>
      <c r="AD358" s="42"/>
      <c r="AE358" s="42"/>
      <c r="AR358" s="229" t="s">
        <v>660</v>
      </c>
      <c r="AT358" s="229" t="s">
        <v>463</v>
      </c>
      <c r="AU358" s="229" t="s">
        <v>113</v>
      </c>
      <c r="AY358" s="20" t="s">
        <v>241</v>
      </c>
      <c r="BE358" s="230">
        <f>IF(N358="základní",J358,0)</f>
        <v>0</v>
      </c>
      <c r="BF358" s="230">
        <f>IF(N358="snížená",J358,0)</f>
        <v>0</v>
      </c>
      <c r="BG358" s="230">
        <f>IF(N358="zákl. přenesená",J358,0)</f>
        <v>0</v>
      </c>
      <c r="BH358" s="230">
        <f>IF(N358="sníž. přenesená",J358,0)</f>
        <v>0</v>
      </c>
      <c r="BI358" s="230">
        <f>IF(N358="nulová",J358,0)</f>
        <v>0</v>
      </c>
      <c r="BJ358" s="20" t="s">
        <v>23</v>
      </c>
      <c r="BK358" s="230">
        <f>ROUND(I358*H358,2)</f>
        <v>0</v>
      </c>
      <c r="BL358" s="20" t="s">
        <v>462</v>
      </c>
      <c r="BM358" s="229" t="s">
        <v>4112</v>
      </c>
    </row>
    <row r="359" s="2" customFormat="1" ht="24.15" customHeight="1">
      <c r="A359" s="42"/>
      <c r="B359" s="43"/>
      <c r="C359" s="218" t="s">
        <v>2411</v>
      </c>
      <c r="D359" s="218" t="s">
        <v>243</v>
      </c>
      <c r="E359" s="219" t="s">
        <v>10850</v>
      </c>
      <c r="F359" s="220" t="s">
        <v>10851</v>
      </c>
      <c r="G359" s="221" t="s">
        <v>561</v>
      </c>
      <c r="H359" s="222">
        <v>5</v>
      </c>
      <c r="I359" s="223"/>
      <c r="J359" s="224">
        <f>ROUND(I359*H359,2)</f>
        <v>0</v>
      </c>
      <c r="K359" s="220" t="s">
        <v>247</v>
      </c>
      <c r="L359" s="48"/>
      <c r="M359" s="225" t="s">
        <v>39</v>
      </c>
      <c r="N359" s="226" t="s">
        <v>56</v>
      </c>
      <c r="O359" s="88"/>
      <c r="P359" s="227">
        <f>O359*H359</f>
        <v>0</v>
      </c>
      <c r="Q359" s="227">
        <v>0</v>
      </c>
      <c r="R359" s="227">
        <f>Q359*H359</f>
        <v>0</v>
      </c>
      <c r="S359" s="227">
        <v>0.001</v>
      </c>
      <c r="T359" s="228">
        <f>S359*H359</f>
        <v>0.0050000000000000001</v>
      </c>
      <c r="U359" s="42"/>
      <c r="V359" s="42"/>
      <c r="W359" s="42"/>
      <c r="X359" s="42"/>
      <c r="Y359" s="42"/>
      <c r="Z359" s="42"/>
      <c r="AA359" s="42"/>
      <c r="AB359" s="42"/>
      <c r="AC359" s="42"/>
      <c r="AD359" s="42"/>
      <c r="AE359" s="42"/>
      <c r="AR359" s="229" t="s">
        <v>248</v>
      </c>
      <c r="AT359" s="229" t="s">
        <v>243</v>
      </c>
      <c r="AU359" s="229" t="s">
        <v>113</v>
      </c>
      <c r="AY359" s="20" t="s">
        <v>241</v>
      </c>
      <c r="BE359" s="230">
        <f>IF(N359="základní",J359,0)</f>
        <v>0</v>
      </c>
      <c r="BF359" s="230">
        <f>IF(N359="snížená",J359,0)</f>
        <v>0</v>
      </c>
      <c r="BG359" s="230">
        <f>IF(N359="zákl. přenesená",J359,0)</f>
        <v>0</v>
      </c>
      <c r="BH359" s="230">
        <f>IF(N359="sníž. přenesená",J359,0)</f>
        <v>0</v>
      </c>
      <c r="BI359" s="230">
        <f>IF(N359="nulová",J359,0)</f>
        <v>0</v>
      </c>
      <c r="BJ359" s="20" t="s">
        <v>23</v>
      </c>
      <c r="BK359" s="230">
        <f>ROUND(I359*H359,2)</f>
        <v>0</v>
      </c>
      <c r="BL359" s="20" t="s">
        <v>248</v>
      </c>
      <c r="BM359" s="229" t="s">
        <v>4139</v>
      </c>
    </row>
    <row r="360" s="2" customFormat="1">
      <c r="A360" s="42"/>
      <c r="B360" s="43"/>
      <c r="C360" s="44"/>
      <c r="D360" s="231" t="s">
        <v>250</v>
      </c>
      <c r="E360" s="44"/>
      <c r="F360" s="232" t="s">
        <v>10852</v>
      </c>
      <c r="G360" s="44"/>
      <c r="H360" s="44"/>
      <c r="I360" s="233"/>
      <c r="J360" s="44"/>
      <c r="K360" s="44"/>
      <c r="L360" s="48"/>
      <c r="M360" s="234"/>
      <c r="N360" s="235"/>
      <c r="O360" s="88"/>
      <c r="P360" s="88"/>
      <c r="Q360" s="88"/>
      <c r="R360" s="88"/>
      <c r="S360" s="88"/>
      <c r="T360" s="89"/>
      <c r="U360" s="42"/>
      <c r="V360" s="42"/>
      <c r="W360" s="42"/>
      <c r="X360" s="42"/>
      <c r="Y360" s="42"/>
      <c r="Z360" s="42"/>
      <c r="AA360" s="42"/>
      <c r="AB360" s="42"/>
      <c r="AC360" s="42"/>
      <c r="AD360" s="42"/>
      <c r="AE360" s="42"/>
      <c r="AT360" s="20" t="s">
        <v>250</v>
      </c>
      <c r="AU360" s="20" t="s">
        <v>113</v>
      </c>
    </row>
    <row r="361" s="2" customFormat="1" ht="24.15" customHeight="1">
      <c r="A361" s="42"/>
      <c r="B361" s="43"/>
      <c r="C361" s="218" t="s">
        <v>2448</v>
      </c>
      <c r="D361" s="218" t="s">
        <v>243</v>
      </c>
      <c r="E361" s="219" t="s">
        <v>10867</v>
      </c>
      <c r="F361" s="220" t="s">
        <v>10868</v>
      </c>
      <c r="G361" s="221" t="s">
        <v>8221</v>
      </c>
      <c r="H361" s="294"/>
      <c r="I361" s="223"/>
      <c r="J361" s="224">
        <f>ROUND(I361*H361,2)</f>
        <v>0</v>
      </c>
      <c r="K361" s="220" t="s">
        <v>247</v>
      </c>
      <c r="L361" s="48"/>
      <c r="M361" s="225" t="s">
        <v>39</v>
      </c>
      <c r="N361" s="226" t="s">
        <v>56</v>
      </c>
      <c r="O361" s="88"/>
      <c r="P361" s="227">
        <f>O361*H361</f>
        <v>0</v>
      </c>
      <c r="Q361" s="227">
        <v>0</v>
      </c>
      <c r="R361" s="227">
        <f>Q361*H361</f>
        <v>0</v>
      </c>
      <c r="S361" s="227">
        <v>0</v>
      </c>
      <c r="T361" s="228">
        <f>S361*H361</f>
        <v>0</v>
      </c>
      <c r="U361" s="42"/>
      <c r="V361" s="42"/>
      <c r="W361" s="42"/>
      <c r="X361" s="42"/>
      <c r="Y361" s="42"/>
      <c r="Z361" s="42"/>
      <c r="AA361" s="42"/>
      <c r="AB361" s="42"/>
      <c r="AC361" s="42"/>
      <c r="AD361" s="42"/>
      <c r="AE361" s="42"/>
      <c r="AR361" s="229" t="s">
        <v>248</v>
      </c>
      <c r="AT361" s="229" t="s">
        <v>243</v>
      </c>
      <c r="AU361" s="229" t="s">
        <v>113</v>
      </c>
      <c r="AY361" s="20" t="s">
        <v>241</v>
      </c>
      <c r="BE361" s="230">
        <f>IF(N361="základní",J361,0)</f>
        <v>0</v>
      </c>
      <c r="BF361" s="230">
        <f>IF(N361="snížená",J361,0)</f>
        <v>0</v>
      </c>
      <c r="BG361" s="230">
        <f>IF(N361="zákl. přenesená",J361,0)</f>
        <v>0</v>
      </c>
      <c r="BH361" s="230">
        <f>IF(N361="sníž. přenesená",J361,0)</f>
        <v>0</v>
      </c>
      <c r="BI361" s="230">
        <f>IF(N361="nulová",J361,0)</f>
        <v>0</v>
      </c>
      <c r="BJ361" s="20" t="s">
        <v>23</v>
      </c>
      <c r="BK361" s="230">
        <f>ROUND(I361*H361,2)</f>
        <v>0</v>
      </c>
      <c r="BL361" s="20" t="s">
        <v>248</v>
      </c>
      <c r="BM361" s="229" t="s">
        <v>11175</v>
      </c>
    </row>
    <row r="362" s="2" customFormat="1">
      <c r="A362" s="42"/>
      <c r="B362" s="43"/>
      <c r="C362" s="44"/>
      <c r="D362" s="231" t="s">
        <v>250</v>
      </c>
      <c r="E362" s="44"/>
      <c r="F362" s="232" t="s">
        <v>10870</v>
      </c>
      <c r="G362" s="44"/>
      <c r="H362" s="44"/>
      <c r="I362" s="233"/>
      <c r="J362" s="44"/>
      <c r="K362" s="44"/>
      <c r="L362" s="48"/>
      <c r="M362" s="234"/>
      <c r="N362" s="235"/>
      <c r="O362" s="88"/>
      <c r="P362" s="88"/>
      <c r="Q362" s="88"/>
      <c r="R362" s="88"/>
      <c r="S362" s="88"/>
      <c r="T362" s="89"/>
      <c r="U362" s="42"/>
      <c r="V362" s="42"/>
      <c r="W362" s="42"/>
      <c r="X362" s="42"/>
      <c r="Y362" s="42"/>
      <c r="Z362" s="42"/>
      <c r="AA362" s="42"/>
      <c r="AB362" s="42"/>
      <c r="AC362" s="42"/>
      <c r="AD362" s="42"/>
      <c r="AE362" s="42"/>
      <c r="AT362" s="20" t="s">
        <v>250</v>
      </c>
      <c r="AU362" s="20" t="s">
        <v>113</v>
      </c>
    </row>
    <row r="363" s="12" customFormat="1" ht="20.88" customHeight="1">
      <c r="A363" s="12"/>
      <c r="B363" s="202"/>
      <c r="C363" s="203"/>
      <c r="D363" s="204" t="s">
        <v>84</v>
      </c>
      <c r="E363" s="216" t="s">
        <v>11176</v>
      </c>
      <c r="F363" s="216" t="s">
        <v>11177</v>
      </c>
      <c r="G363" s="203"/>
      <c r="H363" s="203"/>
      <c r="I363" s="206"/>
      <c r="J363" s="217">
        <f>BK363</f>
        <v>0</v>
      </c>
      <c r="K363" s="203"/>
      <c r="L363" s="208"/>
      <c r="M363" s="209"/>
      <c r="N363" s="210"/>
      <c r="O363" s="210"/>
      <c r="P363" s="211">
        <f>SUM(P364:P424)</f>
        <v>0</v>
      </c>
      <c r="Q363" s="210"/>
      <c r="R363" s="211">
        <f>SUM(R364:R424)</f>
        <v>0</v>
      </c>
      <c r="S363" s="210"/>
      <c r="T363" s="212">
        <f>SUM(T364:T424)</f>
        <v>0</v>
      </c>
      <c r="U363" s="12"/>
      <c r="V363" s="12"/>
      <c r="W363" s="12"/>
      <c r="X363" s="12"/>
      <c r="Y363" s="12"/>
      <c r="Z363" s="12"/>
      <c r="AA363" s="12"/>
      <c r="AB363" s="12"/>
      <c r="AC363" s="12"/>
      <c r="AD363" s="12"/>
      <c r="AE363" s="12"/>
      <c r="AR363" s="213" t="s">
        <v>93</v>
      </c>
      <c r="AT363" s="214" t="s">
        <v>84</v>
      </c>
      <c r="AU363" s="214" t="s">
        <v>93</v>
      </c>
      <c r="AY363" s="213" t="s">
        <v>241</v>
      </c>
      <c r="BK363" s="215">
        <f>SUM(BK364:BK424)</f>
        <v>0</v>
      </c>
    </row>
    <row r="364" s="2" customFormat="1" ht="21.75" customHeight="1">
      <c r="A364" s="42"/>
      <c r="B364" s="43"/>
      <c r="C364" s="218" t="s">
        <v>2478</v>
      </c>
      <c r="D364" s="218" t="s">
        <v>243</v>
      </c>
      <c r="E364" s="219" t="s">
        <v>11178</v>
      </c>
      <c r="F364" s="220" t="s">
        <v>11179</v>
      </c>
      <c r="G364" s="221" t="s">
        <v>561</v>
      </c>
      <c r="H364" s="222">
        <v>1</v>
      </c>
      <c r="I364" s="223"/>
      <c r="J364" s="224">
        <f>ROUND(I364*H364,2)</f>
        <v>0</v>
      </c>
      <c r="K364" s="220" t="s">
        <v>39</v>
      </c>
      <c r="L364" s="48"/>
      <c r="M364" s="225" t="s">
        <v>39</v>
      </c>
      <c r="N364" s="226" t="s">
        <v>56</v>
      </c>
      <c r="O364" s="88"/>
      <c r="P364" s="227">
        <f>O364*H364</f>
        <v>0</v>
      </c>
      <c r="Q364" s="227">
        <v>0</v>
      </c>
      <c r="R364" s="227">
        <f>Q364*H364</f>
        <v>0</v>
      </c>
      <c r="S364" s="227">
        <v>0</v>
      </c>
      <c r="T364" s="228">
        <f>S364*H364</f>
        <v>0</v>
      </c>
      <c r="U364" s="42"/>
      <c r="V364" s="42"/>
      <c r="W364" s="42"/>
      <c r="X364" s="42"/>
      <c r="Y364" s="42"/>
      <c r="Z364" s="42"/>
      <c r="AA364" s="42"/>
      <c r="AB364" s="42"/>
      <c r="AC364" s="42"/>
      <c r="AD364" s="42"/>
      <c r="AE364" s="42"/>
      <c r="AR364" s="229" t="s">
        <v>462</v>
      </c>
      <c r="AT364" s="229" t="s">
        <v>243</v>
      </c>
      <c r="AU364" s="229" t="s">
        <v>113</v>
      </c>
      <c r="AY364" s="20" t="s">
        <v>241</v>
      </c>
      <c r="BE364" s="230">
        <f>IF(N364="základní",J364,0)</f>
        <v>0</v>
      </c>
      <c r="BF364" s="230">
        <f>IF(N364="snížená",J364,0)</f>
        <v>0</v>
      </c>
      <c r="BG364" s="230">
        <f>IF(N364="zákl. přenesená",J364,0)</f>
        <v>0</v>
      </c>
      <c r="BH364" s="230">
        <f>IF(N364="sníž. přenesená",J364,0)</f>
        <v>0</v>
      </c>
      <c r="BI364" s="230">
        <f>IF(N364="nulová",J364,0)</f>
        <v>0</v>
      </c>
      <c r="BJ364" s="20" t="s">
        <v>23</v>
      </c>
      <c r="BK364" s="230">
        <f>ROUND(I364*H364,2)</f>
        <v>0</v>
      </c>
      <c r="BL364" s="20" t="s">
        <v>462</v>
      </c>
      <c r="BM364" s="229" t="s">
        <v>11180</v>
      </c>
    </row>
    <row r="365" s="2" customFormat="1" ht="37.8" customHeight="1">
      <c r="A365" s="42"/>
      <c r="B365" s="43"/>
      <c r="C365" s="280" t="s">
        <v>2502</v>
      </c>
      <c r="D365" s="280" t="s">
        <v>463</v>
      </c>
      <c r="E365" s="281" t="s">
        <v>11181</v>
      </c>
      <c r="F365" s="282" t="s">
        <v>11182</v>
      </c>
      <c r="G365" s="283" t="s">
        <v>561</v>
      </c>
      <c r="H365" s="284">
        <v>1</v>
      </c>
      <c r="I365" s="285"/>
      <c r="J365" s="286">
        <f>ROUND(I365*H365,2)</f>
        <v>0</v>
      </c>
      <c r="K365" s="282" t="s">
        <v>39</v>
      </c>
      <c r="L365" s="287"/>
      <c r="M365" s="288" t="s">
        <v>39</v>
      </c>
      <c r="N365" s="289" t="s">
        <v>56</v>
      </c>
      <c r="O365" s="88"/>
      <c r="P365" s="227">
        <f>O365*H365</f>
        <v>0</v>
      </c>
      <c r="Q365" s="227">
        <v>0</v>
      </c>
      <c r="R365" s="227">
        <f>Q365*H365</f>
        <v>0</v>
      </c>
      <c r="S365" s="227">
        <v>0</v>
      </c>
      <c r="T365" s="228">
        <f>S365*H365</f>
        <v>0</v>
      </c>
      <c r="U365" s="42"/>
      <c r="V365" s="42"/>
      <c r="W365" s="42"/>
      <c r="X365" s="42"/>
      <c r="Y365" s="42"/>
      <c r="Z365" s="42"/>
      <c r="AA365" s="42"/>
      <c r="AB365" s="42"/>
      <c r="AC365" s="42"/>
      <c r="AD365" s="42"/>
      <c r="AE365" s="42"/>
      <c r="AR365" s="229" t="s">
        <v>660</v>
      </c>
      <c r="AT365" s="229" t="s">
        <v>463</v>
      </c>
      <c r="AU365" s="229" t="s">
        <v>113</v>
      </c>
      <c r="AY365" s="20" t="s">
        <v>241</v>
      </c>
      <c r="BE365" s="230">
        <f>IF(N365="základní",J365,0)</f>
        <v>0</v>
      </c>
      <c r="BF365" s="230">
        <f>IF(N365="snížená",J365,0)</f>
        <v>0</v>
      </c>
      <c r="BG365" s="230">
        <f>IF(N365="zákl. přenesená",J365,0)</f>
        <v>0</v>
      </c>
      <c r="BH365" s="230">
        <f>IF(N365="sníž. přenesená",J365,0)</f>
        <v>0</v>
      </c>
      <c r="BI365" s="230">
        <f>IF(N365="nulová",J365,0)</f>
        <v>0</v>
      </c>
      <c r="BJ365" s="20" t="s">
        <v>23</v>
      </c>
      <c r="BK365" s="230">
        <f>ROUND(I365*H365,2)</f>
        <v>0</v>
      </c>
      <c r="BL365" s="20" t="s">
        <v>462</v>
      </c>
      <c r="BM365" s="229" t="s">
        <v>11183</v>
      </c>
    </row>
    <row r="366" s="2" customFormat="1" ht="16.5" customHeight="1">
      <c r="A366" s="42"/>
      <c r="B366" s="43"/>
      <c r="C366" s="218" t="s">
        <v>2530</v>
      </c>
      <c r="D366" s="218" t="s">
        <v>243</v>
      </c>
      <c r="E366" s="219" t="s">
        <v>10796</v>
      </c>
      <c r="F366" s="220" t="s">
        <v>10797</v>
      </c>
      <c r="G366" s="221" t="s">
        <v>561</v>
      </c>
      <c r="H366" s="222">
        <v>1</v>
      </c>
      <c r="I366" s="223"/>
      <c r="J366" s="224">
        <f>ROUND(I366*H366,2)</f>
        <v>0</v>
      </c>
      <c r="K366" s="220" t="s">
        <v>247</v>
      </c>
      <c r="L366" s="48"/>
      <c r="M366" s="225" t="s">
        <v>39</v>
      </c>
      <c r="N366" s="226" t="s">
        <v>56</v>
      </c>
      <c r="O366" s="88"/>
      <c r="P366" s="227">
        <f>O366*H366</f>
        <v>0</v>
      </c>
      <c r="Q366" s="227">
        <v>0</v>
      </c>
      <c r="R366" s="227">
        <f>Q366*H366</f>
        <v>0</v>
      </c>
      <c r="S366" s="227">
        <v>0</v>
      </c>
      <c r="T366" s="228">
        <f>S366*H366</f>
        <v>0</v>
      </c>
      <c r="U366" s="42"/>
      <c r="V366" s="42"/>
      <c r="W366" s="42"/>
      <c r="X366" s="42"/>
      <c r="Y366" s="42"/>
      <c r="Z366" s="42"/>
      <c r="AA366" s="42"/>
      <c r="AB366" s="42"/>
      <c r="AC366" s="42"/>
      <c r="AD366" s="42"/>
      <c r="AE366" s="42"/>
      <c r="AR366" s="229" t="s">
        <v>462</v>
      </c>
      <c r="AT366" s="229" t="s">
        <v>243</v>
      </c>
      <c r="AU366" s="229" t="s">
        <v>113</v>
      </c>
      <c r="AY366" s="20" t="s">
        <v>241</v>
      </c>
      <c r="BE366" s="230">
        <f>IF(N366="základní",J366,0)</f>
        <v>0</v>
      </c>
      <c r="BF366" s="230">
        <f>IF(N366="snížená",J366,0)</f>
        <v>0</v>
      </c>
      <c r="BG366" s="230">
        <f>IF(N366="zákl. přenesená",J366,0)</f>
        <v>0</v>
      </c>
      <c r="BH366" s="230">
        <f>IF(N366="sníž. přenesená",J366,0)</f>
        <v>0</v>
      </c>
      <c r="BI366" s="230">
        <f>IF(N366="nulová",J366,0)</f>
        <v>0</v>
      </c>
      <c r="BJ366" s="20" t="s">
        <v>23</v>
      </c>
      <c r="BK366" s="230">
        <f>ROUND(I366*H366,2)</f>
        <v>0</v>
      </c>
      <c r="BL366" s="20" t="s">
        <v>462</v>
      </c>
      <c r="BM366" s="229" t="s">
        <v>11184</v>
      </c>
    </row>
    <row r="367" s="2" customFormat="1">
      <c r="A367" s="42"/>
      <c r="B367" s="43"/>
      <c r="C367" s="44"/>
      <c r="D367" s="231" t="s">
        <v>250</v>
      </c>
      <c r="E367" s="44"/>
      <c r="F367" s="232" t="s">
        <v>10798</v>
      </c>
      <c r="G367" s="44"/>
      <c r="H367" s="44"/>
      <c r="I367" s="233"/>
      <c r="J367" s="44"/>
      <c r="K367" s="44"/>
      <c r="L367" s="48"/>
      <c r="M367" s="234"/>
      <c r="N367" s="235"/>
      <c r="O367" s="88"/>
      <c r="P367" s="88"/>
      <c r="Q367" s="88"/>
      <c r="R367" s="88"/>
      <c r="S367" s="88"/>
      <c r="T367" s="89"/>
      <c r="U367" s="42"/>
      <c r="V367" s="42"/>
      <c r="W367" s="42"/>
      <c r="X367" s="42"/>
      <c r="Y367" s="42"/>
      <c r="Z367" s="42"/>
      <c r="AA367" s="42"/>
      <c r="AB367" s="42"/>
      <c r="AC367" s="42"/>
      <c r="AD367" s="42"/>
      <c r="AE367" s="42"/>
      <c r="AT367" s="20" t="s">
        <v>250</v>
      </c>
      <c r="AU367" s="20" t="s">
        <v>113</v>
      </c>
    </row>
    <row r="368" s="2" customFormat="1" ht="16.5" customHeight="1">
      <c r="A368" s="42"/>
      <c r="B368" s="43"/>
      <c r="C368" s="280" t="s">
        <v>2535</v>
      </c>
      <c r="D368" s="280" t="s">
        <v>463</v>
      </c>
      <c r="E368" s="281" t="s">
        <v>11185</v>
      </c>
      <c r="F368" s="282" t="s">
        <v>11186</v>
      </c>
      <c r="G368" s="283" t="s">
        <v>561</v>
      </c>
      <c r="H368" s="284">
        <v>1</v>
      </c>
      <c r="I368" s="285"/>
      <c r="J368" s="286">
        <f>ROUND(I368*H368,2)</f>
        <v>0</v>
      </c>
      <c r="K368" s="282" t="s">
        <v>39</v>
      </c>
      <c r="L368" s="287"/>
      <c r="M368" s="288" t="s">
        <v>39</v>
      </c>
      <c r="N368" s="289" t="s">
        <v>56</v>
      </c>
      <c r="O368" s="88"/>
      <c r="P368" s="227">
        <f>O368*H368</f>
        <v>0</v>
      </c>
      <c r="Q368" s="227">
        <v>0</v>
      </c>
      <c r="R368" s="227">
        <f>Q368*H368</f>
        <v>0</v>
      </c>
      <c r="S368" s="227">
        <v>0</v>
      </c>
      <c r="T368" s="228">
        <f>S368*H368</f>
        <v>0</v>
      </c>
      <c r="U368" s="42"/>
      <c r="V368" s="42"/>
      <c r="W368" s="42"/>
      <c r="X368" s="42"/>
      <c r="Y368" s="42"/>
      <c r="Z368" s="42"/>
      <c r="AA368" s="42"/>
      <c r="AB368" s="42"/>
      <c r="AC368" s="42"/>
      <c r="AD368" s="42"/>
      <c r="AE368" s="42"/>
      <c r="AR368" s="229" t="s">
        <v>660</v>
      </c>
      <c r="AT368" s="229" t="s">
        <v>463</v>
      </c>
      <c r="AU368" s="229" t="s">
        <v>113</v>
      </c>
      <c r="AY368" s="20" t="s">
        <v>241</v>
      </c>
      <c r="BE368" s="230">
        <f>IF(N368="základní",J368,0)</f>
        <v>0</v>
      </c>
      <c r="BF368" s="230">
        <f>IF(N368="snížená",J368,0)</f>
        <v>0</v>
      </c>
      <c r="BG368" s="230">
        <f>IF(N368="zákl. přenesená",J368,0)</f>
        <v>0</v>
      </c>
      <c r="BH368" s="230">
        <f>IF(N368="sníž. přenesená",J368,0)</f>
        <v>0</v>
      </c>
      <c r="BI368" s="230">
        <f>IF(N368="nulová",J368,0)</f>
        <v>0</v>
      </c>
      <c r="BJ368" s="20" t="s">
        <v>23</v>
      </c>
      <c r="BK368" s="230">
        <f>ROUND(I368*H368,2)</f>
        <v>0</v>
      </c>
      <c r="BL368" s="20" t="s">
        <v>462</v>
      </c>
      <c r="BM368" s="229" t="s">
        <v>11187</v>
      </c>
    </row>
    <row r="369" s="2" customFormat="1" ht="16.5" customHeight="1">
      <c r="A369" s="42"/>
      <c r="B369" s="43"/>
      <c r="C369" s="218" t="s">
        <v>2606</v>
      </c>
      <c r="D369" s="218" t="s">
        <v>243</v>
      </c>
      <c r="E369" s="219" t="s">
        <v>11188</v>
      </c>
      <c r="F369" s="220" t="s">
        <v>11189</v>
      </c>
      <c r="G369" s="221" t="s">
        <v>561</v>
      </c>
      <c r="H369" s="222">
        <v>1</v>
      </c>
      <c r="I369" s="223"/>
      <c r="J369" s="224">
        <f>ROUND(I369*H369,2)</f>
        <v>0</v>
      </c>
      <c r="K369" s="220" t="s">
        <v>247</v>
      </c>
      <c r="L369" s="48"/>
      <c r="M369" s="225" t="s">
        <v>39</v>
      </c>
      <c r="N369" s="226" t="s">
        <v>56</v>
      </c>
      <c r="O369" s="88"/>
      <c r="P369" s="227">
        <f>O369*H369</f>
        <v>0</v>
      </c>
      <c r="Q369" s="227">
        <v>0</v>
      </c>
      <c r="R369" s="227">
        <f>Q369*H369</f>
        <v>0</v>
      </c>
      <c r="S369" s="227">
        <v>0</v>
      </c>
      <c r="T369" s="228">
        <f>S369*H369</f>
        <v>0</v>
      </c>
      <c r="U369" s="42"/>
      <c r="V369" s="42"/>
      <c r="W369" s="42"/>
      <c r="X369" s="42"/>
      <c r="Y369" s="42"/>
      <c r="Z369" s="42"/>
      <c r="AA369" s="42"/>
      <c r="AB369" s="42"/>
      <c r="AC369" s="42"/>
      <c r="AD369" s="42"/>
      <c r="AE369" s="42"/>
      <c r="AR369" s="229" t="s">
        <v>462</v>
      </c>
      <c r="AT369" s="229" t="s">
        <v>243</v>
      </c>
      <c r="AU369" s="229" t="s">
        <v>113</v>
      </c>
      <c r="AY369" s="20" t="s">
        <v>241</v>
      </c>
      <c r="BE369" s="230">
        <f>IF(N369="základní",J369,0)</f>
        <v>0</v>
      </c>
      <c r="BF369" s="230">
        <f>IF(N369="snížená",J369,0)</f>
        <v>0</v>
      </c>
      <c r="BG369" s="230">
        <f>IF(N369="zákl. přenesená",J369,0)</f>
        <v>0</v>
      </c>
      <c r="BH369" s="230">
        <f>IF(N369="sníž. přenesená",J369,0)</f>
        <v>0</v>
      </c>
      <c r="BI369" s="230">
        <f>IF(N369="nulová",J369,0)</f>
        <v>0</v>
      </c>
      <c r="BJ369" s="20" t="s">
        <v>23</v>
      </c>
      <c r="BK369" s="230">
        <f>ROUND(I369*H369,2)</f>
        <v>0</v>
      </c>
      <c r="BL369" s="20" t="s">
        <v>462</v>
      </c>
      <c r="BM369" s="229" t="s">
        <v>11190</v>
      </c>
    </row>
    <row r="370" s="2" customFormat="1">
      <c r="A370" s="42"/>
      <c r="B370" s="43"/>
      <c r="C370" s="44"/>
      <c r="D370" s="231" t="s">
        <v>250</v>
      </c>
      <c r="E370" s="44"/>
      <c r="F370" s="232" t="s">
        <v>11191</v>
      </c>
      <c r="G370" s="44"/>
      <c r="H370" s="44"/>
      <c r="I370" s="233"/>
      <c r="J370" s="44"/>
      <c r="K370" s="44"/>
      <c r="L370" s="48"/>
      <c r="M370" s="234"/>
      <c r="N370" s="235"/>
      <c r="O370" s="88"/>
      <c r="P370" s="88"/>
      <c r="Q370" s="88"/>
      <c r="R370" s="88"/>
      <c r="S370" s="88"/>
      <c r="T370" s="89"/>
      <c r="U370" s="42"/>
      <c r="V370" s="42"/>
      <c r="W370" s="42"/>
      <c r="X370" s="42"/>
      <c r="Y370" s="42"/>
      <c r="Z370" s="42"/>
      <c r="AA370" s="42"/>
      <c r="AB370" s="42"/>
      <c r="AC370" s="42"/>
      <c r="AD370" s="42"/>
      <c r="AE370" s="42"/>
      <c r="AT370" s="20" t="s">
        <v>250</v>
      </c>
      <c r="AU370" s="20" t="s">
        <v>113</v>
      </c>
    </row>
    <row r="371" s="2" customFormat="1" ht="16.5" customHeight="1">
      <c r="A371" s="42"/>
      <c r="B371" s="43"/>
      <c r="C371" s="280" t="s">
        <v>2611</v>
      </c>
      <c r="D371" s="280" t="s">
        <v>463</v>
      </c>
      <c r="E371" s="281" t="s">
        <v>11192</v>
      </c>
      <c r="F371" s="282" t="s">
        <v>11193</v>
      </c>
      <c r="G371" s="283" t="s">
        <v>561</v>
      </c>
      <c r="H371" s="284">
        <v>1</v>
      </c>
      <c r="I371" s="285"/>
      <c r="J371" s="286">
        <f>ROUND(I371*H371,2)</f>
        <v>0</v>
      </c>
      <c r="K371" s="282" t="s">
        <v>39</v>
      </c>
      <c r="L371" s="287"/>
      <c r="M371" s="288" t="s">
        <v>39</v>
      </c>
      <c r="N371" s="289" t="s">
        <v>56</v>
      </c>
      <c r="O371" s="88"/>
      <c r="P371" s="227">
        <f>O371*H371</f>
        <v>0</v>
      </c>
      <c r="Q371" s="227">
        <v>0</v>
      </c>
      <c r="R371" s="227">
        <f>Q371*H371</f>
        <v>0</v>
      </c>
      <c r="S371" s="227">
        <v>0</v>
      </c>
      <c r="T371" s="228">
        <f>S371*H371</f>
        <v>0</v>
      </c>
      <c r="U371" s="42"/>
      <c r="V371" s="42"/>
      <c r="W371" s="42"/>
      <c r="X371" s="42"/>
      <c r="Y371" s="42"/>
      <c r="Z371" s="42"/>
      <c r="AA371" s="42"/>
      <c r="AB371" s="42"/>
      <c r="AC371" s="42"/>
      <c r="AD371" s="42"/>
      <c r="AE371" s="42"/>
      <c r="AR371" s="229" t="s">
        <v>660</v>
      </c>
      <c r="AT371" s="229" t="s">
        <v>463</v>
      </c>
      <c r="AU371" s="229" t="s">
        <v>113</v>
      </c>
      <c r="AY371" s="20" t="s">
        <v>241</v>
      </c>
      <c r="BE371" s="230">
        <f>IF(N371="základní",J371,0)</f>
        <v>0</v>
      </c>
      <c r="BF371" s="230">
        <f>IF(N371="snížená",J371,0)</f>
        <v>0</v>
      </c>
      <c r="BG371" s="230">
        <f>IF(N371="zákl. přenesená",J371,0)</f>
        <v>0</v>
      </c>
      <c r="BH371" s="230">
        <f>IF(N371="sníž. přenesená",J371,0)</f>
        <v>0</v>
      </c>
      <c r="BI371" s="230">
        <f>IF(N371="nulová",J371,0)</f>
        <v>0</v>
      </c>
      <c r="BJ371" s="20" t="s">
        <v>23</v>
      </c>
      <c r="BK371" s="230">
        <f>ROUND(I371*H371,2)</f>
        <v>0</v>
      </c>
      <c r="BL371" s="20" t="s">
        <v>462</v>
      </c>
      <c r="BM371" s="229" t="s">
        <v>11194</v>
      </c>
    </row>
    <row r="372" s="2" customFormat="1" ht="16.5" customHeight="1">
      <c r="A372" s="42"/>
      <c r="B372" s="43"/>
      <c r="C372" s="218" t="s">
        <v>2619</v>
      </c>
      <c r="D372" s="218" t="s">
        <v>243</v>
      </c>
      <c r="E372" s="219" t="s">
        <v>11195</v>
      </c>
      <c r="F372" s="220" t="s">
        <v>11196</v>
      </c>
      <c r="G372" s="221" t="s">
        <v>561</v>
      </c>
      <c r="H372" s="222">
        <v>1</v>
      </c>
      <c r="I372" s="223"/>
      <c r="J372" s="224">
        <f>ROUND(I372*H372,2)</f>
        <v>0</v>
      </c>
      <c r="K372" s="220" t="s">
        <v>247</v>
      </c>
      <c r="L372" s="48"/>
      <c r="M372" s="225" t="s">
        <v>39</v>
      </c>
      <c r="N372" s="226" t="s">
        <v>56</v>
      </c>
      <c r="O372" s="88"/>
      <c r="P372" s="227">
        <f>O372*H372</f>
        <v>0</v>
      </c>
      <c r="Q372" s="227">
        <v>0</v>
      </c>
      <c r="R372" s="227">
        <f>Q372*H372</f>
        <v>0</v>
      </c>
      <c r="S372" s="227">
        <v>0</v>
      </c>
      <c r="T372" s="228">
        <f>S372*H372</f>
        <v>0</v>
      </c>
      <c r="U372" s="42"/>
      <c r="V372" s="42"/>
      <c r="W372" s="42"/>
      <c r="X372" s="42"/>
      <c r="Y372" s="42"/>
      <c r="Z372" s="42"/>
      <c r="AA372" s="42"/>
      <c r="AB372" s="42"/>
      <c r="AC372" s="42"/>
      <c r="AD372" s="42"/>
      <c r="AE372" s="42"/>
      <c r="AR372" s="229" t="s">
        <v>462</v>
      </c>
      <c r="AT372" s="229" t="s">
        <v>243</v>
      </c>
      <c r="AU372" s="229" t="s">
        <v>113</v>
      </c>
      <c r="AY372" s="20" t="s">
        <v>241</v>
      </c>
      <c r="BE372" s="230">
        <f>IF(N372="základní",J372,0)</f>
        <v>0</v>
      </c>
      <c r="BF372" s="230">
        <f>IF(N372="snížená",J372,0)</f>
        <v>0</v>
      </c>
      <c r="BG372" s="230">
        <f>IF(N372="zákl. přenesená",J372,0)</f>
        <v>0</v>
      </c>
      <c r="BH372" s="230">
        <f>IF(N372="sníž. přenesená",J372,0)</f>
        <v>0</v>
      </c>
      <c r="BI372" s="230">
        <f>IF(N372="nulová",J372,0)</f>
        <v>0</v>
      </c>
      <c r="BJ372" s="20" t="s">
        <v>23</v>
      </c>
      <c r="BK372" s="230">
        <f>ROUND(I372*H372,2)</f>
        <v>0</v>
      </c>
      <c r="BL372" s="20" t="s">
        <v>462</v>
      </c>
      <c r="BM372" s="229" t="s">
        <v>11197</v>
      </c>
    </row>
    <row r="373" s="2" customFormat="1">
      <c r="A373" s="42"/>
      <c r="B373" s="43"/>
      <c r="C373" s="44"/>
      <c r="D373" s="231" t="s">
        <v>250</v>
      </c>
      <c r="E373" s="44"/>
      <c r="F373" s="232" t="s">
        <v>11198</v>
      </c>
      <c r="G373" s="44"/>
      <c r="H373" s="44"/>
      <c r="I373" s="233"/>
      <c r="J373" s="44"/>
      <c r="K373" s="44"/>
      <c r="L373" s="48"/>
      <c r="M373" s="234"/>
      <c r="N373" s="235"/>
      <c r="O373" s="88"/>
      <c r="P373" s="88"/>
      <c r="Q373" s="88"/>
      <c r="R373" s="88"/>
      <c r="S373" s="88"/>
      <c r="T373" s="89"/>
      <c r="U373" s="42"/>
      <c r="V373" s="42"/>
      <c r="W373" s="42"/>
      <c r="X373" s="42"/>
      <c r="Y373" s="42"/>
      <c r="Z373" s="42"/>
      <c r="AA373" s="42"/>
      <c r="AB373" s="42"/>
      <c r="AC373" s="42"/>
      <c r="AD373" s="42"/>
      <c r="AE373" s="42"/>
      <c r="AT373" s="20" t="s">
        <v>250</v>
      </c>
      <c r="AU373" s="20" t="s">
        <v>113</v>
      </c>
    </row>
    <row r="374" s="2" customFormat="1" ht="16.5" customHeight="1">
      <c r="A374" s="42"/>
      <c r="B374" s="43"/>
      <c r="C374" s="280" t="s">
        <v>2624</v>
      </c>
      <c r="D374" s="280" t="s">
        <v>463</v>
      </c>
      <c r="E374" s="281" t="s">
        <v>11199</v>
      </c>
      <c r="F374" s="282" t="s">
        <v>11200</v>
      </c>
      <c r="G374" s="283" t="s">
        <v>561</v>
      </c>
      <c r="H374" s="284">
        <v>1</v>
      </c>
      <c r="I374" s="285"/>
      <c r="J374" s="286">
        <f>ROUND(I374*H374,2)</f>
        <v>0</v>
      </c>
      <c r="K374" s="282" t="s">
        <v>39</v>
      </c>
      <c r="L374" s="287"/>
      <c r="M374" s="288" t="s">
        <v>39</v>
      </c>
      <c r="N374" s="289" t="s">
        <v>56</v>
      </c>
      <c r="O374" s="88"/>
      <c r="P374" s="227">
        <f>O374*H374</f>
        <v>0</v>
      </c>
      <c r="Q374" s="227">
        <v>0</v>
      </c>
      <c r="R374" s="227">
        <f>Q374*H374</f>
        <v>0</v>
      </c>
      <c r="S374" s="227">
        <v>0</v>
      </c>
      <c r="T374" s="228">
        <f>S374*H374</f>
        <v>0</v>
      </c>
      <c r="U374" s="42"/>
      <c r="V374" s="42"/>
      <c r="W374" s="42"/>
      <c r="X374" s="42"/>
      <c r="Y374" s="42"/>
      <c r="Z374" s="42"/>
      <c r="AA374" s="42"/>
      <c r="AB374" s="42"/>
      <c r="AC374" s="42"/>
      <c r="AD374" s="42"/>
      <c r="AE374" s="42"/>
      <c r="AR374" s="229" t="s">
        <v>660</v>
      </c>
      <c r="AT374" s="229" t="s">
        <v>463</v>
      </c>
      <c r="AU374" s="229" t="s">
        <v>113</v>
      </c>
      <c r="AY374" s="20" t="s">
        <v>241</v>
      </c>
      <c r="BE374" s="230">
        <f>IF(N374="základní",J374,0)</f>
        <v>0</v>
      </c>
      <c r="BF374" s="230">
        <f>IF(N374="snížená",J374,0)</f>
        <v>0</v>
      </c>
      <c r="BG374" s="230">
        <f>IF(N374="zákl. přenesená",J374,0)</f>
        <v>0</v>
      </c>
      <c r="BH374" s="230">
        <f>IF(N374="sníž. přenesená",J374,0)</f>
        <v>0</v>
      </c>
      <c r="BI374" s="230">
        <f>IF(N374="nulová",J374,0)</f>
        <v>0</v>
      </c>
      <c r="BJ374" s="20" t="s">
        <v>23</v>
      </c>
      <c r="BK374" s="230">
        <f>ROUND(I374*H374,2)</f>
        <v>0</v>
      </c>
      <c r="BL374" s="20" t="s">
        <v>462</v>
      </c>
      <c r="BM374" s="229" t="s">
        <v>11201</v>
      </c>
    </row>
    <row r="375" s="2" customFormat="1" ht="16.5" customHeight="1">
      <c r="A375" s="42"/>
      <c r="B375" s="43"/>
      <c r="C375" s="218" t="s">
        <v>2639</v>
      </c>
      <c r="D375" s="218" t="s">
        <v>243</v>
      </c>
      <c r="E375" s="219" t="s">
        <v>10796</v>
      </c>
      <c r="F375" s="220" t="s">
        <v>10797</v>
      </c>
      <c r="G375" s="221" t="s">
        <v>561</v>
      </c>
      <c r="H375" s="222">
        <v>1</v>
      </c>
      <c r="I375" s="223"/>
      <c r="J375" s="224">
        <f>ROUND(I375*H375,2)</f>
        <v>0</v>
      </c>
      <c r="K375" s="220" t="s">
        <v>247</v>
      </c>
      <c r="L375" s="48"/>
      <c r="M375" s="225" t="s">
        <v>39</v>
      </c>
      <c r="N375" s="226" t="s">
        <v>56</v>
      </c>
      <c r="O375" s="88"/>
      <c r="P375" s="227">
        <f>O375*H375</f>
        <v>0</v>
      </c>
      <c r="Q375" s="227">
        <v>0</v>
      </c>
      <c r="R375" s="227">
        <f>Q375*H375</f>
        <v>0</v>
      </c>
      <c r="S375" s="227">
        <v>0</v>
      </c>
      <c r="T375" s="228">
        <f>S375*H375</f>
        <v>0</v>
      </c>
      <c r="U375" s="42"/>
      <c r="V375" s="42"/>
      <c r="W375" s="42"/>
      <c r="X375" s="42"/>
      <c r="Y375" s="42"/>
      <c r="Z375" s="42"/>
      <c r="AA375" s="42"/>
      <c r="AB375" s="42"/>
      <c r="AC375" s="42"/>
      <c r="AD375" s="42"/>
      <c r="AE375" s="42"/>
      <c r="AR375" s="229" t="s">
        <v>462</v>
      </c>
      <c r="AT375" s="229" t="s">
        <v>243</v>
      </c>
      <c r="AU375" s="229" t="s">
        <v>113</v>
      </c>
      <c r="AY375" s="20" t="s">
        <v>241</v>
      </c>
      <c r="BE375" s="230">
        <f>IF(N375="základní",J375,0)</f>
        <v>0</v>
      </c>
      <c r="BF375" s="230">
        <f>IF(N375="snížená",J375,0)</f>
        <v>0</v>
      </c>
      <c r="BG375" s="230">
        <f>IF(N375="zákl. přenesená",J375,0)</f>
        <v>0</v>
      </c>
      <c r="BH375" s="230">
        <f>IF(N375="sníž. přenesená",J375,0)</f>
        <v>0</v>
      </c>
      <c r="BI375" s="230">
        <f>IF(N375="nulová",J375,0)</f>
        <v>0</v>
      </c>
      <c r="BJ375" s="20" t="s">
        <v>23</v>
      </c>
      <c r="BK375" s="230">
        <f>ROUND(I375*H375,2)</f>
        <v>0</v>
      </c>
      <c r="BL375" s="20" t="s">
        <v>462</v>
      </c>
      <c r="BM375" s="229" t="s">
        <v>11202</v>
      </c>
    </row>
    <row r="376" s="2" customFormat="1">
      <c r="A376" s="42"/>
      <c r="B376" s="43"/>
      <c r="C376" s="44"/>
      <c r="D376" s="231" t="s">
        <v>250</v>
      </c>
      <c r="E376" s="44"/>
      <c r="F376" s="232" t="s">
        <v>10798</v>
      </c>
      <c r="G376" s="44"/>
      <c r="H376" s="44"/>
      <c r="I376" s="233"/>
      <c r="J376" s="44"/>
      <c r="K376" s="44"/>
      <c r="L376" s="48"/>
      <c r="M376" s="234"/>
      <c r="N376" s="235"/>
      <c r="O376" s="88"/>
      <c r="P376" s="88"/>
      <c r="Q376" s="88"/>
      <c r="R376" s="88"/>
      <c r="S376" s="88"/>
      <c r="T376" s="89"/>
      <c r="U376" s="42"/>
      <c r="V376" s="42"/>
      <c r="W376" s="42"/>
      <c r="X376" s="42"/>
      <c r="Y376" s="42"/>
      <c r="Z376" s="42"/>
      <c r="AA376" s="42"/>
      <c r="AB376" s="42"/>
      <c r="AC376" s="42"/>
      <c r="AD376" s="42"/>
      <c r="AE376" s="42"/>
      <c r="AT376" s="20" t="s">
        <v>250</v>
      </c>
      <c r="AU376" s="20" t="s">
        <v>113</v>
      </c>
    </row>
    <row r="377" s="2" customFormat="1" ht="16.5" customHeight="1">
      <c r="A377" s="42"/>
      <c r="B377" s="43"/>
      <c r="C377" s="280" t="s">
        <v>2655</v>
      </c>
      <c r="D377" s="280" t="s">
        <v>463</v>
      </c>
      <c r="E377" s="281" t="s">
        <v>10799</v>
      </c>
      <c r="F377" s="282" t="s">
        <v>10800</v>
      </c>
      <c r="G377" s="283" t="s">
        <v>561</v>
      </c>
      <c r="H377" s="284">
        <v>1</v>
      </c>
      <c r="I377" s="285"/>
      <c r="J377" s="286">
        <f>ROUND(I377*H377,2)</f>
        <v>0</v>
      </c>
      <c r="K377" s="282" t="s">
        <v>39</v>
      </c>
      <c r="L377" s="287"/>
      <c r="M377" s="288" t="s">
        <v>39</v>
      </c>
      <c r="N377" s="289" t="s">
        <v>56</v>
      </c>
      <c r="O377" s="88"/>
      <c r="P377" s="227">
        <f>O377*H377</f>
        <v>0</v>
      </c>
      <c r="Q377" s="227">
        <v>0</v>
      </c>
      <c r="R377" s="227">
        <f>Q377*H377</f>
        <v>0</v>
      </c>
      <c r="S377" s="227">
        <v>0</v>
      </c>
      <c r="T377" s="228">
        <f>S377*H377</f>
        <v>0</v>
      </c>
      <c r="U377" s="42"/>
      <c r="V377" s="42"/>
      <c r="W377" s="42"/>
      <c r="X377" s="42"/>
      <c r="Y377" s="42"/>
      <c r="Z377" s="42"/>
      <c r="AA377" s="42"/>
      <c r="AB377" s="42"/>
      <c r="AC377" s="42"/>
      <c r="AD377" s="42"/>
      <c r="AE377" s="42"/>
      <c r="AR377" s="229" t="s">
        <v>660</v>
      </c>
      <c r="AT377" s="229" t="s">
        <v>463</v>
      </c>
      <c r="AU377" s="229" t="s">
        <v>113</v>
      </c>
      <c r="AY377" s="20" t="s">
        <v>241</v>
      </c>
      <c r="BE377" s="230">
        <f>IF(N377="základní",J377,0)</f>
        <v>0</v>
      </c>
      <c r="BF377" s="230">
        <f>IF(N377="snížená",J377,0)</f>
        <v>0</v>
      </c>
      <c r="BG377" s="230">
        <f>IF(N377="zákl. přenesená",J377,0)</f>
        <v>0</v>
      </c>
      <c r="BH377" s="230">
        <f>IF(N377="sníž. přenesená",J377,0)</f>
        <v>0</v>
      </c>
      <c r="BI377" s="230">
        <f>IF(N377="nulová",J377,0)</f>
        <v>0</v>
      </c>
      <c r="BJ377" s="20" t="s">
        <v>23</v>
      </c>
      <c r="BK377" s="230">
        <f>ROUND(I377*H377,2)</f>
        <v>0</v>
      </c>
      <c r="BL377" s="20" t="s">
        <v>462</v>
      </c>
      <c r="BM377" s="229" t="s">
        <v>11203</v>
      </c>
    </row>
    <row r="378" s="2" customFormat="1" ht="16.5" customHeight="1">
      <c r="A378" s="42"/>
      <c r="B378" s="43"/>
      <c r="C378" s="218" t="s">
        <v>2662</v>
      </c>
      <c r="D378" s="218" t="s">
        <v>243</v>
      </c>
      <c r="E378" s="219" t="s">
        <v>11204</v>
      </c>
      <c r="F378" s="220" t="s">
        <v>11205</v>
      </c>
      <c r="G378" s="221" t="s">
        <v>561</v>
      </c>
      <c r="H378" s="222">
        <v>1</v>
      </c>
      <c r="I378" s="223"/>
      <c r="J378" s="224">
        <f>ROUND(I378*H378,2)</f>
        <v>0</v>
      </c>
      <c r="K378" s="220" t="s">
        <v>39</v>
      </c>
      <c r="L378" s="48"/>
      <c r="M378" s="225" t="s">
        <v>39</v>
      </c>
      <c r="N378" s="226" t="s">
        <v>56</v>
      </c>
      <c r="O378" s="88"/>
      <c r="P378" s="227">
        <f>O378*H378</f>
        <v>0</v>
      </c>
      <c r="Q378" s="227">
        <v>0</v>
      </c>
      <c r="R378" s="227">
        <f>Q378*H378</f>
        <v>0</v>
      </c>
      <c r="S378" s="227">
        <v>0</v>
      </c>
      <c r="T378" s="228">
        <f>S378*H378</f>
        <v>0</v>
      </c>
      <c r="U378" s="42"/>
      <c r="V378" s="42"/>
      <c r="W378" s="42"/>
      <c r="X378" s="42"/>
      <c r="Y378" s="42"/>
      <c r="Z378" s="42"/>
      <c r="AA378" s="42"/>
      <c r="AB378" s="42"/>
      <c r="AC378" s="42"/>
      <c r="AD378" s="42"/>
      <c r="AE378" s="42"/>
      <c r="AR378" s="229" t="s">
        <v>462</v>
      </c>
      <c r="AT378" s="229" t="s">
        <v>243</v>
      </c>
      <c r="AU378" s="229" t="s">
        <v>113</v>
      </c>
      <c r="AY378" s="20" t="s">
        <v>241</v>
      </c>
      <c r="BE378" s="230">
        <f>IF(N378="základní",J378,0)</f>
        <v>0</v>
      </c>
      <c r="BF378" s="230">
        <f>IF(N378="snížená",J378,0)</f>
        <v>0</v>
      </c>
      <c r="BG378" s="230">
        <f>IF(N378="zákl. přenesená",J378,0)</f>
        <v>0</v>
      </c>
      <c r="BH378" s="230">
        <f>IF(N378="sníž. přenesená",J378,0)</f>
        <v>0</v>
      </c>
      <c r="BI378" s="230">
        <f>IF(N378="nulová",J378,0)</f>
        <v>0</v>
      </c>
      <c r="BJ378" s="20" t="s">
        <v>23</v>
      </c>
      <c r="BK378" s="230">
        <f>ROUND(I378*H378,2)</f>
        <v>0</v>
      </c>
      <c r="BL378" s="20" t="s">
        <v>462</v>
      </c>
      <c r="BM378" s="229" t="s">
        <v>11206</v>
      </c>
    </row>
    <row r="379" s="2" customFormat="1" ht="24.15" customHeight="1">
      <c r="A379" s="42"/>
      <c r="B379" s="43"/>
      <c r="C379" s="280" t="s">
        <v>2667</v>
      </c>
      <c r="D379" s="280" t="s">
        <v>463</v>
      </c>
      <c r="E379" s="281" t="s">
        <v>11207</v>
      </c>
      <c r="F379" s="282" t="s">
        <v>11208</v>
      </c>
      <c r="G379" s="283" t="s">
        <v>561</v>
      </c>
      <c r="H379" s="284">
        <v>1</v>
      </c>
      <c r="I379" s="285"/>
      <c r="J379" s="286">
        <f>ROUND(I379*H379,2)</f>
        <v>0</v>
      </c>
      <c r="K379" s="282" t="s">
        <v>39</v>
      </c>
      <c r="L379" s="287"/>
      <c r="M379" s="288" t="s">
        <v>39</v>
      </c>
      <c r="N379" s="289" t="s">
        <v>56</v>
      </c>
      <c r="O379" s="88"/>
      <c r="P379" s="227">
        <f>O379*H379</f>
        <v>0</v>
      </c>
      <c r="Q379" s="227">
        <v>0</v>
      </c>
      <c r="R379" s="227">
        <f>Q379*H379</f>
        <v>0</v>
      </c>
      <c r="S379" s="227">
        <v>0</v>
      </c>
      <c r="T379" s="228">
        <f>S379*H379</f>
        <v>0</v>
      </c>
      <c r="U379" s="42"/>
      <c r="V379" s="42"/>
      <c r="W379" s="42"/>
      <c r="X379" s="42"/>
      <c r="Y379" s="42"/>
      <c r="Z379" s="42"/>
      <c r="AA379" s="42"/>
      <c r="AB379" s="42"/>
      <c r="AC379" s="42"/>
      <c r="AD379" s="42"/>
      <c r="AE379" s="42"/>
      <c r="AR379" s="229" t="s">
        <v>660</v>
      </c>
      <c r="AT379" s="229" t="s">
        <v>463</v>
      </c>
      <c r="AU379" s="229" t="s">
        <v>113</v>
      </c>
      <c r="AY379" s="20" t="s">
        <v>241</v>
      </c>
      <c r="BE379" s="230">
        <f>IF(N379="základní",J379,0)</f>
        <v>0</v>
      </c>
      <c r="BF379" s="230">
        <f>IF(N379="snížená",J379,0)</f>
        <v>0</v>
      </c>
      <c r="BG379" s="230">
        <f>IF(N379="zákl. přenesená",J379,0)</f>
        <v>0</v>
      </c>
      <c r="BH379" s="230">
        <f>IF(N379="sníž. přenesená",J379,0)</f>
        <v>0</v>
      </c>
      <c r="BI379" s="230">
        <f>IF(N379="nulová",J379,0)</f>
        <v>0</v>
      </c>
      <c r="BJ379" s="20" t="s">
        <v>23</v>
      </c>
      <c r="BK379" s="230">
        <f>ROUND(I379*H379,2)</f>
        <v>0</v>
      </c>
      <c r="BL379" s="20" t="s">
        <v>462</v>
      </c>
      <c r="BM379" s="229" t="s">
        <v>11209</v>
      </c>
    </row>
    <row r="380" s="2" customFormat="1" ht="16.5" customHeight="1">
      <c r="A380" s="42"/>
      <c r="B380" s="43"/>
      <c r="C380" s="218" t="s">
        <v>2673</v>
      </c>
      <c r="D380" s="218" t="s">
        <v>243</v>
      </c>
      <c r="E380" s="219" t="s">
        <v>11210</v>
      </c>
      <c r="F380" s="220" t="s">
        <v>11211</v>
      </c>
      <c r="G380" s="221" t="s">
        <v>561</v>
      </c>
      <c r="H380" s="222">
        <v>1</v>
      </c>
      <c r="I380" s="223"/>
      <c r="J380" s="224">
        <f>ROUND(I380*H380,2)</f>
        <v>0</v>
      </c>
      <c r="K380" s="220" t="s">
        <v>247</v>
      </c>
      <c r="L380" s="48"/>
      <c r="M380" s="225" t="s">
        <v>39</v>
      </c>
      <c r="N380" s="226" t="s">
        <v>56</v>
      </c>
      <c r="O380" s="88"/>
      <c r="P380" s="227">
        <f>O380*H380</f>
        <v>0</v>
      </c>
      <c r="Q380" s="227">
        <v>0</v>
      </c>
      <c r="R380" s="227">
        <f>Q380*H380</f>
        <v>0</v>
      </c>
      <c r="S380" s="227">
        <v>0</v>
      </c>
      <c r="T380" s="228">
        <f>S380*H380</f>
        <v>0</v>
      </c>
      <c r="U380" s="42"/>
      <c r="V380" s="42"/>
      <c r="W380" s="42"/>
      <c r="X380" s="42"/>
      <c r="Y380" s="42"/>
      <c r="Z380" s="42"/>
      <c r="AA380" s="42"/>
      <c r="AB380" s="42"/>
      <c r="AC380" s="42"/>
      <c r="AD380" s="42"/>
      <c r="AE380" s="42"/>
      <c r="AR380" s="229" t="s">
        <v>462</v>
      </c>
      <c r="AT380" s="229" t="s">
        <v>243</v>
      </c>
      <c r="AU380" s="229" t="s">
        <v>113</v>
      </c>
      <c r="AY380" s="20" t="s">
        <v>241</v>
      </c>
      <c r="BE380" s="230">
        <f>IF(N380="základní",J380,0)</f>
        <v>0</v>
      </c>
      <c r="BF380" s="230">
        <f>IF(N380="snížená",J380,0)</f>
        <v>0</v>
      </c>
      <c r="BG380" s="230">
        <f>IF(N380="zákl. přenesená",J380,0)</f>
        <v>0</v>
      </c>
      <c r="BH380" s="230">
        <f>IF(N380="sníž. přenesená",J380,0)</f>
        <v>0</v>
      </c>
      <c r="BI380" s="230">
        <f>IF(N380="nulová",J380,0)</f>
        <v>0</v>
      </c>
      <c r="BJ380" s="20" t="s">
        <v>23</v>
      </c>
      <c r="BK380" s="230">
        <f>ROUND(I380*H380,2)</f>
        <v>0</v>
      </c>
      <c r="BL380" s="20" t="s">
        <v>462</v>
      </c>
      <c r="BM380" s="229" t="s">
        <v>11212</v>
      </c>
    </row>
    <row r="381" s="2" customFormat="1">
      <c r="A381" s="42"/>
      <c r="B381" s="43"/>
      <c r="C381" s="44"/>
      <c r="D381" s="231" t="s">
        <v>250</v>
      </c>
      <c r="E381" s="44"/>
      <c r="F381" s="232" t="s">
        <v>11213</v>
      </c>
      <c r="G381" s="44"/>
      <c r="H381" s="44"/>
      <c r="I381" s="233"/>
      <c r="J381" s="44"/>
      <c r="K381" s="44"/>
      <c r="L381" s="48"/>
      <c r="M381" s="234"/>
      <c r="N381" s="235"/>
      <c r="O381" s="88"/>
      <c r="P381" s="88"/>
      <c r="Q381" s="88"/>
      <c r="R381" s="88"/>
      <c r="S381" s="88"/>
      <c r="T381" s="89"/>
      <c r="U381" s="42"/>
      <c r="V381" s="42"/>
      <c r="W381" s="42"/>
      <c r="X381" s="42"/>
      <c r="Y381" s="42"/>
      <c r="Z381" s="42"/>
      <c r="AA381" s="42"/>
      <c r="AB381" s="42"/>
      <c r="AC381" s="42"/>
      <c r="AD381" s="42"/>
      <c r="AE381" s="42"/>
      <c r="AT381" s="20" t="s">
        <v>250</v>
      </c>
      <c r="AU381" s="20" t="s">
        <v>113</v>
      </c>
    </row>
    <row r="382" s="2" customFormat="1" ht="16.5" customHeight="1">
      <c r="A382" s="42"/>
      <c r="B382" s="43"/>
      <c r="C382" s="280" t="s">
        <v>2678</v>
      </c>
      <c r="D382" s="280" t="s">
        <v>463</v>
      </c>
      <c r="E382" s="281" t="s">
        <v>11214</v>
      </c>
      <c r="F382" s="282" t="s">
        <v>11215</v>
      </c>
      <c r="G382" s="283" t="s">
        <v>561</v>
      </c>
      <c r="H382" s="284">
        <v>1</v>
      </c>
      <c r="I382" s="285"/>
      <c r="J382" s="286">
        <f>ROUND(I382*H382,2)</f>
        <v>0</v>
      </c>
      <c r="K382" s="282" t="s">
        <v>39</v>
      </c>
      <c r="L382" s="287"/>
      <c r="M382" s="288" t="s">
        <v>39</v>
      </c>
      <c r="N382" s="289" t="s">
        <v>56</v>
      </c>
      <c r="O382" s="88"/>
      <c r="P382" s="227">
        <f>O382*H382</f>
        <v>0</v>
      </c>
      <c r="Q382" s="227">
        <v>0</v>
      </c>
      <c r="R382" s="227">
        <f>Q382*H382</f>
        <v>0</v>
      </c>
      <c r="S382" s="227">
        <v>0</v>
      </c>
      <c r="T382" s="228">
        <f>S382*H382</f>
        <v>0</v>
      </c>
      <c r="U382" s="42"/>
      <c r="V382" s="42"/>
      <c r="W382" s="42"/>
      <c r="X382" s="42"/>
      <c r="Y382" s="42"/>
      <c r="Z382" s="42"/>
      <c r="AA382" s="42"/>
      <c r="AB382" s="42"/>
      <c r="AC382" s="42"/>
      <c r="AD382" s="42"/>
      <c r="AE382" s="42"/>
      <c r="AR382" s="229" t="s">
        <v>660</v>
      </c>
      <c r="AT382" s="229" t="s">
        <v>463</v>
      </c>
      <c r="AU382" s="229" t="s">
        <v>113</v>
      </c>
      <c r="AY382" s="20" t="s">
        <v>241</v>
      </c>
      <c r="BE382" s="230">
        <f>IF(N382="základní",J382,0)</f>
        <v>0</v>
      </c>
      <c r="BF382" s="230">
        <f>IF(N382="snížená",J382,0)</f>
        <v>0</v>
      </c>
      <c r="BG382" s="230">
        <f>IF(N382="zákl. přenesená",J382,0)</f>
        <v>0</v>
      </c>
      <c r="BH382" s="230">
        <f>IF(N382="sníž. přenesená",J382,0)</f>
        <v>0</v>
      </c>
      <c r="BI382" s="230">
        <f>IF(N382="nulová",J382,0)</f>
        <v>0</v>
      </c>
      <c r="BJ382" s="20" t="s">
        <v>23</v>
      </c>
      <c r="BK382" s="230">
        <f>ROUND(I382*H382,2)</f>
        <v>0</v>
      </c>
      <c r="BL382" s="20" t="s">
        <v>462</v>
      </c>
      <c r="BM382" s="229" t="s">
        <v>11216</v>
      </c>
    </row>
    <row r="383" s="2" customFormat="1" ht="16.5" customHeight="1">
      <c r="A383" s="42"/>
      <c r="B383" s="43"/>
      <c r="C383" s="280" t="s">
        <v>2683</v>
      </c>
      <c r="D383" s="280" t="s">
        <v>463</v>
      </c>
      <c r="E383" s="281" t="s">
        <v>11217</v>
      </c>
      <c r="F383" s="282" t="s">
        <v>11218</v>
      </c>
      <c r="G383" s="283" t="s">
        <v>561</v>
      </c>
      <c r="H383" s="284">
        <v>1</v>
      </c>
      <c r="I383" s="285"/>
      <c r="J383" s="286">
        <f>ROUND(I383*H383,2)</f>
        <v>0</v>
      </c>
      <c r="K383" s="282" t="s">
        <v>39</v>
      </c>
      <c r="L383" s="287"/>
      <c r="M383" s="288" t="s">
        <v>39</v>
      </c>
      <c r="N383" s="289" t="s">
        <v>56</v>
      </c>
      <c r="O383" s="88"/>
      <c r="P383" s="227">
        <f>O383*H383</f>
        <v>0</v>
      </c>
      <c r="Q383" s="227">
        <v>0</v>
      </c>
      <c r="R383" s="227">
        <f>Q383*H383</f>
        <v>0</v>
      </c>
      <c r="S383" s="227">
        <v>0</v>
      </c>
      <c r="T383" s="228">
        <f>S383*H383</f>
        <v>0</v>
      </c>
      <c r="U383" s="42"/>
      <c r="V383" s="42"/>
      <c r="W383" s="42"/>
      <c r="X383" s="42"/>
      <c r="Y383" s="42"/>
      <c r="Z383" s="42"/>
      <c r="AA383" s="42"/>
      <c r="AB383" s="42"/>
      <c r="AC383" s="42"/>
      <c r="AD383" s="42"/>
      <c r="AE383" s="42"/>
      <c r="AR383" s="229" t="s">
        <v>660</v>
      </c>
      <c r="AT383" s="229" t="s">
        <v>463</v>
      </c>
      <c r="AU383" s="229" t="s">
        <v>113</v>
      </c>
      <c r="AY383" s="20" t="s">
        <v>241</v>
      </c>
      <c r="BE383" s="230">
        <f>IF(N383="základní",J383,0)</f>
        <v>0</v>
      </c>
      <c r="BF383" s="230">
        <f>IF(N383="snížená",J383,0)</f>
        <v>0</v>
      </c>
      <c r="BG383" s="230">
        <f>IF(N383="zákl. přenesená",J383,0)</f>
        <v>0</v>
      </c>
      <c r="BH383" s="230">
        <f>IF(N383="sníž. přenesená",J383,0)</f>
        <v>0</v>
      </c>
      <c r="BI383" s="230">
        <f>IF(N383="nulová",J383,0)</f>
        <v>0</v>
      </c>
      <c r="BJ383" s="20" t="s">
        <v>23</v>
      </c>
      <c r="BK383" s="230">
        <f>ROUND(I383*H383,2)</f>
        <v>0</v>
      </c>
      <c r="BL383" s="20" t="s">
        <v>462</v>
      </c>
      <c r="BM383" s="229" t="s">
        <v>11219</v>
      </c>
    </row>
    <row r="384" s="2" customFormat="1" ht="21.75" customHeight="1">
      <c r="A384" s="42"/>
      <c r="B384" s="43"/>
      <c r="C384" s="218" t="s">
        <v>2696</v>
      </c>
      <c r="D384" s="218" t="s">
        <v>243</v>
      </c>
      <c r="E384" s="219" t="s">
        <v>11220</v>
      </c>
      <c r="F384" s="220" t="s">
        <v>11221</v>
      </c>
      <c r="G384" s="221" t="s">
        <v>561</v>
      </c>
      <c r="H384" s="222">
        <v>36</v>
      </c>
      <c r="I384" s="223"/>
      <c r="J384" s="224">
        <f>ROUND(I384*H384,2)</f>
        <v>0</v>
      </c>
      <c r="K384" s="220" t="s">
        <v>247</v>
      </c>
      <c r="L384" s="48"/>
      <c r="M384" s="225" t="s">
        <v>39</v>
      </c>
      <c r="N384" s="226" t="s">
        <v>56</v>
      </c>
      <c r="O384" s="88"/>
      <c r="P384" s="227">
        <f>O384*H384</f>
        <v>0</v>
      </c>
      <c r="Q384" s="227">
        <v>0</v>
      </c>
      <c r="R384" s="227">
        <f>Q384*H384</f>
        <v>0</v>
      </c>
      <c r="S384" s="227">
        <v>0</v>
      </c>
      <c r="T384" s="228">
        <f>S384*H384</f>
        <v>0</v>
      </c>
      <c r="U384" s="42"/>
      <c r="V384" s="42"/>
      <c r="W384" s="42"/>
      <c r="X384" s="42"/>
      <c r="Y384" s="42"/>
      <c r="Z384" s="42"/>
      <c r="AA384" s="42"/>
      <c r="AB384" s="42"/>
      <c r="AC384" s="42"/>
      <c r="AD384" s="42"/>
      <c r="AE384" s="42"/>
      <c r="AR384" s="229" t="s">
        <v>462</v>
      </c>
      <c r="AT384" s="229" t="s">
        <v>243</v>
      </c>
      <c r="AU384" s="229" t="s">
        <v>113</v>
      </c>
      <c r="AY384" s="20" t="s">
        <v>241</v>
      </c>
      <c r="BE384" s="230">
        <f>IF(N384="základní",J384,0)</f>
        <v>0</v>
      </c>
      <c r="BF384" s="230">
        <f>IF(N384="snížená",J384,0)</f>
        <v>0</v>
      </c>
      <c r="BG384" s="230">
        <f>IF(N384="zákl. přenesená",J384,0)</f>
        <v>0</v>
      </c>
      <c r="BH384" s="230">
        <f>IF(N384="sníž. přenesená",J384,0)</f>
        <v>0</v>
      </c>
      <c r="BI384" s="230">
        <f>IF(N384="nulová",J384,0)</f>
        <v>0</v>
      </c>
      <c r="BJ384" s="20" t="s">
        <v>23</v>
      </c>
      <c r="BK384" s="230">
        <f>ROUND(I384*H384,2)</f>
        <v>0</v>
      </c>
      <c r="BL384" s="20" t="s">
        <v>462</v>
      </c>
      <c r="BM384" s="229" t="s">
        <v>11222</v>
      </c>
    </row>
    <row r="385" s="2" customFormat="1">
      <c r="A385" s="42"/>
      <c r="B385" s="43"/>
      <c r="C385" s="44"/>
      <c r="D385" s="231" t="s">
        <v>250</v>
      </c>
      <c r="E385" s="44"/>
      <c r="F385" s="232" t="s">
        <v>11223</v>
      </c>
      <c r="G385" s="44"/>
      <c r="H385" s="44"/>
      <c r="I385" s="233"/>
      <c r="J385" s="44"/>
      <c r="K385" s="44"/>
      <c r="L385" s="48"/>
      <c r="M385" s="234"/>
      <c r="N385" s="235"/>
      <c r="O385" s="88"/>
      <c r="P385" s="88"/>
      <c r="Q385" s="88"/>
      <c r="R385" s="88"/>
      <c r="S385" s="88"/>
      <c r="T385" s="89"/>
      <c r="U385" s="42"/>
      <c r="V385" s="42"/>
      <c r="W385" s="42"/>
      <c r="X385" s="42"/>
      <c r="Y385" s="42"/>
      <c r="Z385" s="42"/>
      <c r="AA385" s="42"/>
      <c r="AB385" s="42"/>
      <c r="AC385" s="42"/>
      <c r="AD385" s="42"/>
      <c r="AE385" s="42"/>
      <c r="AT385" s="20" t="s">
        <v>250</v>
      </c>
      <c r="AU385" s="20" t="s">
        <v>113</v>
      </c>
    </row>
    <row r="386" s="2" customFormat="1" ht="16.5" customHeight="1">
      <c r="A386" s="42"/>
      <c r="B386" s="43"/>
      <c r="C386" s="218" t="s">
        <v>2705</v>
      </c>
      <c r="D386" s="218" t="s">
        <v>243</v>
      </c>
      <c r="E386" s="219" t="s">
        <v>11224</v>
      </c>
      <c r="F386" s="220" t="s">
        <v>11225</v>
      </c>
      <c r="G386" s="221" t="s">
        <v>561</v>
      </c>
      <c r="H386" s="222">
        <v>36</v>
      </c>
      <c r="I386" s="223"/>
      <c r="J386" s="224">
        <f>ROUND(I386*H386,2)</f>
        <v>0</v>
      </c>
      <c r="K386" s="220" t="s">
        <v>247</v>
      </c>
      <c r="L386" s="48"/>
      <c r="M386" s="225" t="s">
        <v>39</v>
      </c>
      <c r="N386" s="226" t="s">
        <v>56</v>
      </c>
      <c r="O386" s="88"/>
      <c r="P386" s="227">
        <f>O386*H386</f>
        <v>0</v>
      </c>
      <c r="Q386" s="227">
        <v>0</v>
      </c>
      <c r="R386" s="227">
        <f>Q386*H386</f>
        <v>0</v>
      </c>
      <c r="S386" s="227">
        <v>0</v>
      </c>
      <c r="T386" s="228">
        <f>S386*H386</f>
        <v>0</v>
      </c>
      <c r="U386" s="42"/>
      <c r="V386" s="42"/>
      <c r="W386" s="42"/>
      <c r="X386" s="42"/>
      <c r="Y386" s="42"/>
      <c r="Z386" s="42"/>
      <c r="AA386" s="42"/>
      <c r="AB386" s="42"/>
      <c r="AC386" s="42"/>
      <c r="AD386" s="42"/>
      <c r="AE386" s="42"/>
      <c r="AR386" s="229" t="s">
        <v>462</v>
      </c>
      <c r="AT386" s="229" t="s">
        <v>243</v>
      </c>
      <c r="AU386" s="229" t="s">
        <v>113</v>
      </c>
      <c r="AY386" s="20" t="s">
        <v>241</v>
      </c>
      <c r="BE386" s="230">
        <f>IF(N386="základní",J386,0)</f>
        <v>0</v>
      </c>
      <c r="BF386" s="230">
        <f>IF(N386="snížená",J386,0)</f>
        <v>0</v>
      </c>
      <c r="BG386" s="230">
        <f>IF(N386="zákl. přenesená",J386,0)</f>
        <v>0</v>
      </c>
      <c r="BH386" s="230">
        <f>IF(N386="sníž. přenesená",J386,0)</f>
        <v>0</v>
      </c>
      <c r="BI386" s="230">
        <f>IF(N386="nulová",J386,0)</f>
        <v>0</v>
      </c>
      <c r="BJ386" s="20" t="s">
        <v>23</v>
      </c>
      <c r="BK386" s="230">
        <f>ROUND(I386*H386,2)</f>
        <v>0</v>
      </c>
      <c r="BL386" s="20" t="s">
        <v>462</v>
      </c>
      <c r="BM386" s="229" t="s">
        <v>11226</v>
      </c>
    </row>
    <row r="387" s="2" customFormat="1">
      <c r="A387" s="42"/>
      <c r="B387" s="43"/>
      <c r="C387" s="44"/>
      <c r="D387" s="231" t="s">
        <v>250</v>
      </c>
      <c r="E387" s="44"/>
      <c r="F387" s="232" t="s">
        <v>11227</v>
      </c>
      <c r="G387" s="44"/>
      <c r="H387" s="44"/>
      <c r="I387" s="233"/>
      <c r="J387" s="44"/>
      <c r="K387" s="44"/>
      <c r="L387" s="48"/>
      <c r="M387" s="234"/>
      <c r="N387" s="235"/>
      <c r="O387" s="88"/>
      <c r="P387" s="88"/>
      <c r="Q387" s="88"/>
      <c r="R387" s="88"/>
      <c r="S387" s="88"/>
      <c r="T387" s="89"/>
      <c r="U387" s="42"/>
      <c r="V387" s="42"/>
      <c r="W387" s="42"/>
      <c r="X387" s="42"/>
      <c r="Y387" s="42"/>
      <c r="Z387" s="42"/>
      <c r="AA387" s="42"/>
      <c r="AB387" s="42"/>
      <c r="AC387" s="42"/>
      <c r="AD387" s="42"/>
      <c r="AE387" s="42"/>
      <c r="AT387" s="20" t="s">
        <v>250</v>
      </c>
      <c r="AU387" s="20" t="s">
        <v>113</v>
      </c>
    </row>
    <row r="388" s="2" customFormat="1" ht="16.5" customHeight="1">
      <c r="A388" s="42"/>
      <c r="B388" s="43"/>
      <c r="C388" s="280" t="s">
        <v>2710</v>
      </c>
      <c r="D388" s="280" t="s">
        <v>463</v>
      </c>
      <c r="E388" s="281" t="s">
        <v>11228</v>
      </c>
      <c r="F388" s="282" t="s">
        <v>11229</v>
      </c>
      <c r="G388" s="283" t="s">
        <v>561</v>
      </c>
      <c r="H388" s="284">
        <v>22</v>
      </c>
      <c r="I388" s="285"/>
      <c r="J388" s="286">
        <f>ROUND(I388*H388,2)</f>
        <v>0</v>
      </c>
      <c r="K388" s="282" t="s">
        <v>39</v>
      </c>
      <c r="L388" s="287"/>
      <c r="M388" s="288" t="s">
        <v>39</v>
      </c>
      <c r="N388" s="289" t="s">
        <v>56</v>
      </c>
      <c r="O388" s="88"/>
      <c r="P388" s="227">
        <f>O388*H388</f>
        <v>0</v>
      </c>
      <c r="Q388" s="227">
        <v>0</v>
      </c>
      <c r="R388" s="227">
        <f>Q388*H388</f>
        <v>0</v>
      </c>
      <c r="S388" s="227">
        <v>0</v>
      </c>
      <c r="T388" s="228">
        <f>S388*H388</f>
        <v>0</v>
      </c>
      <c r="U388" s="42"/>
      <c r="V388" s="42"/>
      <c r="W388" s="42"/>
      <c r="X388" s="42"/>
      <c r="Y388" s="42"/>
      <c r="Z388" s="42"/>
      <c r="AA388" s="42"/>
      <c r="AB388" s="42"/>
      <c r="AC388" s="42"/>
      <c r="AD388" s="42"/>
      <c r="AE388" s="42"/>
      <c r="AR388" s="229" t="s">
        <v>660</v>
      </c>
      <c r="AT388" s="229" t="s">
        <v>463</v>
      </c>
      <c r="AU388" s="229" t="s">
        <v>113</v>
      </c>
      <c r="AY388" s="20" t="s">
        <v>241</v>
      </c>
      <c r="BE388" s="230">
        <f>IF(N388="základní",J388,0)</f>
        <v>0</v>
      </c>
      <c r="BF388" s="230">
        <f>IF(N388="snížená",J388,0)</f>
        <v>0</v>
      </c>
      <c r="BG388" s="230">
        <f>IF(N388="zákl. přenesená",J388,0)</f>
        <v>0</v>
      </c>
      <c r="BH388" s="230">
        <f>IF(N388="sníž. přenesená",J388,0)</f>
        <v>0</v>
      </c>
      <c r="BI388" s="230">
        <f>IF(N388="nulová",J388,0)</f>
        <v>0</v>
      </c>
      <c r="BJ388" s="20" t="s">
        <v>23</v>
      </c>
      <c r="BK388" s="230">
        <f>ROUND(I388*H388,2)</f>
        <v>0</v>
      </c>
      <c r="BL388" s="20" t="s">
        <v>462</v>
      </c>
      <c r="BM388" s="229" t="s">
        <v>11230</v>
      </c>
    </row>
    <row r="389" s="2" customFormat="1" ht="16.5" customHeight="1">
      <c r="A389" s="42"/>
      <c r="B389" s="43"/>
      <c r="C389" s="280" t="s">
        <v>2717</v>
      </c>
      <c r="D389" s="280" t="s">
        <v>463</v>
      </c>
      <c r="E389" s="281" t="s">
        <v>11231</v>
      </c>
      <c r="F389" s="282" t="s">
        <v>11232</v>
      </c>
      <c r="G389" s="283" t="s">
        <v>561</v>
      </c>
      <c r="H389" s="284">
        <v>12</v>
      </c>
      <c r="I389" s="285"/>
      <c r="J389" s="286">
        <f>ROUND(I389*H389,2)</f>
        <v>0</v>
      </c>
      <c r="K389" s="282" t="s">
        <v>39</v>
      </c>
      <c r="L389" s="287"/>
      <c r="M389" s="288" t="s">
        <v>39</v>
      </c>
      <c r="N389" s="289" t="s">
        <v>56</v>
      </c>
      <c r="O389" s="88"/>
      <c r="P389" s="227">
        <f>O389*H389</f>
        <v>0</v>
      </c>
      <c r="Q389" s="227">
        <v>0</v>
      </c>
      <c r="R389" s="227">
        <f>Q389*H389</f>
        <v>0</v>
      </c>
      <c r="S389" s="227">
        <v>0</v>
      </c>
      <c r="T389" s="228">
        <f>S389*H389</f>
        <v>0</v>
      </c>
      <c r="U389" s="42"/>
      <c r="V389" s="42"/>
      <c r="W389" s="42"/>
      <c r="X389" s="42"/>
      <c r="Y389" s="42"/>
      <c r="Z389" s="42"/>
      <c r="AA389" s="42"/>
      <c r="AB389" s="42"/>
      <c r="AC389" s="42"/>
      <c r="AD389" s="42"/>
      <c r="AE389" s="42"/>
      <c r="AR389" s="229" t="s">
        <v>660</v>
      </c>
      <c r="AT389" s="229" t="s">
        <v>463</v>
      </c>
      <c r="AU389" s="229" t="s">
        <v>113</v>
      </c>
      <c r="AY389" s="20" t="s">
        <v>241</v>
      </c>
      <c r="BE389" s="230">
        <f>IF(N389="základní",J389,0)</f>
        <v>0</v>
      </c>
      <c r="BF389" s="230">
        <f>IF(N389="snížená",J389,0)</f>
        <v>0</v>
      </c>
      <c r="BG389" s="230">
        <f>IF(N389="zákl. přenesená",J389,0)</f>
        <v>0</v>
      </c>
      <c r="BH389" s="230">
        <f>IF(N389="sníž. přenesená",J389,0)</f>
        <v>0</v>
      </c>
      <c r="BI389" s="230">
        <f>IF(N389="nulová",J389,0)</f>
        <v>0</v>
      </c>
      <c r="BJ389" s="20" t="s">
        <v>23</v>
      </c>
      <c r="BK389" s="230">
        <f>ROUND(I389*H389,2)</f>
        <v>0</v>
      </c>
      <c r="BL389" s="20" t="s">
        <v>462</v>
      </c>
      <c r="BM389" s="229" t="s">
        <v>11233</v>
      </c>
    </row>
    <row r="390" s="2" customFormat="1" ht="16.5" customHeight="1">
      <c r="A390" s="42"/>
      <c r="B390" s="43"/>
      <c r="C390" s="280" t="s">
        <v>2722</v>
      </c>
      <c r="D390" s="280" t="s">
        <v>463</v>
      </c>
      <c r="E390" s="281" t="s">
        <v>11234</v>
      </c>
      <c r="F390" s="282" t="s">
        <v>11235</v>
      </c>
      <c r="G390" s="283" t="s">
        <v>561</v>
      </c>
      <c r="H390" s="284">
        <v>2</v>
      </c>
      <c r="I390" s="285"/>
      <c r="J390" s="286">
        <f>ROUND(I390*H390,2)</f>
        <v>0</v>
      </c>
      <c r="K390" s="282" t="s">
        <v>39</v>
      </c>
      <c r="L390" s="287"/>
      <c r="M390" s="288" t="s">
        <v>39</v>
      </c>
      <c r="N390" s="289" t="s">
        <v>56</v>
      </c>
      <c r="O390" s="88"/>
      <c r="P390" s="227">
        <f>O390*H390</f>
        <v>0</v>
      </c>
      <c r="Q390" s="227">
        <v>0</v>
      </c>
      <c r="R390" s="227">
        <f>Q390*H390</f>
        <v>0</v>
      </c>
      <c r="S390" s="227">
        <v>0</v>
      </c>
      <c r="T390" s="228">
        <f>S390*H390</f>
        <v>0</v>
      </c>
      <c r="U390" s="42"/>
      <c r="V390" s="42"/>
      <c r="W390" s="42"/>
      <c r="X390" s="42"/>
      <c r="Y390" s="42"/>
      <c r="Z390" s="42"/>
      <c r="AA390" s="42"/>
      <c r="AB390" s="42"/>
      <c r="AC390" s="42"/>
      <c r="AD390" s="42"/>
      <c r="AE390" s="42"/>
      <c r="AR390" s="229" t="s">
        <v>660</v>
      </c>
      <c r="AT390" s="229" t="s">
        <v>463</v>
      </c>
      <c r="AU390" s="229" t="s">
        <v>113</v>
      </c>
      <c r="AY390" s="20" t="s">
        <v>241</v>
      </c>
      <c r="BE390" s="230">
        <f>IF(N390="základní",J390,0)</f>
        <v>0</v>
      </c>
      <c r="BF390" s="230">
        <f>IF(N390="snížená",J390,0)</f>
        <v>0</v>
      </c>
      <c r="BG390" s="230">
        <f>IF(N390="zákl. přenesená",J390,0)</f>
        <v>0</v>
      </c>
      <c r="BH390" s="230">
        <f>IF(N390="sníž. přenesená",J390,0)</f>
        <v>0</v>
      </c>
      <c r="BI390" s="230">
        <f>IF(N390="nulová",J390,0)</f>
        <v>0</v>
      </c>
      <c r="BJ390" s="20" t="s">
        <v>23</v>
      </c>
      <c r="BK390" s="230">
        <f>ROUND(I390*H390,2)</f>
        <v>0</v>
      </c>
      <c r="BL390" s="20" t="s">
        <v>462</v>
      </c>
      <c r="BM390" s="229" t="s">
        <v>11236</v>
      </c>
    </row>
    <row r="391" s="2" customFormat="1" ht="16.5" customHeight="1">
      <c r="A391" s="42"/>
      <c r="B391" s="43"/>
      <c r="C391" s="218" t="s">
        <v>2727</v>
      </c>
      <c r="D391" s="218" t="s">
        <v>243</v>
      </c>
      <c r="E391" s="219" t="s">
        <v>11237</v>
      </c>
      <c r="F391" s="220" t="s">
        <v>11238</v>
      </c>
      <c r="G391" s="221" t="s">
        <v>561</v>
      </c>
      <c r="H391" s="222">
        <v>17</v>
      </c>
      <c r="I391" s="223"/>
      <c r="J391" s="224">
        <f>ROUND(I391*H391,2)</f>
        <v>0</v>
      </c>
      <c r="K391" s="220" t="s">
        <v>247</v>
      </c>
      <c r="L391" s="48"/>
      <c r="M391" s="225" t="s">
        <v>39</v>
      </c>
      <c r="N391" s="226" t="s">
        <v>56</v>
      </c>
      <c r="O391" s="88"/>
      <c r="P391" s="227">
        <f>O391*H391</f>
        <v>0</v>
      </c>
      <c r="Q391" s="227">
        <v>0</v>
      </c>
      <c r="R391" s="227">
        <f>Q391*H391</f>
        <v>0</v>
      </c>
      <c r="S391" s="227">
        <v>0</v>
      </c>
      <c r="T391" s="228">
        <f>S391*H391</f>
        <v>0</v>
      </c>
      <c r="U391" s="42"/>
      <c r="V391" s="42"/>
      <c r="W391" s="42"/>
      <c r="X391" s="42"/>
      <c r="Y391" s="42"/>
      <c r="Z391" s="42"/>
      <c r="AA391" s="42"/>
      <c r="AB391" s="42"/>
      <c r="AC391" s="42"/>
      <c r="AD391" s="42"/>
      <c r="AE391" s="42"/>
      <c r="AR391" s="229" t="s">
        <v>462</v>
      </c>
      <c r="AT391" s="229" t="s">
        <v>243</v>
      </c>
      <c r="AU391" s="229" t="s">
        <v>113</v>
      </c>
      <c r="AY391" s="20" t="s">
        <v>241</v>
      </c>
      <c r="BE391" s="230">
        <f>IF(N391="základní",J391,0)</f>
        <v>0</v>
      </c>
      <c r="BF391" s="230">
        <f>IF(N391="snížená",J391,0)</f>
        <v>0</v>
      </c>
      <c r="BG391" s="230">
        <f>IF(N391="zákl. přenesená",J391,0)</f>
        <v>0</v>
      </c>
      <c r="BH391" s="230">
        <f>IF(N391="sníž. přenesená",J391,0)</f>
        <v>0</v>
      </c>
      <c r="BI391" s="230">
        <f>IF(N391="nulová",J391,0)</f>
        <v>0</v>
      </c>
      <c r="BJ391" s="20" t="s">
        <v>23</v>
      </c>
      <c r="BK391" s="230">
        <f>ROUND(I391*H391,2)</f>
        <v>0</v>
      </c>
      <c r="BL391" s="20" t="s">
        <v>462</v>
      </c>
      <c r="BM391" s="229" t="s">
        <v>11239</v>
      </c>
    </row>
    <row r="392" s="2" customFormat="1">
      <c r="A392" s="42"/>
      <c r="B392" s="43"/>
      <c r="C392" s="44"/>
      <c r="D392" s="231" t="s">
        <v>250</v>
      </c>
      <c r="E392" s="44"/>
      <c r="F392" s="232" t="s">
        <v>11240</v>
      </c>
      <c r="G392" s="44"/>
      <c r="H392" s="44"/>
      <c r="I392" s="233"/>
      <c r="J392" s="44"/>
      <c r="K392" s="44"/>
      <c r="L392" s="48"/>
      <c r="M392" s="234"/>
      <c r="N392" s="235"/>
      <c r="O392" s="88"/>
      <c r="P392" s="88"/>
      <c r="Q392" s="88"/>
      <c r="R392" s="88"/>
      <c r="S392" s="88"/>
      <c r="T392" s="89"/>
      <c r="U392" s="42"/>
      <c r="V392" s="42"/>
      <c r="W392" s="42"/>
      <c r="X392" s="42"/>
      <c r="Y392" s="42"/>
      <c r="Z392" s="42"/>
      <c r="AA392" s="42"/>
      <c r="AB392" s="42"/>
      <c r="AC392" s="42"/>
      <c r="AD392" s="42"/>
      <c r="AE392" s="42"/>
      <c r="AT392" s="20" t="s">
        <v>250</v>
      </c>
      <c r="AU392" s="20" t="s">
        <v>113</v>
      </c>
    </row>
    <row r="393" s="2" customFormat="1" ht="16.5" customHeight="1">
      <c r="A393" s="42"/>
      <c r="B393" s="43"/>
      <c r="C393" s="280" t="s">
        <v>2732</v>
      </c>
      <c r="D393" s="280" t="s">
        <v>463</v>
      </c>
      <c r="E393" s="281" t="s">
        <v>11241</v>
      </c>
      <c r="F393" s="282" t="s">
        <v>11242</v>
      </c>
      <c r="G393" s="283" t="s">
        <v>561</v>
      </c>
      <c r="H393" s="284">
        <v>17</v>
      </c>
      <c r="I393" s="285"/>
      <c r="J393" s="286">
        <f>ROUND(I393*H393,2)</f>
        <v>0</v>
      </c>
      <c r="K393" s="282" t="s">
        <v>39</v>
      </c>
      <c r="L393" s="287"/>
      <c r="M393" s="288" t="s">
        <v>39</v>
      </c>
      <c r="N393" s="289" t="s">
        <v>56</v>
      </c>
      <c r="O393" s="88"/>
      <c r="P393" s="227">
        <f>O393*H393</f>
        <v>0</v>
      </c>
      <c r="Q393" s="227">
        <v>0</v>
      </c>
      <c r="R393" s="227">
        <f>Q393*H393</f>
        <v>0</v>
      </c>
      <c r="S393" s="227">
        <v>0</v>
      </c>
      <c r="T393" s="228">
        <f>S393*H393</f>
        <v>0</v>
      </c>
      <c r="U393" s="42"/>
      <c r="V393" s="42"/>
      <c r="W393" s="42"/>
      <c r="X393" s="42"/>
      <c r="Y393" s="42"/>
      <c r="Z393" s="42"/>
      <c r="AA393" s="42"/>
      <c r="AB393" s="42"/>
      <c r="AC393" s="42"/>
      <c r="AD393" s="42"/>
      <c r="AE393" s="42"/>
      <c r="AR393" s="229" t="s">
        <v>660</v>
      </c>
      <c r="AT393" s="229" t="s">
        <v>463</v>
      </c>
      <c r="AU393" s="229" t="s">
        <v>113</v>
      </c>
      <c r="AY393" s="20" t="s">
        <v>241</v>
      </c>
      <c r="BE393" s="230">
        <f>IF(N393="základní",J393,0)</f>
        <v>0</v>
      </c>
      <c r="BF393" s="230">
        <f>IF(N393="snížená",J393,0)</f>
        <v>0</v>
      </c>
      <c r="BG393" s="230">
        <f>IF(N393="zákl. přenesená",J393,0)</f>
        <v>0</v>
      </c>
      <c r="BH393" s="230">
        <f>IF(N393="sníž. přenesená",J393,0)</f>
        <v>0</v>
      </c>
      <c r="BI393" s="230">
        <f>IF(N393="nulová",J393,0)</f>
        <v>0</v>
      </c>
      <c r="BJ393" s="20" t="s">
        <v>23</v>
      </c>
      <c r="BK393" s="230">
        <f>ROUND(I393*H393,2)</f>
        <v>0</v>
      </c>
      <c r="BL393" s="20" t="s">
        <v>462</v>
      </c>
      <c r="BM393" s="229" t="s">
        <v>11243</v>
      </c>
    </row>
    <row r="394" s="2" customFormat="1" ht="16.5" customHeight="1">
      <c r="A394" s="42"/>
      <c r="B394" s="43"/>
      <c r="C394" s="218" t="s">
        <v>2737</v>
      </c>
      <c r="D394" s="218" t="s">
        <v>243</v>
      </c>
      <c r="E394" s="219" t="s">
        <v>11244</v>
      </c>
      <c r="F394" s="220" t="s">
        <v>11245</v>
      </c>
      <c r="G394" s="221" t="s">
        <v>561</v>
      </c>
      <c r="H394" s="222">
        <v>2</v>
      </c>
      <c r="I394" s="223"/>
      <c r="J394" s="224">
        <f>ROUND(I394*H394,2)</f>
        <v>0</v>
      </c>
      <c r="K394" s="220" t="s">
        <v>247</v>
      </c>
      <c r="L394" s="48"/>
      <c r="M394" s="225" t="s">
        <v>39</v>
      </c>
      <c r="N394" s="226" t="s">
        <v>56</v>
      </c>
      <c r="O394" s="88"/>
      <c r="P394" s="227">
        <f>O394*H394</f>
        <v>0</v>
      </c>
      <c r="Q394" s="227">
        <v>0</v>
      </c>
      <c r="R394" s="227">
        <f>Q394*H394</f>
        <v>0</v>
      </c>
      <c r="S394" s="227">
        <v>0</v>
      </c>
      <c r="T394" s="228">
        <f>S394*H394</f>
        <v>0</v>
      </c>
      <c r="U394" s="42"/>
      <c r="V394" s="42"/>
      <c r="W394" s="42"/>
      <c r="X394" s="42"/>
      <c r="Y394" s="42"/>
      <c r="Z394" s="42"/>
      <c r="AA394" s="42"/>
      <c r="AB394" s="42"/>
      <c r="AC394" s="42"/>
      <c r="AD394" s="42"/>
      <c r="AE394" s="42"/>
      <c r="AR394" s="229" t="s">
        <v>462</v>
      </c>
      <c r="AT394" s="229" t="s">
        <v>243</v>
      </c>
      <c r="AU394" s="229" t="s">
        <v>113</v>
      </c>
      <c r="AY394" s="20" t="s">
        <v>241</v>
      </c>
      <c r="BE394" s="230">
        <f>IF(N394="základní",J394,0)</f>
        <v>0</v>
      </c>
      <c r="BF394" s="230">
        <f>IF(N394="snížená",J394,0)</f>
        <v>0</v>
      </c>
      <c r="BG394" s="230">
        <f>IF(N394="zákl. přenesená",J394,0)</f>
        <v>0</v>
      </c>
      <c r="BH394" s="230">
        <f>IF(N394="sníž. přenesená",J394,0)</f>
        <v>0</v>
      </c>
      <c r="BI394" s="230">
        <f>IF(N394="nulová",J394,0)</f>
        <v>0</v>
      </c>
      <c r="BJ394" s="20" t="s">
        <v>23</v>
      </c>
      <c r="BK394" s="230">
        <f>ROUND(I394*H394,2)</f>
        <v>0</v>
      </c>
      <c r="BL394" s="20" t="s">
        <v>462</v>
      </c>
      <c r="BM394" s="229" t="s">
        <v>11246</v>
      </c>
    </row>
    <row r="395" s="2" customFormat="1">
      <c r="A395" s="42"/>
      <c r="B395" s="43"/>
      <c r="C395" s="44"/>
      <c r="D395" s="231" t="s">
        <v>250</v>
      </c>
      <c r="E395" s="44"/>
      <c r="F395" s="232" t="s">
        <v>11247</v>
      </c>
      <c r="G395" s="44"/>
      <c r="H395" s="44"/>
      <c r="I395" s="233"/>
      <c r="J395" s="44"/>
      <c r="K395" s="44"/>
      <c r="L395" s="48"/>
      <c r="M395" s="234"/>
      <c r="N395" s="235"/>
      <c r="O395" s="88"/>
      <c r="P395" s="88"/>
      <c r="Q395" s="88"/>
      <c r="R395" s="88"/>
      <c r="S395" s="88"/>
      <c r="T395" s="89"/>
      <c r="U395" s="42"/>
      <c r="V395" s="42"/>
      <c r="W395" s="42"/>
      <c r="X395" s="42"/>
      <c r="Y395" s="42"/>
      <c r="Z395" s="42"/>
      <c r="AA395" s="42"/>
      <c r="AB395" s="42"/>
      <c r="AC395" s="42"/>
      <c r="AD395" s="42"/>
      <c r="AE395" s="42"/>
      <c r="AT395" s="20" t="s">
        <v>250</v>
      </c>
      <c r="AU395" s="20" t="s">
        <v>113</v>
      </c>
    </row>
    <row r="396" s="2" customFormat="1" ht="16.5" customHeight="1">
      <c r="A396" s="42"/>
      <c r="B396" s="43"/>
      <c r="C396" s="280" t="s">
        <v>2742</v>
      </c>
      <c r="D396" s="280" t="s">
        <v>463</v>
      </c>
      <c r="E396" s="281" t="s">
        <v>11248</v>
      </c>
      <c r="F396" s="282" t="s">
        <v>11249</v>
      </c>
      <c r="G396" s="283" t="s">
        <v>561</v>
      </c>
      <c r="H396" s="284">
        <v>2</v>
      </c>
      <c r="I396" s="285"/>
      <c r="J396" s="286">
        <f>ROUND(I396*H396,2)</f>
        <v>0</v>
      </c>
      <c r="K396" s="282" t="s">
        <v>39</v>
      </c>
      <c r="L396" s="287"/>
      <c r="M396" s="288" t="s">
        <v>39</v>
      </c>
      <c r="N396" s="289" t="s">
        <v>56</v>
      </c>
      <c r="O396" s="88"/>
      <c r="P396" s="227">
        <f>O396*H396</f>
        <v>0</v>
      </c>
      <c r="Q396" s="227">
        <v>0</v>
      </c>
      <c r="R396" s="227">
        <f>Q396*H396</f>
        <v>0</v>
      </c>
      <c r="S396" s="227">
        <v>0</v>
      </c>
      <c r="T396" s="228">
        <f>S396*H396</f>
        <v>0</v>
      </c>
      <c r="U396" s="42"/>
      <c r="V396" s="42"/>
      <c r="W396" s="42"/>
      <c r="X396" s="42"/>
      <c r="Y396" s="42"/>
      <c r="Z396" s="42"/>
      <c r="AA396" s="42"/>
      <c r="AB396" s="42"/>
      <c r="AC396" s="42"/>
      <c r="AD396" s="42"/>
      <c r="AE396" s="42"/>
      <c r="AR396" s="229" t="s">
        <v>660</v>
      </c>
      <c r="AT396" s="229" t="s">
        <v>463</v>
      </c>
      <c r="AU396" s="229" t="s">
        <v>113</v>
      </c>
      <c r="AY396" s="20" t="s">
        <v>241</v>
      </c>
      <c r="BE396" s="230">
        <f>IF(N396="základní",J396,0)</f>
        <v>0</v>
      </c>
      <c r="BF396" s="230">
        <f>IF(N396="snížená",J396,0)</f>
        <v>0</v>
      </c>
      <c r="BG396" s="230">
        <f>IF(N396="zákl. přenesená",J396,0)</f>
        <v>0</v>
      </c>
      <c r="BH396" s="230">
        <f>IF(N396="sníž. přenesená",J396,0)</f>
        <v>0</v>
      </c>
      <c r="BI396" s="230">
        <f>IF(N396="nulová",J396,0)</f>
        <v>0</v>
      </c>
      <c r="BJ396" s="20" t="s">
        <v>23</v>
      </c>
      <c r="BK396" s="230">
        <f>ROUND(I396*H396,2)</f>
        <v>0</v>
      </c>
      <c r="BL396" s="20" t="s">
        <v>462</v>
      </c>
      <c r="BM396" s="229" t="s">
        <v>11250</v>
      </c>
    </row>
    <row r="397" s="2" customFormat="1" ht="16.5" customHeight="1">
      <c r="A397" s="42"/>
      <c r="B397" s="43"/>
      <c r="C397" s="218" t="s">
        <v>2751</v>
      </c>
      <c r="D397" s="218" t="s">
        <v>243</v>
      </c>
      <c r="E397" s="219" t="s">
        <v>11251</v>
      </c>
      <c r="F397" s="220" t="s">
        <v>11252</v>
      </c>
      <c r="G397" s="221" t="s">
        <v>561</v>
      </c>
      <c r="H397" s="222">
        <v>14</v>
      </c>
      <c r="I397" s="223"/>
      <c r="J397" s="224">
        <f>ROUND(I397*H397,2)</f>
        <v>0</v>
      </c>
      <c r="K397" s="220" t="s">
        <v>247</v>
      </c>
      <c r="L397" s="48"/>
      <c r="M397" s="225" t="s">
        <v>39</v>
      </c>
      <c r="N397" s="226" t="s">
        <v>56</v>
      </c>
      <c r="O397" s="88"/>
      <c r="P397" s="227">
        <f>O397*H397</f>
        <v>0</v>
      </c>
      <c r="Q397" s="227">
        <v>0</v>
      </c>
      <c r="R397" s="227">
        <f>Q397*H397</f>
        <v>0</v>
      </c>
      <c r="S397" s="227">
        <v>0</v>
      </c>
      <c r="T397" s="228">
        <f>S397*H397</f>
        <v>0</v>
      </c>
      <c r="U397" s="42"/>
      <c r="V397" s="42"/>
      <c r="W397" s="42"/>
      <c r="X397" s="42"/>
      <c r="Y397" s="42"/>
      <c r="Z397" s="42"/>
      <c r="AA397" s="42"/>
      <c r="AB397" s="42"/>
      <c r="AC397" s="42"/>
      <c r="AD397" s="42"/>
      <c r="AE397" s="42"/>
      <c r="AR397" s="229" t="s">
        <v>462</v>
      </c>
      <c r="AT397" s="229" t="s">
        <v>243</v>
      </c>
      <c r="AU397" s="229" t="s">
        <v>113</v>
      </c>
      <c r="AY397" s="20" t="s">
        <v>241</v>
      </c>
      <c r="BE397" s="230">
        <f>IF(N397="základní",J397,0)</f>
        <v>0</v>
      </c>
      <c r="BF397" s="230">
        <f>IF(N397="snížená",J397,0)</f>
        <v>0</v>
      </c>
      <c r="BG397" s="230">
        <f>IF(N397="zákl. přenesená",J397,0)</f>
        <v>0</v>
      </c>
      <c r="BH397" s="230">
        <f>IF(N397="sníž. přenesená",J397,0)</f>
        <v>0</v>
      </c>
      <c r="BI397" s="230">
        <f>IF(N397="nulová",J397,0)</f>
        <v>0</v>
      </c>
      <c r="BJ397" s="20" t="s">
        <v>23</v>
      </c>
      <c r="BK397" s="230">
        <f>ROUND(I397*H397,2)</f>
        <v>0</v>
      </c>
      <c r="BL397" s="20" t="s">
        <v>462</v>
      </c>
      <c r="BM397" s="229" t="s">
        <v>11253</v>
      </c>
    </row>
    <row r="398" s="2" customFormat="1">
      <c r="A398" s="42"/>
      <c r="B398" s="43"/>
      <c r="C398" s="44"/>
      <c r="D398" s="231" t="s">
        <v>250</v>
      </c>
      <c r="E398" s="44"/>
      <c r="F398" s="232" t="s">
        <v>11254</v>
      </c>
      <c r="G398" s="44"/>
      <c r="H398" s="44"/>
      <c r="I398" s="233"/>
      <c r="J398" s="44"/>
      <c r="K398" s="44"/>
      <c r="L398" s="48"/>
      <c r="M398" s="234"/>
      <c r="N398" s="235"/>
      <c r="O398" s="88"/>
      <c r="P398" s="88"/>
      <c r="Q398" s="88"/>
      <c r="R398" s="88"/>
      <c r="S398" s="88"/>
      <c r="T398" s="89"/>
      <c r="U398" s="42"/>
      <c r="V398" s="42"/>
      <c r="W398" s="42"/>
      <c r="X398" s="42"/>
      <c r="Y398" s="42"/>
      <c r="Z398" s="42"/>
      <c r="AA398" s="42"/>
      <c r="AB398" s="42"/>
      <c r="AC398" s="42"/>
      <c r="AD398" s="42"/>
      <c r="AE398" s="42"/>
      <c r="AT398" s="20" t="s">
        <v>250</v>
      </c>
      <c r="AU398" s="20" t="s">
        <v>113</v>
      </c>
    </row>
    <row r="399" s="2" customFormat="1" ht="16.5" customHeight="1">
      <c r="A399" s="42"/>
      <c r="B399" s="43"/>
      <c r="C399" s="280" t="s">
        <v>2792</v>
      </c>
      <c r="D399" s="280" t="s">
        <v>463</v>
      </c>
      <c r="E399" s="281" t="s">
        <v>11255</v>
      </c>
      <c r="F399" s="282" t="s">
        <v>11256</v>
      </c>
      <c r="G399" s="283" t="s">
        <v>561</v>
      </c>
      <c r="H399" s="284">
        <v>14</v>
      </c>
      <c r="I399" s="285"/>
      <c r="J399" s="286">
        <f>ROUND(I399*H399,2)</f>
        <v>0</v>
      </c>
      <c r="K399" s="282" t="s">
        <v>39</v>
      </c>
      <c r="L399" s="287"/>
      <c r="M399" s="288" t="s">
        <v>39</v>
      </c>
      <c r="N399" s="289" t="s">
        <v>56</v>
      </c>
      <c r="O399" s="88"/>
      <c r="P399" s="227">
        <f>O399*H399</f>
        <v>0</v>
      </c>
      <c r="Q399" s="227">
        <v>0</v>
      </c>
      <c r="R399" s="227">
        <f>Q399*H399</f>
        <v>0</v>
      </c>
      <c r="S399" s="227">
        <v>0</v>
      </c>
      <c r="T399" s="228">
        <f>S399*H399</f>
        <v>0</v>
      </c>
      <c r="U399" s="42"/>
      <c r="V399" s="42"/>
      <c r="W399" s="42"/>
      <c r="X399" s="42"/>
      <c r="Y399" s="42"/>
      <c r="Z399" s="42"/>
      <c r="AA399" s="42"/>
      <c r="AB399" s="42"/>
      <c r="AC399" s="42"/>
      <c r="AD399" s="42"/>
      <c r="AE399" s="42"/>
      <c r="AR399" s="229" t="s">
        <v>660</v>
      </c>
      <c r="AT399" s="229" t="s">
        <v>463</v>
      </c>
      <c r="AU399" s="229" t="s">
        <v>113</v>
      </c>
      <c r="AY399" s="20" t="s">
        <v>241</v>
      </c>
      <c r="BE399" s="230">
        <f>IF(N399="základní",J399,0)</f>
        <v>0</v>
      </c>
      <c r="BF399" s="230">
        <f>IF(N399="snížená",J399,0)</f>
        <v>0</v>
      </c>
      <c r="BG399" s="230">
        <f>IF(N399="zákl. přenesená",J399,0)</f>
        <v>0</v>
      </c>
      <c r="BH399" s="230">
        <f>IF(N399="sníž. přenesená",J399,0)</f>
        <v>0</v>
      </c>
      <c r="BI399" s="230">
        <f>IF(N399="nulová",J399,0)</f>
        <v>0</v>
      </c>
      <c r="BJ399" s="20" t="s">
        <v>23</v>
      </c>
      <c r="BK399" s="230">
        <f>ROUND(I399*H399,2)</f>
        <v>0</v>
      </c>
      <c r="BL399" s="20" t="s">
        <v>462</v>
      </c>
      <c r="BM399" s="229" t="s">
        <v>11257</v>
      </c>
    </row>
    <row r="400" s="2" customFormat="1" ht="16.5" customHeight="1">
      <c r="A400" s="42"/>
      <c r="B400" s="43"/>
      <c r="C400" s="218" t="s">
        <v>2800</v>
      </c>
      <c r="D400" s="218" t="s">
        <v>243</v>
      </c>
      <c r="E400" s="219" t="s">
        <v>11258</v>
      </c>
      <c r="F400" s="220" t="s">
        <v>11259</v>
      </c>
      <c r="G400" s="221" t="s">
        <v>561</v>
      </c>
      <c r="H400" s="222">
        <v>10</v>
      </c>
      <c r="I400" s="223"/>
      <c r="J400" s="224">
        <f>ROUND(I400*H400,2)</f>
        <v>0</v>
      </c>
      <c r="K400" s="220" t="s">
        <v>247</v>
      </c>
      <c r="L400" s="48"/>
      <c r="M400" s="225" t="s">
        <v>39</v>
      </c>
      <c r="N400" s="226" t="s">
        <v>56</v>
      </c>
      <c r="O400" s="88"/>
      <c r="P400" s="227">
        <f>O400*H400</f>
        <v>0</v>
      </c>
      <c r="Q400" s="227">
        <v>0</v>
      </c>
      <c r="R400" s="227">
        <f>Q400*H400</f>
        <v>0</v>
      </c>
      <c r="S400" s="227">
        <v>0</v>
      </c>
      <c r="T400" s="228">
        <f>S400*H400</f>
        <v>0</v>
      </c>
      <c r="U400" s="42"/>
      <c r="V400" s="42"/>
      <c r="W400" s="42"/>
      <c r="X400" s="42"/>
      <c r="Y400" s="42"/>
      <c r="Z400" s="42"/>
      <c r="AA400" s="42"/>
      <c r="AB400" s="42"/>
      <c r="AC400" s="42"/>
      <c r="AD400" s="42"/>
      <c r="AE400" s="42"/>
      <c r="AR400" s="229" t="s">
        <v>462</v>
      </c>
      <c r="AT400" s="229" t="s">
        <v>243</v>
      </c>
      <c r="AU400" s="229" t="s">
        <v>113</v>
      </c>
      <c r="AY400" s="20" t="s">
        <v>241</v>
      </c>
      <c r="BE400" s="230">
        <f>IF(N400="základní",J400,0)</f>
        <v>0</v>
      </c>
      <c r="BF400" s="230">
        <f>IF(N400="snížená",J400,0)</f>
        <v>0</v>
      </c>
      <c r="BG400" s="230">
        <f>IF(N400="zákl. přenesená",J400,0)</f>
        <v>0</v>
      </c>
      <c r="BH400" s="230">
        <f>IF(N400="sníž. přenesená",J400,0)</f>
        <v>0</v>
      </c>
      <c r="BI400" s="230">
        <f>IF(N400="nulová",J400,0)</f>
        <v>0</v>
      </c>
      <c r="BJ400" s="20" t="s">
        <v>23</v>
      </c>
      <c r="BK400" s="230">
        <f>ROUND(I400*H400,2)</f>
        <v>0</v>
      </c>
      <c r="BL400" s="20" t="s">
        <v>462</v>
      </c>
      <c r="BM400" s="229" t="s">
        <v>11260</v>
      </c>
    </row>
    <row r="401" s="2" customFormat="1">
      <c r="A401" s="42"/>
      <c r="B401" s="43"/>
      <c r="C401" s="44"/>
      <c r="D401" s="231" t="s">
        <v>250</v>
      </c>
      <c r="E401" s="44"/>
      <c r="F401" s="232" t="s">
        <v>11261</v>
      </c>
      <c r="G401" s="44"/>
      <c r="H401" s="44"/>
      <c r="I401" s="233"/>
      <c r="J401" s="44"/>
      <c r="K401" s="44"/>
      <c r="L401" s="48"/>
      <c r="M401" s="234"/>
      <c r="N401" s="235"/>
      <c r="O401" s="88"/>
      <c r="P401" s="88"/>
      <c r="Q401" s="88"/>
      <c r="R401" s="88"/>
      <c r="S401" s="88"/>
      <c r="T401" s="89"/>
      <c r="U401" s="42"/>
      <c r="V401" s="42"/>
      <c r="W401" s="42"/>
      <c r="X401" s="42"/>
      <c r="Y401" s="42"/>
      <c r="Z401" s="42"/>
      <c r="AA401" s="42"/>
      <c r="AB401" s="42"/>
      <c r="AC401" s="42"/>
      <c r="AD401" s="42"/>
      <c r="AE401" s="42"/>
      <c r="AT401" s="20" t="s">
        <v>250</v>
      </c>
      <c r="AU401" s="20" t="s">
        <v>113</v>
      </c>
    </row>
    <row r="402" s="2" customFormat="1" ht="16.5" customHeight="1">
      <c r="A402" s="42"/>
      <c r="B402" s="43"/>
      <c r="C402" s="280" t="s">
        <v>2820</v>
      </c>
      <c r="D402" s="280" t="s">
        <v>463</v>
      </c>
      <c r="E402" s="281" t="s">
        <v>11262</v>
      </c>
      <c r="F402" s="282" t="s">
        <v>11263</v>
      </c>
      <c r="G402" s="283" t="s">
        <v>561</v>
      </c>
      <c r="H402" s="284">
        <v>10</v>
      </c>
      <c r="I402" s="285"/>
      <c r="J402" s="286">
        <f>ROUND(I402*H402,2)</f>
        <v>0</v>
      </c>
      <c r="K402" s="282" t="s">
        <v>39</v>
      </c>
      <c r="L402" s="287"/>
      <c r="M402" s="288" t="s">
        <v>39</v>
      </c>
      <c r="N402" s="289" t="s">
        <v>56</v>
      </c>
      <c r="O402" s="88"/>
      <c r="P402" s="227">
        <f>O402*H402</f>
        <v>0</v>
      </c>
      <c r="Q402" s="227">
        <v>0</v>
      </c>
      <c r="R402" s="227">
        <f>Q402*H402</f>
        <v>0</v>
      </c>
      <c r="S402" s="227">
        <v>0</v>
      </c>
      <c r="T402" s="228">
        <f>S402*H402</f>
        <v>0</v>
      </c>
      <c r="U402" s="42"/>
      <c r="V402" s="42"/>
      <c r="W402" s="42"/>
      <c r="X402" s="42"/>
      <c r="Y402" s="42"/>
      <c r="Z402" s="42"/>
      <c r="AA402" s="42"/>
      <c r="AB402" s="42"/>
      <c r="AC402" s="42"/>
      <c r="AD402" s="42"/>
      <c r="AE402" s="42"/>
      <c r="AR402" s="229" t="s">
        <v>660</v>
      </c>
      <c r="AT402" s="229" t="s">
        <v>463</v>
      </c>
      <c r="AU402" s="229" t="s">
        <v>113</v>
      </c>
      <c r="AY402" s="20" t="s">
        <v>241</v>
      </c>
      <c r="BE402" s="230">
        <f>IF(N402="základní",J402,0)</f>
        <v>0</v>
      </c>
      <c r="BF402" s="230">
        <f>IF(N402="snížená",J402,0)</f>
        <v>0</v>
      </c>
      <c r="BG402" s="230">
        <f>IF(N402="zákl. přenesená",J402,0)</f>
        <v>0</v>
      </c>
      <c r="BH402" s="230">
        <f>IF(N402="sníž. přenesená",J402,0)</f>
        <v>0</v>
      </c>
      <c r="BI402" s="230">
        <f>IF(N402="nulová",J402,0)</f>
        <v>0</v>
      </c>
      <c r="BJ402" s="20" t="s">
        <v>23</v>
      </c>
      <c r="BK402" s="230">
        <f>ROUND(I402*H402,2)</f>
        <v>0</v>
      </c>
      <c r="BL402" s="20" t="s">
        <v>462</v>
      </c>
      <c r="BM402" s="229" t="s">
        <v>11264</v>
      </c>
    </row>
    <row r="403" s="2" customFormat="1" ht="16.5" customHeight="1">
      <c r="A403" s="42"/>
      <c r="B403" s="43"/>
      <c r="C403" s="218" t="s">
        <v>2825</v>
      </c>
      <c r="D403" s="218" t="s">
        <v>243</v>
      </c>
      <c r="E403" s="219" t="s">
        <v>11265</v>
      </c>
      <c r="F403" s="220" t="s">
        <v>11266</v>
      </c>
      <c r="G403" s="221" t="s">
        <v>561</v>
      </c>
      <c r="H403" s="222">
        <v>1</v>
      </c>
      <c r="I403" s="223"/>
      <c r="J403" s="224">
        <f>ROUND(I403*H403,2)</f>
        <v>0</v>
      </c>
      <c r="K403" s="220" t="s">
        <v>247</v>
      </c>
      <c r="L403" s="48"/>
      <c r="M403" s="225" t="s">
        <v>39</v>
      </c>
      <c r="N403" s="226" t="s">
        <v>56</v>
      </c>
      <c r="O403" s="88"/>
      <c r="P403" s="227">
        <f>O403*H403</f>
        <v>0</v>
      </c>
      <c r="Q403" s="227">
        <v>0</v>
      </c>
      <c r="R403" s="227">
        <f>Q403*H403</f>
        <v>0</v>
      </c>
      <c r="S403" s="227">
        <v>0</v>
      </c>
      <c r="T403" s="228">
        <f>S403*H403</f>
        <v>0</v>
      </c>
      <c r="U403" s="42"/>
      <c r="V403" s="42"/>
      <c r="W403" s="42"/>
      <c r="X403" s="42"/>
      <c r="Y403" s="42"/>
      <c r="Z403" s="42"/>
      <c r="AA403" s="42"/>
      <c r="AB403" s="42"/>
      <c r="AC403" s="42"/>
      <c r="AD403" s="42"/>
      <c r="AE403" s="42"/>
      <c r="AR403" s="229" t="s">
        <v>462</v>
      </c>
      <c r="AT403" s="229" t="s">
        <v>243</v>
      </c>
      <c r="AU403" s="229" t="s">
        <v>113</v>
      </c>
      <c r="AY403" s="20" t="s">
        <v>241</v>
      </c>
      <c r="BE403" s="230">
        <f>IF(N403="základní",J403,0)</f>
        <v>0</v>
      </c>
      <c r="BF403" s="230">
        <f>IF(N403="snížená",J403,0)</f>
        <v>0</v>
      </c>
      <c r="BG403" s="230">
        <f>IF(N403="zákl. přenesená",J403,0)</f>
        <v>0</v>
      </c>
      <c r="BH403" s="230">
        <f>IF(N403="sníž. přenesená",J403,0)</f>
        <v>0</v>
      </c>
      <c r="BI403" s="230">
        <f>IF(N403="nulová",J403,0)</f>
        <v>0</v>
      </c>
      <c r="BJ403" s="20" t="s">
        <v>23</v>
      </c>
      <c r="BK403" s="230">
        <f>ROUND(I403*H403,2)</f>
        <v>0</v>
      </c>
      <c r="BL403" s="20" t="s">
        <v>462</v>
      </c>
      <c r="BM403" s="229" t="s">
        <v>11267</v>
      </c>
    </row>
    <row r="404" s="2" customFormat="1">
      <c r="A404" s="42"/>
      <c r="B404" s="43"/>
      <c r="C404" s="44"/>
      <c r="D404" s="231" t="s">
        <v>250</v>
      </c>
      <c r="E404" s="44"/>
      <c r="F404" s="232" t="s">
        <v>11268</v>
      </c>
      <c r="G404" s="44"/>
      <c r="H404" s="44"/>
      <c r="I404" s="233"/>
      <c r="J404" s="44"/>
      <c r="K404" s="44"/>
      <c r="L404" s="48"/>
      <c r="M404" s="234"/>
      <c r="N404" s="235"/>
      <c r="O404" s="88"/>
      <c r="P404" s="88"/>
      <c r="Q404" s="88"/>
      <c r="R404" s="88"/>
      <c r="S404" s="88"/>
      <c r="T404" s="89"/>
      <c r="U404" s="42"/>
      <c r="V404" s="42"/>
      <c r="W404" s="42"/>
      <c r="X404" s="42"/>
      <c r="Y404" s="42"/>
      <c r="Z404" s="42"/>
      <c r="AA404" s="42"/>
      <c r="AB404" s="42"/>
      <c r="AC404" s="42"/>
      <c r="AD404" s="42"/>
      <c r="AE404" s="42"/>
      <c r="AT404" s="20" t="s">
        <v>250</v>
      </c>
      <c r="AU404" s="20" t="s">
        <v>113</v>
      </c>
    </row>
    <row r="405" s="2" customFormat="1" ht="16.5" customHeight="1">
      <c r="A405" s="42"/>
      <c r="B405" s="43"/>
      <c r="C405" s="280" t="s">
        <v>2830</v>
      </c>
      <c r="D405" s="280" t="s">
        <v>463</v>
      </c>
      <c r="E405" s="281" t="s">
        <v>11269</v>
      </c>
      <c r="F405" s="282" t="s">
        <v>11270</v>
      </c>
      <c r="G405" s="283" t="s">
        <v>561</v>
      </c>
      <c r="H405" s="284">
        <v>1</v>
      </c>
      <c r="I405" s="285"/>
      <c r="J405" s="286">
        <f>ROUND(I405*H405,2)</f>
        <v>0</v>
      </c>
      <c r="K405" s="282" t="s">
        <v>39</v>
      </c>
      <c r="L405" s="287"/>
      <c r="M405" s="288" t="s">
        <v>39</v>
      </c>
      <c r="N405" s="289" t="s">
        <v>56</v>
      </c>
      <c r="O405" s="88"/>
      <c r="P405" s="227">
        <f>O405*H405</f>
        <v>0</v>
      </c>
      <c r="Q405" s="227">
        <v>0</v>
      </c>
      <c r="R405" s="227">
        <f>Q405*H405</f>
        <v>0</v>
      </c>
      <c r="S405" s="227">
        <v>0</v>
      </c>
      <c r="T405" s="228">
        <f>S405*H405</f>
        <v>0</v>
      </c>
      <c r="U405" s="42"/>
      <c r="V405" s="42"/>
      <c r="W405" s="42"/>
      <c r="X405" s="42"/>
      <c r="Y405" s="42"/>
      <c r="Z405" s="42"/>
      <c r="AA405" s="42"/>
      <c r="AB405" s="42"/>
      <c r="AC405" s="42"/>
      <c r="AD405" s="42"/>
      <c r="AE405" s="42"/>
      <c r="AR405" s="229" t="s">
        <v>660</v>
      </c>
      <c r="AT405" s="229" t="s">
        <v>463</v>
      </c>
      <c r="AU405" s="229" t="s">
        <v>113</v>
      </c>
      <c r="AY405" s="20" t="s">
        <v>241</v>
      </c>
      <c r="BE405" s="230">
        <f>IF(N405="základní",J405,0)</f>
        <v>0</v>
      </c>
      <c r="BF405" s="230">
        <f>IF(N405="snížená",J405,0)</f>
        <v>0</v>
      </c>
      <c r="BG405" s="230">
        <f>IF(N405="zákl. přenesená",J405,0)</f>
        <v>0</v>
      </c>
      <c r="BH405" s="230">
        <f>IF(N405="sníž. přenesená",J405,0)</f>
        <v>0</v>
      </c>
      <c r="BI405" s="230">
        <f>IF(N405="nulová",J405,0)</f>
        <v>0</v>
      </c>
      <c r="BJ405" s="20" t="s">
        <v>23</v>
      </c>
      <c r="BK405" s="230">
        <f>ROUND(I405*H405,2)</f>
        <v>0</v>
      </c>
      <c r="BL405" s="20" t="s">
        <v>462</v>
      </c>
      <c r="BM405" s="229" t="s">
        <v>11271</v>
      </c>
    </row>
    <row r="406" s="2" customFormat="1" ht="16.5" customHeight="1">
      <c r="A406" s="42"/>
      <c r="B406" s="43"/>
      <c r="C406" s="218" t="s">
        <v>2865</v>
      </c>
      <c r="D406" s="218" t="s">
        <v>243</v>
      </c>
      <c r="E406" s="219" t="s">
        <v>10796</v>
      </c>
      <c r="F406" s="220" t="s">
        <v>10797</v>
      </c>
      <c r="G406" s="221" t="s">
        <v>561</v>
      </c>
      <c r="H406" s="222">
        <v>1</v>
      </c>
      <c r="I406" s="223"/>
      <c r="J406" s="224">
        <f>ROUND(I406*H406,2)</f>
        <v>0</v>
      </c>
      <c r="K406" s="220" t="s">
        <v>247</v>
      </c>
      <c r="L406" s="48"/>
      <c r="M406" s="225" t="s">
        <v>39</v>
      </c>
      <c r="N406" s="226" t="s">
        <v>56</v>
      </c>
      <c r="O406" s="88"/>
      <c r="P406" s="227">
        <f>O406*H406</f>
        <v>0</v>
      </c>
      <c r="Q406" s="227">
        <v>0</v>
      </c>
      <c r="R406" s="227">
        <f>Q406*H406</f>
        <v>0</v>
      </c>
      <c r="S406" s="227">
        <v>0</v>
      </c>
      <c r="T406" s="228">
        <f>S406*H406</f>
        <v>0</v>
      </c>
      <c r="U406" s="42"/>
      <c r="V406" s="42"/>
      <c r="W406" s="42"/>
      <c r="X406" s="42"/>
      <c r="Y406" s="42"/>
      <c r="Z406" s="42"/>
      <c r="AA406" s="42"/>
      <c r="AB406" s="42"/>
      <c r="AC406" s="42"/>
      <c r="AD406" s="42"/>
      <c r="AE406" s="42"/>
      <c r="AR406" s="229" t="s">
        <v>462</v>
      </c>
      <c r="AT406" s="229" t="s">
        <v>243</v>
      </c>
      <c r="AU406" s="229" t="s">
        <v>113</v>
      </c>
      <c r="AY406" s="20" t="s">
        <v>241</v>
      </c>
      <c r="BE406" s="230">
        <f>IF(N406="základní",J406,0)</f>
        <v>0</v>
      </c>
      <c r="BF406" s="230">
        <f>IF(N406="snížená",J406,0)</f>
        <v>0</v>
      </c>
      <c r="BG406" s="230">
        <f>IF(N406="zákl. přenesená",J406,0)</f>
        <v>0</v>
      </c>
      <c r="BH406" s="230">
        <f>IF(N406="sníž. přenesená",J406,0)</f>
        <v>0</v>
      </c>
      <c r="BI406" s="230">
        <f>IF(N406="nulová",J406,0)</f>
        <v>0</v>
      </c>
      <c r="BJ406" s="20" t="s">
        <v>23</v>
      </c>
      <c r="BK406" s="230">
        <f>ROUND(I406*H406,2)</f>
        <v>0</v>
      </c>
      <c r="BL406" s="20" t="s">
        <v>462</v>
      </c>
      <c r="BM406" s="229" t="s">
        <v>11272</v>
      </c>
    </row>
    <row r="407" s="2" customFormat="1">
      <c r="A407" s="42"/>
      <c r="B407" s="43"/>
      <c r="C407" s="44"/>
      <c r="D407" s="231" t="s">
        <v>250</v>
      </c>
      <c r="E407" s="44"/>
      <c r="F407" s="232" t="s">
        <v>10798</v>
      </c>
      <c r="G407" s="44"/>
      <c r="H407" s="44"/>
      <c r="I407" s="233"/>
      <c r="J407" s="44"/>
      <c r="K407" s="44"/>
      <c r="L407" s="48"/>
      <c r="M407" s="234"/>
      <c r="N407" s="235"/>
      <c r="O407" s="88"/>
      <c r="P407" s="88"/>
      <c r="Q407" s="88"/>
      <c r="R407" s="88"/>
      <c r="S407" s="88"/>
      <c r="T407" s="89"/>
      <c r="U407" s="42"/>
      <c r="V407" s="42"/>
      <c r="W407" s="42"/>
      <c r="X407" s="42"/>
      <c r="Y407" s="42"/>
      <c r="Z407" s="42"/>
      <c r="AA407" s="42"/>
      <c r="AB407" s="42"/>
      <c r="AC407" s="42"/>
      <c r="AD407" s="42"/>
      <c r="AE407" s="42"/>
      <c r="AT407" s="20" t="s">
        <v>250</v>
      </c>
      <c r="AU407" s="20" t="s">
        <v>113</v>
      </c>
    </row>
    <row r="408" s="2" customFormat="1" ht="16.5" customHeight="1">
      <c r="A408" s="42"/>
      <c r="B408" s="43"/>
      <c r="C408" s="280" t="s">
        <v>2870</v>
      </c>
      <c r="D408" s="280" t="s">
        <v>463</v>
      </c>
      <c r="E408" s="281" t="s">
        <v>11273</v>
      </c>
      <c r="F408" s="282" t="s">
        <v>11274</v>
      </c>
      <c r="G408" s="283" t="s">
        <v>561</v>
      </c>
      <c r="H408" s="284">
        <v>1</v>
      </c>
      <c r="I408" s="285"/>
      <c r="J408" s="286">
        <f>ROUND(I408*H408,2)</f>
        <v>0</v>
      </c>
      <c r="K408" s="282" t="s">
        <v>39</v>
      </c>
      <c r="L408" s="287"/>
      <c r="M408" s="288" t="s">
        <v>39</v>
      </c>
      <c r="N408" s="289" t="s">
        <v>56</v>
      </c>
      <c r="O408" s="88"/>
      <c r="P408" s="227">
        <f>O408*H408</f>
        <v>0</v>
      </c>
      <c r="Q408" s="227">
        <v>0</v>
      </c>
      <c r="R408" s="227">
        <f>Q408*H408</f>
        <v>0</v>
      </c>
      <c r="S408" s="227">
        <v>0</v>
      </c>
      <c r="T408" s="228">
        <f>S408*H408</f>
        <v>0</v>
      </c>
      <c r="U408" s="42"/>
      <c r="V408" s="42"/>
      <c r="W408" s="42"/>
      <c r="X408" s="42"/>
      <c r="Y408" s="42"/>
      <c r="Z408" s="42"/>
      <c r="AA408" s="42"/>
      <c r="AB408" s="42"/>
      <c r="AC408" s="42"/>
      <c r="AD408" s="42"/>
      <c r="AE408" s="42"/>
      <c r="AR408" s="229" t="s">
        <v>660</v>
      </c>
      <c r="AT408" s="229" t="s">
        <v>463</v>
      </c>
      <c r="AU408" s="229" t="s">
        <v>113</v>
      </c>
      <c r="AY408" s="20" t="s">
        <v>241</v>
      </c>
      <c r="BE408" s="230">
        <f>IF(N408="základní",J408,0)</f>
        <v>0</v>
      </c>
      <c r="BF408" s="230">
        <f>IF(N408="snížená",J408,0)</f>
        <v>0</v>
      </c>
      <c r="BG408" s="230">
        <f>IF(N408="zákl. přenesená",J408,0)</f>
        <v>0</v>
      </c>
      <c r="BH408" s="230">
        <f>IF(N408="sníž. přenesená",J408,0)</f>
        <v>0</v>
      </c>
      <c r="BI408" s="230">
        <f>IF(N408="nulová",J408,0)</f>
        <v>0</v>
      </c>
      <c r="BJ408" s="20" t="s">
        <v>23</v>
      </c>
      <c r="BK408" s="230">
        <f>ROUND(I408*H408,2)</f>
        <v>0</v>
      </c>
      <c r="BL408" s="20" t="s">
        <v>462</v>
      </c>
      <c r="BM408" s="229" t="s">
        <v>11275</v>
      </c>
    </row>
    <row r="409" s="2" customFormat="1" ht="16.5" customHeight="1">
      <c r="A409" s="42"/>
      <c r="B409" s="43"/>
      <c r="C409" s="218" t="s">
        <v>2875</v>
      </c>
      <c r="D409" s="218" t="s">
        <v>243</v>
      </c>
      <c r="E409" s="219" t="s">
        <v>11276</v>
      </c>
      <c r="F409" s="220" t="s">
        <v>11277</v>
      </c>
      <c r="G409" s="221" t="s">
        <v>561</v>
      </c>
      <c r="H409" s="222">
        <v>1</v>
      </c>
      <c r="I409" s="223"/>
      <c r="J409" s="224">
        <f>ROUND(I409*H409,2)</f>
        <v>0</v>
      </c>
      <c r="K409" s="220" t="s">
        <v>247</v>
      </c>
      <c r="L409" s="48"/>
      <c r="M409" s="225" t="s">
        <v>39</v>
      </c>
      <c r="N409" s="226" t="s">
        <v>56</v>
      </c>
      <c r="O409" s="88"/>
      <c r="P409" s="227">
        <f>O409*H409</f>
        <v>0</v>
      </c>
      <c r="Q409" s="227">
        <v>0</v>
      </c>
      <c r="R409" s="227">
        <f>Q409*H409</f>
        <v>0</v>
      </c>
      <c r="S409" s="227">
        <v>0</v>
      </c>
      <c r="T409" s="228">
        <f>S409*H409</f>
        <v>0</v>
      </c>
      <c r="U409" s="42"/>
      <c r="V409" s="42"/>
      <c r="W409" s="42"/>
      <c r="X409" s="42"/>
      <c r="Y409" s="42"/>
      <c r="Z409" s="42"/>
      <c r="AA409" s="42"/>
      <c r="AB409" s="42"/>
      <c r="AC409" s="42"/>
      <c r="AD409" s="42"/>
      <c r="AE409" s="42"/>
      <c r="AR409" s="229" t="s">
        <v>462</v>
      </c>
      <c r="AT409" s="229" t="s">
        <v>243</v>
      </c>
      <c r="AU409" s="229" t="s">
        <v>113</v>
      </c>
      <c r="AY409" s="20" t="s">
        <v>241</v>
      </c>
      <c r="BE409" s="230">
        <f>IF(N409="základní",J409,0)</f>
        <v>0</v>
      </c>
      <c r="BF409" s="230">
        <f>IF(N409="snížená",J409,0)</f>
        <v>0</v>
      </c>
      <c r="BG409" s="230">
        <f>IF(N409="zákl. přenesená",J409,0)</f>
        <v>0</v>
      </c>
      <c r="BH409" s="230">
        <f>IF(N409="sníž. přenesená",J409,0)</f>
        <v>0</v>
      </c>
      <c r="BI409" s="230">
        <f>IF(N409="nulová",J409,0)</f>
        <v>0</v>
      </c>
      <c r="BJ409" s="20" t="s">
        <v>23</v>
      </c>
      <c r="BK409" s="230">
        <f>ROUND(I409*H409,2)</f>
        <v>0</v>
      </c>
      <c r="BL409" s="20" t="s">
        <v>462</v>
      </c>
      <c r="BM409" s="229" t="s">
        <v>11278</v>
      </c>
    </row>
    <row r="410" s="2" customFormat="1">
      <c r="A410" s="42"/>
      <c r="B410" s="43"/>
      <c r="C410" s="44"/>
      <c r="D410" s="231" t="s">
        <v>250</v>
      </c>
      <c r="E410" s="44"/>
      <c r="F410" s="232" t="s">
        <v>11279</v>
      </c>
      <c r="G410" s="44"/>
      <c r="H410" s="44"/>
      <c r="I410" s="233"/>
      <c r="J410" s="44"/>
      <c r="K410" s="44"/>
      <c r="L410" s="48"/>
      <c r="M410" s="234"/>
      <c r="N410" s="235"/>
      <c r="O410" s="88"/>
      <c r="P410" s="88"/>
      <c r="Q410" s="88"/>
      <c r="R410" s="88"/>
      <c r="S410" s="88"/>
      <c r="T410" s="89"/>
      <c r="U410" s="42"/>
      <c r="V410" s="42"/>
      <c r="W410" s="42"/>
      <c r="X410" s="42"/>
      <c r="Y410" s="42"/>
      <c r="Z410" s="42"/>
      <c r="AA410" s="42"/>
      <c r="AB410" s="42"/>
      <c r="AC410" s="42"/>
      <c r="AD410" s="42"/>
      <c r="AE410" s="42"/>
      <c r="AT410" s="20" t="s">
        <v>250</v>
      </c>
      <c r="AU410" s="20" t="s">
        <v>113</v>
      </c>
    </row>
    <row r="411" s="2" customFormat="1" ht="16.5" customHeight="1">
      <c r="A411" s="42"/>
      <c r="B411" s="43"/>
      <c r="C411" s="218" t="s">
        <v>2886</v>
      </c>
      <c r="D411" s="218" t="s">
        <v>243</v>
      </c>
      <c r="E411" s="219" t="s">
        <v>11280</v>
      </c>
      <c r="F411" s="220" t="s">
        <v>11281</v>
      </c>
      <c r="G411" s="221" t="s">
        <v>561</v>
      </c>
      <c r="H411" s="222">
        <v>70</v>
      </c>
      <c r="I411" s="223"/>
      <c r="J411" s="224">
        <f>ROUND(I411*H411,2)</f>
        <v>0</v>
      </c>
      <c r="K411" s="220" t="s">
        <v>247</v>
      </c>
      <c r="L411" s="48"/>
      <c r="M411" s="225" t="s">
        <v>39</v>
      </c>
      <c r="N411" s="226" t="s">
        <v>56</v>
      </c>
      <c r="O411" s="88"/>
      <c r="P411" s="227">
        <f>O411*H411</f>
        <v>0</v>
      </c>
      <c r="Q411" s="227">
        <v>0</v>
      </c>
      <c r="R411" s="227">
        <f>Q411*H411</f>
        <v>0</v>
      </c>
      <c r="S411" s="227">
        <v>0</v>
      </c>
      <c r="T411" s="228">
        <f>S411*H411</f>
        <v>0</v>
      </c>
      <c r="U411" s="42"/>
      <c r="V411" s="42"/>
      <c r="W411" s="42"/>
      <c r="X411" s="42"/>
      <c r="Y411" s="42"/>
      <c r="Z411" s="42"/>
      <c r="AA411" s="42"/>
      <c r="AB411" s="42"/>
      <c r="AC411" s="42"/>
      <c r="AD411" s="42"/>
      <c r="AE411" s="42"/>
      <c r="AR411" s="229" t="s">
        <v>462</v>
      </c>
      <c r="AT411" s="229" t="s">
        <v>243</v>
      </c>
      <c r="AU411" s="229" t="s">
        <v>113</v>
      </c>
      <c r="AY411" s="20" t="s">
        <v>241</v>
      </c>
      <c r="BE411" s="230">
        <f>IF(N411="základní",J411,0)</f>
        <v>0</v>
      </c>
      <c r="BF411" s="230">
        <f>IF(N411="snížená",J411,0)</f>
        <v>0</v>
      </c>
      <c r="BG411" s="230">
        <f>IF(N411="zákl. přenesená",J411,0)</f>
        <v>0</v>
      </c>
      <c r="BH411" s="230">
        <f>IF(N411="sníž. přenesená",J411,0)</f>
        <v>0</v>
      </c>
      <c r="BI411" s="230">
        <f>IF(N411="nulová",J411,0)</f>
        <v>0</v>
      </c>
      <c r="BJ411" s="20" t="s">
        <v>23</v>
      </c>
      <c r="BK411" s="230">
        <f>ROUND(I411*H411,2)</f>
        <v>0</v>
      </c>
      <c r="BL411" s="20" t="s">
        <v>462</v>
      </c>
      <c r="BM411" s="229" t="s">
        <v>11282</v>
      </c>
    </row>
    <row r="412" s="2" customFormat="1">
      <c r="A412" s="42"/>
      <c r="B412" s="43"/>
      <c r="C412" s="44"/>
      <c r="D412" s="231" t="s">
        <v>250</v>
      </c>
      <c r="E412" s="44"/>
      <c r="F412" s="232" t="s">
        <v>11283</v>
      </c>
      <c r="G412" s="44"/>
      <c r="H412" s="44"/>
      <c r="I412" s="233"/>
      <c r="J412" s="44"/>
      <c r="K412" s="44"/>
      <c r="L412" s="48"/>
      <c r="M412" s="234"/>
      <c r="N412" s="235"/>
      <c r="O412" s="88"/>
      <c r="P412" s="88"/>
      <c r="Q412" s="88"/>
      <c r="R412" s="88"/>
      <c r="S412" s="88"/>
      <c r="T412" s="89"/>
      <c r="U412" s="42"/>
      <c r="V412" s="42"/>
      <c r="W412" s="42"/>
      <c r="X412" s="42"/>
      <c r="Y412" s="42"/>
      <c r="Z412" s="42"/>
      <c r="AA412" s="42"/>
      <c r="AB412" s="42"/>
      <c r="AC412" s="42"/>
      <c r="AD412" s="42"/>
      <c r="AE412" s="42"/>
      <c r="AT412" s="20" t="s">
        <v>250</v>
      </c>
      <c r="AU412" s="20" t="s">
        <v>113</v>
      </c>
    </row>
    <row r="413" s="2" customFormat="1" ht="16.5" customHeight="1">
      <c r="A413" s="42"/>
      <c r="B413" s="43"/>
      <c r="C413" s="218" t="s">
        <v>2891</v>
      </c>
      <c r="D413" s="218" t="s">
        <v>243</v>
      </c>
      <c r="E413" s="219" t="s">
        <v>11284</v>
      </c>
      <c r="F413" s="220" t="s">
        <v>11285</v>
      </c>
      <c r="G413" s="221" t="s">
        <v>561</v>
      </c>
      <c r="H413" s="222">
        <v>70</v>
      </c>
      <c r="I413" s="223"/>
      <c r="J413" s="224">
        <f>ROUND(I413*H413,2)</f>
        <v>0</v>
      </c>
      <c r="K413" s="220" t="s">
        <v>247</v>
      </c>
      <c r="L413" s="48"/>
      <c r="M413" s="225" t="s">
        <v>39</v>
      </c>
      <c r="N413" s="226" t="s">
        <v>56</v>
      </c>
      <c r="O413" s="88"/>
      <c r="P413" s="227">
        <f>O413*H413</f>
        <v>0</v>
      </c>
      <c r="Q413" s="227">
        <v>0</v>
      </c>
      <c r="R413" s="227">
        <f>Q413*H413</f>
        <v>0</v>
      </c>
      <c r="S413" s="227">
        <v>0</v>
      </c>
      <c r="T413" s="228">
        <f>S413*H413</f>
        <v>0</v>
      </c>
      <c r="U413" s="42"/>
      <c r="V413" s="42"/>
      <c r="W413" s="42"/>
      <c r="X413" s="42"/>
      <c r="Y413" s="42"/>
      <c r="Z413" s="42"/>
      <c r="AA413" s="42"/>
      <c r="AB413" s="42"/>
      <c r="AC413" s="42"/>
      <c r="AD413" s="42"/>
      <c r="AE413" s="42"/>
      <c r="AR413" s="229" t="s">
        <v>462</v>
      </c>
      <c r="AT413" s="229" t="s">
        <v>243</v>
      </c>
      <c r="AU413" s="229" t="s">
        <v>113</v>
      </c>
      <c r="AY413" s="20" t="s">
        <v>241</v>
      </c>
      <c r="BE413" s="230">
        <f>IF(N413="základní",J413,0)</f>
        <v>0</v>
      </c>
      <c r="BF413" s="230">
        <f>IF(N413="snížená",J413,0)</f>
        <v>0</v>
      </c>
      <c r="BG413" s="230">
        <f>IF(N413="zákl. přenesená",J413,0)</f>
        <v>0</v>
      </c>
      <c r="BH413" s="230">
        <f>IF(N413="sníž. přenesená",J413,0)</f>
        <v>0</v>
      </c>
      <c r="BI413" s="230">
        <f>IF(N413="nulová",J413,0)</f>
        <v>0</v>
      </c>
      <c r="BJ413" s="20" t="s">
        <v>23</v>
      </c>
      <c r="BK413" s="230">
        <f>ROUND(I413*H413,2)</f>
        <v>0</v>
      </c>
      <c r="BL413" s="20" t="s">
        <v>462</v>
      </c>
      <c r="BM413" s="229" t="s">
        <v>11286</v>
      </c>
    </row>
    <row r="414" s="2" customFormat="1">
      <c r="A414" s="42"/>
      <c r="B414" s="43"/>
      <c r="C414" s="44"/>
      <c r="D414" s="231" t="s">
        <v>250</v>
      </c>
      <c r="E414" s="44"/>
      <c r="F414" s="232" t="s">
        <v>11287</v>
      </c>
      <c r="G414" s="44"/>
      <c r="H414" s="44"/>
      <c r="I414" s="233"/>
      <c r="J414" s="44"/>
      <c r="K414" s="44"/>
      <c r="L414" s="48"/>
      <c r="M414" s="234"/>
      <c r="N414" s="235"/>
      <c r="O414" s="88"/>
      <c r="P414" s="88"/>
      <c r="Q414" s="88"/>
      <c r="R414" s="88"/>
      <c r="S414" s="88"/>
      <c r="T414" s="89"/>
      <c r="U414" s="42"/>
      <c r="V414" s="42"/>
      <c r="W414" s="42"/>
      <c r="X414" s="42"/>
      <c r="Y414" s="42"/>
      <c r="Z414" s="42"/>
      <c r="AA414" s="42"/>
      <c r="AB414" s="42"/>
      <c r="AC414" s="42"/>
      <c r="AD414" s="42"/>
      <c r="AE414" s="42"/>
      <c r="AT414" s="20" t="s">
        <v>250</v>
      </c>
      <c r="AU414" s="20" t="s">
        <v>113</v>
      </c>
    </row>
    <row r="415" s="2" customFormat="1" ht="16.5" customHeight="1">
      <c r="A415" s="42"/>
      <c r="B415" s="43"/>
      <c r="C415" s="218" t="s">
        <v>2899</v>
      </c>
      <c r="D415" s="218" t="s">
        <v>243</v>
      </c>
      <c r="E415" s="219" t="s">
        <v>11288</v>
      </c>
      <c r="F415" s="220" t="s">
        <v>11289</v>
      </c>
      <c r="G415" s="221" t="s">
        <v>561</v>
      </c>
      <c r="H415" s="222">
        <v>1</v>
      </c>
      <c r="I415" s="223"/>
      <c r="J415" s="224">
        <f>ROUND(I415*H415,2)</f>
        <v>0</v>
      </c>
      <c r="K415" s="220" t="s">
        <v>247</v>
      </c>
      <c r="L415" s="48"/>
      <c r="M415" s="225" t="s">
        <v>39</v>
      </c>
      <c r="N415" s="226" t="s">
        <v>56</v>
      </c>
      <c r="O415" s="88"/>
      <c r="P415" s="227">
        <f>O415*H415</f>
        <v>0</v>
      </c>
      <c r="Q415" s="227">
        <v>0</v>
      </c>
      <c r="R415" s="227">
        <f>Q415*H415</f>
        <v>0</v>
      </c>
      <c r="S415" s="227">
        <v>0</v>
      </c>
      <c r="T415" s="228">
        <f>S415*H415</f>
        <v>0</v>
      </c>
      <c r="U415" s="42"/>
      <c r="V415" s="42"/>
      <c r="W415" s="42"/>
      <c r="X415" s="42"/>
      <c r="Y415" s="42"/>
      <c r="Z415" s="42"/>
      <c r="AA415" s="42"/>
      <c r="AB415" s="42"/>
      <c r="AC415" s="42"/>
      <c r="AD415" s="42"/>
      <c r="AE415" s="42"/>
      <c r="AR415" s="229" t="s">
        <v>462</v>
      </c>
      <c r="AT415" s="229" t="s">
        <v>243</v>
      </c>
      <c r="AU415" s="229" t="s">
        <v>113</v>
      </c>
      <c r="AY415" s="20" t="s">
        <v>241</v>
      </c>
      <c r="BE415" s="230">
        <f>IF(N415="základní",J415,0)</f>
        <v>0</v>
      </c>
      <c r="BF415" s="230">
        <f>IF(N415="snížená",J415,0)</f>
        <v>0</v>
      </c>
      <c r="BG415" s="230">
        <f>IF(N415="zákl. přenesená",J415,0)</f>
        <v>0</v>
      </c>
      <c r="BH415" s="230">
        <f>IF(N415="sníž. přenesená",J415,0)</f>
        <v>0</v>
      </c>
      <c r="BI415" s="230">
        <f>IF(N415="nulová",J415,0)</f>
        <v>0</v>
      </c>
      <c r="BJ415" s="20" t="s">
        <v>23</v>
      </c>
      <c r="BK415" s="230">
        <f>ROUND(I415*H415,2)</f>
        <v>0</v>
      </c>
      <c r="BL415" s="20" t="s">
        <v>462</v>
      </c>
      <c r="BM415" s="229" t="s">
        <v>11290</v>
      </c>
    </row>
    <row r="416" s="2" customFormat="1">
      <c r="A416" s="42"/>
      <c r="B416" s="43"/>
      <c r="C416" s="44"/>
      <c r="D416" s="231" t="s">
        <v>250</v>
      </c>
      <c r="E416" s="44"/>
      <c r="F416" s="232" t="s">
        <v>11291</v>
      </c>
      <c r="G416" s="44"/>
      <c r="H416" s="44"/>
      <c r="I416" s="233"/>
      <c r="J416" s="44"/>
      <c r="K416" s="44"/>
      <c r="L416" s="48"/>
      <c r="M416" s="234"/>
      <c r="N416" s="235"/>
      <c r="O416" s="88"/>
      <c r="P416" s="88"/>
      <c r="Q416" s="88"/>
      <c r="R416" s="88"/>
      <c r="S416" s="88"/>
      <c r="T416" s="89"/>
      <c r="U416" s="42"/>
      <c r="V416" s="42"/>
      <c r="W416" s="42"/>
      <c r="X416" s="42"/>
      <c r="Y416" s="42"/>
      <c r="Z416" s="42"/>
      <c r="AA416" s="42"/>
      <c r="AB416" s="42"/>
      <c r="AC416" s="42"/>
      <c r="AD416" s="42"/>
      <c r="AE416" s="42"/>
      <c r="AT416" s="20" t="s">
        <v>250</v>
      </c>
      <c r="AU416" s="20" t="s">
        <v>113</v>
      </c>
    </row>
    <row r="417" s="2" customFormat="1" ht="16.5" customHeight="1">
      <c r="A417" s="42"/>
      <c r="B417" s="43"/>
      <c r="C417" s="218" t="s">
        <v>2904</v>
      </c>
      <c r="D417" s="218" t="s">
        <v>243</v>
      </c>
      <c r="E417" s="219" t="s">
        <v>11292</v>
      </c>
      <c r="F417" s="220" t="s">
        <v>11293</v>
      </c>
      <c r="G417" s="221" t="s">
        <v>561</v>
      </c>
      <c r="H417" s="222">
        <v>1</v>
      </c>
      <c r="I417" s="223"/>
      <c r="J417" s="224">
        <f>ROUND(I417*H417,2)</f>
        <v>0</v>
      </c>
      <c r="K417" s="220" t="s">
        <v>247</v>
      </c>
      <c r="L417" s="48"/>
      <c r="M417" s="225" t="s">
        <v>39</v>
      </c>
      <c r="N417" s="226" t="s">
        <v>56</v>
      </c>
      <c r="O417" s="88"/>
      <c r="P417" s="227">
        <f>O417*H417</f>
        <v>0</v>
      </c>
      <c r="Q417" s="227">
        <v>0</v>
      </c>
      <c r="R417" s="227">
        <f>Q417*H417</f>
        <v>0</v>
      </c>
      <c r="S417" s="227">
        <v>0</v>
      </c>
      <c r="T417" s="228">
        <f>S417*H417</f>
        <v>0</v>
      </c>
      <c r="U417" s="42"/>
      <c r="V417" s="42"/>
      <c r="W417" s="42"/>
      <c r="X417" s="42"/>
      <c r="Y417" s="42"/>
      <c r="Z417" s="42"/>
      <c r="AA417" s="42"/>
      <c r="AB417" s="42"/>
      <c r="AC417" s="42"/>
      <c r="AD417" s="42"/>
      <c r="AE417" s="42"/>
      <c r="AR417" s="229" t="s">
        <v>462</v>
      </c>
      <c r="AT417" s="229" t="s">
        <v>243</v>
      </c>
      <c r="AU417" s="229" t="s">
        <v>113</v>
      </c>
      <c r="AY417" s="20" t="s">
        <v>241</v>
      </c>
      <c r="BE417" s="230">
        <f>IF(N417="základní",J417,0)</f>
        <v>0</v>
      </c>
      <c r="BF417" s="230">
        <f>IF(N417="snížená",J417,0)</f>
        <v>0</v>
      </c>
      <c r="BG417" s="230">
        <f>IF(N417="zákl. přenesená",J417,0)</f>
        <v>0</v>
      </c>
      <c r="BH417" s="230">
        <f>IF(N417="sníž. přenesená",J417,0)</f>
        <v>0</v>
      </c>
      <c r="BI417" s="230">
        <f>IF(N417="nulová",J417,0)</f>
        <v>0</v>
      </c>
      <c r="BJ417" s="20" t="s">
        <v>23</v>
      </c>
      <c r="BK417" s="230">
        <f>ROUND(I417*H417,2)</f>
        <v>0</v>
      </c>
      <c r="BL417" s="20" t="s">
        <v>462</v>
      </c>
      <c r="BM417" s="229" t="s">
        <v>11294</v>
      </c>
    </row>
    <row r="418" s="2" customFormat="1">
      <c r="A418" s="42"/>
      <c r="B418" s="43"/>
      <c r="C418" s="44"/>
      <c r="D418" s="231" t="s">
        <v>250</v>
      </c>
      <c r="E418" s="44"/>
      <c r="F418" s="232" t="s">
        <v>11295</v>
      </c>
      <c r="G418" s="44"/>
      <c r="H418" s="44"/>
      <c r="I418" s="233"/>
      <c r="J418" s="44"/>
      <c r="K418" s="44"/>
      <c r="L418" s="48"/>
      <c r="M418" s="234"/>
      <c r="N418" s="235"/>
      <c r="O418" s="88"/>
      <c r="P418" s="88"/>
      <c r="Q418" s="88"/>
      <c r="R418" s="88"/>
      <c r="S418" s="88"/>
      <c r="T418" s="89"/>
      <c r="U418" s="42"/>
      <c r="V418" s="42"/>
      <c r="W418" s="42"/>
      <c r="X418" s="42"/>
      <c r="Y418" s="42"/>
      <c r="Z418" s="42"/>
      <c r="AA418" s="42"/>
      <c r="AB418" s="42"/>
      <c r="AC418" s="42"/>
      <c r="AD418" s="42"/>
      <c r="AE418" s="42"/>
      <c r="AT418" s="20" t="s">
        <v>250</v>
      </c>
      <c r="AU418" s="20" t="s">
        <v>113</v>
      </c>
    </row>
    <row r="419" s="2" customFormat="1" ht="16.5" customHeight="1">
      <c r="A419" s="42"/>
      <c r="B419" s="43"/>
      <c r="C419" s="218" t="s">
        <v>2911</v>
      </c>
      <c r="D419" s="218" t="s">
        <v>243</v>
      </c>
      <c r="E419" s="219" t="s">
        <v>10937</v>
      </c>
      <c r="F419" s="220" t="s">
        <v>10938</v>
      </c>
      <c r="G419" s="221" t="s">
        <v>8371</v>
      </c>
      <c r="H419" s="222">
        <v>48</v>
      </c>
      <c r="I419" s="223"/>
      <c r="J419" s="224">
        <f>ROUND(I419*H419,2)</f>
        <v>0</v>
      </c>
      <c r="K419" s="220" t="s">
        <v>247</v>
      </c>
      <c r="L419" s="48"/>
      <c r="M419" s="225" t="s">
        <v>39</v>
      </c>
      <c r="N419" s="226" t="s">
        <v>56</v>
      </c>
      <c r="O419" s="88"/>
      <c r="P419" s="227">
        <f>O419*H419</f>
        <v>0</v>
      </c>
      <c r="Q419" s="227">
        <v>0</v>
      </c>
      <c r="R419" s="227">
        <f>Q419*H419</f>
        <v>0</v>
      </c>
      <c r="S419" s="227">
        <v>0</v>
      </c>
      <c r="T419" s="228">
        <f>S419*H419</f>
        <v>0</v>
      </c>
      <c r="U419" s="42"/>
      <c r="V419" s="42"/>
      <c r="W419" s="42"/>
      <c r="X419" s="42"/>
      <c r="Y419" s="42"/>
      <c r="Z419" s="42"/>
      <c r="AA419" s="42"/>
      <c r="AB419" s="42"/>
      <c r="AC419" s="42"/>
      <c r="AD419" s="42"/>
      <c r="AE419" s="42"/>
      <c r="AR419" s="229" t="s">
        <v>5325</v>
      </c>
      <c r="AT419" s="229" t="s">
        <v>243</v>
      </c>
      <c r="AU419" s="229" t="s">
        <v>113</v>
      </c>
      <c r="AY419" s="20" t="s">
        <v>241</v>
      </c>
      <c r="BE419" s="230">
        <f>IF(N419="základní",J419,0)</f>
        <v>0</v>
      </c>
      <c r="BF419" s="230">
        <f>IF(N419="snížená",J419,0)</f>
        <v>0</v>
      </c>
      <c r="BG419" s="230">
        <f>IF(N419="zákl. přenesená",J419,0)</f>
        <v>0</v>
      </c>
      <c r="BH419" s="230">
        <f>IF(N419="sníž. přenesená",J419,0)</f>
        <v>0</v>
      </c>
      <c r="BI419" s="230">
        <f>IF(N419="nulová",J419,0)</f>
        <v>0</v>
      </c>
      <c r="BJ419" s="20" t="s">
        <v>23</v>
      </c>
      <c r="BK419" s="230">
        <f>ROUND(I419*H419,2)</f>
        <v>0</v>
      </c>
      <c r="BL419" s="20" t="s">
        <v>5325</v>
      </c>
      <c r="BM419" s="229" t="s">
        <v>11296</v>
      </c>
    </row>
    <row r="420" s="2" customFormat="1">
      <c r="A420" s="42"/>
      <c r="B420" s="43"/>
      <c r="C420" s="44"/>
      <c r="D420" s="231" t="s">
        <v>250</v>
      </c>
      <c r="E420" s="44"/>
      <c r="F420" s="232" t="s">
        <v>10940</v>
      </c>
      <c r="G420" s="44"/>
      <c r="H420" s="44"/>
      <c r="I420" s="233"/>
      <c r="J420" s="44"/>
      <c r="K420" s="44"/>
      <c r="L420" s="48"/>
      <c r="M420" s="234"/>
      <c r="N420" s="235"/>
      <c r="O420" s="88"/>
      <c r="P420" s="88"/>
      <c r="Q420" s="88"/>
      <c r="R420" s="88"/>
      <c r="S420" s="88"/>
      <c r="T420" s="89"/>
      <c r="U420" s="42"/>
      <c r="V420" s="42"/>
      <c r="W420" s="42"/>
      <c r="X420" s="42"/>
      <c r="Y420" s="42"/>
      <c r="Z420" s="42"/>
      <c r="AA420" s="42"/>
      <c r="AB420" s="42"/>
      <c r="AC420" s="42"/>
      <c r="AD420" s="42"/>
      <c r="AE420" s="42"/>
      <c r="AT420" s="20" t="s">
        <v>250</v>
      </c>
      <c r="AU420" s="20" t="s">
        <v>113</v>
      </c>
    </row>
    <row r="421" s="13" customFormat="1">
      <c r="A421" s="13"/>
      <c r="B421" s="236"/>
      <c r="C421" s="237"/>
      <c r="D421" s="238" t="s">
        <v>252</v>
      </c>
      <c r="E421" s="239" t="s">
        <v>39</v>
      </c>
      <c r="F421" s="240" t="s">
        <v>11297</v>
      </c>
      <c r="G421" s="237"/>
      <c r="H421" s="239" t="s">
        <v>39</v>
      </c>
      <c r="I421" s="241"/>
      <c r="J421" s="237"/>
      <c r="K421" s="237"/>
      <c r="L421" s="242"/>
      <c r="M421" s="243"/>
      <c r="N421" s="244"/>
      <c r="O421" s="244"/>
      <c r="P421" s="244"/>
      <c r="Q421" s="244"/>
      <c r="R421" s="244"/>
      <c r="S421" s="244"/>
      <c r="T421" s="245"/>
      <c r="U421" s="13"/>
      <c r="V421" s="13"/>
      <c r="W421" s="13"/>
      <c r="X421" s="13"/>
      <c r="Y421" s="13"/>
      <c r="Z421" s="13"/>
      <c r="AA421" s="13"/>
      <c r="AB421" s="13"/>
      <c r="AC421" s="13"/>
      <c r="AD421" s="13"/>
      <c r="AE421" s="13"/>
      <c r="AT421" s="246" t="s">
        <v>252</v>
      </c>
      <c r="AU421" s="246" t="s">
        <v>113</v>
      </c>
      <c r="AV421" s="13" t="s">
        <v>23</v>
      </c>
      <c r="AW421" s="13" t="s">
        <v>46</v>
      </c>
      <c r="AX421" s="13" t="s">
        <v>85</v>
      </c>
      <c r="AY421" s="246" t="s">
        <v>241</v>
      </c>
    </row>
    <row r="422" s="14" customFormat="1">
      <c r="A422" s="14"/>
      <c r="B422" s="247"/>
      <c r="C422" s="248"/>
      <c r="D422" s="238" t="s">
        <v>252</v>
      </c>
      <c r="E422" s="249" t="s">
        <v>39</v>
      </c>
      <c r="F422" s="250" t="s">
        <v>940</v>
      </c>
      <c r="G422" s="248"/>
      <c r="H422" s="251">
        <v>48</v>
      </c>
      <c r="I422" s="252"/>
      <c r="J422" s="248"/>
      <c r="K422" s="248"/>
      <c r="L422" s="253"/>
      <c r="M422" s="254"/>
      <c r="N422" s="255"/>
      <c r="O422" s="255"/>
      <c r="P422" s="255"/>
      <c r="Q422" s="255"/>
      <c r="R422" s="255"/>
      <c r="S422" s="255"/>
      <c r="T422" s="256"/>
      <c r="U422" s="14"/>
      <c r="V422" s="14"/>
      <c r="W422" s="14"/>
      <c r="X422" s="14"/>
      <c r="Y422" s="14"/>
      <c r="Z422" s="14"/>
      <c r="AA422" s="14"/>
      <c r="AB422" s="14"/>
      <c r="AC422" s="14"/>
      <c r="AD422" s="14"/>
      <c r="AE422" s="14"/>
      <c r="AT422" s="257" t="s">
        <v>252</v>
      </c>
      <c r="AU422" s="257" t="s">
        <v>113</v>
      </c>
      <c r="AV422" s="14" t="s">
        <v>93</v>
      </c>
      <c r="AW422" s="14" t="s">
        <v>46</v>
      </c>
      <c r="AX422" s="14" t="s">
        <v>23</v>
      </c>
      <c r="AY422" s="257" t="s">
        <v>241</v>
      </c>
    </row>
    <row r="423" s="2" customFormat="1" ht="24.15" customHeight="1">
      <c r="A423" s="42"/>
      <c r="B423" s="43"/>
      <c r="C423" s="218" t="s">
        <v>2917</v>
      </c>
      <c r="D423" s="218" t="s">
        <v>243</v>
      </c>
      <c r="E423" s="219" t="s">
        <v>10867</v>
      </c>
      <c r="F423" s="220" t="s">
        <v>10868</v>
      </c>
      <c r="G423" s="221" t="s">
        <v>8221</v>
      </c>
      <c r="H423" s="294"/>
      <c r="I423" s="223"/>
      <c r="J423" s="224">
        <f>ROUND(I423*H423,2)</f>
        <v>0</v>
      </c>
      <c r="K423" s="220" t="s">
        <v>247</v>
      </c>
      <c r="L423" s="48"/>
      <c r="M423" s="225" t="s">
        <v>39</v>
      </c>
      <c r="N423" s="226" t="s">
        <v>56</v>
      </c>
      <c r="O423" s="88"/>
      <c r="P423" s="227">
        <f>O423*H423</f>
        <v>0</v>
      </c>
      <c r="Q423" s="227">
        <v>0</v>
      </c>
      <c r="R423" s="227">
        <f>Q423*H423</f>
        <v>0</v>
      </c>
      <c r="S423" s="227">
        <v>0</v>
      </c>
      <c r="T423" s="228">
        <f>S423*H423</f>
        <v>0</v>
      </c>
      <c r="U423" s="42"/>
      <c r="V423" s="42"/>
      <c r="W423" s="42"/>
      <c r="X423" s="42"/>
      <c r="Y423" s="42"/>
      <c r="Z423" s="42"/>
      <c r="AA423" s="42"/>
      <c r="AB423" s="42"/>
      <c r="AC423" s="42"/>
      <c r="AD423" s="42"/>
      <c r="AE423" s="42"/>
      <c r="AR423" s="229" t="s">
        <v>5325</v>
      </c>
      <c r="AT423" s="229" t="s">
        <v>243</v>
      </c>
      <c r="AU423" s="229" t="s">
        <v>113</v>
      </c>
      <c r="AY423" s="20" t="s">
        <v>241</v>
      </c>
      <c r="BE423" s="230">
        <f>IF(N423="základní",J423,0)</f>
        <v>0</v>
      </c>
      <c r="BF423" s="230">
        <f>IF(N423="snížená",J423,0)</f>
        <v>0</v>
      </c>
      <c r="BG423" s="230">
        <f>IF(N423="zákl. přenesená",J423,0)</f>
        <v>0</v>
      </c>
      <c r="BH423" s="230">
        <f>IF(N423="sníž. přenesená",J423,0)</f>
        <v>0</v>
      </c>
      <c r="BI423" s="230">
        <f>IF(N423="nulová",J423,0)</f>
        <v>0</v>
      </c>
      <c r="BJ423" s="20" t="s">
        <v>23</v>
      </c>
      <c r="BK423" s="230">
        <f>ROUND(I423*H423,2)</f>
        <v>0</v>
      </c>
      <c r="BL423" s="20" t="s">
        <v>5325</v>
      </c>
      <c r="BM423" s="229" t="s">
        <v>11298</v>
      </c>
    </row>
    <row r="424" s="2" customFormat="1">
      <c r="A424" s="42"/>
      <c r="B424" s="43"/>
      <c r="C424" s="44"/>
      <c r="D424" s="231" t="s">
        <v>250</v>
      </c>
      <c r="E424" s="44"/>
      <c r="F424" s="232" t="s">
        <v>10870</v>
      </c>
      <c r="G424" s="44"/>
      <c r="H424" s="44"/>
      <c r="I424" s="233"/>
      <c r="J424" s="44"/>
      <c r="K424" s="44"/>
      <c r="L424" s="48"/>
      <c r="M424" s="234"/>
      <c r="N424" s="235"/>
      <c r="O424" s="88"/>
      <c r="P424" s="88"/>
      <c r="Q424" s="88"/>
      <c r="R424" s="88"/>
      <c r="S424" s="88"/>
      <c r="T424" s="89"/>
      <c r="U424" s="42"/>
      <c r="V424" s="42"/>
      <c r="W424" s="42"/>
      <c r="X424" s="42"/>
      <c r="Y424" s="42"/>
      <c r="Z424" s="42"/>
      <c r="AA424" s="42"/>
      <c r="AB424" s="42"/>
      <c r="AC424" s="42"/>
      <c r="AD424" s="42"/>
      <c r="AE424" s="42"/>
      <c r="AT424" s="20" t="s">
        <v>250</v>
      </c>
      <c r="AU424" s="20" t="s">
        <v>113</v>
      </c>
    </row>
    <row r="425" s="12" customFormat="1" ht="20.88" customHeight="1">
      <c r="A425" s="12"/>
      <c r="B425" s="202"/>
      <c r="C425" s="203"/>
      <c r="D425" s="204" t="s">
        <v>84</v>
      </c>
      <c r="E425" s="216" t="s">
        <v>11299</v>
      </c>
      <c r="F425" s="216" t="s">
        <v>11300</v>
      </c>
      <c r="G425" s="203"/>
      <c r="H425" s="203"/>
      <c r="I425" s="206"/>
      <c r="J425" s="217">
        <f>BK425</f>
        <v>0</v>
      </c>
      <c r="K425" s="203"/>
      <c r="L425" s="208"/>
      <c r="M425" s="209"/>
      <c r="N425" s="210"/>
      <c r="O425" s="210"/>
      <c r="P425" s="211">
        <f>SUM(P426:P557)</f>
        <v>0</v>
      </c>
      <c r="Q425" s="210"/>
      <c r="R425" s="211">
        <f>SUM(R426:R557)</f>
        <v>0</v>
      </c>
      <c r="S425" s="210"/>
      <c r="T425" s="212">
        <f>SUM(T426:T557)</f>
        <v>2.8380000000000001</v>
      </c>
      <c r="U425" s="12"/>
      <c r="V425" s="12"/>
      <c r="W425" s="12"/>
      <c r="X425" s="12"/>
      <c r="Y425" s="12"/>
      <c r="Z425" s="12"/>
      <c r="AA425" s="12"/>
      <c r="AB425" s="12"/>
      <c r="AC425" s="12"/>
      <c r="AD425" s="12"/>
      <c r="AE425" s="12"/>
      <c r="AR425" s="213" t="s">
        <v>93</v>
      </c>
      <c r="AT425" s="214" t="s">
        <v>84</v>
      </c>
      <c r="AU425" s="214" t="s">
        <v>93</v>
      </c>
      <c r="AY425" s="213" t="s">
        <v>241</v>
      </c>
      <c r="BK425" s="215">
        <f>SUM(BK426:BK557)</f>
        <v>0</v>
      </c>
    </row>
    <row r="426" s="2" customFormat="1" ht="16.5" customHeight="1">
      <c r="A426" s="42"/>
      <c r="B426" s="43"/>
      <c r="C426" s="218" t="s">
        <v>2926</v>
      </c>
      <c r="D426" s="218" t="s">
        <v>243</v>
      </c>
      <c r="E426" s="219" t="s">
        <v>11301</v>
      </c>
      <c r="F426" s="220" t="s">
        <v>11302</v>
      </c>
      <c r="G426" s="221" t="s">
        <v>515</v>
      </c>
      <c r="H426" s="222">
        <v>7866</v>
      </c>
      <c r="I426" s="223"/>
      <c r="J426" s="224">
        <f>ROUND(I426*H426,2)</f>
        <v>0</v>
      </c>
      <c r="K426" s="220" t="s">
        <v>247</v>
      </c>
      <c r="L426" s="48"/>
      <c r="M426" s="225" t="s">
        <v>39</v>
      </c>
      <c r="N426" s="226" t="s">
        <v>56</v>
      </c>
      <c r="O426" s="88"/>
      <c r="P426" s="227">
        <f>O426*H426</f>
        <v>0</v>
      </c>
      <c r="Q426" s="227">
        <v>0</v>
      </c>
      <c r="R426" s="227">
        <f>Q426*H426</f>
        <v>0</v>
      </c>
      <c r="S426" s="227">
        <v>0</v>
      </c>
      <c r="T426" s="228">
        <f>S426*H426</f>
        <v>0</v>
      </c>
      <c r="U426" s="42"/>
      <c r="V426" s="42"/>
      <c r="W426" s="42"/>
      <c r="X426" s="42"/>
      <c r="Y426" s="42"/>
      <c r="Z426" s="42"/>
      <c r="AA426" s="42"/>
      <c r="AB426" s="42"/>
      <c r="AC426" s="42"/>
      <c r="AD426" s="42"/>
      <c r="AE426" s="42"/>
      <c r="AR426" s="229" t="s">
        <v>462</v>
      </c>
      <c r="AT426" s="229" t="s">
        <v>243</v>
      </c>
      <c r="AU426" s="229" t="s">
        <v>113</v>
      </c>
      <c r="AY426" s="20" t="s">
        <v>241</v>
      </c>
      <c r="BE426" s="230">
        <f>IF(N426="základní",J426,0)</f>
        <v>0</v>
      </c>
      <c r="BF426" s="230">
        <f>IF(N426="snížená",J426,0)</f>
        <v>0</v>
      </c>
      <c r="BG426" s="230">
        <f>IF(N426="zákl. přenesená",J426,0)</f>
        <v>0</v>
      </c>
      <c r="BH426" s="230">
        <f>IF(N426="sníž. přenesená",J426,0)</f>
        <v>0</v>
      </c>
      <c r="BI426" s="230">
        <f>IF(N426="nulová",J426,0)</f>
        <v>0</v>
      </c>
      <c r="BJ426" s="20" t="s">
        <v>23</v>
      </c>
      <c r="BK426" s="230">
        <f>ROUND(I426*H426,2)</f>
        <v>0</v>
      </c>
      <c r="BL426" s="20" t="s">
        <v>462</v>
      </c>
      <c r="BM426" s="229" t="s">
        <v>4769</v>
      </c>
    </row>
    <row r="427" s="2" customFormat="1">
      <c r="A427" s="42"/>
      <c r="B427" s="43"/>
      <c r="C427" s="44"/>
      <c r="D427" s="231" t="s">
        <v>250</v>
      </c>
      <c r="E427" s="44"/>
      <c r="F427" s="232" t="s">
        <v>11303</v>
      </c>
      <c r="G427" s="44"/>
      <c r="H427" s="44"/>
      <c r="I427" s="233"/>
      <c r="J427" s="44"/>
      <c r="K427" s="44"/>
      <c r="L427" s="48"/>
      <c r="M427" s="234"/>
      <c r="N427" s="235"/>
      <c r="O427" s="88"/>
      <c r="P427" s="88"/>
      <c r="Q427" s="88"/>
      <c r="R427" s="88"/>
      <c r="S427" s="88"/>
      <c r="T427" s="89"/>
      <c r="U427" s="42"/>
      <c r="V427" s="42"/>
      <c r="W427" s="42"/>
      <c r="X427" s="42"/>
      <c r="Y427" s="42"/>
      <c r="Z427" s="42"/>
      <c r="AA427" s="42"/>
      <c r="AB427" s="42"/>
      <c r="AC427" s="42"/>
      <c r="AD427" s="42"/>
      <c r="AE427" s="42"/>
      <c r="AT427" s="20" t="s">
        <v>250</v>
      </c>
      <c r="AU427" s="20" t="s">
        <v>113</v>
      </c>
    </row>
    <row r="428" s="2" customFormat="1" ht="16.5" customHeight="1">
      <c r="A428" s="42"/>
      <c r="B428" s="43"/>
      <c r="C428" s="280" t="s">
        <v>2931</v>
      </c>
      <c r="D428" s="280" t="s">
        <v>463</v>
      </c>
      <c r="E428" s="281" t="s">
        <v>11304</v>
      </c>
      <c r="F428" s="282" t="s">
        <v>11305</v>
      </c>
      <c r="G428" s="283" t="s">
        <v>515</v>
      </c>
      <c r="H428" s="284">
        <v>7212</v>
      </c>
      <c r="I428" s="285"/>
      <c r="J428" s="286">
        <f>ROUND(I428*H428,2)</f>
        <v>0</v>
      </c>
      <c r="K428" s="282" t="s">
        <v>39</v>
      </c>
      <c r="L428" s="287"/>
      <c r="M428" s="288" t="s">
        <v>39</v>
      </c>
      <c r="N428" s="289" t="s">
        <v>56</v>
      </c>
      <c r="O428" s="88"/>
      <c r="P428" s="227">
        <f>O428*H428</f>
        <v>0</v>
      </c>
      <c r="Q428" s="227">
        <v>0</v>
      </c>
      <c r="R428" s="227">
        <f>Q428*H428</f>
        <v>0</v>
      </c>
      <c r="S428" s="227">
        <v>0</v>
      </c>
      <c r="T428" s="228">
        <f>S428*H428</f>
        <v>0</v>
      </c>
      <c r="U428" s="42"/>
      <c r="V428" s="42"/>
      <c r="W428" s="42"/>
      <c r="X428" s="42"/>
      <c r="Y428" s="42"/>
      <c r="Z428" s="42"/>
      <c r="AA428" s="42"/>
      <c r="AB428" s="42"/>
      <c r="AC428" s="42"/>
      <c r="AD428" s="42"/>
      <c r="AE428" s="42"/>
      <c r="AR428" s="229" t="s">
        <v>660</v>
      </c>
      <c r="AT428" s="229" t="s">
        <v>463</v>
      </c>
      <c r="AU428" s="229" t="s">
        <v>113</v>
      </c>
      <c r="AY428" s="20" t="s">
        <v>241</v>
      </c>
      <c r="BE428" s="230">
        <f>IF(N428="základní",J428,0)</f>
        <v>0</v>
      </c>
      <c r="BF428" s="230">
        <f>IF(N428="snížená",J428,0)</f>
        <v>0</v>
      </c>
      <c r="BG428" s="230">
        <f>IF(N428="zákl. přenesená",J428,0)</f>
        <v>0</v>
      </c>
      <c r="BH428" s="230">
        <f>IF(N428="sníž. přenesená",J428,0)</f>
        <v>0</v>
      </c>
      <c r="BI428" s="230">
        <f>IF(N428="nulová",J428,0)</f>
        <v>0</v>
      </c>
      <c r="BJ428" s="20" t="s">
        <v>23</v>
      </c>
      <c r="BK428" s="230">
        <f>ROUND(I428*H428,2)</f>
        <v>0</v>
      </c>
      <c r="BL428" s="20" t="s">
        <v>462</v>
      </c>
      <c r="BM428" s="229" t="s">
        <v>4641</v>
      </c>
    </row>
    <row r="429" s="14" customFormat="1">
      <c r="A429" s="14"/>
      <c r="B429" s="247"/>
      <c r="C429" s="248"/>
      <c r="D429" s="238" t="s">
        <v>252</v>
      </c>
      <c r="E429" s="248"/>
      <c r="F429" s="250" t="s">
        <v>11306</v>
      </c>
      <c r="G429" s="248"/>
      <c r="H429" s="251">
        <v>7212</v>
      </c>
      <c r="I429" s="252"/>
      <c r="J429" s="248"/>
      <c r="K429" s="248"/>
      <c r="L429" s="253"/>
      <c r="M429" s="254"/>
      <c r="N429" s="255"/>
      <c r="O429" s="255"/>
      <c r="P429" s="255"/>
      <c r="Q429" s="255"/>
      <c r="R429" s="255"/>
      <c r="S429" s="255"/>
      <c r="T429" s="256"/>
      <c r="U429" s="14"/>
      <c r="V429" s="14"/>
      <c r="W429" s="14"/>
      <c r="X429" s="14"/>
      <c r="Y429" s="14"/>
      <c r="Z429" s="14"/>
      <c r="AA429" s="14"/>
      <c r="AB429" s="14"/>
      <c r="AC429" s="14"/>
      <c r="AD429" s="14"/>
      <c r="AE429" s="14"/>
      <c r="AT429" s="257" t="s">
        <v>252</v>
      </c>
      <c r="AU429" s="257" t="s">
        <v>113</v>
      </c>
      <c r="AV429" s="14" t="s">
        <v>93</v>
      </c>
      <c r="AW429" s="14" t="s">
        <v>4</v>
      </c>
      <c r="AX429" s="14" t="s">
        <v>23</v>
      </c>
      <c r="AY429" s="257" t="s">
        <v>241</v>
      </c>
    </row>
    <row r="430" s="2" customFormat="1" ht="16.5" customHeight="1">
      <c r="A430" s="42"/>
      <c r="B430" s="43"/>
      <c r="C430" s="280" t="s">
        <v>2949</v>
      </c>
      <c r="D430" s="280" t="s">
        <v>463</v>
      </c>
      <c r="E430" s="281" t="s">
        <v>11307</v>
      </c>
      <c r="F430" s="282" t="s">
        <v>11308</v>
      </c>
      <c r="G430" s="283" t="s">
        <v>515</v>
      </c>
      <c r="H430" s="284">
        <v>28.800000000000001</v>
      </c>
      <c r="I430" s="285"/>
      <c r="J430" s="286">
        <f>ROUND(I430*H430,2)</f>
        <v>0</v>
      </c>
      <c r="K430" s="282" t="s">
        <v>39</v>
      </c>
      <c r="L430" s="287"/>
      <c r="M430" s="288" t="s">
        <v>39</v>
      </c>
      <c r="N430" s="289" t="s">
        <v>56</v>
      </c>
      <c r="O430" s="88"/>
      <c r="P430" s="227">
        <f>O430*H430</f>
        <v>0</v>
      </c>
      <c r="Q430" s="227">
        <v>0</v>
      </c>
      <c r="R430" s="227">
        <f>Q430*H430</f>
        <v>0</v>
      </c>
      <c r="S430" s="227">
        <v>0</v>
      </c>
      <c r="T430" s="228">
        <f>S430*H430</f>
        <v>0</v>
      </c>
      <c r="U430" s="42"/>
      <c r="V430" s="42"/>
      <c r="W430" s="42"/>
      <c r="X430" s="42"/>
      <c r="Y430" s="42"/>
      <c r="Z430" s="42"/>
      <c r="AA430" s="42"/>
      <c r="AB430" s="42"/>
      <c r="AC430" s="42"/>
      <c r="AD430" s="42"/>
      <c r="AE430" s="42"/>
      <c r="AR430" s="229" t="s">
        <v>660</v>
      </c>
      <c r="AT430" s="229" t="s">
        <v>463</v>
      </c>
      <c r="AU430" s="229" t="s">
        <v>113</v>
      </c>
      <c r="AY430" s="20" t="s">
        <v>241</v>
      </c>
      <c r="BE430" s="230">
        <f>IF(N430="základní",J430,0)</f>
        <v>0</v>
      </c>
      <c r="BF430" s="230">
        <f>IF(N430="snížená",J430,0)</f>
        <v>0</v>
      </c>
      <c r="BG430" s="230">
        <f>IF(N430="zákl. přenesená",J430,0)</f>
        <v>0</v>
      </c>
      <c r="BH430" s="230">
        <f>IF(N430="sníž. přenesená",J430,0)</f>
        <v>0</v>
      </c>
      <c r="BI430" s="230">
        <f>IF(N430="nulová",J430,0)</f>
        <v>0</v>
      </c>
      <c r="BJ430" s="20" t="s">
        <v>23</v>
      </c>
      <c r="BK430" s="230">
        <f>ROUND(I430*H430,2)</f>
        <v>0</v>
      </c>
      <c r="BL430" s="20" t="s">
        <v>462</v>
      </c>
      <c r="BM430" s="229" t="s">
        <v>4651</v>
      </c>
    </row>
    <row r="431" s="14" customFormat="1">
      <c r="A431" s="14"/>
      <c r="B431" s="247"/>
      <c r="C431" s="248"/>
      <c r="D431" s="238" t="s">
        <v>252</v>
      </c>
      <c r="E431" s="248"/>
      <c r="F431" s="250" t="s">
        <v>11309</v>
      </c>
      <c r="G431" s="248"/>
      <c r="H431" s="251">
        <v>28.800000000000001</v>
      </c>
      <c r="I431" s="252"/>
      <c r="J431" s="248"/>
      <c r="K431" s="248"/>
      <c r="L431" s="253"/>
      <c r="M431" s="254"/>
      <c r="N431" s="255"/>
      <c r="O431" s="255"/>
      <c r="P431" s="255"/>
      <c r="Q431" s="255"/>
      <c r="R431" s="255"/>
      <c r="S431" s="255"/>
      <c r="T431" s="256"/>
      <c r="U431" s="14"/>
      <c r="V431" s="14"/>
      <c r="W431" s="14"/>
      <c r="X431" s="14"/>
      <c r="Y431" s="14"/>
      <c r="Z431" s="14"/>
      <c r="AA431" s="14"/>
      <c r="AB431" s="14"/>
      <c r="AC431" s="14"/>
      <c r="AD431" s="14"/>
      <c r="AE431" s="14"/>
      <c r="AT431" s="257" t="s">
        <v>252</v>
      </c>
      <c r="AU431" s="257" t="s">
        <v>113</v>
      </c>
      <c r="AV431" s="14" t="s">
        <v>93</v>
      </c>
      <c r="AW431" s="14" t="s">
        <v>4</v>
      </c>
      <c r="AX431" s="14" t="s">
        <v>23</v>
      </c>
      <c r="AY431" s="257" t="s">
        <v>241</v>
      </c>
    </row>
    <row r="432" s="2" customFormat="1" ht="16.5" customHeight="1">
      <c r="A432" s="42"/>
      <c r="B432" s="43"/>
      <c r="C432" s="280" t="s">
        <v>2954</v>
      </c>
      <c r="D432" s="280" t="s">
        <v>463</v>
      </c>
      <c r="E432" s="281" t="s">
        <v>11310</v>
      </c>
      <c r="F432" s="282" t="s">
        <v>11311</v>
      </c>
      <c r="G432" s="283" t="s">
        <v>515</v>
      </c>
      <c r="H432" s="284">
        <v>1449.5999999999999</v>
      </c>
      <c r="I432" s="285"/>
      <c r="J432" s="286">
        <f>ROUND(I432*H432,2)</f>
        <v>0</v>
      </c>
      <c r="K432" s="282" t="s">
        <v>39</v>
      </c>
      <c r="L432" s="287"/>
      <c r="M432" s="288" t="s">
        <v>39</v>
      </c>
      <c r="N432" s="289" t="s">
        <v>56</v>
      </c>
      <c r="O432" s="88"/>
      <c r="P432" s="227">
        <f>O432*H432</f>
        <v>0</v>
      </c>
      <c r="Q432" s="227">
        <v>0</v>
      </c>
      <c r="R432" s="227">
        <f>Q432*H432</f>
        <v>0</v>
      </c>
      <c r="S432" s="227">
        <v>0</v>
      </c>
      <c r="T432" s="228">
        <f>S432*H432</f>
        <v>0</v>
      </c>
      <c r="U432" s="42"/>
      <c r="V432" s="42"/>
      <c r="W432" s="42"/>
      <c r="X432" s="42"/>
      <c r="Y432" s="42"/>
      <c r="Z432" s="42"/>
      <c r="AA432" s="42"/>
      <c r="AB432" s="42"/>
      <c r="AC432" s="42"/>
      <c r="AD432" s="42"/>
      <c r="AE432" s="42"/>
      <c r="AR432" s="229" t="s">
        <v>660</v>
      </c>
      <c r="AT432" s="229" t="s">
        <v>463</v>
      </c>
      <c r="AU432" s="229" t="s">
        <v>113</v>
      </c>
      <c r="AY432" s="20" t="s">
        <v>241</v>
      </c>
      <c r="BE432" s="230">
        <f>IF(N432="základní",J432,0)</f>
        <v>0</v>
      </c>
      <c r="BF432" s="230">
        <f>IF(N432="snížená",J432,0)</f>
        <v>0</v>
      </c>
      <c r="BG432" s="230">
        <f>IF(N432="zákl. přenesená",J432,0)</f>
        <v>0</v>
      </c>
      <c r="BH432" s="230">
        <f>IF(N432="sníž. přenesená",J432,0)</f>
        <v>0</v>
      </c>
      <c r="BI432" s="230">
        <f>IF(N432="nulová",J432,0)</f>
        <v>0</v>
      </c>
      <c r="BJ432" s="20" t="s">
        <v>23</v>
      </c>
      <c r="BK432" s="230">
        <f>ROUND(I432*H432,2)</f>
        <v>0</v>
      </c>
      <c r="BL432" s="20" t="s">
        <v>462</v>
      </c>
      <c r="BM432" s="229" t="s">
        <v>4722</v>
      </c>
    </row>
    <row r="433" s="14" customFormat="1">
      <c r="A433" s="14"/>
      <c r="B433" s="247"/>
      <c r="C433" s="248"/>
      <c r="D433" s="238" t="s">
        <v>252</v>
      </c>
      <c r="E433" s="248"/>
      <c r="F433" s="250" t="s">
        <v>11312</v>
      </c>
      <c r="G433" s="248"/>
      <c r="H433" s="251">
        <v>1449.5999999999999</v>
      </c>
      <c r="I433" s="252"/>
      <c r="J433" s="248"/>
      <c r="K433" s="248"/>
      <c r="L433" s="253"/>
      <c r="M433" s="254"/>
      <c r="N433" s="255"/>
      <c r="O433" s="255"/>
      <c r="P433" s="255"/>
      <c r="Q433" s="255"/>
      <c r="R433" s="255"/>
      <c r="S433" s="255"/>
      <c r="T433" s="256"/>
      <c r="U433" s="14"/>
      <c r="V433" s="14"/>
      <c r="W433" s="14"/>
      <c r="X433" s="14"/>
      <c r="Y433" s="14"/>
      <c r="Z433" s="14"/>
      <c r="AA433" s="14"/>
      <c r="AB433" s="14"/>
      <c r="AC433" s="14"/>
      <c r="AD433" s="14"/>
      <c r="AE433" s="14"/>
      <c r="AT433" s="257" t="s">
        <v>252</v>
      </c>
      <c r="AU433" s="257" t="s">
        <v>113</v>
      </c>
      <c r="AV433" s="14" t="s">
        <v>93</v>
      </c>
      <c r="AW433" s="14" t="s">
        <v>4</v>
      </c>
      <c r="AX433" s="14" t="s">
        <v>23</v>
      </c>
      <c r="AY433" s="257" t="s">
        <v>241</v>
      </c>
    </row>
    <row r="434" s="2" customFormat="1" ht="16.5" customHeight="1">
      <c r="A434" s="42"/>
      <c r="B434" s="43"/>
      <c r="C434" s="280" t="s">
        <v>2973</v>
      </c>
      <c r="D434" s="280" t="s">
        <v>463</v>
      </c>
      <c r="E434" s="281" t="s">
        <v>11313</v>
      </c>
      <c r="F434" s="282" t="s">
        <v>11314</v>
      </c>
      <c r="G434" s="283" t="s">
        <v>515</v>
      </c>
      <c r="H434" s="284">
        <v>468</v>
      </c>
      <c r="I434" s="285"/>
      <c r="J434" s="286">
        <f>ROUND(I434*H434,2)</f>
        <v>0</v>
      </c>
      <c r="K434" s="282" t="s">
        <v>39</v>
      </c>
      <c r="L434" s="287"/>
      <c r="M434" s="288" t="s">
        <v>39</v>
      </c>
      <c r="N434" s="289" t="s">
        <v>56</v>
      </c>
      <c r="O434" s="88"/>
      <c r="P434" s="227">
        <f>O434*H434</f>
        <v>0</v>
      </c>
      <c r="Q434" s="227">
        <v>0</v>
      </c>
      <c r="R434" s="227">
        <f>Q434*H434</f>
        <v>0</v>
      </c>
      <c r="S434" s="227">
        <v>0</v>
      </c>
      <c r="T434" s="228">
        <f>S434*H434</f>
        <v>0</v>
      </c>
      <c r="U434" s="42"/>
      <c r="V434" s="42"/>
      <c r="W434" s="42"/>
      <c r="X434" s="42"/>
      <c r="Y434" s="42"/>
      <c r="Z434" s="42"/>
      <c r="AA434" s="42"/>
      <c r="AB434" s="42"/>
      <c r="AC434" s="42"/>
      <c r="AD434" s="42"/>
      <c r="AE434" s="42"/>
      <c r="AR434" s="229" t="s">
        <v>660</v>
      </c>
      <c r="AT434" s="229" t="s">
        <v>463</v>
      </c>
      <c r="AU434" s="229" t="s">
        <v>113</v>
      </c>
      <c r="AY434" s="20" t="s">
        <v>241</v>
      </c>
      <c r="BE434" s="230">
        <f>IF(N434="základní",J434,0)</f>
        <v>0</v>
      </c>
      <c r="BF434" s="230">
        <f>IF(N434="snížená",J434,0)</f>
        <v>0</v>
      </c>
      <c r="BG434" s="230">
        <f>IF(N434="zákl. přenesená",J434,0)</f>
        <v>0</v>
      </c>
      <c r="BH434" s="230">
        <f>IF(N434="sníž. přenesená",J434,0)</f>
        <v>0</v>
      </c>
      <c r="BI434" s="230">
        <f>IF(N434="nulová",J434,0)</f>
        <v>0</v>
      </c>
      <c r="BJ434" s="20" t="s">
        <v>23</v>
      </c>
      <c r="BK434" s="230">
        <f>ROUND(I434*H434,2)</f>
        <v>0</v>
      </c>
      <c r="BL434" s="20" t="s">
        <v>462</v>
      </c>
      <c r="BM434" s="229" t="s">
        <v>4733</v>
      </c>
    </row>
    <row r="435" s="14" customFormat="1">
      <c r="A435" s="14"/>
      <c r="B435" s="247"/>
      <c r="C435" s="248"/>
      <c r="D435" s="238" t="s">
        <v>252</v>
      </c>
      <c r="E435" s="248"/>
      <c r="F435" s="250" t="s">
        <v>11315</v>
      </c>
      <c r="G435" s="248"/>
      <c r="H435" s="251">
        <v>468</v>
      </c>
      <c r="I435" s="252"/>
      <c r="J435" s="248"/>
      <c r="K435" s="248"/>
      <c r="L435" s="253"/>
      <c r="M435" s="254"/>
      <c r="N435" s="255"/>
      <c r="O435" s="255"/>
      <c r="P435" s="255"/>
      <c r="Q435" s="255"/>
      <c r="R435" s="255"/>
      <c r="S435" s="255"/>
      <c r="T435" s="256"/>
      <c r="U435" s="14"/>
      <c r="V435" s="14"/>
      <c r="W435" s="14"/>
      <c r="X435" s="14"/>
      <c r="Y435" s="14"/>
      <c r="Z435" s="14"/>
      <c r="AA435" s="14"/>
      <c r="AB435" s="14"/>
      <c r="AC435" s="14"/>
      <c r="AD435" s="14"/>
      <c r="AE435" s="14"/>
      <c r="AT435" s="257" t="s">
        <v>252</v>
      </c>
      <c r="AU435" s="257" t="s">
        <v>113</v>
      </c>
      <c r="AV435" s="14" t="s">
        <v>93</v>
      </c>
      <c r="AW435" s="14" t="s">
        <v>4</v>
      </c>
      <c r="AX435" s="14" t="s">
        <v>23</v>
      </c>
      <c r="AY435" s="257" t="s">
        <v>241</v>
      </c>
    </row>
    <row r="436" s="2" customFormat="1" ht="16.5" customHeight="1">
      <c r="A436" s="42"/>
      <c r="B436" s="43"/>
      <c r="C436" s="280" t="s">
        <v>2979</v>
      </c>
      <c r="D436" s="280" t="s">
        <v>463</v>
      </c>
      <c r="E436" s="281" t="s">
        <v>11316</v>
      </c>
      <c r="F436" s="282" t="s">
        <v>11317</v>
      </c>
      <c r="G436" s="283" t="s">
        <v>515</v>
      </c>
      <c r="H436" s="284">
        <v>201.59999999999999</v>
      </c>
      <c r="I436" s="285"/>
      <c r="J436" s="286">
        <f>ROUND(I436*H436,2)</f>
        <v>0</v>
      </c>
      <c r="K436" s="282" t="s">
        <v>39</v>
      </c>
      <c r="L436" s="287"/>
      <c r="M436" s="288" t="s">
        <v>39</v>
      </c>
      <c r="N436" s="289" t="s">
        <v>56</v>
      </c>
      <c r="O436" s="88"/>
      <c r="P436" s="227">
        <f>O436*H436</f>
        <v>0</v>
      </c>
      <c r="Q436" s="227">
        <v>0</v>
      </c>
      <c r="R436" s="227">
        <f>Q436*H436</f>
        <v>0</v>
      </c>
      <c r="S436" s="227">
        <v>0</v>
      </c>
      <c r="T436" s="228">
        <f>S436*H436</f>
        <v>0</v>
      </c>
      <c r="U436" s="42"/>
      <c r="V436" s="42"/>
      <c r="W436" s="42"/>
      <c r="X436" s="42"/>
      <c r="Y436" s="42"/>
      <c r="Z436" s="42"/>
      <c r="AA436" s="42"/>
      <c r="AB436" s="42"/>
      <c r="AC436" s="42"/>
      <c r="AD436" s="42"/>
      <c r="AE436" s="42"/>
      <c r="AR436" s="229" t="s">
        <v>660</v>
      </c>
      <c r="AT436" s="229" t="s">
        <v>463</v>
      </c>
      <c r="AU436" s="229" t="s">
        <v>113</v>
      </c>
      <c r="AY436" s="20" t="s">
        <v>241</v>
      </c>
      <c r="BE436" s="230">
        <f>IF(N436="základní",J436,0)</f>
        <v>0</v>
      </c>
      <c r="BF436" s="230">
        <f>IF(N436="snížená",J436,0)</f>
        <v>0</v>
      </c>
      <c r="BG436" s="230">
        <f>IF(N436="zákl. přenesená",J436,0)</f>
        <v>0</v>
      </c>
      <c r="BH436" s="230">
        <f>IF(N436="sníž. přenesená",J436,0)</f>
        <v>0</v>
      </c>
      <c r="BI436" s="230">
        <f>IF(N436="nulová",J436,0)</f>
        <v>0</v>
      </c>
      <c r="BJ436" s="20" t="s">
        <v>23</v>
      </c>
      <c r="BK436" s="230">
        <f>ROUND(I436*H436,2)</f>
        <v>0</v>
      </c>
      <c r="BL436" s="20" t="s">
        <v>462</v>
      </c>
      <c r="BM436" s="229" t="s">
        <v>4745</v>
      </c>
    </row>
    <row r="437" s="14" customFormat="1">
      <c r="A437" s="14"/>
      <c r="B437" s="247"/>
      <c r="C437" s="248"/>
      <c r="D437" s="238" t="s">
        <v>252</v>
      </c>
      <c r="E437" s="248"/>
      <c r="F437" s="250" t="s">
        <v>11318</v>
      </c>
      <c r="G437" s="248"/>
      <c r="H437" s="251">
        <v>201.59999999999999</v>
      </c>
      <c r="I437" s="252"/>
      <c r="J437" s="248"/>
      <c r="K437" s="248"/>
      <c r="L437" s="253"/>
      <c r="M437" s="254"/>
      <c r="N437" s="255"/>
      <c r="O437" s="255"/>
      <c r="P437" s="255"/>
      <c r="Q437" s="255"/>
      <c r="R437" s="255"/>
      <c r="S437" s="255"/>
      <c r="T437" s="256"/>
      <c r="U437" s="14"/>
      <c r="V437" s="14"/>
      <c r="W437" s="14"/>
      <c r="X437" s="14"/>
      <c r="Y437" s="14"/>
      <c r="Z437" s="14"/>
      <c r="AA437" s="14"/>
      <c r="AB437" s="14"/>
      <c r="AC437" s="14"/>
      <c r="AD437" s="14"/>
      <c r="AE437" s="14"/>
      <c r="AT437" s="257" t="s">
        <v>252</v>
      </c>
      <c r="AU437" s="257" t="s">
        <v>113</v>
      </c>
      <c r="AV437" s="14" t="s">
        <v>93</v>
      </c>
      <c r="AW437" s="14" t="s">
        <v>4</v>
      </c>
      <c r="AX437" s="14" t="s">
        <v>23</v>
      </c>
      <c r="AY437" s="257" t="s">
        <v>241</v>
      </c>
    </row>
    <row r="438" s="2" customFormat="1" ht="16.5" customHeight="1">
      <c r="A438" s="42"/>
      <c r="B438" s="43"/>
      <c r="C438" s="280" t="s">
        <v>2985</v>
      </c>
      <c r="D438" s="280" t="s">
        <v>463</v>
      </c>
      <c r="E438" s="281" t="s">
        <v>11319</v>
      </c>
      <c r="F438" s="282" t="s">
        <v>11320</v>
      </c>
      <c r="G438" s="283" t="s">
        <v>515</v>
      </c>
      <c r="H438" s="284">
        <v>79.200000000000003</v>
      </c>
      <c r="I438" s="285"/>
      <c r="J438" s="286">
        <f>ROUND(I438*H438,2)</f>
        <v>0</v>
      </c>
      <c r="K438" s="282" t="s">
        <v>39</v>
      </c>
      <c r="L438" s="287"/>
      <c r="M438" s="288" t="s">
        <v>39</v>
      </c>
      <c r="N438" s="289" t="s">
        <v>56</v>
      </c>
      <c r="O438" s="88"/>
      <c r="P438" s="227">
        <f>O438*H438</f>
        <v>0</v>
      </c>
      <c r="Q438" s="227">
        <v>0</v>
      </c>
      <c r="R438" s="227">
        <f>Q438*H438</f>
        <v>0</v>
      </c>
      <c r="S438" s="227">
        <v>0</v>
      </c>
      <c r="T438" s="228">
        <f>S438*H438</f>
        <v>0</v>
      </c>
      <c r="U438" s="42"/>
      <c r="V438" s="42"/>
      <c r="W438" s="42"/>
      <c r="X438" s="42"/>
      <c r="Y438" s="42"/>
      <c r="Z438" s="42"/>
      <c r="AA438" s="42"/>
      <c r="AB438" s="42"/>
      <c r="AC438" s="42"/>
      <c r="AD438" s="42"/>
      <c r="AE438" s="42"/>
      <c r="AR438" s="229" t="s">
        <v>660</v>
      </c>
      <c r="AT438" s="229" t="s">
        <v>463</v>
      </c>
      <c r="AU438" s="229" t="s">
        <v>113</v>
      </c>
      <c r="AY438" s="20" t="s">
        <v>241</v>
      </c>
      <c r="BE438" s="230">
        <f>IF(N438="základní",J438,0)</f>
        <v>0</v>
      </c>
      <c r="BF438" s="230">
        <f>IF(N438="snížená",J438,0)</f>
        <v>0</v>
      </c>
      <c r="BG438" s="230">
        <f>IF(N438="zákl. přenesená",J438,0)</f>
        <v>0</v>
      </c>
      <c r="BH438" s="230">
        <f>IF(N438="sníž. přenesená",J438,0)</f>
        <v>0</v>
      </c>
      <c r="BI438" s="230">
        <f>IF(N438="nulová",J438,0)</f>
        <v>0</v>
      </c>
      <c r="BJ438" s="20" t="s">
        <v>23</v>
      </c>
      <c r="BK438" s="230">
        <f>ROUND(I438*H438,2)</f>
        <v>0</v>
      </c>
      <c r="BL438" s="20" t="s">
        <v>462</v>
      </c>
      <c r="BM438" s="229" t="s">
        <v>4756</v>
      </c>
    </row>
    <row r="439" s="14" customFormat="1">
      <c r="A439" s="14"/>
      <c r="B439" s="247"/>
      <c r="C439" s="248"/>
      <c r="D439" s="238" t="s">
        <v>252</v>
      </c>
      <c r="E439" s="248"/>
      <c r="F439" s="250" t="s">
        <v>11321</v>
      </c>
      <c r="G439" s="248"/>
      <c r="H439" s="251">
        <v>79.200000000000003</v>
      </c>
      <c r="I439" s="252"/>
      <c r="J439" s="248"/>
      <c r="K439" s="248"/>
      <c r="L439" s="253"/>
      <c r="M439" s="254"/>
      <c r="N439" s="255"/>
      <c r="O439" s="255"/>
      <c r="P439" s="255"/>
      <c r="Q439" s="255"/>
      <c r="R439" s="255"/>
      <c r="S439" s="255"/>
      <c r="T439" s="256"/>
      <c r="U439" s="14"/>
      <c r="V439" s="14"/>
      <c r="W439" s="14"/>
      <c r="X439" s="14"/>
      <c r="Y439" s="14"/>
      <c r="Z439" s="14"/>
      <c r="AA439" s="14"/>
      <c r="AB439" s="14"/>
      <c r="AC439" s="14"/>
      <c r="AD439" s="14"/>
      <c r="AE439" s="14"/>
      <c r="AT439" s="257" t="s">
        <v>252</v>
      </c>
      <c r="AU439" s="257" t="s">
        <v>113</v>
      </c>
      <c r="AV439" s="14" t="s">
        <v>93</v>
      </c>
      <c r="AW439" s="14" t="s">
        <v>4</v>
      </c>
      <c r="AX439" s="14" t="s">
        <v>23</v>
      </c>
      <c r="AY439" s="257" t="s">
        <v>241</v>
      </c>
    </row>
    <row r="440" s="2" customFormat="1" ht="16.5" customHeight="1">
      <c r="A440" s="42"/>
      <c r="B440" s="43"/>
      <c r="C440" s="218" t="s">
        <v>2991</v>
      </c>
      <c r="D440" s="218" t="s">
        <v>243</v>
      </c>
      <c r="E440" s="219" t="s">
        <v>11301</v>
      </c>
      <c r="F440" s="220" t="s">
        <v>11302</v>
      </c>
      <c r="G440" s="221" t="s">
        <v>515</v>
      </c>
      <c r="H440" s="222">
        <v>156</v>
      </c>
      <c r="I440" s="223"/>
      <c r="J440" s="224">
        <f>ROUND(I440*H440,2)</f>
        <v>0</v>
      </c>
      <c r="K440" s="220" t="s">
        <v>247</v>
      </c>
      <c r="L440" s="48"/>
      <c r="M440" s="225" t="s">
        <v>39</v>
      </c>
      <c r="N440" s="226" t="s">
        <v>56</v>
      </c>
      <c r="O440" s="88"/>
      <c r="P440" s="227">
        <f>O440*H440</f>
        <v>0</v>
      </c>
      <c r="Q440" s="227">
        <v>0</v>
      </c>
      <c r="R440" s="227">
        <f>Q440*H440</f>
        <v>0</v>
      </c>
      <c r="S440" s="227">
        <v>0</v>
      </c>
      <c r="T440" s="228">
        <f>S440*H440</f>
        <v>0</v>
      </c>
      <c r="U440" s="42"/>
      <c r="V440" s="42"/>
      <c r="W440" s="42"/>
      <c r="X440" s="42"/>
      <c r="Y440" s="42"/>
      <c r="Z440" s="42"/>
      <c r="AA440" s="42"/>
      <c r="AB440" s="42"/>
      <c r="AC440" s="42"/>
      <c r="AD440" s="42"/>
      <c r="AE440" s="42"/>
      <c r="AR440" s="229" t="s">
        <v>462</v>
      </c>
      <c r="AT440" s="229" t="s">
        <v>243</v>
      </c>
      <c r="AU440" s="229" t="s">
        <v>113</v>
      </c>
      <c r="AY440" s="20" t="s">
        <v>241</v>
      </c>
      <c r="BE440" s="230">
        <f>IF(N440="základní",J440,0)</f>
        <v>0</v>
      </c>
      <c r="BF440" s="230">
        <f>IF(N440="snížená",J440,0)</f>
        <v>0</v>
      </c>
      <c r="BG440" s="230">
        <f>IF(N440="zákl. přenesená",J440,0)</f>
        <v>0</v>
      </c>
      <c r="BH440" s="230">
        <f>IF(N440="sníž. přenesená",J440,0)</f>
        <v>0</v>
      </c>
      <c r="BI440" s="230">
        <f>IF(N440="nulová",J440,0)</f>
        <v>0</v>
      </c>
      <c r="BJ440" s="20" t="s">
        <v>23</v>
      </c>
      <c r="BK440" s="230">
        <f>ROUND(I440*H440,2)</f>
        <v>0</v>
      </c>
      <c r="BL440" s="20" t="s">
        <v>462</v>
      </c>
      <c r="BM440" s="229" t="s">
        <v>4823</v>
      </c>
    </row>
    <row r="441" s="2" customFormat="1">
      <c r="A441" s="42"/>
      <c r="B441" s="43"/>
      <c r="C441" s="44"/>
      <c r="D441" s="231" t="s">
        <v>250</v>
      </c>
      <c r="E441" s="44"/>
      <c r="F441" s="232" t="s">
        <v>11303</v>
      </c>
      <c r="G441" s="44"/>
      <c r="H441" s="44"/>
      <c r="I441" s="233"/>
      <c r="J441" s="44"/>
      <c r="K441" s="44"/>
      <c r="L441" s="48"/>
      <c r="M441" s="234"/>
      <c r="N441" s="235"/>
      <c r="O441" s="88"/>
      <c r="P441" s="88"/>
      <c r="Q441" s="88"/>
      <c r="R441" s="88"/>
      <c r="S441" s="88"/>
      <c r="T441" s="89"/>
      <c r="U441" s="42"/>
      <c r="V441" s="42"/>
      <c r="W441" s="42"/>
      <c r="X441" s="42"/>
      <c r="Y441" s="42"/>
      <c r="Z441" s="42"/>
      <c r="AA441" s="42"/>
      <c r="AB441" s="42"/>
      <c r="AC441" s="42"/>
      <c r="AD441" s="42"/>
      <c r="AE441" s="42"/>
      <c r="AT441" s="20" t="s">
        <v>250</v>
      </c>
      <c r="AU441" s="20" t="s">
        <v>113</v>
      </c>
    </row>
    <row r="442" s="2" customFormat="1" ht="37.8" customHeight="1">
      <c r="A442" s="42"/>
      <c r="B442" s="43"/>
      <c r="C442" s="280" t="s">
        <v>2998</v>
      </c>
      <c r="D442" s="280" t="s">
        <v>463</v>
      </c>
      <c r="E442" s="281" t="s">
        <v>11322</v>
      </c>
      <c r="F442" s="282" t="s">
        <v>11323</v>
      </c>
      <c r="G442" s="283" t="s">
        <v>515</v>
      </c>
      <c r="H442" s="284">
        <v>129.59999999999999</v>
      </c>
      <c r="I442" s="285"/>
      <c r="J442" s="286">
        <f>ROUND(I442*H442,2)</f>
        <v>0</v>
      </c>
      <c r="K442" s="282" t="s">
        <v>39</v>
      </c>
      <c r="L442" s="287"/>
      <c r="M442" s="288" t="s">
        <v>39</v>
      </c>
      <c r="N442" s="289" t="s">
        <v>56</v>
      </c>
      <c r="O442" s="88"/>
      <c r="P442" s="227">
        <f>O442*H442</f>
        <v>0</v>
      </c>
      <c r="Q442" s="227">
        <v>0</v>
      </c>
      <c r="R442" s="227">
        <f>Q442*H442</f>
        <v>0</v>
      </c>
      <c r="S442" s="227">
        <v>0</v>
      </c>
      <c r="T442" s="228">
        <f>S442*H442</f>
        <v>0</v>
      </c>
      <c r="U442" s="42"/>
      <c r="V442" s="42"/>
      <c r="W442" s="42"/>
      <c r="X442" s="42"/>
      <c r="Y442" s="42"/>
      <c r="Z442" s="42"/>
      <c r="AA442" s="42"/>
      <c r="AB442" s="42"/>
      <c r="AC442" s="42"/>
      <c r="AD442" s="42"/>
      <c r="AE442" s="42"/>
      <c r="AR442" s="229" t="s">
        <v>660</v>
      </c>
      <c r="AT442" s="229" t="s">
        <v>463</v>
      </c>
      <c r="AU442" s="229" t="s">
        <v>113</v>
      </c>
      <c r="AY442" s="20" t="s">
        <v>241</v>
      </c>
      <c r="BE442" s="230">
        <f>IF(N442="základní",J442,0)</f>
        <v>0</v>
      </c>
      <c r="BF442" s="230">
        <f>IF(N442="snížená",J442,0)</f>
        <v>0</v>
      </c>
      <c r="BG442" s="230">
        <f>IF(N442="zákl. přenesená",J442,0)</f>
        <v>0</v>
      </c>
      <c r="BH442" s="230">
        <f>IF(N442="sníž. přenesená",J442,0)</f>
        <v>0</v>
      </c>
      <c r="BI442" s="230">
        <f>IF(N442="nulová",J442,0)</f>
        <v>0</v>
      </c>
      <c r="BJ442" s="20" t="s">
        <v>23</v>
      </c>
      <c r="BK442" s="230">
        <f>ROUND(I442*H442,2)</f>
        <v>0</v>
      </c>
      <c r="BL442" s="20" t="s">
        <v>462</v>
      </c>
      <c r="BM442" s="229" t="s">
        <v>4790</v>
      </c>
    </row>
    <row r="443" s="14" customFormat="1">
      <c r="A443" s="14"/>
      <c r="B443" s="247"/>
      <c r="C443" s="248"/>
      <c r="D443" s="238" t="s">
        <v>252</v>
      </c>
      <c r="E443" s="248"/>
      <c r="F443" s="250" t="s">
        <v>11324</v>
      </c>
      <c r="G443" s="248"/>
      <c r="H443" s="251">
        <v>129.59999999999999</v>
      </c>
      <c r="I443" s="252"/>
      <c r="J443" s="248"/>
      <c r="K443" s="248"/>
      <c r="L443" s="253"/>
      <c r="M443" s="254"/>
      <c r="N443" s="255"/>
      <c r="O443" s="255"/>
      <c r="P443" s="255"/>
      <c r="Q443" s="255"/>
      <c r="R443" s="255"/>
      <c r="S443" s="255"/>
      <c r="T443" s="256"/>
      <c r="U443" s="14"/>
      <c r="V443" s="14"/>
      <c r="W443" s="14"/>
      <c r="X443" s="14"/>
      <c r="Y443" s="14"/>
      <c r="Z443" s="14"/>
      <c r="AA443" s="14"/>
      <c r="AB443" s="14"/>
      <c r="AC443" s="14"/>
      <c r="AD443" s="14"/>
      <c r="AE443" s="14"/>
      <c r="AT443" s="257" t="s">
        <v>252</v>
      </c>
      <c r="AU443" s="257" t="s">
        <v>113</v>
      </c>
      <c r="AV443" s="14" t="s">
        <v>93</v>
      </c>
      <c r="AW443" s="14" t="s">
        <v>4</v>
      </c>
      <c r="AX443" s="14" t="s">
        <v>23</v>
      </c>
      <c r="AY443" s="257" t="s">
        <v>241</v>
      </c>
    </row>
    <row r="444" s="2" customFormat="1" ht="37.8" customHeight="1">
      <c r="A444" s="42"/>
      <c r="B444" s="43"/>
      <c r="C444" s="280" t="s">
        <v>3005</v>
      </c>
      <c r="D444" s="280" t="s">
        <v>463</v>
      </c>
      <c r="E444" s="281" t="s">
        <v>11325</v>
      </c>
      <c r="F444" s="282" t="s">
        <v>11326</v>
      </c>
      <c r="G444" s="283" t="s">
        <v>515</v>
      </c>
      <c r="H444" s="284">
        <v>57.600000000000001</v>
      </c>
      <c r="I444" s="285"/>
      <c r="J444" s="286">
        <f>ROUND(I444*H444,2)</f>
        <v>0</v>
      </c>
      <c r="K444" s="282" t="s">
        <v>39</v>
      </c>
      <c r="L444" s="287"/>
      <c r="M444" s="288" t="s">
        <v>39</v>
      </c>
      <c r="N444" s="289" t="s">
        <v>56</v>
      </c>
      <c r="O444" s="88"/>
      <c r="P444" s="227">
        <f>O444*H444</f>
        <v>0</v>
      </c>
      <c r="Q444" s="227">
        <v>0</v>
      </c>
      <c r="R444" s="227">
        <f>Q444*H444</f>
        <v>0</v>
      </c>
      <c r="S444" s="227">
        <v>0</v>
      </c>
      <c r="T444" s="228">
        <f>S444*H444</f>
        <v>0</v>
      </c>
      <c r="U444" s="42"/>
      <c r="V444" s="42"/>
      <c r="W444" s="42"/>
      <c r="X444" s="42"/>
      <c r="Y444" s="42"/>
      <c r="Z444" s="42"/>
      <c r="AA444" s="42"/>
      <c r="AB444" s="42"/>
      <c r="AC444" s="42"/>
      <c r="AD444" s="42"/>
      <c r="AE444" s="42"/>
      <c r="AR444" s="229" t="s">
        <v>660</v>
      </c>
      <c r="AT444" s="229" t="s">
        <v>463</v>
      </c>
      <c r="AU444" s="229" t="s">
        <v>113</v>
      </c>
      <c r="AY444" s="20" t="s">
        <v>241</v>
      </c>
      <c r="BE444" s="230">
        <f>IF(N444="základní",J444,0)</f>
        <v>0</v>
      </c>
      <c r="BF444" s="230">
        <f>IF(N444="snížená",J444,0)</f>
        <v>0</v>
      </c>
      <c r="BG444" s="230">
        <f>IF(N444="zákl. přenesená",J444,0)</f>
        <v>0</v>
      </c>
      <c r="BH444" s="230">
        <f>IF(N444="sníž. přenesená",J444,0)</f>
        <v>0</v>
      </c>
      <c r="BI444" s="230">
        <f>IF(N444="nulová",J444,0)</f>
        <v>0</v>
      </c>
      <c r="BJ444" s="20" t="s">
        <v>23</v>
      </c>
      <c r="BK444" s="230">
        <f>ROUND(I444*H444,2)</f>
        <v>0</v>
      </c>
      <c r="BL444" s="20" t="s">
        <v>462</v>
      </c>
      <c r="BM444" s="229" t="s">
        <v>4800</v>
      </c>
    </row>
    <row r="445" s="14" customFormat="1">
      <c r="A445" s="14"/>
      <c r="B445" s="247"/>
      <c r="C445" s="248"/>
      <c r="D445" s="238" t="s">
        <v>252</v>
      </c>
      <c r="E445" s="248"/>
      <c r="F445" s="250" t="s">
        <v>11327</v>
      </c>
      <c r="G445" s="248"/>
      <c r="H445" s="251">
        <v>57.600000000000001</v>
      </c>
      <c r="I445" s="252"/>
      <c r="J445" s="248"/>
      <c r="K445" s="248"/>
      <c r="L445" s="253"/>
      <c r="M445" s="254"/>
      <c r="N445" s="255"/>
      <c r="O445" s="255"/>
      <c r="P445" s="255"/>
      <c r="Q445" s="255"/>
      <c r="R445" s="255"/>
      <c r="S445" s="255"/>
      <c r="T445" s="256"/>
      <c r="U445" s="14"/>
      <c r="V445" s="14"/>
      <c r="W445" s="14"/>
      <c r="X445" s="14"/>
      <c r="Y445" s="14"/>
      <c r="Z445" s="14"/>
      <c r="AA445" s="14"/>
      <c r="AB445" s="14"/>
      <c r="AC445" s="14"/>
      <c r="AD445" s="14"/>
      <c r="AE445" s="14"/>
      <c r="AT445" s="257" t="s">
        <v>252</v>
      </c>
      <c r="AU445" s="257" t="s">
        <v>113</v>
      </c>
      <c r="AV445" s="14" t="s">
        <v>93</v>
      </c>
      <c r="AW445" s="14" t="s">
        <v>4</v>
      </c>
      <c r="AX445" s="14" t="s">
        <v>23</v>
      </c>
      <c r="AY445" s="257" t="s">
        <v>241</v>
      </c>
    </row>
    <row r="446" s="2" customFormat="1" ht="16.5" customHeight="1">
      <c r="A446" s="42"/>
      <c r="B446" s="43"/>
      <c r="C446" s="218" t="s">
        <v>3007</v>
      </c>
      <c r="D446" s="218" t="s">
        <v>243</v>
      </c>
      <c r="E446" s="219" t="s">
        <v>11328</v>
      </c>
      <c r="F446" s="220" t="s">
        <v>11329</v>
      </c>
      <c r="G446" s="221" t="s">
        <v>515</v>
      </c>
      <c r="H446" s="222">
        <v>501</v>
      </c>
      <c r="I446" s="223"/>
      <c r="J446" s="224">
        <f>ROUND(I446*H446,2)</f>
        <v>0</v>
      </c>
      <c r="K446" s="220" t="s">
        <v>247</v>
      </c>
      <c r="L446" s="48"/>
      <c r="M446" s="225" t="s">
        <v>39</v>
      </c>
      <c r="N446" s="226" t="s">
        <v>56</v>
      </c>
      <c r="O446" s="88"/>
      <c r="P446" s="227">
        <f>O446*H446</f>
        <v>0</v>
      </c>
      <c r="Q446" s="227">
        <v>0</v>
      </c>
      <c r="R446" s="227">
        <f>Q446*H446</f>
        <v>0</v>
      </c>
      <c r="S446" s="227">
        <v>0</v>
      </c>
      <c r="T446" s="228">
        <f>S446*H446</f>
        <v>0</v>
      </c>
      <c r="U446" s="42"/>
      <c r="V446" s="42"/>
      <c r="W446" s="42"/>
      <c r="X446" s="42"/>
      <c r="Y446" s="42"/>
      <c r="Z446" s="42"/>
      <c r="AA446" s="42"/>
      <c r="AB446" s="42"/>
      <c r="AC446" s="42"/>
      <c r="AD446" s="42"/>
      <c r="AE446" s="42"/>
      <c r="AR446" s="229" t="s">
        <v>462</v>
      </c>
      <c r="AT446" s="229" t="s">
        <v>243</v>
      </c>
      <c r="AU446" s="229" t="s">
        <v>113</v>
      </c>
      <c r="AY446" s="20" t="s">
        <v>241</v>
      </c>
      <c r="BE446" s="230">
        <f>IF(N446="základní",J446,0)</f>
        <v>0</v>
      </c>
      <c r="BF446" s="230">
        <f>IF(N446="snížená",J446,0)</f>
        <v>0</v>
      </c>
      <c r="BG446" s="230">
        <f>IF(N446="zákl. přenesená",J446,0)</f>
        <v>0</v>
      </c>
      <c r="BH446" s="230">
        <f>IF(N446="sníž. přenesená",J446,0)</f>
        <v>0</v>
      </c>
      <c r="BI446" s="230">
        <f>IF(N446="nulová",J446,0)</f>
        <v>0</v>
      </c>
      <c r="BJ446" s="20" t="s">
        <v>23</v>
      </c>
      <c r="BK446" s="230">
        <f>ROUND(I446*H446,2)</f>
        <v>0</v>
      </c>
      <c r="BL446" s="20" t="s">
        <v>462</v>
      </c>
      <c r="BM446" s="229" t="s">
        <v>4844</v>
      </c>
    </row>
    <row r="447" s="2" customFormat="1">
      <c r="A447" s="42"/>
      <c r="B447" s="43"/>
      <c r="C447" s="44"/>
      <c r="D447" s="231" t="s">
        <v>250</v>
      </c>
      <c r="E447" s="44"/>
      <c r="F447" s="232" t="s">
        <v>11330</v>
      </c>
      <c r="G447" s="44"/>
      <c r="H447" s="44"/>
      <c r="I447" s="233"/>
      <c r="J447" s="44"/>
      <c r="K447" s="44"/>
      <c r="L447" s="48"/>
      <c r="M447" s="234"/>
      <c r="N447" s="235"/>
      <c r="O447" s="88"/>
      <c r="P447" s="88"/>
      <c r="Q447" s="88"/>
      <c r="R447" s="88"/>
      <c r="S447" s="88"/>
      <c r="T447" s="89"/>
      <c r="U447" s="42"/>
      <c r="V447" s="42"/>
      <c r="W447" s="42"/>
      <c r="X447" s="42"/>
      <c r="Y447" s="42"/>
      <c r="Z447" s="42"/>
      <c r="AA447" s="42"/>
      <c r="AB447" s="42"/>
      <c r="AC447" s="42"/>
      <c r="AD447" s="42"/>
      <c r="AE447" s="42"/>
      <c r="AT447" s="20" t="s">
        <v>250</v>
      </c>
      <c r="AU447" s="20" t="s">
        <v>113</v>
      </c>
    </row>
    <row r="448" s="2" customFormat="1" ht="33" customHeight="1">
      <c r="A448" s="42"/>
      <c r="B448" s="43"/>
      <c r="C448" s="280" t="s">
        <v>3035</v>
      </c>
      <c r="D448" s="280" t="s">
        <v>463</v>
      </c>
      <c r="E448" s="281" t="s">
        <v>11331</v>
      </c>
      <c r="F448" s="282" t="s">
        <v>11332</v>
      </c>
      <c r="G448" s="283" t="s">
        <v>515</v>
      </c>
      <c r="H448" s="284">
        <v>601.20000000000005</v>
      </c>
      <c r="I448" s="285"/>
      <c r="J448" s="286">
        <f>ROUND(I448*H448,2)</f>
        <v>0</v>
      </c>
      <c r="K448" s="282" t="s">
        <v>39</v>
      </c>
      <c r="L448" s="287"/>
      <c r="M448" s="288" t="s">
        <v>39</v>
      </c>
      <c r="N448" s="289" t="s">
        <v>56</v>
      </c>
      <c r="O448" s="88"/>
      <c r="P448" s="227">
        <f>O448*H448</f>
        <v>0</v>
      </c>
      <c r="Q448" s="227">
        <v>0</v>
      </c>
      <c r="R448" s="227">
        <f>Q448*H448</f>
        <v>0</v>
      </c>
      <c r="S448" s="227">
        <v>0</v>
      </c>
      <c r="T448" s="228">
        <f>S448*H448</f>
        <v>0</v>
      </c>
      <c r="U448" s="42"/>
      <c r="V448" s="42"/>
      <c r="W448" s="42"/>
      <c r="X448" s="42"/>
      <c r="Y448" s="42"/>
      <c r="Z448" s="42"/>
      <c r="AA448" s="42"/>
      <c r="AB448" s="42"/>
      <c r="AC448" s="42"/>
      <c r="AD448" s="42"/>
      <c r="AE448" s="42"/>
      <c r="AR448" s="229" t="s">
        <v>660</v>
      </c>
      <c r="AT448" s="229" t="s">
        <v>463</v>
      </c>
      <c r="AU448" s="229" t="s">
        <v>113</v>
      </c>
      <c r="AY448" s="20" t="s">
        <v>241</v>
      </c>
      <c r="BE448" s="230">
        <f>IF(N448="základní",J448,0)</f>
        <v>0</v>
      </c>
      <c r="BF448" s="230">
        <f>IF(N448="snížená",J448,0)</f>
        <v>0</v>
      </c>
      <c r="BG448" s="230">
        <f>IF(N448="zákl. přenesená",J448,0)</f>
        <v>0</v>
      </c>
      <c r="BH448" s="230">
        <f>IF(N448="sníž. přenesená",J448,0)</f>
        <v>0</v>
      </c>
      <c r="BI448" s="230">
        <f>IF(N448="nulová",J448,0)</f>
        <v>0</v>
      </c>
      <c r="BJ448" s="20" t="s">
        <v>23</v>
      </c>
      <c r="BK448" s="230">
        <f>ROUND(I448*H448,2)</f>
        <v>0</v>
      </c>
      <c r="BL448" s="20" t="s">
        <v>462</v>
      </c>
      <c r="BM448" s="229" t="s">
        <v>4835</v>
      </c>
    </row>
    <row r="449" s="14" customFormat="1">
      <c r="A449" s="14"/>
      <c r="B449" s="247"/>
      <c r="C449" s="248"/>
      <c r="D449" s="238" t="s">
        <v>252</v>
      </c>
      <c r="E449" s="248"/>
      <c r="F449" s="250" t="s">
        <v>11333</v>
      </c>
      <c r="G449" s="248"/>
      <c r="H449" s="251">
        <v>601.20000000000005</v>
      </c>
      <c r="I449" s="252"/>
      <c r="J449" s="248"/>
      <c r="K449" s="248"/>
      <c r="L449" s="253"/>
      <c r="M449" s="254"/>
      <c r="N449" s="255"/>
      <c r="O449" s="255"/>
      <c r="P449" s="255"/>
      <c r="Q449" s="255"/>
      <c r="R449" s="255"/>
      <c r="S449" s="255"/>
      <c r="T449" s="256"/>
      <c r="U449" s="14"/>
      <c r="V449" s="14"/>
      <c r="W449" s="14"/>
      <c r="X449" s="14"/>
      <c r="Y449" s="14"/>
      <c r="Z449" s="14"/>
      <c r="AA449" s="14"/>
      <c r="AB449" s="14"/>
      <c r="AC449" s="14"/>
      <c r="AD449" s="14"/>
      <c r="AE449" s="14"/>
      <c r="AT449" s="257" t="s">
        <v>252</v>
      </c>
      <c r="AU449" s="257" t="s">
        <v>113</v>
      </c>
      <c r="AV449" s="14" t="s">
        <v>93</v>
      </c>
      <c r="AW449" s="14" t="s">
        <v>4</v>
      </c>
      <c r="AX449" s="14" t="s">
        <v>23</v>
      </c>
      <c r="AY449" s="257" t="s">
        <v>241</v>
      </c>
    </row>
    <row r="450" s="2" customFormat="1" ht="16.5" customHeight="1">
      <c r="A450" s="42"/>
      <c r="B450" s="43"/>
      <c r="C450" s="218" t="s">
        <v>3041</v>
      </c>
      <c r="D450" s="218" t="s">
        <v>243</v>
      </c>
      <c r="E450" s="219" t="s">
        <v>11334</v>
      </c>
      <c r="F450" s="220" t="s">
        <v>11335</v>
      </c>
      <c r="G450" s="221" t="s">
        <v>515</v>
      </c>
      <c r="H450" s="222">
        <v>378</v>
      </c>
      <c r="I450" s="223"/>
      <c r="J450" s="224">
        <f>ROUND(I450*H450,2)</f>
        <v>0</v>
      </c>
      <c r="K450" s="220" t="s">
        <v>247</v>
      </c>
      <c r="L450" s="48"/>
      <c r="M450" s="225" t="s">
        <v>39</v>
      </c>
      <c r="N450" s="226" t="s">
        <v>56</v>
      </c>
      <c r="O450" s="88"/>
      <c r="P450" s="227">
        <f>O450*H450</f>
        <v>0</v>
      </c>
      <c r="Q450" s="227">
        <v>0</v>
      </c>
      <c r="R450" s="227">
        <f>Q450*H450</f>
        <v>0</v>
      </c>
      <c r="S450" s="227">
        <v>0</v>
      </c>
      <c r="T450" s="228">
        <f>S450*H450</f>
        <v>0</v>
      </c>
      <c r="U450" s="42"/>
      <c r="V450" s="42"/>
      <c r="W450" s="42"/>
      <c r="X450" s="42"/>
      <c r="Y450" s="42"/>
      <c r="Z450" s="42"/>
      <c r="AA450" s="42"/>
      <c r="AB450" s="42"/>
      <c r="AC450" s="42"/>
      <c r="AD450" s="42"/>
      <c r="AE450" s="42"/>
      <c r="AR450" s="229" t="s">
        <v>462</v>
      </c>
      <c r="AT450" s="229" t="s">
        <v>243</v>
      </c>
      <c r="AU450" s="229" t="s">
        <v>113</v>
      </c>
      <c r="AY450" s="20" t="s">
        <v>241</v>
      </c>
      <c r="BE450" s="230">
        <f>IF(N450="základní",J450,0)</f>
        <v>0</v>
      </c>
      <c r="BF450" s="230">
        <f>IF(N450="snížená",J450,0)</f>
        <v>0</v>
      </c>
      <c r="BG450" s="230">
        <f>IF(N450="zákl. přenesená",J450,0)</f>
        <v>0</v>
      </c>
      <c r="BH450" s="230">
        <f>IF(N450="sníž. přenesená",J450,0)</f>
        <v>0</v>
      </c>
      <c r="BI450" s="230">
        <f>IF(N450="nulová",J450,0)</f>
        <v>0</v>
      </c>
      <c r="BJ450" s="20" t="s">
        <v>23</v>
      </c>
      <c r="BK450" s="230">
        <f>ROUND(I450*H450,2)</f>
        <v>0</v>
      </c>
      <c r="BL450" s="20" t="s">
        <v>462</v>
      </c>
      <c r="BM450" s="229" t="s">
        <v>4860</v>
      </c>
    </row>
    <row r="451" s="2" customFormat="1">
      <c r="A451" s="42"/>
      <c r="B451" s="43"/>
      <c r="C451" s="44"/>
      <c r="D451" s="231" t="s">
        <v>250</v>
      </c>
      <c r="E451" s="44"/>
      <c r="F451" s="232" t="s">
        <v>11336</v>
      </c>
      <c r="G451" s="44"/>
      <c r="H451" s="44"/>
      <c r="I451" s="233"/>
      <c r="J451" s="44"/>
      <c r="K451" s="44"/>
      <c r="L451" s="48"/>
      <c r="M451" s="234"/>
      <c r="N451" s="235"/>
      <c r="O451" s="88"/>
      <c r="P451" s="88"/>
      <c r="Q451" s="88"/>
      <c r="R451" s="88"/>
      <c r="S451" s="88"/>
      <c r="T451" s="89"/>
      <c r="U451" s="42"/>
      <c r="V451" s="42"/>
      <c r="W451" s="42"/>
      <c r="X451" s="42"/>
      <c r="Y451" s="42"/>
      <c r="Z451" s="42"/>
      <c r="AA451" s="42"/>
      <c r="AB451" s="42"/>
      <c r="AC451" s="42"/>
      <c r="AD451" s="42"/>
      <c r="AE451" s="42"/>
      <c r="AT451" s="20" t="s">
        <v>250</v>
      </c>
      <c r="AU451" s="20" t="s">
        <v>113</v>
      </c>
    </row>
    <row r="452" s="2" customFormat="1" ht="16.5" customHeight="1">
      <c r="A452" s="42"/>
      <c r="B452" s="43"/>
      <c r="C452" s="280" t="s">
        <v>3051</v>
      </c>
      <c r="D452" s="280" t="s">
        <v>463</v>
      </c>
      <c r="E452" s="281" t="s">
        <v>11337</v>
      </c>
      <c r="F452" s="282" t="s">
        <v>11338</v>
      </c>
      <c r="G452" s="283" t="s">
        <v>515</v>
      </c>
      <c r="H452" s="284">
        <v>396.89999999999998</v>
      </c>
      <c r="I452" s="285"/>
      <c r="J452" s="286">
        <f>ROUND(I452*H452,2)</f>
        <v>0</v>
      </c>
      <c r="K452" s="282" t="s">
        <v>39</v>
      </c>
      <c r="L452" s="287"/>
      <c r="M452" s="288" t="s">
        <v>39</v>
      </c>
      <c r="N452" s="289" t="s">
        <v>56</v>
      </c>
      <c r="O452" s="88"/>
      <c r="P452" s="227">
        <f>O452*H452</f>
        <v>0</v>
      </c>
      <c r="Q452" s="227">
        <v>0</v>
      </c>
      <c r="R452" s="227">
        <f>Q452*H452</f>
        <v>0</v>
      </c>
      <c r="S452" s="227">
        <v>0</v>
      </c>
      <c r="T452" s="228">
        <f>S452*H452</f>
        <v>0</v>
      </c>
      <c r="U452" s="42"/>
      <c r="V452" s="42"/>
      <c r="W452" s="42"/>
      <c r="X452" s="42"/>
      <c r="Y452" s="42"/>
      <c r="Z452" s="42"/>
      <c r="AA452" s="42"/>
      <c r="AB452" s="42"/>
      <c r="AC452" s="42"/>
      <c r="AD452" s="42"/>
      <c r="AE452" s="42"/>
      <c r="AR452" s="229" t="s">
        <v>660</v>
      </c>
      <c r="AT452" s="229" t="s">
        <v>463</v>
      </c>
      <c r="AU452" s="229" t="s">
        <v>113</v>
      </c>
      <c r="AY452" s="20" t="s">
        <v>241</v>
      </c>
      <c r="BE452" s="230">
        <f>IF(N452="základní",J452,0)</f>
        <v>0</v>
      </c>
      <c r="BF452" s="230">
        <f>IF(N452="snížená",J452,0)</f>
        <v>0</v>
      </c>
      <c r="BG452" s="230">
        <f>IF(N452="zákl. přenesená",J452,0)</f>
        <v>0</v>
      </c>
      <c r="BH452" s="230">
        <f>IF(N452="sníž. přenesená",J452,0)</f>
        <v>0</v>
      </c>
      <c r="BI452" s="230">
        <f>IF(N452="nulová",J452,0)</f>
        <v>0</v>
      </c>
      <c r="BJ452" s="20" t="s">
        <v>23</v>
      </c>
      <c r="BK452" s="230">
        <f>ROUND(I452*H452,2)</f>
        <v>0</v>
      </c>
      <c r="BL452" s="20" t="s">
        <v>462</v>
      </c>
      <c r="BM452" s="229" t="s">
        <v>4850</v>
      </c>
    </row>
    <row r="453" s="14" customFormat="1">
      <c r="A453" s="14"/>
      <c r="B453" s="247"/>
      <c r="C453" s="248"/>
      <c r="D453" s="238" t="s">
        <v>252</v>
      </c>
      <c r="E453" s="248"/>
      <c r="F453" s="250" t="s">
        <v>11339</v>
      </c>
      <c r="G453" s="248"/>
      <c r="H453" s="251">
        <v>396.89999999999998</v>
      </c>
      <c r="I453" s="252"/>
      <c r="J453" s="248"/>
      <c r="K453" s="248"/>
      <c r="L453" s="253"/>
      <c r="M453" s="254"/>
      <c r="N453" s="255"/>
      <c r="O453" s="255"/>
      <c r="P453" s="255"/>
      <c r="Q453" s="255"/>
      <c r="R453" s="255"/>
      <c r="S453" s="255"/>
      <c r="T453" s="256"/>
      <c r="U453" s="14"/>
      <c r="V453" s="14"/>
      <c r="W453" s="14"/>
      <c r="X453" s="14"/>
      <c r="Y453" s="14"/>
      <c r="Z453" s="14"/>
      <c r="AA453" s="14"/>
      <c r="AB453" s="14"/>
      <c r="AC453" s="14"/>
      <c r="AD453" s="14"/>
      <c r="AE453" s="14"/>
      <c r="AT453" s="257" t="s">
        <v>252</v>
      </c>
      <c r="AU453" s="257" t="s">
        <v>113</v>
      </c>
      <c r="AV453" s="14" t="s">
        <v>93</v>
      </c>
      <c r="AW453" s="14" t="s">
        <v>4</v>
      </c>
      <c r="AX453" s="14" t="s">
        <v>23</v>
      </c>
      <c r="AY453" s="257" t="s">
        <v>241</v>
      </c>
    </row>
    <row r="454" s="2" customFormat="1" ht="24.15" customHeight="1">
      <c r="A454" s="42"/>
      <c r="B454" s="43"/>
      <c r="C454" s="218" t="s">
        <v>3066</v>
      </c>
      <c r="D454" s="218" t="s">
        <v>243</v>
      </c>
      <c r="E454" s="219" t="s">
        <v>11340</v>
      </c>
      <c r="F454" s="220" t="s">
        <v>11341</v>
      </c>
      <c r="G454" s="221" t="s">
        <v>515</v>
      </c>
      <c r="H454" s="222">
        <v>300</v>
      </c>
      <c r="I454" s="223"/>
      <c r="J454" s="224">
        <f>ROUND(I454*H454,2)</f>
        <v>0</v>
      </c>
      <c r="K454" s="220" t="s">
        <v>247</v>
      </c>
      <c r="L454" s="48"/>
      <c r="M454" s="225" t="s">
        <v>39</v>
      </c>
      <c r="N454" s="226" t="s">
        <v>56</v>
      </c>
      <c r="O454" s="88"/>
      <c r="P454" s="227">
        <f>O454*H454</f>
        <v>0</v>
      </c>
      <c r="Q454" s="227">
        <v>0</v>
      </c>
      <c r="R454" s="227">
        <f>Q454*H454</f>
        <v>0</v>
      </c>
      <c r="S454" s="227">
        <v>0</v>
      </c>
      <c r="T454" s="228">
        <f>S454*H454</f>
        <v>0</v>
      </c>
      <c r="U454" s="42"/>
      <c r="V454" s="42"/>
      <c r="W454" s="42"/>
      <c r="X454" s="42"/>
      <c r="Y454" s="42"/>
      <c r="Z454" s="42"/>
      <c r="AA454" s="42"/>
      <c r="AB454" s="42"/>
      <c r="AC454" s="42"/>
      <c r="AD454" s="42"/>
      <c r="AE454" s="42"/>
      <c r="AR454" s="229" t="s">
        <v>462</v>
      </c>
      <c r="AT454" s="229" t="s">
        <v>243</v>
      </c>
      <c r="AU454" s="229" t="s">
        <v>113</v>
      </c>
      <c r="AY454" s="20" t="s">
        <v>241</v>
      </c>
      <c r="BE454" s="230">
        <f>IF(N454="základní",J454,0)</f>
        <v>0</v>
      </c>
      <c r="BF454" s="230">
        <f>IF(N454="snížená",J454,0)</f>
        <v>0</v>
      </c>
      <c r="BG454" s="230">
        <f>IF(N454="zákl. přenesená",J454,0)</f>
        <v>0</v>
      </c>
      <c r="BH454" s="230">
        <f>IF(N454="sníž. přenesená",J454,0)</f>
        <v>0</v>
      </c>
      <c r="BI454" s="230">
        <f>IF(N454="nulová",J454,0)</f>
        <v>0</v>
      </c>
      <c r="BJ454" s="20" t="s">
        <v>23</v>
      </c>
      <c r="BK454" s="230">
        <f>ROUND(I454*H454,2)</f>
        <v>0</v>
      </c>
      <c r="BL454" s="20" t="s">
        <v>462</v>
      </c>
      <c r="BM454" s="229" t="s">
        <v>4890</v>
      </c>
    </row>
    <row r="455" s="2" customFormat="1">
      <c r="A455" s="42"/>
      <c r="B455" s="43"/>
      <c r="C455" s="44"/>
      <c r="D455" s="231" t="s">
        <v>250</v>
      </c>
      <c r="E455" s="44"/>
      <c r="F455" s="232" t="s">
        <v>11342</v>
      </c>
      <c r="G455" s="44"/>
      <c r="H455" s="44"/>
      <c r="I455" s="233"/>
      <c r="J455" s="44"/>
      <c r="K455" s="44"/>
      <c r="L455" s="48"/>
      <c r="M455" s="234"/>
      <c r="N455" s="235"/>
      <c r="O455" s="88"/>
      <c r="P455" s="88"/>
      <c r="Q455" s="88"/>
      <c r="R455" s="88"/>
      <c r="S455" s="88"/>
      <c r="T455" s="89"/>
      <c r="U455" s="42"/>
      <c r="V455" s="42"/>
      <c r="W455" s="42"/>
      <c r="X455" s="42"/>
      <c r="Y455" s="42"/>
      <c r="Z455" s="42"/>
      <c r="AA455" s="42"/>
      <c r="AB455" s="42"/>
      <c r="AC455" s="42"/>
      <c r="AD455" s="42"/>
      <c r="AE455" s="42"/>
      <c r="AT455" s="20" t="s">
        <v>250</v>
      </c>
      <c r="AU455" s="20" t="s">
        <v>113</v>
      </c>
    </row>
    <row r="456" s="2" customFormat="1" ht="24.15" customHeight="1">
      <c r="A456" s="42"/>
      <c r="B456" s="43"/>
      <c r="C456" s="280" t="s">
        <v>3079</v>
      </c>
      <c r="D456" s="280" t="s">
        <v>463</v>
      </c>
      <c r="E456" s="281" t="s">
        <v>11343</v>
      </c>
      <c r="F456" s="282" t="s">
        <v>11344</v>
      </c>
      <c r="G456" s="283" t="s">
        <v>515</v>
      </c>
      <c r="H456" s="284">
        <v>345</v>
      </c>
      <c r="I456" s="285"/>
      <c r="J456" s="286">
        <f>ROUND(I456*H456,2)</f>
        <v>0</v>
      </c>
      <c r="K456" s="282" t="s">
        <v>39</v>
      </c>
      <c r="L456" s="287"/>
      <c r="M456" s="288" t="s">
        <v>39</v>
      </c>
      <c r="N456" s="289" t="s">
        <v>56</v>
      </c>
      <c r="O456" s="88"/>
      <c r="P456" s="227">
        <f>O456*H456</f>
        <v>0</v>
      </c>
      <c r="Q456" s="227">
        <v>0</v>
      </c>
      <c r="R456" s="227">
        <f>Q456*H456</f>
        <v>0</v>
      </c>
      <c r="S456" s="227">
        <v>0</v>
      </c>
      <c r="T456" s="228">
        <f>S456*H456</f>
        <v>0</v>
      </c>
      <c r="U456" s="42"/>
      <c r="V456" s="42"/>
      <c r="W456" s="42"/>
      <c r="X456" s="42"/>
      <c r="Y456" s="42"/>
      <c r="Z456" s="42"/>
      <c r="AA456" s="42"/>
      <c r="AB456" s="42"/>
      <c r="AC456" s="42"/>
      <c r="AD456" s="42"/>
      <c r="AE456" s="42"/>
      <c r="AR456" s="229" t="s">
        <v>660</v>
      </c>
      <c r="AT456" s="229" t="s">
        <v>463</v>
      </c>
      <c r="AU456" s="229" t="s">
        <v>113</v>
      </c>
      <c r="AY456" s="20" t="s">
        <v>241</v>
      </c>
      <c r="BE456" s="230">
        <f>IF(N456="základní",J456,0)</f>
        <v>0</v>
      </c>
      <c r="BF456" s="230">
        <f>IF(N456="snížená",J456,0)</f>
        <v>0</v>
      </c>
      <c r="BG456" s="230">
        <f>IF(N456="zákl. přenesená",J456,0)</f>
        <v>0</v>
      </c>
      <c r="BH456" s="230">
        <f>IF(N456="sníž. přenesená",J456,0)</f>
        <v>0</v>
      </c>
      <c r="BI456" s="230">
        <f>IF(N456="nulová",J456,0)</f>
        <v>0</v>
      </c>
      <c r="BJ456" s="20" t="s">
        <v>23</v>
      </c>
      <c r="BK456" s="230">
        <f>ROUND(I456*H456,2)</f>
        <v>0</v>
      </c>
      <c r="BL456" s="20" t="s">
        <v>462</v>
      </c>
      <c r="BM456" s="229" t="s">
        <v>4873</v>
      </c>
    </row>
    <row r="457" s="14" customFormat="1">
      <c r="A457" s="14"/>
      <c r="B457" s="247"/>
      <c r="C457" s="248"/>
      <c r="D457" s="238" t="s">
        <v>252</v>
      </c>
      <c r="E457" s="248"/>
      <c r="F457" s="250" t="s">
        <v>11345</v>
      </c>
      <c r="G457" s="248"/>
      <c r="H457" s="251">
        <v>345</v>
      </c>
      <c r="I457" s="252"/>
      <c r="J457" s="248"/>
      <c r="K457" s="248"/>
      <c r="L457" s="253"/>
      <c r="M457" s="254"/>
      <c r="N457" s="255"/>
      <c r="O457" s="255"/>
      <c r="P457" s="255"/>
      <c r="Q457" s="255"/>
      <c r="R457" s="255"/>
      <c r="S457" s="255"/>
      <c r="T457" s="256"/>
      <c r="U457" s="14"/>
      <c r="V457" s="14"/>
      <c r="W457" s="14"/>
      <c r="X457" s="14"/>
      <c r="Y457" s="14"/>
      <c r="Z457" s="14"/>
      <c r="AA457" s="14"/>
      <c r="AB457" s="14"/>
      <c r="AC457" s="14"/>
      <c r="AD457" s="14"/>
      <c r="AE457" s="14"/>
      <c r="AT457" s="257" t="s">
        <v>252</v>
      </c>
      <c r="AU457" s="257" t="s">
        <v>113</v>
      </c>
      <c r="AV457" s="14" t="s">
        <v>93</v>
      </c>
      <c r="AW457" s="14" t="s">
        <v>4</v>
      </c>
      <c r="AX457" s="14" t="s">
        <v>23</v>
      </c>
      <c r="AY457" s="257" t="s">
        <v>241</v>
      </c>
    </row>
    <row r="458" s="2" customFormat="1" ht="24.15" customHeight="1">
      <c r="A458" s="42"/>
      <c r="B458" s="43"/>
      <c r="C458" s="218" t="s">
        <v>3086</v>
      </c>
      <c r="D458" s="218" t="s">
        <v>243</v>
      </c>
      <c r="E458" s="219" t="s">
        <v>11346</v>
      </c>
      <c r="F458" s="220" t="s">
        <v>11347</v>
      </c>
      <c r="G458" s="221" t="s">
        <v>515</v>
      </c>
      <c r="H458" s="222">
        <v>72</v>
      </c>
      <c r="I458" s="223"/>
      <c r="J458" s="224">
        <f>ROUND(I458*H458,2)</f>
        <v>0</v>
      </c>
      <c r="K458" s="220" t="s">
        <v>247</v>
      </c>
      <c r="L458" s="48"/>
      <c r="M458" s="225" t="s">
        <v>39</v>
      </c>
      <c r="N458" s="226" t="s">
        <v>56</v>
      </c>
      <c r="O458" s="88"/>
      <c r="P458" s="227">
        <f>O458*H458</f>
        <v>0</v>
      </c>
      <c r="Q458" s="227">
        <v>0</v>
      </c>
      <c r="R458" s="227">
        <f>Q458*H458</f>
        <v>0</v>
      </c>
      <c r="S458" s="227">
        <v>0</v>
      </c>
      <c r="T458" s="228">
        <f>S458*H458</f>
        <v>0</v>
      </c>
      <c r="U458" s="42"/>
      <c r="V458" s="42"/>
      <c r="W458" s="42"/>
      <c r="X458" s="42"/>
      <c r="Y458" s="42"/>
      <c r="Z458" s="42"/>
      <c r="AA458" s="42"/>
      <c r="AB458" s="42"/>
      <c r="AC458" s="42"/>
      <c r="AD458" s="42"/>
      <c r="AE458" s="42"/>
      <c r="AR458" s="229" t="s">
        <v>462</v>
      </c>
      <c r="AT458" s="229" t="s">
        <v>243</v>
      </c>
      <c r="AU458" s="229" t="s">
        <v>113</v>
      </c>
      <c r="AY458" s="20" t="s">
        <v>241</v>
      </c>
      <c r="BE458" s="230">
        <f>IF(N458="základní",J458,0)</f>
        <v>0</v>
      </c>
      <c r="BF458" s="230">
        <f>IF(N458="snížená",J458,0)</f>
        <v>0</v>
      </c>
      <c r="BG458" s="230">
        <f>IF(N458="zákl. přenesená",J458,0)</f>
        <v>0</v>
      </c>
      <c r="BH458" s="230">
        <f>IF(N458="sníž. přenesená",J458,0)</f>
        <v>0</v>
      </c>
      <c r="BI458" s="230">
        <f>IF(N458="nulová",J458,0)</f>
        <v>0</v>
      </c>
      <c r="BJ458" s="20" t="s">
        <v>23</v>
      </c>
      <c r="BK458" s="230">
        <f>ROUND(I458*H458,2)</f>
        <v>0</v>
      </c>
      <c r="BL458" s="20" t="s">
        <v>462</v>
      </c>
      <c r="BM458" s="229" t="s">
        <v>4939</v>
      </c>
    </row>
    <row r="459" s="2" customFormat="1">
      <c r="A459" s="42"/>
      <c r="B459" s="43"/>
      <c r="C459" s="44"/>
      <c r="D459" s="231" t="s">
        <v>250</v>
      </c>
      <c r="E459" s="44"/>
      <c r="F459" s="232" t="s">
        <v>11348</v>
      </c>
      <c r="G459" s="44"/>
      <c r="H459" s="44"/>
      <c r="I459" s="233"/>
      <c r="J459" s="44"/>
      <c r="K459" s="44"/>
      <c r="L459" s="48"/>
      <c r="M459" s="234"/>
      <c r="N459" s="235"/>
      <c r="O459" s="88"/>
      <c r="P459" s="88"/>
      <c r="Q459" s="88"/>
      <c r="R459" s="88"/>
      <c r="S459" s="88"/>
      <c r="T459" s="89"/>
      <c r="U459" s="42"/>
      <c r="V459" s="42"/>
      <c r="W459" s="42"/>
      <c r="X459" s="42"/>
      <c r="Y459" s="42"/>
      <c r="Z459" s="42"/>
      <c r="AA459" s="42"/>
      <c r="AB459" s="42"/>
      <c r="AC459" s="42"/>
      <c r="AD459" s="42"/>
      <c r="AE459" s="42"/>
      <c r="AT459" s="20" t="s">
        <v>250</v>
      </c>
      <c r="AU459" s="20" t="s">
        <v>113</v>
      </c>
    </row>
    <row r="460" s="2" customFormat="1" ht="24.15" customHeight="1">
      <c r="A460" s="42"/>
      <c r="B460" s="43"/>
      <c r="C460" s="280" t="s">
        <v>3108</v>
      </c>
      <c r="D460" s="280" t="s">
        <v>463</v>
      </c>
      <c r="E460" s="281" t="s">
        <v>11349</v>
      </c>
      <c r="F460" s="282" t="s">
        <v>11350</v>
      </c>
      <c r="G460" s="283" t="s">
        <v>515</v>
      </c>
      <c r="H460" s="284">
        <v>82.799999999999997</v>
      </c>
      <c r="I460" s="285"/>
      <c r="J460" s="286">
        <f>ROUND(I460*H460,2)</f>
        <v>0</v>
      </c>
      <c r="K460" s="282" t="s">
        <v>39</v>
      </c>
      <c r="L460" s="287"/>
      <c r="M460" s="288" t="s">
        <v>39</v>
      </c>
      <c r="N460" s="289" t="s">
        <v>56</v>
      </c>
      <c r="O460" s="88"/>
      <c r="P460" s="227">
        <f>O460*H460</f>
        <v>0</v>
      </c>
      <c r="Q460" s="227">
        <v>0</v>
      </c>
      <c r="R460" s="227">
        <f>Q460*H460</f>
        <v>0</v>
      </c>
      <c r="S460" s="227">
        <v>0</v>
      </c>
      <c r="T460" s="228">
        <f>S460*H460</f>
        <v>0</v>
      </c>
      <c r="U460" s="42"/>
      <c r="V460" s="42"/>
      <c r="W460" s="42"/>
      <c r="X460" s="42"/>
      <c r="Y460" s="42"/>
      <c r="Z460" s="42"/>
      <c r="AA460" s="42"/>
      <c r="AB460" s="42"/>
      <c r="AC460" s="42"/>
      <c r="AD460" s="42"/>
      <c r="AE460" s="42"/>
      <c r="AR460" s="229" t="s">
        <v>660</v>
      </c>
      <c r="AT460" s="229" t="s">
        <v>463</v>
      </c>
      <c r="AU460" s="229" t="s">
        <v>113</v>
      </c>
      <c r="AY460" s="20" t="s">
        <v>241</v>
      </c>
      <c r="BE460" s="230">
        <f>IF(N460="základní",J460,0)</f>
        <v>0</v>
      </c>
      <c r="BF460" s="230">
        <f>IF(N460="snížená",J460,0)</f>
        <v>0</v>
      </c>
      <c r="BG460" s="230">
        <f>IF(N460="zákl. přenesená",J460,0)</f>
        <v>0</v>
      </c>
      <c r="BH460" s="230">
        <f>IF(N460="sníž. přenesená",J460,0)</f>
        <v>0</v>
      </c>
      <c r="BI460" s="230">
        <f>IF(N460="nulová",J460,0)</f>
        <v>0</v>
      </c>
      <c r="BJ460" s="20" t="s">
        <v>23</v>
      </c>
      <c r="BK460" s="230">
        <f>ROUND(I460*H460,2)</f>
        <v>0</v>
      </c>
      <c r="BL460" s="20" t="s">
        <v>462</v>
      </c>
      <c r="BM460" s="229" t="s">
        <v>4902</v>
      </c>
    </row>
    <row r="461" s="14" customFormat="1">
      <c r="A461" s="14"/>
      <c r="B461" s="247"/>
      <c r="C461" s="248"/>
      <c r="D461" s="238" t="s">
        <v>252</v>
      </c>
      <c r="E461" s="248"/>
      <c r="F461" s="250" t="s">
        <v>11351</v>
      </c>
      <c r="G461" s="248"/>
      <c r="H461" s="251">
        <v>82.799999999999997</v>
      </c>
      <c r="I461" s="252"/>
      <c r="J461" s="248"/>
      <c r="K461" s="248"/>
      <c r="L461" s="253"/>
      <c r="M461" s="254"/>
      <c r="N461" s="255"/>
      <c r="O461" s="255"/>
      <c r="P461" s="255"/>
      <c r="Q461" s="255"/>
      <c r="R461" s="255"/>
      <c r="S461" s="255"/>
      <c r="T461" s="256"/>
      <c r="U461" s="14"/>
      <c r="V461" s="14"/>
      <c r="W461" s="14"/>
      <c r="X461" s="14"/>
      <c r="Y461" s="14"/>
      <c r="Z461" s="14"/>
      <c r="AA461" s="14"/>
      <c r="AB461" s="14"/>
      <c r="AC461" s="14"/>
      <c r="AD461" s="14"/>
      <c r="AE461" s="14"/>
      <c r="AT461" s="257" t="s">
        <v>252</v>
      </c>
      <c r="AU461" s="257" t="s">
        <v>113</v>
      </c>
      <c r="AV461" s="14" t="s">
        <v>93</v>
      </c>
      <c r="AW461" s="14" t="s">
        <v>4</v>
      </c>
      <c r="AX461" s="14" t="s">
        <v>23</v>
      </c>
      <c r="AY461" s="257" t="s">
        <v>241</v>
      </c>
    </row>
    <row r="462" s="2" customFormat="1" ht="24.15" customHeight="1">
      <c r="A462" s="42"/>
      <c r="B462" s="43"/>
      <c r="C462" s="218" t="s">
        <v>3113</v>
      </c>
      <c r="D462" s="218" t="s">
        <v>243</v>
      </c>
      <c r="E462" s="219" t="s">
        <v>11352</v>
      </c>
      <c r="F462" s="220" t="s">
        <v>11353</v>
      </c>
      <c r="G462" s="221" t="s">
        <v>515</v>
      </c>
      <c r="H462" s="222">
        <v>96</v>
      </c>
      <c r="I462" s="223"/>
      <c r="J462" s="224">
        <f>ROUND(I462*H462,2)</f>
        <v>0</v>
      </c>
      <c r="K462" s="220" t="s">
        <v>247</v>
      </c>
      <c r="L462" s="48"/>
      <c r="M462" s="225" t="s">
        <v>39</v>
      </c>
      <c r="N462" s="226" t="s">
        <v>56</v>
      </c>
      <c r="O462" s="88"/>
      <c r="P462" s="227">
        <f>O462*H462</f>
        <v>0</v>
      </c>
      <c r="Q462" s="227">
        <v>0</v>
      </c>
      <c r="R462" s="227">
        <f>Q462*H462</f>
        <v>0</v>
      </c>
      <c r="S462" s="227">
        <v>0</v>
      </c>
      <c r="T462" s="228">
        <f>S462*H462</f>
        <v>0</v>
      </c>
      <c r="U462" s="42"/>
      <c r="V462" s="42"/>
      <c r="W462" s="42"/>
      <c r="X462" s="42"/>
      <c r="Y462" s="42"/>
      <c r="Z462" s="42"/>
      <c r="AA462" s="42"/>
      <c r="AB462" s="42"/>
      <c r="AC462" s="42"/>
      <c r="AD462" s="42"/>
      <c r="AE462" s="42"/>
      <c r="AR462" s="229" t="s">
        <v>462</v>
      </c>
      <c r="AT462" s="229" t="s">
        <v>243</v>
      </c>
      <c r="AU462" s="229" t="s">
        <v>113</v>
      </c>
      <c r="AY462" s="20" t="s">
        <v>241</v>
      </c>
      <c r="BE462" s="230">
        <f>IF(N462="základní",J462,0)</f>
        <v>0</v>
      </c>
      <c r="BF462" s="230">
        <f>IF(N462="snížená",J462,0)</f>
        <v>0</v>
      </c>
      <c r="BG462" s="230">
        <f>IF(N462="zákl. přenesená",J462,0)</f>
        <v>0</v>
      </c>
      <c r="BH462" s="230">
        <f>IF(N462="sníž. přenesená",J462,0)</f>
        <v>0</v>
      </c>
      <c r="BI462" s="230">
        <f>IF(N462="nulová",J462,0)</f>
        <v>0</v>
      </c>
      <c r="BJ462" s="20" t="s">
        <v>23</v>
      </c>
      <c r="BK462" s="230">
        <f>ROUND(I462*H462,2)</f>
        <v>0</v>
      </c>
      <c r="BL462" s="20" t="s">
        <v>462</v>
      </c>
      <c r="BM462" s="229" t="s">
        <v>4973</v>
      </c>
    </row>
    <row r="463" s="2" customFormat="1">
      <c r="A463" s="42"/>
      <c r="B463" s="43"/>
      <c r="C463" s="44"/>
      <c r="D463" s="231" t="s">
        <v>250</v>
      </c>
      <c r="E463" s="44"/>
      <c r="F463" s="232" t="s">
        <v>11354</v>
      </c>
      <c r="G463" s="44"/>
      <c r="H463" s="44"/>
      <c r="I463" s="233"/>
      <c r="J463" s="44"/>
      <c r="K463" s="44"/>
      <c r="L463" s="48"/>
      <c r="M463" s="234"/>
      <c r="N463" s="235"/>
      <c r="O463" s="88"/>
      <c r="P463" s="88"/>
      <c r="Q463" s="88"/>
      <c r="R463" s="88"/>
      <c r="S463" s="88"/>
      <c r="T463" s="89"/>
      <c r="U463" s="42"/>
      <c r="V463" s="42"/>
      <c r="W463" s="42"/>
      <c r="X463" s="42"/>
      <c r="Y463" s="42"/>
      <c r="Z463" s="42"/>
      <c r="AA463" s="42"/>
      <c r="AB463" s="42"/>
      <c r="AC463" s="42"/>
      <c r="AD463" s="42"/>
      <c r="AE463" s="42"/>
      <c r="AT463" s="20" t="s">
        <v>250</v>
      </c>
      <c r="AU463" s="20" t="s">
        <v>113</v>
      </c>
    </row>
    <row r="464" s="2" customFormat="1" ht="24.15" customHeight="1">
      <c r="A464" s="42"/>
      <c r="B464" s="43"/>
      <c r="C464" s="280" t="s">
        <v>3135</v>
      </c>
      <c r="D464" s="280" t="s">
        <v>463</v>
      </c>
      <c r="E464" s="281" t="s">
        <v>11355</v>
      </c>
      <c r="F464" s="282" t="s">
        <v>11356</v>
      </c>
      <c r="G464" s="283" t="s">
        <v>515</v>
      </c>
      <c r="H464" s="284">
        <v>62.100000000000001</v>
      </c>
      <c r="I464" s="285"/>
      <c r="J464" s="286">
        <f>ROUND(I464*H464,2)</f>
        <v>0</v>
      </c>
      <c r="K464" s="282" t="s">
        <v>39</v>
      </c>
      <c r="L464" s="287"/>
      <c r="M464" s="288" t="s">
        <v>39</v>
      </c>
      <c r="N464" s="289" t="s">
        <v>56</v>
      </c>
      <c r="O464" s="88"/>
      <c r="P464" s="227">
        <f>O464*H464</f>
        <v>0</v>
      </c>
      <c r="Q464" s="227">
        <v>0</v>
      </c>
      <c r="R464" s="227">
        <f>Q464*H464</f>
        <v>0</v>
      </c>
      <c r="S464" s="227">
        <v>0</v>
      </c>
      <c r="T464" s="228">
        <f>S464*H464</f>
        <v>0</v>
      </c>
      <c r="U464" s="42"/>
      <c r="V464" s="42"/>
      <c r="W464" s="42"/>
      <c r="X464" s="42"/>
      <c r="Y464" s="42"/>
      <c r="Z464" s="42"/>
      <c r="AA464" s="42"/>
      <c r="AB464" s="42"/>
      <c r="AC464" s="42"/>
      <c r="AD464" s="42"/>
      <c r="AE464" s="42"/>
      <c r="AR464" s="229" t="s">
        <v>660</v>
      </c>
      <c r="AT464" s="229" t="s">
        <v>463</v>
      </c>
      <c r="AU464" s="229" t="s">
        <v>113</v>
      </c>
      <c r="AY464" s="20" t="s">
        <v>241</v>
      </c>
      <c r="BE464" s="230">
        <f>IF(N464="základní",J464,0)</f>
        <v>0</v>
      </c>
      <c r="BF464" s="230">
        <f>IF(N464="snížená",J464,0)</f>
        <v>0</v>
      </c>
      <c r="BG464" s="230">
        <f>IF(N464="zákl. přenesená",J464,0)</f>
        <v>0</v>
      </c>
      <c r="BH464" s="230">
        <f>IF(N464="sníž. přenesená",J464,0)</f>
        <v>0</v>
      </c>
      <c r="BI464" s="230">
        <f>IF(N464="nulová",J464,0)</f>
        <v>0</v>
      </c>
      <c r="BJ464" s="20" t="s">
        <v>23</v>
      </c>
      <c r="BK464" s="230">
        <f>ROUND(I464*H464,2)</f>
        <v>0</v>
      </c>
      <c r="BL464" s="20" t="s">
        <v>462</v>
      </c>
      <c r="BM464" s="229" t="s">
        <v>4948</v>
      </c>
    </row>
    <row r="465" s="14" customFormat="1">
      <c r="A465" s="14"/>
      <c r="B465" s="247"/>
      <c r="C465" s="248"/>
      <c r="D465" s="238" t="s">
        <v>252</v>
      </c>
      <c r="E465" s="248"/>
      <c r="F465" s="250" t="s">
        <v>11357</v>
      </c>
      <c r="G465" s="248"/>
      <c r="H465" s="251">
        <v>62.100000000000001</v>
      </c>
      <c r="I465" s="252"/>
      <c r="J465" s="248"/>
      <c r="K465" s="248"/>
      <c r="L465" s="253"/>
      <c r="M465" s="254"/>
      <c r="N465" s="255"/>
      <c r="O465" s="255"/>
      <c r="P465" s="255"/>
      <c r="Q465" s="255"/>
      <c r="R465" s="255"/>
      <c r="S465" s="255"/>
      <c r="T465" s="256"/>
      <c r="U465" s="14"/>
      <c r="V465" s="14"/>
      <c r="W465" s="14"/>
      <c r="X465" s="14"/>
      <c r="Y465" s="14"/>
      <c r="Z465" s="14"/>
      <c r="AA465" s="14"/>
      <c r="AB465" s="14"/>
      <c r="AC465" s="14"/>
      <c r="AD465" s="14"/>
      <c r="AE465" s="14"/>
      <c r="AT465" s="257" t="s">
        <v>252</v>
      </c>
      <c r="AU465" s="257" t="s">
        <v>113</v>
      </c>
      <c r="AV465" s="14" t="s">
        <v>93</v>
      </c>
      <c r="AW465" s="14" t="s">
        <v>4</v>
      </c>
      <c r="AX465" s="14" t="s">
        <v>23</v>
      </c>
      <c r="AY465" s="257" t="s">
        <v>241</v>
      </c>
    </row>
    <row r="466" s="2" customFormat="1" ht="24.15" customHeight="1">
      <c r="A466" s="42"/>
      <c r="B466" s="43"/>
      <c r="C466" s="280" t="s">
        <v>3168</v>
      </c>
      <c r="D466" s="280" t="s">
        <v>463</v>
      </c>
      <c r="E466" s="281" t="s">
        <v>11358</v>
      </c>
      <c r="F466" s="282" t="s">
        <v>11359</v>
      </c>
      <c r="G466" s="283" t="s">
        <v>515</v>
      </c>
      <c r="H466" s="284">
        <v>48.299999999999997</v>
      </c>
      <c r="I466" s="285"/>
      <c r="J466" s="286">
        <f>ROUND(I466*H466,2)</f>
        <v>0</v>
      </c>
      <c r="K466" s="282" t="s">
        <v>39</v>
      </c>
      <c r="L466" s="287"/>
      <c r="M466" s="288" t="s">
        <v>39</v>
      </c>
      <c r="N466" s="289" t="s">
        <v>56</v>
      </c>
      <c r="O466" s="88"/>
      <c r="P466" s="227">
        <f>O466*H466</f>
        <v>0</v>
      </c>
      <c r="Q466" s="227">
        <v>0</v>
      </c>
      <c r="R466" s="227">
        <f>Q466*H466</f>
        <v>0</v>
      </c>
      <c r="S466" s="227">
        <v>0</v>
      </c>
      <c r="T466" s="228">
        <f>S466*H466</f>
        <v>0</v>
      </c>
      <c r="U466" s="42"/>
      <c r="V466" s="42"/>
      <c r="W466" s="42"/>
      <c r="X466" s="42"/>
      <c r="Y466" s="42"/>
      <c r="Z466" s="42"/>
      <c r="AA466" s="42"/>
      <c r="AB466" s="42"/>
      <c r="AC466" s="42"/>
      <c r="AD466" s="42"/>
      <c r="AE466" s="42"/>
      <c r="AR466" s="229" t="s">
        <v>660</v>
      </c>
      <c r="AT466" s="229" t="s">
        <v>463</v>
      </c>
      <c r="AU466" s="229" t="s">
        <v>113</v>
      </c>
      <c r="AY466" s="20" t="s">
        <v>241</v>
      </c>
      <c r="BE466" s="230">
        <f>IF(N466="základní",J466,0)</f>
        <v>0</v>
      </c>
      <c r="BF466" s="230">
        <f>IF(N466="snížená",J466,0)</f>
        <v>0</v>
      </c>
      <c r="BG466" s="230">
        <f>IF(N466="zákl. přenesená",J466,0)</f>
        <v>0</v>
      </c>
      <c r="BH466" s="230">
        <f>IF(N466="sníž. přenesená",J466,0)</f>
        <v>0</v>
      </c>
      <c r="BI466" s="230">
        <f>IF(N466="nulová",J466,0)</f>
        <v>0</v>
      </c>
      <c r="BJ466" s="20" t="s">
        <v>23</v>
      </c>
      <c r="BK466" s="230">
        <f>ROUND(I466*H466,2)</f>
        <v>0</v>
      </c>
      <c r="BL466" s="20" t="s">
        <v>462</v>
      </c>
      <c r="BM466" s="229" t="s">
        <v>4962</v>
      </c>
    </row>
    <row r="467" s="14" customFormat="1">
      <c r="A467" s="14"/>
      <c r="B467" s="247"/>
      <c r="C467" s="248"/>
      <c r="D467" s="238" t="s">
        <v>252</v>
      </c>
      <c r="E467" s="248"/>
      <c r="F467" s="250" t="s">
        <v>11360</v>
      </c>
      <c r="G467" s="248"/>
      <c r="H467" s="251">
        <v>48.299999999999997</v>
      </c>
      <c r="I467" s="252"/>
      <c r="J467" s="248"/>
      <c r="K467" s="248"/>
      <c r="L467" s="253"/>
      <c r="M467" s="254"/>
      <c r="N467" s="255"/>
      <c r="O467" s="255"/>
      <c r="P467" s="255"/>
      <c r="Q467" s="255"/>
      <c r="R467" s="255"/>
      <c r="S467" s="255"/>
      <c r="T467" s="256"/>
      <c r="U467" s="14"/>
      <c r="V467" s="14"/>
      <c r="W467" s="14"/>
      <c r="X467" s="14"/>
      <c r="Y467" s="14"/>
      <c r="Z467" s="14"/>
      <c r="AA467" s="14"/>
      <c r="AB467" s="14"/>
      <c r="AC467" s="14"/>
      <c r="AD467" s="14"/>
      <c r="AE467" s="14"/>
      <c r="AT467" s="257" t="s">
        <v>252</v>
      </c>
      <c r="AU467" s="257" t="s">
        <v>113</v>
      </c>
      <c r="AV467" s="14" t="s">
        <v>93</v>
      </c>
      <c r="AW467" s="14" t="s">
        <v>4</v>
      </c>
      <c r="AX467" s="14" t="s">
        <v>23</v>
      </c>
      <c r="AY467" s="257" t="s">
        <v>241</v>
      </c>
    </row>
    <row r="468" s="2" customFormat="1" ht="24.15" customHeight="1">
      <c r="A468" s="42"/>
      <c r="B468" s="43"/>
      <c r="C468" s="218" t="s">
        <v>3173</v>
      </c>
      <c r="D468" s="218" t="s">
        <v>243</v>
      </c>
      <c r="E468" s="219" t="s">
        <v>11352</v>
      </c>
      <c r="F468" s="220" t="s">
        <v>11353</v>
      </c>
      <c r="G468" s="221" t="s">
        <v>515</v>
      </c>
      <c r="H468" s="222">
        <v>1482</v>
      </c>
      <c r="I468" s="223"/>
      <c r="J468" s="224">
        <f>ROUND(I468*H468,2)</f>
        <v>0</v>
      </c>
      <c r="K468" s="220" t="s">
        <v>247</v>
      </c>
      <c r="L468" s="48"/>
      <c r="M468" s="225" t="s">
        <v>39</v>
      </c>
      <c r="N468" s="226" t="s">
        <v>56</v>
      </c>
      <c r="O468" s="88"/>
      <c r="P468" s="227">
        <f>O468*H468</f>
        <v>0</v>
      </c>
      <c r="Q468" s="227">
        <v>0</v>
      </c>
      <c r="R468" s="227">
        <f>Q468*H468</f>
        <v>0</v>
      </c>
      <c r="S468" s="227">
        <v>0</v>
      </c>
      <c r="T468" s="228">
        <f>S468*H468</f>
        <v>0</v>
      </c>
      <c r="U468" s="42"/>
      <c r="V468" s="42"/>
      <c r="W468" s="42"/>
      <c r="X468" s="42"/>
      <c r="Y468" s="42"/>
      <c r="Z468" s="42"/>
      <c r="AA468" s="42"/>
      <c r="AB468" s="42"/>
      <c r="AC468" s="42"/>
      <c r="AD468" s="42"/>
      <c r="AE468" s="42"/>
      <c r="AR468" s="229" t="s">
        <v>462</v>
      </c>
      <c r="AT468" s="229" t="s">
        <v>243</v>
      </c>
      <c r="AU468" s="229" t="s">
        <v>113</v>
      </c>
      <c r="AY468" s="20" t="s">
        <v>241</v>
      </c>
      <c r="BE468" s="230">
        <f>IF(N468="základní",J468,0)</f>
        <v>0</v>
      </c>
      <c r="BF468" s="230">
        <f>IF(N468="snížená",J468,0)</f>
        <v>0</v>
      </c>
      <c r="BG468" s="230">
        <f>IF(N468="zákl. přenesená",J468,0)</f>
        <v>0</v>
      </c>
      <c r="BH468" s="230">
        <f>IF(N468="sníž. přenesená",J468,0)</f>
        <v>0</v>
      </c>
      <c r="BI468" s="230">
        <f>IF(N468="nulová",J468,0)</f>
        <v>0</v>
      </c>
      <c r="BJ468" s="20" t="s">
        <v>23</v>
      </c>
      <c r="BK468" s="230">
        <f>ROUND(I468*H468,2)</f>
        <v>0</v>
      </c>
      <c r="BL468" s="20" t="s">
        <v>462</v>
      </c>
      <c r="BM468" s="229" t="s">
        <v>5014</v>
      </c>
    </row>
    <row r="469" s="2" customFormat="1">
      <c r="A469" s="42"/>
      <c r="B469" s="43"/>
      <c r="C469" s="44"/>
      <c r="D469" s="231" t="s">
        <v>250</v>
      </c>
      <c r="E469" s="44"/>
      <c r="F469" s="232" t="s">
        <v>11354</v>
      </c>
      <c r="G469" s="44"/>
      <c r="H469" s="44"/>
      <c r="I469" s="233"/>
      <c r="J469" s="44"/>
      <c r="K469" s="44"/>
      <c r="L469" s="48"/>
      <c r="M469" s="234"/>
      <c r="N469" s="235"/>
      <c r="O469" s="88"/>
      <c r="P469" s="88"/>
      <c r="Q469" s="88"/>
      <c r="R469" s="88"/>
      <c r="S469" s="88"/>
      <c r="T469" s="89"/>
      <c r="U469" s="42"/>
      <c r="V469" s="42"/>
      <c r="W469" s="42"/>
      <c r="X469" s="42"/>
      <c r="Y469" s="42"/>
      <c r="Z469" s="42"/>
      <c r="AA469" s="42"/>
      <c r="AB469" s="42"/>
      <c r="AC469" s="42"/>
      <c r="AD469" s="42"/>
      <c r="AE469" s="42"/>
      <c r="AT469" s="20" t="s">
        <v>250</v>
      </c>
      <c r="AU469" s="20" t="s">
        <v>113</v>
      </c>
    </row>
    <row r="470" s="2" customFormat="1" ht="24.15" customHeight="1">
      <c r="A470" s="42"/>
      <c r="B470" s="43"/>
      <c r="C470" s="280" t="s">
        <v>3178</v>
      </c>
      <c r="D470" s="280" t="s">
        <v>463</v>
      </c>
      <c r="E470" s="281" t="s">
        <v>11361</v>
      </c>
      <c r="F470" s="282" t="s">
        <v>11362</v>
      </c>
      <c r="G470" s="283" t="s">
        <v>515</v>
      </c>
      <c r="H470" s="284">
        <v>503.69999999999999</v>
      </c>
      <c r="I470" s="285"/>
      <c r="J470" s="286">
        <f>ROUND(I470*H470,2)</f>
        <v>0</v>
      </c>
      <c r="K470" s="282" t="s">
        <v>39</v>
      </c>
      <c r="L470" s="287"/>
      <c r="M470" s="288" t="s">
        <v>39</v>
      </c>
      <c r="N470" s="289" t="s">
        <v>56</v>
      </c>
      <c r="O470" s="88"/>
      <c r="P470" s="227">
        <f>O470*H470</f>
        <v>0</v>
      </c>
      <c r="Q470" s="227">
        <v>0</v>
      </c>
      <c r="R470" s="227">
        <f>Q470*H470</f>
        <v>0</v>
      </c>
      <c r="S470" s="227">
        <v>0</v>
      </c>
      <c r="T470" s="228">
        <f>S470*H470</f>
        <v>0</v>
      </c>
      <c r="U470" s="42"/>
      <c r="V470" s="42"/>
      <c r="W470" s="42"/>
      <c r="X470" s="42"/>
      <c r="Y470" s="42"/>
      <c r="Z470" s="42"/>
      <c r="AA470" s="42"/>
      <c r="AB470" s="42"/>
      <c r="AC470" s="42"/>
      <c r="AD470" s="42"/>
      <c r="AE470" s="42"/>
      <c r="AR470" s="229" t="s">
        <v>660</v>
      </c>
      <c r="AT470" s="229" t="s">
        <v>463</v>
      </c>
      <c r="AU470" s="229" t="s">
        <v>113</v>
      </c>
      <c r="AY470" s="20" t="s">
        <v>241</v>
      </c>
      <c r="BE470" s="230">
        <f>IF(N470="základní",J470,0)</f>
        <v>0</v>
      </c>
      <c r="BF470" s="230">
        <f>IF(N470="snížená",J470,0)</f>
        <v>0</v>
      </c>
      <c r="BG470" s="230">
        <f>IF(N470="zákl. přenesená",J470,0)</f>
        <v>0</v>
      </c>
      <c r="BH470" s="230">
        <f>IF(N470="sníž. přenesená",J470,0)</f>
        <v>0</v>
      </c>
      <c r="BI470" s="230">
        <f>IF(N470="nulová",J470,0)</f>
        <v>0</v>
      </c>
      <c r="BJ470" s="20" t="s">
        <v>23</v>
      </c>
      <c r="BK470" s="230">
        <f>ROUND(I470*H470,2)</f>
        <v>0</v>
      </c>
      <c r="BL470" s="20" t="s">
        <v>462</v>
      </c>
      <c r="BM470" s="229" t="s">
        <v>4988</v>
      </c>
    </row>
    <row r="471" s="14" customFormat="1">
      <c r="A471" s="14"/>
      <c r="B471" s="247"/>
      <c r="C471" s="248"/>
      <c r="D471" s="238" t="s">
        <v>252</v>
      </c>
      <c r="E471" s="248"/>
      <c r="F471" s="250" t="s">
        <v>11363</v>
      </c>
      <c r="G471" s="248"/>
      <c r="H471" s="251">
        <v>503.69999999999999</v>
      </c>
      <c r="I471" s="252"/>
      <c r="J471" s="248"/>
      <c r="K471" s="248"/>
      <c r="L471" s="253"/>
      <c r="M471" s="254"/>
      <c r="N471" s="255"/>
      <c r="O471" s="255"/>
      <c r="P471" s="255"/>
      <c r="Q471" s="255"/>
      <c r="R471" s="255"/>
      <c r="S471" s="255"/>
      <c r="T471" s="256"/>
      <c r="U471" s="14"/>
      <c r="V471" s="14"/>
      <c r="W471" s="14"/>
      <c r="X471" s="14"/>
      <c r="Y471" s="14"/>
      <c r="Z471" s="14"/>
      <c r="AA471" s="14"/>
      <c r="AB471" s="14"/>
      <c r="AC471" s="14"/>
      <c r="AD471" s="14"/>
      <c r="AE471" s="14"/>
      <c r="AT471" s="257" t="s">
        <v>252</v>
      </c>
      <c r="AU471" s="257" t="s">
        <v>113</v>
      </c>
      <c r="AV471" s="14" t="s">
        <v>93</v>
      </c>
      <c r="AW471" s="14" t="s">
        <v>4</v>
      </c>
      <c r="AX471" s="14" t="s">
        <v>23</v>
      </c>
      <c r="AY471" s="257" t="s">
        <v>241</v>
      </c>
    </row>
    <row r="472" s="2" customFormat="1" ht="24.15" customHeight="1">
      <c r="A472" s="42"/>
      <c r="B472" s="43"/>
      <c r="C472" s="280" t="s">
        <v>3200</v>
      </c>
      <c r="D472" s="280" t="s">
        <v>463</v>
      </c>
      <c r="E472" s="281" t="s">
        <v>11364</v>
      </c>
      <c r="F472" s="282" t="s">
        <v>11365</v>
      </c>
      <c r="G472" s="283" t="s">
        <v>515</v>
      </c>
      <c r="H472" s="284">
        <v>1041.9000000000001</v>
      </c>
      <c r="I472" s="285"/>
      <c r="J472" s="286">
        <f>ROUND(I472*H472,2)</f>
        <v>0</v>
      </c>
      <c r="K472" s="282" t="s">
        <v>39</v>
      </c>
      <c r="L472" s="287"/>
      <c r="M472" s="288" t="s">
        <v>39</v>
      </c>
      <c r="N472" s="289" t="s">
        <v>56</v>
      </c>
      <c r="O472" s="88"/>
      <c r="P472" s="227">
        <f>O472*H472</f>
        <v>0</v>
      </c>
      <c r="Q472" s="227">
        <v>0</v>
      </c>
      <c r="R472" s="227">
        <f>Q472*H472</f>
        <v>0</v>
      </c>
      <c r="S472" s="227">
        <v>0</v>
      </c>
      <c r="T472" s="228">
        <f>S472*H472</f>
        <v>0</v>
      </c>
      <c r="U472" s="42"/>
      <c r="V472" s="42"/>
      <c r="W472" s="42"/>
      <c r="X472" s="42"/>
      <c r="Y472" s="42"/>
      <c r="Z472" s="42"/>
      <c r="AA472" s="42"/>
      <c r="AB472" s="42"/>
      <c r="AC472" s="42"/>
      <c r="AD472" s="42"/>
      <c r="AE472" s="42"/>
      <c r="AR472" s="229" t="s">
        <v>660</v>
      </c>
      <c r="AT472" s="229" t="s">
        <v>463</v>
      </c>
      <c r="AU472" s="229" t="s">
        <v>113</v>
      </c>
      <c r="AY472" s="20" t="s">
        <v>241</v>
      </c>
      <c r="BE472" s="230">
        <f>IF(N472="základní",J472,0)</f>
        <v>0</v>
      </c>
      <c r="BF472" s="230">
        <f>IF(N472="snížená",J472,0)</f>
        <v>0</v>
      </c>
      <c r="BG472" s="230">
        <f>IF(N472="zákl. přenesená",J472,0)</f>
        <v>0</v>
      </c>
      <c r="BH472" s="230">
        <f>IF(N472="sníž. přenesená",J472,0)</f>
        <v>0</v>
      </c>
      <c r="BI472" s="230">
        <f>IF(N472="nulová",J472,0)</f>
        <v>0</v>
      </c>
      <c r="BJ472" s="20" t="s">
        <v>23</v>
      </c>
      <c r="BK472" s="230">
        <f>ROUND(I472*H472,2)</f>
        <v>0</v>
      </c>
      <c r="BL472" s="20" t="s">
        <v>462</v>
      </c>
      <c r="BM472" s="229" t="s">
        <v>4980</v>
      </c>
    </row>
    <row r="473" s="14" customFormat="1">
      <c r="A473" s="14"/>
      <c r="B473" s="247"/>
      <c r="C473" s="248"/>
      <c r="D473" s="238" t="s">
        <v>252</v>
      </c>
      <c r="E473" s="248"/>
      <c r="F473" s="250" t="s">
        <v>11366</v>
      </c>
      <c r="G473" s="248"/>
      <c r="H473" s="251">
        <v>1041.9000000000001</v>
      </c>
      <c r="I473" s="252"/>
      <c r="J473" s="248"/>
      <c r="K473" s="248"/>
      <c r="L473" s="253"/>
      <c r="M473" s="254"/>
      <c r="N473" s="255"/>
      <c r="O473" s="255"/>
      <c r="P473" s="255"/>
      <c r="Q473" s="255"/>
      <c r="R473" s="255"/>
      <c r="S473" s="255"/>
      <c r="T473" s="256"/>
      <c r="U473" s="14"/>
      <c r="V473" s="14"/>
      <c r="W473" s="14"/>
      <c r="X473" s="14"/>
      <c r="Y473" s="14"/>
      <c r="Z473" s="14"/>
      <c r="AA473" s="14"/>
      <c r="AB473" s="14"/>
      <c r="AC473" s="14"/>
      <c r="AD473" s="14"/>
      <c r="AE473" s="14"/>
      <c r="AT473" s="257" t="s">
        <v>252</v>
      </c>
      <c r="AU473" s="257" t="s">
        <v>113</v>
      </c>
      <c r="AV473" s="14" t="s">
        <v>93</v>
      </c>
      <c r="AW473" s="14" t="s">
        <v>4</v>
      </c>
      <c r="AX473" s="14" t="s">
        <v>23</v>
      </c>
      <c r="AY473" s="257" t="s">
        <v>241</v>
      </c>
    </row>
    <row r="474" s="2" customFormat="1" ht="24.15" customHeight="1">
      <c r="A474" s="42"/>
      <c r="B474" s="43"/>
      <c r="C474" s="280" t="s">
        <v>3205</v>
      </c>
      <c r="D474" s="280" t="s">
        <v>463</v>
      </c>
      <c r="E474" s="281" t="s">
        <v>11367</v>
      </c>
      <c r="F474" s="282" t="s">
        <v>11368</v>
      </c>
      <c r="G474" s="283" t="s">
        <v>515</v>
      </c>
      <c r="H474" s="284">
        <v>138</v>
      </c>
      <c r="I474" s="285"/>
      <c r="J474" s="286">
        <f>ROUND(I474*H474,2)</f>
        <v>0</v>
      </c>
      <c r="K474" s="282" t="s">
        <v>39</v>
      </c>
      <c r="L474" s="287"/>
      <c r="M474" s="288" t="s">
        <v>39</v>
      </c>
      <c r="N474" s="289" t="s">
        <v>56</v>
      </c>
      <c r="O474" s="88"/>
      <c r="P474" s="227">
        <f>O474*H474</f>
        <v>0</v>
      </c>
      <c r="Q474" s="227">
        <v>0</v>
      </c>
      <c r="R474" s="227">
        <f>Q474*H474</f>
        <v>0</v>
      </c>
      <c r="S474" s="227">
        <v>0</v>
      </c>
      <c r="T474" s="228">
        <f>S474*H474</f>
        <v>0</v>
      </c>
      <c r="U474" s="42"/>
      <c r="V474" s="42"/>
      <c r="W474" s="42"/>
      <c r="X474" s="42"/>
      <c r="Y474" s="42"/>
      <c r="Z474" s="42"/>
      <c r="AA474" s="42"/>
      <c r="AB474" s="42"/>
      <c r="AC474" s="42"/>
      <c r="AD474" s="42"/>
      <c r="AE474" s="42"/>
      <c r="AR474" s="229" t="s">
        <v>660</v>
      </c>
      <c r="AT474" s="229" t="s">
        <v>463</v>
      </c>
      <c r="AU474" s="229" t="s">
        <v>113</v>
      </c>
      <c r="AY474" s="20" t="s">
        <v>241</v>
      </c>
      <c r="BE474" s="230">
        <f>IF(N474="základní",J474,0)</f>
        <v>0</v>
      </c>
      <c r="BF474" s="230">
        <f>IF(N474="snížená",J474,0)</f>
        <v>0</v>
      </c>
      <c r="BG474" s="230">
        <f>IF(N474="zákl. přenesená",J474,0)</f>
        <v>0</v>
      </c>
      <c r="BH474" s="230">
        <f>IF(N474="sníž. přenesená",J474,0)</f>
        <v>0</v>
      </c>
      <c r="BI474" s="230">
        <f>IF(N474="nulová",J474,0)</f>
        <v>0</v>
      </c>
      <c r="BJ474" s="20" t="s">
        <v>23</v>
      </c>
      <c r="BK474" s="230">
        <f>ROUND(I474*H474,2)</f>
        <v>0</v>
      </c>
      <c r="BL474" s="20" t="s">
        <v>462</v>
      </c>
      <c r="BM474" s="229" t="s">
        <v>4997</v>
      </c>
    </row>
    <row r="475" s="14" customFormat="1">
      <c r="A475" s="14"/>
      <c r="B475" s="247"/>
      <c r="C475" s="248"/>
      <c r="D475" s="238" t="s">
        <v>252</v>
      </c>
      <c r="E475" s="248"/>
      <c r="F475" s="250" t="s">
        <v>11369</v>
      </c>
      <c r="G475" s="248"/>
      <c r="H475" s="251">
        <v>138</v>
      </c>
      <c r="I475" s="252"/>
      <c r="J475" s="248"/>
      <c r="K475" s="248"/>
      <c r="L475" s="253"/>
      <c r="M475" s="254"/>
      <c r="N475" s="255"/>
      <c r="O475" s="255"/>
      <c r="P475" s="255"/>
      <c r="Q475" s="255"/>
      <c r="R475" s="255"/>
      <c r="S475" s="255"/>
      <c r="T475" s="256"/>
      <c r="U475" s="14"/>
      <c r="V475" s="14"/>
      <c r="W475" s="14"/>
      <c r="X475" s="14"/>
      <c r="Y475" s="14"/>
      <c r="Z475" s="14"/>
      <c r="AA475" s="14"/>
      <c r="AB475" s="14"/>
      <c r="AC475" s="14"/>
      <c r="AD475" s="14"/>
      <c r="AE475" s="14"/>
      <c r="AT475" s="257" t="s">
        <v>252</v>
      </c>
      <c r="AU475" s="257" t="s">
        <v>113</v>
      </c>
      <c r="AV475" s="14" t="s">
        <v>93</v>
      </c>
      <c r="AW475" s="14" t="s">
        <v>4</v>
      </c>
      <c r="AX475" s="14" t="s">
        <v>23</v>
      </c>
      <c r="AY475" s="257" t="s">
        <v>241</v>
      </c>
    </row>
    <row r="476" s="2" customFormat="1" ht="16.5" customHeight="1">
      <c r="A476" s="42"/>
      <c r="B476" s="43"/>
      <c r="C476" s="280" t="s">
        <v>3217</v>
      </c>
      <c r="D476" s="280" t="s">
        <v>463</v>
      </c>
      <c r="E476" s="281" t="s">
        <v>11370</v>
      </c>
      <c r="F476" s="282" t="s">
        <v>11371</v>
      </c>
      <c r="G476" s="283" t="s">
        <v>515</v>
      </c>
      <c r="H476" s="284">
        <v>20.699999999999999</v>
      </c>
      <c r="I476" s="285"/>
      <c r="J476" s="286">
        <f>ROUND(I476*H476,2)</f>
        <v>0</v>
      </c>
      <c r="K476" s="282" t="s">
        <v>39</v>
      </c>
      <c r="L476" s="287"/>
      <c r="M476" s="288" t="s">
        <v>39</v>
      </c>
      <c r="N476" s="289" t="s">
        <v>56</v>
      </c>
      <c r="O476" s="88"/>
      <c r="P476" s="227">
        <f>O476*H476</f>
        <v>0</v>
      </c>
      <c r="Q476" s="227">
        <v>0</v>
      </c>
      <c r="R476" s="227">
        <f>Q476*H476</f>
        <v>0</v>
      </c>
      <c r="S476" s="227">
        <v>0</v>
      </c>
      <c r="T476" s="228">
        <f>S476*H476</f>
        <v>0</v>
      </c>
      <c r="U476" s="42"/>
      <c r="V476" s="42"/>
      <c r="W476" s="42"/>
      <c r="X476" s="42"/>
      <c r="Y476" s="42"/>
      <c r="Z476" s="42"/>
      <c r="AA476" s="42"/>
      <c r="AB476" s="42"/>
      <c r="AC476" s="42"/>
      <c r="AD476" s="42"/>
      <c r="AE476" s="42"/>
      <c r="AR476" s="229" t="s">
        <v>660</v>
      </c>
      <c r="AT476" s="229" t="s">
        <v>463</v>
      </c>
      <c r="AU476" s="229" t="s">
        <v>113</v>
      </c>
      <c r="AY476" s="20" t="s">
        <v>241</v>
      </c>
      <c r="BE476" s="230">
        <f>IF(N476="základní",J476,0)</f>
        <v>0</v>
      </c>
      <c r="BF476" s="230">
        <f>IF(N476="snížená",J476,0)</f>
        <v>0</v>
      </c>
      <c r="BG476" s="230">
        <f>IF(N476="zákl. přenesená",J476,0)</f>
        <v>0</v>
      </c>
      <c r="BH476" s="230">
        <f>IF(N476="sníž. přenesená",J476,0)</f>
        <v>0</v>
      </c>
      <c r="BI476" s="230">
        <f>IF(N476="nulová",J476,0)</f>
        <v>0</v>
      </c>
      <c r="BJ476" s="20" t="s">
        <v>23</v>
      </c>
      <c r="BK476" s="230">
        <f>ROUND(I476*H476,2)</f>
        <v>0</v>
      </c>
      <c r="BL476" s="20" t="s">
        <v>462</v>
      </c>
      <c r="BM476" s="229" t="s">
        <v>5005</v>
      </c>
    </row>
    <row r="477" s="14" customFormat="1">
      <c r="A477" s="14"/>
      <c r="B477" s="247"/>
      <c r="C477" s="248"/>
      <c r="D477" s="238" t="s">
        <v>252</v>
      </c>
      <c r="E477" s="248"/>
      <c r="F477" s="250" t="s">
        <v>11372</v>
      </c>
      <c r="G477" s="248"/>
      <c r="H477" s="251">
        <v>20.699999999999999</v>
      </c>
      <c r="I477" s="252"/>
      <c r="J477" s="248"/>
      <c r="K477" s="248"/>
      <c r="L477" s="253"/>
      <c r="M477" s="254"/>
      <c r="N477" s="255"/>
      <c r="O477" s="255"/>
      <c r="P477" s="255"/>
      <c r="Q477" s="255"/>
      <c r="R477" s="255"/>
      <c r="S477" s="255"/>
      <c r="T477" s="256"/>
      <c r="U477" s="14"/>
      <c r="V477" s="14"/>
      <c r="W477" s="14"/>
      <c r="X477" s="14"/>
      <c r="Y477" s="14"/>
      <c r="Z477" s="14"/>
      <c r="AA477" s="14"/>
      <c r="AB477" s="14"/>
      <c r="AC477" s="14"/>
      <c r="AD477" s="14"/>
      <c r="AE477" s="14"/>
      <c r="AT477" s="257" t="s">
        <v>252</v>
      </c>
      <c r="AU477" s="257" t="s">
        <v>113</v>
      </c>
      <c r="AV477" s="14" t="s">
        <v>93</v>
      </c>
      <c r="AW477" s="14" t="s">
        <v>4</v>
      </c>
      <c r="AX477" s="14" t="s">
        <v>23</v>
      </c>
      <c r="AY477" s="257" t="s">
        <v>241</v>
      </c>
    </row>
    <row r="478" s="2" customFormat="1" ht="24.15" customHeight="1">
      <c r="A478" s="42"/>
      <c r="B478" s="43"/>
      <c r="C478" s="218" t="s">
        <v>3239</v>
      </c>
      <c r="D478" s="218" t="s">
        <v>243</v>
      </c>
      <c r="E478" s="219" t="s">
        <v>11373</v>
      </c>
      <c r="F478" s="220" t="s">
        <v>11374</v>
      </c>
      <c r="G478" s="221" t="s">
        <v>515</v>
      </c>
      <c r="H478" s="222">
        <v>146</v>
      </c>
      <c r="I478" s="223"/>
      <c r="J478" s="224">
        <f>ROUND(I478*H478,2)</f>
        <v>0</v>
      </c>
      <c r="K478" s="220" t="s">
        <v>247</v>
      </c>
      <c r="L478" s="48"/>
      <c r="M478" s="225" t="s">
        <v>39</v>
      </c>
      <c r="N478" s="226" t="s">
        <v>56</v>
      </c>
      <c r="O478" s="88"/>
      <c r="P478" s="227">
        <f>O478*H478</f>
        <v>0</v>
      </c>
      <c r="Q478" s="227">
        <v>0</v>
      </c>
      <c r="R478" s="227">
        <f>Q478*H478</f>
        <v>0</v>
      </c>
      <c r="S478" s="227">
        <v>0</v>
      </c>
      <c r="T478" s="228">
        <f>S478*H478</f>
        <v>0</v>
      </c>
      <c r="U478" s="42"/>
      <c r="V478" s="42"/>
      <c r="W478" s="42"/>
      <c r="X478" s="42"/>
      <c r="Y478" s="42"/>
      <c r="Z478" s="42"/>
      <c r="AA478" s="42"/>
      <c r="AB478" s="42"/>
      <c r="AC478" s="42"/>
      <c r="AD478" s="42"/>
      <c r="AE478" s="42"/>
      <c r="AR478" s="229" t="s">
        <v>462</v>
      </c>
      <c r="AT478" s="229" t="s">
        <v>243</v>
      </c>
      <c r="AU478" s="229" t="s">
        <v>113</v>
      </c>
      <c r="AY478" s="20" t="s">
        <v>241</v>
      </c>
      <c r="BE478" s="230">
        <f>IF(N478="základní",J478,0)</f>
        <v>0</v>
      </c>
      <c r="BF478" s="230">
        <f>IF(N478="snížená",J478,0)</f>
        <v>0</v>
      </c>
      <c r="BG478" s="230">
        <f>IF(N478="zákl. přenesená",J478,0)</f>
        <v>0</v>
      </c>
      <c r="BH478" s="230">
        <f>IF(N478="sníž. přenesená",J478,0)</f>
        <v>0</v>
      </c>
      <c r="BI478" s="230">
        <f>IF(N478="nulová",J478,0)</f>
        <v>0</v>
      </c>
      <c r="BJ478" s="20" t="s">
        <v>23</v>
      </c>
      <c r="BK478" s="230">
        <f>ROUND(I478*H478,2)</f>
        <v>0</v>
      </c>
      <c r="BL478" s="20" t="s">
        <v>462</v>
      </c>
      <c r="BM478" s="229" t="s">
        <v>5056</v>
      </c>
    </row>
    <row r="479" s="2" customFormat="1">
      <c r="A479" s="42"/>
      <c r="B479" s="43"/>
      <c r="C479" s="44"/>
      <c r="D479" s="231" t="s">
        <v>250</v>
      </c>
      <c r="E479" s="44"/>
      <c r="F479" s="232" t="s">
        <v>11375</v>
      </c>
      <c r="G479" s="44"/>
      <c r="H479" s="44"/>
      <c r="I479" s="233"/>
      <c r="J479" s="44"/>
      <c r="K479" s="44"/>
      <c r="L479" s="48"/>
      <c r="M479" s="234"/>
      <c r="N479" s="235"/>
      <c r="O479" s="88"/>
      <c r="P479" s="88"/>
      <c r="Q479" s="88"/>
      <c r="R479" s="88"/>
      <c r="S479" s="88"/>
      <c r="T479" s="89"/>
      <c r="U479" s="42"/>
      <c r="V479" s="42"/>
      <c r="W479" s="42"/>
      <c r="X479" s="42"/>
      <c r="Y479" s="42"/>
      <c r="Z479" s="42"/>
      <c r="AA479" s="42"/>
      <c r="AB479" s="42"/>
      <c r="AC479" s="42"/>
      <c r="AD479" s="42"/>
      <c r="AE479" s="42"/>
      <c r="AT479" s="20" t="s">
        <v>250</v>
      </c>
      <c r="AU479" s="20" t="s">
        <v>113</v>
      </c>
    </row>
    <row r="480" s="2" customFormat="1" ht="16.5" customHeight="1">
      <c r="A480" s="42"/>
      <c r="B480" s="43"/>
      <c r="C480" s="280" t="s">
        <v>3253</v>
      </c>
      <c r="D480" s="280" t="s">
        <v>463</v>
      </c>
      <c r="E480" s="281" t="s">
        <v>11376</v>
      </c>
      <c r="F480" s="282" t="s">
        <v>11377</v>
      </c>
      <c r="G480" s="283" t="s">
        <v>515</v>
      </c>
      <c r="H480" s="284">
        <v>34.649999999999999</v>
      </c>
      <c r="I480" s="285"/>
      <c r="J480" s="286">
        <f>ROUND(I480*H480,2)</f>
        <v>0</v>
      </c>
      <c r="K480" s="282" t="s">
        <v>39</v>
      </c>
      <c r="L480" s="287"/>
      <c r="M480" s="288" t="s">
        <v>39</v>
      </c>
      <c r="N480" s="289" t="s">
        <v>56</v>
      </c>
      <c r="O480" s="88"/>
      <c r="P480" s="227">
        <f>O480*H480</f>
        <v>0</v>
      </c>
      <c r="Q480" s="227">
        <v>0</v>
      </c>
      <c r="R480" s="227">
        <f>Q480*H480</f>
        <v>0</v>
      </c>
      <c r="S480" s="227">
        <v>0</v>
      </c>
      <c r="T480" s="228">
        <f>S480*H480</f>
        <v>0</v>
      </c>
      <c r="U480" s="42"/>
      <c r="V480" s="42"/>
      <c r="W480" s="42"/>
      <c r="X480" s="42"/>
      <c r="Y480" s="42"/>
      <c r="Z480" s="42"/>
      <c r="AA480" s="42"/>
      <c r="AB480" s="42"/>
      <c r="AC480" s="42"/>
      <c r="AD480" s="42"/>
      <c r="AE480" s="42"/>
      <c r="AR480" s="229" t="s">
        <v>660</v>
      </c>
      <c r="AT480" s="229" t="s">
        <v>463</v>
      </c>
      <c r="AU480" s="229" t="s">
        <v>113</v>
      </c>
      <c r="AY480" s="20" t="s">
        <v>241</v>
      </c>
      <c r="BE480" s="230">
        <f>IF(N480="základní",J480,0)</f>
        <v>0</v>
      </c>
      <c r="BF480" s="230">
        <f>IF(N480="snížená",J480,0)</f>
        <v>0</v>
      </c>
      <c r="BG480" s="230">
        <f>IF(N480="zákl. přenesená",J480,0)</f>
        <v>0</v>
      </c>
      <c r="BH480" s="230">
        <f>IF(N480="sníž. přenesená",J480,0)</f>
        <v>0</v>
      </c>
      <c r="BI480" s="230">
        <f>IF(N480="nulová",J480,0)</f>
        <v>0</v>
      </c>
      <c r="BJ480" s="20" t="s">
        <v>23</v>
      </c>
      <c r="BK480" s="230">
        <f>ROUND(I480*H480,2)</f>
        <v>0</v>
      </c>
      <c r="BL480" s="20" t="s">
        <v>462</v>
      </c>
      <c r="BM480" s="229" t="s">
        <v>5027</v>
      </c>
    </row>
    <row r="481" s="14" customFormat="1">
      <c r="A481" s="14"/>
      <c r="B481" s="247"/>
      <c r="C481" s="248"/>
      <c r="D481" s="238" t="s">
        <v>252</v>
      </c>
      <c r="E481" s="248"/>
      <c r="F481" s="250" t="s">
        <v>11378</v>
      </c>
      <c r="G481" s="248"/>
      <c r="H481" s="251">
        <v>34.649999999999999</v>
      </c>
      <c r="I481" s="252"/>
      <c r="J481" s="248"/>
      <c r="K481" s="248"/>
      <c r="L481" s="253"/>
      <c r="M481" s="254"/>
      <c r="N481" s="255"/>
      <c r="O481" s="255"/>
      <c r="P481" s="255"/>
      <c r="Q481" s="255"/>
      <c r="R481" s="255"/>
      <c r="S481" s="255"/>
      <c r="T481" s="256"/>
      <c r="U481" s="14"/>
      <c r="V481" s="14"/>
      <c r="W481" s="14"/>
      <c r="X481" s="14"/>
      <c r="Y481" s="14"/>
      <c r="Z481" s="14"/>
      <c r="AA481" s="14"/>
      <c r="AB481" s="14"/>
      <c r="AC481" s="14"/>
      <c r="AD481" s="14"/>
      <c r="AE481" s="14"/>
      <c r="AT481" s="257" t="s">
        <v>252</v>
      </c>
      <c r="AU481" s="257" t="s">
        <v>113</v>
      </c>
      <c r="AV481" s="14" t="s">
        <v>93</v>
      </c>
      <c r="AW481" s="14" t="s">
        <v>4</v>
      </c>
      <c r="AX481" s="14" t="s">
        <v>23</v>
      </c>
      <c r="AY481" s="257" t="s">
        <v>241</v>
      </c>
    </row>
    <row r="482" s="2" customFormat="1" ht="16.5" customHeight="1">
      <c r="A482" s="42"/>
      <c r="B482" s="43"/>
      <c r="C482" s="280" t="s">
        <v>3268</v>
      </c>
      <c r="D482" s="280" t="s">
        <v>463</v>
      </c>
      <c r="E482" s="281" t="s">
        <v>11379</v>
      </c>
      <c r="F482" s="282" t="s">
        <v>11380</v>
      </c>
      <c r="G482" s="283" t="s">
        <v>515</v>
      </c>
      <c r="H482" s="284">
        <v>34.649999999999999</v>
      </c>
      <c r="I482" s="285"/>
      <c r="J482" s="286">
        <f>ROUND(I482*H482,2)</f>
        <v>0</v>
      </c>
      <c r="K482" s="282" t="s">
        <v>39</v>
      </c>
      <c r="L482" s="287"/>
      <c r="M482" s="288" t="s">
        <v>39</v>
      </c>
      <c r="N482" s="289" t="s">
        <v>56</v>
      </c>
      <c r="O482" s="88"/>
      <c r="P482" s="227">
        <f>O482*H482</f>
        <v>0</v>
      </c>
      <c r="Q482" s="227">
        <v>0</v>
      </c>
      <c r="R482" s="227">
        <f>Q482*H482</f>
        <v>0</v>
      </c>
      <c r="S482" s="227">
        <v>0</v>
      </c>
      <c r="T482" s="228">
        <f>S482*H482</f>
        <v>0</v>
      </c>
      <c r="U482" s="42"/>
      <c r="V482" s="42"/>
      <c r="W482" s="42"/>
      <c r="X482" s="42"/>
      <c r="Y482" s="42"/>
      <c r="Z482" s="42"/>
      <c r="AA482" s="42"/>
      <c r="AB482" s="42"/>
      <c r="AC482" s="42"/>
      <c r="AD482" s="42"/>
      <c r="AE482" s="42"/>
      <c r="AR482" s="229" t="s">
        <v>660</v>
      </c>
      <c r="AT482" s="229" t="s">
        <v>463</v>
      </c>
      <c r="AU482" s="229" t="s">
        <v>113</v>
      </c>
      <c r="AY482" s="20" t="s">
        <v>241</v>
      </c>
      <c r="BE482" s="230">
        <f>IF(N482="základní",J482,0)</f>
        <v>0</v>
      </c>
      <c r="BF482" s="230">
        <f>IF(N482="snížená",J482,0)</f>
        <v>0</v>
      </c>
      <c r="BG482" s="230">
        <f>IF(N482="zákl. přenesená",J482,0)</f>
        <v>0</v>
      </c>
      <c r="BH482" s="230">
        <f>IF(N482="sníž. přenesená",J482,0)</f>
        <v>0</v>
      </c>
      <c r="BI482" s="230">
        <f>IF(N482="nulová",J482,0)</f>
        <v>0</v>
      </c>
      <c r="BJ482" s="20" t="s">
        <v>23</v>
      </c>
      <c r="BK482" s="230">
        <f>ROUND(I482*H482,2)</f>
        <v>0</v>
      </c>
      <c r="BL482" s="20" t="s">
        <v>462</v>
      </c>
      <c r="BM482" s="229" t="s">
        <v>5036</v>
      </c>
    </row>
    <row r="483" s="14" customFormat="1">
      <c r="A483" s="14"/>
      <c r="B483" s="247"/>
      <c r="C483" s="248"/>
      <c r="D483" s="238" t="s">
        <v>252</v>
      </c>
      <c r="E483" s="248"/>
      <c r="F483" s="250" t="s">
        <v>11378</v>
      </c>
      <c r="G483" s="248"/>
      <c r="H483" s="251">
        <v>34.649999999999999</v>
      </c>
      <c r="I483" s="252"/>
      <c r="J483" s="248"/>
      <c r="K483" s="248"/>
      <c r="L483" s="253"/>
      <c r="M483" s="254"/>
      <c r="N483" s="255"/>
      <c r="O483" s="255"/>
      <c r="P483" s="255"/>
      <c r="Q483" s="255"/>
      <c r="R483" s="255"/>
      <c r="S483" s="255"/>
      <c r="T483" s="256"/>
      <c r="U483" s="14"/>
      <c r="V483" s="14"/>
      <c r="W483" s="14"/>
      <c r="X483" s="14"/>
      <c r="Y483" s="14"/>
      <c r="Z483" s="14"/>
      <c r="AA483" s="14"/>
      <c r="AB483" s="14"/>
      <c r="AC483" s="14"/>
      <c r="AD483" s="14"/>
      <c r="AE483" s="14"/>
      <c r="AT483" s="257" t="s">
        <v>252</v>
      </c>
      <c r="AU483" s="257" t="s">
        <v>113</v>
      </c>
      <c r="AV483" s="14" t="s">
        <v>93</v>
      </c>
      <c r="AW483" s="14" t="s">
        <v>4</v>
      </c>
      <c r="AX483" s="14" t="s">
        <v>23</v>
      </c>
      <c r="AY483" s="257" t="s">
        <v>241</v>
      </c>
    </row>
    <row r="484" s="2" customFormat="1" ht="16.5" customHeight="1">
      <c r="A484" s="42"/>
      <c r="B484" s="43"/>
      <c r="C484" s="280" t="s">
        <v>3284</v>
      </c>
      <c r="D484" s="280" t="s">
        <v>463</v>
      </c>
      <c r="E484" s="281" t="s">
        <v>11381</v>
      </c>
      <c r="F484" s="282" t="s">
        <v>11382</v>
      </c>
      <c r="G484" s="283" t="s">
        <v>515</v>
      </c>
      <c r="H484" s="284">
        <v>84</v>
      </c>
      <c r="I484" s="285"/>
      <c r="J484" s="286">
        <f>ROUND(I484*H484,2)</f>
        <v>0</v>
      </c>
      <c r="K484" s="282" t="s">
        <v>39</v>
      </c>
      <c r="L484" s="287"/>
      <c r="M484" s="288" t="s">
        <v>39</v>
      </c>
      <c r="N484" s="289" t="s">
        <v>56</v>
      </c>
      <c r="O484" s="88"/>
      <c r="P484" s="227">
        <f>O484*H484</f>
        <v>0</v>
      </c>
      <c r="Q484" s="227">
        <v>0</v>
      </c>
      <c r="R484" s="227">
        <f>Q484*H484</f>
        <v>0</v>
      </c>
      <c r="S484" s="227">
        <v>0</v>
      </c>
      <c r="T484" s="228">
        <f>S484*H484</f>
        <v>0</v>
      </c>
      <c r="U484" s="42"/>
      <c r="V484" s="42"/>
      <c r="W484" s="42"/>
      <c r="X484" s="42"/>
      <c r="Y484" s="42"/>
      <c r="Z484" s="42"/>
      <c r="AA484" s="42"/>
      <c r="AB484" s="42"/>
      <c r="AC484" s="42"/>
      <c r="AD484" s="42"/>
      <c r="AE484" s="42"/>
      <c r="AR484" s="229" t="s">
        <v>660</v>
      </c>
      <c r="AT484" s="229" t="s">
        <v>463</v>
      </c>
      <c r="AU484" s="229" t="s">
        <v>113</v>
      </c>
      <c r="AY484" s="20" t="s">
        <v>241</v>
      </c>
      <c r="BE484" s="230">
        <f>IF(N484="základní",J484,0)</f>
        <v>0</v>
      </c>
      <c r="BF484" s="230">
        <f>IF(N484="snížená",J484,0)</f>
        <v>0</v>
      </c>
      <c r="BG484" s="230">
        <f>IF(N484="zákl. přenesená",J484,0)</f>
        <v>0</v>
      </c>
      <c r="BH484" s="230">
        <f>IF(N484="sníž. přenesená",J484,0)</f>
        <v>0</v>
      </c>
      <c r="BI484" s="230">
        <f>IF(N484="nulová",J484,0)</f>
        <v>0</v>
      </c>
      <c r="BJ484" s="20" t="s">
        <v>23</v>
      </c>
      <c r="BK484" s="230">
        <f>ROUND(I484*H484,2)</f>
        <v>0</v>
      </c>
      <c r="BL484" s="20" t="s">
        <v>462</v>
      </c>
      <c r="BM484" s="229" t="s">
        <v>5045</v>
      </c>
    </row>
    <row r="485" s="14" customFormat="1">
      <c r="A485" s="14"/>
      <c r="B485" s="247"/>
      <c r="C485" s="248"/>
      <c r="D485" s="238" t="s">
        <v>252</v>
      </c>
      <c r="E485" s="248"/>
      <c r="F485" s="250" t="s">
        <v>11383</v>
      </c>
      <c r="G485" s="248"/>
      <c r="H485" s="251">
        <v>84</v>
      </c>
      <c r="I485" s="252"/>
      <c r="J485" s="248"/>
      <c r="K485" s="248"/>
      <c r="L485" s="253"/>
      <c r="M485" s="254"/>
      <c r="N485" s="255"/>
      <c r="O485" s="255"/>
      <c r="P485" s="255"/>
      <c r="Q485" s="255"/>
      <c r="R485" s="255"/>
      <c r="S485" s="255"/>
      <c r="T485" s="256"/>
      <c r="U485" s="14"/>
      <c r="V485" s="14"/>
      <c r="W485" s="14"/>
      <c r="X485" s="14"/>
      <c r="Y485" s="14"/>
      <c r="Z485" s="14"/>
      <c r="AA485" s="14"/>
      <c r="AB485" s="14"/>
      <c r="AC485" s="14"/>
      <c r="AD485" s="14"/>
      <c r="AE485" s="14"/>
      <c r="AT485" s="257" t="s">
        <v>252</v>
      </c>
      <c r="AU485" s="257" t="s">
        <v>113</v>
      </c>
      <c r="AV485" s="14" t="s">
        <v>93</v>
      </c>
      <c r="AW485" s="14" t="s">
        <v>4</v>
      </c>
      <c r="AX485" s="14" t="s">
        <v>23</v>
      </c>
      <c r="AY485" s="257" t="s">
        <v>241</v>
      </c>
    </row>
    <row r="486" s="2" customFormat="1" ht="24.15" customHeight="1">
      <c r="A486" s="42"/>
      <c r="B486" s="43"/>
      <c r="C486" s="218" t="s">
        <v>3290</v>
      </c>
      <c r="D486" s="218" t="s">
        <v>243</v>
      </c>
      <c r="E486" s="219" t="s">
        <v>11384</v>
      </c>
      <c r="F486" s="220" t="s">
        <v>11385</v>
      </c>
      <c r="G486" s="221" t="s">
        <v>515</v>
      </c>
      <c r="H486" s="222">
        <v>42</v>
      </c>
      <c r="I486" s="223"/>
      <c r="J486" s="224">
        <f>ROUND(I486*H486,2)</f>
        <v>0</v>
      </c>
      <c r="K486" s="220" t="s">
        <v>247</v>
      </c>
      <c r="L486" s="48"/>
      <c r="M486" s="225" t="s">
        <v>39</v>
      </c>
      <c r="N486" s="226" t="s">
        <v>56</v>
      </c>
      <c r="O486" s="88"/>
      <c r="P486" s="227">
        <f>O486*H486</f>
        <v>0</v>
      </c>
      <c r="Q486" s="227">
        <v>0</v>
      </c>
      <c r="R486" s="227">
        <f>Q486*H486</f>
        <v>0</v>
      </c>
      <c r="S486" s="227">
        <v>0</v>
      </c>
      <c r="T486" s="228">
        <f>S486*H486</f>
        <v>0</v>
      </c>
      <c r="U486" s="42"/>
      <c r="V486" s="42"/>
      <c r="W486" s="42"/>
      <c r="X486" s="42"/>
      <c r="Y486" s="42"/>
      <c r="Z486" s="42"/>
      <c r="AA486" s="42"/>
      <c r="AB486" s="42"/>
      <c r="AC486" s="42"/>
      <c r="AD486" s="42"/>
      <c r="AE486" s="42"/>
      <c r="AR486" s="229" t="s">
        <v>462</v>
      </c>
      <c r="AT486" s="229" t="s">
        <v>243</v>
      </c>
      <c r="AU486" s="229" t="s">
        <v>113</v>
      </c>
      <c r="AY486" s="20" t="s">
        <v>241</v>
      </c>
      <c r="BE486" s="230">
        <f>IF(N486="základní",J486,0)</f>
        <v>0</v>
      </c>
      <c r="BF486" s="230">
        <f>IF(N486="snížená",J486,0)</f>
        <v>0</v>
      </c>
      <c r="BG486" s="230">
        <f>IF(N486="zákl. přenesená",J486,0)</f>
        <v>0</v>
      </c>
      <c r="BH486" s="230">
        <f>IF(N486="sníž. přenesená",J486,0)</f>
        <v>0</v>
      </c>
      <c r="BI486" s="230">
        <f>IF(N486="nulová",J486,0)</f>
        <v>0</v>
      </c>
      <c r="BJ486" s="20" t="s">
        <v>23</v>
      </c>
      <c r="BK486" s="230">
        <f>ROUND(I486*H486,2)</f>
        <v>0</v>
      </c>
      <c r="BL486" s="20" t="s">
        <v>462</v>
      </c>
      <c r="BM486" s="229" t="s">
        <v>5083</v>
      </c>
    </row>
    <row r="487" s="2" customFormat="1">
      <c r="A487" s="42"/>
      <c r="B487" s="43"/>
      <c r="C487" s="44"/>
      <c r="D487" s="231" t="s">
        <v>250</v>
      </c>
      <c r="E487" s="44"/>
      <c r="F487" s="232" t="s">
        <v>11386</v>
      </c>
      <c r="G487" s="44"/>
      <c r="H487" s="44"/>
      <c r="I487" s="233"/>
      <c r="J487" s="44"/>
      <c r="K487" s="44"/>
      <c r="L487" s="48"/>
      <c r="M487" s="234"/>
      <c r="N487" s="235"/>
      <c r="O487" s="88"/>
      <c r="P487" s="88"/>
      <c r="Q487" s="88"/>
      <c r="R487" s="88"/>
      <c r="S487" s="88"/>
      <c r="T487" s="89"/>
      <c r="U487" s="42"/>
      <c r="V487" s="42"/>
      <c r="W487" s="42"/>
      <c r="X487" s="42"/>
      <c r="Y487" s="42"/>
      <c r="Z487" s="42"/>
      <c r="AA487" s="42"/>
      <c r="AB487" s="42"/>
      <c r="AC487" s="42"/>
      <c r="AD487" s="42"/>
      <c r="AE487" s="42"/>
      <c r="AT487" s="20" t="s">
        <v>250</v>
      </c>
      <c r="AU487" s="20" t="s">
        <v>113</v>
      </c>
    </row>
    <row r="488" s="2" customFormat="1" ht="16.5" customHeight="1">
      <c r="A488" s="42"/>
      <c r="B488" s="43"/>
      <c r="C488" s="280" t="s">
        <v>3297</v>
      </c>
      <c r="D488" s="280" t="s">
        <v>463</v>
      </c>
      <c r="E488" s="281" t="s">
        <v>11387</v>
      </c>
      <c r="F488" s="282" t="s">
        <v>11388</v>
      </c>
      <c r="G488" s="283" t="s">
        <v>515</v>
      </c>
      <c r="H488" s="284">
        <v>44.100000000000001</v>
      </c>
      <c r="I488" s="285"/>
      <c r="J488" s="286">
        <f>ROUND(I488*H488,2)</f>
        <v>0</v>
      </c>
      <c r="K488" s="282" t="s">
        <v>39</v>
      </c>
      <c r="L488" s="287"/>
      <c r="M488" s="288" t="s">
        <v>39</v>
      </c>
      <c r="N488" s="289" t="s">
        <v>56</v>
      </c>
      <c r="O488" s="88"/>
      <c r="P488" s="227">
        <f>O488*H488</f>
        <v>0</v>
      </c>
      <c r="Q488" s="227">
        <v>0</v>
      </c>
      <c r="R488" s="227">
        <f>Q488*H488</f>
        <v>0</v>
      </c>
      <c r="S488" s="227">
        <v>0</v>
      </c>
      <c r="T488" s="228">
        <f>S488*H488</f>
        <v>0</v>
      </c>
      <c r="U488" s="42"/>
      <c r="V488" s="42"/>
      <c r="W488" s="42"/>
      <c r="X488" s="42"/>
      <c r="Y488" s="42"/>
      <c r="Z488" s="42"/>
      <c r="AA488" s="42"/>
      <c r="AB488" s="42"/>
      <c r="AC488" s="42"/>
      <c r="AD488" s="42"/>
      <c r="AE488" s="42"/>
      <c r="AR488" s="229" t="s">
        <v>660</v>
      </c>
      <c r="AT488" s="229" t="s">
        <v>463</v>
      </c>
      <c r="AU488" s="229" t="s">
        <v>113</v>
      </c>
      <c r="AY488" s="20" t="s">
        <v>241</v>
      </c>
      <c r="BE488" s="230">
        <f>IF(N488="základní",J488,0)</f>
        <v>0</v>
      </c>
      <c r="BF488" s="230">
        <f>IF(N488="snížená",J488,0)</f>
        <v>0</v>
      </c>
      <c r="BG488" s="230">
        <f>IF(N488="zákl. přenesená",J488,0)</f>
        <v>0</v>
      </c>
      <c r="BH488" s="230">
        <f>IF(N488="sníž. přenesená",J488,0)</f>
        <v>0</v>
      </c>
      <c r="BI488" s="230">
        <f>IF(N488="nulová",J488,0)</f>
        <v>0</v>
      </c>
      <c r="BJ488" s="20" t="s">
        <v>23</v>
      </c>
      <c r="BK488" s="230">
        <f>ROUND(I488*H488,2)</f>
        <v>0</v>
      </c>
      <c r="BL488" s="20" t="s">
        <v>462</v>
      </c>
      <c r="BM488" s="229" t="s">
        <v>5072</v>
      </c>
    </row>
    <row r="489" s="14" customFormat="1">
      <c r="A489" s="14"/>
      <c r="B489" s="247"/>
      <c r="C489" s="248"/>
      <c r="D489" s="238" t="s">
        <v>252</v>
      </c>
      <c r="E489" s="248"/>
      <c r="F489" s="250" t="s">
        <v>11389</v>
      </c>
      <c r="G489" s="248"/>
      <c r="H489" s="251">
        <v>44.100000000000001</v>
      </c>
      <c r="I489" s="252"/>
      <c r="J489" s="248"/>
      <c r="K489" s="248"/>
      <c r="L489" s="253"/>
      <c r="M489" s="254"/>
      <c r="N489" s="255"/>
      <c r="O489" s="255"/>
      <c r="P489" s="255"/>
      <c r="Q489" s="255"/>
      <c r="R489" s="255"/>
      <c r="S489" s="255"/>
      <c r="T489" s="256"/>
      <c r="U489" s="14"/>
      <c r="V489" s="14"/>
      <c r="W489" s="14"/>
      <c r="X489" s="14"/>
      <c r="Y489" s="14"/>
      <c r="Z489" s="14"/>
      <c r="AA489" s="14"/>
      <c r="AB489" s="14"/>
      <c r="AC489" s="14"/>
      <c r="AD489" s="14"/>
      <c r="AE489" s="14"/>
      <c r="AT489" s="257" t="s">
        <v>252</v>
      </c>
      <c r="AU489" s="257" t="s">
        <v>113</v>
      </c>
      <c r="AV489" s="14" t="s">
        <v>93</v>
      </c>
      <c r="AW489" s="14" t="s">
        <v>4</v>
      </c>
      <c r="AX489" s="14" t="s">
        <v>23</v>
      </c>
      <c r="AY489" s="257" t="s">
        <v>241</v>
      </c>
    </row>
    <row r="490" s="2" customFormat="1" ht="24.15" customHeight="1">
      <c r="A490" s="42"/>
      <c r="B490" s="43"/>
      <c r="C490" s="218" t="s">
        <v>3304</v>
      </c>
      <c r="D490" s="218" t="s">
        <v>243</v>
      </c>
      <c r="E490" s="219" t="s">
        <v>11390</v>
      </c>
      <c r="F490" s="220" t="s">
        <v>11391</v>
      </c>
      <c r="G490" s="221" t="s">
        <v>515</v>
      </c>
      <c r="H490" s="222">
        <v>60</v>
      </c>
      <c r="I490" s="223"/>
      <c r="J490" s="224">
        <f>ROUND(I490*H490,2)</f>
        <v>0</v>
      </c>
      <c r="K490" s="220" t="s">
        <v>247</v>
      </c>
      <c r="L490" s="48"/>
      <c r="M490" s="225" t="s">
        <v>39</v>
      </c>
      <c r="N490" s="226" t="s">
        <v>56</v>
      </c>
      <c r="O490" s="88"/>
      <c r="P490" s="227">
        <f>O490*H490</f>
        <v>0</v>
      </c>
      <c r="Q490" s="227">
        <v>0</v>
      </c>
      <c r="R490" s="227">
        <f>Q490*H490</f>
        <v>0</v>
      </c>
      <c r="S490" s="227">
        <v>0</v>
      </c>
      <c r="T490" s="228">
        <f>S490*H490</f>
        <v>0</v>
      </c>
      <c r="U490" s="42"/>
      <c r="V490" s="42"/>
      <c r="W490" s="42"/>
      <c r="X490" s="42"/>
      <c r="Y490" s="42"/>
      <c r="Z490" s="42"/>
      <c r="AA490" s="42"/>
      <c r="AB490" s="42"/>
      <c r="AC490" s="42"/>
      <c r="AD490" s="42"/>
      <c r="AE490" s="42"/>
      <c r="AR490" s="229" t="s">
        <v>462</v>
      </c>
      <c r="AT490" s="229" t="s">
        <v>243</v>
      </c>
      <c r="AU490" s="229" t="s">
        <v>113</v>
      </c>
      <c r="AY490" s="20" t="s">
        <v>241</v>
      </c>
      <c r="BE490" s="230">
        <f>IF(N490="základní",J490,0)</f>
        <v>0</v>
      </c>
      <c r="BF490" s="230">
        <f>IF(N490="snížená",J490,0)</f>
        <v>0</v>
      </c>
      <c r="BG490" s="230">
        <f>IF(N490="zákl. přenesená",J490,0)</f>
        <v>0</v>
      </c>
      <c r="BH490" s="230">
        <f>IF(N490="sníž. přenesená",J490,0)</f>
        <v>0</v>
      </c>
      <c r="BI490" s="230">
        <f>IF(N490="nulová",J490,0)</f>
        <v>0</v>
      </c>
      <c r="BJ490" s="20" t="s">
        <v>23</v>
      </c>
      <c r="BK490" s="230">
        <f>ROUND(I490*H490,2)</f>
        <v>0</v>
      </c>
      <c r="BL490" s="20" t="s">
        <v>462</v>
      </c>
      <c r="BM490" s="229" t="s">
        <v>5111</v>
      </c>
    </row>
    <row r="491" s="2" customFormat="1">
      <c r="A491" s="42"/>
      <c r="B491" s="43"/>
      <c r="C491" s="44"/>
      <c r="D491" s="231" t="s">
        <v>250</v>
      </c>
      <c r="E491" s="44"/>
      <c r="F491" s="232" t="s">
        <v>11392</v>
      </c>
      <c r="G491" s="44"/>
      <c r="H491" s="44"/>
      <c r="I491" s="233"/>
      <c r="J491" s="44"/>
      <c r="K491" s="44"/>
      <c r="L491" s="48"/>
      <c r="M491" s="234"/>
      <c r="N491" s="235"/>
      <c r="O491" s="88"/>
      <c r="P491" s="88"/>
      <c r="Q491" s="88"/>
      <c r="R491" s="88"/>
      <c r="S491" s="88"/>
      <c r="T491" s="89"/>
      <c r="U491" s="42"/>
      <c r="V491" s="42"/>
      <c r="W491" s="42"/>
      <c r="X491" s="42"/>
      <c r="Y491" s="42"/>
      <c r="Z491" s="42"/>
      <c r="AA491" s="42"/>
      <c r="AB491" s="42"/>
      <c r="AC491" s="42"/>
      <c r="AD491" s="42"/>
      <c r="AE491" s="42"/>
      <c r="AT491" s="20" t="s">
        <v>250</v>
      </c>
      <c r="AU491" s="20" t="s">
        <v>113</v>
      </c>
    </row>
    <row r="492" s="2" customFormat="1" ht="16.5" customHeight="1">
      <c r="A492" s="42"/>
      <c r="B492" s="43"/>
      <c r="C492" s="280" t="s">
        <v>3309</v>
      </c>
      <c r="D492" s="280" t="s">
        <v>463</v>
      </c>
      <c r="E492" s="281" t="s">
        <v>11393</v>
      </c>
      <c r="F492" s="282" t="s">
        <v>11394</v>
      </c>
      <c r="G492" s="283" t="s">
        <v>515</v>
      </c>
      <c r="H492" s="284">
        <v>63</v>
      </c>
      <c r="I492" s="285"/>
      <c r="J492" s="286">
        <f>ROUND(I492*H492,2)</f>
        <v>0</v>
      </c>
      <c r="K492" s="282" t="s">
        <v>39</v>
      </c>
      <c r="L492" s="287"/>
      <c r="M492" s="288" t="s">
        <v>39</v>
      </c>
      <c r="N492" s="289" t="s">
        <v>56</v>
      </c>
      <c r="O492" s="88"/>
      <c r="P492" s="227">
        <f>O492*H492</f>
        <v>0</v>
      </c>
      <c r="Q492" s="227">
        <v>0</v>
      </c>
      <c r="R492" s="227">
        <f>Q492*H492</f>
        <v>0</v>
      </c>
      <c r="S492" s="227">
        <v>0</v>
      </c>
      <c r="T492" s="228">
        <f>S492*H492</f>
        <v>0</v>
      </c>
      <c r="U492" s="42"/>
      <c r="V492" s="42"/>
      <c r="W492" s="42"/>
      <c r="X492" s="42"/>
      <c r="Y492" s="42"/>
      <c r="Z492" s="42"/>
      <c r="AA492" s="42"/>
      <c r="AB492" s="42"/>
      <c r="AC492" s="42"/>
      <c r="AD492" s="42"/>
      <c r="AE492" s="42"/>
      <c r="AR492" s="229" t="s">
        <v>660</v>
      </c>
      <c r="AT492" s="229" t="s">
        <v>463</v>
      </c>
      <c r="AU492" s="229" t="s">
        <v>113</v>
      </c>
      <c r="AY492" s="20" t="s">
        <v>241</v>
      </c>
      <c r="BE492" s="230">
        <f>IF(N492="základní",J492,0)</f>
        <v>0</v>
      </c>
      <c r="BF492" s="230">
        <f>IF(N492="snížená",J492,0)</f>
        <v>0</v>
      </c>
      <c r="BG492" s="230">
        <f>IF(N492="zákl. přenesená",J492,0)</f>
        <v>0</v>
      </c>
      <c r="BH492" s="230">
        <f>IF(N492="sníž. přenesená",J492,0)</f>
        <v>0</v>
      </c>
      <c r="BI492" s="230">
        <f>IF(N492="nulová",J492,0)</f>
        <v>0</v>
      </c>
      <c r="BJ492" s="20" t="s">
        <v>23</v>
      </c>
      <c r="BK492" s="230">
        <f>ROUND(I492*H492,2)</f>
        <v>0</v>
      </c>
      <c r="BL492" s="20" t="s">
        <v>462</v>
      </c>
      <c r="BM492" s="229" t="s">
        <v>5099</v>
      </c>
    </row>
    <row r="493" s="14" customFormat="1">
      <c r="A493" s="14"/>
      <c r="B493" s="247"/>
      <c r="C493" s="248"/>
      <c r="D493" s="238" t="s">
        <v>252</v>
      </c>
      <c r="E493" s="248"/>
      <c r="F493" s="250" t="s">
        <v>11395</v>
      </c>
      <c r="G493" s="248"/>
      <c r="H493" s="251">
        <v>63</v>
      </c>
      <c r="I493" s="252"/>
      <c r="J493" s="248"/>
      <c r="K493" s="248"/>
      <c r="L493" s="253"/>
      <c r="M493" s="254"/>
      <c r="N493" s="255"/>
      <c r="O493" s="255"/>
      <c r="P493" s="255"/>
      <c r="Q493" s="255"/>
      <c r="R493" s="255"/>
      <c r="S493" s="255"/>
      <c r="T493" s="256"/>
      <c r="U493" s="14"/>
      <c r="V493" s="14"/>
      <c r="W493" s="14"/>
      <c r="X493" s="14"/>
      <c r="Y493" s="14"/>
      <c r="Z493" s="14"/>
      <c r="AA493" s="14"/>
      <c r="AB493" s="14"/>
      <c r="AC493" s="14"/>
      <c r="AD493" s="14"/>
      <c r="AE493" s="14"/>
      <c r="AT493" s="257" t="s">
        <v>252</v>
      </c>
      <c r="AU493" s="257" t="s">
        <v>113</v>
      </c>
      <c r="AV493" s="14" t="s">
        <v>93</v>
      </c>
      <c r="AW493" s="14" t="s">
        <v>4</v>
      </c>
      <c r="AX493" s="14" t="s">
        <v>23</v>
      </c>
      <c r="AY493" s="257" t="s">
        <v>241</v>
      </c>
    </row>
    <row r="494" s="2" customFormat="1" ht="24.15" customHeight="1">
      <c r="A494" s="42"/>
      <c r="B494" s="43"/>
      <c r="C494" s="218" t="s">
        <v>3324</v>
      </c>
      <c r="D494" s="218" t="s">
        <v>243</v>
      </c>
      <c r="E494" s="219" t="s">
        <v>11396</v>
      </c>
      <c r="F494" s="220" t="s">
        <v>11397</v>
      </c>
      <c r="G494" s="221" t="s">
        <v>515</v>
      </c>
      <c r="H494" s="222">
        <v>738</v>
      </c>
      <c r="I494" s="223"/>
      <c r="J494" s="224">
        <f>ROUND(I494*H494,2)</f>
        <v>0</v>
      </c>
      <c r="K494" s="220" t="s">
        <v>247</v>
      </c>
      <c r="L494" s="48"/>
      <c r="M494" s="225" t="s">
        <v>39</v>
      </c>
      <c r="N494" s="226" t="s">
        <v>56</v>
      </c>
      <c r="O494" s="88"/>
      <c r="P494" s="227">
        <f>O494*H494</f>
        <v>0</v>
      </c>
      <c r="Q494" s="227">
        <v>0</v>
      </c>
      <c r="R494" s="227">
        <f>Q494*H494</f>
        <v>0</v>
      </c>
      <c r="S494" s="227">
        <v>0</v>
      </c>
      <c r="T494" s="228">
        <f>S494*H494</f>
        <v>0</v>
      </c>
      <c r="U494" s="42"/>
      <c r="V494" s="42"/>
      <c r="W494" s="42"/>
      <c r="X494" s="42"/>
      <c r="Y494" s="42"/>
      <c r="Z494" s="42"/>
      <c r="AA494" s="42"/>
      <c r="AB494" s="42"/>
      <c r="AC494" s="42"/>
      <c r="AD494" s="42"/>
      <c r="AE494" s="42"/>
      <c r="AR494" s="229" t="s">
        <v>462</v>
      </c>
      <c r="AT494" s="229" t="s">
        <v>243</v>
      </c>
      <c r="AU494" s="229" t="s">
        <v>113</v>
      </c>
      <c r="AY494" s="20" t="s">
        <v>241</v>
      </c>
      <c r="BE494" s="230">
        <f>IF(N494="základní",J494,0)</f>
        <v>0</v>
      </c>
      <c r="BF494" s="230">
        <f>IF(N494="snížená",J494,0)</f>
        <v>0</v>
      </c>
      <c r="BG494" s="230">
        <f>IF(N494="zákl. přenesená",J494,0)</f>
        <v>0</v>
      </c>
      <c r="BH494" s="230">
        <f>IF(N494="sníž. přenesená",J494,0)</f>
        <v>0</v>
      </c>
      <c r="BI494" s="230">
        <f>IF(N494="nulová",J494,0)</f>
        <v>0</v>
      </c>
      <c r="BJ494" s="20" t="s">
        <v>23</v>
      </c>
      <c r="BK494" s="230">
        <f>ROUND(I494*H494,2)</f>
        <v>0</v>
      </c>
      <c r="BL494" s="20" t="s">
        <v>462</v>
      </c>
      <c r="BM494" s="229" t="s">
        <v>5251</v>
      </c>
    </row>
    <row r="495" s="2" customFormat="1">
      <c r="A495" s="42"/>
      <c r="B495" s="43"/>
      <c r="C495" s="44"/>
      <c r="D495" s="231" t="s">
        <v>250</v>
      </c>
      <c r="E495" s="44"/>
      <c r="F495" s="232" t="s">
        <v>11398</v>
      </c>
      <c r="G495" s="44"/>
      <c r="H495" s="44"/>
      <c r="I495" s="233"/>
      <c r="J495" s="44"/>
      <c r="K495" s="44"/>
      <c r="L495" s="48"/>
      <c r="M495" s="234"/>
      <c r="N495" s="235"/>
      <c r="O495" s="88"/>
      <c r="P495" s="88"/>
      <c r="Q495" s="88"/>
      <c r="R495" s="88"/>
      <c r="S495" s="88"/>
      <c r="T495" s="89"/>
      <c r="U495" s="42"/>
      <c r="V495" s="42"/>
      <c r="W495" s="42"/>
      <c r="X495" s="42"/>
      <c r="Y495" s="42"/>
      <c r="Z495" s="42"/>
      <c r="AA495" s="42"/>
      <c r="AB495" s="42"/>
      <c r="AC495" s="42"/>
      <c r="AD495" s="42"/>
      <c r="AE495" s="42"/>
      <c r="AT495" s="20" t="s">
        <v>250</v>
      </c>
      <c r="AU495" s="20" t="s">
        <v>113</v>
      </c>
    </row>
    <row r="496" s="2" customFormat="1" ht="16.5" customHeight="1">
      <c r="A496" s="42"/>
      <c r="B496" s="43"/>
      <c r="C496" s="280" t="s">
        <v>3336</v>
      </c>
      <c r="D496" s="280" t="s">
        <v>463</v>
      </c>
      <c r="E496" s="281" t="s">
        <v>11399</v>
      </c>
      <c r="F496" s="282" t="s">
        <v>11400</v>
      </c>
      <c r="G496" s="283" t="s">
        <v>515</v>
      </c>
      <c r="H496" s="284">
        <v>157.5</v>
      </c>
      <c r="I496" s="285"/>
      <c r="J496" s="286">
        <f>ROUND(I496*H496,2)</f>
        <v>0</v>
      </c>
      <c r="K496" s="282" t="s">
        <v>39</v>
      </c>
      <c r="L496" s="287"/>
      <c r="M496" s="288" t="s">
        <v>39</v>
      </c>
      <c r="N496" s="289" t="s">
        <v>56</v>
      </c>
      <c r="O496" s="88"/>
      <c r="P496" s="227">
        <f>O496*H496</f>
        <v>0</v>
      </c>
      <c r="Q496" s="227">
        <v>0</v>
      </c>
      <c r="R496" s="227">
        <f>Q496*H496</f>
        <v>0</v>
      </c>
      <c r="S496" s="227">
        <v>0</v>
      </c>
      <c r="T496" s="228">
        <f>S496*H496</f>
        <v>0</v>
      </c>
      <c r="U496" s="42"/>
      <c r="V496" s="42"/>
      <c r="W496" s="42"/>
      <c r="X496" s="42"/>
      <c r="Y496" s="42"/>
      <c r="Z496" s="42"/>
      <c r="AA496" s="42"/>
      <c r="AB496" s="42"/>
      <c r="AC496" s="42"/>
      <c r="AD496" s="42"/>
      <c r="AE496" s="42"/>
      <c r="AR496" s="229" t="s">
        <v>660</v>
      </c>
      <c r="AT496" s="229" t="s">
        <v>463</v>
      </c>
      <c r="AU496" s="229" t="s">
        <v>113</v>
      </c>
      <c r="AY496" s="20" t="s">
        <v>241</v>
      </c>
      <c r="BE496" s="230">
        <f>IF(N496="základní",J496,0)</f>
        <v>0</v>
      </c>
      <c r="BF496" s="230">
        <f>IF(N496="snížená",J496,0)</f>
        <v>0</v>
      </c>
      <c r="BG496" s="230">
        <f>IF(N496="zákl. přenesená",J496,0)</f>
        <v>0</v>
      </c>
      <c r="BH496" s="230">
        <f>IF(N496="sníž. přenesená",J496,0)</f>
        <v>0</v>
      </c>
      <c r="BI496" s="230">
        <f>IF(N496="nulová",J496,0)</f>
        <v>0</v>
      </c>
      <c r="BJ496" s="20" t="s">
        <v>23</v>
      </c>
      <c r="BK496" s="230">
        <f>ROUND(I496*H496,2)</f>
        <v>0</v>
      </c>
      <c r="BL496" s="20" t="s">
        <v>462</v>
      </c>
      <c r="BM496" s="229" t="s">
        <v>5125</v>
      </c>
    </row>
    <row r="497" s="14" customFormat="1">
      <c r="A497" s="14"/>
      <c r="B497" s="247"/>
      <c r="C497" s="248"/>
      <c r="D497" s="238" t="s">
        <v>252</v>
      </c>
      <c r="E497" s="248"/>
      <c r="F497" s="250" t="s">
        <v>11401</v>
      </c>
      <c r="G497" s="248"/>
      <c r="H497" s="251">
        <v>157.5</v>
      </c>
      <c r="I497" s="252"/>
      <c r="J497" s="248"/>
      <c r="K497" s="248"/>
      <c r="L497" s="253"/>
      <c r="M497" s="254"/>
      <c r="N497" s="255"/>
      <c r="O497" s="255"/>
      <c r="P497" s="255"/>
      <c r="Q497" s="255"/>
      <c r="R497" s="255"/>
      <c r="S497" s="255"/>
      <c r="T497" s="256"/>
      <c r="U497" s="14"/>
      <c r="V497" s="14"/>
      <c r="W497" s="14"/>
      <c r="X497" s="14"/>
      <c r="Y497" s="14"/>
      <c r="Z497" s="14"/>
      <c r="AA497" s="14"/>
      <c r="AB497" s="14"/>
      <c r="AC497" s="14"/>
      <c r="AD497" s="14"/>
      <c r="AE497" s="14"/>
      <c r="AT497" s="257" t="s">
        <v>252</v>
      </c>
      <c r="AU497" s="257" t="s">
        <v>113</v>
      </c>
      <c r="AV497" s="14" t="s">
        <v>93</v>
      </c>
      <c r="AW497" s="14" t="s">
        <v>4</v>
      </c>
      <c r="AX497" s="14" t="s">
        <v>23</v>
      </c>
      <c r="AY497" s="257" t="s">
        <v>241</v>
      </c>
    </row>
    <row r="498" s="2" customFormat="1" ht="16.5" customHeight="1">
      <c r="A498" s="42"/>
      <c r="B498" s="43"/>
      <c r="C498" s="280" t="s">
        <v>3342</v>
      </c>
      <c r="D498" s="280" t="s">
        <v>463</v>
      </c>
      <c r="E498" s="281" t="s">
        <v>11402</v>
      </c>
      <c r="F498" s="282" t="s">
        <v>11403</v>
      </c>
      <c r="G498" s="283" t="s">
        <v>515</v>
      </c>
      <c r="H498" s="284">
        <v>113.40000000000001</v>
      </c>
      <c r="I498" s="285"/>
      <c r="J498" s="286">
        <f>ROUND(I498*H498,2)</f>
        <v>0</v>
      </c>
      <c r="K498" s="282" t="s">
        <v>39</v>
      </c>
      <c r="L498" s="287"/>
      <c r="M498" s="288" t="s">
        <v>39</v>
      </c>
      <c r="N498" s="289" t="s">
        <v>56</v>
      </c>
      <c r="O498" s="88"/>
      <c r="P498" s="227">
        <f>O498*H498</f>
        <v>0</v>
      </c>
      <c r="Q498" s="227">
        <v>0</v>
      </c>
      <c r="R498" s="227">
        <f>Q498*H498</f>
        <v>0</v>
      </c>
      <c r="S498" s="227">
        <v>0</v>
      </c>
      <c r="T498" s="228">
        <f>S498*H498</f>
        <v>0</v>
      </c>
      <c r="U498" s="42"/>
      <c r="V498" s="42"/>
      <c r="W498" s="42"/>
      <c r="X498" s="42"/>
      <c r="Y498" s="42"/>
      <c r="Z498" s="42"/>
      <c r="AA498" s="42"/>
      <c r="AB498" s="42"/>
      <c r="AC498" s="42"/>
      <c r="AD498" s="42"/>
      <c r="AE498" s="42"/>
      <c r="AR498" s="229" t="s">
        <v>660</v>
      </c>
      <c r="AT498" s="229" t="s">
        <v>463</v>
      </c>
      <c r="AU498" s="229" t="s">
        <v>113</v>
      </c>
      <c r="AY498" s="20" t="s">
        <v>241</v>
      </c>
      <c r="BE498" s="230">
        <f>IF(N498="základní",J498,0)</f>
        <v>0</v>
      </c>
      <c r="BF498" s="230">
        <f>IF(N498="snížená",J498,0)</f>
        <v>0</v>
      </c>
      <c r="BG498" s="230">
        <f>IF(N498="zákl. přenesená",J498,0)</f>
        <v>0</v>
      </c>
      <c r="BH498" s="230">
        <f>IF(N498="sníž. přenesená",J498,0)</f>
        <v>0</v>
      </c>
      <c r="BI498" s="230">
        <f>IF(N498="nulová",J498,0)</f>
        <v>0</v>
      </c>
      <c r="BJ498" s="20" t="s">
        <v>23</v>
      </c>
      <c r="BK498" s="230">
        <f>ROUND(I498*H498,2)</f>
        <v>0</v>
      </c>
      <c r="BL498" s="20" t="s">
        <v>462</v>
      </c>
      <c r="BM498" s="229" t="s">
        <v>5169</v>
      </c>
    </row>
    <row r="499" s="14" customFormat="1">
      <c r="A499" s="14"/>
      <c r="B499" s="247"/>
      <c r="C499" s="248"/>
      <c r="D499" s="238" t="s">
        <v>252</v>
      </c>
      <c r="E499" s="248"/>
      <c r="F499" s="250" t="s">
        <v>11404</v>
      </c>
      <c r="G499" s="248"/>
      <c r="H499" s="251">
        <v>113.40000000000001</v>
      </c>
      <c r="I499" s="252"/>
      <c r="J499" s="248"/>
      <c r="K499" s="248"/>
      <c r="L499" s="253"/>
      <c r="M499" s="254"/>
      <c r="N499" s="255"/>
      <c r="O499" s="255"/>
      <c r="P499" s="255"/>
      <c r="Q499" s="255"/>
      <c r="R499" s="255"/>
      <c r="S499" s="255"/>
      <c r="T499" s="256"/>
      <c r="U499" s="14"/>
      <c r="V499" s="14"/>
      <c r="W499" s="14"/>
      <c r="X499" s="14"/>
      <c r="Y499" s="14"/>
      <c r="Z499" s="14"/>
      <c r="AA499" s="14"/>
      <c r="AB499" s="14"/>
      <c r="AC499" s="14"/>
      <c r="AD499" s="14"/>
      <c r="AE499" s="14"/>
      <c r="AT499" s="257" t="s">
        <v>252</v>
      </c>
      <c r="AU499" s="257" t="s">
        <v>113</v>
      </c>
      <c r="AV499" s="14" t="s">
        <v>93</v>
      </c>
      <c r="AW499" s="14" t="s">
        <v>4</v>
      </c>
      <c r="AX499" s="14" t="s">
        <v>23</v>
      </c>
      <c r="AY499" s="257" t="s">
        <v>241</v>
      </c>
    </row>
    <row r="500" s="2" customFormat="1" ht="16.5" customHeight="1">
      <c r="A500" s="42"/>
      <c r="B500" s="43"/>
      <c r="C500" s="280" t="s">
        <v>3347</v>
      </c>
      <c r="D500" s="280" t="s">
        <v>463</v>
      </c>
      <c r="E500" s="281" t="s">
        <v>11405</v>
      </c>
      <c r="F500" s="282" t="s">
        <v>11406</v>
      </c>
      <c r="G500" s="283" t="s">
        <v>515</v>
      </c>
      <c r="H500" s="284">
        <v>378</v>
      </c>
      <c r="I500" s="285"/>
      <c r="J500" s="286">
        <f>ROUND(I500*H500,2)</f>
        <v>0</v>
      </c>
      <c r="K500" s="282" t="s">
        <v>39</v>
      </c>
      <c r="L500" s="287"/>
      <c r="M500" s="288" t="s">
        <v>39</v>
      </c>
      <c r="N500" s="289" t="s">
        <v>56</v>
      </c>
      <c r="O500" s="88"/>
      <c r="P500" s="227">
        <f>O500*H500</f>
        <v>0</v>
      </c>
      <c r="Q500" s="227">
        <v>0</v>
      </c>
      <c r="R500" s="227">
        <f>Q500*H500</f>
        <v>0</v>
      </c>
      <c r="S500" s="227">
        <v>0</v>
      </c>
      <c r="T500" s="228">
        <f>S500*H500</f>
        <v>0</v>
      </c>
      <c r="U500" s="42"/>
      <c r="V500" s="42"/>
      <c r="W500" s="42"/>
      <c r="X500" s="42"/>
      <c r="Y500" s="42"/>
      <c r="Z500" s="42"/>
      <c r="AA500" s="42"/>
      <c r="AB500" s="42"/>
      <c r="AC500" s="42"/>
      <c r="AD500" s="42"/>
      <c r="AE500" s="42"/>
      <c r="AR500" s="229" t="s">
        <v>660</v>
      </c>
      <c r="AT500" s="229" t="s">
        <v>463</v>
      </c>
      <c r="AU500" s="229" t="s">
        <v>113</v>
      </c>
      <c r="AY500" s="20" t="s">
        <v>241</v>
      </c>
      <c r="BE500" s="230">
        <f>IF(N500="základní",J500,0)</f>
        <v>0</v>
      </c>
      <c r="BF500" s="230">
        <f>IF(N500="snížená",J500,0)</f>
        <v>0</v>
      </c>
      <c r="BG500" s="230">
        <f>IF(N500="zákl. přenesená",J500,0)</f>
        <v>0</v>
      </c>
      <c r="BH500" s="230">
        <f>IF(N500="sníž. přenesená",J500,0)</f>
        <v>0</v>
      </c>
      <c r="BI500" s="230">
        <f>IF(N500="nulová",J500,0)</f>
        <v>0</v>
      </c>
      <c r="BJ500" s="20" t="s">
        <v>23</v>
      </c>
      <c r="BK500" s="230">
        <f>ROUND(I500*H500,2)</f>
        <v>0</v>
      </c>
      <c r="BL500" s="20" t="s">
        <v>462</v>
      </c>
      <c r="BM500" s="229" t="s">
        <v>5208</v>
      </c>
    </row>
    <row r="501" s="14" customFormat="1">
      <c r="A501" s="14"/>
      <c r="B501" s="247"/>
      <c r="C501" s="248"/>
      <c r="D501" s="238" t="s">
        <v>252</v>
      </c>
      <c r="E501" s="248"/>
      <c r="F501" s="250" t="s">
        <v>11407</v>
      </c>
      <c r="G501" s="248"/>
      <c r="H501" s="251">
        <v>378</v>
      </c>
      <c r="I501" s="252"/>
      <c r="J501" s="248"/>
      <c r="K501" s="248"/>
      <c r="L501" s="253"/>
      <c r="M501" s="254"/>
      <c r="N501" s="255"/>
      <c r="O501" s="255"/>
      <c r="P501" s="255"/>
      <c r="Q501" s="255"/>
      <c r="R501" s="255"/>
      <c r="S501" s="255"/>
      <c r="T501" s="256"/>
      <c r="U501" s="14"/>
      <c r="V501" s="14"/>
      <c r="W501" s="14"/>
      <c r="X501" s="14"/>
      <c r="Y501" s="14"/>
      <c r="Z501" s="14"/>
      <c r="AA501" s="14"/>
      <c r="AB501" s="14"/>
      <c r="AC501" s="14"/>
      <c r="AD501" s="14"/>
      <c r="AE501" s="14"/>
      <c r="AT501" s="257" t="s">
        <v>252</v>
      </c>
      <c r="AU501" s="257" t="s">
        <v>113</v>
      </c>
      <c r="AV501" s="14" t="s">
        <v>93</v>
      </c>
      <c r="AW501" s="14" t="s">
        <v>4</v>
      </c>
      <c r="AX501" s="14" t="s">
        <v>23</v>
      </c>
      <c r="AY501" s="257" t="s">
        <v>241</v>
      </c>
    </row>
    <row r="502" s="2" customFormat="1" ht="16.5" customHeight="1">
      <c r="A502" s="42"/>
      <c r="B502" s="43"/>
      <c r="C502" s="280" t="s">
        <v>3353</v>
      </c>
      <c r="D502" s="280" t="s">
        <v>463</v>
      </c>
      <c r="E502" s="281" t="s">
        <v>11408</v>
      </c>
      <c r="F502" s="282" t="s">
        <v>11409</v>
      </c>
      <c r="G502" s="283" t="s">
        <v>515</v>
      </c>
      <c r="H502" s="284">
        <v>126</v>
      </c>
      <c r="I502" s="285"/>
      <c r="J502" s="286">
        <f>ROUND(I502*H502,2)</f>
        <v>0</v>
      </c>
      <c r="K502" s="282" t="s">
        <v>39</v>
      </c>
      <c r="L502" s="287"/>
      <c r="M502" s="288" t="s">
        <v>39</v>
      </c>
      <c r="N502" s="289" t="s">
        <v>56</v>
      </c>
      <c r="O502" s="88"/>
      <c r="P502" s="227">
        <f>O502*H502</f>
        <v>0</v>
      </c>
      <c r="Q502" s="227">
        <v>0</v>
      </c>
      <c r="R502" s="227">
        <f>Q502*H502</f>
        <v>0</v>
      </c>
      <c r="S502" s="227">
        <v>0</v>
      </c>
      <c r="T502" s="228">
        <f>S502*H502</f>
        <v>0</v>
      </c>
      <c r="U502" s="42"/>
      <c r="V502" s="42"/>
      <c r="W502" s="42"/>
      <c r="X502" s="42"/>
      <c r="Y502" s="42"/>
      <c r="Z502" s="42"/>
      <c r="AA502" s="42"/>
      <c r="AB502" s="42"/>
      <c r="AC502" s="42"/>
      <c r="AD502" s="42"/>
      <c r="AE502" s="42"/>
      <c r="AR502" s="229" t="s">
        <v>660</v>
      </c>
      <c r="AT502" s="229" t="s">
        <v>463</v>
      </c>
      <c r="AU502" s="229" t="s">
        <v>113</v>
      </c>
      <c r="AY502" s="20" t="s">
        <v>241</v>
      </c>
      <c r="BE502" s="230">
        <f>IF(N502="základní",J502,0)</f>
        <v>0</v>
      </c>
      <c r="BF502" s="230">
        <f>IF(N502="snížená",J502,0)</f>
        <v>0</v>
      </c>
      <c r="BG502" s="230">
        <f>IF(N502="zákl. přenesená",J502,0)</f>
        <v>0</v>
      </c>
      <c r="BH502" s="230">
        <f>IF(N502="sníž. přenesená",J502,0)</f>
        <v>0</v>
      </c>
      <c r="BI502" s="230">
        <f>IF(N502="nulová",J502,0)</f>
        <v>0</v>
      </c>
      <c r="BJ502" s="20" t="s">
        <v>23</v>
      </c>
      <c r="BK502" s="230">
        <f>ROUND(I502*H502,2)</f>
        <v>0</v>
      </c>
      <c r="BL502" s="20" t="s">
        <v>462</v>
      </c>
      <c r="BM502" s="229" t="s">
        <v>5221</v>
      </c>
    </row>
    <row r="503" s="14" customFormat="1">
      <c r="A503" s="14"/>
      <c r="B503" s="247"/>
      <c r="C503" s="248"/>
      <c r="D503" s="238" t="s">
        <v>252</v>
      </c>
      <c r="E503" s="248"/>
      <c r="F503" s="250" t="s">
        <v>11410</v>
      </c>
      <c r="G503" s="248"/>
      <c r="H503" s="251">
        <v>126</v>
      </c>
      <c r="I503" s="252"/>
      <c r="J503" s="248"/>
      <c r="K503" s="248"/>
      <c r="L503" s="253"/>
      <c r="M503" s="254"/>
      <c r="N503" s="255"/>
      <c r="O503" s="255"/>
      <c r="P503" s="255"/>
      <c r="Q503" s="255"/>
      <c r="R503" s="255"/>
      <c r="S503" s="255"/>
      <c r="T503" s="256"/>
      <c r="U503" s="14"/>
      <c r="V503" s="14"/>
      <c r="W503" s="14"/>
      <c r="X503" s="14"/>
      <c r="Y503" s="14"/>
      <c r="Z503" s="14"/>
      <c r="AA503" s="14"/>
      <c r="AB503" s="14"/>
      <c r="AC503" s="14"/>
      <c r="AD503" s="14"/>
      <c r="AE503" s="14"/>
      <c r="AT503" s="257" t="s">
        <v>252</v>
      </c>
      <c r="AU503" s="257" t="s">
        <v>113</v>
      </c>
      <c r="AV503" s="14" t="s">
        <v>93</v>
      </c>
      <c r="AW503" s="14" t="s">
        <v>4</v>
      </c>
      <c r="AX503" s="14" t="s">
        <v>23</v>
      </c>
      <c r="AY503" s="257" t="s">
        <v>241</v>
      </c>
    </row>
    <row r="504" s="2" customFormat="1" ht="16.5" customHeight="1">
      <c r="A504" s="42"/>
      <c r="B504" s="43"/>
      <c r="C504" s="280" t="s">
        <v>3359</v>
      </c>
      <c r="D504" s="280" t="s">
        <v>463</v>
      </c>
      <c r="E504" s="281" t="s">
        <v>11411</v>
      </c>
      <c r="F504" s="282" t="s">
        <v>11412</v>
      </c>
      <c r="G504" s="283" t="s">
        <v>561</v>
      </c>
      <c r="H504" s="284">
        <v>50</v>
      </c>
      <c r="I504" s="285"/>
      <c r="J504" s="286">
        <f>ROUND(I504*H504,2)</f>
        <v>0</v>
      </c>
      <c r="K504" s="282" t="s">
        <v>39</v>
      </c>
      <c r="L504" s="287"/>
      <c r="M504" s="288" t="s">
        <v>39</v>
      </c>
      <c r="N504" s="289" t="s">
        <v>56</v>
      </c>
      <c r="O504" s="88"/>
      <c r="P504" s="227">
        <f>O504*H504</f>
        <v>0</v>
      </c>
      <c r="Q504" s="227">
        <v>0</v>
      </c>
      <c r="R504" s="227">
        <f>Q504*H504</f>
        <v>0</v>
      </c>
      <c r="S504" s="227">
        <v>0</v>
      </c>
      <c r="T504" s="228">
        <f>S504*H504</f>
        <v>0</v>
      </c>
      <c r="U504" s="42"/>
      <c r="V504" s="42"/>
      <c r="W504" s="42"/>
      <c r="X504" s="42"/>
      <c r="Y504" s="42"/>
      <c r="Z504" s="42"/>
      <c r="AA504" s="42"/>
      <c r="AB504" s="42"/>
      <c r="AC504" s="42"/>
      <c r="AD504" s="42"/>
      <c r="AE504" s="42"/>
      <c r="AR504" s="229" t="s">
        <v>660</v>
      </c>
      <c r="AT504" s="229" t="s">
        <v>463</v>
      </c>
      <c r="AU504" s="229" t="s">
        <v>113</v>
      </c>
      <c r="AY504" s="20" t="s">
        <v>241</v>
      </c>
      <c r="BE504" s="230">
        <f>IF(N504="základní",J504,0)</f>
        <v>0</v>
      </c>
      <c r="BF504" s="230">
        <f>IF(N504="snížená",J504,0)</f>
        <v>0</v>
      </c>
      <c r="BG504" s="230">
        <f>IF(N504="zákl. přenesená",J504,0)</f>
        <v>0</v>
      </c>
      <c r="BH504" s="230">
        <f>IF(N504="sníž. přenesená",J504,0)</f>
        <v>0</v>
      </c>
      <c r="BI504" s="230">
        <f>IF(N504="nulová",J504,0)</f>
        <v>0</v>
      </c>
      <c r="BJ504" s="20" t="s">
        <v>23</v>
      </c>
      <c r="BK504" s="230">
        <f>ROUND(I504*H504,2)</f>
        <v>0</v>
      </c>
      <c r="BL504" s="20" t="s">
        <v>462</v>
      </c>
      <c r="BM504" s="229" t="s">
        <v>5241</v>
      </c>
    </row>
    <row r="505" s="2" customFormat="1" ht="24.15" customHeight="1">
      <c r="A505" s="42"/>
      <c r="B505" s="43"/>
      <c r="C505" s="218" t="s">
        <v>3371</v>
      </c>
      <c r="D505" s="218" t="s">
        <v>243</v>
      </c>
      <c r="E505" s="219" t="s">
        <v>11396</v>
      </c>
      <c r="F505" s="220" t="s">
        <v>11397</v>
      </c>
      <c r="G505" s="221" t="s">
        <v>515</v>
      </c>
      <c r="H505" s="222">
        <v>14</v>
      </c>
      <c r="I505" s="223"/>
      <c r="J505" s="224">
        <f>ROUND(I505*H505,2)</f>
        <v>0</v>
      </c>
      <c r="K505" s="220" t="s">
        <v>247</v>
      </c>
      <c r="L505" s="48"/>
      <c r="M505" s="225" t="s">
        <v>39</v>
      </c>
      <c r="N505" s="226" t="s">
        <v>56</v>
      </c>
      <c r="O505" s="88"/>
      <c r="P505" s="227">
        <f>O505*H505</f>
        <v>0</v>
      </c>
      <c r="Q505" s="227">
        <v>0</v>
      </c>
      <c r="R505" s="227">
        <f>Q505*H505</f>
        <v>0</v>
      </c>
      <c r="S505" s="227">
        <v>0</v>
      </c>
      <c r="T505" s="228">
        <f>S505*H505</f>
        <v>0</v>
      </c>
      <c r="U505" s="42"/>
      <c r="V505" s="42"/>
      <c r="W505" s="42"/>
      <c r="X505" s="42"/>
      <c r="Y505" s="42"/>
      <c r="Z505" s="42"/>
      <c r="AA505" s="42"/>
      <c r="AB505" s="42"/>
      <c r="AC505" s="42"/>
      <c r="AD505" s="42"/>
      <c r="AE505" s="42"/>
      <c r="AR505" s="229" t="s">
        <v>462</v>
      </c>
      <c r="AT505" s="229" t="s">
        <v>243</v>
      </c>
      <c r="AU505" s="229" t="s">
        <v>113</v>
      </c>
      <c r="AY505" s="20" t="s">
        <v>241</v>
      </c>
      <c r="BE505" s="230">
        <f>IF(N505="základní",J505,0)</f>
        <v>0</v>
      </c>
      <c r="BF505" s="230">
        <f>IF(N505="snížená",J505,0)</f>
        <v>0</v>
      </c>
      <c r="BG505" s="230">
        <f>IF(N505="zákl. přenesená",J505,0)</f>
        <v>0</v>
      </c>
      <c r="BH505" s="230">
        <f>IF(N505="sníž. přenesená",J505,0)</f>
        <v>0</v>
      </c>
      <c r="BI505" s="230">
        <f>IF(N505="nulová",J505,0)</f>
        <v>0</v>
      </c>
      <c r="BJ505" s="20" t="s">
        <v>23</v>
      </c>
      <c r="BK505" s="230">
        <f>ROUND(I505*H505,2)</f>
        <v>0</v>
      </c>
      <c r="BL505" s="20" t="s">
        <v>462</v>
      </c>
      <c r="BM505" s="229" t="s">
        <v>5271</v>
      </c>
    </row>
    <row r="506" s="2" customFormat="1">
      <c r="A506" s="42"/>
      <c r="B506" s="43"/>
      <c r="C506" s="44"/>
      <c r="D506" s="231" t="s">
        <v>250</v>
      </c>
      <c r="E506" s="44"/>
      <c r="F506" s="232" t="s">
        <v>11398</v>
      </c>
      <c r="G506" s="44"/>
      <c r="H506" s="44"/>
      <c r="I506" s="233"/>
      <c r="J506" s="44"/>
      <c r="K506" s="44"/>
      <c r="L506" s="48"/>
      <c r="M506" s="234"/>
      <c r="N506" s="235"/>
      <c r="O506" s="88"/>
      <c r="P506" s="88"/>
      <c r="Q506" s="88"/>
      <c r="R506" s="88"/>
      <c r="S506" s="88"/>
      <c r="T506" s="89"/>
      <c r="U506" s="42"/>
      <c r="V506" s="42"/>
      <c r="W506" s="42"/>
      <c r="X506" s="42"/>
      <c r="Y506" s="42"/>
      <c r="Z506" s="42"/>
      <c r="AA506" s="42"/>
      <c r="AB506" s="42"/>
      <c r="AC506" s="42"/>
      <c r="AD506" s="42"/>
      <c r="AE506" s="42"/>
      <c r="AT506" s="20" t="s">
        <v>250</v>
      </c>
      <c r="AU506" s="20" t="s">
        <v>113</v>
      </c>
    </row>
    <row r="507" s="2" customFormat="1" ht="24.15" customHeight="1">
      <c r="A507" s="42"/>
      <c r="B507" s="43"/>
      <c r="C507" s="280" t="s">
        <v>3379</v>
      </c>
      <c r="D507" s="280" t="s">
        <v>463</v>
      </c>
      <c r="E507" s="281" t="s">
        <v>11413</v>
      </c>
      <c r="F507" s="282" t="s">
        <v>11414</v>
      </c>
      <c r="G507" s="283" t="s">
        <v>515</v>
      </c>
      <c r="H507" s="284">
        <v>14.699999999999999</v>
      </c>
      <c r="I507" s="285"/>
      <c r="J507" s="286">
        <f>ROUND(I507*H507,2)</f>
        <v>0</v>
      </c>
      <c r="K507" s="282" t="s">
        <v>39</v>
      </c>
      <c r="L507" s="287"/>
      <c r="M507" s="288" t="s">
        <v>39</v>
      </c>
      <c r="N507" s="289" t="s">
        <v>56</v>
      </c>
      <c r="O507" s="88"/>
      <c r="P507" s="227">
        <f>O507*H507</f>
        <v>0</v>
      </c>
      <c r="Q507" s="227">
        <v>0</v>
      </c>
      <c r="R507" s="227">
        <f>Q507*H507</f>
        <v>0</v>
      </c>
      <c r="S507" s="227">
        <v>0</v>
      </c>
      <c r="T507" s="228">
        <f>S507*H507</f>
        <v>0</v>
      </c>
      <c r="U507" s="42"/>
      <c r="V507" s="42"/>
      <c r="W507" s="42"/>
      <c r="X507" s="42"/>
      <c r="Y507" s="42"/>
      <c r="Z507" s="42"/>
      <c r="AA507" s="42"/>
      <c r="AB507" s="42"/>
      <c r="AC507" s="42"/>
      <c r="AD507" s="42"/>
      <c r="AE507" s="42"/>
      <c r="AR507" s="229" t="s">
        <v>660</v>
      </c>
      <c r="AT507" s="229" t="s">
        <v>463</v>
      </c>
      <c r="AU507" s="229" t="s">
        <v>113</v>
      </c>
      <c r="AY507" s="20" t="s">
        <v>241</v>
      </c>
      <c r="BE507" s="230">
        <f>IF(N507="základní",J507,0)</f>
        <v>0</v>
      </c>
      <c r="BF507" s="230">
        <f>IF(N507="snížená",J507,0)</f>
        <v>0</v>
      </c>
      <c r="BG507" s="230">
        <f>IF(N507="zákl. přenesená",J507,0)</f>
        <v>0</v>
      </c>
      <c r="BH507" s="230">
        <f>IF(N507="sníž. přenesená",J507,0)</f>
        <v>0</v>
      </c>
      <c r="BI507" s="230">
        <f>IF(N507="nulová",J507,0)</f>
        <v>0</v>
      </c>
      <c r="BJ507" s="20" t="s">
        <v>23</v>
      </c>
      <c r="BK507" s="230">
        <f>ROUND(I507*H507,2)</f>
        <v>0</v>
      </c>
      <c r="BL507" s="20" t="s">
        <v>462</v>
      </c>
      <c r="BM507" s="229" t="s">
        <v>5261</v>
      </c>
    </row>
    <row r="508" s="14" customFormat="1">
      <c r="A508" s="14"/>
      <c r="B508" s="247"/>
      <c r="C508" s="248"/>
      <c r="D508" s="238" t="s">
        <v>252</v>
      </c>
      <c r="E508" s="248"/>
      <c r="F508" s="250" t="s">
        <v>11415</v>
      </c>
      <c r="G508" s="248"/>
      <c r="H508" s="251">
        <v>14.699999999999999</v>
      </c>
      <c r="I508" s="252"/>
      <c r="J508" s="248"/>
      <c r="K508" s="248"/>
      <c r="L508" s="253"/>
      <c r="M508" s="254"/>
      <c r="N508" s="255"/>
      <c r="O508" s="255"/>
      <c r="P508" s="255"/>
      <c r="Q508" s="255"/>
      <c r="R508" s="255"/>
      <c r="S508" s="255"/>
      <c r="T508" s="256"/>
      <c r="U508" s="14"/>
      <c r="V508" s="14"/>
      <c r="W508" s="14"/>
      <c r="X508" s="14"/>
      <c r="Y508" s="14"/>
      <c r="Z508" s="14"/>
      <c r="AA508" s="14"/>
      <c r="AB508" s="14"/>
      <c r="AC508" s="14"/>
      <c r="AD508" s="14"/>
      <c r="AE508" s="14"/>
      <c r="AT508" s="257" t="s">
        <v>252</v>
      </c>
      <c r="AU508" s="257" t="s">
        <v>113</v>
      </c>
      <c r="AV508" s="14" t="s">
        <v>93</v>
      </c>
      <c r="AW508" s="14" t="s">
        <v>4</v>
      </c>
      <c r="AX508" s="14" t="s">
        <v>23</v>
      </c>
      <c r="AY508" s="257" t="s">
        <v>241</v>
      </c>
    </row>
    <row r="509" s="2" customFormat="1" ht="16.5" customHeight="1">
      <c r="A509" s="42"/>
      <c r="B509" s="43"/>
      <c r="C509" s="218" t="s">
        <v>3387</v>
      </c>
      <c r="D509" s="218" t="s">
        <v>243</v>
      </c>
      <c r="E509" s="219" t="s">
        <v>11416</v>
      </c>
      <c r="F509" s="220" t="s">
        <v>11417</v>
      </c>
      <c r="G509" s="221" t="s">
        <v>561</v>
      </c>
      <c r="H509" s="222">
        <v>1701</v>
      </c>
      <c r="I509" s="223"/>
      <c r="J509" s="224">
        <f>ROUND(I509*H509,2)</f>
        <v>0</v>
      </c>
      <c r="K509" s="220" t="s">
        <v>247</v>
      </c>
      <c r="L509" s="48"/>
      <c r="M509" s="225" t="s">
        <v>39</v>
      </c>
      <c r="N509" s="226" t="s">
        <v>56</v>
      </c>
      <c r="O509" s="88"/>
      <c r="P509" s="227">
        <f>O509*H509</f>
        <v>0</v>
      </c>
      <c r="Q509" s="227">
        <v>0</v>
      </c>
      <c r="R509" s="227">
        <f>Q509*H509</f>
        <v>0</v>
      </c>
      <c r="S509" s="227">
        <v>0</v>
      </c>
      <c r="T509" s="228">
        <f>S509*H509</f>
        <v>0</v>
      </c>
      <c r="U509" s="42"/>
      <c r="V509" s="42"/>
      <c r="W509" s="42"/>
      <c r="X509" s="42"/>
      <c r="Y509" s="42"/>
      <c r="Z509" s="42"/>
      <c r="AA509" s="42"/>
      <c r="AB509" s="42"/>
      <c r="AC509" s="42"/>
      <c r="AD509" s="42"/>
      <c r="AE509" s="42"/>
      <c r="AR509" s="229" t="s">
        <v>462</v>
      </c>
      <c r="AT509" s="229" t="s">
        <v>243</v>
      </c>
      <c r="AU509" s="229" t="s">
        <v>113</v>
      </c>
      <c r="AY509" s="20" t="s">
        <v>241</v>
      </c>
      <c r="BE509" s="230">
        <f>IF(N509="základní",J509,0)</f>
        <v>0</v>
      </c>
      <c r="BF509" s="230">
        <f>IF(N509="snížená",J509,0)</f>
        <v>0</v>
      </c>
      <c r="BG509" s="230">
        <f>IF(N509="zákl. přenesená",J509,0)</f>
        <v>0</v>
      </c>
      <c r="BH509" s="230">
        <f>IF(N509="sníž. přenesená",J509,0)</f>
        <v>0</v>
      </c>
      <c r="BI509" s="230">
        <f>IF(N509="nulová",J509,0)</f>
        <v>0</v>
      </c>
      <c r="BJ509" s="20" t="s">
        <v>23</v>
      </c>
      <c r="BK509" s="230">
        <f>ROUND(I509*H509,2)</f>
        <v>0</v>
      </c>
      <c r="BL509" s="20" t="s">
        <v>462</v>
      </c>
      <c r="BM509" s="229" t="s">
        <v>5304</v>
      </c>
    </row>
    <row r="510" s="2" customFormat="1">
      <c r="A510" s="42"/>
      <c r="B510" s="43"/>
      <c r="C510" s="44"/>
      <c r="D510" s="231" t="s">
        <v>250</v>
      </c>
      <c r="E510" s="44"/>
      <c r="F510" s="232" t="s">
        <v>11418</v>
      </c>
      <c r="G510" s="44"/>
      <c r="H510" s="44"/>
      <c r="I510" s="233"/>
      <c r="J510" s="44"/>
      <c r="K510" s="44"/>
      <c r="L510" s="48"/>
      <c r="M510" s="234"/>
      <c r="N510" s="235"/>
      <c r="O510" s="88"/>
      <c r="P510" s="88"/>
      <c r="Q510" s="88"/>
      <c r="R510" s="88"/>
      <c r="S510" s="88"/>
      <c r="T510" s="89"/>
      <c r="U510" s="42"/>
      <c r="V510" s="42"/>
      <c r="W510" s="42"/>
      <c r="X510" s="42"/>
      <c r="Y510" s="42"/>
      <c r="Z510" s="42"/>
      <c r="AA510" s="42"/>
      <c r="AB510" s="42"/>
      <c r="AC510" s="42"/>
      <c r="AD510" s="42"/>
      <c r="AE510" s="42"/>
      <c r="AT510" s="20" t="s">
        <v>250</v>
      </c>
      <c r="AU510" s="20" t="s">
        <v>113</v>
      </c>
    </row>
    <row r="511" s="2" customFormat="1" ht="21.75" customHeight="1">
      <c r="A511" s="42"/>
      <c r="B511" s="43"/>
      <c r="C511" s="280" t="s">
        <v>3392</v>
      </c>
      <c r="D511" s="280" t="s">
        <v>463</v>
      </c>
      <c r="E511" s="281" t="s">
        <v>11419</v>
      </c>
      <c r="F511" s="282" t="s">
        <v>11420</v>
      </c>
      <c r="G511" s="283" t="s">
        <v>561</v>
      </c>
      <c r="H511" s="284">
        <v>1701</v>
      </c>
      <c r="I511" s="285"/>
      <c r="J511" s="286">
        <f>ROUND(I511*H511,2)</f>
        <v>0</v>
      </c>
      <c r="K511" s="282" t="s">
        <v>39</v>
      </c>
      <c r="L511" s="287"/>
      <c r="M511" s="288" t="s">
        <v>39</v>
      </c>
      <c r="N511" s="289" t="s">
        <v>56</v>
      </c>
      <c r="O511" s="88"/>
      <c r="P511" s="227">
        <f>O511*H511</f>
        <v>0</v>
      </c>
      <c r="Q511" s="227">
        <v>0</v>
      </c>
      <c r="R511" s="227">
        <f>Q511*H511</f>
        <v>0</v>
      </c>
      <c r="S511" s="227">
        <v>0</v>
      </c>
      <c r="T511" s="228">
        <f>S511*H511</f>
        <v>0</v>
      </c>
      <c r="U511" s="42"/>
      <c r="V511" s="42"/>
      <c r="W511" s="42"/>
      <c r="X511" s="42"/>
      <c r="Y511" s="42"/>
      <c r="Z511" s="42"/>
      <c r="AA511" s="42"/>
      <c r="AB511" s="42"/>
      <c r="AC511" s="42"/>
      <c r="AD511" s="42"/>
      <c r="AE511" s="42"/>
      <c r="AR511" s="229" t="s">
        <v>660</v>
      </c>
      <c r="AT511" s="229" t="s">
        <v>463</v>
      </c>
      <c r="AU511" s="229" t="s">
        <v>113</v>
      </c>
      <c r="AY511" s="20" t="s">
        <v>241</v>
      </c>
      <c r="BE511" s="230">
        <f>IF(N511="základní",J511,0)</f>
        <v>0</v>
      </c>
      <c r="BF511" s="230">
        <f>IF(N511="snížená",J511,0)</f>
        <v>0</v>
      </c>
      <c r="BG511" s="230">
        <f>IF(N511="zákl. přenesená",J511,0)</f>
        <v>0</v>
      </c>
      <c r="BH511" s="230">
        <f>IF(N511="sníž. přenesená",J511,0)</f>
        <v>0</v>
      </c>
      <c r="BI511" s="230">
        <f>IF(N511="nulová",J511,0)</f>
        <v>0</v>
      </c>
      <c r="BJ511" s="20" t="s">
        <v>23</v>
      </c>
      <c r="BK511" s="230">
        <f>ROUND(I511*H511,2)</f>
        <v>0</v>
      </c>
      <c r="BL511" s="20" t="s">
        <v>462</v>
      </c>
      <c r="BM511" s="229" t="s">
        <v>5283</v>
      </c>
    </row>
    <row r="512" s="2" customFormat="1" ht="21.75" customHeight="1">
      <c r="A512" s="42"/>
      <c r="B512" s="43"/>
      <c r="C512" s="218" t="s">
        <v>3401</v>
      </c>
      <c r="D512" s="218" t="s">
        <v>243</v>
      </c>
      <c r="E512" s="219" t="s">
        <v>11421</v>
      </c>
      <c r="F512" s="220" t="s">
        <v>11422</v>
      </c>
      <c r="G512" s="221" t="s">
        <v>515</v>
      </c>
      <c r="H512" s="222">
        <v>268</v>
      </c>
      <c r="I512" s="223"/>
      <c r="J512" s="224">
        <f>ROUND(I512*H512,2)</f>
        <v>0</v>
      </c>
      <c r="K512" s="220" t="s">
        <v>247</v>
      </c>
      <c r="L512" s="48"/>
      <c r="M512" s="225" t="s">
        <v>39</v>
      </c>
      <c r="N512" s="226" t="s">
        <v>56</v>
      </c>
      <c r="O512" s="88"/>
      <c r="P512" s="227">
        <f>O512*H512</f>
        <v>0</v>
      </c>
      <c r="Q512" s="227">
        <v>0</v>
      </c>
      <c r="R512" s="227">
        <f>Q512*H512</f>
        <v>0</v>
      </c>
      <c r="S512" s="227">
        <v>0</v>
      </c>
      <c r="T512" s="228">
        <f>S512*H512</f>
        <v>0</v>
      </c>
      <c r="U512" s="42"/>
      <c r="V512" s="42"/>
      <c r="W512" s="42"/>
      <c r="X512" s="42"/>
      <c r="Y512" s="42"/>
      <c r="Z512" s="42"/>
      <c r="AA512" s="42"/>
      <c r="AB512" s="42"/>
      <c r="AC512" s="42"/>
      <c r="AD512" s="42"/>
      <c r="AE512" s="42"/>
      <c r="AR512" s="229" t="s">
        <v>462</v>
      </c>
      <c r="AT512" s="229" t="s">
        <v>243</v>
      </c>
      <c r="AU512" s="229" t="s">
        <v>113</v>
      </c>
      <c r="AY512" s="20" t="s">
        <v>241</v>
      </c>
      <c r="BE512" s="230">
        <f>IF(N512="základní",J512,0)</f>
        <v>0</v>
      </c>
      <c r="BF512" s="230">
        <f>IF(N512="snížená",J512,0)</f>
        <v>0</v>
      </c>
      <c r="BG512" s="230">
        <f>IF(N512="zákl. přenesená",J512,0)</f>
        <v>0</v>
      </c>
      <c r="BH512" s="230">
        <f>IF(N512="sníž. přenesená",J512,0)</f>
        <v>0</v>
      </c>
      <c r="BI512" s="230">
        <f>IF(N512="nulová",J512,0)</f>
        <v>0</v>
      </c>
      <c r="BJ512" s="20" t="s">
        <v>23</v>
      </c>
      <c r="BK512" s="230">
        <f>ROUND(I512*H512,2)</f>
        <v>0</v>
      </c>
      <c r="BL512" s="20" t="s">
        <v>462</v>
      </c>
      <c r="BM512" s="229" t="s">
        <v>5335</v>
      </c>
    </row>
    <row r="513" s="2" customFormat="1">
      <c r="A513" s="42"/>
      <c r="B513" s="43"/>
      <c r="C513" s="44"/>
      <c r="D513" s="231" t="s">
        <v>250</v>
      </c>
      <c r="E513" s="44"/>
      <c r="F513" s="232" t="s">
        <v>11423</v>
      </c>
      <c r="G513" s="44"/>
      <c r="H513" s="44"/>
      <c r="I513" s="233"/>
      <c r="J513" s="44"/>
      <c r="K513" s="44"/>
      <c r="L513" s="48"/>
      <c r="M513" s="234"/>
      <c r="N513" s="235"/>
      <c r="O513" s="88"/>
      <c r="P513" s="88"/>
      <c r="Q513" s="88"/>
      <c r="R513" s="88"/>
      <c r="S513" s="88"/>
      <c r="T513" s="89"/>
      <c r="U513" s="42"/>
      <c r="V513" s="42"/>
      <c r="W513" s="42"/>
      <c r="X513" s="42"/>
      <c r="Y513" s="42"/>
      <c r="Z513" s="42"/>
      <c r="AA513" s="42"/>
      <c r="AB513" s="42"/>
      <c r="AC513" s="42"/>
      <c r="AD513" s="42"/>
      <c r="AE513" s="42"/>
      <c r="AT513" s="20" t="s">
        <v>250</v>
      </c>
      <c r="AU513" s="20" t="s">
        <v>113</v>
      </c>
    </row>
    <row r="514" s="2" customFormat="1" ht="24.15" customHeight="1">
      <c r="A514" s="42"/>
      <c r="B514" s="43"/>
      <c r="C514" s="280" t="s">
        <v>3407</v>
      </c>
      <c r="D514" s="280" t="s">
        <v>463</v>
      </c>
      <c r="E514" s="281" t="s">
        <v>11424</v>
      </c>
      <c r="F514" s="282" t="s">
        <v>11425</v>
      </c>
      <c r="G514" s="283" t="s">
        <v>515</v>
      </c>
      <c r="H514" s="284">
        <v>268</v>
      </c>
      <c r="I514" s="285"/>
      <c r="J514" s="286">
        <f>ROUND(I514*H514,2)</f>
        <v>0</v>
      </c>
      <c r="K514" s="282" t="s">
        <v>39</v>
      </c>
      <c r="L514" s="287"/>
      <c r="M514" s="288" t="s">
        <v>39</v>
      </c>
      <c r="N514" s="289" t="s">
        <v>56</v>
      </c>
      <c r="O514" s="88"/>
      <c r="P514" s="227">
        <f>O514*H514</f>
        <v>0</v>
      </c>
      <c r="Q514" s="227">
        <v>0</v>
      </c>
      <c r="R514" s="227">
        <f>Q514*H514</f>
        <v>0</v>
      </c>
      <c r="S514" s="227">
        <v>0</v>
      </c>
      <c r="T514" s="228">
        <f>S514*H514</f>
        <v>0</v>
      </c>
      <c r="U514" s="42"/>
      <c r="V514" s="42"/>
      <c r="W514" s="42"/>
      <c r="X514" s="42"/>
      <c r="Y514" s="42"/>
      <c r="Z514" s="42"/>
      <c r="AA514" s="42"/>
      <c r="AB514" s="42"/>
      <c r="AC514" s="42"/>
      <c r="AD514" s="42"/>
      <c r="AE514" s="42"/>
      <c r="AR514" s="229" t="s">
        <v>660</v>
      </c>
      <c r="AT514" s="229" t="s">
        <v>463</v>
      </c>
      <c r="AU514" s="229" t="s">
        <v>113</v>
      </c>
      <c r="AY514" s="20" t="s">
        <v>241</v>
      </c>
      <c r="BE514" s="230">
        <f>IF(N514="základní",J514,0)</f>
        <v>0</v>
      </c>
      <c r="BF514" s="230">
        <f>IF(N514="snížená",J514,0)</f>
        <v>0</v>
      </c>
      <c r="BG514" s="230">
        <f>IF(N514="zákl. přenesená",J514,0)</f>
        <v>0</v>
      </c>
      <c r="BH514" s="230">
        <f>IF(N514="sníž. přenesená",J514,0)</f>
        <v>0</v>
      </c>
      <c r="BI514" s="230">
        <f>IF(N514="nulová",J514,0)</f>
        <v>0</v>
      </c>
      <c r="BJ514" s="20" t="s">
        <v>23</v>
      </c>
      <c r="BK514" s="230">
        <f>ROUND(I514*H514,2)</f>
        <v>0</v>
      </c>
      <c r="BL514" s="20" t="s">
        <v>462</v>
      </c>
      <c r="BM514" s="229" t="s">
        <v>5319</v>
      </c>
    </row>
    <row r="515" s="2" customFormat="1" ht="16.5" customHeight="1">
      <c r="A515" s="42"/>
      <c r="B515" s="43"/>
      <c r="C515" s="280" t="s">
        <v>3414</v>
      </c>
      <c r="D515" s="280" t="s">
        <v>463</v>
      </c>
      <c r="E515" s="281" t="s">
        <v>11426</v>
      </c>
      <c r="F515" s="282" t="s">
        <v>11427</v>
      </c>
      <c r="G515" s="283" t="s">
        <v>515</v>
      </c>
      <c r="H515" s="284">
        <v>268</v>
      </c>
      <c r="I515" s="285"/>
      <c r="J515" s="286">
        <f>ROUND(I515*H515,2)</f>
        <v>0</v>
      </c>
      <c r="K515" s="282" t="s">
        <v>39</v>
      </c>
      <c r="L515" s="287"/>
      <c r="M515" s="288" t="s">
        <v>39</v>
      </c>
      <c r="N515" s="289" t="s">
        <v>56</v>
      </c>
      <c r="O515" s="88"/>
      <c r="P515" s="227">
        <f>O515*H515</f>
        <v>0</v>
      </c>
      <c r="Q515" s="227">
        <v>0</v>
      </c>
      <c r="R515" s="227">
        <f>Q515*H515</f>
        <v>0</v>
      </c>
      <c r="S515" s="227">
        <v>0</v>
      </c>
      <c r="T515" s="228">
        <f>S515*H515</f>
        <v>0</v>
      </c>
      <c r="U515" s="42"/>
      <c r="V515" s="42"/>
      <c r="W515" s="42"/>
      <c r="X515" s="42"/>
      <c r="Y515" s="42"/>
      <c r="Z515" s="42"/>
      <c r="AA515" s="42"/>
      <c r="AB515" s="42"/>
      <c r="AC515" s="42"/>
      <c r="AD515" s="42"/>
      <c r="AE515" s="42"/>
      <c r="AR515" s="229" t="s">
        <v>660</v>
      </c>
      <c r="AT515" s="229" t="s">
        <v>463</v>
      </c>
      <c r="AU515" s="229" t="s">
        <v>113</v>
      </c>
      <c r="AY515" s="20" t="s">
        <v>241</v>
      </c>
      <c r="BE515" s="230">
        <f>IF(N515="základní",J515,0)</f>
        <v>0</v>
      </c>
      <c r="BF515" s="230">
        <f>IF(N515="snížená",J515,0)</f>
        <v>0</v>
      </c>
      <c r="BG515" s="230">
        <f>IF(N515="zákl. přenesená",J515,0)</f>
        <v>0</v>
      </c>
      <c r="BH515" s="230">
        <f>IF(N515="sníž. přenesená",J515,0)</f>
        <v>0</v>
      </c>
      <c r="BI515" s="230">
        <f>IF(N515="nulová",J515,0)</f>
        <v>0</v>
      </c>
      <c r="BJ515" s="20" t="s">
        <v>23</v>
      </c>
      <c r="BK515" s="230">
        <f>ROUND(I515*H515,2)</f>
        <v>0</v>
      </c>
      <c r="BL515" s="20" t="s">
        <v>462</v>
      </c>
      <c r="BM515" s="229" t="s">
        <v>5325</v>
      </c>
    </row>
    <row r="516" s="2" customFormat="1" ht="16.5" customHeight="1">
      <c r="A516" s="42"/>
      <c r="B516" s="43"/>
      <c r="C516" s="218" t="s">
        <v>3420</v>
      </c>
      <c r="D516" s="218" t="s">
        <v>243</v>
      </c>
      <c r="E516" s="219" t="s">
        <v>11428</v>
      </c>
      <c r="F516" s="220" t="s">
        <v>11429</v>
      </c>
      <c r="G516" s="221" t="s">
        <v>10658</v>
      </c>
      <c r="H516" s="222">
        <v>1</v>
      </c>
      <c r="I516" s="223"/>
      <c r="J516" s="224">
        <f>ROUND(I516*H516,2)</f>
        <v>0</v>
      </c>
      <c r="K516" s="220" t="s">
        <v>39</v>
      </c>
      <c r="L516" s="48"/>
      <c r="M516" s="225" t="s">
        <v>39</v>
      </c>
      <c r="N516" s="226" t="s">
        <v>56</v>
      </c>
      <c r="O516" s="88"/>
      <c r="P516" s="227">
        <f>O516*H516</f>
        <v>0</v>
      </c>
      <c r="Q516" s="227">
        <v>0</v>
      </c>
      <c r="R516" s="227">
        <f>Q516*H516</f>
        <v>0</v>
      </c>
      <c r="S516" s="227">
        <v>0</v>
      </c>
      <c r="T516" s="228">
        <f>S516*H516</f>
        <v>0</v>
      </c>
      <c r="U516" s="42"/>
      <c r="V516" s="42"/>
      <c r="W516" s="42"/>
      <c r="X516" s="42"/>
      <c r="Y516" s="42"/>
      <c r="Z516" s="42"/>
      <c r="AA516" s="42"/>
      <c r="AB516" s="42"/>
      <c r="AC516" s="42"/>
      <c r="AD516" s="42"/>
      <c r="AE516" s="42"/>
      <c r="AR516" s="229" t="s">
        <v>462</v>
      </c>
      <c r="AT516" s="229" t="s">
        <v>243</v>
      </c>
      <c r="AU516" s="229" t="s">
        <v>113</v>
      </c>
      <c r="AY516" s="20" t="s">
        <v>241</v>
      </c>
      <c r="BE516" s="230">
        <f>IF(N516="základní",J516,0)</f>
        <v>0</v>
      </c>
      <c r="BF516" s="230">
        <f>IF(N516="snížená",J516,0)</f>
        <v>0</v>
      </c>
      <c r="BG516" s="230">
        <f>IF(N516="zákl. přenesená",J516,0)</f>
        <v>0</v>
      </c>
      <c r="BH516" s="230">
        <f>IF(N516="sníž. přenesená",J516,0)</f>
        <v>0</v>
      </c>
      <c r="BI516" s="230">
        <f>IF(N516="nulová",J516,0)</f>
        <v>0</v>
      </c>
      <c r="BJ516" s="20" t="s">
        <v>23</v>
      </c>
      <c r="BK516" s="230">
        <f>ROUND(I516*H516,2)</f>
        <v>0</v>
      </c>
      <c r="BL516" s="20" t="s">
        <v>462</v>
      </c>
      <c r="BM516" s="229" t="s">
        <v>5349</v>
      </c>
    </row>
    <row r="517" s="2" customFormat="1" ht="21.75" customHeight="1">
      <c r="A517" s="42"/>
      <c r="B517" s="43"/>
      <c r="C517" s="218" t="s">
        <v>3434</v>
      </c>
      <c r="D517" s="218" t="s">
        <v>243</v>
      </c>
      <c r="E517" s="219" t="s">
        <v>11430</v>
      </c>
      <c r="F517" s="220" t="s">
        <v>11431</v>
      </c>
      <c r="G517" s="221" t="s">
        <v>515</v>
      </c>
      <c r="H517" s="222">
        <v>150</v>
      </c>
      <c r="I517" s="223"/>
      <c r="J517" s="224">
        <f>ROUND(I517*H517,2)</f>
        <v>0</v>
      </c>
      <c r="K517" s="220" t="s">
        <v>247</v>
      </c>
      <c r="L517" s="48"/>
      <c r="M517" s="225" t="s">
        <v>39</v>
      </c>
      <c r="N517" s="226" t="s">
        <v>56</v>
      </c>
      <c r="O517" s="88"/>
      <c r="P517" s="227">
        <f>O517*H517</f>
        <v>0</v>
      </c>
      <c r="Q517" s="227">
        <v>0</v>
      </c>
      <c r="R517" s="227">
        <f>Q517*H517</f>
        <v>0</v>
      </c>
      <c r="S517" s="227">
        <v>0.002</v>
      </c>
      <c r="T517" s="228">
        <f>S517*H517</f>
        <v>0.29999999999999999</v>
      </c>
      <c r="U517" s="42"/>
      <c r="V517" s="42"/>
      <c r="W517" s="42"/>
      <c r="X517" s="42"/>
      <c r="Y517" s="42"/>
      <c r="Z517" s="42"/>
      <c r="AA517" s="42"/>
      <c r="AB517" s="42"/>
      <c r="AC517" s="42"/>
      <c r="AD517" s="42"/>
      <c r="AE517" s="42"/>
      <c r="AR517" s="229" t="s">
        <v>248</v>
      </c>
      <c r="AT517" s="229" t="s">
        <v>243</v>
      </c>
      <c r="AU517" s="229" t="s">
        <v>113</v>
      </c>
      <c r="AY517" s="20" t="s">
        <v>241</v>
      </c>
      <c r="BE517" s="230">
        <f>IF(N517="základní",J517,0)</f>
        <v>0</v>
      </c>
      <c r="BF517" s="230">
        <f>IF(N517="snížená",J517,0)</f>
        <v>0</v>
      </c>
      <c r="BG517" s="230">
        <f>IF(N517="zákl. přenesená",J517,0)</f>
        <v>0</v>
      </c>
      <c r="BH517" s="230">
        <f>IF(N517="sníž. přenesená",J517,0)</f>
        <v>0</v>
      </c>
      <c r="BI517" s="230">
        <f>IF(N517="nulová",J517,0)</f>
        <v>0</v>
      </c>
      <c r="BJ517" s="20" t="s">
        <v>23</v>
      </c>
      <c r="BK517" s="230">
        <f>ROUND(I517*H517,2)</f>
        <v>0</v>
      </c>
      <c r="BL517" s="20" t="s">
        <v>248</v>
      </c>
      <c r="BM517" s="229" t="s">
        <v>5394</v>
      </c>
    </row>
    <row r="518" s="2" customFormat="1">
      <c r="A518" s="42"/>
      <c r="B518" s="43"/>
      <c r="C518" s="44"/>
      <c r="D518" s="231" t="s">
        <v>250</v>
      </c>
      <c r="E518" s="44"/>
      <c r="F518" s="232" t="s">
        <v>11432</v>
      </c>
      <c r="G518" s="44"/>
      <c r="H518" s="44"/>
      <c r="I518" s="233"/>
      <c r="J518" s="44"/>
      <c r="K518" s="44"/>
      <c r="L518" s="48"/>
      <c r="M518" s="234"/>
      <c r="N518" s="235"/>
      <c r="O518" s="88"/>
      <c r="P518" s="88"/>
      <c r="Q518" s="88"/>
      <c r="R518" s="88"/>
      <c r="S518" s="88"/>
      <c r="T518" s="89"/>
      <c r="U518" s="42"/>
      <c r="V518" s="42"/>
      <c r="W518" s="42"/>
      <c r="X518" s="42"/>
      <c r="Y518" s="42"/>
      <c r="Z518" s="42"/>
      <c r="AA518" s="42"/>
      <c r="AB518" s="42"/>
      <c r="AC518" s="42"/>
      <c r="AD518" s="42"/>
      <c r="AE518" s="42"/>
      <c r="AT518" s="20" t="s">
        <v>250</v>
      </c>
      <c r="AU518" s="20" t="s">
        <v>113</v>
      </c>
    </row>
    <row r="519" s="2" customFormat="1" ht="21.75" customHeight="1">
      <c r="A519" s="42"/>
      <c r="B519" s="43"/>
      <c r="C519" s="218" t="s">
        <v>3442</v>
      </c>
      <c r="D519" s="218" t="s">
        <v>243</v>
      </c>
      <c r="E519" s="219" t="s">
        <v>11433</v>
      </c>
      <c r="F519" s="220" t="s">
        <v>11434</v>
      </c>
      <c r="G519" s="221" t="s">
        <v>515</v>
      </c>
      <c r="H519" s="222">
        <v>370</v>
      </c>
      <c r="I519" s="223"/>
      <c r="J519" s="224">
        <f>ROUND(I519*H519,2)</f>
        <v>0</v>
      </c>
      <c r="K519" s="220" t="s">
        <v>247</v>
      </c>
      <c r="L519" s="48"/>
      <c r="M519" s="225" t="s">
        <v>39</v>
      </c>
      <c r="N519" s="226" t="s">
        <v>56</v>
      </c>
      <c r="O519" s="88"/>
      <c r="P519" s="227">
        <f>O519*H519</f>
        <v>0</v>
      </c>
      <c r="Q519" s="227">
        <v>0</v>
      </c>
      <c r="R519" s="227">
        <f>Q519*H519</f>
        <v>0</v>
      </c>
      <c r="S519" s="227">
        <v>0.0060000000000000001</v>
      </c>
      <c r="T519" s="228">
        <f>S519*H519</f>
        <v>2.2200000000000002</v>
      </c>
      <c r="U519" s="42"/>
      <c r="V519" s="42"/>
      <c r="W519" s="42"/>
      <c r="X519" s="42"/>
      <c r="Y519" s="42"/>
      <c r="Z519" s="42"/>
      <c r="AA519" s="42"/>
      <c r="AB519" s="42"/>
      <c r="AC519" s="42"/>
      <c r="AD519" s="42"/>
      <c r="AE519" s="42"/>
      <c r="AR519" s="229" t="s">
        <v>248</v>
      </c>
      <c r="AT519" s="229" t="s">
        <v>243</v>
      </c>
      <c r="AU519" s="229" t="s">
        <v>113</v>
      </c>
      <c r="AY519" s="20" t="s">
        <v>241</v>
      </c>
      <c r="BE519" s="230">
        <f>IF(N519="základní",J519,0)</f>
        <v>0</v>
      </c>
      <c r="BF519" s="230">
        <f>IF(N519="snížená",J519,0)</f>
        <v>0</v>
      </c>
      <c r="BG519" s="230">
        <f>IF(N519="zákl. přenesená",J519,0)</f>
        <v>0</v>
      </c>
      <c r="BH519" s="230">
        <f>IF(N519="sníž. přenesená",J519,0)</f>
        <v>0</v>
      </c>
      <c r="BI519" s="230">
        <f>IF(N519="nulová",J519,0)</f>
        <v>0</v>
      </c>
      <c r="BJ519" s="20" t="s">
        <v>23</v>
      </c>
      <c r="BK519" s="230">
        <f>ROUND(I519*H519,2)</f>
        <v>0</v>
      </c>
      <c r="BL519" s="20" t="s">
        <v>248</v>
      </c>
      <c r="BM519" s="229" t="s">
        <v>5407</v>
      </c>
    </row>
    <row r="520" s="2" customFormat="1">
      <c r="A520" s="42"/>
      <c r="B520" s="43"/>
      <c r="C520" s="44"/>
      <c r="D520" s="231" t="s">
        <v>250</v>
      </c>
      <c r="E520" s="44"/>
      <c r="F520" s="232" t="s">
        <v>11435</v>
      </c>
      <c r="G520" s="44"/>
      <c r="H520" s="44"/>
      <c r="I520" s="233"/>
      <c r="J520" s="44"/>
      <c r="K520" s="44"/>
      <c r="L520" s="48"/>
      <c r="M520" s="234"/>
      <c r="N520" s="235"/>
      <c r="O520" s="88"/>
      <c r="P520" s="88"/>
      <c r="Q520" s="88"/>
      <c r="R520" s="88"/>
      <c r="S520" s="88"/>
      <c r="T520" s="89"/>
      <c r="U520" s="42"/>
      <c r="V520" s="42"/>
      <c r="W520" s="42"/>
      <c r="X520" s="42"/>
      <c r="Y520" s="42"/>
      <c r="Z520" s="42"/>
      <c r="AA520" s="42"/>
      <c r="AB520" s="42"/>
      <c r="AC520" s="42"/>
      <c r="AD520" s="42"/>
      <c r="AE520" s="42"/>
      <c r="AT520" s="20" t="s">
        <v>250</v>
      </c>
      <c r="AU520" s="20" t="s">
        <v>113</v>
      </c>
    </row>
    <row r="521" s="2" customFormat="1" ht="33" customHeight="1">
      <c r="A521" s="42"/>
      <c r="B521" s="43"/>
      <c r="C521" s="218" t="s">
        <v>3448</v>
      </c>
      <c r="D521" s="218" t="s">
        <v>243</v>
      </c>
      <c r="E521" s="219" t="s">
        <v>11436</v>
      </c>
      <c r="F521" s="220" t="s">
        <v>11437</v>
      </c>
      <c r="G521" s="221" t="s">
        <v>561</v>
      </c>
      <c r="H521" s="222">
        <v>118</v>
      </c>
      <c r="I521" s="223"/>
      <c r="J521" s="224">
        <f>ROUND(I521*H521,2)</f>
        <v>0</v>
      </c>
      <c r="K521" s="220" t="s">
        <v>247</v>
      </c>
      <c r="L521" s="48"/>
      <c r="M521" s="225" t="s">
        <v>39</v>
      </c>
      <c r="N521" s="226" t="s">
        <v>56</v>
      </c>
      <c r="O521" s="88"/>
      <c r="P521" s="227">
        <f>O521*H521</f>
        <v>0</v>
      </c>
      <c r="Q521" s="227">
        <v>0</v>
      </c>
      <c r="R521" s="227">
        <f>Q521*H521</f>
        <v>0</v>
      </c>
      <c r="S521" s="227">
        <v>0.001</v>
      </c>
      <c r="T521" s="228">
        <f>S521*H521</f>
        <v>0.11800000000000001</v>
      </c>
      <c r="U521" s="42"/>
      <c r="V521" s="42"/>
      <c r="W521" s="42"/>
      <c r="X521" s="42"/>
      <c r="Y521" s="42"/>
      <c r="Z521" s="42"/>
      <c r="AA521" s="42"/>
      <c r="AB521" s="42"/>
      <c r="AC521" s="42"/>
      <c r="AD521" s="42"/>
      <c r="AE521" s="42"/>
      <c r="AR521" s="229" t="s">
        <v>248</v>
      </c>
      <c r="AT521" s="229" t="s">
        <v>243</v>
      </c>
      <c r="AU521" s="229" t="s">
        <v>113</v>
      </c>
      <c r="AY521" s="20" t="s">
        <v>241</v>
      </c>
      <c r="BE521" s="230">
        <f>IF(N521="základní",J521,0)</f>
        <v>0</v>
      </c>
      <c r="BF521" s="230">
        <f>IF(N521="snížená",J521,0)</f>
        <v>0</v>
      </c>
      <c r="BG521" s="230">
        <f>IF(N521="zákl. přenesená",J521,0)</f>
        <v>0</v>
      </c>
      <c r="BH521" s="230">
        <f>IF(N521="sníž. přenesená",J521,0)</f>
        <v>0</v>
      </c>
      <c r="BI521" s="230">
        <f>IF(N521="nulová",J521,0)</f>
        <v>0</v>
      </c>
      <c r="BJ521" s="20" t="s">
        <v>23</v>
      </c>
      <c r="BK521" s="230">
        <f>ROUND(I521*H521,2)</f>
        <v>0</v>
      </c>
      <c r="BL521" s="20" t="s">
        <v>248</v>
      </c>
      <c r="BM521" s="229" t="s">
        <v>5420</v>
      </c>
    </row>
    <row r="522" s="2" customFormat="1">
      <c r="A522" s="42"/>
      <c r="B522" s="43"/>
      <c r="C522" s="44"/>
      <c r="D522" s="231" t="s">
        <v>250</v>
      </c>
      <c r="E522" s="44"/>
      <c r="F522" s="232" t="s">
        <v>11438</v>
      </c>
      <c r="G522" s="44"/>
      <c r="H522" s="44"/>
      <c r="I522" s="233"/>
      <c r="J522" s="44"/>
      <c r="K522" s="44"/>
      <c r="L522" s="48"/>
      <c r="M522" s="234"/>
      <c r="N522" s="235"/>
      <c r="O522" s="88"/>
      <c r="P522" s="88"/>
      <c r="Q522" s="88"/>
      <c r="R522" s="88"/>
      <c r="S522" s="88"/>
      <c r="T522" s="89"/>
      <c r="U522" s="42"/>
      <c r="V522" s="42"/>
      <c r="W522" s="42"/>
      <c r="X522" s="42"/>
      <c r="Y522" s="42"/>
      <c r="Z522" s="42"/>
      <c r="AA522" s="42"/>
      <c r="AB522" s="42"/>
      <c r="AC522" s="42"/>
      <c r="AD522" s="42"/>
      <c r="AE522" s="42"/>
      <c r="AT522" s="20" t="s">
        <v>250</v>
      </c>
      <c r="AU522" s="20" t="s">
        <v>113</v>
      </c>
    </row>
    <row r="523" s="2" customFormat="1" ht="33" customHeight="1">
      <c r="A523" s="42"/>
      <c r="B523" s="43"/>
      <c r="C523" s="218" t="s">
        <v>3452</v>
      </c>
      <c r="D523" s="218" t="s">
        <v>243</v>
      </c>
      <c r="E523" s="219" t="s">
        <v>11439</v>
      </c>
      <c r="F523" s="220" t="s">
        <v>11440</v>
      </c>
      <c r="G523" s="221" t="s">
        <v>561</v>
      </c>
      <c r="H523" s="222">
        <v>4</v>
      </c>
      <c r="I523" s="223"/>
      <c r="J523" s="224">
        <f>ROUND(I523*H523,2)</f>
        <v>0</v>
      </c>
      <c r="K523" s="220" t="s">
        <v>247</v>
      </c>
      <c r="L523" s="48"/>
      <c r="M523" s="225" t="s">
        <v>39</v>
      </c>
      <c r="N523" s="226" t="s">
        <v>56</v>
      </c>
      <c r="O523" s="88"/>
      <c r="P523" s="227">
        <f>O523*H523</f>
        <v>0</v>
      </c>
      <c r="Q523" s="227">
        <v>0</v>
      </c>
      <c r="R523" s="227">
        <f>Q523*H523</f>
        <v>0</v>
      </c>
      <c r="S523" s="227">
        <v>0.002</v>
      </c>
      <c r="T523" s="228">
        <f>S523*H523</f>
        <v>0.0080000000000000002</v>
      </c>
      <c r="U523" s="42"/>
      <c r="V523" s="42"/>
      <c r="W523" s="42"/>
      <c r="X523" s="42"/>
      <c r="Y523" s="42"/>
      <c r="Z523" s="42"/>
      <c r="AA523" s="42"/>
      <c r="AB523" s="42"/>
      <c r="AC523" s="42"/>
      <c r="AD523" s="42"/>
      <c r="AE523" s="42"/>
      <c r="AR523" s="229" t="s">
        <v>248</v>
      </c>
      <c r="AT523" s="229" t="s">
        <v>243</v>
      </c>
      <c r="AU523" s="229" t="s">
        <v>113</v>
      </c>
      <c r="AY523" s="20" t="s">
        <v>241</v>
      </c>
      <c r="BE523" s="230">
        <f>IF(N523="základní",J523,0)</f>
        <v>0</v>
      </c>
      <c r="BF523" s="230">
        <f>IF(N523="snížená",J523,0)</f>
        <v>0</v>
      </c>
      <c r="BG523" s="230">
        <f>IF(N523="zákl. přenesená",J523,0)</f>
        <v>0</v>
      </c>
      <c r="BH523" s="230">
        <f>IF(N523="sníž. přenesená",J523,0)</f>
        <v>0</v>
      </c>
      <c r="BI523" s="230">
        <f>IF(N523="nulová",J523,0)</f>
        <v>0</v>
      </c>
      <c r="BJ523" s="20" t="s">
        <v>23</v>
      </c>
      <c r="BK523" s="230">
        <f>ROUND(I523*H523,2)</f>
        <v>0</v>
      </c>
      <c r="BL523" s="20" t="s">
        <v>248</v>
      </c>
      <c r="BM523" s="229" t="s">
        <v>5432</v>
      </c>
    </row>
    <row r="524" s="2" customFormat="1">
      <c r="A524" s="42"/>
      <c r="B524" s="43"/>
      <c r="C524" s="44"/>
      <c r="D524" s="231" t="s">
        <v>250</v>
      </c>
      <c r="E524" s="44"/>
      <c r="F524" s="232" t="s">
        <v>11441</v>
      </c>
      <c r="G524" s="44"/>
      <c r="H524" s="44"/>
      <c r="I524" s="233"/>
      <c r="J524" s="44"/>
      <c r="K524" s="44"/>
      <c r="L524" s="48"/>
      <c r="M524" s="234"/>
      <c r="N524" s="235"/>
      <c r="O524" s="88"/>
      <c r="P524" s="88"/>
      <c r="Q524" s="88"/>
      <c r="R524" s="88"/>
      <c r="S524" s="88"/>
      <c r="T524" s="89"/>
      <c r="U524" s="42"/>
      <c r="V524" s="42"/>
      <c r="W524" s="42"/>
      <c r="X524" s="42"/>
      <c r="Y524" s="42"/>
      <c r="Z524" s="42"/>
      <c r="AA524" s="42"/>
      <c r="AB524" s="42"/>
      <c r="AC524" s="42"/>
      <c r="AD524" s="42"/>
      <c r="AE524" s="42"/>
      <c r="AT524" s="20" t="s">
        <v>250</v>
      </c>
      <c r="AU524" s="20" t="s">
        <v>113</v>
      </c>
    </row>
    <row r="525" s="2" customFormat="1" ht="24.15" customHeight="1">
      <c r="A525" s="42"/>
      <c r="B525" s="43"/>
      <c r="C525" s="218" t="s">
        <v>3456</v>
      </c>
      <c r="D525" s="218" t="s">
        <v>243</v>
      </c>
      <c r="E525" s="219" t="s">
        <v>11442</v>
      </c>
      <c r="F525" s="220" t="s">
        <v>11443</v>
      </c>
      <c r="G525" s="221" t="s">
        <v>561</v>
      </c>
      <c r="H525" s="222">
        <v>6</v>
      </c>
      <c r="I525" s="223"/>
      <c r="J525" s="224">
        <f>ROUND(I525*H525,2)</f>
        <v>0</v>
      </c>
      <c r="K525" s="220" t="s">
        <v>247</v>
      </c>
      <c r="L525" s="48"/>
      <c r="M525" s="225" t="s">
        <v>39</v>
      </c>
      <c r="N525" s="226" t="s">
        <v>56</v>
      </c>
      <c r="O525" s="88"/>
      <c r="P525" s="227">
        <f>O525*H525</f>
        <v>0</v>
      </c>
      <c r="Q525" s="227">
        <v>0</v>
      </c>
      <c r="R525" s="227">
        <f>Q525*H525</f>
        <v>0</v>
      </c>
      <c r="S525" s="227">
        <v>0.032000000000000001</v>
      </c>
      <c r="T525" s="228">
        <f>S525*H525</f>
        <v>0.192</v>
      </c>
      <c r="U525" s="42"/>
      <c r="V525" s="42"/>
      <c r="W525" s="42"/>
      <c r="X525" s="42"/>
      <c r="Y525" s="42"/>
      <c r="Z525" s="42"/>
      <c r="AA525" s="42"/>
      <c r="AB525" s="42"/>
      <c r="AC525" s="42"/>
      <c r="AD525" s="42"/>
      <c r="AE525" s="42"/>
      <c r="AR525" s="229" t="s">
        <v>248</v>
      </c>
      <c r="AT525" s="229" t="s">
        <v>243</v>
      </c>
      <c r="AU525" s="229" t="s">
        <v>113</v>
      </c>
      <c r="AY525" s="20" t="s">
        <v>241</v>
      </c>
      <c r="BE525" s="230">
        <f>IF(N525="základní",J525,0)</f>
        <v>0</v>
      </c>
      <c r="BF525" s="230">
        <f>IF(N525="snížená",J525,0)</f>
        <v>0</v>
      </c>
      <c r="BG525" s="230">
        <f>IF(N525="zákl. přenesená",J525,0)</f>
        <v>0</v>
      </c>
      <c r="BH525" s="230">
        <f>IF(N525="sníž. přenesená",J525,0)</f>
        <v>0</v>
      </c>
      <c r="BI525" s="230">
        <f>IF(N525="nulová",J525,0)</f>
        <v>0</v>
      </c>
      <c r="BJ525" s="20" t="s">
        <v>23</v>
      </c>
      <c r="BK525" s="230">
        <f>ROUND(I525*H525,2)</f>
        <v>0</v>
      </c>
      <c r="BL525" s="20" t="s">
        <v>248</v>
      </c>
      <c r="BM525" s="229" t="s">
        <v>5457</v>
      </c>
    </row>
    <row r="526" s="2" customFormat="1">
      <c r="A526" s="42"/>
      <c r="B526" s="43"/>
      <c r="C526" s="44"/>
      <c r="D526" s="231" t="s">
        <v>250</v>
      </c>
      <c r="E526" s="44"/>
      <c r="F526" s="232" t="s">
        <v>11444</v>
      </c>
      <c r="G526" s="44"/>
      <c r="H526" s="44"/>
      <c r="I526" s="233"/>
      <c r="J526" s="44"/>
      <c r="K526" s="44"/>
      <c r="L526" s="48"/>
      <c r="M526" s="234"/>
      <c r="N526" s="235"/>
      <c r="O526" s="88"/>
      <c r="P526" s="88"/>
      <c r="Q526" s="88"/>
      <c r="R526" s="88"/>
      <c r="S526" s="88"/>
      <c r="T526" s="89"/>
      <c r="U526" s="42"/>
      <c r="V526" s="42"/>
      <c r="W526" s="42"/>
      <c r="X526" s="42"/>
      <c r="Y526" s="42"/>
      <c r="Z526" s="42"/>
      <c r="AA526" s="42"/>
      <c r="AB526" s="42"/>
      <c r="AC526" s="42"/>
      <c r="AD526" s="42"/>
      <c r="AE526" s="42"/>
      <c r="AT526" s="20" t="s">
        <v>250</v>
      </c>
      <c r="AU526" s="20" t="s">
        <v>113</v>
      </c>
    </row>
    <row r="527" s="2" customFormat="1" ht="24.15" customHeight="1">
      <c r="A527" s="42"/>
      <c r="B527" s="43"/>
      <c r="C527" s="218" t="s">
        <v>3481</v>
      </c>
      <c r="D527" s="218" t="s">
        <v>243</v>
      </c>
      <c r="E527" s="219" t="s">
        <v>11445</v>
      </c>
      <c r="F527" s="220" t="s">
        <v>11446</v>
      </c>
      <c r="G527" s="221" t="s">
        <v>145</v>
      </c>
      <c r="H527" s="222">
        <v>3.6000000000000001</v>
      </c>
      <c r="I527" s="223"/>
      <c r="J527" s="224">
        <f>ROUND(I527*H527,2)</f>
        <v>0</v>
      </c>
      <c r="K527" s="220" t="s">
        <v>247</v>
      </c>
      <c r="L527" s="48"/>
      <c r="M527" s="225" t="s">
        <v>39</v>
      </c>
      <c r="N527" s="226" t="s">
        <v>56</v>
      </c>
      <c r="O527" s="88"/>
      <c r="P527" s="227">
        <f>O527*H527</f>
        <v>0</v>
      </c>
      <c r="Q527" s="227">
        <v>0</v>
      </c>
      <c r="R527" s="227">
        <f>Q527*H527</f>
        <v>0</v>
      </c>
      <c r="S527" s="227">
        <v>0</v>
      </c>
      <c r="T527" s="228">
        <f>S527*H527</f>
        <v>0</v>
      </c>
      <c r="U527" s="42"/>
      <c r="V527" s="42"/>
      <c r="W527" s="42"/>
      <c r="X527" s="42"/>
      <c r="Y527" s="42"/>
      <c r="Z527" s="42"/>
      <c r="AA527" s="42"/>
      <c r="AB527" s="42"/>
      <c r="AC527" s="42"/>
      <c r="AD527" s="42"/>
      <c r="AE527" s="42"/>
      <c r="AR527" s="229" t="s">
        <v>462</v>
      </c>
      <c r="AT527" s="229" t="s">
        <v>243</v>
      </c>
      <c r="AU527" s="229" t="s">
        <v>113</v>
      </c>
      <c r="AY527" s="20" t="s">
        <v>241</v>
      </c>
      <c r="BE527" s="230">
        <f>IF(N527="základní",J527,0)</f>
        <v>0</v>
      </c>
      <c r="BF527" s="230">
        <f>IF(N527="snížená",J527,0)</f>
        <v>0</v>
      </c>
      <c r="BG527" s="230">
        <f>IF(N527="zákl. přenesená",J527,0)</f>
        <v>0</v>
      </c>
      <c r="BH527" s="230">
        <f>IF(N527="sníž. přenesená",J527,0)</f>
        <v>0</v>
      </c>
      <c r="BI527" s="230">
        <f>IF(N527="nulová",J527,0)</f>
        <v>0</v>
      </c>
      <c r="BJ527" s="20" t="s">
        <v>23</v>
      </c>
      <c r="BK527" s="230">
        <f>ROUND(I527*H527,2)</f>
        <v>0</v>
      </c>
      <c r="BL527" s="20" t="s">
        <v>462</v>
      </c>
      <c r="BM527" s="229" t="s">
        <v>5481</v>
      </c>
    </row>
    <row r="528" s="2" customFormat="1">
      <c r="A528" s="42"/>
      <c r="B528" s="43"/>
      <c r="C528" s="44"/>
      <c r="D528" s="231" t="s">
        <v>250</v>
      </c>
      <c r="E528" s="44"/>
      <c r="F528" s="232" t="s">
        <v>11447</v>
      </c>
      <c r="G528" s="44"/>
      <c r="H528" s="44"/>
      <c r="I528" s="233"/>
      <c r="J528" s="44"/>
      <c r="K528" s="44"/>
      <c r="L528" s="48"/>
      <c r="M528" s="234"/>
      <c r="N528" s="235"/>
      <c r="O528" s="88"/>
      <c r="P528" s="88"/>
      <c r="Q528" s="88"/>
      <c r="R528" s="88"/>
      <c r="S528" s="88"/>
      <c r="T528" s="89"/>
      <c r="U528" s="42"/>
      <c r="V528" s="42"/>
      <c r="W528" s="42"/>
      <c r="X528" s="42"/>
      <c r="Y528" s="42"/>
      <c r="Z528" s="42"/>
      <c r="AA528" s="42"/>
      <c r="AB528" s="42"/>
      <c r="AC528" s="42"/>
      <c r="AD528" s="42"/>
      <c r="AE528" s="42"/>
      <c r="AT528" s="20" t="s">
        <v>250</v>
      </c>
      <c r="AU528" s="20" t="s">
        <v>113</v>
      </c>
    </row>
    <row r="529" s="2" customFormat="1" ht="16.5" customHeight="1">
      <c r="A529" s="42"/>
      <c r="B529" s="43"/>
      <c r="C529" s="280" t="s">
        <v>3491</v>
      </c>
      <c r="D529" s="280" t="s">
        <v>463</v>
      </c>
      <c r="E529" s="281" t="s">
        <v>11448</v>
      </c>
      <c r="F529" s="282" t="s">
        <v>11449</v>
      </c>
      <c r="G529" s="283" t="s">
        <v>145</v>
      </c>
      <c r="H529" s="284">
        <v>3.6000000000000001</v>
      </c>
      <c r="I529" s="285"/>
      <c r="J529" s="286">
        <f>ROUND(I529*H529,2)</f>
        <v>0</v>
      </c>
      <c r="K529" s="282" t="s">
        <v>39</v>
      </c>
      <c r="L529" s="287"/>
      <c r="M529" s="288" t="s">
        <v>39</v>
      </c>
      <c r="N529" s="289" t="s">
        <v>56</v>
      </c>
      <c r="O529" s="88"/>
      <c r="P529" s="227">
        <f>O529*H529</f>
        <v>0</v>
      </c>
      <c r="Q529" s="227">
        <v>0</v>
      </c>
      <c r="R529" s="227">
        <f>Q529*H529</f>
        <v>0</v>
      </c>
      <c r="S529" s="227">
        <v>0</v>
      </c>
      <c r="T529" s="228">
        <f>S529*H529</f>
        <v>0</v>
      </c>
      <c r="U529" s="42"/>
      <c r="V529" s="42"/>
      <c r="W529" s="42"/>
      <c r="X529" s="42"/>
      <c r="Y529" s="42"/>
      <c r="Z529" s="42"/>
      <c r="AA529" s="42"/>
      <c r="AB529" s="42"/>
      <c r="AC529" s="42"/>
      <c r="AD529" s="42"/>
      <c r="AE529" s="42"/>
      <c r="AR529" s="229" t="s">
        <v>660</v>
      </c>
      <c r="AT529" s="229" t="s">
        <v>463</v>
      </c>
      <c r="AU529" s="229" t="s">
        <v>113</v>
      </c>
      <c r="AY529" s="20" t="s">
        <v>241</v>
      </c>
      <c r="BE529" s="230">
        <f>IF(N529="základní",J529,0)</f>
        <v>0</v>
      </c>
      <c r="BF529" s="230">
        <f>IF(N529="snížená",J529,0)</f>
        <v>0</v>
      </c>
      <c r="BG529" s="230">
        <f>IF(N529="zákl. přenesená",J529,0)</f>
        <v>0</v>
      </c>
      <c r="BH529" s="230">
        <f>IF(N529="sníž. přenesená",J529,0)</f>
        <v>0</v>
      </c>
      <c r="BI529" s="230">
        <f>IF(N529="nulová",J529,0)</f>
        <v>0</v>
      </c>
      <c r="BJ529" s="20" t="s">
        <v>23</v>
      </c>
      <c r="BK529" s="230">
        <f>ROUND(I529*H529,2)</f>
        <v>0</v>
      </c>
      <c r="BL529" s="20" t="s">
        <v>462</v>
      </c>
      <c r="BM529" s="229" t="s">
        <v>5469</v>
      </c>
    </row>
    <row r="530" s="2" customFormat="1" ht="24.15" customHeight="1">
      <c r="A530" s="42"/>
      <c r="B530" s="43"/>
      <c r="C530" s="218" t="s">
        <v>3496</v>
      </c>
      <c r="D530" s="218" t="s">
        <v>243</v>
      </c>
      <c r="E530" s="219" t="s">
        <v>11450</v>
      </c>
      <c r="F530" s="220" t="s">
        <v>11451</v>
      </c>
      <c r="G530" s="221" t="s">
        <v>430</v>
      </c>
      <c r="H530" s="222">
        <v>2.8999999999999999</v>
      </c>
      <c r="I530" s="223"/>
      <c r="J530" s="224">
        <f>ROUND(I530*H530,2)</f>
        <v>0</v>
      </c>
      <c r="K530" s="220" t="s">
        <v>39</v>
      </c>
      <c r="L530" s="48"/>
      <c r="M530" s="225" t="s">
        <v>39</v>
      </c>
      <c r="N530" s="226" t="s">
        <v>56</v>
      </c>
      <c r="O530" s="88"/>
      <c r="P530" s="227">
        <f>O530*H530</f>
        <v>0</v>
      </c>
      <c r="Q530" s="227">
        <v>0</v>
      </c>
      <c r="R530" s="227">
        <f>Q530*H530</f>
        <v>0</v>
      </c>
      <c r="S530" s="227">
        <v>0</v>
      </c>
      <c r="T530" s="228">
        <f>S530*H530</f>
        <v>0</v>
      </c>
      <c r="U530" s="42"/>
      <c r="V530" s="42"/>
      <c r="W530" s="42"/>
      <c r="X530" s="42"/>
      <c r="Y530" s="42"/>
      <c r="Z530" s="42"/>
      <c r="AA530" s="42"/>
      <c r="AB530" s="42"/>
      <c r="AC530" s="42"/>
      <c r="AD530" s="42"/>
      <c r="AE530" s="42"/>
      <c r="AR530" s="229" t="s">
        <v>462</v>
      </c>
      <c r="AT530" s="229" t="s">
        <v>243</v>
      </c>
      <c r="AU530" s="229" t="s">
        <v>113</v>
      </c>
      <c r="AY530" s="20" t="s">
        <v>241</v>
      </c>
      <c r="BE530" s="230">
        <f>IF(N530="základní",J530,0)</f>
        <v>0</v>
      </c>
      <c r="BF530" s="230">
        <f>IF(N530="snížená",J530,0)</f>
        <v>0</v>
      </c>
      <c r="BG530" s="230">
        <f>IF(N530="zákl. přenesená",J530,0)</f>
        <v>0</v>
      </c>
      <c r="BH530" s="230">
        <f>IF(N530="sníž. přenesená",J530,0)</f>
        <v>0</v>
      </c>
      <c r="BI530" s="230">
        <f>IF(N530="nulová",J530,0)</f>
        <v>0</v>
      </c>
      <c r="BJ530" s="20" t="s">
        <v>23</v>
      </c>
      <c r="BK530" s="230">
        <f>ROUND(I530*H530,2)</f>
        <v>0</v>
      </c>
      <c r="BL530" s="20" t="s">
        <v>462</v>
      </c>
      <c r="BM530" s="229" t="s">
        <v>5490</v>
      </c>
    </row>
    <row r="531" s="2" customFormat="1" ht="24.15" customHeight="1">
      <c r="A531" s="42"/>
      <c r="B531" s="43"/>
      <c r="C531" s="218" t="s">
        <v>3501</v>
      </c>
      <c r="D531" s="218" t="s">
        <v>243</v>
      </c>
      <c r="E531" s="219" t="s">
        <v>11452</v>
      </c>
      <c r="F531" s="220" t="s">
        <v>11453</v>
      </c>
      <c r="G531" s="221" t="s">
        <v>561</v>
      </c>
      <c r="H531" s="222">
        <v>1</v>
      </c>
      <c r="I531" s="223"/>
      <c r="J531" s="224">
        <f>ROUND(I531*H531,2)</f>
        <v>0</v>
      </c>
      <c r="K531" s="220" t="s">
        <v>247</v>
      </c>
      <c r="L531" s="48"/>
      <c r="M531" s="225" t="s">
        <v>39</v>
      </c>
      <c r="N531" s="226" t="s">
        <v>56</v>
      </c>
      <c r="O531" s="88"/>
      <c r="P531" s="227">
        <f>O531*H531</f>
        <v>0</v>
      </c>
      <c r="Q531" s="227">
        <v>0</v>
      </c>
      <c r="R531" s="227">
        <f>Q531*H531</f>
        <v>0</v>
      </c>
      <c r="S531" s="227">
        <v>0</v>
      </c>
      <c r="T531" s="228">
        <f>S531*H531</f>
        <v>0</v>
      </c>
      <c r="U531" s="42"/>
      <c r="V531" s="42"/>
      <c r="W531" s="42"/>
      <c r="X531" s="42"/>
      <c r="Y531" s="42"/>
      <c r="Z531" s="42"/>
      <c r="AA531" s="42"/>
      <c r="AB531" s="42"/>
      <c r="AC531" s="42"/>
      <c r="AD531" s="42"/>
      <c r="AE531" s="42"/>
      <c r="AR531" s="229" t="s">
        <v>462</v>
      </c>
      <c r="AT531" s="229" t="s">
        <v>243</v>
      </c>
      <c r="AU531" s="229" t="s">
        <v>113</v>
      </c>
      <c r="AY531" s="20" t="s">
        <v>241</v>
      </c>
      <c r="BE531" s="230">
        <f>IF(N531="základní",J531,0)</f>
        <v>0</v>
      </c>
      <c r="BF531" s="230">
        <f>IF(N531="snížená",J531,0)</f>
        <v>0</v>
      </c>
      <c r="BG531" s="230">
        <f>IF(N531="zákl. přenesená",J531,0)</f>
        <v>0</v>
      </c>
      <c r="BH531" s="230">
        <f>IF(N531="sníž. přenesená",J531,0)</f>
        <v>0</v>
      </c>
      <c r="BI531" s="230">
        <f>IF(N531="nulová",J531,0)</f>
        <v>0</v>
      </c>
      <c r="BJ531" s="20" t="s">
        <v>23</v>
      </c>
      <c r="BK531" s="230">
        <f>ROUND(I531*H531,2)</f>
        <v>0</v>
      </c>
      <c r="BL531" s="20" t="s">
        <v>462</v>
      </c>
      <c r="BM531" s="229" t="s">
        <v>5504</v>
      </c>
    </row>
    <row r="532" s="2" customFormat="1">
      <c r="A532" s="42"/>
      <c r="B532" s="43"/>
      <c r="C532" s="44"/>
      <c r="D532" s="231" t="s">
        <v>250</v>
      </c>
      <c r="E532" s="44"/>
      <c r="F532" s="232" t="s">
        <v>11454</v>
      </c>
      <c r="G532" s="44"/>
      <c r="H532" s="44"/>
      <c r="I532" s="233"/>
      <c r="J532" s="44"/>
      <c r="K532" s="44"/>
      <c r="L532" s="48"/>
      <c r="M532" s="234"/>
      <c r="N532" s="235"/>
      <c r="O532" s="88"/>
      <c r="P532" s="88"/>
      <c r="Q532" s="88"/>
      <c r="R532" s="88"/>
      <c r="S532" s="88"/>
      <c r="T532" s="89"/>
      <c r="U532" s="42"/>
      <c r="V532" s="42"/>
      <c r="W532" s="42"/>
      <c r="X532" s="42"/>
      <c r="Y532" s="42"/>
      <c r="Z532" s="42"/>
      <c r="AA532" s="42"/>
      <c r="AB532" s="42"/>
      <c r="AC532" s="42"/>
      <c r="AD532" s="42"/>
      <c r="AE532" s="42"/>
      <c r="AT532" s="20" t="s">
        <v>250</v>
      </c>
      <c r="AU532" s="20" t="s">
        <v>113</v>
      </c>
    </row>
    <row r="533" s="2" customFormat="1" ht="33" customHeight="1">
      <c r="A533" s="42"/>
      <c r="B533" s="43"/>
      <c r="C533" s="218" t="s">
        <v>3506</v>
      </c>
      <c r="D533" s="218" t="s">
        <v>243</v>
      </c>
      <c r="E533" s="219" t="s">
        <v>11455</v>
      </c>
      <c r="F533" s="220" t="s">
        <v>11456</v>
      </c>
      <c r="G533" s="221" t="s">
        <v>561</v>
      </c>
      <c r="H533" s="222">
        <v>6</v>
      </c>
      <c r="I533" s="223"/>
      <c r="J533" s="224">
        <f>ROUND(I533*H533,2)</f>
        <v>0</v>
      </c>
      <c r="K533" s="220" t="s">
        <v>247</v>
      </c>
      <c r="L533" s="48"/>
      <c r="M533" s="225" t="s">
        <v>39</v>
      </c>
      <c r="N533" s="226" t="s">
        <v>56</v>
      </c>
      <c r="O533" s="88"/>
      <c r="P533" s="227">
        <f>O533*H533</f>
        <v>0</v>
      </c>
      <c r="Q533" s="227">
        <v>0</v>
      </c>
      <c r="R533" s="227">
        <f>Q533*H533</f>
        <v>0</v>
      </c>
      <c r="S533" s="227">
        <v>0</v>
      </c>
      <c r="T533" s="228">
        <f>S533*H533</f>
        <v>0</v>
      </c>
      <c r="U533" s="42"/>
      <c r="V533" s="42"/>
      <c r="W533" s="42"/>
      <c r="X533" s="42"/>
      <c r="Y533" s="42"/>
      <c r="Z533" s="42"/>
      <c r="AA533" s="42"/>
      <c r="AB533" s="42"/>
      <c r="AC533" s="42"/>
      <c r="AD533" s="42"/>
      <c r="AE533" s="42"/>
      <c r="AR533" s="229" t="s">
        <v>462</v>
      </c>
      <c r="AT533" s="229" t="s">
        <v>243</v>
      </c>
      <c r="AU533" s="229" t="s">
        <v>113</v>
      </c>
      <c r="AY533" s="20" t="s">
        <v>241</v>
      </c>
      <c r="BE533" s="230">
        <f>IF(N533="základní",J533,0)</f>
        <v>0</v>
      </c>
      <c r="BF533" s="230">
        <f>IF(N533="snížená",J533,0)</f>
        <v>0</v>
      </c>
      <c r="BG533" s="230">
        <f>IF(N533="zákl. přenesená",J533,0)</f>
        <v>0</v>
      </c>
      <c r="BH533" s="230">
        <f>IF(N533="sníž. přenesená",J533,0)</f>
        <v>0</v>
      </c>
      <c r="BI533" s="230">
        <f>IF(N533="nulová",J533,0)</f>
        <v>0</v>
      </c>
      <c r="BJ533" s="20" t="s">
        <v>23</v>
      </c>
      <c r="BK533" s="230">
        <f>ROUND(I533*H533,2)</f>
        <v>0</v>
      </c>
      <c r="BL533" s="20" t="s">
        <v>462</v>
      </c>
      <c r="BM533" s="229" t="s">
        <v>5515</v>
      </c>
    </row>
    <row r="534" s="2" customFormat="1">
      <c r="A534" s="42"/>
      <c r="B534" s="43"/>
      <c r="C534" s="44"/>
      <c r="D534" s="231" t="s">
        <v>250</v>
      </c>
      <c r="E534" s="44"/>
      <c r="F534" s="232" t="s">
        <v>11457</v>
      </c>
      <c r="G534" s="44"/>
      <c r="H534" s="44"/>
      <c r="I534" s="233"/>
      <c r="J534" s="44"/>
      <c r="K534" s="44"/>
      <c r="L534" s="48"/>
      <c r="M534" s="234"/>
      <c r="N534" s="235"/>
      <c r="O534" s="88"/>
      <c r="P534" s="88"/>
      <c r="Q534" s="88"/>
      <c r="R534" s="88"/>
      <c r="S534" s="88"/>
      <c r="T534" s="89"/>
      <c r="U534" s="42"/>
      <c r="V534" s="42"/>
      <c r="W534" s="42"/>
      <c r="X534" s="42"/>
      <c r="Y534" s="42"/>
      <c r="Z534" s="42"/>
      <c r="AA534" s="42"/>
      <c r="AB534" s="42"/>
      <c r="AC534" s="42"/>
      <c r="AD534" s="42"/>
      <c r="AE534" s="42"/>
      <c r="AT534" s="20" t="s">
        <v>250</v>
      </c>
      <c r="AU534" s="20" t="s">
        <v>113</v>
      </c>
    </row>
    <row r="535" s="2" customFormat="1" ht="24.15" customHeight="1">
      <c r="A535" s="42"/>
      <c r="B535" s="43"/>
      <c r="C535" s="218" t="s">
        <v>3511</v>
      </c>
      <c r="D535" s="218" t="s">
        <v>243</v>
      </c>
      <c r="E535" s="219" t="s">
        <v>10867</v>
      </c>
      <c r="F535" s="220" t="s">
        <v>10868</v>
      </c>
      <c r="G535" s="221" t="s">
        <v>8221</v>
      </c>
      <c r="H535" s="294"/>
      <c r="I535" s="223"/>
      <c r="J535" s="224">
        <f>ROUND(I535*H535,2)</f>
        <v>0</v>
      </c>
      <c r="K535" s="220" t="s">
        <v>247</v>
      </c>
      <c r="L535" s="48"/>
      <c r="M535" s="225" t="s">
        <v>39</v>
      </c>
      <c r="N535" s="226" t="s">
        <v>56</v>
      </c>
      <c r="O535" s="88"/>
      <c r="P535" s="227">
        <f>O535*H535</f>
        <v>0</v>
      </c>
      <c r="Q535" s="227">
        <v>0</v>
      </c>
      <c r="R535" s="227">
        <f>Q535*H535</f>
        <v>0</v>
      </c>
      <c r="S535" s="227">
        <v>0</v>
      </c>
      <c r="T535" s="228">
        <f>S535*H535</f>
        <v>0</v>
      </c>
      <c r="U535" s="42"/>
      <c r="V535" s="42"/>
      <c r="W535" s="42"/>
      <c r="X535" s="42"/>
      <c r="Y535" s="42"/>
      <c r="Z535" s="42"/>
      <c r="AA535" s="42"/>
      <c r="AB535" s="42"/>
      <c r="AC535" s="42"/>
      <c r="AD535" s="42"/>
      <c r="AE535" s="42"/>
      <c r="AR535" s="229" t="s">
        <v>8181</v>
      </c>
      <c r="AT535" s="229" t="s">
        <v>243</v>
      </c>
      <c r="AU535" s="229" t="s">
        <v>113</v>
      </c>
      <c r="AY535" s="20" t="s">
        <v>241</v>
      </c>
      <c r="BE535" s="230">
        <f>IF(N535="základní",J535,0)</f>
        <v>0</v>
      </c>
      <c r="BF535" s="230">
        <f>IF(N535="snížená",J535,0)</f>
        <v>0</v>
      </c>
      <c r="BG535" s="230">
        <f>IF(N535="zákl. přenesená",J535,0)</f>
        <v>0</v>
      </c>
      <c r="BH535" s="230">
        <f>IF(N535="sníž. přenesená",J535,0)</f>
        <v>0</v>
      </c>
      <c r="BI535" s="230">
        <f>IF(N535="nulová",J535,0)</f>
        <v>0</v>
      </c>
      <c r="BJ535" s="20" t="s">
        <v>23</v>
      </c>
      <c r="BK535" s="230">
        <f>ROUND(I535*H535,2)</f>
        <v>0</v>
      </c>
      <c r="BL535" s="20" t="s">
        <v>8181</v>
      </c>
      <c r="BM535" s="229" t="s">
        <v>11458</v>
      </c>
    </row>
    <row r="536" s="2" customFormat="1">
      <c r="A536" s="42"/>
      <c r="B536" s="43"/>
      <c r="C536" s="44"/>
      <c r="D536" s="231" t="s">
        <v>250</v>
      </c>
      <c r="E536" s="44"/>
      <c r="F536" s="232" t="s">
        <v>10870</v>
      </c>
      <c r="G536" s="44"/>
      <c r="H536" s="44"/>
      <c r="I536" s="233"/>
      <c r="J536" s="44"/>
      <c r="K536" s="44"/>
      <c r="L536" s="48"/>
      <c r="M536" s="234"/>
      <c r="N536" s="235"/>
      <c r="O536" s="88"/>
      <c r="P536" s="88"/>
      <c r="Q536" s="88"/>
      <c r="R536" s="88"/>
      <c r="S536" s="88"/>
      <c r="T536" s="89"/>
      <c r="U536" s="42"/>
      <c r="V536" s="42"/>
      <c r="W536" s="42"/>
      <c r="X536" s="42"/>
      <c r="Y536" s="42"/>
      <c r="Z536" s="42"/>
      <c r="AA536" s="42"/>
      <c r="AB536" s="42"/>
      <c r="AC536" s="42"/>
      <c r="AD536" s="42"/>
      <c r="AE536" s="42"/>
      <c r="AT536" s="20" t="s">
        <v>250</v>
      </c>
      <c r="AU536" s="20" t="s">
        <v>113</v>
      </c>
    </row>
    <row r="537" s="2" customFormat="1" ht="16.5" customHeight="1">
      <c r="A537" s="42"/>
      <c r="B537" s="43"/>
      <c r="C537" s="218" t="s">
        <v>3559</v>
      </c>
      <c r="D537" s="218" t="s">
        <v>243</v>
      </c>
      <c r="E537" s="219" t="s">
        <v>11459</v>
      </c>
      <c r="F537" s="220" t="s">
        <v>11460</v>
      </c>
      <c r="G537" s="221" t="s">
        <v>8180</v>
      </c>
      <c r="H537" s="222">
        <v>1</v>
      </c>
      <c r="I537" s="223"/>
      <c r="J537" s="224">
        <f>ROUND(I537*H537,2)</f>
        <v>0</v>
      </c>
      <c r="K537" s="220" t="s">
        <v>247</v>
      </c>
      <c r="L537" s="48"/>
      <c r="M537" s="225" t="s">
        <v>39</v>
      </c>
      <c r="N537" s="226" t="s">
        <v>56</v>
      </c>
      <c r="O537" s="88"/>
      <c r="P537" s="227">
        <f>O537*H537</f>
        <v>0</v>
      </c>
      <c r="Q537" s="227">
        <v>0</v>
      </c>
      <c r="R537" s="227">
        <f>Q537*H537</f>
        <v>0</v>
      </c>
      <c r="S537" s="227">
        <v>0</v>
      </c>
      <c r="T537" s="228">
        <f>S537*H537</f>
        <v>0</v>
      </c>
      <c r="U537" s="42"/>
      <c r="V537" s="42"/>
      <c r="W537" s="42"/>
      <c r="X537" s="42"/>
      <c r="Y537" s="42"/>
      <c r="Z537" s="42"/>
      <c r="AA537" s="42"/>
      <c r="AB537" s="42"/>
      <c r="AC537" s="42"/>
      <c r="AD537" s="42"/>
      <c r="AE537" s="42"/>
      <c r="AR537" s="229" t="s">
        <v>8181</v>
      </c>
      <c r="AT537" s="229" t="s">
        <v>243</v>
      </c>
      <c r="AU537" s="229" t="s">
        <v>113</v>
      </c>
      <c r="AY537" s="20" t="s">
        <v>241</v>
      </c>
      <c r="BE537" s="230">
        <f>IF(N537="základní",J537,0)</f>
        <v>0</v>
      </c>
      <c r="BF537" s="230">
        <f>IF(N537="snížená",J537,0)</f>
        <v>0</v>
      </c>
      <c r="BG537" s="230">
        <f>IF(N537="zákl. přenesená",J537,0)</f>
        <v>0</v>
      </c>
      <c r="BH537" s="230">
        <f>IF(N537="sníž. přenesená",J537,0)</f>
        <v>0</v>
      </c>
      <c r="BI537" s="230">
        <f>IF(N537="nulová",J537,0)</f>
        <v>0</v>
      </c>
      <c r="BJ537" s="20" t="s">
        <v>23</v>
      </c>
      <c r="BK537" s="230">
        <f>ROUND(I537*H537,2)</f>
        <v>0</v>
      </c>
      <c r="BL537" s="20" t="s">
        <v>8181</v>
      </c>
      <c r="BM537" s="229" t="s">
        <v>11461</v>
      </c>
    </row>
    <row r="538" s="2" customFormat="1">
      <c r="A538" s="42"/>
      <c r="B538" s="43"/>
      <c r="C538" s="44"/>
      <c r="D538" s="231" t="s">
        <v>250</v>
      </c>
      <c r="E538" s="44"/>
      <c r="F538" s="232" t="s">
        <v>11462</v>
      </c>
      <c r="G538" s="44"/>
      <c r="H538" s="44"/>
      <c r="I538" s="233"/>
      <c r="J538" s="44"/>
      <c r="K538" s="44"/>
      <c r="L538" s="48"/>
      <c r="M538" s="234"/>
      <c r="N538" s="235"/>
      <c r="O538" s="88"/>
      <c r="P538" s="88"/>
      <c r="Q538" s="88"/>
      <c r="R538" s="88"/>
      <c r="S538" s="88"/>
      <c r="T538" s="89"/>
      <c r="U538" s="42"/>
      <c r="V538" s="42"/>
      <c r="W538" s="42"/>
      <c r="X538" s="42"/>
      <c r="Y538" s="42"/>
      <c r="Z538" s="42"/>
      <c r="AA538" s="42"/>
      <c r="AB538" s="42"/>
      <c r="AC538" s="42"/>
      <c r="AD538" s="42"/>
      <c r="AE538" s="42"/>
      <c r="AT538" s="20" t="s">
        <v>250</v>
      </c>
      <c r="AU538" s="20" t="s">
        <v>113</v>
      </c>
    </row>
    <row r="539" s="13" customFormat="1">
      <c r="A539" s="13"/>
      <c r="B539" s="236"/>
      <c r="C539" s="237"/>
      <c r="D539" s="238" t="s">
        <v>252</v>
      </c>
      <c r="E539" s="239" t="s">
        <v>39</v>
      </c>
      <c r="F539" s="240" t="s">
        <v>11463</v>
      </c>
      <c r="G539" s="237"/>
      <c r="H539" s="239" t="s">
        <v>39</v>
      </c>
      <c r="I539" s="241"/>
      <c r="J539" s="237"/>
      <c r="K539" s="237"/>
      <c r="L539" s="242"/>
      <c r="M539" s="243"/>
      <c r="N539" s="244"/>
      <c r="O539" s="244"/>
      <c r="P539" s="244"/>
      <c r="Q539" s="244"/>
      <c r="R539" s="244"/>
      <c r="S539" s="244"/>
      <c r="T539" s="245"/>
      <c r="U539" s="13"/>
      <c r="V539" s="13"/>
      <c r="W539" s="13"/>
      <c r="X539" s="13"/>
      <c r="Y539" s="13"/>
      <c r="Z539" s="13"/>
      <c r="AA539" s="13"/>
      <c r="AB539" s="13"/>
      <c r="AC539" s="13"/>
      <c r="AD539" s="13"/>
      <c r="AE539" s="13"/>
      <c r="AT539" s="246" t="s">
        <v>252</v>
      </c>
      <c r="AU539" s="246" t="s">
        <v>113</v>
      </c>
      <c r="AV539" s="13" t="s">
        <v>23</v>
      </c>
      <c r="AW539" s="13" t="s">
        <v>46</v>
      </c>
      <c r="AX539" s="13" t="s">
        <v>85</v>
      </c>
      <c r="AY539" s="246" t="s">
        <v>241</v>
      </c>
    </row>
    <row r="540" s="14" customFormat="1">
      <c r="A540" s="14"/>
      <c r="B540" s="247"/>
      <c r="C540" s="248"/>
      <c r="D540" s="238" t="s">
        <v>252</v>
      </c>
      <c r="E540" s="249" t="s">
        <v>39</v>
      </c>
      <c r="F540" s="250" t="s">
        <v>23</v>
      </c>
      <c r="G540" s="248"/>
      <c r="H540" s="251">
        <v>1</v>
      </c>
      <c r="I540" s="252"/>
      <c r="J540" s="248"/>
      <c r="K540" s="248"/>
      <c r="L540" s="253"/>
      <c r="M540" s="254"/>
      <c r="N540" s="255"/>
      <c r="O540" s="255"/>
      <c r="P540" s="255"/>
      <c r="Q540" s="255"/>
      <c r="R540" s="255"/>
      <c r="S540" s="255"/>
      <c r="T540" s="256"/>
      <c r="U540" s="14"/>
      <c r="V540" s="14"/>
      <c r="W540" s="14"/>
      <c r="X540" s="14"/>
      <c r="Y540" s="14"/>
      <c r="Z540" s="14"/>
      <c r="AA540" s="14"/>
      <c r="AB540" s="14"/>
      <c r="AC540" s="14"/>
      <c r="AD540" s="14"/>
      <c r="AE540" s="14"/>
      <c r="AT540" s="257" t="s">
        <v>252</v>
      </c>
      <c r="AU540" s="257" t="s">
        <v>113</v>
      </c>
      <c r="AV540" s="14" t="s">
        <v>93</v>
      </c>
      <c r="AW540" s="14" t="s">
        <v>46</v>
      </c>
      <c r="AX540" s="14" t="s">
        <v>23</v>
      </c>
      <c r="AY540" s="257" t="s">
        <v>241</v>
      </c>
    </row>
    <row r="541" s="2" customFormat="1" ht="16.5" customHeight="1">
      <c r="A541" s="42"/>
      <c r="B541" s="43"/>
      <c r="C541" s="218" t="s">
        <v>3597</v>
      </c>
      <c r="D541" s="218" t="s">
        <v>243</v>
      </c>
      <c r="E541" s="219" t="s">
        <v>8376</v>
      </c>
      <c r="F541" s="220" t="s">
        <v>8377</v>
      </c>
      <c r="G541" s="221" t="s">
        <v>8180</v>
      </c>
      <c r="H541" s="222">
        <v>1</v>
      </c>
      <c r="I541" s="223"/>
      <c r="J541" s="224">
        <f>ROUND(I541*H541,2)</f>
        <v>0</v>
      </c>
      <c r="K541" s="220" t="s">
        <v>247</v>
      </c>
      <c r="L541" s="48"/>
      <c r="M541" s="225" t="s">
        <v>39</v>
      </c>
      <c r="N541" s="226" t="s">
        <v>56</v>
      </c>
      <c r="O541" s="88"/>
      <c r="P541" s="227">
        <f>O541*H541</f>
        <v>0</v>
      </c>
      <c r="Q541" s="227">
        <v>0</v>
      </c>
      <c r="R541" s="227">
        <f>Q541*H541</f>
        <v>0</v>
      </c>
      <c r="S541" s="227">
        <v>0</v>
      </c>
      <c r="T541" s="228">
        <f>S541*H541</f>
        <v>0</v>
      </c>
      <c r="U541" s="42"/>
      <c r="V541" s="42"/>
      <c r="W541" s="42"/>
      <c r="X541" s="42"/>
      <c r="Y541" s="42"/>
      <c r="Z541" s="42"/>
      <c r="AA541" s="42"/>
      <c r="AB541" s="42"/>
      <c r="AC541" s="42"/>
      <c r="AD541" s="42"/>
      <c r="AE541" s="42"/>
      <c r="AR541" s="229" t="s">
        <v>8181</v>
      </c>
      <c r="AT541" s="229" t="s">
        <v>243</v>
      </c>
      <c r="AU541" s="229" t="s">
        <v>113</v>
      </c>
      <c r="AY541" s="20" t="s">
        <v>241</v>
      </c>
      <c r="BE541" s="230">
        <f>IF(N541="základní",J541,0)</f>
        <v>0</v>
      </c>
      <c r="BF541" s="230">
        <f>IF(N541="snížená",J541,0)</f>
        <v>0</v>
      </c>
      <c r="BG541" s="230">
        <f>IF(N541="zákl. přenesená",J541,0)</f>
        <v>0</v>
      </c>
      <c r="BH541" s="230">
        <f>IF(N541="sníž. přenesená",J541,0)</f>
        <v>0</v>
      </c>
      <c r="BI541" s="230">
        <f>IF(N541="nulová",J541,0)</f>
        <v>0</v>
      </c>
      <c r="BJ541" s="20" t="s">
        <v>23</v>
      </c>
      <c r="BK541" s="230">
        <f>ROUND(I541*H541,2)</f>
        <v>0</v>
      </c>
      <c r="BL541" s="20" t="s">
        <v>8181</v>
      </c>
      <c r="BM541" s="229" t="s">
        <v>5548</v>
      </c>
    </row>
    <row r="542" s="2" customFormat="1">
      <c r="A542" s="42"/>
      <c r="B542" s="43"/>
      <c r="C542" s="44"/>
      <c r="D542" s="231" t="s">
        <v>250</v>
      </c>
      <c r="E542" s="44"/>
      <c r="F542" s="232" t="s">
        <v>8379</v>
      </c>
      <c r="G542" s="44"/>
      <c r="H542" s="44"/>
      <c r="I542" s="233"/>
      <c r="J542" s="44"/>
      <c r="K542" s="44"/>
      <c r="L542" s="48"/>
      <c r="M542" s="234"/>
      <c r="N542" s="235"/>
      <c r="O542" s="88"/>
      <c r="P542" s="88"/>
      <c r="Q542" s="88"/>
      <c r="R542" s="88"/>
      <c r="S542" s="88"/>
      <c r="T542" s="89"/>
      <c r="U542" s="42"/>
      <c r="V542" s="42"/>
      <c r="W542" s="42"/>
      <c r="X542" s="42"/>
      <c r="Y542" s="42"/>
      <c r="Z542" s="42"/>
      <c r="AA542" s="42"/>
      <c r="AB542" s="42"/>
      <c r="AC542" s="42"/>
      <c r="AD542" s="42"/>
      <c r="AE542" s="42"/>
      <c r="AT542" s="20" t="s">
        <v>250</v>
      </c>
      <c r="AU542" s="20" t="s">
        <v>113</v>
      </c>
    </row>
    <row r="543" s="2" customFormat="1" ht="16.5" customHeight="1">
      <c r="A543" s="42"/>
      <c r="B543" s="43"/>
      <c r="C543" s="218" t="s">
        <v>3606</v>
      </c>
      <c r="D543" s="218" t="s">
        <v>243</v>
      </c>
      <c r="E543" s="219" t="s">
        <v>11464</v>
      </c>
      <c r="F543" s="220" t="s">
        <v>11465</v>
      </c>
      <c r="G543" s="221" t="s">
        <v>8180</v>
      </c>
      <c r="H543" s="222">
        <v>1</v>
      </c>
      <c r="I543" s="223"/>
      <c r="J543" s="224">
        <f>ROUND(I543*H543,2)</f>
        <v>0</v>
      </c>
      <c r="K543" s="220" t="s">
        <v>247</v>
      </c>
      <c r="L543" s="48"/>
      <c r="M543" s="225" t="s">
        <v>39</v>
      </c>
      <c r="N543" s="226" t="s">
        <v>56</v>
      </c>
      <c r="O543" s="88"/>
      <c r="P543" s="227">
        <f>O543*H543</f>
        <v>0</v>
      </c>
      <c r="Q543" s="227">
        <v>0</v>
      </c>
      <c r="R543" s="227">
        <f>Q543*H543</f>
        <v>0</v>
      </c>
      <c r="S543" s="227">
        <v>0</v>
      </c>
      <c r="T543" s="228">
        <f>S543*H543</f>
        <v>0</v>
      </c>
      <c r="U543" s="42"/>
      <c r="V543" s="42"/>
      <c r="W543" s="42"/>
      <c r="X543" s="42"/>
      <c r="Y543" s="42"/>
      <c r="Z543" s="42"/>
      <c r="AA543" s="42"/>
      <c r="AB543" s="42"/>
      <c r="AC543" s="42"/>
      <c r="AD543" s="42"/>
      <c r="AE543" s="42"/>
      <c r="AR543" s="229" t="s">
        <v>8181</v>
      </c>
      <c r="AT543" s="229" t="s">
        <v>243</v>
      </c>
      <c r="AU543" s="229" t="s">
        <v>113</v>
      </c>
      <c r="AY543" s="20" t="s">
        <v>241</v>
      </c>
      <c r="BE543" s="230">
        <f>IF(N543="základní",J543,0)</f>
        <v>0</v>
      </c>
      <c r="BF543" s="230">
        <f>IF(N543="snížená",J543,0)</f>
        <v>0</v>
      </c>
      <c r="BG543" s="230">
        <f>IF(N543="zákl. přenesená",J543,0)</f>
        <v>0</v>
      </c>
      <c r="BH543" s="230">
        <f>IF(N543="sníž. přenesená",J543,0)</f>
        <v>0</v>
      </c>
      <c r="BI543" s="230">
        <f>IF(N543="nulová",J543,0)</f>
        <v>0</v>
      </c>
      <c r="BJ543" s="20" t="s">
        <v>23</v>
      </c>
      <c r="BK543" s="230">
        <f>ROUND(I543*H543,2)</f>
        <v>0</v>
      </c>
      <c r="BL543" s="20" t="s">
        <v>8181</v>
      </c>
      <c r="BM543" s="229" t="s">
        <v>5558</v>
      </c>
    </row>
    <row r="544" s="2" customFormat="1">
      <c r="A544" s="42"/>
      <c r="B544" s="43"/>
      <c r="C544" s="44"/>
      <c r="D544" s="231" t="s">
        <v>250</v>
      </c>
      <c r="E544" s="44"/>
      <c r="F544" s="232" t="s">
        <v>11466</v>
      </c>
      <c r="G544" s="44"/>
      <c r="H544" s="44"/>
      <c r="I544" s="233"/>
      <c r="J544" s="44"/>
      <c r="K544" s="44"/>
      <c r="L544" s="48"/>
      <c r="M544" s="234"/>
      <c r="N544" s="235"/>
      <c r="O544" s="88"/>
      <c r="P544" s="88"/>
      <c r="Q544" s="88"/>
      <c r="R544" s="88"/>
      <c r="S544" s="88"/>
      <c r="T544" s="89"/>
      <c r="U544" s="42"/>
      <c r="V544" s="42"/>
      <c r="W544" s="42"/>
      <c r="X544" s="42"/>
      <c r="Y544" s="42"/>
      <c r="Z544" s="42"/>
      <c r="AA544" s="42"/>
      <c r="AB544" s="42"/>
      <c r="AC544" s="42"/>
      <c r="AD544" s="42"/>
      <c r="AE544" s="42"/>
      <c r="AT544" s="20" t="s">
        <v>250</v>
      </c>
      <c r="AU544" s="20" t="s">
        <v>113</v>
      </c>
    </row>
    <row r="545" s="13" customFormat="1">
      <c r="A545" s="13"/>
      <c r="B545" s="236"/>
      <c r="C545" s="237"/>
      <c r="D545" s="238" t="s">
        <v>252</v>
      </c>
      <c r="E545" s="239" t="s">
        <v>39</v>
      </c>
      <c r="F545" s="240" t="s">
        <v>11467</v>
      </c>
      <c r="G545" s="237"/>
      <c r="H545" s="239" t="s">
        <v>39</v>
      </c>
      <c r="I545" s="241"/>
      <c r="J545" s="237"/>
      <c r="K545" s="237"/>
      <c r="L545" s="242"/>
      <c r="M545" s="243"/>
      <c r="N545" s="244"/>
      <c r="O545" s="244"/>
      <c r="P545" s="244"/>
      <c r="Q545" s="244"/>
      <c r="R545" s="244"/>
      <c r="S545" s="244"/>
      <c r="T545" s="245"/>
      <c r="U545" s="13"/>
      <c r="V545" s="13"/>
      <c r="W545" s="13"/>
      <c r="X545" s="13"/>
      <c r="Y545" s="13"/>
      <c r="Z545" s="13"/>
      <c r="AA545" s="13"/>
      <c r="AB545" s="13"/>
      <c r="AC545" s="13"/>
      <c r="AD545" s="13"/>
      <c r="AE545" s="13"/>
      <c r="AT545" s="246" t="s">
        <v>252</v>
      </c>
      <c r="AU545" s="246" t="s">
        <v>113</v>
      </c>
      <c r="AV545" s="13" t="s">
        <v>23</v>
      </c>
      <c r="AW545" s="13" t="s">
        <v>46</v>
      </c>
      <c r="AX545" s="13" t="s">
        <v>85</v>
      </c>
      <c r="AY545" s="246" t="s">
        <v>241</v>
      </c>
    </row>
    <row r="546" s="14" customFormat="1">
      <c r="A546" s="14"/>
      <c r="B546" s="247"/>
      <c r="C546" s="248"/>
      <c r="D546" s="238" t="s">
        <v>252</v>
      </c>
      <c r="E546" s="249" t="s">
        <v>39</v>
      </c>
      <c r="F546" s="250" t="s">
        <v>23</v>
      </c>
      <c r="G546" s="248"/>
      <c r="H546" s="251">
        <v>1</v>
      </c>
      <c r="I546" s="252"/>
      <c r="J546" s="248"/>
      <c r="K546" s="248"/>
      <c r="L546" s="253"/>
      <c r="M546" s="254"/>
      <c r="N546" s="255"/>
      <c r="O546" s="255"/>
      <c r="P546" s="255"/>
      <c r="Q546" s="255"/>
      <c r="R546" s="255"/>
      <c r="S546" s="255"/>
      <c r="T546" s="256"/>
      <c r="U546" s="14"/>
      <c r="V546" s="14"/>
      <c r="W546" s="14"/>
      <c r="X546" s="14"/>
      <c r="Y546" s="14"/>
      <c r="Z546" s="14"/>
      <c r="AA546" s="14"/>
      <c r="AB546" s="14"/>
      <c r="AC546" s="14"/>
      <c r="AD546" s="14"/>
      <c r="AE546" s="14"/>
      <c r="AT546" s="257" t="s">
        <v>252</v>
      </c>
      <c r="AU546" s="257" t="s">
        <v>113</v>
      </c>
      <c r="AV546" s="14" t="s">
        <v>93</v>
      </c>
      <c r="AW546" s="14" t="s">
        <v>46</v>
      </c>
      <c r="AX546" s="14" t="s">
        <v>23</v>
      </c>
      <c r="AY546" s="257" t="s">
        <v>241</v>
      </c>
    </row>
    <row r="547" s="2" customFormat="1" ht="16.5" customHeight="1">
      <c r="A547" s="42"/>
      <c r="B547" s="43"/>
      <c r="C547" s="218" t="s">
        <v>3612</v>
      </c>
      <c r="D547" s="218" t="s">
        <v>243</v>
      </c>
      <c r="E547" s="219" t="s">
        <v>11468</v>
      </c>
      <c r="F547" s="220" t="s">
        <v>11469</v>
      </c>
      <c r="G547" s="221" t="s">
        <v>8371</v>
      </c>
      <c r="H547" s="222">
        <v>32</v>
      </c>
      <c r="I547" s="223"/>
      <c r="J547" s="224">
        <f>ROUND(I547*H547,2)</f>
        <v>0</v>
      </c>
      <c r="K547" s="220" t="s">
        <v>1267</v>
      </c>
      <c r="L547" s="48"/>
      <c r="M547" s="225" t="s">
        <v>39</v>
      </c>
      <c r="N547" s="226" t="s">
        <v>56</v>
      </c>
      <c r="O547" s="88"/>
      <c r="P547" s="227">
        <f>O547*H547</f>
        <v>0</v>
      </c>
      <c r="Q547" s="227">
        <v>0</v>
      </c>
      <c r="R547" s="227">
        <f>Q547*H547</f>
        <v>0</v>
      </c>
      <c r="S547" s="227">
        <v>0</v>
      </c>
      <c r="T547" s="228">
        <f>S547*H547</f>
        <v>0</v>
      </c>
      <c r="U547" s="42"/>
      <c r="V547" s="42"/>
      <c r="W547" s="42"/>
      <c r="X547" s="42"/>
      <c r="Y547" s="42"/>
      <c r="Z547" s="42"/>
      <c r="AA547" s="42"/>
      <c r="AB547" s="42"/>
      <c r="AC547" s="42"/>
      <c r="AD547" s="42"/>
      <c r="AE547" s="42"/>
      <c r="AR547" s="229" t="s">
        <v>5325</v>
      </c>
      <c r="AT547" s="229" t="s">
        <v>243</v>
      </c>
      <c r="AU547" s="229" t="s">
        <v>113</v>
      </c>
      <c r="AY547" s="20" t="s">
        <v>241</v>
      </c>
      <c r="BE547" s="230">
        <f>IF(N547="základní",J547,0)</f>
        <v>0</v>
      </c>
      <c r="BF547" s="230">
        <f>IF(N547="snížená",J547,0)</f>
        <v>0</v>
      </c>
      <c r="BG547" s="230">
        <f>IF(N547="zákl. přenesená",J547,0)</f>
        <v>0</v>
      </c>
      <c r="BH547" s="230">
        <f>IF(N547="sníž. přenesená",J547,0)</f>
        <v>0</v>
      </c>
      <c r="BI547" s="230">
        <f>IF(N547="nulová",J547,0)</f>
        <v>0</v>
      </c>
      <c r="BJ547" s="20" t="s">
        <v>23</v>
      </c>
      <c r="BK547" s="230">
        <f>ROUND(I547*H547,2)</f>
        <v>0</v>
      </c>
      <c r="BL547" s="20" t="s">
        <v>5325</v>
      </c>
      <c r="BM547" s="229" t="s">
        <v>5568</v>
      </c>
    </row>
    <row r="548" s="2" customFormat="1" ht="16.5" customHeight="1">
      <c r="A548" s="42"/>
      <c r="B548" s="43"/>
      <c r="C548" s="218" t="s">
        <v>3623</v>
      </c>
      <c r="D548" s="218" t="s">
        <v>243</v>
      </c>
      <c r="E548" s="219" t="s">
        <v>11470</v>
      </c>
      <c r="F548" s="220" t="s">
        <v>11471</v>
      </c>
      <c r="G548" s="221" t="s">
        <v>8371</v>
      </c>
      <c r="H548" s="222">
        <v>32</v>
      </c>
      <c r="I548" s="223"/>
      <c r="J548" s="224">
        <f>ROUND(I548*H548,2)</f>
        <v>0</v>
      </c>
      <c r="K548" s="220" t="s">
        <v>247</v>
      </c>
      <c r="L548" s="48"/>
      <c r="M548" s="225" t="s">
        <v>39</v>
      </c>
      <c r="N548" s="226" t="s">
        <v>56</v>
      </c>
      <c r="O548" s="88"/>
      <c r="P548" s="227">
        <f>O548*H548</f>
        <v>0</v>
      </c>
      <c r="Q548" s="227">
        <v>0</v>
      </c>
      <c r="R548" s="227">
        <f>Q548*H548</f>
        <v>0</v>
      </c>
      <c r="S548" s="227">
        <v>0</v>
      </c>
      <c r="T548" s="228">
        <f>S548*H548</f>
        <v>0</v>
      </c>
      <c r="U548" s="42"/>
      <c r="V548" s="42"/>
      <c r="W548" s="42"/>
      <c r="X548" s="42"/>
      <c r="Y548" s="42"/>
      <c r="Z548" s="42"/>
      <c r="AA548" s="42"/>
      <c r="AB548" s="42"/>
      <c r="AC548" s="42"/>
      <c r="AD548" s="42"/>
      <c r="AE548" s="42"/>
      <c r="AR548" s="229" t="s">
        <v>8181</v>
      </c>
      <c r="AT548" s="229" t="s">
        <v>243</v>
      </c>
      <c r="AU548" s="229" t="s">
        <v>113</v>
      </c>
      <c r="AY548" s="20" t="s">
        <v>241</v>
      </c>
      <c r="BE548" s="230">
        <f>IF(N548="základní",J548,0)</f>
        <v>0</v>
      </c>
      <c r="BF548" s="230">
        <f>IF(N548="snížená",J548,0)</f>
        <v>0</v>
      </c>
      <c r="BG548" s="230">
        <f>IF(N548="zákl. přenesená",J548,0)</f>
        <v>0</v>
      </c>
      <c r="BH548" s="230">
        <f>IF(N548="sníž. přenesená",J548,0)</f>
        <v>0</v>
      </c>
      <c r="BI548" s="230">
        <f>IF(N548="nulová",J548,0)</f>
        <v>0</v>
      </c>
      <c r="BJ548" s="20" t="s">
        <v>23</v>
      </c>
      <c r="BK548" s="230">
        <f>ROUND(I548*H548,2)</f>
        <v>0</v>
      </c>
      <c r="BL548" s="20" t="s">
        <v>8181</v>
      </c>
      <c r="BM548" s="229" t="s">
        <v>5578</v>
      </c>
    </row>
    <row r="549" s="2" customFormat="1">
      <c r="A549" s="42"/>
      <c r="B549" s="43"/>
      <c r="C549" s="44"/>
      <c r="D549" s="231" t="s">
        <v>250</v>
      </c>
      <c r="E549" s="44"/>
      <c r="F549" s="232" t="s">
        <v>11472</v>
      </c>
      <c r="G549" s="44"/>
      <c r="H549" s="44"/>
      <c r="I549" s="233"/>
      <c r="J549" s="44"/>
      <c r="K549" s="44"/>
      <c r="L549" s="48"/>
      <c r="M549" s="234"/>
      <c r="N549" s="235"/>
      <c r="O549" s="88"/>
      <c r="P549" s="88"/>
      <c r="Q549" s="88"/>
      <c r="R549" s="88"/>
      <c r="S549" s="88"/>
      <c r="T549" s="89"/>
      <c r="U549" s="42"/>
      <c r="V549" s="42"/>
      <c r="W549" s="42"/>
      <c r="X549" s="42"/>
      <c r="Y549" s="42"/>
      <c r="Z549" s="42"/>
      <c r="AA549" s="42"/>
      <c r="AB549" s="42"/>
      <c r="AC549" s="42"/>
      <c r="AD549" s="42"/>
      <c r="AE549" s="42"/>
      <c r="AT549" s="20" t="s">
        <v>250</v>
      </c>
      <c r="AU549" s="20" t="s">
        <v>113</v>
      </c>
    </row>
    <row r="550" s="2" customFormat="1" ht="16.5" customHeight="1">
      <c r="A550" s="42"/>
      <c r="B550" s="43"/>
      <c r="C550" s="218" t="s">
        <v>3629</v>
      </c>
      <c r="D550" s="218" t="s">
        <v>243</v>
      </c>
      <c r="E550" s="219" t="s">
        <v>11473</v>
      </c>
      <c r="F550" s="220" t="s">
        <v>11474</v>
      </c>
      <c r="G550" s="221" t="s">
        <v>8180</v>
      </c>
      <c r="H550" s="222">
        <v>1</v>
      </c>
      <c r="I550" s="223"/>
      <c r="J550" s="224">
        <f>ROUND(I550*H550,2)</f>
        <v>0</v>
      </c>
      <c r="K550" s="220" t="s">
        <v>39</v>
      </c>
      <c r="L550" s="48"/>
      <c r="M550" s="225" t="s">
        <v>39</v>
      </c>
      <c r="N550" s="226" t="s">
        <v>56</v>
      </c>
      <c r="O550" s="88"/>
      <c r="P550" s="227">
        <f>O550*H550</f>
        <v>0</v>
      </c>
      <c r="Q550" s="227">
        <v>0</v>
      </c>
      <c r="R550" s="227">
        <f>Q550*H550</f>
        <v>0</v>
      </c>
      <c r="S550" s="227">
        <v>0</v>
      </c>
      <c r="T550" s="228">
        <f>S550*H550</f>
        <v>0</v>
      </c>
      <c r="U550" s="42"/>
      <c r="V550" s="42"/>
      <c r="W550" s="42"/>
      <c r="X550" s="42"/>
      <c r="Y550" s="42"/>
      <c r="Z550" s="42"/>
      <c r="AA550" s="42"/>
      <c r="AB550" s="42"/>
      <c r="AC550" s="42"/>
      <c r="AD550" s="42"/>
      <c r="AE550" s="42"/>
      <c r="AR550" s="229" t="s">
        <v>8181</v>
      </c>
      <c r="AT550" s="229" t="s">
        <v>243</v>
      </c>
      <c r="AU550" s="229" t="s">
        <v>113</v>
      </c>
      <c r="AY550" s="20" t="s">
        <v>241</v>
      </c>
      <c r="BE550" s="230">
        <f>IF(N550="základní",J550,0)</f>
        <v>0</v>
      </c>
      <c r="BF550" s="230">
        <f>IF(N550="snížená",J550,0)</f>
        <v>0</v>
      </c>
      <c r="BG550" s="230">
        <f>IF(N550="zákl. přenesená",J550,0)</f>
        <v>0</v>
      </c>
      <c r="BH550" s="230">
        <f>IF(N550="sníž. přenesená",J550,0)</f>
        <v>0</v>
      </c>
      <c r="BI550" s="230">
        <f>IF(N550="nulová",J550,0)</f>
        <v>0</v>
      </c>
      <c r="BJ550" s="20" t="s">
        <v>23</v>
      </c>
      <c r="BK550" s="230">
        <f>ROUND(I550*H550,2)</f>
        <v>0</v>
      </c>
      <c r="BL550" s="20" t="s">
        <v>8181</v>
      </c>
      <c r="BM550" s="229" t="s">
        <v>5588</v>
      </c>
    </row>
    <row r="551" s="2" customFormat="1" ht="16.5" customHeight="1">
      <c r="A551" s="42"/>
      <c r="B551" s="43"/>
      <c r="C551" s="218" t="s">
        <v>3640</v>
      </c>
      <c r="D551" s="218" t="s">
        <v>243</v>
      </c>
      <c r="E551" s="219" t="s">
        <v>11475</v>
      </c>
      <c r="F551" s="220" t="s">
        <v>11476</v>
      </c>
      <c r="G551" s="221" t="s">
        <v>8180</v>
      </c>
      <c r="H551" s="222">
        <v>1</v>
      </c>
      <c r="I551" s="223"/>
      <c r="J551" s="224">
        <f>ROUND(I551*H551,2)</f>
        <v>0</v>
      </c>
      <c r="K551" s="220" t="s">
        <v>247</v>
      </c>
      <c r="L551" s="48"/>
      <c r="M551" s="225" t="s">
        <v>39</v>
      </c>
      <c r="N551" s="226" t="s">
        <v>56</v>
      </c>
      <c r="O551" s="88"/>
      <c r="P551" s="227">
        <f>O551*H551</f>
        <v>0</v>
      </c>
      <c r="Q551" s="227">
        <v>0</v>
      </c>
      <c r="R551" s="227">
        <f>Q551*H551</f>
        <v>0</v>
      </c>
      <c r="S551" s="227">
        <v>0</v>
      </c>
      <c r="T551" s="228">
        <f>S551*H551</f>
        <v>0</v>
      </c>
      <c r="U551" s="42"/>
      <c r="V551" s="42"/>
      <c r="W551" s="42"/>
      <c r="X551" s="42"/>
      <c r="Y551" s="42"/>
      <c r="Z551" s="42"/>
      <c r="AA551" s="42"/>
      <c r="AB551" s="42"/>
      <c r="AC551" s="42"/>
      <c r="AD551" s="42"/>
      <c r="AE551" s="42"/>
      <c r="AR551" s="229" t="s">
        <v>8181</v>
      </c>
      <c r="AT551" s="229" t="s">
        <v>243</v>
      </c>
      <c r="AU551" s="229" t="s">
        <v>113</v>
      </c>
      <c r="AY551" s="20" t="s">
        <v>241</v>
      </c>
      <c r="BE551" s="230">
        <f>IF(N551="základní",J551,0)</f>
        <v>0</v>
      </c>
      <c r="BF551" s="230">
        <f>IF(N551="snížená",J551,0)</f>
        <v>0</v>
      </c>
      <c r="BG551" s="230">
        <f>IF(N551="zákl. přenesená",J551,0)</f>
        <v>0</v>
      </c>
      <c r="BH551" s="230">
        <f>IF(N551="sníž. přenesená",J551,0)</f>
        <v>0</v>
      </c>
      <c r="BI551" s="230">
        <f>IF(N551="nulová",J551,0)</f>
        <v>0</v>
      </c>
      <c r="BJ551" s="20" t="s">
        <v>23</v>
      </c>
      <c r="BK551" s="230">
        <f>ROUND(I551*H551,2)</f>
        <v>0</v>
      </c>
      <c r="BL551" s="20" t="s">
        <v>8181</v>
      </c>
      <c r="BM551" s="229" t="s">
        <v>5598</v>
      </c>
    </row>
    <row r="552" s="2" customFormat="1">
      <c r="A552" s="42"/>
      <c r="B552" s="43"/>
      <c r="C552" s="44"/>
      <c r="D552" s="231" t="s">
        <v>250</v>
      </c>
      <c r="E552" s="44"/>
      <c r="F552" s="232" t="s">
        <v>11477</v>
      </c>
      <c r="G552" s="44"/>
      <c r="H552" s="44"/>
      <c r="I552" s="233"/>
      <c r="J552" s="44"/>
      <c r="K552" s="44"/>
      <c r="L552" s="48"/>
      <c r="M552" s="234"/>
      <c r="N552" s="235"/>
      <c r="O552" s="88"/>
      <c r="P552" s="88"/>
      <c r="Q552" s="88"/>
      <c r="R552" s="88"/>
      <c r="S552" s="88"/>
      <c r="T552" s="89"/>
      <c r="U552" s="42"/>
      <c r="V552" s="42"/>
      <c r="W552" s="42"/>
      <c r="X552" s="42"/>
      <c r="Y552" s="42"/>
      <c r="Z552" s="42"/>
      <c r="AA552" s="42"/>
      <c r="AB552" s="42"/>
      <c r="AC552" s="42"/>
      <c r="AD552" s="42"/>
      <c r="AE552" s="42"/>
      <c r="AT552" s="20" t="s">
        <v>250</v>
      </c>
      <c r="AU552" s="20" t="s">
        <v>113</v>
      </c>
    </row>
    <row r="553" s="2" customFormat="1" ht="16.5" customHeight="1">
      <c r="A553" s="42"/>
      <c r="B553" s="43"/>
      <c r="C553" s="280" t="s">
        <v>3647</v>
      </c>
      <c r="D553" s="280" t="s">
        <v>463</v>
      </c>
      <c r="E553" s="281" t="s">
        <v>11478</v>
      </c>
      <c r="F553" s="282" t="s">
        <v>11479</v>
      </c>
      <c r="G553" s="283" t="s">
        <v>8180</v>
      </c>
      <c r="H553" s="284">
        <v>1</v>
      </c>
      <c r="I553" s="285"/>
      <c r="J553" s="286">
        <f>ROUND(I553*H553,2)</f>
        <v>0</v>
      </c>
      <c r="K553" s="282" t="s">
        <v>39</v>
      </c>
      <c r="L553" s="287"/>
      <c r="M553" s="288" t="s">
        <v>39</v>
      </c>
      <c r="N553" s="289" t="s">
        <v>56</v>
      </c>
      <c r="O553" s="88"/>
      <c r="P553" s="227">
        <f>O553*H553</f>
        <v>0</v>
      </c>
      <c r="Q553" s="227">
        <v>0</v>
      </c>
      <c r="R553" s="227">
        <f>Q553*H553</f>
        <v>0</v>
      </c>
      <c r="S553" s="227">
        <v>0</v>
      </c>
      <c r="T553" s="228">
        <f>S553*H553</f>
        <v>0</v>
      </c>
      <c r="U553" s="42"/>
      <c r="V553" s="42"/>
      <c r="W553" s="42"/>
      <c r="X553" s="42"/>
      <c r="Y553" s="42"/>
      <c r="Z553" s="42"/>
      <c r="AA553" s="42"/>
      <c r="AB553" s="42"/>
      <c r="AC553" s="42"/>
      <c r="AD553" s="42"/>
      <c r="AE553" s="42"/>
      <c r="AR553" s="229" t="s">
        <v>321</v>
      </c>
      <c r="AT553" s="229" t="s">
        <v>463</v>
      </c>
      <c r="AU553" s="229" t="s">
        <v>113</v>
      </c>
      <c r="AY553" s="20" t="s">
        <v>241</v>
      </c>
      <c r="BE553" s="230">
        <f>IF(N553="základní",J553,0)</f>
        <v>0</v>
      </c>
      <c r="BF553" s="230">
        <f>IF(N553="snížená",J553,0)</f>
        <v>0</v>
      </c>
      <c r="BG553" s="230">
        <f>IF(N553="zákl. přenesená",J553,0)</f>
        <v>0</v>
      </c>
      <c r="BH553" s="230">
        <f>IF(N553="sníž. přenesená",J553,0)</f>
        <v>0</v>
      </c>
      <c r="BI553" s="230">
        <f>IF(N553="nulová",J553,0)</f>
        <v>0</v>
      </c>
      <c r="BJ553" s="20" t="s">
        <v>23</v>
      </c>
      <c r="BK553" s="230">
        <f>ROUND(I553*H553,2)</f>
        <v>0</v>
      </c>
      <c r="BL553" s="20" t="s">
        <v>248</v>
      </c>
      <c r="BM553" s="229" t="s">
        <v>5608</v>
      </c>
    </row>
    <row r="554" s="2" customFormat="1" ht="16.5" customHeight="1">
      <c r="A554" s="42"/>
      <c r="B554" s="43"/>
      <c r="C554" s="218" t="s">
        <v>3652</v>
      </c>
      <c r="D554" s="218" t="s">
        <v>243</v>
      </c>
      <c r="E554" s="219" t="s">
        <v>11480</v>
      </c>
      <c r="F554" s="220" t="s">
        <v>11481</v>
      </c>
      <c r="G554" s="221" t="s">
        <v>8180</v>
      </c>
      <c r="H554" s="222">
        <v>1</v>
      </c>
      <c r="I554" s="223"/>
      <c r="J554" s="224">
        <f>ROUND(I554*H554,2)</f>
        <v>0</v>
      </c>
      <c r="K554" s="220" t="s">
        <v>247</v>
      </c>
      <c r="L554" s="48"/>
      <c r="M554" s="225" t="s">
        <v>39</v>
      </c>
      <c r="N554" s="226" t="s">
        <v>56</v>
      </c>
      <c r="O554" s="88"/>
      <c r="P554" s="227">
        <f>O554*H554</f>
        <v>0</v>
      </c>
      <c r="Q554" s="227">
        <v>0</v>
      </c>
      <c r="R554" s="227">
        <f>Q554*H554</f>
        <v>0</v>
      </c>
      <c r="S554" s="227">
        <v>0</v>
      </c>
      <c r="T554" s="228">
        <f>S554*H554</f>
        <v>0</v>
      </c>
      <c r="U554" s="42"/>
      <c r="V554" s="42"/>
      <c r="W554" s="42"/>
      <c r="X554" s="42"/>
      <c r="Y554" s="42"/>
      <c r="Z554" s="42"/>
      <c r="AA554" s="42"/>
      <c r="AB554" s="42"/>
      <c r="AC554" s="42"/>
      <c r="AD554" s="42"/>
      <c r="AE554" s="42"/>
      <c r="AR554" s="229" t="s">
        <v>8181</v>
      </c>
      <c r="AT554" s="229" t="s">
        <v>243</v>
      </c>
      <c r="AU554" s="229" t="s">
        <v>113</v>
      </c>
      <c r="AY554" s="20" t="s">
        <v>241</v>
      </c>
      <c r="BE554" s="230">
        <f>IF(N554="základní",J554,0)</f>
        <v>0</v>
      </c>
      <c r="BF554" s="230">
        <f>IF(N554="snížená",J554,0)</f>
        <v>0</v>
      </c>
      <c r="BG554" s="230">
        <f>IF(N554="zákl. přenesená",J554,0)</f>
        <v>0</v>
      </c>
      <c r="BH554" s="230">
        <f>IF(N554="sníž. přenesená",J554,0)</f>
        <v>0</v>
      </c>
      <c r="BI554" s="230">
        <f>IF(N554="nulová",J554,0)</f>
        <v>0</v>
      </c>
      <c r="BJ554" s="20" t="s">
        <v>23</v>
      </c>
      <c r="BK554" s="230">
        <f>ROUND(I554*H554,2)</f>
        <v>0</v>
      </c>
      <c r="BL554" s="20" t="s">
        <v>8181</v>
      </c>
      <c r="BM554" s="229" t="s">
        <v>5618</v>
      </c>
    </row>
    <row r="555" s="2" customFormat="1">
      <c r="A555" s="42"/>
      <c r="B555" s="43"/>
      <c r="C555" s="44"/>
      <c r="D555" s="231" t="s">
        <v>250</v>
      </c>
      <c r="E555" s="44"/>
      <c r="F555" s="232" t="s">
        <v>11482</v>
      </c>
      <c r="G555" s="44"/>
      <c r="H555" s="44"/>
      <c r="I555" s="233"/>
      <c r="J555" s="44"/>
      <c r="K555" s="44"/>
      <c r="L555" s="48"/>
      <c r="M555" s="234"/>
      <c r="N555" s="235"/>
      <c r="O555" s="88"/>
      <c r="P555" s="88"/>
      <c r="Q555" s="88"/>
      <c r="R555" s="88"/>
      <c r="S555" s="88"/>
      <c r="T555" s="89"/>
      <c r="U555" s="42"/>
      <c r="V555" s="42"/>
      <c r="W555" s="42"/>
      <c r="X555" s="42"/>
      <c r="Y555" s="42"/>
      <c r="Z555" s="42"/>
      <c r="AA555" s="42"/>
      <c r="AB555" s="42"/>
      <c r="AC555" s="42"/>
      <c r="AD555" s="42"/>
      <c r="AE555" s="42"/>
      <c r="AT555" s="20" t="s">
        <v>250</v>
      </c>
      <c r="AU555" s="20" t="s">
        <v>113</v>
      </c>
    </row>
    <row r="556" s="13" customFormat="1">
      <c r="A556" s="13"/>
      <c r="B556" s="236"/>
      <c r="C556" s="237"/>
      <c r="D556" s="238" t="s">
        <v>252</v>
      </c>
      <c r="E556" s="239" t="s">
        <v>39</v>
      </c>
      <c r="F556" s="240" t="s">
        <v>11483</v>
      </c>
      <c r="G556" s="237"/>
      <c r="H556" s="239" t="s">
        <v>39</v>
      </c>
      <c r="I556" s="241"/>
      <c r="J556" s="237"/>
      <c r="K556" s="237"/>
      <c r="L556" s="242"/>
      <c r="M556" s="243"/>
      <c r="N556" s="244"/>
      <c r="O556" s="244"/>
      <c r="P556" s="244"/>
      <c r="Q556" s="244"/>
      <c r="R556" s="244"/>
      <c r="S556" s="244"/>
      <c r="T556" s="245"/>
      <c r="U556" s="13"/>
      <c r="V556" s="13"/>
      <c r="W556" s="13"/>
      <c r="X556" s="13"/>
      <c r="Y556" s="13"/>
      <c r="Z556" s="13"/>
      <c r="AA556" s="13"/>
      <c r="AB556" s="13"/>
      <c r="AC556" s="13"/>
      <c r="AD556" s="13"/>
      <c r="AE556" s="13"/>
      <c r="AT556" s="246" t="s">
        <v>252</v>
      </c>
      <c r="AU556" s="246" t="s">
        <v>113</v>
      </c>
      <c r="AV556" s="13" t="s">
        <v>23</v>
      </c>
      <c r="AW556" s="13" t="s">
        <v>46</v>
      </c>
      <c r="AX556" s="13" t="s">
        <v>85</v>
      </c>
      <c r="AY556" s="246" t="s">
        <v>241</v>
      </c>
    </row>
    <row r="557" s="14" customFormat="1">
      <c r="A557" s="14"/>
      <c r="B557" s="247"/>
      <c r="C557" s="248"/>
      <c r="D557" s="238" t="s">
        <v>252</v>
      </c>
      <c r="E557" s="249" t="s">
        <v>39</v>
      </c>
      <c r="F557" s="250" t="s">
        <v>23</v>
      </c>
      <c r="G557" s="248"/>
      <c r="H557" s="251">
        <v>1</v>
      </c>
      <c r="I557" s="252"/>
      <c r="J557" s="248"/>
      <c r="K557" s="248"/>
      <c r="L557" s="253"/>
      <c r="M557" s="291"/>
      <c r="N557" s="292"/>
      <c r="O557" s="292"/>
      <c r="P557" s="292"/>
      <c r="Q557" s="292"/>
      <c r="R557" s="292"/>
      <c r="S557" s="292"/>
      <c r="T557" s="293"/>
      <c r="U557" s="14"/>
      <c r="V557" s="14"/>
      <c r="W557" s="14"/>
      <c r="X557" s="14"/>
      <c r="Y557" s="14"/>
      <c r="Z557" s="14"/>
      <c r="AA557" s="14"/>
      <c r="AB557" s="14"/>
      <c r="AC557" s="14"/>
      <c r="AD557" s="14"/>
      <c r="AE557" s="14"/>
      <c r="AT557" s="257" t="s">
        <v>252</v>
      </c>
      <c r="AU557" s="257" t="s">
        <v>113</v>
      </c>
      <c r="AV557" s="14" t="s">
        <v>93</v>
      </c>
      <c r="AW557" s="14" t="s">
        <v>46</v>
      </c>
      <c r="AX557" s="14" t="s">
        <v>23</v>
      </c>
      <c r="AY557" s="257" t="s">
        <v>241</v>
      </c>
    </row>
    <row r="558" s="2" customFormat="1" ht="6.96" customHeight="1">
      <c r="A558" s="42"/>
      <c r="B558" s="63"/>
      <c r="C558" s="64"/>
      <c r="D558" s="64"/>
      <c r="E558" s="64"/>
      <c r="F558" s="64"/>
      <c r="G558" s="64"/>
      <c r="H558" s="64"/>
      <c r="I558" s="64"/>
      <c r="J558" s="64"/>
      <c r="K558" s="64"/>
      <c r="L558" s="48"/>
      <c r="M558" s="42"/>
      <c r="O558" s="42"/>
      <c r="P558" s="42"/>
      <c r="Q558" s="42"/>
      <c r="R558" s="42"/>
      <c r="S558" s="42"/>
      <c r="T558" s="42"/>
      <c r="U558" s="42"/>
      <c r="V558" s="42"/>
      <c r="W558" s="42"/>
      <c r="X558" s="42"/>
      <c r="Y558" s="42"/>
      <c r="Z558" s="42"/>
      <c r="AA558" s="42"/>
      <c r="AB558" s="42"/>
      <c r="AC558" s="42"/>
      <c r="AD558" s="42"/>
      <c r="AE558" s="42"/>
    </row>
  </sheetData>
  <sheetProtection sheet="1" autoFilter="0" formatColumns="0" formatRows="0" objects="1" scenarios="1" spinCount="100000" saltValue="Y9EagqR4Hm04Fwo35P6K+6fwgVdfk+LSx9voTjPr4zvHqJWpwd3R3cadGceH+lAE1JOxVBKWC1e7cBogvFpC0Q==" hashValue="LcS3HLjyBJHDvpuokyNZsNtvd5yj8Sgizrqn0tZxozC28r2fOrBFpecD3vv2B7CR13VPBVDmps34oHM0SF7vYA==" algorithmName="SHA-512" password="CC8C"/>
  <autoFilter ref="C93:K557"/>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101" r:id="rId1" display="https://podminky.urs.cz/item/CS_URS_2024_02/742220161"/>
    <hyperlink ref="F104" r:id="rId2" display="https://podminky.urs.cz/item/CS_URS_2024_02/741210204"/>
    <hyperlink ref="F107" r:id="rId3" display="https://podminky.urs.cz/item/CS_URS_2024_02/742210121"/>
    <hyperlink ref="F109" r:id="rId4" display="https://podminky.urs.cz/item/CS_URS_2024_02/742210131"/>
    <hyperlink ref="F114" r:id="rId5" display="https://podminky.urs.cz/item/CS_URS_2024_02/742210151"/>
    <hyperlink ref="F118" r:id="rId6" display="https://podminky.urs.cz/item/CS_URS_2024_02/741330301"/>
    <hyperlink ref="F127" r:id="rId7" display="https://podminky.urs.cz/item/CS_URS_2024_02/741112101"/>
    <hyperlink ref="F131" r:id="rId8" display="https://podminky.urs.cz/item/CS_URS_2024_02/973031616"/>
    <hyperlink ref="F138" r:id="rId9" display="https://podminky.urs.cz/item/CS_URS_2024_02/998742311"/>
    <hyperlink ref="F141" r:id="rId10" display="https://podminky.urs.cz/item/CS_URS_2024_02/742410141"/>
    <hyperlink ref="F144" r:id="rId11" display="https://podminky.urs.cz/item/CS_URS_2024_02/742410001"/>
    <hyperlink ref="F147" r:id="rId12" display="https://podminky.urs.cz/item/CS_URS_2024_02/742410111"/>
    <hyperlink ref="F150" r:id="rId13" display="https://podminky.urs.cz/item/CS_URS_2024_02/742330041"/>
    <hyperlink ref="F153" r:id="rId14" display="https://podminky.urs.cz/item/CS_URS_2024_02/742330051"/>
    <hyperlink ref="F155" r:id="rId15" display="https://podminky.urs.cz/item/CS_URS_2024_02/220370453"/>
    <hyperlink ref="F161" r:id="rId16" display="https://podminky.urs.cz/item/CS_URS_2024_02/220370471"/>
    <hyperlink ref="F163" r:id="rId17" display="https://podminky.urs.cz/item/CS_URS_2024_02/742340001"/>
    <hyperlink ref="F167" r:id="rId18" display="https://podminky.urs.cz/item/CS_URS_2024_02/742123001"/>
    <hyperlink ref="F172" r:id="rId19" display="https://podminky.urs.cz/item/CS_URS_2024_02/741112111"/>
    <hyperlink ref="F175" r:id="rId20" display="https://podminky.urs.cz/item/CS_URS_2024_02/742410201"/>
    <hyperlink ref="F177" r:id="rId21" display="https://podminky.urs.cz/item/CS_URS_2024_02/742410301"/>
    <hyperlink ref="F179" r:id="rId22" display="https://podminky.urs.cz/item/CS_URS_2024_02/HZS2232"/>
    <hyperlink ref="F185" r:id="rId23" display="https://podminky.urs.cz/item/CS_URS_2024_02/998742311"/>
    <hyperlink ref="F188" r:id="rId24" display="https://podminky.urs.cz/item/CS_URS_2024_02/742330001"/>
    <hyperlink ref="F191" r:id="rId25" display="https://podminky.urs.cz/item/CS_URS_2024_02/742330005"/>
    <hyperlink ref="F197" r:id="rId26" display="https://podminky.urs.cz/item/CS_URS_2024_02/742330022"/>
    <hyperlink ref="F200" r:id="rId27" display="https://podminky.urs.cz/item/CS_URS_2024_02/742330023"/>
    <hyperlink ref="F203" r:id="rId28" display="https://podminky.urs.cz/item/CS_URS_2024_02/742330021"/>
    <hyperlink ref="F217" r:id="rId29" display="https://podminky.urs.cz/item/CS_URS_2024_02/742330052"/>
    <hyperlink ref="F219" r:id="rId30" display="https://podminky.urs.cz/item/CS_URS_2024_02/742330012"/>
    <hyperlink ref="F222" r:id="rId31" display="https://podminky.urs.cz/item/CS_URS_2024_02/742330024"/>
    <hyperlink ref="F226" r:id="rId32" display="https://podminky.urs.cz/item/CS_URS_2024_02/742330046"/>
    <hyperlink ref="F230" r:id="rId33" display="https://podminky.urs.cz/item/CS_URS_2024_02/742330029"/>
    <hyperlink ref="F235" r:id="rId34" display="https://podminky.urs.cz/item/CS_URS_2024_02/HZS2232"/>
    <hyperlink ref="F244" r:id="rId35" display="https://podminky.urs.cz/item/CS_URS_2024_02/HZS2232"/>
    <hyperlink ref="F248" r:id="rId36" display="https://podminky.urs.cz/item/CS_URS_2024_02/742330024"/>
    <hyperlink ref="F252" r:id="rId37" display="https://podminky.urs.cz/item/CS_URS_2024_02/742330025"/>
    <hyperlink ref="F258" r:id="rId38" display="https://podminky.urs.cz/item/CS_URS_2024_02/742330052"/>
    <hyperlink ref="F262" r:id="rId39" display="https://podminky.urs.cz/item/CS_URS_2024_02/HZS2232"/>
    <hyperlink ref="F266" r:id="rId40" display="https://podminky.urs.cz/item/CS_URS_2024_02/HZS2232"/>
    <hyperlink ref="F270" r:id="rId41" display="https://podminky.urs.cz/item/CS_URS_2024_02/742330041"/>
    <hyperlink ref="F274" r:id="rId42" display="https://podminky.urs.cz/item/CS_URS_2024_02/742330051"/>
    <hyperlink ref="F276" r:id="rId43" display="https://podminky.urs.cz/item/CS_URS_2024_02/742330042"/>
    <hyperlink ref="F279" r:id="rId44" display="https://podminky.urs.cz/item/CS_URS_2024_02/742330051"/>
    <hyperlink ref="F281" r:id="rId45" display="https://podminky.urs.cz/item/CS_URS_2024_02/742330041"/>
    <hyperlink ref="F284" r:id="rId46" display="https://podminky.urs.cz/item/CS_URS_2024_02/742330051"/>
    <hyperlink ref="F286" r:id="rId47" display="https://podminky.urs.cz/item/CS_URS_2024_02/742330101"/>
    <hyperlink ref="F288" r:id="rId48" display="https://podminky.urs.cz/item/CS_URS_2024_02/742330102"/>
    <hyperlink ref="F292" r:id="rId49" display="https://podminky.urs.cz/item/CS_URS_2024_02/973031616"/>
    <hyperlink ref="F294" r:id="rId50" display="https://podminky.urs.cz/item/CS_URS_2024_02/741112071"/>
    <hyperlink ref="F301" r:id="rId51" display="https://podminky.urs.cz/item/CS_URS_2024_02/741210125"/>
    <hyperlink ref="F304" r:id="rId52" display="https://podminky.urs.cz/item/CS_URS_2024_02/742123001"/>
    <hyperlink ref="F307" r:id="rId53" display="https://podminky.urs.cz/item/CS_URS_2024_02/741210125"/>
    <hyperlink ref="F310" r:id="rId54" display="https://podminky.urs.cz/item/CS_URS_2024_02/220552592"/>
    <hyperlink ref="F312" r:id="rId55" display="https://podminky.urs.cz/item/CS_URS_2024_02/220111431"/>
    <hyperlink ref="F314" r:id="rId56" display="https://podminky.urs.cz/item/CS_URS_2024_02/741210121"/>
    <hyperlink ref="F317" r:id="rId57" display="https://podminky.urs.cz/item/CS_URS_2024_02/973031619"/>
    <hyperlink ref="F319" r:id="rId58" display="https://podminky.urs.cz/item/CS_URS_2024_02/742110202"/>
    <hyperlink ref="F322" r:id="rId59" display="https://podminky.urs.cz/item/CS_URS_2024_02/742420021"/>
    <hyperlink ref="F325" r:id="rId60" display="https://podminky.urs.cz/item/CS_URS_2024_02/HZS2232"/>
    <hyperlink ref="F329" r:id="rId61" display="https://podminky.urs.cz/item/CS_URS_2024_02/998742311"/>
    <hyperlink ref="F338" r:id="rId62" display="https://podminky.urs.cz/item/CS_URS_2024_02/742240006"/>
    <hyperlink ref="F341" r:id="rId63" display="https://podminky.urs.cz/item/CS_URS_2024_02/742320032"/>
    <hyperlink ref="F344" r:id="rId64" display="https://podminky.urs.cz/item/CS_URS_2024_02/742320031"/>
    <hyperlink ref="F347" r:id="rId65" display="https://podminky.urs.cz/item/CS_URS_2024_02/HZS2232"/>
    <hyperlink ref="F351" r:id="rId66" display="https://podminky.urs.cz/item/CS_URS_2024_02/998742311"/>
    <hyperlink ref="F360" r:id="rId67" display="https://podminky.urs.cz/item/CS_URS_2024_02/973031616"/>
    <hyperlink ref="F362" r:id="rId68" display="https://podminky.urs.cz/item/CS_URS_2024_02/998742311"/>
    <hyperlink ref="F367" r:id="rId69" display="https://podminky.urs.cz/item/CS_URS_2024_02/742220161"/>
    <hyperlink ref="F370" r:id="rId70" display="https://podminky.urs.cz/item/CS_URS_2024_02/742220171"/>
    <hyperlink ref="F373" r:id="rId71" display="https://podminky.urs.cz/item/CS_URS_2024_02/742220172"/>
    <hyperlink ref="F376" r:id="rId72" display="https://podminky.urs.cz/item/CS_URS_2024_02/742220161"/>
    <hyperlink ref="F381" r:id="rId73" display="https://podminky.urs.cz/item/CS_URS_2024_02/742220141"/>
    <hyperlink ref="F385" r:id="rId74" display="https://podminky.urs.cz/item/CS_URS_2024_02/742220231"/>
    <hyperlink ref="F387" r:id="rId75" display="https://podminky.urs.cz/item/CS_URS_2024_02/742220232"/>
    <hyperlink ref="F392" r:id="rId76" display="https://podminky.urs.cz/item/CS_URS_2024_02/742220236"/>
    <hyperlink ref="F395" r:id="rId77" display="https://podminky.urs.cz/item/CS_URS_2024_02/742220235"/>
    <hyperlink ref="F398" r:id="rId78" display="https://podminky.urs.cz/item/CS_URS_2024_02/742220053"/>
    <hyperlink ref="F401" r:id="rId79" display="https://podminky.urs.cz/item/CS_URS_2024_02/742220031"/>
    <hyperlink ref="F404" r:id="rId80" display="https://podminky.urs.cz/item/CS_URS_2024_02/742220211"/>
    <hyperlink ref="F407" r:id="rId81" display="https://podminky.urs.cz/item/CS_URS_2024_02/742220161"/>
    <hyperlink ref="F410" r:id="rId82" display="https://podminky.urs.cz/item/CS_URS_2024_02/742220401"/>
    <hyperlink ref="F412" r:id="rId83" display="https://podminky.urs.cz/item/CS_URS_2024_02/742220402"/>
    <hyperlink ref="F414" r:id="rId84" display="https://podminky.urs.cz/item/CS_URS_2024_02/742220411"/>
    <hyperlink ref="F416" r:id="rId85" display="https://podminky.urs.cz/item/CS_URS_2024_02/742220421"/>
    <hyperlink ref="F418" r:id="rId86" display="https://podminky.urs.cz/item/CS_URS_2024_02/742220511"/>
    <hyperlink ref="F420" r:id="rId87" display="https://podminky.urs.cz/item/CS_URS_2024_02/HZS2232"/>
    <hyperlink ref="F424" r:id="rId88" display="https://podminky.urs.cz/item/CS_URS_2024_02/998742311"/>
    <hyperlink ref="F427" r:id="rId89" display="https://podminky.urs.cz/item/CS_URS_2024_02/742121001"/>
    <hyperlink ref="F441" r:id="rId90" display="https://podminky.urs.cz/item/CS_URS_2024_02/742121001"/>
    <hyperlink ref="F447" r:id="rId91" display="https://podminky.urs.cz/item/CS_URS_2024_02/742121002"/>
    <hyperlink ref="F451" r:id="rId92" display="https://podminky.urs.cz/item/CS_URS_2024_02/220182031"/>
    <hyperlink ref="F455" r:id="rId93" display="https://podminky.urs.cz/item/CS_URS_2024_02/741120301"/>
    <hyperlink ref="F459" r:id="rId94" display="https://podminky.urs.cz/item/CS_URS_2024_02/741120303"/>
    <hyperlink ref="F463" r:id="rId95" display="https://podminky.urs.cz/item/CS_URS_2024_02/741122611"/>
    <hyperlink ref="F469" r:id="rId96" display="https://podminky.urs.cz/item/CS_URS_2024_02/741122611"/>
    <hyperlink ref="F479" r:id="rId97" display="https://podminky.urs.cz/item/CS_URS_2024_02/741110511"/>
    <hyperlink ref="F487" r:id="rId98" display="https://podminky.urs.cz/item/CS_URS_2024_02/741110512"/>
    <hyperlink ref="F491" r:id="rId99" display="https://podminky.urs.cz/item/CS_URS_2024_02/741110513"/>
    <hyperlink ref="F495" r:id="rId100" display="https://podminky.urs.cz/item/CS_URS_2024_02/741110301"/>
    <hyperlink ref="F506" r:id="rId101" display="https://podminky.urs.cz/item/CS_URS_2024_02/741110301"/>
    <hyperlink ref="F510" r:id="rId102" display="https://podminky.urs.cz/item/CS_URS_2024_02/210021055"/>
    <hyperlink ref="F513" r:id="rId103" display="https://podminky.urs.cz/item/CS_URS_2024_02/741910414"/>
    <hyperlink ref="F518" r:id="rId104" display="https://podminky.urs.cz/item/CS_URS_2024_02/974031121"/>
    <hyperlink ref="F520" r:id="rId105" display="https://podminky.urs.cz/item/CS_URS_2024_02/974031132"/>
    <hyperlink ref="F522" r:id="rId106" display="https://podminky.urs.cz/item/CS_URS_2024_02/971033141"/>
    <hyperlink ref="F524" r:id="rId107" display="https://podminky.urs.cz/item/CS_URS_2024_02/971033151"/>
    <hyperlink ref="F526" r:id="rId108" display="https://podminky.urs.cz/item/CS_URS_2024_02/972054241"/>
    <hyperlink ref="F528" r:id="rId109" display="https://podminky.urs.cz/item/CS_URS_2024_02/741920071"/>
    <hyperlink ref="F532" r:id="rId110" display="https://podminky.urs.cz/item/CS_URS_2024_02/741810003"/>
    <hyperlink ref="F534" r:id="rId111" display="https://podminky.urs.cz/item/CS_URS_2024_02/741810011"/>
    <hyperlink ref="F536" r:id="rId112" display="https://podminky.urs.cz/item/CS_URS_2024_02/998742311"/>
    <hyperlink ref="F538" r:id="rId113" display="https://podminky.urs.cz/item/CS_URS_2024_02/013203000"/>
    <hyperlink ref="F542" r:id="rId114" display="https://podminky.urs.cz/item/CS_URS_2024_02/013254000"/>
    <hyperlink ref="F544" r:id="rId115" display="https://podminky.urs.cz/item/CS_URS_2024_02/013294000"/>
    <hyperlink ref="F549" r:id="rId116" display="https://podminky.urs.cz/item/CS_URS_2024_02/045002000"/>
    <hyperlink ref="F552" r:id="rId117" display="https://podminky.urs.cz/item/CS_URS_2024_02/065002000"/>
    <hyperlink ref="F555" r:id="rId118" display="https://podminky.urs.cz/item/CS_URS_2024_02/094002000"/>
  </hyperlinks>
  <pageMargins left="0.39375" right="0.39375" top="0.39375" bottom="0.39375" header="0" footer="0"/>
  <pageSetup paperSize="9" orientation="landscape" blackAndWhite="1" fitToHeight="100"/>
  <headerFooter>
    <oddFooter>&amp;CStrana &amp;P z &amp;N</oddFooter>
  </headerFooter>
  <drawing r:id="rId119"/>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135</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s="2" customFormat="1" ht="12" customHeight="1">
      <c r="A8" s="42"/>
      <c r="B8" s="48"/>
      <c r="C8" s="42"/>
      <c r="D8" s="148" t="s">
        <v>162</v>
      </c>
      <c r="E8" s="42"/>
      <c r="F8" s="42"/>
      <c r="G8" s="42"/>
      <c r="H8" s="42"/>
      <c r="I8" s="42"/>
      <c r="J8" s="42"/>
      <c r="K8" s="42"/>
      <c r="L8" s="150"/>
      <c r="S8" s="42"/>
      <c r="T8" s="42"/>
      <c r="U8" s="42"/>
      <c r="V8" s="42"/>
      <c r="W8" s="42"/>
      <c r="X8" s="42"/>
      <c r="Y8" s="42"/>
      <c r="Z8" s="42"/>
      <c r="AA8" s="42"/>
      <c r="AB8" s="42"/>
      <c r="AC8" s="42"/>
      <c r="AD8" s="42"/>
      <c r="AE8" s="42"/>
    </row>
    <row r="9" s="2" customFormat="1" ht="16.5" customHeight="1">
      <c r="A9" s="42"/>
      <c r="B9" s="48"/>
      <c r="C9" s="42"/>
      <c r="D9" s="42"/>
      <c r="E9" s="151" t="s">
        <v>11484</v>
      </c>
      <c r="F9" s="42"/>
      <c r="G9" s="42"/>
      <c r="H9" s="42"/>
      <c r="I9" s="42"/>
      <c r="J9" s="42"/>
      <c r="K9" s="42"/>
      <c r="L9" s="150"/>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row>
    <row r="11" s="2" customFormat="1" ht="12" customHeight="1">
      <c r="A11" s="42"/>
      <c r="B11" s="48"/>
      <c r="C11" s="42"/>
      <c r="D11" s="148" t="s">
        <v>19</v>
      </c>
      <c r="E11" s="42"/>
      <c r="F11" s="137" t="s">
        <v>39</v>
      </c>
      <c r="G11" s="42"/>
      <c r="H11" s="42"/>
      <c r="I11" s="148" t="s">
        <v>21</v>
      </c>
      <c r="J11" s="137" t="s">
        <v>39</v>
      </c>
      <c r="K11" s="42"/>
      <c r="L11" s="150"/>
      <c r="S11" s="42"/>
      <c r="T11" s="42"/>
      <c r="U11" s="42"/>
      <c r="V11" s="42"/>
      <c r="W11" s="42"/>
      <c r="X11" s="42"/>
      <c r="Y11" s="42"/>
      <c r="Z11" s="42"/>
      <c r="AA11" s="42"/>
      <c r="AB11" s="42"/>
      <c r="AC11" s="42"/>
      <c r="AD11" s="42"/>
      <c r="AE11" s="42"/>
    </row>
    <row r="12" s="2" customFormat="1" ht="12" customHeight="1">
      <c r="A12" s="42"/>
      <c r="B12" s="48"/>
      <c r="C12" s="42"/>
      <c r="D12" s="148" t="s">
        <v>24</v>
      </c>
      <c r="E12" s="42"/>
      <c r="F12" s="137" t="s">
        <v>25</v>
      </c>
      <c r="G12" s="42"/>
      <c r="H12" s="42"/>
      <c r="I12" s="148" t="s">
        <v>26</v>
      </c>
      <c r="J12" s="152" t="str">
        <f>'Rekapitulace stavby'!AN8</f>
        <v>29. 10. 2024</v>
      </c>
      <c r="K12" s="42"/>
      <c r="L12" s="150"/>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row>
    <row r="14" s="2" customFormat="1" ht="12" customHeight="1">
      <c r="A14" s="42"/>
      <c r="B14" s="48"/>
      <c r="C14" s="42"/>
      <c r="D14" s="148" t="s">
        <v>34</v>
      </c>
      <c r="E14" s="42"/>
      <c r="F14" s="42"/>
      <c r="G14" s="42"/>
      <c r="H14" s="42"/>
      <c r="I14" s="148" t="s">
        <v>35</v>
      </c>
      <c r="J14" s="137" t="s">
        <v>36</v>
      </c>
      <c r="K14" s="42"/>
      <c r="L14" s="150"/>
      <c r="S14" s="42"/>
      <c r="T14" s="42"/>
      <c r="U14" s="42"/>
      <c r="V14" s="42"/>
      <c r="W14" s="42"/>
      <c r="X14" s="42"/>
      <c r="Y14" s="42"/>
      <c r="Z14" s="42"/>
      <c r="AA14" s="42"/>
      <c r="AB14" s="42"/>
      <c r="AC14" s="42"/>
      <c r="AD14" s="42"/>
      <c r="AE14" s="42"/>
    </row>
    <row r="15" s="2" customFormat="1" ht="18" customHeight="1">
      <c r="A15" s="42"/>
      <c r="B15" s="48"/>
      <c r="C15" s="42"/>
      <c r="D15" s="42"/>
      <c r="E15" s="137" t="s">
        <v>37</v>
      </c>
      <c r="F15" s="42"/>
      <c r="G15" s="42"/>
      <c r="H15" s="42"/>
      <c r="I15" s="148" t="s">
        <v>38</v>
      </c>
      <c r="J15" s="137" t="s">
        <v>39</v>
      </c>
      <c r="K15" s="42"/>
      <c r="L15" s="150"/>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40</v>
      </c>
      <c r="E17" s="42"/>
      <c r="F17" s="42"/>
      <c r="G17" s="42"/>
      <c r="H17" s="42"/>
      <c r="I17" s="148" t="s">
        <v>35</v>
      </c>
      <c r="J17" s="36"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8" t="s">
        <v>38</v>
      </c>
      <c r="J18" s="36"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42</v>
      </c>
      <c r="E20" s="42"/>
      <c r="F20" s="42"/>
      <c r="G20" s="42"/>
      <c r="H20" s="42"/>
      <c r="I20" s="148" t="s">
        <v>35</v>
      </c>
      <c r="J20" s="137" t="s">
        <v>43</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44</v>
      </c>
      <c r="F21" s="42"/>
      <c r="G21" s="42"/>
      <c r="H21" s="42"/>
      <c r="I21" s="148" t="s">
        <v>38</v>
      </c>
      <c r="J21" s="137" t="s">
        <v>45</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47</v>
      </c>
      <c r="E23" s="42"/>
      <c r="F23" s="42"/>
      <c r="G23" s="42"/>
      <c r="H23" s="42"/>
      <c r="I23" s="148" t="s">
        <v>35</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38</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49</v>
      </c>
      <c r="E26" s="42"/>
      <c r="F26" s="42"/>
      <c r="G26" s="42"/>
      <c r="H26" s="42"/>
      <c r="I26" s="42"/>
      <c r="J26" s="42"/>
      <c r="K26" s="42"/>
      <c r="L26" s="150"/>
      <c r="S26" s="42"/>
      <c r="T26" s="42"/>
      <c r="U26" s="42"/>
      <c r="V26" s="42"/>
      <c r="W26" s="42"/>
      <c r="X26" s="42"/>
      <c r="Y26" s="42"/>
      <c r="Z26" s="42"/>
      <c r="AA26" s="42"/>
      <c r="AB26" s="42"/>
      <c r="AC26" s="42"/>
      <c r="AD26" s="42"/>
      <c r="AE26" s="42"/>
    </row>
    <row r="27" s="8" customFormat="1" ht="47.25" customHeight="1">
      <c r="A27" s="153"/>
      <c r="B27" s="154"/>
      <c r="C27" s="153"/>
      <c r="D27" s="153"/>
      <c r="E27" s="155" t="s">
        <v>50</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51</v>
      </c>
      <c r="E30" s="42"/>
      <c r="F30" s="42"/>
      <c r="G30" s="42"/>
      <c r="H30" s="42"/>
      <c r="I30" s="42"/>
      <c r="J30" s="159">
        <f>ROUND(J94,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53</v>
      </c>
      <c r="G32" s="42"/>
      <c r="H32" s="42"/>
      <c r="I32" s="160" t="s">
        <v>52</v>
      </c>
      <c r="J32" s="160" t="s">
        <v>54</v>
      </c>
      <c r="K32" s="42"/>
      <c r="L32" s="150"/>
      <c r="S32" s="42"/>
      <c r="T32" s="42"/>
      <c r="U32" s="42"/>
      <c r="V32" s="42"/>
      <c r="W32" s="42"/>
      <c r="X32" s="42"/>
      <c r="Y32" s="42"/>
      <c r="Z32" s="42"/>
      <c r="AA32" s="42"/>
      <c r="AB32" s="42"/>
      <c r="AC32" s="42"/>
      <c r="AD32" s="42"/>
      <c r="AE32" s="42"/>
    </row>
    <row r="33" s="2" customFormat="1" ht="14.4" customHeight="1">
      <c r="A33" s="42"/>
      <c r="B33" s="48"/>
      <c r="C33" s="42"/>
      <c r="D33" s="161" t="s">
        <v>55</v>
      </c>
      <c r="E33" s="148" t="s">
        <v>56</v>
      </c>
      <c r="F33" s="162">
        <f>ROUND((SUM(BE94:BE413)),  2)</f>
        <v>0</v>
      </c>
      <c r="G33" s="42"/>
      <c r="H33" s="42"/>
      <c r="I33" s="163">
        <v>0.20999999999999999</v>
      </c>
      <c r="J33" s="162">
        <f>ROUND(((SUM(BE94:BE413))*I33),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57</v>
      </c>
      <c r="F34" s="162">
        <f>ROUND((SUM(BF94:BF413)),  2)</f>
        <v>0</v>
      </c>
      <c r="G34" s="42"/>
      <c r="H34" s="42"/>
      <c r="I34" s="163">
        <v>0.12</v>
      </c>
      <c r="J34" s="162">
        <f>ROUND(((SUM(BF94:BF413))*I34),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58</v>
      </c>
      <c r="F35" s="162">
        <f>ROUND((SUM(BG94:BG413)),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59</v>
      </c>
      <c r="F36" s="162">
        <f>ROUND((SUM(BH94:BH413)),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60</v>
      </c>
      <c r="F37" s="162">
        <f>ROUND((SUM(BI94:BI413)),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61</v>
      </c>
      <c r="E39" s="166"/>
      <c r="F39" s="166"/>
      <c r="G39" s="167" t="s">
        <v>62</v>
      </c>
      <c r="H39" s="168" t="s">
        <v>63</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6" t="s">
        <v>181</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SŠ a ZŠ Beroun</v>
      </c>
      <c r="F48" s="35"/>
      <c r="G48" s="35"/>
      <c r="H48" s="35"/>
      <c r="I48" s="44"/>
      <c r="J48" s="44"/>
      <c r="K48" s="44"/>
      <c r="L48" s="150"/>
      <c r="S48" s="42"/>
      <c r="T48" s="42"/>
      <c r="U48" s="42"/>
      <c r="V48" s="42"/>
      <c r="W48" s="42"/>
      <c r="X48" s="42"/>
      <c r="Y48" s="42"/>
      <c r="Z48" s="42"/>
      <c r="AA48" s="42"/>
      <c r="AB48" s="42"/>
      <c r="AC48" s="42"/>
      <c r="AD48" s="42"/>
      <c r="AE48" s="42"/>
    </row>
    <row r="49" s="2" customFormat="1" ht="12" customHeight="1">
      <c r="A49" s="42"/>
      <c r="B49" s="43"/>
      <c r="C49" s="35" t="s">
        <v>162</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SO.02 - Zpevněné plochy a komunikace</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5" t="s">
        <v>24</v>
      </c>
      <c r="D52" s="44"/>
      <c r="E52" s="44"/>
      <c r="F52" s="30" t="str">
        <f>F12</f>
        <v>Karla Čapka 1457, 266 01 Beroun</v>
      </c>
      <c r="G52" s="44"/>
      <c r="H52" s="44"/>
      <c r="I52" s="35" t="s">
        <v>26</v>
      </c>
      <c r="J52" s="76" t="str">
        <f>IF(J12="","",J12)</f>
        <v>29. 10. 2024</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5" t="s">
        <v>34</v>
      </c>
      <c r="D54" s="44"/>
      <c r="E54" s="44"/>
      <c r="F54" s="30" t="str">
        <f>E15</f>
        <v>Střední škola a Základní škola Beroun, p.o.</v>
      </c>
      <c r="G54" s="44"/>
      <c r="H54" s="44"/>
      <c r="I54" s="35" t="s">
        <v>42</v>
      </c>
      <c r="J54" s="40" t="str">
        <f>E21</f>
        <v>DPU REVIT s.r.o.</v>
      </c>
      <c r="K54" s="44"/>
      <c r="L54" s="150"/>
      <c r="S54" s="42"/>
      <c r="T54" s="42"/>
      <c r="U54" s="42"/>
      <c r="V54" s="42"/>
      <c r="W54" s="42"/>
      <c r="X54" s="42"/>
      <c r="Y54" s="42"/>
      <c r="Z54" s="42"/>
      <c r="AA54" s="42"/>
      <c r="AB54" s="42"/>
      <c r="AC54" s="42"/>
      <c r="AD54" s="42"/>
      <c r="AE54" s="42"/>
    </row>
    <row r="55" s="2" customFormat="1" ht="15.15" customHeight="1">
      <c r="A55" s="42"/>
      <c r="B55" s="43"/>
      <c r="C55" s="35" t="s">
        <v>40</v>
      </c>
      <c r="D55" s="44"/>
      <c r="E55" s="44"/>
      <c r="F55" s="30" t="str">
        <f>IF(E18="","",E18)</f>
        <v>Vyplň údaj</v>
      </c>
      <c r="G55" s="44"/>
      <c r="H55" s="44"/>
      <c r="I55" s="35" t="s">
        <v>47</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182</v>
      </c>
      <c r="D57" s="177"/>
      <c r="E57" s="177"/>
      <c r="F57" s="177"/>
      <c r="G57" s="177"/>
      <c r="H57" s="177"/>
      <c r="I57" s="177"/>
      <c r="J57" s="178" t="s">
        <v>183</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83</v>
      </c>
      <c r="D59" s="44"/>
      <c r="E59" s="44"/>
      <c r="F59" s="44"/>
      <c r="G59" s="44"/>
      <c r="H59" s="44"/>
      <c r="I59" s="44"/>
      <c r="J59" s="106">
        <f>J94</f>
        <v>0</v>
      </c>
      <c r="K59" s="44"/>
      <c r="L59" s="150"/>
      <c r="S59" s="42"/>
      <c r="T59" s="42"/>
      <c r="U59" s="42"/>
      <c r="V59" s="42"/>
      <c r="W59" s="42"/>
      <c r="X59" s="42"/>
      <c r="Y59" s="42"/>
      <c r="Z59" s="42"/>
      <c r="AA59" s="42"/>
      <c r="AB59" s="42"/>
      <c r="AC59" s="42"/>
      <c r="AD59" s="42"/>
      <c r="AE59" s="42"/>
      <c r="AU59" s="20" t="s">
        <v>184</v>
      </c>
    </row>
    <row r="60" s="9" customFormat="1" ht="24.96" customHeight="1">
      <c r="A60" s="9"/>
      <c r="B60" s="180"/>
      <c r="C60" s="181"/>
      <c r="D60" s="182" t="s">
        <v>185</v>
      </c>
      <c r="E60" s="183"/>
      <c r="F60" s="183"/>
      <c r="G60" s="183"/>
      <c r="H60" s="183"/>
      <c r="I60" s="183"/>
      <c r="J60" s="184">
        <f>J95</f>
        <v>0</v>
      </c>
      <c r="K60" s="181"/>
      <c r="L60" s="185"/>
      <c r="S60" s="9"/>
      <c r="T60" s="9"/>
      <c r="U60" s="9"/>
      <c r="V60" s="9"/>
      <c r="W60" s="9"/>
      <c r="X60" s="9"/>
      <c r="Y60" s="9"/>
      <c r="Z60" s="9"/>
      <c r="AA60" s="9"/>
      <c r="AB60" s="9"/>
      <c r="AC60" s="9"/>
      <c r="AD60" s="9"/>
      <c r="AE60" s="9"/>
    </row>
    <row r="61" s="10" customFormat="1" ht="19.92" customHeight="1">
      <c r="A61" s="10"/>
      <c r="B61" s="186"/>
      <c r="C61" s="129"/>
      <c r="D61" s="187" t="s">
        <v>186</v>
      </c>
      <c r="E61" s="188"/>
      <c r="F61" s="188"/>
      <c r="G61" s="188"/>
      <c r="H61" s="188"/>
      <c r="I61" s="188"/>
      <c r="J61" s="189">
        <f>J96</f>
        <v>0</v>
      </c>
      <c r="K61" s="129"/>
      <c r="L61" s="190"/>
      <c r="S61" s="10"/>
      <c r="T61" s="10"/>
      <c r="U61" s="10"/>
      <c r="V61" s="10"/>
      <c r="W61" s="10"/>
      <c r="X61" s="10"/>
      <c r="Y61" s="10"/>
      <c r="Z61" s="10"/>
      <c r="AA61" s="10"/>
      <c r="AB61" s="10"/>
      <c r="AC61" s="10"/>
      <c r="AD61" s="10"/>
      <c r="AE61" s="10"/>
    </row>
    <row r="62" s="10" customFormat="1" ht="19.92" customHeight="1">
      <c r="A62" s="10"/>
      <c r="B62" s="186"/>
      <c r="C62" s="129"/>
      <c r="D62" s="187" t="s">
        <v>187</v>
      </c>
      <c r="E62" s="188"/>
      <c r="F62" s="188"/>
      <c r="G62" s="188"/>
      <c r="H62" s="188"/>
      <c r="I62" s="188"/>
      <c r="J62" s="189">
        <f>J229</f>
        <v>0</v>
      </c>
      <c r="K62" s="129"/>
      <c r="L62" s="190"/>
      <c r="S62" s="10"/>
      <c r="T62" s="10"/>
      <c r="U62" s="10"/>
      <c r="V62" s="10"/>
      <c r="W62" s="10"/>
      <c r="X62" s="10"/>
      <c r="Y62" s="10"/>
      <c r="Z62" s="10"/>
      <c r="AA62" s="10"/>
      <c r="AB62" s="10"/>
      <c r="AC62" s="10"/>
      <c r="AD62" s="10"/>
      <c r="AE62" s="10"/>
    </row>
    <row r="63" s="10" customFormat="1" ht="19.92" customHeight="1">
      <c r="A63" s="10"/>
      <c r="B63" s="186"/>
      <c r="C63" s="129"/>
      <c r="D63" s="187" t="s">
        <v>190</v>
      </c>
      <c r="E63" s="188"/>
      <c r="F63" s="188"/>
      <c r="G63" s="188"/>
      <c r="H63" s="188"/>
      <c r="I63" s="188"/>
      <c r="J63" s="189">
        <f>J234</f>
        <v>0</v>
      </c>
      <c r="K63" s="129"/>
      <c r="L63" s="190"/>
      <c r="S63" s="10"/>
      <c r="T63" s="10"/>
      <c r="U63" s="10"/>
      <c r="V63" s="10"/>
      <c r="W63" s="10"/>
      <c r="X63" s="10"/>
      <c r="Y63" s="10"/>
      <c r="Z63" s="10"/>
      <c r="AA63" s="10"/>
      <c r="AB63" s="10"/>
      <c r="AC63" s="10"/>
      <c r="AD63" s="10"/>
      <c r="AE63" s="10"/>
    </row>
    <row r="64" s="10" customFormat="1" ht="19.92" customHeight="1">
      <c r="A64" s="10"/>
      <c r="B64" s="186"/>
      <c r="C64" s="129"/>
      <c r="D64" s="187" t="s">
        <v>11485</v>
      </c>
      <c r="E64" s="188"/>
      <c r="F64" s="188"/>
      <c r="G64" s="188"/>
      <c r="H64" s="188"/>
      <c r="I64" s="188"/>
      <c r="J64" s="189">
        <f>J275</f>
        <v>0</v>
      </c>
      <c r="K64" s="129"/>
      <c r="L64" s="190"/>
      <c r="S64" s="10"/>
      <c r="T64" s="10"/>
      <c r="U64" s="10"/>
      <c r="V64" s="10"/>
      <c r="W64" s="10"/>
      <c r="X64" s="10"/>
      <c r="Y64" s="10"/>
      <c r="Z64" s="10"/>
      <c r="AA64" s="10"/>
      <c r="AB64" s="10"/>
      <c r="AC64" s="10"/>
      <c r="AD64" s="10"/>
      <c r="AE64" s="10"/>
    </row>
    <row r="65" s="10" customFormat="1" ht="19.92" customHeight="1">
      <c r="A65" s="10"/>
      <c r="B65" s="186"/>
      <c r="C65" s="129"/>
      <c r="D65" s="187" t="s">
        <v>196</v>
      </c>
      <c r="E65" s="188"/>
      <c r="F65" s="188"/>
      <c r="G65" s="188"/>
      <c r="H65" s="188"/>
      <c r="I65" s="188"/>
      <c r="J65" s="189">
        <f>J281</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197</v>
      </c>
      <c r="E66" s="188"/>
      <c r="F66" s="188"/>
      <c r="G66" s="188"/>
      <c r="H66" s="188"/>
      <c r="I66" s="188"/>
      <c r="J66" s="189">
        <f>J325</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198</v>
      </c>
      <c r="E67" s="188"/>
      <c r="F67" s="188"/>
      <c r="G67" s="188"/>
      <c r="H67" s="188"/>
      <c r="I67" s="188"/>
      <c r="J67" s="189">
        <f>J350</f>
        <v>0</v>
      </c>
      <c r="K67" s="129"/>
      <c r="L67" s="190"/>
      <c r="S67" s="10"/>
      <c r="T67" s="10"/>
      <c r="U67" s="10"/>
      <c r="V67" s="10"/>
      <c r="W67" s="10"/>
      <c r="X67" s="10"/>
      <c r="Y67" s="10"/>
      <c r="Z67" s="10"/>
      <c r="AA67" s="10"/>
      <c r="AB67" s="10"/>
      <c r="AC67" s="10"/>
      <c r="AD67" s="10"/>
      <c r="AE67" s="10"/>
    </row>
    <row r="68" s="9" customFormat="1" ht="24.96" customHeight="1">
      <c r="A68" s="9"/>
      <c r="B68" s="180"/>
      <c r="C68" s="181"/>
      <c r="D68" s="182" t="s">
        <v>199</v>
      </c>
      <c r="E68" s="183"/>
      <c r="F68" s="183"/>
      <c r="G68" s="183"/>
      <c r="H68" s="183"/>
      <c r="I68" s="183"/>
      <c r="J68" s="184">
        <f>J353</f>
        <v>0</v>
      </c>
      <c r="K68" s="181"/>
      <c r="L68" s="185"/>
      <c r="S68" s="9"/>
      <c r="T68" s="9"/>
      <c r="U68" s="9"/>
      <c r="V68" s="9"/>
      <c r="W68" s="9"/>
      <c r="X68" s="9"/>
      <c r="Y68" s="9"/>
      <c r="Z68" s="9"/>
      <c r="AA68" s="9"/>
      <c r="AB68" s="9"/>
      <c r="AC68" s="9"/>
      <c r="AD68" s="9"/>
      <c r="AE68" s="9"/>
    </row>
    <row r="69" s="10" customFormat="1" ht="19.92" customHeight="1">
      <c r="A69" s="10"/>
      <c r="B69" s="186"/>
      <c r="C69" s="129"/>
      <c r="D69" s="187" t="s">
        <v>11486</v>
      </c>
      <c r="E69" s="188"/>
      <c r="F69" s="188"/>
      <c r="G69" s="188"/>
      <c r="H69" s="188"/>
      <c r="I69" s="188"/>
      <c r="J69" s="189">
        <f>J354</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212</v>
      </c>
      <c r="E70" s="188"/>
      <c r="F70" s="188"/>
      <c r="G70" s="188"/>
      <c r="H70" s="188"/>
      <c r="I70" s="188"/>
      <c r="J70" s="189">
        <f>J364</f>
        <v>0</v>
      </c>
      <c r="K70" s="129"/>
      <c r="L70" s="190"/>
      <c r="S70" s="10"/>
      <c r="T70" s="10"/>
      <c r="U70" s="10"/>
      <c r="V70" s="10"/>
      <c r="W70" s="10"/>
      <c r="X70" s="10"/>
      <c r="Y70" s="10"/>
      <c r="Z70" s="10"/>
      <c r="AA70" s="10"/>
      <c r="AB70" s="10"/>
      <c r="AC70" s="10"/>
      <c r="AD70" s="10"/>
      <c r="AE70" s="10"/>
    </row>
    <row r="71" s="9" customFormat="1" ht="24.96" customHeight="1">
      <c r="A71" s="9"/>
      <c r="B71" s="180"/>
      <c r="C71" s="181"/>
      <c r="D71" s="182" t="s">
        <v>222</v>
      </c>
      <c r="E71" s="183"/>
      <c r="F71" s="183"/>
      <c r="G71" s="183"/>
      <c r="H71" s="183"/>
      <c r="I71" s="183"/>
      <c r="J71" s="184">
        <f>J373</f>
        <v>0</v>
      </c>
      <c r="K71" s="181"/>
      <c r="L71" s="185"/>
      <c r="S71" s="9"/>
      <c r="T71" s="9"/>
      <c r="U71" s="9"/>
      <c r="V71" s="9"/>
      <c r="W71" s="9"/>
      <c r="X71" s="9"/>
      <c r="Y71" s="9"/>
      <c r="Z71" s="9"/>
      <c r="AA71" s="9"/>
      <c r="AB71" s="9"/>
      <c r="AC71" s="9"/>
      <c r="AD71" s="9"/>
      <c r="AE71" s="9"/>
    </row>
    <row r="72" s="10" customFormat="1" ht="19.92" customHeight="1">
      <c r="A72" s="10"/>
      <c r="B72" s="186"/>
      <c r="C72" s="129"/>
      <c r="D72" s="187" t="s">
        <v>11487</v>
      </c>
      <c r="E72" s="188"/>
      <c r="F72" s="188"/>
      <c r="G72" s="188"/>
      <c r="H72" s="188"/>
      <c r="I72" s="188"/>
      <c r="J72" s="189">
        <f>J374</f>
        <v>0</v>
      </c>
      <c r="K72" s="129"/>
      <c r="L72" s="190"/>
      <c r="S72" s="10"/>
      <c r="T72" s="10"/>
      <c r="U72" s="10"/>
      <c r="V72" s="10"/>
      <c r="W72" s="10"/>
      <c r="X72" s="10"/>
      <c r="Y72" s="10"/>
      <c r="Z72" s="10"/>
      <c r="AA72" s="10"/>
      <c r="AB72" s="10"/>
      <c r="AC72" s="10"/>
      <c r="AD72" s="10"/>
      <c r="AE72" s="10"/>
    </row>
    <row r="73" s="9" customFormat="1" ht="24.96" customHeight="1">
      <c r="A73" s="9"/>
      <c r="B73" s="180"/>
      <c r="C73" s="181"/>
      <c r="D73" s="182" t="s">
        <v>224</v>
      </c>
      <c r="E73" s="183"/>
      <c r="F73" s="183"/>
      <c r="G73" s="183"/>
      <c r="H73" s="183"/>
      <c r="I73" s="183"/>
      <c r="J73" s="184">
        <f>J409</f>
        <v>0</v>
      </c>
      <c r="K73" s="181"/>
      <c r="L73" s="185"/>
      <c r="S73" s="9"/>
      <c r="T73" s="9"/>
      <c r="U73" s="9"/>
      <c r="V73" s="9"/>
      <c r="W73" s="9"/>
      <c r="X73" s="9"/>
      <c r="Y73" s="9"/>
      <c r="Z73" s="9"/>
      <c r="AA73" s="9"/>
      <c r="AB73" s="9"/>
      <c r="AC73" s="9"/>
      <c r="AD73" s="9"/>
      <c r="AE73" s="9"/>
    </row>
    <row r="74" s="10" customFormat="1" ht="19.92" customHeight="1">
      <c r="A74" s="10"/>
      <c r="B74" s="186"/>
      <c r="C74" s="129"/>
      <c r="D74" s="187" t="s">
        <v>8202</v>
      </c>
      <c r="E74" s="188"/>
      <c r="F74" s="188"/>
      <c r="G74" s="188"/>
      <c r="H74" s="188"/>
      <c r="I74" s="188"/>
      <c r="J74" s="189">
        <f>J410</f>
        <v>0</v>
      </c>
      <c r="K74" s="129"/>
      <c r="L74" s="190"/>
      <c r="S74" s="10"/>
      <c r="T74" s="10"/>
      <c r="U74" s="10"/>
      <c r="V74" s="10"/>
      <c r="W74" s="10"/>
      <c r="X74" s="10"/>
      <c r="Y74" s="10"/>
      <c r="Z74" s="10"/>
      <c r="AA74" s="10"/>
      <c r="AB74" s="10"/>
      <c r="AC74" s="10"/>
      <c r="AD74" s="10"/>
      <c r="AE74" s="10"/>
    </row>
    <row r="75" s="2" customFormat="1" ht="21.84" customHeight="1">
      <c r="A75" s="42"/>
      <c r="B75" s="43"/>
      <c r="C75" s="44"/>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63"/>
      <c r="C76" s="64"/>
      <c r="D76" s="64"/>
      <c r="E76" s="64"/>
      <c r="F76" s="64"/>
      <c r="G76" s="64"/>
      <c r="H76" s="64"/>
      <c r="I76" s="64"/>
      <c r="J76" s="64"/>
      <c r="K76" s="64"/>
      <c r="L76" s="150"/>
      <c r="S76" s="42"/>
      <c r="T76" s="42"/>
      <c r="U76" s="42"/>
      <c r="V76" s="42"/>
      <c r="W76" s="42"/>
      <c r="X76" s="42"/>
      <c r="Y76" s="42"/>
      <c r="Z76" s="42"/>
      <c r="AA76" s="42"/>
      <c r="AB76" s="42"/>
      <c r="AC76" s="42"/>
      <c r="AD76" s="42"/>
      <c r="AE76" s="42"/>
    </row>
    <row r="80" s="2" customFormat="1" ht="6.96" customHeight="1">
      <c r="A80" s="42"/>
      <c r="B80" s="65"/>
      <c r="C80" s="66"/>
      <c r="D80" s="66"/>
      <c r="E80" s="66"/>
      <c r="F80" s="66"/>
      <c r="G80" s="66"/>
      <c r="H80" s="66"/>
      <c r="I80" s="66"/>
      <c r="J80" s="66"/>
      <c r="K80" s="66"/>
      <c r="L80" s="150"/>
      <c r="S80" s="42"/>
      <c r="T80" s="42"/>
      <c r="U80" s="42"/>
      <c r="V80" s="42"/>
      <c r="W80" s="42"/>
      <c r="X80" s="42"/>
      <c r="Y80" s="42"/>
      <c r="Z80" s="42"/>
      <c r="AA80" s="42"/>
      <c r="AB80" s="42"/>
      <c r="AC80" s="42"/>
      <c r="AD80" s="42"/>
      <c r="AE80" s="42"/>
    </row>
    <row r="81" s="2" customFormat="1" ht="24.96" customHeight="1">
      <c r="A81" s="42"/>
      <c r="B81" s="43"/>
      <c r="C81" s="26" t="s">
        <v>226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5" t="s">
        <v>16</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175" t="str">
        <f>E7</f>
        <v>SŠ a ZŠ Beroun</v>
      </c>
      <c r="F84" s="35"/>
      <c r="G84" s="35"/>
      <c r="H84" s="35"/>
      <c r="I84" s="44"/>
      <c r="J84" s="44"/>
      <c r="K84" s="44"/>
      <c r="L84" s="150"/>
      <c r="S84" s="42"/>
      <c r="T84" s="42"/>
      <c r="U84" s="42"/>
      <c r="V84" s="42"/>
      <c r="W84" s="42"/>
      <c r="X84" s="42"/>
      <c r="Y84" s="42"/>
      <c r="Z84" s="42"/>
      <c r="AA84" s="42"/>
      <c r="AB84" s="42"/>
      <c r="AC84" s="42"/>
      <c r="AD84" s="42"/>
      <c r="AE84" s="42"/>
    </row>
    <row r="85" s="2" customFormat="1" ht="12" customHeight="1">
      <c r="A85" s="42"/>
      <c r="B85" s="43"/>
      <c r="C85" s="35" t="s">
        <v>162</v>
      </c>
      <c r="D85" s="44"/>
      <c r="E85" s="44"/>
      <c r="F85" s="44"/>
      <c r="G85" s="44"/>
      <c r="H85" s="44"/>
      <c r="I85" s="44"/>
      <c r="J85" s="44"/>
      <c r="K85" s="44"/>
      <c r="L85" s="150"/>
      <c r="S85" s="42"/>
      <c r="T85" s="42"/>
      <c r="U85" s="42"/>
      <c r="V85" s="42"/>
      <c r="W85" s="42"/>
      <c r="X85" s="42"/>
      <c r="Y85" s="42"/>
      <c r="Z85" s="42"/>
      <c r="AA85" s="42"/>
      <c r="AB85" s="42"/>
      <c r="AC85" s="42"/>
      <c r="AD85" s="42"/>
      <c r="AE85" s="42"/>
    </row>
    <row r="86" s="2" customFormat="1" ht="16.5" customHeight="1">
      <c r="A86" s="42"/>
      <c r="B86" s="43"/>
      <c r="C86" s="44"/>
      <c r="D86" s="44"/>
      <c r="E86" s="73" t="str">
        <f>E9</f>
        <v>SO.02 - Zpevněné plochy a komunikace</v>
      </c>
      <c r="F86" s="44"/>
      <c r="G86" s="44"/>
      <c r="H86" s="44"/>
      <c r="I86" s="44"/>
      <c r="J86" s="44"/>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5" t="s">
        <v>24</v>
      </c>
      <c r="D88" s="44"/>
      <c r="E88" s="44"/>
      <c r="F88" s="30" t="str">
        <f>F12</f>
        <v>Karla Čapka 1457, 266 01 Beroun</v>
      </c>
      <c r="G88" s="44"/>
      <c r="H88" s="44"/>
      <c r="I88" s="35" t="s">
        <v>26</v>
      </c>
      <c r="J88" s="76" t="str">
        <f>IF(J12="","",J12)</f>
        <v>29. 10. 2024</v>
      </c>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5.15" customHeight="1">
      <c r="A90" s="42"/>
      <c r="B90" s="43"/>
      <c r="C90" s="35" t="s">
        <v>34</v>
      </c>
      <c r="D90" s="44"/>
      <c r="E90" s="44"/>
      <c r="F90" s="30" t="str">
        <f>E15</f>
        <v>Střední škola a Základní škola Beroun, p.o.</v>
      </c>
      <c r="G90" s="44"/>
      <c r="H90" s="44"/>
      <c r="I90" s="35" t="s">
        <v>42</v>
      </c>
      <c r="J90" s="40" t="str">
        <f>E21</f>
        <v>DPU REVIT s.r.o.</v>
      </c>
      <c r="K90" s="44"/>
      <c r="L90" s="150"/>
      <c r="S90" s="42"/>
      <c r="T90" s="42"/>
      <c r="U90" s="42"/>
      <c r="V90" s="42"/>
      <c r="W90" s="42"/>
      <c r="X90" s="42"/>
      <c r="Y90" s="42"/>
      <c r="Z90" s="42"/>
      <c r="AA90" s="42"/>
      <c r="AB90" s="42"/>
      <c r="AC90" s="42"/>
      <c r="AD90" s="42"/>
      <c r="AE90" s="42"/>
    </row>
    <row r="91" s="2" customFormat="1" ht="15.15" customHeight="1">
      <c r="A91" s="42"/>
      <c r="B91" s="43"/>
      <c r="C91" s="35" t="s">
        <v>40</v>
      </c>
      <c r="D91" s="44"/>
      <c r="E91" s="44"/>
      <c r="F91" s="30" t="str">
        <f>IF(E18="","",E18)</f>
        <v>Vyplň údaj</v>
      </c>
      <c r="G91" s="44"/>
      <c r="H91" s="44"/>
      <c r="I91" s="35" t="s">
        <v>47</v>
      </c>
      <c r="J91" s="40" t="str">
        <f>E24</f>
        <v xml:space="preserve"> </v>
      </c>
      <c r="K91" s="44"/>
      <c r="L91" s="150"/>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11" customFormat="1" ht="29.28" customHeight="1">
      <c r="A93" s="191"/>
      <c r="B93" s="192"/>
      <c r="C93" s="193" t="s">
        <v>227</v>
      </c>
      <c r="D93" s="194" t="s">
        <v>70</v>
      </c>
      <c r="E93" s="194" t="s">
        <v>66</v>
      </c>
      <c r="F93" s="194" t="s">
        <v>67</v>
      </c>
      <c r="G93" s="194" t="s">
        <v>228</v>
      </c>
      <c r="H93" s="194" t="s">
        <v>229</v>
      </c>
      <c r="I93" s="194" t="s">
        <v>230</v>
      </c>
      <c r="J93" s="194" t="s">
        <v>183</v>
      </c>
      <c r="K93" s="195" t="s">
        <v>231</v>
      </c>
      <c r="L93" s="196"/>
      <c r="M93" s="96" t="s">
        <v>39</v>
      </c>
      <c r="N93" s="97" t="s">
        <v>55</v>
      </c>
      <c r="O93" s="97" t="s">
        <v>232</v>
      </c>
      <c r="P93" s="97" t="s">
        <v>233</v>
      </c>
      <c r="Q93" s="97" t="s">
        <v>234</v>
      </c>
      <c r="R93" s="97" t="s">
        <v>235</v>
      </c>
      <c r="S93" s="97" t="s">
        <v>236</v>
      </c>
      <c r="T93" s="98" t="s">
        <v>237</v>
      </c>
      <c r="U93" s="191"/>
      <c r="V93" s="191"/>
      <c r="W93" s="191"/>
      <c r="X93" s="191"/>
      <c r="Y93" s="191"/>
      <c r="Z93" s="191"/>
      <c r="AA93" s="191"/>
      <c r="AB93" s="191"/>
      <c r="AC93" s="191"/>
      <c r="AD93" s="191"/>
      <c r="AE93" s="191"/>
    </row>
    <row r="94" s="2" customFormat="1" ht="22.8" customHeight="1">
      <c r="A94" s="42"/>
      <c r="B94" s="43"/>
      <c r="C94" s="103" t="s">
        <v>238</v>
      </c>
      <c r="D94" s="44"/>
      <c r="E94" s="44"/>
      <c r="F94" s="44"/>
      <c r="G94" s="44"/>
      <c r="H94" s="44"/>
      <c r="I94" s="44"/>
      <c r="J94" s="197">
        <f>BK94</f>
        <v>0</v>
      </c>
      <c r="K94" s="44"/>
      <c r="L94" s="48"/>
      <c r="M94" s="99"/>
      <c r="N94" s="198"/>
      <c r="O94" s="100"/>
      <c r="P94" s="199">
        <f>P95+P353+P373+P409</f>
        <v>0</v>
      </c>
      <c r="Q94" s="100"/>
      <c r="R94" s="199">
        <f>R95+R353+R373+R409</f>
        <v>621.6621202</v>
      </c>
      <c r="S94" s="100"/>
      <c r="T94" s="200">
        <f>T95+T353+T373+T409</f>
        <v>774.8649999999999</v>
      </c>
      <c r="U94" s="42"/>
      <c r="V94" s="42"/>
      <c r="W94" s="42"/>
      <c r="X94" s="42"/>
      <c r="Y94" s="42"/>
      <c r="Z94" s="42"/>
      <c r="AA94" s="42"/>
      <c r="AB94" s="42"/>
      <c r="AC94" s="42"/>
      <c r="AD94" s="42"/>
      <c r="AE94" s="42"/>
      <c r="AT94" s="20" t="s">
        <v>84</v>
      </c>
      <c r="AU94" s="20" t="s">
        <v>184</v>
      </c>
      <c r="BK94" s="201">
        <f>BK95+BK353+BK373+BK409</f>
        <v>0</v>
      </c>
    </row>
    <row r="95" s="12" customFormat="1" ht="25.92" customHeight="1">
      <c r="A95" s="12"/>
      <c r="B95" s="202"/>
      <c r="C95" s="203"/>
      <c r="D95" s="204" t="s">
        <v>84</v>
      </c>
      <c r="E95" s="205" t="s">
        <v>239</v>
      </c>
      <c r="F95" s="205" t="s">
        <v>240</v>
      </c>
      <c r="G95" s="203"/>
      <c r="H95" s="203"/>
      <c r="I95" s="206"/>
      <c r="J95" s="207">
        <f>BK95</f>
        <v>0</v>
      </c>
      <c r="K95" s="203"/>
      <c r="L95" s="208"/>
      <c r="M95" s="209"/>
      <c r="N95" s="210"/>
      <c r="O95" s="210"/>
      <c r="P95" s="211">
        <f>P96+P229+P234+P275+P281+P325+P350</f>
        <v>0</v>
      </c>
      <c r="Q95" s="210"/>
      <c r="R95" s="211">
        <f>R96+R229+R234+R275+R281+R325+R350</f>
        <v>611.33471300000008</v>
      </c>
      <c r="S95" s="210"/>
      <c r="T95" s="212">
        <f>T96+T229+T234+T275+T281+T325+T350</f>
        <v>774.8649999999999</v>
      </c>
      <c r="U95" s="12"/>
      <c r="V95" s="12"/>
      <c r="W95" s="12"/>
      <c r="X95" s="12"/>
      <c r="Y95" s="12"/>
      <c r="Z95" s="12"/>
      <c r="AA95" s="12"/>
      <c r="AB95" s="12"/>
      <c r="AC95" s="12"/>
      <c r="AD95" s="12"/>
      <c r="AE95" s="12"/>
      <c r="AR95" s="213" t="s">
        <v>23</v>
      </c>
      <c r="AT95" s="214" t="s">
        <v>84</v>
      </c>
      <c r="AU95" s="214" t="s">
        <v>85</v>
      </c>
      <c r="AY95" s="213" t="s">
        <v>241</v>
      </c>
      <c r="BK95" s="215">
        <f>BK96+BK229+BK234+BK275+BK281+BK325+BK350</f>
        <v>0</v>
      </c>
    </row>
    <row r="96" s="12" customFormat="1" ht="22.8" customHeight="1">
      <c r="A96" s="12"/>
      <c r="B96" s="202"/>
      <c r="C96" s="203"/>
      <c r="D96" s="204" t="s">
        <v>84</v>
      </c>
      <c r="E96" s="216" t="s">
        <v>23</v>
      </c>
      <c r="F96" s="216" t="s">
        <v>242</v>
      </c>
      <c r="G96" s="203"/>
      <c r="H96" s="203"/>
      <c r="I96" s="206"/>
      <c r="J96" s="217">
        <f>BK96</f>
        <v>0</v>
      </c>
      <c r="K96" s="203"/>
      <c r="L96" s="208"/>
      <c r="M96" s="209"/>
      <c r="N96" s="210"/>
      <c r="O96" s="210"/>
      <c r="P96" s="211">
        <f>SUM(P97:P228)</f>
        <v>0</v>
      </c>
      <c r="Q96" s="210"/>
      <c r="R96" s="211">
        <f>SUM(R97:R228)</f>
        <v>219.64065000000002</v>
      </c>
      <c r="S96" s="210"/>
      <c r="T96" s="212">
        <f>SUM(T97:T228)</f>
        <v>724.6099999999999</v>
      </c>
      <c r="U96" s="12"/>
      <c r="V96" s="12"/>
      <c r="W96" s="12"/>
      <c r="X96" s="12"/>
      <c r="Y96" s="12"/>
      <c r="Z96" s="12"/>
      <c r="AA96" s="12"/>
      <c r="AB96" s="12"/>
      <c r="AC96" s="12"/>
      <c r="AD96" s="12"/>
      <c r="AE96" s="12"/>
      <c r="AR96" s="213" t="s">
        <v>23</v>
      </c>
      <c r="AT96" s="214" t="s">
        <v>84</v>
      </c>
      <c r="AU96" s="214" t="s">
        <v>23</v>
      </c>
      <c r="AY96" s="213" t="s">
        <v>241</v>
      </c>
      <c r="BK96" s="215">
        <f>SUM(BK97:BK228)</f>
        <v>0</v>
      </c>
    </row>
    <row r="97" s="2" customFormat="1" ht="33" customHeight="1">
      <c r="A97" s="42"/>
      <c r="B97" s="43"/>
      <c r="C97" s="218" t="s">
        <v>23</v>
      </c>
      <c r="D97" s="218" t="s">
        <v>243</v>
      </c>
      <c r="E97" s="219" t="s">
        <v>11488</v>
      </c>
      <c r="F97" s="220" t="s">
        <v>11489</v>
      </c>
      <c r="G97" s="221" t="s">
        <v>145</v>
      </c>
      <c r="H97" s="222">
        <v>335</v>
      </c>
      <c r="I97" s="223"/>
      <c r="J97" s="224">
        <f>ROUND(I97*H97,2)</f>
        <v>0</v>
      </c>
      <c r="K97" s="220" t="s">
        <v>247</v>
      </c>
      <c r="L97" s="48"/>
      <c r="M97" s="225" t="s">
        <v>39</v>
      </c>
      <c r="N97" s="226" t="s">
        <v>56</v>
      </c>
      <c r="O97" s="88"/>
      <c r="P97" s="227">
        <f>O97*H97</f>
        <v>0</v>
      </c>
      <c r="Q97" s="227">
        <v>0</v>
      </c>
      <c r="R97" s="227">
        <f>Q97*H97</f>
        <v>0</v>
      </c>
      <c r="S97" s="227">
        <v>0.29499999999999998</v>
      </c>
      <c r="T97" s="228">
        <f>S97*H97</f>
        <v>98.824999999999989</v>
      </c>
      <c r="U97" s="42"/>
      <c r="V97" s="42"/>
      <c r="W97" s="42"/>
      <c r="X97" s="42"/>
      <c r="Y97" s="42"/>
      <c r="Z97" s="42"/>
      <c r="AA97" s="42"/>
      <c r="AB97" s="42"/>
      <c r="AC97" s="42"/>
      <c r="AD97" s="42"/>
      <c r="AE97" s="42"/>
      <c r="AR97" s="229" t="s">
        <v>248</v>
      </c>
      <c r="AT97" s="229" t="s">
        <v>243</v>
      </c>
      <c r="AU97" s="229" t="s">
        <v>93</v>
      </c>
      <c r="AY97" s="20" t="s">
        <v>241</v>
      </c>
      <c r="BE97" s="230">
        <f>IF(N97="základní",J97,0)</f>
        <v>0</v>
      </c>
      <c r="BF97" s="230">
        <f>IF(N97="snížená",J97,0)</f>
        <v>0</v>
      </c>
      <c r="BG97" s="230">
        <f>IF(N97="zákl. přenesená",J97,0)</f>
        <v>0</v>
      </c>
      <c r="BH97" s="230">
        <f>IF(N97="sníž. přenesená",J97,0)</f>
        <v>0</v>
      </c>
      <c r="BI97" s="230">
        <f>IF(N97="nulová",J97,0)</f>
        <v>0</v>
      </c>
      <c r="BJ97" s="20" t="s">
        <v>23</v>
      </c>
      <c r="BK97" s="230">
        <f>ROUND(I97*H97,2)</f>
        <v>0</v>
      </c>
      <c r="BL97" s="20" t="s">
        <v>248</v>
      </c>
      <c r="BM97" s="229" t="s">
        <v>11490</v>
      </c>
    </row>
    <row r="98" s="2" customFormat="1">
      <c r="A98" s="42"/>
      <c r="B98" s="43"/>
      <c r="C98" s="44"/>
      <c r="D98" s="231" t="s">
        <v>250</v>
      </c>
      <c r="E98" s="44"/>
      <c r="F98" s="232" t="s">
        <v>11491</v>
      </c>
      <c r="G98" s="44"/>
      <c r="H98" s="44"/>
      <c r="I98" s="233"/>
      <c r="J98" s="44"/>
      <c r="K98" s="44"/>
      <c r="L98" s="48"/>
      <c r="M98" s="234"/>
      <c r="N98" s="235"/>
      <c r="O98" s="88"/>
      <c r="P98" s="88"/>
      <c r="Q98" s="88"/>
      <c r="R98" s="88"/>
      <c r="S98" s="88"/>
      <c r="T98" s="89"/>
      <c r="U98" s="42"/>
      <c r="V98" s="42"/>
      <c r="W98" s="42"/>
      <c r="X98" s="42"/>
      <c r="Y98" s="42"/>
      <c r="Z98" s="42"/>
      <c r="AA98" s="42"/>
      <c r="AB98" s="42"/>
      <c r="AC98" s="42"/>
      <c r="AD98" s="42"/>
      <c r="AE98" s="42"/>
      <c r="AT98" s="20" t="s">
        <v>250</v>
      </c>
      <c r="AU98" s="20" t="s">
        <v>93</v>
      </c>
    </row>
    <row r="99" s="13" customFormat="1">
      <c r="A99" s="13"/>
      <c r="B99" s="236"/>
      <c r="C99" s="237"/>
      <c r="D99" s="238" t="s">
        <v>252</v>
      </c>
      <c r="E99" s="239" t="s">
        <v>39</v>
      </c>
      <c r="F99" s="240" t="s">
        <v>11492</v>
      </c>
      <c r="G99" s="237"/>
      <c r="H99" s="239" t="s">
        <v>39</v>
      </c>
      <c r="I99" s="241"/>
      <c r="J99" s="237"/>
      <c r="K99" s="237"/>
      <c r="L99" s="242"/>
      <c r="M99" s="243"/>
      <c r="N99" s="244"/>
      <c r="O99" s="244"/>
      <c r="P99" s="244"/>
      <c r="Q99" s="244"/>
      <c r="R99" s="244"/>
      <c r="S99" s="244"/>
      <c r="T99" s="245"/>
      <c r="U99" s="13"/>
      <c r="V99" s="13"/>
      <c r="W99" s="13"/>
      <c r="X99" s="13"/>
      <c r="Y99" s="13"/>
      <c r="Z99" s="13"/>
      <c r="AA99" s="13"/>
      <c r="AB99" s="13"/>
      <c r="AC99" s="13"/>
      <c r="AD99" s="13"/>
      <c r="AE99" s="13"/>
      <c r="AT99" s="246" t="s">
        <v>252</v>
      </c>
      <c r="AU99" s="246" t="s">
        <v>93</v>
      </c>
      <c r="AV99" s="13" t="s">
        <v>23</v>
      </c>
      <c r="AW99" s="13" t="s">
        <v>46</v>
      </c>
      <c r="AX99" s="13" t="s">
        <v>85</v>
      </c>
      <c r="AY99" s="246" t="s">
        <v>241</v>
      </c>
    </row>
    <row r="100" s="13" customFormat="1">
      <c r="A100" s="13"/>
      <c r="B100" s="236"/>
      <c r="C100" s="237"/>
      <c r="D100" s="238" t="s">
        <v>252</v>
      </c>
      <c r="E100" s="239" t="s">
        <v>39</v>
      </c>
      <c r="F100" s="240" t="s">
        <v>11493</v>
      </c>
      <c r="G100" s="237"/>
      <c r="H100" s="239" t="s">
        <v>39</v>
      </c>
      <c r="I100" s="241"/>
      <c r="J100" s="237"/>
      <c r="K100" s="237"/>
      <c r="L100" s="242"/>
      <c r="M100" s="243"/>
      <c r="N100" s="244"/>
      <c r="O100" s="244"/>
      <c r="P100" s="244"/>
      <c r="Q100" s="244"/>
      <c r="R100" s="244"/>
      <c r="S100" s="244"/>
      <c r="T100" s="245"/>
      <c r="U100" s="13"/>
      <c r="V100" s="13"/>
      <c r="W100" s="13"/>
      <c r="X100" s="13"/>
      <c r="Y100" s="13"/>
      <c r="Z100" s="13"/>
      <c r="AA100" s="13"/>
      <c r="AB100" s="13"/>
      <c r="AC100" s="13"/>
      <c r="AD100" s="13"/>
      <c r="AE100" s="13"/>
      <c r="AT100" s="246" t="s">
        <v>252</v>
      </c>
      <c r="AU100" s="246" t="s">
        <v>93</v>
      </c>
      <c r="AV100" s="13" t="s">
        <v>23</v>
      </c>
      <c r="AW100" s="13" t="s">
        <v>46</v>
      </c>
      <c r="AX100" s="13" t="s">
        <v>85</v>
      </c>
      <c r="AY100" s="246" t="s">
        <v>241</v>
      </c>
    </row>
    <row r="101" s="13" customFormat="1">
      <c r="A101" s="13"/>
      <c r="B101" s="236"/>
      <c r="C101" s="237"/>
      <c r="D101" s="238" t="s">
        <v>252</v>
      </c>
      <c r="E101" s="239" t="s">
        <v>39</v>
      </c>
      <c r="F101" s="240" t="s">
        <v>11494</v>
      </c>
      <c r="G101" s="237"/>
      <c r="H101" s="239" t="s">
        <v>39</v>
      </c>
      <c r="I101" s="241"/>
      <c r="J101" s="237"/>
      <c r="K101" s="237"/>
      <c r="L101" s="242"/>
      <c r="M101" s="243"/>
      <c r="N101" s="244"/>
      <c r="O101" s="244"/>
      <c r="P101" s="244"/>
      <c r="Q101" s="244"/>
      <c r="R101" s="244"/>
      <c r="S101" s="244"/>
      <c r="T101" s="245"/>
      <c r="U101" s="13"/>
      <c r="V101" s="13"/>
      <c r="W101" s="13"/>
      <c r="X101" s="13"/>
      <c r="Y101" s="13"/>
      <c r="Z101" s="13"/>
      <c r="AA101" s="13"/>
      <c r="AB101" s="13"/>
      <c r="AC101" s="13"/>
      <c r="AD101" s="13"/>
      <c r="AE101" s="13"/>
      <c r="AT101" s="246" t="s">
        <v>252</v>
      </c>
      <c r="AU101" s="246" t="s">
        <v>93</v>
      </c>
      <c r="AV101" s="13" t="s">
        <v>23</v>
      </c>
      <c r="AW101" s="13" t="s">
        <v>46</v>
      </c>
      <c r="AX101" s="13" t="s">
        <v>85</v>
      </c>
      <c r="AY101" s="246" t="s">
        <v>241</v>
      </c>
    </row>
    <row r="102" s="14" customFormat="1">
      <c r="A102" s="14"/>
      <c r="B102" s="247"/>
      <c r="C102" s="248"/>
      <c r="D102" s="238" t="s">
        <v>252</v>
      </c>
      <c r="E102" s="249" t="s">
        <v>39</v>
      </c>
      <c r="F102" s="250" t="s">
        <v>2229</v>
      </c>
      <c r="G102" s="248"/>
      <c r="H102" s="251">
        <v>160</v>
      </c>
      <c r="I102" s="252"/>
      <c r="J102" s="248"/>
      <c r="K102" s="248"/>
      <c r="L102" s="253"/>
      <c r="M102" s="254"/>
      <c r="N102" s="255"/>
      <c r="O102" s="255"/>
      <c r="P102" s="255"/>
      <c r="Q102" s="255"/>
      <c r="R102" s="255"/>
      <c r="S102" s="255"/>
      <c r="T102" s="256"/>
      <c r="U102" s="14"/>
      <c r="V102" s="14"/>
      <c r="W102" s="14"/>
      <c r="X102" s="14"/>
      <c r="Y102" s="14"/>
      <c r="Z102" s="14"/>
      <c r="AA102" s="14"/>
      <c r="AB102" s="14"/>
      <c r="AC102" s="14"/>
      <c r="AD102" s="14"/>
      <c r="AE102" s="14"/>
      <c r="AT102" s="257" t="s">
        <v>252</v>
      </c>
      <c r="AU102" s="257" t="s">
        <v>93</v>
      </c>
      <c r="AV102" s="14" t="s">
        <v>93</v>
      </c>
      <c r="AW102" s="14" t="s">
        <v>46</v>
      </c>
      <c r="AX102" s="14" t="s">
        <v>85</v>
      </c>
      <c r="AY102" s="257" t="s">
        <v>241</v>
      </c>
    </row>
    <row r="103" s="13" customFormat="1">
      <c r="A103" s="13"/>
      <c r="B103" s="236"/>
      <c r="C103" s="237"/>
      <c r="D103" s="238" t="s">
        <v>252</v>
      </c>
      <c r="E103" s="239" t="s">
        <v>39</v>
      </c>
      <c r="F103" s="240" t="s">
        <v>11495</v>
      </c>
      <c r="G103" s="237"/>
      <c r="H103" s="239" t="s">
        <v>39</v>
      </c>
      <c r="I103" s="241"/>
      <c r="J103" s="237"/>
      <c r="K103" s="237"/>
      <c r="L103" s="242"/>
      <c r="M103" s="243"/>
      <c r="N103" s="244"/>
      <c r="O103" s="244"/>
      <c r="P103" s="244"/>
      <c r="Q103" s="244"/>
      <c r="R103" s="244"/>
      <c r="S103" s="244"/>
      <c r="T103" s="245"/>
      <c r="U103" s="13"/>
      <c r="V103" s="13"/>
      <c r="W103" s="13"/>
      <c r="X103" s="13"/>
      <c r="Y103" s="13"/>
      <c r="Z103" s="13"/>
      <c r="AA103" s="13"/>
      <c r="AB103" s="13"/>
      <c r="AC103" s="13"/>
      <c r="AD103" s="13"/>
      <c r="AE103" s="13"/>
      <c r="AT103" s="246" t="s">
        <v>252</v>
      </c>
      <c r="AU103" s="246" t="s">
        <v>93</v>
      </c>
      <c r="AV103" s="13" t="s">
        <v>23</v>
      </c>
      <c r="AW103" s="13" t="s">
        <v>46</v>
      </c>
      <c r="AX103" s="13" t="s">
        <v>85</v>
      </c>
      <c r="AY103" s="246" t="s">
        <v>241</v>
      </c>
    </row>
    <row r="104" s="13" customFormat="1">
      <c r="A104" s="13"/>
      <c r="B104" s="236"/>
      <c r="C104" s="237"/>
      <c r="D104" s="238" t="s">
        <v>252</v>
      </c>
      <c r="E104" s="239" t="s">
        <v>39</v>
      </c>
      <c r="F104" s="240" t="s">
        <v>11496</v>
      </c>
      <c r="G104" s="237"/>
      <c r="H104" s="239" t="s">
        <v>39</v>
      </c>
      <c r="I104" s="241"/>
      <c r="J104" s="237"/>
      <c r="K104" s="237"/>
      <c r="L104" s="242"/>
      <c r="M104" s="243"/>
      <c r="N104" s="244"/>
      <c r="O104" s="244"/>
      <c r="P104" s="244"/>
      <c r="Q104" s="244"/>
      <c r="R104" s="244"/>
      <c r="S104" s="244"/>
      <c r="T104" s="245"/>
      <c r="U104" s="13"/>
      <c r="V104" s="13"/>
      <c r="W104" s="13"/>
      <c r="X104" s="13"/>
      <c r="Y104" s="13"/>
      <c r="Z104" s="13"/>
      <c r="AA104" s="13"/>
      <c r="AB104" s="13"/>
      <c r="AC104" s="13"/>
      <c r="AD104" s="13"/>
      <c r="AE104" s="13"/>
      <c r="AT104" s="246" t="s">
        <v>252</v>
      </c>
      <c r="AU104" s="246" t="s">
        <v>93</v>
      </c>
      <c r="AV104" s="13" t="s">
        <v>23</v>
      </c>
      <c r="AW104" s="13" t="s">
        <v>46</v>
      </c>
      <c r="AX104" s="13" t="s">
        <v>85</v>
      </c>
      <c r="AY104" s="246" t="s">
        <v>241</v>
      </c>
    </row>
    <row r="105" s="13" customFormat="1">
      <c r="A105" s="13"/>
      <c r="B105" s="236"/>
      <c r="C105" s="237"/>
      <c r="D105" s="238" t="s">
        <v>252</v>
      </c>
      <c r="E105" s="239" t="s">
        <v>39</v>
      </c>
      <c r="F105" s="240" t="s">
        <v>11494</v>
      </c>
      <c r="G105" s="237"/>
      <c r="H105" s="239" t="s">
        <v>39</v>
      </c>
      <c r="I105" s="241"/>
      <c r="J105" s="237"/>
      <c r="K105" s="237"/>
      <c r="L105" s="242"/>
      <c r="M105" s="243"/>
      <c r="N105" s="244"/>
      <c r="O105" s="244"/>
      <c r="P105" s="244"/>
      <c r="Q105" s="244"/>
      <c r="R105" s="244"/>
      <c r="S105" s="244"/>
      <c r="T105" s="245"/>
      <c r="U105" s="13"/>
      <c r="V105" s="13"/>
      <c r="W105" s="13"/>
      <c r="X105" s="13"/>
      <c r="Y105" s="13"/>
      <c r="Z105" s="13"/>
      <c r="AA105" s="13"/>
      <c r="AB105" s="13"/>
      <c r="AC105" s="13"/>
      <c r="AD105" s="13"/>
      <c r="AE105" s="13"/>
      <c r="AT105" s="246" t="s">
        <v>252</v>
      </c>
      <c r="AU105" s="246" t="s">
        <v>93</v>
      </c>
      <c r="AV105" s="13" t="s">
        <v>23</v>
      </c>
      <c r="AW105" s="13" t="s">
        <v>46</v>
      </c>
      <c r="AX105" s="13" t="s">
        <v>85</v>
      </c>
      <c r="AY105" s="246" t="s">
        <v>241</v>
      </c>
    </row>
    <row r="106" s="14" customFormat="1">
      <c r="A106" s="14"/>
      <c r="B106" s="247"/>
      <c r="C106" s="248"/>
      <c r="D106" s="238" t="s">
        <v>252</v>
      </c>
      <c r="E106" s="249" t="s">
        <v>39</v>
      </c>
      <c r="F106" s="250" t="s">
        <v>2389</v>
      </c>
      <c r="G106" s="248"/>
      <c r="H106" s="251">
        <v>175</v>
      </c>
      <c r="I106" s="252"/>
      <c r="J106" s="248"/>
      <c r="K106" s="248"/>
      <c r="L106" s="253"/>
      <c r="M106" s="254"/>
      <c r="N106" s="255"/>
      <c r="O106" s="255"/>
      <c r="P106" s="255"/>
      <c r="Q106" s="255"/>
      <c r="R106" s="255"/>
      <c r="S106" s="255"/>
      <c r="T106" s="256"/>
      <c r="U106" s="14"/>
      <c r="V106" s="14"/>
      <c r="W106" s="14"/>
      <c r="X106" s="14"/>
      <c r="Y106" s="14"/>
      <c r="Z106" s="14"/>
      <c r="AA106" s="14"/>
      <c r="AB106" s="14"/>
      <c r="AC106" s="14"/>
      <c r="AD106" s="14"/>
      <c r="AE106" s="14"/>
      <c r="AT106" s="257" t="s">
        <v>252</v>
      </c>
      <c r="AU106" s="257" t="s">
        <v>93</v>
      </c>
      <c r="AV106" s="14" t="s">
        <v>93</v>
      </c>
      <c r="AW106" s="14" t="s">
        <v>46</v>
      </c>
      <c r="AX106" s="14" t="s">
        <v>85</v>
      </c>
      <c r="AY106" s="257" t="s">
        <v>241</v>
      </c>
    </row>
    <row r="107" s="15" customFormat="1">
      <c r="A107" s="15"/>
      <c r="B107" s="258"/>
      <c r="C107" s="259"/>
      <c r="D107" s="238" t="s">
        <v>252</v>
      </c>
      <c r="E107" s="260" t="s">
        <v>39</v>
      </c>
      <c r="F107" s="261" t="s">
        <v>274</v>
      </c>
      <c r="G107" s="259"/>
      <c r="H107" s="262">
        <v>335</v>
      </c>
      <c r="I107" s="263"/>
      <c r="J107" s="259"/>
      <c r="K107" s="259"/>
      <c r="L107" s="264"/>
      <c r="M107" s="265"/>
      <c r="N107" s="266"/>
      <c r="O107" s="266"/>
      <c r="P107" s="266"/>
      <c r="Q107" s="266"/>
      <c r="R107" s="266"/>
      <c r="S107" s="266"/>
      <c r="T107" s="267"/>
      <c r="U107" s="15"/>
      <c r="V107" s="15"/>
      <c r="W107" s="15"/>
      <c r="X107" s="15"/>
      <c r="Y107" s="15"/>
      <c r="Z107" s="15"/>
      <c r="AA107" s="15"/>
      <c r="AB107" s="15"/>
      <c r="AC107" s="15"/>
      <c r="AD107" s="15"/>
      <c r="AE107" s="15"/>
      <c r="AT107" s="268" t="s">
        <v>252</v>
      </c>
      <c r="AU107" s="268" t="s">
        <v>93</v>
      </c>
      <c r="AV107" s="15" t="s">
        <v>248</v>
      </c>
      <c r="AW107" s="15" t="s">
        <v>46</v>
      </c>
      <c r="AX107" s="15" t="s">
        <v>23</v>
      </c>
      <c r="AY107" s="268" t="s">
        <v>241</v>
      </c>
    </row>
    <row r="108" s="2" customFormat="1" ht="37.8" customHeight="1">
      <c r="A108" s="42"/>
      <c r="B108" s="43"/>
      <c r="C108" s="218" t="s">
        <v>93</v>
      </c>
      <c r="D108" s="218" t="s">
        <v>243</v>
      </c>
      <c r="E108" s="219" t="s">
        <v>11497</v>
      </c>
      <c r="F108" s="220" t="s">
        <v>11498</v>
      </c>
      <c r="G108" s="221" t="s">
        <v>145</v>
      </c>
      <c r="H108" s="222">
        <v>540</v>
      </c>
      <c r="I108" s="223"/>
      <c r="J108" s="224">
        <f>ROUND(I108*H108,2)</f>
        <v>0</v>
      </c>
      <c r="K108" s="220" t="s">
        <v>247</v>
      </c>
      <c r="L108" s="48"/>
      <c r="M108" s="225" t="s">
        <v>39</v>
      </c>
      <c r="N108" s="226" t="s">
        <v>56</v>
      </c>
      <c r="O108" s="88"/>
      <c r="P108" s="227">
        <f>O108*H108</f>
        <v>0</v>
      </c>
      <c r="Q108" s="227">
        <v>0</v>
      </c>
      <c r="R108" s="227">
        <f>Q108*H108</f>
        <v>0</v>
      </c>
      <c r="S108" s="227">
        <v>0.28999999999999998</v>
      </c>
      <c r="T108" s="228">
        <f>S108*H108</f>
        <v>156.59999999999999</v>
      </c>
      <c r="U108" s="42"/>
      <c r="V108" s="42"/>
      <c r="W108" s="42"/>
      <c r="X108" s="42"/>
      <c r="Y108" s="42"/>
      <c r="Z108" s="42"/>
      <c r="AA108" s="42"/>
      <c r="AB108" s="42"/>
      <c r="AC108" s="42"/>
      <c r="AD108" s="42"/>
      <c r="AE108" s="42"/>
      <c r="AR108" s="229" t="s">
        <v>248</v>
      </c>
      <c r="AT108" s="229" t="s">
        <v>243</v>
      </c>
      <c r="AU108" s="229" t="s">
        <v>93</v>
      </c>
      <c r="AY108" s="20" t="s">
        <v>241</v>
      </c>
      <c r="BE108" s="230">
        <f>IF(N108="základní",J108,0)</f>
        <v>0</v>
      </c>
      <c r="BF108" s="230">
        <f>IF(N108="snížená",J108,0)</f>
        <v>0</v>
      </c>
      <c r="BG108" s="230">
        <f>IF(N108="zákl. přenesená",J108,0)</f>
        <v>0</v>
      </c>
      <c r="BH108" s="230">
        <f>IF(N108="sníž. přenesená",J108,0)</f>
        <v>0</v>
      </c>
      <c r="BI108" s="230">
        <f>IF(N108="nulová",J108,0)</f>
        <v>0</v>
      </c>
      <c r="BJ108" s="20" t="s">
        <v>23</v>
      </c>
      <c r="BK108" s="230">
        <f>ROUND(I108*H108,2)</f>
        <v>0</v>
      </c>
      <c r="BL108" s="20" t="s">
        <v>248</v>
      </c>
      <c r="BM108" s="229" t="s">
        <v>11499</v>
      </c>
    </row>
    <row r="109" s="2" customFormat="1">
      <c r="A109" s="42"/>
      <c r="B109" s="43"/>
      <c r="C109" s="44"/>
      <c r="D109" s="231" t="s">
        <v>250</v>
      </c>
      <c r="E109" s="44"/>
      <c r="F109" s="232" t="s">
        <v>11500</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0" t="s">
        <v>250</v>
      </c>
      <c r="AU109" s="20" t="s">
        <v>93</v>
      </c>
    </row>
    <row r="110" s="13" customFormat="1">
      <c r="A110" s="13"/>
      <c r="B110" s="236"/>
      <c r="C110" s="237"/>
      <c r="D110" s="238" t="s">
        <v>252</v>
      </c>
      <c r="E110" s="239" t="s">
        <v>39</v>
      </c>
      <c r="F110" s="240" t="s">
        <v>11501</v>
      </c>
      <c r="G110" s="237"/>
      <c r="H110" s="239" t="s">
        <v>39</v>
      </c>
      <c r="I110" s="241"/>
      <c r="J110" s="237"/>
      <c r="K110" s="237"/>
      <c r="L110" s="242"/>
      <c r="M110" s="243"/>
      <c r="N110" s="244"/>
      <c r="O110" s="244"/>
      <c r="P110" s="244"/>
      <c r="Q110" s="244"/>
      <c r="R110" s="244"/>
      <c r="S110" s="244"/>
      <c r="T110" s="245"/>
      <c r="U110" s="13"/>
      <c r="V110" s="13"/>
      <c r="W110" s="13"/>
      <c r="X110" s="13"/>
      <c r="Y110" s="13"/>
      <c r="Z110" s="13"/>
      <c r="AA110" s="13"/>
      <c r="AB110" s="13"/>
      <c r="AC110" s="13"/>
      <c r="AD110" s="13"/>
      <c r="AE110" s="13"/>
      <c r="AT110" s="246" t="s">
        <v>252</v>
      </c>
      <c r="AU110" s="246" t="s">
        <v>93</v>
      </c>
      <c r="AV110" s="13" t="s">
        <v>23</v>
      </c>
      <c r="AW110" s="13" t="s">
        <v>46</v>
      </c>
      <c r="AX110" s="13" t="s">
        <v>85</v>
      </c>
      <c r="AY110" s="246" t="s">
        <v>241</v>
      </c>
    </row>
    <row r="111" s="14" customFormat="1">
      <c r="A111" s="14"/>
      <c r="B111" s="247"/>
      <c r="C111" s="248"/>
      <c r="D111" s="238" t="s">
        <v>252</v>
      </c>
      <c r="E111" s="249" t="s">
        <v>39</v>
      </c>
      <c r="F111" s="250" t="s">
        <v>11502</v>
      </c>
      <c r="G111" s="248"/>
      <c r="H111" s="251">
        <v>540</v>
      </c>
      <c r="I111" s="252"/>
      <c r="J111" s="248"/>
      <c r="K111" s="248"/>
      <c r="L111" s="253"/>
      <c r="M111" s="254"/>
      <c r="N111" s="255"/>
      <c r="O111" s="255"/>
      <c r="P111" s="255"/>
      <c r="Q111" s="255"/>
      <c r="R111" s="255"/>
      <c r="S111" s="255"/>
      <c r="T111" s="256"/>
      <c r="U111" s="14"/>
      <c r="V111" s="14"/>
      <c r="W111" s="14"/>
      <c r="X111" s="14"/>
      <c r="Y111" s="14"/>
      <c r="Z111" s="14"/>
      <c r="AA111" s="14"/>
      <c r="AB111" s="14"/>
      <c r="AC111" s="14"/>
      <c r="AD111" s="14"/>
      <c r="AE111" s="14"/>
      <c r="AT111" s="257" t="s">
        <v>252</v>
      </c>
      <c r="AU111" s="257" t="s">
        <v>93</v>
      </c>
      <c r="AV111" s="14" t="s">
        <v>93</v>
      </c>
      <c r="AW111" s="14" t="s">
        <v>46</v>
      </c>
      <c r="AX111" s="14" t="s">
        <v>23</v>
      </c>
      <c r="AY111" s="257" t="s">
        <v>241</v>
      </c>
    </row>
    <row r="112" s="2" customFormat="1" ht="33" customHeight="1">
      <c r="A112" s="42"/>
      <c r="B112" s="43"/>
      <c r="C112" s="218" t="s">
        <v>113</v>
      </c>
      <c r="D112" s="218" t="s">
        <v>243</v>
      </c>
      <c r="E112" s="219" t="s">
        <v>11503</v>
      </c>
      <c r="F112" s="220" t="s">
        <v>11504</v>
      </c>
      <c r="G112" s="221" t="s">
        <v>145</v>
      </c>
      <c r="H112" s="222">
        <v>350</v>
      </c>
      <c r="I112" s="223"/>
      <c r="J112" s="224">
        <f>ROUND(I112*H112,2)</f>
        <v>0</v>
      </c>
      <c r="K112" s="220" t="s">
        <v>247</v>
      </c>
      <c r="L112" s="48"/>
      <c r="M112" s="225" t="s">
        <v>39</v>
      </c>
      <c r="N112" s="226" t="s">
        <v>56</v>
      </c>
      <c r="O112" s="88"/>
      <c r="P112" s="227">
        <f>O112*H112</f>
        <v>0</v>
      </c>
      <c r="Q112" s="227">
        <v>0</v>
      </c>
      <c r="R112" s="227">
        <f>Q112*H112</f>
        <v>0</v>
      </c>
      <c r="S112" s="227">
        <v>0.23999999999999999</v>
      </c>
      <c r="T112" s="228">
        <f>S112*H112</f>
        <v>84</v>
      </c>
      <c r="U112" s="42"/>
      <c r="V112" s="42"/>
      <c r="W112" s="42"/>
      <c r="X112" s="42"/>
      <c r="Y112" s="42"/>
      <c r="Z112" s="42"/>
      <c r="AA112" s="42"/>
      <c r="AB112" s="42"/>
      <c r="AC112" s="42"/>
      <c r="AD112" s="42"/>
      <c r="AE112" s="42"/>
      <c r="AR112" s="229" t="s">
        <v>248</v>
      </c>
      <c r="AT112" s="229" t="s">
        <v>243</v>
      </c>
      <c r="AU112" s="229" t="s">
        <v>93</v>
      </c>
      <c r="AY112" s="20" t="s">
        <v>241</v>
      </c>
      <c r="BE112" s="230">
        <f>IF(N112="základní",J112,0)</f>
        <v>0</v>
      </c>
      <c r="BF112" s="230">
        <f>IF(N112="snížená",J112,0)</f>
        <v>0</v>
      </c>
      <c r="BG112" s="230">
        <f>IF(N112="zákl. přenesená",J112,0)</f>
        <v>0</v>
      </c>
      <c r="BH112" s="230">
        <f>IF(N112="sníž. přenesená",J112,0)</f>
        <v>0</v>
      </c>
      <c r="BI112" s="230">
        <f>IF(N112="nulová",J112,0)</f>
        <v>0</v>
      </c>
      <c r="BJ112" s="20" t="s">
        <v>23</v>
      </c>
      <c r="BK112" s="230">
        <f>ROUND(I112*H112,2)</f>
        <v>0</v>
      </c>
      <c r="BL112" s="20" t="s">
        <v>248</v>
      </c>
      <c r="BM112" s="229" t="s">
        <v>11505</v>
      </c>
    </row>
    <row r="113" s="2" customFormat="1">
      <c r="A113" s="42"/>
      <c r="B113" s="43"/>
      <c r="C113" s="44"/>
      <c r="D113" s="231" t="s">
        <v>250</v>
      </c>
      <c r="E113" s="44"/>
      <c r="F113" s="232" t="s">
        <v>11506</v>
      </c>
      <c r="G113" s="44"/>
      <c r="H113" s="44"/>
      <c r="I113" s="233"/>
      <c r="J113" s="44"/>
      <c r="K113" s="44"/>
      <c r="L113" s="48"/>
      <c r="M113" s="234"/>
      <c r="N113" s="235"/>
      <c r="O113" s="88"/>
      <c r="P113" s="88"/>
      <c r="Q113" s="88"/>
      <c r="R113" s="88"/>
      <c r="S113" s="88"/>
      <c r="T113" s="89"/>
      <c r="U113" s="42"/>
      <c r="V113" s="42"/>
      <c r="W113" s="42"/>
      <c r="X113" s="42"/>
      <c r="Y113" s="42"/>
      <c r="Z113" s="42"/>
      <c r="AA113" s="42"/>
      <c r="AB113" s="42"/>
      <c r="AC113" s="42"/>
      <c r="AD113" s="42"/>
      <c r="AE113" s="42"/>
      <c r="AT113" s="20" t="s">
        <v>250</v>
      </c>
      <c r="AU113" s="20" t="s">
        <v>93</v>
      </c>
    </row>
    <row r="114" s="13" customFormat="1">
      <c r="A114" s="13"/>
      <c r="B114" s="236"/>
      <c r="C114" s="237"/>
      <c r="D114" s="238" t="s">
        <v>252</v>
      </c>
      <c r="E114" s="239" t="s">
        <v>39</v>
      </c>
      <c r="F114" s="240" t="s">
        <v>11507</v>
      </c>
      <c r="G114" s="237"/>
      <c r="H114" s="239" t="s">
        <v>39</v>
      </c>
      <c r="I114" s="241"/>
      <c r="J114" s="237"/>
      <c r="K114" s="237"/>
      <c r="L114" s="242"/>
      <c r="M114" s="243"/>
      <c r="N114" s="244"/>
      <c r="O114" s="244"/>
      <c r="P114" s="244"/>
      <c r="Q114" s="244"/>
      <c r="R114" s="244"/>
      <c r="S114" s="244"/>
      <c r="T114" s="245"/>
      <c r="U114" s="13"/>
      <c r="V114" s="13"/>
      <c r="W114" s="13"/>
      <c r="X114" s="13"/>
      <c r="Y114" s="13"/>
      <c r="Z114" s="13"/>
      <c r="AA114" s="13"/>
      <c r="AB114" s="13"/>
      <c r="AC114" s="13"/>
      <c r="AD114" s="13"/>
      <c r="AE114" s="13"/>
      <c r="AT114" s="246" t="s">
        <v>252</v>
      </c>
      <c r="AU114" s="246" t="s">
        <v>93</v>
      </c>
      <c r="AV114" s="13" t="s">
        <v>23</v>
      </c>
      <c r="AW114" s="13" t="s">
        <v>46</v>
      </c>
      <c r="AX114" s="13" t="s">
        <v>85</v>
      </c>
      <c r="AY114" s="246" t="s">
        <v>241</v>
      </c>
    </row>
    <row r="115" s="13" customFormat="1">
      <c r="A115" s="13"/>
      <c r="B115" s="236"/>
      <c r="C115" s="237"/>
      <c r="D115" s="238" t="s">
        <v>252</v>
      </c>
      <c r="E115" s="239" t="s">
        <v>39</v>
      </c>
      <c r="F115" s="240" t="s">
        <v>11508</v>
      </c>
      <c r="G115" s="237"/>
      <c r="H115" s="239" t="s">
        <v>39</v>
      </c>
      <c r="I115" s="241"/>
      <c r="J115" s="237"/>
      <c r="K115" s="237"/>
      <c r="L115" s="242"/>
      <c r="M115" s="243"/>
      <c r="N115" s="244"/>
      <c r="O115" s="244"/>
      <c r="P115" s="244"/>
      <c r="Q115" s="244"/>
      <c r="R115" s="244"/>
      <c r="S115" s="244"/>
      <c r="T115" s="245"/>
      <c r="U115" s="13"/>
      <c r="V115" s="13"/>
      <c r="W115" s="13"/>
      <c r="X115" s="13"/>
      <c r="Y115" s="13"/>
      <c r="Z115" s="13"/>
      <c r="AA115" s="13"/>
      <c r="AB115" s="13"/>
      <c r="AC115" s="13"/>
      <c r="AD115" s="13"/>
      <c r="AE115" s="13"/>
      <c r="AT115" s="246" t="s">
        <v>252</v>
      </c>
      <c r="AU115" s="246" t="s">
        <v>93</v>
      </c>
      <c r="AV115" s="13" t="s">
        <v>23</v>
      </c>
      <c r="AW115" s="13" t="s">
        <v>46</v>
      </c>
      <c r="AX115" s="13" t="s">
        <v>85</v>
      </c>
      <c r="AY115" s="246" t="s">
        <v>241</v>
      </c>
    </row>
    <row r="116" s="14" customFormat="1">
      <c r="A116" s="14"/>
      <c r="B116" s="247"/>
      <c r="C116" s="248"/>
      <c r="D116" s="238" t="s">
        <v>252</v>
      </c>
      <c r="E116" s="249" t="s">
        <v>39</v>
      </c>
      <c r="F116" s="250" t="s">
        <v>4213</v>
      </c>
      <c r="G116" s="248"/>
      <c r="H116" s="251">
        <v>350</v>
      </c>
      <c r="I116" s="252"/>
      <c r="J116" s="248"/>
      <c r="K116" s="248"/>
      <c r="L116" s="253"/>
      <c r="M116" s="254"/>
      <c r="N116" s="255"/>
      <c r="O116" s="255"/>
      <c r="P116" s="255"/>
      <c r="Q116" s="255"/>
      <c r="R116" s="255"/>
      <c r="S116" s="255"/>
      <c r="T116" s="256"/>
      <c r="U116" s="14"/>
      <c r="V116" s="14"/>
      <c r="W116" s="14"/>
      <c r="X116" s="14"/>
      <c r="Y116" s="14"/>
      <c r="Z116" s="14"/>
      <c r="AA116" s="14"/>
      <c r="AB116" s="14"/>
      <c r="AC116" s="14"/>
      <c r="AD116" s="14"/>
      <c r="AE116" s="14"/>
      <c r="AT116" s="257" t="s">
        <v>252</v>
      </c>
      <c r="AU116" s="257" t="s">
        <v>93</v>
      </c>
      <c r="AV116" s="14" t="s">
        <v>93</v>
      </c>
      <c r="AW116" s="14" t="s">
        <v>46</v>
      </c>
      <c r="AX116" s="14" t="s">
        <v>23</v>
      </c>
      <c r="AY116" s="257" t="s">
        <v>241</v>
      </c>
    </row>
    <row r="117" s="2" customFormat="1" ht="37.8" customHeight="1">
      <c r="A117" s="42"/>
      <c r="B117" s="43"/>
      <c r="C117" s="218" t="s">
        <v>248</v>
      </c>
      <c r="D117" s="218" t="s">
        <v>243</v>
      </c>
      <c r="E117" s="219" t="s">
        <v>11509</v>
      </c>
      <c r="F117" s="220" t="s">
        <v>11510</v>
      </c>
      <c r="G117" s="221" t="s">
        <v>145</v>
      </c>
      <c r="H117" s="222">
        <v>540</v>
      </c>
      <c r="I117" s="223"/>
      <c r="J117" s="224">
        <f>ROUND(I117*H117,2)</f>
        <v>0</v>
      </c>
      <c r="K117" s="220" t="s">
        <v>247</v>
      </c>
      <c r="L117" s="48"/>
      <c r="M117" s="225" t="s">
        <v>39</v>
      </c>
      <c r="N117" s="226" t="s">
        <v>56</v>
      </c>
      <c r="O117" s="88"/>
      <c r="P117" s="227">
        <f>O117*H117</f>
        <v>0</v>
      </c>
      <c r="Q117" s="227">
        <v>0</v>
      </c>
      <c r="R117" s="227">
        <f>Q117*H117</f>
        <v>0</v>
      </c>
      <c r="S117" s="227">
        <v>0.32500000000000001</v>
      </c>
      <c r="T117" s="228">
        <f>S117*H117</f>
        <v>175.5</v>
      </c>
      <c r="U117" s="42"/>
      <c r="V117" s="42"/>
      <c r="W117" s="42"/>
      <c r="X117" s="42"/>
      <c r="Y117" s="42"/>
      <c r="Z117" s="42"/>
      <c r="AA117" s="42"/>
      <c r="AB117" s="42"/>
      <c r="AC117" s="42"/>
      <c r="AD117" s="42"/>
      <c r="AE117" s="42"/>
      <c r="AR117" s="229" t="s">
        <v>248</v>
      </c>
      <c r="AT117" s="229" t="s">
        <v>243</v>
      </c>
      <c r="AU117" s="229" t="s">
        <v>93</v>
      </c>
      <c r="AY117" s="20" t="s">
        <v>241</v>
      </c>
      <c r="BE117" s="230">
        <f>IF(N117="základní",J117,0)</f>
        <v>0</v>
      </c>
      <c r="BF117" s="230">
        <f>IF(N117="snížená",J117,0)</f>
        <v>0</v>
      </c>
      <c r="BG117" s="230">
        <f>IF(N117="zákl. přenesená",J117,0)</f>
        <v>0</v>
      </c>
      <c r="BH117" s="230">
        <f>IF(N117="sníž. přenesená",J117,0)</f>
        <v>0</v>
      </c>
      <c r="BI117" s="230">
        <f>IF(N117="nulová",J117,0)</f>
        <v>0</v>
      </c>
      <c r="BJ117" s="20" t="s">
        <v>23</v>
      </c>
      <c r="BK117" s="230">
        <f>ROUND(I117*H117,2)</f>
        <v>0</v>
      </c>
      <c r="BL117" s="20" t="s">
        <v>248</v>
      </c>
      <c r="BM117" s="229" t="s">
        <v>11511</v>
      </c>
    </row>
    <row r="118" s="2" customFormat="1">
      <c r="A118" s="42"/>
      <c r="B118" s="43"/>
      <c r="C118" s="44"/>
      <c r="D118" s="231" t="s">
        <v>250</v>
      </c>
      <c r="E118" s="44"/>
      <c r="F118" s="232" t="s">
        <v>11512</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0" t="s">
        <v>250</v>
      </c>
      <c r="AU118" s="20" t="s">
        <v>93</v>
      </c>
    </row>
    <row r="119" s="13" customFormat="1">
      <c r="A119" s="13"/>
      <c r="B119" s="236"/>
      <c r="C119" s="237"/>
      <c r="D119" s="238" t="s">
        <v>252</v>
      </c>
      <c r="E119" s="239" t="s">
        <v>39</v>
      </c>
      <c r="F119" s="240" t="s">
        <v>11513</v>
      </c>
      <c r="G119" s="237"/>
      <c r="H119" s="239" t="s">
        <v>39</v>
      </c>
      <c r="I119" s="241"/>
      <c r="J119" s="237"/>
      <c r="K119" s="237"/>
      <c r="L119" s="242"/>
      <c r="M119" s="243"/>
      <c r="N119" s="244"/>
      <c r="O119" s="244"/>
      <c r="P119" s="244"/>
      <c r="Q119" s="244"/>
      <c r="R119" s="244"/>
      <c r="S119" s="244"/>
      <c r="T119" s="245"/>
      <c r="U119" s="13"/>
      <c r="V119" s="13"/>
      <c r="W119" s="13"/>
      <c r="X119" s="13"/>
      <c r="Y119" s="13"/>
      <c r="Z119" s="13"/>
      <c r="AA119" s="13"/>
      <c r="AB119" s="13"/>
      <c r="AC119" s="13"/>
      <c r="AD119" s="13"/>
      <c r="AE119" s="13"/>
      <c r="AT119" s="246" t="s">
        <v>252</v>
      </c>
      <c r="AU119" s="246" t="s">
        <v>93</v>
      </c>
      <c r="AV119" s="13" t="s">
        <v>23</v>
      </c>
      <c r="AW119" s="13" t="s">
        <v>46</v>
      </c>
      <c r="AX119" s="13" t="s">
        <v>85</v>
      </c>
      <c r="AY119" s="246" t="s">
        <v>241</v>
      </c>
    </row>
    <row r="120" s="13" customFormat="1">
      <c r="A120" s="13"/>
      <c r="B120" s="236"/>
      <c r="C120" s="237"/>
      <c r="D120" s="238" t="s">
        <v>252</v>
      </c>
      <c r="E120" s="239" t="s">
        <v>39</v>
      </c>
      <c r="F120" s="240" t="s">
        <v>11514</v>
      </c>
      <c r="G120" s="237"/>
      <c r="H120" s="239" t="s">
        <v>39</v>
      </c>
      <c r="I120" s="241"/>
      <c r="J120" s="237"/>
      <c r="K120" s="237"/>
      <c r="L120" s="242"/>
      <c r="M120" s="243"/>
      <c r="N120" s="244"/>
      <c r="O120" s="244"/>
      <c r="P120" s="244"/>
      <c r="Q120" s="244"/>
      <c r="R120" s="244"/>
      <c r="S120" s="244"/>
      <c r="T120" s="245"/>
      <c r="U120" s="13"/>
      <c r="V120" s="13"/>
      <c r="W120" s="13"/>
      <c r="X120" s="13"/>
      <c r="Y120" s="13"/>
      <c r="Z120" s="13"/>
      <c r="AA120" s="13"/>
      <c r="AB120" s="13"/>
      <c r="AC120" s="13"/>
      <c r="AD120" s="13"/>
      <c r="AE120" s="13"/>
      <c r="AT120" s="246" t="s">
        <v>252</v>
      </c>
      <c r="AU120" s="246" t="s">
        <v>93</v>
      </c>
      <c r="AV120" s="13" t="s">
        <v>23</v>
      </c>
      <c r="AW120" s="13" t="s">
        <v>46</v>
      </c>
      <c r="AX120" s="13" t="s">
        <v>85</v>
      </c>
      <c r="AY120" s="246" t="s">
        <v>241</v>
      </c>
    </row>
    <row r="121" s="14" customFormat="1">
      <c r="A121" s="14"/>
      <c r="B121" s="247"/>
      <c r="C121" s="248"/>
      <c r="D121" s="238" t="s">
        <v>252</v>
      </c>
      <c r="E121" s="249" t="s">
        <v>39</v>
      </c>
      <c r="F121" s="250" t="s">
        <v>11502</v>
      </c>
      <c r="G121" s="248"/>
      <c r="H121" s="251">
        <v>540</v>
      </c>
      <c r="I121" s="252"/>
      <c r="J121" s="248"/>
      <c r="K121" s="248"/>
      <c r="L121" s="253"/>
      <c r="M121" s="254"/>
      <c r="N121" s="255"/>
      <c r="O121" s="255"/>
      <c r="P121" s="255"/>
      <c r="Q121" s="255"/>
      <c r="R121" s="255"/>
      <c r="S121" s="255"/>
      <c r="T121" s="256"/>
      <c r="U121" s="14"/>
      <c r="V121" s="14"/>
      <c r="W121" s="14"/>
      <c r="X121" s="14"/>
      <c r="Y121" s="14"/>
      <c r="Z121" s="14"/>
      <c r="AA121" s="14"/>
      <c r="AB121" s="14"/>
      <c r="AC121" s="14"/>
      <c r="AD121" s="14"/>
      <c r="AE121" s="14"/>
      <c r="AT121" s="257" t="s">
        <v>252</v>
      </c>
      <c r="AU121" s="257" t="s">
        <v>93</v>
      </c>
      <c r="AV121" s="14" t="s">
        <v>93</v>
      </c>
      <c r="AW121" s="14" t="s">
        <v>46</v>
      </c>
      <c r="AX121" s="14" t="s">
        <v>23</v>
      </c>
      <c r="AY121" s="257" t="s">
        <v>241</v>
      </c>
    </row>
    <row r="122" s="2" customFormat="1" ht="37.8" customHeight="1">
      <c r="A122" s="42"/>
      <c r="B122" s="43"/>
      <c r="C122" s="218" t="s">
        <v>286</v>
      </c>
      <c r="D122" s="218" t="s">
        <v>243</v>
      </c>
      <c r="E122" s="219" t="s">
        <v>11515</v>
      </c>
      <c r="F122" s="220" t="s">
        <v>11516</v>
      </c>
      <c r="G122" s="221" t="s">
        <v>145</v>
      </c>
      <c r="H122" s="222">
        <v>50</v>
      </c>
      <c r="I122" s="223"/>
      <c r="J122" s="224">
        <f>ROUND(I122*H122,2)</f>
        <v>0</v>
      </c>
      <c r="K122" s="220" t="s">
        <v>247</v>
      </c>
      <c r="L122" s="48"/>
      <c r="M122" s="225" t="s">
        <v>39</v>
      </c>
      <c r="N122" s="226" t="s">
        <v>56</v>
      </c>
      <c r="O122" s="88"/>
      <c r="P122" s="227">
        <f>O122*H122</f>
        <v>0</v>
      </c>
      <c r="Q122" s="227">
        <v>0</v>
      </c>
      <c r="R122" s="227">
        <f>Q122*H122</f>
        <v>0</v>
      </c>
      <c r="S122" s="227">
        <v>0.44</v>
      </c>
      <c r="T122" s="228">
        <f>S122*H122</f>
        <v>22</v>
      </c>
      <c r="U122" s="42"/>
      <c r="V122" s="42"/>
      <c r="W122" s="42"/>
      <c r="X122" s="42"/>
      <c r="Y122" s="42"/>
      <c r="Z122" s="42"/>
      <c r="AA122" s="42"/>
      <c r="AB122" s="42"/>
      <c r="AC122" s="42"/>
      <c r="AD122" s="42"/>
      <c r="AE122" s="42"/>
      <c r="AR122" s="229" t="s">
        <v>248</v>
      </c>
      <c r="AT122" s="229" t="s">
        <v>243</v>
      </c>
      <c r="AU122" s="229" t="s">
        <v>93</v>
      </c>
      <c r="AY122" s="20" t="s">
        <v>241</v>
      </c>
      <c r="BE122" s="230">
        <f>IF(N122="základní",J122,0)</f>
        <v>0</v>
      </c>
      <c r="BF122" s="230">
        <f>IF(N122="snížená",J122,0)</f>
        <v>0</v>
      </c>
      <c r="BG122" s="230">
        <f>IF(N122="zákl. přenesená",J122,0)</f>
        <v>0</v>
      </c>
      <c r="BH122" s="230">
        <f>IF(N122="sníž. přenesená",J122,0)</f>
        <v>0</v>
      </c>
      <c r="BI122" s="230">
        <f>IF(N122="nulová",J122,0)</f>
        <v>0</v>
      </c>
      <c r="BJ122" s="20" t="s">
        <v>23</v>
      </c>
      <c r="BK122" s="230">
        <f>ROUND(I122*H122,2)</f>
        <v>0</v>
      </c>
      <c r="BL122" s="20" t="s">
        <v>248</v>
      </c>
      <c r="BM122" s="229" t="s">
        <v>11517</v>
      </c>
    </row>
    <row r="123" s="2" customFormat="1">
      <c r="A123" s="42"/>
      <c r="B123" s="43"/>
      <c r="C123" s="44"/>
      <c r="D123" s="231" t="s">
        <v>250</v>
      </c>
      <c r="E123" s="44"/>
      <c r="F123" s="232" t="s">
        <v>11518</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0" t="s">
        <v>250</v>
      </c>
      <c r="AU123" s="20" t="s">
        <v>93</v>
      </c>
    </row>
    <row r="124" s="13" customFormat="1">
      <c r="A124" s="13"/>
      <c r="B124" s="236"/>
      <c r="C124" s="237"/>
      <c r="D124" s="238" t="s">
        <v>252</v>
      </c>
      <c r="E124" s="239" t="s">
        <v>39</v>
      </c>
      <c r="F124" s="240" t="s">
        <v>11519</v>
      </c>
      <c r="G124" s="237"/>
      <c r="H124" s="239" t="s">
        <v>39</v>
      </c>
      <c r="I124" s="241"/>
      <c r="J124" s="237"/>
      <c r="K124" s="237"/>
      <c r="L124" s="242"/>
      <c r="M124" s="243"/>
      <c r="N124" s="244"/>
      <c r="O124" s="244"/>
      <c r="P124" s="244"/>
      <c r="Q124" s="244"/>
      <c r="R124" s="244"/>
      <c r="S124" s="244"/>
      <c r="T124" s="245"/>
      <c r="U124" s="13"/>
      <c r="V124" s="13"/>
      <c r="W124" s="13"/>
      <c r="X124" s="13"/>
      <c r="Y124" s="13"/>
      <c r="Z124" s="13"/>
      <c r="AA124" s="13"/>
      <c r="AB124" s="13"/>
      <c r="AC124" s="13"/>
      <c r="AD124" s="13"/>
      <c r="AE124" s="13"/>
      <c r="AT124" s="246" t="s">
        <v>252</v>
      </c>
      <c r="AU124" s="246" t="s">
        <v>93</v>
      </c>
      <c r="AV124" s="13" t="s">
        <v>23</v>
      </c>
      <c r="AW124" s="13" t="s">
        <v>46</v>
      </c>
      <c r="AX124" s="13" t="s">
        <v>85</v>
      </c>
      <c r="AY124" s="246" t="s">
        <v>241</v>
      </c>
    </row>
    <row r="125" s="13" customFormat="1">
      <c r="A125" s="13"/>
      <c r="B125" s="236"/>
      <c r="C125" s="237"/>
      <c r="D125" s="238" t="s">
        <v>252</v>
      </c>
      <c r="E125" s="239" t="s">
        <v>39</v>
      </c>
      <c r="F125" s="240" t="s">
        <v>11520</v>
      </c>
      <c r="G125" s="237"/>
      <c r="H125" s="239" t="s">
        <v>39</v>
      </c>
      <c r="I125" s="241"/>
      <c r="J125" s="237"/>
      <c r="K125" s="237"/>
      <c r="L125" s="242"/>
      <c r="M125" s="243"/>
      <c r="N125" s="244"/>
      <c r="O125" s="244"/>
      <c r="P125" s="244"/>
      <c r="Q125" s="244"/>
      <c r="R125" s="244"/>
      <c r="S125" s="244"/>
      <c r="T125" s="245"/>
      <c r="U125" s="13"/>
      <c r="V125" s="13"/>
      <c r="W125" s="13"/>
      <c r="X125" s="13"/>
      <c r="Y125" s="13"/>
      <c r="Z125" s="13"/>
      <c r="AA125" s="13"/>
      <c r="AB125" s="13"/>
      <c r="AC125" s="13"/>
      <c r="AD125" s="13"/>
      <c r="AE125" s="13"/>
      <c r="AT125" s="246" t="s">
        <v>252</v>
      </c>
      <c r="AU125" s="246" t="s">
        <v>93</v>
      </c>
      <c r="AV125" s="13" t="s">
        <v>23</v>
      </c>
      <c r="AW125" s="13" t="s">
        <v>46</v>
      </c>
      <c r="AX125" s="13" t="s">
        <v>85</v>
      </c>
      <c r="AY125" s="246" t="s">
        <v>241</v>
      </c>
    </row>
    <row r="126" s="14" customFormat="1">
      <c r="A126" s="14"/>
      <c r="B126" s="247"/>
      <c r="C126" s="248"/>
      <c r="D126" s="238" t="s">
        <v>252</v>
      </c>
      <c r="E126" s="249" t="s">
        <v>39</v>
      </c>
      <c r="F126" s="250" t="s">
        <v>967</v>
      </c>
      <c r="G126" s="248"/>
      <c r="H126" s="251">
        <v>50</v>
      </c>
      <c r="I126" s="252"/>
      <c r="J126" s="248"/>
      <c r="K126" s="248"/>
      <c r="L126" s="253"/>
      <c r="M126" s="254"/>
      <c r="N126" s="255"/>
      <c r="O126" s="255"/>
      <c r="P126" s="255"/>
      <c r="Q126" s="255"/>
      <c r="R126" s="255"/>
      <c r="S126" s="255"/>
      <c r="T126" s="256"/>
      <c r="U126" s="14"/>
      <c r="V126" s="14"/>
      <c r="W126" s="14"/>
      <c r="X126" s="14"/>
      <c r="Y126" s="14"/>
      <c r="Z126" s="14"/>
      <c r="AA126" s="14"/>
      <c r="AB126" s="14"/>
      <c r="AC126" s="14"/>
      <c r="AD126" s="14"/>
      <c r="AE126" s="14"/>
      <c r="AT126" s="257" t="s">
        <v>252</v>
      </c>
      <c r="AU126" s="257" t="s">
        <v>93</v>
      </c>
      <c r="AV126" s="14" t="s">
        <v>93</v>
      </c>
      <c r="AW126" s="14" t="s">
        <v>46</v>
      </c>
      <c r="AX126" s="14" t="s">
        <v>23</v>
      </c>
      <c r="AY126" s="257" t="s">
        <v>241</v>
      </c>
    </row>
    <row r="127" s="2" customFormat="1" ht="24.15" customHeight="1">
      <c r="A127" s="42"/>
      <c r="B127" s="43"/>
      <c r="C127" s="218" t="s">
        <v>299</v>
      </c>
      <c r="D127" s="218" t="s">
        <v>243</v>
      </c>
      <c r="E127" s="219" t="s">
        <v>11521</v>
      </c>
      <c r="F127" s="220" t="s">
        <v>11522</v>
      </c>
      <c r="G127" s="221" t="s">
        <v>145</v>
      </c>
      <c r="H127" s="222">
        <v>190</v>
      </c>
      <c r="I127" s="223"/>
      <c r="J127" s="224">
        <f>ROUND(I127*H127,2)</f>
        <v>0</v>
      </c>
      <c r="K127" s="220" t="s">
        <v>247</v>
      </c>
      <c r="L127" s="48"/>
      <c r="M127" s="225" t="s">
        <v>39</v>
      </c>
      <c r="N127" s="226" t="s">
        <v>56</v>
      </c>
      <c r="O127" s="88"/>
      <c r="P127" s="227">
        <f>O127*H127</f>
        <v>0</v>
      </c>
      <c r="Q127" s="227">
        <v>1.0000000000000001E-05</v>
      </c>
      <c r="R127" s="227">
        <f>Q127*H127</f>
        <v>0.0019000000000000002</v>
      </c>
      <c r="S127" s="227">
        <v>0.091999999999999998</v>
      </c>
      <c r="T127" s="228">
        <f>S127*H127</f>
        <v>17.48</v>
      </c>
      <c r="U127" s="42"/>
      <c r="V127" s="42"/>
      <c r="W127" s="42"/>
      <c r="X127" s="42"/>
      <c r="Y127" s="42"/>
      <c r="Z127" s="42"/>
      <c r="AA127" s="42"/>
      <c r="AB127" s="42"/>
      <c r="AC127" s="42"/>
      <c r="AD127" s="42"/>
      <c r="AE127" s="42"/>
      <c r="AR127" s="229" t="s">
        <v>248</v>
      </c>
      <c r="AT127" s="229" t="s">
        <v>243</v>
      </c>
      <c r="AU127" s="229" t="s">
        <v>93</v>
      </c>
      <c r="AY127" s="20" t="s">
        <v>241</v>
      </c>
      <c r="BE127" s="230">
        <f>IF(N127="základní",J127,0)</f>
        <v>0</v>
      </c>
      <c r="BF127" s="230">
        <f>IF(N127="snížená",J127,0)</f>
        <v>0</v>
      </c>
      <c r="BG127" s="230">
        <f>IF(N127="zákl. přenesená",J127,0)</f>
        <v>0</v>
      </c>
      <c r="BH127" s="230">
        <f>IF(N127="sníž. přenesená",J127,0)</f>
        <v>0</v>
      </c>
      <c r="BI127" s="230">
        <f>IF(N127="nulová",J127,0)</f>
        <v>0</v>
      </c>
      <c r="BJ127" s="20" t="s">
        <v>23</v>
      </c>
      <c r="BK127" s="230">
        <f>ROUND(I127*H127,2)</f>
        <v>0</v>
      </c>
      <c r="BL127" s="20" t="s">
        <v>248</v>
      </c>
      <c r="BM127" s="229" t="s">
        <v>11523</v>
      </c>
    </row>
    <row r="128" s="2" customFormat="1">
      <c r="A128" s="42"/>
      <c r="B128" s="43"/>
      <c r="C128" s="44"/>
      <c r="D128" s="231" t="s">
        <v>250</v>
      </c>
      <c r="E128" s="44"/>
      <c r="F128" s="232" t="s">
        <v>11524</v>
      </c>
      <c r="G128" s="44"/>
      <c r="H128" s="44"/>
      <c r="I128" s="233"/>
      <c r="J128" s="44"/>
      <c r="K128" s="44"/>
      <c r="L128" s="48"/>
      <c r="M128" s="234"/>
      <c r="N128" s="235"/>
      <c r="O128" s="88"/>
      <c r="P128" s="88"/>
      <c r="Q128" s="88"/>
      <c r="R128" s="88"/>
      <c r="S128" s="88"/>
      <c r="T128" s="89"/>
      <c r="U128" s="42"/>
      <c r="V128" s="42"/>
      <c r="W128" s="42"/>
      <c r="X128" s="42"/>
      <c r="Y128" s="42"/>
      <c r="Z128" s="42"/>
      <c r="AA128" s="42"/>
      <c r="AB128" s="42"/>
      <c r="AC128" s="42"/>
      <c r="AD128" s="42"/>
      <c r="AE128" s="42"/>
      <c r="AT128" s="20" t="s">
        <v>250</v>
      </c>
      <c r="AU128" s="20" t="s">
        <v>93</v>
      </c>
    </row>
    <row r="129" s="13" customFormat="1">
      <c r="A129" s="13"/>
      <c r="B129" s="236"/>
      <c r="C129" s="237"/>
      <c r="D129" s="238" t="s">
        <v>252</v>
      </c>
      <c r="E129" s="239" t="s">
        <v>39</v>
      </c>
      <c r="F129" s="240" t="s">
        <v>11525</v>
      </c>
      <c r="G129" s="237"/>
      <c r="H129" s="239" t="s">
        <v>39</v>
      </c>
      <c r="I129" s="241"/>
      <c r="J129" s="237"/>
      <c r="K129" s="237"/>
      <c r="L129" s="242"/>
      <c r="M129" s="243"/>
      <c r="N129" s="244"/>
      <c r="O129" s="244"/>
      <c r="P129" s="244"/>
      <c r="Q129" s="244"/>
      <c r="R129" s="244"/>
      <c r="S129" s="244"/>
      <c r="T129" s="245"/>
      <c r="U129" s="13"/>
      <c r="V129" s="13"/>
      <c r="W129" s="13"/>
      <c r="X129" s="13"/>
      <c r="Y129" s="13"/>
      <c r="Z129" s="13"/>
      <c r="AA129" s="13"/>
      <c r="AB129" s="13"/>
      <c r="AC129" s="13"/>
      <c r="AD129" s="13"/>
      <c r="AE129" s="13"/>
      <c r="AT129" s="246" t="s">
        <v>252</v>
      </c>
      <c r="AU129" s="246" t="s">
        <v>93</v>
      </c>
      <c r="AV129" s="13" t="s">
        <v>23</v>
      </c>
      <c r="AW129" s="13" t="s">
        <v>46</v>
      </c>
      <c r="AX129" s="13" t="s">
        <v>85</v>
      </c>
      <c r="AY129" s="246" t="s">
        <v>241</v>
      </c>
    </row>
    <row r="130" s="14" customFormat="1">
      <c r="A130" s="14"/>
      <c r="B130" s="247"/>
      <c r="C130" s="248"/>
      <c r="D130" s="238" t="s">
        <v>252</v>
      </c>
      <c r="E130" s="249" t="s">
        <v>39</v>
      </c>
      <c r="F130" s="250" t="s">
        <v>2662</v>
      </c>
      <c r="G130" s="248"/>
      <c r="H130" s="251">
        <v>190</v>
      </c>
      <c r="I130" s="252"/>
      <c r="J130" s="248"/>
      <c r="K130" s="248"/>
      <c r="L130" s="253"/>
      <c r="M130" s="254"/>
      <c r="N130" s="255"/>
      <c r="O130" s="255"/>
      <c r="P130" s="255"/>
      <c r="Q130" s="255"/>
      <c r="R130" s="255"/>
      <c r="S130" s="255"/>
      <c r="T130" s="256"/>
      <c r="U130" s="14"/>
      <c r="V130" s="14"/>
      <c r="W130" s="14"/>
      <c r="X130" s="14"/>
      <c r="Y130" s="14"/>
      <c r="Z130" s="14"/>
      <c r="AA130" s="14"/>
      <c r="AB130" s="14"/>
      <c r="AC130" s="14"/>
      <c r="AD130" s="14"/>
      <c r="AE130" s="14"/>
      <c r="AT130" s="257" t="s">
        <v>252</v>
      </c>
      <c r="AU130" s="257" t="s">
        <v>93</v>
      </c>
      <c r="AV130" s="14" t="s">
        <v>93</v>
      </c>
      <c r="AW130" s="14" t="s">
        <v>46</v>
      </c>
      <c r="AX130" s="14" t="s">
        <v>23</v>
      </c>
      <c r="AY130" s="257" t="s">
        <v>241</v>
      </c>
    </row>
    <row r="131" s="2" customFormat="1" ht="24.15" customHeight="1">
      <c r="A131" s="42"/>
      <c r="B131" s="43"/>
      <c r="C131" s="218" t="s">
        <v>310</v>
      </c>
      <c r="D131" s="218" t="s">
        <v>243</v>
      </c>
      <c r="E131" s="219" t="s">
        <v>11526</v>
      </c>
      <c r="F131" s="220" t="s">
        <v>11527</v>
      </c>
      <c r="G131" s="221" t="s">
        <v>145</v>
      </c>
      <c r="H131" s="222">
        <v>190</v>
      </c>
      <c r="I131" s="223"/>
      <c r="J131" s="224">
        <f>ROUND(I131*H131,2)</f>
        <v>0</v>
      </c>
      <c r="K131" s="220" t="s">
        <v>247</v>
      </c>
      <c r="L131" s="48"/>
      <c r="M131" s="225" t="s">
        <v>39</v>
      </c>
      <c r="N131" s="226" t="s">
        <v>56</v>
      </c>
      <c r="O131" s="88"/>
      <c r="P131" s="227">
        <f>O131*H131</f>
        <v>0</v>
      </c>
      <c r="Q131" s="227">
        <v>3.0000000000000001E-05</v>
      </c>
      <c r="R131" s="227">
        <f>Q131*H131</f>
        <v>0.0057000000000000002</v>
      </c>
      <c r="S131" s="227">
        <v>0.20699999999999999</v>
      </c>
      <c r="T131" s="228">
        <f>S131*H131</f>
        <v>39.329999999999998</v>
      </c>
      <c r="U131" s="42"/>
      <c r="V131" s="42"/>
      <c r="W131" s="42"/>
      <c r="X131" s="42"/>
      <c r="Y131" s="42"/>
      <c r="Z131" s="42"/>
      <c r="AA131" s="42"/>
      <c r="AB131" s="42"/>
      <c r="AC131" s="42"/>
      <c r="AD131" s="42"/>
      <c r="AE131" s="42"/>
      <c r="AR131" s="229" t="s">
        <v>248</v>
      </c>
      <c r="AT131" s="229" t="s">
        <v>243</v>
      </c>
      <c r="AU131" s="229" t="s">
        <v>93</v>
      </c>
      <c r="AY131" s="20" t="s">
        <v>241</v>
      </c>
      <c r="BE131" s="230">
        <f>IF(N131="základní",J131,0)</f>
        <v>0</v>
      </c>
      <c r="BF131" s="230">
        <f>IF(N131="snížená",J131,0)</f>
        <v>0</v>
      </c>
      <c r="BG131" s="230">
        <f>IF(N131="zákl. přenesená",J131,0)</f>
        <v>0</v>
      </c>
      <c r="BH131" s="230">
        <f>IF(N131="sníž. přenesená",J131,0)</f>
        <v>0</v>
      </c>
      <c r="BI131" s="230">
        <f>IF(N131="nulová",J131,0)</f>
        <v>0</v>
      </c>
      <c r="BJ131" s="20" t="s">
        <v>23</v>
      </c>
      <c r="BK131" s="230">
        <f>ROUND(I131*H131,2)</f>
        <v>0</v>
      </c>
      <c r="BL131" s="20" t="s">
        <v>248</v>
      </c>
      <c r="BM131" s="229" t="s">
        <v>11528</v>
      </c>
    </row>
    <row r="132" s="2" customFormat="1">
      <c r="A132" s="42"/>
      <c r="B132" s="43"/>
      <c r="C132" s="44"/>
      <c r="D132" s="231" t="s">
        <v>250</v>
      </c>
      <c r="E132" s="44"/>
      <c r="F132" s="232" t="s">
        <v>11529</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0" t="s">
        <v>250</v>
      </c>
      <c r="AU132" s="20" t="s">
        <v>93</v>
      </c>
    </row>
    <row r="133" s="13" customFormat="1">
      <c r="A133" s="13"/>
      <c r="B133" s="236"/>
      <c r="C133" s="237"/>
      <c r="D133" s="238" t="s">
        <v>252</v>
      </c>
      <c r="E133" s="239" t="s">
        <v>39</v>
      </c>
      <c r="F133" s="240" t="s">
        <v>11525</v>
      </c>
      <c r="G133" s="237"/>
      <c r="H133" s="239" t="s">
        <v>39</v>
      </c>
      <c r="I133" s="241"/>
      <c r="J133" s="237"/>
      <c r="K133" s="237"/>
      <c r="L133" s="242"/>
      <c r="M133" s="243"/>
      <c r="N133" s="244"/>
      <c r="O133" s="244"/>
      <c r="P133" s="244"/>
      <c r="Q133" s="244"/>
      <c r="R133" s="244"/>
      <c r="S133" s="244"/>
      <c r="T133" s="245"/>
      <c r="U133" s="13"/>
      <c r="V133" s="13"/>
      <c r="W133" s="13"/>
      <c r="X133" s="13"/>
      <c r="Y133" s="13"/>
      <c r="Z133" s="13"/>
      <c r="AA133" s="13"/>
      <c r="AB133" s="13"/>
      <c r="AC133" s="13"/>
      <c r="AD133" s="13"/>
      <c r="AE133" s="13"/>
      <c r="AT133" s="246" t="s">
        <v>252</v>
      </c>
      <c r="AU133" s="246" t="s">
        <v>93</v>
      </c>
      <c r="AV133" s="13" t="s">
        <v>23</v>
      </c>
      <c r="AW133" s="13" t="s">
        <v>46</v>
      </c>
      <c r="AX133" s="13" t="s">
        <v>85</v>
      </c>
      <c r="AY133" s="246" t="s">
        <v>241</v>
      </c>
    </row>
    <row r="134" s="14" customFormat="1">
      <c r="A134" s="14"/>
      <c r="B134" s="247"/>
      <c r="C134" s="248"/>
      <c r="D134" s="238" t="s">
        <v>252</v>
      </c>
      <c r="E134" s="249" t="s">
        <v>39</v>
      </c>
      <c r="F134" s="250" t="s">
        <v>2662</v>
      </c>
      <c r="G134" s="248"/>
      <c r="H134" s="251">
        <v>190</v>
      </c>
      <c r="I134" s="252"/>
      <c r="J134" s="248"/>
      <c r="K134" s="248"/>
      <c r="L134" s="253"/>
      <c r="M134" s="254"/>
      <c r="N134" s="255"/>
      <c r="O134" s="255"/>
      <c r="P134" s="255"/>
      <c r="Q134" s="255"/>
      <c r="R134" s="255"/>
      <c r="S134" s="255"/>
      <c r="T134" s="256"/>
      <c r="U134" s="14"/>
      <c r="V134" s="14"/>
      <c r="W134" s="14"/>
      <c r="X134" s="14"/>
      <c r="Y134" s="14"/>
      <c r="Z134" s="14"/>
      <c r="AA134" s="14"/>
      <c r="AB134" s="14"/>
      <c r="AC134" s="14"/>
      <c r="AD134" s="14"/>
      <c r="AE134" s="14"/>
      <c r="AT134" s="257" t="s">
        <v>252</v>
      </c>
      <c r="AU134" s="257" t="s">
        <v>93</v>
      </c>
      <c r="AV134" s="14" t="s">
        <v>93</v>
      </c>
      <c r="AW134" s="14" t="s">
        <v>46</v>
      </c>
      <c r="AX134" s="14" t="s">
        <v>23</v>
      </c>
      <c r="AY134" s="257" t="s">
        <v>241</v>
      </c>
    </row>
    <row r="135" s="2" customFormat="1" ht="24.15" customHeight="1">
      <c r="A135" s="42"/>
      <c r="B135" s="43"/>
      <c r="C135" s="218" t="s">
        <v>321</v>
      </c>
      <c r="D135" s="218" t="s">
        <v>243</v>
      </c>
      <c r="E135" s="219" t="s">
        <v>11530</v>
      </c>
      <c r="F135" s="220" t="s">
        <v>11531</v>
      </c>
      <c r="G135" s="221" t="s">
        <v>145</v>
      </c>
      <c r="H135" s="222">
        <v>110</v>
      </c>
      <c r="I135" s="223"/>
      <c r="J135" s="224">
        <f>ROUND(I135*H135,2)</f>
        <v>0</v>
      </c>
      <c r="K135" s="220" t="s">
        <v>247</v>
      </c>
      <c r="L135" s="48"/>
      <c r="M135" s="225" t="s">
        <v>39</v>
      </c>
      <c r="N135" s="226" t="s">
        <v>56</v>
      </c>
      <c r="O135" s="88"/>
      <c r="P135" s="227">
        <f>O135*H135</f>
        <v>0</v>
      </c>
      <c r="Q135" s="227">
        <v>3.0000000000000001E-05</v>
      </c>
      <c r="R135" s="227">
        <f>Q135*H135</f>
        <v>0.0033</v>
      </c>
      <c r="S135" s="227">
        <v>0.23000000000000001</v>
      </c>
      <c r="T135" s="228">
        <f>S135*H135</f>
        <v>25.300000000000001</v>
      </c>
      <c r="U135" s="42"/>
      <c r="V135" s="42"/>
      <c r="W135" s="42"/>
      <c r="X135" s="42"/>
      <c r="Y135" s="42"/>
      <c r="Z135" s="42"/>
      <c r="AA135" s="42"/>
      <c r="AB135" s="42"/>
      <c r="AC135" s="42"/>
      <c r="AD135" s="42"/>
      <c r="AE135" s="42"/>
      <c r="AR135" s="229" t="s">
        <v>248</v>
      </c>
      <c r="AT135" s="229" t="s">
        <v>243</v>
      </c>
      <c r="AU135" s="229" t="s">
        <v>93</v>
      </c>
      <c r="AY135" s="20" t="s">
        <v>241</v>
      </c>
      <c r="BE135" s="230">
        <f>IF(N135="základní",J135,0)</f>
        <v>0</v>
      </c>
      <c r="BF135" s="230">
        <f>IF(N135="snížená",J135,0)</f>
        <v>0</v>
      </c>
      <c r="BG135" s="230">
        <f>IF(N135="zákl. přenesená",J135,0)</f>
        <v>0</v>
      </c>
      <c r="BH135" s="230">
        <f>IF(N135="sníž. přenesená",J135,0)</f>
        <v>0</v>
      </c>
      <c r="BI135" s="230">
        <f>IF(N135="nulová",J135,0)</f>
        <v>0</v>
      </c>
      <c r="BJ135" s="20" t="s">
        <v>23</v>
      </c>
      <c r="BK135" s="230">
        <f>ROUND(I135*H135,2)</f>
        <v>0</v>
      </c>
      <c r="BL135" s="20" t="s">
        <v>248</v>
      </c>
      <c r="BM135" s="229" t="s">
        <v>11532</v>
      </c>
    </row>
    <row r="136" s="2" customFormat="1">
      <c r="A136" s="42"/>
      <c r="B136" s="43"/>
      <c r="C136" s="44"/>
      <c r="D136" s="231" t="s">
        <v>250</v>
      </c>
      <c r="E136" s="44"/>
      <c r="F136" s="232" t="s">
        <v>11533</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0" t="s">
        <v>250</v>
      </c>
      <c r="AU136" s="20" t="s">
        <v>93</v>
      </c>
    </row>
    <row r="137" s="13" customFormat="1">
      <c r="A137" s="13"/>
      <c r="B137" s="236"/>
      <c r="C137" s="237"/>
      <c r="D137" s="238" t="s">
        <v>252</v>
      </c>
      <c r="E137" s="239" t="s">
        <v>39</v>
      </c>
      <c r="F137" s="240" t="s">
        <v>11534</v>
      </c>
      <c r="G137" s="237"/>
      <c r="H137" s="239" t="s">
        <v>39</v>
      </c>
      <c r="I137" s="241"/>
      <c r="J137" s="237"/>
      <c r="K137" s="237"/>
      <c r="L137" s="242"/>
      <c r="M137" s="243"/>
      <c r="N137" s="244"/>
      <c r="O137" s="244"/>
      <c r="P137" s="244"/>
      <c r="Q137" s="244"/>
      <c r="R137" s="244"/>
      <c r="S137" s="244"/>
      <c r="T137" s="245"/>
      <c r="U137" s="13"/>
      <c r="V137" s="13"/>
      <c r="W137" s="13"/>
      <c r="X137" s="13"/>
      <c r="Y137" s="13"/>
      <c r="Z137" s="13"/>
      <c r="AA137" s="13"/>
      <c r="AB137" s="13"/>
      <c r="AC137" s="13"/>
      <c r="AD137" s="13"/>
      <c r="AE137" s="13"/>
      <c r="AT137" s="246" t="s">
        <v>252</v>
      </c>
      <c r="AU137" s="246" t="s">
        <v>93</v>
      </c>
      <c r="AV137" s="13" t="s">
        <v>23</v>
      </c>
      <c r="AW137" s="13" t="s">
        <v>46</v>
      </c>
      <c r="AX137" s="13" t="s">
        <v>85</v>
      </c>
      <c r="AY137" s="246" t="s">
        <v>241</v>
      </c>
    </row>
    <row r="138" s="13" customFormat="1">
      <c r="A138" s="13"/>
      <c r="B138" s="236"/>
      <c r="C138" s="237"/>
      <c r="D138" s="238" t="s">
        <v>252</v>
      </c>
      <c r="E138" s="239" t="s">
        <v>39</v>
      </c>
      <c r="F138" s="240" t="s">
        <v>11535</v>
      </c>
      <c r="G138" s="237"/>
      <c r="H138" s="239" t="s">
        <v>39</v>
      </c>
      <c r="I138" s="241"/>
      <c r="J138" s="237"/>
      <c r="K138" s="237"/>
      <c r="L138" s="242"/>
      <c r="M138" s="243"/>
      <c r="N138" s="244"/>
      <c r="O138" s="244"/>
      <c r="P138" s="244"/>
      <c r="Q138" s="244"/>
      <c r="R138" s="244"/>
      <c r="S138" s="244"/>
      <c r="T138" s="245"/>
      <c r="U138" s="13"/>
      <c r="V138" s="13"/>
      <c r="W138" s="13"/>
      <c r="X138" s="13"/>
      <c r="Y138" s="13"/>
      <c r="Z138" s="13"/>
      <c r="AA138" s="13"/>
      <c r="AB138" s="13"/>
      <c r="AC138" s="13"/>
      <c r="AD138" s="13"/>
      <c r="AE138" s="13"/>
      <c r="AT138" s="246" t="s">
        <v>252</v>
      </c>
      <c r="AU138" s="246" t="s">
        <v>93</v>
      </c>
      <c r="AV138" s="13" t="s">
        <v>23</v>
      </c>
      <c r="AW138" s="13" t="s">
        <v>46</v>
      </c>
      <c r="AX138" s="13" t="s">
        <v>85</v>
      </c>
      <c r="AY138" s="246" t="s">
        <v>241</v>
      </c>
    </row>
    <row r="139" s="14" customFormat="1">
      <c r="A139" s="14"/>
      <c r="B139" s="247"/>
      <c r="C139" s="248"/>
      <c r="D139" s="238" t="s">
        <v>252</v>
      </c>
      <c r="E139" s="249" t="s">
        <v>39</v>
      </c>
      <c r="F139" s="250" t="s">
        <v>1539</v>
      </c>
      <c r="G139" s="248"/>
      <c r="H139" s="251">
        <v>110</v>
      </c>
      <c r="I139" s="252"/>
      <c r="J139" s="248"/>
      <c r="K139" s="248"/>
      <c r="L139" s="253"/>
      <c r="M139" s="254"/>
      <c r="N139" s="255"/>
      <c r="O139" s="255"/>
      <c r="P139" s="255"/>
      <c r="Q139" s="255"/>
      <c r="R139" s="255"/>
      <c r="S139" s="255"/>
      <c r="T139" s="256"/>
      <c r="U139" s="14"/>
      <c r="V139" s="14"/>
      <c r="W139" s="14"/>
      <c r="X139" s="14"/>
      <c r="Y139" s="14"/>
      <c r="Z139" s="14"/>
      <c r="AA139" s="14"/>
      <c r="AB139" s="14"/>
      <c r="AC139" s="14"/>
      <c r="AD139" s="14"/>
      <c r="AE139" s="14"/>
      <c r="AT139" s="257" t="s">
        <v>252</v>
      </c>
      <c r="AU139" s="257" t="s">
        <v>93</v>
      </c>
      <c r="AV139" s="14" t="s">
        <v>93</v>
      </c>
      <c r="AW139" s="14" t="s">
        <v>46</v>
      </c>
      <c r="AX139" s="14" t="s">
        <v>23</v>
      </c>
      <c r="AY139" s="257" t="s">
        <v>241</v>
      </c>
    </row>
    <row r="140" s="2" customFormat="1" ht="24.15" customHeight="1">
      <c r="A140" s="42"/>
      <c r="B140" s="43"/>
      <c r="C140" s="218" t="s">
        <v>356</v>
      </c>
      <c r="D140" s="218" t="s">
        <v>243</v>
      </c>
      <c r="E140" s="219" t="s">
        <v>11536</v>
      </c>
      <c r="F140" s="220" t="s">
        <v>11537</v>
      </c>
      <c r="G140" s="221" t="s">
        <v>515</v>
      </c>
      <c r="H140" s="222">
        <v>515</v>
      </c>
      <c r="I140" s="223"/>
      <c r="J140" s="224">
        <f>ROUND(I140*H140,2)</f>
        <v>0</v>
      </c>
      <c r="K140" s="220" t="s">
        <v>247</v>
      </c>
      <c r="L140" s="48"/>
      <c r="M140" s="225" t="s">
        <v>39</v>
      </c>
      <c r="N140" s="226" t="s">
        <v>56</v>
      </c>
      <c r="O140" s="88"/>
      <c r="P140" s="227">
        <f>O140*H140</f>
        <v>0</v>
      </c>
      <c r="Q140" s="227">
        <v>0</v>
      </c>
      <c r="R140" s="227">
        <f>Q140*H140</f>
        <v>0</v>
      </c>
      <c r="S140" s="227">
        <v>0.20499999999999999</v>
      </c>
      <c r="T140" s="228">
        <f>S140*H140</f>
        <v>105.57499999999999</v>
      </c>
      <c r="U140" s="42"/>
      <c r="V140" s="42"/>
      <c r="W140" s="42"/>
      <c r="X140" s="42"/>
      <c r="Y140" s="42"/>
      <c r="Z140" s="42"/>
      <c r="AA140" s="42"/>
      <c r="AB140" s="42"/>
      <c r="AC140" s="42"/>
      <c r="AD140" s="42"/>
      <c r="AE140" s="42"/>
      <c r="AR140" s="229" t="s">
        <v>248</v>
      </c>
      <c r="AT140" s="229" t="s">
        <v>243</v>
      </c>
      <c r="AU140" s="229" t="s">
        <v>93</v>
      </c>
      <c r="AY140" s="20" t="s">
        <v>241</v>
      </c>
      <c r="BE140" s="230">
        <f>IF(N140="základní",J140,0)</f>
        <v>0</v>
      </c>
      <c r="BF140" s="230">
        <f>IF(N140="snížená",J140,0)</f>
        <v>0</v>
      </c>
      <c r="BG140" s="230">
        <f>IF(N140="zákl. přenesená",J140,0)</f>
        <v>0</v>
      </c>
      <c r="BH140" s="230">
        <f>IF(N140="sníž. přenesená",J140,0)</f>
        <v>0</v>
      </c>
      <c r="BI140" s="230">
        <f>IF(N140="nulová",J140,0)</f>
        <v>0</v>
      </c>
      <c r="BJ140" s="20" t="s">
        <v>23</v>
      </c>
      <c r="BK140" s="230">
        <f>ROUND(I140*H140,2)</f>
        <v>0</v>
      </c>
      <c r="BL140" s="20" t="s">
        <v>248</v>
      </c>
      <c r="BM140" s="229" t="s">
        <v>11538</v>
      </c>
    </row>
    <row r="141" s="2" customFormat="1">
      <c r="A141" s="42"/>
      <c r="B141" s="43"/>
      <c r="C141" s="44"/>
      <c r="D141" s="231" t="s">
        <v>250</v>
      </c>
      <c r="E141" s="44"/>
      <c r="F141" s="232" t="s">
        <v>11539</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0" t="s">
        <v>250</v>
      </c>
      <c r="AU141" s="20" t="s">
        <v>93</v>
      </c>
    </row>
    <row r="142" s="13" customFormat="1">
      <c r="A142" s="13"/>
      <c r="B142" s="236"/>
      <c r="C142" s="237"/>
      <c r="D142" s="238" t="s">
        <v>252</v>
      </c>
      <c r="E142" s="239" t="s">
        <v>39</v>
      </c>
      <c r="F142" s="240" t="s">
        <v>11540</v>
      </c>
      <c r="G142" s="237"/>
      <c r="H142" s="239" t="s">
        <v>39</v>
      </c>
      <c r="I142" s="241"/>
      <c r="J142" s="237"/>
      <c r="K142" s="237"/>
      <c r="L142" s="242"/>
      <c r="M142" s="243"/>
      <c r="N142" s="244"/>
      <c r="O142" s="244"/>
      <c r="P142" s="244"/>
      <c r="Q142" s="244"/>
      <c r="R142" s="244"/>
      <c r="S142" s="244"/>
      <c r="T142" s="245"/>
      <c r="U142" s="13"/>
      <c r="V142" s="13"/>
      <c r="W142" s="13"/>
      <c r="X142" s="13"/>
      <c r="Y142" s="13"/>
      <c r="Z142" s="13"/>
      <c r="AA142" s="13"/>
      <c r="AB142" s="13"/>
      <c r="AC142" s="13"/>
      <c r="AD142" s="13"/>
      <c r="AE142" s="13"/>
      <c r="AT142" s="246" t="s">
        <v>252</v>
      </c>
      <c r="AU142" s="246" t="s">
        <v>93</v>
      </c>
      <c r="AV142" s="13" t="s">
        <v>23</v>
      </c>
      <c r="AW142" s="13" t="s">
        <v>46</v>
      </c>
      <c r="AX142" s="13" t="s">
        <v>85</v>
      </c>
      <c r="AY142" s="246" t="s">
        <v>241</v>
      </c>
    </row>
    <row r="143" s="14" customFormat="1">
      <c r="A143" s="14"/>
      <c r="B143" s="247"/>
      <c r="C143" s="248"/>
      <c r="D143" s="238" t="s">
        <v>252</v>
      </c>
      <c r="E143" s="249" t="s">
        <v>39</v>
      </c>
      <c r="F143" s="250" t="s">
        <v>5342</v>
      </c>
      <c r="G143" s="248"/>
      <c r="H143" s="251">
        <v>515</v>
      </c>
      <c r="I143" s="252"/>
      <c r="J143" s="248"/>
      <c r="K143" s="248"/>
      <c r="L143" s="253"/>
      <c r="M143" s="254"/>
      <c r="N143" s="255"/>
      <c r="O143" s="255"/>
      <c r="P143" s="255"/>
      <c r="Q143" s="255"/>
      <c r="R143" s="255"/>
      <c r="S143" s="255"/>
      <c r="T143" s="256"/>
      <c r="U143" s="14"/>
      <c r="V143" s="14"/>
      <c r="W143" s="14"/>
      <c r="X143" s="14"/>
      <c r="Y143" s="14"/>
      <c r="Z143" s="14"/>
      <c r="AA143" s="14"/>
      <c r="AB143" s="14"/>
      <c r="AC143" s="14"/>
      <c r="AD143" s="14"/>
      <c r="AE143" s="14"/>
      <c r="AT143" s="257" t="s">
        <v>252</v>
      </c>
      <c r="AU143" s="257" t="s">
        <v>93</v>
      </c>
      <c r="AV143" s="14" t="s">
        <v>93</v>
      </c>
      <c r="AW143" s="14" t="s">
        <v>46</v>
      </c>
      <c r="AX143" s="14" t="s">
        <v>23</v>
      </c>
      <c r="AY143" s="257" t="s">
        <v>241</v>
      </c>
    </row>
    <row r="144" s="2" customFormat="1" ht="16.5" customHeight="1">
      <c r="A144" s="42"/>
      <c r="B144" s="43"/>
      <c r="C144" s="218" t="s">
        <v>28</v>
      </c>
      <c r="D144" s="218" t="s">
        <v>243</v>
      </c>
      <c r="E144" s="219" t="s">
        <v>11541</v>
      </c>
      <c r="F144" s="220" t="s">
        <v>11542</v>
      </c>
      <c r="G144" s="221" t="s">
        <v>145</v>
      </c>
      <c r="H144" s="222">
        <v>690</v>
      </c>
      <c r="I144" s="223"/>
      <c r="J144" s="224">
        <f>ROUND(I144*H144,2)</f>
        <v>0</v>
      </c>
      <c r="K144" s="220" t="s">
        <v>247</v>
      </c>
      <c r="L144" s="48"/>
      <c r="M144" s="225" t="s">
        <v>39</v>
      </c>
      <c r="N144" s="226" t="s">
        <v>56</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248</v>
      </c>
      <c r="AT144" s="229" t="s">
        <v>243</v>
      </c>
      <c r="AU144" s="229" t="s">
        <v>93</v>
      </c>
      <c r="AY144" s="20" t="s">
        <v>241</v>
      </c>
      <c r="BE144" s="230">
        <f>IF(N144="základní",J144,0)</f>
        <v>0</v>
      </c>
      <c r="BF144" s="230">
        <f>IF(N144="snížená",J144,0)</f>
        <v>0</v>
      </c>
      <c r="BG144" s="230">
        <f>IF(N144="zákl. přenesená",J144,0)</f>
        <v>0</v>
      </c>
      <c r="BH144" s="230">
        <f>IF(N144="sníž. přenesená",J144,0)</f>
        <v>0</v>
      </c>
      <c r="BI144" s="230">
        <f>IF(N144="nulová",J144,0)</f>
        <v>0</v>
      </c>
      <c r="BJ144" s="20" t="s">
        <v>23</v>
      </c>
      <c r="BK144" s="230">
        <f>ROUND(I144*H144,2)</f>
        <v>0</v>
      </c>
      <c r="BL144" s="20" t="s">
        <v>248</v>
      </c>
      <c r="BM144" s="229" t="s">
        <v>11543</v>
      </c>
    </row>
    <row r="145" s="2" customFormat="1">
      <c r="A145" s="42"/>
      <c r="B145" s="43"/>
      <c r="C145" s="44"/>
      <c r="D145" s="231" t="s">
        <v>250</v>
      </c>
      <c r="E145" s="44"/>
      <c r="F145" s="232" t="s">
        <v>11544</v>
      </c>
      <c r="G145" s="44"/>
      <c r="H145" s="44"/>
      <c r="I145" s="233"/>
      <c r="J145" s="44"/>
      <c r="K145" s="44"/>
      <c r="L145" s="48"/>
      <c r="M145" s="234"/>
      <c r="N145" s="235"/>
      <c r="O145" s="88"/>
      <c r="P145" s="88"/>
      <c r="Q145" s="88"/>
      <c r="R145" s="88"/>
      <c r="S145" s="88"/>
      <c r="T145" s="89"/>
      <c r="U145" s="42"/>
      <c r="V145" s="42"/>
      <c r="W145" s="42"/>
      <c r="X145" s="42"/>
      <c r="Y145" s="42"/>
      <c r="Z145" s="42"/>
      <c r="AA145" s="42"/>
      <c r="AB145" s="42"/>
      <c r="AC145" s="42"/>
      <c r="AD145" s="42"/>
      <c r="AE145" s="42"/>
      <c r="AT145" s="20" t="s">
        <v>250</v>
      </c>
      <c r="AU145" s="20" t="s">
        <v>93</v>
      </c>
    </row>
    <row r="146" s="2" customFormat="1" ht="21.75" customHeight="1">
      <c r="A146" s="42"/>
      <c r="B146" s="43"/>
      <c r="C146" s="218" t="s">
        <v>396</v>
      </c>
      <c r="D146" s="218" t="s">
        <v>243</v>
      </c>
      <c r="E146" s="219" t="s">
        <v>11545</v>
      </c>
      <c r="F146" s="220" t="s">
        <v>11546</v>
      </c>
      <c r="G146" s="221" t="s">
        <v>246</v>
      </c>
      <c r="H146" s="222">
        <v>102.5</v>
      </c>
      <c r="I146" s="223"/>
      <c r="J146" s="224">
        <f>ROUND(I146*H146,2)</f>
        <v>0</v>
      </c>
      <c r="K146" s="220" t="s">
        <v>247</v>
      </c>
      <c r="L146" s="48"/>
      <c r="M146" s="225" t="s">
        <v>39</v>
      </c>
      <c r="N146" s="226" t="s">
        <v>56</v>
      </c>
      <c r="O146" s="88"/>
      <c r="P146" s="227">
        <f>O146*H146</f>
        <v>0</v>
      </c>
      <c r="Q146" s="227">
        <v>0</v>
      </c>
      <c r="R146" s="227">
        <f>Q146*H146</f>
        <v>0</v>
      </c>
      <c r="S146" s="227">
        <v>0</v>
      </c>
      <c r="T146" s="228">
        <f>S146*H146</f>
        <v>0</v>
      </c>
      <c r="U146" s="42"/>
      <c r="V146" s="42"/>
      <c r="W146" s="42"/>
      <c r="X146" s="42"/>
      <c r="Y146" s="42"/>
      <c r="Z146" s="42"/>
      <c r="AA146" s="42"/>
      <c r="AB146" s="42"/>
      <c r="AC146" s="42"/>
      <c r="AD146" s="42"/>
      <c r="AE146" s="42"/>
      <c r="AR146" s="229" t="s">
        <v>248</v>
      </c>
      <c r="AT146" s="229" t="s">
        <v>243</v>
      </c>
      <c r="AU146" s="229" t="s">
        <v>93</v>
      </c>
      <c r="AY146" s="20" t="s">
        <v>241</v>
      </c>
      <c r="BE146" s="230">
        <f>IF(N146="základní",J146,0)</f>
        <v>0</v>
      </c>
      <c r="BF146" s="230">
        <f>IF(N146="snížená",J146,0)</f>
        <v>0</v>
      </c>
      <c r="BG146" s="230">
        <f>IF(N146="zákl. přenesená",J146,0)</f>
        <v>0</v>
      </c>
      <c r="BH146" s="230">
        <f>IF(N146="sníž. přenesená",J146,0)</f>
        <v>0</v>
      </c>
      <c r="BI146" s="230">
        <f>IF(N146="nulová",J146,0)</f>
        <v>0</v>
      </c>
      <c r="BJ146" s="20" t="s">
        <v>23</v>
      </c>
      <c r="BK146" s="230">
        <f>ROUND(I146*H146,2)</f>
        <v>0</v>
      </c>
      <c r="BL146" s="20" t="s">
        <v>248</v>
      </c>
      <c r="BM146" s="229" t="s">
        <v>11547</v>
      </c>
    </row>
    <row r="147" s="2" customFormat="1">
      <c r="A147" s="42"/>
      <c r="B147" s="43"/>
      <c r="C147" s="44"/>
      <c r="D147" s="231" t="s">
        <v>250</v>
      </c>
      <c r="E147" s="44"/>
      <c r="F147" s="232" t="s">
        <v>11548</v>
      </c>
      <c r="G147" s="44"/>
      <c r="H147" s="44"/>
      <c r="I147" s="233"/>
      <c r="J147" s="44"/>
      <c r="K147" s="44"/>
      <c r="L147" s="48"/>
      <c r="M147" s="234"/>
      <c r="N147" s="235"/>
      <c r="O147" s="88"/>
      <c r="P147" s="88"/>
      <c r="Q147" s="88"/>
      <c r="R147" s="88"/>
      <c r="S147" s="88"/>
      <c r="T147" s="89"/>
      <c r="U147" s="42"/>
      <c r="V147" s="42"/>
      <c r="W147" s="42"/>
      <c r="X147" s="42"/>
      <c r="Y147" s="42"/>
      <c r="Z147" s="42"/>
      <c r="AA147" s="42"/>
      <c r="AB147" s="42"/>
      <c r="AC147" s="42"/>
      <c r="AD147" s="42"/>
      <c r="AE147" s="42"/>
      <c r="AT147" s="20" t="s">
        <v>250</v>
      </c>
      <c r="AU147" s="20" t="s">
        <v>93</v>
      </c>
    </row>
    <row r="148" s="13" customFormat="1">
      <c r="A148" s="13"/>
      <c r="B148" s="236"/>
      <c r="C148" s="237"/>
      <c r="D148" s="238" t="s">
        <v>252</v>
      </c>
      <c r="E148" s="239" t="s">
        <v>39</v>
      </c>
      <c r="F148" s="240" t="s">
        <v>11549</v>
      </c>
      <c r="G148" s="237"/>
      <c r="H148" s="239" t="s">
        <v>39</v>
      </c>
      <c r="I148" s="241"/>
      <c r="J148" s="237"/>
      <c r="K148" s="237"/>
      <c r="L148" s="242"/>
      <c r="M148" s="243"/>
      <c r="N148" s="244"/>
      <c r="O148" s="244"/>
      <c r="P148" s="244"/>
      <c r="Q148" s="244"/>
      <c r="R148" s="244"/>
      <c r="S148" s="244"/>
      <c r="T148" s="245"/>
      <c r="U148" s="13"/>
      <c r="V148" s="13"/>
      <c r="W148" s="13"/>
      <c r="X148" s="13"/>
      <c r="Y148" s="13"/>
      <c r="Z148" s="13"/>
      <c r="AA148" s="13"/>
      <c r="AB148" s="13"/>
      <c r="AC148" s="13"/>
      <c r="AD148" s="13"/>
      <c r="AE148" s="13"/>
      <c r="AT148" s="246" t="s">
        <v>252</v>
      </c>
      <c r="AU148" s="246" t="s">
        <v>93</v>
      </c>
      <c r="AV148" s="13" t="s">
        <v>23</v>
      </c>
      <c r="AW148" s="13" t="s">
        <v>46</v>
      </c>
      <c r="AX148" s="13" t="s">
        <v>85</v>
      </c>
      <c r="AY148" s="246" t="s">
        <v>241</v>
      </c>
    </row>
    <row r="149" s="14" customFormat="1">
      <c r="A149" s="14"/>
      <c r="B149" s="247"/>
      <c r="C149" s="248"/>
      <c r="D149" s="238" t="s">
        <v>252</v>
      </c>
      <c r="E149" s="249" t="s">
        <v>39</v>
      </c>
      <c r="F149" s="250" t="s">
        <v>1350</v>
      </c>
      <c r="G149" s="248"/>
      <c r="H149" s="251">
        <v>85</v>
      </c>
      <c r="I149" s="252"/>
      <c r="J149" s="248"/>
      <c r="K149" s="248"/>
      <c r="L149" s="253"/>
      <c r="M149" s="254"/>
      <c r="N149" s="255"/>
      <c r="O149" s="255"/>
      <c r="P149" s="255"/>
      <c r="Q149" s="255"/>
      <c r="R149" s="255"/>
      <c r="S149" s="255"/>
      <c r="T149" s="256"/>
      <c r="U149" s="14"/>
      <c r="V149" s="14"/>
      <c r="W149" s="14"/>
      <c r="X149" s="14"/>
      <c r="Y149" s="14"/>
      <c r="Z149" s="14"/>
      <c r="AA149" s="14"/>
      <c r="AB149" s="14"/>
      <c r="AC149" s="14"/>
      <c r="AD149" s="14"/>
      <c r="AE149" s="14"/>
      <c r="AT149" s="257" t="s">
        <v>252</v>
      </c>
      <c r="AU149" s="257" t="s">
        <v>93</v>
      </c>
      <c r="AV149" s="14" t="s">
        <v>93</v>
      </c>
      <c r="AW149" s="14" t="s">
        <v>46</v>
      </c>
      <c r="AX149" s="14" t="s">
        <v>85</v>
      </c>
      <c r="AY149" s="257" t="s">
        <v>241</v>
      </c>
    </row>
    <row r="150" s="13" customFormat="1">
      <c r="A150" s="13"/>
      <c r="B150" s="236"/>
      <c r="C150" s="237"/>
      <c r="D150" s="238" t="s">
        <v>252</v>
      </c>
      <c r="E150" s="239" t="s">
        <v>39</v>
      </c>
      <c r="F150" s="240" t="s">
        <v>11550</v>
      </c>
      <c r="G150" s="237"/>
      <c r="H150" s="239" t="s">
        <v>39</v>
      </c>
      <c r="I150" s="241"/>
      <c r="J150" s="237"/>
      <c r="K150" s="237"/>
      <c r="L150" s="242"/>
      <c r="M150" s="243"/>
      <c r="N150" s="244"/>
      <c r="O150" s="244"/>
      <c r="P150" s="244"/>
      <c r="Q150" s="244"/>
      <c r="R150" s="244"/>
      <c r="S150" s="244"/>
      <c r="T150" s="245"/>
      <c r="U150" s="13"/>
      <c r="V150" s="13"/>
      <c r="W150" s="13"/>
      <c r="X150" s="13"/>
      <c r="Y150" s="13"/>
      <c r="Z150" s="13"/>
      <c r="AA150" s="13"/>
      <c r="AB150" s="13"/>
      <c r="AC150" s="13"/>
      <c r="AD150" s="13"/>
      <c r="AE150" s="13"/>
      <c r="AT150" s="246" t="s">
        <v>252</v>
      </c>
      <c r="AU150" s="246" t="s">
        <v>93</v>
      </c>
      <c r="AV150" s="13" t="s">
        <v>23</v>
      </c>
      <c r="AW150" s="13" t="s">
        <v>46</v>
      </c>
      <c r="AX150" s="13" t="s">
        <v>85</v>
      </c>
      <c r="AY150" s="246" t="s">
        <v>241</v>
      </c>
    </row>
    <row r="151" s="13" customFormat="1">
      <c r="A151" s="13"/>
      <c r="B151" s="236"/>
      <c r="C151" s="237"/>
      <c r="D151" s="238" t="s">
        <v>252</v>
      </c>
      <c r="E151" s="239" t="s">
        <v>39</v>
      </c>
      <c r="F151" s="240" t="s">
        <v>11551</v>
      </c>
      <c r="G151" s="237"/>
      <c r="H151" s="239" t="s">
        <v>39</v>
      </c>
      <c r="I151" s="241"/>
      <c r="J151" s="237"/>
      <c r="K151" s="237"/>
      <c r="L151" s="242"/>
      <c r="M151" s="243"/>
      <c r="N151" s="244"/>
      <c r="O151" s="244"/>
      <c r="P151" s="244"/>
      <c r="Q151" s="244"/>
      <c r="R151" s="244"/>
      <c r="S151" s="244"/>
      <c r="T151" s="245"/>
      <c r="U151" s="13"/>
      <c r="V151" s="13"/>
      <c r="W151" s="13"/>
      <c r="X151" s="13"/>
      <c r="Y151" s="13"/>
      <c r="Z151" s="13"/>
      <c r="AA151" s="13"/>
      <c r="AB151" s="13"/>
      <c r="AC151" s="13"/>
      <c r="AD151" s="13"/>
      <c r="AE151" s="13"/>
      <c r="AT151" s="246" t="s">
        <v>252</v>
      </c>
      <c r="AU151" s="246" t="s">
        <v>93</v>
      </c>
      <c r="AV151" s="13" t="s">
        <v>23</v>
      </c>
      <c r="AW151" s="13" t="s">
        <v>46</v>
      </c>
      <c r="AX151" s="13" t="s">
        <v>85</v>
      </c>
      <c r="AY151" s="246" t="s">
        <v>241</v>
      </c>
    </row>
    <row r="152" s="13" customFormat="1">
      <c r="A152" s="13"/>
      <c r="B152" s="236"/>
      <c r="C152" s="237"/>
      <c r="D152" s="238" t="s">
        <v>252</v>
      </c>
      <c r="E152" s="239" t="s">
        <v>39</v>
      </c>
      <c r="F152" s="240" t="s">
        <v>11552</v>
      </c>
      <c r="G152" s="237"/>
      <c r="H152" s="239" t="s">
        <v>39</v>
      </c>
      <c r="I152" s="241"/>
      <c r="J152" s="237"/>
      <c r="K152" s="237"/>
      <c r="L152" s="242"/>
      <c r="M152" s="243"/>
      <c r="N152" s="244"/>
      <c r="O152" s="244"/>
      <c r="P152" s="244"/>
      <c r="Q152" s="244"/>
      <c r="R152" s="244"/>
      <c r="S152" s="244"/>
      <c r="T152" s="245"/>
      <c r="U152" s="13"/>
      <c r="V152" s="13"/>
      <c r="W152" s="13"/>
      <c r="X152" s="13"/>
      <c r="Y152" s="13"/>
      <c r="Z152" s="13"/>
      <c r="AA152" s="13"/>
      <c r="AB152" s="13"/>
      <c r="AC152" s="13"/>
      <c r="AD152" s="13"/>
      <c r="AE152" s="13"/>
      <c r="AT152" s="246" t="s">
        <v>252</v>
      </c>
      <c r="AU152" s="246" t="s">
        <v>93</v>
      </c>
      <c r="AV152" s="13" t="s">
        <v>23</v>
      </c>
      <c r="AW152" s="13" t="s">
        <v>46</v>
      </c>
      <c r="AX152" s="13" t="s">
        <v>85</v>
      </c>
      <c r="AY152" s="246" t="s">
        <v>241</v>
      </c>
    </row>
    <row r="153" s="14" customFormat="1">
      <c r="A153" s="14"/>
      <c r="B153" s="247"/>
      <c r="C153" s="248"/>
      <c r="D153" s="238" t="s">
        <v>252</v>
      </c>
      <c r="E153" s="249" t="s">
        <v>39</v>
      </c>
      <c r="F153" s="250" t="s">
        <v>11553</v>
      </c>
      <c r="G153" s="248"/>
      <c r="H153" s="251">
        <v>17.5</v>
      </c>
      <c r="I153" s="252"/>
      <c r="J153" s="248"/>
      <c r="K153" s="248"/>
      <c r="L153" s="253"/>
      <c r="M153" s="254"/>
      <c r="N153" s="255"/>
      <c r="O153" s="255"/>
      <c r="P153" s="255"/>
      <c r="Q153" s="255"/>
      <c r="R153" s="255"/>
      <c r="S153" s="255"/>
      <c r="T153" s="256"/>
      <c r="U153" s="14"/>
      <c r="V153" s="14"/>
      <c r="W153" s="14"/>
      <c r="X153" s="14"/>
      <c r="Y153" s="14"/>
      <c r="Z153" s="14"/>
      <c r="AA153" s="14"/>
      <c r="AB153" s="14"/>
      <c r="AC153" s="14"/>
      <c r="AD153" s="14"/>
      <c r="AE153" s="14"/>
      <c r="AT153" s="257" t="s">
        <v>252</v>
      </c>
      <c r="AU153" s="257" t="s">
        <v>93</v>
      </c>
      <c r="AV153" s="14" t="s">
        <v>93</v>
      </c>
      <c r="AW153" s="14" t="s">
        <v>46</v>
      </c>
      <c r="AX153" s="14" t="s">
        <v>85</v>
      </c>
      <c r="AY153" s="257" t="s">
        <v>241</v>
      </c>
    </row>
    <row r="154" s="15" customFormat="1">
      <c r="A154" s="15"/>
      <c r="B154" s="258"/>
      <c r="C154" s="259"/>
      <c r="D154" s="238" t="s">
        <v>252</v>
      </c>
      <c r="E154" s="260" t="s">
        <v>39</v>
      </c>
      <c r="F154" s="261" t="s">
        <v>274</v>
      </c>
      <c r="G154" s="259"/>
      <c r="H154" s="262">
        <v>102.5</v>
      </c>
      <c r="I154" s="263"/>
      <c r="J154" s="259"/>
      <c r="K154" s="259"/>
      <c r="L154" s="264"/>
      <c r="M154" s="265"/>
      <c r="N154" s="266"/>
      <c r="O154" s="266"/>
      <c r="P154" s="266"/>
      <c r="Q154" s="266"/>
      <c r="R154" s="266"/>
      <c r="S154" s="266"/>
      <c r="T154" s="267"/>
      <c r="U154" s="15"/>
      <c r="V154" s="15"/>
      <c r="W154" s="15"/>
      <c r="X154" s="15"/>
      <c r="Y154" s="15"/>
      <c r="Z154" s="15"/>
      <c r="AA154" s="15"/>
      <c r="AB154" s="15"/>
      <c r="AC154" s="15"/>
      <c r="AD154" s="15"/>
      <c r="AE154" s="15"/>
      <c r="AT154" s="268" t="s">
        <v>252</v>
      </c>
      <c r="AU154" s="268" t="s">
        <v>93</v>
      </c>
      <c r="AV154" s="15" t="s">
        <v>248</v>
      </c>
      <c r="AW154" s="15" t="s">
        <v>46</v>
      </c>
      <c r="AX154" s="15" t="s">
        <v>23</v>
      </c>
      <c r="AY154" s="268" t="s">
        <v>241</v>
      </c>
    </row>
    <row r="155" s="2" customFormat="1" ht="24.15" customHeight="1">
      <c r="A155" s="42"/>
      <c r="B155" s="43"/>
      <c r="C155" s="218" t="s">
        <v>8</v>
      </c>
      <c r="D155" s="218" t="s">
        <v>243</v>
      </c>
      <c r="E155" s="219" t="s">
        <v>11554</v>
      </c>
      <c r="F155" s="220" t="s">
        <v>11555</v>
      </c>
      <c r="G155" s="221" t="s">
        <v>246</v>
      </c>
      <c r="H155" s="222">
        <v>0.40000000000000002</v>
      </c>
      <c r="I155" s="223"/>
      <c r="J155" s="224">
        <f>ROUND(I155*H155,2)</f>
        <v>0</v>
      </c>
      <c r="K155" s="220" t="s">
        <v>247</v>
      </c>
      <c r="L155" s="48"/>
      <c r="M155" s="225" t="s">
        <v>39</v>
      </c>
      <c r="N155" s="226" t="s">
        <v>56</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248</v>
      </c>
      <c r="AT155" s="229" t="s">
        <v>243</v>
      </c>
      <c r="AU155" s="229" t="s">
        <v>93</v>
      </c>
      <c r="AY155" s="20" t="s">
        <v>241</v>
      </c>
      <c r="BE155" s="230">
        <f>IF(N155="základní",J155,0)</f>
        <v>0</v>
      </c>
      <c r="BF155" s="230">
        <f>IF(N155="snížená",J155,0)</f>
        <v>0</v>
      </c>
      <c r="BG155" s="230">
        <f>IF(N155="zákl. přenesená",J155,0)</f>
        <v>0</v>
      </c>
      <c r="BH155" s="230">
        <f>IF(N155="sníž. přenesená",J155,0)</f>
        <v>0</v>
      </c>
      <c r="BI155" s="230">
        <f>IF(N155="nulová",J155,0)</f>
        <v>0</v>
      </c>
      <c r="BJ155" s="20" t="s">
        <v>23</v>
      </c>
      <c r="BK155" s="230">
        <f>ROUND(I155*H155,2)</f>
        <v>0</v>
      </c>
      <c r="BL155" s="20" t="s">
        <v>248</v>
      </c>
      <c r="BM155" s="229" t="s">
        <v>11556</v>
      </c>
    </row>
    <row r="156" s="2" customFormat="1">
      <c r="A156" s="42"/>
      <c r="B156" s="43"/>
      <c r="C156" s="44"/>
      <c r="D156" s="231" t="s">
        <v>250</v>
      </c>
      <c r="E156" s="44"/>
      <c r="F156" s="232" t="s">
        <v>11557</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0" t="s">
        <v>250</v>
      </c>
      <c r="AU156" s="20" t="s">
        <v>93</v>
      </c>
    </row>
    <row r="157" s="2" customFormat="1" ht="37.8" customHeight="1">
      <c r="A157" s="42"/>
      <c r="B157" s="43"/>
      <c r="C157" s="218" t="s">
        <v>421</v>
      </c>
      <c r="D157" s="218" t="s">
        <v>243</v>
      </c>
      <c r="E157" s="219" t="s">
        <v>11558</v>
      </c>
      <c r="F157" s="220" t="s">
        <v>11559</v>
      </c>
      <c r="G157" s="221" t="s">
        <v>246</v>
      </c>
      <c r="H157" s="222">
        <v>138</v>
      </c>
      <c r="I157" s="223"/>
      <c r="J157" s="224">
        <f>ROUND(I157*H157,2)</f>
        <v>0</v>
      </c>
      <c r="K157" s="220" t="s">
        <v>247</v>
      </c>
      <c r="L157" s="48"/>
      <c r="M157" s="225" t="s">
        <v>39</v>
      </c>
      <c r="N157" s="226" t="s">
        <v>56</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248</v>
      </c>
      <c r="AT157" s="229" t="s">
        <v>243</v>
      </c>
      <c r="AU157" s="229" t="s">
        <v>93</v>
      </c>
      <c r="AY157" s="20" t="s">
        <v>241</v>
      </c>
      <c r="BE157" s="230">
        <f>IF(N157="základní",J157,0)</f>
        <v>0</v>
      </c>
      <c r="BF157" s="230">
        <f>IF(N157="snížená",J157,0)</f>
        <v>0</v>
      </c>
      <c r="BG157" s="230">
        <f>IF(N157="zákl. přenesená",J157,0)</f>
        <v>0</v>
      </c>
      <c r="BH157" s="230">
        <f>IF(N157="sníž. přenesená",J157,0)</f>
        <v>0</v>
      </c>
      <c r="BI157" s="230">
        <f>IF(N157="nulová",J157,0)</f>
        <v>0</v>
      </c>
      <c r="BJ157" s="20" t="s">
        <v>23</v>
      </c>
      <c r="BK157" s="230">
        <f>ROUND(I157*H157,2)</f>
        <v>0</v>
      </c>
      <c r="BL157" s="20" t="s">
        <v>248</v>
      </c>
      <c r="BM157" s="229" t="s">
        <v>11560</v>
      </c>
    </row>
    <row r="158" s="2" customFormat="1">
      <c r="A158" s="42"/>
      <c r="B158" s="43"/>
      <c r="C158" s="44"/>
      <c r="D158" s="231" t="s">
        <v>250</v>
      </c>
      <c r="E158" s="44"/>
      <c r="F158" s="232" t="s">
        <v>11561</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0" t="s">
        <v>250</v>
      </c>
      <c r="AU158" s="20" t="s">
        <v>93</v>
      </c>
    </row>
    <row r="159" s="13" customFormat="1">
      <c r="A159" s="13"/>
      <c r="B159" s="236"/>
      <c r="C159" s="237"/>
      <c r="D159" s="238" t="s">
        <v>252</v>
      </c>
      <c r="E159" s="239" t="s">
        <v>39</v>
      </c>
      <c r="F159" s="240" t="s">
        <v>11562</v>
      </c>
      <c r="G159" s="237"/>
      <c r="H159" s="239" t="s">
        <v>39</v>
      </c>
      <c r="I159" s="241"/>
      <c r="J159" s="237"/>
      <c r="K159" s="237"/>
      <c r="L159" s="242"/>
      <c r="M159" s="243"/>
      <c r="N159" s="244"/>
      <c r="O159" s="244"/>
      <c r="P159" s="244"/>
      <c r="Q159" s="244"/>
      <c r="R159" s="244"/>
      <c r="S159" s="244"/>
      <c r="T159" s="245"/>
      <c r="U159" s="13"/>
      <c r="V159" s="13"/>
      <c r="W159" s="13"/>
      <c r="X159" s="13"/>
      <c r="Y159" s="13"/>
      <c r="Z159" s="13"/>
      <c r="AA159" s="13"/>
      <c r="AB159" s="13"/>
      <c r="AC159" s="13"/>
      <c r="AD159" s="13"/>
      <c r="AE159" s="13"/>
      <c r="AT159" s="246" t="s">
        <v>252</v>
      </c>
      <c r="AU159" s="246" t="s">
        <v>93</v>
      </c>
      <c r="AV159" s="13" t="s">
        <v>23</v>
      </c>
      <c r="AW159" s="13" t="s">
        <v>46</v>
      </c>
      <c r="AX159" s="13" t="s">
        <v>85</v>
      </c>
      <c r="AY159" s="246" t="s">
        <v>241</v>
      </c>
    </row>
    <row r="160" s="14" customFormat="1">
      <c r="A160" s="14"/>
      <c r="B160" s="247"/>
      <c r="C160" s="248"/>
      <c r="D160" s="238" t="s">
        <v>252</v>
      </c>
      <c r="E160" s="249" t="s">
        <v>39</v>
      </c>
      <c r="F160" s="250" t="s">
        <v>11563</v>
      </c>
      <c r="G160" s="248"/>
      <c r="H160" s="251">
        <v>69</v>
      </c>
      <c r="I160" s="252"/>
      <c r="J160" s="248"/>
      <c r="K160" s="248"/>
      <c r="L160" s="253"/>
      <c r="M160" s="254"/>
      <c r="N160" s="255"/>
      <c r="O160" s="255"/>
      <c r="P160" s="255"/>
      <c r="Q160" s="255"/>
      <c r="R160" s="255"/>
      <c r="S160" s="255"/>
      <c r="T160" s="256"/>
      <c r="U160" s="14"/>
      <c r="V160" s="14"/>
      <c r="W160" s="14"/>
      <c r="X160" s="14"/>
      <c r="Y160" s="14"/>
      <c r="Z160" s="14"/>
      <c r="AA160" s="14"/>
      <c r="AB160" s="14"/>
      <c r="AC160" s="14"/>
      <c r="AD160" s="14"/>
      <c r="AE160" s="14"/>
      <c r="AT160" s="257" t="s">
        <v>252</v>
      </c>
      <c r="AU160" s="257" t="s">
        <v>93</v>
      </c>
      <c r="AV160" s="14" t="s">
        <v>93</v>
      </c>
      <c r="AW160" s="14" t="s">
        <v>46</v>
      </c>
      <c r="AX160" s="14" t="s">
        <v>85</v>
      </c>
      <c r="AY160" s="257" t="s">
        <v>241</v>
      </c>
    </row>
    <row r="161" s="13" customFormat="1">
      <c r="A161" s="13"/>
      <c r="B161" s="236"/>
      <c r="C161" s="237"/>
      <c r="D161" s="238" t="s">
        <v>252</v>
      </c>
      <c r="E161" s="239" t="s">
        <v>39</v>
      </c>
      <c r="F161" s="240" t="s">
        <v>11564</v>
      </c>
      <c r="G161" s="237"/>
      <c r="H161" s="239" t="s">
        <v>39</v>
      </c>
      <c r="I161" s="241"/>
      <c r="J161" s="237"/>
      <c r="K161" s="237"/>
      <c r="L161" s="242"/>
      <c r="M161" s="243"/>
      <c r="N161" s="244"/>
      <c r="O161" s="244"/>
      <c r="P161" s="244"/>
      <c r="Q161" s="244"/>
      <c r="R161" s="244"/>
      <c r="S161" s="244"/>
      <c r="T161" s="245"/>
      <c r="U161" s="13"/>
      <c r="V161" s="13"/>
      <c r="W161" s="13"/>
      <c r="X161" s="13"/>
      <c r="Y161" s="13"/>
      <c r="Z161" s="13"/>
      <c r="AA161" s="13"/>
      <c r="AB161" s="13"/>
      <c r="AC161" s="13"/>
      <c r="AD161" s="13"/>
      <c r="AE161" s="13"/>
      <c r="AT161" s="246" t="s">
        <v>252</v>
      </c>
      <c r="AU161" s="246" t="s">
        <v>93</v>
      </c>
      <c r="AV161" s="13" t="s">
        <v>23</v>
      </c>
      <c r="AW161" s="13" t="s">
        <v>46</v>
      </c>
      <c r="AX161" s="13" t="s">
        <v>85</v>
      </c>
      <c r="AY161" s="246" t="s">
        <v>241</v>
      </c>
    </row>
    <row r="162" s="14" customFormat="1">
      <c r="A162" s="14"/>
      <c r="B162" s="247"/>
      <c r="C162" s="248"/>
      <c r="D162" s="238" t="s">
        <v>252</v>
      </c>
      <c r="E162" s="249" t="s">
        <v>39</v>
      </c>
      <c r="F162" s="250" t="s">
        <v>1145</v>
      </c>
      <c r="G162" s="248"/>
      <c r="H162" s="251">
        <v>69</v>
      </c>
      <c r="I162" s="252"/>
      <c r="J162" s="248"/>
      <c r="K162" s="248"/>
      <c r="L162" s="253"/>
      <c r="M162" s="254"/>
      <c r="N162" s="255"/>
      <c r="O162" s="255"/>
      <c r="P162" s="255"/>
      <c r="Q162" s="255"/>
      <c r="R162" s="255"/>
      <c r="S162" s="255"/>
      <c r="T162" s="256"/>
      <c r="U162" s="14"/>
      <c r="V162" s="14"/>
      <c r="W162" s="14"/>
      <c r="X162" s="14"/>
      <c r="Y162" s="14"/>
      <c r="Z162" s="14"/>
      <c r="AA162" s="14"/>
      <c r="AB162" s="14"/>
      <c r="AC162" s="14"/>
      <c r="AD162" s="14"/>
      <c r="AE162" s="14"/>
      <c r="AT162" s="257" t="s">
        <v>252</v>
      </c>
      <c r="AU162" s="257" t="s">
        <v>93</v>
      </c>
      <c r="AV162" s="14" t="s">
        <v>93</v>
      </c>
      <c r="AW162" s="14" t="s">
        <v>46</v>
      </c>
      <c r="AX162" s="14" t="s">
        <v>85</v>
      </c>
      <c r="AY162" s="257" t="s">
        <v>241</v>
      </c>
    </row>
    <row r="163" s="15" customFormat="1">
      <c r="A163" s="15"/>
      <c r="B163" s="258"/>
      <c r="C163" s="259"/>
      <c r="D163" s="238" t="s">
        <v>252</v>
      </c>
      <c r="E163" s="260" t="s">
        <v>39</v>
      </c>
      <c r="F163" s="261" t="s">
        <v>274</v>
      </c>
      <c r="G163" s="259"/>
      <c r="H163" s="262">
        <v>138</v>
      </c>
      <c r="I163" s="263"/>
      <c r="J163" s="259"/>
      <c r="K163" s="259"/>
      <c r="L163" s="264"/>
      <c r="M163" s="265"/>
      <c r="N163" s="266"/>
      <c r="O163" s="266"/>
      <c r="P163" s="266"/>
      <c r="Q163" s="266"/>
      <c r="R163" s="266"/>
      <c r="S163" s="266"/>
      <c r="T163" s="267"/>
      <c r="U163" s="15"/>
      <c r="V163" s="15"/>
      <c r="W163" s="15"/>
      <c r="X163" s="15"/>
      <c r="Y163" s="15"/>
      <c r="Z163" s="15"/>
      <c r="AA163" s="15"/>
      <c r="AB163" s="15"/>
      <c r="AC163" s="15"/>
      <c r="AD163" s="15"/>
      <c r="AE163" s="15"/>
      <c r="AT163" s="268" t="s">
        <v>252</v>
      </c>
      <c r="AU163" s="268" t="s">
        <v>93</v>
      </c>
      <c r="AV163" s="15" t="s">
        <v>248</v>
      </c>
      <c r="AW163" s="15" t="s">
        <v>46</v>
      </c>
      <c r="AX163" s="15" t="s">
        <v>23</v>
      </c>
      <c r="AY163" s="268" t="s">
        <v>241</v>
      </c>
    </row>
    <row r="164" s="2" customFormat="1" ht="37.8" customHeight="1">
      <c r="A164" s="42"/>
      <c r="B164" s="43"/>
      <c r="C164" s="218" t="s">
        <v>427</v>
      </c>
      <c r="D164" s="218" t="s">
        <v>243</v>
      </c>
      <c r="E164" s="219" t="s">
        <v>11565</v>
      </c>
      <c r="F164" s="220" t="s">
        <v>11566</v>
      </c>
      <c r="G164" s="221" t="s">
        <v>246</v>
      </c>
      <c r="H164" s="222">
        <v>102.90000000000001</v>
      </c>
      <c r="I164" s="223"/>
      <c r="J164" s="224">
        <f>ROUND(I164*H164,2)</f>
        <v>0</v>
      </c>
      <c r="K164" s="220" t="s">
        <v>247</v>
      </c>
      <c r="L164" s="48"/>
      <c r="M164" s="225" t="s">
        <v>39</v>
      </c>
      <c r="N164" s="226" t="s">
        <v>56</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248</v>
      </c>
      <c r="AT164" s="229" t="s">
        <v>243</v>
      </c>
      <c r="AU164" s="229" t="s">
        <v>93</v>
      </c>
      <c r="AY164" s="20" t="s">
        <v>241</v>
      </c>
      <c r="BE164" s="230">
        <f>IF(N164="základní",J164,0)</f>
        <v>0</v>
      </c>
      <c r="BF164" s="230">
        <f>IF(N164="snížená",J164,0)</f>
        <v>0</v>
      </c>
      <c r="BG164" s="230">
        <f>IF(N164="zákl. přenesená",J164,0)</f>
        <v>0</v>
      </c>
      <c r="BH164" s="230">
        <f>IF(N164="sníž. přenesená",J164,0)</f>
        <v>0</v>
      </c>
      <c r="BI164" s="230">
        <f>IF(N164="nulová",J164,0)</f>
        <v>0</v>
      </c>
      <c r="BJ164" s="20" t="s">
        <v>23</v>
      </c>
      <c r="BK164" s="230">
        <f>ROUND(I164*H164,2)</f>
        <v>0</v>
      </c>
      <c r="BL164" s="20" t="s">
        <v>248</v>
      </c>
      <c r="BM164" s="229" t="s">
        <v>11567</v>
      </c>
    </row>
    <row r="165" s="2" customFormat="1">
      <c r="A165" s="42"/>
      <c r="B165" s="43"/>
      <c r="C165" s="44"/>
      <c r="D165" s="231" t="s">
        <v>250</v>
      </c>
      <c r="E165" s="44"/>
      <c r="F165" s="232" t="s">
        <v>11568</v>
      </c>
      <c r="G165" s="44"/>
      <c r="H165" s="44"/>
      <c r="I165" s="233"/>
      <c r="J165" s="44"/>
      <c r="K165" s="44"/>
      <c r="L165" s="48"/>
      <c r="M165" s="234"/>
      <c r="N165" s="235"/>
      <c r="O165" s="88"/>
      <c r="P165" s="88"/>
      <c r="Q165" s="88"/>
      <c r="R165" s="88"/>
      <c r="S165" s="88"/>
      <c r="T165" s="89"/>
      <c r="U165" s="42"/>
      <c r="V165" s="42"/>
      <c r="W165" s="42"/>
      <c r="X165" s="42"/>
      <c r="Y165" s="42"/>
      <c r="Z165" s="42"/>
      <c r="AA165" s="42"/>
      <c r="AB165" s="42"/>
      <c r="AC165" s="42"/>
      <c r="AD165" s="42"/>
      <c r="AE165" s="42"/>
      <c r="AT165" s="20" t="s">
        <v>250</v>
      </c>
      <c r="AU165" s="20" t="s">
        <v>93</v>
      </c>
    </row>
    <row r="166" s="14" customFormat="1">
      <c r="A166" s="14"/>
      <c r="B166" s="247"/>
      <c r="C166" s="248"/>
      <c r="D166" s="238" t="s">
        <v>252</v>
      </c>
      <c r="E166" s="249" t="s">
        <v>39</v>
      </c>
      <c r="F166" s="250" t="s">
        <v>11569</v>
      </c>
      <c r="G166" s="248"/>
      <c r="H166" s="251">
        <v>102.90000000000001</v>
      </c>
      <c r="I166" s="252"/>
      <c r="J166" s="248"/>
      <c r="K166" s="248"/>
      <c r="L166" s="253"/>
      <c r="M166" s="254"/>
      <c r="N166" s="255"/>
      <c r="O166" s="255"/>
      <c r="P166" s="255"/>
      <c r="Q166" s="255"/>
      <c r="R166" s="255"/>
      <c r="S166" s="255"/>
      <c r="T166" s="256"/>
      <c r="U166" s="14"/>
      <c r="V166" s="14"/>
      <c r="W166" s="14"/>
      <c r="X166" s="14"/>
      <c r="Y166" s="14"/>
      <c r="Z166" s="14"/>
      <c r="AA166" s="14"/>
      <c r="AB166" s="14"/>
      <c r="AC166" s="14"/>
      <c r="AD166" s="14"/>
      <c r="AE166" s="14"/>
      <c r="AT166" s="257" t="s">
        <v>252</v>
      </c>
      <c r="AU166" s="257" t="s">
        <v>93</v>
      </c>
      <c r="AV166" s="14" t="s">
        <v>93</v>
      </c>
      <c r="AW166" s="14" t="s">
        <v>46</v>
      </c>
      <c r="AX166" s="14" t="s">
        <v>23</v>
      </c>
      <c r="AY166" s="257" t="s">
        <v>241</v>
      </c>
    </row>
    <row r="167" s="2" customFormat="1" ht="37.8" customHeight="1">
      <c r="A167" s="42"/>
      <c r="B167" s="43"/>
      <c r="C167" s="218" t="s">
        <v>434</v>
      </c>
      <c r="D167" s="218" t="s">
        <v>243</v>
      </c>
      <c r="E167" s="219" t="s">
        <v>11570</v>
      </c>
      <c r="F167" s="220" t="s">
        <v>11571</v>
      </c>
      <c r="G167" s="221" t="s">
        <v>246</v>
      </c>
      <c r="H167" s="222">
        <v>514.5</v>
      </c>
      <c r="I167" s="223"/>
      <c r="J167" s="224">
        <f>ROUND(I167*H167,2)</f>
        <v>0</v>
      </c>
      <c r="K167" s="220" t="s">
        <v>247</v>
      </c>
      <c r="L167" s="48"/>
      <c r="M167" s="225" t="s">
        <v>39</v>
      </c>
      <c r="N167" s="226" t="s">
        <v>56</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248</v>
      </c>
      <c r="AT167" s="229" t="s">
        <v>243</v>
      </c>
      <c r="AU167" s="229" t="s">
        <v>93</v>
      </c>
      <c r="AY167" s="20" t="s">
        <v>241</v>
      </c>
      <c r="BE167" s="230">
        <f>IF(N167="základní",J167,0)</f>
        <v>0</v>
      </c>
      <c r="BF167" s="230">
        <f>IF(N167="snížená",J167,0)</f>
        <v>0</v>
      </c>
      <c r="BG167" s="230">
        <f>IF(N167="zákl. přenesená",J167,0)</f>
        <v>0</v>
      </c>
      <c r="BH167" s="230">
        <f>IF(N167="sníž. přenesená",J167,0)</f>
        <v>0</v>
      </c>
      <c r="BI167" s="230">
        <f>IF(N167="nulová",J167,0)</f>
        <v>0</v>
      </c>
      <c r="BJ167" s="20" t="s">
        <v>23</v>
      </c>
      <c r="BK167" s="230">
        <f>ROUND(I167*H167,2)</f>
        <v>0</v>
      </c>
      <c r="BL167" s="20" t="s">
        <v>248</v>
      </c>
      <c r="BM167" s="229" t="s">
        <v>11572</v>
      </c>
    </row>
    <row r="168" s="2" customFormat="1">
      <c r="A168" s="42"/>
      <c r="B168" s="43"/>
      <c r="C168" s="44"/>
      <c r="D168" s="231" t="s">
        <v>250</v>
      </c>
      <c r="E168" s="44"/>
      <c r="F168" s="232" t="s">
        <v>11573</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0" t="s">
        <v>250</v>
      </c>
      <c r="AU168" s="20" t="s">
        <v>93</v>
      </c>
    </row>
    <row r="169" s="14" customFormat="1">
      <c r="A169" s="14"/>
      <c r="B169" s="247"/>
      <c r="C169" s="248"/>
      <c r="D169" s="238" t="s">
        <v>252</v>
      </c>
      <c r="E169" s="249" t="s">
        <v>39</v>
      </c>
      <c r="F169" s="250" t="s">
        <v>11574</v>
      </c>
      <c r="G169" s="248"/>
      <c r="H169" s="251">
        <v>514.5</v>
      </c>
      <c r="I169" s="252"/>
      <c r="J169" s="248"/>
      <c r="K169" s="248"/>
      <c r="L169" s="253"/>
      <c r="M169" s="254"/>
      <c r="N169" s="255"/>
      <c r="O169" s="255"/>
      <c r="P169" s="255"/>
      <c r="Q169" s="255"/>
      <c r="R169" s="255"/>
      <c r="S169" s="255"/>
      <c r="T169" s="256"/>
      <c r="U169" s="14"/>
      <c r="V169" s="14"/>
      <c r="W169" s="14"/>
      <c r="X169" s="14"/>
      <c r="Y169" s="14"/>
      <c r="Z169" s="14"/>
      <c r="AA169" s="14"/>
      <c r="AB169" s="14"/>
      <c r="AC169" s="14"/>
      <c r="AD169" s="14"/>
      <c r="AE169" s="14"/>
      <c r="AT169" s="257" t="s">
        <v>252</v>
      </c>
      <c r="AU169" s="257" t="s">
        <v>93</v>
      </c>
      <c r="AV169" s="14" t="s">
        <v>93</v>
      </c>
      <c r="AW169" s="14" t="s">
        <v>46</v>
      </c>
      <c r="AX169" s="14" t="s">
        <v>23</v>
      </c>
      <c r="AY169" s="257" t="s">
        <v>241</v>
      </c>
    </row>
    <row r="170" s="2" customFormat="1" ht="24.15" customHeight="1">
      <c r="A170" s="42"/>
      <c r="B170" s="43"/>
      <c r="C170" s="218" t="s">
        <v>462</v>
      </c>
      <c r="D170" s="218" t="s">
        <v>243</v>
      </c>
      <c r="E170" s="219" t="s">
        <v>11575</v>
      </c>
      <c r="F170" s="220" t="s">
        <v>11576</v>
      </c>
      <c r="G170" s="221" t="s">
        <v>246</v>
      </c>
      <c r="H170" s="222">
        <v>69</v>
      </c>
      <c r="I170" s="223"/>
      <c r="J170" s="224">
        <f>ROUND(I170*H170,2)</f>
        <v>0</v>
      </c>
      <c r="K170" s="220" t="s">
        <v>247</v>
      </c>
      <c r="L170" s="48"/>
      <c r="M170" s="225" t="s">
        <v>39</v>
      </c>
      <c r="N170" s="226" t="s">
        <v>56</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248</v>
      </c>
      <c r="AT170" s="229" t="s">
        <v>243</v>
      </c>
      <c r="AU170" s="229" t="s">
        <v>93</v>
      </c>
      <c r="AY170" s="20" t="s">
        <v>241</v>
      </c>
      <c r="BE170" s="230">
        <f>IF(N170="základní",J170,0)</f>
        <v>0</v>
      </c>
      <c r="BF170" s="230">
        <f>IF(N170="snížená",J170,0)</f>
        <v>0</v>
      </c>
      <c r="BG170" s="230">
        <f>IF(N170="zákl. přenesená",J170,0)</f>
        <v>0</v>
      </c>
      <c r="BH170" s="230">
        <f>IF(N170="sníž. přenesená",J170,0)</f>
        <v>0</v>
      </c>
      <c r="BI170" s="230">
        <f>IF(N170="nulová",J170,0)</f>
        <v>0</v>
      </c>
      <c r="BJ170" s="20" t="s">
        <v>23</v>
      </c>
      <c r="BK170" s="230">
        <f>ROUND(I170*H170,2)</f>
        <v>0</v>
      </c>
      <c r="BL170" s="20" t="s">
        <v>248</v>
      </c>
      <c r="BM170" s="229" t="s">
        <v>11577</v>
      </c>
    </row>
    <row r="171" s="2" customFormat="1">
      <c r="A171" s="42"/>
      <c r="B171" s="43"/>
      <c r="C171" s="44"/>
      <c r="D171" s="231" t="s">
        <v>250</v>
      </c>
      <c r="E171" s="44"/>
      <c r="F171" s="232" t="s">
        <v>11578</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0" t="s">
        <v>250</v>
      </c>
      <c r="AU171" s="20" t="s">
        <v>93</v>
      </c>
    </row>
    <row r="172" s="13" customFormat="1">
      <c r="A172" s="13"/>
      <c r="B172" s="236"/>
      <c r="C172" s="237"/>
      <c r="D172" s="238" t="s">
        <v>252</v>
      </c>
      <c r="E172" s="239" t="s">
        <v>39</v>
      </c>
      <c r="F172" s="240" t="s">
        <v>11564</v>
      </c>
      <c r="G172" s="237"/>
      <c r="H172" s="239" t="s">
        <v>39</v>
      </c>
      <c r="I172" s="241"/>
      <c r="J172" s="237"/>
      <c r="K172" s="237"/>
      <c r="L172" s="242"/>
      <c r="M172" s="243"/>
      <c r="N172" s="244"/>
      <c r="O172" s="244"/>
      <c r="P172" s="244"/>
      <c r="Q172" s="244"/>
      <c r="R172" s="244"/>
      <c r="S172" s="244"/>
      <c r="T172" s="245"/>
      <c r="U172" s="13"/>
      <c r="V172" s="13"/>
      <c r="W172" s="13"/>
      <c r="X172" s="13"/>
      <c r="Y172" s="13"/>
      <c r="Z172" s="13"/>
      <c r="AA172" s="13"/>
      <c r="AB172" s="13"/>
      <c r="AC172" s="13"/>
      <c r="AD172" s="13"/>
      <c r="AE172" s="13"/>
      <c r="AT172" s="246" t="s">
        <v>252</v>
      </c>
      <c r="AU172" s="246" t="s">
        <v>93</v>
      </c>
      <c r="AV172" s="13" t="s">
        <v>23</v>
      </c>
      <c r="AW172" s="13" t="s">
        <v>46</v>
      </c>
      <c r="AX172" s="13" t="s">
        <v>85</v>
      </c>
      <c r="AY172" s="246" t="s">
        <v>241</v>
      </c>
    </row>
    <row r="173" s="14" customFormat="1">
      <c r="A173" s="14"/>
      <c r="B173" s="247"/>
      <c r="C173" s="248"/>
      <c r="D173" s="238" t="s">
        <v>252</v>
      </c>
      <c r="E173" s="249" t="s">
        <v>39</v>
      </c>
      <c r="F173" s="250" t="s">
        <v>1145</v>
      </c>
      <c r="G173" s="248"/>
      <c r="H173" s="251">
        <v>69</v>
      </c>
      <c r="I173" s="252"/>
      <c r="J173" s="248"/>
      <c r="K173" s="248"/>
      <c r="L173" s="253"/>
      <c r="M173" s="254"/>
      <c r="N173" s="255"/>
      <c r="O173" s="255"/>
      <c r="P173" s="255"/>
      <c r="Q173" s="255"/>
      <c r="R173" s="255"/>
      <c r="S173" s="255"/>
      <c r="T173" s="256"/>
      <c r="U173" s="14"/>
      <c r="V173" s="14"/>
      <c r="W173" s="14"/>
      <c r="X173" s="14"/>
      <c r="Y173" s="14"/>
      <c r="Z173" s="14"/>
      <c r="AA173" s="14"/>
      <c r="AB173" s="14"/>
      <c r="AC173" s="14"/>
      <c r="AD173" s="14"/>
      <c r="AE173" s="14"/>
      <c r="AT173" s="257" t="s">
        <v>252</v>
      </c>
      <c r="AU173" s="257" t="s">
        <v>93</v>
      </c>
      <c r="AV173" s="14" t="s">
        <v>93</v>
      </c>
      <c r="AW173" s="14" t="s">
        <v>46</v>
      </c>
      <c r="AX173" s="14" t="s">
        <v>23</v>
      </c>
      <c r="AY173" s="257" t="s">
        <v>241</v>
      </c>
    </row>
    <row r="174" s="2" customFormat="1" ht="24.15" customHeight="1">
      <c r="A174" s="42"/>
      <c r="B174" s="43"/>
      <c r="C174" s="218" t="s">
        <v>468</v>
      </c>
      <c r="D174" s="218" t="s">
        <v>243</v>
      </c>
      <c r="E174" s="219" t="s">
        <v>11579</v>
      </c>
      <c r="F174" s="220" t="s">
        <v>11580</v>
      </c>
      <c r="G174" s="221" t="s">
        <v>246</v>
      </c>
      <c r="H174" s="222">
        <v>42.5</v>
      </c>
      <c r="I174" s="223"/>
      <c r="J174" s="224">
        <f>ROUND(I174*H174,2)</f>
        <v>0</v>
      </c>
      <c r="K174" s="220" t="s">
        <v>247</v>
      </c>
      <c r="L174" s="48"/>
      <c r="M174" s="225" t="s">
        <v>39</v>
      </c>
      <c r="N174" s="226" t="s">
        <v>56</v>
      </c>
      <c r="O174" s="88"/>
      <c r="P174" s="227">
        <f>O174*H174</f>
        <v>0</v>
      </c>
      <c r="Q174" s="227">
        <v>0</v>
      </c>
      <c r="R174" s="227">
        <f>Q174*H174</f>
        <v>0</v>
      </c>
      <c r="S174" s="227">
        <v>0</v>
      </c>
      <c r="T174" s="228">
        <f>S174*H174</f>
        <v>0</v>
      </c>
      <c r="U174" s="42"/>
      <c r="V174" s="42"/>
      <c r="W174" s="42"/>
      <c r="X174" s="42"/>
      <c r="Y174" s="42"/>
      <c r="Z174" s="42"/>
      <c r="AA174" s="42"/>
      <c r="AB174" s="42"/>
      <c r="AC174" s="42"/>
      <c r="AD174" s="42"/>
      <c r="AE174" s="42"/>
      <c r="AR174" s="229" t="s">
        <v>248</v>
      </c>
      <c r="AT174" s="229" t="s">
        <v>243</v>
      </c>
      <c r="AU174" s="229" t="s">
        <v>93</v>
      </c>
      <c r="AY174" s="20" t="s">
        <v>241</v>
      </c>
      <c r="BE174" s="230">
        <f>IF(N174="základní",J174,0)</f>
        <v>0</v>
      </c>
      <c r="BF174" s="230">
        <f>IF(N174="snížená",J174,0)</f>
        <v>0</v>
      </c>
      <c r="BG174" s="230">
        <f>IF(N174="zákl. přenesená",J174,0)</f>
        <v>0</v>
      </c>
      <c r="BH174" s="230">
        <f>IF(N174="sníž. přenesená",J174,0)</f>
        <v>0</v>
      </c>
      <c r="BI174" s="230">
        <f>IF(N174="nulová",J174,0)</f>
        <v>0</v>
      </c>
      <c r="BJ174" s="20" t="s">
        <v>23</v>
      </c>
      <c r="BK174" s="230">
        <f>ROUND(I174*H174,2)</f>
        <v>0</v>
      </c>
      <c r="BL174" s="20" t="s">
        <v>248</v>
      </c>
      <c r="BM174" s="229" t="s">
        <v>11581</v>
      </c>
    </row>
    <row r="175" s="2" customFormat="1">
      <c r="A175" s="42"/>
      <c r="B175" s="43"/>
      <c r="C175" s="44"/>
      <c r="D175" s="231" t="s">
        <v>250</v>
      </c>
      <c r="E175" s="44"/>
      <c r="F175" s="232" t="s">
        <v>11582</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0" t="s">
        <v>250</v>
      </c>
      <c r="AU175" s="20" t="s">
        <v>93</v>
      </c>
    </row>
    <row r="176" s="13" customFormat="1">
      <c r="A176" s="13"/>
      <c r="B176" s="236"/>
      <c r="C176" s="237"/>
      <c r="D176" s="238" t="s">
        <v>252</v>
      </c>
      <c r="E176" s="239" t="s">
        <v>39</v>
      </c>
      <c r="F176" s="240" t="s">
        <v>11583</v>
      </c>
      <c r="G176" s="237"/>
      <c r="H176" s="239" t="s">
        <v>39</v>
      </c>
      <c r="I176" s="241"/>
      <c r="J176" s="237"/>
      <c r="K176" s="237"/>
      <c r="L176" s="242"/>
      <c r="M176" s="243"/>
      <c r="N176" s="244"/>
      <c r="O176" s="244"/>
      <c r="P176" s="244"/>
      <c r="Q176" s="244"/>
      <c r="R176" s="244"/>
      <c r="S176" s="244"/>
      <c r="T176" s="245"/>
      <c r="U176" s="13"/>
      <c r="V176" s="13"/>
      <c r="W176" s="13"/>
      <c r="X176" s="13"/>
      <c r="Y176" s="13"/>
      <c r="Z176" s="13"/>
      <c r="AA176" s="13"/>
      <c r="AB176" s="13"/>
      <c r="AC176" s="13"/>
      <c r="AD176" s="13"/>
      <c r="AE176" s="13"/>
      <c r="AT176" s="246" t="s">
        <v>252</v>
      </c>
      <c r="AU176" s="246" t="s">
        <v>93</v>
      </c>
      <c r="AV176" s="13" t="s">
        <v>23</v>
      </c>
      <c r="AW176" s="13" t="s">
        <v>46</v>
      </c>
      <c r="AX176" s="13" t="s">
        <v>85</v>
      </c>
      <c r="AY176" s="246" t="s">
        <v>241</v>
      </c>
    </row>
    <row r="177" s="13" customFormat="1">
      <c r="A177" s="13"/>
      <c r="B177" s="236"/>
      <c r="C177" s="237"/>
      <c r="D177" s="238" t="s">
        <v>252</v>
      </c>
      <c r="E177" s="239" t="s">
        <v>39</v>
      </c>
      <c r="F177" s="240" t="s">
        <v>11584</v>
      </c>
      <c r="G177" s="237"/>
      <c r="H177" s="239" t="s">
        <v>39</v>
      </c>
      <c r="I177" s="241"/>
      <c r="J177" s="237"/>
      <c r="K177" s="237"/>
      <c r="L177" s="242"/>
      <c r="M177" s="243"/>
      <c r="N177" s="244"/>
      <c r="O177" s="244"/>
      <c r="P177" s="244"/>
      <c r="Q177" s="244"/>
      <c r="R177" s="244"/>
      <c r="S177" s="244"/>
      <c r="T177" s="245"/>
      <c r="U177" s="13"/>
      <c r="V177" s="13"/>
      <c r="W177" s="13"/>
      <c r="X177" s="13"/>
      <c r="Y177" s="13"/>
      <c r="Z177" s="13"/>
      <c r="AA177" s="13"/>
      <c r="AB177" s="13"/>
      <c r="AC177" s="13"/>
      <c r="AD177" s="13"/>
      <c r="AE177" s="13"/>
      <c r="AT177" s="246" t="s">
        <v>252</v>
      </c>
      <c r="AU177" s="246" t="s">
        <v>93</v>
      </c>
      <c r="AV177" s="13" t="s">
        <v>23</v>
      </c>
      <c r="AW177" s="13" t="s">
        <v>46</v>
      </c>
      <c r="AX177" s="13" t="s">
        <v>85</v>
      </c>
      <c r="AY177" s="246" t="s">
        <v>241</v>
      </c>
    </row>
    <row r="178" s="13" customFormat="1">
      <c r="A178" s="13"/>
      <c r="B178" s="236"/>
      <c r="C178" s="237"/>
      <c r="D178" s="238" t="s">
        <v>252</v>
      </c>
      <c r="E178" s="239" t="s">
        <v>39</v>
      </c>
      <c r="F178" s="240" t="s">
        <v>11585</v>
      </c>
      <c r="G178" s="237"/>
      <c r="H178" s="239" t="s">
        <v>39</v>
      </c>
      <c r="I178" s="241"/>
      <c r="J178" s="237"/>
      <c r="K178" s="237"/>
      <c r="L178" s="242"/>
      <c r="M178" s="243"/>
      <c r="N178" s="244"/>
      <c r="O178" s="244"/>
      <c r="P178" s="244"/>
      <c r="Q178" s="244"/>
      <c r="R178" s="244"/>
      <c r="S178" s="244"/>
      <c r="T178" s="245"/>
      <c r="U178" s="13"/>
      <c r="V178" s="13"/>
      <c r="W178" s="13"/>
      <c r="X178" s="13"/>
      <c r="Y178" s="13"/>
      <c r="Z178" s="13"/>
      <c r="AA178" s="13"/>
      <c r="AB178" s="13"/>
      <c r="AC178" s="13"/>
      <c r="AD178" s="13"/>
      <c r="AE178" s="13"/>
      <c r="AT178" s="246" t="s">
        <v>252</v>
      </c>
      <c r="AU178" s="246" t="s">
        <v>93</v>
      </c>
      <c r="AV178" s="13" t="s">
        <v>23</v>
      </c>
      <c r="AW178" s="13" t="s">
        <v>46</v>
      </c>
      <c r="AX178" s="13" t="s">
        <v>85</v>
      </c>
      <c r="AY178" s="246" t="s">
        <v>241</v>
      </c>
    </row>
    <row r="179" s="14" customFormat="1">
      <c r="A179" s="14"/>
      <c r="B179" s="247"/>
      <c r="C179" s="248"/>
      <c r="D179" s="238" t="s">
        <v>252</v>
      </c>
      <c r="E179" s="249" t="s">
        <v>39</v>
      </c>
      <c r="F179" s="250" t="s">
        <v>558</v>
      </c>
      <c r="G179" s="248"/>
      <c r="H179" s="251">
        <v>25</v>
      </c>
      <c r="I179" s="252"/>
      <c r="J179" s="248"/>
      <c r="K179" s="248"/>
      <c r="L179" s="253"/>
      <c r="M179" s="254"/>
      <c r="N179" s="255"/>
      <c r="O179" s="255"/>
      <c r="P179" s="255"/>
      <c r="Q179" s="255"/>
      <c r="R179" s="255"/>
      <c r="S179" s="255"/>
      <c r="T179" s="256"/>
      <c r="U179" s="14"/>
      <c r="V179" s="14"/>
      <c r="W179" s="14"/>
      <c r="X179" s="14"/>
      <c r="Y179" s="14"/>
      <c r="Z179" s="14"/>
      <c r="AA179" s="14"/>
      <c r="AB179" s="14"/>
      <c r="AC179" s="14"/>
      <c r="AD179" s="14"/>
      <c r="AE179" s="14"/>
      <c r="AT179" s="257" t="s">
        <v>252</v>
      </c>
      <c r="AU179" s="257" t="s">
        <v>93</v>
      </c>
      <c r="AV179" s="14" t="s">
        <v>93</v>
      </c>
      <c r="AW179" s="14" t="s">
        <v>46</v>
      </c>
      <c r="AX179" s="14" t="s">
        <v>85</v>
      </c>
      <c r="AY179" s="257" t="s">
        <v>241</v>
      </c>
    </row>
    <row r="180" s="13" customFormat="1">
      <c r="A180" s="13"/>
      <c r="B180" s="236"/>
      <c r="C180" s="237"/>
      <c r="D180" s="238" t="s">
        <v>252</v>
      </c>
      <c r="E180" s="239" t="s">
        <v>39</v>
      </c>
      <c r="F180" s="240" t="s">
        <v>11586</v>
      </c>
      <c r="G180" s="237"/>
      <c r="H180" s="239" t="s">
        <v>39</v>
      </c>
      <c r="I180" s="241"/>
      <c r="J180" s="237"/>
      <c r="K180" s="237"/>
      <c r="L180" s="242"/>
      <c r="M180" s="243"/>
      <c r="N180" s="244"/>
      <c r="O180" s="244"/>
      <c r="P180" s="244"/>
      <c r="Q180" s="244"/>
      <c r="R180" s="244"/>
      <c r="S180" s="244"/>
      <c r="T180" s="245"/>
      <c r="U180" s="13"/>
      <c r="V180" s="13"/>
      <c r="W180" s="13"/>
      <c r="X180" s="13"/>
      <c r="Y180" s="13"/>
      <c r="Z180" s="13"/>
      <c r="AA180" s="13"/>
      <c r="AB180" s="13"/>
      <c r="AC180" s="13"/>
      <c r="AD180" s="13"/>
      <c r="AE180" s="13"/>
      <c r="AT180" s="246" t="s">
        <v>252</v>
      </c>
      <c r="AU180" s="246" t="s">
        <v>93</v>
      </c>
      <c r="AV180" s="13" t="s">
        <v>23</v>
      </c>
      <c r="AW180" s="13" t="s">
        <v>46</v>
      </c>
      <c r="AX180" s="13" t="s">
        <v>85</v>
      </c>
      <c r="AY180" s="246" t="s">
        <v>241</v>
      </c>
    </row>
    <row r="181" s="13" customFormat="1">
      <c r="A181" s="13"/>
      <c r="B181" s="236"/>
      <c r="C181" s="237"/>
      <c r="D181" s="238" t="s">
        <v>252</v>
      </c>
      <c r="E181" s="239" t="s">
        <v>39</v>
      </c>
      <c r="F181" s="240" t="s">
        <v>11587</v>
      </c>
      <c r="G181" s="237"/>
      <c r="H181" s="239" t="s">
        <v>39</v>
      </c>
      <c r="I181" s="241"/>
      <c r="J181" s="237"/>
      <c r="K181" s="237"/>
      <c r="L181" s="242"/>
      <c r="M181" s="243"/>
      <c r="N181" s="244"/>
      <c r="O181" s="244"/>
      <c r="P181" s="244"/>
      <c r="Q181" s="244"/>
      <c r="R181" s="244"/>
      <c r="S181" s="244"/>
      <c r="T181" s="245"/>
      <c r="U181" s="13"/>
      <c r="V181" s="13"/>
      <c r="W181" s="13"/>
      <c r="X181" s="13"/>
      <c r="Y181" s="13"/>
      <c r="Z181" s="13"/>
      <c r="AA181" s="13"/>
      <c r="AB181" s="13"/>
      <c r="AC181" s="13"/>
      <c r="AD181" s="13"/>
      <c r="AE181" s="13"/>
      <c r="AT181" s="246" t="s">
        <v>252</v>
      </c>
      <c r="AU181" s="246" t="s">
        <v>93</v>
      </c>
      <c r="AV181" s="13" t="s">
        <v>23</v>
      </c>
      <c r="AW181" s="13" t="s">
        <v>46</v>
      </c>
      <c r="AX181" s="13" t="s">
        <v>85</v>
      </c>
      <c r="AY181" s="246" t="s">
        <v>241</v>
      </c>
    </row>
    <row r="182" s="13" customFormat="1">
      <c r="A182" s="13"/>
      <c r="B182" s="236"/>
      <c r="C182" s="237"/>
      <c r="D182" s="238" t="s">
        <v>252</v>
      </c>
      <c r="E182" s="239" t="s">
        <v>39</v>
      </c>
      <c r="F182" s="240" t="s">
        <v>11588</v>
      </c>
      <c r="G182" s="237"/>
      <c r="H182" s="239" t="s">
        <v>39</v>
      </c>
      <c r="I182" s="241"/>
      <c r="J182" s="237"/>
      <c r="K182" s="237"/>
      <c r="L182" s="242"/>
      <c r="M182" s="243"/>
      <c r="N182" s="244"/>
      <c r="O182" s="244"/>
      <c r="P182" s="244"/>
      <c r="Q182" s="244"/>
      <c r="R182" s="244"/>
      <c r="S182" s="244"/>
      <c r="T182" s="245"/>
      <c r="U182" s="13"/>
      <c r="V182" s="13"/>
      <c r="W182" s="13"/>
      <c r="X182" s="13"/>
      <c r="Y182" s="13"/>
      <c r="Z182" s="13"/>
      <c r="AA182" s="13"/>
      <c r="AB182" s="13"/>
      <c r="AC182" s="13"/>
      <c r="AD182" s="13"/>
      <c r="AE182" s="13"/>
      <c r="AT182" s="246" t="s">
        <v>252</v>
      </c>
      <c r="AU182" s="246" t="s">
        <v>93</v>
      </c>
      <c r="AV182" s="13" t="s">
        <v>23</v>
      </c>
      <c r="AW182" s="13" t="s">
        <v>46</v>
      </c>
      <c r="AX182" s="13" t="s">
        <v>85</v>
      </c>
      <c r="AY182" s="246" t="s">
        <v>241</v>
      </c>
    </row>
    <row r="183" s="13" customFormat="1">
      <c r="A183" s="13"/>
      <c r="B183" s="236"/>
      <c r="C183" s="237"/>
      <c r="D183" s="238" t="s">
        <v>252</v>
      </c>
      <c r="E183" s="239" t="s">
        <v>39</v>
      </c>
      <c r="F183" s="240" t="s">
        <v>11589</v>
      </c>
      <c r="G183" s="237"/>
      <c r="H183" s="239" t="s">
        <v>39</v>
      </c>
      <c r="I183" s="241"/>
      <c r="J183" s="237"/>
      <c r="K183" s="237"/>
      <c r="L183" s="242"/>
      <c r="M183" s="243"/>
      <c r="N183" s="244"/>
      <c r="O183" s="244"/>
      <c r="P183" s="244"/>
      <c r="Q183" s="244"/>
      <c r="R183" s="244"/>
      <c r="S183" s="244"/>
      <c r="T183" s="245"/>
      <c r="U183" s="13"/>
      <c r="V183" s="13"/>
      <c r="W183" s="13"/>
      <c r="X183" s="13"/>
      <c r="Y183" s="13"/>
      <c r="Z183" s="13"/>
      <c r="AA183" s="13"/>
      <c r="AB183" s="13"/>
      <c r="AC183" s="13"/>
      <c r="AD183" s="13"/>
      <c r="AE183" s="13"/>
      <c r="AT183" s="246" t="s">
        <v>252</v>
      </c>
      <c r="AU183" s="246" t="s">
        <v>93</v>
      </c>
      <c r="AV183" s="13" t="s">
        <v>23</v>
      </c>
      <c r="AW183" s="13" t="s">
        <v>46</v>
      </c>
      <c r="AX183" s="13" t="s">
        <v>85</v>
      </c>
      <c r="AY183" s="246" t="s">
        <v>241</v>
      </c>
    </row>
    <row r="184" s="13" customFormat="1">
      <c r="A184" s="13"/>
      <c r="B184" s="236"/>
      <c r="C184" s="237"/>
      <c r="D184" s="238" t="s">
        <v>252</v>
      </c>
      <c r="E184" s="239" t="s">
        <v>39</v>
      </c>
      <c r="F184" s="240" t="s">
        <v>11552</v>
      </c>
      <c r="G184" s="237"/>
      <c r="H184" s="239" t="s">
        <v>39</v>
      </c>
      <c r="I184" s="241"/>
      <c r="J184" s="237"/>
      <c r="K184" s="237"/>
      <c r="L184" s="242"/>
      <c r="M184" s="243"/>
      <c r="N184" s="244"/>
      <c r="O184" s="244"/>
      <c r="P184" s="244"/>
      <c r="Q184" s="244"/>
      <c r="R184" s="244"/>
      <c r="S184" s="244"/>
      <c r="T184" s="245"/>
      <c r="U184" s="13"/>
      <c r="V184" s="13"/>
      <c r="W184" s="13"/>
      <c r="X184" s="13"/>
      <c r="Y184" s="13"/>
      <c r="Z184" s="13"/>
      <c r="AA184" s="13"/>
      <c r="AB184" s="13"/>
      <c r="AC184" s="13"/>
      <c r="AD184" s="13"/>
      <c r="AE184" s="13"/>
      <c r="AT184" s="246" t="s">
        <v>252</v>
      </c>
      <c r="AU184" s="246" t="s">
        <v>93</v>
      </c>
      <c r="AV184" s="13" t="s">
        <v>23</v>
      </c>
      <c r="AW184" s="13" t="s">
        <v>46</v>
      </c>
      <c r="AX184" s="13" t="s">
        <v>85</v>
      </c>
      <c r="AY184" s="246" t="s">
        <v>241</v>
      </c>
    </row>
    <row r="185" s="14" customFormat="1">
      <c r="A185" s="14"/>
      <c r="B185" s="247"/>
      <c r="C185" s="248"/>
      <c r="D185" s="238" t="s">
        <v>252</v>
      </c>
      <c r="E185" s="249" t="s">
        <v>39</v>
      </c>
      <c r="F185" s="250" t="s">
        <v>11553</v>
      </c>
      <c r="G185" s="248"/>
      <c r="H185" s="251">
        <v>17.5</v>
      </c>
      <c r="I185" s="252"/>
      <c r="J185" s="248"/>
      <c r="K185" s="248"/>
      <c r="L185" s="253"/>
      <c r="M185" s="254"/>
      <c r="N185" s="255"/>
      <c r="O185" s="255"/>
      <c r="P185" s="255"/>
      <c r="Q185" s="255"/>
      <c r="R185" s="255"/>
      <c r="S185" s="255"/>
      <c r="T185" s="256"/>
      <c r="U185" s="14"/>
      <c r="V185" s="14"/>
      <c r="W185" s="14"/>
      <c r="X185" s="14"/>
      <c r="Y185" s="14"/>
      <c r="Z185" s="14"/>
      <c r="AA185" s="14"/>
      <c r="AB185" s="14"/>
      <c r="AC185" s="14"/>
      <c r="AD185" s="14"/>
      <c r="AE185" s="14"/>
      <c r="AT185" s="257" t="s">
        <v>252</v>
      </c>
      <c r="AU185" s="257" t="s">
        <v>93</v>
      </c>
      <c r="AV185" s="14" t="s">
        <v>93</v>
      </c>
      <c r="AW185" s="14" t="s">
        <v>46</v>
      </c>
      <c r="AX185" s="14" t="s">
        <v>85</v>
      </c>
      <c r="AY185" s="257" t="s">
        <v>241</v>
      </c>
    </row>
    <row r="186" s="15" customFormat="1">
      <c r="A186" s="15"/>
      <c r="B186" s="258"/>
      <c r="C186" s="259"/>
      <c r="D186" s="238" t="s">
        <v>252</v>
      </c>
      <c r="E186" s="260" t="s">
        <v>39</v>
      </c>
      <c r="F186" s="261" t="s">
        <v>274</v>
      </c>
      <c r="G186" s="259"/>
      <c r="H186" s="262">
        <v>42.5</v>
      </c>
      <c r="I186" s="263"/>
      <c r="J186" s="259"/>
      <c r="K186" s="259"/>
      <c r="L186" s="264"/>
      <c r="M186" s="265"/>
      <c r="N186" s="266"/>
      <c r="O186" s="266"/>
      <c r="P186" s="266"/>
      <c r="Q186" s="266"/>
      <c r="R186" s="266"/>
      <c r="S186" s="266"/>
      <c r="T186" s="267"/>
      <c r="U186" s="15"/>
      <c r="V186" s="15"/>
      <c r="W186" s="15"/>
      <c r="X186" s="15"/>
      <c r="Y186" s="15"/>
      <c r="Z186" s="15"/>
      <c r="AA186" s="15"/>
      <c r="AB186" s="15"/>
      <c r="AC186" s="15"/>
      <c r="AD186" s="15"/>
      <c r="AE186" s="15"/>
      <c r="AT186" s="268" t="s">
        <v>252</v>
      </c>
      <c r="AU186" s="268" t="s">
        <v>93</v>
      </c>
      <c r="AV186" s="15" t="s">
        <v>248</v>
      </c>
      <c r="AW186" s="15" t="s">
        <v>46</v>
      </c>
      <c r="AX186" s="15" t="s">
        <v>23</v>
      </c>
      <c r="AY186" s="268" t="s">
        <v>241</v>
      </c>
    </row>
    <row r="187" s="2" customFormat="1" ht="16.5" customHeight="1">
      <c r="A187" s="42"/>
      <c r="B187" s="43"/>
      <c r="C187" s="280" t="s">
        <v>512</v>
      </c>
      <c r="D187" s="280" t="s">
        <v>463</v>
      </c>
      <c r="E187" s="281" t="s">
        <v>11590</v>
      </c>
      <c r="F187" s="282" t="s">
        <v>11591</v>
      </c>
      <c r="G187" s="283" t="s">
        <v>430</v>
      </c>
      <c r="H187" s="284">
        <v>76.5</v>
      </c>
      <c r="I187" s="285"/>
      <c r="J187" s="286">
        <f>ROUND(I187*H187,2)</f>
        <v>0</v>
      </c>
      <c r="K187" s="282" t="s">
        <v>247</v>
      </c>
      <c r="L187" s="287"/>
      <c r="M187" s="288" t="s">
        <v>39</v>
      </c>
      <c r="N187" s="289" t="s">
        <v>56</v>
      </c>
      <c r="O187" s="88"/>
      <c r="P187" s="227">
        <f>O187*H187</f>
        <v>0</v>
      </c>
      <c r="Q187" s="227">
        <v>1</v>
      </c>
      <c r="R187" s="227">
        <f>Q187*H187</f>
        <v>76.5</v>
      </c>
      <c r="S187" s="227">
        <v>0</v>
      </c>
      <c r="T187" s="228">
        <f>S187*H187</f>
        <v>0</v>
      </c>
      <c r="U187" s="42"/>
      <c r="V187" s="42"/>
      <c r="W187" s="42"/>
      <c r="X187" s="42"/>
      <c r="Y187" s="42"/>
      <c r="Z187" s="42"/>
      <c r="AA187" s="42"/>
      <c r="AB187" s="42"/>
      <c r="AC187" s="42"/>
      <c r="AD187" s="42"/>
      <c r="AE187" s="42"/>
      <c r="AR187" s="229" t="s">
        <v>321</v>
      </c>
      <c r="AT187" s="229" t="s">
        <v>463</v>
      </c>
      <c r="AU187" s="229" t="s">
        <v>93</v>
      </c>
      <c r="AY187" s="20" t="s">
        <v>241</v>
      </c>
      <c r="BE187" s="230">
        <f>IF(N187="základní",J187,0)</f>
        <v>0</v>
      </c>
      <c r="BF187" s="230">
        <f>IF(N187="snížená",J187,0)</f>
        <v>0</v>
      </c>
      <c r="BG187" s="230">
        <f>IF(N187="zákl. přenesená",J187,0)</f>
        <v>0</v>
      </c>
      <c r="BH187" s="230">
        <f>IF(N187="sníž. přenesená",J187,0)</f>
        <v>0</v>
      </c>
      <c r="BI187" s="230">
        <f>IF(N187="nulová",J187,0)</f>
        <v>0</v>
      </c>
      <c r="BJ187" s="20" t="s">
        <v>23</v>
      </c>
      <c r="BK187" s="230">
        <f>ROUND(I187*H187,2)</f>
        <v>0</v>
      </c>
      <c r="BL187" s="20" t="s">
        <v>248</v>
      </c>
      <c r="BM187" s="229" t="s">
        <v>11592</v>
      </c>
    </row>
    <row r="188" s="2" customFormat="1">
      <c r="A188" s="42"/>
      <c r="B188" s="43"/>
      <c r="C188" s="44"/>
      <c r="D188" s="238" t="s">
        <v>3418</v>
      </c>
      <c r="E188" s="44"/>
      <c r="F188" s="290" t="s">
        <v>11593</v>
      </c>
      <c r="G188" s="44"/>
      <c r="H188" s="44"/>
      <c r="I188" s="233"/>
      <c r="J188" s="44"/>
      <c r="K188" s="44"/>
      <c r="L188" s="48"/>
      <c r="M188" s="234"/>
      <c r="N188" s="235"/>
      <c r="O188" s="88"/>
      <c r="P188" s="88"/>
      <c r="Q188" s="88"/>
      <c r="R188" s="88"/>
      <c r="S188" s="88"/>
      <c r="T188" s="89"/>
      <c r="U188" s="42"/>
      <c r="V188" s="42"/>
      <c r="W188" s="42"/>
      <c r="X188" s="42"/>
      <c r="Y188" s="42"/>
      <c r="Z188" s="42"/>
      <c r="AA188" s="42"/>
      <c r="AB188" s="42"/>
      <c r="AC188" s="42"/>
      <c r="AD188" s="42"/>
      <c r="AE188" s="42"/>
      <c r="AT188" s="20" t="s">
        <v>3418</v>
      </c>
      <c r="AU188" s="20" t="s">
        <v>93</v>
      </c>
    </row>
    <row r="189" s="14" customFormat="1">
      <c r="A189" s="14"/>
      <c r="B189" s="247"/>
      <c r="C189" s="248"/>
      <c r="D189" s="238" t="s">
        <v>252</v>
      </c>
      <c r="E189" s="249" t="s">
        <v>39</v>
      </c>
      <c r="F189" s="250" t="s">
        <v>11594</v>
      </c>
      <c r="G189" s="248"/>
      <c r="H189" s="251">
        <v>76.5</v>
      </c>
      <c r="I189" s="252"/>
      <c r="J189" s="248"/>
      <c r="K189" s="248"/>
      <c r="L189" s="253"/>
      <c r="M189" s="254"/>
      <c r="N189" s="255"/>
      <c r="O189" s="255"/>
      <c r="P189" s="255"/>
      <c r="Q189" s="255"/>
      <c r="R189" s="255"/>
      <c r="S189" s="255"/>
      <c r="T189" s="256"/>
      <c r="U189" s="14"/>
      <c r="V189" s="14"/>
      <c r="W189" s="14"/>
      <c r="X189" s="14"/>
      <c r="Y189" s="14"/>
      <c r="Z189" s="14"/>
      <c r="AA189" s="14"/>
      <c r="AB189" s="14"/>
      <c r="AC189" s="14"/>
      <c r="AD189" s="14"/>
      <c r="AE189" s="14"/>
      <c r="AT189" s="257" t="s">
        <v>252</v>
      </c>
      <c r="AU189" s="257" t="s">
        <v>93</v>
      </c>
      <c r="AV189" s="14" t="s">
        <v>93</v>
      </c>
      <c r="AW189" s="14" t="s">
        <v>46</v>
      </c>
      <c r="AX189" s="14" t="s">
        <v>23</v>
      </c>
      <c r="AY189" s="257" t="s">
        <v>241</v>
      </c>
    </row>
    <row r="190" s="2" customFormat="1" ht="24.15" customHeight="1">
      <c r="A190" s="42"/>
      <c r="B190" s="43"/>
      <c r="C190" s="218" t="s">
        <v>520</v>
      </c>
      <c r="D190" s="218" t="s">
        <v>243</v>
      </c>
      <c r="E190" s="219" t="s">
        <v>428</v>
      </c>
      <c r="F190" s="220" t="s">
        <v>429</v>
      </c>
      <c r="G190" s="221" t="s">
        <v>430</v>
      </c>
      <c r="H190" s="222">
        <v>185.22</v>
      </c>
      <c r="I190" s="223"/>
      <c r="J190" s="224">
        <f>ROUND(I190*H190,2)</f>
        <v>0</v>
      </c>
      <c r="K190" s="220" t="s">
        <v>247</v>
      </c>
      <c r="L190" s="48"/>
      <c r="M190" s="225" t="s">
        <v>39</v>
      </c>
      <c r="N190" s="226" t="s">
        <v>56</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248</v>
      </c>
      <c r="AT190" s="229" t="s">
        <v>243</v>
      </c>
      <c r="AU190" s="229" t="s">
        <v>93</v>
      </c>
      <c r="AY190" s="20" t="s">
        <v>241</v>
      </c>
      <c r="BE190" s="230">
        <f>IF(N190="základní",J190,0)</f>
        <v>0</v>
      </c>
      <c r="BF190" s="230">
        <f>IF(N190="snížená",J190,0)</f>
        <v>0</v>
      </c>
      <c r="BG190" s="230">
        <f>IF(N190="zákl. přenesená",J190,0)</f>
        <v>0</v>
      </c>
      <c r="BH190" s="230">
        <f>IF(N190="sníž. přenesená",J190,0)</f>
        <v>0</v>
      </c>
      <c r="BI190" s="230">
        <f>IF(N190="nulová",J190,0)</f>
        <v>0</v>
      </c>
      <c r="BJ190" s="20" t="s">
        <v>23</v>
      </c>
      <c r="BK190" s="230">
        <f>ROUND(I190*H190,2)</f>
        <v>0</v>
      </c>
      <c r="BL190" s="20" t="s">
        <v>248</v>
      </c>
      <c r="BM190" s="229" t="s">
        <v>11595</v>
      </c>
    </row>
    <row r="191" s="2" customFormat="1">
      <c r="A191" s="42"/>
      <c r="B191" s="43"/>
      <c r="C191" s="44"/>
      <c r="D191" s="231" t="s">
        <v>250</v>
      </c>
      <c r="E191" s="44"/>
      <c r="F191" s="232" t="s">
        <v>432</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0" t="s">
        <v>250</v>
      </c>
      <c r="AU191" s="20" t="s">
        <v>93</v>
      </c>
    </row>
    <row r="192" s="14" customFormat="1">
      <c r="A192" s="14"/>
      <c r="B192" s="247"/>
      <c r="C192" s="248"/>
      <c r="D192" s="238" t="s">
        <v>252</v>
      </c>
      <c r="E192" s="249" t="s">
        <v>39</v>
      </c>
      <c r="F192" s="250" t="s">
        <v>11596</v>
      </c>
      <c r="G192" s="248"/>
      <c r="H192" s="251">
        <v>185.22</v>
      </c>
      <c r="I192" s="252"/>
      <c r="J192" s="248"/>
      <c r="K192" s="248"/>
      <c r="L192" s="253"/>
      <c r="M192" s="254"/>
      <c r="N192" s="255"/>
      <c r="O192" s="255"/>
      <c r="P192" s="255"/>
      <c r="Q192" s="255"/>
      <c r="R192" s="255"/>
      <c r="S192" s="255"/>
      <c r="T192" s="256"/>
      <c r="U192" s="14"/>
      <c r="V192" s="14"/>
      <c r="W192" s="14"/>
      <c r="X192" s="14"/>
      <c r="Y192" s="14"/>
      <c r="Z192" s="14"/>
      <c r="AA192" s="14"/>
      <c r="AB192" s="14"/>
      <c r="AC192" s="14"/>
      <c r="AD192" s="14"/>
      <c r="AE192" s="14"/>
      <c r="AT192" s="257" t="s">
        <v>252</v>
      </c>
      <c r="AU192" s="257" t="s">
        <v>93</v>
      </c>
      <c r="AV192" s="14" t="s">
        <v>93</v>
      </c>
      <c r="AW192" s="14" t="s">
        <v>46</v>
      </c>
      <c r="AX192" s="14" t="s">
        <v>23</v>
      </c>
      <c r="AY192" s="257" t="s">
        <v>241</v>
      </c>
    </row>
    <row r="193" s="2" customFormat="1" ht="24.15" customHeight="1">
      <c r="A193" s="42"/>
      <c r="B193" s="43"/>
      <c r="C193" s="218" t="s">
        <v>526</v>
      </c>
      <c r="D193" s="218" t="s">
        <v>243</v>
      </c>
      <c r="E193" s="219" t="s">
        <v>11597</v>
      </c>
      <c r="F193" s="220" t="s">
        <v>11598</v>
      </c>
      <c r="G193" s="221" t="s">
        <v>246</v>
      </c>
      <c r="H193" s="222">
        <v>102.90000000000001</v>
      </c>
      <c r="I193" s="223"/>
      <c r="J193" s="224">
        <f>ROUND(I193*H193,2)</f>
        <v>0</v>
      </c>
      <c r="K193" s="220" t="s">
        <v>247</v>
      </c>
      <c r="L193" s="48"/>
      <c r="M193" s="225" t="s">
        <v>39</v>
      </c>
      <c r="N193" s="226" t="s">
        <v>56</v>
      </c>
      <c r="O193" s="88"/>
      <c r="P193" s="227">
        <f>O193*H193</f>
        <v>0</v>
      </c>
      <c r="Q193" s="227">
        <v>0</v>
      </c>
      <c r="R193" s="227">
        <f>Q193*H193</f>
        <v>0</v>
      </c>
      <c r="S193" s="227">
        <v>0</v>
      </c>
      <c r="T193" s="228">
        <f>S193*H193</f>
        <v>0</v>
      </c>
      <c r="U193" s="42"/>
      <c r="V193" s="42"/>
      <c r="W193" s="42"/>
      <c r="X193" s="42"/>
      <c r="Y193" s="42"/>
      <c r="Z193" s="42"/>
      <c r="AA193" s="42"/>
      <c r="AB193" s="42"/>
      <c r="AC193" s="42"/>
      <c r="AD193" s="42"/>
      <c r="AE193" s="42"/>
      <c r="AR193" s="229" t="s">
        <v>248</v>
      </c>
      <c r="AT193" s="229" t="s">
        <v>243</v>
      </c>
      <c r="AU193" s="229" t="s">
        <v>93</v>
      </c>
      <c r="AY193" s="20" t="s">
        <v>241</v>
      </c>
      <c r="BE193" s="230">
        <f>IF(N193="základní",J193,0)</f>
        <v>0</v>
      </c>
      <c r="BF193" s="230">
        <f>IF(N193="snížená",J193,0)</f>
        <v>0</v>
      </c>
      <c r="BG193" s="230">
        <f>IF(N193="zákl. přenesená",J193,0)</f>
        <v>0</v>
      </c>
      <c r="BH193" s="230">
        <f>IF(N193="sníž. přenesená",J193,0)</f>
        <v>0</v>
      </c>
      <c r="BI193" s="230">
        <f>IF(N193="nulová",J193,0)</f>
        <v>0</v>
      </c>
      <c r="BJ193" s="20" t="s">
        <v>23</v>
      </c>
      <c r="BK193" s="230">
        <f>ROUND(I193*H193,2)</f>
        <v>0</v>
      </c>
      <c r="BL193" s="20" t="s">
        <v>248</v>
      </c>
      <c r="BM193" s="229" t="s">
        <v>11599</v>
      </c>
    </row>
    <row r="194" s="2" customFormat="1">
      <c r="A194" s="42"/>
      <c r="B194" s="43"/>
      <c r="C194" s="44"/>
      <c r="D194" s="231" t="s">
        <v>250</v>
      </c>
      <c r="E194" s="44"/>
      <c r="F194" s="232" t="s">
        <v>11600</v>
      </c>
      <c r="G194" s="44"/>
      <c r="H194" s="44"/>
      <c r="I194" s="233"/>
      <c r="J194" s="44"/>
      <c r="K194" s="44"/>
      <c r="L194" s="48"/>
      <c r="M194" s="234"/>
      <c r="N194" s="235"/>
      <c r="O194" s="88"/>
      <c r="P194" s="88"/>
      <c r="Q194" s="88"/>
      <c r="R194" s="88"/>
      <c r="S194" s="88"/>
      <c r="T194" s="89"/>
      <c r="U194" s="42"/>
      <c r="V194" s="42"/>
      <c r="W194" s="42"/>
      <c r="X194" s="42"/>
      <c r="Y194" s="42"/>
      <c r="Z194" s="42"/>
      <c r="AA194" s="42"/>
      <c r="AB194" s="42"/>
      <c r="AC194" s="42"/>
      <c r="AD194" s="42"/>
      <c r="AE194" s="42"/>
      <c r="AT194" s="20" t="s">
        <v>250</v>
      </c>
      <c r="AU194" s="20" t="s">
        <v>93</v>
      </c>
    </row>
    <row r="195" s="14" customFormat="1">
      <c r="A195" s="14"/>
      <c r="B195" s="247"/>
      <c r="C195" s="248"/>
      <c r="D195" s="238" t="s">
        <v>252</v>
      </c>
      <c r="E195" s="249" t="s">
        <v>39</v>
      </c>
      <c r="F195" s="250" t="s">
        <v>537</v>
      </c>
      <c r="G195" s="248"/>
      <c r="H195" s="251">
        <v>0.40000000000000002</v>
      </c>
      <c r="I195" s="252"/>
      <c r="J195" s="248"/>
      <c r="K195" s="248"/>
      <c r="L195" s="253"/>
      <c r="M195" s="254"/>
      <c r="N195" s="255"/>
      <c r="O195" s="255"/>
      <c r="P195" s="255"/>
      <c r="Q195" s="255"/>
      <c r="R195" s="255"/>
      <c r="S195" s="255"/>
      <c r="T195" s="256"/>
      <c r="U195" s="14"/>
      <c r="V195" s="14"/>
      <c r="W195" s="14"/>
      <c r="X195" s="14"/>
      <c r="Y195" s="14"/>
      <c r="Z195" s="14"/>
      <c r="AA195" s="14"/>
      <c r="AB195" s="14"/>
      <c r="AC195" s="14"/>
      <c r="AD195" s="14"/>
      <c r="AE195" s="14"/>
      <c r="AT195" s="257" t="s">
        <v>252</v>
      </c>
      <c r="AU195" s="257" t="s">
        <v>93</v>
      </c>
      <c r="AV195" s="14" t="s">
        <v>93</v>
      </c>
      <c r="AW195" s="14" t="s">
        <v>46</v>
      </c>
      <c r="AX195" s="14" t="s">
        <v>85</v>
      </c>
      <c r="AY195" s="257" t="s">
        <v>241</v>
      </c>
    </row>
    <row r="196" s="13" customFormat="1">
      <c r="A196" s="13"/>
      <c r="B196" s="236"/>
      <c r="C196" s="237"/>
      <c r="D196" s="238" t="s">
        <v>252</v>
      </c>
      <c r="E196" s="239" t="s">
        <v>39</v>
      </c>
      <c r="F196" s="240" t="s">
        <v>11549</v>
      </c>
      <c r="G196" s="237"/>
      <c r="H196" s="239" t="s">
        <v>39</v>
      </c>
      <c r="I196" s="241"/>
      <c r="J196" s="237"/>
      <c r="K196" s="237"/>
      <c r="L196" s="242"/>
      <c r="M196" s="243"/>
      <c r="N196" s="244"/>
      <c r="O196" s="244"/>
      <c r="P196" s="244"/>
      <c r="Q196" s="244"/>
      <c r="R196" s="244"/>
      <c r="S196" s="244"/>
      <c r="T196" s="245"/>
      <c r="U196" s="13"/>
      <c r="V196" s="13"/>
      <c r="W196" s="13"/>
      <c r="X196" s="13"/>
      <c r="Y196" s="13"/>
      <c r="Z196" s="13"/>
      <c r="AA196" s="13"/>
      <c r="AB196" s="13"/>
      <c r="AC196" s="13"/>
      <c r="AD196" s="13"/>
      <c r="AE196" s="13"/>
      <c r="AT196" s="246" t="s">
        <v>252</v>
      </c>
      <c r="AU196" s="246" t="s">
        <v>93</v>
      </c>
      <c r="AV196" s="13" t="s">
        <v>23</v>
      </c>
      <c r="AW196" s="13" t="s">
        <v>46</v>
      </c>
      <c r="AX196" s="13" t="s">
        <v>85</v>
      </c>
      <c r="AY196" s="246" t="s">
        <v>241</v>
      </c>
    </row>
    <row r="197" s="14" customFormat="1">
      <c r="A197" s="14"/>
      <c r="B197" s="247"/>
      <c r="C197" s="248"/>
      <c r="D197" s="238" t="s">
        <v>252</v>
      </c>
      <c r="E197" s="249" t="s">
        <v>39</v>
      </c>
      <c r="F197" s="250" t="s">
        <v>1350</v>
      </c>
      <c r="G197" s="248"/>
      <c r="H197" s="251">
        <v>85</v>
      </c>
      <c r="I197" s="252"/>
      <c r="J197" s="248"/>
      <c r="K197" s="248"/>
      <c r="L197" s="253"/>
      <c r="M197" s="254"/>
      <c r="N197" s="255"/>
      <c r="O197" s="255"/>
      <c r="P197" s="255"/>
      <c r="Q197" s="255"/>
      <c r="R197" s="255"/>
      <c r="S197" s="255"/>
      <c r="T197" s="256"/>
      <c r="U197" s="14"/>
      <c r="V197" s="14"/>
      <c r="W197" s="14"/>
      <c r="X197" s="14"/>
      <c r="Y197" s="14"/>
      <c r="Z197" s="14"/>
      <c r="AA197" s="14"/>
      <c r="AB197" s="14"/>
      <c r="AC197" s="14"/>
      <c r="AD197" s="14"/>
      <c r="AE197" s="14"/>
      <c r="AT197" s="257" t="s">
        <v>252</v>
      </c>
      <c r="AU197" s="257" t="s">
        <v>93</v>
      </c>
      <c r="AV197" s="14" t="s">
        <v>93</v>
      </c>
      <c r="AW197" s="14" t="s">
        <v>46</v>
      </c>
      <c r="AX197" s="14" t="s">
        <v>85</v>
      </c>
      <c r="AY197" s="257" t="s">
        <v>241</v>
      </c>
    </row>
    <row r="198" s="13" customFormat="1">
      <c r="A198" s="13"/>
      <c r="B198" s="236"/>
      <c r="C198" s="237"/>
      <c r="D198" s="238" t="s">
        <v>252</v>
      </c>
      <c r="E198" s="239" t="s">
        <v>39</v>
      </c>
      <c r="F198" s="240" t="s">
        <v>11550</v>
      </c>
      <c r="G198" s="237"/>
      <c r="H198" s="239" t="s">
        <v>39</v>
      </c>
      <c r="I198" s="241"/>
      <c r="J198" s="237"/>
      <c r="K198" s="237"/>
      <c r="L198" s="242"/>
      <c r="M198" s="243"/>
      <c r="N198" s="244"/>
      <c r="O198" s="244"/>
      <c r="P198" s="244"/>
      <c r="Q198" s="244"/>
      <c r="R198" s="244"/>
      <c r="S198" s="244"/>
      <c r="T198" s="245"/>
      <c r="U198" s="13"/>
      <c r="V198" s="13"/>
      <c r="W198" s="13"/>
      <c r="X198" s="13"/>
      <c r="Y198" s="13"/>
      <c r="Z198" s="13"/>
      <c r="AA198" s="13"/>
      <c r="AB198" s="13"/>
      <c r="AC198" s="13"/>
      <c r="AD198" s="13"/>
      <c r="AE198" s="13"/>
      <c r="AT198" s="246" t="s">
        <v>252</v>
      </c>
      <c r="AU198" s="246" t="s">
        <v>93</v>
      </c>
      <c r="AV198" s="13" t="s">
        <v>23</v>
      </c>
      <c r="AW198" s="13" t="s">
        <v>46</v>
      </c>
      <c r="AX198" s="13" t="s">
        <v>85</v>
      </c>
      <c r="AY198" s="246" t="s">
        <v>241</v>
      </c>
    </row>
    <row r="199" s="13" customFormat="1">
      <c r="A199" s="13"/>
      <c r="B199" s="236"/>
      <c r="C199" s="237"/>
      <c r="D199" s="238" t="s">
        <v>252</v>
      </c>
      <c r="E199" s="239" t="s">
        <v>39</v>
      </c>
      <c r="F199" s="240" t="s">
        <v>11551</v>
      </c>
      <c r="G199" s="237"/>
      <c r="H199" s="239" t="s">
        <v>39</v>
      </c>
      <c r="I199" s="241"/>
      <c r="J199" s="237"/>
      <c r="K199" s="237"/>
      <c r="L199" s="242"/>
      <c r="M199" s="243"/>
      <c r="N199" s="244"/>
      <c r="O199" s="244"/>
      <c r="P199" s="244"/>
      <c r="Q199" s="244"/>
      <c r="R199" s="244"/>
      <c r="S199" s="244"/>
      <c r="T199" s="245"/>
      <c r="U199" s="13"/>
      <c r="V199" s="13"/>
      <c r="W199" s="13"/>
      <c r="X199" s="13"/>
      <c r="Y199" s="13"/>
      <c r="Z199" s="13"/>
      <c r="AA199" s="13"/>
      <c r="AB199" s="13"/>
      <c r="AC199" s="13"/>
      <c r="AD199" s="13"/>
      <c r="AE199" s="13"/>
      <c r="AT199" s="246" t="s">
        <v>252</v>
      </c>
      <c r="AU199" s="246" t="s">
        <v>93</v>
      </c>
      <c r="AV199" s="13" t="s">
        <v>23</v>
      </c>
      <c r="AW199" s="13" t="s">
        <v>46</v>
      </c>
      <c r="AX199" s="13" t="s">
        <v>85</v>
      </c>
      <c r="AY199" s="246" t="s">
        <v>241</v>
      </c>
    </row>
    <row r="200" s="13" customFormat="1">
      <c r="A200" s="13"/>
      <c r="B200" s="236"/>
      <c r="C200" s="237"/>
      <c r="D200" s="238" t="s">
        <v>252</v>
      </c>
      <c r="E200" s="239" t="s">
        <v>39</v>
      </c>
      <c r="F200" s="240" t="s">
        <v>11552</v>
      </c>
      <c r="G200" s="237"/>
      <c r="H200" s="239" t="s">
        <v>39</v>
      </c>
      <c r="I200" s="241"/>
      <c r="J200" s="237"/>
      <c r="K200" s="237"/>
      <c r="L200" s="242"/>
      <c r="M200" s="243"/>
      <c r="N200" s="244"/>
      <c r="O200" s="244"/>
      <c r="P200" s="244"/>
      <c r="Q200" s="244"/>
      <c r="R200" s="244"/>
      <c r="S200" s="244"/>
      <c r="T200" s="245"/>
      <c r="U200" s="13"/>
      <c r="V200" s="13"/>
      <c r="W200" s="13"/>
      <c r="X200" s="13"/>
      <c r="Y200" s="13"/>
      <c r="Z200" s="13"/>
      <c r="AA200" s="13"/>
      <c r="AB200" s="13"/>
      <c r="AC200" s="13"/>
      <c r="AD200" s="13"/>
      <c r="AE200" s="13"/>
      <c r="AT200" s="246" t="s">
        <v>252</v>
      </c>
      <c r="AU200" s="246" t="s">
        <v>93</v>
      </c>
      <c r="AV200" s="13" t="s">
        <v>23</v>
      </c>
      <c r="AW200" s="13" t="s">
        <v>46</v>
      </c>
      <c r="AX200" s="13" t="s">
        <v>85</v>
      </c>
      <c r="AY200" s="246" t="s">
        <v>241</v>
      </c>
    </row>
    <row r="201" s="14" customFormat="1">
      <c r="A201" s="14"/>
      <c r="B201" s="247"/>
      <c r="C201" s="248"/>
      <c r="D201" s="238" t="s">
        <v>252</v>
      </c>
      <c r="E201" s="249" t="s">
        <v>39</v>
      </c>
      <c r="F201" s="250" t="s">
        <v>11553</v>
      </c>
      <c r="G201" s="248"/>
      <c r="H201" s="251">
        <v>17.5</v>
      </c>
      <c r="I201" s="252"/>
      <c r="J201" s="248"/>
      <c r="K201" s="248"/>
      <c r="L201" s="253"/>
      <c r="M201" s="254"/>
      <c r="N201" s="255"/>
      <c r="O201" s="255"/>
      <c r="P201" s="255"/>
      <c r="Q201" s="255"/>
      <c r="R201" s="255"/>
      <c r="S201" s="255"/>
      <c r="T201" s="256"/>
      <c r="U201" s="14"/>
      <c r="V201" s="14"/>
      <c r="W201" s="14"/>
      <c r="X201" s="14"/>
      <c r="Y201" s="14"/>
      <c r="Z201" s="14"/>
      <c r="AA201" s="14"/>
      <c r="AB201" s="14"/>
      <c r="AC201" s="14"/>
      <c r="AD201" s="14"/>
      <c r="AE201" s="14"/>
      <c r="AT201" s="257" t="s">
        <v>252</v>
      </c>
      <c r="AU201" s="257" t="s">
        <v>93</v>
      </c>
      <c r="AV201" s="14" t="s">
        <v>93</v>
      </c>
      <c r="AW201" s="14" t="s">
        <v>46</v>
      </c>
      <c r="AX201" s="14" t="s">
        <v>85</v>
      </c>
      <c r="AY201" s="257" t="s">
        <v>241</v>
      </c>
    </row>
    <row r="202" s="15" customFormat="1">
      <c r="A202" s="15"/>
      <c r="B202" s="258"/>
      <c r="C202" s="259"/>
      <c r="D202" s="238" t="s">
        <v>252</v>
      </c>
      <c r="E202" s="260" t="s">
        <v>39</v>
      </c>
      <c r="F202" s="261" t="s">
        <v>274</v>
      </c>
      <c r="G202" s="259"/>
      <c r="H202" s="262">
        <v>102.90000000000001</v>
      </c>
      <c r="I202" s="263"/>
      <c r="J202" s="259"/>
      <c r="K202" s="259"/>
      <c r="L202" s="264"/>
      <c r="M202" s="265"/>
      <c r="N202" s="266"/>
      <c r="O202" s="266"/>
      <c r="P202" s="266"/>
      <c r="Q202" s="266"/>
      <c r="R202" s="266"/>
      <c r="S202" s="266"/>
      <c r="T202" s="267"/>
      <c r="U202" s="15"/>
      <c r="V202" s="15"/>
      <c r="W202" s="15"/>
      <c r="X202" s="15"/>
      <c r="Y202" s="15"/>
      <c r="Z202" s="15"/>
      <c r="AA202" s="15"/>
      <c r="AB202" s="15"/>
      <c r="AC202" s="15"/>
      <c r="AD202" s="15"/>
      <c r="AE202" s="15"/>
      <c r="AT202" s="268" t="s">
        <v>252</v>
      </c>
      <c r="AU202" s="268" t="s">
        <v>93</v>
      </c>
      <c r="AV202" s="15" t="s">
        <v>248</v>
      </c>
      <c r="AW202" s="15" t="s">
        <v>46</v>
      </c>
      <c r="AX202" s="15" t="s">
        <v>23</v>
      </c>
      <c r="AY202" s="268" t="s">
        <v>241</v>
      </c>
    </row>
    <row r="203" s="2" customFormat="1" ht="24.15" customHeight="1">
      <c r="A203" s="42"/>
      <c r="B203" s="43"/>
      <c r="C203" s="218" t="s">
        <v>7</v>
      </c>
      <c r="D203" s="218" t="s">
        <v>243</v>
      </c>
      <c r="E203" s="219" t="s">
        <v>11601</v>
      </c>
      <c r="F203" s="220" t="s">
        <v>11602</v>
      </c>
      <c r="G203" s="221" t="s">
        <v>145</v>
      </c>
      <c r="H203" s="222">
        <v>320</v>
      </c>
      <c r="I203" s="223"/>
      <c r="J203" s="224">
        <f>ROUND(I203*H203,2)</f>
        <v>0</v>
      </c>
      <c r="K203" s="220" t="s">
        <v>247</v>
      </c>
      <c r="L203" s="48"/>
      <c r="M203" s="225" t="s">
        <v>39</v>
      </c>
      <c r="N203" s="226" t="s">
        <v>56</v>
      </c>
      <c r="O203" s="88"/>
      <c r="P203" s="227">
        <f>O203*H203</f>
        <v>0</v>
      </c>
      <c r="Q203" s="227">
        <v>0</v>
      </c>
      <c r="R203" s="227">
        <f>Q203*H203</f>
        <v>0</v>
      </c>
      <c r="S203" s="227">
        <v>0</v>
      </c>
      <c r="T203" s="228">
        <f>S203*H203</f>
        <v>0</v>
      </c>
      <c r="U203" s="42"/>
      <c r="V203" s="42"/>
      <c r="W203" s="42"/>
      <c r="X203" s="42"/>
      <c r="Y203" s="42"/>
      <c r="Z203" s="42"/>
      <c r="AA203" s="42"/>
      <c r="AB203" s="42"/>
      <c r="AC203" s="42"/>
      <c r="AD203" s="42"/>
      <c r="AE203" s="42"/>
      <c r="AR203" s="229" t="s">
        <v>248</v>
      </c>
      <c r="AT203" s="229" t="s">
        <v>243</v>
      </c>
      <c r="AU203" s="229" t="s">
        <v>93</v>
      </c>
      <c r="AY203" s="20" t="s">
        <v>241</v>
      </c>
      <c r="BE203" s="230">
        <f>IF(N203="základní",J203,0)</f>
        <v>0</v>
      </c>
      <c r="BF203" s="230">
        <f>IF(N203="snížená",J203,0)</f>
        <v>0</v>
      </c>
      <c r="BG203" s="230">
        <f>IF(N203="zákl. přenesená",J203,0)</f>
        <v>0</v>
      </c>
      <c r="BH203" s="230">
        <f>IF(N203="sníž. přenesená",J203,0)</f>
        <v>0</v>
      </c>
      <c r="BI203" s="230">
        <f>IF(N203="nulová",J203,0)</f>
        <v>0</v>
      </c>
      <c r="BJ203" s="20" t="s">
        <v>23</v>
      </c>
      <c r="BK203" s="230">
        <f>ROUND(I203*H203,2)</f>
        <v>0</v>
      </c>
      <c r="BL203" s="20" t="s">
        <v>248</v>
      </c>
      <c r="BM203" s="229" t="s">
        <v>11603</v>
      </c>
    </row>
    <row r="204" s="2" customFormat="1">
      <c r="A204" s="42"/>
      <c r="B204" s="43"/>
      <c r="C204" s="44"/>
      <c r="D204" s="231" t="s">
        <v>250</v>
      </c>
      <c r="E204" s="44"/>
      <c r="F204" s="232" t="s">
        <v>11604</v>
      </c>
      <c r="G204" s="44"/>
      <c r="H204" s="44"/>
      <c r="I204" s="233"/>
      <c r="J204" s="44"/>
      <c r="K204" s="44"/>
      <c r="L204" s="48"/>
      <c r="M204" s="234"/>
      <c r="N204" s="235"/>
      <c r="O204" s="88"/>
      <c r="P204" s="88"/>
      <c r="Q204" s="88"/>
      <c r="R204" s="88"/>
      <c r="S204" s="88"/>
      <c r="T204" s="89"/>
      <c r="U204" s="42"/>
      <c r="V204" s="42"/>
      <c r="W204" s="42"/>
      <c r="X204" s="42"/>
      <c r="Y204" s="42"/>
      <c r="Z204" s="42"/>
      <c r="AA204" s="42"/>
      <c r="AB204" s="42"/>
      <c r="AC204" s="42"/>
      <c r="AD204" s="42"/>
      <c r="AE204" s="42"/>
      <c r="AT204" s="20" t="s">
        <v>250</v>
      </c>
      <c r="AU204" s="20" t="s">
        <v>93</v>
      </c>
    </row>
    <row r="205" s="13" customFormat="1">
      <c r="A205" s="13"/>
      <c r="B205" s="236"/>
      <c r="C205" s="237"/>
      <c r="D205" s="238" t="s">
        <v>252</v>
      </c>
      <c r="E205" s="239" t="s">
        <v>39</v>
      </c>
      <c r="F205" s="240" t="s">
        <v>11605</v>
      </c>
      <c r="G205" s="237"/>
      <c r="H205" s="239" t="s">
        <v>39</v>
      </c>
      <c r="I205" s="241"/>
      <c r="J205" s="237"/>
      <c r="K205" s="237"/>
      <c r="L205" s="242"/>
      <c r="M205" s="243"/>
      <c r="N205" s="244"/>
      <c r="O205" s="244"/>
      <c r="P205" s="244"/>
      <c r="Q205" s="244"/>
      <c r="R205" s="244"/>
      <c r="S205" s="244"/>
      <c r="T205" s="245"/>
      <c r="U205" s="13"/>
      <c r="V205" s="13"/>
      <c r="W205" s="13"/>
      <c r="X205" s="13"/>
      <c r="Y205" s="13"/>
      <c r="Z205" s="13"/>
      <c r="AA205" s="13"/>
      <c r="AB205" s="13"/>
      <c r="AC205" s="13"/>
      <c r="AD205" s="13"/>
      <c r="AE205" s="13"/>
      <c r="AT205" s="246" t="s">
        <v>252</v>
      </c>
      <c r="AU205" s="246" t="s">
        <v>93</v>
      </c>
      <c r="AV205" s="13" t="s">
        <v>23</v>
      </c>
      <c r="AW205" s="13" t="s">
        <v>46</v>
      </c>
      <c r="AX205" s="13" t="s">
        <v>85</v>
      </c>
      <c r="AY205" s="246" t="s">
        <v>241</v>
      </c>
    </row>
    <row r="206" s="13" customFormat="1">
      <c r="A206" s="13"/>
      <c r="B206" s="236"/>
      <c r="C206" s="237"/>
      <c r="D206" s="238" t="s">
        <v>252</v>
      </c>
      <c r="E206" s="239" t="s">
        <v>39</v>
      </c>
      <c r="F206" s="240" t="s">
        <v>11606</v>
      </c>
      <c r="G206" s="237"/>
      <c r="H206" s="239" t="s">
        <v>39</v>
      </c>
      <c r="I206" s="241"/>
      <c r="J206" s="237"/>
      <c r="K206" s="237"/>
      <c r="L206" s="242"/>
      <c r="M206" s="243"/>
      <c r="N206" s="244"/>
      <c r="O206" s="244"/>
      <c r="P206" s="244"/>
      <c r="Q206" s="244"/>
      <c r="R206" s="244"/>
      <c r="S206" s="244"/>
      <c r="T206" s="245"/>
      <c r="U206" s="13"/>
      <c r="V206" s="13"/>
      <c r="W206" s="13"/>
      <c r="X206" s="13"/>
      <c r="Y206" s="13"/>
      <c r="Z206" s="13"/>
      <c r="AA206" s="13"/>
      <c r="AB206" s="13"/>
      <c r="AC206" s="13"/>
      <c r="AD206" s="13"/>
      <c r="AE206" s="13"/>
      <c r="AT206" s="246" t="s">
        <v>252</v>
      </c>
      <c r="AU206" s="246" t="s">
        <v>93</v>
      </c>
      <c r="AV206" s="13" t="s">
        <v>23</v>
      </c>
      <c r="AW206" s="13" t="s">
        <v>46</v>
      </c>
      <c r="AX206" s="13" t="s">
        <v>85</v>
      </c>
      <c r="AY206" s="246" t="s">
        <v>241</v>
      </c>
    </row>
    <row r="207" s="14" customFormat="1">
      <c r="A207" s="14"/>
      <c r="B207" s="247"/>
      <c r="C207" s="248"/>
      <c r="D207" s="238" t="s">
        <v>252</v>
      </c>
      <c r="E207" s="249" t="s">
        <v>39</v>
      </c>
      <c r="F207" s="250" t="s">
        <v>3928</v>
      </c>
      <c r="G207" s="248"/>
      <c r="H207" s="251">
        <v>320</v>
      </c>
      <c r="I207" s="252"/>
      <c r="J207" s="248"/>
      <c r="K207" s="248"/>
      <c r="L207" s="253"/>
      <c r="M207" s="254"/>
      <c r="N207" s="255"/>
      <c r="O207" s="255"/>
      <c r="P207" s="255"/>
      <c r="Q207" s="255"/>
      <c r="R207" s="255"/>
      <c r="S207" s="255"/>
      <c r="T207" s="256"/>
      <c r="U207" s="14"/>
      <c r="V207" s="14"/>
      <c r="W207" s="14"/>
      <c r="X207" s="14"/>
      <c r="Y207" s="14"/>
      <c r="Z207" s="14"/>
      <c r="AA207" s="14"/>
      <c r="AB207" s="14"/>
      <c r="AC207" s="14"/>
      <c r="AD207" s="14"/>
      <c r="AE207" s="14"/>
      <c r="AT207" s="257" t="s">
        <v>252</v>
      </c>
      <c r="AU207" s="257" t="s">
        <v>93</v>
      </c>
      <c r="AV207" s="14" t="s">
        <v>93</v>
      </c>
      <c r="AW207" s="14" t="s">
        <v>46</v>
      </c>
      <c r="AX207" s="14" t="s">
        <v>23</v>
      </c>
      <c r="AY207" s="257" t="s">
        <v>241</v>
      </c>
    </row>
    <row r="208" s="2" customFormat="1" ht="24.15" customHeight="1">
      <c r="A208" s="42"/>
      <c r="B208" s="43"/>
      <c r="C208" s="218" t="s">
        <v>538</v>
      </c>
      <c r="D208" s="218" t="s">
        <v>243</v>
      </c>
      <c r="E208" s="219" t="s">
        <v>11607</v>
      </c>
      <c r="F208" s="220" t="s">
        <v>11608</v>
      </c>
      <c r="G208" s="221" t="s">
        <v>145</v>
      </c>
      <c r="H208" s="222">
        <v>530</v>
      </c>
      <c r="I208" s="223"/>
      <c r="J208" s="224">
        <f>ROUND(I208*H208,2)</f>
        <v>0</v>
      </c>
      <c r="K208" s="220" t="s">
        <v>247</v>
      </c>
      <c r="L208" s="48"/>
      <c r="M208" s="225" t="s">
        <v>39</v>
      </c>
      <c r="N208" s="226" t="s">
        <v>56</v>
      </c>
      <c r="O208" s="88"/>
      <c r="P208" s="227">
        <f>O208*H208</f>
        <v>0</v>
      </c>
      <c r="Q208" s="227">
        <v>0</v>
      </c>
      <c r="R208" s="227">
        <f>Q208*H208</f>
        <v>0</v>
      </c>
      <c r="S208" s="227">
        <v>0</v>
      </c>
      <c r="T208" s="228">
        <f>S208*H208</f>
        <v>0</v>
      </c>
      <c r="U208" s="42"/>
      <c r="V208" s="42"/>
      <c r="W208" s="42"/>
      <c r="X208" s="42"/>
      <c r="Y208" s="42"/>
      <c r="Z208" s="42"/>
      <c r="AA208" s="42"/>
      <c r="AB208" s="42"/>
      <c r="AC208" s="42"/>
      <c r="AD208" s="42"/>
      <c r="AE208" s="42"/>
      <c r="AR208" s="229" t="s">
        <v>248</v>
      </c>
      <c r="AT208" s="229" t="s">
        <v>243</v>
      </c>
      <c r="AU208" s="229" t="s">
        <v>93</v>
      </c>
      <c r="AY208" s="20" t="s">
        <v>241</v>
      </c>
      <c r="BE208" s="230">
        <f>IF(N208="základní",J208,0)</f>
        <v>0</v>
      </c>
      <c r="BF208" s="230">
        <f>IF(N208="snížená",J208,0)</f>
        <v>0</v>
      </c>
      <c r="BG208" s="230">
        <f>IF(N208="zákl. přenesená",J208,0)</f>
        <v>0</v>
      </c>
      <c r="BH208" s="230">
        <f>IF(N208="sníž. přenesená",J208,0)</f>
        <v>0</v>
      </c>
      <c r="BI208" s="230">
        <f>IF(N208="nulová",J208,0)</f>
        <v>0</v>
      </c>
      <c r="BJ208" s="20" t="s">
        <v>23</v>
      </c>
      <c r="BK208" s="230">
        <f>ROUND(I208*H208,2)</f>
        <v>0</v>
      </c>
      <c r="BL208" s="20" t="s">
        <v>248</v>
      </c>
      <c r="BM208" s="229" t="s">
        <v>11609</v>
      </c>
    </row>
    <row r="209" s="2" customFormat="1">
      <c r="A209" s="42"/>
      <c r="B209" s="43"/>
      <c r="C209" s="44"/>
      <c r="D209" s="231" t="s">
        <v>250</v>
      </c>
      <c r="E209" s="44"/>
      <c r="F209" s="232" t="s">
        <v>11610</v>
      </c>
      <c r="G209" s="44"/>
      <c r="H209" s="44"/>
      <c r="I209" s="233"/>
      <c r="J209" s="44"/>
      <c r="K209" s="44"/>
      <c r="L209" s="48"/>
      <c r="M209" s="234"/>
      <c r="N209" s="235"/>
      <c r="O209" s="88"/>
      <c r="P209" s="88"/>
      <c r="Q209" s="88"/>
      <c r="R209" s="88"/>
      <c r="S209" s="88"/>
      <c r="T209" s="89"/>
      <c r="U209" s="42"/>
      <c r="V209" s="42"/>
      <c r="W209" s="42"/>
      <c r="X209" s="42"/>
      <c r="Y209" s="42"/>
      <c r="Z209" s="42"/>
      <c r="AA209" s="42"/>
      <c r="AB209" s="42"/>
      <c r="AC209" s="42"/>
      <c r="AD209" s="42"/>
      <c r="AE209" s="42"/>
      <c r="AT209" s="20" t="s">
        <v>250</v>
      </c>
      <c r="AU209" s="20" t="s">
        <v>93</v>
      </c>
    </row>
    <row r="210" s="13" customFormat="1">
      <c r="A210" s="13"/>
      <c r="B210" s="236"/>
      <c r="C210" s="237"/>
      <c r="D210" s="238" t="s">
        <v>252</v>
      </c>
      <c r="E210" s="239" t="s">
        <v>39</v>
      </c>
      <c r="F210" s="240" t="s">
        <v>11611</v>
      </c>
      <c r="G210" s="237"/>
      <c r="H210" s="239" t="s">
        <v>39</v>
      </c>
      <c r="I210" s="241"/>
      <c r="J210" s="237"/>
      <c r="K210" s="237"/>
      <c r="L210" s="242"/>
      <c r="M210" s="243"/>
      <c r="N210" s="244"/>
      <c r="O210" s="244"/>
      <c r="P210" s="244"/>
      <c r="Q210" s="244"/>
      <c r="R210" s="244"/>
      <c r="S210" s="244"/>
      <c r="T210" s="245"/>
      <c r="U210" s="13"/>
      <c r="V210" s="13"/>
      <c r="W210" s="13"/>
      <c r="X210" s="13"/>
      <c r="Y210" s="13"/>
      <c r="Z210" s="13"/>
      <c r="AA210" s="13"/>
      <c r="AB210" s="13"/>
      <c r="AC210" s="13"/>
      <c r="AD210" s="13"/>
      <c r="AE210" s="13"/>
      <c r="AT210" s="246" t="s">
        <v>252</v>
      </c>
      <c r="AU210" s="246" t="s">
        <v>93</v>
      </c>
      <c r="AV210" s="13" t="s">
        <v>23</v>
      </c>
      <c r="AW210" s="13" t="s">
        <v>46</v>
      </c>
      <c r="AX210" s="13" t="s">
        <v>85</v>
      </c>
      <c r="AY210" s="246" t="s">
        <v>241</v>
      </c>
    </row>
    <row r="211" s="14" customFormat="1">
      <c r="A211" s="14"/>
      <c r="B211" s="247"/>
      <c r="C211" s="248"/>
      <c r="D211" s="238" t="s">
        <v>252</v>
      </c>
      <c r="E211" s="249" t="s">
        <v>39</v>
      </c>
      <c r="F211" s="250" t="s">
        <v>5481</v>
      </c>
      <c r="G211" s="248"/>
      <c r="H211" s="251">
        <v>530</v>
      </c>
      <c r="I211" s="252"/>
      <c r="J211" s="248"/>
      <c r="K211" s="248"/>
      <c r="L211" s="253"/>
      <c r="M211" s="254"/>
      <c r="N211" s="255"/>
      <c r="O211" s="255"/>
      <c r="P211" s="255"/>
      <c r="Q211" s="255"/>
      <c r="R211" s="255"/>
      <c r="S211" s="255"/>
      <c r="T211" s="256"/>
      <c r="U211" s="14"/>
      <c r="V211" s="14"/>
      <c r="W211" s="14"/>
      <c r="X211" s="14"/>
      <c r="Y211" s="14"/>
      <c r="Z211" s="14"/>
      <c r="AA211" s="14"/>
      <c r="AB211" s="14"/>
      <c r="AC211" s="14"/>
      <c r="AD211" s="14"/>
      <c r="AE211" s="14"/>
      <c r="AT211" s="257" t="s">
        <v>252</v>
      </c>
      <c r="AU211" s="257" t="s">
        <v>93</v>
      </c>
      <c r="AV211" s="14" t="s">
        <v>93</v>
      </c>
      <c r="AW211" s="14" t="s">
        <v>46</v>
      </c>
      <c r="AX211" s="14" t="s">
        <v>23</v>
      </c>
      <c r="AY211" s="257" t="s">
        <v>241</v>
      </c>
    </row>
    <row r="212" s="2" customFormat="1" ht="16.5" customHeight="1">
      <c r="A212" s="42"/>
      <c r="B212" s="43"/>
      <c r="C212" s="280" t="s">
        <v>546</v>
      </c>
      <c r="D212" s="280" t="s">
        <v>463</v>
      </c>
      <c r="E212" s="281" t="s">
        <v>11612</v>
      </c>
      <c r="F212" s="282" t="s">
        <v>11613</v>
      </c>
      <c r="G212" s="283" t="s">
        <v>430</v>
      </c>
      <c r="H212" s="284">
        <v>143.09999999999999</v>
      </c>
      <c r="I212" s="285"/>
      <c r="J212" s="286">
        <f>ROUND(I212*H212,2)</f>
        <v>0</v>
      </c>
      <c r="K212" s="282" t="s">
        <v>247</v>
      </c>
      <c r="L212" s="287"/>
      <c r="M212" s="288" t="s">
        <v>39</v>
      </c>
      <c r="N212" s="289" t="s">
        <v>56</v>
      </c>
      <c r="O212" s="88"/>
      <c r="P212" s="227">
        <f>O212*H212</f>
        <v>0</v>
      </c>
      <c r="Q212" s="227">
        <v>1</v>
      </c>
      <c r="R212" s="227">
        <f>Q212*H212</f>
        <v>143.09999999999999</v>
      </c>
      <c r="S212" s="227">
        <v>0</v>
      </c>
      <c r="T212" s="228">
        <f>S212*H212</f>
        <v>0</v>
      </c>
      <c r="U212" s="42"/>
      <c r="V212" s="42"/>
      <c r="W212" s="42"/>
      <c r="X212" s="42"/>
      <c r="Y212" s="42"/>
      <c r="Z212" s="42"/>
      <c r="AA212" s="42"/>
      <c r="AB212" s="42"/>
      <c r="AC212" s="42"/>
      <c r="AD212" s="42"/>
      <c r="AE212" s="42"/>
      <c r="AR212" s="229" t="s">
        <v>321</v>
      </c>
      <c r="AT212" s="229" t="s">
        <v>463</v>
      </c>
      <c r="AU212" s="229" t="s">
        <v>93</v>
      </c>
      <c r="AY212" s="20" t="s">
        <v>241</v>
      </c>
      <c r="BE212" s="230">
        <f>IF(N212="základní",J212,0)</f>
        <v>0</v>
      </c>
      <c r="BF212" s="230">
        <f>IF(N212="snížená",J212,0)</f>
        <v>0</v>
      </c>
      <c r="BG212" s="230">
        <f>IF(N212="zákl. přenesená",J212,0)</f>
        <v>0</v>
      </c>
      <c r="BH212" s="230">
        <f>IF(N212="sníž. přenesená",J212,0)</f>
        <v>0</v>
      </c>
      <c r="BI212" s="230">
        <f>IF(N212="nulová",J212,0)</f>
        <v>0</v>
      </c>
      <c r="BJ212" s="20" t="s">
        <v>23</v>
      </c>
      <c r="BK212" s="230">
        <f>ROUND(I212*H212,2)</f>
        <v>0</v>
      </c>
      <c r="BL212" s="20" t="s">
        <v>248</v>
      </c>
      <c r="BM212" s="229" t="s">
        <v>11614</v>
      </c>
    </row>
    <row r="213" s="14" customFormat="1">
      <c r="A213" s="14"/>
      <c r="B213" s="247"/>
      <c r="C213" s="248"/>
      <c r="D213" s="238" t="s">
        <v>252</v>
      </c>
      <c r="E213" s="249" t="s">
        <v>39</v>
      </c>
      <c r="F213" s="250" t="s">
        <v>11615</v>
      </c>
      <c r="G213" s="248"/>
      <c r="H213" s="251">
        <v>79.5</v>
      </c>
      <c r="I213" s="252"/>
      <c r="J213" s="248"/>
      <c r="K213" s="248"/>
      <c r="L213" s="253"/>
      <c r="M213" s="254"/>
      <c r="N213" s="255"/>
      <c r="O213" s="255"/>
      <c r="P213" s="255"/>
      <c r="Q213" s="255"/>
      <c r="R213" s="255"/>
      <c r="S213" s="255"/>
      <c r="T213" s="256"/>
      <c r="U213" s="14"/>
      <c r="V213" s="14"/>
      <c r="W213" s="14"/>
      <c r="X213" s="14"/>
      <c r="Y213" s="14"/>
      <c r="Z213" s="14"/>
      <c r="AA213" s="14"/>
      <c r="AB213" s="14"/>
      <c r="AC213" s="14"/>
      <c r="AD213" s="14"/>
      <c r="AE213" s="14"/>
      <c r="AT213" s="257" t="s">
        <v>252</v>
      </c>
      <c r="AU213" s="257" t="s">
        <v>93</v>
      </c>
      <c r="AV213" s="14" t="s">
        <v>93</v>
      </c>
      <c r="AW213" s="14" t="s">
        <v>46</v>
      </c>
      <c r="AX213" s="14" t="s">
        <v>85</v>
      </c>
      <c r="AY213" s="257" t="s">
        <v>241</v>
      </c>
    </row>
    <row r="214" s="14" customFormat="1">
      <c r="A214" s="14"/>
      <c r="B214" s="247"/>
      <c r="C214" s="248"/>
      <c r="D214" s="238" t="s">
        <v>252</v>
      </c>
      <c r="E214" s="249" t="s">
        <v>39</v>
      </c>
      <c r="F214" s="250" t="s">
        <v>11616</v>
      </c>
      <c r="G214" s="248"/>
      <c r="H214" s="251">
        <v>143.09999999999999</v>
      </c>
      <c r="I214" s="252"/>
      <c r="J214" s="248"/>
      <c r="K214" s="248"/>
      <c r="L214" s="253"/>
      <c r="M214" s="254"/>
      <c r="N214" s="255"/>
      <c r="O214" s="255"/>
      <c r="P214" s="255"/>
      <c r="Q214" s="255"/>
      <c r="R214" s="255"/>
      <c r="S214" s="255"/>
      <c r="T214" s="256"/>
      <c r="U214" s="14"/>
      <c r="V214" s="14"/>
      <c r="W214" s="14"/>
      <c r="X214" s="14"/>
      <c r="Y214" s="14"/>
      <c r="Z214" s="14"/>
      <c r="AA214" s="14"/>
      <c r="AB214" s="14"/>
      <c r="AC214" s="14"/>
      <c r="AD214" s="14"/>
      <c r="AE214" s="14"/>
      <c r="AT214" s="257" t="s">
        <v>252</v>
      </c>
      <c r="AU214" s="257" t="s">
        <v>93</v>
      </c>
      <c r="AV214" s="14" t="s">
        <v>93</v>
      </c>
      <c r="AW214" s="14" t="s">
        <v>46</v>
      </c>
      <c r="AX214" s="14" t="s">
        <v>23</v>
      </c>
      <c r="AY214" s="257" t="s">
        <v>241</v>
      </c>
    </row>
    <row r="215" s="2" customFormat="1" ht="24.15" customHeight="1">
      <c r="A215" s="42"/>
      <c r="B215" s="43"/>
      <c r="C215" s="218" t="s">
        <v>553</v>
      </c>
      <c r="D215" s="218" t="s">
        <v>243</v>
      </c>
      <c r="E215" s="219" t="s">
        <v>11617</v>
      </c>
      <c r="F215" s="220" t="s">
        <v>11618</v>
      </c>
      <c r="G215" s="221" t="s">
        <v>145</v>
      </c>
      <c r="H215" s="222">
        <v>850</v>
      </c>
      <c r="I215" s="223"/>
      <c r="J215" s="224">
        <f>ROUND(I215*H215,2)</f>
        <v>0</v>
      </c>
      <c r="K215" s="220" t="s">
        <v>247</v>
      </c>
      <c r="L215" s="48"/>
      <c r="M215" s="225" t="s">
        <v>39</v>
      </c>
      <c r="N215" s="226" t="s">
        <v>56</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248</v>
      </c>
      <c r="AT215" s="229" t="s">
        <v>243</v>
      </c>
      <c r="AU215" s="229" t="s">
        <v>93</v>
      </c>
      <c r="AY215" s="20" t="s">
        <v>241</v>
      </c>
      <c r="BE215" s="230">
        <f>IF(N215="základní",J215,0)</f>
        <v>0</v>
      </c>
      <c r="BF215" s="230">
        <f>IF(N215="snížená",J215,0)</f>
        <v>0</v>
      </c>
      <c r="BG215" s="230">
        <f>IF(N215="zákl. přenesená",J215,0)</f>
        <v>0</v>
      </c>
      <c r="BH215" s="230">
        <f>IF(N215="sníž. přenesená",J215,0)</f>
        <v>0</v>
      </c>
      <c r="BI215" s="230">
        <f>IF(N215="nulová",J215,0)</f>
        <v>0</v>
      </c>
      <c r="BJ215" s="20" t="s">
        <v>23</v>
      </c>
      <c r="BK215" s="230">
        <f>ROUND(I215*H215,2)</f>
        <v>0</v>
      </c>
      <c r="BL215" s="20" t="s">
        <v>248</v>
      </c>
      <c r="BM215" s="229" t="s">
        <v>11619</v>
      </c>
    </row>
    <row r="216" s="2" customFormat="1">
      <c r="A216" s="42"/>
      <c r="B216" s="43"/>
      <c r="C216" s="44"/>
      <c r="D216" s="231" t="s">
        <v>250</v>
      </c>
      <c r="E216" s="44"/>
      <c r="F216" s="232" t="s">
        <v>11620</v>
      </c>
      <c r="G216" s="44"/>
      <c r="H216" s="44"/>
      <c r="I216" s="233"/>
      <c r="J216" s="44"/>
      <c r="K216" s="44"/>
      <c r="L216" s="48"/>
      <c r="M216" s="234"/>
      <c r="N216" s="235"/>
      <c r="O216" s="88"/>
      <c r="P216" s="88"/>
      <c r="Q216" s="88"/>
      <c r="R216" s="88"/>
      <c r="S216" s="88"/>
      <c r="T216" s="89"/>
      <c r="U216" s="42"/>
      <c r="V216" s="42"/>
      <c r="W216" s="42"/>
      <c r="X216" s="42"/>
      <c r="Y216" s="42"/>
      <c r="Z216" s="42"/>
      <c r="AA216" s="42"/>
      <c r="AB216" s="42"/>
      <c r="AC216" s="42"/>
      <c r="AD216" s="42"/>
      <c r="AE216" s="42"/>
      <c r="AT216" s="20" t="s">
        <v>250</v>
      </c>
      <c r="AU216" s="20" t="s">
        <v>93</v>
      </c>
    </row>
    <row r="217" s="14" customFormat="1">
      <c r="A217" s="14"/>
      <c r="B217" s="247"/>
      <c r="C217" s="248"/>
      <c r="D217" s="238" t="s">
        <v>252</v>
      </c>
      <c r="E217" s="249" t="s">
        <v>39</v>
      </c>
      <c r="F217" s="250" t="s">
        <v>11621</v>
      </c>
      <c r="G217" s="248"/>
      <c r="H217" s="251">
        <v>850</v>
      </c>
      <c r="I217" s="252"/>
      <c r="J217" s="248"/>
      <c r="K217" s="248"/>
      <c r="L217" s="253"/>
      <c r="M217" s="254"/>
      <c r="N217" s="255"/>
      <c r="O217" s="255"/>
      <c r="P217" s="255"/>
      <c r="Q217" s="255"/>
      <c r="R217" s="255"/>
      <c r="S217" s="255"/>
      <c r="T217" s="256"/>
      <c r="U217" s="14"/>
      <c r="V217" s="14"/>
      <c r="W217" s="14"/>
      <c r="X217" s="14"/>
      <c r="Y217" s="14"/>
      <c r="Z217" s="14"/>
      <c r="AA217" s="14"/>
      <c r="AB217" s="14"/>
      <c r="AC217" s="14"/>
      <c r="AD217" s="14"/>
      <c r="AE217" s="14"/>
      <c r="AT217" s="257" t="s">
        <v>252</v>
      </c>
      <c r="AU217" s="257" t="s">
        <v>93</v>
      </c>
      <c r="AV217" s="14" t="s">
        <v>93</v>
      </c>
      <c r="AW217" s="14" t="s">
        <v>46</v>
      </c>
      <c r="AX217" s="14" t="s">
        <v>23</v>
      </c>
      <c r="AY217" s="257" t="s">
        <v>241</v>
      </c>
    </row>
    <row r="218" s="2" customFormat="1" ht="16.5" customHeight="1">
      <c r="A218" s="42"/>
      <c r="B218" s="43"/>
      <c r="C218" s="280" t="s">
        <v>558</v>
      </c>
      <c r="D218" s="280" t="s">
        <v>463</v>
      </c>
      <c r="E218" s="281" t="s">
        <v>11622</v>
      </c>
      <c r="F218" s="282" t="s">
        <v>11623</v>
      </c>
      <c r="G218" s="283" t="s">
        <v>2199</v>
      </c>
      <c r="H218" s="284">
        <v>29.75</v>
      </c>
      <c r="I218" s="285"/>
      <c r="J218" s="286">
        <f>ROUND(I218*H218,2)</f>
        <v>0</v>
      </c>
      <c r="K218" s="282" t="s">
        <v>247</v>
      </c>
      <c r="L218" s="287"/>
      <c r="M218" s="288" t="s">
        <v>39</v>
      </c>
      <c r="N218" s="289" t="s">
        <v>56</v>
      </c>
      <c r="O218" s="88"/>
      <c r="P218" s="227">
        <f>O218*H218</f>
        <v>0</v>
      </c>
      <c r="Q218" s="227">
        <v>0.001</v>
      </c>
      <c r="R218" s="227">
        <f>Q218*H218</f>
        <v>0.029750000000000002</v>
      </c>
      <c r="S218" s="227">
        <v>0</v>
      </c>
      <c r="T218" s="228">
        <f>S218*H218</f>
        <v>0</v>
      </c>
      <c r="U218" s="42"/>
      <c r="V218" s="42"/>
      <c r="W218" s="42"/>
      <c r="X218" s="42"/>
      <c r="Y218" s="42"/>
      <c r="Z218" s="42"/>
      <c r="AA218" s="42"/>
      <c r="AB218" s="42"/>
      <c r="AC218" s="42"/>
      <c r="AD218" s="42"/>
      <c r="AE218" s="42"/>
      <c r="AR218" s="229" t="s">
        <v>321</v>
      </c>
      <c r="AT218" s="229" t="s">
        <v>463</v>
      </c>
      <c r="AU218" s="229" t="s">
        <v>93</v>
      </c>
      <c r="AY218" s="20" t="s">
        <v>241</v>
      </c>
      <c r="BE218" s="230">
        <f>IF(N218="základní",J218,0)</f>
        <v>0</v>
      </c>
      <c r="BF218" s="230">
        <f>IF(N218="snížená",J218,0)</f>
        <v>0</v>
      </c>
      <c r="BG218" s="230">
        <f>IF(N218="zákl. přenesená",J218,0)</f>
        <v>0</v>
      </c>
      <c r="BH218" s="230">
        <f>IF(N218="sníž. přenesená",J218,0)</f>
        <v>0</v>
      </c>
      <c r="BI218" s="230">
        <f>IF(N218="nulová",J218,0)</f>
        <v>0</v>
      </c>
      <c r="BJ218" s="20" t="s">
        <v>23</v>
      </c>
      <c r="BK218" s="230">
        <f>ROUND(I218*H218,2)</f>
        <v>0</v>
      </c>
      <c r="BL218" s="20" t="s">
        <v>248</v>
      </c>
      <c r="BM218" s="229" t="s">
        <v>11624</v>
      </c>
    </row>
    <row r="219" s="14" customFormat="1">
      <c r="A219" s="14"/>
      <c r="B219" s="247"/>
      <c r="C219" s="248"/>
      <c r="D219" s="238" t="s">
        <v>252</v>
      </c>
      <c r="E219" s="249" t="s">
        <v>39</v>
      </c>
      <c r="F219" s="250" t="s">
        <v>11625</v>
      </c>
      <c r="G219" s="248"/>
      <c r="H219" s="251">
        <v>29.75</v>
      </c>
      <c r="I219" s="252"/>
      <c r="J219" s="248"/>
      <c r="K219" s="248"/>
      <c r="L219" s="253"/>
      <c r="M219" s="254"/>
      <c r="N219" s="255"/>
      <c r="O219" s="255"/>
      <c r="P219" s="255"/>
      <c r="Q219" s="255"/>
      <c r="R219" s="255"/>
      <c r="S219" s="255"/>
      <c r="T219" s="256"/>
      <c r="U219" s="14"/>
      <c r="V219" s="14"/>
      <c r="W219" s="14"/>
      <c r="X219" s="14"/>
      <c r="Y219" s="14"/>
      <c r="Z219" s="14"/>
      <c r="AA219" s="14"/>
      <c r="AB219" s="14"/>
      <c r="AC219" s="14"/>
      <c r="AD219" s="14"/>
      <c r="AE219" s="14"/>
      <c r="AT219" s="257" t="s">
        <v>252</v>
      </c>
      <c r="AU219" s="257" t="s">
        <v>93</v>
      </c>
      <c r="AV219" s="14" t="s">
        <v>93</v>
      </c>
      <c r="AW219" s="14" t="s">
        <v>46</v>
      </c>
      <c r="AX219" s="14" t="s">
        <v>23</v>
      </c>
      <c r="AY219" s="257" t="s">
        <v>241</v>
      </c>
    </row>
    <row r="220" s="2" customFormat="1" ht="21.75" customHeight="1">
      <c r="A220" s="42"/>
      <c r="B220" s="43"/>
      <c r="C220" s="218" t="s">
        <v>569</v>
      </c>
      <c r="D220" s="218" t="s">
        <v>243</v>
      </c>
      <c r="E220" s="219" t="s">
        <v>11626</v>
      </c>
      <c r="F220" s="220" t="s">
        <v>11627</v>
      </c>
      <c r="G220" s="221" t="s">
        <v>145</v>
      </c>
      <c r="H220" s="222">
        <v>402.75</v>
      </c>
      <c r="I220" s="223"/>
      <c r="J220" s="224">
        <f>ROUND(I220*H220,2)</f>
        <v>0</v>
      </c>
      <c r="K220" s="220" t="s">
        <v>247</v>
      </c>
      <c r="L220" s="48"/>
      <c r="M220" s="225" t="s">
        <v>39</v>
      </c>
      <c r="N220" s="226" t="s">
        <v>56</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248</v>
      </c>
      <c r="AT220" s="229" t="s">
        <v>243</v>
      </c>
      <c r="AU220" s="229" t="s">
        <v>93</v>
      </c>
      <c r="AY220" s="20" t="s">
        <v>241</v>
      </c>
      <c r="BE220" s="230">
        <f>IF(N220="základní",J220,0)</f>
        <v>0</v>
      </c>
      <c r="BF220" s="230">
        <f>IF(N220="snížená",J220,0)</f>
        <v>0</v>
      </c>
      <c r="BG220" s="230">
        <f>IF(N220="zákl. přenesená",J220,0)</f>
        <v>0</v>
      </c>
      <c r="BH220" s="230">
        <f>IF(N220="sníž. přenesená",J220,0)</f>
        <v>0</v>
      </c>
      <c r="BI220" s="230">
        <f>IF(N220="nulová",J220,0)</f>
        <v>0</v>
      </c>
      <c r="BJ220" s="20" t="s">
        <v>23</v>
      </c>
      <c r="BK220" s="230">
        <f>ROUND(I220*H220,2)</f>
        <v>0</v>
      </c>
      <c r="BL220" s="20" t="s">
        <v>248</v>
      </c>
      <c r="BM220" s="229" t="s">
        <v>11628</v>
      </c>
    </row>
    <row r="221" s="2" customFormat="1">
      <c r="A221" s="42"/>
      <c r="B221" s="43"/>
      <c r="C221" s="44"/>
      <c r="D221" s="231" t="s">
        <v>250</v>
      </c>
      <c r="E221" s="44"/>
      <c r="F221" s="232" t="s">
        <v>11629</v>
      </c>
      <c r="G221" s="44"/>
      <c r="H221" s="44"/>
      <c r="I221" s="233"/>
      <c r="J221" s="44"/>
      <c r="K221" s="44"/>
      <c r="L221" s="48"/>
      <c r="M221" s="234"/>
      <c r="N221" s="235"/>
      <c r="O221" s="88"/>
      <c r="P221" s="88"/>
      <c r="Q221" s="88"/>
      <c r="R221" s="88"/>
      <c r="S221" s="88"/>
      <c r="T221" s="89"/>
      <c r="U221" s="42"/>
      <c r="V221" s="42"/>
      <c r="W221" s="42"/>
      <c r="X221" s="42"/>
      <c r="Y221" s="42"/>
      <c r="Z221" s="42"/>
      <c r="AA221" s="42"/>
      <c r="AB221" s="42"/>
      <c r="AC221" s="42"/>
      <c r="AD221" s="42"/>
      <c r="AE221" s="42"/>
      <c r="AT221" s="20" t="s">
        <v>250</v>
      </c>
      <c r="AU221" s="20" t="s">
        <v>93</v>
      </c>
    </row>
    <row r="222" s="13" customFormat="1">
      <c r="A222" s="13"/>
      <c r="B222" s="236"/>
      <c r="C222" s="237"/>
      <c r="D222" s="238" t="s">
        <v>252</v>
      </c>
      <c r="E222" s="239" t="s">
        <v>39</v>
      </c>
      <c r="F222" s="240" t="s">
        <v>11630</v>
      </c>
      <c r="G222" s="237"/>
      <c r="H222" s="239" t="s">
        <v>39</v>
      </c>
      <c r="I222" s="241"/>
      <c r="J222" s="237"/>
      <c r="K222" s="237"/>
      <c r="L222" s="242"/>
      <c r="M222" s="243"/>
      <c r="N222" s="244"/>
      <c r="O222" s="244"/>
      <c r="P222" s="244"/>
      <c r="Q222" s="244"/>
      <c r="R222" s="244"/>
      <c r="S222" s="244"/>
      <c r="T222" s="245"/>
      <c r="U222" s="13"/>
      <c r="V222" s="13"/>
      <c r="W222" s="13"/>
      <c r="X222" s="13"/>
      <c r="Y222" s="13"/>
      <c r="Z222" s="13"/>
      <c r="AA222" s="13"/>
      <c r="AB222" s="13"/>
      <c r="AC222" s="13"/>
      <c r="AD222" s="13"/>
      <c r="AE222" s="13"/>
      <c r="AT222" s="246" t="s">
        <v>252</v>
      </c>
      <c r="AU222" s="246" t="s">
        <v>93</v>
      </c>
      <c r="AV222" s="13" t="s">
        <v>23</v>
      </c>
      <c r="AW222" s="13" t="s">
        <v>46</v>
      </c>
      <c r="AX222" s="13" t="s">
        <v>85</v>
      </c>
      <c r="AY222" s="246" t="s">
        <v>241</v>
      </c>
    </row>
    <row r="223" s="14" customFormat="1">
      <c r="A223" s="14"/>
      <c r="B223" s="247"/>
      <c r="C223" s="248"/>
      <c r="D223" s="238" t="s">
        <v>252</v>
      </c>
      <c r="E223" s="249" t="s">
        <v>39</v>
      </c>
      <c r="F223" s="250" t="s">
        <v>11631</v>
      </c>
      <c r="G223" s="248"/>
      <c r="H223" s="251">
        <v>63</v>
      </c>
      <c r="I223" s="252"/>
      <c r="J223" s="248"/>
      <c r="K223" s="248"/>
      <c r="L223" s="253"/>
      <c r="M223" s="254"/>
      <c r="N223" s="255"/>
      <c r="O223" s="255"/>
      <c r="P223" s="255"/>
      <c r="Q223" s="255"/>
      <c r="R223" s="255"/>
      <c r="S223" s="255"/>
      <c r="T223" s="256"/>
      <c r="U223" s="14"/>
      <c r="V223" s="14"/>
      <c r="W223" s="14"/>
      <c r="X223" s="14"/>
      <c r="Y223" s="14"/>
      <c r="Z223" s="14"/>
      <c r="AA223" s="14"/>
      <c r="AB223" s="14"/>
      <c r="AC223" s="14"/>
      <c r="AD223" s="14"/>
      <c r="AE223" s="14"/>
      <c r="AT223" s="257" t="s">
        <v>252</v>
      </c>
      <c r="AU223" s="257" t="s">
        <v>93</v>
      </c>
      <c r="AV223" s="14" t="s">
        <v>93</v>
      </c>
      <c r="AW223" s="14" t="s">
        <v>46</v>
      </c>
      <c r="AX223" s="14" t="s">
        <v>85</v>
      </c>
      <c r="AY223" s="257" t="s">
        <v>241</v>
      </c>
    </row>
    <row r="224" s="13" customFormat="1">
      <c r="A224" s="13"/>
      <c r="B224" s="236"/>
      <c r="C224" s="237"/>
      <c r="D224" s="238" t="s">
        <v>252</v>
      </c>
      <c r="E224" s="239" t="s">
        <v>39</v>
      </c>
      <c r="F224" s="240" t="s">
        <v>11632</v>
      </c>
      <c r="G224" s="237"/>
      <c r="H224" s="239" t="s">
        <v>39</v>
      </c>
      <c r="I224" s="241"/>
      <c r="J224" s="237"/>
      <c r="K224" s="237"/>
      <c r="L224" s="242"/>
      <c r="M224" s="243"/>
      <c r="N224" s="244"/>
      <c r="O224" s="244"/>
      <c r="P224" s="244"/>
      <c r="Q224" s="244"/>
      <c r="R224" s="244"/>
      <c r="S224" s="244"/>
      <c r="T224" s="245"/>
      <c r="U224" s="13"/>
      <c r="V224" s="13"/>
      <c r="W224" s="13"/>
      <c r="X224" s="13"/>
      <c r="Y224" s="13"/>
      <c r="Z224" s="13"/>
      <c r="AA224" s="13"/>
      <c r="AB224" s="13"/>
      <c r="AC224" s="13"/>
      <c r="AD224" s="13"/>
      <c r="AE224" s="13"/>
      <c r="AT224" s="246" t="s">
        <v>252</v>
      </c>
      <c r="AU224" s="246" t="s">
        <v>93</v>
      </c>
      <c r="AV224" s="13" t="s">
        <v>23</v>
      </c>
      <c r="AW224" s="13" t="s">
        <v>46</v>
      </c>
      <c r="AX224" s="13" t="s">
        <v>85</v>
      </c>
      <c r="AY224" s="246" t="s">
        <v>241</v>
      </c>
    </row>
    <row r="225" s="14" customFormat="1">
      <c r="A225" s="14"/>
      <c r="B225" s="247"/>
      <c r="C225" s="248"/>
      <c r="D225" s="238" t="s">
        <v>252</v>
      </c>
      <c r="E225" s="249" t="s">
        <v>39</v>
      </c>
      <c r="F225" s="250" t="s">
        <v>11633</v>
      </c>
      <c r="G225" s="248"/>
      <c r="H225" s="251">
        <v>309.75</v>
      </c>
      <c r="I225" s="252"/>
      <c r="J225" s="248"/>
      <c r="K225" s="248"/>
      <c r="L225" s="253"/>
      <c r="M225" s="254"/>
      <c r="N225" s="255"/>
      <c r="O225" s="255"/>
      <c r="P225" s="255"/>
      <c r="Q225" s="255"/>
      <c r="R225" s="255"/>
      <c r="S225" s="255"/>
      <c r="T225" s="256"/>
      <c r="U225" s="14"/>
      <c r="V225" s="14"/>
      <c r="W225" s="14"/>
      <c r="X225" s="14"/>
      <c r="Y225" s="14"/>
      <c r="Z225" s="14"/>
      <c r="AA225" s="14"/>
      <c r="AB225" s="14"/>
      <c r="AC225" s="14"/>
      <c r="AD225" s="14"/>
      <c r="AE225" s="14"/>
      <c r="AT225" s="257" t="s">
        <v>252</v>
      </c>
      <c r="AU225" s="257" t="s">
        <v>93</v>
      </c>
      <c r="AV225" s="14" t="s">
        <v>93</v>
      </c>
      <c r="AW225" s="14" t="s">
        <v>46</v>
      </c>
      <c r="AX225" s="14" t="s">
        <v>85</v>
      </c>
      <c r="AY225" s="257" t="s">
        <v>241</v>
      </c>
    </row>
    <row r="226" s="13" customFormat="1">
      <c r="A226" s="13"/>
      <c r="B226" s="236"/>
      <c r="C226" s="237"/>
      <c r="D226" s="238" t="s">
        <v>252</v>
      </c>
      <c r="E226" s="239" t="s">
        <v>39</v>
      </c>
      <c r="F226" s="240" t="s">
        <v>11634</v>
      </c>
      <c r="G226" s="237"/>
      <c r="H226" s="239" t="s">
        <v>39</v>
      </c>
      <c r="I226" s="241"/>
      <c r="J226" s="237"/>
      <c r="K226" s="237"/>
      <c r="L226" s="242"/>
      <c r="M226" s="243"/>
      <c r="N226" s="244"/>
      <c r="O226" s="244"/>
      <c r="P226" s="244"/>
      <c r="Q226" s="244"/>
      <c r="R226" s="244"/>
      <c r="S226" s="244"/>
      <c r="T226" s="245"/>
      <c r="U226" s="13"/>
      <c r="V226" s="13"/>
      <c r="W226" s="13"/>
      <c r="X226" s="13"/>
      <c r="Y226" s="13"/>
      <c r="Z226" s="13"/>
      <c r="AA226" s="13"/>
      <c r="AB226" s="13"/>
      <c r="AC226" s="13"/>
      <c r="AD226" s="13"/>
      <c r="AE226" s="13"/>
      <c r="AT226" s="246" t="s">
        <v>252</v>
      </c>
      <c r="AU226" s="246" t="s">
        <v>93</v>
      </c>
      <c r="AV226" s="13" t="s">
        <v>23</v>
      </c>
      <c r="AW226" s="13" t="s">
        <v>46</v>
      </c>
      <c r="AX226" s="13" t="s">
        <v>85</v>
      </c>
      <c r="AY226" s="246" t="s">
        <v>241</v>
      </c>
    </row>
    <row r="227" s="14" customFormat="1">
      <c r="A227" s="14"/>
      <c r="B227" s="247"/>
      <c r="C227" s="248"/>
      <c r="D227" s="238" t="s">
        <v>252</v>
      </c>
      <c r="E227" s="249" t="s">
        <v>39</v>
      </c>
      <c r="F227" s="250" t="s">
        <v>617</v>
      </c>
      <c r="G227" s="248"/>
      <c r="H227" s="251">
        <v>30</v>
      </c>
      <c r="I227" s="252"/>
      <c r="J227" s="248"/>
      <c r="K227" s="248"/>
      <c r="L227" s="253"/>
      <c r="M227" s="254"/>
      <c r="N227" s="255"/>
      <c r="O227" s="255"/>
      <c r="P227" s="255"/>
      <c r="Q227" s="255"/>
      <c r="R227" s="255"/>
      <c r="S227" s="255"/>
      <c r="T227" s="256"/>
      <c r="U227" s="14"/>
      <c r="V227" s="14"/>
      <c r="W227" s="14"/>
      <c r="X227" s="14"/>
      <c r="Y227" s="14"/>
      <c r="Z227" s="14"/>
      <c r="AA227" s="14"/>
      <c r="AB227" s="14"/>
      <c r="AC227" s="14"/>
      <c r="AD227" s="14"/>
      <c r="AE227" s="14"/>
      <c r="AT227" s="257" t="s">
        <v>252</v>
      </c>
      <c r="AU227" s="257" t="s">
        <v>93</v>
      </c>
      <c r="AV227" s="14" t="s">
        <v>93</v>
      </c>
      <c r="AW227" s="14" t="s">
        <v>46</v>
      </c>
      <c r="AX227" s="14" t="s">
        <v>85</v>
      </c>
      <c r="AY227" s="257" t="s">
        <v>241</v>
      </c>
    </row>
    <row r="228" s="15" customFormat="1">
      <c r="A228" s="15"/>
      <c r="B228" s="258"/>
      <c r="C228" s="259"/>
      <c r="D228" s="238" t="s">
        <v>252</v>
      </c>
      <c r="E228" s="260" t="s">
        <v>39</v>
      </c>
      <c r="F228" s="261" t="s">
        <v>274</v>
      </c>
      <c r="G228" s="259"/>
      <c r="H228" s="262">
        <v>402.75</v>
      </c>
      <c r="I228" s="263"/>
      <c r="J228" s="259"/>
      <c r="K228" s="259"/>
      <c r="L228" s="264"/>
      <c r="M228" s="265"/>
      <c r="N228" s="266"/>
      <c r="O228" s="266"/>
      <c r="P228" s="266"/>
      <c r="Q228" s="266"/>
      <c r="R228" s="266"/>
      <c r="S228" s="266"/>
      <c r="T228" s="267"/>
      <c r="U228" s="15"/>
      <c r="V228" s="15"/>
      <c r="W228" s="15"/>
      <c r="X228" s="15"/>
      <c r="Y228" s="15"/>
      <c r="Z228" s="15"/>
      <c r="AA228" s="15"/>
      <c r="AB228" s="15"/>
      <c r="AC228" s="15"/>
      <c r="AD228" s="15"/>
      <c r="AE228" s="15"/>
      <c r="AT228" s="268" t="s">
        <v>252</v>
      </c>
      <c r="AU228" s="268" t="s">
        <v>93</v>
      </c>
      <c r="AV228" s="15" t="s">
        <v>248</v>
      </c>
      <c r="AW228" s="15" t="s">
        <v>46</v>
      </c>
      <c r="AX228" s="15" t="s">
        <v>23</v>
      </c>
      <c r="AY228" s="268" t="s">
        <v>241</v>
      </c>
    </row>
    <row r="229" s="12" customFormat="1" ht="22.8" customHeight="1">
      <c r="A229" s="12"/>
      <c r="B229" s="202"/>
      <c r="C229" s="203"/>
      <c r="D229" s="204" t="s">
        <v>84</v>
      </c>
      <c r="E229" s="216" t="s">
        <v>93</v>
      </c>
      <c r="F229" s="216" t="s">
        <v>467</v>
      </c>
      <c r="G229" s="203"/>
      <c r="H229" s="203"/>
      <c r="I229" s="206"/>
      <c r="J229" s="217">
        <f>BK229</f>
        <v>0</v>
      </c>
      <c r="K229" s="203"/>
      <c r="L229" s="208"/>
      <c r="M229" s="209"/>
      <c r="N229" s="210"/>
      <c r="O229" s="210"/>
      <c r="P229" s="211">
        <f>SUM(P230:P233)</f>
        <v>0</v>
      </c>
      <c r="Q229" s="210"/>
      <c r="R229" s="211">
        <f>SUM(R230:R233)</f>
        <v>1.000748</v>
      </c>
      <c r="S229" s="210"/>
      <c r="T229" s="212">
        <f>SUM(T230:T233)</f>
        <v>0</v>
      </c>
      <c r="U229" s="12"/>
      <c r="V229" s="12"/>
      <c r="W229" s="12"/>
      <c r="X229" s="12"/>
      <c r="Y229" s="12"/>
      <c r="Z229" s="12"/>
      <c r="AA229" s="12"/>
      <c r="AB229" s="12"/>
      <c r="AC229" s="12"/>
      <c r="AD229" s="12"/>
      <c r="AE229" s="12"/>
      <c r="AR229" s="213" t="s">
        <v>23</v>
      </c>
      <c r="AT229" s="214" t="s">
        <v>84</v>
      </c>
      <c r="AU229" s="214" t="s">
        <v>23</v>
      </c>
      <c r="AY229" s="213" t="s">
        <v>241</v>
      </c>
      <c r="BK229" s="215">
        <f>SUM(BK230:BK233)</f>
        <v>0</v>
      </c>
    </row>
    <row r="230" s="2" customFormat="1" ht="16.5" customHeight="1">
      <c r="A230" s="42"/>
      <c r="B230" s="43"/>
      <c r="C230" s="218" t="s">
        <v>574</v>
      </c>
      <c r="D230" s="218" t="s">
        <v>243</v>
      </c>
      <c r="E230" s="219" t="s">
        <v>11635</v>
      </c>
      <c r="F230" s="220" t="s">
        <v>11636</v>
      </c>
      <c r="G230" s="221" t="s">
        <v>246</v>
      </c>
      <c r="H230" s="222">
        <v>0.40000000000000002</v>
      </c>
      <c r="I230" s="223"/>
      <c r="J230" s="224">
        <f>ROUND(I230*H230,2)</f>
        <v>0</v>
      </c>
      <c r="K230" s="220" t="s">
        <v>247</v>
      </c>
      <c r="L230" s="48"/>
      <c r="M230" s="225" t="s">
        <v>39</v>
      </c>
      <c r="N230" s="226" t="s">
        <v>56</v>
      </c>
      <c r="O230" s="88"/>
      <c r="P230" s="227">
        <f>O230*H230</f>
        <v>0</v>
      </c>
      <c r="Q230" s="227">
        <v>2.5018699999999998</v>
      </c>
      <c r="R230" s="227">
        <f>Q230*H230</f>
        <v>1.000748</v>
      </c>
      <c r="S230" s="227">
        <v>0</v>
      </c>
      <c r="T230" s="228">
        <f>S230*H230</f>
        <v>0</v>
      </c>
      <c r="U230" s="42"/>
      <c r="V230" s="42"/>
      <c r="W230" s="42"/>
      <c r="X230" s="42"/>
      <c r="Y230" s="42"/>
      <c r="Z230" s="42"/>
      <c r="AA230" s="42"/>
      <c r="AB230" s="42"/>
      <c r="AC230" s="42"/>
      <c r="AD230" s="42"/>
      <c r="AE230" s="42"/>
      <c r="AR230" s="229" t="s">
        <v>248</v>
      </c>
      <c r="AT230" s="229" t="s">
        <v>243</v>
      </c>
      <c r="AU230" s="229" t="s">
        <v>93</v>
      </c>
      <c r="AY230" s="20" t="s">
        <v>241</v>
      </c>
      <c r="BE230" s="230">
        <f>IF(N230="základní",J230,0)</f>
        <v>0</v>
      </c>
      <c r="BF230" s="230">
        <f>IF(N230="snížená",J230,0)</f>
        <v>0</v>
      </c>
      <c r="BG230" s="230">
        <f>IF(N230="zákl. přenesená",J230,0)</f>
        <v>0</v>
      </c>
      <c r="BH230" s="230">
        <f>IF(N230="sníž. přenesená",J230,0)</f>
        <v>0</v>
      </c>
      <c r="BI230" s="230">
        <f>IF(N230="nulová",J230,0)</f>
        <v>0</v>
      </c>
      <c r="BJ230" s="20" t="s">
        <v>23</v>
      </c>
      <c r="BK230" s="230">
        <f>ROUND(I230*H230,2)</f>
        <v>0</v>
      </c>
      <c r="BL230" s="20" t="s">
        <v>248</v>
      </c>
      <c r="BM230" s="229" t="s">
        <v>11637</v>
      </c>
    </row>
    <row r="231" s="2" customFormat="1">
      <c r="A231" s="42"/>
      <c r="B231" s="43"/>
      <c r="C231" s="44"/>
      <c r="D231" s="231" t="s">
        <v>250</v>
      </c>
      <c r="E231" s="44"/>
      <c r="F231" s="232" t="s">
        <v>11638</v>
      </c>
      <c r="G231" s="44"/>
      <c r="H231" s="44"/>
      <c r="I231" s="233"/>
      <c r="J231" s="44"/>
      <c r="K231" s="44"/>
      <c r="L231" s="48"/>
      <c r="M231" s="234"/>
      <c r="N231" s="235"/>
      <c r="O231" s="88"/>
      <c r="P231" s="88"/>
      <c r="Q231" s="88"/>
      <c r="R231" s="88"/>
      <c r="S231" s="88"/>
      <c r="T231" s="89"/>
      <c r="U231" s="42"/>
      <c r="V231" s="42"/>
      <c r="W231" s="42"/>
      <c r="X231" s="42"/>
      <c r="Y231" s="42"/>
      <c r="Z231" s="42"/>
      <c r="AA231" s="42"/>
      <c r="AB231" s="42"/>
      <c r="AC231" s="42"/>
      <c r="AD231" s="42"/>
      <c r="AE231" s="42"/>
      <c r="AT231" s="20" t="s">
        <v>250</v>
      </c>
      <c r="AU231" s="20" t="s">
        <v>93</v>
      </c>
    </row>
    <row r="232" s="13" customFormat="1">
      <c r="A232" s="13"/>
      <c r="B232" s="236"/>
      <c r="C232" s="237"/>
      <c r="D232" s="238" t="s">
        <v>252</v>
      </c>
      <c r="E232" s="239" t="s">
        <v>39</v>
      </c>
      <c r="F232" s="240" t="s">
        <v>11639</v>
      </c>
      <c r="G232" s="237"/>
      <c r="H232" s="239" t="s">
        <v>39</v>
      </c>
      <c r="I232" s="241"/>
      <c r="J232" s="237"/>
      <c r="K232" s="237"/>
      <c r="L232" s="242"/>
      <c r="M232" s="243"/>
      <c r="N232" s="244"/>
      <c r="O232" s="244"/>
      <c r="P232" s="244"/>
      <c r="Q232" s="244"/>
      <c r="R232" s="244"/>
      <c r="S232" s="244"/>
      <c r="T232" s="245"/>
      <c r="U232" s="13"/>
      <c r="V232" s="13"/>
      <c r="W232" s="13"/>
      <c r="X232" s="13"/>
      <c r="Y232" s="13"/>
      <c r="Z232" s="13"/>
      <c r="AA232" s="13"/>
      <c r="AB232" s="13"/>
      <c r="AC232" s="13"/>
      <c r="AD232" s="13"/>
      <c r="AE232" s="13"/>
      <c r="AT232" s="246" t="s">
        <v>252</v>
      </c>
      <c r="AU232" s="246" t="s">
        <v>93</v>
      </c>
      <c r="AV232" s="13" t="s">
        <v>23</v>
      </c>
      <c r="AW232" s="13" t="s">
        <v>46</v>
      </c>
      <c r="AX232" s="13" t="s">
        <v>85</v>
      </c>
      <c r="AY232" s="246" t="s">
        <v>241</v>
      </c>
    </row>
    <row r="233" s="14" customFormat="1">
      <c r="A233" s="14"/>
      <c r="B233" s="247"/>
      <c r="C233" s="248"/>
      <c r="D233" s="238" t="s">
        <v>252</v>
      </c>
      <c r="E233" s="249" t="s">
        <v>39</v>
      </c>
      <c r="F233" s="250" t="s">
        <v>11640</v>
      </c>
      <c r="G233" s="248"/>
      <c r="H233" s="251">
        <v>0.40000000000000002</v>
      </c>
      <c r="I233" s="252"/>
      <c r="J233" s="248"/>
      <c r="K233" s="248"/>
      <c r="L233" s="253"/>
      <c r="M233" s="254"/>
      <c r="N233" s="255"/>
      <c r="O233" s="255"/>
      <c r="P233" s="255"/>
      <c r="Q233" s="255"/>
      <c r="R233" s="255"/>
      <c r="S233" s="255"/>
      <c r="T233" s="256"/>
      <c r="U233" s="14"/>
      <c r="V233" s="14"/>
      <c r="W233" s="14"/>
      <c r="X233" s="14"/>
      <c r="Y233" s="14"/>
      <c r="Z233" s="14"/>
      <c r="AA233" s="14"/>
      <c r="AB233" s="14"/>
      <c r="AC233" s="14"/>
      <c r="AD233" s="14"/>
      <c r="AE233" s="14"/>
      <c r="AT233" s="257" t="s">
        <v>252</v>
      </c>
      <c r="AU233" s="257" t="s">
        <v>93</v>
      </c>
      <c r="AV233" s="14" t="s">
        <v>93</v>
      </c>
      <c r="AW233" s="14" t="s">
        <v>46</v>
      </c>
      <c r="AX233" s="14" t="s">
        <v>23</v>
      </c>
      <c r="AY233" s="257" t="s">
        <v>241</v>
      </c>
    </row>
    <row r="234" s="12" customFormat="1" ht="22.8" customHeight="1">
      <c r="A234" s="12"/>
      <c r="B234" s="202"/>
      <c r="C234" s="203"/>
      <c r="D234" s="204" t="s">
        <v>84</v>
      </c>
      <c r="E234" s="216" t="s">
        <v>286</v>
      </c>
      <c r="F234" s="216" t="s">
        <v>2304</v>
      </c>
      <c r="G234" s="203"/>
      <c r="H234" s="203"/>
      <c r="I234" s="206"/>
      <c r="J234" s="217">
        <f>BK234</f>
        <v>0</v>
      </c>
      <c r="K234" s="203"/>
      <c r="L234" s="208"/>
      <c r="M234" s="209"/>
      <c r="N234" s="210"/>
      <c r="O234" s="210"/>
      <c r="P234" s="211">
        <f>SUM(P235:P274)</f>
        <v>0</v>
      </c>
      <c r="Q234" s="210"/>
      <c r="R234" s="211">
        <f>SUM(R235:R274)</f>
        <v>278.18240000000003</v>
      </c>
      <c r="S234" s="210"/>
      <c r="T234" s="212">
        <f>SUM(T235:T274)</f>
        <v>0</v>
      </c>
      <c r="U234" s="12"/>
      <c r="V234" s="12"/>
      <c r="W234" s="12"/>
      <c r="X234" s="12"/>
      <c r="Y234" s="12"/>
      <c r="Z234" s="12"/>
      <c r="AA234" s="12"/>
      <c r="AB234" s="12"/>
      <c r="AC234" s="12"/>
      <c r="AD234" s="12"/>
      <c r="AE234" s="12"/>
      <c r="AR234" s="213" t="s">
        <v>23</v>
      </c>
      <c r="AT234" s="214" t="s">
        <v>84</v>
      </c>
      <c r="AU234" s="214" t="s">
        <v>23</v>
      </c>
      <c r="AY234" s="213" t="s">
        <v>241</v>
      </c>
      <c r="BK234" s="215">
        <f>SUM(BK235:BK274)</f>
        <v>0</v>
      </c>
    </row>
    <row r="235" s="2" customFormat="1" ht="21.75" customHeight="1">
      <c r="A235" s="42"/>
      <c r="B235" s="43"/>
      <c r="C235" s="218" t="s">
        <v>578</v>
      </c>
      <c r="D235" s="218" t="s">
        <v>243</v>
      </c>
      <c r="E235" s="219" t="s">
        <v>11641</v>
      </c>
      <c r="F235" s="220" t="s">
        <v>11642</v>
      </c>
      <c r="G235" s="221" t="s">
        <v>145</v>
      </c>
      <c r="H235" s="222">
        <v>63</v>
      </c>
      <c r="I235" s="223"/>
      <c r="J235" s="224">
        <f>ROUND(I235*H235,2)</f>
        <v>0</v>
      </c>
      <c r="K235" s="220" t="s">
        <v>247</v>
      </c>
      <c r="L235" s="48"/>
      <c r="M235" s="225" t="s">
        <v>39</v>
      </c>
      <c r="N235" s="226" t="s">
        <v>56</v>
      </c>
      <c r="O235" s="88"/>
      <c r="P235" s="227">
        <f>O235*H235</f>
        <v>0</v>
      </c>
      <c r="Q235" s="227">
        <v>0.34499999999999997</v>
      </c>
      <c r="R235" s="227">
        <f>Q235*H235</f>
        <v>21.734999999999999</v>
      </c>
      <c r="S235" s="227">
        <v>0</v>
      </c>
      <c r="T235" s="228">
        <f>S235*H235</f>
        <v>0</v>
      </c>
      <c r="U235" s="42"/>
      <c r="V235" s="42"/>
      <c r="W235" s="42"/>
      <c r="X235" s="42"/>
      <c r="Y235" s="42"/>
      <c r="Z235" s="42"/>
      <c r="AA235" s="42"/>
      <c r="AB235" s="42"/>
      <c r="AC235" s="42"/>
      <c r="AD235" s="42"/>
      <c r="AE235" s="42"/>
      <c r="AR235" s="229" t="s">
        <v>248</v>
      </c>
      <c r="AT235" s="229" t="s">
        <v>243</v>
      </c>
      <c r="AU235" s="229" t="s">
        <v>93</v>
      </c>
      <c r="AY235" s="20" t="s">
        <v>241</v>
      </c>
      <c r="BE235" s="230">
        <f>IF(N235="základní",J235,0)</f>
        <v>0</v>
      </c>
      <c r="BF235" s="230">
        <f>IF(N235="snížená",J235,0)</f>
        <v>0</v>
      </c>
      <c r="BG235" s="230">
        <f>IF(N235="zákl. přenesená",J235,0)</f>
        <v>0</v>
      </c>
      <c r="BH235" s="230">
        <f>IF(N235="sníž. přenesená",J235,0)</f>
        <v>0</v>
      </c>
      <c r="BI235" s="230">
        <f>IF(N235="nulová",J235,0)</f>
        <v>0</v>
      </c>
      <c r="BJ235" s="20" t="s">
        <v>23</v>
      </c>
      <c r="BK235" s="230">
        <f>ROUND(I235*H235,2)</f>
        <v>0</v>
      </c>
      <c r="BL235" s="20" t="s">
        <v>248</v>
      </c>
      <c r="BM235" s="229" t="s">
        <v>11643</v>
      </c>
    </row>
    <row r="236" s="2" customFormat="1">
      <c r="A236" s="42"/>
      <c r="B236" s="43"/>
      <c r="C236" s="44"/>
      <c r="D236" s="231" t="s">
        <v>250</v>
      </c>
      <c r="E236" s="44"/>
      <c r="F236" s="232" t="s">
        <v>11644</v>
      </c>
      <c r="G236" s="44"/>
      <c r="H236" s="44"/>
      <c r="I236" s="233"/>
      <c r="J236" s="44"/>
      <c r="K236" s="44"/>
      <c r="L236" s="48"/>
      <c r="M236" s="234"/>
      <c r="N236" s="235"/>
      <c r="O236" s="88"/>
      <c r="P236" s="88"/>
      <c r="Q236" s="88"/>
      <c r="R236" s="88"/>
      <c r="S236" s="88"/>
      <c r="T236" s="89"/>
      <c r="U236" s="42"/>
      <c r="V236" s="42"/>
      <c r="W236" s="42"/>
      <c r="X236" s="42"/>
      <c r="Y236" s="42"/>
      <c r="Z236" s="42"/>
      <c r="AA236" s="42"/>
      <c r="AB236" s="42"/>
      <c r="AC236" s="42"/>
      <c r="AD236" s="42"/>
      <c r="AE236" s="42"/>
      <c r="AT236" s="20" t="s">
        <v>250</v>
      </c>
      <c r="AU236" s="20" t="s">
        <v>93</v>
      </c>
    </row>
    <row r="237" s="13" customFormat="1">
      <c r="A237" s="13"/>
      <c r="B237" s="236"/>
      <c r="C237" s="237"/>
      <c r="D237" s="238" t="s">
        <v>252</v>
      </c>
      <c r="E237" s="239" t="s">
        <v>39</v>
      </c>
      <c r="F237" s="240" t="s">
        <v>11630</v>
      </c>
      <c r="G237" s="237"/>
      <c r="H237" s="239" t="s">
        <v>39</v>
      </c>
      <c r="I237" s="241"/>
      <c r="J237" s="237"/>
      <c r="K237" s="237"/>
      <c r="L237" s="242"/>
      <c r="M237" s="243"/>
      <c r="N237" s="244"/>
      <c r="O237" s="244"/>
      <c r="P237" s="244"/>
      <c r="Q237" s="244"/>
      <c r="R237" s="244"/>
      <c r="S237" s="244"/>
      <c r="T237" s="245"/>
      <c r="U237" s="13"/>
      <c r="V237" s="13"/>
      <c r="W237" s="13"/>
      <c r="X237" s="13"/>
      <c r="Y237" s="13"/>
      <c r="Z237" s="13"/>
      <c r="AA237" s="13"/>
      <c r="AB237" s="13"/>
      <c r="AC237" s="13"/>
      <c r="AD237" s="13"/>
      <c r="AE237" s="13"/>
      <c r="AT237" s="246" t="s">
        <v>252</v>
      </c>
      <c r="AU237" s="246" t="s">
        <v>93</v>
      </c>
      <c r="AV237" s="13" t="s">
        <v>23</v>
      </c>
      <c r="AW237" s="13" t="s">
        <v>46</v>
      </c>
      <c r="AX237" s="13" t="s">
        <v>85</v>
      </c>
      <c r="AY237" s="246" t="s">
        <v>241</v>
      </c>
    </row>
    <row r="238" s="14" customFormat="1">
      <c r="A238" s="14"/>
      <c r="B238" s="247"/>
      <c r="C238" s="248"/>
      <c r="D238" s="238" t="s">
        <v>252</v>
      </c>
      <c r="E238" s="249" t="s">
        <v>39</v>
      </c>
      <c r="F238" s="250" t="s">
        <v>11631</v>
      </c>
      <c r="G238" s="248"/>
      <c r="H238" s="251">
        <v>63</v>
      </c>
      <c r="I238" s="252"/>
      <c r="J238" s="248"/>
      <c r="K238" s="248"/>
      <c r="L238" s="253"/>
      <c r="M238" s="254"/>
      <c r="N238" s="255"/>
      <c r="O238" s="255"/>
      <c r="P238" s="255"/>
      <c r="Q238" s="255"/>
      <c r="R238" s="255"/>
      <c r="S238" s="255"/>
      <c r="T238" s="256"/>
      <c r="U238" s="14"/>
      <c r="V238" s="14"/>
      <c r="W238" s="14"/>
      <c r="X238" s="14"/>
      <c r="Y238" s="14"/>
      <c r="Z238" s="14"/>
      <c r="AA238" s="14"/>
      <c r="AB238" s="14"/>
      <c r="AC238" s="14"/>
      <c r="AD238" s="14"/>
      <c r="AE238" s="14"/>
      <c r="AT238" s="257" t="s">
        <v>252</v>
      </c>
      <c r="AU238" s="257" t="s">
        <v>93</v>
      </c>
      <c r="AV238" s="14" t="s">
        <v>93</v>
      </c>
      <c r="AW238" s="14" t="s">
        <v>46</v>
      </c>
      <c r="AX238" s="14" t="s">
        <v>23</v>
      </c>
      <c r="AY238" s="257" t="s">
        <v>241</v>
      </c>
    </row>
    <row r="239" s="2" customFormat="1" ht="21.75" customHeight="1">
      <c r="A239" s="42"/>
      <c r="B239" s="43"/>
      <c r="C239" s="218" t="s">
        <v>582</v>
      </c>
      <c r="D239" s="218" t="s">
        <v>243</v>
      </c>
      <c r="E239" s="219" t="s">
        <v>11645</v>
      </c>
      <c r="F239" s="220" t="s">
        <v>11646</v>
      </c>
      <c r="G239" s="221" t="s">
        <v>145</v>
      </c>
      <c r="H239" s="222">
        <v>309.75</v>
      </c>
      <c r="I239" s="223"/>
      <c r="J239" s="224">
        <f>ROUND(I239*H239,2)</f>
        <v>0</v>
      </c>
      <c r="K239" s="220" t="s">
        <v>247</v>
      </c>
      <c r="L239" s="48"/>
      <c r="M239" s="225" t="s">
        <v>39</v>
      </c>
      <c r="N239" s="226" t="s">
        <v>56</v>
      </c>
      <c r="O239" s="88"/>
      <c r="P239" s="227">
        <f>O239*H239</f>
        <v>0</v>
      </c>
      <c r="Q239" s="227">
        <v>0.46000000000000002</v>
      </c>
      <c r="R239" s="227">
        <f>Q239*H239</f>
        <v>142.48500000000001</v>
      </c>
      <c r="S239" s="227">
        <v>0</v>
      </c>
      <c r="T239" s="228">
        <f>S239*H239</f>
        <v>0</v>
      </c>
      <c r="U239" s="42"/>
      <c r="V239" s="42"/>
      <c r="W239" s="42"/>
      <c r="X239" s="42"/>
      <c r="Y239" s="42"/>
      <c r="Z239" s="42"/>
      <c r="AA239" s="42"/>
      <c r="AB239" s="42"/>
      <c r="AC239" s="42"/>
      <c r="AD239" s="42"/>
      <c r="AE239" s="42"/>
      <c r="AR239" s="229" t="s">
        <v>248</v>
      </c>
      <c r="AT239" s="229" t="s">
        <v>243</v>
      </c>
      <c r="AU239" s="229" t="s">
        <v>93</v>
      </c>
      <c r="AY239" s="20" t="s">
        <v>241</v>
      </c>
      <c r="BE239" s="230">
        <f>IF(N239="základní",J239,0)</f>
        <v>0</v>
      </c>
      <c r="BF239" s="230">
        <f>IF(N239="snížená",J239,0)</f>
        <v>0</v>
      </c>
      <c r="BG239" s="230">
        <f>IF(N239="zákl. přenesená",J239,0)</f>
        <v>0</v>
      </c>
      <c r="BH239" s="230">
        <f>IF(N239="sníž. přenesená",J239,0)</f>
        <v>0</v>
      </c>
      <c r="BI239" s="230">
        <f>IF(N239="nulová",J239,0)</f>
        <v>0</v>
      </c>
      <c r="BJ239" s="20" t="s">
        <v>23</v>
      </c>
      <c r="BK239" s="230">
        <f>ROUND(I239*H239,2)</f>
        <v>0</v>
      </c>
      <c r="BL239" s="20" t="s">
        <v>248</v>
      </c>
      <c r="BM239" s="229" t="s">
        <v>11647</v>
      </c>
    </row>
    <row r="240" s="2" customFormat="1">
      <c r="A240" s="42"/>
      <c r="B240" s="43"/>
      <c r="C240" s="44"/>
      <c r="D240" s="231" t="s">
        <v>250</v>
      </c>
      <c r="E240" s="44"/>
      <c r="F240" s="232" t="s">
        <v>11648</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0" t="s">
        <v>250</v>
      </c>
      <c r="AU240" s="20" t="s">
        <v>93</v>
      </c>
    </row>
    <row r="241" s="13" customFormat="1">
      <c r="A241" s="13"/>
      <c r="B241" s="236"/>
      <c r="C241" s="237"/>
      <c r="D241" s="238" t="s">
        <v>252</v>
      </c>
      <c r="E241" s="239" t="s">
        <v>39</v>
      </c>
      <c r="F241" s="240" t="s">
        <v>11632</v>
      </c>
      <c r="G241" s="237"/>
      <c r="H241" s="239" t="s">
        <v>39</v>
      </c>
      <c r="I241" s="241"/>
      <c r="J241" s="237"/>
      <c r="K241" s="237"/>
      <c r="L241" s="242"/>
      <c r="M241" s="243"/>
      <c r="N241" s="244"/>
      <c r="O241" s="244"/>
      <c r="P241" s="244"/>
      <c r="Q241" s="244"/>
      <c r="R241" s="244"/>
      <c r="S241" s="244"/>
      <c r="T241" s="245"/>
      <c r="U241" s="13"/>
      <c r="V241" s="13"/>
      <c r="W241" s="13"/>
      <c r="X241" s="13"/>
      <c r="Y241" s="13"/>
      <c r="Z241" s="13"/>
      <c r="AA241" s="13"/>
      <c r="AB241" s="13"/>
      <c r="AC241" s="13"/>
      <c r="AD241" s="13"/>
      <c r="AE241" s="13"/>
      <c r="AT241" s="246" t="s">
        <v>252</v>
      </c>
      <c r="AU241" s="246" t="s">
        <v>93</v>
      </c>
      <c r="AV241" s="13" t="s">
        <v>23</v>
      </c>
      <c r="AW241" s="13" t="s">
        <v>46</v>
      </c>
      <c r="AX241" s="13" t="s">
        <v>85</v>
      </c>
      <c r="AY241" s="246" t="s">
        <v>241</v>
      </c>
    </row>
    <row r="242" s="14" customFormat="1">
      <c r="A242" s="14"/>
      <c r="B242" s="247"/>
      <c r="C242" s="248"/>
      <c r="D242" s="238" t="s">
        <v>252</v>
      </c>
      <c r="E242" s="249" t="s">
        <v>39</v>
      </c>
      <c r="F242" s="250" t="s">
        <v>11633</v>
      </c>
      <c r="G242" s="248"/>
      <c r="H242" s="251">
        <v>309.75</v>
      </c>
      <c r="I242" s="252"/>
      <c r="J242" s="248"/>
      <c r="K242" s="248"/>
      <c r="L242" s="253"/>
      <c r="M242" s="254"/>
      <c r="N242" s="255"/>
      <c r="O242" s="255"/>
      <c r="P242" s="255"/>
      <c r="Q242" s="255"/>
      <c r="R242" s="255"/>
      <c r="S242" s="255"/>
      <c r="T242" s="256"/>
      <c r="U242" s="14"/>
      <c r="V242" s="14"/>
      <c r="W242" s="14"/>
      <c r="X242" s="14"/>
      <c r="Y242" s="14"/>
      <c r="Z242" s="14"/>
      <c r="AA242" s="14"/>
      <c r="AB242" s="14"/>
      <c r="AC242" s="14"/>
      <c r="AD242" s="14"/>
      <c r="AE242" s="14"/>
      <c r="AT242" s="257" t="s">
        <v>252</v>
      </c>
      <c r="AU242" s="257" t="s">
        <v>93</v>
      </c>
      <c r="AV242" s="14" t="s">
        <v>93</v>
      </c>
      <c r="AW242" s="14" t="s">
        <v>46</v>
      </c>
      <c r="AX242" s="14" t="s">
        <v>23</v>
      </c>
      <c r="AY242" s="257" t="s">
        <v>241</v>
      </c>
    </row>
    <row r="243" s="2" customFormat="1" ht="24.15" customHeight="1">
      <c r="A243" s="42"/>
      <c r="B243" s="43"/>
      <c r="C243" s="218" t="s">
        <v>617</v>
      </c>
      <c r="D243" s="218" t="s">
        <v>243</v>
      </c>
      <c r="E243" s="219" t="s">
        <v>11649</v>
      </c>
      <c r="F243" s="220" t="s">
        <v>11650</v>
      </c>
      <c r="G243" s="221" t="s">
        <v>145</v>
      </c>
      <c r="H243" s="222">
        <v>60</v>
      </c>
      <c r="I243" s="223"/>
      <c r="J243" s="224">
        <f>ROUND(I243*H243,2)</f>
        <v>0</v>
      </c>
      <c r="K243" s="220" t="s">
        <v>247</v>
      </c>
      <c r="L243" s="48"/>
      <c r="M243" s="225" t="s">
        <v>39</v>
      </c>
      <c r="N243" s="226" t="s">
        <v>56</v>
      </c>
      <c r="O243" s="88"/>
      <c r="P243" s="227">
        <f>O243*H243</f>
        <v>0</v>
      </c>
      <c r="Q243" s="227">
        <v>0.34499999999999997</v>
      </c>
      <c r="R243" s="227">
        <f>Q243*H243</f>
        <v>20.699999999999999</v>
      </c>
      <c r="S243" s="227">
        <v>0</v>
      </c>
      <c r="T243" s="228">
        <f>S243*H243</f>
        <v>0</v>
      </c>
      <c r="U243" s="42"/>
      <c r="V243" s="42"/>
      <c r="W243" s="42"/>
      <c r="X243" s="42"/>
      <c r="Y243" s="42"/>
      <c r="Z243" s="42"/>
      <c r="AA243" s="42"/>
      <c r="AB243" s="42"/>
      <c r="AC243" s="42"/>
      <c r="AD243" s="42"/>
      <c r="AE243" s="42"/>
      <c r="AR243" s="229" t="s">
        <v>248</v>
      </c>
      <c r="AT243" s="229" t="s">
        <v>243</v>
      </c>
      <c r="AU243" s="229" t="s">
        <v>93</v>
      </c>
      <c r="AY243" s="20" t="s">
        <v>241</v>
      </c>
      <c r="BE243" s="230">
        <f>IF(N243="základní",J243,0)</f>
        <v>0</v>
      </c>
      <c r="BF243" s="230">
        <f>IF(N243="snížená",J243,0)</f>
        <v>0</v>
      </c>
      <c r="BG243" s="230">
        <f>IF(N243="zákl. přenesená",J243,0)</f>
        <v>0</v>
      </c>
      <c r="BH243" s="230">
        <f>IF(N243="sníž. přenesená",J243,0)</f>
        <v>0</v>
      </c>
      <c r="BI243" s="230">
        <f>IF(N243="nulová",J243,0)</f>
        <v>0</v>
      </c>
      <c r="BJ243" s="20" t="s">
        <v>23</v>
      </c>
      <c r="BK243" s="230">
        <f>ROUND(I243*H243,2)</f>
        <v>0</v>
      </c>
      <c r="BL243" s="20" t="s">
        <v>248</v>
      </c>
      <c r="BM243" s="229" t="s">
        <v>11651</v>
      </c>
    </row>
    <row r="244" s="2" customFormat="1">
      <c r="A244" s="42"/>
      <c r="B244" s="43"/>
      <c r="C244" s="44"/>
      <c r="D244" s="231" t="s">
        <v>250</v>
      </c>
      <c r="E244" s="44"/>
      <c r="F244" s="232" t="s">
        <v>11652</v>
      </c>
      <c r="G244" s="44"/>
      <c r="H244" s="44"/>
      <c r="I244" s="233"/>
      <c r="J244" s="44"/>
      <c r="K244" s="44"/>
      <c r="L244" s="48"/>
      <c r="M244" s="234"/>
      <c r="N244" s="235"/>
      <c r="O244" s="88"/>
      <c r="P244" s="88"/>
      <c r="Q244" s="88"/>
      <c r="R244" s="88"/>
      <c r="S244" s="88"/>
      <c r="T244" s="89"/>
      <c r="U244" s="42"/>
      <c r="V244" s="42"/>
      <c r="W244" s="42"/>
      <c r="X244" s="42"/>
      <c r="Y244" s="42"/>
      <c r="Z244" s="42"/>
      <c r="AA244" s="42"/>
      <c r="AB244" s="42"/>
      <c r="AC244" s="42"/>
      <c r="AD244" s="42"/>
      <c r="AE244" s="42"/>
      <c r="AT244" s="20" t="s">
        <v>250</v>
      </c>
      <c r="AU244" s="20" t="s">
        <v>93</v>
      </c>
    </row>
    <row r="245" s="13" customFormat="1">
      <c r="A245" s="13"/>
      <c r="B245" s="236"/>
      <c r="C245" s="237"/>
      <c r="D245" s="238" t="s">
        <v>252</v>
      </c>
      <c r="E245" s="239" t="s">
        <v>39</v>
      </c>
      <c r="F245" s="240" t="s">
        <v>11634</v>
      </c>
      <c r="G245" s="237"/>
      <c r="H245" s="239" t="s">
        <v>39</v>
      </c>
      <c r="I245" s="241"/>
      <c r="J245" s="237"/>
      <c r="K245" s="237"/>
      <c r="L245" s="242"/>
      <c r="M245" s="243"/>
      <c r="N245" s="244"/>
      <c r="O245" s="244"/>
      <c r="P245" s="244"/>
      <c r="Q245" s="244"/>
      <c r="R245" s="244"/>
      <c r="S245" s="244"/>
      <c r="T245" s="245"/>
      <c r="U245" s="13"/>
      <c r="V245" s="13"/>
      <c r="W245" s="13"/>
      <c r="X245" s="13"/>
      <c r="Y245" s="13"/>
      <c r="Z245" s="13"/>
      <c r="AA245" s="13"/>
      <c r="AB245" s="13"/>
      <c r="AC245" s="13"/>
      <c r="AD245" s="13"/>
      <c r="AE245" s="13"/>
      <c r="AT245" s="246" t="s">
        <v>252</v>
      </c>
      <c r="AU245" s="246" t="s">
        <v>93</v>
      </c>
      <c r="AV245" s="13" t="s">
        <v>23</v>
      </c>
      <c r="AW245" s="13" t="s">
        <v>46</v>
      </c>
      <c r="AX245" s="13" t="s">
        <v>85</v>
      </c>
      <c r="AY245" s="246" t="s">
        <v>241</v>
      </c>
    </row>
    <row r="246" s="13" customFormat="1">
      <c r="A246" s="13"/>
      <c r="B246" s="236"/>
      <c r="C246" s="237"/>
      <c r="D246" s="238" t="s">
        <v>252</v>
      </c>
      <c r="E246" s="239" t="s">
        <v>39</v>
      </c>
      <c r="F246" s="240" t="s">
        <v>11653</v>
      </c>
      <c r="G246" s="237"/>
      <c r="H246" s="239" t="s">
        <v>39</v>
      </c>
      <c r="I246" s="241"/>
      <c r="J246" s="237"/>
      <c r="K246" s="237"/>
      <c r="L246" s="242"/>
      <c r="M246" s="243"/>
      <c r="N246" s="244"/>
      <c r="O246" s="244"/>
      <c r="P246" s="244"/>
      <c r="Q246" s="244"/>
      <c r="R246" s="244"/>
      <c r="S246" s="244"/>
      <c r="T246" s="245"/>
      <c r="U246" s="13"/>
      <c r="V246" s="13"/>
      <c r="W246" s="13"/>
      <c r="X246" s="13"/>
      <c r="Y246" s="13"/>
      <c r="Z246" s="13"/>
      <c r="AA246" s="13"/>
      <c r="AB246" s="13"/>
      <c r="AC246" s="13"/>
      <c r="AD246" s="13"/>
      <c r="AE246" s="13"/>
      <c r="AT246" s="246" t="s">
        <v>252</v>
      </c>
      <c r="AU246" s="246" t="s">
        <v>93</v>
      </c>
      <c r="AV246" s="13" t="s">
        <v>23</v>
      </c>
      <c r="AW246" s="13" t="s">
        <v>46</v>
      </c>
      <c r="AX246" s="13" t="s">
        <v>85</v>
      </c>
      <c r="AY246" s="246" t="s">
        <v>241</v>
      </c>
    </row>
    <row r="247" s="13" customFormat="1">
      <c r="A247" s="13"/>
      <c r="B247" s="236"/>
      <c r="C247" s="237"/>
      <c r="D247" s="238" t="s">
        <v>252</v>
      </c>
      <c r="E247" s="239" t="s">
        <v>39</v>
      </c>
      <c r="F247" s="240" t="s">
        <v>11654</v>
      </c>
      <c r="G247" s="237"/>
      <c r="H247" s="239" t="s">
        <v>39</v>
      </c>
      <c r="I247" s="241"/>
      <c r="J247" s="237"/>
      <c r="K247" s="237"/>
      <c r="L247" s="242"/>
      <c r="M247" s="243"/>
      <c r="N247" s="244"/>
      <c r="O247" s="244"/>
      <c r="P247" s="244"/>
      <c r="Q247" s="244"/>
      <c r="R247" s="244"/>
      <c r="S247" s="244"/>
      <c r="T247" s="245"/>
      <c r="U247" s="13"/>
      <c r="V247" s="13"/>
      <c r="W247" s="13"/>
      <c r="X247" s="13"/>
      <c r="Y247" s="13"/>
      <c r="Z247" s="13"/>
      <c r="AA247" s="13"/>
      <c r="AB247" s="13"/>
      <c r="AC247" s="13"/>
      <c r="AD247" s="13"/>
      <c r="AE247" s="13"/>
      <c r="AT247" s="246" t="s">
        <v>252</v>
      </c>
      <c r="AU247" s="246" t="s">
        <v>93</v>
      </c>
      <c r="AV247" s="13" t="s">
        <v>23</v>
      </c>
      <c r="AW247" s="13" t="s">
        <v>46</v>
      </c>
      <c r="AX247" s="13" t="s">
        <v>85</v>
      </c>
      <c r="AY247" s="246" t="s">
        <v>241</v>
      </c>
    </row>
    <row r="248" s="13" customFormat="1">
      <c r="A248" s="13"/>
      <c r="B248" s="236"/>
      <c r="C248" s="237"/>
      <c r="D248" s="238" t="s">
        <v>252</v>
      </c>
      <c r="E248" s="239" t="s">
        <v>39</v>
      </c>
      <c r="F248" s="240" t="s">
        <v>11655</v>
      </c>
      <c r="G248" s="237"/>
      <c r="H248" s="239" t="s">
        <v>39</v>
      </c>
      <c r="I248" s="241"/>
      <c r="J248" s="237"/>
      <c r="K248" s="237"/>
      <c r="L248" s="242"/>
      <c r="M248" s="243"/>
      <c r="N248" s="244"/>
      <c r="O248" s="244"/>
      <c r="P248" s="244"/>
      <c r="Q248" s="244"/>
      <c r="R248" s="244"/>
      <c r="S248" s="244"/>
      <c r="T248" s="245"/>
      <c r="U248" s="13"/>
      <c r="V248" s="13"/>
      <c r="W248" s="13"/>
      <c r="X248" s="13"/>
      <c r="Y248" s="13"/>
      <c r="Z248" s="13"/>
      <c r="AA248" s="13"/>
      <c r="AB248" s="13"/>
      <c r="AC248" s="13"/>
      <c r="AD248" s="13"/>
      <c r="AE248" s="13"/>
      <c r="AT248" s="246" t="s">
        <v>252</v>
      </c>
      <c r="AU248" s="246" t="s">
        <v>93</v>
      </c>
      <c r="AV248" s="13" t="s">
        <v>23</v>
      </c>
      <c r="AW248" s="13" t="s">
        <v>46</v>
      </c>
      <c r="AX248" s="13" t="s">
        <v>85</v>
      </c>
      <c r="AY248" s="246" t="s">
        <v>241</v>
      </c>
    </row>
    <row r="249" s="14" customFormat="1">
      <c r="A249" s="14"/>
      <c r="B249" s="247"/>
      <c r="C249" s="248"/>
      <c r="D249" s="238" t="s">
        <v>252</v>
      </c>
      <c r="E249" s="249" t="s">
        <v>39</v>
      </c>
      <c r="F249" s="250" t="s">
        <v>11656</v>
      </c>
      <c r="G249" s="248"/>
      <c r="H249" s="251">
        <v>60</v>
      </c>
      <c r="I249" s="252"/>
      <c r="J249" s="248"/>
      <c r="K249" s="248"/>
      <c r="L249" s="253"/>
      <c r="M249" s="254"/>
      <c r="N249" s="255"/>
      <c r="O249" s="255"/>
      <c r="P249" s="255"/>
      <c r="Q249" s="255"/>
      <c r="R249" s="255"/>
      <c r="S249" s="255"/>
      <c r="T249" s="256"/>
      <c r="U249" s="14"/>
      <c r="V249" s="14"/>
      <c r="W249" s="14"/>
      <c r="X249" s="14"/>
      <c r="Y249" s="14"/>
      <c r="Z249" s="14"/>
      <c r="AA249" s="14"/>
      <c r="AB249" s="14"/>
      <c r="AC249" s="14"/>
      <c r="AD249" s="14"/>
      <c r="AE249" s="14"/>
      <c r="AT249" s="257" t="s">
        <v>252</v>
      </c>
      <c r="AU249" s="257" t="s">
        <v>93</v>
      </c>
      <c r="AV249" s="14" t="s">
        <v>93</v>
      </c>
      <c r="AW249" s="14" t="s">
        <v>46</v>
      </c>
      <c r="AX249" s="14" t="s">
        <v>23</v>
      </c>
      <c r="AY249" s="257" t="s">
        <v>241</v>
      </c>
    </row>
    <row r="250" s="2" customFormat="1" ht="24.15" customHeight="1">
      <c r="A250" s="42"/>
      <c r="B250" s="43"/>
      <c r="C250" s="218" t="s">
        <v>651</v>
      </c>
      <c r="D250" s="218" t="s">
        <v>243</v>
      </c>
      <c r="E250" s="219" t="s">
        <v>11657</v>
      </c>
      <c r="F250" s="220" t="s">
        <v>11658</v>
      </c>
      <c r="G250" s="221" t="s">
        <v>145</v>
      </c>
      <c r="H250" s="222">
        <v>30</v>
      </c>
      <c r="I250" s="223"/>
      <c r="J250" s="224">
        <f>ROUND(I250*H250,2)</f>
        <v>0</v>
      </c>
      <c r="K250" s="220" t="s">
        <v>247</v>
      </c>
      <c r="L250" s="48"/>
      <c r="M250" s="225" t="s">
        <v>39</v>
      </c>
      <c r="N250" s="226" t="s">
        <v>56</v>
      </c>
      <c r="O250" s="88"/>
      <c r="P250" s="227">
        <f>O250*H250</f>
        <v>0</v>
      </c>
      <c r="Q250" s="227">
        <v>0.26375999999999999</v>
      </c>
      <c r="R250" s="227">
        <f>Q250*H250</f>
        <v>7.9127999999999998</v>
      </c>
      <c r="S250" s="227">
        <v>0</v>
      </c>
      <c r="T250" s="228">
        <f>S250*H250</f>
        <v>0</v>
      </c>
      <c r="U250" s="42"/>
      <c r="V250" s="42"/>
      <c r="W250" s="42"/>
      <c r="X250" s="42"/>
      <c r="Y250" s="42"/>
      <c r="Z250" s="42"/>
      <c r="AA250" s="42"/>
      <c r="AB250" s="42"/>
      <c r="AC250" s="42"/>
      <c r="AD250" s="42"/>
      <c r="AE250" s="42"/>
      <c r="AR250" s="229" t="s">
        <v>248</v>
      </c>
      <c r="AT250" s="229" t="s">
        <v>243</v>
      </c>
      <c r="AU250" s="229" t="s">
        <v>93</v>
      </c>
      <c r="AY250" s="20" t="s">
        <v>241</v>
      </c>
      <c r="BE250" s="230">
        <f>IF(N250="základní",J250,0)</f>
        <v>0</v>
      </c>
      <c r="BF250" s="230">
        <f>IF(N250="snížená",J250,0)</f>
        <v>0</v>
      </c>
      <c r="BG250" s="230">
        <f>IF(N250="zákl. přenesená",J250,0)</f>
        <v>0</v>
      </c>
      <c r="BH250" s="230">
        <f>IF(N250="sníž. přenesená",J250,0)</f>
        <v>0</v>
      </c>
      <c r="BI250" s="230">
        <f>IF(N250="nulová",J250,0)</f>
        <v>0</v>
      </c>
      <c r="BJ250" s="20" t="s">
        <v>23</v>
      </c>
      <c r="BK250" s="230">
        <f>ROUND(I250*H250,2)</f>
        <v>0</v>
      </c>
      <c r="BL250" s="20" t="s">
        <v>248</v>
      </c>
      <c r="BM250" s="229" t="s">
        <v>11659</v>
      </c>
    </row>
    <row r="251" s="2" customFormat="1">
      <c r="A251" s="42"/>
      <c r="B251" s="43"/>
      <c r="C251" s="44"/>
      <c r="D251" s="231" t="s">
        <v>250</v>
      </c>
      <c r="E251" s="44"/>
      <c r="F251" s="232" t="s">
        <v>11660</v>
      </c>
      <c r="G251" s="44"/>
      <c r="H251" s="44"/>
      <c r="I251" s="233"/>
      <c r="J251" s="44"/>
      <c r="K251" s="44"/>
      <c r="L251" s="48"/>
      <c r="M251" s="234"/>
      <c r="N251" s="235"/>
      <c r="O251" s="88"/>
      <c r="P251" s="88"/>
      <c r="Q251" s="88"/>
      <c r="R251" s="88"/>
      <c r="S251" s="88"/>
      <c r="T251" s="89"/>
      <c r="U251" s="42"/>
      <c r="V251" s="42"/>
      <c r="W251" s="42"/>
      <c r="X251" s="42"/>
      <c r="Y251" s="42"/>
      <c r="Z251" s="42"/>
      <c r="AA251" s="42"/>
      <c r="AB251" s="42"/>
      <c r="AC251" s="42"/>
      <c r="AD251" s="42"/>
      <c r="AE251" s="42"/>
      <c r="AT251" s="20" t="s">
        <v>250</v>
      </c>
      <c r="AU251" s="20" t="s">
        <v>93</v>
      </c>
    </row>
    <row r="252" s="13" customFormat="1">
      <c r="A252" s="13"/>
      <c r="B252" s="236"/>
      <c r="C252" s="237"/>
      <c r="D252" s="238" t="s">
        <v>252</v>
      </c>
      <c r="E252" s="239" t="s">
        <v>39</v>
      </c>
      <c r="F252" s="240" t="s">
        <v>11634</v>
      </c>
      <c r="G252" s="237"/>
      <c r="H252" s="239" t="s">
        <v>39</v>
      </c>
      <c r="I252" s="241"/>
      <c r="J252" s="237"/>
      <c r="K252" s="237"/>
      <c r="L252" s="242"/>
      <c r="M252" s="243"/>
      <c r="N252" s="244"/>
      <c r="O252" s="244"/>
      <c r="P252" s="244"/>
      <c r="Q252" s="244"/>
      <c r="R252" s="244"/>
      <c r="S252" s="244"/>
      <c r="T252" s="245"/>
      <c r="U252" s="13"/>
      <c r="V252" s="13"/>
      <c r="W252" s="13"/>
      <c r="X252" s="13"/>
      <c r="Y252" s="13"/>
      <c r="Z252" s="13"/>
      <c r="AA252" s="13"/>
      <c r="AB252" s="13"/>
      <c r="AC252" s="13"/>
      <c r="AD252" s="13"/>
      <c r="AE252" s="13"/>
      <c r="AT252" s="246" t="s">
        <v>252</v>
      </c>
      <c r="AU252" s="246" t="s">
        <v>93</v>
      </c>
      <c r="AV252" s="13" t="s">
        <v>23</v>
      </c>
      <c r="AW252" s="13" t="s">
        <v>46</v>
      </c>
      <c r="AX252" s="13" t="s">
        <v>85</v>
      </c>
      <c r="AY252" s="246" t="s">
        <v>241</v>
      </c>
    </row>
    <row r="253" s="13" customFormat="1">
      <c r="A253" s="13"/>
      <c r="B253" s="236"/>
      <c r="C253" s="237"/>
      <c r="D253" s="238" t="s">
        <v>252</v>
      </c>
      <c r="E253" s="239" t="s">
        <v>39</v>
      </c>
      <c r="F253" s="240" t="s">
        <v>11661</v>
      </c>
      <c r="G253" s="237"/>
      <c r="H253" s="239" t="s">
        <v>39</v>
      </c>
      <c r="I253" s="241"/>
      <c r="J253" s="237"/>
      <c r="K253" s="237"/>
      <c r="L253" s="242"/>
      <c r="M253" s="243"/>
      <c r="N253" s="244"/>
      <c r="O253" s="244"/>
      <c r="P253" s="244"/>
      <c r="Q253" s="244"/>
      <c r="R253" s="244"/>
      <c r="S253" s="244"/>
      <c r="T253" s="245"/>
      <c r="U253" s="13"/>
      <c r="V253" s="13"/>
      <c r="W253" s="13"/>
      <c r="X253" s="13"/>
      <c r="Y253" s="13"/>
      <c r="Z253" s="13"/>
      <c r="AA253" s="13"/>
      <c r="AB253" s="13"/>
      <c r="AC253" s="13"/>
      <c r="AD253" s="13"/>
      <c r="AE253" s="13"/>
      <c r="AT253" s="246" t="s">
        <v>252</v>
      </c>
      <c r="AU253" s="246" t="s">
        <v>93</v>
      </c>
      <c r="AV253" s="13" t="s">
        <v>23</v>
      </c>
      <c r="AW253" s="13" t="s">
        <v>46</v>
      </c>
      <c r="AX253" s="13" t="s">
        <v>85</v>
      </c>
      <c r="AY253" s="246" t="s">
        <v>241</v>
      </c>
    </row>
    <row r="254" s="13" customFormat="1">
      <c r="A254" s="13"/>
      <c r="B254" s="236"/>
      <c r="C254" s="237"/>
      <c r="D254" s="238" t="s">
        <v>252</v>
      </c>
      <c r="E254" s="239" t="s">
        <v>39</v>
      </c>
      <c r="F254" s="240" t="s">
        <v>11655</v>
      </c>
      <c r="G254" s="237"/>
      <c r="H254" s="239" t="s">
        <v>39</v>
      </c>
      <c r="I254" s="241"/>
      <c r="J254" s="237"/>
      <c r="K254" s="237"/>
      <c r="L254" s="242"/>
      <c r="M254" s="243"/>
      <c r="N254" s="244"/>
      <c r="O254" s="244"/>
      <c r="P254" s="244"/>
      <c r="Q254" s="244"/>
      <c r="R254" s="244"/>
      <c r="S254" s="244"/>
      <c r="T254" s="245"/>
      <c r="U254" s="13"/>
      <c r="V254" s="13"/>
      <c r="W254" s="13"/>
      <c r="X254" s="13"/>
      <c r="Y254" s="13"/>
      <c r="Z254" s="13"/>
      <c r="AA254" s="13"/>
      <c r="AB254" s="13"/>
      <c r="AC254" s="13"/>
      <c r="AD254" s="13"/>
      <c r="AE254" s="13"/>
      <c r="AT254" s="246" t="s">
        <v>252</v>
      </c>
      <c r="AU254" s="246" t="s">
        <v>93</v>
      </c>
      <c r="AV254" s="13" t="s">
        <v>23</v>
      </c>
      <c r="AW254" s="13" t="s">
        <v>46</v>
      </c>
      <c r="AX254" s="13" t="s">
        <v>85</v>
      </c>
      <c r="AY254" s="246" t="s">
        <v>241</v>
      </c>
    </row>
    <row r="255" s="14" customFormat="1">
      <c r="A255" s="14"/>
      <c r="B255" s="247"/>
      <c r="C255" s="248"/>
      <c r="D255" s="238" t="s">
        <v>252</v>
      </c>
      <c r="E255" s="249" t="s">
        <v>39</v>
      </c>
      <c r="F255" s="250" t="s">
        <v>617</v>
      </c>
      <c r="G255" s="248"/>
      <c r="H255" s="251">
        <v>30</v>
      </c>
      <c r="I255" s="252"/>
      <c r="J255" s="248"/>
      <c r="K255" s="248"/>
      <c r="L255" s="253"/>
      <c r="M255" s="254"/>
      <c r="N255" s="255"/>
      <c r="O255" s="255"/>
      <c r="P255" s="255"/>
      <c r="Q255" s="255"/>
      <c r="R255" s="255"/>
      <c r="S255" s="255"/>
      <c r="T255" s="256"/>
      <c r="U255" s="14"/>
      <c r="V255" s="14"/>
      <c r="W255" s="14"/>
      <c r="X255" s="14"/>
      <c r="Y255" s="14"/>
      <c r="Z255" s="14"/>
      <c r="AA255" s="14"/>
      <c r="AB255" s="14"/>
      <c r="AC255" s="14"/>
      <c r="AD255" s="14"/>
      <c r="AE255" s="14"/>
      <c r="AT255" s="257" t="s">
        <v>252</v>
      </c>
      <c r="AU255" s="257" t="s">
        <v>93</v>
      </c>
      <c r="AV255" s="14" t="s">
        <v>93</v>
      </c>
      <c r="AW255" s="14" t="s">
        <v>46</v>
      </c>
      <c r="AX255" s="14" t="s">
        <v>23</v>
      </c>
      <c r="AY255" s="257" t="s">
        <v>241</v>
      </c>
    </row>
    <row r="256" s="2" customFormat="1" ht="24.15" customHeight="1">
      <c r="A256" s="42"/>
      <c r="B256" s="43"/>
      <c r="C256" s="218" t="s">
        <v>660</v>
      </c>
      <c r="D256" s="218" t="s">
        <v>243</v>
      </c>
      <c r="E256" s="219" t="s">
        <v>11662</v>
      </c>
      <c r="F256" s="220" t="s">
        <v>11663</v>
      </c>
      <c r="G256" s="221" t="s">
        <v>145</v>
      </c>
      <c r="H256" s="222">
        <v>30</v>
      </c>
      <c r="I256" s="223"/>
      <c r="J256" s="224">
        <f>ROUND(I256*H256,2)</f>
        <v>0</v>
      </c>
      <c r="K256" s="220" t="s">
        <v>247</v>
      </c>
      <c r="L256" s="48"/>
      <c r="M256" s="225" t="s">
        <v>39</v>
      </c>
      <c r="N256" s="226" t="s">
        <v>56</v>
      </c>
      <c r="O256" s="88"/>
      <c r="P256" s="227">
        <f>O256*H256</f>
        <v>0</v>
      </c>
      <c r="Q256" s="227">
        <v>0.12966</v>
      </c>
      <c r="R256" s="227">
        <f>Q256*H256</f>
        <v>3.8898000000000001</v>
      </c>
      <c r="S256" s="227">
        <v>0</v>
      </c>
      <c r="T256" s="228">
        <f>S256*H256</f>
        <v>0</v>
      </c>
      <c r="U256" s="42"/>
      <c r="V256" s="42"/>
      <c r="W256" s="42"/>
      <c r="X256" s="42"/>
      <c r="Y256" s="42"/>
      <c r="Z256" s="42"/>
      <c r="AA256" s="42"/>
      <c r="AB256" s="42"/>
      <c r="AC256" s="42"/>
      <c r="AD256" s="42"/>
      <c r="AE256" s="42"/>
      <c r="AR256" s="229" t="s">
        <v>248</v>
      </c>
      <c r="AT256" s="229" t="s">
        <v>243</v>
      </c>
      <c r="AU256" s="229" t="s">
        <v>93</v>
      </c>
      <c r="AY256" s="20" t="s">
        <v>241</v>
      </c>
      <c r="BE256" s="230">
        <f>IF(N256="základní",J256,0)</f>
        <v>0</v>
      </c>
      <c r="BF256" s="230">
        <f>IF(N256="snížená",J256,0)</f>
        <v>0</v>
      </c>
      <c r="BG256" s="230">
        <f>IF(N256="zákl. přenesená",J256,0)</f>
        <v>0</v>
      </c>
      <c r="BH256" s="230">
        <f>IF(N256="sníž. přenesená",J256,0)</f>
        <v>0</v>
      </c>
      <c r="BI256" s="230">
        <f>IF(N256="nulová",J256,0)</f>
        <v>0</v>
      </c>
      <c r="BJ256" s="20" t="s">
        <v>23</v>
      </c>
      <c r="BK256" s="230">
        <f>ROUND(I256*H256,2)</f>
        <v>0</v>
      </c>
      <c r="BL256" s="20" t="s">
        <v>248</v>
      </c>
      <c r="BM256" s="229" t="s">
        <v>11664</v>
      </c>
    </row>
    <row r="257" s="2" customFormat="1">
      <c r="A257" s="42"/>
      <c r="B257" s="43"/>
      <c r="C257" s="44"/>
      <c r="D257" s="231" t="s">
        <v>250</v>
      </c>
      <c r="E257" s="44"/>
      <c r="F257" s="232" t="s">
        <v>11665</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0" t="s">
        <v>250</v>
      </c>
      <c r="AU257" s="20" t="s">
        <v>93</v>
      </c>
    </row>
    <row r="258" s="13" customFormat="1">
      <c r="A258" s="13"/>
      <c r="B258" s="236"/>
      <c r="C258" s="237"/>
      <c r="D258" s="238" t="s">
        <v>252</v>
      </c>
      <c r="E258" s="239" t="s">
        <v>39</v>
      </c>
      <c r="F258" s="240" t="s">
        <v>11666</v>
      </c>
      <c r="G258" s="237"/>
      <c r="H258" s="239" t="s">
        <v>39</v>
      </c>
      <c r="I258" s="241"/>
      <c r="J258" s="237"/>
      <c r="K258" s="237"/>
      <c r="L258" s="242"/>
      <c r="M258" s="243"/>
      <c r="N258" s="244"/>
      <c r="O258" s="244"/>
      <c r="P258" s="244"/>
      <c r="Q258" s="244"/>
      <c r="R258" s="244"/>
      <c r="S258" s="244"/>
      <c r="T258" s="245"/>
      <c r="U258" s="13"/>
      <c r="V258" s="13"/>
      <c r="W258" s="13"/>
      <c r="X258" s="13"/>
      <c r="Y258" s="13"/>
      <c r="Z258" s="13"/>
      <c r="AA258" s="13"/>
      <c r="AB258" s="13"/>
      <c r="AC258" s="13"/>
      <c r="AD258" s="13"/>
      <c r="AE258" s="13"/>
      <c r="AT258" s="246" t="s">
        <v>252</v>
      </c>
      <c r="AU258" s="246" t="s">
        <v>93</v>
      </c>
      <c r="AV258" s="13" t="s">
        <v>23</v>
      </c>
      <c r="AW258" s="13" t="s">
        <v>46</v>
      </c>
      <c r="AX258" s="13" t="s">
        <v>85</v>
      </c>
      <c r="AY258" s="246" t="s">
        <v>241</v>
      </c>
    </row>
    <row r="259" s="13" customFormat="1">
      <c r="A259" s="13"/>
      <c r="B259" s="236"/>
      <c r="C259" s="237"/>
      <c r="D259" s="238" t="s">
        <v>252</v>
      </c>
      <c r="E259" s="239" t="s">
        <v>39</v>
      </c>
      <c r="F259" s="240" t="s">
        <v>11667</v>
      </c>
      <c r="G259" s="237"/>
      <c r="H259" s="239" t="s">
        <v>39</v>
      </c>
      <c r="I259" s="241"/>
      <c r="J259" s="237"/>
      <c r="K259" s="237"/>
      <c r="L259" s="242"/>
      <c r="M259" s="243"/>
      <c r="N259" s="244"/>
      <c r="O259" s="244"/>
      <c r="P259" s="244"/>
      <c r="Q259" s="244"/>
      <c r="R259" s="244"/>
      <c r="S259" s="244"/>
      <c r="T259" s="245"/>
      <c r="U259" s="13"/>
      <c r="V259" s="13"/>
      <c r="W259" s="13"/>
      <c r="X259" s="13"/>
      <c r="Y259" s="13"/>
      <c r="Z259" s="13"/>
      <c r="AA259" s="13"/>
      <c r="AB259" s="13"/>
      <c r="AC259" s="13"/>
      <c r="AD259" s="13"/>
      <c r="AE259" s="13"/>
      <c r="AT259" s="246" t="s">
        <v>252</v>
      </c>
      <c r="AU259" s="246" t="s">
        <v>93</v>
      </c>
      <c r="AV259" s="13" t="s">
        <v>23</v>
      </c>
      <c r="AW259" s="13" t="s">
        <v>46</v>
      </c>
      <c r="AX259" s="13" t="s">
        <v>85</v>
      </c>
      <c r="AY259" s="246" t="s">
        <v>241</v>
      </c>
    </row>
    <row r="260" s="14" customFormat="1">
      <c r="A260" s="14"/>
      <c r="B260" s="247"/>
      <c r="C260" s="248"/>
      <c r="D260" s="238" t="s">
        <v>252</v>
      </c>
      <c r="E260" s="249" t="s">
        <v>39</v>
      </c>
      <c r="F260" s="250" t="s">
        <v>617</v>
      </c>
      <c r="G260" s="248"/>
      <c r="H260" s="251">
        <v>30</v>
      </c>
      <c r="I260" s="252"/>
      <c r="J260" s="248"/>
      <c r="K260" s="248"/>
      <c r="L260" s="253"/>
      <c r="M260" s="254"/>
      <c r="N260" s="255"/>
      <c r="O260" s="255"/>
      <c r="P260" s="255"/>
      <c r="Q260" s="255"/>
      <c r="R260" s="255"/>
      <c r="S260" s="255"/>
      <c r="T260" s="256"/>
      <c r="U260" s="14"/>
      <c r="V260" s="14"/>
      <c r="W260" s="14"/>
      <c r="X260" s="14"/>
      <c r="Y260" s="14"/>
      <c r="Z260" s="14"/>
      <c r="AA260" s="14"/>
      <c r="AB260" s="14"/>
      <c r="AC260" s="14"/>
      <c r="AD260" s="14"/>
      <c r="AE260" s="14"/>
      <c r="AT260" s="257" t="s">
        <v>252</v>
      </c>
      <c r="AU260" s="257" t="s">
        <v>93</v>
      </c>
      <c r="AV260" s="14" t="s">
        <v>93</v>
      </c>
      <c r="AW260" s="14" t="s">
        <v>46</v>
      </c>
      <c r="AX260" s="14" t="s">
        <v>23</v>
      </c>
      <c r="AY260" s="257" t="s">
        <v>241</v>
      </c>
    </row>
    <row r="261" s="2" customFormat="1" ht="16.5" customHeight="1">
      <c r="A261" s="42"/>
      <c r="B261" s="43"/>
      <c r="C261" s="218" t="s">
        <v>682</v>
      </c>
      <c r="D261" s="218" t="s">
        <v>243</v>
      </c>
      <c r="E261" s="219" t="s">
        <v>11668</v>
      </c>
      <c r="F261" s="220" t="s">
        <v>11669</v>
      </c>
      <c r="G261" s="221" t="s">
        <v>145</v>
      </c>
      <c r="H261" s="222">
        <v>30</v>
      </c>
      <c r="I261" s="223"/>
      <c r="J261" s="224">
        <f>ROUND(I261*H261,2)</f>
        <v>0</v>
      </c>
      <c r="K261" s="220" t="s">
        <v>247</v>
      </c>
      <c r="L261" s="48"/>
      <c r="M261" s="225" t="s">
        <v>39</v>
      </c>
      <c r="N261" s="226" t="s">
        <v>56</v>
      </c>
      <c r="O261" s="88"/>
      <c r="P261" s="227">
        <f>O261*H261</f>
        <v>0</v>
      </c>
      <c r="Q261" s="227">
        <v>0.0065199999999999998</v>
      </c>
      <c r="R261" s="227">
        <f>Q261*H261</f>
        <v>0.1956</v>
      </c>
      <c r="S261" s="227">
        <v>0</v>
      </c>
      <c r="T261" s="228">
        <f>S261*H261</f>
        <v>0</v>
      </c>
      <c r="U261" s="42"/>
      <c r="V261" s="42"/>
      <c r="W261" s="42"/>
      <c r="X261" s="42"/>
      <c r="Y261" s="42"/>
      <c r="Z261" s="42"/>
      <c r="AA261" s="42"/>
      <c r="AB261" s="42"/>
      <c r="AC261" s="42"/>
      <c r="AD261" s="42"/>
      <c r="AE261" s="42"/>
      <c r="AR261" s="229" t="s">
        <v>248</v>
      </c>
      <c r="AT261" s="229" t="s">
        <v>243</v>
      </c>
      <c r="AU261" s="229" t="s">
        <v>93</v>
      </c>
      <c r="AY261" s="20" t="s">
        <v>241</v>
      </c>
      <c r="BE261" s="230">
        <f>IF(N261="základní",J261,0)</f>
        <v>0</v>
      </c>
      <c r="BF261" s="230">
        <f>IF(N261="snížená",J261,0)</f>
        <v>0</v>
      </c>
      <c r="BG261" s="230">
        <f>IF(N261="zákl. přenesená",J261,0)</f>
        <v>0</v>
      </c>
      <c r="BH261" s="230">
        <f>IF(N261="sníž. přenesená",J261,0)</f>
        <v>0</v>
      </c>
      <c r="BI261" s="230">
        <f>IF(N261="nulová",J261,0)</f>
        <v>0</v>
      </c>
      <c r="BJ261" s="20" t="s">
        <v>23</v>
      </c>
      <c r="BK261" s="230">
        <f>ROUND(I261*H261,2)</f>
        <v>0</v>
      </c>
      <c r="BL261" s="20" t="s">
        <v>248</v>
      </c>
      <c r="BM261" s="229" t="s">
        <v>11670</v>
      </c>
    </row>
    <row r="262" s="2" customFormat="1">
      <c r="A262" s="42"/>
      <c r="B262" s="43"/>
      <c r="C262" s="44"/>
      <c r="D262" s="231" t="s">
        <v>250</v>
      </c>
      <c r="E262" s="44"/>
      <c r="F262" s="232" t="s">
        <v>11671</v>
      </c>
      <c r="G262" s="44"/>
      <c r="H262" s="44"/>
      <c r="I262" s="233"/>
      <c r="J262" s="44"/>
      <c r="K262" s="44"/>
      <c r="L262" s="48"/>
      <c r="M262" s="234"/>
      <c r="N262" s="235"/>
      <c r="O262" s="88"/>
      <c r="P262" s="88"/>
      <c r="Q262" s="88"/>
      <c r="R262" s="88"/>
      <c r="S262" s="88"/>
      <c r="T262" s="89"/>
      <c r="U262" s="42"/>
      <c r="V262" s="42"/>
      <c r="W262" s="42"/>
      <c r="X262" s="42"/>
      <c r="Y262" s="42"/>
      <c r="Z262" s="42"/>
      <c r="AA262" s="42"/>
      <c r="AB262" s="42"/>
      <c r="AC262" s="42"/>
      <c r="AD262" s="42"/>
      <c r="AE262" s="42"/>
      <c r="AT262" s="20" t="s">
        <v>250</v>
      </c>
      <c r="AU262" s="20" t="s">
        <v>93</v>
      </c>
    </row>
    <row r="263" s="13" customFormat="1">
      <c r="A263" s="13"/>
      <c r="B263" s="236"/>
      <c r="C263" s="237"/>
      <c r="D263" s="238" t="s">
        <v>252</v>
      </c>
      <c r="E263" s="239" t="s">
        <v>39</v>
      </c>
      <c r="F263" s="240" t="s">
        <v>11634</v>
      </c>
      <c r="G263" s="237"/>
      <c r="H263" s="239" t="s">
        <v>39</v>
      </c>
      <c r="I263" s="241"/>
      <c r="J263" s="237"/>
      <c r="K263" s="237"/>
      <c r="L263" s="242"/>
      <c r="M263" s="243"/>
      <c r="N263" s="244"/>
      <c r="O263" s="244"/>
      <c r="P263" s="244"/>
      <c r="Q263" s="244"/>
      <c r="R263" s="244"/>
      <c r="S263" s="244"/>
      <c r="T263" s="245"/>
      <c r="U263" s="13"/>
      <c r="V263" s="13"/>
      <c r="W263" s="13"/>
      <c r="X263" s="13"/>
      <c r="Y263" s="13"/>
      <c r="Z263" s="13"/>
      <c r="AA263" s="13"/>
      <c r="AB263" s="13"/>
      <c r="AC263" s="13"/>
      <c r="AD263" s="13"/>
      <c r="AE263" s="13"/>
      <c r="AT263" s="246" t="s">
        <v>252</v>
      </c>
      <c r="AU263" s="246" t="s">
        <v>93</v>
      </c>
      <c r="AV263" s="13" t="s">
        <v>23</v>
      </c>
      <c r="AW263" s="13" t="s">
        <v>46</v>
      </c>
      <c r="AX263" s="13" t="s">
        <v>85</v>
      </c>
      <c r="AY263" s="246" t="s">
        <v>241</v>
      </c>
    </row>
    <row r="264" s="14" customFormat="1">
      <c r="A264" s="14"/>
      <c r="B264" s="247"/>
      <c r="C264" s="248"/>
      <c r="D264" s="238" t="s">
        <v>252</v>
      </c>
      <c r="E264" s="249" t="s">
        <v>39</v>
      </c>
      <c r="F264" s="250" t="s">
        <v>617</v>
      </c>
      <c r="G264" s="248"/>
      <c r="H264" s="251">
        <v>30</v>
      </c>
      <c r="I264" s="252"/>
      <c r="J264" s="248"/>
      <c r="K264" s="248"/>
      <c r="L264" s="253"/>
      <c r="M264" s="254"/>
      <c r="N264" s="255"/>
      <c r="O264" s="255"/>
      <c r="P264" s="255"/>
      <c r="Q264" s="255"/>
      <c r="R264" s="255"/>
      <c r="S264" s="255"/>
      <c r="T264" s="256"/>
      <c r="U264" s="14"/>
      <c r="V264" s="14"/>
      <c r="W264" s="14"/>
      <c r="X264" s="14"/>
      <c r="Y264" s="14"/>
      <c r="Z264" s="14"/>
      <c r="AA264" s="14"/>
      <c r="AB264" s="14"/>
      <c r="AC264" s="14"/>
      <c r="AD264" s="14"/>
      <c r="AE264" s="14"/>
      <c r="AT264" s="257" t="s">
        <v>252</v>
      </c>
      <c r="AU264" s="257" t="s">
        <v>93</v>
      </c>
      <c r="AV264" s="14" t="s">
        <v>93</v>
      </c>
      <c r="AW264" s="14" t="s">
        <v>46</v>
      </c>
      <c r="AX264" s="14" t="s">
        <v>23</v>
      </c>
      <c r="AY264" s="257" t="s">
        <v>241</v>
      </c>
    </row>
    <row r="265" s="2" customFormat="1" ht="16.5" customHeight="1">
      <c r="A265" s="42"/>
      <c r="B265" s="43"/>
      <c r="C265" s="218" t="s">
        <v>699</v>
      </c>
      <c r="D265" s="218" t="s">
        <v>243</v>
      </c>
      <c r="E265" s="219" t="s">
        <v>11672</v>
      </c>
      <c r="F265" s="220" t="s">
        <v>11673</v>
      </c>
      <c r="G265" s="221" t="s">
        <v>145</v>
      </c>
      <c r="H265" s="222">
        <v>30</v>
      </c>
      <c r="I265" s="223"/>
      <c r="J265" s="224">
        <f>ROUND(I265*H265,2)</f>
        <v>0</v>
      </c>
      <c r="K265" s="220" t="s">
        <v>247</v>
      </c>
      <c r="L265" s="48"/>
      <c r="M265" s="225" t="s">
        <v>39</v>
      </c>
      <c r="N265" s="226" t="s">
        <v>56</v>
      </c>
      <c r="O265" s="88"/>
      <c r="P265" s="227">
        <f>O265*H265</f>
        <v>0</v>
      </c>
      <c r="Q265" s="227">
        <v>0.00051000000000000004</v>
      </c>
      <c r="R265" s="227">
        <f>Q265*H265</f>
        <v>0.015300000000000001</v>
      </c>
      <c r="S265" s="227">
        <v>0</v>
      </c>
      <c r="T265" s="228">
        <f>S265*H265</f>
        <v>0</v>
      </c>
      <c r="U265" s="42"/>
      <c r="V265" s="42"/>
      <c r="W265" s="42"/>
      <c r="X265" s="42"/>
      <c r="Y265" s="42"/>
      <c r="Z265" s="42"/>
      <c r="AA265" s="42"/>
      <c r="AB265" s="42"/>
      <c r="AC265" s="42"/>
      <c r="AD265" s="42"/>
      <c r="AE265" s="42"/>
      <c r="AR265" s="229" t="s">
        <v>248</v>
      </c>
      <c r="AT265" s="229" t="s">
        <v>243</v>
      </c>
      <c r="AU265" s="229" t="s">
        <v>93</v>
      </c>
      <c r="AY265" s="20" t="s">
        <v>241</v>
      </c>
      <c r="BE265" s="230">
        <f>IF(N265="základní",J265,0)</f>
        <v>0</v>
      </c>
      <c r="BF265" s="230">
        <f>IF(N265="snížená",J265,0)</f>
        <v>0</v>
      </c>
      <c r="BG265" s="230">
        <f>IF(N265="zákl. přenesená",J265,0)</f>
        <v>0</v>
      </c>
      <c r="BH265" s="230">
        <f>IF(N265="sníž. přenesená",J265,0)</f>
        <v>0</v>
      </c>
      <c r="BI265" s="230">
        <f>IF(N265="nulová",J265,0)</f>
        <v>0</v>
      </c>
      <c r="BJ265" s="20" t="s">
        <v>23</v>
      </c>
      <c r="BK265" s="230">
        <f>ROUND(I265*H265,2)</f>
        <v>0</v>
      </c>
      <c r="BL265" s="20" t="s">
        <v>248</v>
      </c>
      <c r="BM265" s="229" t="s">
        <v>11674</v>
      </c>
    </row>
    <row r="266" s="2" customFormat="1">
      <c r="A266" s="42"/>
      <c r="B266" s="43"/>
      <c r="C266" s="44"/>
      <c r="D266" s="231" t="s">
        <v>250</v>
      </c>
      <c r="E266" s="44"/>
      <c r="F266" s="232" t="s">
        <v>11675</v>
      </c>
      <c r="G266" s="44"/>
      <c r="H266" s="44"/>
      <c r="I266" s="233"/>
      <c r="J266" s="44"/>
      <c r="K266" s="44"/>
      <c r="L266" s="48"/>
      <c r="M266" s="234"/>
      <c r="N266" s="235"/>
      <c r="O266" s="88"/>
      <c r="P266" s="88"/>
      <c r="Q266" s="88"/>
      <c r="R266" s="88"/>
      <c r="S266" s="88"/>
      <c r="T266" s="89"/>
      <c r="U266" s="42"/>
      <c r="V266" s="42"/>
      <c r="W266" s="42"/>
      <c r="X266" s="42"/>
      <c r="Y266" s="42"/>
      <c r="Z266" s="42"/>
      <c r="AA266" s="42"/>
      <c r="AB266" s="42"/>
      <c r="AC266" s="42"/>
      <c r="AD266" s="42"/>
      <c r="AE266" s="42"/>
      <c r="AT266" s="20" t="s">
        <v>250</v>
      </c>
      <c r="AU266" s="20" t="s">
        <v>93</v>
      </c>
    </row>
    <row r="267" s="13" customFormat="1">
      <c r="A267" s="13"/>
      <c r="B267" s="236"/>
      <c r="C267" s="237"/>
      <c r="D267" s="238" t="s">
        <v>252</v>
      </c>
      <c r="E267" s="239" t="s">
        <v>39</v>
      </c>
      <c r="F267" s="240" t="s">
        <v>11634</v>
      </c>
      <c r="G267" s="237"/>
      <c r="H267" s="239" t="s">
        <v>39</v>
      </c>
      <c r="I267" s="241"/>
      <c r="J267" s="237"/>
      <c r="K267" s="237"/>
      <c r="L267" s="242"/>
      <c r="M267" s="243"/>
      <c r="N267" s="244"/>
      <c r="O267" s="244"/>
      <c r="P267" s="244"/>
      <c r="Q267" s="244"/>
      <c r="R267" s="244"/>
      <c r="S267" s="244"/>
      <c r="T267" s="245"/>
      <c r="U267" s="13"/>
      <c r="V267" s="13"/>
      <c r="W267" s="13"/>
      <c r="X267" s="13"/>
      <c r="Y267" s="13"/>
      <c r="Z267" s="13"/>
      <c r="AA267" s="13"/>
      <c r="AB267" s="13"/>
      <c r="AC267" s="13"/>
      <c r="AD267" s="13"/>
      <c r="AE267" s="13"/>
      <c r="AT267" s="246" t="s">
        <v>252</v>
      </c>
      <c r="AU267" s="246" t="s">
        <v>93</v>
      </c>
      <c r="AV267" s="13" t="s">
        <v>23</v>
      </c>
      <c r="AW267" s="13" t="s">
        <v>46</v>
      </c>
      <c r="AX267" s="13" t="s">
        <v>85</v>
      </c>
      <c r="AY267" s="246" t="s">
        <v>241</v>
      </c>
    </row>
    <row r="268" s="14" customFormat="1">
      <c r="A268" s="14"/>
      <c r="B268" s="247"/>
      <c r="C268" s="248"/>
      <c r="D268" s="238" t="s">
        <v>252</v>
      </c>
      <c r="E268" s="249" t="s">
        <v>39</v>
      </c>
      <c r="F268" s="250" t="s">
        <v>617</v>
      </c>
      <c r="G268" s="248"/>
      <c r="H268" s="251">
        <v>30</v>
      </c>
      <c r="I268" s="252"/>
      <c r="J268" s="248"/>
      <c r="K268" s="248"/>
      <c r="L268" s="253"/>
      <c r="M268" s="254"/>
      <c r="N268" s="255"/>
      <c r="O268" s="255"/>
      <c r="P268" s="255"/>
      <c r="Q268" s="255"/>
      <c r="R268" s="255"/>
      <c r="S268" s="255"/>
      <c r="T268" s="256"/>
      <c r="U268" s="14"/>
      <c r="V268" s="14"/>
      <c r="W268" s="14"/>
      <c r="X268" s="14"/>
      <c r="Y268" s="14"/>
      <c r="Z268" s="14"/>
      <c r="AA268" s="14"/>
      <c r="AB268" s="14"/>
      <c r="AC268" s="14"/>
      <c r="AD268" s="14"/>
      <c r="AE268" s="14"/>
      <c r="AT268" s="257" t="s">
        <v>252</v>
      </c>
      <c r="AU268" s="257" t="s">
        <v>93</v>
      </c>
      <c r="AV268" s="14" t="s">
        <v>93</v>
      </c>
      <c r="AW268" s="14" t="s">
        <v>46</v>
      </c>
      <c r="AX268" s="14" t="s">
        <v>23</v>
      </c>
      <c r="AY268" s="257" t="s">
        <v>241</v>
      </c>
    </row>
    <row r="269" s="2" customFormat="1" ht="44.25" customHeight="1">
      <c r="A269" s="42"/>
      <c r="B269" s="43"/>
      <c r="C269" s="218" t="s">
        <v>704</v>
      </c>
      <c r="D269" s="218" t="s">
        <v>243</v>
      </c>
      <c r="E269" s="219" t="s">
        <v>11676</v>
      </c>
      <c r="F269" s="220" t="s">
        <v>11677</v>
      </c>
      <c r="G269" s="221" t="s">
        <v>145</v>
      </c>
      <c r="H269" s="222">
        <v>295</v>
      </c>
      <c r="I269" s="223"/>
      <c r="J269" s="224">
        <f>ROUND(I269*H269,2)</f>
        <v>0</v>
      </c>
      <c r="K269" s="220" t="s">
        <v>247</v>
      </c>
      <c r="L269" s="48"/>
      <c r="M269" s="225" t="s">
        <v>39</v>
      </c>
      <c r="N269" s="226" t="s">
        <v>56</v>
      </c>
      <c r="O269" s="88"/>
      <c r="P269" s="227">
        <f>O269*H269</f>
        <v>0</v>
      </c>
      <c r="Q269" s="227">
        <v>0.090620000000000006</v>
      </c>
      <c r="R269" s="227">
        <f>Q269*H269</f>
        <v>26.732900000000001</v>
      </c>
      <c r="S269" s="227">
        <v>0</v>
      </c>
      <c r="T269" s="228">
        <f>S269*H269</f>
        <v>0</v>
      </c>
      <c r="U269" s="42"/>
      <c r="V269" s="42"/>
      <c r="W269" s="42"/>
      <c r="X269" s="42"/>
      <c r="Y269" s="42"/>
      <c r="Z269" s="42"/>
      <c r="AA269" s="42"/>
      <c r="AB269" s="42"/>
      <c r="AC269" s="42"/>
      <c r="AD269" s="42"/>
      <c r="AE269" s="42"/>
      <c r="AR269" s="229" t="s">
        <v>248</v>
      </c>
      <c r="AT269" s="229" t="s">
        <v>243</v>
      </c>
      <c r="AU269" s="229" t="s">
        <v>93</v>
      </c>
      <c r="AY269" s="20" t="s">
        <v>241</v>
      </c>
      <c r="BE269" s="230">
        <f>IF(N269="základní",J269,0)</f>
        <v>0</v>
      </c>
      <c r="BF269" s="230">
        <f>IF(N269="snížená",J269,0)</f>
        <v>0</v>
      </c>
      <c r="BG269" s="230">
        <f>IF(N269="zákl. přenesená",J269,0)</f>
        <v>0</v>
      </c>
      <c r="BH269" s="230">
        <f>IF(N269="sníž. přenesená",J269,0)</f>
        <v>0</v>
      </c>
      <c r="BI269" s="230">
        <f>IF(N269="nulová",J269,0)</f>
        <v>0</v>
      </c>
      <c r="BJ269" s="20" t="s">
        <v>23</v>
      </c>
      <c r="BK269" s="230">
        <f>ROUND(I269*H269,2)</f>
        <v>0</v>
      </c>
      <c r="BL269" s="20" t="s">
        <v>248</v>
      </c>
      <c r="BM269" s="229" t="s">
        <v>11678</v>
      </c>
    </row>
    <row r="270" s="2" customFormat="1">
      <c r="A270" s="42"/>
      <c r="B270" s="43"/>
      <c r="C270" s="44"/>
      <c r="D270" s="231" t="s">
        <v>250</v>
      </c>
      <c r="E270" s="44"/>
      <c r="F270" s="232" t="s">
        <v>11679</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0" t="s">
        <v>250</v>
      </c>
      <c r="AU270" s="20" t="s">
        <v>93</v>
      </c>
    </row>
    <row r="271" s="13" customFormat="1">
      <c r="A271" s="13"/>
      <c r="B271" s="236"/>
      <c r="C271" s="237"/>
      <c r="D271" s="238" t="s">
        <v>252</v>
      </c>
      <c r="E271" s="239" t="s">
        <v>39</v>
      </c>
      <c r="F271" s="240" t="s">
        <v>11632</v>
      </c>
      <c r="G271" s="237"/>
      <c r="H271" s="239" t="s">
        <v>39</v>
      </c>
      <c r="I271" s="241"/>
      <c r="J271" s="237"/>
      <c r="K271" s="237"/>
      <c r="L271" s="242"/>
      <c r="M271" s="243"/>
      <c r="N271" s="244"/>
      <c r="O271" s="244"/>
      <c r="P271" s="244"/>
      <c r="Q271" s="244"/>
      <c r="R271" s="244"/>
      <c r="S271" s="244"/>
      <c r="T271" s="245"/>
      <c r="U271" s="13"/>
      <c r="V271" s="13"/>
      <c r="W271" s="13"/>
      <c r="X271" s="13"/>
      <c r="Y271" s="13"/>
      <c r="Z271" s="13"/>
      <c r="AA271" s="13"/>
      <c r="AB271" s="13"/>
      <c r="AC271" s="13"/>
      <c r="AD271" s="13"/>
      <c r="AE271" s="13"/>
      <c r="AT271" s="246" t="s">
        <v>252</v>
      </c>
      <c r="AU271" s="246" t="s">
        <v>93</v>
      </c>
      <c r="AV271" s="13" t="s">
        <v>23</v>
      </c>
      <c r="AW271" s="13" t="s">
        <v>46</v>
      </c>
      <c r="AX271" s="13" t="s">
        <v>85</v>
      </c>
      <c r="AY271" s="246" t="s">
        <v>241</v>
      </c>
    </row>
    <row r="272" s="14" customFormat="1">
      <c r="A272" s="14"/>
      <c r="B272" s="247"/>
      <c r="C272" s="248"/>
      <c r="D272" s="238" t="s">
        <v>252</v>
      </c>
      <c r="E272" s="249" t="s">
        <v>39</v>
      </c>
      <c r="F272" s="250" t="s">
        <v>3720</v>
      </c>
      <c r="G272" s="248"/>
      <c r="H272" s="251">
        <v>295</v>
      </c>
      <c r="I272" s="252"/>
      <c r="J272" s="248"/>
      <c r="K272" s="248"/>
      <c r="L272" s="253"/>
      <c r="M272" s="254"/>
      <c r="N272" s="255"/>
      <c r="O272" s="255"/>
      <c r="P272" s="255"/>
      <c r="Q272" s="255"/>
      <c r="R272" s="255"/>
      <c r="S272" s="255"/>
      <c r="T272" s="256"/>
      <c r="U272" s="14"/>
      <c r="V272" s="14"/>
      <c r="W272" s="14"/>
      <c r="X272" s="14"/>
      <c r="Y272" s="14"/>
      <c r="Z272" s="14"/>
      <c r="AA272" s="14"/>
      <c r="AB272" s="14"/>
      <c r="AC272" s="14"/>
      <c r="AD272" s="14"/>
      <c r="AE272" s="14"/>
      <c r="AT272" s="257" t="s">
        <v>252</v>
      </c>
      <c r="AU272" s="257" t="s">
        <v>93</v>
      </c>
      <c r="AV272" s="14" t="s">
        <v>93</v>
      </c>
      <c r="AW272" s="14" t="s">
        <v>46</v>
      </c>
      <c r="AX272" s="14" t="s">
        <v>23</v>
      </c>
      <c r="AY272" s="257" t="s">
        <v>241</v>
      </c>
    </row>
    <row r="273" s="2" customFormat="1" ht="16.5" customHeight="1">
      <c r="A273" s="42"/>
      <c r="B273" s="43"/>
      <c r="C273" s="280" t="s">
        <v>713</v>
      </c>
      <c r="D273" s="280" t="s">
        <v>463</v>
      </c>
      <c r="E273" s="281" t="s">
        <v>11680</v>
      </c>
      <c r="F273" s="282" t="s">
        <v>11681</v>
      </c>
      <c r="G273" s="283" t="s">
        <v>145</v>
      </c>
      <c r="H273" s="284">
        <v>309.75</v>
      </c>
      <c r="I273" s="285"/>
      <c r="J273" s="286">
        <f>ROUND(I273*H273,2)</f>
        <v>0</v>
      </c>
      <c r="K273" s="282" t="s">
        <v>247</v>
      </c>
      <c r="L273" s="287"/>
      <c r="M273" s="288" t="s">
        <v>39</v>
      </c>
      <c r="N273" s="289" t="s">
        <v>56</v>
      </c>
      <c r="O273" s="88"/>
      <c r="P273" s="227">
        <f>O273*H273</f>
        <v>0</v>
      </c>
      <c r="Q273" s="227">
        <v>0.17599999999999999</v>
      </c>
      <c r="R273" s="227">
        <f>Q273*H273</f>
        <v>54.515999999999998</v>
      </c>
      <c r="S273" s="227">
        <v>0</v>
      </c>
      <c r="T273" s="228">
        <f>S273*H273</f>
        <v>0</v>
      </c>
      <c r="U273" s="42"/>
      <c r="V273" s="42"/>
      <c r="W273" s="42"/>
      <c r="X273" s="42"/>
      <c r="Y273" s="42"/>
      <c r="Z273" s="42"/>
      <c r="AA273" s="42"/>
      <c r="AB273" s="42"/>
      <c r="AC273" s="42"/>
      <c r="AD273" s="42"/>
      <c r="AE273" s="42"/>
      <c r="AR273" s="229" t="s">
        <v>321</v>
      </c>
      <c r="AT273" s="229" t="s">
        <v>463</v>
      </c>
      <c r="AU273" s="229" t="s">
        <v>93</v>
      </c>
      <c r="AY273" s="20" t="s">
        <v>241</v>
      </c>
      <c r="BE273" s="230">
        <f>IF(N273="základní",J273,0)</f>
        <v>0</v>
      </c>
      <c r="BF273" s="230">
        <f>IF(N273="snížená",J273,0)</f>
        <v>0</v>
      </c>
      <c r="BG273" s="230">
        <f>IF(N273="zákl. přenesená",J273,0)</f>
        <v>0</v>
      </c>
      <c r="BH273" s="230">
        <f>IF(N273="sníž. přenesená",J273,0)</f>
        <v>0</v>
      </c>
      <c r="BI273" s="230">
        <f>IF(N273="nulová",J273,0)</f>
        <v>0</v>
      </c>
      <c r="BJ273" s="20" t="s">
        <v>23</v>
      </c>
      <c r="BK273" s="230">
        <f>ROUND(I273*H273,2)</f>
        <v>0</v>
      </c>
      <c r="BL273" s="20" t="s">
        <v>248</v>
      </c>
      <c r="BM273" s="229" t="s">
        <v>11682</v>
      </c>
    </row>
    <row r="274" s="14" customFormat="1">
      <c r="A274" s="14"/>
      <c r="B274" s="247"/>
      <c r="C274" s="248"/>
      <c r="D274" s="238" t="s">
        <v>252</v>
      </c>
      <c r="E274" s="249" t="s">
        <v>39</v>
      </c>
      <c r="F274" s="250" t="s">
        <v>11683</v>
      </c>
      <c r="G274" s="248"/>
      <c r="H274" s="251">
        <v>309.75</v>
      </c>
      <c r="I274" s="252"/>
      <c r="J274" s="248"/>
      <c r="K274" s="248"/>
      <c r="L274" s="253"/>
      <c r="M274" s="254"/>
      <c r="N274" s="255"/>
      <c r="O274" s="255"/>
      <c r="P274" s="255"/>
      <c r="Q274" s="255"/>
      <c r="R274" s="255"/>
      <c r="S274" s="255"/>
      <c r="T274" s="256"/>
      <c r="U274" s="14"/>
      <c r="V274" s="14"/>
      <c r="W274" s="14"/>
      <c r="X274" s="14"/>
      <c r="Y274" s="14"/>
      <c r="Z274" s="14"/>
      <c r="AA274" s="14"/>
      <c r="AB274" s="14"/>
      <c r="AC274" s="14"/>
      <c r="AD274" s="14"/>
      <c r="AE274" s="14"/>
      <c r="AT274" s="257" t="s">
        <v>252</v>
      </c>
      <c r="AU274" s="257" t="s">
        <v>93</v>
      </c>
      <c r="AV274" s="14" t="s">
        <v>93</v>
      </c>
      <c r="AW274" s="14" t="s">
        <v>46</v>
      </c>
      <c r="AX274" s="14" t="s">
        <v>23</v>
      </c>
      <c r="AY274" s="257" t="s">
        <v>241</v>
      </c>
    </row>
    <row r="275" s="12" customFormat="1" ht="22.8" customHeight="1">
      <c r="A275" s="12"/>
      <c r="B275" s="202"/>
      <c r="C275" s="203"/>
      <c r="D275" s="204" t="s">
        <v>84</v>
      </c>
      <c r="E275" s="216" t="s">
        <v>299</v>
      </c>
      <c r="F275" s="216" t="s">
        <v>11684</v>
      </c>
      <c r="G275" s="203"/>
      <c r="H275" s="203"/>
      <c r="I275" s="206"/>
      <c r="J275" s="217">
        <f>BK275</f>
        <v>0</v>
      </c>
      <c r="K275" s="203"/>
      <c r="L275" s="208"/>
      <c r="M275" s="209"/>
      <c r="N275" s="210"/>
      <c r="O275" s="210"/>
      <c r="P275" s="211">
        <f>SUM(P276:P280)</f>
        <v>0</v>
      </c>
      <c r="Q275" s="210"/>
      <c r="R275" s="211">
        <f>SUM(R276:R280)</f>
        <v>15.401999999999999</v>
      </c>
      <c r="S275" s="210"/>
      <c r="T275" s="212">
        <f>SUM(T276:T280)</f>
        <v>0</v>
      </c>
      <c r="U275" s="12"/>
      <c r="V275" s="12"/>
      <c r="W275" s="12"/>
      <c r="X275" s="12"/>
      <c r="Y275" s="12"/>
      <c r="Z275" s="12"/>
      <c r="AA275" s="12"/>
      <c r="AB275" s="12"/>
      <c r="AC275" s="12"/>
      <c r="AD275" s="12"/>
      <c r="AE275" s="12"/>
      <c r="AR275" s="213" t="s">
        <v>23</v>
      </c>
      <c r="AT275" s="214" t="s">
        <v>84</v>
      </c>
      <c r="AU275" s="214" t="s">
        <v>23</v>
      </c>
      <c r="AY275" s="213" t="s">
        <v>241</v>
      </c>
      <c r="BK275" s="215">
        <f>SUM(BK276:BK280)</f>
        <v>0</v>
      </c>
    </row>
    <row r="276" s="2" customFormat="1" ht="21.75" customHeight="1">
      <c r="A276" s="42"/>
      <c r="B276" s="43"/>
      <c r="C276" s="218" t="s">
        <v>732</v>
      </c>
      <c r="D276" s="218" t="s">
        <v>243</v>
      </c>
      <c r="E276" s="219" t="s">
        <v>11685</v>
      </c>
      <c r="F276" s="220" t="s">
        <v>11686</v>
      </c>
      <c r="G276" s="221" t="s">
        <v>145</v>
      </c>
      <c r="H276" s="222">
        <v>60</v>
      </c>
      <c r="I276" s="223"/>
      <c r="J276" s="224">
        <f>ROUND(I276*H276,2)</f>
        <v>0</v>
      </c>
      <c r="K276" s="220" t="s">
        <v>247</v>
      </c>
      <c r="L276" s="48"/>
      <c r="M276" s="225" t="s">
        <v>39</v>
      </c>
      <c r="N276" s="226" t="s">
        <v>56</v>
      </c>
      <c r="O276" s="88"/>
      <c r="P276" s="227">
        <f>O276*H276</f>
        <v>0</v>
      </c>
      <c r="Q276" s="227">
        <v>0.25669999999999998</v>
      </c>
      <c r="R276" s="227">
        <f>Q276*H276</f>
        <v>15.401999999999999</v>
      </c>
      <c r="S276" s="227">
        <v>0</v>
      </c>
      <c r="T276" s="228">
        <f>S276*H276</f>
        <v>0</v>
      </c>
      <c r="U276" s="42"/>
      <c r="V276" s="42"/>
      <c r="W276" s="42"/>
      <c r="X276" s="42"/>
      <c r="Y276" s="42"/>
      <c r="Z276" s="42"/>
      <c r="AA276" s="42"/>
      <c r="AB276" s="42"/>
      <c r="AC276" s="42"/>
      <c r="AD276" s="42"/>
      <c r="AE276" s="42"/>
      <c r="AR276" s="229" t="s">
        <v>248</v>
      </c>
      <c r="AT276" s="229" t="s">
        <v>243</v>
      </c>
      <c r="AU276" s="229" t="s">
        <v>93</v>
      </c>
      <c r="AY276" s="20" t="s">
        <v>241</v>
      </c>
      <c r="BE276" s="230">
        <f>IF(N276="základní",J276,0)</f>
        <v>0</v>
      </c>
      <c r="BF276" s="230">
        <f>IF(N276="snížená",J276,0)</f>
        <v>0</v>
      </c>
      <c r="BG276" s="230">
        <f>IF(N276="zákl. přenesená",J276,0)</f>
        <v>0</v>
      </c>
      <c r="BH276" s="230">
        <f>IF(N276="sníž. přenesená",J276,0)</f>
        <v>0</v>
      </c>
      <c r="BI276" s="230">
        <f>IF(N276="nulová",J276,0)</f>
        <v>0</v>
      </c>
      <c r="BJ276" s="20" t="s">
        <v>23</v>
      </c>
      <c r="BK276" s="230">
        <f>ROUND(I276*H276,2)</f>
        <v>0</v>
      </c>
      <c r="BL276" s="20" t="s">
        <v>248</v>
      </c>
      <c r="BM276" s="229" t="s">
        <v>11687</v>
      </c>
    </row>
    <row r="277" s="2" customFormat="1">
      <c r="A277" s="42"/>
      <c r="B277" s="43"/>
      <c r="C277" s="44"/>
      <c r="D277" s="231" t="s">
        <v>250</v>
      </c>
      <c r="E277" s="44"/>
      <c r="F277" s="232" t="s">
        <v>11688</v>
      </c>
      <c r="G277" s="44"/>
      <c r="H277" s="44"/>
      <c r="I277" s="233"/>
      <c r="J277" s="44"/>
      <c r="K277" s="44"/>
      <c r="L277" s="48"/>
      <c r="M277" s="234"/>
      <c r="N277" s="235"/>
      <c r="O277" s="88"/>
      <c r="P277" s="88"/>
      <c r="Q277" s="88"/>
      <c r="R277" s="88"/>
      <c r="S277" s="88"/>
      <c r="T277" s="89"/>
      <c r="U277" s="42"/>
      <c r="V277" s="42"/>
      <c r="W277" s="42"/>
      <c r="X277" s="42"/>
      <c r="Y277" s="42"/>
      <c r="Z277" s="42"/>
      <c r="AA277" s="42"/>
      <c r="AB277" s="42"/>
      <c r="AC277" s="42"/>
      <c r="AD277" s="42"/>
      <c r="AE277" s="42"/>
      <c r="AT277" s="20" t="s">
        <v>250</v>
      </c>
      <c r="AU277" s="20" t="s">
        <v>93</v>
      </c>
    </row>
    <row r="278" s="13" customFormat="1">
      <c r="A278" s="13"/>
      <c r="B278" s="236"/>
      <c r="C278" s="237"/>
      <c r="D278" s="238" t="s">
        <v>252</v>
      </c>
      <c r="E278" s="239" t="s">
        <v>39</v>
      </c>
      <c r="F278" s="240" t="s">
        <v>11630</v>
      </c>
      <c r="G278" s="237"/>
      <c r="H278" s="239" t="s">
        <v>39</v>
      </c>
      <c r="I278" s="241"/>
      <c r="J278" s="237"/>
      <c r="K278" s="237"/>
      <c r="L278" s="242"/>
      <c r="M278" s="243"/>
      <c r="N278" s="244"/>
      <c r="O278" s="244"/>
      <c r="P278" s="244"/>
      <c r="Q278" s="244"/>
      <c r="R278" s="244"/>
      <c r="S278" s="244"/>
      <c r="T278" s="245"/>
      <c r="U278" s="13"/>
      <c r="V278" s="13"/>
      <c r="W278" s="13"/>
      <c r="X278" s="13"/>
      <c r="Y278" s="13"/>
      <c r="Z278" s="13"/>
      <c r="AA278" s="13"/>
      <c r="AB278" s="13"/>
      <c r="AC278" s="13"/>
      <c r="AD278" s="13"/>
      <c r="AE278" s="13"/>
      <c r="AT278" s="246" t="s">
        <v>252</v>
      </c>
      <c r="AU278" s="246" t="s">
        <v>93</v>
      </c>
      <c r="AV278" s="13" t="s">
        <v>23</v>
      </c>
      <c r="AW278" s="13" t="s">
        <v>46</v>
      </c>
      <c r="AX278" s="13" t="s">
        <v>85</v>
      </c>
      <c r="AY278" s="246" t="s">
        <v>241</v>
      </c>
    </row>
    <row r="279" s="13" customFormat="1">
      <c r="A279" s="13"/>
      <c r="B279" s="236"/>
      <c r="C279" s="237"/>
      <c r="D279" s="238" t="s">
        <v>252</v>
      </c>
      <c r="E279" s="239" t="s">
        <v>39</v>
      </c>
      <c r="F279" s="240" t="s">
        <v>11689</v>
      </c>
      <c r="G279" s="237"/>
      <c r="H279" s="239" t="s">
        <v>39</v>
      </c>
      <c r="I279" s="241"/>
      <c r="J279" s="237"/>
      <c r="K279" s="237"/>
      <c r="L279" s="242"/>
      <c r="M279" s="243"/>
      <c r="N279" s="244"/>
      <c r="O279" s="244"/>
      <c r="P279" s="244"/>
      <c r="Q279" s="244"/>
      <c r="R279" s="244"/>
      <c r="S279" s="244"/>
      <c r="T279" s="245"/>
      <c r="U279" s="13"/>
      <c r="V279" s="13"/>
      <c r="W279" s="13"/>
      <c r="X279" s="13"/>
      <c r="Y279" s="13"/>
      <c r="Z279" s="13"/>
      <c r="AA279" s="13"/>
      <c r="AB279" s="13"/>
      <c r="AC279" s="13"/>
      <c r="AD279" s="13"/>
      <c r="AE279" s="13"/>
      <c r="AT279" s="246" t="s">
        <v>252</v>
      </c>
      <c r="AU279" s="246" t="s">
        <v>93</v>
      </c>
      <c r="AV279" s="13" t="s">
        <v>23</v>
      </c>
      <c r="AW279" s="13" t="s">
        <v>46</v>
      </c>
      <c r="AX279" s="13" t="s">
        <v>85</v>
      </c>
      <c r="AY279" s="246" t="s">
        <v>241</v>
      </c>
    </row>
    <row r="280" s="14" customFormat="1">
      <c r="A280" s="14"/>
      <c r="B280" s="247"/>
      <c r="C280" s="248"/>
      <c r="D280" s="238" t="s">
        <v>252</v>
      </c>
      <c r="E280" s="249" t="s">
        <v>39</v>
      </c>
      <c r="F280" s="250" t="s">
        <v>1049</v>
      </c>
      <c r="G280" s="248"/>
      <c r="H280" s="251">
        <v>60</v>
      </c>
      <c r="I280" s="252"/>
      <c r="J280" s="248"/>
      <c r="K280" s="248"/>
      <c r="L280" s="253"/>
      <c r="M280" s="254"/>
      <c r="N280" s="255"/>
      <c r="O280" s="255"/>
      <c r="P280" s="255"/>
      <c r="Q280" s="255"/>
      <c r="R280" s="255"/>
      <c r="S280" s="255"/>
      <c r="T280" s="256"/>
      <c r="U280" s="14"/>
      <c r="V280" s="14"/>
      <c r="W280" s="14"/>
      <c r="X280" s="14"/>
      <c r="Y280" s="14"/>
      <c r="Z280" s="14"/>
      <c r="AA280" s="14"/>
      <c r="AB280" s="14"/>
      <c r="AC280" s="14"/>
      <c r="AD280" s="14"/>
      <c r="AE280" s="14"/>
      <c r="AT280" s="257" t="s">
        <v>252</v>
      </c>
      <c r="AU280" s="257" t="s">
        <v>93</v>
      </c>
      <c r="AV280" s="14" t="s">
        <v>93</v>
      </c>
      <c r="AW280" s="14" t="s">
        <v>46</v>
      </c>
      <c r="AX280" s="14" t="s">
        <v>23</v>
      </c>
      <c r="AY280" s="257" t="s">
        <v>241</v>
      </c>
    </row>
    <row r="281" s="12" customFormat="1" ht="22.8" customHeight="1">
      <c r="A281" s="12"/>
      <c r="B281" s="202"/>
      <c r="C281" s="203"/>
      <c r="D281" s="204" t="s">
        <v>84</v>
      </c>
      <c r="E281" s="216" t="s">
        <v>356</v>
      </c>
      <c r="F281" s="216" t="s">
        <v>3447</v>
      </c>
      <c r="G281" s="203"/>
      <c r="H281" s="203"/>
      <c r="I281" s="206"/>
      <c r="J281" s="217">
        <f>BK281</f>
        <v>0</v>
      </c>
      <c r="K281" s="203"/>
      <c r="L281" s="208"/>
      <c r="M281" s="209"/>
      <c r="N281" s="210"/>
      <c r="O281" s="210"/>
      <c r="P281" s="211">
        <f>SUM(P282:P324)</f>
        <v>0</v>
      </c>
      <c r="Q281" s="210"/>
      <c r="R281" s="211">
        <f>SUM(R282:R324)</f>
        <v>97.10891500000001</v>
      </c>
      <c r="S281" s="210"/>
      <c r="T281" s="212">
        <f>SUM(T282:T324)</f>
        <v>50.255000000000003</v>
      </c>
      <c r="U281" s="12"/>
      <c r="V281" s="12"/>
      <c r="W281" s="12"/>
      <c r="X281" s="12"/>
      <c r="Y281" s="12"/>
      <c r="Z281" s="12"/>
      <c r="AA281" s="12"/>
      <c r="AB281" s="12"/>
      <c r="AC281" s="12"/>
      <c r="AD281" s="12"/>
      <c r="AE281" s="12"/>
      <c r="AR281" s="213" t="s">
        <v>23</v>
      </c>
      <c r="AT281" s="214" t="s">
        <v>84</v>
      </c>
      <c r="AU281" s="214" t="s">
        <v>23</v>
      </c>
      <c r="AY281" s="213" t="s">
        <v>241</v>
      </c>
      <c r="BK281" s="215">
        <f>SUM(BK282:BK324)</f>
        <v>0</v>
      </c>
    </row>
    <row r="282" s="2" customFormat="1" ht="24.15" customHeight="1">
      <c r="A282" s="42"/>
      <c r="B282" s="43"/>
      <c r="C282" s="218" t="s">
        <v>771</v>
      </c>
      <c r="D282" s="218" t="s">
        <v>243</v>
      </c>
      <c r="E282" s="219" t="s">
        <v>11690</v>
      </c>
      <c r="F282" s="220" t="s">
        <v>11691</v>
      </c>
      <c r="G282" s="221" t="s">
        <v>515</v>
      </c>
      <c r="H282" s="222">
        <v>25</v>
      </c>
      <c r="I282" s="223"/>
      <c r="J282" s="224">
        <f>ROUND(I282*H282,2)</f>
        <v>0</v>
      </c>
      <c r="K282" s="220" t="s">
        <v>247</v>
      </c>
      <c r="L282" s="48"/>
      <c r="M282" s="225" t="s">
        <v>39</v>
      </c>
      <c r="N282" s="226" t="s">
        <v>56</v>
      </c>
      <c r="O282" s="88"/>
      <c r="P282" s="227">
        <f>O282*H282</f>
        <v>0</v>
      </c>
      <c r="Q282" s="227">
        <v>0.15540000000000001</v>
      </c>
      <c r="R282" s="227">
        <f>Q282*H282</f>
        <v>3.8850000000000002</v>
      </c>
      <c r="S282" s="227">
        <v>0</v>
      </c>
      <c r="T282" s="228">
        <f>S282*H282</f>
        <v>0</v>
      </c>
      <c r="U282" s="42"/>
      <c r="V282" s="42"/>
      <c r="W282" s="42"/>
      <c r="X282" s="42"/>
      <c r="Y282" s="42"/>
      <c r="Z282" s="42"/>
      <c r="AA282" s="42"/>
      <c r="AB282" s="42"/>
      <c r="AC282" s="42"/>
      <c r="AD282" s="42"/>
      <c r="AE282" s="42"/>
      <c r="AR282" s="229" t="s">
        <v>248</v>
      </c>
      <c r="AT282" s="229" t="s">
        <v>243</v>
      </c>
      <c r="AU282" s="229" t="s">
        <v>93</v>
      </c>
      <c r="AY282" s="20" t="s">
        <v>241</v>
      </c>
      <c r="BE282" s="230">
        <f>IF(N282="základní",J282,0)</f>
        <v>0</v>
      </c>
      <c r="BF282" s="230">
        <f>IF(N282="snížená",J282,0)</f>
        <v>0</v>
      </c>
      <c r="BG282" s="230">
        <f>IF(N282="zákl. přenesená",J282,0)</f>
        <v>0</v>
      </c>
      <c r="BH282" s="230">
        <f>IF(N282="sníž. přenesená",J282,0)</f>
        <v>0</v>
      </c>
      <c r="BI282" s="230">
        <f>IF(N282="nulová",J282,0)</f>
        <v>0</v>
      </c>
      <c r="BJ282" s="20" t="s">
        <v>23</v>
      </c>
      <c r="BK282" s="230">
        <f>ROUND(I282*H282,2)</f>
        <v>0</v>
      </c>
      <c r="BL282" s="20" t="s">
        <v>248</v>
      </c>
      <c r="BM282" s="229" t="s">
        <v>11692</v>
      </c>
    </row>
    <row r="283" s="2" customFormat="1">
      <c r="A283" s="42"/>
      <c r="B283" s="43"/>
      <c r="C283" s="44"/>
      <c r="D283" s="231" t="s">
        <v>250</v>
      </c>
      <c r="E283" s="44"/>
      <c r="F283" s="232" t="s">
        <v>11693</v>
      </c>
      <c r="G283" s="44"/>
      <c r="H283" s="44"/>
      <c r="I283" s="233"/>
      <c r="J283" s="44"/>
      <c r="K283" s="44"/>
      <c r="L283" s="48"/>
      <c r="M283" s="234"/>
      <c r="N283" s="235"/>
      <c r="O283" s="88"/>
      <c r="P283" s="88"/>
      <c r="Q283" s="88"/>
      <c r="R283" s="88"/>
      <c r="S283" s="88"/>
      <c r="T283" s="89"/>
      <c r="U283" s="42"/>
      <c r="V283" s="42"/>
      <c r="W283" s="42"/>
      <c r="X283" s="42"/>
      <c r="Y283" s="42"/>
      <c r="Z283" s="42"/>
      <c r="AA283" s="42"/>
      <c r="AB283" s="42"/>
      <c r="AC283" s="42"/>
      <c r="AD283" s="42"/>
      <c r="AE283" s="42"/>
      <c r="AT283" s="20" t="s">
        <v>250</v>
      </c>
      <c r="AU283" s="20" t="s">
        <v>93</v>
      </c>
    </row>
    <row r="284" s="2" customFormat="1" ht="16.5" customHeight="1">
      <c r="A284" s="42"/>
      <c r="B284" s="43"/>
      <c r="C284" s="280" t="s">
        <v>826</v>
      </c>
      <c r="D284" s="280" t="s">
        <v>463</v>
      </c>
      <c r="E284" s="281" t="s">
        <v>11694</v>
      </c>
      <c r="F284" s="282" t="s">
        <v>11695</v>
      </c>
      <c r="G284" s="283" t="s">
        <v>515</v>
      </c>
      <c r="H284" s="284">
        <v>26.25</v>
      </c>
      <c r="I284" s="285"/>
      <c r="J284" s="286">
        <f>ROUND(I284*H284,2)</f>
        <v>0</v>
      </c>
      <c r="K284" s="282" t="s">
        <v>247</v>
      </c>
      <c r="L284" s="287"/>
      <c r="M284" s="288" t="s">
        <v>39</v>
      </c>
      <c r="N284" s="289" t="s">
        <v>56</v>
      </c>
      <c r="O284" s="88"/>
      <c r="P284" s="227">
        <f>O284*H284</f>
        <v>0</v>
      </c>
      <c r="Q284" s="227">
        <v>0.056000000000000001</v>
      </c>
      <c r="R284" s="227">
        <f>Q284*H284</f>
        <v>1.47</v>
      </c>
      <c r="S284" s="227">
        <v>0</v>
      </c>
      <c r="T284" s="228">
        <f>S284*H284</f>
        <v>0</v>
      </c>
      <c r="U284" s="42"/>
      <c r="V284" s="42"/>
      <c r="W284" s="42"/>
      <c r="X284" s="42"/>
      <c r="Y284" s="42"/>
      <c r="Z284" s="42"/>
      <c r="AA284" s="42"/>
      <c r="AB284" s="42"/>
      <c r="AC284" s="42"/>
      <c r="AD284" s="42"/>
      <c r="AE284" s="42"/>
      <c r="AR284" s="229" t="s">
        <v>321</v>
      </c>
      <c r="AT284" s="229" t="s">
        <v>463</v>
      </c>
      <c r="AU284" s="229" t="s">
        <v>93</v>
      </c>
      <c r="AY284" s="20" t="s">
        <v>241</v>
      </c>
      <c r="BE284" s="230">
        <f>IF(N284="základní",J284,0)</f>
        <v>0</v>
      </c>
      <c r="BF284" s="230">
        <f>IF(N284="snížená",J284,0)</f>
        <v>0</v>
      </c>
      <c r="BG284" s="230">
        <f>IF(N284="zákl. přenesená",J284,0)</f>
        <v>0</v>
      </c>
      <c r="BH284" s="230">
        <f>IF(N284="sníž. přenesená",J284,0)</f>
        <v>0</v>
      </c>
      <c r="BI284" s="230">
        <f>IF(N284="nulová",J284,0)</f>
        <v>0</v>
      </c>
      <c r="BJ284" s="20" t="s">
        <v>23</v>
      </c>
      <c r="BK284" s="230">
        <f>ROUND(I284*H284,2)</f>
        <v>0</v>
      </c>
      <c r="BL284" s="20" t="s">
        <v>248</v>
      </c>
      <c r="BM284" s="229" t="s">
        <v>11696</v>
      </c>
    </row>
    <row r="285" s="14" customFormat="1">
      <c r="A285" s="14"/>
      <c r="B285" s="247"/>
      <c r="C285" s="248"/>
      <c r="D285" s="238" t="s">
        <v>252</v>
      </c>
      <c r="E285" s="249" t="s">
        <v>39</v>
      </c>
      <c r="F285" s="250" t="s">
        <v>11697</v>
      </c>
      <c r="G285" s="248"/>
      <c r="H285" s="251">
        <v>26.25</v>
      </c>
      <c r="I285" s="252"/>
      <c r="J285" s="248"/>
      <c r="K285" s="248"/>
      <c r="L285" s="253"/>
      <c r="M285" s="254"/>
      <c r="N285" s="255"/>
      <c r="O285" s="255"/>
      <c r="P285" s="255"/>
      <c r="Q285" s="255"/>
      <c r="R285" s="255"/>
      <c r="S285" s="255"/>
      <c r="T285" s="256"/>
      <c r="U285" s="14"/>
      <c r="V285" s="14"/>
      <c r="W285" s="14"/>
      <c r="X285" s="14"/>
      <c r="Y285" s="14"/>
      <c r="Z285" s="14"/>
      <c r="AA285" s="14"/>
      <c r="AB285" s="14"/>
      <c r="AC285" s="14"/>
      <c r="AD285" s="14"/>
      <c r="AE285" s="14"/>
      <c r="AT285" s="257" t="s">
        <v>252</v>
      </c>
      <c r="AU285" s="257" t="s">
        <v>93</v>
      </c>
      <c r="AV285" s="14" t="s">
        <v>93</v>
      </c>
      <c r="AW285" s="14" t="s">
        <v>46</v>
      </c>
      <c r="AX285" s="14" t="s">
        <v>23</v>
      </c>
      <c r="AY285" s="257" t="s">
        <v>241</v>
      </c>
    </row>
    <row r="286" s="2" customFormat="1" ht="24.15" customHeight="1">
      <c r="A286" s="42"/>
      <c r="B286" s="43"/>
      <c r="C286" s="218" t="s">
        <v>833</v>
      </c>
      <c r="D286" s="218" t="s">
        <v>243</v>
      </c>
      <c r="E286" s="219" t="s">
        <v>11698</v>
      </c>
      <c r="F286" s="220" t="s">
        <v>11699</v>
      </c>
      <c r="G286" s="221" t="s">
        <v>515</v>
      </c>
      <c r="H286" s="222">
        <v>335</v>
      </c>
      <c r="I286" s="223"/>
      <c r="J286" s="224">
        <f>ROUND(I286*H286,2)</f>
        <v>0</v>
      </c>
      <c r="K286" s="220" t="s">
        <v>247</v>
      </c>
      <c r="L286" s="48"/>
      <c r="M286" s="225" t="s">
        <v>39</v>
      </c>
      <c r="N286" s="226" t="s">
        <v>56</v>
      </c>
      <c r="O286" s="88"/>
      <c r="P286" s="227">
        <f>O286*H286</f>
        <v>0</v>
      </c>
      <c r="Q286" s="227">
        <v>0.1295</v>
      </c>
      <c r="R286" s="227">
        <f>Q286*H286</f>
        <v>43.3825</v>
      </c>
      <c r="S286" s="227">
        <v>0</v>
      </c>
      <c r="T286" s="228">
        <f>S286*H286</f>
        <v>0</v>
      </c>
      <c r="U286" s="42"/>
      <c r="V286" s="42"/>
      <c r="W286" s="42"/>
      <c r="X286" s="42"/>
      <c r="Y286" s="42"/>
      <c r="Z286" s="42"/>
      <c r="AA286" s="42"/>
      <c r="AB286" s="42"/>
      <c r="AC286" s="42"/>
      <c r="AD286" s="42"/>
      <c r="AE286" s="42"/>
      <c r="AR286" s="229" t="s">
        <v>248</v>
      </c>
      <c r="AT286" s="229" t="s">
        <v>243</v>
      </c>
      <c r="AU286" s="229" t="s">
        <v>93</v>
      </c>
      <c r="AY286" s="20" t="s">
        <v>241</v>
      </c>
      <c r="BE286" s="230">
        <f>IF(N286="základní",J286,0)</f>
        <v>0</v>
      </c>
      <c r="BF286" s="230">
        <f>IF(N286="snížená",J286,0)</f>
        <v>0</v>
      </c>
      <c r="BG286" s="230">
        <f>IF(N286="zákl. přenesená",J286,0)</f>
        <v>0</v>
      </c>
      <c r="BH286" s="230">
        <f>IF(N286="sníž. přenesená",J286,0)</f>
        <v>0</v>
      </c>
      <c r="BI286" s="230">
        <f>IF(N286="nulová",J286,0)</f>
        <v>0</v>
      </c>
      <c r="BJ286" s="20" t="s">
        <v>23</v>
      </c>
      <c r="BK286" s="230">
        <f>ROUND(I286*H286,2)</f>
        <v>0</v>
      </c>
      <c r="BL286" s="20" t="s">
        <v>248</v>
      </c>
      <c r="BM286" s="229" t="s">
        <v>11700</v>
      </c>
    </row>
    <row r="287" s="2" customFormat="1">
      <c r="A287" s="42"/>
      <c r="B287" s="43"/>
      <c r="C287" s="44"/>
      <c r="D287" s="231" t="s">
        <v>250</v>
      </c>
      <c r="E287" s="44"/>
      <c r="F287" s="232" t="s">
        <v>11701</v>
      </c>
      <c r="G287" s="44"/>
      <c r="H287" s="44"/>
      <c r="I287" s="233"/>
      <c r="J287" s="44"/>
      <c r="K287" s="44"/>
      <c r="L287" s="48"/>
      <c r="M287" s="234"/>
      <c r="N287" s="235"/>
      <c r="O287" s="88"/>
      <c r="P287" s="88"/>
      <c r="Q287" s="88"/>
      <c r="R287" s="88"/>
      <c r="S287" s="88"/>
      <c r="T287" s="89"/>
      <c r="U287" s="42"/>
      <c r="V287" s="42"/>
      <c r="W287" s="42"/>
      <c r="X287" s="42"/>
      <c r="Y287" s="42"/>
      <c r="Z287" s="42"/>
      <c r="AA287" s="42"/>
      <c r="AB287" s="42"/>
      <c r="AC287" s="42"/>
      <c r="AD287" s="42"/>
      <c r="AE287" s="42"/>
      <c r="AT287" s="20" t="s">
        <v>250</v>
      </c>
      <c r="AU287" s="20" t="s">
        <v>93</v>
      </c>
    </row>
    <row r="288" s="2" customFormat="1" ht="16.5" customHeight="1">
      <c r="A288" s="42"/>
      <c r="B288" s="43"/>
      <c r="C288" s="280" t="s">
        <v>875</v>
      </c>
      <c r="D288" s="280" t="s">
        <v>463</v>
      </c>
      <c r="E288" s="281" t="s">
        <v>11702</v>
      </c>
      <c r="F288" s="282" t="s">
        <v>11703</v>
      </c>
      <c r="G288" s="283" t="s">
        <v>515</v>
      </c>
      <c r="H288" s="284">
        <v>341.69999999999999</v>
      </c>
      <c r="I288" s="285"/>
      <c r="J288" s="286">
        <f>ROUND(I288*H288,2)</f>
        <v>0</v>
      </c>
      <c r="K288" s="282" t="s">
        <v>247</v>
      </c>
      <c r="L288" s="287"/>
      <c r="M288" s="288" t="s">
        <v>39</v>
      </c>
      <c r="N288" s="289" t="s">
        <v>56</v>
      </c>
      <c r="O288" s="88"/>
      <c r="P288" s="227">
        <f>O288*H288</f>
        <v>0</v>
      </c>
      <c r="Q288" s="227">
        <v>0.021000000000000001</v>
      </c>
      <c r="R288" s="227">
        <f>Q288*H288</f>
        <v>7.1757</v>
      </c>
      <c r="S288" s="227">
        <v>0</v>
      </c>
      <c r="T288" s="228">
        <f>S288*H288</f>
        <v>0</v>
      </c>
      <c r="U288" s="42"/>
      <c r="V288" s="42"/>
      <c r="W288" s="42"/>
      <c r="X288" s="42"/>
      <c r="Y288" s="42"/>
      <c r="Z288" s="42"/>
      <c r="AA288" s="42"/>
      <c r="AB288" s="42"/>
      <c r="AC288" s="42"/>
      <c r="AD288" s="42"/>
      <c r="AE288" s="42"/>
      <c r="AR288" s="229" t="s">
        <v>321</v>
      </c>
      <c r="AT288" s="229" t="s">
        <v>463</v>
      </c>
      <c r="AU288" s="229" t="s">
        <v>93</v>
      </c>
      <c r="AY288" s="20" t="s">
        <v>241</v>
      </c>
      <c r="BE288" s="230">
        <f>IF(N288="základní",J288,0)</f>
        <v>0</v>
      </c>
      <c r="BF288" s="230">
        <f>IF(N288="snížená",J288,0)</f>
        <v>0</v>
      </c>
      <c r="BG288" s="230">
        <f>IF(N288="zákl. přenesená",J288,0)</f>
        <v>0</v>
      </c>
      <c r="BH288" s="230">
        <f>IF(N288="sníž. přenesená",J288,0)</f>
        <v>0</v>
      </c>
      <c r="BI288" s="230">
        <f>IF(N288="nulová",J288,0)</f>
        <v>0</v>
      </c>
      <c r="BJ288" s="20" t="s">
        <v>23</v>
      </c>
      <c r="BK288" s="230">
        <f>ROUND(I288*H288,2)</f>
        <v>0</v>
      </c>
      <c r="BL288" s="20" t="s">
        <v>248</v>
      </c>
      <c r="BM288" s="229" t="s">
        <v>11704</v>
      </c>
    </row>
    <row r="289" s="14" customFormat="1">
      <c r="A289" s="14"/>
      <c r="B289" s="247"/>
      <c r="C289" s="248"/>
      <c r="D289" s="238" t="s">
        <v>252</v>
      </c>
      <c r="E289" s="249" t="s">
        <v>39</v>
      </c>
      <c r="F289" s="250" t="s">
        <v>11705</v>
      </c>
      <c r="G289" s="248"/>
      <c r="H289" s="251">
        <v>341.69999999999999</v>
      </c>
      <c r="I289" s="252"/>
      <c r="J289" s="248"/>
      <c r="K289" s="248"/>
      <c r="L289" s="253"/>
      <c r="M289" s="254"/>
      <c r="N289" s="255"/>
      <c r="O289" s="255"/>
      <c r="P289" s="255"/>
      <c r="Q289" s="255"/>
      <c r="R289" s="255"/>
      <c r="S289" s="255"/>
      <c r="T289" s="256"/>
      <c r="U289" s="14"/>
      <c r="V289" s="14"/>
      <c r="W289" s="14"/>
      <c r="X289" s="14"/>
      <c r="Y289" s="14"/>
      <c r="Z289" s="14"/>
      <c r="AA289" s="14"/>
      <c r="AB289" s="14"/>
      <c r="AC289" s="14"/>
      <c r="AD289" s="14"/>
      <c r="AE289" s="14"/>
      <c r="AT289" s="257" t="s">
        <v>252</v>
      </c>
      <c r="AU289" s="257" t="s">
        <v>93</v>
      </c>
      <c r="AV289" s="14" t="s">
        <v>93</v>
      </c>
      <c r="AW289" s="14" t="s">
        <v>46</v>
      </c>
      <c r="AX289" s="14" t="s">
        <v>23</v>
      </c>
      <c r="AY289" s="257" t="s">
        <v>241</v>
      </c>
    </row>
    <row r="290" s="2" customFormat="1" ht="16.5" customHeight="1">
      <c r="A290" s="42"/>
      <c r="B290" s="43"/>
      <c r="C290" s="218" t="s">
        <v>880</v>
      </c>
      <c r="D290" s="218" t="s">
        <v>243</v>
      </c>
      <c r="E290" s="219" t="s">
        <v>11706</v>
      </c>
      <c r="F290" s="220" t="s">
        <v>11707</v>
      </c>
      <c r="G290" s="221" t="s">
        <v>246</v>
      </c>
      <c r="H290" s="222">
        <v>18.25</v>
      </c>
      <c r="I290" s="223"/>
      <c r="J290" s="224">
        <f>ROUND(I290*H290,2)</f>
        <v>0</v>
      </c>
      <c r="K290" s="220" t="s">
        <v>247</v>
      </c>
      <c r="L290" s="48"/>
      <c r="M290" s="225" t="s">
        <v>39</v>
      </c>
      <c r="N290" s="226" t="s">
        <v>56</v>
      </c>
      <c r="O290" s="88"/>
      <c r="P290" s="227">
        <f>O290*H290</f>
        <v>0</v>
      </c>
      <c r="Q290" s="227">
        <v>2.2563399999999998</v>
      </c>
      <c r="R290" s="227">
        <f>Q290*H290</f>
        <v>41.178204999999998</v>
      </c>
      <c r="S290" s="227">
        <v>0</v>
      </c>
      <c r="T290" s="228">
        <f>S290*H290</f>
        <v>0</v>
      </c>
      <c r="U290" s="42"/>
      <c r="V290" s="42"/>
      <c r="W290" s="42"/>
      <c r="X290" s="42"/>
      <c r="Y290" s="42"/>
      <c r="Z290" s="42"/>
      <c r="AA290" s="42"/>
      <c r="AB290" s="42"/>
      <c r="AC290" s="42"/>
      <c r="AD290" s="42"/>
      <c r="AE290" s="42"/>
      <c r="AR290" s="229" t="s">
        <v>248</v>
      </c>
      <c r="AT290" s="229" t="s">
        <v>243</v>
      </c>
      <c r="AU290" s="229" t="s">
        <v>93</v>
      </c>
      <c r="AY290" s="20" t="s">
        <v>241</v>
      </c>
      <c r="BE290" s="230">
        <f>IF(N290="základní",J290,0)</f>
        <v>0</v>
      </c>
      <c r="BF290" s="230">
        <f>IF(N290="snížená",J290,0)</f>
        <v>0</v>
      </c>
      <c r="BG290" s="230">
        <f>IF(N290="zákl. přenesená",J290,0)</f>
        <v>0</v>
      </c>
      <c r="BH290" s="230">
        <f>IF(N290="sníž. přenesená",J290,0)</f>
        <v>0</v>
      </c>
      <c r="BI290" s="230">
        <f>IF(N290="nulová",J290,0)</f>
        <v>0</v>
      </c>
      <c r="BJ290" s="20" t="s">
        <v>23</v>
      </c>
      <c r="BK290" s="230">
        <f>ROUND(I290*H290,2)</f>
        <v>0</v>
      </c>
      <c r="BL290" s="20" t="s">
        <v>248</v>
      </c>
      <c r="BM290" s="229" t="s">
        <v>11708</v>
      </c>
    </row>
    <row r="291" s="2" customFormat="1">
      <c r="A291" s="42"/>
      <c r="B291" s="43"/>
      <c r="C291" s="44"/>
      <c r="D291" s="231" t="s">
        <v>250</v>
      </c>
      <c r="E291" s="44"/>
      <c r="F291" s="232" t="s">
        <v>11709</v>
      </c>
      <c r="G291" s="44"/>
      <c r="H291" s="44"/>
      <c r="I291" s="233"/>
      <c r="J291" s="44"/>
      <c r="K291" s="44"/>
      <c r="L291" s="48"/>
      <c r="M291" s="234"/>
      <c r="N291" s="235"/>
      <c r="O291" s="88"/>
      <c r="P291" s="88"/>
      <c r="Q291" s="88"/>
      <c r="R291" s="88"/>
      <c r="S291" s="88"/>
      <c r="T291" s="89"/>
      <c r="U291" s="42"/>
      <c r="V291" s="42"/>
      <c r="W291" s="42"/>
      <c r="X291" s="42"/>
      <c r="Y291" s="42"/>
      <c r="Z291" s="42"/>
      <c r="AA291" s="42"/>
      <c r="AB291" s="42"/>
      <c r="AC291" s="42"/>
      <c r="AD291" s="42"/>
      <c r="AE291" s="42"/>
      <c r="AT291" s="20" t="s">
        <v>250</v>
      </c>
      <c r="AU291" s="20" t="s">
        <v>93</v>
      </c>
    </row>
    <row r="292" s="14" customFormat="1">
      <c r="A292" s="14"/>
      <c r="B292" s="247"/>
      <c r="C292" s="248"/>
      <c r="D292" s="238" t="s">
        <v>252</v>
      </c>
      <c r="E292" s="249" t="s">
        <v>39</v>
      </c>
      <c r="F292" s="250" t="s">
        <v>11710</v>
      </c>
      <c r="G292" s="248"/>
      <c r="H292" s="251">
        <v>1.5</v>
      </c>
      <c r="I292" s="252"/>
      <c r="J292" s="248"/>
      <c r="K292" s="248"/>
      <c r="L292" s="253"/>
      <c r="M292" s="254"/>
      <c r="N292" s="255"/>
      <c r="O292" s="255"/>
      <c r="P292" s="255"/>
      <c r="Q292" s="255"/>
      <c r="R292" s="255"/>
      <c r="S292" s="255"/>
      <c r="T292" s="256"/>
      <c r="U292" s="14"/>
      <c r="V292" s="14"/>
      <c r="W292" s="14"/>
      <c r="X292" s="14"/>
      <c r="Y292" s="14"/>
      <c r="Z292" s="14"/>
      <c r="AA292" s="14"/>
      <c r="AB292" s="14"/>
      <c r="AC292" s="14"/>
      <c r="AD292" s="14"/>
      <c r="AE292" s="14"/>
      <c r="AT292" s="257" t="s">
        <v>252</v>
      </c>
      <c r="AU292" s="257" t="s">
        <v>93</v>
      </c>
      <c r="AV292" s="14" t="s">
        <v>93</v>
      </c>
      <c r="AW292" s="14" t="s">
        <v>46</v>
      </c>
      <c r="AX292" s="14" t="s">
        <v>85</v>
      </c>
      <c r="AY292" s="257" t="s">
        <v>241</v>
      </c>
    </row>
    <row r="293" s="14" customFormat="1">
      <c r="A293" s="14"/>
      <c r="B293" s="247"/>
      <c r="C293" s="248"/>
      <c r="D293" s="238" t="s">
        <v>252</v>
      </c>
      <c r="E293" s="249" t="s">
        <v>39</v>
      </c>
      <c r="F293" s="250" t="s">
        <v>11711</v>
      </c>
      <c r="G293" s="248"/>
      <c r="H293" s="251">
        <v>16.75</v>
      </c>
      <c r="I293" s="252"/>
      <c r="J293" s="248"/>
      <c r="K293" s="248"/>
      <c r="L293" s="253"/>
      <c r="M293" s="254"/>
      <c r="N293" s="255"/>
      <c r="O293" s="255"/>
      <c r="P293" s="255"/>
      <c r="Q293" s="255"/>
      <c r="R293" s="255"/>
      <c r="S293" s="255"/>
      <c r="T293" s="256"/>
      <c r="U293" s="14"/>
      <c r="V293" s="14"/>
      <c r="W293" s="14"/>
      <c r="X293" s="14"/>
      <c r="Y293" s="14"/>
      <c r="Z293" s="14"/>
      <c r="AA293" s="14"/>
      <c r="AB293" s="14"/>
      <c r="AC293" s="14"/>
      <c r="AD293" s="14"/>
      <c r="AE293" s="14"/>
      <c r="AT293" s="257" t="s">
        <v>252</v>
      </c>
      <c r="AU293" s="257" t="s">
        <v>93</v>
      </c>
      <c r="AV293" s="14" t="s">
        <v>93</v>
      </c>
      <c r="AW293" s="14" t="s">
        <v>46</v>
      </c>
      <c r="AX293" s="14" t="s">
        <v>85</v>
      </c>
      <c r="AY293" s="257" t="s">
        <v>241</v>
      </c>
    </row>
    <row r="294" s="15" customFormat="1">
      <c r="A294" s="15"/>
      <c r="B294" s="258"/>
      <c r="C294" s="259"/>
      <c r="D294" s="238" t="s">
        <v>252</v>
      </c>
      <c r="E294" s="260" t="s">
        <v>39</v>
      </c>
      <c r="F294" s="261" t="s">
        <v>274</v>
      </c>
      <c r="G294" s="259"/>
      <c r="H294" s="262">
        <v>18.25</v>
      </c>
      <c r="I294" s="263"/>
      <c r="J294" s="259"/>
      <c r="K294" s="259"/>
      <c r="L294" s="264"/>
      <c r="M294" s="265"/>
      <c r="N294" s="266"/>
      <c r="O294" s="266"/>
      <c r="P294" s="266"/>
      <c r="Q294" s="266"/>
      <c r="R294" s="266"/>
      <c r="S294" s="266"/>
      <c r="T294" s="267"/>
      <c r="U294" s="15"/>
      <c r="V294" s="15"/>
      <c r="W294" s="15"/>
      <c r="X294" s="15"/>
      <c r="Y294" s="15"/>
      <c r="Z294" s="15"/>
      <c r="AA294" s="15"/>
      <c r="AB294" s="15"/>
      <c r="AC294" s="15"/>
      <c r="AD294" s="15"/>
      <c r="AE294" s="15"/>
      <c r="AT294" s="268" t="s">
        <v>252</v>
      </c>
      <c r="AU294" s="268" t="s">
        <v>93</v>
      </c>
      <c r="AV294" s="15" t="s">
        <v>248</v>
      </c>
      <c r="AW294" s="15" t="s">
        <v>46</v>
      </c>
      <c r="AX294" s="15" t="s">
        <v>23</v>
      </c>
      <c r="AY294" s="268" t="s">
        <v>241</v>
      </c>
    </row>
    <row r="295" s="2" customFormat="1" ht="33" customHeight="1">
      <c r="A295" s="42"/>
      <c r="B295" s="43"/>
      <c r="C295" s="218" t="s">
        <v>887</v>
      </c>
      <c r="D295" s="218" t="s">
        <v>243</v>
      </c>
      <c r="E295" s="219" t="s">
        <v>11712</v>
      </c>
      <c r="F295" s="220" t="s">
        <v>11713</v>
      </c>
      <c r="G295" s="221" t="s">
        <v>515</v>
      </c>
      <c r="H295" s="222">
        <v>26</v>
      </c>
      <c r="I295" s="223"/>
      <c r="J295" s="224">
        <f>ROUND(I295*H295,2)</f>
        <v>0</v>
      </c>
      <c r="K295" s="220" t="s">
        <v>247</v>
      </c>
      <c r="L295" s="48"/>
      <c r="M295" s="225" t="s">
        <v>39</v>
      </c>
      <c r="N295" s="226" t="s">
        <v>56</v>
      </c>
      <c r="O295" s="88"/>
      <c r="P295" s="227">
        <f>O295*H295</f>
        <v>0</v>
      </c>
      <c r="Q295" s="227">
        <v>0.00060999999999999997</v>
      </c>
      <c r="R295" s="227">
        <f>Q295*H295</f>
        <v>0.015859999999999999</v>
      </c>
      <c r="S295" s="227">
        <v>0</v>
      </c>
      <c r="T295" s="228">
        <f>S295*H295</f>
        <v>0</v>
      </c>
      <c r="U295" s="42"/>
      <c r="V295" s="42"/>
      <c r="W295" s="42"/>
      <c r="X295" s="42"/>
      <c r="Y295" s="42"/>
      <c r="Z295" s="42"/>
      <c r="AA295" s="42"/>
      <c r="AB295" s="42"/>
      <c r="AC295" s="42"/>
      <c r="AD295" s="42"/>
      <c r="AE295" s="42"/>
      <c r="AR295" s="229" t="s">
        <v>248</v>
      </c>
      <c r="AT295" s="229" t="s">
        <v>243</v>
      </c>
      <c r="AU295" s="229" t="s">
        <v>93</v>
      </c>
      <c r="AY295" s="20" t="s">
        <v>241</v>
      </c>
      <c r="BE295" s="230">
        <f>IF(N295="základní",J295,0)</f>
        <v>0</v>
      </c>
      <c r="BF295" s="230">
        <f>IF(N295="snížená",J295,0)</f>
        <v>0</v>
      </c>
      <c r="BG295" s="230">
        <f>IF(N295="zákl. přenesená",J295,0)</f>
        <v>0</v>
      </c>
      <c r="BH295" s="230">
        <f>IF(N295="sníž. přenesená",J295,0)</f>
        <v>0</v>
      </c>
      <c r="BI295" s="230">
        <f>IF(N295="nulová",J295,0)</f>
        <v>0</v>
      </c>
      <c r="BJ295" s="20" t="s">
        <v>23</v>
      </c>
      <c r="BK295" s="230">
        <f>ROUND(I295*H295,2)</f>
        <v>0</v>
      </c>
      <c r="BL295" s="20" t="s">
        <v>248</v>
      </c>
      <c r="BM295" s="229" t="s">
        <v>11714</v>
      </c>
    </row>
    <row r="296" s="2" customFormat="1">
      <c r="A296" s="42"/>
      <c r="B296" s="43"/>
      <c r="C296" s="44"/>
      <c r="D296" s="231" t="s">
        <v>250</v>
      </c>
      <c r="E296" s="44"/>
      <c r="F296" s="232" t="s">
        <v>11715</v>
      </c>
      <c r="G296" s="44"/>
      <c r="H296" s="44"/>
      <c r="I296" s="233"/>
      <c r="J296" s="44"/>
      <c r="K296" s="44"/>
      <c r="L296" s="48"/>
      <c r="M296" s="234"/>
      <c r="N296" s="235"/>
      <c r="O296" s="88"/>
      <c r="P296" s="88"/>
      <c r="Q296" s="88"/>
      <c r="R296" s="88"/>
      <c r="S296" s="88"/>
      <c r="T296" s="89"/>
      <c r="U296" s="42"/>
      <c r="V296" s="42"/>
      <c r="W296" s="42"/>
      <c r="X296" s="42"/>
      <c r="Y296" s="42"/>
      <c r="Z296" s="42"/>
      <c r="AA296" s="42"/>
      <c r="AB296" s="42"/>
      <c r="AC296" s="42"/>
      <c r="AD296" s="42"/>
      <c r="AE296" s="42"/>
      <c r="AT296" s="20" t="s">
        <v>250</v>
      </c>
      <c r="AU296" s="20" t="s">
        <v>93</v>
      </c>
    </row>
    <row r="297" s="13" customFormat="1">
      <c r="A297" s="13"/>
      <c r="B297" s="236"/>
      <c r="C297" s="237"/>
      <c r="D297" s="238" t="s">
        <v>252</v>
      </c>
      <c r="E297" s="239" t="s">
        <v>39</v>
      </c>
      <c r="F297" s="240" t="s">
        <v>11716</v>
      </c>
      <c r="G297" s="237"/>
      <c r="H297" s="239" t="s">
        <v>39</v>
      </c>
      <c r="I297" s="241"/>
      <c r="J297" s="237"/>
      <c r="K297" s="237"/>
      <c r="L297" s="242"/>
      <c r="M297" s="243"/>
      <c r="N297" s="244"/>
      <c r="O297" s="244"/>
      <c r="P297" s="244"/>
      <c r="Q297" s="244"/>
      <c r="R297" s="244"/>
      <c r="S297" s="244"/>
      <c r="T297" s="245"/>
      <c r="U297" s="13"/>
      <c r="V297" s="13"/>
      <c r="W297" s="13"/>
      <c r="X297" s="13"/>
      <c r="Y297" s="13"/>
      <c r="Z297" s="13"/>
      <c r="AA297" s="13"/>
      <c r="AB297" s="13"/>
      <c r="AC297" s="13"/>
      <c r="AD297" s="13"/>
      <c r="AE297" s="13"/>
      <c r="AT297" s="246" t="s">
        <v>252</v>
      </c>
      <c r="AU297" s="246" t="s">
        <v>93</v>
      </c>
      <c r="AV297" s="13" t="s">
        <v>23</v>
      </c>
      <c r="AW297" s="13" t="s">
        <v>46</v>
      </c>
      <c r="AX297" s="13" t="s">
        <v>85</v>
      </c>
      <c r="AY297" s="246" t="s">
        <v>241</v>
      </c>
    </row>
    <row r="298" s="13" customFormat="1">
      <c r="A298" s="13"/>
      <c r="B298" s="236"/>
      <c r="C298" s="237"/>
      <c r="D298" s="238" t="s">
        <v>252</v>
      </c>
      <c r="E298" s="239" t="s">
        <v>39</v>
      </c>
      <c r="F298" s="240" t="s">
        <v>11717</v>
      </c>
      <c r="G298" s="237"/>
      <c r="H298" s="239" t="s">
        <v>39</v>
      </c>
      <c r="I298" s="241"/>
      <c r="J298" s="237"/>
      <c r="K298" s="237"/>
      <c r="L298" s="242"/>
      <c r="M298" s="243"/>
      <c r="N298" s="244"/>
      <c r="O298" s="244"/>
      <c r="P298" s="244"/>
      <c r="Q298" s="244"/>
      <c r="R298" s="244"/>
      <c r="S298" s="244"/>
      <c r="T298" s="245"/>
      <c r="U298" s="13"/>
      <c r="V298" s="13"/>
      <c r="W298" s="13"/>
      <c r="X298" s="13"/>
      <c r="Y298" s="13"/>
      <c r="Z298" s="13"/>
      <c r="AA298" s="13"/>
      <c r="AB298" s="13"/>
      <c r="AC298" s="13"/>
      <c r="AD298" s="13"/>
      <c r="AE298" s="13"/>
      <c r="AT298" s="246" t="s">
        <v>252</v>
      </c>
      <c r="AU298" s="246" t="s">
        <v>93</v>
      </c>
      <c r="AV298" s="13" t="s">
        <v>23</v>
      </c>
      <c r="AW298" s="13" t="s">
        <v>46</v>
      </c>
      <c r="AX298" s="13" t="s">
        <v>85</v>
      </c>
      <c r="AY298" s="246" t="s">
        <v>241</v>
      </c>
    </row>
    <row r="299" s="14" customFormat="1">
      <c r="A299" s="14"/>
      <c r="B299" s="247"/>
      <c r="C299" s="248"/>
      <c r="D299" s="238" t="s">
        <v>252</v>
      </c>
      <c r="E299" s="249" t="s">
        <v>39</v>
      </c>
      <c r="F299" s="250" t="s">
        <v>569</v>
      </c>
      <c r="G299" s="248"/>
      <c r="H299" s="251">
        <v>26</v>
      </c>
      <c r="I299" s="252"/>
      <c r="J299" s="248"/>
      <c r="K299" s="248"/>
      <c r="L299" s="253"/>
      <c r="M299" s="254"/>
      <c r="N299" s="255"/>
      <c r="O299" s="255"/>
      <c r="P299" s="255"/>
      <c r="Q299" s="255"/>
      <c r="R299" s="255"/>
      <c r="S299" s="255"/>
      <c r="T299" s="256"/>
      <c r="U299" s="14"/>
      <c r="V299" s="14"/>
      <c r="W299" s="14"/>
      <c r="X299" s="14"/>
      <c r="Y299" s="14"/>
      <c r="Z299" s="14"/>
      <c r="AA299" s="14"/>
      <c r="AB299" s="14"/>
      <c r="AC299" s="14"/>
      <c r="AD299" s="14"/>
      <c r="AE299" s="14"/>
      <c r="AT299" s="257" t="s">
        <v>252</v>
      </c>
      <c r="AU299" s="257" t="s">
        <v>93</v>
      </c>
      <c r="AV299" s="14" t="s">
        <v>93</v>
      </c>
      <c r="AW299" s="14" t="s">
        <v>46</v>
      </c>
      <c r="AX299" s="14" t="s">
        <v>23</v>
      </c>
      <c r="AY299" s="257" t="s">
        <v>241</v>
      </c>
    </row>
    <row r="300" s="2" customFormat="1" ht="16.5" customHeight="1">
      <c r="A300" s="42"/>
      <c r="B300" s="43"/>
      <c r="C300" s="218" t="s">
        <v>895</v>
      </c>
      <c r="D300" s="218" t="s">
        <v>243</v>
      </c>
      <c r="E300" s="219" t="s">
        <v>11718</v>
      </c>
      <c r="F300" s="220" t="s">
        <v>11719</v>
      </c>
      <c r="G300" s="221" t="s">
        <v>515</v>
      </c>
      <c r="H300" s="222">
        <v>52</v>
      </c>
      <c r="I300" s="223"/>
      <c r="J300" s="224">
        <f>ROUND(I300*H300,2)</f>
        <v>0</v>
      </c>
      <c r="K300" s="220" t="s">
        <v>247</v>
      </c>
      <c r="L300" s="48"/>
      <c r="M300" s="225" t="s">
        <v>39</v>
      </c>
      <c r="N300" s="226" t="s">
        <v>56</v>
      </c>
      <c r="O300" s="88"/>
      <c r="P300" s="227">
        <f>O300*H300</f>
        <v>0</v>
      </c>
      <c r="Q300" s="227">
        <v>0</v>
      </c>
      <c r="R300" s="227">
        <f>Q300*H300</f>
        <v>0</v>
      </c>
      <c r="S300" s="227">
        <v>0</v>
      </c>
      <c r="T300" s="228">
        <f>S300*H300</f>
        <v>0</v>
      </c>
      <c r="U300" s="42"/>
      <c r="V300" s="42"/>
      <c r="W300" s="42"/>
      <c r="X300" s="42"/>
      <c r="Y300" s="42"/>
      <c r="Z300" s="42"/>
      <c r="AA300" s="42"/>
      <c r="AB300" s="42"/>
      <c r="AC300" s="42"/>
      <c r="AD300" s="42"/>
      <c r="AE300" s="42"/>
      <c r="AR300" s="229" t="s">
        <v>248</v>
      </c>
      <c r="AT300" s="229" t="s">
        <v>243</v>
      </c>
      <c r="AU300" s="229" t="s">
        <v>93</v>
      </c>
      <c r="AY300" s="20" t="s">
        <v>241</v>
      </c>
      <c r="BE300" s="230">
        <f>IF(N300="základní",J300,0)</f>
        <v>0</v>
      </c>
      <c r="BF300" s="230">
        <f>IF(N300="snížená",J300,0)</f>
        <v>0</v>
      </c>
      <c r="BG300" s="230">
        <f>IF(N300="zákl. přenesená",J300,0)</f>
        <v>0</v>
      </c>
      <c r="BH300" s="230">
        <f>IF(N300="sníž. přenesená",J300,0)</f>
        <v>0</v>
      </c>
      <c r="BI300" s="230">
        <f>IF(N300="nulová",J300,0)</f>
        <v>0</v>
      </c>
      <c r="BJ300" s="20" t="s">
        <v>23</v>
      </c>
      <c r="BK300" s="230">
        <f>ROUND(I300*H300,2)</f>
        <v>0</v>
      </c>
      <c r="BL300" s="20" t="s">
        <v>248</v>
      </c>
      <c r="BM300" s="229" t="s">
        <v>11720</v>
      </c>
    </row>
    <row r="301" s="2" customFormat="1">
      <c r="A301" s="42"/>
      <c r="B301" s="43"/>
      <c r="C301" s="44"/>
      <c r="D301" s="231" t="s">
        <v>250</v>
      </c>
      <c r="E301" s="44"/>
      <c r="F301" s="232" t="s">
        <v>11721</v>
      </c>
      <c r="G301" s="44"/>
      <c r="H301" s="44"/>
      <c r="I301" s="233"/>
      <c r="J301" s="44"/>
      <c r="K301" s="44"/>
      <c r="L301" s="48"/>
      <c r="M301" s="234"/>
      <c r="N301" s="235"/>
      <c r="O301" s="88"/>
      <c r="P301" s="88"/>
      <c r="Q301" s="88"/>
      <c r="R301" s="88"/>
      <c r="S301" s="88"/>
      <c r="T301" s="89"/>
      <c r="U301" s="42"/>
      <c r="V301" s="42"/>
      <c r="W301" s="42"/>
      <c r="X301" s="42"/>
      <c r="Y301" s="42"/>
      <c r="Z301" s="42"/>
      <c r="AA301" s="42"/>
      <c r="AB301" s="42"/>
      <c r="AC301" s="42"/>
      <c r="AD301" s="42"/>
      <c r="AE301" s="42"/>
      <c r="AT301" s="20" t="s">
        <v>250</v>
      </c>
      <c r="AU301" s="20" t="s">
        <v>93</v>
      </c>
    </row>
    <row r="302" s="13" customFormat="1">
      <c r="A302" s="13"/>
      <c r="B302" s="236"/>
      <c r="C302" s="237"/>
      <c r="D302" s="238" t="s">
        <v>252</v>
      </c>
      <c r="E302" s="239" t="s">
        <v>39</v>
      </c>
      <c r="F302" s="240" t="s">
        <v>11722</v>
      </c>
      <c r="G302" s="237"/>
      <c r="H302" s="239" t="s">
        <v>39</v>
      </c>
      <c r="I302" s="241"/>
      <c r="J302" s="237"/>
      <c r="K302" s="237"/>
      <c r="L302" s="242"/>
      <c r="M302" s="243"/>
      <c r="N302" s="244"/>
      <c r="O302" s="244"/>
      <c r="P302" s="244"/>
      <c r="Q302" s="244"/>
      <c r="R302" s="244"/>
      <c r="S302" s="244"/>
      <c r="T302" s="245"/>
      <c r="U302" s="13"/>
      <c r="V302" s="13"/>
      <c r="W302" s="13"/>
      <c r="X302" s="13"/>
      <c r="Y302" s="13"/>
      <c r="Z302" s="13"/>
      <c r="AA302" s="13"/>
      <c r="AB302" s="13"/>
      <c r="AC302" s="13"/>
      <c r="AD302" s="13"/>
      <c r="AE302" s="13"/>
      <c r="AT302" s="246" t="s">
        <v>252</v>
      </c>
      <c r="AU302" s="246" t="s">
        <v>93</v>
      </c>
      <c r="AV302" s="13" t="s">
        <v>23</v>
      </c>
      <c r="AW302" s="13" t="s">
        <v>46</v>
      </c>
      <c r="AX302" s="13" t="s">
        <v>85</v>
      </c>
      <c r="AY302" s="246" t="s">
        <v>241</v>
      </c>
    </row>
    <row r="303" s="13" customFormat="1">
      <c r="A303" s="13"/>
      <c r="B303" s="236"/>
      <c r="C303" s="237"/>
      <c r="D303" s="238" t="s">
        <v>252</v>
      </c>
      <c r="E303" s="239" t="s">
        <v>39</v>
      </c>
      <c r="F303" s="240" t="s">
        <v>11723</v>
      </c>
      <c r="G303" s="237"/>
      <c r="H303" s="239" t="s">
        <v>39</v>
      </c>
      <c r="I303" s="241"/>
      <c r="J303" s="237"/>
      <c r="K303" s="237"/>
      <c r="L303" s="242"/>
      <c r="M303" s="243"/>
      <c r="N303" s="244"/>
      <c r="O303" s="244"/>
      <c r="P303" s="244"/>
      <c r="Q303" s="244"/>
      <c r="R303" s="244"/>
      <c r="S303" s="244"/>
      <c r="T303" s="245"/>
      <c r="U303" s="13"/>
      <c r="V303" s="13"/>
      <c r="W303" s="13"/>
      <c r="X303" s="13"/>
      <c r="Y303" s="13"/>
      <c r="Z303" s="13"/>
      <c r="AA303" s="13"/>
      <c r="AB303" s="13"/>
      <c r="AC303" s="13"/>
      <c r="AD303" s="13"/>
      <c r="AE303" s="13"/>
      <c r="AT303" s="246" t="s">
        <v>252</v>
      </c>
      <c r="AU303" s="246" t="s">
        <v>93</v>
      </c>
      <c r="AV303" s="13" t="s">
        <v>23</v>
      </c>
      <c r="AW303" s="13" t="s">
        <v>46</v>
      </c>
      <c r="AX303" s="13" t="s">
        <v>85</v>
      </c>
      <c r="AY303" s="246" t="s">
        <v>241</v>
      </c>
    </row>
    <row r="304" s="13" customFormat="1">
      <c r="A304" s="13"/>
      <c r="B304" s="236"/>
      <c r="C304" s="237"/>
      <c r="D304" s="238" t="s">
        <v>252</v>
      </c>
      <c r="E304" s="239" t="s">
        <v>39</v>
      </c>
      <c r="F304" s="240" t="s">
        <v>11724</v>
      </c>
      <c r="G304" s="237"/>
      <c r="H304" s="239" t="s">
        <v>39</v>
      </c>
      <c r="I304" s="241"/>
      <c r="J304" s="237"/>
      <c r="K304" s="237"/>
      <c r="L304" s="242"/>
      <c r="M304" s="243"/>
      <c r="N304" s="244"/>
      <c r="O304" s="244"/>
      <c r="P304" s="244"/>
      <c r="Q304" s="244"/>
      <c r="R304" s="244"/>
      <c r="S304" s="244"/>
      <c r="T304" s="245"/>
      <c r="U304" s="13"/>
      <c r="V304" s="13"/>
      <c r="W304" s="13"/>
      <c r="X304" s="13"/>
      <c r="Y304" s="13"/>
      <c r="Z304" s="13"/>
      <c r="AA304" s="13"/>
      <c r="AB304" s="13"/>
      <c r="AC304" s="13"/>
      <c r="AD304" s="13"/>
      <c r="AE304" s="13"/>
      <c r="AT304" s="246" t="s">
        <v>252</v>
      </c>
      <c r="AU304" s="246" t="s">
        <v>93</v>
      </c>
      <c r="AV304" s="13" t="s">
        <v>23</v>
      </c>
      <c r="AW304" s="13" t="s">
        <v>46</v>
      </c>
      <c r="AX304" s="13" t="s">
        <v>85</v>
      </c>
      <c r="AY304" s="246" t="s">
        <v>241</v>
      </c>
    </row>
    <row r="305" s="14" customFormat="1">
      <c r="A305" s="14"/>
      <c r="B305" s="247"/>
      <c r="C305" s="248"/>
      <c r="D305" s="238" t="s">
        <v>252</v>
      </c>
      <c r="E305" s="249" t="s">
        <v>39</v>
      </c>
      <c r="F305" s="250" t="s">
        <v>981</v>
      </c>
      <c r="G305" s="248"/>
      <c r="H305" s="251">
        <v>52</v>
      </c>
      <c r="I305" s="252"/>
      <c r="J305" s="248"/>
      <c r="K305" s="248"/>
      <c r="L305" s="253"/>
      <c r="M305" s="254"/>
      <c r="N305" s="255"/>
      <c r="O305" s="255"/>
      <c r="P305" s="255"/>
      <c r="Q305" s="255"/>
      <c r="R305" s="255"/>
      <c r="S305" s="255"/>
      <c r="T305" s="256"/>
      <c r="U305" s="14"/>
      <c r="V305" s="14"/>
      <c r="W305" s="14"/>
      <c r="X305" s="14"/>
      <c r="Y305" s="14"/>
      <c r="Z305" s="14"/>
      <c r="AA305" s="14"/>
      <c r="AB305" s="14"/>
      <c r="AC305" s="14"/>
      <c r="AD305" s="14"/>
      <c r="AE305" s="14"/>
      <c r="AT305" s="257" t="s">
        <v>252</v>
      </c>
      <c r="AU305" s="257" t="s">
        <v>93</v>
      </c>
      <c r="AV305" s="14" t="s">
        <v>93</v>
      </c>
      <c r="AW305" s="14" t="s">
        <v>46</v>
      </c>
      <c r="AX305" s="14" t="s">
        <v>23</v>
      </c>
      <c r="AY305" s="257" t="s">
        <v>241</v>
      </c>
    </row>
    <row r="306" s="2" customFormat="1" ht="16.5" customHeight="1">
      <c r="A306" s="42"/>
      <c r="B306" s="43"/>
      <c r="C306" s="218" t="s">
        <v>903</v>
      </c>
      <c r="D306" s="218" t="s">
        <v>243</v>
      </c>
      <c r="E306" s="219" t="s">
        <v>3782</v>
      </c>
      <c r="F306" s="220" t="s">
        <v>3783</v>
      </c>
      <c r="G306" s="221" t="s">
        <v>515</v>
      </c>
      <c r="H306" s="222">
        <v>20</v>
      </c>
      <c r="I306" s="223"/>
      <c r="J306" s="224">
        <f>ROUND(I306*H306,2)</f>
        <v>0</v>
      </c>
      <c r="K306" s="220" t="s">
        <v>247</v>
      </c>
      <c r="L306" s="48"/>
      <c r="M306" s="225" t="s">
        <v>39</v>
      </c>
      <c r="N306" s="226" t="s">
        <v>56</v>
      </c>
      <c r="O306" s="88"/>
      <c r="P306" s="227">
        <f>O306*H306</f>
        <v>0</v>
      </c>
      <c r="Q306" s="227">
        <v>0</v>
      </c>
      <c r="R306" s="227">
        <f>Q306*H306</f>
        <v>0</v>
      </c>
      <c r="S306" s="227">
        <v>0.112</v>
      </c>
      <c r="T306" s="228">
        <f>S306*H306</f>
        <v>2.2400000000000002</v>
      </c>
      <c r="U306" s="42"/>
      <c r="V306" s="42"/>
      <c r="W306" s="42"/>
      <c r="X306" s="42"/>
      <c r="Y306" s="42"/>
      <c r="Z306" s="42"/>
      <c r="AA306" s="42"/>
      <c r="AB306" s="42"/>
      <c r="AC306" s="42"/>
      <c r="AD306" s="42"/>
      <c r="AE306" s="42"/>
      <c r="AR306" s="229" t="s">
        <v>248</v>
      </c>
      <c r="AT306" s="229" t="s">
        <v>243</v>
      </c>
      <c r="AU306" s="229" t="s">
        <v>93</v>
      </c>
      <c r="AY306" s="20" t="s">
        <v>241</v>
      </c>
      <c r="BE306" s="230">
        <f>IF(N306="základní",J306,0)</f>
        <v>0</v>
      </c>
      <c r="BF306" s="230">
        <f>IF(N306="snížená",J306,0)</f>
        <v>0</v>
      </c>
      <c r="BG306" s="230">
        <f>IF(N306="zákl. přenesená",J306,0)</f>
        <v>0</v>
      </c>
      <c r="BH306" s="230">
        <f>IF(N306="sníž. přenesená",J306,0)</f>
        <v>0</v>
      </c>
      <c r="BI306" s="230">
        <f>IF(N306="nulová",J306,0)</f>
        <v>0</v>
      </c>
      <c r="BJ306" s="20" t="s">
        <v>23</v>
      </c>
      <c r="BK306" s="230">
        <f>ROUND(I306*H306,2)</f>
        <v>0</v>
      </c>
      <c r="BL306" s="20" t="s">
        <v>248</v>
      </c>
      <c r="BM306" s="229" t="s">
        <v>11725</v>
      </c>
    </row>
    <row r="307" s="2" customFormat="1">
      <c r="A307" s="42"/>
      <c r="B307" s="43"/>
      <c r="C307" s="44"/>
      <c r="D307" s="231" t="s">
        <v>250</v>
      </c>
      <c r="E307" s="44"/>
      <c r="F307" s="232" t="s">
        <v>3785</v>
      </c>
      <c r="G307" s="44"/>
      <c r="H307" s="44"/>
      <c r="I307" s="233"/>
      <c r="J307" s="44"/>
      <c r="K307" s="44"/>
      <c r="L307" s="48"/>
      <c r="M307" s="234"/>
      <c r="N307" s="235"/>
      <c r="O307" s="88"/>
      <c r="P307" s="88"/>
      <c r="Q307" s="88"/>
      <c r="R307" s="88"/>
      <c r="S307" s="88"/>
      <c r="T307" s="89"/>
      <c r="U307" s="42"/>
      <c r="V307" s="42"/>
      <c r="W307" s="42"/>
      <c r="X307" s="42"/>
      <c r="Y307" s="42"/>
      <c r="Z307" s="42"/>
      <c r="AA307" s="42"/>
      <c r="AB307" s="42"/>
      <c r="AC307" s="42"/>
      <c r="AD307" s="42"/>
      <c r="AE307" s="42"/>
      <c r="AT307" s="20" t="s">
        <v>250</v>
      </c>
      <c r="AU307" s="20" t="s">
        <v>93</v>
      </c>
    </row>
    <row r="308" s="13" customFormat="1">
      <c r="A308" s="13"/>
      <c r="B308" s="236"/>
      <c r="C308" s="237"/>
      <c r="D308" s="238" t="s">
        <v>252</v>
      </c>
      <c r="E308" s="239" t="s">
        <v>39</v>
      </c>
      <c r="F308" s="240" t="s">
        <v>11726</v>
      </c>
      <c r="G308" s="237"/>
      <c r="H308" s="239" t="s">
        <v>39</v>
      </c>
      <c r="I308" s="241"/>
      <c r="J308" s="237"/>
      <c r="K308" s="237"/>
      <c r="L308" s="242"/>
      <c r="M308" s="243"/>
      <c r="N308" s="244"/>
      <c r="O308" s="244"/>
      <c r="P308" s="244"/>
      <c r="Q308" s="244"/>
      <c r="R308" s="244"/>
      <c r="S308" s="244"/>
      <c r="T308" s="245"/>
      <c r="U308" s="13"/>
      <c r="V308" s="13"/>
      <c r="W308" s="13"/>
      <c r="X308" s="13"/>
      <c r="Y308" s="13"/>
      <c r="Z308" s="13"/>
      <c r="AA308" s="13"/>
      <c r="AB308" s="13"/>
      <c r="AC308" s="13"/>
      <c r="AD308" s="13"/>
      <c r="AE308" s="13"/>
      <c r="AT308" s="246" t="s">
        <v>252</v>
      </c>
      <c r="AU308" s="246" t="s">
        <v>93</v>
      </c>
      <c r="AV308" s="13" t="s">
        <v>23</v>
      </c>
      <c r="AW308" s="13" t="s">
        <v>46</v>
      </c>
      <c r="AX308" s="13" t="s">
        <v>85</v>
      </c>
      <c r="AY308" s="246" t="s">
        <v>241</v>
      </c>
    </row>
    <row r="309" s="13" customFormat="1">
      <c r="A309" s="13"/>
      <c r="B309" s="236"/>
      <c r="C309" s="237"/>
      <c r="D309" s="238" t="s">
        <v>252</v>
      </c>
      <c r="E309" s="239" t="s">
        <v>39</v>
      </c>
      <c r="F309" s="240" t="s">
        <v>11727</v>
      </c>
      <c r="G309" s="237"/>
      <c r="H309" s="239" t="s">
        <v>39</v>
      </c>
      <c r="I309" s="241"/>
      <c r="J309" s="237"/>
      <c r="K309" s="237"/>
      <c r="L309" s="242"/>
      <c r="M309" s="243"/>
      <c r="N309" s="244"/>
      <c r="O309" s="244"/>
      <c r="P309" s="244"/>
      <c r="Q309" s="244"/>
      <c r="R309" s="244"/>
      <c r="S309" s="244"/>
      <c r="T309" s="245"/>
      <c r="U309" s="13"/>
      <c r="V309" s="13"/>
      <c r="W309" s="13"/>
      <c r="X309" s="13"/>
      <c r="Y309" s="13"/>
      <c r="Z309" s="13"/>
      <c r="AA309" s="13"/>
      <c r="AB309" s="13"/>
      <c r="AC309" s="13"/>
      <c r="AD309" s="13"/>
      <c r="AE309" s="13"/>
      <c r="AT309" s="246" t="s">
        <v>252</v>
      </c>
      <c r="AU309" s="246" t="s">
        <v>93</v>
      </c>
      <c r="AV309" s="13" t="s">
        <v>23</v>
      </c>
      <c r="AW309" s="13" t="s">
        <v>46</v>
      </c>
      <c r="AX309" s="13" t="s">
        <v>85</v>
      </c>
      <c r="AY309" s="246" t="s">
        <v>241</v>
      </c>
    </row>
    <row r="310" s="13" customFormat="1">
      <c r="A310" s="13"/>
      <c r="B310" s="236"/>
      <c r="C310" s="237"/>
      <c r="D310" s="238" t="s">
        <v>252</v>
      </c>
      <c r="E310" s="239" t="s">
        <v>39</v>
      </c>
      <c r="F310" s="240" t="s">
        <v>11494</v>
      </c>
      <c r="G310" s="237"/>
      <c r="H310" s="239" t="s">
        <v>39</v>
      </c>
      <c r="I310" s="241"/>
      <c r="J310" s="237"/>
      <c r="K310" s="237"/>
      <c r="L310" s="242"/>
      <c r="M310" s="243"/>
      <c r="N310" s="244"/>
      <c r="O310" s="244"/>
      <c r="P310" s="244"/>
      <c r="Q310" s="244"/>
      <c r="R310" s="244"/>
      <c r="S310" s="244"/>
      <c r="T310" s="245"/>
      <c r="U310" s="13"/>
      <c r="V310" s="13"/>
      <c r="W310" s="13"/>
      <c r="X310" s="13"/>
      <c r="Y310" s="13"/>
      <c r="Z310" s="13"/>
      <c r="AA310" s="13"/>
      <c r="AB310" s="13"/>
      <c r="AC310" s="13"/>
      <c r="AD310" s="13"/>
      <c r="AE310" s="13"/>
      <c r="AT310" s="246" t="s">
        <v>252</v>
      </c>
      <c r="AU310" s="246" t="s">
        <v>93</v>
      </c>
      <c r="AV310" s="13" t="s">
        <v>23</v>
      </c>
      <c r="AW310" s="13" t="s">
        <v>46</v>
      </c>
      <c r="AX310" s="13" t="s">
        <v>85</v>
      </c>
      <c r="AY310" s="246" t="s">
        <v>241</v>
      </c>
    </row>
    <row r="311" s="14" customFormat="1">
      <c r="A311" s="14"/>
      <c r="B311" s="247"/>
      <c r="C311" s="248"/>
      <c r="D311" s="238" t="s">
        <v>252</v>
      </c>
      <c r="E311" s="249" t="s">
        <v>39</v>
      </c>
      <c r="F311" s="250" t="s">
        <v>526</v>
      </c>
      <c r="G311" s="248"/>
      <c r="H311" s="251">
        <v>20</v>
      </c>
      <c r="I311" s="252"/>
      <c r="J311" s="248"/>
      <c r="K311" s="248"/>
      <c r="L311" s="253"/>
      <c r="M311" s="254"/>
      <c r="N311" s="255"/>
      <c r="O311" s="255"/>
      <c r="P311" s="255"/>
      <c r="Q311" s="255"/>
      <c r="R311" s="255"/>
      <c r="S311" s="255"/>
      <c r="T311" s="256"/>
      <c r="U311" s="14"/>
      <c r="V311" s="14"/>
      <c r="W311" s="14"/>
      <c r="X311" s="14"/>
      <c r="Y311" s="14"/>
      <c r="Z311" s="14"/>
      <c r="AA311" s="14"/>
      <c r="AB311" s="14"/>
      <c r="AC311" s="14"/>
      <c r="AD311" s="14"/>
      <c r="AE311" s="14"/>
      <c r="AT311" s="257" t="s">
        <v>252</v>
      </c>
      <c r="AU311" s="257" t="s">
        <v>93</v>
      </c>
      <c r="AV311" s="14" t="s">
        <v>93</v>
      </c>
      <c r="AW311" s="14" t="s">
        <v>46</v>
      </c>
      <c r="AX311" s="14" t="s">
        <v>23</v>
      </c>
      <c r="AY311" s="257" t="s">
        <v>241</v>
      </c>
    </row>
    <row r="312" s="2" customFormat="1" ht="21.75" customHeight="1">
      <c r="A312" s="42"/>
      <c r="B312" s="43"/>
      <c r="C312" s="218" t="s">
        <v>908</v>
      </c>
      <c r="D312" s="218" t="s">
        <v>243</v>
      </c>
      <c r="E312" s="219" t="s">
        <v>11728</v>
      </c>
      <c r="F312" s="220" t="s">
        <v>11729</v>
      </c>
      <c r="G312" s="221" t="s">
        <v>145</v>
      </c>
      <c r="H312" s="222">
        <v>110</v>
      </c>
      <c r="I312" s="223"/>
      <c r="J312" s="224">
        <f>ROUND(I312*H312,2)</f>
        <v>0</v>
      </c>
      <c r="K312" s="220" t="s">
        <v>247</v>
      </c>
      <c r="L312" s="48"/>
      <c r="M312" s="225" t="s">
        <v>39</v>
      </c>
      <c r="N312" s="226" t="s">
        <v>56</v>
      </c>
      <c r="O312" s="88"/>
      <c r="P312" s="227">
        <f>O312*H312</f>
        <v>0</v>
      </c>
      <c r="Q312" s="227">
        <v>0</v>
      </c>
      <c r="R312" s="227">
        <f>Q312*H312</f>
        <v>0</v>
      </c>
      <c r="S312" s="227">
        <v>0.074999999999999997</v>
      </c>
      <c r="T312" s="228">
        <f>S312*H312</f>
        <v>8.25</v>
      </c>
      <c r="U312" s="42"/>
      <c r="V312" s="42"/>
      <c r="W312" s="42"/>
      <c r="X312" s="42"/>
      <c r="Y312" s="42"/>
      <c r="Z312" s="42"/>
      <c r="AA312" s="42"/>
      <c r="AB312" s="42"/>
      <c r="AC312" s="42"/>
      <c r="AD312" s="42"/>
      <c r="AE312" s="42"/>
      <c r="AR312" s="229" t="s">
        <v>248</v>
      </c>
      <c r="AT312" s="229" t="s">
        <v>243</v>
      </c>
      <c r="AU312" s="229" t="s">
        <v>93</v>
      </c>
      <c r="AY312" s="20" t="s">
        <v>241</v>
      </c>
      <c r="BE312" s="230">
        <f>IF(N312="základní",J312,0)</f>
        <v>0</v>
      </c>
      <c r="BF312" s="230">
        <f>IF(N312="snížená",J312,0)</f>
        <v>0</v>
      </c>
      <c r="BG312" s="230">
        <f>IF(N312="zákl. přenesená",J312,0)</f>
        <v>0</v>
      </c>
      <c r="BH312" s="230">
        <f>IF(N312="sníž. přenesená",J312,0)</f>
        <v>0</v>
      </c>
      <c r="BI312" s="230">
        <f>IF(N312="nulová",J312,0)</f>
        <v>0</v>
      </c>
      <c r="BJ312" s="20" t="s">
        <v>23</v>
      </c>
      <c r="BK312" s="230">
        <f>ROUND(I312*H312,2)</f>
        <v>0</v>
      </c>
      <c r="BL312" s="20" t="s">
        <v>248</v>
      </c>
      <c r="BM312" s="229" t="s">
        <v>11730</v>
      </c>
    </row>
    <row r="313" s="2" customFormat="1">
      <c r="A313" s="42"/>
      <c r="B313" s="43"/>
      <c r="C313" s="44"/>
      <c r="D313" s="231" t="s">
        <v>250</v>
      </c>
      <c r="E313" s="44"/>
      <c r="F313" s="232" t="s">
        <v>11731</v>
      </c>
      <c r="G313" s="44"/>
      <c r="H313" s="44"/>
      <c r="I313" s="233"/>
      <c r="J313" s="44"/>
      <c r="K313" s="44"/>
      <c r="L313" s="48"/>
      <c r="M313" s="234"/>
      <c r="N313" s="235"/>
      <c r="O313" s="88"/>
      <c r="P313" s="88"/>
      <c r="Q313" s="88"/>
      <c r="R313" s="88"/>
      <c r="S313" s="88"/>
      <c r="T313" s="89"/>
      <c r="U313" s="42"/>
      <c r="V313" s="42"/>
      <c r="W313" s="42"/>
      <c r="X313" s="42"/>
      <c r="Y313" s="42"/>
      <c r="Z313" s="42"/>
      <c r="AA313" s="42"/>
      <c r="AB313" s="42"/>
      <c r="AC313" s="42"/>
      <c r="AD313" s="42"/>
      <c r="AE313" s="42"/>
      <c r="AT313" s="20" t="s">
        <v>250</v>
      </c>
      <c r="AU313" s="20" t="s">
        <v>93</v>
      </c>
    </row>
    <row r="314" s="13" customFormat="1">
      <c r="A314" s="13"/>
      <c r="B314" s="236"/>
      <c r="C314" s="237"/>
      <c r="D314" s="238" t="s">
        <v>252</v>
      </c>
      <c r="E314" s="239" t="s">
        <v>39</v>
      </c>
      <c r="F314" s="240" t="s">
        <v>11732</v>
      </c>
      <c r="G314" s="237"/>
      <c r="H314" s="239" t="s">
        <v>39</v>
      </c>
      <c r="I314" s="241"/>
      <c r="J314" s="237"/>
      <c r="K314" s="237"/>
      <c r="L314" s="242"/>
      <c r="M314" s="243"/>
      <c r="N314" s="244"/>
      <c r="O314" s="244"/>
      <c r="P314" s="244"/>
      <c r="Q314" s="244"/>
      <c r="R314" s="244"/>
      <c r="S314" s="244"/>
      <c r="T314" s="245"/>
      <c r="U314" s="13"/>
      <c r="V314" s="13"/>
      <c r="W314" s="13"/>
      <c r="X314" s="13"/>
      <c r="Y314" s="13"/>
      <c r="Z314" s="13"/>
      <c r="AA314" s="13"/>
      <c r="AB314" s="13"/>
      <c r="AC314" s="13"/>
      <c r="AD314" s="13"/>
      <c r="AE314" s="13"/>
      <c r="AT314" s="246" t="s">
        <v>252</v>
      </c>
      <c r="AU314" s="246" t="s">
        <v>93</v>
      </c>
      <c r="AV314" s="13" t="s">
        <v>23</v>
      </c>
      <c r="AW314" s="13" t="s">
        <v>46</v>
      </c>
      <c r="AX314" s="13" t="s">
        <v>85</v>
      </c>
      <c r="AY314" s="246" t="s">
        <v>241</v>
      </c>
    </row>
    <row r="315" s="13" customFormat="1">
      <c r="A315" s="13"/>
      <c r="B315" s="236"/>
      <c r="C315" s="237"/>
      <c r="D315" s="238" t="s">
        <v>252</v>
      </c>
      <c r="E315" s="239" t="s">
        <v>39</v>
      </c>
      <c r="F315" s="240" t="s">
        <v>11733</v>
      </c>
      <c r="G315" s="237"/>
      <c r="H315" s="239" t="s">
        <v>39</v>
      </c>
      <c r="I315" s="241"/>
      <c r="J315" s="237"/>
      <c r="K315" s="237"/>
      <c r="L315" s="242"/>
      <c r="M315" s="243"/>
      <c r="N315" s="244"/>
      <c r="O315" s="244"/>
      <c r="P315" s="244"/>
      <c r="Q315" s="244"/>
      <c r="R315" s="244"/>
      <c r="S315" s="244"/>
      <c r="T315" s="245"/>
      <c r="U315" s="13"/>
      <c r="V315" s="13"/>
      <c r="W315" s="13"/>
      <c r="X315" s="13"/>
      <c r="Y315" s="13"/>
      <c r="Z315" s="13"/>
      <c r="AA315" s="13"/>
      <c r="AB315" s="13"/>
      <c r="AC315" s="13"/>
      <c r="AD315" s="13"/>
      <c r="AE315" s="13"/>
      <c r="AT315" s="246" t="s">
        <v>252</v>
      </c>
      <c r="AU315" s="246" t="s">
        <v>93</v>
      </c>
      <c r="AV315" s="13" t="s">
        <v>23</v>
      </c>
      <c r="AW315" s="13" t="s">
        <v>46</v>
      </c>
      <c r="AX315" s="13" t="s">
        <v>85</v>
      </c>
      <c r="AY315" s="246" t="s">
        <v>241</v>
      </c>
    </row>
    <row r="316" s="14" customFormat="1">
      <c r="A316" s="14"/>
      <c r="B316" s="247"/>
      <c r="C316" s="248"/>
      <c r="D316" s="238" t="s">
        <v>252</v>
      </c>
      <c r="E316" s="249" t="s">
        <v>39</v>
      </c>
      <c r="F316" s="250" t="s">
        <v>1539</v>
      </c>
      <c r="G316" s="248"/>
      <c r="H316" s="251">
        <v>110</v>
      </c>
      <c r="I316" s="252"/>
      <c r="J316" s="248"/>
      <c r="K316" s="248"/>
      <c r="L316" s="253"/>
      <c r="M316" s="254"/>
      <c r="N316" s="255"/>
      <c r="O316" s="255"/>
      <c r="P316" s="255"/>
      <c r="Q316" s="255"/>
      <c r="R316" s="255"/>
      <c r="S316" s="255"/>
      <c r="T316" s="256"/>
      <c r="U316" s="14"/>
      <c r="V316" s="14"/>
      <c r="W316" s="14"/>
      <c r="X316" s="14"/>
      <c r="Y316" s="14"/>
      <c r="Z316" s="14"/>
      <c r="AA316" s="14"/>
      <c r="AB316" s="14"/>
      <c r="AC316" s="14"/>
      <c r="AD316" s="14"/>
      <c r="AE316" s="14"/>
      <c r="AT316" s="257" t="s">
        <v>252</v>
      </c>
      <c r="AU316" s="257" t="s">
        <v>93</v>
      </c>
      <c r="AV316" s="14" t="s">
        <v>93</v>
      </c>
      <c r="AW316" s="14" t="s">
        <v>46</v>
      </c>
      <c r="AX316" s="14" t="s">
        <v>23</v>
      </c>
      <c r="AY316" s="257" t="s">
        <v>241</v>
      </c>
    </row>
    <row r="317" s="2" customFormat="1" ht="37.8" customHeight="1">
      <c r="A317" s="42"/>
      <c r="B317" s="43"/>
      <c r="C317" s="218" t="s">
        <v>921</v>
      </c>
      <c r="D317" s="218" t="s">
        <v>243</v>
      </c>
      <c r="E317" s="219" t="s">
        <v>11734</v>
      </c>
      <c r="F317" s="220" t="s">
        <v>11735</v>
      </c>
      <c r="G317" s="221" t="s">
        <v>515</v>
      </c>
      <c r="H317" s="222">
        <v>20</v>
      </c>
      <c r="I317" s="223"/>
      <c r="J317" s="224">
        <f>ROUND(I317*H317,2)</f>
        <v>0</v>
      </c>
      <c r="K317" s="220" t="s">
        <v>247</v>
      </c>
      <c r="L317" s="48"/>
      <c r="M317" s="225" t="s">
        <v>39</v>
      </c>
      <c r="N317" s="226" t="s">
        <v>56</v>
      </c>
      <c r="O317" s="88"/>
      <c r="P317" s="227">
        <f>O317*H317</f>
        <v>0</v>
      </c>
      <c r="Q317" s="227">
        <v>0</v>
      </c>
      <c r="R317" s="227">
        <f>Q317*H317</f>
        <v>0</v>
      </c>
      <c r="S317" s="227">
        <v>0</v>
      </c>
      <c r="T317" s="228">
        <f>S317*H317</f>
        <v>0</v>
      </c>
      <c r="U317" s="42"/>
      <c r="V317" s="42"/>
      <c r="W317" s="42"/>
      <c r="X317" s="42"/>
      <c r="Y317" s="42"/>
      <c r="Z317" s="42"/>
      <c r="AA317" s="42"/>
      <c r="AB317" s="42"/>
      <c r="AC317" s="42"/>
      <c r="AD317" s="42"/>
      <c r="AE317" s="42"/>
      <c r="AR317" s="229" t="s">
        <v>248</v>
      </c>
      <c r="AT317" s="229" t="s">
        <v>243</v>
      </c>
      <c r="AU317" s="229" t="s">
        <v>93</v>
      </c>
      <c r="AY317" s="20" t="s">
        <v>241</v>
      </c>
      <c r="BE317" s="230">
        <f>IF(N317="základní",J317,0)</f>
        <v>0</v>
      </c>
      <c r="BF317" s="230">
        <f>IF(N317="snížená",J317,0)</f>
        <v>0</v>
      </c>
      <c r="BG317" s="230">
        <f>IF(N317="zákl. přenesená",J317,0)</f>
        <v>0</v>
      </c>
      <c r="BH317" s="230">
        <f>IF(N317="sníž. přenesená",J317,0)</f>
        <v>0</v>
      </c>
      <c r="BI317" s="230">
        <f>IF(N317="nulová",J317,0)</f>
        <v>0</v>
      </c>
      <c r="BJ317" s="20" t="s">
        <v>23</v>
      </c>
      <c r="BK317" s="230">
        <f>ROUND(I317*H317,2)</f>
        <v>0</v>
      </c>
      <c r="BL317" s="20" t="s">
        <v>248</v>
      </c>
      <c r="BM317" s="229" t="s">
        <v>11736</v>
      </c>
    </row>
    <row r="318" s="2" customFormat="1">
      <c r="A318" s="42"/>
      <c r="B318" s="43"/>
      <c r="C318" s="44"/>
      <c r="D318" s="231" t="s">
        <v>250</v>
      </c>
      <c r="E318" s="44"/>
      <c r="F318" s="232" t="s">
        <v>11737</v>
      </c>
      <c r="G318" s="44"/>
      <c r="H318" s="44"/>
      <c r="I318" s="233"/>
      <c r="J318" s="44"/>
      <c r="K318" s="44"/>
      <c r="L318" s="48"/>
      <c r="M318" s="234"/>
      <c r="N318" s="235"/>
      <c r="O318" s="88"/>
      <c r="P318" s="88"/>
      <c r="Q318" s="88"/>
      <c r="R318" s="88"/>
      <c r="S318" s="88"/>
      <c r="T318" s="89"/>
      <c r="U318" s="42"/>
      <c r="V318" s="42"/>
      <c r="W318" s="42"/>
      <c r="X318" s="42"/>
      <c r="Y318" s="42"/>
      <c r="Z318" s="42"/>
      <c r="AA318" s="42"/>
      <c r="AB318" s="42"/>
      <c r="AC318" s="42"/>
      <c r="AD318" s="42"/>
      <c r="AE318" s="42"/>
      <c r="AT318" s="20" t="s">
        <v>250</v>
      </c>
      <c r="AU318" s="20" t="s">
        <v>93</v>
      </c>
    </row>
    <row r="319" s="2" customFormat="1" ht="33" customHeight="1">
      <c r="A319" s="42"/>
      <c r="B319" s="43"/>
      <c r="C319" s="218" t="s">
        <v>940</v>
      </c>
      <c r="D319" s="218" t="s">
        <v>243</v>
      </c>
      <c r="E319" s="219" t="s">
        <v>11738</v>
      </c>
      <c r="F319" s="220" t="s">
        <v>11739</v>
      </c>
      <c r="G319" s="221" t="s">
        <v>145</v>
      </c>
      <c r="H319" s="222">
        <v>335</v>
      </c>
      <c r="I319" s="223"/>
      <c r="J319" s="224">
        <f>ROUND(I319*H319,2)</f>
        <v>0</v>
      </c>
      <c r="K319" s="220" t="s">
        <v>247</v>
      </c>
      <c r="L319" s="48"/>
      <c r="M319" s="225" t="s">
        <v>39</v>
      </c>
      <c r="N319" s="226" t="s">
        <v>56</v>
      </c>
      <c r="O319" s="88"/>
      <c r="P319" s="227">
        <f>O319*H319</f>
        <v>0</v>
      </c>
      <c r="Q319" s="227">
        <v>0</v>
      </c>
      <c r="R319" s="227">
        <f>Q319*H319</f>
        <v>0</v>
      </c>
      <c r="S319" s="227">
        <v>0</v>
      </c>
      <c r="T319" s="228">
        <f>S319*H319</f>
        <v>0</v>
      </c>
      <c r="U319" s="42"/>
      <c r="V319" s="42"/>
      <c r="W319" s="42"/>
      <c r="X319" s="42"/>
      <c r="Y319" s="42"/>
      <c r="Z319" s="42"/>
      <c r="AA319" s="42"/>
      <c r="AB319" s="42"/>
      <c r="AC319" s="42"/>
      <c r="AD319" s="42"/>
      <c r="AE319" s="42"/>
      <c r="AR319" s="229" t="s">
        <v>248</v>
      </c>
      <c r="AT319" s="229" t="s">
        <v>243</v>
      </c>
      <c r="AU319" s="229" t="s">
        <v>93</v>
      </c>
      <c r="AY319" s="20" t="s">
        <v>241</v>
      </c>
      <c r="BE319" s="230">
        <f>IF(N319="základní",J319,0)</f>
        <v>0</v>
      </c>
      <c r="BF319" s="230">
        <f>IF(N319="snížená",J319,0)</f>
        <v>0</v>
      </c>
      <c r="BG319" s="230">
        <f>IF(N319="zákl. přenesená",J319,0)</f>
        <v>0</v>
      </c>
      <c r="BH319" s="230">
        <f>IF(N319="sníž. přenesená",J319,0)</f>
        <v>0</v>
      </c>
      <c r="BI319" s="230">
        <f>IF(N319="nulová",J319,0)</f>
        <v>0</v>
      </c>
      <c r="BJ319" s="20" t="s">
        <v>23</v>
      </c>
      <c r="BK319" s="230">
        <f>ROUND(I319*H319,2)</f>
        <v>0</v>
      </c>
      <c r="BL319" s="20" t="s">
        <v>248</v>
      </c>
      <c r="BM319" s="229" t="s">
        <v>11740</v>
      </c>
    </row>
    <row r="320" s="2" customFormat="1">
      <c r="A320" s="42"/>
      <c r="B320" s="43"/>
      <c r="C320" s="44"/>
      <c r="D320" s="231" t="s">
        <v>250</v>
      </c>
      <c r="E320" s="44"/>
      <c r="F320" s="232" t="s">
        <v>11741</v>
      </c>
      <c r="G320" s="44"/>
      <c r="H320" s="44"/>
      <c r="I320" s="233"/>
      <c r="J320" s="44"/>
      <c r="K320" s="44"/>
      <c r="L320" s="48"/>
      <c r="M320" s="234"/>
      <c r="N320" s="235"/>
      <c r="O320" s="88"/>
      <c r="P320" s="88"/>
      <c r="Q320" s="88"/>
      <c r="R320" s="88"/>
      <c r="S320" s="88"/>
      <c r="T320" s="89"/>
      <c r="U320" s="42"/>
      <c r="V320" s="42"/>
      <c r="W320" s="42"/>
      <c r="X320" s="42"/>
      <c r="Y320" s="42"/>
      <c r="Z320" s="42"/>
      <c r="AA320" s="42"/>
      <c r="AB320" s="42"/>
      <c r="AC320" s="42"/>
      <c r="AD320" s="42"/>
      <c r="AE320" s="42"/>
      <c r="AT320" s="20" t="s">
        <v>250</v>
      </c>
      <c r="AU320" s="20" t="s">
        <v>93</v>
      </c>
    </row>
    <row r="321" s="2" customFormat="1" ht="16.5" customHeight="1">
      <c r="A321" s="42"/>
      <c r="B321" s="43"/>
      <c r="C321" s="218" t="s">
        <v>947</v>
      </c>
      <c r="D321" s="218" t="s">
        <v>243</v>
      </c>
      <c r="E321" s="219" t="s">
        <v>11742</v>
      </c>
      <c r="F321" s="220" t="s">
        <v>11743</v>
      </c>
      <c r="G321" s="221" t="s">
        <v>246</v>
      </c>
      <c r="H321" s="222">
        <v>16.5</v>
      </c>
      <c r="I321" s="223"/>
      <c r="J321" s="224">
        <f>ROUND(I321*H321,2)</f>
        <v>0</v>
      </c>
      <c r="K321" s="220" t="s">
        <v>247</v>
      </c>
      <c r="L321" s="48"/>
      <c r="M321" s="225" t="s">
        <v>39</v>
      </c>
      <c r="N321" s="226" t="s">
        <v>56</v>
      </c>
      <c r="O321" s="88"/>
      <c r="P321" s="227">
        <f>O321*H321</f>
        <v>0</v>
      </c>
      <c r="Q321" s="227">
        <v>0.00010000000000000001</v>
      </c>
      <c r="R321" s="227">
        <f>Q321*H321</f>
        <v>0.00165</v>
      </c>
      <c r="S321" s="227">
        <v>2.4100000000000001</v>
      </c>
      <c r="T321" s="228">
        <f>S321*H321</f>
        <v>39.765000000000001</v>
      </c>
      <c r="U321" s="42"/>
      <c r="V321" s="42"/>
      <c r="W321" s="42"/>
      <c r="X321" s="42"/>
      <c r="Y321" s="42"/>
      <c r="Z321" s="42"/>
      <c r="AA321" s="42"/>
      <c r="AB321" s="42"/>
      <c r="AC321" s="42"/>
      <c r="AD321" s="42"/>
      <c r="AE321" s="42"/>
      <c r="AR321" s="229" t="s">
        <v>248</v>
      </c>
      <c r="AT321" s="229" t="s">
        <v>243</v>
      </c>
      <c r="AU321" s="229" t="s">
        <v>93</v>
      </c>
      <c r="AY321" s="20" t="s">
        <v>241</v>
      </c>
      <c r="BE321" s="230">
        <f>IF(N321="základní",J321,0)</f>
        <v>0</v>
      </c>
      <c r="BF321" s="230">
        <f>IF(N321="snížená",J321,0)</f>
        <v>0</v>
      </c>
      <c r="BG321" s="230">
        <f>IF(N321="zákl. přenesená",J321,0)</f>
        <v>0</v>
      </c>
      <c r="BH321" s="230">
        <f>IF(N321="sníž. přenesená",J321,0)</f>
        <v>0</v>
      </c>
      <c r="BI321" s="230">
        <f>IF(N321="nulová",J321,0)</f>
        <v>0</v>
      </c>
      <c r="BJ321" s="20" t="s">
        <v>23</v>
      </c>
      <c r="BK321" s="230">
        <f>ROUND(I321*H321,2)</f>
        <v>0</v>
      </c>
      <c r="BL321" s="20" t="s">
        <v>248</v>
      </c>
      <c r="BM321" s="229" t="s">
        <v>11744</v>
      </c>
    </row>
    <row r="322" s="2" customFormat="1">
      <c r="A322" s="42"/>
      <c r="B322" s="43"/>
      <c r="C322" s="44"/>
      <c r="D322" s="231" t="s">
        <v>250</v>
      </c>
      <c r="E322" s="44"/>
      <c r="F322" s="232" t="s">
        <v>11745</v>
      </c>
      <c r="G322" s="44"/>
      <c r="H322" s="44"/>
      <c r="I322" s="233"/>
      <c r="J322" s="44"/>
      <c r="K322" s="44"/>
      <c r="L322" s="48"/>
      <c r="M322" s="234"/>
      <c r="N322" s="235"/>
      <c r="O322" s="88"/>
      <c r="P322" s="88"/>
      <c r="Q322" s="88"/>
      <c r="R322" s="88"/>
      <c r="S322" s="88"/>
      <c r="T322" s="89"/>
      <c r="U322" s="42"/>
      <c r="V322" s="42"/>
      <c r="W322" s="42"/>
      <c r="X322" s="42"/>
      <c r="Y322" s="42"/>
      <c r="Z322" s="42"/>
      <c r="AA322" s="42"/>
      <c r="AB322" s="42"/>
      <c r="AC322" s="42"/>
      <c r="AD322" s="42"/>
      <c r="AE322" s="42"/>
      <c r="AT322" s="20" t="s">
        <v>250</v>
      </c>
      <c r="AU322" s="20" t="s">
        <v>93</v>
      </c>
    </row>
    <row r="323" s="13" customFormat="1">
      <c r="A323" s="13"/>
      <c r="B323" s="236"/>
      <c r="C323" s="237"/>
      <c r="D323" s="238" t="s">
        <v>252</v>
      </c>
      <c r="E323" s="239" t="s">
        <v>39</v>
      </c>
      <c r="F323" s="240" t="s">
        <v>11746</v>
      </c>
      <c r="G323" s="237"/>
      <c r="H323" s="239" t="s">
        <v>39</v>
      </c>
      <c r="I323" s="241"/>
      <c r="J323" s="237"/>
      <c r="K323" s="237"/>
      <c r="L323" s="242"/>
      <c r="M323" s="243"/>
      <c r="N323" s="244"/>
      <c r="O323" s="244"/>
      <c r="P323" s="244"/>
      <c r="Q323" s="244"/>
      <c r="R323" s="244"/>
      <c r="S323" s="244"/>
      <c r="T323" s="245"/>
      <c r="U323" s="13"/>
      <c r="V323" s="13"/>
      <c r="W323" s="13"/>
      <c r="X323" s="13"/>
      <c r="Y323" s="13"/>
      <c r="Z323" s="13"/>
      <c r="AA323" s="13"/>
      <c r="AB323" s="13"/>
      <c r="AC323" s="13"/>
      <c r="AD323" s="13"/>
      <c r="AE323" s="13"/>
      <c r="AT323" s="246" t="s">
        <v>252</v>
      </c>
      <c r="AU323" s="246" t="s">
        <v>93</v>
      </c>
      <c r="AV323" s="13" t="s">
        <v>23</v>
      </c>
      <c r="AW323" s="13" t="s">
        <v>46</v>
      </c>
      <c r="AX323" s="13" t="s">
        <v>85</v>
      </c>
      <c r="AY323" s="246" t="s">
        <v>241</v>
      </c>
    </row>
    <row r="324" s="14" customFormat="1">
      <c r="A324" s="14"/>
      <c r="B324" s="247"/>
      <c r="C324" s="248"/>
      <c r="D324" s="238" t="s">
        <v>252</v>
      </c>
      <c r="E324" s="249" t="s">
        <v>39</v>
      </c>
      <c r="F324" s="250" t="s">
        <v>11747</v>
      </c>
      <c r="G324" s="248"/>
      <c r="H324" s="251">
        <v>16.5</v>
      </c>
      <c r="I324" s="252"/>
      <c r="J324" s="248"/>
      <c r="K324" s="248"/>
      <c r="L324" s="253"/>
      <c r="M324" s="254"/>
      <c r="N324" s="255"/>
      <c r="O324" s="255"/>
      <c r="P324" s="255"/>
      <c r="Q324" s="255"/>
      <c r="R324" s="255"/>
      <c r="S324" s="255"/>
      <c r="T324" s="256"/>
      <c r="U324" s="14"/>
      <c r="V324" s="14"/>
      <c r="W324" s="14"/>
      <c r="X324" s="14"/>
      <c r="Y324" s="14"/>
      <c r="Z324" s="14"/>
      <c r="AA324" s="14"/>
      <c r="AB324" s="14"/>
      <c r="AC324" s="14"/>
      <c r="AD324" s="14"/>
      <c r="AE324" s="14"/>
      <c r="AT324" s="257" t="s">
        <v>252</v>
      </c>
      <c r="AU324" s="257" t="s">
        <v>93</v>
      </c>
      <c r="AV324" s="14" t="s">
        <v>93</v>
      </c>
      <c r="AW324" s="14" t="s">
        <v>46</v>
      </c>
      <c r="AX324" s="14" t="s">
        <v>23</v>
      </c>
      <c r="AY324" s="257" t="s">
        <v>241</v>
      </c>
    </row>
    <row r="325" s="12" customFormat="1" ht="22.8" customHeight="1">
      <c r="A325" s="12"/>
      <c r="B325" s="202"/>
      <c r="C325" s="203"/>
      <c r="D325" s="204" t="s">
        <v>84</v>
      </c>
      <c r="E325" s="216" t="s">
        <v>4094</v>
      </c>
      <c r="F325" s="216" t="s">
        <v>4095</v>
      </c>
      <c r="G325" s="203"/>
      <c r="H325" s="203"/>
      <c r="I325" s="206"/>
      <c r="J325" s="217">
        <f>BK325</f>
        <v>0</v>
      </c>
      <c r="K325" s="203"/>
      <c r="L325" s="208"/>
      <c r="M325" s="209"/>
      <c r="N325" s="210"/>
      <c r="O325" s="210"/>
      <c r="P325" s="211">
        <f>SUM(P326:P349)</f>
        <v>0</v>
      </c>
      <c r="Q325" s="210"/>
      <c r="R325" s="211">
        <f>SUM(R326:R349)</f>
        <v>0</v>
      </c>
      <c r="S325" s="210"/>
      <c r="T325" s="212">
        <f>SUM(T326:T349)</f>
        <v>0</v>
      </c>
      <c r="U325" s="12"/>
      <c r="V325" s="12"/>
      <c r="W325" s="12"/>
      <c r="X325" s="12"/>
      <c r="Y325" s="12"/>
      <c r="Z325" s="12"/>
      <c r="AA325" s="12"/>
      <c r="AB325" s="12"/>
      <c r="AC325" s="12"/>
      <c r="AD325" s="12"/>
      <c r="AE325" s="12"/>
      <c r="AR325" s="213" t="s">
        <v>23</v>
      </c>
      <c r="AT325" s="214" t="s">
        <v>84</v>
      </c>
      <c r="AU325" s="214" t="s">
        <v>23</v>
      </c>
      <c r="AY325" s="213" t="s">
        <v>241</v>
      </c>
      <c r="BK325" s="215">
        <f>SUM(BK326:BK349)</f>
        <v>0</v>
      </c>
    </row>
    <row r="326" s="2" customFormat="1" ht="24.15" customHeight="1">
      <c r="A326" s="42"/>
      <c r="B326" s="43"/>
      <c r="C326" s="218" t="s">
        <v>967</v>
      </c>
      <c r="D326" s="218" t="s">
        <v>243</v>
      </c>
      <c r="E326" s="219" t="s">
        <v>11748</v>
      </c>
      <c r="F326" s="220" t="s">
        <v>11749</v>
      </c>
      <c r="G326" s="221" t="s">
        <v>430</v>
      </c>
      <c r="H326" s="222">
        <v>39.765000000000001</v>
      </c>
      <c r="I326" s="223"/>
      <c r="J326" s="224">
        <f>ROUND(I326*H326,2)</f>
        <v>0</v>
      </c>
      <c r="K326" s="220" t="s">
        <v>247</v>
      </c>
      <c r="L326" s="48"/>
      <c r="M326" s="225" t="s">
        <v>39</v>
      </c>
      <c r="N326" s="226" t="s">
        <v>56</v>
      </c>
      <c r="O326" s="88"/>
      <c r="P326" s="227">
        <f>O326*H326</f>
        <v>0</v>
      </c>
      <c r="Q326" s="227">
        <v>0</v>
      </c>
      <c r="R326" s="227">
        <f>Q326*H326</f>
        <v>0</v>
      </c>
      <c r="S326" s="227">
        <v>0</v>
      </c>
      <c r="T326" s="228">
        <f>S326*H326</f>
        <v>0</v>
      </c>
      <c r="U326" s="42"/>
      <c r="V326" s="42"/>
      <c r="W326" s="42"/>
      <c r="X326" s="42"/>
      <c r="Y326" s="42"/>
      <c r="Z326" s="42"/>
      <c r="AA326" s="42"/>
      <c r="AB326" s="42"/>
      <c r="AC326" s="42"/>
      <c r="AD326" s="42"/>
      <c r="AE326" s="42"/>
      <c r="AR326" s="229" t="s">
        <v>248</v>
      </c>
      <c r="AT326" s="229" t="s">
        <v>243</v>
      </c>
      <c r="AU326" s="229" t="s">
        <v>93</v>
      </c>
      <c r="AY326" s="20" t="s">
        <v>241</v>
      </c>
      <c r="BE326" s="230">
        <f>IF(N326="základní",J326,0)</f>
        <v>0</v>
      </c>
      <c r="BF326" s="230">
        <f>IF(N326="snížená",J326,0)</f>
        <v>0</v>
      </c>
      <c r="BG326" s="230">
        <f>IF(N326="zákl. přenesená",J326,0)</f>
        <v>0</v>
      </c>
      <c r="BH326" s="230">
        <f>IF(N326="sníž. přenesená",J326,0)</f>
        <v>0</v>
      </c>
      <c r="BI326" s="230">
        <f>IF(N326="nulová",J326,0)</f>
        <v>0</v>
      </c>
      <c r="BJ326" s="20" t="s">
        <v>23</v>
      </c>
      <c r="BK326" s="230">
        <f>ROUND(I326*H326,2)</f>
        <v>0</v>
      </c>
      <c r="BL326" s="20" t="s">
        <v>248</v>
      </c>
      <c r="BM326" s="229" t="s">
        <v>11750</v>
      </c>
    </row>
    <row r="327" s="2" customFormat="1">
      <c r="A327" s="42"/>
      <c r="B327" s="43"/>
      <c r="C327" s="44"/>
      <c r="D327" s="231" t="s">
        <v>250</v>
      </c>
      <c r="E327" s="44"/>
      <c r="F327" s="232" t="s">
        <v>11751</v>
      </c>
      <c r="G327" s="44"/>
      <c r="H327" s="44"/>
      <c r="I327" s="233"/>
      <c r="J327" s="44"/>
      <c r="K327" s="44"/>
      <c r="L327" s="48"/>
      <c r="M327" s="234"/>
      <c r="N327" s="235"/>
      <c r="O327" s="88"/>
      <c r="P327" s="88"/>
      <c r="Q327" s="88"/>
      <c r="R327" s="88"/>
      <c r="S327" s="88"/>
      <c r="T327" s="89"/>
      <c r="U327" s="42"/>
      <c r="V327" s="42"/>
      <c r="W327" s="42"/>
      <c r="X327" s="42"/>
      <c r="Y327" s="42"/>
      <c r="Z327" s="42"/>
      <c r="AA327" s="42"/>
      <c r="AB327" s="42"/>
      <c r="AC327" s="42"/>
      <c r="AD327" s="42"/>
      <c r="AE327" s="42"/>
      <c r="AT327" s="20" t="s">
        <v>250</v>
      </c>
      <c r="AU327" s="20" t="s">
        <v>93</v>
      </c>
    </row>
    <row r="328" s="2" customFormat="1" ht="24.15" customHeight="1">
      <c r="A328" s="42"/>
      <c r="B328" s="43"/>
      <c r="C328" s="218" t="s">
        <v>973</v>
      </c>
      <c r="D328" s="218" t="s">
        <v>243</v>
      </c>
      <c r="E328" s="219" t="s">
        <v>11752</v>
      </c>
      <c r="F328" s="220" t="s">
        <v>11753</v>
      </c>
      <c r="G328" s="221" t="s">
        <v>430</v>
      </c>
      <c r="H328" s="222">
        <v>8.25</v>
      </c>
      <c r="I328" s="223"/>
      <c r="J328" s="224">
        <f>ROUND(I328*H328,2)</f>
        <v>0</v>
      </c>
      <c r="K328" s="220" t="s">
        <v>247</v>
      </c>
      <c r="L328" s="48"/>
      <c r="M328" s="225" t="s">
        <v>39</v>
      </c>
      <c r="N328" s="226" t="s">
        <v>56</v>
      </c>
      <c r="O328" s="88"/>
      <c r="P328" s="227">
        <f>O328*H328</f>
        <v>0</v>
      </c>
      <c r="Q328" s="227">
        <v>0</v>
      </c>
      <c r="R328" s="227">
        <f>Q328*H328</f>
        <v>0</v>
      </c>
      <c r="S328" s="227">
        <v>0</v>
      </c>
      <c r="T328" s="228">
        <f>S328*H328</f>
        <v>0</v>
      </c>
      <c r="U328" s="42"/>
      <c r="V328" s="42"/>
      <c r="W328" s="42"/>
      <c r="X328" s="42"/>
      <c r="Y328" s="42"/>
      <c r="Z328" s="42"/>
      <c r="AA328" s="42"/>
      <c r="AB328" s="42"/>
      <c r="AC328" s="42"/>
      <c r="AD328" s="42"/>
      <c r="AE328" s="42"/>
      <c r="AR328" s="229" t="s">
        <v>248</v>
      </c>
      <c r="AT328" s="229" t="s">
        <v>243</v>
      </c>
      <c r="AU328" s="229" t="s">
        <v>93</v>
      </c>
      <c r="AY328" s="20" t="s">
        <v>241</v>
      </c>
      <c r="BE328" s="230">
        <f>IF(N328="základní",J328,0)</f>
        <v>0</v>
      </c>
      <c r="BF328" s="230">
        <f>IF(N328="snížená",J328,0)</f>
        <v>0</v>
      </c>
      <c r="BG328" s="230">
        <f>IF(N328="zákl. přenesená",J328,0)</f>
        <v>0</v>
      </c>
      <c r="BH328" s="230">
        <f>IF(N328="sníž. přenesená",J328,0)</f>
        <v>0</v>
      </c>
      <c r="BI328" s="230">
        <f>IF(N328="nulová",J328,0)</f>
        <v>0</v>
      </c>
      <c r="BJ328" s="20" t="s">
        <v>23</v>
      </c>
      <c r="BK328" s="230">
        <f>ROUND(I328*H328,2)</f>
        <v>0</v>
      </c>
      <c r="BL328" s="20" t="s">
        <v>248</v>
      </c>
      <c r="BM328" s="229" t="s">
        <v>11754</v>
      </c>
    </row>
    <row r="329" s="2" customFormat="1">
      <c r="A329" s="42"/>
      <c r="B329" s="43"/>
      <c r="C329" s="44"/>
      <c r="D329" s="231" t="s">
        <v>250</v>
      </c>
      <c r="E329" s="44"/>
      <c r="F329" s="232" t="s">
        <v>11755</v>
      </c>
      <c r="G329" s="44"/>
      <c r="H329" s="44"/>
      <c r="I329" s="233"/>
      <c r="J329" s="44"/>
      <c r="K329" s="44"/>
      <c r="L329" s="48"/>
      <c r="M329" s="234"/>
      <c r="N329" s="235"/>
      <c r="O329" s="88"/>
      <c r="P329" s="88"/>
      <c r="Q329" s="88"/>
      <c r="R329" s="88"/>
      <c r="S329" s="88"/>
      <c r="T329" s="89"/>
      <c r="U329" s="42"/>
      <c r="V329" s="42"/>
      <c r="W329" s="42"/>
      <c r="X329" s="42"/>
      <c r="Y329" s="42"/>
      <c r="Z329" s="42"/>
      <c r="AA329" s="42"/>
      <c r="AB329" s="42"/>
      <c r="AC329" s="42"/>
      <c r="AD329" s="42"/>
      <c r="AE329" s="42"/>
      <c r="AT329" s="20" t="s">
        <v>250</v>
      </c>
      <c r="AU329" s="20" t="s">
        <v>93</v>
      </c>
    </row>
    <row r="330" s="2" customFormat="1" ht="24.15" customHeight="1">
      <c r="A330" s="42"/>
      <c r="B330" s="43"/>
      <c r="C330" s="218" t="s">
        <v>981</v>
      </c>
      <c r="D330" s="218" t="s">
        <v>243</v>
      </c>
      <c r="E330" s="219" t="s">
        <v>11756</v>
      </c>
      <c r="F330" s="220" t="s">
        <v>11757</v>
      </c>
      <c r="G330" s="221" t="s">
        <v>430</v>
      </c>
      <c r="H330" s="222">
        <v>774.86500000000001</v>
      </c>
      <c r="I330" s="223"/>
      <c r="J330" s="224">
        <f>ROUND(I330*H330,2)</f>
        <v>0</v>
      </c>
      <c r="K330" s="220" t="s">
        <v>247</v>
      </c>
      <c r="L330" s="48"/>
      <c r="M330" s="225" t="s">
        <v>39</v>
      </c>
      <c r="N330" s="226" t="s">
        <v>56</v>
      </c>
      <c r="O330" s="88"/>
      <c r="P330" s="227">
        <f>O330*H330</f>
        <v>0</v>
      </c>
      <c r="Q330" s="227">
        <v>0</v>
      </c>
      <c r="R330" s="227">
        <f>Q330*H330</f>
        <v>0</v>
      </c>
      <c r="S330" s="227">
        <v>0</v>
      </c>
      <c r="T330" s="228">
        <f>S330*H330</f>
        <v>0</v>
      </c>
      <c r="U330" s="42"/>
      <c r="V330" s="42"/>
      <c r="W330" s="42"/>
      <c r="X330" s="42"/>
      <c r="Y330" s="42"/>
      <c r="Z330" s="42"/>
      <c r="AA330" s="42"/>
      <c r="AB330" s="42"/>
      <c r="AC330" s="42"/>
      <c r="AD330" s="42"/>
      <c r="AE330" s="42"/>
      <c r="AR330" s="229" t="s">
        <v>248</v>
      </c>
      <c r="AT330" s="229" t="s">
        <v>243</v>
      </c>
      <c r="AU330" s="229" t="s">
        <v>93</v>
      </c>
      <c r="AY330" s="20" t="s">
        <v>241</v>
      </c>
      <c r="BE330" s="230">
        <f>IF(N330="základní",J330,0)</f>
        <v>0</v>
      </c>
      <c r="BF330" s="230">
        <f>IF(N330="snížená",J330,0)</f>
        <v>0</v>
      </c>
      <c r="BG330" s="230">
        <f>IF(N330="zákl. přenesená",J330,0)</f>
        <v>0</v>
      </c>
      <c r="BH330" s="230">
        <f>IF(N330="sníž. přenesená",J330,0)</f>
        <v>0</v>
      </c>
      <c r="BI330" s="230">
        <f>IF(N330="nulová",J330,0)</f>
        <v>0</v>
      </c>
      <c r="BJ330" s="20" t="s">
        <v>23</v>
      </c>
      <c r="BK330" s="230">
        <f>ROUND(I330*H330,2)</f>
        <v>0</v>
      </c>
      <c r="BL330" s="20" t="s">
        <v>248</v>
      </c>
      <c r="BM330" s="229" t="s">
        <v>11758</v>
      </c>
    </row>
    <row r="331" s="2" customFormat="1">
      <c r="A331" s="42"/>
      <c r="B331" s="43"/>
      <c r="C331" s="44"/>
      <c r="D331" s="231" t="s">
        <v>250</v>
      </c>
      <c r="E331" s="44"/>
      <c r="F331" s="232" t="s">
        <v>11759</v>
      </c>
      <c r="G331" s="44"/>
      <c r="H331" s="44"/>
      <c r="I331" s="233"/>
      <c r="J331" s="44"/>
      <c r="K331" s="44"/>
      <c r="L331" s="48"/>
      <c r="M331" s="234"/>
      <c r="N331" s="235"/>
      <c r="O331" s="88"/>
      <c r="P331" s="88"/>
      <c r="Q331" s="88"/>
      <c r="R331" s="88"/>
      <c r="S331" s="88"/>
      <c r="T331" s="89"/>
      <c r="U331" s="42"/>
      <c r="V331" s="42"/>
      <c r="W331" s="42"/>
      <c r="X331" s="42"/>
      <c r="Y331" s="42"/>
      <c r="Z331" s="42"/>
      <c r="AA331" s="42"/>
      <c r="AB331" s="42"/>
      <c r="AC331" s="42"/>
      <c r="AD331" s="42"/>
      <c r="AE331" s="42"/>
      <c r="AT331" s="20" t="s">
        <v>250</v>
      </c>
      <c r="AU331" s="20" t="s">
        <v>93</v>
      </c>
    </row>
    <row r="332" s="2" customFormat="1" ht="24.15" customHeight="1">
      <c r="A332" s="42"/>
      <c r="B332" s="43"/>
      <c r="C332" s="218" t="s">
        <v>986</v>
      </c>
      <c r="D332" s="218" t="s">
        <v>243</v>
      </c>
      <c r="E332" s="219" t="s">
        <v>11760</v>
      </c>
      <c r="F332" s="220" t="s">
        <v>11761</v>
      </c>
      <c r="G332" s="221" t="s">
        <v>430</v>
      </c>
      <c r="H332" s="222">
        <v>9837.4599999999991</v>
      </c>
      <c r="I332" s="223"/>
      <c r="J332" s="224">
        <f>ROUND(I332*H332,2)</f>
        <v>0</v>
      </c>
      <c r="K332" s="220" t="s">
        <v>247</v>
      </c>
      <c r="L332" s="48"/>
      <c r="M332" s="225" t="s">
        <v>39</v>
      </c>
      <c r="N332" s="226" t="s">
        <v>56</v>
      </c>
      <c r="O332" s="88"/>
      <c r="P332" s="227">
        <f>O332*H332</f>
        <v>0</v>
      </c>
      <c r="Q332" s="227">
        <v>0</v>
      </c>
      <c r="R332" s="227">
        <f>Q332*H332</f>
        <v>0</v>
      </c>
      <c r="S332" s="227">
        <v>0</v>
      </c>
      <c r="T332" s="228">
        <f>S332*H332</f>
        <v>0</v>
      </c>
      <c r="U332" s="42"/>
      <c r="V332" s="42"/>
      <c r="W332" s="42"/>
      <c r="X332" s="42"/>
      <c r="Y332" s="42"/>
      <c r="Z332" s="42"/>
      <c r="AA332" s="42"/>
      <c r="AB332" s="42"/>
      <c r="AC332" s="42"/>
      <c r="AD332" s="42"/>
      <c r="AE332" s="42"/>
      <c r="AR332" s="229" t="s">
        <v>248</v>
      </c>
      <c r="AT332" s="229" t="s">
        <v>243</v>
      </c>
      <c r="AU332" s="229" t="s">
        <v>93</v>
      </c>
      <c r="AY332" s="20" t="s">
        <v>241</v>
      </c>
      <c r="BE332" s="230">
        <f>IF(N332="základní",J332,0)</f>
        <v>0</v>
      </c>
      <c r="BF332" s="230">
        <f>IF(N332="snížená",J332,0)</f>
        <v>0</v>
      </c>
      <c r="BG332" s="230">
        <f>IF(N332="zákl. přenesená",J332,0)</f>
        <v>0</v>
      </c>
      <c r="BH332" s="230">
        <f>IF(N332="sníž. přenesená",J332,0)</f>
        <v>0</v>
      </c>
      <c r="BI332" s="230">
        <f>IF(N332="nulová",J332,0)</f>
        <v>0</v>
      </c>
      <c r="BJ332" s="20" t="s">
        <v>23</v>
      </c>
      <c r="BK332" s="230">
        <f>ROUND(I332*H332,2)</f>
        <v>0</v>
      </c>
      <c r="BL332" s="20" t="s">
        <v>248</v>
      </c>
      <c r="BM332" s="229" t="s">
        <v>11762</v>
      </c>
    </row>
    <row r="333" s="2" customFormat="1">
      <c r="A333" s="42"/>
      <c r="B333" s="43"/>
      <c r="C333" s="44"/>
      <c r="D333" s="231" t="s">
        <v>250</v>
      </c>
      <c r="E333" s="44"/>
      <c r="F333" s="232" t="s">
        <v>11763</v>
      </c>
      <c r="G333" s="44"/>
      <c r="H333" s="44"/>
      <c r="I333" s="233"/>
      <c r="J333" s="44"/>
      <c r="K333" s="44"/>
      <c r="L333" s="48"/>
      <c r="M333" s="234"/>
      <c r="N333" s="235"/>
      <c r="O333" s="88"/>
      <c r="P333" s="88"/>
      <c r="Q333" s="88"/>
      <c r="R333" s="88"/>
      <c r="S333" s="88"/>
      <c r="T333" s="89"/>
      <c r="U333" s="42"/>
      <c r="V333" s="42"/>
      <c r="W333" s="42"/>
      <c r="X333" s="42"/>
      <c r="Y333" s="42"/>
      <c r="Z333" s="42"/>
      <c r="AA333" s="42"/>
      <c r="AB333" s="42"/>
      <c r="AC333" s="42"/>
      <c r="AD333" s="42"/>
      <c r="AE333" s="42"/>
      <c r="AT333" s="20" t="s">
        <v>250</v>
      </c>
      <c r="AU333" s="20" t="s">
        <v>93</v>
      </c>
    </row>
    <row r="334" s="13" customFormat="1">
      <c r="A334" s="13"/>
      <c r="B334" s="236"/>
      <c r="C334" s="237"/>
      <c r="D334" s="238" t="s">
        <v>252</v>
      </c>
      <c r="E334" s="239" t="s">
        <v>39</v>
      </c>
      <c r="F334" s="240" t="s">
        <v>11764</v>
      </c>
      <c r="G334" s="237"/>
      <c r="H334" s="239" t="s">
        <v>39</v>
      </c>
      <c r="I334" s="241"/>
      <c r="J334" s="237"/>
      <c r="K334" s="237"/>
      <c r="L334" s="242"/>
      <c r="M334" s="243"/>
      <c r="N334" s="244"/>
      <c r="O334" s="244"/>
      <c r="P334" s="244"/>
      <c r="Q334" s="244"/>
      <c r="R334" s="244"/>
      <c r="S334" s="244"/>
      <c r="T334" s="245"/>
      <c r="U334" s="13"/>
      <c r="V334" s="13"/>
      <c r="W334" s="13"/>
      <c r="X334" s="13"/>
      <c r="Y334" s="13"/>
      <c r="Z334" s="13"/>
      <c r="AA334" s="13"/>
      <c r="AB334" s="13"/>
      <c r="AC334" s="13"/>
      <c r="AD334" s="13"/>
      <c r="AE334" s="13"/>
      <c r="AT334" s="246" t="s">
        <v>252</v>
      </c>
      <c r="AU334" s="246" t="s">
        <v>93</v>
      </c>
      <c r="AV334" s="13" t="s">
        <v>23</v>
      </c>
      <c r="AW334" s="13" t="s">
        <v>46</v>
      </c>
      <c r="AX334" s="13" t="s">
        <v>85</v>
      </c>
      <c r="AY334" s="246" t="s">
        <v>241</v>
      </c>
    </row>
    <row r="335" s="14" customFormat="1">
      <c r="A335" s="14"/>
      <c r="B335" s="247"/>
      <c r="C335" s="248"/>
      <c r="D335" s="238" t="s">
        <v>252</v>
      </c>
      <c r="E335" s="249" t="s">
        <v>39</v>
      </c>
      <c r="F335" s="250" t="s">
        <v>11765</v>
      </c>
      <c r="G335" s="248"/>
      <c r="H335" s="251">
        <v>404.25999999999999</v>
      </c>
      <c r="I335" s="252"/>
      <c r="J335" s="248"/>
      <c r="K335" s="248"/>
      <c r="L335" s="253"/>
      <c r="M335" s="254"/>
      <c r="N335" s="255"/>
      <c r="O335" s="255"/>
      <c r="P335" s="255"/>
      <c r="Q335" s="255"/>
      <c r="R335" s="255"/>
      <c r="S335" s="255"/>
      <c r="T335" s="256"/>
      <c r="U335" s="14"/>
      <c r="V335" s="14"/>
      <c r="W335" s="14"/>
      <c r="X335" s="14"/>
      <c r="Y335" s="14"/>
      <c r="Z335" s="14"/>
      <c r="AA335" s="14"/>
      <c r="AB335" s="14"/>
      <c r="AC335" s="14"/>
      <c r="AD335" s="14"/>
      <c r="AE335" s="14"/>
      <c r="AT335" s="257" t="s">
        <v>252</v>
      </c>
      <c r="AU335" s="257" t="s">
        <v>93</v>
      </c>
      <c r="AV335" s="14" t="s">
        <v>93</v>
      </c>
      <c r="AW335" s="14" t="s">
        <v>46</v>
      </c>
      <c r="AX335" s="14" t="s">
        <v>85</v>
      </c>
      <c r="AY335" s="257" t="s">
        <v>241</v>
      </c>
    </row>
    <row r="336" s="13" customFormat="1">
      <c r="A336" s="13"/>
      <c r="B336" s="236"/>
      <c r="C336" s="237"/>
      <c r="D336" s="238" t="s">
        <v>252</v>
      </c>
      <c r="E336" s="239" t="s">
        <v>39</v>
      </c>
      <c r="F336" s="240" t="s">
        <v>11766</v>
      </c>
      <c r="G336" s="237"/>
      <c r="H336" s="239" t="s">
        <v>39</v>
      </c>
      <c r="I336" s="241"/>
      <c r="J336" s="237"/>
      <c r="K336" s="237"/>
      <c r="L336" s="242"/>
      <c r="M336" s="243"/>
      <c r="N336" s="244"/>
      <c r="O336" s="244"/>
      <c r="P336" s="244"/>
      <c r="Q336" s="244"/>
      <c r="R336" s="244"/>
      <c r="S336" s="244"/>
      <c r="T336" s="245"/>
      <c r="U336" s="13"/>
      <c r="V336" s="13"/>
      <c r="W336" s="13"/>
      <c r="X336" s="13"/>
      <c r="Y336" s="13"/>
      <c r="Z336" s="13"/>
      <c r="AA336" s="13"/>
      <c r="AB336" s="13"/>
      <c r="AC336" s="13"/>
      <c r="AD336" s="13"/>
      <c r="AE336" s="13"/>
      <c r="AT336" s="246" t="s">
        <v>252</v>
      </c>
      <c r="AU336" s="246" t="s">
        <v>93</v>
      </c>
      <c r="AV336" s="13" t="s">
        <v>23</v>
      </c>
      <c r="AW336" s="13" t="s">
        <v>46</v>
      </c>
      <c r="AX336" s="13" t="s">
        <v>85</v>
      </c>
      <c r="AY336" s="246" t="s">
        <v>241</v>
      </c>
    </row>
    <row r="337" s="14" customFormat="1">
      <c r="A337" s="14"/>
      <c r="B337" s="247"/>
      <c r="C337" s="248"/>
      <c r="D337" s="238" t="s">
        <v>252</v>
      </c>
      <c r="E337" s="249" t="s">
        <v>39</v>
      </c>
      <c r="F337" s="250" t="s">
        <v>11767</v>
      </c>
      <c r="G337" s="248"/>
      <c r="H337" s="251">
        <v>9433.2000000000007</v>
      </c>
      <c r="I337" s="252"/>
      <c r="J337" s="248"/>
      <c r="K337" s="248"/>
      <c r="L337" s="253"/>
      <c r="M337" s="254"/>
      <c r="N337" s="255"/>
      <c r="O337" s="255"/>
      <c r="P337" s="255"/>
      <c r="Q337" s="255"/>
      <c r="R337" s="255"/>
      <c r="S337" s="255"/>
      <c r="T337" s="256"/>
      <c r="U337" s="14"/>
      <c r="V337" s="14"/>
      <c r="W337" s="14"/>
      <c r="X337" s="14"/>
      <c r="Y337" s="14"/>
      <c r="Z337" s="14"/>
      <c r="AA337" s="14"/>
      <c r="AB337" s="14"/>
      <c r="AC337" s="14"/>
      <c r="AD337" s="14"/>
      <c r="AE337" s="14"/>
      <c r="AT337" s="257" t="s">
        <v>252</v>
      </c>
      <c r="AU337" s="257" t="s">
        <v>93</v>
      </c>
      <c r="AV337" s="14" t="s">
        <v>93</v>
      </c>
      <c r="AW337" s="14" t="s">
        <v>46</v>
      </c>
      <c r="AX337" s="14" t="s">
        <v>85</v>
      </c>
      <c r="AY337" s="257" t="s">
        <v>241</v>
      </c>
    </row>
    <row r="338" s="15" customFormat="1">
      <c r="A338" s="15"/>
      <c r="B338" s="258"/>
      <c r="C338" s="259"/>
      <c r="D338" s="238" t="s">
        <v>252</v>
      </c>
      <c r="E338" s="260" t="s">
        <v>39</v>
      </c>
      <c r="F338" s="261" t="s">
        <v>274</v>
      </c>
      <c r="G338" s="259"/>
      <c r="H338" s="262">
        <v>9837.4599999999991</v>
      </c>
      <c r="I338" s="263"/>
      <c r="J338" s="259"/>
      <c r="K338" s="259"/>
      <c r="L338" s="264"/>
      <c r="M338" s="265"/>
      <c r="N338" s="266"/>
      <c r="O338" s="266"/>
      <c r="P338" s="266"/>
      <c r="Q338" s="266"/>
      <c r="R338" s="266"/>
      <c r="S338" s="266"/>
      <c r="T338" s="267"/>
      <c r="U338" s="15"/>
      <c r="V338" s="15"/>
      <c r="W338" s="15"/>
      <c r="X338" s="15"/>
      <c r="Y338" s="15"/>
      <c r="Z338" s="15"/>
      <c r="AA338" s="15"/>
      <c r="AB338" s="15"/>
      <c r="AC338" s="15"/>
      <c r="AD338" s="15"/>
      <c r="AE338" s="15"/>
      <c r="AT338" s="268" t="s">
        <v>252</v>
      </c>
      <c r="AU338" s="268" t="s">
        <v>93</v>
      </c>
      <c r="AV338" s="15" t="s">
        <v>248</v>
      </c>
      <c r="AW338" s="15" t="s">
        <v>46</v>
      </c>
      <c r="AX338" s="15" t="s">
        <v>23</v>
      </c>
      <c r="AY338" s="268" t="s">
        <v>241</v>
      </c>
    </row>
    <row r="339" s="2" customFormat="1" ht="16.5" customHeight="1">
      <c r="A339" s="42"/>
      <c r="B339" s="43"/>
      <c r="C339" s="218" t="s">
        <v>994</v>
      </c>
      <c r="D339" s="218" t="s">
        <v>243</v>
      </c>
      <c r="E339" s="219" t="s">
        <v>11768</v>
      </c>
      <c r="F339" s="220" t="s">
        <v>11769</v>
      </c>
      <c r="G339" s="221" t="s">
        <v>430</v>
      </c>
      <c r="H339" s="222">
        <v>774.86500000000001</v>
      </c>
      <c r="I339" s="223"/>
      <c r="J339" s="224">
        <f>ROUND(I339*H339,2)</f>
        <v>0</v>
      </c>
      <c r="K339" s="220" t="s">
        <v>247</v>
      </c>
      <c r="L339" s="48"/>
      <c r="M339" s="225" t="s">
        <v>39</v>
      </c>
      <c r="N339" s="226" t="s">
        <v>56</v>
      </c>
      <c r="O339" s="88"/>
      <c r="P339" s="227">
        <f>O339*H339</f>
        <v>0</v>
      </c>
      <c r="Q339" s="227">
        <v>0</v>
      </c>
      <c r="R339" s="227">
        <f>Q339*H339</f>
        <v>0</v>
      </c>
      <c r="S339" s="227">
        <v>0</v>
      </c>
      <c r="T339" s="228">
        <f>S339*H339</f>
        <v>0</v>
      </c>
      <c r="U339" s="42"/>
      <c r="V339" s="42"/>
      <c r="W339" s="42"/>
      <c r="X339" s="42"/>
      <c r="Y339" s="42"/>
      <c r="Z339" s="42"/>
      <c r="AA339" s="42"/>
      <c r="AB339" s="42"/>
      <c r="AC339" s="42"/>
      <c r="AD339" s="42"/>
      <c r="AE339" s="42"/>
      <c r="AR339" s="229" t="s">
        <v>248</v>
      </c>
      <c r="AT339" s="229" t="s">
        <v>243</v>
      </c>
      <c r="AU339" s="229" t="s">
        <v>93</v>
      </c>
      <c r="AY339" s="20" t="s">
        <v>241</v>
      </c>
      <c r="BE339" s="230">
        <f>IF(N339="základní",J339,0)</f>
        <v>0</v>
      </c>
      <c r="BF339" s="230">
        <f>IF(N339="snížená",J339,0)</f>
        <v>0</v>
      </c>
      <c r="BG339" s="230">
        <f>IF(N339="zákl. přenesená",J339,0)</f>
        <v>0</v>
      </c>
      <c r="BH339" s="230">
        <f>IF(N339="sníž. přenesená",J339,0)</f>
        <v>0</v>
      </c>
      <c r="BI339" s="230">
        <f>IF(N339="nulová",J339,0)</f>
        <v>0</v>
      </c>
      <c r="BJ339" s="20" t="s">
        <v>23</v>
      </c>
      <c r="BK339" s="230">
        <f>ROUND(I339*H339,2)</f>
        <v>0</v>
      </c>
      <c r="BL339" s="20" t="s">
        <v>248</v>
      </c>
      <c r="BM339" s="229" t="s">
        <v>11770</v>
      </c>
    </row>
    <row r="340" s="2" customFormat="1">
      <c r="A340" s="42"/>
      <c r="B340" s="43"/>
      <c r="C340" s="44"/>
      <c r="D340" s="231" t="s">
        <v>250</v>
      </c>
      <c r="E340" s="44"/>
      <c r="F340" s="232" t="s">
        <v>11771</v>
      </c>
      <c r="G340" s="44"/>
      <c r="H340" s="44"/>
      <c r="I340" s="233"/>
      <c r="J340" s="44"/>
      <c r="K340" s="44"/>
      <c r="L340" s="48"/>
      <c r="M340" s="234"/>
      <c r="N340" s="235"/>
      <c r="O340" s="88"/>
      <c r="P340" s="88"/>
      <c r="Q340" s="88"/>
      <c r="R340" s="88"/>
      <c r="S340" s="88"/>
      <c r="T340" s="89"/>
      <c r="U340" s="42"/>
      <c r="V340" s="42"/>
      <c r="W340" s="42"/>
      <c r="X340" s="42"/>
      <c r="Y340" s="42"/>
      <c r="Z340" s="42"/>
      <c r="AA340" s="42"/>
      <c r="AB340" s="42"/>
      <c r="AC340" s="42"/>
      <c r="AD340" s="42"/>
      <c r="AE340" s="42"/>
      <c r="AT340" s="20" t="s">
        <v>250</v>
      </c>
      <c r="AU340" s="20" t="s">
        <v>93</v>
      </c>
    </row>
    <row r="341" s="2" customFormat="1" ht="24.15" customHeight="1">
      <c r="A341" s="42"/>
      <c r="B341" s="43"/>
      <c r="C341" s="218" t="s">
        <v>1005</v>
      </c>
      <c r="D341" s="218" t="s">
        <v>243</v>
      </c>
      <c r="E341" s="219" t="s">
        <v>11772</v>
      </c>
      <c r="F341" s="220" t="s">
        <v>11773</v>
      </c>
      <c r="G341" s="221" t="s">
        <v>430</v>
      </c>
      <c r="H341" s="222">
        <v>365.07499999999999</v>
      </c>
      <c r="I341" s="223"/>
      <c r="J341" s="224">
        <f>ROUND(I341*H341,2)</f>
        <v>0</v>
      </c>
      <c r="K341" s="220" t="s">
        <v>247</v>
      </c>
      <c r="L341" s="48"/>
      <c r="M341" s="225" t="s">
        <v>39</v>
      </c>
      <c r="N341" s="226" t="s">
        <v>56</v>
      </c>
      <c r="O341" s="88"/>
      <c r="P341" s="227">
        <f>O341*H341</f>
        <v>0</v>
      </c>
      <c r="Q341" s="227">
        <v>0</v>
      </c>
      <c r="R341" s="227">
        <f>Q341*H341</f>
        <v>0</v>
      </c>
      <c r="S341" s="227">
        <v>0</v>
      </c>
      <c r="T341" s="228">
        <f>S341*H341</f>
        <v>0</v>
      </c>
      <c r="U341" s="42"/>
      <c r="V341" s="42"/>
      <c r="W341" s="42"/>
      <c r="X341" s="42"/>
      <c r="Y341" s="42"/>
      <c r="Z341" s="42"/>
      <c r="AA341" s="42"/>
      <c r="AB341" s="42"/>
      <c r="AC341" s="42"/>
      <c r="AD341" s="42"/>
      <c r="AE341" s="42"/>
      <c r="AR341" s="229" t="s">
        <v>248</v>
      </c>
      <c r="AT341" s="229" t="s">
        <v>243</v>
      </c>
      <c r="AU341" s="229" t="s">
        <v>93</v>
      </c>
      <c r="AY341" s="20" t="s">
        <v>241</v>
      </c>
      <c r="BE341" s="230">
        <f>IF(N341="základní",J341,0)</f>
        <v>0</v>
      </c>
      <c r="BF341" s="230">
        <f>IF(N341="snížená",J341,0)</f>
        <v>0</v>
      </c>
      <c r="BG341" s="230">
        <f>IF(N341="zákl. přenesená",J341,0)</f>
        <v>0</v>
      </c>
      <c r="BH341" s="230">
        <f>IF(N341="sníž. přenesená",J341,0)</f>
        <v>0</v>
      </c>
      <c r="BI341" s="230">
        <f>IF(N341="nulová",J341,0)</f>
        <v>0</v>
      </c>
      <c r="BJ341" s="20" t="s">
        <v>23</v>
      </c>
      <c r="BK341" s="230">
        <f>ROUND(I341*H341,2)</f>
        <v>0</v>
      </c>
      <c r="BL341" s="20" t="s">
        <v>248</v>
      </c>
      <c r="BM341" s="229" t="s">
        <v>11774</v>
      </c>
    </row>
    <row r="342" s="2" customFormat="1">
      <c r="A342" s="42"/>
      <c r="B342" s="43"/>
      <c r="C342" s="44"/>
      <c r="D342" s="231" t="s">
        <v>250</v>
      </c>
      <c r="E342" s="44"/>
      <c r="F342" s="232" t="s">
        <v>11775</v>
      </c>
      <c r="G342" s="44"/>
      <c r="H342" s="44"/>
      <c r="I342" s="233"/>
      <c r="J342" s="44"/>
      <c r="K342" s="44"/>
      <c r="L342" s="48"/>
      <c r="M342" s="234"/>
      <c r="N342" s="235"/>
      <c r="O342" s="88"/>
      <c r="P342" s="88"/>
      <c r="Q342" s="88"/>
      <c r="R342" s="88"/>
      <c r="S342" s="88"/>
      <c r="T342" s="89"/>
      <c r="U342" s="42"/>
      <c r="V342" s="42"/>
      <c r="W342" s="42"/>
      <c r="X342" s="42"/>
      <c r="Y342" s="42"/>
      <c r="Z342" s="42"/>
      <c r="AA342" s="42"/>
      <c r="AB342" s="42"/>
      <c r="AC342" s="42"/>
      <c r="AD342" s="42"/>
      <c r="AE342" s="42"/>
      <c r="AT342" s="20" t="s">
        <v>250</v>
      </c>
      <c r="AU342" s="20" t="s">
        <v>93</v>
      </c>
    </row>
    <row r="343" s="14" customFormat="1">
      <c r="A343" s="14"/>
      <c r="B343" s="247"/>
      <c r="C343" s="248"/>
      <c r="D343" s="238" t="s">
        <v>252</v>
      </c>
      <c r="E343" s="249" t="s">
        <v>39</v>
      </c>
      <c r="F343" s="250" t="s">
        <v>11776</v>
      </c>
      <c r="G343" s="248"/>
      <c r="H343" s="251">
        <v>365.07499999999999</v>
      </c>
      <c r="I343" s="252"/>
      <c r="J343" s="248"/>
      <c r="K343" s="248"/>
      <c r="L343" s="253"/>
      <c r="M343" s="254"/>
      <c r="N343" s="255"/>
      <c r="O343" s="255"/>
      <c r="P343" s="255"/>
      <c r="Q343" s="255"/>
      <c r="R343" s="255"/>
      <c r="S343" s="255"/>
      <c r="T343" s="256"/>
      <c r="U343" s="14"/>
      <c r="V343" s="14"/>
      <c r="W343" s="14"/>
      <c r="X343" s="14"/>
      <c r="Y343" s="14"/>
      <c r="Z343" s="14"/>
      <c r="AA343" s="14"/>
      <c r="AB343" s="14"/>
      <c r="AC343" s="14"/>
      <c r="AD343" s="14"/>
      <c r="AE343" s="14"/>
      <c r="AT343" s="257" t="s">
        <v>252</v>
      </c>
      <c r="AU343" s="257" t="s">
        <v>93</v>
      </c>
      <c r="AV343" s="14" t="s">
        <v>93</v>
      </c>
      <c r="AW343" s="14" t="s">
        <v>46</v>
      </c>
      <c r="AX343" s="14" t="s">
        <v>23</v>
      </c>
      <c r="AY343" s="257" t="s">
        <v>241</v>
      </c>
    </row>
    <row r="344" s="2" customFormat="1" ht="24.15" customHeight="1">
      <c r="A344" s="42"/>
      <c r="B344" s="43"/>
      <c r="C344" s="218" t="s">
        <v>1016</v>
      </c>
      <c r="D344" s="218" t="s">
        <v>243</v>
      </c>
      <c r="E344" s="219" t="s">
        <v>11777</v>
      </c>
      <c r="F344" s="220" t="s">
        <v>429</v>
      </c>
      <c r="G344" s="221" t="s">
        <v>430</v>
      </c>
      <c r="H344" s="222">
        <v>178.59999999999999</v>
      </c>
      <c r="I344" s="223"/>
      <c r="J344" s="224">
        <f>ROUND(I344*H344,2)</f>
        <v>0</v>
      </c>
      <c r="K344" s="220" t="s">
        <v>247</v>
      </c>
      <c r="L344" s="48"/>
      <c r="M344" s="225" t="s">
        <v>39</v>
      </c>
      <c r="N344" s="226" t="s">
        <v>56</v>
      </c>
      <c r="O344" s="88"/>
      <c r="P344" s="227">
        <f>O344*H344</f>
        <v>0</v>
      </c>
      <c r="Q344" s="227">
        <v>0</v>
      </c>
      <c r="R344" s="227">
        <f>Q344*H344</f>
        <v>0</v>
      </c>
      <c r="S344" s="227">
        <v>0</v>
      </c>
      <c r="T344" s="228">
        <f>S344*H344</f>
        <v>0</v>
      </c>
      <c r="U344" s="42"/>
      <c r="V344" s="42"/>
      <c r="W344" s="42"/>
      <c r="X344" s="42"/>
      <c r="Y344" s="42"/>
      <c r="Z344" s="42"/>
      <c r="AA344" s="42"/>
      <c r="AB344" s="42"/>
      <c r="AC344" s="42"/>
      <c r="AD344" s="42"/>
      <c r="AE344" s="42"/>
      <c r="AR344" s="229" t="s">
        <v>248</v>
      </c>
      <c r="AT344" s="229" t="s">
        <v>243</v>
      </c>
      <c r="AU344" s="229" t="s">
        <v>93</v>
      </c>
      <c r="AY344" s="20" t="s">
        <v>241</v>
      </c>
      <c r="BE344" s="230">
        <f>IF(N344="základní",J344,0)</f>
        <v>0</v>
      </c>
      <c r="BF344" s="230">
        <f>IF(N344="snížená",J344,0)</f>
        <v>0</v>
      </c>
      <c r="BG344" s="230">
        <f>IF(N344="zákl. přenesená",J344,0)</f>
        <v>0</v>
      </c>
      <c r="BH344" s="230">
        <f>IF(N344="sníž. přenesená",J344,0)</f>
        <v>0</v>
      </c>
      <c r="BI344" s="230">
        <f>IF(N344="nulová",J344,0)</f>
        <v>0</v>
      </c>
      <c r="BJ344" s="20" t="s">
        <v>23</v>
      </c>
      <c r="BK344" s="230">
        <f>ROUND(I344*H344,2)</f>
        <v>0</v>
      </c>
      <c r="BL344" s="20" t="s">
        <v>248</v>
      </c>
      <c r="BM344" s="229" t="s">
        <v>11778</v>
      </c>
    </row>
    <row r="345" s="2" customFormat="1">
      <c r="A345" s="42"/>
      <c r="B345" s="43"/>
      <c r="C345" s="44"/>
      <c r="D345" s="231" t="s">
        <v>250</v>
      </c>
      <c r="E345" s="44"/>
      <c r="F345" s="232" t="s">
        <v>11779</v>
      </c>
      <c r="G345" s="44"/>
      <c r="H345" s="44"/>
      <c r="I345" s="233"/>
      <c r="J345" s="44"/>
      <c r="K345" s="44"/>
      <c r="L345" s="48"/>
      <c r="M345" s="234"/>
      <c r="N345" s="235"/>
      <c r="O345" s="88"/>
      <c r="P345" s="88"/>
      <c r="Q345" s="88"/>
      <c r="R345" s="88"/>
      <c r="S345" s="88"/>
      <c r="T345" s="89"/>
      <c r="U345" s="42"/>
      <c r="V345" s="42"/>
      <c r="W345" s="42"/>
      <c r="X345" s="42"/>
      <c r="Y345" s="42"/>
      <c r="Z345" s="42"/>
      <c r="AA345" s="42"/>
      <c r="AB345" s="42"/>
      <c r="AC345" s="42"/>
      <c r="AD345" s="42"/>
      <c r="AE345" s="42"/>
      <c r="AT345" s="20" t="s">
        <v>250</v>
      </c>
      <c r="AU345" s="20" t="s">
        <v>93</v>
      </c>
    </row>
    <row r="346" s="14" customFormat="1">
      <c r="A346" s="14"/>
      <c r="B346" s="247"/>
      <c r="C346" s="248"/>
      <c r="D346" s="238" t="s">
        <v>252</v>
      </c>
      <c r="E346" s="249" t="s">
        <v>39</v>
      </c>
      <c r="F346" s="250" t="s">
        <v>11780</v>
      </c>
      <c r="G346" s="248"/>
      <c r="H346" s="251">
        <v>178.59999999999999</v>
      </c>
      <c r="I346" s="252"/>
      <c r="J346" s="248"/>
      <c r="K346" s="248"/>
      <c r="L346" s="253"/>
      <c r="M346" s="254"/>
      <c r="N346" s="255"/>
      <c r="O346" s="255"/>
      <c r="P346" s="255"/>
      <c r="Q346" s="255"/>
      <c r="R346" s="255"/>
      <c r="S346" s="255"/>
      <c r="T346" s="256"/>
      <c r="U346" s="14"/>
      <c r="V346" s="14"/>
      <c r="W346" s="14"/>
      <c r="X346" s="14"/>
      <c r="Y346" s="14"/>
      <c r="Z346" s="14"/>
      <c r="AA346" s="14"/>
      <c r="AB346" s="14"/>
      <c r="AC346" s="14"/>
      <c r="AD346" s="14"/>
      <c r="AE346" s="14"/>
      <c r="AT346" s="257" t="s">
        <v>252</v>
      </c>
      <c r="AU346" s="257" t="s">
        <v>93</v>
      </c>
      <c r="AV346" s="14" t="s">
        <v>93</v>
      </c>
      <c r="AW346" s="14" t="s">
        <v>46</v>
      </c>
      <c r="AX346" s="14" t="s">
        <v>23</v>
      </c>
      <c r="AY346" s="257" t="s">
        <v>241</v>
      </c>
    </row>
    <row r="347" s="2" customFormat="1" ht="24.15" customHeight="1">
      <c r="A347" s="42"/>
      <c r="B347" s="43"/>
      <c r="C347" s="218" t="s">
        <v>1025</v>
      </c>
      <c r="D347" s="218" t="s">
        <v>243</v>
      </c>
      <c r="E347" s="219" t="s">
        <v>11781</v>
      </c>
      <c r="F347" s="220" t="s">
        <v>11782</v>
      </c>
      <c r="G347" s="221" t="s">
        <v>430</v>
      </c>
      <c r="H347" s="222">
        <v>82</v>
      </c>
      <c r="I347" s="223"/>
      <c r="J347" s="224">
        <f>ROUND(I347*H347,2)</f>
        <v>0</v>
      </c>
      <c r="K347" s="220" t="s">
        <v>247</v>
      </c>
      <c r="L347" s="48"/>
      <c r="M347" s="225" t="s">
        <v>39</v>
      </c>
      <c r="N347" s="226" t="s">
        <v>56</v>
      </c>
      <c r="O347" s="88"/>
      <c r="P347" s="227">
        <f>O347*H347</f>
        <v>0</v>
      </c>
      <c r="Q347" s="227">
        <v>0</v>
      </c>
      <c r="R347" s="227">
        <f>Q347*H347</f>
        <v>0</v>
      </c>
      <c r="S347" s="227">
        <v>0</v>
      </c>
      <c r="T347" s="228">
        <f>S347*H347</f>
        <v>0</v>
      </c>
      <c r="U347" s="42"/>
      <c r="V347" s="42"/>
      <c r="W347" s="42"/>
      <c r="X347" s="42"/>
      <c r="Y347" s="42"/>
      <c r="Z347" s="42"/>
      <c r="AA347" s="42"/>
      <c r="AB347" s="42"/>
      <c r="AC347" s="42"/>
      <c r="AD347" s="42"/>
      <c r="AE347" s="42"/>
      <c r="AR347" s="229" t="s">
        <v>248</v>
      </c>
      <c r="AT347" s="229" t="s">
        <v>243</v>
      </c>
      <c r="AU347" s="229" t="s">
        <v>93</v>
      </c>
      <c r="AY347" s="20" t="s">
        <v>241</v>
      </c>
      <c r="BE347" s="230">
        <f>IF(N347="základní",J347,0)</f>
        <v>0</v>
      </c>
      <c r="BF347" s="230">
        <f>IF(N347="snížená",J347,0)</f>
        <v>0</v>
      </c>
      <c r="BG347" s="230">
        <f>IF(N347="zákl. přenesená",J347,0)</f>
        <v>0</v>
      </c>
      <c r="BH347" s="230">
        <f>IF(N347="sníž. přenesená",J347,0)</f>
        <v>0</v>
      </c>
      <c r="BI347" s="230">
        <f>IF(N347="nulová",J347,0)</f>
        <v>0</v>
      </c>
      <c r="BJ347" s="20" t="s">
        <v>23</v>
      </c>
      <c r="BK347" s="230">
        <f>ROUND(I347*H347,2)</f>
        <v>0</v>
      </c>
      <c r="BL347" s="20" t="s">
        <v>248</v>
      </c>
      <c r="BM347" s="229" t="s">
        <v>11783</v>
      </c>
    </row>
    <row r="348" s="2" customFormat="1">
      <c r="A348" s="42"/>
      <c r="B348" s="43"/>
      <c r="C348" s="44"/>
      <c r="D348" s="231" t="s">
        <v>250</v>
      </c>
      <c r="E348" s="44"/>
      <c r="F348" s="232" t="s">
        <v>11784</v>
      </c>
      <c r="G348" s="44"/>
      <c r="H348" s="44"/>
      <c r="I348" s="233"/>
      <c r="J348" s="44"/>
      <c r="K348" s="44"/>
      <c r="L348" s="48"/>
      <c r="M348" s="234"/>
      <c r="N348" s="235"/>
      <c r="O348" s="88"/>
      <c r="P348" s="88"/>
      <c r="Q348" s="88"/>
      <c r="R348" s="88"/>
      <c r="S348" s="88"/>
      <c r="T348" s="89"/>
      <c r="U348" s="42"/>
      <c r="V348" s="42"/>
      <c r="W348" s="42"/>
      <c r="X348" s="42"/>
      <c r="Y348" s="42"/>
      <c r="Z348" s="42"/>
      <c r="AA348" s="42"/>
      <c r="AB348" s="42"/>
      <c r="AC348" s="42"/>
      <c r="AD348" s="42"/>
      <c r="AE348" s="42"/>
      <c r="AT348" s="20" t="s">
        <v>250</v>
      </c>
      <c r="AU348" s="20" t="s">
        <v>93</v>
      </c>
    </row>
    <row r="349" s="14" customFormat="1">
      <c r="A349" s="14"/>
      <c r="B349" s="247"/>
      <c r="C349" s="248"/>
      <c r="D349" s="238" t="s">
        <v>252</v>
      </c>
      <c r="E349" s="249" t="s">
        <v>39</v>
      </c>
      <c r="F349" s="250" t="s">
        <v>11785</v>
      </c>
      <c r="G349" s="248"/>
      <c r="H349" s="251">
        <v>82</v>
      </c>
      <c r="I349" s="252"/>
      <c r="J349" s="248"/>
      <c r="K349" s="248"/>
      <c r="L349" s="253"/>
      <c r="M349" s="254"/>
      <c r="N349" s="255"/>
      <c r="O349" s="255"/>
      <c r="P349" s="255"/>
      <c r="Q349" s="255"/>
      <c r="R349" s="255"/>
      <c r="S349" s="255"/>
      <c r="T349" s="256"/>
      <c r="U349" s="14"/>
      <c r="V349" s="14"/>
      <c r="W349" s="14"/>
      <c r="X349" s="14"/>
      <c r="Y349" s="14"/>
      <c r="Z349" s="14"/>
      <c r="AA349" s="14"/>
      <c r="AB349" s="14"/>
      <c r="AC349" s="14"/>
      <c r="AD349" s="14"/>
      <c r="AE349" s="14"/>
      <c r="AT349" s="257" t="s">
        <v>252</v>
      </c>
      <c r="AU349" s="257" t="s">
        <v>93</v>
      </c>
      <c r="AV349" s="14" t="s">
        <v>93</v>
      </c>
      <c r="AW349" s="14" t="s">
        <v>46</v>
      </c>
      <c r="AX349" s="14" t="s">
        <v>23</v>
      </c>
      <c r="AY349" s="257" t="s">
        <v>241</v>
      </c>
    </row>
    <row r="350" s="12" customFormat="1" ht="22.8" customHeight="1">
      <c r="A350" s="12"/>
      <c r="B350" s="202"/>
      <c r="C350" s="203"/>
      <c r="D350" s="204" t="s">
        <v>84</v>
      </c>
      <c r="E350" s="216" t="s">
        <v>4123</v>
      </c>
      <c r="F350" s="216" t="s">
        <v>4124</v>
      </c>
      <c r="G350" s="203"/>
      <c r="H350" s="203"/>
      <c r="I350" s="206"/>
      <c r="J350" s="217">
        <f>BK350</f>
        <v>0</v>
      </c>
      <c r="K350" s="203"/>
      <c r="L350" s="208"/>
      <c r="M350" s="209"/>
      <c r="N350" s="210"/>
      <c r="O350" s="210"/>
      <c r="P350" s="211">
        <f>SUM(P351:P352)</f>
        <v>0</v>
      </c>
      <c r="Q350" s="210"/>
      <c r="R350" s="211">
        <f>SUM(R351:R352)</f>
        <v>0</v>
      </c>
      <c r="S350" s="210"/>
      <c r="T350" s="212">
        <f>SUM(T351:T352)</f>
        <v>0</v>
      </c>
      <c r="U350" s="12"/>
      <c r="V350" s="12"/>
      <c r="W350" s="12"/>
      <c r="X350" s="12"/>
      <c r="Y350" s="12"/>
      <c r="Z350" s="12"/>
      <c r="AA350" s="12"/>
      <c r="AB350" s="12"/>
      <c r="AC350" s="12"/>
      <c r="AD350" s="12"/>
      <c r="AE350" s="12"/>
      <c r="AR350" s="213" t="s">
        <v>23</v>
      </c>
      <c r="AT350" s="214" t="s">
        <v>84</v>
      </c>
      <c r="AU350" s="214" t="s">
        <v>23</v>
      </c>
      <c r="AY350" s="213" t="s">
        <v>241</v>
      </c>
      <c r="BK350" s="215">
        <f>SUM(BK351:BK352)</f>
        <v>0</v>
      </c>
    </row>
    <row r="351" s="2" customFormat="1" ht="24.15" customHeight="1">
      <c r="A351" s="42"/>
      <c r="B351" s="43"/>
      <c r="C351" s="218" t="s">
        <v>1037</v>
      </c>
      <c r="D351" s="218" t="s">
        <v>243</v>
      </c>
      <c r="E351" s="219" t="s">
        <v>11786</v>
      </c>
      <c r="F351" s="220" t="s">
        <v>11787</v>
      </c>
      <c r="G351" s="221" t="s">
        <v>430</v>
      </c>
      <c r="H351" s="222">
        <v>611.33500000000004</v>
      </c>
      <c r="I351" s="223"/>
      <c r="J351" s="224">
        <f>ROUND(I351*H351,2)</f>
        <v>0</v>
      </c>
      <c r="K351" s="220" t="s">
        <v>247</v>
      </c>
      <c r="L351" s="48"/>
      <c r="M351" s="225" t="s">
        <v>39</v>
      </c>
      <c r="N351" s="226" t="s">
        <v>56</v>
      </c>
      <c r="O351" s="88"/>
      <c r="P351" s="227">
        <f>O351*H351</f>
        <v>0</v>
      </c>
      <c r="Q351" s="227">
        <v>0</v>
      </c>
      <c r="R351" s="227">
        <f>Q351*H351</f>
        <v>0</v>
      </c>
      <c r="S351" s="227">
        <v>0</v>
      </c>
      <c r="T351" s="228">
        <f>S351*H351</f>
        <v>0</v>
      </c>
      <c r="U351" s="42"/>
      <c r="V351" s="42"/>
      <c r="W351" s="42"/>
      <c r="X351" s="42"/>
      <c r="Y351" s="42"/>
      <c r="Z351" s="42"/>
      <c r="AA351" s="42"/>
      <c r="AB351" s="42"/>
      <c r="AC351" s="42"/>
      <c r="AD351" s="42"/>
      <c r="AE351" s="42"/>
      <c r="AR351" s="229" t="s">
        <v>248</v>
      </c>
      <c r="AT351" s="229" t="s">
        <v>243</v>
      </c>
      <c r="AU351" s="229" t="s">
        <v>93</v>
      </c>
      <c r="AY351" s="20" t="s">
        <v>241</v>
      </c>
      <c r="BE351" s="230">
        <f>IF(N351="základní",J351,0)</f>
        <v>0</v>
      </c>
      <c r="BF351" s="230">
        <f>IF(N351="snížená",J351,0)</f>
        <v>0</v>
      </c>
      <c r="BG351" s="230">
        <f>IF(N351="zákl. přenesená",J351,0)</f>
        <v>0</v>
      </c>
      <c r="BH351" s="230">
        <f>IF(N351="sníž. přenesená",J351,0)</f>
        <v>0</v>
      </c>
      <c r="BI351" s="230">
        <f>IF(N351="nulová",J351,0)</f>
        <v>0</v>
      </c>
      <c r="BJ351" s="20" t="s">
        <v>23</v>
      </c>
      <c r="BK351" s="230">
        <f>ROUND(I351*H351,2)</f>
        <v>0</v>
      </c>
      <c r="BL351" s="20" t="s">
        <v>248</v>
      </c>
      <c r="BM351" s="229" t="s">
        <v>11788</v>
      </c>
    </row>
    <row r="352" s="2" customFormat="1">
      <c r="A352" s="42"/>
      <c r="B352" s="43"/>
      <c r="C352" s="44"/>
      <c r="D352" s="231" t="s">
        <v>250</v>
      </c>
      <c r="E352" s="44"/>
      <c r="F352" s="232" t="s">
        <v>11789</v>
      </c>
      <c r="G352" s="44"/>
      <c r="H352" s="44"/>
      <c r="I352" s="233"/>
      <c r="J352" s="44"/>
      <c r="K352" s="44"/>
      <c r="L352" s="48"/>
      <c r="M352" s="234"/>
      <c r="N352" s="235"/>
      <c r="O352" s="88"/>
      <c r="P352" s="88"/>
      <c r="Q352" s="88"/>
      <c r="R352" s="88"/>
      <c r="S352" s="88"/>
      <c r="T352" s="89"/>
      <c r="U352" s="42"/>
      <c r="V352" s="42"/>
      <c r="W352" s="42"/>
      <c r="X352" s="42"/>
      <c r="Y352" s="42"/>
      <c r="Z352" s="42"/>
      <c r="AA352" s="42"/>
      <c r="AB352" s="42"/>
      <c r="AC352" s="42"/>
      <c r="AD352" s="42"/>
      <c r="AE352" s="42"/>
      <c r="AT352" s="20" t="s">
        <v>250</v>
      </c>
      <c r="AU352" s="20" t="s">
        <v>93</v>
      </c>
    </row>
    <row r="353" s="12" customFormat="1" ht="25.92" customHeight="1">
      <c r="A353" s="12"/>
      <c r="B353" s="202"/>
      <c r="C353" s="203"/>
      <c r="D353" s="204" t="s">
        <v>84</v>
      </c>
      <c r="E353" s="205" t="s">
        <v>4135</v>
      </c>
      <c r="F353" s="205" t="s">
        <v>4136</v>
      </c>
      <c r="G353" s="203"/>
      <c r="H353" s="203"/>
      <c r="I353" s="206"/>
      <c r="J353" s="207">
        <f>BK353</f>
        <v>0</v>
      </c>
      <c r="K353" s="203"/>
      <c r="L353" s="208"/>
      <c r="M353" s="209"/>
      <c r="N353" s="210"/>
      <c r="O353" s="210"/>
      <c r="P353" s="211">
        <f>P354+P364</f>
        <v>0</v>
      </c>
      <c r="Q353" s="210"/>
      <c r="R353" s="211">
        <f>R354+R364</f>
        <v>0.3204072</v>
      </c>
      <c r="S353" s="210"/>
      <c r="T353" s="212">
        <f>T354+T364</f>
        <v>0</v>
      </c>
      <c r="U353" s="12"/>
      <c r="V353" s="12"/>
      <c r="W353" s="12"/>
      <c r="X353" s="12"/>
      <c r="Y353" s="12"/>
      <c r="Z353" s="12"/>
      <c r="AA353" s="12"/>
      <c r="AB353" s="12"/>
      <c r="AC353" s="12"/>
      <c r="AD353" s="12"/>
      <c r="AE353" s="12"/>
      <c r="AR353" s="213" t="s">
        <v>93</v>
      </c>
      <c r="AT353" s="214" t="s">
        <v>84</v>
      </c>
      <c r="AU353" s="214" t="s">
        <v>85</v>
      </c>
      <c r="AY353" s="213" t="s">
        <v>241</v>
      </c>
      <c r="BK353" s="215">
        <f>BK354+BK364</f>
        <v>0</v>
      </c>
    </row>
    <row r="354" s="12" customFormat="1" ht="22.8" customHeight="1">
      <c r="A354" s="12"/>
      <c r="B354" s="202"/>
      <c r="C354" s="203"/>
      <c r="D354" s="204" t="s">
        <v>84</v>
      </c>
      <c r="E354" s="216" t="s">
        <v>6615</v>
      </c>
      <c r="F354" s="216" t="s">
        <v>11790</v>
      </c>
      <c r="G354" s="203"/>
      <c r="H354" s="203"/>
      <c r="I354" s="206"/>
      <c r="J354" s="217">
        <f>BK354</f>
        <v>0</v>
      </c>
      <c r="K354" s="203"/>
      <c r="L354" s="208"/>
      <c r="M354" s="209"/>
      <c r="N354" s="210"/>
      <c r="O354" s="210"/>
      <c r="P354" s="211">
        <f>SUM(P355:P363)</f>
        <v>0</v>
      </c>
      <c r="Q354" s="210"/>
      <c r="R354" s="211">
        <f>SUM(R355:R363)</f>
        <v>0.13440000000000002</v>
      </c>
      <c r="S354" s="210"/>
      <c r="T354" s="212">
        <f>SUM(T355:T363)</f>
        <v>0</v>
      </c>
      <c r="U354" s="12"/>
      <c r="V354" s="12"/>
      <c r="W354" s="12"/>
      <c r="X354" s="12"/>
      <c r="Y354" s="12"/>
      <c r="Z354" s="12"/>
      <c r="AA354" s="12"/>
      <c r="AB354" s="12"/>
      <c r="AC354" s="12"/>
      <c r="AD354" s="12"/>
      <c r="AE354" s="12"/>
      <c r="AR354" s="213" t="s">
        <v>93</v>
      </c>
      <c r="AT354" s="214" t="s">
        <v>84</v>
      </c>
      <c r="AU354" s="214" t="s">
        <v>23</v>
      </c>
      <c r="AY354" s="213" t="s">
        <v>241</v>
      </c>
      <c r="BK354" s="215">
        <f>SUM(BK355:BK363)</f>
        <v>0</v>
      </c>
    </row>
    <row r="355" s="2" customFormat="1" ht="24.15" customHeight="1">
      <c r="A355" s="42"/>
      <c r="B355" s="43"/>
      <c r="C355" s="218" t="s">
        <v>1043</v>
      </c>
      <c r="D355" s="218" t="s">
        <v>243</v>
      </c>
      <c r="E355" s="219" t="s">
        <v>11791</v>
      </c>
      <c r="F355" s="220" t="s">
        <v>11792</v>
      </c>
      <c r="G355" s="221" t="s">
        <v>515</v>
      </c>
      <c r="H355" s="222">
        <v>100</v>
      </c>
      <c r="I355" s="223"/>
      <c r="J355" s="224">
        <f>ROUND(I355*H355,2)</f>
        <v>0</v>
      </c>
      <c r="K355" s="220" t="s">
        <v>247</v>
      </c>
      <c r="L355" s="48"/>
      <c r="M355" s="225" t="s">
        <v>39</v>
      </c>
      <c r="N355" s="226" t="s">
        <v>56</v>
      </c>
      <c r="O355" s="88"/>
      <c r="P355" s="227">
        <f>O355*H355</f>
        <v>0</v>
      </c>
      <c r="Q355" s="227">
        <v>0</v>
      </c>
      <c r="R355" s="227">
        <f>Q355*H355</f>
        <v>0</v>
      </c>
      <c r="S355" s="227">
        <v>0</v>
      </c>
      <c r="T355" s="228">
        <f>S355*H355</f>
        <v>0</v>
      </c>
      <c r="U355" s="42"/>
      <c r="V355" s="42"/>
      <c r="W355" s="42"/>
      <c r="X355" s="42"/>
      <c r="Y355" s="42"/>
      <c r="Z355" s="42"/>
      <c r="AA355" s="42"/>
      <c r="AB355" s="42"/>
      <c r="AC355" s="42"/>
      <c r="AD355" s="42"/>
      <c r="AE355" s="42"/>
      <c r="AR355" s="229" t="s">
        <v>462</v>
      </c>
      <c r="AT355" s="229" t="s">
        <v>243</v>
      </c>
      <c r="AU355" s="229" t="s">
        <v>93</v>
      </c>
      <c r="AY355" s="20" t="s">
        <v>241</v>
      </c>
      <c r="BE355" s="230">
        <f>IF(N355="základní",J355,0)</f>
        <v>0</v>
      </c>
      <c r="BF355" s="230">
        <f>IF(N355="snížená",J355,0)</f>
        <v>0</v>
      </c>
      <c r="BG355" s="230">
        <f>IF(N355="zákl. přenesená",J355,0)</f>
        <v>0</v>
      </c>
      <c r="BH355" s="230">
        <f>IF(N355="sníž. přenesená",J355,0)</f>
        <v>0</v>
      </c>
      <c r="BI355" s="230">
        <f>IF(N355="nulová",J355,0)</f>
        <v>0</v>
      </c>
      <c r="BJ355" s="20" t="s">
        <v>23</v>
      </c>
      <c r="BK355" s="230">
        <f>ROUND(I355*H355,2)</f>
        <v>0</v>
      </c>
      <c r="BL355" s="20" t="s">
        <v>462</v>
      </c>
      <c r="BM355" s="229" t="s">
        <v>11793</v>
      </c>
    </row>
    <row r="356" s="2" customFormat="1">
      <c r="A356" s="42"/>
      <c r="B356" s="43"/>
      <c r="C356" s="44"/>
      <c r="D356" s="231" t="s">
        <v>250</v>
      </c>
      <c r="E356" s="44"/>
      <c r="F356" s="232" t="s">
        <v>11794</v>
      </c>
      <c r="G356" s="44"/>
      <c r="H356" s="44"/>
      <c r="I356" s="233"/>
      <c r="J356" s="44"/>
      <c r="K356" s="44"/>
      <c r="L356" s="48"/>
      <c r="M356" s="234"/>
      <c r="N356" s="235"/>
      <c r="O356" s="88"/>
      <c r="P356" s="88"/>
      <c r="Q356" s="88"/>
      <c r="R356" s="88"/>
      <c r="S356" s="88"/>
      <c r="T356" s="89"/>
      <c r="U356" s="42"/>
      <c r="V356" s="42"/>
      <c r="W356" s="42"/>
      <c r="X356" s="42"/>
      <c r="Y356" s="42"/>
      <c r="Z356" s="42"/>
      <c r="AA356" s="42"/>
      <c r="AB356" s="42"/>
      <c r="AC356" s="42"/>
      <c r="AD356" s="42"/>
      <c r="AE356" s="42"/>
      <c r="AT356" s="20" t="s">
        <v>250</v>
      </c>
      <c r="AU356" s="20" t="s">
        <v>93</v>
      </c>
    </row>
    <row r="357" s="13" customFormat="1">
      <c r="A357" s="13"/>
      <c r="B357" s="236"/>
      <c r="C357" s="237"/>
      <c r="D357" s="238" t="s">
        <v>252</v>
      </c>
      <c r="E357" s="239" t="s">
        <v>39</v>
      </c>
      <c r="F357" s="240" t="s">
        <v>11795</v>
      </c>
      <c r="G357" s="237"/>
      <c r="H357" s="239" t="s">
        <v>39</v>
      </c>
      <c r="I357" s="241"/>
      <c r="J357" s="237"/>
      <c r="K357" s="237"/>
      <c r="L357" s="242"/>
      <c r="M357" s="243"/>
      <c r="N357" s="244"/>
      <c r="O357" s="244"/>
      <c r="P357" s="244"/>
      <c r="Q357" s="244"/>
      <c r="R357" s="244"/>
      <c r="S357" s="244"/>
      <c r="T357" s="245"/>
      <c r="U357" s="13"/>
      <c r="V357" s="13"/>
      <c r="W357" s="13"/>
      <c r="X357" s="13"/>
      <c r="Y357" s="13"/>
      <c r="Z357" s="13"/>
      <c r="AA357" s="13"/>
      <c r="AB357" s="13"/>
      <c r="AC357" s="13"/>
      <c r="AD357" s="13"/>
      <c r="AE357" s="13"/>
      <c r="AT357" s="246" t="s">
        <v>252</v>
      </c>
      <c r="AU357" s="246" t="s">
        <v>93</v>
      </c>
      <c r="AV357" s="13" t="s">
        <v>23</v>
      </c>
      <c r="AW357" s="13" t="s">
        <v>46</v>
      </c>
      <c r="AX357" s="13" t="s">
        <v>85</v>
      </c>
      <c r="AY357" s="246" t="s">
        <v>241</v>
      </c>
    </row>
    <row r="358" s="13" customFormat="1">
      <c r="A358" s="13"/>
      <c r="B358" s="236"/>
      <c r="C358" s="237"/>
      <c r="D358" s="238" t="s">
        <v>252</v>
      </c>
      <c r="E358" s="239" t="s">
        <v>39</v>
      </c>
      <c r="F358" s="240" t="s">
        <v>11796</v>
      </c>
      <c r="G358" s="237"/>
      <c r="H358" s="239" t="s">
        <v>39</v>
      </c>
      <c r="I358" s="241"/>
      <c r="J358" s="237"/>
      <c r="K358" s="237"/>
      <c r="L358" s="242"/>
      <c r="M358" s="243"/>
      <c r="N358" s="244"/>
      <c r="O358" s="244"/>
      <c r="P358" s="244"/>
      <c r="Q358" s="244"/>
      <c r="R358" s="244"/>
      <c r="S358" s="244"/>
      <c r="T358" s="245"/>
      <c r="U358" s="13"/>
      <c r="V358" s="13"/>
      <c r="W358" s="13"/>
      <c r="X358" s="13"/>
      <c r="Y358" s="13"/>
      <c r="Z358" s="13"/>
      <c r="AA358" s="13"/>
      <c r="AB358" s="13"/>
      <c r="AC358" s="13"/>
      <c r="AD358" s="13"/>
      <c r="AE358" s="13"/>
      <c r="AT358" s="246" t="s">
        <v>252</v>
      </c>
      <c r="AU358" s="246" t="s">
        <v>93</v>
      </c>
      <c r="AV358" s="13" t="s">
        <v>23</v>
      </c>
      <c r="AW358" s="13" t="s">
        <v>46</v>
      </c>
      <c r="AX358" s="13" t="s">
        <v>85</v>
      </c>
      <c r="AY358" s="246" t="s">
        <v>241</v>
      </c>
    </row>
    <row r="359" s="14" customFormat="1">
      <c r="A359" s="14"/>
      <c r="B359" s="247"/>
      <c r="C359" s="248"/>
      <c r="D359" s="238" t="s">
        <v>252</v>
      </c>
      <c r="E359" s="249" t="s">
        <v>39</v>
      </c>
      <c r="F359" s="250" t="s">
        <v>33</v>
      </c>
      <c r="G359" s="248"/>
      <c r="H359" s="251">
        <v>100</v>
      </c>
      <c r="I359" s="252"/>
      <c r="J359" s="248"/>
      <c r="K359" s="248"/>
      <c r="L359" s="253"/>
      <c r="M359" s="254"/>
      <c r="N359" s="255"/>
      <c r="O359" s="255"/>
      <c r="P359" s="255"/>
      <c r="Q359" s="255"/>
      <c r="R359" s="255"/>
      <c r="S359" s="255"/>
      <c r="T359" s="256"/>
      <c r="U359" s="14"/>
      <c r="V359" s="14"/>
      <c r="W359" s="14"/>
      <c r="X359" s="14"/>
      <c r="Y359" s="14"/>
      <c r="Z359" s="14"/>
      <c r="AA359" s="14"/>
      <c r="AB359" s="14"/>
      <c r="AC359" s="14"/>
      <c r="AD359" s="14"/>
      <c r="AE359" s="14"/>
      <c r="AT359" s="257" t="s">
        <v>252</v>
      </c>
      <c r="AU359" s="257" t="s">
        <v>93</v>
      </c>
      <c r="AV359" s="14" t="s">
        <v>93</v>
      </c>
      <c r="AW359" s="14" t="s">
        <v>46</v>
      </c>
      <c r="AX359" s="14" t="s">
        <v>23</v>
      </c>
      <c r="AY359" s="257" t="s">
        <v>241</v>
      </c>
    </row>
    <row r="360" s="2" customFormat="1" ht="16.5" customHeight="1">
      <c r="A360" s="42"/>
      <c r="B360" s="43"/>
      <c r="C360" s="280" t="s">
        <v>1049</v>
      </c>
      <c r="D360" s="280" t="s">
        <v>463</v>
      </c>
      <c r="E360" s="281" t="s">
        <v>11797</v>
      </c>
      <c r="F360" s="282" t="s">
        <v>11798</v>
      </c>
      <c r="G360" s="283" t="s">
        <v>515</v>
      </c>
      <c r="H360" s="284">
        <v>105</v>
      </c>
      <c r="I360" s="285"/>
      <c r="J360" s="286">
        <f>ROUND(I360*H360,2)</f>
        <v>0</v>
      </c>
      <c r="K360" s="282" t="s">
        <v>247</v>
      </c>
      <c r="L360" s="287"/>
      <c r="M360" s="288" t="s">
        <v>39</v>
      </c>
      <c r="N360" s="289" t="s">
        <v>56</v>
      </c>
      <c r="O360" s="88"/>
      <c r="P360" s="227">
        <f>O360*H360</f>
        <v>0</v>
      </c>
      <c r="Q360" s="227">
        <v>0.0012800000000000001</v>
      </c>
      <c r="R360" s="227">
        <f>Q360*H360</f>
        <v>0.13440000000000002</v>
      </c>
      <c r="S360" s="227">
        <v>0</v>
      </c>
      <c r="T360" s="228">
        <f>S360*H360</f>
        <v>0</v>
      </c>
      <c r="U360" s="42"/>
      <c r="V360" s="42"/>
      <c r="W360" s="42"/>
      <c r="X360" s="42"/>
      <c r="Y360" s="42"/>
      <c r="Z360" s="42"/>
      <c r="AA360" s="42"/>
      <c r="AB360" s="42"/>
      <c r="AC360" s="42"/>
      <c r="AD360" s="42"/>
      <c r="AE360" s="42"/>
      <c r="AR360" s="229" t="s">
        <v>660</v>
      </c>
      <c r="AT360" s="229" t="s">
        <v>463</v>
      </c>
      <c r="AU360" s="229" t="s">
        <v>93</v>
      </c>
      <c r="AY360" s="20" t="s">
        <v>241</v>
      </c>
      <c r="BE360" s="230">
        <f>IF(N360="základní",J360,0)</f>
        <v>0</v>
      </c>
      <c r="BF360" s="230">
        <f>IF(N360="snížená",J360,0)</f>
        <v>0</v>
      </c>
      <c r="BG360" s="230">
        <f>IF(N360="zákl. přenesená",J360,0)</f>
        <v>0</v>
      </c>
      <c r="BH360" s="230">
        <f>IF(N360="sníž. přenesená",J360,0)</f>
        <v>0</v>
      </c>
      <c r="BI360" s="230">
        <f>IF(N360="nulová",J360,0)</f>
        <v>0</v>
      </c>
      <c r="BJ360" s="20" t="s">
        <v>23</v>
      </c>
      <c r="BK360" s="230">
        <f>ROUND(I360*H360,2)</f>
        <v>0</v>
      </c>
      <c r="BL360" s="20" t="s">
        <v>462</v>
      </c>
      <c r="BM360" s="229" t="s">
        <v>11799</v>
      </c>
    </row>
    <row r="361" s="14" customFormat="1">
      <c r="A361" s="14"/>
      <c r="B361" s="247"/>
      <c r="C361" s="248"/>
      <c r="D361" s="238" t="s">
        <v>252</v>
      </c>
      <c r="E361" s="249" t="s">
        <v>39</v>
      </c>
      <c r="F361" s="250" t="s">
        <v>11800</v>
      </c>
      <c r="G361" s="248"/>
      <c r="H361" s="251">
        <v>105</v>
      </c>
      <c r="I361" s="252"/>
      <c r="J361" s="248"/>
      <c r="K361" s="248"/>
      <c r="L361" s="253"/>
      <c r="M361" s="254"/>
      <c r="N361" s="255"/>
      <c r="O361" s="255"/>
      <c r="P361" s="255"/>
      <c r="Q361" s="255"/>
      <c r="R361" s="255"/>
      <c r="S361" s="255"/>
      <c r="T361" s="256"/>
      <c r="U361" s="14"/>
      <c r="V361" s="14"/>
      <c r="W361" s="14"/>
      <c r="X361" s="14"/>
      <c r="Y361" s="14"/>
      <c r="Z361" s="14"/>
      <c r="AA361" s="14"/>
      <c r="AB361" s="14"/>
      <c r="AC361" s="14"/>
      <c r="AD361" s="14"/>
      <c r="AE361" s="14"/>
      <c r="AT361" s="257" t="s">
        <v>252</v>
      </c>
      <c r="AU361" s="257" t="s">
        <v>93</v>
      </c>
      <c r="AV361" s="14" t="s">
        <v>93</v>
      </c>
      <c r="AW361" s="14" t="s">
        <v>46</v>
      </c>
      <c r="AX361" s="14" t="s">
        <v>23</v>
      </c>
      <c r="AY361" s="257" t="s">
        <v>241</v>
      </c>
    </row>
    <row r="362" s="2" customFormat="1" ht="24.15" customHeight="1">
      <c r="A362" s="42"/>
      <c r="B362" s="43"/>
      <c r="C362" s="218" t="s">
        <v>1062</v>
      </c>
      <c r="D362" s="218" t="s">
        <v>243</v>
      </c>
      <c r="E362" s="219" t="s">
        <v>11801</v>
      </c>
      <c r="F362" s="220" t="s">
        <v>11802</v>
      </c>
      <c r="G362" s="221" t="s">
        <v>430</v>
      </c>
      <c r="H362" s="222">
        <v>0.13400000000000001</v>
      </c>
      <c r="I362" s="223"/>
      <c r="J362" s="224">
        <f>ROUND(I362*H362,2)</f>
        <v>0</v>
      </c>
      <c r="K362" s="220" t="s">
        <v>247</v>
      </c>
      <c r="L362" s="48"/>
      <c r="M362" s="225" t="s">
        <v>39</v>
      </c>
      <c r="N362" s="226" t="s">
        <v>56</v>
      </c>
      <c r="O362" s="88"/>
      <c r="P362" s="227">
        <f>O362*H362</f>
        <v>0</v>
      </c>
      <c r="Q362" s="227">
        <v>0</v>
      </c>
      <c r="R362" s="227">
        <f>Q362*H362</f>
        <v>0</v>
      </c>
      <c r="S362" s="227">
        <v>0</v>
      </c>
      <c r="T362" s="228">
        <f>S362*H362</f>
        <v>0</v>
      </c>
      <c r="U362" s="42"/>
      <c r="V362" s="42"/>
      <c r="W362" s="42"/>
      <c r="X362" s="42"/>
      <c r="Y362" s="42"/>
      <c r="Z362" s="42"/>
      <c r="AA362" s="42"/>
      <c r="AB362" s="42"/>
      <c r="AC362" s="42"/>
      <c r="AD362" s="42"/>
      <c r="AE362" s="42"/>
      <c r="AR362" s="229" t="s">
        <v>462</v>
      </c>
      <c r="AT362" s="229" t="s">
        <v>243</v>
      </c>
      <c r="AU362" s="229" t="s">
        <v>93</v>
      </c>
      <c r="AY362" s="20" t="s">
        <v>241</v>
      </c>
      <c r="BE362" s="230">
        <f>IF(N362="základní",J362,0)</f>
        <v>0</v>
      </c>
      <c r="BF362" s="230">
        <f>IF(N362="snížená",J362,0)</f>
        <v>0</v>
      </c>
      <c r="BG362" s="230">
        <f>IF(N362="zákl. přenesená",J362,0)</f>
        <v>0</v>
      </c>
      <c r="BH362" s="230">
        <f>IF(N362="sníž. přenesená",J362,0)</f>
        <v>0</v>
      </c>
      <c r="BI362" s="230">
        <f>IF(N362="nulová",J362,0)</f>
        <v>0</v>
      </c>
      <c r="BJ362" s="20" t="s">
        <v>23</v>
      </c>
      <c r="BK362" s="230">
        <f>ROUND(I362*H362,2)</f>
        <v>0</v>
      </c>
      <c r="BL362" s="20" t="s">
        <v>462</v>
      </c>
      <c r="BM362" s="229" t="s">
        <v>11803</v>
      </c>
    </row>
    <row r="363" s="2" customFormat="1">
      <c r="A363" s="42"/>
      <c r="B363" s="43"/>
      <c r="C363" s="44"/>
      <c r="D363" s="231" t="s">
        <v>250</v>
      </c>
      <c r="E363" s="44"/>
      <c r="F363" s="232" t="s">
        <v>11804</v>
      </c>
      <c r="G363" s="44"/>
      <c r="H363" s="44"/>
      <c r="I363" s="233"/>
      <c r="J363" s="44"/>
      <c r="K363" s="44"/>
      <c r="L363" s="48"/>
      <c r="M363" s="234"/>
      <c r="N363" s="235"/>
      <c r="O363" s="88"/>
      <c r="P363" s="88"/>
      <c r="Q363" s="88"/>
      <c r="R363" s="88"/>
      <c r="S363" s="88"/>
      <c r="T363" s="89"/>
      <c r="U363" s="42"/>
      <c r="V363" s="42"/>
      <c r="W363" s="42"/>
      <c r="X363" s="42"/>
      <c r="Y363" s="42"/>
      <c r="Z363" s="42"/>
      <c r="AA363" s="42"/>
      <c r="AB363" s="42"/>
      <c r="AC363" s="42"/>
      <c r="AD363" s="42"/>
      <c r="AE363" s="42"/>
      <c r="AT363" s="20" t="s">
        <v>250</v>
      </c>
      <c r="AU363" s="20" t="s">
        <v>93</v>
      </c>
    </row>
    <row r="364" s="12" customFormat="1" ht="22.8" customHeight="1">
      <c r="A364" s="12"/>
      <c r="B364" s="202"/>
      <c r="C364" s="203"/>
      <c r="D364" s="204" t="s">
        <v>84</v>
      </c>
      <c r="E364" s="216" t="s">
        <v>6054</v>
      </c>
      <c r="F364" s="216" t="s">
        <v>6055</v>
      </c>
      <c r="G364" s="203"/>
      <c r="H364" s="203"/>
      <c r="I364" s="206"/>
      <c r="J364" s="217">
        <f>BK364</f>
        <v>0</v>
      </c>
      <c r="K364" s="203"/>
      <c r="L364" s="208"/>
      <c r="M364" s="209"/>
      <c r="N364" s="210"/>
      <c r="O364" s="210"/>
      <c r="P364" s="211">
        <f>SUM(P365:P372)</f>
        <v>0</v>
      </c>
      <c r="Q364" s="210"/>
      <c r="R364" s="211">
        <f>SUM(R365:R372)</f>
        <v>0.18600719999999998</v>
      </c>
      <c r="S364" s="210"/>
      <c r="T364" s="212">
        <f>SUM(T365:T372)</f>
        <v>0</v>
      </c>
      <c r="U364" s="12"/>
      <c r="V364" s="12"/>
      <c r="W364" s="12"/>
      <c r="X364" s="12"/>
      <c r="Y364" s="12"/>
      <c r="Z364" s="12"/>
      <c r="AA364" s="12"/>
      <c r="AB364" s="12"/>
      <c r="AC364" s="12"/>
      <c r="AD364" s="12"/>
      <c r="AE364" s="12"/>
      <c r="AR364" s="213" t="s">
        <v>93</v>
      </c>
      <c r="AT364" s="214" t="s">
        <v>84</v>
      </c>
      <c r="AU364" s="214" t="s">
        <v>23</v>
      </c>
      <c r="AY364" s="213" t="s">
        <v>241</v>
      </c>
      <c r="BK364" s="215">
        <f>SUM(BK365:BK372)</f>
        <v>0</v>
      </c>
    </row>
    <row r="365" s="2" customFormat="1" ht="16.5" customHeight="1">
      <c r="A365" s="42"/>
      <c r="B365" s="43"/>
      <c r="C365" s="218" t="s">
        <v>1080</v>
      </c>
      <c r="D365" s="218" t="s">
        <v>243</v>
      </c>
      <c r="E365" s="219" t="s">
        <v>11805</v>
      </c>
      <c r="F365" s="220" t="s">
        <v>11806</v>
      </c>
      <c r="G365" s="221" t="s">
        <v>515</v>
      </c>
      <c r="H365" s="222">
        <v>15.98</v>
      </c>
      <c r="I365" s="223"/>
      <c r="J365" s="224">
        <f>ROUND(I365*H365,2)</f>
        <v>0</v>
      </c>
      <c r="K365" s="220" t="s">
        <v>247</v>
      </c>
      <c r="L365" s="48"/>
      <c r="M365" s="225" t="s">
        <v>39</v>
      </c>
      <c r="N365" s="226" t="s">
        <v>56</v>
      </c>
      <c r="O365" s="88"/>
      <c r="P365" s="227">
        <f>O365*H365</f>
        <v>0</v>
      </c>
      <c r="Q365" s="227">
        <v>0.00072000000000000005</v>
      </c>
      <c r="R365" s="227">
        <f>Q365*H365</f>
        <v>0.011505600000000001</v>
      </c>
      <c r="S365" s="227">
        <v>0</v>
      </c>
      <c r="T365" s="228">
        <f>S365*H365</f>
        <v>0</v>
      </c>
      <c r="U365" s="42"/>
      <c r="V365" s="42"/>
      <c r="W365" s="42"/>
      <c r="X365" s="42"/>
      <c r="Y365" s="42"/>
      <c r="Z365" s="42"/>
      <c r="AA365" s="42"/>
      <c r="AB365" s="42"/>
      <c r="AC365" s="42"/>
      <c r="AD365" s="42"/>
      <c r="AE365" s="42"/>
      <c r="AR365" s="229" t="s">
        <v>462</v>
      </c>
      <c r="AT365" s="229" t="s">
        <v>243</v>
      </c>
      <c r="AU365" s="229" t="s">
        <v>93</v>
      </c>
      <c r="AY365" s="20" t="s">
        <v>241</v>
      </c>
      <c r="BE365" s="230">
        <f>IF(N365="základní",J365,0)</f>
        <v>0</v>
      </c>
      <c r="BF365" s="230">
        <f>IF(N365="snížená",J365,0)</f>
        <v>0</v>
      </c>
      <c r="BG365" s="230">
        <f>IF(N365="zákl. přenesená",J365,0)</f>
        <v>0</v>
      </c>
      <c r="BH365" s="230">
        <f>IF(N365="sníž. přenesená",J365,0)</f>
        <v>0</v>
      </c>
      <c r="BI365" s="230">
        <f>IF(N365="nulová",J365,0)</f>
        <v>0</v>
      </c>
      <c r="BJ365" s="20" t="s">
        <v>23</v>
      </c>
      <c r="BK365" s="230">
        <f>ROUND(I365*H365,2)</f>
        <v>0</v>
      </c>
      <c r="BL365" s="20" t="s">
        <v>462</v>
      </c>
      <c r="BM365" s="229" t="s">
        <v>11807</v>
      </c>
    </row>
    <row r="366" s="2" customFormat="1">
      <c r="A366" s="42"/>
      <c r="B366" s="43"/>
      <c r="C366" s="44"/>
      <c r="D366" s="231" t="s">
        <v>250</v>
      </c>
      <c r="E366" s="44"/>
      <c r="F366" s="232" t="s">
        <v>11808</v>
      </c>
      <c r="G366" s="44"/>
      <c r="H366" s="44"/>
      <c r="I366" s="233"/>
      <c r="J366" s="44"/>
      <c r="K366" s="44"/>
      <c r="L366" s="48"/>
      <c r="M366" s="234"/>
      <c r="N366" s="235"/>
      <c r="O366" s="88"/>
      <c r="P366" s="88"/>
      <c r="Q366" s="88"/>
      <c r="R366" s="88"/>
      <c r="S366" s="88"/>
      <c r="T366" s="89"/>
      <c r="U366" s="42"/>
      <c r="V366" s="42"/>
      <c r="W366" s="42"/>
      <c r="X366" s="42"/>
      <c r="Y366" s="42"/>
      <c r="Z366" s="42"/>
      <c r="AA366" s="42"/>
      <c r="AB366" s="42"/>
      <c r="AC366" s="42"/>
      <c r="AD366" s="42"/>
      <c r="AE366" s="42"/>
      <c r="AT366" s="20" t="s">
        <v>250</v>
      </c>
      <c r="AU366" s="20" t="s">
        <v>93</v>
      </c>
    </row>
    <row r="367" s="14" customFormat="1">
      <c r="A367" s="14"/>
      <c r="B367" s="247"/>
      <c r="C367" s="248"/>
      <c r="D367" s="238" t="s">
        <v>252</v>
      </c>
      <c r="E367" s="249" t="s">
        <v>39</v>
      </c>
      <c r="F367" s="250" t="s">
        <v>11809</v>
      </c>
      <c r="G367" s="248"/>
      <c r="H367" s="251">
        <v>10.539999999999999</v>
      </c>
      <c r="I367" s="252"/>
      <c r="J367" s="248"/>
      <c r="K367" s="248"/>
      <c r="L367" s="253"/>
      <c r="M367" s="254"/>
      <c r="N367" s="255"/>
      <c r="O367" s="255"/>
      <c r="P367" s="255"/>
      <c r="Q367" s="255"/>
      <c r="R367" s="255"/>
      <c r="S367" s="255"/>
      <c r="T367" s="256"/>
      <c r="U367" s="14"/>
      <c r="V367" s="14"/>
      <c r="W367" s="14"/>
      <c r="X367" s="14"/>
      <c r="Y367" s="14"/>
      <c r="Z367" s="14"/>
      <c r="AA367" s="14"/>
      <c r="AB367" s="14"/>
      <c r="AC367" s="14"/>
      <c r="AD367" s="14"/>
      <c r="AE367" s="14"/>
      <c r="AT367" s="257" t="s">
        <v>252</v>
      </c>
      <c r="AU367" s="257" t="s">
        <v>93</v>
      </c>
      <c r="AV367" s="14" t="s">
        <v>93</v>
      </c>
      <c r="AW367" s="14" t="s">
        <v>46</v>
      </c>
      <c r="AX367" s="14" t="s">
        <v>85</v>
      </c>
      <c r="AY367" s="257" t="s">
        <v>241</v>
      </c>
    </row>
    <row r="368" s="14" customFormat="1">
      <c r="A368" s="14"/>
      <c r="B368" s="247"/>
      <c r="C368" s="248"/>
      <c r="D368" s="238" t="s">
        <v>252</v>
      </c>
      <c r="E368" s="249" t="s">
        <v>39</v>
      </c>
      <c r="F368" s="250" t="s">
        <v>11810</v>
      </c>
      <c r="G368" s="248"/>
      <c r="H368" s="251">
        <v>5.4400000000000004</v>
      </c>
      <c r="I368" s="252"/>
      <c r="J368" s="248"/>
      <c r="K368" s="248"/>
      <c r="L368" s="253"/>
      <c r="M368" s="254"/>
      <c r="N368" s="255"/>
      <c r="O368" s="255"/>
      <c r="P368" s="255"/>
      <c r="Q368" s="255"/>
      <c r="R368" s="255"/>
      <c r="S368" s="255"/>
      <c r="T368" s="256"/>
      <c r="U368" s="14"/>
      <c r="V368" s="14"/>
      <c r="W368" s="14"/>
      <c r="X368" s="14"/>
      <c r="Y368" s="14"/>
      <c r="Z368" s="14"/>
      <c r="AA368" s="14"/>
      <c r="AB368" s="14"/>
      <c r="AC368" s="14"/>
      <c r="AD368" s="14"/>
      <c r="AE368" s="14"/>
      <c r="AT368" s="257" t="s">
        <v>252</v>
      </c>
      <c r="AU368" s="257" t="s">
        <v>93</v>
      </c>
      <c r="AV368" s="14" t="s">
        <v>93</v>
      </c>
      <c r="AW368" s="14" t="s">
        <v>46</v>
      </c>
      <c r="AX368" s="14" t="s">
        <v>85</v>
      </c>
      <c r="AY368" s="257" t="s">
        <v>241</v>
      </c>
    </row>
    <row r="369" s="15" customFormat="1">
      <c r="A369" s="15"/>
      <c r="B369" s="258"/>
      <c r="C369" s="259"/>
      <c r="D369" s="238" t="s">
        <v>252</v>
      </c>
      <c r="E369" s="260" t="s">
        <v>39</v>
      </c>
      <c r="F369" s="261" t="s">
        <v>274</v>
      </c>
      <c r="G369" s="259"/>
      <c r="H369" s="262">
        <v>15.98</v>
      </c>
      <c r="I369" s="263"/>
      <c r="J369" s="259"/>
      <c r="K369" s="259"/>
      <c r="L369" s="264"/>
      <c r="M369" s="265"/>
      <c r="N369" s="266"/>
      <c r="O369" s="266"/>
      <c r="P369" s="266"/>
      <c r="Q369" s="266"/>
      <c r="R369" s="266"/>
      <c r="S369" s="266"/>
      <c r="T369" s="267"/>
      <c r="U369" s="15"/>
      <c r="V369" s="15"/>
      <c r="W369" s="15"/>
      <c r="X369" s="15"/>
      <c r="Y369" s="15"/>
      <c r="Z369" s="15"/>
      <c r="AA369" s="15"/>
      <c r="AB369" s="15"/>
      <c r="AC369" s="15"/>
      <c r="AD369" s="15"/>
      <c r="AE369" s="15"/>
      <c r="AT369" s="268" t="s">
        <v>252</v>
      </c>
      <c r="AU369" s="268" t="s">
        <v>93</v>
      </c>
      <c r="AV369" s="15" t="s">
        <v>248</v>
      </c>
      <c r="AW369" s="15" t="s">
        <v>46</v>
      </c>
      <c r="AX369" s="15" t="s">
        <v>23</v>
      </c>
      <c r="AY369" s="268" t="s">
        <v>241</v>
      </c>
    </row>
    <row r="370" s="2" customFormat="1" ht="16.5" customHeight="1">
      <c r="A370" s="42"/>
      <c r="B370" s="43"/>
      <c r="C370" s="280" t="s">
        <v>1087</v>
      </c>
      <c r="D370" s="280" t="s">
        <v>463</v>
      </c>
      <c r="E370" s="281" t="s">
        <v>11811</v>
      </c>
      <c r="F370" s="282" t="s">
        <v>11812</v>
      </c>
      <c r="G370" s="283" t="s">
        <v>515</v>
      </c>
      <c r="H370" s="284">
        <v>15.98</v>
      </c>
      <c r="I370" s="285"/>
      <c r="J370" s="286">
        <f>ROUND(I370*H370,2)</f>
        <v>0</v>
      </c>
      <c r="K370" s="282" t="s">
        <v>39</v>
      </c>
      <c r="L370" s="287"/>
      <c r="M370" s="288" t="s">
        <v>39</v>
      </c>
      <c r="N370" s="289" t="s">
        <v>56</v>
      </c>
      <c r="O370" s="88"/>
      <c r="P370" s="227">
        <f>O370*H370</f>
        <v>0</v>
      </c>
      <c r="Q370" s="227">
        <v>0.010919999999999999</v>
      </c>
      <c r="R370" s="227">
        <f>Q370*H370</f>
        <v>0.17450159999999998</v>
      </c>
      <c r="S370" s="227">
        <v>0</v>
      </c>
      <c r="T370" s="228">
        <f>S370*H370</f>
        <v>0</v>
      </c>
      <c r="U370" s="42"/>
      <c r="V370" s="42"/>
      <c r="W370" s="42"/>
      <c r="X370" s="42"/>
      <c r="Y370" s="42"/>
      <c r="Z370" s="42"/>
      <c r="AA370" s="42"/>
      <c r="AB370" s="42"/>
      <c r="AC370" s="42"/>
      <c r="AD370" s="42"/>
      <c r="AE370" s="42"/>
      <c r="AR370" s="229" t="s">
        <v>660</v>
      </c>
      <c r="AT370" s="229" t="s">
        <v>463</v>
      </c>
      <c r="AU370" s="229" t="s">
        <v>93</v>
      </c>
      <c r="AY370" s="20" t="s">
        <v>241</v>
      </c>
      <c r="BE370" s="230">
        <f>IF(N370="základní",J370,0)</f>
        <v>0</v>
      </c>
      <c r="BF370" s="230">
        <f>IF(N370="snížená",J370,0)</f>
        <v>0</v>
      </c>
      <c r="BG370" s="230">
        <f>IF(N370="zákl. přenesená",J370,0)</f>
        <v>0</v>
      </c>
      <c r="BH370" s="230">
        <f>IF(N370="sníž. přenesená",J370,0)</f>
        <v>0</v>
      </c>
      <c r="BI370" s="230">
        <f>IF(N370="nulová",J370,0)</f>
        <v>0</v>
      </c>
      <c r="BJ370" s="20" t="s">
        <v>23</v>
      </c>
      <c r="BK370" s="230">
        <f>ROUND(I370*H370,2)</f>
        <v>0</v>
      </c>
      <c r="BL370" s="20" t="s">
        <v>462</v>
      </c>
      <c r="BM370" s="229" t="s">
        <v>11813</v>
      </c>
    </row>
    <row r="371" s="2" customFormat="1" ht="24.15" customHeight="1">
      <c r="A371" s="42"/>
      <c r="B371" s="43"/>
      <c r="C371" s="218" t="s">
        <v>1094</v>
      </c>
      <c r="D371" s="218" t="s">
        <v>243</v>
      </c>
      <c r="E371" s="219" t="s">
        <v>10443</v>
      </c>
      <c r="F371" s="220" t="s">
        <v>10444</v>
      </c>
      <c r="G371" s="221" t="s">
        <v>430</v>
      </c>
      <c r="H371" s="222">
        <v>0.186</v>
      </c>
      <c r="I371" s="223"/>
      <c r="J371" s="224">
        <f>ROUND(I371*H371,2)</f>
        <v>0</v>
      </c>
      <c r="K371" s="220" t="s">
        <v>247</v>
      </c>
      <c r="L371" s="48"/>
      <c r="M371" s="225" t="s">
        <v>39</v>
      </c>
      <c r="N371" s="226" t="s">
        <v>56</v>
      </c>
      <c r="O371" s="88"/>
      <c r="P371" s="227">
        <f>O371*H371</f>
        <v>0</v>
      </c>
      <c r="Q371" s="227">
        <v>0</v>
      </c>
      <c r="R371" s="227">
        <f>Q371*H371</f>
        <v>0</v>
      </c>
      <c r="S371" s="227">
        <v>0</v>
      </c>
      <c r="T371" s="228">
        <f>S371*H371</f>
        <v>0</v>
      </c>
      <c r="U371" s="42"/>
      <c r="V371" s="42"/>
      <c r="W371" s="42"/>
      <c r="X371" s="42"/>
      <c r="Y371" s="42"/>
      <c r="Z371" s="42"/>
      <c r="AA371" s="42"/>
      <c r="AB371" s="42"/>
      <c r="AC371" s="42"/>
      <c r="AD371" s="42"/>
      <c r="AE371" s="42"/>
      <c r="AR371" s="229" t="s">
        <v>462</v>
      </c>
      <c r="AT371" s="229" t="s">
        <v>243</v>
      </c>
      <c r="AU371" s="229" t="s">
        <v>93</v>
      </c>
      <c r="AY371" s="20" t="s">
        <v>241</v>
      </c>
      <c r="BE371" s="230">
        <f>IF(N371="základní",J371,0)</f>
        <v>0</v>
      </c>
      <c r="BF371" s="230">
        <f>IF(N371="snížená",J371,0)</f>
        <v>0</v>
      </c>
      <c r="BG371" s="230">
        <f>IF(N371="zákl. přenesená",J371,0)</f>
        <v>0</v>
      </c>
      <c r="BH371" s="230">
        <f>IF(N371="sníž. přenesená",J371,0)</f>
        <v>0</v>
      </c>
      <c r="BI371" s="230">
        <f>IF(N371="nulová",J371,0)</f>
        <v>0</v>
      </c>
      <c r="BJ371" s="20" t="s">
        <v>23</v>
      </c>
      <c r="BK371" s="230">
        <f>ROUND(I371*H371,2)</f>
        <v>0</v>
      </c>
      <c r="BL371" s="20" t="s">
        <v>462</v>
      </c>
      <c r="BM371" s="229" t="s">
        <v>11814</v>
      </c>
    </row>
    <row r="372" s="2" customFormat="1">
      <c r="A372" s="42"/>
      <c r="B372" s="43"/>
      <c r="C372" s="44"/>
      <c r="D372" s="231" t="s">
        <v>250</v>
      </c>
      <c r="E372" s="44"/>
      <c r="F372" s="232" t="s">
        <v>10446</v>
      </c>
      <c r="G372" s="44"/>
      <c r="H372" s="44"/>
      <c r="I372" s="233"/>
      <c r="J372" s="44"/>
      <c r="K372" s="44"/>
      <c r="L372" s="48"/>
      <c r="M372" s="234"/>
      <c r="N372" s="235"/>
      <c r="O372" s="88"/>
      <c r="P372" s="88"/>
      <c r="Q372" s="88"/>
      <c r="R372" s="88"/>
      <c r="S372" s="88"/>
      <c r="T372" s="89"/>
      <c r="U372" s="42"/>
      <c r="V372" s="42"/>
      <c r="W372" s="42"/>
      <c r="X372" s="42"/>
      <c r="Y372" s="42"/>
      <c r="Z372" s="42"/>
      <c r="AA372" s="42"/>
      <c r="AB372" s="42"/>
      <c r="AC372" s="42"/>
      <c r="AD372" s="42"/>
      <c r="AE372" s="42"/>
      <c r="AT372" s="20" t="s">
        <v>250</v>
      </c>
      <c r="AU372" s="20" t="s">
        <v>93</v>
      </c>
    </row>
    <row r="373" s="12" customFormat="1" ht="25.92" customHeight="1">
      <c r="A373" s="12"/>
      <c r="B373" s="202"/>
      <c r="C373" s="203"/>
      <c r="D373" s="204" t="s">
        <v>84</v>
      </c>
      <c r="E373" s="205" t="s">
        <v>463</v>
      </c>
      <c r="F373" s="205" t="s">
        <v>8161</v>
      </c>
      <c r="G373" s="203"/>
      <c r="H373" s="203"/>
      <c r="I373" s="206"/>
      <c r="J373" s="207">
        <f>BK373</f>
        <v>0</v>
      </c>
      <c r="K373" s="203"/>
      <c r="L373" s="208"/>
      <c r="M373" s="209"/>
      <c r="N373" s="210"/>
      <c r="O373" s="210"/>
      <c r="P373" s="211">
        <f>P374</f>
        <v>0</v>
      </c>
      <c r="Q373" s="210"/>
      <c r="R373" s="211">
        <f>R374</f>
        <v>10.007000000000001</v>
      </c>
      <c r="S373" s="210"/>
      <c r="T373" s="212">
        <f>T374</f>
        <v>0</v>
      </c>
      <c r="U373" s="12"/>
      <c r="V373" s="12"/>
      <c r="W373" s="12"/>
      <c r="X373" s="12"/>
      <c r="Y373" s="12"/>
      <c r="Z373" s="12"/>
      <c r="AA373" s="12"/>
      <c r="AB373" s="12"/>
      <c r="AC373" s="12"/>
      <c r="AD373" s="12"/>
      <c r="AE373" s="12"/>
      <c r="AR373" s="213" t="s">
        <v>113</v>
      </c>
      <c r="AT373" s="214" t="s">
        <v>84</v>
      </c>
      <c r="AU373" s="214" t="s">
        <v>85</v>
      </c>
      <c r="AY373" s="213" t="s">
        <v>241</v>
      </c>
      <c r="BK373" s="215">
        <f>BK374</f>
        <v>0</v>
      </c>
    </row>
    <row r="374" s="12" customFormat="1" ht="22.8" customHeight="1">
      <c r="A374" s="12"/>
      <c r="B374" s="202"/>
      <c r="C374" s="203"/>
      <c r="D374" s="204" t="s">
        <v>84</v>
      </c>
      <c r="E374" s="216" t="s">
        <v>11815</v>
      </c>
      <c r="F374" s="216" t="s">
        <v>11816</v>
      </c>
      <c r="G374" s="203"/>
      <c r="H374" s="203"/>
      <c r="I374" s="206"/>
      <c r="J374" s="217">
        <f>BK374</f>
        <v>0</v>
      </c>
      <c r="K374" s="203"/>
      <c r="L374" s="208"/>
      <c r="M374" s="209"/>
      <c r="N374" s="210"/>
      <c r="O374" s="210"/>
      <c r="P374" s="211">
        <f>SUM(P375:P408)</f>
        <v>0</v>
      </c>
      <c r="Q374" s="210"/>
      <c r="R374" s="211">
        <f>SUM(R375:R408)</f>
        <v>10.007000000000001</v>
      </c>
      <c r="S374" s="210"/>
      <c r="T374" s="212">
        <f>SUM(T375:T408)</f>
        <v>0</v>
      </c>
      <c r="U374" s="12"/>
      <c r="V374" s="12"/>
      <c r="W374" s="12"/>
      <c r="X374" s="12"/>
      <c r="Y374" s="12"/>
      <c r="Z374" s="12"/>
      <c r="AA374" s="12"/>
      <c r="AB374" s="12"/>
      <c r="AC374" s="12"/>
      <c r="AD374" s="12"/>
      <c r="AE374" s="12"/>
      <c r="AR374" s="213" t="s">
        <v>113</v>
      </c>
      <c r="AT374" s="214" t="s">
        <v>84</v>
      </c>
      <c r="AU374" s="214" t="s">
        <v>23</v>
      </c>
      <c r="AY374" s="213" t="s">
        <v>241</v>
      </c>
      <c r="BK374" s="215">
        <f>SUM(BK375:BK408)</f>
        <v>0</v>
      </c>
    </row>
    <row r="375" s="2" customFormat="1" ht="33" customHeight="1">
      <c r="A375" s="42"/>
      <c r="B375" s="43"/>
      <c r="C375" s="218" t="s">
        <v>1103</v>
      </c>
      <c r="D375" s="218" t="s">
        <v>243</v>
      </c>
      <c r="E375" s="219" t="s">
        <v>11817</v>
      </c>
      <c r="F375" s="220" t="s">
        <v>11818</v>
      </c>
      <c r="G375" s="221" t="s">
        <v>515</v>
      </c>
      <c r="H375" s="222">
        <v>100</v>
      </c>
      <c r="I375" s="223"/>
      <c r="J375" s="224">
        <f>ROUND(I375*H375,2)</f>
        <v>0</v>
      </c>
      <c r="K375" s="220" t="s">
        <v>247</v>
      </c>
      <c r="L375" s="48"/>
      <c r="M375" s="225" t="s">
        <v>39</v>
      </c>
      <c r="N375" s="226" t="s">
        <v>56</v>
      </c>
      <c r="O375" s="88"/>
      <c r="P375" s="227">
        <f>O375*H375</f>
        <v>0</v>
      </c>
      <c r="Q375" s="227">
        <v>0</v>
      </c>
      <c r="R375" s="227">
        <f>Q375*H375</f>
        <v>0</v>
      </c>
      <c r="S375" s="227">
        <v>0</v>
      </c>
      <c r="T375" s="228">
        <f>S375*H375</f>
        <v>0</v>
      </c>
      <c r="U375" s="42"/>
      <c r="V375" s="42"/>
      <c r="W375" s="42"/>
      <c r="X375" s="42"/>
      <c r="Y375" s="42"/>
      <c r="Z375" s="42"/>
      <c r="AA375" s="42"/>
      <c r="AB375" s="42"/>
      <c r="AC375" s="42"/>
      <c r="AD375" s="42"/>
      <c r="AE375" s="42"/>
      <c r="AR375" s="229" t="s">
        <v>1094</v>
      </c>
      <c r="AT375" s="229" t="s">
        <v>243</v>
      </c>
      <c r="AU375" s="229" t="s">
        <v>93</v>
      </c>
      <c r="AY375" s="20" t="s">
        <v>241</v>
      </c>
      <c r="BE375" s="230">
        <f>IF(N375="základní",J375,0)</f>
        <v>0</v>
      </c>
      <c r="BF375" s="230">
        <f>IF(N375="snížená",J375,0)</f>
        <v>0</v>
      </c>
      <c r="BG375" s="230">
        <f>IF(N375="zákl. přenesená",J375,0)</f>
        <v>0</v>
      </c>
      <c r="BH375" s="230">
        <f>IF(N375="sníž. přenesená",J375,0)</f>
        <v>0</v>
      </c>
      <c r="BI375" s="230">
        <f>IF(N375="nulová",J375,0)</f>
        <v>0</v>
      </c>
      <c r="BJ375" s="20" t="s">
        <v>23</v>
      </c>
      <c r="BK375" s="230">
        <f>ROUND(I375*H375,2)</f>
        <v>0</v>
      </c>
      <c r="BL375" s="20" t="s">
        <v>1094</v>
      </c>
      <c r="BM375" s="229" t="s">
        <v>11819</v>
      </c>
    </row>
    <row r="376" s="2" customFormat="1">
      <c r="A376" s="42"/>
      <c r="B376" s="43"/>
      <c r="C376" s="44"/>
      <c r="D376" s="231" t="s">
        <v>250</v>
      </c>
      <c r="E376" s="44"/>
      <c r="F376" s="232" t="s">
        <v>11820</v>
      </c>
      <c r="G376" s="44"/>
      <c r="H376" s="44"/>
      <c r="I376" s="233"/>
      <c r="J376" s="44"/>
      <c r="K376" s="44"/>
      <c r="L376" s="48"/>
      <c r="M376" s="234"/>
      <c r="N376" s="235"/>
      <c r="O376" s="88"/>
      <c r="P376" s="88"/>
      <c r="Q376" s="88"/>
      <c r="R376" s="88"/>
      <c r="S376" s="88"/>
      <c r="T376" s="89"/>
      <c r="U376" s="42"/>
      <c r="V376" s="42"/>
      <c r="W376" s="42"/>
      <c r="X376" s="42"/>
      <c r="Y376" s="42"/>
      <c r="Z376" s="42"/>
      <c r="AA376" s="42"/>
      <c r="AB376" s="42"/>
      <c r="AC376" s="42"/>
      <c r="AD376" s="42"/>
      <c r="AE376" s="42"/>
      <c r="AT376" s="20" t="s">
        <v>250</v>
      </c>
      <c r="AU376" s="20" t="s">
        <v>93</v>
      </c>
    </row>
    <row r="377" s="13" customFormat="1">
      <c r="A377" s="13"/>
      <c r="B377" s="236"/>
      <c r="C377" s="237"/>
      <c r="D377" s="238" t="s">
        <v>252</v>
      </c>
      <c r="E377" s="239" t="s">
        <v>39</v>
      </c>
      <c r="F377" s="240" t="s">
        <v>11795</v>
      </c>
      <c r="G377" s="237"/>
      <c r="H377" s="239" t="s">
        <v>39</v>
      </c>
      <c r="I377" s="241"/>
      <c r="J377" s="237"/>
      <c r="K377" s="237"/>
      <c r="L377" s="242"/>
      <c r="M377" s="243"/>
      <c r="N377" s="244"/>
      <c r="O377" s="244"/>
      <c r="P377" s="244"/>
      <c r="Q377" s="244"/>
      <c r="R377" s="244"/>
      <c r="S377" s="244"/>
      <c r="T377" s="245"/>
      <c r="U377" s="13"/>
      <c r="V377" s="13"/>
      <c r="W377" s="13"/>
      <c r="X377" s="13"/>
      <c r="Y377" s="13"/>
      <c r="Z377" s="13"/>
      <c r="AA377" s="13"/>
      <c r="AB377" s="13"/>
      <c r="AC377" s="13"/>
      <c r="AD377" s="13"/>
      <c r="AE377" s="13"/>
      <c r="AT377" s="246" t="s">
        <v>252</v>
      </c>
      <c r="AU377" s="246" t="s">
        <v>93</v>
      </c>
      <c r="AV377" s="13" t="s">
        <v>23</v>
      </c>
      <c r="AW377" s="13" t="s">
        <v>46</v>
      </c>
      <c r="AX377" s="13" t="s">
        <v>85</v>
      </c>
      <c r="AY377" s="246" t="s">
        <v>241</v>
      </c>
    </row>
    <row r="378" s="13" customFormat="1">
      <c r="A378" s="13"/>
      <c r="B378" s="236"/>
      <c r="C378" s="237"/>
      <c r="D378" s="238" t="s">
        <v>252</v>
      </c>
      <c r="E378" s="239" t="s">
        <v>39</v>
      </c>
      <c r="F378" s="240" t="s">
        <v>11796</v>
      </c>
      <c r="G378" s="237"/>
      <c r="H378" s="239" t="s">
        <v>39</v>
      </c>
      <c r="I378" s="241"/>
      <c r="J378" s="237"/>
      <c r="K378" s="237"/>
      <c r="L378" s="242"/>
      <c r="M378" s="243"/>
      <c r="N378" s="244"/>
      <c r="O378" s="244"/>
      <c r="P378" s="244"/>
      <c r="Q378" s="244"/>
      <c r="R378" s="244"/>
      <c r="S378" s="244"/>
      <c r="T378" s="245"/>
      <c r="U378" s="13"/>
      <c r="V378" s="13"/>
      <c r="W378" s="13"/>
      <c r="X378" s="13"/>
      <c r="Y378" s="13"/>
      <c r="Z378" s="13"/>
      <c r="AA378" s="13"/>
      <c r="AB378" s="13"/>
      <c r="AC378" s="13"/>
      <c r="AD378" s="13"/>
      <c r="AE378" s="13"/>
      <c r="AT378" s="246" t="s">
        <v>252</v>
      </c>
      <c r="AU378" s="246" t="s">
        <v>93</v>
      </c>
      <c r="AV378" s="13" t="s">
        <v>23</v>
      </c>
      <c r="AW378" s="13" t="s">
        <v>46</v>
      </c>
      <c r="AX378" s="13" t="s">
        <v>85</v>
      </c>
      <c r="AY378" s="246" t="s">
        <v>241</v>
      </c>
    </row>
    <row r="379" s="14" customFormat="1">
      <c r="A379" s="14"/>
      <c r="B379" s="247"/>
      <c r="C379" s="248"/>
      <c r="D379" s="238" t="s">
        <v>252</v>
      </c>
      <c r="E379" s="249" t="s">
        <v>39</v>
      </c>
      <c r="F379" s="250" t="s">
        <v>33</v>
      </c>
      <c r="G379" s="248"/>
      <c r="H379" s="251">
        <v>100</v>
      </c>
      <c r="I379" s="252"/>
      <c r="J379" s="248"/>
      <c r="K379" s="248"/>
      <c r="L379" s="253"/>
      <c r="M379" s="254"/>
      <c r="N379" s="255"/>
      <c r="O379" s="255"/>
      <c r="P379" s="255"/>
      <c r="Q379" s="255"/>
      <c r="R379" s="255"/>
      <c r="S379" s="255"/>
      <c r="T379" s="256"/>
      <c r="U379" s="14"/>
      <c r="V379" s="14"/>
      <c r="W379" s="14"/>
      <c r="X379" s="14"/>
      <c r="Y379" s="14"/>
      <c r="Z379" s="14"/>
      <c r="AA379" s="14"/>
      <c r="AB379" s="14"/>
      <c r="AC379" s="14"/>
      <c r="AD379" s="14"/>
      <c r="AE379" s="14"/>
      <c r="AT379" s="257" t="s">
        <v>252</v>
      </c>
      <c r="AU379" s="257" t="s">
        <v>93</v>
      </c>
      <c r="AV379" s="14" t="s">
        <v>93</v>
      </c>
      <c r="AW379" s="14" t="s">
        <v>46</v>
      </c>
      <c r="AX379" s="14" t="s">
        <v>23</v>
      </c>
      <c r="AY379" s="257" t="s">
        <v>241</v>
      </c>
    </row>
    <row r="380" s="2" customFormat="1" ht="24.15" customHeight="1">
      <c r="A380" s="42"/>
      <c r="B380" s="43"/>
      <c r="C380" s="218" t="s">
        <v>1115</v>
      </c>
      <c r="D380" s="218" t="s">
        <v>243</v>
      </c>
      <c r="E380" s="219" t="s">
        <v>11821</v>
      </c>
      <c r="F380" s="220" t="s">
        <v>11822</v>
      </c>
      <c r="G380" s="221" t="s">
        <v>246</v>
      </c>
      <c r="H380" s="222">
        <v>5</v>
      </c>
      <c r="I380" s="223"/>
      <c r="J380" s="224">
        <f>ROUND(I380*H380,2)</f>
        <v>0</v>
      </c>
      <c r="K380" s="220" t="s">
        <v>247</v>
      </c>
      <c r="L380" s="48"/>
      <c r="M380" s="225" t="s">
        <v>39</v>
      </c>
      <c r="N380" s="226" t="s">
        <v>56</v>
      </c>
      <c r="O380" s="88"/>
      <c r="P380" s="227">
        <f>O380*H380</f>
        <v>0</v>
      </c>
      <c r="Q380" s="227">
        <v>0</v>
      </c>
      <c r="R380" s="227">
        <f>Q380*H380</f>
        <v>0</v>
      </c>
      <c r="S380" s="227">
        <v>0</v>
      </c>
      <c r="T380" s="228">
        <f>S380*H380</f>
        <v>0</v>
      </c>
      <c r="U380" s="42"/>
      <c r="V380" s="42"/>
      <c r="W380" s="42"/>
      <c r="X380" s="42"/>
      <c r="Y380" s="42"/>
      <c r="Z380" s="42"/>
      <c r="AA380" s="42"/>
      <c r="AB380" s="42"/>
      <c r="AC380" s="42"/>
      <c r="AD380" s="42"/>
      <c r="AE380" s="42"/>
      <c r="AR380" s="229" t="s">
        <v>1094</v>
      </c>
      <c r="AT380" s="229" t="s">
        <v>243</v>
      </c>
      <c r="AU380" s="229" t="s">
        <v>93</v>
      </c>
      <c r="AY380" s="20" t="s">
        <v>241</v>
      </c>
      <c r="BE380" s="230">
        <f>IF(N380="základní",J380,0)</f>
        <v>0</v>
      </c>
      <c r="BF380" s="230">
        <f>IF(N380="snížená",J380,0)</f>
        <v>0</v>
      </c>
      <c r="BG380" s="230">
        <f>IF(N380="zákl. přenesená",J380,0)</f>
        <v>0</v>
      </c>
      <c r="BH380" s="230">
        <f>IF(N380="sníž. přenesená",J380,0)</f>
        <v>0</v>
      </c>
      <c r="BI380" s="230">
        <f>IF(N380="nulová",J380,0)</f>
        <v>0</v>
      </c>
      <c r="BJ380" s="20" t="s">
        <v>23</v>
      </c>
      <c r="BK380" s="230">
        <f>ROUND(I380*H380,2)</f>
        <v>0</v>
      </c>
      <c r="BL380" s="20" t="s">
        <v>1094</v>
      </c>
      <c r="BM380" s="229" t="s">
        <v>11823</v>
      </c>
    </row>
    <row r="381" s="2" customFormat="1">
      <c r="A381" s="42"/>
      <c r="B381" s="43"/>
      <c r="C381" s="44"/>
      <c r="D381" s="231" t="s">
        <v>250</v>
      </c>
      <c r="E381" s="44"/>
      <c r="F381" s="232" t="s">
        <v>11824</v>
      </c>
      <c r="G381" s="44"/>
      <c r="H381" s="44"/>
      <c r="I381" s="233"/>
      <c r="J381" s="44"/>
      <c r="K381" s="44"/>
      <c r="L381" s="48"/>
      <c r="M381" s="234"/>
      <c r="N381" s="235"/>
      <c r="O381" s="88"/>
      <c r="P381" s="88"/>
      <c r="Q381" s="88"/>
      <c r="R381" s="88"/>
      <c r="S381" s="88"/>
      <c r="T381" s="89"/>
      <c r="U381" s="42"/>
      <c r="V381" s="42"/>
      <c r="W381" s="42"/>
      <c r="X381" s="42"/>
      <c r="Y381" s="42"/>
      <c r="Z381" s="42"/>
      <c r="AA381" s="42"/>
      <c r="AB381" s="42"/>
      <c r="AC381" s="42"/>
      <c r="AD381" s="42"/>
      <c r="AE381" s="42"/>
      <c r="AT381" s="20" t="s">
        <v>250</v>
      </c>
      <c r="AU381" s="20" t="s">
        <v>93</v>
      </c>
    </row>
    <row r="382" s="13" customFormat="1">
      <c r="A382" s="13"/>
      <c r="B382" s="236"/>
      <c r="C382" s="237"/>
      <c r="D382" s="238" t="s">
        <v>252</v>
      </c>
      <c r="E382" s="239" t="s">
        <v>39</v>
      </c>
      <c r="F382" s="240" t="s">
        <v>11795</v>
      </c>
      <c r="G382" s="237"/>
      <c r="H382" s="239" t="s">
        <v>39</v>
      </c>
      <c r="I382" s="241"/>
      <c r="J382" s="237"/>
      <c r="K382" s="237"/>
      <c r="L382" s="242"/>
      <c r="M382" s="243"/>
      <c r="N382" s="244"/>
      <c r="O382" s="244"/>
      <c r="P382" s="244"/>
      <c r="Q382" s="244"/>
      <c r="R382" s="244"/>
      <c r="S382" s="244"/>
      <c r="T382" s="245"/>
      <c r="U382" s="13"/>
      <c r="V382" s="13"/>
      <c r="W382" s="13"/>
      <c r="X382" s="13"/>
      <c r="Y382" s="13"/>
      <c r="Z382" s="13"/>
      <c r="AA382" s="13"/>
      <c r="AB382" s="13"/>
      <c r="AC382" s="13"/>
      <c r="AD382" s="13"/>
      <c r="AE382" s="13"/>
      <c r="AT382" s="246" t="s">
        <v>252</v>
      </c>
      <c r="AU382" s="246" t="s">
        <v>93</v>
      </c>
      <c r="AV382" s="13" t="s">
        <v>23</v>
      </c>
      <c r="AW382" s="13" t="s">
        <v>46</v>
      </c>
      <c r="AX382" s="13" t="s">
        <v>85</v>
      </c>
      <c r="AY382" s="246" t="s">
        <v>241</v>
      </c>
    </row>
    <row r="383" s="13" customFormat="1">
      <c r="A383" s="13"/>
      <c r="B383" s="236"/>
      <c r="C383" s="237"/>
      <c r="D383" s="238" t="s">
        <v>252</v>
      </c>
      <c r="E383" s="239" t="s">
        <v>39</v>
      </c>
      <c r="F383" s="240" t="s">
        <v>11796</v>
      </c>
      <c r="G383" s="237"/>
      <c r="H383" s="239" t="s">
        <v>39</v>
      </c>
      <c r="I383" s="241"/>
      <c r="J383" s="237"/>
      <c r="K383" s="237"/>
      <c r="L383" s="242"/>
      <c r="M383" s="243"/>
      <c r="N383" s="244"/>
      <c r="O383" s="244"/>
      <c r="P383" s="244"/>
      <c r="Q383" s="244"/>
      <c r="R383" s="244"/>
      <c r="S383" s="244"/>
      <c r="T383" s="245"/>
      <c r="U383" s="13"/>
      <c r="V383" s="13"/>
      <c r="W383" s="13"/>
      <c r="X383" s="13"/>
      <c r="Y383" s="13"/>
      <c r="Z383" s="13"/>
      <c r="AA383" s="13"/>
      <c r="AB383" s="13"/>
      <c r="AC383" s="13"/>
      <c r="AD383" s="13"/>
      <c r="AE383" s="13"/>
      <c r="AT383" s="246" t="s">
        <v>252</v>
      </c>
      <c r="AU383" s="246" t="s">
        <v>93</v>
      </c>
      <c r="AV383" s="13" t="s">
        <v>23</v>
      </c>
      <c r="AW383" s="13" t="s">
        <v>46</v>
      </c>
      <c r="AX383" s="13" t="s">
        <v>85</v>
      </c>
      <c r="AY383" s="246" t="s">
        <v>241</v>
      </c>
    </row>
    <row r="384" s="14" customFormat="1">
      <c r="A384" s="14"/>
      <c r="B384" s="247"/>
      <c r="C384" s="248"/>
      <c r="D384" s="238" t="s">
        <v>252</v>
      </c>
      <c r="E384" s="249" t="s">
        <v>39</v>
      </c>
      <c r="F384" s="250" t="s">
        <v>11825</v>
      </c>
      <c r="G384" s="248"/>
      <c r="H384" s="251">
        <v>5</v>
      </c>
      <c r="I384" s="252"/>
      <c r="J384" s="248"/>
      <c r="K384" s="248"/>
      <c r="L384" s="253"/>
      <c r="M384" s="254"/>
      <c r="N384" s="255"/>
      <c r="O384" s="255"/>
      <c r="P384" s="255"/>
      <c r="Q384" s="255"/>
      <c r="R384" s="255"/>
      <c r="S384" s="255"/>
      <c r="T384" s="256"/>
      <c r="U384" s="14"/>
      <c r="V384" s="14"/>
      <c r="W384" s="14"/>
      <c r="X384" s="14"/>
      <c r="Y384" s="14"/>
      <c r="Z384" s="14"/>
      <c r="AA384" s="14"/>
      <c r="AB384" s="14"/>
      <c r="AC384" s="14"/>
      <c r="AD384" s="14"/>
      <c r="AE384" s="14"/>
      <c r="AT384" s="257" t="s">
        <v>252</v>
      </c>
      <c r="AU384" s="257" t="s">
        <v>93</v>
      </c>
      <c r="AV384" s="14" t="s">
        <v>93</v>
      </c>
      <c r="AW384" s="14" t="s">
        <v>46</v>
      </c>
      <c r="AX384" s="14" t="s">
        <v>23</v>
      </c>
      <c r="AY384" s="257" t="s">
        <v>241</v>
      </c>
    </row>
    <row r="385" s="2" customFormat="1" ht="33" customHeight="1">
      <c r="A385" s="42"/>
      <c r="B385" s="43"/>
      <c r="C385" s="218" t="s">
        <v>1122</v>
      </c>
      <c r="D385" s="218" t="s">
        <v>243</v>
      </c>
      <c r="E385" s="219" t="s">
        <v>11826</v>
      </c>
      <c r="F385" s="220" t="s">
        <v>11827</v>
      </c>
      <c r="G385" s="221" t="s">
        <v>246</v>
      </c>
      <c r="H385" s="222">
        <v>70</v>
      </c>
      <c r="I385" s="223"/>
      <c r="J385" s="224">
        <f>ROUND(I385*H385,2)</f>
        <v>0</v>
      </c>
      <c r="K385" s="220" t="s">
        <v>247</v>
      </c>
      <c r="L385" s="48"/>
      <c r="M385" s="225" t="s">
        <v>39</v>
      </c>
      <c r="N385" s="226" t="s">
        <v>56</v>
      </c>
      <c r="O385" s="88"/>
      <c r="P385" s="227">
        <f>O385*H385</f>
        <v>0</v>
      </c>
      <c r="Q385" s="227">
        <v>0</v>
      </c>
      <c r="R385" s="227">
        <f>Q385*H385</f>
        <v>0</v>
      </c>
      <c r="S385" s="227">
        <v>0</v>
      </c>
      <c r="T385" s="228">
        <f>S385*H385</f>
        <v>0</v>
      </c>
      <c r="U385" s="42"/>
      <c r="V385" s="42"/>
      <c r="W385" s="42"/>
      <c r="X385" s="42"/>
      <c r="Y385" s="42"/>
      <c r="Z385" s="42"/>
      <c r="AA385" s="42"/>
      <c r="AB385" s="42"/>
      <c r="AC385" s="42"/>
      <c r="AD385" s="42"/>
      <c r="AE385" s="42"/>
      <c r="AR385" s="229" t="s">
        <v>1094</v>
      </c>
      <c r="AT385" s="229" t="s">
        <v>243</v>
      </c>
      <c r="AU385" s="229" t="s">
        <v>93</v>
      </c>
      <c r="AY385" s="20" t="s">
        <v>241</v>
      </c>
      <c r="BE385" s="230">
        <f>IF(N385="základní",J385,0)</f>
        <v>0</v>
      </c>
      <c r="BF385" s="230">
        <f>IF(N385="snížená",J385,0)</f>
        <v>0</v>
      </c>
      <c r="BG385" s="230">
        <f>IF(N385="zákl. přenesená",J385,0)</f>
        <v>0</v>
      </c>
      <c r="BH385" s="230">
        <f>IF(N385="sníž. přenesená",J385,0)</f>
        <v>0</v>
      </c>
      <c r="BI385" s="230">
        <f>IF(N385="nulová",J385,0)</f>
        <v>0</v>
      </c>
      <c r="BJ385" s="20" t="s">
        <v>23</v>
      </c>
      <c r="BK385" s="230">
        <f>ROUND(I385*H385,2)</f>
        <v>0</v>
      </c>
      <c r="BL385" s="20" t="s">
        <v>1094</v>
      </c>
      <c r="BM385" s="229" t="s">
        <v>11828</v>
      </c>
    </row>
    <row r="386" s="2" customFormat="1">
      <c r="A386" s="42"/>
      <c r="B386" s="43"/>
      <c r="C386" s="44"/>
      <c r="D386" s="231" t="s">
        <v>250</v>
      </c>
      <c r="E386" s="44"/>
      <c r="F386" s="232" t="s">
        <v>11829</v>
      </c>
      <c r="G386" s="44"/>
      <c r="H386" s="44"/>
      <c r="I386" s="233"/>
      <c r="J386" s="44"/>
      <c r="K386" s="44"/>
      <c r="L386" s="48"/>
      <c r="M386" s="234"/>
      <c r="N386" s="235"/>
      <c r="O386" s="88"/>
      <c r="P386" s="88"/>
      <c r="Q386" s="88"/>
      <c r="R386" s="88"/>
      <c r="S386" s="88"/>
      <c r="T386" s="89"/>
      <c r="U386" s="42"/>
      <c r="V386" s="42"/>
      <c r="W386" s="42"/>
      <c r="X386" s="42"/>
      <c r="Y386" s="42"/>
      <c r="Z386" s="42"/>
      <c r="AA386" s="42"/>
      <c r="AB386" s="42"/>
      <c r="AC386" s="42"/>
      <c r="AD386" s="42"/>
      <c r="AE386" s="42"/>
      <c r="AT386" s="20" t="s">
        <v>250</v>
      </c>
      <c r="AU386" s="20" t="s">
        <v>93</v>
      </c>
    </row>
    <row r="387" s="13" customFormat="1">
      <c r="A387" s="13"/>
      <c r="B387" s="236"/>
      <c r="C387" s="237"/>
      <c r="D387" s="238" t="s">
        <v>252</v>
      </c>
      <c r="E387" s="239" t="s">
        <v>39</v>
      </c>
      <c r="F387" s="240" t="s">
        <v>11795</v>
      </c>
      <c r="G387" s="237"/>
      <c r="H387" s="239" t="s">
        <v>39</v>
      </c>
      <c r="I387" s="241"/>
      <c r="J387" s="237"/>
      <c r="K387" s="237"/>
      <c r="L387" s="242"/>
      <c r="M387" s="243"/>
      <c r="N387" s="244"/>
      <c r="O387" s="244"/>
      <c r="P387" s="244"/>
      <c r="Q387" s="244"/>
      <c r="R387" s="244"/>
      <c r="S387" s="244"/>
      <c r="T387" s="245"/>
      <c r="U387" s="13"/>
      <c r="V387" s="13"/>
      <c r="W387" s="13"/>
      <c r="X387" s="13"/>
      <c r="Y387" s="13"/>
      <c r="Z387" s="13"/>
      <c r="AA387" s="13"/>
      <c r="AB387" s="13"/>
      <c r="AC387" s="13"/>
      <c r="AD387" s="13"/>
      <c r="AE387" s="13"/>
      <c r="AT387" s="246" t="s">
        <v>252</v>
      </c>
      <c r="AU387" s="246" t="s">
        <v>93</v>
      </c>
      <c r="AV387" s="13" t="s">
        <v>23</v>
      </c>
      <c r="AW387" s="13" t="s">
        <v>46</v>
      </c>
      <c r="AX387" s="13" t="s">
        <v>85</v>
      </c>
      <c r="AY387" s="246" t="s">
        <v>241</v>
      </c>
    </row>
    <row r="388" s="13" customFormat="1">
      <c r="A388" s="13"/>
      <c r="B388" s="236"/>
      <c r="C388" s="237"/>
      <c r="D388" s="238" t="s">
        <v>252</v>
      </c>
      <c r="E388" s="239" t="s">
        <v>39</v>
      </c>
      <c r="F388" s="240" t="s">
        <v>11796</v>
      </c>
      <c r="G388" s="237"/>
      <c r="H388" s="239" t="s">
        <v>39</v>
      </c>
      <c r="I388" s="241"/>
      <c r="J388" s="237"/>
      <c r="K388" s="237"/>
      <c r="L388" s="242"/>
      <c r="M388" s="243"/>
      <c r="N388" s="244"/>
      <c r="O388" s="244"/>
      <c r="P388" s="244"/>
      <c r="Q388" s="244"/>
      <c r="R388" s="244"/>
      <c r="S388" s="244"/>
      <c r="T388" s="245"/>
      <c r="U388" s="13"/>
      <c r="V388" s="13"/>
      <c r="W388" s="13"/>
      <c r="X388" s="13"/>
      <c r="Y388" s="13"/>
      <c r="Z388" s="13"/>
      <c r="AA388" s="13"/>
      <c r="AB388" s="13"/>
      <c r="AC388" s="13"/>
      <c r="AD388" s="13"/>
      <c r="AE388" s="13"/>
      <c r="AT388" s="246" t="s">
        <v>252</v>
      </c>
      <c r="AU388" s="246" t="s">
        <v>93</v>
      </c>
      <c r="AV388" s="13" t="s">
        <v>23</v>
      </c>
      <c r="AW388" s="13" t="s">
        <v>46</v>
      </c>
      <c r="AX388" s="13" t="s">
        <v>85</v>
      </c>
      <c r="AY388" s="246" t="s">
        <v>241</v>
      </c>
    </row>
    <row r="389" s="14" customFormat="1">
      <c r="A389" s="14"/>
      <c r="B389" s="247"/>
      <c r="C389" s="248"/>
      <c r="D389" s="238" t="s">
        <v>252</v>
      </c>
      <c r="E389" s="249" t="s">
        <v>39</v>
      </c>
      <c r="F389" s="250" t="s">
        <v>11825</v>
      </c>
      <c r="G389" s="248"/>
      <c r="H389" s="251">
        <v>5</v>
      </c>
      <c r="I389" s="252"/>
      <c r="J389" s="248"/>
      <c r="K389" s="248"/>
      <c r="L389" s="253"/>
      <c r="M389" s="254"/>
      <c r="N389" s="255"/>
      <c r="O389" s="255"/>
      <c r="P389" s="255"/>
      <c r="Q389" s="255"/>
      <c r="R389" s="255"/>
      <c r="S389" s="255"/>
      <c r="T389" s="256"/>
      <c r="U389" s="14"/>
      <c r="V389" s="14"/>
      <c r="W389" s="14"/>
      <c r="X389" s="14"/>
      <c r="Y389" s="14"/>
      <c r="Z389" s="14"/>
      <c r="AA389" s="14"/>
      <c r="AB389" s="14"/>
      <c r="AC389" s="14"/>
      <c r="AD389" s="14"/>
      <c r="AE389" s="14"/>
      <c r="AT389" s="257" t="s">
        <v>252</v>
      </c>
      <c r="AU389" s="257" t="s">
        <v>93</v>
      </c>
      <c r="AV389" s="14" t="s">
        <v>93</v>
      </c>
      <c r="AW389" s="14" t="s">
        <v>46</v>
      </c>
      <c r="AX389" s="14" t="s">
        <v>85</v>
      </c>
      <c r="AY389" s="257" t="s">
        <v>241</v>
      </c>
    </row>
    <row r="390" s="14" customFormat="1">
      <c r="A390" s="14"/>
      <c r="B390" s="247"/>
      <c r="C390" s="248"/>
      <c r="D390" s="238" t="s">
        <v>252</v>
      </c>
      <c r="E390" s="249" t="s">
        <v>39</v>
      </c>
      <c r="F390" s="250" t="s">
        <v>11830</v>
      </c>
      <c r="G390" s="248"/>
      <c r="H390" s="251">
        <v>70</v>
      </c>
      <c r="I390" s="252"/>
      <c r="J390" s="248"/>
      <c r="K390" s="248"/>
      <c r="L390" s="253"/>
      <c r="M390" s="254"/>
      <c r="N390" s="255"/>
      <c r="O390" s="255"/>
      <c r="P390" s="255"/>
      <c r="Q390" s="255"/>
      <c r="R390" s="255"/>
      <c r="S390" s="255"/>
      <c r="T390" s="256"/>
      <c r="U390" s="14"/>
      <c r="V390" s="14"/>
      <c r="W390" s="14"/>
      <c r="X390" s="14"/>
      <c r="Y390" s="14"/>
      <c r="Z390" s="14"/>
      <c r="AA390" s="14"/>
      <c r="AB390" s="14"/>
      <c r="AC390" s="14"/>
      <c r="AD390" s="14"/>
      <c r="AE390" s="14"/>
      <c r="AT390" s="257" t="s">
        <v>252</v>
      </c>
      <c r="AU390" s="257" t="s">
        <v>93</v>
      </c>
      <c r="AV390" s="14" t="s">
        <v>93</v>
      </c>
      <c r="AW390" s="14" t="s">
        <v>46</v>
      </c>
      <c r="AX390" s="14" t="s">
        <v>23</v>
      </c>
      <c r="AY390" s="257" t="s">
        <v>241</v>
      </c>
    </row>
    <row r="391" s="2" customFormat="1" ht="24.15" customHeight="1">
      <c r="A391" s="42"/>
      <c r="B391" s="43"/>
      <c r="C391" s="218" t="s">
        <v>1133</v>
      </c>
      <c r="D391" s="218" t="s">
        <v>243</v>
      </c>
      <c r="E391" s="219" t="s">
        <v>11831</v>
      </c>
      <c r="F391" s="220" t="s">
        <v>11832</v>
      </c>
      <c r="G391" s="221" t="s">
        <v>430</v>
      </c>
      <c r="H391" s="222">
        <v>9</v>
      </c>
      <c r="I391" s="223"/>
      <c r="J391" s="224">
        <f>ROUND(I391*H391,2)</f>
        <v>0</v>
      </c>
      <c r="K391" s="220" t="s">
        <v>247</v>
      </c>
      <c r="L391" s="48"/>
      <c r="M391" s="225" t="s">
        <v>39</v>
      </c>
      <c r="N391" s="226" t="s">
        <v>56</v>
      </c>
      <c r="O391" s="88"/>
      <c r="P391" s="227">
        <f>O391*H391</f>
        <v>0</v>
      </c>
      <c r="Q391" s="227">
        <v>0</v>
      </c>
      <c r="R391" s="227">
        <f>Q391*H391</f>
        <v>0</v>
      </c>
      <c r="S391" s="227">
        <v>0</v>
      </c>
      <c r="T391" s="228">
        <f>S391*H391</f>
        <v>0</v>
      </c>
      <c r="U391" s="42"/>
      <c r="V391" s="42"/>
      <c r="W391" s="42"/>
      <c r="X391" s="42"/>
      <c r="Y391" s="42"/>
      <c r="Z391" s="42"/>
      <c r="AA391" s="42"/>
      <c r="AB391" s="42"/>
      <c r="AC391" s="42"/>
      <c r="AD391" s="42"/>
      <c r="AE391" s="42"/>
      <c r="AR391" s="229" t="s">
        <v>1094</v>
      </c>
      <c r="AT391" s="229" t="s">
        <v>243</v>
      </c>
      <c r="AU391" s="229" t="s">
        <v>93</v>
      </c>
      <c r="AY391" s="20" t="s">
        <v>241</v>
      </c>
      <c r="BE391" s="230">
        <f>IF(N391="základní",J391,0)</f>
        <v>0</v>
      </c>
      <c r="BF391" s="230">
        <f>IF(N391="snížená",J391,0)</f>
        <v>0</v>
      </c>
      <c r="BG391" s="230">
        <f>IF(N391="zákl. přenesená",J391,0)</f>
        <v>0</v>
      </c>
      <c r="BH391" s="230">
        <f>IF(N391="sníž. přenesená",J391,0)</f>
        <v>0</v>
      </c>
      <c r="BI391" s="230">
        <f>IF(N391="nulová",J391,0)</f>
        <v>0</v>
      </c>
      <c r="BJ391" s="20" t="s">
        <v>23</v>
      </c>
      <c r="BK391" s="230">
        <f>ROUND(I391*H391,2)</f>
        <v>0</v>
      </c>
      <c r="BL391" s="20" t="s">
        <v>1094</v>
      </c>
      <c r="BM391" s="229" t="s">
        <v>11833</v>
      </c>
    </row>
    <row r="392" s="2" customFormat="1">
      <c r="A392" s="42"/>
      <c r="B392" s="43"/>
      <c r="C392" s="44"/>
      <c r="D392" s="231" t="s">
        <v>250</v>
      </c>
      <c r="E392" s="44"/>
      <c r="F392" s="232" t="s">
        <v>11834</v>
      </c>
      <c r="G392" s="44"/>
      <c r="H392" s="44"/>
      <c r="I392" s="233"/>
      <c r="J392" s="44"/>
      <c r="K392" s="44"/>
      <c r="L392" s="48"/>
      <c r="M392" s="234"/>
      <c r="N392" s="235"/>
      <c r="O392" s="88"/>
      <c r="P392" s="88"/>
      <c r="Q392" s="88"/>
      <c r="R392" s="88"/>
      <c r="S392" s="88"/>
      <c r="T392" s="89"/>
      <c r="U392" s="42"/>
      <c r="V392" s="42"/>
      <c r="W392" s="42"/>
      <c r="X392" s="42"/>
      <c r="Y392" s="42"/>
      <c r="Z392" s="42"/>
      <c r="AA392" s="42"/>
      <c r="AB392" s="42"/>
      <c r="AC392" s="42"/>
      <c r="AD392" s="42"/>
      <c r="AE392" s="42"/>
      <c r="AT392" s="20" t="s">
        <v>250</v>
      </c>
      <c r="AU392" s="20" t="s">
        <v>93</v>
      </c>
    </row>
    <row r="393" s="13" customFormat="1">
      <c r="A393" s="13"/>
      <c r="B393" s="236"/>
      <c r="C393" s="237"/>
      <c r="D393" s="238" t="s">
        <v>252</v>
      </c>
      <c r="E393" s="239" t="s">
        <v>39</v>
      </c>
      <c r="F393" s="240" t="s">
        <v>11795</v>
      </c>
      <c r="G393" s="237"/>
      <c r="H393" s="239" t="s">
        <v>39</v>
      </c>
      <c r="I393" s="241"/>
      <c r="J393" s="237"/>
      <c r="K393" s="237"/>
      <c r="L393" s="242"/>
      <c r="M393" s="243"/>
      <c r="N393" s="244"/>
      <c r="O393" s="244"/>
      <c r="P393" s="244"/>
      <c r="Q393" s="244"/>
      <c r="R393" s="244"/>
      <c r="S393" s="244"/>
      <c r="T393" s="245"/>
      <c r="U393" s="13"/>
      <c r="V393" s="13"/>
      <c r="W393" s="13"/>
      <c r="X393" s="13"/>
      <c r="Y393" s="13"/>
      <c r="Z393" s="13"/>
      <c r="AA393" s="13"/>
      <c r="AB393" s="13"/>
      <c r="AC393" s="13"/>
      <c r="AD393" s="13"/>
      <c r="AE393" s="13"/>
      <c r="AT393" s="246" t="s">
        <v>252</v>
      </c>
      <c r="AU393" s="246" t="s">
        <v>93</v>
      </c>
      <c r="AV393" s="13" t="s">
        <v>23</v>
      </c>
      <c r="AW393" s="13" t="s">
        <v>46</v>
      </c>
      <c r="AX393" s="13" t="s">
        <v>85</v>
      </c>
      <c r="AY393" s="246" t="s">
        <v>241</v>
      </c>
    </row>
    <row r="394" s="13" customFormat="1">
      <c r="A394" s="13"/>
      <c r="B394" s="236"/>
      <c r="C394" s="237"/>
      <c r="D394" s="238" t="s">
        <v>252</v>
      </c>
      <c r="E394" s="239" t="s">
        <v>39</v>
      </c>
      <c r="F394" s="240" t="s">
        <v>11796</v>
      </c>
      <c r="G394" s="237"/>
      <c r="H394" s="239" t="s">
        <v>39</v>
      </c>
      <c r="I394" s="241"/>
      <c r="J394" s="237"/>
      <c r="K394" s="237"/>
      <c r="L394" s="242"/>
      <c r="M394" s="243"/>
      <c r="N394" s="244"/>
      <c r="O394" s="244"/>
      <c r="P394" s="244"/>
      <c r="Q394" s="244"/>
      <c r="R394" s="244"/>
      <c r="S394" s="244"/>
      <c r="T394" s="245"/>
      <c r="U394" s="13"/>
      <c r="V394" s="13"/>
      <c r="W394" s="13"/>
      <c r="X394" s="13"/>
      <c r="Y394" s="13"/>
      <c r="Z394" s="13"/>
      <c r="AA394" s="13"/>
      <c r="AB394" s="13"/>
      <c r="AC394" s="13"/>
      <c r="AD394" s="13"/>
      <c r="AE394" s="13"/>
      <c r="AT394" s="246" t="s">
        <v>252</v>
      </c>
      <c r="AU394" s="246" t="s">
        <v>93</v>
      </c>
      <c r="AV394" s="13" t="s">
        <v>23</v>
      </c>
      <c r="AW394" s="13" t="s">
        <v>46</v>
      </c>
      <c r="AX394" s="13" t="s">
        <v>85</v>
      </c>
      <c r="AY394" s="246" t="s">
        <v>241</v>
      </c>
    </row>
    <row r="395" s="14" customFormat="1">
      <c r="A395" s="14"/>
      <c r="B395" s="247"/>
      <c r="C395" s="248"/>
      <c r="D395" s="238" t="s">
        <v>252</v>
      </c>
      <c r="E395" s="249" t="s">
        <v>39</v>
      </c>
      <c r="F395" s="250" t="s">
        <v>11825</v>
      </c>
      <c r="G395" s="248"/>
      <c r="H395" s="251">
        <v>5</v>
      </c>
      <c r="I395" s="252"/>
      <c r="J395" s="248"/>
      <c r="K395" s="248"/>
      <c r="L395" s="253"/>
      <c r="M395" s="254"/>
      <c r="N395" s="255"/>
      <c r="O395" s="255"/>
      <c r="P395" s="255"/>
      <c r="Q395" s="255"/>
      <c r="R395" s="255"/>
      <c r="S395" s="255"/>
      <c r="T395" s="256"/>
      <c r="U395" s="14"/>
      <c r="V395" s="14"/>
      <c r="W395" s="14"/>
      <c r="X395" s="14"/>
      <c r="Y395" s="14"/>
      <c r="Z395" s="14"/>
      <c r="AA395" s="14"/>
      <c r="AB395" s="14"/>
      <c r="AC395" s="14"/>
      <c r="AD395" s="14"/>
      <c r="AE395" s="14"/>
      <c r="AT395" s="257" t="s">
        <v>252</v>
      </c>
      <c r="AU395" s="257" t="s">
        <v>93</v>
      </c>
      <c r="AV395" s="14" t="s">
        <v>93</v>
      </c>
      <c r="AW395" s="14" t="s">
        <v>46</v>
      </c>
      <c r="AX395" s="14" t="s">
        <v>85</v>
      </c>
      <c r="AY395" s="257" t="s">
        <v>241</v>
      </c>
    </row>
    <row r="396" s="14" customFormat="1">
      <c r="A396" s="14"/>
      <c r="B396" s="247"/>
      <c r="C396" s="248"/>
      <c r="D396" s="238" t="s">
        <v>252</v>
      </c>
      <c r="E396" s="249" t="s">
        <v>39</v>
      </c>
      <c r="F396" s="250" t="s">
        <v>11835</v>
      </c>
      <c r="G396" s="248"/>
      <c r="H396" s="251">
        <v>9</v>
      </c>
      <c r="I396" s="252"/>
      <c r="J396" s="248"/>
      <c r="K396" s="248"/>
      <c r="L396" s="253"/>
      <c r="M396" s="254"/>
      <c r="N396" s="255"/>
      <c r="O396" s="255"/>
      <c r="P396" s="255"/>
      <c r="Q396" s="255"/>
      <c r="R396" s="255"/>
      <c r="S396" s="255"/>
      <c r="T396" s="256"/>
      <c r="U396" s="14"/>
      <c r="V396" s="14"/>
      <c r="W396" s="14"/>
      <c r="X396" s="14"/>
      <c r="Y396" s="14"/>
      <c r="Z396" s="14"/>
      <c r="AA396" s="14"/>
      <c r="AB396" s="14"/>
      <c r="AC396" s="14"/>
      <c r="AD396" s="14"/>
      <c r="AE396" s="14"/>
      <c r="AT396" s="257" t="s">
        <v>252</v>
      </c>
      <c r="AU396" s="257" t="s">
        <v>93</v>
      </c>
      <c r="AV396" s="14" t="s">
        <v>93</v>
      </c>
      <c r="AW396" s="14" t="s">
        <v>46</v>
      </c>
      <c r="AX396" s="14" t="s">
        <v>23</v>
      </c>
      <c r="AY396" s="257" t="s">
        <v>241</v>
      </c>
    </row>
    <row r="397" s="2" customFormat="1" ht="33" customHeight="1">
      <c r="A397" s="42"/>
      <c r="B397" s="43"/>
      <c r="C397" s="218" t="s">
        <v>1145</v>
      </c>
      <c r="D397" s="218" t="s">
        <v>243</v>
      </c>
      <c r="E397" s="219" t="s">
        <v>11836</v>
      </c>
      <c r="F397" s="220" t="s">
        <v>11837</v>
      </c>
      <c r="G397" s="221" t="s">
        <v>515</v>
      </c>
      <c r="H397" s="222">
        <v>100</v>
      </c>
      <c r="I397" s="223"/>
      <c r="J397" s="224">
        <f>ROUND(I397*H397,2)</f>
        <v>0</v>
      </c>
      <c r="K397" s="220" t="s">
        <v>247</v>
      </c>
      <c r="L397" s="48"/>
      <c r="M397" s="225" t="s">
        <v>39</v>
      </c>
      <c r="N397" s="226" t="s">
        <v>56</v>
      </c>
      <c r="O397" s="88"/>
      <c r="P397" s="227">
        <f>O397*H397</f>
        <v>0</v>
      </c>
      <c r="Q397" s="227">
        <v>0</v>
      </c>
      <c r="R397" s="227">
        <f>Q397*H397</f>
        <v>0</v>
      </c>
      <c r="S397" s="227">
        <v>0</v>
      </c>
      <c r="T397" s="228">
        <f>S397*H397</f>
        <v>0</v>
      </c>
      <c r="U397" s="42"/>
      <c r="V397" s="42"/>
      <c r="W397" s="42"/>
      <c r="X397" s="42"/>
      <c r="Y397" s="42"/>
      <c r="Z397" s="42"/>
      <c r="AA397" s="42"/>
      <c r="AB397" s="42"/>
      <c r="AC397" s="42"/>
      <c r="AD397" s="42"/>
      <c r="AE397" s="42"/>
      <c r="AR397" s="229" t="s">
        <v>1094</v>
      </c>
      <c r="AT397" s="229" t="s">
        <v>243</v>
      </c>
      <c r="AU397" s="229" t="s">
        <v>93</v>
      </c>
      <c r="AY397" s="20" t="s">
        <v>241</v>
      </c>
      <c r="BE397" s="230">
        <f>IF(N397="základní",J397,0)</f>
        <v>0</v>
      </c>
      <c r="BF397" s="230">
        <f>IF(N397="snížená",J397,0)</f>
        <v>0</v>
      </c>
      <c r="BG397" s="230">
        <f>IF(N397="zákl. přenesená",J397,0)</f>
        <v>0</v>
      </c>
      <c r="BH397" s="230">
        <f>IF(N397="sníž. přenesená",J397,0)</f>
        <v>0</v>
      </c>
      <c r="BI397" s="230">
        <f>IF(N397="nulová",J397,0)</f>
        <v>0</v>
      </c>
      <c r="BJ397" s="20" t="s">
        <v>23</v>
      </c>
      <c r="BK397" s="230">
        <f>ROUND(I397*H397,2)</f>
        <v>0</v>
      </c>
      <c r="BL397" s="20" t="s">
        <v>1094</v>
      </c>
      <c r="BM397" s="229" t="s">
        <v>11838</v>
      </c>
    </row>
    <row r="398" s="2" customFormat="1">
      <c r="A398" s="42"/>
      <c r="B398" s="43"/>
      <c r="C398" s="44"/>
      <c r="D398" s="231" t="s">
        <v>250</v>
      </c>
      <c r="E398" s="44"/>
      <c r="F398" s="232" t="s">
        <v>11839</v>
      </c>
      <c r="G398" s="44"/>
      <c r="H398" s="44"/>
      <c r="I398" s="233"/>
      <c r="J398" s="44"/>
      <c r="K398" s="44"/>
      <c r="L398" s="48"/>
      <c r="M398" s="234"/>
      <c r="N398" s="235"/>
      <c r="O398" s="88"/>
      <c r="P398" s="88"/>
      <c r="Q398" s="88"/>
      <c r="R398" s="88"/>
      <c r="S398" s="88"/>
      <c r="T398" s="89"/>
      <c r="U398" s="42"/>
      <c r="V398" s="42"/>
      <c r="W398" s="42"/>
      <c r="X398" s="42"/>
      <c r="Y398" s="42"/>
      <c r="Z398" s="42"/>
      <c r="AA398" s="42"/>
      <c r="AB398" s="42"/>
      <c r="AC398" s="42"/>
      <c r="AD398" s="42"/>
      <c r="AE398" s="42"/>
      <c r="AT398" s="20" t="s">
        <v>250</v>
      </c>
      <c r="AU398" s="20" t="s">
        <v>93</v>
      </c>
    </row>
    <row r="399" s="13" customFormat="1">
      <c r="A399" s="13"/>
      <c r="B399" s="236"/>
      <c r="C399" s="237"/>
      <c r="D399" s="238" t="s">
        <v>252</v>
      </c>
      <c r="E399" s="239" t="s">
        <v>39</v>
      </c>
      <c r="F399" s="240" t="s">
        <v>11795</v>
      </c>
      <c r="G399" s="237"/>
      <c r="H399" s="239" t="s">
        <v>39</v>
      </c>
      <c r="I399" s="241"/>
      <c r="J399" s="237"/>
      <c r="K399" s="237"/>
      <c r="L399" s="242"/>
      <c r="M399" s="243"/>
      <c r="N399" s="244"/>
      <c r="O399" s="244"/>
      <c r="P399" s="244"/>
      <c r="Q399" s="244"/>
      <c r="R399" s="244"/>
      <c r="S399" s="244"/>
      <c r="T399" s="245"/>
      <c r="U399" s="13"/>
      <c r="V399" s="13"/>
      <c r="W399" s="13"/>
      <c r="X399" s="13"/>
      <c r="Y399" s="13"/>
      <c r="Z399" s="13"/>
      <c r="AA399" s="13"/>
      <c r="AB399" s="13"/>
      <c r="AC399" s="13"/>
      <c r="AD399" s="13"/>
      <c r="AE399" s="13"/>
      <c r="AT399" s="246" t="s">
        <v>252</v>
      </c>
      <c r="AU399" s="246" t="s">
        <v>93</v>
      </c>
      <c r="AV399" s="13" t="s">
        <v>23</v>
      </c>
      <c r="AW399" s="13" t="s">
        <v>46</v>
      </c>
      <c r="AX399" s="13" t="s">
        <v>85</v>
      </c>
      <c r="AY399" s="246" t="s">
        <v>241</v>
      </c>
    </row>
    <row r="400" s="13" customFormat="1">
      <c r="A400" s="13"/>
      <c r="B400" s="236"/>
      <c r="C400" s="237"/>
      <c r="D400" s="238" t="s">
        <v>252</v>
      </c>
      <c r="E400" s="239" t="s">
        <v>39</v>
      </c>
      <c r="F400" s="240" t="s">
        <v>11796</v>
      </c>
      <c r="G400" s="237"/>
      <c r="H400" s="239" t="s">
        <v>39</v>
      </c>
      <c r="I400" s="241"/>
      <c r="J400" s="237"/>
      <c r="K400" s="237"/>
      <c r="L400" s="242"/>
      <c r="M400" s="243"/>
      <c r="N400" s="244"/>
      <c r="O400" s="244"/>
      <c r="P400" s="244"/>
      <c r="Q400" s="244"/>
      <c r="R400" s="244"/>
      <c r="S400" s="244"/>
      <c r="T400" s="245"/>
      <c r="U400" s="13"/>
      <c r="V400" s="13"/>
      <c r="W400" s="13"/>
      <c r="X400" s="13"/>
      <c r="Y400" s="13"/>
      <c r="Z400" s="13"/>
      <c r="AA400" s="13"/>
      <c r="AB400" s="13"/>
      <c r="AC400" s="13"/>
      <c r="AD400" s="13"/>
      <c r="AE400" s="13"/>
      <c r="AT400" s="246" t="s">
        <v>252</v>
      </c>
      <c r="AU400" s="246" t="s">
        <v>93</v>
      </c>
      <c r="AV400" s="13" t="s">
        <v>23</v>
      </c>
      <c r="AW400" s="13" t="s">
        <v>46</v>
      </c>
      <c r="AX400" s="13" t="s">
        <v>85</v>
      </c>
      <c r="AY400" s="246" t="s">
        <v>241</v>
      </c>
    </row>
    <row r="401" s="14" customFormat="1">
      <c r="A401" s="14"/>
      <c r="B401" s="247"/>
      <c r="C401" s="248"/>
      <c r="D401" s="238" t="s">
        <v>252</v>
      </c>
      <c r="E401" s="249" t="s">
        <v>39</v>
      </c>
      <c r="F401" s="250" t="s">
        <v>33</v>
      </c>
      <c r="G401" s="248"/>
      <c r="H401" s="251">
        <v>100</v>
      </c>
      <c r="I401" s="252"/>
      <c r="J401" s="248"/>
      <c r="K401" s="248"/>
      <c r="L401" s="253"/>
      <c r="M401" s="254"/>
      <c r="N401" s="255"/>
      <c r="O401" s="255"/>
      <c r="P401" s="255"/>
      <c r="Q401" s="255"/>
      <c r="R401" s="255"/>
      <c r="S401" s="255"/>
      <c r="T401" s="256"/>
      <c r="U401" s="14"/>
      <c r="V401" s="14"/>
      <c r="W401" s="14"/>
      <c r="X401" s="14"/>
      <c r="Y401" s="14"/>
      <c r="Z401" s="14"/>
      <c r="AA401" s="14"/>
      <c r="AB401" s="14"/>
      <c r="AC401" s="14"/>
      <c r="AD401" s="14"/>
      <c r="AE401" s="14"/>
      <c r="AT401" s="257" t="s">
        <v>252</v>
      </c>
      <c r="AU401" s="257" t="s">
        <v>93</v>
      </c>
      <c r="AV401" s="14" t="s">
        <v>93</v>
      </c>
      <c r="AW401" s="14" t="s">
        <v>46</v>
      </c>
      <c r="AX401" s="14" t="s">
        <v>23</v>
      </c>
      <c r="AY401" s="257" t="s">
        <v>241</v>
      </c>
    </row>
    <row r="402" s="2" customFormat="1" ht="24.15" customHeight="1">
      <c r="A402" s="42"/>
      <c r="B402" s="43"/>
      <c r="C402" s="218" t="s">
        <v>1159</v>
      </c>
      <c r="D402" s="218" t="s">
        <v>243</v>
      </c>
      <c r="E402" s="219" t="s">
        <v>11840</v>
      </c>
      <c r="F402" s="220" t="s">
        <v>11841</v>
      </c>
      <c r="G402" s="221" t="s">
        <v>515</v>
      </c>
      <c r="H402" s="222">
        <v>100</v>
      </c>
      <c r="I402" s="223"/>
      <c r="J402" s="224">
        <f>ROUND(I402*H402,2)</f>
        <v>0</v>
      </c>
      <c r="K402" s="220" t="s">
        <v>247</v>
      </c>
      <c r="L402" s="48"/>
      <c r="M402" s="225" t="s">
        <v>39</v>
      </c>
      <c r="N402" s="226" t="s">
        <v>56</v>
      </c>
      <c r="O402" s="88"/>
      <c r="P402" s="227">
        <f>O402*H402</f>
        <v>0</v>
      </c>
      <c r="Q402" s="227">
        <v>0.10007000000000001</v>
      </c>
      <c r="R402" s="227">
        <f>Q402*H402</f>
        <v>10.007000000000001</v>
      </c>
      <c r="S402" s="227">
        <v>0</v>
      </c>
      <c r="T402" s="228">
        <f>S402*H402</f>
        <v>0</v>
      </c>
      <c r="U402" s="42"/>
      <c r="V402" s="42"/>
      <c r="W402" s="42"/>
      <c r="X402" s="42"/>
      <c r="Y402" s="42"/>
      <c r="Z402" s="42"/>
      <c r="AA402" s="42"/>
      <c r="AB402" s="42"/>
      <c r="AC402" s="42"/>
      <c r="AD402" s="42"/>
      <c r="AE402" s="42"/>
      <c r="AR402" s="229" t="s">
        <v>1094</v>
      </c>
      <c r="AT402" s="229" t="s">
        <v>243</v>
      </c>
      <c r="AU402" s="229" t="s">
        <v>93</v>
      </c>
      <c r="AY402" s="20" t="s">
        <v>241</v>
      </c>
      <c r="BE402" s="230">
        <f>IF(N402="základní",J402,0)</f>
        <v>0</v>
      </c>
      <c r="BF402" s="230">
        <f>IF(N402="snížená",J402,0)</f>
        <v>0</v>
      </c>
      <c r="BG402" s="230">
        <f>IF(N402="zákl. přenesená",J402,0)</f>
        <v>0</v>
      </c>
      <c r="BH402" s="230">
        <f>IF(N402="sníž. přenesená",J402,0)</f>
        <v>0</v>
      </c>
      <c r="BI402" s="230">
        <f>IF(N402="nulová",J402,0)</f>
        <v>0</v>
      </c>
      <c r="BJ402" s="20" t="s">
        <v>23</v>
      </c>
      <c r="BK402" s="230">
        <f>ROUND(I402*H402,2)</f>
        <v>0</v>
      </c>
      <c r="BL402" s="20" t="s">
        <v>1094</v>
      </c>
      <c r="BM402" s="229" t="s">
        <v>11842</v>
      </c>
    </row>
    <row r="403" s="2" customFormat="1">
      <c r="A403" s="42"/>
      <c r="B403" s="43"/>
      <c r="C403" s="44"/>
      <c r="D403" s="231" t="s">
        <v>250</v>
      </c>
      <c r="E403" s="44"/>
      <c r="F403" s="232" t="s">
        <v>11843</v>
      </c>
      <c r="G403" s="44"/>
      <c r="H403" s="44"/>
      <c r="I403" s="233"/>
      <c r="J403" s="44"/>
      <c r="K403" s="44"/>
      <c r="L403" s="48"/>
      <c r="M403" s="234"/>
      <c r="N403" s="235"/>
      <c r="O403" s="88"/>
      <c r="P403" s="88"/>
      <c r="Q403" s="88"/>
      <c r="R403" s="88"/>
      <c r="S403" s="88"/>
      <c r="T403" s="89"/>
      <c r="U403" s="42"/>
      <c r="V403" s="42"/>
      <c r="W403" s="42"/>
      <c r="X403" s="42"/>
      <c r="Y403" s="42"/>
      <c r="Z403" s="42"/>
      <c r="AA403" s="42"/>
      <c r="AB403" s="42"/>
      <c r="AC403" s="42"/>
      <c r="AD403" s="42"/>
      <c r="AE403" s="42"/>
      <c r="AT403" s="20" t="s">
        <v>250</v>
      </c>
      <c r="AU403" s="20" t="s">
        <v>93</v>
      </c>
    </row>
    <row r="404" s="13" customFormat="1">
      <c r="A404" s="13"/>
      <c r="B404" s="236"/>
      <c r="C404" s="237"/>
      <c r="D404" s="238" t="s">
        <v>252</v>
      </c>
      <c r="E404" s="239" t="s">
        <v>39</v>
      </c>
      <c r="F404" s="240" t="s">
        <v>11795</v>
      </c>
      <c r="G404" s="237"/>
      <c r="H404" s="239" t="s">
        <v>39</v>
      </c>
      <c r="I404" s="241"/>
      <c r="J404" s="237"/>
      <c r="K404" s="237"/>
      <c r="L404" s="242"/>
      <c r="M404" s="243"/>
      <c r="N404" s="244"/>
      <c r="O404" s="244"/>
      <c r="P404" s="244"/>
      <c r="Q404" s="244"/>
      <c r="R404" s="244"/>
      <c r="S404" s="244"/>
      <c r="T404" s="245"/>
      <c r="U404" s="13"/>
      <c r="V404" s="13"/>
      <c r="W404" s="13"/>
      <c r="X404" s="13"/>
      <c r="Y404" s="13"/>
      <c r="Z404" s="13"/>
      <c r="AA404" s="13"/>
      <c r="AB404" s="13"/>
      <c r="AC404" s="13"/>
      <c r="AD404" s="13"/>
      <c r="AE404" s="13"/>
      <c r="AT404" s="246" t="s">
        <v>252</v>
      </c>
      <c r="AU404" s="246" t="s">
        <v>93</v>
      </c>
      <c r="AV404" s="13" t="s">
        <v>23</v>
      </c>
      <c r="AW404" s="13" t="s">
        <v>46</v>
      </c>
      <c r="AX404" s="13" t="s">
        <v>85</v>
      </c>
      <c r="AY404" s="246" t="s">
        <v>241</v>
      </c>
    </row>
    <row r="405" s="13" customFormat="1">
      <c r="A405" s="13"/>
      <c r="B405" s="236"/>
      <c r="C405" s="237"/>
      <c r="D405" s="238" t="s">
        <v>252</v>
      </c>
      <c r="E405" s="239" t="s">
        <v>39</v>
      </c>
      <c r="F405" s="240" t="s">
        <v>11796</v>
      </c>
      <c r="G405" s="237"/>
      <c r="H405" s="239" t="s">
        <v>39</v>
      </c>
      <c r="I405" s="241"/>
      <c r="J405" s="237"/>
      <c r="K405" s="237"/>
      <c r="L405" s="242"/>
      <c r="M405" s="243"/>
      <c r="N405" s="244"/>
      <c r="O405" s="244"/>
      <c r="P405" s="244"/>
      <c r="Q405" s="244"/>
      <c r="R405" s="244"/>
      <c r="S405" s="244"/>
      <c r="T405" s="245"/>
      <c r="U405" s="13"/>
      <c r="V405" s="13"/>
      <c r="W405" s="13"/>
      <c r="X405" s="13"/>
      <c r="Y405" s="13"/>
      <c r="Z405" s="13"/>
      <c r="AA405" s="13"/>
      <c r="AB405" s="13"/>
      <c r="AC405" s="13"/>
      <c r="AD405" s="13"/>
      <c r="AE405" s="13"/>
      <c r="AT405" s="246" t="s">
        <v>252</v>
      </c>
      <c r="AU405" s="246" t="s">
        <v>93</v>
      </c>
      <c r="AV405" s="13" t="s">
        <v>23</v>
      </c>
      <c r="AW405" s="13" t="s">
        <v>46</v>
      </c>
      <c r="AX405" s="13" t="s">
        <v>85</v>
      </c>
      <c r="AY405" s="246" t="s">
        <v>241</v>
      </c>
    </row>
    <row r="406" s="14" customFormat="1">
      <c r="A406" s="14"/>
      <c r="B406" s="247"/>
      <c r="C406" s="248"/>
      <c r="D406" s="238" t="s">
        <v>252</v>
      </c>
      <c r="E406" s="249" t="s">
        <v>39</v>
      </c>
      <c r="F406" s="250" t="s">
        <v>33</v>
      </c>
      <c r="G406" s="248"/>
      <c r="H406" s="251">
        <v>100</v>
      </c>
      <c r="I406" s="252"/>
      <c r="J406" s="248"/>
      <c r="K406" s="248"/>
      <c r="L406" s="253"/>
      <c r="M406" s="254"/>
      <c r="N406" s="255"/>
      <c r="O406" s="255"/>
      <c r="P406" s="255"/>
      <c r="Q406" s="255"/>
      <c r="R406" s="255"/>
      <c r="S406" s="255"/>
      <c r="T406" s="256"/>
      <c r="U406" s="14"/>
      <c r="V406" s="14"/>
      <c r="W406" s="14"/>
      <c r="X406" s="14"/>
      <c r="Y406" s="14"/>
      <c r="Z406" s="14"/>
      <c r="AA406" s="14"/>
      <c r="AB406" s="14"/>
      <c r="AC406" s="14"/>
      <c r="AD406" s="14"/>
      <c r="AE406" s="14"/>
      <c r="AT406" s="257" t="s">
        <v>252</v>
      </c>
      <c r="AU406" s="257" t="s">
        <v>93</v>
      </c>
      <c r="AV406" s="14" t="s">
        <v>93</v>
      </c>
      <c r="AW406" s="14" t="s">
        <v>46</v>
      </c>
      <c r="AX406" s="14" t="s">
        <v>23</v>
      </c>
      <c r="AY406" s="257" t="s">
        <v>241</v>
      </c>
    </row>
    <row r="407" s="2" customFormat="1" ht="16.5" customHeight="1">
      <c r="A407" s="42"/>
      <c r="B407" s="43"/>
      <c r="C407" s="218" t="s">
        <v>1168</v>
      </c>
      <c r="D407" s="218" t="s">
        <v>243</v>
      </c>
      <c r="E407" s="219" t="s">
        <v>11844</v>
      </c>
      <c r="F407" s="220" t="s">
        <v>11845</v>
      </c>
      <c r="G407" s="221" t="s">
        <v>430</v>
      </c>
      <c r="H407" s="222">
        <v>10.007</v>
      </c>
      <c r="I407" s="223"/>
      <c r="J407" s="224">
        <f>ROUND(I407*H407,2)</f>
        <v>0</v>
      </c>
      <c r="K407" s="220" t="s">
        <v>247</v>
      </c>
      <c r="L407" s="48"/>
      <c r="M407" s="225" t="s">
        <v>39</v>
      </c>
      <c r="N407" s="226" t="s">
        <v>56</v>
      </c>
      <c r="O407" s="88"/>
      <c r="P407" s="227">
        <f>O407*H407</f>
        <v>0</v>
      </c>
      <c r="Q407" s="227">
        <v>0</v>
      </c>
      <c r="R407" s="227">
        <f>Q407*H407</f>
        <v>0</v>
      </c>
      <c r="S407" s="227">
        <v>0</v>
      </c>
      <c r="T407" s="228">
        <f>S407*H407</f>
        <v>0</v>
      </c>
      <c r="U407" s="42"/>
      <c r="V407" s="42"/>
      <c r="W407" s="42"/>
      <c r="X407" s="42"/>
      <c r="Y407" s="42"/>
      <c r="Z407" s="42"/>
      <c r="AA407" s="42"/>
      <c r="AB407" s="42"/>
      <c r="AC407" s="42"/>
      <c r="AD407" s="42"/>
      <c r="AE407" s="42"/>
      <c r="AR407" s="229" t="s">
        <v>1094</v>
      </c>
      <c r="AT407" s="229" t="s">
        <v>243</v>
      </c>
      <c r="AU407" s="229" t="s">
        <v>93</v>
      </c>
      <c r="AY407" s="20" t="s">
        <v>241</v>
      </c>
      <c r="BE407" s="230">
        <f>IF(N407="základní",J407,0)</f>
        <v>0</v>
      </c>
      <c r="BF407" s="230">
        <f>IF(N407="snížená",J407,0)</f>
        <v>0</v>
      </c>
      <c r="BG407" s="230">
        <f>IF(N407="zákl. přenesená",J407,0)</f>
        <v>0</v>
      </c>
      <c r="BH407" s="230">
        <f>IF(N407="sníž. přenesená",J407,0)</f>
        <v>0</v>
      </c>
      <c r="BI407" s="230">
        <f>IF(N407="nulová",J407,0)</f>
        <v>0</v>
      </c>
      <c r="BJ407" s="20" t="s">
        <v>23</v>
      </c>
      <c r="BK407" s="230">
        <f>ROUND(I407*H407,2)</f>
        <v>0</v>
      </c>
      <c r="BL407" s="20" t="s">
        <v>1094</v>
      </c>
      <c r="BM407" s="229" t="s">
        <v>11846</v>
      </c>
    </row>
    <row r="408" s="2" customFormat="1">
      <c r="A408" s="42"/>
      <c r="B408" s="43"/>
      <c r="C408" s="44"/>
      <c r="D408" s="231" t="s">
        <v>250</v>
      </c>
      <c r="E408" s="44"/>
      <c r="F408" s="232" t="s">
        <v>11847</v>
      </c>
      <c r="G408" s="44"/>
      <c r="H408" s="44"/>
      <c r="I408" s="233"/>
      <c r="J408" s="44"/>
      <c r="K408" s="44"/>
      <c r="L408" s="48"/>
      <c r="M408" s="234"/>
      <c r="N408" s="235"/>
      <c r="O408" s="88"/>
      <c r="P408" s="88"/>
      <c r="Q408" s="88"/>
      <c r="R408" s="88"/>
      <c r="S408" s="88"/>
      <c r="T408" s="89"/>
      <c r="U408" s="42"/>
      <c r="V408" s="42"/>
      <c r="W408" s="42"/>
      <c r="X408" s="42"/>
      <c r="Y408" s="42"/>
      <c r="Z408" s="42"/>
      <c r="AA408" s="42"/>
      <c r="AB408" s="42"/>
      <c r="AC408" s="42"/>
      <c r="AD408" s="42"/>
      <c r="AE408" s="42"/>
      <c r="AT408" s="20" t="s">
        <v>250</v>
      </c>
      <c r="AU408" s="20" t="s">
        <v>93</v>
      </c>
    </row>
    <row r="409" s="12" customFormat="1" ht="25.92" customHeight="1">
      <c r="A409" s="12"/>
      <c r="B409" s="202"/>
      <c r="C409" s="203"/>
      <c r="D409" s="204" t="s">
        <v>84</v>
      </c>
      <c r="E409" s="205" t="s">
        <v>140</v>
      </c>
      <c r="F409" s="205" t="s">
        <v>141</v>
      </c>
      <c r="G409" s="203"/>
      <c r="H409" s="203"/>
      <c r="I409" s="206"/>
      <c r="J409" s="207">
        <f>BK409</f>
        <v>0</v>
      </c>
      <c r="K409" s="203"/>
      <c r="L409" s="208"/>
      <c r="M409" s="209"/>
      <c r="N409" s="210"/>
      <c r="O409" s="210"/>
      <c r="P409" s="211">
        <f>P410</f>
        <v>0</v>
      </c>
      <c r="Q409" s="210"/>
      <c r="R409" s="211">
        <f>R410</f>
        <v>0</v>
      </c>
      <c r="S409" s="210"/>
      <c r="T409" s="212">
        <f>T410</f>
        <v>0</v>
      </c>
      <c r="U409" s="12"/>
      <c r="V409" s="12"/>
      <c r="W409" s="12"/>
      <c r="X409" s="12"/>
      <c r="Y409" s="12"/>
      <c r="Z409" s="12"/>
      <c r="AA409" s="12"/>
      <c r="AB409" s="12"/>
      <c r="AC409" s="12"/>
      <c r="AD409" s="12"/>
      <c r="AE409" s="12"/>
      <c r="AR409" s="213" t="s">
        <v>286</v>
      </c>
      <c r="AT409" s="214" t="s">
        <v>84</v>
      </c>
      <c r="AU409" s="214" t="s">
        <v>85</v>
      </c>
      <c r="AY409" s="213" t="s">
        <v>241</v>
      </c>
      <c r="BK409" s="215">
        <f>BK410</f>
        <v>0</v>
      </c>
    </row>
    <row r="410" s="12" customFormat="1" ht="22.8" customHeight="1">
      <c r="A410" s="12"/>
      <c r="B410" s="202"/>
      <c r="C410" s="203"/>
      <c r="D410" s="204" t="s">
        <v>84</v>
      </c>
      <c r="E410" s="216" t="s">
        <v>8380</v>
      </c>
      <c r="F410" s="216" t="s">
        <v>8381</v>
      </c>
      <c r="G410" s="203"/>
      <c r="H410" s="203"/>
      <c r="I410" s="206"/>
      <c r="J410" s="217">
        <f>BK410</f>
        <v>0</v>
      </c>
      <c r="K410" s="203"/>
      <c r="L410" s="208"/>
      <c r="M410" s="209"/>
      <c r="N410" s="210"/>
      <c r="O410" s="210"/>
      <c r="P410" s="211">
        <f>SUM(P411:P413)</f>
        <v>0</v>
      </c>
      <c r="Q410" s="210"/>
      <c r="R410" s="211">
        <f>SUM(R411:R413)</f>
        <v>0</v>
      </c>
      <c r="S410" s="210"/>
      <c r="T410" s="212">
        <f>SUM(T411:T413)</f>
        <v>0</v>
      </c>
      <c r="U410" s="12"/>
      <c r="V410" s="12"/>
      <c r="W410" s="12"/>
      <c r="X410" s="12"/>
      <c r="Y410" s="12"/>
      <c r="Z410" s="12"/>
      <c r="AA410" s="12"/>
      <c r="AB410" s="12"/>
      <c r="AC410" s="12"/>
      <c r="AD410" s="12"/>
      <c r="AE410" s="12"/>
      <c r="AR410" s="213" t="s">
        <v>286</v>
      </c>
      <c r="AT410" s="214" t="s">
        <v>84</v>
      </c>
      <c r="AU410" s="214" t="s">
        <v>23</v>
      </c>
      <c r="AY410" s="213" t="s">
        <v>241</v>
      </c>
      <c r="BK410" s="215">
        <f>SUM(BK411:BK413)</f>
        <v>0</v>
      </c>
    </row>
    <row r="411" s="2" customFormat="1" ht="16.5" customHeight="1">
      <c r="A411" s="42"/>
      <c r="B411" s="43"/>
      <c r="C411" s="218" t="s">
        <v>1176</v>
      </c>
      <c r="D411" s="218" t="s">
        <v>243</v>
      </c>
      <c r="E411" s="219" t="s">
        <v>11848</v>
      </c>
      <c r="F411" s="220" t="s">
        <v>11849</v>
      </c>
      <c r="G411" s="221" t="s">
        <v>561</v>
      </c>
      <c r="H411" s="222">
        <v>15</v>
      </c>
      <c r="I411" s="223"/>
      <c r="J411" s="224">
        <f>ROUND(I411*H411,2)</f>
        <v>0</v>
      </c>
      <c r="K411" s="220" t="s">
        <v>247</v>
      </c>
      <c r="L411" s="48"/>
      <c r="M411" s="225" t="s">
        <v>39</v>
      </c>
      <c r="N411" s="226" t="s">
        <v>56</v>
      </c>
      <c r="O411" s="88"/>
      <c r="P411" s="227">
        <f>O411*H411</f>
        <v>0</v>
      </c>
      <c r="Q411" s="227">
        <v>0</v>
      </c>
      <c r="R411" s="227">
        <f>Q411*H411</f>
        <v>0</v>
      </c>
      <c r="S411" s="227">
        <v>0</v>
      </c>
      <c r="T411" s="228">
        <f>S411*H411</f>
        <v>0</v>
      </c>
      <c r="U411" s="42"/>
      <c r="V411" s="42"/>
      <c r="W411" s="42"/>
      <c r="X411" s="42"/>
      <c r="Y411" s="42"/>
      <c r="Z411" s="42"/>
      <c r="AA411" s="42"/>
      <c r="AB411" s="42"/>
      <c r="AC411" s="42"/>
      <c r="AD411" s="42"/>
      <c r="AE411" s="42"/>
      <c r="AR411" s="229" t="s">
        <v>8181</v>
      </c>
      <c r="AT411" s="229" t="s">
        <v>243</v>
      </c>
      <c r="AU411" s="229" t="s">
        <v>93</v>
      </c>
      <c r="AY411" s="20" t="s">
        <v>241</v>
      </c>
      <c r="BE411" s="230">
        <f>IF(N411="základní",J411,0)</f>
        <v>0</v>
      </c>
      <c r="BF411" s="230">
        <f>IF(N411="snížená",J411,0)</f>
        <v>0</v>
      </c>
      <c r="BG411" s="230">
        <f>IF(N411="zákl. přenesená",J411,0)</f>
        <v>0</v>
      </c>
      <c r="BH411" s="230">
        <f>IF(N411="sníž. přenesená",J411,0)</f>
        <v>0</v>
      </c>
      <c r="BI411" s="230">
        <f>IF(N411="nulová",J411,0)</f>
        <v>0</v>
      </c>
      <c r="BJ411" s="20" t="s">
        <v>23</v>
      </c>
      <c r="BK411" s="230">
        <f>ROUND(I411*H411,2)</f>
        <v>0</v>
      </c>
      <c r="BL411" s="20" t="s">
        <v>8181</v>
      </c>
      <c r="BM411" s="229" t="s">
        <v>11850</v>
      </c>
    </row>
    <row r="412" s="2" customFormat="1">
      <c r="A412" s="42"/>
      <c r="B412" s="43"/>
      <c r="C412" s="44"/>
      <c r="D412" s="231" t="s">
        <v>250</v>
      </c>
      <c r="E412" s="44"/>
      <c r="F412" s="232" t="s">
        <v>11851</v>
      </c>
      <c r="G412" s="44"/>
      <c r="H412" s="44"/>
      <c r="I412" s="233"/>
      <c r="J412" s="44"/>
      <c r="K412" s="44"/>
      <c r="L412" s="48"/>
      <c r="M412" s="234"/>
      <c r="N412" s="235"/>
      <c r="O412" s="88"/>
      <c r="P412" s="88"/>
      <c r="Q412" s="88"/>
      <c r="R412" s="88"/>
      <c r="S412" s="88"/>
      <c r="T412" s="89"/>
      <c r="U412" s="42"/>
      <c r="V412" s="42"/>
      <c r="W412" s="42"/>
      <c r="X412" s="42"/>
      <c r="Y412" s="42"/>
      <c r="Z412" s="42"/>
      <c r="AA412" s="42"/>
      <c r="AB412" s="42"/>
      <c r="AC412" s="42"/>
      <c r="AD412" s="42"/>
      <c r="AE412" s="42"/>
      <c r="AT412" s="20" t="s">
        <v>250</v>
      </c>
      <c r="AU412" s="20" t="s">
        <v>93</v>
      </c>
    </row>
    <row r="413" s="2" customFormat="1">
      <c r="A413" s="42"/>
      <c r="B413" s="43"/>
      <c r="C413" s="44"/>
      <c r="D413" s="238" t="s">
        <v>3418</v>
      </c>
      <c r="E413" s="44"/>
      <c r="F413" s="290" t="s">
        <v>11852</v>
      </c>
      <c r="G413" s="44"/>
      <c r="H413" s="44"/>
      <c r="I413" s="233"/>
      <c r="J413" s="44"/>
      <c r="K413" s="44"/>
      <c r="L413" s="48"/>
      <c r="M413" s="301"/>
      <c r="N413" s="302"/>
      <c r="O413" s="297"/>
      <c r="P413" s="297"/>
      <c r="Q413" s="297"/>
      <c r="R413" s="297"/>
      <c r="S413" s="297"/>
      <c r="T413" s="303"/>
      <c r="U413" s="42"/>
      <c r="V413" s="42"/>
      <c r="W413" s="42"/>
      <c r="X413" s="42"/>
      <c r="Y413" s="42"/>
      <c r="Z413" s="42"/>
      <c r="AA413" s="42"/>
      <c r="AB413" s="42"/>
      <c r="AC413" s="42"/>
      <c r="AD413" s="42"/>
      <c r="AE413" s="42"/>
      <c r="AT413" s="20" t="s">
        <v>3418</v>
      </c>
      <c r="AU413" s="20" t="s">
        <v>93</v>
      </c>
    </row>
    <row r="414" s="2" customFormat="1" ht="6.96" customHeight="1">
      <c r="A414" s="42"/>
      <c r="B414" s="63"/>
      <c r="C414" s="64"/>
      <c r="D414" s="64"/>
      <c r="E414" s="64"/>
      <c r="F414" s="64"/>
      <c r="G414" s="64"/>
      <c r="H414" s="64"/>
      <c r="I414" s="64"/>
      <c r="J414" s="64"/>
      <c r="K414" s="64"/>
      <c r="L414" s="48"/>
      <c r="M414" s="42"/>
      <c r="O414" s="42"/>
      <c r="P414" s="42"/>
      <c r="Q414" s="42"/>
      <c r="R414" s="42"/>
      <c r="S414" s="42"/>
      <c r="T414" s="42"/>
      <c r="U414" s="42"/>
      <c r="V414" s="42"/>
      <c r="W414" s="42"/>
      <c r="X414" s="42"/>
      <c r="Y414" s="42"/>
      <c r="Z414" s="42"/>
      <c r="AA414" s="42"/>
      <c r="AB414" s="42"/>
      <c r="AC414" s="42"/>
      <c r="AD414" s="42"/>
      <c r="AE414" s="42"/>
    </row>
  </sheetData>
  <sheetProtection sheet="1" autoFilter="0" formatColumns="0" formatRows="0" objects="1" scenarios="1" spinCount="100000" saltValue="qoP6gE0QQrqz5rrqepgK4d6SunHbfHOxidtgxOktWOq4pzVV1xfKKttDjiB6FuIRbQt4ignhXQTQbxrGLjqBsA==" hashValue="ZrQ9P/fWHjMK0WWcVgRmZbLKDLEdK+X1JYLuPg04XZ7O9dLN+RniCJifc1paXEeb0SxDoFzobqWkLKjeU1eqzQ==" algorithmName="SHA-512" password="CC8C"/>
  <autoFilter ref="C93:K413"/>
  <mergeCells count="9">
    <mergeCell ref="E7:H7"/>
    <mergeCell ref="E9:H9"/>
    <mergeCell ref="E18:H18"/>
    <mergeCell ref="E27:H27"/>
    <mergeCell ref="E48:H48"/>
    <mergeCell ref="E50:H50"/>
    <mergeCell ref="E84:H84"/>
    <mergeCell ref="E86:H86"/>
    <mergeCell ref="L2:V2"/>
  </mergeCells>
  <hyperlinks>
    <hyperlink ref="F98" r:id="rId1" display="https://podminky.urs.cz/item/CS_URS_2024_02/113106171"/>
    <hyperlink ref="F109" r:id="rId2" display="https://podminky.urs.cz/item/CS_URS_2024_02/113107222"/>
    <hyperlink ref="F113" r:id="rId3" display="https://podminky.urs.cz/item/CS_URS_2024_02/113107230"/>
    <hyperlink ref="F118" r:id="rId4" display="https://podminky.urs.cz/item/CS_URS_2024_02/113107231"/>
    <hyperlink ref="F123" r:id="rId5" display="https://podminky.urs.cz/item/CS_URS_2024_02/113107323"/>
    <hyperlink ref="F128" r:id="rId6" display="https://podminky.urs.cz/item/CS_URS_2024_02/113154522"/>
    <hyperlink ref="F132" r:id="rId7" display="https://podminky.urs.cz/item/CS_URS_2024_02/113154527"/>
    <hyperlink ref="F136" r:id="rId8" display="https://podminky.urs.cz/item/CS_URS_2024_02/113154528"/>
    <hyperlink ref="F141" r:id="rId9" display="https://podminky.urs.cz/item/CS_URS_2024_02/113202111"/>
    <hyperlink ref="F145" r:id="rId10" display="https://podminky.urs.cz/item/CS_URS_2024_02/121151113"/>
    <hyperlink ref="F147" r:id="rId11" display="https://podminky.urs.cz/item/CS_URS_2024_02/122251104"/>
    <hyperlink ref="F156" r:id="rId12" display="https://podminky.urs.cz/item/CS_URS_2024_02/131213702"/>
    <hyperlink ref="F158" r:id="rId13" display="https://podminky.urs.cz/item/CS_URS_2024_02/162351103"/>
    <hyperlink ref="F165" r:id="rId14" display="https://podminky.urs.cz/item/CS_URS_2024_02/162751117"/>
    <hyperlink ref="F168" r:id="rId15" display="https://podminky.urs.cz/item/CS_URS_2024_02/162751119"/>
    <hyperlink ref="F171" r:id="rId16" display="https://podminky.urs.cz/item/CS_URS_2024_02/167151101"/>
    <hyperlink ref="F175" r:id="rId17" display="https://podminky.urs.cz/item/CS_URS_2024_02/171151103"/>
    <hyperlink ref="F191" r:id="rId18" display="https://podminky.urs.cz/item/CS_URS_2024_02/171201231"/>
    <hyperlink ref="F194" r:id="rId19" display="https://podminky.urs.cz/item/CS_URS_2024_02/171251201"/>
    <hyperlink ref="F204" r:id="rId20" display="https://podminky.urs.cz/item/CS_URS_2024_02/181351105"/>
    <hyperlink ref="F209" r:id="rId21" display="https://podminky.urs.cz/item/CS_URS_2024_02/181351113"/>
    <hyperlink ref="F216" r:id="rId22" display="https://podminky.urs.cz/item/CS_URS_2024_02/181411131"/>
    <hyperlink ref="F221" r:id="rId23" display="https://podminky.urs.cz/item/CS_URS_2024_02/181951112"/>
    <hyperlink ref="F231" r:id="rId24" display="https://podminky.urs.cz/item/CS_URS_2024_02/274313811"/>
    <hyperlink ref="F236" r:id="rId25" display="https://podminky.urs.cz/item/CS_URS_2024_02/564851011"/>
    <hyperlink ref="F240" r:id="rId26" display="https://podminky.urs.cz/item/CS_URS_2024_02/564861111"/>
    <hyperlink ref="F244" r:id="rId27" display="https://podminky.urs.cz/item/CS_URS_2024_02/566901132"/>
    <hyperlink ref="F251" r:id="rId28" display="https://podminky.urs.cz/item/CS_URS_2024_02/566901161"/>
    <hyperlink ref="F257" r:id="rId29" display="https://podminky.urs.cz/item/CS_URS_2024_02/572340111"/>
    <hyperlink ref="F262" r:id="rId30" display="https://podminky.urs.cz/item/CS_URS_2024_02/573111113"/>
    <hyperlink ref="F266" r:id="rId31" display="https://podminky.urs.cz/item/CS_URS_2024_02/573211109"/>
    <hyperlink ref="F270" r:id="rId32" display="https://podminky.urs.cz/item/CS_URS_2024_02/596211212"/>
    <hyperlink ref="F277" r:id="rId33" display="https://podminky.urs.cz/item/CS_URS_2024_02/637211124"/>
    <hyperlink ref="F283" r:id="rId34" display="https://podminky.urs.cz/item/CS_URS_2024_02/916131213"/>
    <hyperlink ref="F287" r:id="rId35" display="https://podminky.urs.cz/item/CS_URS_2024_02/916231213"/>
    <hyperlink ref="F291" r:id="rId36" display="https://podminky.urs.cz/item/CS_URS_2024_02/916991121"/>
    <hyperlink ref="F296" r:id="rId37" display="https://podminky.urs.cz/item/CS_URS_2024_02/919732211"/>
    <hyperlink ref="F301" r:id="rId38" display="https://podminky.urs.cz/item/CS_URS_2024_02/919735112"/>
    <hyperlink ref="F307" r:id="rId39" display="https://podminky.urs.cz/item/CS_URS_2024_02/963022819"/>
    <hyperlink ref="F313" r:id="rId40" display="https://podminky.urs.cz/item/CS_URS_2024_02/965081523"/>
    <hyperlink ref="F318" r:id="rId41" display="https://podminky.urs.cz/item/CS_URS_2024_02/979024443"/>
    <hyperlink ref="F320" r:id="rId42" display="https://podminky.urs.cz/item/CS_URS_2024_02/979054451"/>
    <hyperlink ref="F322" r:id="rId43" display="https://podminky.urs.cz/item/CS_URS_2024_02/981511114"/>
    <hyperlink ref="F327" r:id="rId44" display="https://podminky.urs.cz/item/CS_URS_2024_02/997013602"/>
    <hyperlink ref="F329" r:id="rId45" display="https://podminky.urs.cz/item/CS_URS_2024_02/997013631"/>
    <hyperlink ref="F331" r:id="rId46" display="https://podminky.urs.cz/item/CS_URS_2024_02/997221561"/>
    <hyperlink ref="F333" r:id="rId47" display="https://podminky.urs.cz/item/CS_URS_2024_02/997221569"/>
    <hyperlink ref="F340" r:id="rId48" display="https://podminky.urs.cz/item/CS_URS_2024_02/997221611"/>
    <hyperlink ref="F342" r:id="rId49" display="https://podminky.urs.cz/item/CS_URS_2024_02/997221861"/>
    <hyperlink ref="F345" r:id="rId50" display="https://podminky.urs.cz/item/CS_URS_2024_02/997221873"/>
    <hyperlink ref="F348" r:id="rId51" display="https://podminky.urs.cz/item/CS_URS_2024_02/997221875"/>
    <hyperlink ref="F352" r:id="rId52" display="https://podminky.urs.cz/item/CS_URS_2024_02/998223011"/>
    <hyperlink ref="F356" r:id="rId53" display="https://podminky.urs.cz/item/CS_URS_2024_02/741110314"/>
    <hyperlink ref="F363" r:id="rId54" display="https://podminky.urs.cz/item/CS_URS_2024_02/998741111"/>
    <hyperlink ref="F366" r:id="rId55" display="https://podminky.urs.cz/item/CS_URS_2024_02/767223222"/>
    <hyperlink ref="F372" r:id="rId56" display="https://podminky.urs.cz/item/CS_URS_2024_02/998767121"/>
    <hyperlink ref="F376" r:id="rId57" display="https://podminky.urs.cz/item/CS_URS_2024_02/460161142"/>
    <hyperlink ref="F381" r:id="rId58" display="https://podminky.urs.cz/item/CS_URS_2024_02/460341113"/>
    <hyperlink ref="F386" r:id="rId59" display="https://podminky.urs.cz/item/CS_URS_2024_02/460341121"/>
    <hyperlink ref="F392" r:id="rId60" display="https://podminky.urs.cz/item/CS_URS_2024_02/460361121"/>
    <hyperlink ref="F398" r:id="rId61" display="https://podminky.urs.cz/item/CS_URS_2024_02/460431152"/>
    <hyperlink ref="F403" r:id="rId62" display="https://podminky.urs.cz/item/CS_URS_2024_02/460661511"/>
    <hyperlink ref="F408" r:id="rId63" display="https://podminky.urs.cz/item/CS_URS_2024_02/469981111"/>
    <hyperlink ref="F412" r:id="rId64" display="https://podminky.urs.cz/item/CS_URS_2024_02/043154000"/>
  </hyperlinks>
  <pageMargins left="0.39375" right="0.39375" top="0.39375" bottom="0.39375" header="0" footer="0"/>
  <pageSetup paperSize="9" orientation="landscape" blackAndWhite="1" fitToHeight="100"/>
  <headerFooter>
    <oddFooter>&amp;CStrana &amp;P z &amp;N</oddFooter>
  </headerFooter>
  <drawing r:id="rId65"/>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139</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s="2" customFormat="1" ht="12" customHeight="1">
      <c r="A8" s="42"/>
      <c r="B8" s="48"/>
      <c r="C8" s="42"/>
      <c r="D8" s="148" t="s">
        <v>162</v>
      </c>
      <c r="E8" s="42"/>
      <c r="F8" s="42"/>
      <c r="G8" s="42"/>
      <c r="H8" s="42"/>
      <c r="I8" s="42"/>
      <c r="J8" s="42"/>
      <c r="K8" s="42"/>
      <c r="L8" s="150"/>
      <c r="S8" s="42"/>
      <c r="T8" s="42"/>
      <c r="U8" s="42"/>
      <c r="V8" s="42"/>
      <c r="W8" s="42"/>
      <c r="X8" s="42"/>
      <c r="Y8" s="42"/>
      <c r="Z8" s="42"/>
      <c r="AA8" s="42"/>
      <c r="AB8" s="42"/>
      <c r="AC8" s="42"/>
      <c r="AD8" s="42"/>
      <c r="AE8" s="42"/>
    </row>
    <row r="9" s="2" customFormat="1" ht="16.5" customHeight="1">
      <c r="A9" s="42"/>
      <c r="B9" s="48"/>
      <c r="C9" s="42"/>
      <c r="D9" s="42"/>
      <c r="E9" s="151" t="s">
        <v>11853</v>
      </c>
      <c r="F9" s="42"/>
      <c r="G9" s="42"/>
      <c r="H9" s="42"/>
      <c r="I9" s="42"/>
      <c r="J9" s="42"/>
      <c r="K9" s="42"/>
      <c r="L9" s="150"/>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row>
    <row r="11" s="2" customFormat="1" ht="12" customHeight="1">
      <c r="A11" s="42"/>
      <c r="B11" s="48"/>
      <c r="C11" s="42"/>
      <c r="D11" s="148" t="s">
        <v>19</v>
      </c>
      <c r="E11" s="42"/>
      <c r="F11" s="137" t="s">
        <v>39</v>
      </c>
      <c r="G11" s="42"/>
      <c r="H11" s="42"/>
      <c r="I11" s="148" t="s">
        <v>21</v>
      </c>
      <c r="J11" s="137" t="s">
        <v>39</v>
      </c>
      <c r="K11" s="42"/>
      <c r="L11" s="150"/>
      <c r="S11" s="42"/>
      <c r="T11" s="42"/>
      <c r="U11" s="42"/>
      <c r="V11" s="42"/>
      <c r="W11" s="42"/>
      <c r="X11" s="42"/>
      <c r="Y11" s="42"/>
      <c r="Z11" s="42"/>
      <c r="AA11" s="42"/>
      <c r="AB11" s="42"/>
      <c r="AC11" s="42"/>
      <c r="AD11" s="42"/>
      <c r="AE11" s="42"/>
    </row>
    <row r="12" s="2" customFormat="1" ht="12" customHeight="1">
      <c r="A12" s="42"/>
      <c r="B12" s="48"/>
      <c r="C12" s="42"/>
      <c r="D12" s="148" t="s">
        <v>24</v>
      </c>
      <c r="E12" s="42"/>
      <c r="F12" s="137" t="s">
        <v>25</v>
      </c>
      <c r="G12" s="42"/>
      <c r="H12" s="42"/>
      <c r="I12" s="148" t="s">
        <v>26</v>
      </c>
      <c r="J12" s="152" t="str">
        <f>'Rekapitulace stavby'!AN8</f>
        <v>29. 10. 2024</v>
      </c>
      <c r="K12" s="42"/>
      <c r="L12" s="150"/>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row>
    <row r="14" s="2" customFormat="1" ht="12" customHeight="1">
      <c r="A14" s="42"/>
      <c r="B14" s="48"/>
      <c r="C14" s="42"/>
      <c r="D14" s="148" t="s">
        <v>34</v>
      </c>
      <c r="E14" s="42"/>
      <c r="F14" s="42"/>
      <c r="G14" s="42"/>
      <c r="H14" s="42"/>
      <c r="I14" s="148" t="s">
        <v>35</v>
      </c>
      <c r="J14" s="137" t="s">
        <v>36</v>
      </c>
      <c r="K14" s="42"/>
      <c r="L14" s="150"/>
      <c r="S14" s="42"/>
      <c r="T14" s="42"/>
      <c r="U14" s="42"/>
      <c r="V14" s="42"/>
      <c r="W14" s="42"/>
      <c r="X14" s="42"/>
      <c r="Y14" s="42"/>
      <c r="Z14" s="42"/>
      <c r="AA14" s="42"/>
      <c r="AB14" s="42"/>
      <c r="AC14" s="42"/>
      <c r="AD14" s="42"/>
      <c r="AE14" s="42"/>
    </row>
    <row r="15" s="2" customFormat="1" ht="18" customHeight="1">
      <c r="A15" s="42"/>
      <c r="B15" s="48"/>
      <c r="C15" s="42"/>
      <c r="D15" s="42"/>
      <c r="E15" s="137" t="s">
        <v>37</v>
      </c>
      <c r="F15" s="42"/>
      <c r="G15" s="42"/>
      <c r="H15" s="42"/>
      <c r="I15" s="148" t="s">
        <v>38</v>
      </c>
      <c r="J15" s="137" t="s">
        <v>39</v>
      </c>
      <c r="K15" s="42"/>
      <c r="L15" s="150"/>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40</v>
      </c>
      <c r="E17" s="42"/>
      <c r="F17" s="42"/>
      <c r="G17" s="42"/>
      <c r="H17" s="42"/>
      <c r="I17" s="148" t="s">
        <v>35</v>
      </c>
      <c r="J17" s="36"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8" t="s">
        <v>38</v>
      </c>
      <c r="J18" s="36"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42</v>
      </c>
      <c r="E20" s="42"/>
      <c r="F20" s="42"/>
      <c r="G20" s="42"/>
      <c r="H20" s="42"/>
      <c r="I20" s="148" t="s">
        <v>35</v>
      </c>
      <c r="J20" s="137" t="s">
        <v>43</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44</v>
      </c>
      <c r="F21" s="42"/>
      <c r="G21" s="42"/>
      <c r="H21" s="42"/>
      <c r="I21" s="148" t="s">
        <v>38</v>
      </c>
      <c r="J21" s="137" t="s">
        <v>45</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47</v>
      </c>
      <c r="E23" s="42"/>
      <c r="F23" s="42"/>
      <c r="G23" s="42"/>
      <c r="H23" s="42"/>
      <c r="I23" s="148" t="s">
        <v>35</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38</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49</v>
      </c>
      <c r="E26" s="42"/>
      <c r="F26" s="42"/>
      <c r="G26" s="42"/>
      <c r="H26" s="42"/>
      <c r="I26" s="42"/>
      <c r="J26" s="42"/>
      <c r="K26" s="42"/>
      <c r="L26" s="150"/>
      <c r="S26" s="42"/>
      <c r="T26" s="42"/>
      <c r="U26" s="42"/>
      <c r="V26" s="42"/>
      <c r="W26" s="42"/>
      <c r="X26" s="42"/>
      <c r="Y26" s="42"/>
      <c r="Z26" s="42"/>
      <c r="AA26" s="42"/>
      <c r="AB26" s="42"/>
      <c r="AC26" s="42"/>
      <c r="AD26" s="42"/>
      <c r="AE26" s="42"/>
    </row>
    <row r="27" s="8" customFormat="1" ht="47.25" customHeight="1">
      <c r="A27" s="153"/>
      <c r="B27" s="154"/>
      <c r="C27" s="153"/>
      <c r="D27" s="153"/>
      <c r="E27" s="155" t="s">
        <v>50</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51</v>
      </c>
      <c r="E30" s="42"/>
      <c r="F30" s="42"/>
      <c r="G30" s="42"/>
      <c r="H30" s="42"/>
      <c r="I30" s="42"/>
      <c r="J30" s="159">
        <f>ROUND(J88,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53</v>
      </c>
      <c r="G32" s="42"/>
      <c r="H32" s="42"/>
      <c r="I32" s="160" t="s">
        <v>52</v>
      </c>
      <c r="J32" s="160" t="s">
        <v>54</v>
      </c>
      <c r="K32" s="42"/>
      <c r="L32" s="150"/>
      <c r="S32" s="42"/>
      <c r="T32" s="42"/>
      <c r="U32" s="42"/>
      <c r="V32" s="42"/>
      <c r="W32" s="42"/>
      <c r="X32" s="42"/>
      <c r="Y32" s="42"/>
      <c r="Z32" s="42"/>
      <c r="AA32" s="42"/>
      <c r="AB32" s="42"/>
      <c r="AC32" s="42"/>
      <c r="AD32" s="42"/>
      <c r="AE32" s="42"/>
    </row>
    <row r="33" s="2" customFormat="1" ht="14.4" customHeight="1">
      <c r="A33" s="42"/>
      <c r="B33" s="48"/>
      <c r="C33" s="42"/>
      <c r="D33" s="161" t="s">
        <v>55</v>
      </c>
      <c r="E33" s="148" t="s">
        <v>56</v>
      </c>
      <c r="F33" s="162">
        <f>ROUND((SUM(BE88:BE420)),  2)</f>
        <v>0</v>
      </c>
      <c r="G33" s="42"/>
      <c r="H33" s="42"/>
      <c r="I33" s="163">
        <v>0.20999999999999999</v>
      </c>
      <c r="J33" s="162">
        <f>ROUND(((SUM(BE88:BE420))*I33),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57</v>
      </c>
      <c r="F34" s="162">
        <f>ROUND((SUM(BF88:BF420)),  2)</f>
        <v>0</v>
      </c>
      <c r="G34" s="42"/>
      <c r="H34" s="42"/>
      <c r="I34" s="163">
        <v>0.12</v>
      </c>
      <c r="J34" s="162">
        <f>ROUND(((SUM(BF88:BF420))*I34),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58</v>
      </c>
      <c r="F35" s="162">
        <f>ROUND((SUM(BG88:BG420)),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59</v>
      </c>
      <c r="F36" s="162">
        <f>ROUND((SUM(BH88:BH420)),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60</v>
      </c>
      <c r="F37" s="162">
        <f>ROUND((SUM(BI88:BI420)),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61</v>
      </c>
      <c r="E39" s="166"/>
      <c r="F39" s="166"/>
      <c r="G39" s="167" t="s">
        <v>62</v>
      </c>
      <c r="H39" s="168" t="s">
        <v>63</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6" t="s">
        <v>181</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SŠ a ZŠ Beroun</v>
      </c>
      <c r="F48" s="35"/>
      <c r="G48" s="35"/>
      <c r="H48" s="35"/>
      <c r="I48" s="44"/>
      <c r="J48" s="44"/>
      <c r="K48" s="44"/>
      <c r="L48" s="150"/>
      <c r="S48" s="42"/>
      <c r="T48" s="42"/>
      <c r="U48" s="42"/>
      <c r="V48" s="42"/>
      <c r="W48" s="42"/>
      <c r="X48" s="42"/>
      <c r="Y48" s="42"/>
      <c r="Z48" s="42"/>
      <c r="AA48" s="42"/>
      <c r="AB48" s="42"/>
      <c r="AC48" s="42"/>
      <c r="AD48" s="42"/>
      <c r="AE48" s="42"/>
    </row>
    <row r="49" s="2" customFormat="1" ht="12" customHeight="1">
      <c r="A49" s="42"/>
      <c r="B49" s="43"/>
      <c r="C49" s="35" t="s">
        <v>162</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IO.02 - Přeložka jednotné areálové kanalizace</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5" t="s">
        <v>24</v>
      </c>
      <c r="D52" s="44"/>
      <c r="E52" s="44"/>
      <c r="F52" s="30" t="str">
        <f>F12</f>
        <v>Karla Čapka 1457, 266 01 Beroun</v>
      </c>
      <c r="G52" s="44"/>
      <c r="H52" s="44"/>
      <c r="I52" s="35" t="s">
        <v>26</v>
      </c>
      <c r="J52" s="76" t="str">
        <f>IF(J12="","",J12)</f>
        <v>29. 10. 2024</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5" t="s">
        <v>34</v>
      </c>
      <c r="D54" s="44"/>
      <c r="E54" s="44"/>
      <c r="F54" s="30" t="str">
        <f>E15</f>
        <v>Střední škola a Základní škola Beroun, p.o.</v>
      </c>
      <c r="G54" s="44"/>
      <c r="H54" s="44"/>
      <c r="I54" s="35" t="s">
        <v>42</v>
      </c>
      <c r="J54" s="40" t="str">
        <f>E21</f>
        <v>DPU REVIT s.r.o.</v>
      </c>
      <c r="K54" s="44"/>
      <c r="L54" s="150"/>
      <c r="S54" s="42"/>
      <c r="T54" s="42"/>
      <c r="U54" s="42"/>
      <c r="V54" s="42"/>
      <c r="W54" s="42"/>
      <c r="X54" s="42"/>
      <c r="Y54" s="42"/>
      <c r="Z54" s="42"/>
      <c r="AA54" s="42"/>
      <c r="AB54" s="42"/>
      <c r="AC54" s="42"/>
      <c r="AD54" s="42"/>
      <c r="AE54" s="42"/>
    </row>
    <row r="55" s="2" customFormat="1" ht="15.15" customHeight="1">
      <c r="A55" s="42"/>
      <c r="B55" s="43"/>
      <c r="C55" s="35" t="s">
        <v>40</v>
      </c>
      <c r="D55" s="44"/>
      <c r="E55" s="44"/>
      <c r="F55" s="30" t="str">
        <f>IF(E18="","",E18)</f>
        <v>Vyplň údaj</v>
      </c>
      <c r="G55" s="44"/>
      <c r="H55" s="44"/>
      <c r="I55" s="35" t="s">
        <v>47</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182</v>
      </c>
      <c r="D57" s="177"/>
      <c r="E57" s="177"/>
      <c r="F57" s="177"/>
      <c r="G57" s="177"/>
      <c r="H57" s="177"/>
      <c r="I57" s="177"/>
      <c r="J57" s="178" t="s">
        <v>183</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83</v>
      </c>
      <c r="D59" s="44"/>
      <c r="E59" s="44"/>
      <c r="F59" s="44"/>
      <c r="G59" s="44"/>
      <c r="H59" s="44"/>
      <c r="I59" s="44"/>
      <c r="J59" s="106">
        <f>J88</f>
        <v>0</v>
      </c>
      <c r="K59" s="44"/>
      <c r="L59" s="150"/>
      <c r="S59" s="42"/>
      <c r="T59" s="42"/>
      <c r="U59" s="42"/>
      <c r="V59" s="42"/>
      <c r="W59" s="42"/>
      <c r="X59" s="42"/>
      <c r="Y59" s="42"/>
      <c r="Z59" s="42"/>
      <c r="AA59" s="42"/>
      <c r="AB59" s="42"/>
      <c r="AC59" s="42"/>
      <c r="AD59" s="42"/>
      <c r="AE59" s="42"/>
      <c r="AU59" s="20" t="s">
        <v>184</v>
      </c>
    </row>
    <row r="60" s="9" customFormat="1" ht="24.96" customHeight="1">
      <c r="A60" s="9"/>
      <c r="B60" s="180"/>
      <c r="C60" s="181"/>
      <c r="D60" s="182" t="s">
        <v>185</v>
      </c>
      <c r="E60" s="183"/>
      <c r="F60" s="183"/>
      <c r="G60" s="183"/>
      <c r="H60" s="183"/>
      <c r="I60" s="183"/>
      <c r="J60" s="184">
        <f>J89</f>
        <v>0</v>
      </c>
      <c r="K60" s="181"/>
      <c r="L60" s="185"/>
      <c r="S60" s="9"/>
      <c r="T60" s="9"/>
      <c r="U60" s="9"/>
      <c r="V60" s="9"/>
      <c r="W60" s="9"/>
      <c r="X60" s="9"/>
      <c r="Y60" s="9"/>
      <c r="Z60" s="9"/>
      <c r="AA60" s="9"/>
      <c r="AB60" s="9"/>
      <c r="AC60" s="9"/>
      <c r="AD60" s="9"/>
      <c r="AE60" s="9"/>
    </row>
    <row r="61" s="10" customFormat="1" ht="19.92" customHeight="1">
      <c r="A61" s="10"/>
      <c r="B61" s="186"/>
      <c r="C61" s="129"/>
      <c r="D61" s="187" t="s">
        <v>186</v>
      </c>
      <c r="E61" s="188"/>
      <c r="F61" s="188"/>
      <c r="G61" s="188"/>
      <c r="H61" s="188"/>
      <c r="I61" s="188"/>
      <c r="J61" s="189">
        <f>J90</f>
        <v>0</v>
      </c>
      <c r="K61" s="129"/>
      <c r="L61" s="190"/>
      <c r="S61" s="10"/>
      <c r="T61" s="10"/>
      <c r="U61" s="10"/>
      <c r="V61" s="10"/>
      <c r="W61" s="10"/>
      <c r="X61" s="10"/>
      <c r="Y61" s="10"/>
      <c r="Z61" s="10"/>
      <c r="AA61" s="10"/>
      <c r="AB61" s="10"/>
      <c r="AC61" s="10"/>
      <c r="AD61" s="10"/>
      <c r="AE61" s="10"/>
    </row>
    <row r="62" s="10" customFormat="1" ht="19.92" customHeight="1">
      <c r="A62" s="10"/>
      <c r="B62" s="186"/>
      <c r="C62" s="129"/>
      <c r="D62" s="187" t="s">
        <v>187</v>
      </c>
      <c r="E62" s="188"/>
      <c r="F62" s="188"/>
      <c r="G62" s="188"/>
      <c r="H62" s="188"/>
      <c r="I62" s="188"/>
      <c r="J62" s="189">
        <f>J216</f>
        <v>0</v>
      </c>
      <c r="K62" s="129"/>
      <c r="L62" s="190"/>
      <c r="S62" s="10"/>
      <c r="T62" s="10"/>
      <c r="U62" s="10"/>
      <c r="V62" s="10"/>
      <c r="W62" s="10"/>
      <c r="X62" s="10"/>
      <c r="Y62" s="10"/>
      <c r="Z62" s="10"/>
      <c r="AA62" s="10"/>
      <c r="AB62" s="10"/>
      <c r="AC62" s="10"/>
      <c r="AD62" s="10"/>
      <c r="AE62" s="10"/>
    </row>
    <row r="63" s="10" customFormat="1" ht="19.92" customHeight="1">
      <c r="A63" s="10"/>
      <c r="B63" s="186"/>
      <c r="C63" s="129"/>
      <c r="D63" s="187" t="s">
        <v>189</v>
      </c>
      <c r="E63" s="188"/>
      <c r="F63" s="188"/>
      <c r="G63" s="188"/>
      <c r="H63" s="188"/>
      <c r="I63" s="188"/>
      <c r="J63" s="189">
        <f>J223</f>
        <v>0</v>
      </c>
      <c r="K63" s="129"/>
      <c r="L63" s="190"/>
      <c r="S63" s="10"/>
      <c r="T63" s="10"/>
      <c r="U63" s="10"/>
      <c r="V63" s="10"/>
      <c r="W63" s="10"/>
      <c r="X63" s="10"/>
      <c r="Y63" s="10"/>
      <c r="Z63" s="10"/>
      <c r="AA63" s="10"/>
      <c r="AB63" s="10"/>
      <c r="AC63" s="10"/>
      <c r="AD63" s="10"/>
      <c r="AE63" s="10"/>
    </row>
    <row r="64" s="10" customFormat="1" ht="19.92" customHeight="1">
      <c r="A64" s="10"/>
      <c r="B64" s="186"/>
      <c r="C64" s="129"/>
      <c r="D64" s="187" t="s">
        <v>195</v>
      </c>
      <c r="E64" s="188"/>
      <c r="F64" s="188"/>
      <c r="G64" s="188"/>
      <c r="H64" s="188"/>
      <c r="I64" s="188"/>
      <c r="J64" s="189">
        <f>J231</f>
        <v>0</v>
      </c>
      <c r="K64" s="129"/>
      <c r="L64" s="190"/>
      <c r="S64" s="10"/>
      <c r="T64" s="10"/>
      <c r="U64" s="10"/>
      <c r="V64" s="10"/>
      <c r="W64" s="10"/>
      <c r="X64" s="10"/>
      <c r="Y64" s="10"/>
      <c r="Z64" s="10"/>
      <c r="AA64" s="10"/>
      <c r="AB64" s="10"/>
      <c r="AC64" s="10"/>
      <c r="AD64" s="10"/>
      <c r="AE64" s="10"/>
    </row>
    <row r="65" s="10" customFormat="1" ht="19.92" customHeight="1">
      <c r="A65" s="10"/>
      <c r="B65" s="186"/>
      <c r="C65" s="129"/>
      <c r="D65" s="187" t="s">
        <v>197</v>
      </c>
      <c r="E65" s="188"/>
      <c r="F65" s="188"/>
      <c r="G65" s="188"/>
      <c r="H65" s="188"/>
      <c r="I65" s="188"/>
      <c r="J65" s="189">
        <f>J404</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198</v>
      </c>
      <c r="E66" s="188"/>
      <c r="F66" s="188"/>
      <c r="G66" s="188"/>
      <c r="H66" s="188"/>
      <c r="I66" s="188"/>
      <c r="J66" s="189">
        <f>J414</f>
        <v>0</v>
      </c>
      <c r="K66" s="129"/>
      <c r="L66" s="190"/>
      <c r="S66" s="10"/>
      <c r="T66" s="10"/>
      <c r="U66" s="10"/>
      <c r="V66" s="10"/>
      <c r="W66" s="10"/>
      <c r="X66" s="10"/>
      <c r="Y66" s="10"/>
      <c r="Z66" s="10"/>
      <c r="AA66" s="10"/>
      <c r="AB66" s="10"/>
      <c r="AC66" s="10"/>
      <c r="AD66" s="10"/>
      <c r="AE66" s="10"/>
    </row>
    <row r="67" s="9" customFormat="1" ht="24.96" customHeight="1">
      <c r="A67" s="9"/>
      <c r="B67" s="180"/>
      <c r="C67" s="181"/>
      <c r="D67" s="182" t="s">
        <v>199</v>
      </c>
      <c r="E67" s="183"/>
      <c r="F67" s="183"/>
      <c r="G67" s="183"/>
      <c r="H67" s="183"/>
      <c r="I67" s="183"/>
      <c r="J67" s="184">
        <f>J417</f>
        <v>0</v>
      </c>
      <c r="K67" s="181"/>
      <c r="L67" s="185"/>
      <c r="S67" s="9"/>
      <c r="T67" s="9"/>
      <c r="U67" s="9"/>
      <c r="V67" s="9"/>
      <c r="W67" s="9"/>
      <c r="X67" s="9"/>
      <c r="Y67" s="9"/>
      <c r="Z67" s="9"/>
      <c r="AA67" s="9"/>
      <c r="AB67" s="9"/>
      <c r="AC67" s="9"/>
      <c r="AD67" s="9"/>
      <c r="AE67" s="9"/>
    </row>
    <row r="68" s="10" customFormat="1" ht="19.92" customHeight="1">
      <c r="A68" s="10"/>
      <c r="B68" s="186"/>
      <c r="C68" s="129"/>
      <c r="D68" s="187" t="s">
        <v>204</v>
      </c>
      <c r="E68" s="188"/>
      <c r="F68" s="188"/>
      <c r="G68" s="188"/>
      <c r="H68" s="188"/>
      <c r="I68" s="188"/>
      <c r="J68" s="189">
        <f>J418</f>
        <v>0</v>
      </c>
      <c r="K68" s="129"/>
      <c r="L68" s="190"/>
      <c r="S68" s="10"/>
      <c r="T68" s="10"/>
      <c r="U68" s="10"/>
      <c r="V68" s="10"/>
      <c r="W68" s="10"/>
      <c r="X68" s="10"/>
      <c r="Y68" s="10"/>
      <c r="Z68" s="10"/>
      <c r="AA68" s="10"/>
      <c r="AB68" s="10"/>
      <c r="AC68" s="10"/>
      <c r="AD68" s="10"/>
      <c r="AE68" s="10"/>
    </row>
    <row r="69" s="2" customFormat="1" ht="21.84" customHeight="1">
      <c r="A69" s="42"/>
      <c r="B69" s="43"/>
      <c r="C69" s="44"/>
      <c r="D69" s="44"/>
      <c r="E69" s="44"/>
      <c r="F69" s="44"/>
      <c r="G69" s="44"/>
      <c r="H69" s="44"/>
      <c r="I69" s="44"/>
      <c r="J69" s="44"/>
      <c r="K69" s="44"/>
      <c r="L69" s="150"/>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50"/>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50"/>
      <c r="S74" s="42"/>
      <c r="T74" s="42"/>
      <c r="U74" s="42"/>
      <c r="V74" s="42"/>
      <c r="W74" s="42"/>
      <c r="X74" s="42"/>
      <c r="Y74" s="42"/>
      <c r="Z74" s="42"/>
      <c r="AA74" s="42"/>
      <c r="AB74" s="42"/>
      <c r="AC74" s="42"/>
      <c r="AD74" s="42"/>
      <c r="AE74" s="42"/>
    </row>
    <row r="75" s="2" customFormat="1" ht="24.96" customHeight="1">
      <c r="A75" s="42"/>
      <c r="B75" s="43"/>
      <c r="C75" s="26" t="s">
        <v>226</v>
      </c>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6.5" customHeight="1">
      <c r="A78" s="42"/>
      <c r="B78" s="43"/>
      <c r="C78" s="44"/>
      <c r="D78" s="44"/>
      <c r="E78" s="175" t="str">
        <f>E7</f>
        <v>SŠ a ZŠ Beroun</v>
      </c>
      <c r="F78" s="35"/>
      <c r="G78" s="35"/>
      <c r="H78" s="35"/>
      <c r="I78" s="44"/>
      <c r="J78" s="44"/>
      <c r="K78" s="44"/>
      <c r="L78" s="150"/>
      <c r="S78" s="42"/>
      <c r="T78" s="42"/>
      <c r="U78" s="42"/>
      <c r="V78" s="42"/>
      <c r="W78" s="42"/>
      <c r="X78" s="42"/>
      <c r="Y78" s="42"/>
      <c r="Z78" s="42"/>
      <c r="AA78" s="42"/>
      <c r="AB78" s="42"/>
      <c r="AC78" s="42"/>
      <c r="AD78" s="42"/>
      <c r="AE78" s="42"/>
    </row>
    <row r="79" s="2" customFormat="1" ht="12" customHeight="1">
      <c r="A79" s="42"/>
      <c r="B79" s="43"/>
      <c r="C79" s="35" t="s">
        <v>162</v>
      </c>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6.5" customHeight="1">
      <c r="A80" s="42"/>
      <c r="B80" s="43"/>
      <c r="C80" s="44"/>
      <c r="D80" s="44"/>
      <c r="E80" s="73" t="str">
        <f>E9</f>
        <v>IO.02 - Přeložka jednotné areálové kanalizace</v>
      </c>
      <c r="F80" s="44"/>
      <c r="G80" s="44"/>
      <c r="H80" s="44"/>
      <c r="I80" s="44"/>
      <c r="J80" s="44"/>
      <c r="K80" s="44"/>
      <c r="L80" s="150"/>
      <c r="S80" s="42"/>
      <c r="T80" s="42"/>
      <c r="U80" s="42"/>
      <c r="V80" s="42"/>
      <c r="W80" s="42"/>
      <c r="X80" s="42"/>
      <c r="Y80" s="42"/>
      <c r="Z80" s="42"/>
      <c r="AA80" s="42"/>
      <c r="AB80" s="42"/>
      <c r="AC80" s="42"/>
      <c r="AD80" s="42"/>
      <c r="AE80" s="42"/>
    </row>
    <row r="81" s="2" customFormat="1" ht="6.96" customHeight="1">
      <c r="A81" s="42"/>
      <c r="B81" s="43"/>
      <c r="C81" s="44"/>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12" customHeight="1">
      <c r="A82" s="42"/>
      <c r="B82" s="43"/>
      <c r="C82" s="35" t="s">
        <v>24</v>
      </c>
      <c r="D82" s="44"/>
      <c r="E82" s="44"/>
      <c r="F82" s="30" t="str">
        <f>F12</f>
        <v>Karla Čapka 1457, 266 01 Beroun</v>
      </c>
      <c r="G82" s="44"/>
      <c r="H82" s="44"/>
      <c r="I82" s="35" t="s">
        <v>26</v>
      </c>
      <c r="J82" s="76" t="str">
        <f>IF(J12="","",J12)</f>
        <v>29. 10. 2024</v>
      </c>
      <c r="K82" s="44"/>
      <c r="L82" s="150"/>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5.15" customHeight="1">
      <c r="A84" s="42"/>
      <c r="B84" s="43"/>
      <c r="C84" s="35" t="s">
        <v>34</v>
      </c>
      <c r="D84" s="44"/>
      <c r="E84" s="44"/>
      <c r="F84" s="30" t="str">
        <f>E15</f>
        <v>Střední škola a Základní škola Beroun, p.o.</v>
      </c>
      <c r="G84" s="44"/>
      <c r="H84" s="44"/>
      <c r="I84" s="35" t="s">
        <v>42</v>
      </c>
      <c r="J84" s="40" t="str">
        <f>E21</f>
        <v>DPU REVIT s.r.o.</v>
      </c>
      <c r="K84" s="44"/>
      <c r="L84" s="150"/>
      <c r="S84" s="42"/>
      <c r="T84" s="42"/>
      <c r="U84" s="42"/>
      <c r="V84" s="42"/>
      <c r="W84" s="42"/>
      <c r="X84" s="42"/>
      <c r="Y84" s="42"/>
      <c r="Z84" s="42"/>
      <c r="AA84" s="42"/>
      <c r="AB84" s="42"/>
      <c r="AC84" s="42"/>
      <c r="AD84" s="42"/>
      <c r="AE84" s="42"/>
    </row>
    <row r="85" s="2" customFormat="1" ht="15.15" customHeight="1">
      <c r="A85" s="42"/>
      <c r="B85" s="43"/>
      <c r="C85" s="35" t="s">
        <v>40</v>
      </c>
      <c r="D85" s="44"/>
      <c r="E85" s="44"/>
      <c r="F85" s="30" t="str">
        <f>IF(E18="","",E18)</f>
        <v>Vyplň údaj</v>
      </c>
      <c r="G85" s="44"/>
      <c r="H85" s="44"/>
      <c r="I85" s="35" t="s">
        <v>47</v>
      </c>
      <c r="J85" s="40" t="str">
        <f>E24</f>
        <v xml:space="preserve"> </v>
      </c>
      <c r="K85" s="44"/>
      <c r="L85" s="150"/>
      <c r="S85" s="42"/>
      <c r="T85" s="42"/>
      <c r="U85" s="42"/>
      <c r="V85" s="42"/>
      <c r="W85" s="42"/>
      <c r="X85" s="42"/>
      <c r="Y85" s="42"/>
      <c r="Z85" s="42"/>
      <c r="AA85" s="42"/>
      <c r="AB85" s="42"/>
      <c r="AC85" s="42"/>
      <c r="AD85" s="42"/>
      <c r="AE85" s="42"/>
    </row>
    <row r="86" s="2" customFormat="1" ht="10.32" customHeight="1">
      <c r="A86" s="42"/>
      <c r="B86" s="43"/>
      <c r="C86" s="44"/>
      <c r="D86" s="44"/>
      <c r="E86" s="44"/>
      <c r="F86" s="44"/>
      <c r="G86" s="44"/>
      <c r="H86" s="44"/>
      <c r="I86" s="44"/>
      <c r="J86" s="44"/>
      <c r="K86" s="44"/>
      <c r="L86" s="150"/>
      <c r="S86" s="42"/>
      <c r="T86" s="42"/>
      <c r="U86" s="42"/>
      <c r="V86" s="42"/>
      <c r="W86" s="42"/>
      <c r="X86" s="42"/>
      <c r="Y86" s="42"/>
      <c r="Z86" s="42"/>
      <c r="AA86" s="42"/>
      <c r="AB86" s="42"/>
      <c r="AC86" s="42"/>
      <c r="AD86" s="42"/>
      <c r="AE86" s="42"/>
    </row>
    <row r="87" s="11" customFormat="1" ht="29.28" customHeight="1">
      <c r="A87" s="191"/>
      <c r="B87" s="192"/>
      <c r="C87" s="193" t="s">
        <v>227</v>
      </c>
      <c r="D87" s="194" t="s">
        <v>70</v>
      </c>
      <c r="E87" s="194" t="s">
        <v>66</v>
      </c>
      <c r="F87" s="194" t="s">
        <v>67</v>
      </c>
      <c r="G87" s="194" t="s">
        <v>228</v>
      </c>
      <c r="H87" s="194" t="s">
        <v>229</v>
      </c>
      <c r="I87" s="194" t="s">
        <v>230</v>
      </c>
      <c r="J87" s="194" t="s">
        <v>183</v>
      </c>
      <c r="K87" s="195" t="s">
        <v>231</v>
      </c>
      <c r="L87" s="196"/>
      <c r="M87" s="96" t="s">
        <v>39</v>
      </c>
      <c r="N87" s="97" t="s">
        <v>55</v>
      </c>
      <c r="O87" s="97" t="s">
        <v>232</v>
      </c>
      <c r="P87" s="97" t="s">
        <v>233</v>
      </c>
      <c r="Q87" s="97" t="s">
        <v>234</v>
      </c>
      <c r="R87" s="97" t="s">
        <v>235</v>
      </c>
      <c r="S87" s="97" t="s">
        <v>236</v>
      </c>
      <c r="T87" s="98" t="s">
        <v>237</v>
      </c>
      <c r="U87" s="191"/>
      <c r="V87" s="191"/>
      <c r="W87" s="191"/>
      <c r="X87" s="191"/>
      <c r="Y87" s="191"/>
      <c r="Z87" s="191"/>
      <c r="AA87" s="191"/>
      <c r="AB87" s="191"/>
      <c r="AC87" s="191"/>
      <c r="AD87" s="191"/>
      <c r="AE87" s="191"/>
    </row>
    <row r="88" s="2" customFormat="1" ht="22.8" customHeight="1">
      <c r="A88" s="42"/>
      <c r="B88" s="43"/>
      <c r="C88" s="103" t="s">
        <v>238</v>
      </c>
      <c r="D88" s="44"/>
      <c r="E88" s="44"/>
      <c r="F88" s="44"/>
      <c r="G88" s="44"/>
      <c r="H88" s="44"/>
      <c r="I88" s="44"/>
      <c r="J88" s="197">
        <f>BK88</f>
        <v>0</v>
      </c>
      <c r="K88" s="44"/>
      <c r="L88" s="48"/>
      <c r="M88" s="99"/>
      <c r="N88" s="198"/>
      <c r="O88" s="100"/>
      <c r="P88" s="199">
        <f>P89+P417</f>
        <v>0</v>
      </c>
      <c r="Q88" s="100"/>
      <c r="R88" s="199">
        <f>R89+R417</f>
        <v>5.0563219999999998</v>
      </c>
      <c r="S88" s="100"/>
      <c r="T88" s="200">
        <f>T89+T417</f>
        <v>31.362400000000001</v>
      </c>
      <c r="U88" s="42"/>
      <c r="V88" s="42"/>
      <c r="W88" s="42"/>
      <c r="X88" s="42"/>
      <c r="Y88" s="42"/>
      <c r="Z88" s="42"/>
      <c r="AA88" s="42"/>
      <c r="AB88" s="42"/>
      <c r="AC88" s="42"/>
      <c r="AD88" s="42"/>
      <c r="AE88" s="42"/>
      <c r="AT88" s="20" t="s">
        <v>84</v>
      </c>
      <c r="AU88" s="20" t="s">
        <v>184</v>
      </c>
      <c r="BK88" s="201">
        <f>BK89+BK417</f>
        <v>0</v>
      </c>
    </row>
    <row r="89" s="12" customFormat="1" ht="25.92" customHeight="1">
      <c r="A89" s="12"/>
      <c r="B89" s="202"/>
      <c r="C89" s="203"/>
      <c r="D89" s="204" t="s">
        <v>84</v>
      </c>
      <c r="E89" s="205" t="s">
        <v>239</v>
      </c>
      <c r="F89" s="205" t="s">
        <v>240</v>
      </c>
      <c r="G89" s="203"/>
      <c r="H89" s="203"/>
      <c r="I89" s="206"/>
      <c r="J89" s="207">
        <f>BK89</f>
        <v>0</v>
      </c>
      <c r="K89" s="203"/>
      <c r="L89" s="208"/>
      <c r="M89" s="209"/>
      <c r="N89" s="210"/>
      <c r="O89" s="210"/>
      <c r="P89" s="211">
        <f>P90+P216+P223+P231+P404+P414</f>
        <v>0</v>
      </c>
      <c r="Q89" s="210"/>
      <c r="R89" s="211">
        <f>R90+R216+R223+R231+R404+R414</f>
        <v>5.0563219999999998</v>
      </c>
      <c r="S89" s="210"/>
      <c r="T89" s="212">
        <f>T90+T216+T223+T231+T404+T414</f>
        <v>31.362400000000001</v>
      </c>
      <c r="U89" s="12"/>
      <c r="V89" s="12"/>
      <c r="W89" s="12"/>
      <c r="X89" s="12"/>
      <c r="Y89" s="12"/>
      <c r="Z89" s="12"/>
      <c r="AA89" s="12"/>
      <c r="AB89" s="12"/>
      <c r="AC89" s="12"/>
      <c r="AD89" s="12"/>
      <c r="AE89" s="12"/>
      <c r="AR89" s="213" t="s">
        <v>23</v>
      </c>
      <c r="AT89" s="214" t="s">
        <v>84</v>
      </c>
      <c r="AU89" s="214" t="s">
        <v>85</v>
      </c>
      <c r="AY89" s="213" t="s">
        <v>241</v>
      </c>
      <c r="BK89" s="215">
        <f>BK90+BK216+BK223+BK231+BK404+BK414</f>
        <v>0</v>
      </c>
    </row>
    <row r="90" s="12" customFormat="1" ht="22.8" customHeight="1">
      <c r="A90" s="12"/>
      <c r="B90" s="202"/>
      <c r="C90" s="203"/>
      <c r="D90" s="204" t="s">
        <v>84</v>
      </c>
      <c r="E90" s="216" t="s">
        <v>23</v>
      </c>
      <c r="F90" s="216" t="s">
        <v>242</v>
      </c>
      <c r="G90" s="203"/>
      <c r="H90" s="203"/>
      <c r="I90" s="206"/>
      <c r="J90" s="217">
        <f>BK90</f>
        <v>0</v>
      </c>
      <c r="K90" s="203"/>
      <c r="L90" s="208"/>
      <c r="M90" s="209"/>
      <c r="N90" s="210"/>
      <c r="O90" s="210"/>
      <c r="P90" s="211">
        <f>SUM(P91:P215)</f>
        <v>0</v>
      </c>
      <c r="Q90" s="210"/>
      <c r="R90" s="211">
        <f>SUM(R91:R215)</f>
        <v>0.27899856000000001</v>
      </c>
      <c r="S90" s="210"/>
      <c r="T90" s="212">
        <f>SUM(T91:T215)</f>
        <v>27.640000000000001</v>
      </c>
      <c r="U90" s="12"/>
      <c r="V90" s="12"/>
      <c r="W90" s="12"/>
      <c r="X90" s="12"/>
      <c r="Y90" s="12"/>
      <c r="Z90" s="12"/>
      <c r="AA90" s="12"/>
      <c r="AB90" s="12"/>
      <c r="AC90" s="12"/>
      <c r="AD90" s="12"/>
      <c r="AE90" s="12"/>
      <c r="AR90" s="213" t="s">
        <v>23</v>
      </c>
      <c r="AT90" s="214" t="s">
        <v>84</v>
      </c>
      <c r="AU90" s="214" t="s">
        <v>23</v>
      </c>
      <c r="AY90" s="213" t="s">
        <v>241</v>
      </c>
      <c r="BK90" s="215">
        <f>SUM(BK91:BK215)</f>
        <v>0</v>
      </c>
    </row>
    <row r="91" s="2" customFormat="1" ht="37.8" customHeight="1">
      <c r="A91" s="42"/>
      <c r="B91" s="43"/>
      <c r="C91" s="218" t="s">
        <v>23</v>
      </c>
      <c r="D91" s="218" t="s">
        <v>243</v>
      </c>
      <c r="E91" s="219" t="s">
        <v>11854</v>
      </c>
      <c r="F91" s="220" t="s">
        <v>11855</v>
      </c>
      <c r="G91" s="221" t="s">
        <v>145</v>
      </c>
      <c r="H91" s="222">
        <v>20</v>
      </c>
      <c r="I91" s="223"/>
      <c r="J91" s="224">
        <f>ROUND(I91*H91,2)</f>
        <v>0</v>
      </c>
      <c r="K91" s="220" t="s">
        <v>247</v>
      </c>
      <c r="L91" s="48"/>
      <c r="M91" s="225" t="s">
        <v>39</v>
      </c>
      <c r="N91" s="226" t="s">
        <v>56</v>
      </c>
      <c r="O91" s="88"/>
      <c r="P91" s="227">
        <f>O91*H91</f>
        <v>0</v>
      </c>
      <c r="Q91" s="227">
        <v>0</v>
      </c>
      <c r="R91" s="227">
        <f>Q91*H91</f>
        <v>0</v>
      </c>
      <c r="S91" s="227">
        <v>0.26000000000000001</v>
      </c>
      <c r="T91" s="228">
        <f>S91*H91</f>
        <v>5.2000000000000002</v>
      </c>
      <c r="U91" s="42"/>
      <c r="V91" s="42"/>
      <c r="W91" s="42"/>
      <c r="X91" s="42"/>
      <c r="Y91" s="42"/>
      <c r="Z91" s="42"/>
      <c r="AA91" s="42"/>
      <c r="AB91" s="42"/>
      <c r="AC91" s="42"/>
      <c r="AD91" s="42"/>
      <c r="AE91" s="42"/>
      <c r="AR91" s="229" t="s">
        <v>248</v>
      </c>
      <c r="AT91" s="229" t="s">
        <v>243</v>
      </c>
      <c r="AU91" s="229" t="s">
        <v>93</v>
      </c>
      <c r="AY91" s="20" t="s">
        <v>241</v>
      </c>
      <c r="BE91" s="230">
        <f>IF(N91="základní",J91,0)</f>
        <v>0</v>
      </c>
      <c r="BF91" s="230">
        <f>IF(N91="snížená",J91,0)</f>
        <v>0</v>
      </c>
      <c r="BG91" s="230">
        <f>IF(N91="zákl. přenesená",J91,0)</f>
        <v>0</v>
      </c>
      <c r="BH91" s="230">
        <f>IF(N91="sníž. přenesená",J91,0)</f>
        <v>0</v>
      </c>
      <c r="BI91" s="230">
        <f>IF(N91="nulová",J91,0)</f>
        <v>0</v>
      </c>
      <c r="BJ91" s="20" t="s">
        <v>23</v>
      </c>
      <c r="BK91" s="230">
        <f>ROUND(I91*H91,2)</f>
        <v>0</v>
      </c>
      <c r="BL91" s="20" t="s">
        <v>248</v>
      </c>
      <c r="BM91" s="229" t="s">
        <v>11856</v>
      </c>
    </row>
    <row r="92" s="2" customFormat="1">
      <c r="A92" s="42"/>
      <c r="B92" s="43"/>
      <c r="C92" s="44"/>
      <c r="D92" s="231" t="s">
        <v>250</v>
      </c>
      <c r="E92" s="44"/>
      <c r="F92" s="232" t="s">
        <v>11857</v>
      </c>
      <c r="G92" s="44"/>
      <c r="H92" s="44"/>
      <c r="I92" s="233"/>
      <c r="J92" s="44"/>
      <c r="K92" s="44"/>
      <c r="L92" s="48"/>
      <c r="M92" s="234"/>
      <c r="N92" s="235"/>
      <c r="O92" s="88"/>
      <c r="P92" s="88"/>
      <c r="Q92" s="88"/>
      <c r="R92" s="88"/>
      <c r="S92" s="88"/>
      <c r="T92" s="89"/>
      <c r="U92" s="42"/>
      <c r="V92" s="42"/>
      <c r="W92" s="42"/>
      <c r="X92" s="42"/>
      <c r="Y92" s="42"/>
      <c r="Z92" s="42"/>
      <c r="AA92" s="42"/>
      <c r="AB92" s="42"/>
      <c r="AC92" s="42"/>
      <c r="AD92" s="42"/>
      <c r="AE92" s="42"/>
      <c r="AT92" s="20" t="s">
        <v>250</v>
      </c>
      <c r="AU92" s="20" t="s">
        <v>93</v>
      </c>
    </row>
    <row r="93" s="13" customFormat="1">
      <c r="A93" s="13"/>
      <c r="B93" s="236"/>
      <c r="C93" s="237"/>
      <c r="D93" s="238" t="s">
        <v>252</v>
      </c>
      <c r="E93" s="239" t="s">
        <v>39</v>
      </c>
      <c r="F93" s="240" t="s">
        <v>11858</v>
      </c>
      <c r="G93" s="237"/>
      <c r="H93" s="239" t="s">
        <v>39</v>
      </c>
      <c r="I93" s="241"/>
      <c r="J93" s="237"/>
      <c r="K93" s="237"/>
      <c r="L93" s="242"/>
      <c r="M93" s="243"/>
      <c r="N93" s="244"/>
      <c r="O93" s="244"/>
      <c r="P93" s="244"/>
      <c r="Q93" s="244"/>
      <c r="R93" s="244"/>
      <c r="S93" s="244"/>
      <c r="T93" s="245"/>
      <c r="U93" s="13"/>
      <c r="V93" s="13"/>
      <c r="W93" s="13"/>
      <c r="X93" s="13"/>
      <c r="Y93" s="13"/>
      <c r="Z93" s="13"/>
      <c r="AA93" s="13"/>
      <c r="AB93" s="13"/>
      <c r="AC93" s="13"/>
      <c r="AD93" s="13"/>
      <c r="AE93" s="13"/>
      <c r="AT93" s="246" t="s">
        <v>252</v>
      </c>
      <c r="AU93" s="246" t="s">
        <v>93</v>
      </c>
      <c r="AV93" s="13" t="s">
        <v>23</v>
      </c>
      <c r="AW93" s="13" t="s">
        <v>46</v>
      </c>
      <c r="AX93" s="13" t="s">
        <v>85</v>
      </c>
      <c r="AY93" s="246" t="s">
        <v>241</v>
      </c>
    </row>
    <row r="94" s="14" customFormat="1">
      <c r="A94" s="14"/>
      <c r="B94" s="247"/>
      <c r="C94" s="248"/>
      <c r="D94" s="238" t="s">
        <v>252</v>
      </c>
      <c r="E94" s="249" t="s">
        <v>39</v>
      </c>
      <c r="F94" s="250" t="s">
        <v>11859</v>
      </c>
      <c r="G94" s="248"/>
      <c r="H94" s="251">
        <v>20</v>
      </c>
      <c r="I94" s="252"/>
      <c r="J94" s="248"/>
      <c r="K94" s="248"/>
      <c r="L94" s="253"/>
      <c r="M94" s="254"/>
      <c r="N94" s="255"/>
      <c r="O94" s="255"/>
      <c r="P94" s="255"/>
      <c r="Q94" s="255"/>
      <c r="R94" s="255"/>
      <c r="S94" s="255"/>
      <c r="T94" s="256"/>
      <c r="U94" s="14"/>
      <c r="V94" s="14"/>
      <c r="W94" s="14"/>
      <c r="X94" s="14"/>
      <c r="Y94" s="14"/>
      <c r="Z94" s="14"/>
      <c r="AA94" s="14"/>
      <c r="AB94" s="14"/>
      <c r="AC94" s="14"/>
      <c r="AD94" s="14"/>
      <c r="AE94" s="14"/>
      <c r="AT94" s="257" t="s">
        <v>252</v>
      </c>
      <c r="AU94" s="257" t="s">
        <v>93</v>
      </c>
      <c r="AV94" s="14" t="s">
        <v>93</v>
      </c>
      <c r="AW94" s="14" t="s">
        <v>46</v>
      </c>
      <c r="AX94" s="14" t="s">
        <v>23</v>
      </c>
      <c r="AY94" s="257" t="s">
        <v>241</v>
      </c>
    </row>
    <row r="95" s="2" customFormat="1" ht="37.8" customHeight="1">
      <c r="A95" s="42"/>
      <c r="B95" s="43"/>
      <c r="C95" s="218" t="s">
        <v>93</v>
      </c>
      <c r="D95" s="218" t="s">
        <v>243</v>
      </c>
      <c r="E95" s="219" t="s">
        <v>11860</v>
      </c>
      <c r="F95" s="220" t="s">
        <v>11861</v>
      </c>
      <c r="G95" s="221" t="s">
        <v>145</v>
      </c>
      <c r="H95" s="222">
        <v>68</v>
      </c>
      <c r="I95" s="223"/>
      <c r="J95" s="224">
        <f>ROUND(I95*H95,2)</f>
        <v>0</v>
      </c>
      <c r="K95" s="220" t="s">
        <v>247</v>
      </c>
      <c r="L95" s="48"/>
      <c r="M95" s="225" t="s">
        <v>39</v>
      </c>
      <c r="N95" s="226" t="s">
        <v>56</v>
      </c>
      <c r="O95" s="88"/>
      <c r="P95" s="227">
        <f>O95*H95</f>
        <v>0</v>
      </c>
      <c r="Q95" s="227">
        <v>0</v>
      </c>
      <c r="R95" s="227">
        <f>Q95*H95</f>
        <v>0</v>
      </c>
      <c r="S95" s="227">
        <v>0.33000000000000002</v>
      </c>
      <c r="T95" s="228">
        <f>S95*H95</f>
        <v>22.440000000000001</v>
      </c>
      <c r="U95" s="42"/>
      <c r="V95" s="42"/>
      <c r="W95" s="42"/>
      <c r="X95" s="42"/>
      <c r="Y95" s="42"/>
      <c r="Z95" s="42"/>
      <c r="AA95" s="42"/>
      <c r="AB95" s="42"/>
      <c r="AC95" s="42"/>
      <c r="AD95" s="42"/>
      <c r="AE95" s="42"/>
      <c r="AR95" s="229" t="s">
        <v>248</v>
      </c>
      <c r="AT95" s="229" t="s">
        <v>243</v>
      </c>
      <c r="AU95" s="229" t="s">
        <v>93</v>
      </c>
      <c r="AY95" s="20" t="s">
        <v>241</v>
      </c>
      <c r="BE95" s="230">
        <f>IF(N95="základní",J95,0)</f>
        <v>0</v>
      </c>
      <c r="BF95" s="230">
        <f>IF(N95="snížená",J95,0)</f>
        <v>0</v>
      </c>
      <c r="BG95" s="230">
        <f>IF(N95="zákl. přenesená",J95,0)</f>
        <v>0</v>
      </c>
      <c r="BH95" s="230">
        <f>IF(N95="sníž. přenesená",J95,0)</f>
        <v>0</v>
      </c>
      <c r="BI95" s="230">
        <f>IF(N95="nulová",J95,0)</f>
        <v>0</v>
      </c>
      <c r="BJ95" s="20" t="s">
        <v>23</v>
      </c>
      <c r="BK95" s="230">
        <f>ROUND(I95*H95,2)</f>
        <v>0</v>
      </c>
      <c r="BL95" s="20" t="s">
        <v>248</v>
      </c>
      <c r="BM95" s="229" t="s">
        <v>11862</v>
      </c>
    </row>
    <row r="96" s="2" customFormat="1">
      <c r="A96" s="42"/>
      <c r="B96" s="43"/>
      <c r="C96" s="44"/>
      <c r="D96" s="231" t="s">
        <v>250</v>
      </c>
      <c r="E96" s="44"/>
      <c r="F96" s="232" t="s">
        <v>11863</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0" t="s">
        <v>250</v>
      </c>
      <c r="AU96" s="20" t="s">
        <v>93</v>
      </c>
    </row>
    <row r="97" s="13" customFormat="1">
      <c r="A97" s="13"/>
      <c r="B97" s="236"/>
      <c r="C97" s="237"/>
      <c r="D97" s="238" t="s">
        <v>252</v>
      </c>
      <c r="E97" s="239" t="s">
        <v>39</v>
      </c>
      <c r="F97" s="240" t="s">
        <v>11864</v>
      </c>
      <c r="G97" s="237"/>
      <c r="H97" s="239" t="s">
        <v>39</v>
      </c>
      <c r="I97" s="241"/>
      <c r="J97" s="237"/>
      <c r="K97" s="237"/>
      <c r="L97" s="242"/>
      <c r="M97" s="243"/>
      <c r="N97" s="244"/>
      <c r="O97" s="244"/>
      <c r="P97" s="244"/>
      <c r="Q97" s="244"/>
      <c r="R97" s="244"/>
      <c r="S97" s="244"/>
      <c r="T97" s="245"/>
      <c r="U97" s="13"/>
      <c r="V97" s="13"/>
      <c r="W97" s="13"/>
      <c r="X97" s="13"/>
      <c r="Y97" s="13"/>
      <c r="Z97" s="13"/>
      <c r="AA97" s="13"/>
      <c r="AB97" s="13"/>
      <c r="AC97" s="13"/>
      <c r="AD97" s="13"/>
      <c r="AE97" s="13"/>
      <c r="AT97" s="246" t="s">
        <v>252</v>
      </c>
      <c r="AU97" s="246" t="s">
        <v>93</v>
      </c>
      <c r="AV97" s="13" t="s">
        <v>23</v>
      </c>
      <c r="AW97" s="13" t="s">
        <v>46</v>
      </c>
      <c r="AX97" s="13" t="s">
        <v>85</v>
      </c>
      <c r="AY97" s="246" t="s">
        <v>241</v>
      </c>
    </row>
    <row r="98" s="14" customFormat="1">
      <c r="A98" s="14"/>
      <c r="B98" s="247"/>
      <c r="C98" s="248"/>
      <c r="D98" s="238" t="s">
        <v>252</v>
      </c>
      <c r="E98" s="249" t="s">
        <v>39</v>
      </c>
      <c r="F98" s="250" t="s">
        <v>11865</v>
      </c>
      <c r="G98" s="248"/>
      <c r="H98" s="251">
        <v>68</v>
      </c>
      <c r="I98" s="252"/>
      <c r="J98" s="248"/>
      <c r="K98" s="248"/>
      <c r="L98" s="253"/>
      <c r="M98" s="254"/>
      <c r="N98" s="255"/>
      <c r="O98" s="255"/>
      <c r="P98" s="255"/>
      <c r="Q98" s="255"/>
      <c r="R98" s="255"/>
      <c r="S98" s="255"/>
      <c r="T98" s="256"/>
      <c r="U98" s="14"/>
      <c r="V98" s="14"/>
      <c r="W98" s="14"/>
      <c r="X98" s="14"/>
      <c r="Y98" s="14"/>
      <c r="Z98" s="14"/>
      <c r="AA98" s="14"/>
      <c r="AB98" s="14"/>
      <c r="AC98" s="14"/>
      <c r="AD98" s="14"/>
      <c r="AE98" s="14"/>
      <c r="AT98" s="257" t="s">
        <v>252</v>
      </c>
      <c r="AU98" s="257" t="s">
        <v>93</v>
      </c>
      <c r="AV98" s="14" t="s">
        <v>93</v>
      </c>
      <c r="AW98" s="14" t="s">
        <v>46</v>
      </c>
      <c r="AX98" s="14" t="s">
        <v>23</v>
      </c>
      <c r="AY98" s="257" t="s">
        <v>241</v>
      </c>
    </row>
    <row r="99" s="2" customFormat="1" ht="24.15" customHeight="1">
      <c r="A99" s="42"/>
      <c r="B99" s="43"/>
      <c r="C99" s="218" t="s">
        <v>113</v>
      </c>
      <c r="D99" s="218" t="s">
        <v>243</v>
      </c>
      <c r="E99" s="219" t="s">
        <v>8854</v>
      </c>
      <c r="F99" s="220" t="s">
        <v>8855</v>
      </c>
      <c r="G99" s="221" t="s">
        <v>246</v>
      </c>
      <c r="H99" s="222">
        <v>264.78199999999998</v>
      </c>
      <c r="I99" s="223"/>
      <c r="J99" s="224">
        <f>ROUND(I99*H99,2)</f>
        <v>0</v>
      </c>
      <c r="K99" s="220" t="s">
        <v>247</v>
      </c>
      <c r="L99" s="48"/>
      <c r="M99" s="225" t="s">
        <v>39</v>
      </c>
      <c r="N99" s="226" t="s">
        <v>56</v>
      </c>
      <c r="O99" s="88"/>
      <c r="P99" s="227">
        <f>O99*H99</f>
        <v>0</v>
      </c>
      <c r="Q99" s="227">
        <v>0</v>
      </c>
      <c r="R99" s="227">
        <f>Q99*H99</f>
        <v>0</v>
      </c>
      <c r="S99" s="227">
        <v>0</v>
      </c>
      <c r="T99" s="228">
        <f>S99*H99</f>
        <v>0</v>
      </c>
      <c r="U99" s="42"/>
      <c r="V99" s="42"/>
      <c r="W99" s="42"/>
      <c r="X99" s="42"/>
      <c r="Y99" s="42"/>
      <c r="Z99" s="42"/>
      <c r="AA99" s="42"/>
      <c r="AB99" s="42"/>
      <c r="AC99" s="42"/>
      <c r="AD99" s="42"/>
      <c r="AE99" s="42"/>
      <c r="AR99" s="229" t="s">
        <v>248</v>
      </c>
      <c r="AT99" s="229" t="s">
        <v>243</v>
      </c>
      <c r="AU99" s="229" t="s">
        <v>93</v>
      </c>
      <c r="AY99" s="20" t="s">
        <v>241</v>
      </c>
      <c r="BE99" s="230">
        <f>IF(N99="základní",J99,0)</f>
        <v>0</v>
      </c>
      <c r="BF99" s="230">
        <f>IF(N99="snížená",J99,0)</f>
        <v>0</v>
      </c>
      <c r="BG99" s="230">
        <f>IF(N99="zákl. přenesená",J99,0)</f>
        <v>0</v>
      </c>
      <c r="BH99" s="230">
        <f>IF(N99="sníž. přenesená",J99,0)</f>
        <v>0</v>
      </c>
      <c r="BI99" s="230">
        <f>IF(N99="nulová",J99,0)</f>
        <v>0</v>
      </c>
      <c r="BJ99" s="20" t="s">
        <v>23</v>
      </c>
      <c r="BK99" s="230">
        <f>ROUND(I99*H99,2)</f>
        <v>0</v>
      </c>
      <c r="BL99" s="20" t="s">
        <v>248</v>
      </c>
      <c r="BM99" s="229" t="s">
        <v>11866</v>
      </c>
    </row>
    <row r="100" s="2" customFormat="1">
      <c r="A100" s="42"/>
      <c r="B100" s="43"/>
      <c r="C100" s="44"/>
      <c r="D100" s="231" t="s">
        <v>250</v>
      </c>
      <c r="E100" s="44"/>
      <c r="F100" s="232" t="s">
        <v>8857</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0" t="s">
        <v>250</v>
      </c>
      <c r="AU100" s="20" t="s">
        <v>93</v>
      </c>
    </row>
    <row r="101" s="13" customFormat="1">
      <c r="A101" s="13"/>
      <c r="B101" s="236"/>
      <c r="C101" s="237"/>
      <c r="D101" s="238" t="s">
        <v>252</v>
      </c>
      <c r="E101" s="239" t="s">
        <v>39</v>
      </c>
      <c r="F101" s="240" t="s">
        <v>11867</v>
      </c>
      <c r="G101" s="237"/>
      <c r="H101" s="239" t="s">
        <v>39</v>
      </c>
      <c r="I101" s="241"/>
      <c r="J101" s="237"/>
      <c r="K101" s="237"/>
      <c r="L101" s="242"/>
      <c r="M101" s="243"/>
      <c r="N101" s="244"/>
      <c r="O101" s="244"/>
      <c r="P101" s="244"/>
      <c r="Q101" s="244"/>
      <c r="R101" s="244"/>
      <c r="S101" s="244"/>
      <c r="T101" s="245"/>
      <c r="U101" s="13"/>
      <c r="V101" s="13"/>
      <c r="W101" s="13"/>
      <c r="X101" s="13"/>
      <c r="Y101" s="13"/>
      <c r="Z101" s="13"/>
      <c r="AA101" s="13"/>
      <c r="AB101" s="13"/>
      <c r="AC101" s="13"/>
      <c r="AD101" s="13"/>
      <c r="AE101" s="13"/>
      <c r="AT101" s="246" t="s">
        <v>252</v>
      </c>
      <c r="AU101" s="246" t="s">
        <v>93</v>
      </c>
      <c r="AV101" s="13" t="s">
        <v>23</v>
      </c>
      <c r="AW101" s="13" t="s">
        <v>46</v>
      </c>
      <c r="AX101" s="13" t="s">
        <v>85</v>
      </c>
      <c r="AY101" s="246" t="s">
        <v>241</v>
      </c>
    </row>
    <row r="102" s="13" customFormat="1">
      <c r="A102" s="13"/>
      <c r="B102" s="236"/>
      <c r="C102" s="237"/>
      <c r="D102" s="238" t="s">
        <v>252</v>
      </c>
      <c r="E102" s="239" t="s">
        <v>39</v>
      </c>
      <c r="F102" s="240" t="s">
        <v>11868</v>
      </c>
      <c r="G102" s="237"/>
      <c r="H102" s="239" t="s">
        <v>39</v>
      </c>
      <c r="I102" s="241"/>
      <c r="J102" s="237"/>
      <c r="K102" s="237"/>
      <c r="L102" s="242"/>
      <c r="M102" s="243"/>
      <c r="N102" s="244"/>
      <c r="O102" s="244"/>
      <c r="P102" s="244"/>
      <c r="Q102" s="244"/>
      <c r="R102" s="244"/>
      <c r="S102" s="244"/>
      <c r="T102" s="245"/>
      <c r="U102" s="13"/>
      <c r="V102" s="13"/>
      <c r="W102" s="13"/>
      <c r="X102" s="13"/>
      <c r="Y102" s="13"/>
      <c r="Z102" s="13"/>
      <c r="AA102" s="13"/>
      <c r="AB102" s="13"/>
      <c r="AC102" s="13"/>
      <c r="AD102" s="13"/>
      <c r="AE102" s="13"/>
      <c r="AT102" s="246" t="s">
        <v>252</v>
      </c>
      <c r="AU102" s="246" t="s">
        <v>93</v>
      </c>
      <c r="AV102" s="13" t="s">
        <v>23</v>
      </c>
      <c r="AW102" s="13" t="s">
        <v>46</v>
      </c>
      <c r="AX102" s="13" t="s">
        <v>85</v>
      </c>
      <c r="AY102" s="246" t="s">
        <v>241</v>
      </c>
    </row>
    <row r="103" s="14" customFormat="1">
      <c r="A103" s="14"/>
      <c r="B103" s="247"/>
      <c r="C103" s="248"/>
      <c r="D103" s="238" t="s">
        <v>252</v>
      </c>
      <c r="E103" s="249" t="s">
        <v>39</v>
      </c>
      <c r="F103" s="250" t="s">
        <v>11869</v>
      </c>
      <c r="G103" s="248"/>
      <c r="H103" s="251">
        <v>24.577999999999999</v>
      </c>
      <c r="I103" s="252"/>
      <c r="J103" s="248"/>
      <c r="K103" s="248"/>
      <c r="L103" s="253"/>
      <c r="M103" s="254"/>
      <c r="N103" s="255"/>
      <c r="O103" s="255"/>
      <c r="P103" s="255"/>
      <c r="Q103" s="255"/>
      <c r="R103" s="255"/>
      <c r="S103" s="255"/>
      <c r="T103" s="256"/>
      <c r="U103" s="14"/>
      <c r="V103" s="14"/>
      <c r="W103" s="14"/>
      <c r="X103" s="14"/>
      <c r="Y103" s="14"/>
      <c r="Z103" s="14"/>
      <c r="AA103" s="14"/>
      <c r="AB103" s="14"/>
      <c r="AC103" s="14"/>
      <c r="AD103" s="14"/>
      <c r="AE103" s="14"/>
      <c r="AT103" s="257" t="s">
        <v>252</v>
      </c>
      <c r="AU103" s="257" t="s">
        <v>93</v>
      </c>
      <c r="AV103" s="14" t="s">
        <v>93</v>
      </c>
      <c r="AW103" s="14" t="s">
        <v>46</v>
      </c>
      <c r="AX103" s="14" t="s">
        <v>85</v>
      </c>
      <c r="AY103" s="257" t="s">
        <v>241</v>
      </c>
    </row>
    <row r="104" s="14" customFormat="1">
      <c r="A104" s="14"/>
      <c r="B104" s="247"/>
      <c r="C104" s="248"/>
      <c r="D104" s="238" t="s">
        <v>252</v>
      </c>
      <c r="E104" s="249" t="s">
        <v>39</v>
      </c>
      <c r="F104" s="250" t="s">
        <v>11870</v>
      </c>
      <c r="G104" s="248"/>
      <c r="H104" s="251">
        <v>16.975999999999999</v>
      </c>
      <c r="I104" s="252"/>
      <c r="J104" s="248"/>
      <c r="K104" s="248"/>
      <c r="L104" s="253"/>
      <c r="M104" s="254"/>
      <c r="N104" s="255"/>
      <c r="O104" s="255"/>
      <c r="P104" s="255"/>
      <c r="Q104" s="255"/>
      <c r="R104" s="255"/>
      <c r="S104" s="255"/>
      <c r="T104" s="256"/>
      <c r="U104" s="14"/>
      <c r="V104" s="14"/>
      <c r="W104" s="14"/>
      <c r="X104" s="14"/>
      <c r="Y104" s="14"/>
      <c r="Z104" s="14"/>
      <c r="AA104" s="14"/>
      <c r="AB104" s="14"/>
      <c r="AC104" s="14"/>
      <c r="AD104" s="14"/>
      <c r="AE104" s="14"/>
      <c r="AT104" s="257" t="s">
        <v>252</v>
      </c>
      <c r="AU104" s="257" t="s">
        <v>93</v>
      </c>
      <c r="AV104" s="14" t="s">
        <v>93</v>
      </c>
      <c r="AW104" s="14" t="s">
        <v>46</v>
      </c>
      <c r="AX104" s="14" t="s">
        <v>85</v>
      </c>
      <c r="AY104" s="257" t="s">
        <v>241</v>
      </c>
    </row>
    <row r="105" s="14" customFormat="1">
      <c r="A105" s="14"/>
      <c r="B105" s="247"/>
      <c r="C105" s="248"/>
      <c r="D105" s="238" t="s">
        <v>252</v>
      </c>
      <c r="E105" s="249" t="s">
        <v>39</v>
      </c>
      <c r="F105" s="250" t="s">
        <v>11871</v>
      </c>
      <c r="G105" s="248"/>
      <c r="H105" s="251">
        <v>9.8620000000000001</v>
      </c>
      <c r="I105" s="252"/>
      <c r="J105" s="248"/>
      <c r="K105" s="248"/>
      <c r="L105" s="253"/>
      <c r="M105" s="254"/>
      <c r="N105" s="255"/>
      <c r="O105" s="255"/>
      <c r="P105" s="255"/>
      <c r="Q105" s="255"/>
      <c r="R105" s="255"/>
      <c r="S105" s="255"/>
      <c r="T105" s="256"/>
      <c r="U105" s="14"/>
      <c r="V105" s="14"/>
      <c r="W105" s="14"/>
      <c r="X105" s="14"/>
      <c r="Y105" s="14"/>
      <c r="Z105" s="14"/>
      <c r="AA105" s="14"/>
      <c r="AB105" s="14"/>
      <c r="AC105" s="14"/>
      <c r="AD105" s="14"/>
      <c r="AE105" s="14"/>
      <c r="AT105" s="257" t="s">
        <v>252</v>
      </c>
      <c r="AU105" s="257" t="s">
        <v>93</v>
      </c>
      <c r="AV105" s="14" t="s">
        <v>93</v>
      </c>
      <c r="AW105" s="14" t="s">
        <v>46</v>
      </c>
      <c r="AX105" s="14" t="s">
        <v>85</v>
      </c>
      <c r="AY105" s="257" t="s">
        <v>241</v>
      </c>
    </row>
    <row r="106" s="14" customFormat="1">
      <c r="A106" s="14"/>
      <c r="B106" s="247"/>
      <c r="C106" s="248"/>
      <c r="D106" s="238" t="s">
        <v>252</v>
      </c>
      <c r="E106" s="249" t="s">
        <v>39</v>
      </c>
      <c r="F106" s="250" t="s">
        <v>11872</v>
      </c>
      <c r="G106" s="248"/>
      <c r="H106" s="251">
        <v>11.794000000000001</v>
      </c>
      <c r="I106" s="252"/>
      <c r="J106" s="248"/>
      <c r="K106" s="248"/>
      <c r="L106" s="253"/>
      <c r="M106" s="254"/>
      <c r="N106" s="255"/>
      <c r="O106" s="255"/>
      <c r="P106" s="255"/>
      <c r="Q106" s="255"/>
      <c r="R106" s="255"/>
      <c r="S106" s="255"/>
      <c r="T106" s="256"/>
      <c r="U106" s="14"/>
      <c r="V106" s="14"/>
      <c r="W106" s="14"/>
      <c r="X106" s="14"/>
      <c r="Y106" s="14"/>
      <c r="Z106" s="14"/>
      <c r="AA106" s="14"/>
      <c r="AB106" s="14"/>
      <c r="AC106" s="14"/>
      <c r="AD106" s="14"/>
      <c r="AE106" s="14"/>
      <c r="AT106" s="257" t="s">
        <v>252</v>
      </c>
      <c r="AU106" s="257" t="s">
        <v>93</v>
      </c>
      <c r="AV106" s="14" t="s">
        <v>93</v>
      </c>
      <c r="AW106" s="14" t="s">
        <v>46</v>
      </c>
      <c r="AX106" s="14" t="s">
        <v>85</v>
      </c>
      <c r="AY106" s="257" t="s">
        <v>241</v>
      </c>
    </row>
    <row r="107" s="14" customFormat="1">
      <c r="A107" s="14"/>
      <c r="B107" s="247"/>
      <c r="C107" s="248"/>
      <c r="D107" s="238" t="s">
        <v>252</v>
      </c>
      <c r="E107" s="249" t="s">
        <v>39</v>
      </c>
      <c r="F107" s="250" t="s">
        <v>11873</v>
      </c>
      <c r="G107" s="248"/>
      <c r="H107" s="251">
        <v>13.968999999999999</v>
      </c>
      <c r="I107" s="252"/>
      <c r="J107" s="248"/>
      <c r="K107" s="248"/>
      <c r="L107" s="253"/>
      <c r="M107" s="254"/>
      <c r="N107" s="255"/>
      <c r="O107" s="255"/>
      <c r="P107" s="255"/>
      <c r="Q107" s="255"/>
      <c r="R107" s="255"/>
      <c r="S107" s="255"/>
      <c r="T107" s="256"/>
      <c r="U107" s="14"/>
      <c r="V107" s="14"/>
      <c r="W107" s="14"/>
      <c r="X107" s="14"/>
      <c r="Y107" s="14"/>
      <c r="Z107" s="14"/>
      <c r="AA107" s="14"/>
      <c r="AB107" s="14"/>
      <c r="AC107" s="14"/>
      <c r="AD107" s="14"/>
      <c r="AE107" s="14"/>
      <c r="AT107" s="257" t="s">
        <v>252</v>
      </c>
      <c r="AU107" s="257" t="s">
        <v>93</v>
      </c>
      <c r="AV107" s="14" t="s">
        <v>93</v>
      </c>
      <c r="AW107" s="14" t="s">
        <v>46</v>
      </c>
      <c r="AX107" s="14" t="s">
        <v>85</v>
      </c>
      <c r="AY107" s="257" t="s">
        <v>241</v>
      </c>
    </row>
    <row r="108" s="14" customFormat="1">
      <c r="A108" s="14"/>
      <c r="B108" s="247"/>
      <c r="C108" s="248"/>
      <c r="D108" s="238" t="s">
        <v>252</v>
      </c>
      <c r="E108" s="249" t="s">
        <v>39</v>
      </c>
      <c r="F108" s="250" t="s">
        <v>11874</v>
      </c>
      <c r="G108" s="248"/>
      <c r="H108" s="251">
        <v>12.960000000000001</v>
      </c>
      <c r="I108" s="252"/>
      <c r="J108" s="248"/>
      <c r="K108" s="248"/>
      <c r="L108" s="253"/>
      <c r="M108" s="254"/>
      <c r="N108" s="255"/>
      <c r="O108" s="255"/>
      <c r="P108" s="255"/>
      <c r="Q108" s="255"/>
      <c r="R108" s="255"/>
      <c r="S108" s="255"/>
      <c r="T108" s="256"/>
      <c r="U108" s="14"/>
      <c r="V108" s="14"/>
      <c r="W108" s="14"/>
      <c r="X108" s="14"/>
      <c r="Y108" s="14"/>
      <c r="Z108" s="14"/>
      <c r="AA108" s="14"/>
      <c r="AB108" s="14"/>
      <c r="AC108" s="14"/>
      <c r="AD108" s="14"/>
      <c r="AE108" s="14"/>
      <c r="AT108" s="257" t="s">
        <v>252</v>
      </c>
      <c r="AU108" s="257" t="s">
        <v>93</v>
      </c>
      <c r="AV108" s="14" t="s">
        <v>93</v>
      </c>
      <c r="AW108" s="14" t="s">
        <v>46</v>
      </c>
      <c r="AX108" s="14" t="s">
        <v>85</v>
      </c>
      <c r="AY108" s="257" t="s">
        <v>241</v>
      </c>
    </row>
    <row r="109" s="14" customFormat="1">
      <c r="A109" s="14"/>
      <c r="B109" s="247"/>
      <c r="C109" s="248"/>
      <c r="D109" s="238" t="s">
        <v>252</v>
      </c>
      <c r="E109" s="249" t="s">
        <v>39</v>
      </c>
      <c r="F109" s="250" t="s">
        <v>11875</v>
      </c>
      <c r="G109" s="248"/>
      <c r="H109" s="251">
        <v>66.718000000000004</v>
      </c>
      <c r="I109" s="252"/>
      <c r="J109" s="248"/>
      <c r="K109" s="248"/>
      <c r="L109" s="253"/>
      <c r="M109" s="254"/>
      <c r="N109" s="255"/>
      <c r="O109" s="255"/>
      <c r="P109" s="255"/>
      <c r="Q109" s="255"/>
      <c r="R109" s="255"/>
      <c r="S109" s="255"/>
      <c r="T109" s="256"/>
      <c r="U109" s="14"/>
      <c r="V109" s="14"/>
      <c r="W109" s="14"/>
      <c r="X109" s="14"/>
      <c r="Y109" s="14"/>
      <c r="Z109" s="14"/>
      <c r="AA109" s="14"/>
      <c r="AB109" s="14"/>
      <c r="AC109" s="14"/>
      <c r="AD109" s="14"/>
      <c r="AE109" s="14"/>
      <c r="AT109" s="257" t="s">
        <v>252</v>
      </c>
      <c r="AU109" s="257" t="s">
        <v>93</v>
      </c>
      <c r="AV109" s="14" t="s">
        <v>93</v>
      </c>
      <c r="AW109" s="14" t="s">
        <v>46</v>
      </c>
      <c r="AX109" s="14" t="s">
        <v>85</v>
      </c>
      <c r="AY109" s="257" t="s">
        <v>241</v>
      </c>
    </row>
    <row r="110" s="13" customFormat="1">
      <c r="A110" s="13"/>
      <c r="B110" s="236"/>
      <c r="C110" s="237"/>
      <c r="D110" s="238" t="s">
        <v>252</v>
      </c>
      <c r="E110" s="239" t="s">
        <v>39</v>
      </c>
      <c r="F110" s="240" t="s">
        <v>11876</v>
      </c>
      <c r="G110" s="237"/>
      <c r="H110" s="239" t="s">
        <v>39</v>
      </c>
      <c r="I110" s="241"/>
      <c r="J110" s="237"/>
      <c r="K110" s="237"/>
      <c r="L110" s="242"/>
      <c r="M110" s="243"/>
      <c r="N110" s="244"/>
      <c r="O110" s="244"/>
      <c r="P110" s="244"/>
      <c r="Q110" s="244"/>
      <c r="R110" s="244"/>
      <c r="S110" s="244"/>
      <c r="T110" s="245"/>
      <c r="U110" s="13"/>
      <c r="V110" s="13"/>
      <c r="W110" s="13"/>
      <c r="X110" s="13"/>
      <c r="Y110" s="13"/>
      <c r="Z110" s="13"/>
      <c r="AA110" s="13"/>
      <c r="AB110" s="13"/>
      <c r="AC110" s="13"/>
      <c r="AD110" s="13"/>
      <c r="AE110" s="13"/>
      <c r="AT110" s="246" t="s">
        <v>252</v>
      </c>
      <c r="AU110" s="246" t="s">
        <v>93</v>
      </c>
      <c r="AV110" s="13" t="s">
        <v>23</v>
      </c>
      <c r="AW110" s="13" t="s">
        <v>46</v>
      </c>
      <c r="AX110" s="13" t="s">
        <v>85</v>
      </c>
      <c r="AY110" s="246" t="s">
        <v>241</v>
      </c>
    </row>
    <row r="111" s="14" customFormat="1">
      <c r="A111" s="14"/>
      <c r="B111" s="247"/>
      <c r="C111" s="248"/>
      <c r="D111" s="238" t="s">
        <v>252</v>
      </c>
      <c r="E111" s="249" t="s">
        <v>39</v>
      </c>
      <c r="F111" s="250" t="s">
        <v>11877</v>
      </c>
      <c r="G111" s="248"/>
      <c r="H111" s="251">
        <v>7.3479999999999999</v>
      </c>
      <c r="I111" s="252"/>
      <c r="J111" s="248"/>
      <c r="K111" s="248"/>
      <c r="L111" s="253"/>
      <c r="M111" s="254"/>
      <c r="N111" s="255"/>
      <c r="O111" s="255"/>
      <c r="P111" s="255"/>
      <c r="Q111" s="255"/>
      <c r="R111" s="255"/>
      <c r="S111" s="255"/>
      <c r="T111" s="256"/>
      <c r="U111" s="14"/>
      <c r="V111" s="14"/>
      <c r="W111" s="14"/>
      <c r="X111" s="14"/>
      <c r="Y111" s="14"/>
      <c r="Z111" s="14"/>
      <c r="AA111" s="14"/>
      <c r="AB111" s="14"/>
      <c r="AC111" s="14"/>
      <c r="AD111" s="14"/>
      <c r="AE111" s="14"/>
      <c r="AT111" s="257" t="s">
        <v>252</v>
      </c>
      <c r="AU111" s="257" t="s">
        <v>93</v>
      </c>
      <c r="AV111" s="14" t="s">
        <v>93</v>
      </c>
      <c r="AW111" s="14" t="s">
        <v>46</v>
      </c>
      <c r="AX111" s="14" t="s">
        <v>85</v>
      </c>
      <c r="AY111" s="257" t="s">
        <v>241</v>
      </c>
    </row>
    <row r="112" s="14" customFormat="1">
      <c r="A112" s="14"/>
      <c r="B112" s="247"/>
      <c r="C112" s="248"/>
      <c r="D112" s="238" t="s">
        <v>252</v>
      </c>
      <c r="E112" s="249" t="s">
        <v>39</v>
      </c>
      <c r="F112" s="250" t="s">
        <v>11878</v>
      </c>
      <c r="G112" s="248"/>
      <c r="H112" s="251">
        <v>10.275</v>
      </c>
      <c r="I112" s="252"/>
      <c r="J112" s="248"/>
      <c r="K112" s="248"/>
      <c r="L112" s="253"/>
      <c r="M112" s="254"/>
      <c r="N112" s="255"/>
      <c r="O112" s="255"/>
      <c r="P112" s="255"/>
      <c r="Q112" s="255"/>
      <c r="R112" s="255"/>
      <c r="S112" s="255"/>
      <c r="T112" s="256"/>
      <c r="U112" s="14"/>
      <c r="V112" s="14"/>
      <c r="W112" s="14"/>
      <c r="X112" s="14"/>
      <c r="Y112" s="14"/>
      <c r="Z112" s="14"/>
      <c r="AA112" s="14"/>
      <c r="AB112" s="14"/>
      <c r="AC112" s="14"/>
      <c r="AD112" s="14"/>
      <c r="AE112" s="14"/>
      <c r="AT112" s="257" t="s">
        <v>252</v>
      </c>
      <c r="AU112" s="257" t="s">
        <v>93</v>
      </c>
      <c r="AV112" s="14" t="s">
        <v>93</v>
      </c>
      <c r="AW112" s="14" t="s">
        <v>46</v>
      </c>
      <c r="AX112" s="14" t="s">
        <v>85</v>
      </c>
      <c r="AY112" s="257" t="s">
        <v>241</v>
      </c>
    </row>
    <row r="113" s="14" customFormat="1">
      <c r="A113" s="14"/>
      <c r="B113" s="247"/>
      <c r="C113" s="248"/>
      <c r="D113" s="238" t="s">
        <v>252</v>
      </c>
      <c r="E113" s="249" t="s">
        <v>39</v>
      </c>
      <c r="F113" s="250" t="s">
        <v>11879</v>
      </c>
      <c r="G113" s="248"/>
      <c r="H113" s="251">
        <v>10.307</v>
      </c>
      <c r="I113" s="252"/>
      <c r="J113" s="248"/>
      <c r="K113" s="248"/>
      <c r="L113" s="253"/>
      <c r="M113" s="254"/>
      <c r="N113" s="255"/>
      <c r="O113" s="255"/>
      <c r="P113" s="255"/>
      <c r="Q113" s="255"/>
      <c r="R113" s="255"/>
      <c r="S113" s="255"/>
      <c r="T113" s="256"/>
      <c r="U113" s="14"/>
      <c r="V113" s="14"/>
      <c r="W113" s="14"/>
      <c r="X113" s="14"/>
      <c r="Y113" s="14"/>
      <c r="Z113" s="14"/>
      <c r="AA113" s="14"/>
      <c r="AB113" s="14"/>
      <c r="AC113" s="14"/>
      <c r="AD113" s="14"/>
      <c r="AE113" s="14"/>
      <c r="AT113" s="257" t="s">
        <v>252</v>
      </c>
      <c r="AU113" s="257" t="s">
        <v>93</v>
      </c>
      <c r="AV113" s="14" t="s">
        <v>93</v>
      </c>
      <c r="AW113" s="14" t="s">
        <v>46</v>
      </c>
      <c r="AX113" s="14" t="s">
        <v>85</v>
      </c>
      <c r="AY113" s="257" t="s">
        <v>241</v>
      </c>
    </row>
    <row r="114" s="14" customFormat="1">
      <c r="A114" s="14"/>
      <c r="B114" s="247"/>
      <c r="C114" s="248"/>
      <c r="D114" s="238" t="s">
        <v>252</v>
      </c>
      <c r="E114" s="249" t="s">
        <v>39</v>
      </c>
      <c r="F114" s="250" t="s">
        <v>11880</v>
      </c>
      <c r="G114" s="248"/>
      <c r="H114" s="251">
        <v>2.5619999999999998</v>
      </c>
      <c r="I114" s="252"/>
      <c r="J114" s="248"/>
      <c r="K114" s="248"/>
      <c r="L114" s="253"/>
      <c r="M114" s="254"/>
      <c r="N114" s="255"/>
      <c r="O114" s="255"/>
      <c r="P114" s="255"/>
      <c r="Q114" s="255"/>
      <c r="R114" s="255"/>
      <c r="S114" s="255"/>
      <c r="T114" s="256"/>
      <c r="U114" s="14"/>
      <c r="V114" s="14"/>
      <c r="W114" s="14"/>
      <c r="X114" s="14"/>
      <c r="Y114" s="14"/>
      <c r="Z114" s="14"/>
      <c r="AA114" s="14"/>
      <c r="AB114" s="14"/>
      <c r="AC114" s="14"/>
      <c r="AD114" s="14"/>
      <c r="AE114" s="14"/>
      <c r="AT114" s="257" t="s">
        <v>252</v>
      </c>
      <c r="AU114" s="257" t="s">
        <v>93</v>
      </c>
      <c r="AV114" s="14" t="s">
        <v>93</v>
      </c>
      <c r="AW114" s="14" t="s">
        <v>46</v>
      </c>
      <c r="AX114" s="14" t="s">
        <v>85</v>
      </c>
      <c r="AY114" s="257" t="s">
        <v>241</v>
      </c>
    </row>
    <row r="115" s="14" customFormat="1">
      <c r="A115" s="14"/>
      <c r="B115" s="247"/>
      <c r="C115" s="248"/>
      <c r="D115" s="238" t="s">
        <v>252</v>
      </c>
      <c r="E115" s="249" t="s">
        <v>39</v>
      </c>
      <c r="F115" s="250" t="s">
        <v>11881</v>
      </c>
      <c r="G115" s="248"/>
      <c r="H115" s="251">
        <v>35.820999999999998</v>
      </c>
      <c r="I115" s="252"/>
      <c r="J115" s="248"/>
      <c r="K115" s="248"/>
      <c r="L115" s="253"/>
      <c r="M115" s="254"/>
      <c r="N115" s="255"/>
      <c r="O115" s="255"/>
      <c r="P115" s="255"/>
      <c r="Q115" s="255"/>
      <c r="R115" s="255"/>
      <c r="S115" s="255"/>
      <c r="T115" s="256"/>
      <c r="U115" s="14"/>
      <c r="V115" s="14"/>
      <c r="W115" s="14"/>
      <c r="X115" s="14"/>
      <c r="Y115" s="14"/>
      <c r="Z115" s="14"/>
      <c r="AA115" s="14"/>
      <c r="AB115" s="14"/>
      <c r="AC115" s="14"/>
      <c r="AD115" s="14"/>
      <c r="AE115" s="14"/>
      <c r="AT115" s="257" t="s">
        <v>252</v>
      </c>
      <c r="AU115" s="257" t="s">
        <v>93</v>
      </c>
      <c r="AV115" s="14" t="s">
        <v>93</v>
      </c>
      <c r="AW115" s="14" t="s">
        <v>46</v>
      </c>
      <c r="AX115" s="14" t="s">
        <v>85</v>
      </c>
      <c r="AY115" s="257" t="s">
        <v>241</v>
      </c>
    </row>
    <row r="116" s="14" customFormat="1">
      <c r="A116" s="14"/>
      <c r="B116" s="247"/>
      <c r="C116" s="248"/>
      <c r="D116" s="238" t="s">
        <v>252</v>
      </c>
      <c r="E116" s="249" t="s">
        <v>39</v>
      </c>
      <c r="F116" s="250" t="s">
        <v>11882</v>
      </c>
      <c r="G116" s="248"/>
      <c r="H116" s="251">
        <v>17.347000000000001</v>
      </c>
      <c r="I116" s="252"/>
      <c r="J116" s="248"/>
      <c r="K116" s="248"/>
      <c r="L116" s="253"/>
      <c r="M116" s="254"/>
      <c r="N116" s="255"/>
      <c r="O116" s="255"/>
      <c r="P116" s="255"/>
      <c r="Q116" s="255"/>
      <c r="R116" s="255"/>
      <c r="S116" s="255"/>
      <c r="T116" s="256"/>
      <c r="U116" s="14"/>
      <c r="V116" s="14"/>
      <c r="W116" s="14"/>
      <c r="X116" s="14"/>
      <c r="Y116" s="14"/>
      <c r="Z116" s="14"/>
      <c r="AA116" s="14"/>
      <c r="AB116" s="14"/>
      <c r="AC116" s="14"/>
      <c r="AD116" s="14"/>
      <c r="AE116" s="14"/>
      <c r="AT116" s="257" t="s">
        <v>252</v>
      </c>
      <c r="AU116" s="257" t="s">
        <v>93</v>
      </c>
      <c r="AV116" s="14" t="s">
        <v>93</v>
      </c>
      <c r="AW116" s="14" t="s">
        <v>46</v>
      </c>
      <c r="AX116" s="14" t="s">
        <v>85</v>
      </c>
      <c r="AY116" s="257" t="s">
        <v>241</v>
      </c>
    </row>
    <row r="117" s="13" customFormat="1">
      <c r="A117" s="13"/>
      <c r="B117" s="236"/>
      <c r="C117" s="237"/>
      <c r="D117" s="238" t="s">
        <v>252</v>
      </c>
      <c r="E117" s="239" t="s">
        <v>39</v>
      </c>
      <c r="F117" s="240" t="s">
        <v>11883</v>
      </c>
      <c r="G117" s="237"/>
      <c r="H117" s="239" t="s">
        <v>39</v>
      </c>
      <c r="I117" s="241"/>
      <c r="J117" s="237"/>
      <c r="K117" s="237"/>
      <c r="L117" s="242"/>
      <c r="M117" s="243"/>
      <c r="N117" s="244"/>
      <c r="O117" s="244"/>
      <c r="P117" s="244"/>
      <c r="Q117" s="244"/>
      <c r="R117" s="244"/>
      <c r="S117" s="244"/>
      <c r="T117" s="245"/>
      <c r="U117" s="13"/>
      <c r="V117" s="13"/>
      <c r="W117" s="13"/>
      <c r="X117" s="13"/>
      <c r="Y117" s="13"/>
      <c r="Z117" s="13"/>
      <c r="AA117" s="13"/>
      <c r="AB117" s="13"/>
      <c r="AC117" s="13"/>
      <c r="AD117" s="13"/>
      <c r="AE117" s="13"/>
      <c r="AT117" s="246" t="s">
        <v>252</v>
      </c>
      <c r="AU117" s="246" t="s">
        <v>93</v>
      </c>
      <c r="AV117" s="13" t="s">
        <v>23</v>
      </c>
      <c r="AW117" s="13" t="s">
        <v>46</v>
      </c>
      <c r="AX117" s="13" t="s">
        <v>85</v>
      </c>
      <c r="AY117" s="246" t="s">
        <v>241</v>
      </c>
    </row>
    <row r="118" s="13" customFormat="1">
      <c r="A118" s="13"/>
      <c r="B118" s="236"/>
      <c r="C118" s="237"/>
      <c r="D118" s="238" t="s">
        <v>252</v>
      </c>
      <c r="E118" s="239" t="s">
        <v>39</v>
      </c>
      <c r="F118" s="240" t="s">
        <v>11884</v>
      </c>
      <c r="G118" s="237"/>
      <c r="H118" s="239" t="s">
        <v>39</v>
      </c>
      <c r="I118" s="241"/>
      <c r="J118" s="237"/>
      <c r="K118" s="237"/>
      <c r="L118" s="242"/>
      <c r="M118" s="243"/>
      <c r="N118" s="244"/>
      <c r="O118" s="244"/>
      <c r="P118" s="244"/>
      <c r="Q118" s="244"/>
      <c r="R118" s="244"/>
      <c r="S118" s="244"/>
      <c r="T118" s="245"/>
      <c r="U118" s="13"/>
      <c r="V118" s="13"/>
      <c r="W118" s="13"/>
      <c r="X118" s="13"/>
      <c r="Y118" s="13"/>
      <c r="Z118" s="13"/>
      <c r="AA118" s="13"/>
      <c r="AB118" s="13"/>
      <c r="AC118" s="13"/>
      <c r="AD118" s="13"/>
      <c r="AE118" s="13"/>
      <c r="AT118" s="246" t="s">
        <v>252</v>
      </c>
      <c r="AU118" s="246" t="s">
        <v>93</v>
      </c>
      <c r="AV118" s="13" t="s">
        <v>23</v>
      </c>
      <c r="AW118" s="13" t="s">
        <v>46</v>
      </c>
      <c r="AX118" s="13" t="s">
        <v>85</v>
      </c>
      <c r="AY118" s="246" t="s">
        <v>241</v>
      </c>
    </row>
    <row r="119" s="14" customFormat="1">
      <c r="A119" s="14"/>
      <c r="B119" s="247"/>
      <c r="C119" s="248"/>
      <c r="D119" s="238" t="s">
        <v>252</v>
      </c>
      <c r="E119" s="249" t="s">
        <v>39</v>
      </c>
      <c r="F119" s="250" t="s">
        <v>11885</v>
      </c>
      <c r="G119" s="248"/>
      <c r="H119" s="251">
        <v>4.5800000000000001</v>
      </c>
      <c r="I119" s="252"/>
      <c r="J119" s="248"/>
      <c r="K119" s="248"/>
      <c r="L119" s="253"/>
      <c r="M119" s="254"/>
      <c r="N119" s="255"/>
      <c r="O119" s="255"/>
      <c r="P119" s="255"/>
      <c r="Q119" s="255"/>
      <c r="R119" s="255"/>
      <c r="S119" s="255"/>
      <c r="T119" s="256"/>
      <c r="U119" s="14"/>
      <c r="V119" s="14"/>
      <c r="W119" s="14"/>
      <c r="X119" s="14"/>
      <c r="Y119" s="14"/>
      <c r="Z119" s="14"/>
      <c r="AA119" s="14"/>
      <c r="AB119" s="14"/>
      <c r="AC119" s="14"/>
      <c r="AD119" s="14"/>
      <c r="AE119" s="14"/>
      <c r="AT119" s="257" t="s">
        <v>252</v>
      </c>
      <c r="AU119" s="257" t="s">
        <v>93</v>
      </c>
      <c r="AV119" s="14" t="s">
        <v>93</v>
      </c>
      <c r="AW119" s="14" t="s">
        <v>46</v>
      </c>
      <c r="AX119" s="14" t="s">
        <v>85</v>
      </c>
      <c r="AY119" s="257" t="s">
        <v>241</v>
      </c>
    </row>
    <row r="120" s="13" customFormat="1">
      <c r="A120" s="13"/>
      <c r="B120" s="236"/>
      <c r="C120" s="237"/>
      <c r="D120" s="238" t="s">
        <v>252</v>
      </c>
      <c r="E120" s="239" t="s">
        <v>39</v>
      </c>
      <c r="F120" s="240" t="s">
        <v>11886</v>
      </c>
      <c r="G120" s="237"/>
      <c r="H120" s="239" t="s">
        <v>39</v>
      </c>
      <c r="I120" s="241"/>
      <c r="J120" s="237"/>
      <c r="K120" s="237"/>
      <c r="L120" s="242"/>
      <c r="M120" s="243"/>
      <c r="N120" s="244"/>
      <c r="O120" s="244"/>
      <c r="P120" s="244"/>
      <c r="Q120" s="244"/>
      <c r="R120" s="244"/>
      <c r="S120" s="244"/>
      <c r="T120" s="245"/>
      <c r="U120" s="13"/>
      <c r="V120" s="13"/>
      <c r="W120" s="13"/>
      <c r="X120" s="13"/>
      <c r="Y120" s="13"/>
      <c r="Z120" s="13"/>
      <c r="AA120" s="13"/>
      <c r="AB120" s="13"/>
      <c r="AC120" s="13"/>
      <c r="AD120" s="13"/>
      <c r="AE120" s="13"/>
      <c r="AT120" s="246" t="s">
        <v>252</v>
      </c>
      <c r="AU120" s="246" t="s">
        <v>93</v>
      </c>
      <c r="AV120" s="13" t="s">
        <v>23</v>
      </c>
      <c r="AW120" s="13" t="s">
        <v>46</v>
      </c>
      <c r="AX120" s="13" t="s">
        <v>85</v>
      </c>
      <c r="AY120" s="246" t="s">
        <v>241</v>
      </c>
    </row>
    <row r="121" s="14" customFormat="1">
      <c r="A121" s="14"/>
      <c r="B121" s="247"/>
      <c r="C121" s="248"/>
      <c r="D121" s="238" t="s">
        <v>252</v>
      </c>
      <c r="E121" s="249" t="s">
        <v>39</v>
      </c>
      <c r="F121" s="250" t="s">
        <v>11887</v>
      </c>
      <c r="G121" s="248"/>
      <c r="H121" s="251">
        <v>5.0880000000000001</v>
      </c>
      <c r="I121" s="252"/>
      <c r="J121" s="248"/>
      <c r="K121" s="248"/>
      <c r="L121" s="253"/>
      <c r="M121" s="254"/>
      <c r="N121" s="255"/>
      <c r="O121" s="255"/>
      <c r="P121" s="255"/>
      <c r="Q121" s="255"/>
      <c r="R121" s="255"/>
      <c r="S121" s="255"/>
      <c r="T121" s="256"/>
      <c r="U121" s="14"/>
      <c r="V121" s="14"/>
      <c r="W121" s="14"/>
      <c r="X121" s="14"/>
      <c r="Y121" s="14"/>
      <c r="Z121" s="14"/>
      <c r="AA121" s="14"/>
      <c r="AB121" s="14"/>
      <c r="AC121" s="14"/>
      <c r="AD121" s="14"/>
      <c r="AE121" s="14"/>
      <c r="AT121" s="257" t="s">
        <v>252</v>
      </c>
      <c r="AU121" s="257" t="s">
        <v>93</v>
      </c>
      <c r="AV121" s="14" t="s">
        <v>93</v>
      </c>
      <c r="AW121" s="14" t="s">
        <v>46</v>
      </c>
      <c r="AX121" s="14" t="s">
        <v>85</v>
      </c>
      <c r="AY121" s="257" t="s">
        <v>241</v>
      </c>
    </row>
    <row r="122" s="13" customFormat="1">
      <c r="A122" s="13"/>
      <c r="B122" s="236"/>
      <c r="C122" s="237"/>
      <c r="D122" s="238" t="s">
        <v>252</v>
      </c>
      <c r="E122" s="239" t="s">
        <v>39</v>
      </c>
      <c r="F122" s="240" t="s">
        <v>11888</v>
      </c>
      <c r="G122" s="237"/>
      <c r="H122" s="239" t="s">
        <v>39</v>
      </c>
      <c r="I122" s="241"/>
      <c r="J122" s="237"/>
      <c r="K122" s="237"/>
      <c r="L122" s="242"/>
      <c r="M122" s="243"/>
      <c r="N122" s="244"/>
      <c r="O122" s="244"/>
      <c r="P122" s="244"/>
      <c r="Q122" s="244"/>
      <c r="R122" s="244"/>
      <c r="S122" s="244"/>
      <c r="T122" s="245"/>
      <c r="U122" s="13"/>
      <c r="V122" s="13"/>
      <c r="W122" s="13"/>
      <c r="X122" s="13"/>
      <c r="Y122" s="13"/>
      <c r="Z122" s="13"/>
      <c r="AA122" s="13"/>
      <c r="AB122" s="13"/>
      <c r="AC122" s="13"/>
      <c r="AD122" s="13"/>
      <c r="AE122" s="13"/>
      <c r="AT122" s="246" t="s">
        <v>252</v>
      </c>
      <c r="AU122" s="246" t="s">
        <v>93</v>
      </c>
      <c r="AV122" s="13" t="s">
        <v>23</v>
      </c>
      <c r="AW122" s="13" t="s">
        <v>46</v>
      </c>
      <c r="AX122" s="13" t="s">
        <v>85</v>
      </c>
      <c r="AY122" s="246" t="s">
        <v>241</v>
      </c>
    </row>
    <row r="123" s="14" customFormat="1">
      <c r="A123" s="14"/>
      <c r="B123" s="247"/>
      <c r="C123" s="248"/>
      <c r="D123" s="238" t="s">
        <v>252</v>
      </c>
      <c r="E123" s="249" t="s">
        <v>39</v>
      </c>
      <c r="F123" s="250" t="s">
        <v>11889</v>
      </c>
      <c r="G123" s="248"/>
      <c r="H123" s="251">
        <v>4.3239999999999998</v>
      </c>
      <c r="I123" s="252"/>
      <c r="J123" s="248"/>
      <c r="K123" s="248"/>
      <c r="L123" s="253"/>
      <c r="M123" s="254"/>
      <c r="N123" s="255"/>
      <c r="O123" s="255"/>
      <c r="P123" s="255"/>
      <c r="Q123" s="255"/>
      <c r="R123" s="255"/>
      <c r="S123" s="255"/>
      <c r="T123" s="256"/>
      <c r="U123" s="14"/>
      <c r="V123" s="14"/>
      <c r="W123" s="14"/>
      <c r="X123" s="14"/>
      <c r="Y123" s="14"/>
      <c r="Z123" s="14"/>
      <c r="AA123" s="14"/>
      <c r="AB123" s="14"/>
      <c r="AC123" s="14"/>
      <c r="AD123" s="14"/>
      <c r="AE123" s="14"/>
      <c r="AT123" s="257" t="s">
        <v>252</v>
      </c>
      <c r="AU123" s="257" t="s">
        <v>93</v>
      </c>
      <c r="AV123" s="14" t="s">
        <v>93</v>
      </c>
      <c r="AW123" s="14" t="s">
        <v>46</v>
      </c>
      <c r="AX123" s="14" t="s">
        <v>85</v>
      </c>
      <c r="AY123" s="257" t="s">
        <v>241</v>
      </c>
    </row>
    <row r="124" s="13" customFormat="1">
      <c r="A124" s="13"/>
      <c r="B124" s="236"/>
      <c r="C124" s="237"/>
      <c r="D124" s="238" t="s">
        <v>252</v>
      </c>
      <c r="E124" s="239" t="s">
        <v>39</v>
      </c>
      <c r="F124" s="240" t="s">
        <v>11890</v>
      </c>
      <c r="G124" s="237"/>
      <c r="H124" s="239" t="s">
        <v>39</v>
      </c>
      <c r="I124" s="241"/>
      <c r="J124" s="237"/>
      <c r="K124" s="237"/>
      <c r="L124" s="242"/>
      <c r="M124" s="243"/>
      <c r="N124" s="244"/>
      <c r="O124" s="244"/>
      <c r="P124" s="244"/>
      <c r="Q124" s="244"/>
      <c r="R124" s="244"/>
      <c r="S124" s="244"/>
      <c r="T124" s="245"/>
      <c r="U124" s="13"/>
      <c r="V124" s="13"/>
      <c r="W124" s="13"/>
      <c r="X124" s="13"/>
      <c r="Y124" s="13"/>
      <c r="Z124" s="13"/>
      <c r="AA124" s="13"/>
      <c r="AB124" s="13"/>
      <c r="AC124" s="13"/>
      <c r="AD124" s="13"/>
      <c r="AE124" s="13"/>
      <c r="AT124" s="246" t="s">
        <v>252</v>
      </c>
      <c r="AU124" s="246" t="s">
        <v>93</v>
      </c>
      <c r="AV124" s="13" t="s">
        <v>23</v>
      </c>
      <c r="AW124" s="13" t="s">
        <v>46</v>
      </c>
      <c r="AX124" s="13" t="s">
        <v>85</v>
      </c>
      <c r="AY124" s="246" t="s">
        <v>241</v>
      </c>
    </row>
    <row r="125" s="14" customFormat="1">
      <c r="A125" s="14"/>
      <c r="B125" s="247"/>
      <c r="C125" s="248"/>
      <c r="D125" s="238" t="s">
        <v>252</v>
      </c>
      <c r="E125" s="249" t="s">
        <v>39</v>
      </c>
      <c r="F125" s="250" t="s">
        <v>11891</v>
      </c>
      <c r="G125" s="248"/>
      <c r="H125" s="251">
        <v>3.5179999999999998</v>
      </c>
      <c r="I125" s="252"/>
      <c r="J125" s="248"/>
      <c r="K125" s="248"/>
      <c r="L125" s="253"/>
      <c r="M125" s="254"/>
      <c r="N125" s="255"/>
      <c r="O125" s="255"/>
      <c r="P125" s="255"/>
      <c r="Q125" s="255"/>
      <c r="R125" s="255"/>
      <c r="S125" s="255"/>
      <c r="T125" s="256"/>
      <c r="U125" s="14"/>
      <c r="V125" s="14"/>
      <c r="W125" s="14"/>
      <c r="X125" s="14"/>
      <c r="Y125" s="14"/>
      <c r="Z125" s="14"/>
      <c r="AA125" s="14"/>
      <c r="AB125" s="14"/>
      <c r="AC125" s="14"/>
      <c r="AD125" s="14"/>
      <c r="AE125" s="14"/>
      <c r="AT125" s="257" t="s">
        <v>252</v>
      </c>
      <c r="AU125" s="257" t="s">
        <v>93</v>
      </c>
      <c r="AV125" s="14" t="s">
        <v>93</v>
      </c>
      <c r="AW125" s="14" t="s">
        <v>46</v>
      </c>
      <c r="AX125" s="14" t="s">
        <v>85</v>
      </c>
      <c r="AY125" s="257" t="s">
        <v>241</v>
      </c>
    </row>
    <row r="126" s="13" customFormat="1">
      <c r="A126" s="13"/>
      <c r="B126" s="236"/>
      <c r="C126" s="237"/>
      <c r="D126" s="238" t="s">
        <v>252</v>
      </c>
      <c r="E126" s="239" t="s">
        <v>39</v>
      </c>
      <c r="F126" s="240" t="s">
        <v>11892</v>
      </c>
      <c r="G126" s="237"/>
      <c r="H126" s="239" t="s">
        <v>39</v>
      </c>
      <c r="I126" s="241"/>
      <c r="J126" s="237"/>
      <c r="K126" s="237"/>
      <c r="L126" s="242"/>
      <c r="M126" s="243"/>
      <c r="N126" s="244"/>
      <c r="O126" s="244"/>
      <c r="P126" s="244"/>
      <c r="Q126" s="244"/>
      <c r="R126" s="244"/>
      <c r="S126" s="244"/>
      <c r="T126" s="245"/>
      <c r="U126" s="13"/>
      <c r="V126" s="13"/>
      <c r="W126" s="13"/>
      <c r="X126" s="13"/>
      <c r="Y126" s="13"/>
      <c r="Z126" s="13"/>
      <c r="AA126" s="13"/>
      <c r="AB126" s="13"/>
      <c r="AC126" s="13"/>
      <c r="AD126" s="13"/>
      <c r="AE126" s="13"/>
      <c r="AT126" s="246" t="s">
        <v>252</v>
      </c>
      <c r="AU126" s="246" t="s">
        <v>93</v>
      </c>
      <c r="AV126" s="13" t="s">
        <v>23</v>
      </c>
      <c r="AW126" s="13" t="s">
        <v>46</v>
      </c>
      <c r="AX126" s="13" t="s">
        <v>85</v>
      </c>
      <c r="AY126" s="246" t="s">
        <v>241</v>
      </c>
    </row>
    <row r="127" s="14" customFormat="1">
      <c r="A127" s="14"/>
      <c r="B127" s="247"/>
      <c r="C127" s="248"/>
      <c r="D127" s="238" t="s">
        <v>252</v>
      </c>
      <c r="E127" s="249" t="s">
        <v>39</v>
      </c>
      <c r="F127" s="250" t="s">
        <v>11893</v>
      </c>
      <c r="G127" s="248"/>
      <c r="H127" s="251">
        <v>3.4910000000000001</v>
      </c>
      <c r="I127" s="252"/>
      <c r="J127" s="248"/>
      <c r="K127" s="248"/>
      <c r="L127" s="253"/>
      <c r="M127" s="254"/>
      <c r="N127" s="255"/>
      <c r="O127" s="255"/>
      <c r="P127" s="255"/>
      <c r="Q127" s="255"/>
      <c r="R127" s="255"/>
      <c r="S127" s="255"/>
      <c r="T127" s="256"/>
      <c r="U127" s="14"/>
      <c r="V127" s="14"/>
      <c r="W127" s="14"/>
      <c r="X127" s="14"/>
      <c r="Y127" s="14"/>
      <c r="Z127" s="14"/>
      <c r="AA127" s="14"/>
      <c r="AB127" s="14"/>
      <c r="AC127" s="14"/>
      <c r="AD127" s="14"/>
      <c r="AE127" s="14"/>
      <c r="AT127" s="257" t="s">
        <v>252</v>
      </c>
      <c r="AU127" s="257" t="s">
        <v>93</v>
      </c>
      <c r="AV127" s="14" t="s">
        <v>93</v>
      </c>
      <c r="AW127" s="14" t="s">
        <v>46</v>
      </c>
      <c r="AX127" s="14" t="s">
        <v>85</v>
      </c>
      <c r="AY127" s="257" t="s">
        <v>241</v>
      </c>
    </row>
    <row r="128" s="13" customFormat="1">
      <c r="A128" s="13"/>
      <c r="B128" s="236"/>
      <c r="C128" s="237"/>
      <c r="D128" s="238" t="s">
        <v>252</v>
      </c>
      <c r="E128" s="239" t="s">
        <v>39</v>
      </c>
      <c r="F128" s="240" t="s">
        <v>11894</v>
      </c>
      <c r="G128" s="237"/>
      <c r="H128" s="239" t="s">
        <v>39</v>
      </c>
      <c r="I128" s="241"/>
      <c r="J128" s="237"/>
      <c r="K128" s="237"/>
      <c r="L128" s="242"/>
      <c r="M128" s="243"/>
      <c r="N128" s="244"/>
      <c r="O128" s="244"/>
      <c r="P128" s="244"/>
      <c r="Q128" s="244"/>
      <c r="R128" s="244"/>
      <c r="S128" s="244"/>
      <c r="T128" s="245"/>
      <c r="U128" s="13"/>
      <c r="V128" s="13"/>
      <c r="W128" s="13"/>
      <c r="X128" s="13"/>
      <c r="Y128" s="13"/>
      <c r="Z128" s="13"/>
      <c r="AA128" s="13"/>
      <c r="AB128" s="13"/>
      <c r="AC128" s="13"/>
      <c r="AD128" s="13"/>
      <c r="AE128" s="13"/>
      <c r="AT128" s="246" t="s">
        <v>252</v>
      </c>
      <c r="AU128" s="246" t="s">
        <v>93</v>
      </c>
      <c r="AV128" s="13" t="s">
        <v>23</v>
      </c>
      <c r="AW128" s="13" t="s">
        <v>46</v>
      </c>
      <c r="AX128" s="13" t="s">
        <v>85</v>
      </c>
      <c r="AY128" s="246" t="s">
        <v>241</v>
      </c>
    </row>
    <row r="129" s="14" customFormat="1">
      <c r="A129" s="14"/>
      <c r="B129" s="247"/>
      <c r="C129" s="248"/>
      <c r="D129" s="238" t="s">
        <v>252</v>
      </c>
      <c r="E129" s="249" t="s">
        <v>39</v>
      </c>
      <c r="F129" s="250" t="s">
        <v>11895</v>
      </c>
      <c r="G129" s="248"/>
      <c r="H129" s="251">
        <v>3.2639999999999998</v>
      </c>
      <c r="I129" s="252"/>
      <c r="J129" s="248"/>
      <c r="K129" s="248"/>
      <c r="L129" s="253"/>
      <c r="M129" s="254"/>
      <c r="N129" s="255"/>
      <c r="O129" s="255"/>
      <c r="P129" s="255"/>
      <c r="Q129" s="255"/>
      <c r="R129" s="255"/>
      <c r="S129" s="255"/>
      <c r="T129" s="256"/>
      <c r="U129" s="14"/>
      <c r="V129" s="14"/>
      <c r="W129" s="14"/>
      <c r="X129" s="14"/>
      <c r="Y129" s="14"/>
      <c r="Z129" s="14"/>
      <c r="AA129" s="14"/>
      <c r="AB129" s="14"/>
      <c r="AC129" s="14"/>
      <c r="AD129" s="14"/>
      <c r="AE129" s="14"/>
      <c r="AT129" s="257" t="s">
        <v>252</v>
      </c>
      <c r="AU129" s="257" t="s">
        <v>93</v>
      </c>
      <c r="AV129" s="14" t="s">
        <v>93</v>
      </c>
      <c r="AW129" s="14" t="s">
        <v>46</v>
      </c>
      <c r="AX129" s="14" t="s">
        <v>85</v>
      </c>
      <c r="AY129" s="257" t="s">
        <v>241</v>
      </c>
    </row>
    <row r="130" s="15" customFormat="1">
      <c r="A130" s="15"/>
      <c r="B130" s="258"/>
      <c r="C130" s="259"/>
      <c r="D130" s="238" t="s">
        <v>252</v>
      </c>
      <c r="E130" s="260" t="s">
        <v>39</v>
      </c>
      <c r="F130" s="261" t="s">
        <v>274</v>
      </c>
      <c r="G130" s="259"/>
      <c r="H130" s="262">
        <v>264.78199999999998</v>
      </c>
      <c r="I130" s="263"/>
      <c r="J130" s="259"/>
      <c r="K130" s="259"/>
      <c r="L130" s="264"/>
      <c r="M130" s="265"/>
      <c r="N130" s="266"/>
      <c r="O130" s="266"/>
      <c r="P130" s="266"/>
      <c r="Q130" s="266"/>
      <c r="R130" s="266"/>
      <c r="S130" s="266"/>
      <c r="T130" s="267"/>
      <c r="U130" s="15"/>
      <c r="V130" s="15"/>
      <c r="W130" s="15"/>
      <c r="X130" s="15"/>
      <c r="Y130" s="15"/>
      <c r="Z130" s="15"/>
      <c r="AA130" s="15"/>
      <c r="AB130" s="15"/>
      <c r="AC130" s="15"/>
      <c r="AD130" s="15"/>
      <c r="AE130" s="15"/>
      <c r="AT130" s="268" t="s">
        <v>252</v>
      </c>
      <c r="AU130" s="268" t="s">
        <v>93</v>
      </c>
      <c r="AV130" s="15" t="s">
        <v>248</v>
      </c>
      <c r="AW130" s="15" t="s">
        <v>46</v>
      </c>
      <c r="AX130" s="15" t="s">
        <v>23</v>
      </c>
      <c r="AY130" s="268" t="s">
        <v>241</v>
      </c>
    </row>
    <row r="131" s="2" customFormat="1" ht="24.15" customHeight="1">
      <c r="A131" s="42"/>
      <c r="B131" s="43"/>
      <c r="C131" s="218" t="s">
        <v>248</v>
      </c>
      <c r="D131" s="218" t="s">
        <v>243</v>
      </c>
      <c r="E131" s="219" t="s">
        <v>389</v>
      </c>
      <c r="F131" s="220" t="s">
        <v>390</v>
      </c>
      <c r="G131" s="221" t="s">
        <v>246</v>
      </c>
      <c r="H131" s="222">
        <v>264.78199999999998</v>
      </c>
      <c r="I131" s="223"/>
      <c r="J131" s="224">
        <f>ROUND(I131*H131,2)</f>
        <v>0</v>
      </c>
      <c r="K131" s="220" t="s">
        <v>247</v>
      </c>
      <c r="L131" s="48"/>
      <c r="M131" s="225" t="s">
        <v>39</v>
      </c>
      <c r="N131" s="226" t="s">
        <v>56</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248</v>
      </c>
      <c r="AT131" s="229" t="s">
        <v>243</v>
      </c>
      <c r="AU131" s="229" t="s">
        <v>93</v>
      </c>
      <c r="AY131" s="20" t="s">
        <v>241</v>
      </c>
      <c r="BE131" s="230">
        <f>IF(N131="základní",J131,0)</f>
        <v>0</v>
      </c>
      <c r="BF131" s="230">
        <f>IF(N131="snížená",J131,0)</f>
        <v>0</v>
      </c>
      <c r="BG131" s="230">
        <f>IF(N131="zákl. přenesená",J131,0)</f>
        <v>0</v>
      </c>
      <c r="BH131" s="230">
        <f>IF(N131="sníž. přenesená",J131,0)</f>
        <v>0</v>
      </c>
      <c r="BI131" s="230">
        <f>IF(N131="nulová",J131,0)</f>
        <v>0</v>
      </c>
      <c r="BJ131" s="20" t="s">
        <v>23</v>
      </c>
      <c r="BK131" s="230">
        <f>ROUND(I131*H131,2)</f>
        <v>0</v>
      </c>
      <c r="BL131" s="20" t="s">
        <v>248</v>
      </c>
      <c r="BM131" s="229" t="s">
        <v>11896</v>
      </c>
    </row>
    <row r="132" s="2" customFormat="1">
      <c r="A132" s="42"/>
      <c r="B132" s="43"/>
      <c r="C132" s="44"/>
      <c r="D132" s="231" t="s">
        <v>250</v>
      </c>
      <c r="E132" s="44"/>
      <c r="F132" s="232" t="s">
        <v>392</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0" t="s">
        <v>250</v>
      </c>
      <c r="AU132" s="20" t="s">
        <v>93</v>
      </c>
    </row>
    <row r="133" s="2" customFormat="1" ht="24.15" customHeight="1">
      <c r="A133" s="42"/>
      <c r="B133" s="43"/>
      <c r="C133" s="218" t="s">
        <v>286</v>
      </c>
      <c r="D133" s="218" t="s">
        <v>243</v>
      </c>
      <c r="E133" s="219" t="s">
        <v>8875</v>
      </c>
      <c r="F133" s="220" t="s">
        <v>8876</v>
      </c>
      <c r="G133" s="221" t="s">
        <v>145</v>
      </c>
      <c r="H133" s="222">
        <v>481.03199999999998</v>
      </c>
      <c r="I133" s="223"/>
      <c r="J133" s="224">
        <f>ROUND(I133*H133,2)</f>
        <v>0</v>
      </c>
      <c r="K133" s="220" t="s">
        <v>247</v>
      </c>
      <c r="L133" s="48"/>
      <c r="M133" s="225" t="s">
        <v>39</v>
      </c>
      <c r="N133" s="226" t="s">
        <v>56</v>
      </c>
      <c r="O133" s="88"/>
      <c r="P133" s="227">
        <f>O133*H133</f>
        <v>0</v>
      </c>
      <c r="Q133" s="227">
        <v>0.00058</v>
      </c>
      <c r="R133" s="227">
        <f>Q133*H133</f>
        <v>0.27899856000000001</v>
      </c>
      <c r="S133" s="227">
        <v>0</v>
      </c>
      <c r="T133" s="228">
        <f>S133*H133</f>
        <v>0</v>
      </c>
      <c r="U133" s="42"/>
      <c r="V133" s="42"/>
      <c r="W133" s="42"/>
      <c r="X133" s="42"/>
      <c r="Y133" s="42"/>
      <c r="Z133" s="42"/>
      <c r="AA133" s="42"/>
      <c r="AB133" s="42"/>
      <c r="AC133" s="42"/>
      <c r="AD133" s="42"/>
      <c r="AE133" s="42"/>
      <c r="AR133" s="229" t="s">
        <v>248</v>
      </c>
      <c r="AT133" s="229" t="s">
        <v>243</v>
      </c>
      <c r="AU133" s="229" t="s">
        <v>93</v>
      </c>
      <c r="AY133" s="20" t="s">
        <v>241</v>
      </c>
      <c r="BE133" s="230">
        <f>IF(N133="základní",J133,0)</f>
        <v>0</v>
      </c>
      <c r="BF133" s="230">
        <f>IF(N133="snížená",J133,0)</f>
        <v>0</v>
      </c>
      <c r="BG133" s="230">
        <f>IF(N133="zákl. přenesená",J133,0)</f>
        <v>0</v>
      </c>
      <c r="BH133" s="230">
        <f>IF(N133="sníž. přenesená",J133,0)</f>
        <v>0</v>
      </c>
      <c r="BI133" s="230">
        <f>IF(N133="nulová",J133,0)</f>
        <v>0</v>
      </c>
      <c r="BJ133" s="20" t="s">
        <v>23</v>
      </c>
      <c r="BK133" s="230">
        <f>ROUND(I133*H133,2)</f>
        <v>0</v>
      </c>
      <c r="BL133" s="20" t="s">
        <v>248</v>
      </c>
      <c r="BM133" s="229" t="s">
        <v>11897</v>
      </c>
    </row>
    <row r="134" s="2" customFormat="1">
      <c r="A134" s="42"/>
      <c r="B134" s="43"/>
      <c r="C134" s="44"/>
      <c r="D134" s="231" t="s">
        <v>250</v>
      </c>
      <c r="E134" s="44"/>
      <c r="F134" s="232" t="s">
        <v>8878</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0" t="s">
        <v>250</v>
      </c>
      <c r="AU134" s="20" t="s">
        <v>93</v>
      </c>
    </row>
    <row r="135" s="13" customFormat="1">
      <c r="A135" s="13"/>
      <c r="B135" s="236"/>
      <c r="C135" s="237"/>
      <c r="D135" s="238" t="s">
        <v>252</v>
      </c>
      <c r="E135" s="239" t="s">
        <v>39</v>
      </c>
      <c r="F135" s="240" t="s">
        <v>11867</v>
      </c>
      <c r="G135" s="237"/>
      <c r="H135" s="239" t="s">
        <v>39</v>
      </c>
      <c r="I135" s="241"/>
      <c r="J135" s="237"/>
      <c r="K135" s="237"/>
      <c r="L135" s="242"/>
      <c r="M135" s="243"/>
      <c r="N135" s="244"/>
      <c r="O135" s="244"/>
      <c r="P135" s="244"/>
      <c r="Q135" s="244"/>
      <c r="R135" s="244"/>
      <c r="S135" s="244"/>
      <c r="T135" s="245"/>
      <c r="U135" s="13"/>
      <c r="V135" s="13"/>
      <c r="W135" s="13"/>
      <c r="X135" s="13"/>
      <c r="Y135" s="13"/>
      <c r="Z135" s="13"/>
      <c r="AA135" s="13"/>
      <c r="AB135" s="13"/>
      <c r="AC135" s="13"/>
      <c r="AD135" s="13"/>
      <c r="AE135" s="13"/>
      <c r="AT135" s="246" t="s">
        <v>252</v>
      </c>
      <c r="AU135" s="246" t="s">
        <v>93</v>
      </c>
      <c r="AV135" s="13" t="s">
        <v>23</v>
      </c>
      <c r="AW135" s="13" t="s">
        <v>46</v>
      </c>
      <c r="AX135" s="13" t="s">
        <v>85</v>
      </c>
      <c r="AY135" s="246" t="s">
        <v>241</v>
      </c>
    </row>
    <row r="136" s="14" customFormat="1">
      <c r="A136" s="14"/>
      <c r="B136" s="247"/>
      <c r="C136" s="248"/>
      <c r="D136" s="238" t="s">
        <v>252</v>
      </c>
      <c r="E136" s="249" t="s">
        <v>39</v>
      </c>
      <c r="F136" s="250" t="s">
        <v>11898</v>
      </c>
      <c r="G136" s="248"/>
      <c r="H136" s="251">
        <v>49.155000000000001</v>
      </c>
      <c r="I136" s="252"/>
      <c r="J136" s="248"/>
      <c r="K136" s="248"/>
      <c r="L136" s="253"/>
      <c r="M136" s="254"/>
      <c r="N136" s="255"/>
      <c r="O136" s="255"/>
      <c r="P136" s="255"/>
      <c r="Q136" s="255"/>
      <c r="R136" s="255"/>
      <c r="S136" s="255"/>
      <c r="T136" s="256"/>
      <c r="U136" s="14"/>
      <c r="V136" s="14"/>
      <c r="W136" s="14"/>
      <c r="X136" s="14"/>
      <c r="Y136" s="14"/>
      <c r="Z136" s="14"/>
      <c r="AA136" s="14"/>
      <c r="AB136" s="14"/>
      <c r="AC136" s="14"/>
      <c r="AD136" s="14"/>
      <c r="AE136" s="14"/>
      <c r="AT136" s="257" t="s">
        <v>252</v>
      </c>
      <c r="AU136" s="257" t="s">
        <v>93</v>
      </c>
      <c r="AV136" s="14" t="s">
        <v>93</v>
      </c>
      <c r="AW136" s="14" t="s">
        <v>46</v>
      </c>
      <c r="AX136" s="14" t="s">
        <v>85</v>
      </c>
      <c r="AY136" s="257" t="s">
        <v>241</v>
      </c>
    </row>
    <row r="137" s="14" customFormat="1">
      <c r="A137" s="14"/>
      <c r="B137" s="247"/>
      <c r="C137" s="248"/>
      <c r="D137" s="238" t="s">
        <v>252</v>
      </c>
      <c r="E137" s="249" t="s">
        <v>39</v>
      </c>
      <c r="F137" s="250" t="s">
        <v>11899</v>
      </c>
      <c r="G137" s="248"/>
      <c r="H137" s="251">
        <v>33.953000000000003</v>
      </c>
      <c r="I137" s="252"/>
      <c r="J137" s="248"/>
      <c r="K137" s="248"/>
      <c r="L137" s="253"/>
      <c r="M137" s="254"/>
      <c r="N137" s="255"/>
      <c r="O137" s="255"/>
      <c r="P137" s="255"/>
      <c r="Q137" s="255"/>
      <c r="R137" s="255"/>
      <c r="S137" s="255"/>
      <c r="T137" s="256"/>
      <c r="U137" s="14"/>
      <c r="V137" s="14"/>
      <c r="W137" s="14"/>
      <c r="X137" s="14"/>
      <c r="Y137" s="14"/>
      <c r="Z137" s="14"/>
      <c r="AA137" s="14"/>
      <c r="AB137" s="14"/>
      <c r="AC137" s="14"/>
      <c r="AD137" s="14"/>
      <c r="AE137" s="14"/>
      <c r="AT137" s="257" t="s">
        <v>252</v>
      </c>
      <c r="AU137" s="257" t="s">
        <v>93</v>
      </c>
      <c r="AV137" s="14" t="s">
        <v>93</v>
      </c>
      <c r="AW137" s="14" t="s">
        <v>46</v>
      </c>
      <c r="AX137" s="14" t="s">
        <v>85</v>
      </c>
      <c r="AY137" s="257" t="s">
        <v>241</v>
      </c>
    </row>
    <row r="138" s="14" customFormat="1">
      <c r="A138" s="14"/>
      <c r="B138" s="247"/>
      <c r="C138" s="248"/>
      <c r="D138" s="238" t="s">
        <v>252</v>
      </c>
      <c r="E138" s="249" t="s">
        <v>39</v>
      </c>
      <c r="F138" s="250" t="s">
        <v>11900</v>
      </c>
      <c r="G138" s="248"/>
      <c r="H138" s="251">
        <v>19.724</v>
      </c>
      <c r="I138" s="252"/>
      <c r="J138" s="248"/>
      <c r="K138" s="248"/>
      <c r="L138" s="253"/>
      <c r="M138" s="254"/>
      <c r="N138" s="255"/>
      <c r="O138" s="255"/>
      <c r="P138" s="255"/>
      <c r="Q138" s="255"/>
      <c r="R138" s="255"/>
      <c r="S138" s="255"/>
      <c r="T138" s="256"/>
      <c r="U138" s="14"/>
      <c r="V138" s="14"/>
      <c r="W138" s="14"/>
      <c r="X138" s="14"/>
      <c r="Y138" s="14"/>
      <c r="Z138" s="14"/>
      <c r="AA138" s="14"/>
      <c r="AB138" s="14"/>
      <c r="AC138" s="14"/>
      <c r="AD138" s="14"/>
      <c r="AE138" s="14"/>
      <c r="AT138" s="257" t="s">
        <v>252</v>
      </c>
      <c r="AU138" s="257" t="s">
        <v>93</v>
      </c>
      <c r="AV138" s="14" t="s">
        <v>93</v>
      </c>
      <c r="AW138" s="14" t="s">
        <v>46</v>
      </c>
      <c r="AX138" s="14" t="s">
        <v>85</v>
      </c>
      <c r="AY138" s="257" t="s">
        <v>241</v>
      </c>
    </row>
    <row r="139" s="14" customFormat="1">
      <c r="A139" s="14"/>
      <c r="B139" s="247"/>
      <c r="C139" s="248"/>
      <c r="D139" s="238" t="s">
        <v>252</v>
      </c>
      <c r="E139" s="249" t="s">
        <v>39</v>
      </c>
      <c r="F139" s="250" t="s">
        <v>11901</v>
      </c>
      <c r="G139" s="248"/>
      <c r="H139" s="251">
        <v>23.588000000000001</v>
      </c>
      <c r="I139" s="252"/>
      <c r="J139" s="248"/>
      <c r="K139" s="248"/>
      <c r="L139" s="253"/>
      <c r="M139" s="254"/>
      <c r="N139" s="255"/>
      <c r="O139" s="255"/>
      <c r="P139" s="255"/>
      <c r="Q139" s="255"/>
      <c r="R139" s="255"/>
      <c r="S139" s="255"/>
      <c r="T139" s="256"/>
      <c r="U139" s="14"/>
      <c r="V139" s="14"/>
      <c r="W139" s="14"/>
      <c r="X139" s="14"/>
      <c r="Y139" s="14"/>
      <c r="Z139" s="14"/>
      <c r="AA139" s="14"/>
      <c r="AB139" s="14"/>
      <c r="AC139" s="14"/>
      <c r="AD139" s="14"/>
      <c r="AE139" s="14"/>
      <c r="AT139" s="257" t="s">
        <v>252</v>
      </c>
      <c r="AU139" s="257" t="s">
        <v>93</v>
      </c>
      <c r="AV139" s="14" t="s">
        <v>93</v>
      </c>
      <c r="AW139" s="14" t="s">
        <v>46</v>
      </c>
      <c r="AX139" s="14" t="s">
        <v>85</v>
      </c>
      <c r="AY139" s="257" t="s">
        <v>241</v>
      </c>
    </row>
    <row r="140" s="14" customFormat="1">
      <c r="A140" s="14"/>
      <c r="B140" s="247"/>
      <c r="C140" s="248"/>
      <c r="D140" s="238" t="s">
        <v>252</v>
      </c>
      <c r="E140" s="249" t="s">
        <v>39</v>
      </c>
      <c r="F140" s="250" t="s">
        <v>11902</v>
      </c>
      <c r="G140" s="248"/>
      <c r="H140" s="251">
        <v>27.937999999999999</v>
      </c>
      <c r="I140" s="252"/>
      <c r="J140" s="248"/>
      <c r="K140" s="248"/>
      <c r="L140" s="253"/>
      <c r="M140" s="254"/>
      <c r="N140" s="255"/>
      <c r="O140" s="255"/>
      <c r="P140" s="255"/>
      <c r="Q140" s="255"/>
      <c r="R140" s="255"/>
      <c r="S140" s="255"/>
      <c r="T140" s="256"/>
      <c r="U140" s="14"/>
      <c r="V140" s="14"/>
      <c r="W140" s="14"/>
      <c r="X140" s="14"/>
      <c r="Y140" s="14"/>
      <c r="Z140" s="14"/>
      <c r="AA140" s="14"/>
      <c r="AB140" s="14"/>
      <c r="AC140" s="14"/>
      <c r="AD140" s="14"/>
      <c r="AE140" s="14"/>
      <c r="AT140" s="257" t="s">
        <v>252</v>
      </c>
      <c r="AU140" s="257" t="s">
        <v>93</v>
      </c>
      <c r="AV140" s="14" t="s">
        <v>93</v>
      </c>
      <c r="AW140" s="14" t="s">
        <v>46</v>
      </c>
      <c r="AX140" s="14" t="s">
        <v>85</v>
      </c>
      <c r="AY140" s="257" t="s">
        <v>241</v>
      </c>
    </row>
    <row r="141" s="14" customFormat="1">
      <c r="A141" s="14"/>
      <c r="B141" s="247"/>
      <c r="C141" s="248"/>
      <c r="D141" s="238" t="s">
        <v>252</v>
      </c>
      <c r="E141" s="249" t="s">
        <v>39</v>
      </c>
      <c r="F141" s="250" t="s">
        <v>11903</v>
      </c>
      <c r="G141" s="248"/>
      <c r="H141" s="251">
        <v>25.919</v>
      </c>
      <c r="I141" s="252"/>
      <c r="J141" s="248"/>
      <c r="K141" s="248"/>
      <c r="L141" s="253"/>
      <c r="M141" s="254"/>
      <c r="N141" s="255"/>
      <c r="O141" s="255"/>
      <c r="P141" s="255"/>
      <c r="Q141" s="255"/>
      <c r="R141" s="255"/>
      <c r="S141" s="255"/>
      <c r="T141" s="256"/>
      <c r="U141" s="14"/>
      <c r="V141" s="14"/>
      <c r="W141" s="14"/>
      <c r="X141" s="14"/>
      <c r="Y141" s="14"/>
      <c r="Z141" s="14"/>
      <c r="AA141" s="14"/>
      <c r="AB141" s="14"/>
      <c r="AC141" s="14"/>
      <c r="AD141" s="14"/>
      <c r="AE141" s="14"/>
      <c r="AT141" s="257" t="s">
        <v>252</v>
      </c>
      <c r="AU141" s="257" t="s">
        <v>93</v>
      </c>
      <c r="AV141" s="14" t="s">
        <v>93</v>
      </c>
      <c r="AW141" s="14" t="s">
        <v>46</v>
      </c>
      <c r="AX141" s="14" t="s">
        <v>85</v>
      </c>
      <c r="AY141" s="257" t="s">
        <v>241</v>
      </c>
    </row>
    <row r="142" s="14" customFormat="1">
      <c r="A142" s="14"/>
      <c r="B142" s="247"/>
      <c r="C142" s="248"/>
      <c r="D142" s="238" t="s">
        <v>252</v>
      </c>
      <c r="E142" s="249" t="s">
        <v>39</v>
      </c>
      <c r="F142" s="250" t="s">
        <v>11904</v>
      </c>
      <c r="G142" s="248"/>
      <c r="H142" s="251">
        <v>133.43700000000001</v>
      </c>
      <c r="I142" s="252"/>
      <c r="J142" s="248"/>
      <c r="K142" s="248"/>
      <c r="L142" s="253"/>
      <c r="M142" s="254"/>
      <c r="N142" s="255"/>
      <c r="O142" s="255"/>
      <c r="P142" s="255"/>
      <c r="Q142" s="255"/>
      <c r="R142" s="255"/>
      <c r="S142" s="255"/>
      <c r="T142" s="256"/>
      <c r="U142" s="14"/>
      <c r="V142" s="14"/>
      <c r="W142" s="14"/>
      <c r="X142" s="14"/>
      <c r="Y142" s="14"/>
      <c r="Z142" s="14"/>
      <c r="AA142" s="14"/>
      <c r="AB142" s="14"/>
      <c r="AC142" s="14"/>
      <c r="AD142" s="14"/>
      <c r="AE142" s="14"/>
      <c r="AT142" s="257" t="s">
        <v>252</v>
      </c>
      <c r="AU142" s="257" t="s">
        <v>93</v>
      </c>
      <c r="AV142" s="14" t="s">
        <v>93</v>
      </c>
      <c r="AW142" s="14" t="s">
        <v>46</v>
      </c>
      <c r="AX142" s="14" t="s">
        <v>85</v>
      </c>
      <c r="AY142" s="257" t="s">
        <v>241</v>
      </c>
    </row>
    <row r="143" s="13" customFormat="1">
      <c r="A143" s="13"/>
      <c r="B143" s="236"/>
      <c r="C143" s="237"/>
      <c r="D143" s="238" t="s">
        <v>252</v>
      </c>
      <c r="E143" s="239" t="s">
        <v>39</v>
      </c>
      <c r="F143" s="240" t="s">
        <v>11876</v>
      </c>
      <c r="G143" s="237"/>
      <c r="H143" s="239" t="s">
        <v>39</v>
      </c>
      <c r="I143" s="241"/>
      <c r="J143" s="237"/>
      <c r="K143" s="237"/>
      <c r="L143" s="242"/>
      <c r="M143" s="243"/>
      <c r="N143" s="244"/>
      <c r="O143" s="244"/>
      <c r="P143" s="244"/>
      <c r="Q143" s="244"/>
      <c r="R143" s="244"/>
      <c r="S143" s="244"/>
      <c r="T143" s="245"/>
      <c r="U143" s="13"/>
      <c r="V143" s="13"/>
      <c r="W143" s="13"/>
      <c r="X143" s="13"/>
      <c r="Y143" s="13"/>
      <c r="Z143" s="13"/>
      <c r="AA143" s="13"/>
      <c r="AB143" s="13"/>
      <c r="AC143" s="13"/>
      <c r="AD143" s="13"/>
      <c r="AE143" s="13"/>
      <c r="AT143" s="246" t="s">
        <v>252</v>
      </c>
      <c r="AU143" s="246" t="s">
        <v>93</v>
      </c>
      <c r="AV143" s="13" t="s">
        <v>23</v>
      </c>
      <c r="AW143" s="13" t="s">
        <v>46</v>
      </c>
      <c r="AX143" s="13" t="s">
        <v>85</v>
      </c>
      <c r="AY143" s="246" t="s">
        <v>241</v>
      </c>
    </row>
    <row r="144" s="14" customFormat="1">
      <c r="A144" s="14"/>
      <c r="B144" s="247"/>
      <c r="C144" s="248"/>
      <c r="D144" s="238" t="s">
        <v>252</v>
      </c>
      <c r="E144" s="249" t="s">
        <v>39</v>
      </c>
      <c r="F144" s="250" t="s">
        <v>11905</v>
      </c>
      <c r="G144" s="248"/>
      <c r="H144" s="251">
        <v>14.695</v>
      </c>
      <c r="I144" s="252"/>
      <c r="J144" s="248"/>
      <c r="K144" s="248"/>
      <c r="L144" s="253"/>
      <c r="M144" s="254"/>
      <c r="N144" s="255"/>
      <c r="O144" s="255"/>
      <c r="P144" s="255"/>
      <c r="Q144" s="255"/>
      <c r="R144" s="255"/>
      <c r="S144" s="255"/>
      <c r="T144" s="256"/>
      <c r="U144" s="14"/>
      <c r="V144" s="14"/>
      <c r="W144" s="14"/>
      <c r="X144" s="14"/>
      <c r="Y144" s="14"/>
      <c r="Z144" s="14"/>
      <c r="AA144" s="14"/>
      <c r="AB144" s="14"/>
      <c r="AC144" s="14"/>
      <c r="AD144" s="14"/>
      <c r="AE144" s="14"/>
      <c r="AT144" s="257" t="s">
        <v>252</v>
      </c>
      <c r="AU144" s="257" t="s">
        <v>93</v>
      </c>
      <c r="AV144" s="14" t="s">
        <v>93</v>
      </c>
      <c r="AW144" s="14" t="s">
        <v>46</v>
      </c>
      <c r="AX144" s="14" t="s">
        <v>85</v>
      </c>
      <c r="AY144" s="257" t="s">
        <v>241</v>
      </c>
    </row>
    <row r="145" s="14" customFormat="1">
      <c r="A145" s="14"/>
      <c r="B145" s="247"/>
      <c r="C145" s="248"/>
      <c r="D145" s="238" t="s">
        <v>252</v>
      </c>
      <c r="E145" s="249" t="s">
        <v>39</v>
      </c>
      <c r="F145" s="250" t="s">
        <v>11906</v>
      </c>
      <c r="G145" s="248"/>
      <c r="H145" s="251">
        <v>20.548999999999999</v>
      </c>
      <c r="I145" s="252"/>
      <c r="J145" s="248"/>
      <c r="K145" s="248"/>
      <c r="L145" s="253"/>
      <c r="M145" s="254"/>
      <c r="N145" s="255"/>
      <c r="O145" s="255"/>
      <c r="P145" s="255"/>
      <c r="Q145" s="255"/>
      <c r="R145" s="255"/>
      <c r="S145" s="255"/>
      <c r="T145" s="256"/>
      <c r="U145" s="14"/>
      <c r="V145" s="14"/>
      <c r="W145" s="14"/>
      <c r="X145" s="14"/>
      <c r="Y145" s="14"/>
      <c r="Z145" s="14"/>
      <c r="AA145" s="14"/>
      <c r="AB145" s="14"/>
      <c r="AC145" s="14"/>
      <c r="AD145" s="14"/>
      <c r="AE145" s="14"/>
      <c r="AT145" s="257" t="s">
        <v>252</v>
      </c>
      <c r="AU145" s="257" t="s">
        <v>93</v>
      </c>
      <c r="AV145" s="14" t="s">
        <v>93</v>
      </c>
      <c r="AW145" s="14" t="s">
        <v>46</v>
      </c>
      <c r="AX145" s="14" t="s">
        <v>85</v>
      </c>
      <c r="AY145" s="257" t="s">
        <v>241</v>
      </c>
    </row>
    <row r="146" s="14" customFormat="1">
      <c r="A146" s="14"/>
      <c r="B146" s="247"/>
      <c r="C146" s="248"/>
      <c r="D146" s="238" t="s">
        <v>252</v>
      </c>
      <c r="E146" s="249" t="s">
        <v>39</v>
      </c>
      <c r="F146" s="250" t="s">
        <v>11907</v>
      </c>
      <c r="G146" s="248"/>
      <c r="H146" s="251">
        <v>71.641999999999996</v>
      </c>
      <c r="I146" s="252"/>
      <c r="J146" s="248"/>
      <c r="K146" s="248"/>
      <c r="L146" s="253"/>
      <c r="M146" s="254"/>
      <c r="N146" s="255"/>
      <c r="O146" s="255"/>
      <c r="P146" s="255"/>
      <c r="Q146" s="255"/>
      <c r="R146" s="255"/>
      <c r="S146" s="255"/>
      <c r="T146" s="256"/>
      <c r="U146" s="14"/>
      <c r="V146" s="14"/>
      <c r="W146" s="14"/>
      <c r="X146" s="14"/>
      <c r="Y146" s="14"/>
      <c r="Z146" s="14"/>
      <c r="AA146" s="14"/>
      <c r="AB146" s="14"/>
      <c r="AC146" s="14"/>
      <c r="AD146" s="14"/>
      <c r="AE146" s="14"/>
      <c r="AT146" s="257" t="s">
        <v>252</v>
      </c>
      <c r="AU146" s="257" t="s">
        <v>93</v>
      </c>
      <c r="AV146" s="14" t="s">
        <v>93</v>
      </c>
      <c r="AW146" s="14" t="s">
        <v>46</v>
      </c>
      <c r="AX146" s="14" t="s">
        <v>85</v>
      </c>
      <c r="AY146" s="257" t="s">
        <v>241</v>
      </c>
    </row>
    <row r="147" s="14" customFormat="1">
      <c r="A147" s="14"/>
      <c r="B147" s="247"/>
      <c r="C147" s="248"/>
      <c r="D147" s="238" t="s">
        <v>252</v>
      </c>
      <c r="E147" s="249" t="s">
        <v>39</v>
      </c>
      <c r="F147" s="250" t="s">
        <v>11908</v>
      </c>
      <c r="G147" s="248"/>
      <c r="H147" s="251">
        <v>34.695</v>
      </c>
      <c r="I147" s="252"/>
      <c r="J147" s="248"/>
      <c r="K147" s="248"/>
      <c r="L147" s="253"/>
      <c r="M147" s="254"/>
      <c r="N147" s="255"/>
      <c r="O147" s="255"/>
      <c r="P147" s="255"/>
      <c r="Q147" s="255"/>
      <c r="R147" s="255"/>
      <c r="S147" s="255"/>
      <c r="T147" s="256"/>
      <c r="U147" s="14"/>
      <c r="V147" s="14"/>
      <c r="W147" s="14"/>
      <c r="X147" s="14"/>
      <c r="Y147" s="14"/>
      <c r="Z147" s="14"/>
      <c r="AA147" s="14"/>
      <c r="AB147" s="14"/>
      <c r="AC147" s="14"/>
      <c r="AD147" s="14"/>
      <c r="AE147" s="14"/>
      <c r="AT147" s="257" t="s">
        <v>252</v>
      </c>
      <c r="AU147" s="257" t="s">
        <v>93</v>
      </c>
      <c r="AV147" s="14" t="s">
        <v>93</v>
      </c>
      <c r="AW147" s="14" t="s">
        <v>46</v>
      </c>
      <c r="AX147" s="14" t="s">
        <v>85</v>
      </c>
      <c r="AY147" s="257" t="s">
        <v>241</v>
      </c>
    </row>
    <row r="148" s="14" customFormat="1">
      <c r="A148" s="14"/>
      <c r="B148" s="247"/>
      <c r="C148" s="248"/>
      <c r="D148" s="238" t="s">
        <v>252</v>
      </c>
      <c r="E148" s="249" t="s">
        <v>39</v>
      </c>
      <c r="F148" s="250" t="s">
        <v>11909</v>
      </c>
      <c r="G148" s="248"/>
      <c r="H148" s="251">
        <v>20.614000000000001</v>
      </c>
      <c r="I148" s="252"/>
      <c r="J148" s="248"/>
      <c r="K148" s="248"/>
      <c r="L148" s="253"/>
      <c r="M148" s="254"/>
      <c r="N148" s="255"/>
      <c r="O148" s="255"/>
      <c r="P148" s="255"/>
      <c r="Q148" s="255"/>
      <c r="R148" s="255"/>
      <c r="S148" s="255"/>
      <c r="T148" s="256"/>
      <c r="U148" s="14"/>
      <c r="V148" s="14"/>
      <c r="W148" s="14"/>
      <c r="X148" s="14"/>
      <c r="Y148" s="14"/>
      <c r="Z148" s="14"/>
      <c r="AA148" s="14"/>
      <c r="AB148" s="14"/>
      <c r="AC148" s="14"/>
      <c r="AD148" s="14"/>
      <c r="AE148" s="14"/>
      <c r="AT148" s="257" t="s">
        <v>252</v>
      </c>
      <c r="AU148" s="257" t="s">
        <v>93</v>
      </c>
      <c r="AV148" s="14" t="s">
        <v>93</v>
      </c>
      <c r="AW148" s="14" t="s">
        <v>46</v>
      </c>
      <c r="AX148" s="14" t="s">
        <v>85</v>
      </c>
      <c r="AY148" s="257" t="s">
        <v>241</v>
      </c>
    </row>
    <row r="149" s="14" customFormat="1">
      <c r="A149" s="14"/>
      <c r="B149" s="247"/>
      <c r="C149" s="248"/>
      <c r="D149" s="238" t="s">
        <v>252</v>
      </c>
      <c r="E149" s="249" t="s">
        <v>39</v>
      </c>
      <c r="F149" s="250" t="s">
        <v>11910</v>
      </c>
      <c r="G149" s="248"/>
      <c r="H149" s="251">
        <v>5.1230000000000002</v>
      </c>
      <c r="I149" s="252"/>
      <c r="J149" s="248"/>
      <c r="K149" s="248"/>
      <c r="L149" s="253"/>
      <c r="M149" s="254"/>
      <c r="N149" s="255"/>
      <c r="O149" s="255"/>
      <c r="P149" s="255"/>
      <c r="Q149" s="255"/>
      <c r="R149" s="255"/>
      <c r="S149" s="255"/>
      <c r="T149" s="256"/>
      <c r="U149" s="14"/>
      <c r="V149" s="14"/>
      <c r="W149" s="14"/>
      <c r="X149" s="14"/>
      <c r="Y149" s="14"/>
      <c r="Z149" s="14"/>
      <c r="AA149" s="14"/>
      <c r="AB149" s="14"/>
      <c r="AC149" s="14"/>
      <c r="AD149" s="14"/>
      <c r="AE149" s="14"/>
      <c r="AT149" s="257" t="s">
        <v>252</v>
      </c>
      <c r="AU149" s="257" t="s">
        <v>93</v>
      </c>
      <c r="AV149" s="14" t="s">
        <v>93</v>
      </c>
      <c r="AW149" s="14" t="s">
        <v>46</v>
      </c>
      <c r="AX149" s="14" t="s">
        <v>85</v>
      </c>
      <c r="AY149" s="257" t="s">
        <v>241</v>
      </c>
    </row>
    <row r="150" s="15" customFormat="1">
      <c r="A150" s="15"/>
      <c r="B150" s="258"/>
      <c r="C150" s="259"/>
      <c r="D150" s="238" t="s">
        <v>252</v>
      </c>
      <c r="E150" s="260" t="s">
        <v>39</v>
      </c>
      <c r="F150" s="261" t="s">
        <v>274</v>
      </c>
      <c r="G150" s="259"/>
      <c r="H150" s="262">
        <v>481.03199999999998</v>
      </c>
      <c r="I150" s="263"/>
      <c r="J150" s="259"/>
      <c r="K150" s="259"/>
      <c r="L150" s="264"/>
      <c r="M150" s="265"/>
      <c r="N150" s="266"/>
      <c r="O150" s="266"/>
      <c r="P150" s="266"/>
      <c r="Q150" s="266"/>
      <c r="R150" s="266"/>
      <c r="S150" s="266"/>
      <c r="T150" s="267"/>
      <c r="U150" s="15"/>
      <c r="V150" s="15"/>
      <c r="W150" s="15"/>
      <c r="X150" s="15"/>
      <c r="Y150" s="15"/>
      <c r="Z150" s="15"/>
      <c r="AA150" s="15"/>
      <c r="AB150" s="15"/>
      <c r="AC150" s="15"/>
      <c r="AD150" s="15"/>
      <c r="AE150" s="15"/>
      <c r="AT150" s="268" t="s">
        <v>252</v>
      </c>
      <c r="AU150" s="268" t="s">
        <v>93</v>
      </c>
      <c r="AV150" s="15" t="s">
        <v>248</v>
      </c>
      <c r="AW150" s="15" t="s">
        <v>46</v>
      </c>
      <c r="AX150" s="15" t="s">
        <v>23</v>
      </c>
      <c r="AY150" s="268" t="s">
        <v>241</v>
      </c>
    </row>
    <row r="151" s="2" customFormat="1" ht="24.15" customHeight="1">
      <c r="A151" s="42"/>
      <c r="B151" s="43"/>
      <c r="C151" s="218" t="s">
        <v>299</v>
      </c>
      <c r="D151" s="218" t="s">
        <v>243</v>
      </c>
      <c r="E151" s="219" t="s">
        <v>8915</v>
      </c>
      <c r="F151" s="220" t="s">
        <v>8916</v>
      </c>
      <c r="G151" s="221" t="s">
        <v>145</v>
      </c>
      <c r="H151" s="222">
        <v>481.03199999999998</v>
      </c>
      <c r="I151" s="223"/>
      <c r="J151" s="224">
        <f>ROUND(I151*H151,2)</f>
        <v>0</v>
      </c>
      <c r="K151" s="220" t="s">
        <v>247</v>
      </c>
      <c r="L151" s="48"/>
      <c r="M151" s="225" t="s">
        <v>39</v>
      </c>
      <c r="N151" s="226" t="s">
        <v>56</v>
      </c>
      <c r="O151" s="88"/>
      <c r="P151" s="227">
        <f>O151*H151</f>
        <v>0</v>
      </c>
      <c r="Q151" s="227">
        <v>0</v>
      </c>
      <c r="R151" s="227">
        <f>Q151*H151</f>
        <v>0</v>
      </c>
      <c r="S151" s="227">
        <v>0</v>
      </c>
      <c r="T151" s="228">
        <f>S151*H151</f>
        <v>0</v>
      </c>
      <c r="U151" s="42"/>
      <c r="V151" s="42"/>
      <c r="W151" s="42"/>
      <c r="X151" s="42"/>
      <c r="Y151" s="42"/>
      <c r="Z151" s="42"/>
      <c r="AA151" s="42"/>
      <c r="AB151" s="42"/>
      <c r="AC151" s="42"/>
      <c r="AD151" s="42"/>
      <c r="AE151" s="42"/>
      <c r="AR151" s="229" t="s">
        <v>248</v>
      </c>
      <c r="AT151" s="229" t="s">
        <v>243</v>
      </c>
      <c r="AU151" s="229" t="s">
        <v>93</v>
      </c>
      <c r="AY151" s="20" t="s">
        <v>241</v>
      </c>
      <c r="BE151" s="230">
        <f>IF(N151="základní",J151,0)</f>
        <v>0</v>
      </c>
      <c r="BF151" s="230">
        <f>IF(N151="snížená",J151,0)</f>
        <v>0</v>
      </c>
      <c r="BG151" s="230">
        <f>IF(N151="zákl. přenesená",J151,0)</f>
        <v>0</v>
      </c>
      <c r="BH151" s="230">
        <f>IF(N151="sníž. přenesená",J151,0)</f>
        <v>0</v>
      </c>
      <c r="BI151" s="230">
        <f>IF(N151="nulová",J151,0)</f>
        <v>0</v>
      </c>
      <c r="BJ151" s="20" t="s">
        <v>23</v>
      </c>
      <c r="BK151" s="230">
        <f>ROUND(I151*H151,2)</f>
        <v>0</v>
      </c>
      <c r="BL151" s="20" t="s">
        <v>248</v>
      </c>
      <c r="BM151" s="229" t="s">
        <v>11911</v>
      </c>
    </row>
    <row r="152" s="2" customFormat="1">
      <c r="A152" s="42"/>
      <c r="B152" s="43"/>
      <c r="C152" s="44"/>
      <c r="D152" s="231" t="s">
        <v>250</v>
      </c>
      <c r="E152" s="44"/>
      <c r="F152" s="232" t="s">
        <v>8918</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0" t="s">
        <v>250</v>
      </c>
      <c r="AU152" s="20" t="s">
        <v>93</v>
      </c>
    </row>
    <row r="153" s="2" customFormat="1" ht="37.8" customHeight="1">
      <c r="A153" s="42"/>
      <c r="B153" s="43"/>
      <c r="C153" s="218" t="s">
        <v>310</v>
      </c>
      <c r="D153" s="218" t="s">
        <v>243</v>
      </c>
      <c r="E153" s="219" t="s">
        <v>8931</v>
      </c>
      <c r="F153" s="220" t="s">
        <v>8932</v>
      </c>
      <c r="G153" s="221" t="s">
        <v>246</v>
      </c>
      <c r="H153" s="222">
        <v>386.56599999999997</v>
      </c>
      <c r="I153" s="223"/>
      <c r="J153" s="224">
        <f>ROUND(I153*H153,2)</f>
        <v>0</v>
      </c>
      <c r="K153" s="220" t="s">
        <v>247</v>
      </c>
      <c r="L153" s="48"/>
      <c r="M153" s="225" t="s">
        <v>39</v>
      </c>
      <c r="N153" s="226" t="s">
        <v>56</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248</v>
      </c>
      <c r="AT153" s="229" t="s">
        <v>243</v>
      </c>
      <c r="AU153" s="229" t="s">
        <v>93</v>
      </c>
      <c r="AY153" s="20" t="s">
        <v>241</v>
      </c>
      <c r="BE153" s="230">
        <f>IF(N153="základní",J153,0)</f>
        <v>0</v>
      </c>
      <c r="BF153" s="230">
        <f>IF(N153="snížená",J153,0)</f>
        <v>0</v>
      </c>
      <c r="BG153" s="230">
        <f>IF(N153="zákl. přenesená",J153,0)</f>
        <v>0</v>
      </c>
      <c r="BH153" s="230">
        <f>IF(N153="sníž. přenesená",J153,0)</f>
        <v>0</v>
      </c>
      <c r="BI153" s="230">
        <f>IF(N153="nulová",J153,0)</f>
        <v>0</v>
      </c>
      <c r="BJ153" s="20" t="s">
        <v>23</v>
      </c>
      <c r="BK153" s="230">
        <f>ROUND(I153*H153,2)</f>
        <v>0</v>
      </c>
      <c r="BL153" s="20" t="s">
        <v>248</v>
      </c>
      <c r="BM153" s="229" t="s">
        <v>11912</v>
      </c>
    </row>
    <row r="154" s="2" customFormat="1">
      <c r="A154" s="42"/>
      <c r="B154" s="43"/>
      <c r="C154" s="44"/>
      <c r="D154" s="231" t="s">
        <v>250</v>
      </c>
      <c r="E154" s="44"/>
      <c r="F154" s="232" t="s">
        <v>8934</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0" t="s">
        <v>250</v>
      </c>
      <c r="AU154" s="20" t="s">
        <v>93</v>
      </c>
    </row>
    <row r="155" s="13" customFormat="1">
      <c r="A155" s="13"/>
      <c r="B155" s="236"/>
      <c r="C155" s="237"/>
      <c r="D155" s="238" t="s">
        <v>252</v>
      </c>
      <c r="E155" s="239" t="s">
        <v>39</v>
      </c>
      <c r="F155" s="240" t="s">
        <v>8935</v>
      </c>
      <c r="G155" s="237"/>
      <c r="H155" s="239" t="s">
        <v>39</v>
      </c>
      <c r="I155" s="241"/>
      <c r="J155" s="237"/>
      <c r="K155" s="237"/>
      <c r="L155" s="242"/>
      <c r="M155" s="243"/>
      <c r="N155" s="244"/>
      <c r="O155" s="244"/>
      <c r="P155" s="244"/>
      <c r="Q155" s="244"/>
      <c r="R155" s="244"/>
      <c r="S155" s="244"/>
      <c r="T155" s="245"/>
      <c r="U155" s="13"/>
      <c r="V155" s="13"/>
      <c r="W155" s="13"/>
      <c r="X155" s="13"/>
      <c r="Y155" s="13"/>
      <c r="Z155" s="13"/>
      <c r="AA155" s="13"/>
      <c r="AB155" s="13"/>
      <c r="AC155" s="13"/>
      <c r="AD155" s="13"/>
      <c r="AE155" s="13"/>
      <c r="AT155" s="246" t="s">
        <v>252</v>
      </c>
      <c r="AU155" s="246" t="s">
        <v>93</v>
      </c>
      <c r="AV155" s="13" t="s">
        <v>23</v>
      </c>
      <c r="AW155" s="13" t="s">
        <v>46</v>
      </c>
      <c r="AX155" s="13" t="s">
        <v>85</v>
      </c>
      <c r="AY155" s="246" t="s">
        <v>241</v>
      </c>
    </row>
    <row r="156" s="13" customFormat="1">
      <c r="A156" s="13"/>
      <c r="B156" s="236"/>
      <c r="C156" s="237"/>
      <c r="D156" s="238" t="s">
        <v>252</v>
      </c>
      <c r="E156" s="239" t="s">
        <v>39</v>
      </c>
      <c r="F156" s="240" t="s">
        <v>8936</v>
      </c>
      <c r="G156" s="237"/>
      <c r="H156" s="239" t="s">
        <v>39</v>
      </c>
      <c r="I156" s="241"/>
      <c r="J156" s="237"/>
      <c r="K156" s="237"/>
      <c r="L156" s="242"/>
      <c r="M156" s="243"/>
      <c r="N156" s="244"/>
      <c r="O156" s="244"/>
      <c r="P156" s="244"/>
      <c r="Q156" s="244"/>
      <c r="R156" s="244"/>
      <c r="S156" s="244"/>
      <c r="T156" s="245"/>
      <c r="U156" s="13"/>
      <c r="V156" s="13"/>
      <c r="W156" s="13"/>
      <c r="X156" s="13"/>
      <c r="Y156" s="13"/>
      <c r="Z156" s="13"/>
      <c r="AA156" s="13"/>
      <c r="AB156" s="13"/>
      <c r="AC156" s="13"/>
      <c r="AD156" s="13"/>
      <c r="AE156" s="13"/>
      <c r="AT156" s="246" t="s">
        <v>252</v>
      </c>
      <c r="AU156" s="246" t="s">
        <v>93</v>
      </c>
      <c r="AV156" s="13" t="s">
        <v>23</v>
      </c>
      <c r="AW156" s="13" t="s">
        <v>46</v>
      </c>
      <c r="AX156" s="13" t="s">
        <v>85</v>
      </c>
      <c r="AY156" s="246" t="s">
        <v>241</v>
      </c>
    </row>
    <row r="157" s="14" customFormat="1">
      <c r="A157" s="14"/>
      <c r="B157" s="247"/>
      <c r="C157" s="248"/>
      <c r="D157" s="238" t="s">
        <v>252</v>
      </c>
      <c r="E157" s="249" t="s">
        <v>39</v>
      </c>
      <c r="F157" s="250" t="s">
        <v>11913</v>
      </c>
      <c r="G157" s="248"/>
      <c r="H157" s="251">
        <v>193.28299999999999</v>
      </c>
      <c r="I157" s="252"/>
      <c r="J157" s="248"/>
      <c r="K157" s="248"/>
      <c r="L157" s="253"/>
      <c r="M157" s="254"/>
      <c r="N157" s="255"/>
      <c r="O157" s="255"/>
      <c r="P157" s="255"/>
      <c r="Q157" s="255"/>
      <c r="R157" s="255"/>
      <c r="S157" s="255"/>
      <c r="T157" s="256"/>
      <c r="U157" s="14"/>
      <c r="V157" s="14"/>
      <c r="W157" s="14"/>
      <c r="X157" s="14"/>
      <c r="Y157" s="14"/>
      <c r="Z157" s="14"/>
      <c r="AA157" s="14"/>
      <c r="AB157" s="14"/>
      <c r="AC157" s="14"/>
      <c r="AD157" s="14"/>
      <c r="AE157" s="14"/>
      <c r="AT157" s="257" t="s">
        <v>252</v>
      </c>
      <c r="AU157" s="257" t="s">
        <v>93</v>
      </c>
      <c r="AV157" s="14" t="s">
        <v>93</v>
      </c>
      <c r="AW157" s="14" t="s">
        <v>46</v>
      </c>
      <c r="AX157" s="14" t="s">
        <v>85</v>
      </c>
      <c r="AY157" s="257" t="s">
        <v>241</v>
      </c>
    </row>
    <row r="158" s="13" customFormat="1">
      <c r="A158" s="13"/>
      <c r="B158" s="236"/>
      <c r="C158" s="237"/>
      <c r="D158" s="238" t="s">
        <v>252</v>
      </c>
      <c r="E158" s="239" t="s">
        <v>39</v>
      </c>
      <c r="F158" s="240" t="s">
        <v>8938</v>
      </c>
      <c r="G158" s="237"/>
      <c r="H158" s="239" t="s">
        <v>39</v>
      </c>
      <c r="I158" s="241"/>
      <c r="J158" s="237"/>
      <c r="K158" s="237"/>
      <c r="L158" s="242"/>
      <c r="M158" s="243"/>
      <c r="N158" s="244"/>
      <c r="O158" s="244"/>
      <c r="P158" s="244"/>
      <c r="Q158" s="244"/>
      <c r="R158" s="244"/>
      <c r="S158" s="244"/>
      <c r="T158" s="245"/>
      <c r="U158" s="13"/>
      <c r="V158" s="13"/>
      <c r="W158" s="13"/>
      <c r="X158" s="13"/>
      <c r="Y158" s="13"/>
      <c r="Z158" s="13"/>
      <c r="AA158" s="13"/>
      <c r="AB158" s="13"/>
      <c r="AC158" s="13"/>
      <c r="AD158" s="13"/>
      <c r="AE158" s="13"/>
      <c r="AT158" s="246" t="s">
        <v>252</v>
      </c>
      <c r="AU158" s="246" t="s">
        <v>93</v>
      </c>
      <c r="AV158" s="13" t="s">
        <v>23</v>
      </c>
      <c r="AW158" s="13" t="s">
        <v>46</v>
      </c>
      <c r="AX158" s="13" t="s">
        <v>85</v>
      </c>
      <c r="AY158" s="246" t="s">
        <v>241</v>
      </c>
    </row>
    <row r="159" s="14" customFormat="1">
      <c r="A159" s="14"/>
      <c r="B159" s="247"/>
      <c r="C159" s="248"/>
      <c r="D159" s="238" t="s">
        <v>252</v>
      </c>
      <c r="E159" s="249" t="s">
        <v>39</v>
      </c>
      <c r="F159" s="250" t="s">
        <v>11913</v>
      </c>
      <c r="G159" s="248"/>
      <c r="H159" s="251">
        <v>193.28299999999999</v>
      </c>
      <c r="I159" s="252"/>
      <c r="J159" s="248"/>
      <c r="K159" s="248"/>
      <c r="L159" s="253"/>
      <c r="M159" s="254"/>
      <c r="N159" s="255"/>
      <c r="O159" s="255"/>
      <c r="P159" s="255"/>
      <c r="Q159" s="255"/>
      <c r="R159" s="255"/>
      <c r="S159" s="255"/>
      <c r="T159" s="256"/>
      <c r="U159" s="14"/>
      <c r="V159" s="14"/>
      <c r="W159" s="14"/>
      <c r="X159" s="14"/>
      <c r="Y159" s="14"/>
      <c r="Z159" s="14"/>
      <c r="AA159" s="14"/>
      <c r="AB159" s="14"/>
      <c r="AC159" s="14"/>
      <c r="AD159" s="14"/>
      <c r="AE159" s="14"/>
      <c r="AT159" s="257" t="s">
        <v>252</v>
      </c>
      <c r="AU159" s="257" t="s">
        <v>93</v>
      </c>
      <c r="AV159" s="14" t="s">
        <v>93</v>
      </c>
      <c r="AW159" s="14" t="s">
        <v>46</v>
      </c>
      <c r="AX159" s="14" t="s">
        <v>85</v>
      </c>
      <c r="AY159" s="257" t="s">
        <v>241</v>
      </c>
    </row>
    <row r="160" s="15" customFormat="1">
      <c r="A160" s="15"/>
      <c r="B160" s="258"/>
      <c r="C160" s="259"/>
      <c r="D160" s="238" t="s">
        <v>252</v>
      </c>
      <c r="E160" s="260" t="s">
        <v>39</v>
      </c>
      <c r="F160" s="261" t="s">
        <v>274</v>
      </c>
      <c r="G160" s="259"/>
      <c r="H160" s="262">
        <v>386.56599999999997</v>
      </c>
      <c r="I160" s="263"/>
      <c r="J160" s="259"/>
      <c r="K160" s="259"/>
      <c r="L160" s="264"/>
      <c r="M160" s="265"/>
      <c r="N160" s="266"/>
      <c r="O160" s="266"/>
      <c r="P160" s="266"/>
      <c r="Q160" s="266"/>
      <c r="R160" s="266"/>
      <c r="S160" s="266"/>
      <c r="T160" s="267"/>
      <c r="U160" s="15"/>
      <c r="V160" s="15"/>
      <c r="W160" s="15"/>
      <c r="X160" s="15"/>
      <c r="Y160" s="15"/>
      <c r="Z160" s="15"/>
      <c r="AA160" s="15"/>
      <c r="AB160" s="15"/>
      <c r="AC160" s="15"/>
      <c r="AD160" s="15"/>
      <c r="AE160" s="15"/>
      <c r="AT160" s="268" t="s">
        <v>252</v>
      </c>
      <c r="AU160" s="268" t="s">
        <v>93</v>
      </c>
      <c r="AV160" s="15" t="s">
        <v>248</v>
      </c>
      <c r="AW160" s="15" t="s">
        <v>46</v>
      </c>
      <c r="AX160" s="15" t="s">
        <v>23</v>
      </c>
      <c r="AY160" s="268" t="s">
        <v>241</v>
      </c>
    </row>
    <row r="161" s="2" customFormat="1" ht="37.8" customHeight="1">
      <c r="A161" s="42"/>
      <c r="B161" s="43"/>
      <c r="C161" s="218" t="s">
        <v>321</v>
      </c>
      <c r="D161" s="218" t="s">
        <v>243</v>
      </c>
      <c r="E161" s="219" t="s">
        <v>422</v>
      </c>
      <c r="F161" s="220" t="s">
        <v>423</v>
      </c>
      <c r="G161" s="221" t="s">
        <v>246</v>
      </c>
      <c r="H161" s="222">
        <v>71.498999999999995</v>
      </c>
      <c r="I161" s="223"/>
      <c r="J161" s="224">
        <f>ROUND(I161*H161,2)</f>
        <v>0</v>
      </c>
      <c r="K161" s="220" t="s">
        <v>247</v>
      </c>
      <c r="L161" s="48"/>
      <c r="M161" s="225" t="s">
        <v>39</v>
      </c>
      <c r="N161" s="226" t="s">
        <v>56</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248</v>
      </c>
      <c r="AT161" s="229" t="s">
        <v>243</v>
      </c>
      <c r="AU161" s="229" t="s">
        <v>93</v>
      </c>
      <c r="AY161" s="20" t="s">
        <v>241</v>
      </c>
      <c r="BE161" s="230">
        <f>IF(N161="základní",J161,0)</f>
        <v>0</v>
      </c>
      <c r="BF161" s="230">
        <f>IF(N161="snížená",J161,0)</f>
        <v>0</v>
      </c>
      <c r="BG161" s="230">
        <f>IF(N161="zákl. přenesená",J161,0)</f>
        <v>0</v>
      </c>
      <c r="BH161" s="230">
        <f>IF(N161="sníž. přenesená",J161,0)</f>
        <v>0</v>
      </c>
      <c r="BI161" s="230">
        <f>IF(N161="nulová",J161,0)</f>
        <v>0</v>
      </c>
      <c r="BJ161" s="20" t="s">
        <v>23</v>
      </c>
      <c r="BK161" s="230">
        <f>ROUND(I161*H161,2)</f>
        <v>0</v>
      </c>
      <c r="BL161" s="20" t="s">
        <v>248</v>
      </c>
      <c r="BM161" s="229" t="s">
        <v>11914</v>
      </c>
    </row>
    <row r="162" s="2" customFormat="1">
      <c r="A162" s="42"/>
      <c r="B162" s="43"/>
      <c r="C162" s="44"/>
      <c r="D162" s="231" t="s">
        <v>250</v>
      </c>
      <c r="E162" s="44"/>
      <c r="F162" s="232" t="s">
        <v>425</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0" t="s">
        <v>250</v>
      </c>
      <c r="AU162" s="20" t="s">
        <v>93</v>
      </c>
    </row>
    <row r="163" s="13" customFormat="1">
      <c r="A163" s="13"/>
      <c r="B163" s="236"/>
      <c r="C163" s="237"/>
      <c r="D163" s="238" t="s">
        <v>252</v>
      </c>
      <c r="E163" s="239" t="s">
        <v>39</v>
      </c>
      <c r="F163" s="240" t="s">
        <v>11915</v>
      </c>
      <c r="G163" s="237"/>
      <c r="H163" s="239" t="s">
        <v>39</v>
      </c>
      <c r="I163" s="241"/>
      <c r="J163" s="237"/>
      <c r="K163" s="237"/>
      <c r="L163" s="242"/>
      <c r="M163" s="243"/>
      <c r="N163" s="244"/>
      <c r="O163" s="244"/>
      <c r="P163" s="244"/>
      <c r="Q163" s="244"/>
      <c r="R163" s="244"/>
      <c r="S163" s="244"/>
      <c r="T163" s="245"/>
      <c r="U163" s="13"/>
      <c r="V163" s="13"/>
      <c r="W163" s="13"/>
      <c r="X163" s="13"/>
      <c r="Y163" s="13"/>
      <c r="Z163" s="13"/>
      <c r="AA163" s="13"/>
      <c r="AB163" s="13"/>
      <c r="AC163" s="13"/>
      <c r="AD163" s="13"/>
      <c r="AE163" s="13"/>
      <c r="AT163" s="246" t="s">
        <v>252</v>
      </c>
      <c r="AU163" s="246" t="s">
        <v>93</v>
      </c>
      <c r="AV163" s="13" t="s">
        <v>23</v>
      </c>
      <c r="AW163" s="13" t="s">
        <v>46</v>
      </c>
      <c r="AX163" s="13" t="s">
        <v>85</v>
      </c>
      <c r="AY163" s="246" t="s">
        <v>241</v>
      </c>
    </row>
    <row r="164" s="14" customFormat="1">
      <c r="A164" s="14"/>
      <c r="B164" s="247"/>
      <c r="C164" s="248"/>
      <c r="D164" s="238" t="s">
        <v>252</v>
      </c>
      <c r="E164" s="249" t="s">
        <v>39</v>
      </c>
      <c r="F164" s="250" t="s">
        <v>11916</v>
      </c>
      <c r="G164" s="248"/>
      <c r="H164" s="251">
        <v>264.78199999999998</v>
      </c>
      <c r="I164" s="252"/>
      <c r="J164" s="248"/>
      <c r="K164" s="248"/>
      <c r="L164" s="253"/>
      <c r="M164" s="254"/>
      <c r="N164" s="255"/>
      <c r="O164" s="255"/>
      <c r="P164" s="255"/>
      <c r="Q164" s="255"/>
      <c r="R164" s="255"/>
      <c r="S164" s="255"/>
      <c r="T164" s="256"/>
      <c r="U164" s="14"/>
      <c r="V164" s="14"/>
      <c r="W164" s="14"/>
      <c r="X164" s="14"/>
      <c r="Y164" s="14"/>
      <c r="Z164" s="14"/>
      <c r="AA164" s="14"/>
      <c r="AB164" s="14"/>
      <c r="AC164" s="14"/>
      <c r="AD164" s="14"/>
      <c r="AE164" s="14"/>
      <c r="AT164" s="257" t="s">
        <v>252</v>
      </c>
      <c r="AU164" s="257" t="s">
        <v>93</v>
      </c>
      <c r="AV164" s="14" t="s">
        <v>93</v>
      </c>
      <c r="AW164" s="14" t="s">
        <v>46</v>
      </c>
      <c r="AX164" s="14" t="s">
        <v>85</v>
      </c>
      <c r="AY164" s="257" t="s">
        <v>241</v>
      </c>
    </row>
    <row r="165" s="13" customFormat="1">
      <c r="A165" s="13"/>
      <c r="B165" s="236"/>
      <c r="C165" s="237"/>
      <c r="D165" s="238" t="s">
        <v>252</v>
      </c>
      <c r="E165" s="239" t="s">
        <v>39</v>
      </c>
      <c r="F165" s="240" t="s">
        <v>11917</v>
      </c>
      <c r="G165" s="237"/>
      <c r="H165" s="239" t="s">
        <v>39</v>
      </c>
      <c r="I165" s="241"/>
      <c r="J165" s="237"/>
      <c r="K165" s="237"/>
      <c r="L165" s="242"/>
      <c r="M165" s="243"/>
      <c r="N165" s="244"/>
      <c r="O165" s="244"/>
      <c r="P165" s="244"/>
      <c r="Q165" s="244"/>
      <c r="R165" s="244"/>
      <c r="S165" s="244"/>
      <c r="T165" s="245"/>
      <c r="U165" s="13"/>
      <c r="V165" s="13"/>
      <c r="W165" s="13"/>
      <c r="X165" s="13"/>
      <c r="Y165" s="13"/>
      <c r="Z165" s="13"/>
      <c r="AA165" s="13"/>
      <c r="AB165" s="13"/>
      <c r="AC165" s="13"/>
      <c r="AD165" s="13"/>
      <c r="AE165" s="13"/>
      <c r="AT165" s="246" t="s">
        <v>252</v>
      </c>
      <c r="AU165" s="246" t="s">
        <v>93</v>
      </c>
      <c r="AV165" s="13" t="s">
        <v>23</v>
      </c>
      <c r="AW165" s="13" t="s">
        <v>46</v>
      </c>
      <c r="AX165" s="13" t="s">
        <v>85</v>
      </c>
      <c r="AY165" s="246" t="s">
        <v>241</v>
      </c>
    </row>
    <row r="166" s="14" customFormat="1">
      <c r="A166" s="14"/>
      <c r="B166" s="247"/>
      <c r="C166" s="248"/>
      <c r="D166" s="238" t="s">
        <v>252</v>
      </c>
      <c r="E166" s="249" t="s">
        <v>39</v>
      </c>
      <c r="F166" s="250" t="s">
        <v>11918</v>
      </c>
      <c r="G166" s="248"/>
      <c r="H166" s="251">
        <v>-193.28299999999999</v>
      </c>
      <c r="I166" s="252"/>
      <c r="J166" s="248"/>
      <c r="K166" s="248"/>
      <c r="L166" s="253"/>
      <c r="M166" s="254"/>
      <c r="N166" s="255"/>
      <c r="O166" s="255"/>
      <c r="P166" s="255"/>
      <c r="Q166" s="255"/>
      <c r="R166" s="255"/>
      <c r="S166" s="255"/>
      <c r="T166" s="256"/>
      <c r="U166" s="14"/>
      <c r="V166" s="14"/>
      <c r="W166" s="14"/>
      <c r="X166" s="14"/>
      <c r="Y166" s="14"/>
      <c r="Z166" s="14"/>
      <c r="AA166" s="14"/>
      <c r="AB166" s="14"/>
      <c r="AC166" s="14"/>
      <c r="AD166" s="14"/>
      <c r="AE166" s="14"/>
      <c r="AT166" s="257" t="s">
        <v>252</v>
      </c>
      <c r="AU166" s="257" t="s">
        <v>93</v>
      </c>
      <c r="AV166" s="14" t="s">
        <v>93</v>
      </c>
      <c r="AW166" s="14" t="s">
        <v>46</v>
      </c>
      <c r="AX166" s="14" t="s">
        <v>85</v>
      </c>
      <c r="AY166" s="257" t="s">
        <v>241</v>
      </c>
    </row>
    <row r="167" s="15" customFormat="1">
      <c r="A167" s="15"/>
      <c r="B167" s="258"/>
      <c r="C167" s="259"/>
      <c r="D167" s="238" t="s">
        <v>252</v>
      </c>
      <c r="E167" s="260" t="s">
        <v>39</v>
      </c>
      <c r="F167" s="261" t="s">
        <v>274</v>
      </c>
      <c r="G167" s="259"/>
      <c r="H167" s="262">
        <v>71.498999999999995</v>
      </c>
      <c r="I167" s="263"/>
      <c r="J167" s="259"/>
      <c r="K167" s="259"/>
      <c r="L167" s="264"/>
      <c r="M167" s="265"/>
      <c r="N167" s="266"/>
      <c r="O167" s="266"/>
      <c r="P167" s="266"/>
      <c r="Q167" s="266"/>
      <c r="R167" s="266"/>
      <c r="S167" s="266"/>
      <c r="T167" s="267"/>
      <c r="U167" s="15"/>
      <c r="V167" s="15"/>
      <c r="W167" s="15"/>
      <c r="X167" s="15"/>
      <c r="Y167" s="15"/>
      <c r="Z167" s="15"/>
      <c r="AA167" s="15"/>
      <c r="AB167" s="15"/>
      <c r="AC167" s="15"/>
      <c r="AD167" s="15"/>
      <c r="AE167" s="15"/>
      <c r="AT167" s="268" t="s">
        <v>252</v>
      </c>
      <c r="AU167" s="268" t="s">
        <v>93</v>
      </c>
      <c r="AV167" s="15" t="s">
        <v>248</v>
      </c>
      <c r="AW167" s="15" t="s">
        <v>46</v>
      </c>
      <c r="AX167" s="15" t="s">
        <v>23</v>
      </c>
      <c r="AY167" s="268" t="s">
        <v>241</v>
      </c>
    </row>
    <row r="168" s="2" customFormat="1" ht="24.15" customHeight="1">
      <c r="A168" s="42"/>
      <c r="B168" s="43"/>
      <c r="C168" s="218" t="s">
        <v>356</v>
      </c>
      <c r="D168" s="218" t="s">
        <v>243</v>
      </c>
      <c r="E168" s="219" t="s">
        <v>8944</v>
      </c>
      <c r="F168" s="220" t="s">
        <v>8945</v>
      </c>
      <c r="G168" s="221" t="s">
        <v>246</v>
      </c>
      <c r="H168" s="222">
        <v>193.28299999999999</v>
      </c>
      <c r="I168" s="223"/>
      <c r="J168" s="224">
        <f>ROUND(I168*H168,2)</f>
        <v>0</v>
      </c>
      <c r="K168" s="220" t="s">
        <v>247</v>
      </c>
      <c r="L168" s="48"/>
      <c r="M168" s="225" t="s">
        <v>39</v>
      </c>
      <c r="N168" s="226" t="s">
        <v>56</v>
      </c>
      <c r="O168" s="88"/>
      <c r="P168" s="227">
        <f>O168*H168</f>
        <v>0</v>
      </c>
      <c r="Q168" s="227">
        <v>0</v>
      </c>
      <c r="R168" s="227">
        <f>Q168*H168</f>
        <v>0</v>
      </c>
      <c r="S168" s="227">
        <v>0</v>
      </c>
      <c r="T168" s="228">
        <f>S168*H168</f>
        <v>0</v>
      </c>
      <c r="U168" s="42"/>
      <c r="V168" s="42"/>
      <c r="W168" s="42"/>
      <c r="X168" s="42"/>
      <c r="Y168" s="42"/>
      <c r="Z168" s="42"/>
      <c r="AA168" s="42"/>
      <c r="AB168" s="42"/>
      <c r="AC168" s="42"/>
      <c r="AD168" s="42"/>
      <c r="AE168" s="42"/>
      <c r="AR168" s="229" t="s">
        <v>248</v>
      </c>
      <c r="AT168" s="229" t="s">
        <v>243</v>
      </c>
      <c r="AU168" s="229" t="s">
        <v>93</v>
      </c>
      <c r="AY168" s="20" t="s">
        <v>241</v>
      </c>
      <c r="BE168" s="230">
        <f>IF(N168="základní",J168,0)</f>
        <v>0</v>
      </c>
      <c r="BF168" s="230">
        <f>IF(N168="snížená",J168,0)</f>
        <v>0</v>
      </c>
      <c r="BG168" s="230">
        <f>IF(N168="zákl. přenesená",J168,0)</f>
        <v>0</v>
      </c>
      <c r="BH168" s="230">
        <f>IF(N168="sníž. přenesená",J168,0)</f>
        <v>0</v>
      </c>
      <c r="BI168" s="230">
        <f>IF(N168="nulová",J168,0)</f>
        <v>0</v>
      </c>
      <c r="BJ168" s="20" t="s">
        <v>23</v>
      </c>
      <c r="BK168" s="230">
        <f>ROUND(I168*H168,2)</f>
        <v>0</v>
      </c>
      <c r="BL168" s="20" t="s">
        <v>248</v>
      </c>
      <c r="BM168" s="229" t="s">
        <v>11919</v>
      </c>
    </row>
    <row r="169" s="2" customFormat="1">
      <c r="A169" s="42"/>
      <c r="B169" s="43"/>
      <c r="C169" s="44"/>
      <c r="D169" s="231" t="s">
        <v>250</v>
      </c>
      <c r="E169" s="44"/>
      <c r="F169" s="232" t="s">
        <v>8947</v>
      </c>
      <c r="G169" s="44"/>
      <c r="H169" s="44"/>
      <c r="I169" s="233"/>
      <c r="J169" s="44"/>
      <c r="K169" s="44"/>
      <c r="L169" s="48"/>
      <c r="M169" s="234"/>
      <c r="N169" s="235"/>
      <c r="O169" s="88"/>
      <c r="P169" s="88"/>
      <c r="Q169" s="88"/>
      <c r="R169" s="88"/>
      <c r="S169" s="88"/>
      <c r="T169" s="89"/>
      <c r="U169" s="42"/>
      <c r="V169" s="42"/>
      <c r="W169" s="42"/>
      <c r="X169" s="42"/>
      <c r="Y169" s="42"/>
      <c r="Z169" s="42"/>
      <c r="AA169" s="42"/>
      <c r="AB169" s="42"/>
      <c r="AC169" s="42"/>
      <c r="AD169" s="42"/>
      <c r="AE169" s="42"/>
      <c r="AT169" s="20" t="s">
        <v>250</v>
      </c>
      <c r="AU169" s="20" t="s">
        <v>93</v>
      </c>
    </row>
    <row r="170" s="13" customFormat="1">
      <c r="A170" s="13"/>
      <c r="B170" s="236"/>
      <c r="C170" s="237"/>
      <c r="D170" s="238" t="s">
        <v>252</v>
      </c>
      <c r="E170" s="239" t="s">
        <v>39</v>
      </c>
      <c r="F170" s="240" t="s">
        <v>8948</v>
      </c>
      <c r="G170" s="237"/>
      <c r="H170" s="239" t="s">
        <v>39</v>
      </c>
      <c r="I170" s="241"/>
      <c r="J170" s="237"/>
      <c r="K170" s="237"/>
      <c r="L170" s="242"/>
      <c r="M170" s="243"/>
      <c r="N170" s="244"/>
      <c r="O170" s="244"/>
      <c r="P170" s="244"/>
      <c r="Q170" s="244"/>
      <c r="R170" s="244"/>
      <c r="S170" s="244"/>
      <c r="T170" s="245"/>
      <c r="U170" s="13"/>
      <c r="V170" s="13"/>
      <c r="W170" s="13"/>
      <c r="X170" s="13"/>
      <c r="Y170" s="13"/>
      <c r="Z170" s="13"/>
      <c r="AA170" s="13"/>
      <c r="AB170" s="13"/>
      <c r="AC170" s="13"/>
      <c r="AD170" s="13"/>
      <c r="AE170" s="13"/>
      <c r="AT170" s="246" t="s">
        <v>252</v>
      </c>
      <c r="AU170" s="246" t="s">
        <v>93</v>
      </c>
      <c r="AV170" s="13" t="s">
        <v>23</v>
      </c>
      <c r="AW170" s="13" t="s">
        <v>46</v>
      </c>
      <c r="AX170" s="13" t="s">
        <v>85</v>
      </c>
      <c r="AY170" s="246" t="s">
        <v>241</v>
      </c>
    </row>
    <row r="171" s="14" customFormat="1">
      <c r="A171" s="14"/>
      <c r="B171" s="247"/>
      <c r="C171" s="248"/>
      <c r="D171" s="238" t="s">
        <v>252</v>
      </c>
      <c r="E171" s="249" t="s">
        <v>39</v>
      </c>
      <c r="F171" s="250" t="s">
        <v>11913</v>
      </c>
      <c r="G171" s="248"/>
      <c r="H171" s="251">
        <v>193.28299999999999</v>
      </c>
      <c r="I171" s="252"/>
      <c r="J171" s="248"/>
      <c r="K171" s="248"/>
      <c r="L171" s="253"/>
      <c r="M171" s="254"/>
      <c r="N171" s="255"/>
      <c r="O171" s="255"/>
      <c r="P171" s="255"/>
      <c r="Q171" s="255"/>
      <c r="R171" s="255"/>
      <c r="S171" s="255"/>
      <c r="T171" s="256"/>
      <c r="U171" s="14"/>
      <c r="V171" s="14"/>
      <c r="W171" s="14"/>
      <c r="X171" s="14"/>
      <c r="Y171" s="14"/>
      <c r="Z171" s="14"/>
      <c r="AA171" s="14"/>
      <c r="AB171" s="14"/>
      <c r="AC171" s="14"/>
      <c r="AD171" s="14"/>
      <c r="AE171" s="14"/>
      <c r="AT171" s="257" t="s">
        <v>252</v>
      </c>
      <c r="AU171" s="257" t="s">
        <v>93</v>
      </c>
      <c r="AV171" s="14" t="s">
        <v>93</v>
      </c>
      <c r="AW171" s="14" t="s">
        <v>46</v>
      </c>
      <c r="AX171" s="14" t="s">
        <v>23</v>
      </c>
      <c r="AY171" s="257" t="s">
        <v>241</v>
      </c>
    </row>
    <row r="172" s="2" customFormat="1" ht="24.15" customHeight="1">
      <c r="A172" s="42"/>
      <c r="B172" s="43"/>
      <c r="C172" s="218" t="s">
        <v>28</v>
      </c>
      <c r="D172" s="218" t="s">
        <v>243</v>
      </c>
      <c r="E172" s="219" t="s">
        <v>428</v>
      </c>
      <c r="F172" s="220" t="s">
        <v>429</v>
      </c>
      <c r="G172" s="221" t="s">
        <v>430</v>
      </c>
      <c r="H172" s="222">
        <v>142.99799999999999</v>
      </c>
      <c r="I172" s="223"/>
      <c r="J172" s="224">
        <f>ROUND(I172*H172,2)</f>
        <v>0</v>
      </c>
      <c r="K172" s="220" t="s">
        <v>247</v>
      </c>
      <c r="L172" s="48"/>
      <c r="M172" s="225" t="s">
        <v>39</v>
      </c>
      <c r="N172" s="226" t="s">
        <v>56</v>
      </c>
      <c r="O172" s="88"/>
      <c r="P172" s="227">
        <f>O172*H172</f>
        <v>0</v>
      </c>
      <c r="Q172" s="227">
        <v>0</v>
      </c>
      <c r="R172" s="227">
        <f>Q172*H172</f>
        <v>0</v>
      </c>
      <c r="S172" s="227">
        <v>0</v>
      </c>
      <c r="T172" s="228">
        <f>S172*H172</f>
        <v>0</v>
      </c>
      <c r="U172" s="42"/>
      <c r="V172" s="42"/>
      <c r="W172" s="42"/>
      <c r="X172" s="42"/>
      <c r="Y172" s="42"/>
      <c r="Z172" s="42"/>
      <c r="AA172" s="42"/>
      <c r="AB172" s="42"/>
      <c r="AC172" s="42"/>
      <c r="AD172" s="42"/>
      <c r="AE172" s="42"/>
      <c r="AR172" s="229" t="s">
        <v>248</v>
      </c>
      <c r="AT172" s="229" t="s">
        <v>243</v>
      </c>
      <c r="AU172" s="229" t="s">
        <v>93</v>
      </c>
      <c r="AY172" s="20" t="s">
        <v>241</v>
      </c>
      <c r="BE172" s="230">
        <f>IF(N172="základní",J172,0)</f>
        <v>0</v>
      </c>
      <c r="BF172" s="230">
        <f>IF(N172="snížená",J172,0)</f>
        <v>0</v>
      </c>
      <c r="BG172" s="230">
        <f>IF(N172="zákl. přenesená",J172,0)</f>
        <v>0</v>
      </c>
      <c r="BH172" s="230">
        <f>IF(N172="sníž. přenesená",J172,0)</f>
        <v>0</v>
      </c>
      <c r="BI172" s="230">
        <f>IF(N172="nulová",J172,0)</f>
        <v>0</v>
      </c>
      <c r="BJ172" s="20" t="s">
        <v>23</v>
      </c>
      <c r="BK172" s="230">
        <f>ROUND(I172*H172,2)</f>
        <v>0</v>
      </c>
      <c r="BL172" s="20" t="s">
        <v>248</v>
      </c>
      <c r="BM172" s="229" t="s">
        <v>11920</v>
      </c>
    </row>
    <row r="173" s="2" customFormat="1">
      <c r="A173" s="42"/>
      <c r="B173" s="43"/>
      <c r="C173" s="44"/>
      <c r="D173" s="231" t="s">
        <v>250</v>
      </c>
      <c r="E173" s="44"/>
      <c r="F173" s="232" t="s">
        <v>432</v>
      </c>
      <c r="G173" s="44"/>
      <c r="H173" s="44"/>
      <c r="I173" s="233"/>
      <c r="J173" s="44"/>
      <c r="K173" s="44"/>
      <c r="L173" s="48"/>
      <c r="M173" s="234"/>
      <c r="N173" s="235"/>
      <c r="O173" s="88"/>
      <c r="P173" s="88"/>
      <c r="Q173" s="88"/>
      <c r="R173" s="88"/>
      <c r="S173" s="88"/>
      <c r="T173" s="89"/>
      <c r="U173" s="42"/>
      <c r="V173" s="42"/>
      <c r="W173" s="42"/>
      <c r="X173" s="42"/>
      <c r="Y173" s="42"/>
      <c r="Z173" s="42"/>
      <c r="AA173" s="42"/>
      <c r="AB173" s="42"/>
      <c r="AC173" s="42"/>
      <c r="AD173" s="42"/>
      <c r="AE173" s="42"/>
      <c r="AT173" s="20" t="s">
        <v>250</v>
      </c>
      <c r="AU173" s="20" t="s">
        <v>93</v>
      </c>
    </row>
    <row r="174" s="14" customFormat="1">
      <c r="A174" s="14"/>
      <c r="B174" s="247"/>
      <c r="C174" s="248"/>
      <c r="D174" s="238" t="s">
        <v>252</v>
      </c>
      <c r="E174" s="248"/>
      <c r="F174" s="250" t="s">
        <v>11921</v>
      </c>
      <c r="G174" s="248"/>
      <c r="H174" s="251">
        <v>142.99799999999999</v>
      </c>
      <c r="I174" s="252"/>
      <c r="J174" s="248"/>
      <c r="K174" s="248"/>
      <c r="L174" s="253"/>
      <c r="M174" s="254"/>
      <c r="N174" s="255"/>
      <c r="O174" s="255"/>
      <c r="P174" s="255"/>
      <c r="Q174" s="255"/>
      <c r="R174" s="255"/>
      <c r="S174" s="255"/>
      <c r="T174" s="256"/>
      <c r="U174" s="14"/>
      <c r="V174" s="14"/>
      <c r="W174" s="14"/>
      <c r="X174" s="14"/>
      <c r="Y174" s="14"/>
      <c r="Z174" s="14"/>
      <c r="AA174" s="14"/>
      <c r="AB174" s="14"/>
      <c r="AC174" s="14"/>
      <c r="AD174" s="14"/>
      <c r="AE174" s="14"/>
      <c r="AT174" s="257" t="s">
        <v>252</v>
      </c>
      <c r="AU174" s="257" t="s">
        <v>93</v>
      </c>
      <c r="AV174" s="14" t="s">
        <v>93</v>
      </c>
      <c r="AW174" s="14" t="s">
        <v>4</v>
      </c>
      <c r="AX174" s="14" t="s">
        <v>23</v>
      </c>
      <c r="AY174" s="257" t="s">
        <v>241</v>
      </c>
    </row>
    <row r="175" s="2" customFormat="1" ht="24.15" customHeight="1">
      <c r="A175" s="42"/>
      <c r="B175" s="43"/>
      <c r="C175" s="218" t="s">
        <v>396</v>
      </c>
      <c r="D175" s="218" t="s">
        <v>243</v>
      </c>
      <c r="E175" s="219" t="s">
        <v>8951</v>
      </c>
      <c r="F175" s="220" t="s">
        <v>8952</v>
      </c>
      <c r="G175" s="221" t="s">
        <v>246</v>
      </c>
      <c r="H175" s="222">
        <v>193.28299999999999</v>
      </c>
      <c r="I175" s="223"/>
      <c r="J175" s="224">
        <f>ROUND(I175*H175,2)</f>
        <v>0</v>
      </c>
      <c r="K175" s="220" t="s">
        <v>247</v>
      </c>
      <c r="L175" s="48"/>
      <c r="M175" s="225" t="s">
        <v>39</v>
      </c>
      <c r="N175" s="226" t="s">
        <v>56</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248</v>
      </c>
      <c r="AT175" s="229" t="s">
        <v>243</v>
      </c>
      <c r="AU175" s="229" t="s">
        <v>93</v>
      </c>
      <c r="AY175" s="20" t="s">
        <v>241</v>
      </c>
      <c r="BE175" s="230">
        <f>IF(N175="základní",J175,0)</f>
        <v>0</v>
      </c>
      <c r="BF175" s="230">
        <f>IF(N175="snížená",J175,0)</f>
        <v>0</v>
      </c>
      <c r="BG175" s="230">
        <f>IF(N175="zákl. přenesená",J175,0)</f>
        <v>0</v>
      </c>
      <c r="BH175" s="230">
        <f>IF(N175="sníž. přenesená",J175,0)</f>
        <v>0</v>
      </c>
      <c r="BI175" s="230">
        <f>IF(N175="nulová",J175,0)</f>
        <v>0</v>
      </c>
      <c r="BJ175" s="20" t="s">
        <v>23</v>
      </c>
      <c r="BK175" s="230">
        <f>ROUND(I175*H175,2)</f>
        <v>0</v>
      </c>
      <c r="BL175" s="20" t="s">
        <v>248</v>
      </c>
      <c r="BM175" s="229" t="s">
        <v>11922</v>
      </c>
    </row>
    <row r="176" s="2" customFormat="1">
      <c r="A176" s="42"/>
      <c r="B176" s="43"/>
      <c r="C176" s="44"/>
      <c r="D176" s="231" t="s">
        <v>250</v>
      </c>
      <c r="E176" s="44"/>
      <c r="F176" s="232" t="s">
        <v>8954</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0" t="s">
        <v>250</v>
      </c>
      <c r="AU176" s="20" t="s">
        <v>93</v>
      </c>
    </row>
    <row r="177" s="13" customFormat="1">
      <c r="A177" s="13"/>
      <c r="B177" s="236"/>
      <c r="C177" s="237"/>
      <c r="D177" s="238" t="s">
        <v>252</v>
      </c>
      <c r="E177" s="239" t="s">
        <v>39</v>
      </c>
      <c r="F177" s="240" t="s">
        <v>11915</v>
      </c>
      <c r="G177" s="237"/>
      <c r="H177" s="239" t="s">
        <v>39</v>
      </c>
      <c r="I177" s="241"/>
      <c r="J177" s="237"/>
      <c r="K177" s="237"/>
      <c r="L177" s="242"/>
      <c r="M177" s="243"/>
      <c r="N177" s="244"/>
      <c r="O177" s="244"/>
      <c r="P177" s="244"/>
      <c r="Q177" s="244"/>
      <c r="R177" s="244"/>
      <c r="S177" s="244"/>
      <c r="T177" s="245"/>
      <c r="U177" s="13"/>
      <c r="V177" s="13"/>
      <c r="W177" s="13"/>
      <c r="X177" s="13"/>
      <c r="Y177" s="13"/>
      <c r="Z177" s="13"/>
      <c r="AA177" s="13"/>
      <c r="AB177" s="13"/>
      <c r="AC177" s="13"/>
      <c r="AD177" s="13"/>
      <c r="AE177" s="13"/>
      <c r="AT177" s="246" t="s">
        <v>252</v>
      </c>
      <c r="AU177" s="246" t="s">
        <v>93</v>
      </c>
      <c r="AV177" s="13" t="s">
        <v>23</v>
      </c>
      <c r="AW177" s="13" t="s">
        <v>46</v>
      </c>
      <c r="AX177" s="13" t="s">
        <v>85</v>
      </c>
      <c r="AY177" s="246" t="s">
        <v>241</v>
      </c>
    </row>
    <row r="178" s="14" customFormat="1">
      <c r="A178" s="14"/>
      <c r="B178" s="247"/>
      <c r="C178" s="248"/>
      <c r="D178" s="238" t="s">
        <v>252</v>
      </c>
      <c r="E178" s="249" t="s">
        <v>39</v>
      </c>
      <c r="F178" s="250" t="s">
        <v>11916</v>
      </c>
      <c r="G178" s="248"/>
      <c r="H178" s="251">
        <v>264.78199999999998</v>
      </c>
      <c r="I178" s="252"/>
      <c r="J178" s="248"/>
      <c r="K178" s="248"/>
      <c r="L178" s="253"/>
      <c r="M178" s="254"/>
      <c r="N178" s="255"/>
      <c r="O178" s="255"/>
      <c r="P178" s="255"/>
      <c r="Q178" s="255"/>
      <c r="R178" s="255"/>
      <c r="S178" s="255"/>
      <c r="T178" s="256"/>
      <c r="U178" s="14"/>
      <c r="V178" s="14"/>
      <c r="W178" s="14"/>
      <c r="X178" s="14"/>
      <c r="Y178" s="14"/>
      <c r="Z178" s="14"/>
      <c r="AA178" s="14"/>
      <c r="AB178" s="14"/>
      <c r="AC178" s="14"/>
      <c r="AD178" s="14"/>
      <c r="AE178" s="14"/>
      <c r="AT178" s="257" t="s">
        <v>252</v>
      </c>
      <c r="AU178" s="257" t="s">
        <v>93</v>
      </c>
      <c r="AV178" s="14" t="s">
        <v>93</v>
      </c>
      <c r="AW178" s="14" t="s">
        <v>46</v>
      </c>
      <c r="AX178" s="14" t="s">
        <v>85</v>
      </c>
      <c r="AY178" s="257" t="s">
        <v>241</v>
      </c>
    </row>
    <row r="179" s="13" customFormat="1">
      <c r="A179" s="13"/>
      <c r="B179" s="236"/>
      <c r="C179" s="237"/>
      <c r="D179" s="238" t="s">
        <v>252</v>
      </c>
      <c r="E179" s="239" t="s">
        <v>39</v>
      </c>
      <c r="F179" s="240" t="s">
        <v>11923</v>
      </c>
      <c r="G179" s="237"/>
      <c r="H179" s="239" t="s">
        <v>39</v>
      </c>
      <c r="I179" s="241"/>
      <c r="J179" s="237"/>
      <c r="K179" s="237"/>
      <c r="L179" s="242"/>
      <c r="M179" s="243"/>
      <c r="N179" s="244"/>
      <c r="O179" s="244"/>
      <c r="P179" s="244"/>
      <c r="Q179" s="244"/>
      <c r="R179" s="244"/>
      <c r="S179" s="244"/>
      <c r="T179" s="245"/>
      <c r="U179" s="13"/>
      <c r="V179" s="13"/>
      <c r="W179" s="13"/>
      <c r="X179" s="13"/>
      <c r="Y179" s="13"/>
      <c r="Z179" s="13"/>
      <c r="AA179" s="13"/>
      <c r="AB179" s="13"/>
      <c r="AC179" s="13"/>
      <c r="AD179" s="13"/>
      <c r="AE179" s="13"/>
      <c r="AT179" s="246" t="s">
        <v>252</v>
      </c>
      <c r="AU179" s="246" t="s">
        <v>93</v>
      </c>
      <c r="AV179" s="13" t="s">
        <v>23</v>
      </c>
      <c r="AW179" s="13" t="s">
        <v>46</v>
      </c>
      <c r="AX179" s="13" t="s">
        <v>85</v>
      </c>
      <c r="AY179" s="246" t="s">
        <v>241</v>
      </c>
    </row>
    <row r="180" s="14" customFormat="1">
      <c r="A180" s="14"/>
      <c r="B180" s="247"/>
      <c r="C180" s="248"/>
      <c r="D180" s="238" t="s">
        <v>252</v>
      </c>
      <c r="E180" s="249" t="s">
        <v>39</v>
      </c>
      <c r="F180" s="250" t="s">
        <v>11924</v>
      </c>
      <c r="G180" s="248"/>
      <c r="H180" s="251">
        <v>-14.664</v>
      </c>
      <c r="I180" s="252"/>
      <c r="J180" s="248"/>
      <c r="K180" s="248"/>
      <c r="L180" s="253"/>
      <c r="M180" s="254"/>
      <c r="N180" s="255"/>
      <c r="O180" s="255"/>
      <c r="P180" s="255"/>
      <c r="Q180" s="255"/>
      <c r="R180" s="255"/>
      <c r="S180" s="255"/>
      <c r="T180" s="256"/>
      <c r="U180" s="14"/>
      <c r="V180" s="14"/>
      <c r="W180" s="14"/>
      <c r="X180" s="14"/>
      <c r="Y180" s="14"/>
      <c r="Z180" s="14"/>
      <c r="AA180" s="14"/>
      <c r="AB180" s="14"/>
      <c r="AC180" s="14"/>
      <c r="AD180" s="14"/>
      <c r="AE180" s="14"/>
      <c r="AT180" s="257" t="s">
        <v>252</v>
      </c>
      <c r="AU180" s="257" t="s">
        <v>93</v>
      </c>
      <c r="AV180" s="14" t="s">
        <v>93</v>
      </c>
      <c r="AW180" s="14" t="s">
        <v>46</v>
      </c>
      <c r="AX180" s="14" t="s">
        <v>85</v>
      </c>
      <c r="AY180" s="257" t="s">
        <v>241</v>
      </c>
    </row>
    <row r="181" s="13" customFormat="1">
      <c r="A181" s="13"/>
      <c r="B181" s="236"/>
      <c r="C181" s="237"/>
      <c r="D181" s="238" t="s">
        <v>252</v>
      </c>
      <c r="E181" s="239" t="s">
        <v>39</v>
      </c>
      <c r="F181" s="240" t="s">
        <v>11925</v>
      </c>
      <c r="G181" s="237"/>
      <c r="H181" s="239" t="s">
        <v>39</v>
      </c>
      <c r="I181" s="241"/>
      <c r="J181" s="237"/>
      <c r="K181" s="237"/>
      <c r="L181" s="242"/>
      <c r="M181" s="243"/>
      <c r="N181" s="244"/>
      <c r="O181" s="244"/>
      <c r="P181" s="244"/>
      <c r="Q181" s="244"/>
      <c r="R181" s="244"/>
      <c r="S181" s="244"/>
      <c r="T181" s="245"/>
      <c r="U181" s="13"/>
      <c r="V181" s="13"/>
      <c r="W181" s="13"/>
      <c r="X181" s="13"/>
      <c r="Y181" s="13"/>
      <c r="Z181" s="13"/>
      <c r="AA181" s="13"/>
      <c r="AB181" s="13"/>
      <c r="AC181" s="13"/>
      <c r="AD181" s="13"/>
      <c r="AE181" s="13"/>
      <c r="AT181" s="246" t="s">
        <v>252</v>
      </c>
      <c r="AU181" s="246" t="s">
        <v>93</v>
      </c>
      <c r="AV181" s="13" t="s">
        <v>23</v>
      </c>
      <c r="AW181" s="13" t="s">
        <v>46</v>
      </c>
      <c r="AX181" s="13" t="s">
        <v>85</v>
      </c>
      <c r="AY181" s="246" t="s">
        <v>241</v>
      </c>
    </row>
    <row r="182" s="14" customFormat="1">
      <c r="A182" s="14"/>
      <c r="B182" s="247"/>
      <c r="C182" s="248"/>
      <c r="D182" s="238" t="s">
        <v>252</v>
      </c>
      <c r="E182" s="249" t="s">
        <v>39</v>
      </c>
      <c r="F182" s="250" t="s">
        <v>11926</v>
      </c>
      <c r="G182" s="248"/>
      <c r="H182" s="251">
        <v>-51.040999999999997</v>
      </c>
      <c r="I182" s="252"/>
      <c r="J182" s="248"/>
      <c r="K182" s="248"/>
      <c r="L182" s="253"/>
      <c r="M182" s="254"/>
      <c r="N182" s="255"/>
      <c r="O182" s="255"/>
      <c r="P182" s="255"/>
      <c r="Q182" s="255"/>
      <c r="R182" s="255"/>
      <c r="S182" s="255"/>
      <c r="T182" s="256"/>
      <c r="U182" s="14"/>
      <c r="V182" s="14"/>
      <c r="W182" s="14"/>
      <c r="X182" s="14"/>
      <c r="Y182" s="14"/>
      <c r="Z182" s="14"/>
      <c r="AA182" s="14"/>
      <c r="AB182" s="14"/>
      <c r="AC182" s="14"/>
      <c r="AD182" s="14"/>
      <c r="AE182" s="14"/>
      <c r="AT182" s="257" t="s">
        <v>252</v>
      </c>
      <c r="AU182" s="257" t="s">
        <v>93</v>
      </c>
      <c r="AV182" s="14" t="s">
        <v>93</v>
      </c>
      <c r="AW182" s="14" t="s">
        <v>46</v>
      </c>
      <c r="AX182" s="14" t="s">
        <v>85</v>
      </c>
      <c r="AY182" s="257" t="s">
        <v>241</v>
      </c>
    </row>
    <row r="183" s="13" customFormat="1">
      <c r="A183" s="13"/>
      <c r="B183" s="236"/>
      <c r="C183" s="237"/>
      <c r="D183" s="238" t="s">
        <v>252</v>
      </c>
      <c r="E183" s="239" t="s">
        <v>39</v>
      </c>
      <c r="F183" s="240" t="s">
        <v>11884</v>
      </c>
      <c r="G183" s="237"/>
      <c r="H183" s="239" t="s">
        <v>39</v>
      </c>
      <c r="I183" s="241"/>
      <c r="J183" s="237"/>
      <c r="K183" s="237"/>
      <c r="L183" s="242"/>
      <c r="M183" s="243"/>
      <c r="N183" s="244"/>
      <c r="O183" s="244"/>
      <c r="P183" s="244"/>
      <c r="Q183" s="244"/>
      <c r="R183" s="244"/>
      <c r="S183" s="244"/>
      <c r="T183" s="245"/>
      <c r="U183" s="13"/>
      <c r="V183" s="13"/>
      <c r="W183" s="13"/>
      <c r="X183" s="13"/>
      <c r="Y183" s="13"/>
      <c r="Z183" s="13"/>
      <c r="AA183" s="13"/>
      <c r="AB183" s="13"/>
      <c r="AC183" s="13"/>
      <c r="AD183" s="13"/>
      <c r="AE183" s="13"/>
      <c r="AT183" s="246" t="s">
        <v>252</v>
      </c>
      <c r="AU183" s="246" t="s">
        <v>93</v>
      </c>
      <c r="AV183" s="13" t="s">
        <v>23</v>
      </c>
      <c r="AW183" s="13" t="s">
        <v>46</v>
      </c>
      <c r="AX183" s="13" t="s">
        <v>85</v>
      </c>
      <c r="AY183" s="246" t="s">
        <v>241</v>
      </c>
    </row>
    <row r="184" s="14" customFormat="1">
      <c r="A184" s="14"/>
      <c r="B184" s="247"/>
      <c r="C184" s="248"/>
      <c r="D184" s="238" t="s">
        <v>252</v>
      </c>
      <c r="E184" s="249" t="s">
        <v>39</v>
      </c>
      <c r="F184" s="250" t="s">
        <v>11927</v>
      </c>
      <c r="G184" s="248"/>
      <c r="H184" s="251">
        <v>-1.7989999999999999</v>
      </c>
      <c r="I184" s="252"/>
      <c r="J184" s="248"/>
      <c r="K184" s="248"/>
      <c r="L184" s="253"/>
      <c r="M184" s="254"/>
      <c r="N184" s="255"/>
      <c r="O184" s="255"/>
      <c r="P184" s="255"/>
      <c r="Q184" s="255"/>
      <c r="R184" s="255"/>
      <c r="S184" s="255"/>
      <c r="T184" s="256"/>
      <c r="U184" s="14"/>
      <c r="V184" s="14"/>
      <c r="W184" s="14"/>
      <c r="X184" s="14"/>
      <c r="Y184" s="14"/>
      <c r="Z184" s="14"/>
      <c r="AA184" s="14"/>
      <c r="AB184" s="14"/>
      <c r="AC184" s="14"/>
      <c r="AD184" s="14"/>
      <c r="AE184" s="14"/>
      <c r="AT184" s="257" t="s">
        <v>252</v>
      </c>
      <c r="AU184" s="257" t="s">
        <v>93</v>
      </c>
      <c r="AV184" s="14" t="s">
        <v>93</v>
      </c>
      <c r="AW184" s="14" t="s">
        <v>46</v>
      </c>
      <c r="AX184" s="14" t="s">
        <v>85</v>
      </c>
      <c r="AY184" s="257" t="s">
        <v>241</v>
      </c>
    </row>
    <row r="185" s="13" customFormat="1">
      <c r="A185" s="13"/>
      <c r="B185" s="236"/>
      <c r="C185" s="237"/>
      <c r="D185" s="238" t="s">
        <v>252</v>
      </c>
      <c r="E185" s="239" t="s">
        <v>39</v>
      </c>
      <c r="F185" s="240" t="s">
        <v>11886</v>
      </c>
      <c r="G185" s="237"/>
      <c r="H185" s="239" t="s">
        <v>39</v>
      </c>
      <c r="I185" s="241"/>
      <c r="J185" s="237"/>
      <c r="K185" s="237"/>
      <c r="L185" s="242"/>
      <c r="M185" s="243"/>
      <c r="N185" s="244"/>
      <c r="O185" s="244"/>
      <c r="P185" s="244"/>
      <c r="Q185" s="244"/>
      <c r="R185" s="244"/>
      <c r="S185" s="244"/>
      <c r="T185" s="245"/>
      <c r="U185" s="13"/>
      <c r="V185" s="13"/>
      <c r="W185" s="13"/>
      <c r="X185" s="13"/>
      <c r="Y185" s="13"/>
      <c r="Z185" s="13"/>
      <c r="AA185" s="13"/>
      <c r="AB185" s="13"/>
      <c r="AC185" s="13"/>
      <c r="AD185" s="13"/>
      <c r="AE185" s="13"/>
      <c r="AT185" s="246" t="s">
        <v>252</v>
      </c>
      <c r="AU185" s="246" t="s">
        <v>93</v>
      </c>
      <c r="AV185" s="13" t="s">
        <v>23</v>
      </c>
      <c r="AW185" s="13" t="s">
        <v>46</v>
      </c>
      <c r="AX185" s="13" t="s">
        <v>85</v>
      </c>
      <c r="AY185" s="246" t="s">
        <v>241</v>
      </c>
    </row>
    <row r="186" s="14" customFormat="1">
      <c r="A186" s="14"/>
      <c r="B186" s="247"/>
      <c r="C186" s="248"/>
      <c r="D186" s="238" t="s">
        <v>252</v>
      </c>
      <c r="E186" s="249" t="s">
        <v>39</v>
      </c>
      <c r="F186" s="250" t="s">
        <v>11928</v>
      </c>
      <c r="G186" s="248"/>
      <c r="H186" s="251">
        <v>-1.998</v>
      </c>
      <c r="I186" s="252"/>
      <c r="J186" s="248"/>
      <c r="K186" s="248"/>
      <c r="L186" s="253"/>
      <c r="M186" s="254"/>
      <c r="N186" s="255"/>
      <c r="O186" s="255"/>
      <c r="P186" s="255"/>
      <c r="Q186" s="255"/>
      <c r="R186" s="255"/>
      <c r="S186" s="255"/>
      <c r="T186" s="256"/>
      <c r="U186" s="14"/>
      <c r="V186" s="14"/>
      <c r="W186" s="14"/>
      <c r="X186" s="14"/>
      <c r="Y186" s="14"/>
      <c r="Z186" s="14"/>
      <c r="AA186" s="14"/>
      <c r="AB186" s="14"/>
      <c r="AC186" s="14"/>
      <c r="AD186" s="14"/>
      <c r="AE186" s="14"/>
      <c r="AT186" s="257" t="s">
        <v>252</v>
      </c>
      <c r="AU186" s="257" t="s">
        <v>93</v>
      </c>
      <c r="AV186" s="14" t="s">
        <v>93</v>
      </c>
      <c r="AW186" s="14" t="s">
        <v>46</v>
      </c>
      <c r="AX186" s="14" t="s">
        <v>85</v>
      </c>
      <c r="AY186" s="257" t="s">
        <v>241</v>
      </c>
    </row>
    <row r="187" s="13" customFormat="1">
      <c r="A187" s="13"/>
      <c r="B187" s="236"/>
      <c r="C187" s="237"/>
      <c r="D187" s="238" t="s">
        <v>252</v>
      </c>
      <c r="E187" s="239" t="s">
        <v>39</v>
      </c>
      <c r="F187" s="240" t="s">
        <v>11888</v>
      </c>
      <c r="G187" s="237"/>
      <c r="H187" s="239" t="s">
        <v>39</v>
      </c>
      <c r="I187" s="241"/>
      <c r="J187" s="237"/>
      <c r="K187" s="237"/>
      <c r="L187" s="242"/>
      <c r="M187" s="243"/>
      <c r="N187" s="244"/>
      <c r="O187" s="244"/>
      <c r="P187" s="244"/>
      <c r="Q187" s="244"/>
      <c r="R187" s="244"/>
      <c r="S187" s="244"/>
      <c r="T187" s="245"/>
      <c r="U187" s="13"/>
      <c r="V187" s="13"/>
      <c r="W187" s="13"/>
      <c r="X187" s="13"/>
      <c r="Y187" s="13"/>
      <c r="Z187" s="13"/>
      <c r="AA187" s="13"/>
      <c r="AB187" s="13"/>
      <c r="AC187" s="13"/>
      <c r="AD187" s="13"/>
      <c r="AE187" s="13"/>
      <c r="AT187" s="246" t="s">
        <v>252</v>
      </c>
      <c r="AU187" s="246" t="s">
        <v>93</v>
      </c>
      <c r="AV187" s="13" t="s">
        <v>23</v>
      </c>
      <c r="AW187" s="13" t="s">
        <v>46</v>
      </c>
      <c r="AX187" s="13" t="s">
        <v>85</v>
      </c>
      <c r="AY187" s="246" t="s">
        <v>241</v>
      </c>
    </row>
    <row r="188" s="14" customFormat="1">
      <c r="A188" s="14"/>
      <c r="B188" s="247"/>
      <c r="C188" s="248"/>
      <c r="D188" s="238" t="s">
        <v>252</v>
      </c>
      <c r="E188" s="249" t="s">
        <v>39</v>
      </c>
      <c r="F188" s="250" t="s">
        <v>11929</v>
      </c>
      <c r="G188" s="248"/>
      <c r="H188" s="251">
        <v>-0.22700000000000001</v>
      </c>
      <c r="I188" s="252"/>
      <c r="J188" s="248"/>
      <c r="K188" s="248"/>
      <c r="L188" s="253"/>
      <c r="M188" s="254"/>
      <c r="N188" s="255"/>
      <c r="O188" s="255"/>
      <c r="P188" s="255"/>
      <c r="Q188" s="255"/>
      <c r="R188" s="255"/>
      <c r="S188" s="255"/>
      <c r="T188" s="256"/>
      <c r="U188" s="14"/>
      <c r="V188" s="14"/>
      <c r="W188" s="14"/>
      <c r="X188" s="14"/>
      <c r="Y188" s="14"/>
      <c r="Z188" s="14"/>
      <c r="AA188" s="14"/>
      <c r="AB188" s="14"/>
      <c r="AC188" s="14"/>
      <c r="AD188" s="14"/>
      <c r="AE188" s="14"/>
      <c r="AT188" s="257" t="s">
        <v>252</v>
      </c>
      <c r="AU188" s="257" t="s">
        <v>93</v>
      </c>
      <c r="AV188" s="14" t="s">
        <v>93</v>
      </c>
      <c r="AW188" s="14" t="s">
        <v>46</v>
      </c>
      <c r="AX188" s="14" t="s">
        <v>85</v>
      </c>
      <c r="AY188" s="257" t="s">
        <v>241</v>
      </c>
    </row>
    <row r="189" s="13" customFormat="1">
      <c r="A189" s="13"/>
      <c r="B189" s="236"/>
      <c r="C189" s="237"/>
      <c r="D189" s="238" t="s">
        <v>252</v>
      </c>
      <c r="E189" s="239" t="s">
        <v>39</v>
      </c>
      <c r="F189" s="240" t="s">
        <v>11890</v>
      </c>
      <c r="G189" s="237"/>
      <c r="H189" s="239" t="s">
        <v>39</v>
      </c>
      <c r="I189" s="241"/>
      <c r="J189" s="237"/>
      <c r="K189" s="237"/>
      <c r="L189" s="242"/>
      <c r="M189" s="243"/>
      <c r="N189" s="244"/>
      <c r="O189" s="244"/>
      <c r="P189" s="244"/>
      <c r="Q189" s="244"/>
      <c r="R189" s="244"/>
      <c r="S189" s="244"/>
      <c r="T189" s="245"/>
      <c r="U189" s="13"/>
      <c r="V189" s="13"/>
      <c r="W189" s="13"/>
      <c r="X189" s="13"/>
      <c r="Y189" s="13"/>
      <c r="Z189" s="13"/>
      <c r="AA189" s="13"/>
      <c r="AB189" s="13"/>
      <c r="AC189" s="13"/>
      <c r="AD189" s="13"/>
      <c r="AE189" s="13"/>
      <c r="AT189" s="246" t="s">
        <v>252</v>
      </c>
      <c r="AU189" s="246" t="s">
        <v>93</v>
      </c>
      <c r="AV189" s="13" t="s">
        <v>23</v>
      </c>
      <c r="AW189" s="13" t="s">
        <v>46</v>
      </c>
      <c r="AX189" s="13" t="s">
        <v>85</v>
      </c>
      <c r="AY189" s="246" t="s">
        <v>241</v>
      </c>
    </row>
    <row r="190" s="14" customFormat="1">
      <c r="A190" s="14"/>
      <c r="B190" s="247"/>
      <c r="C190" s="248"/>
      <c r="D190" s="238" t="s">
        <v>252</v>
      </c>
      <c r="E190" s="249" t="s">
        <v>39</v>
      </c>
      <c r="F190" s="250" t="s">
        <v>11930</v>
      </c>
      <c r="G190" s="248"/>
      <c r="H190" s="251">
        <v>-0.497</v>
      </c>
      <c r="I190" s="252"/>
      <c r="J190" s="248"/>
      <c r="K190" s="248"/>
      <c r="L190" s="253"/>
      <c r="M190" s="254"/>
      <c r="N190" s="255"/>
      <c r="O190" s="255"/>
      <c r="P190" s="255"/>
      <c r="Q190" s="255"/>
      <c r="R190" s="255"/>
      <c r="S190" s="255"/>
      <c r="T190" s="256"/>
      <c r="U190" s="14"/>
      <c r="V190" s="14"/>
      <c r="W190" s="14"/>
      <c r="X190" s="14"/>
      <c r="Y190" s="14"/>
      <c r="Z190" s="14"/>
      <c r="AA190" s="14"/>
      <c r="AB190" s="14"/>
      <c r="AC190" s="14"/>
      <c r="AD190" s="14"/>
      <c r="AE190" s="14"/>
      <c r="AT190" s="257" t="s">
        <v>252</v>
      </c>
      <c r="AU190" s="257" t="s">
        <v>93</v>
      </c>
      <c r="AV190" s="14" t="s">
        <v>93</v>
      </c>
      <c r="AW190" s="14" t="s">
        <v>46</v>
      </c>
      <c r="AX190" s="14" t="s">
        <v>85</v>
      </c>
      <c r="AY190" s="257" t="s">
        <v>241</v>
      </c>
    </row>
    <row r="191" s="13" customFormat="1">
      <c r="A191" s="13"/>
      <c r="B191" s="236"/>
      <c r="C191" s="237"/>
      <c r="D191" s="238" t="s">
        <v>252</v>
      </c>
      <c r="E191" s="239" t="s">
        <v>39</v>
      </c>
      <c r="F191" s="240" t="s">
        <v>11892</v>
      </c>
      <c r="G191" s="237"/>
      <c r="H191" s="239" t="s">
        <v>39</v>
      </c>
      <c r="I191" s="241"/>
      <c r="J191" s="237"/>
      <c r="K191" s="237"/>
      <c r="L191" s="242"/>
      <c r="M191" s="243"/>
      <c r="N191" s="244"/>
      <c r="O191" s="244"/>
      <c r="P191" s="244"/>
      <c r="Q191" s="244"/>
      <c r="R191" s="244"/>
      <c r="S191" s="244"/>
      <c r="T191" s="245"/>
      <c r="U191" s="13"/>
      <c r="V191" s="13"/>
      <c r="W191" s="13"/>
      <c r="X191" s="13"/>
      <c r="Y191" s="13"/>
      <c r="Z191" s="13"/>
      <c r="AA191" s="13"/>
      <c r="AB191" s="13"/>
      <c r="AC191" s="13"/>
      <c r="AD191" s="13"/>
      <c r="AE191" s="13"/>
      <c r="AT191" s="246" t="s">
        <v>252</v>
      </c>
      <c r="AU191" s="246" t="s">
        <v>93</v>
      </c>
      <c r="AV191" s="13" t="s">
        <v>23</v>
      </c>
      <c r="AW191" s="13" t="s">
        <v>46</v>
      </c>
      <c r="AX191" s="13" t="s">
        <v>85</v>
      </c>
      <c r="AY191" s="246" t="s">
        <v>241</v>
      </c>
    </row>
    <row r="192" s="14" customFormat="1">
      <c r="A192" s="14"/>
      <c r="B192" s="247"/>
      <c r="C192" s="248"/>
      <c r="D192" s="238" t="s">
        <v>252</v>
      </c>
      <c r="E192" s="249" t="s">
        <v>39</v>
      </c>
      <c r="F192" s="250" t="s">
        <v>11931</v>
      </c>
      <c r="G192" s="248"/>
      <c r="H192" s="251">
        <v>-0.65800000000000003</v>
      </c>
      <c r="I192" s="252"/>
      <c r="J192" s="248"/>
      <c r="K192" s="248"/>
      <c r="L192" s="253"/>
      <c r="M192" s="254"/>
      <c r="N192" s="255"/>
      <c r="O192" s="255"/>
      <c r="P192" s="255"/>
      <c r="Q192" s="255"/>
      <c r="R192" s="255"/>
      <c r="S192" s="255"/>
      <c r="T192" s="256"/>
      <c r="U192" s="14"/>
      <c r="V192" s="14"/>
      <c r="W192" s="14"/>
      <c r="X192" s="14"/>
      <c r="Y192" s="14"/>
      <c r="Z192" s="14"/>
      <c r="AA192" s="14"/>
      <c r="AB192" s="14"/>
      <c r="AC192" s="14"/>
      <c r="AD192" s="14"/>
      <c r="AE192" s="14"/>
      <c r="AT192" s="257" t="s">
        <v>252</v>
      </c>
      <c r="AU192" s="257" t="s">
        <v>93</v>
      </c>
      <c r="AV192" s="14" t="s">
        <v>93</v>
      </c>
      <c r="AW192" s="14" t="s">
        <v>46</v>
      </c>
      <c r="AX192" s="14" t="s">
        <v>85</v>
      </c>
      <c r="AY192" s="257" t="s">
        <v>241</v>
      </c>
    </row>
    <row r="193" s="13" customFormat="1">
      <c r="A193" s="13"/>
      <c r="B193" s="236"/>
      <c r="C193" s="237"/>
      <c r="D193" s="238" t="s">
        <v>252</v>
      </c>
      <c r="E193" s="239" t="s">
        <v>39</v>
      </c>
      <c r="F193" s="240" t="s">
        <v>11894</v>
      </c>
      <c r="G193" s="237"/>
      <c r="H193" s="239" t="s">
        <v>39</v>
      </c>
      <c r="I193" s="241"/>
      <c r="J193" s="237"/>
      <c r="K193" s="237"/>
      <c r="L193" s="242"/>
      <c r="M193" s="243"/>
      <c r="N193" s="244"/>
      <c r="O193" s="244"/>
      <c r="P193" s="244"/>
      <c r="Q193" s="244"/>
      <c r="R193" s="244"/>
      <c r="S193" s="244"/>
      <c r="T193" s="245"/>
      <c r="U193" s="13"/>
      <c r="V193" s="13"/>
      <c r="W193" s="13"/>
      <c r="X193" s="13"/>
      <c r="Y193" s="13"/>
      <c r="Z193" s="13"/>
      <c r="AA193" s="13"/>
      <c r="AB193" s="13"/>
      <c r="AC193" s="13"/>
      <c r="AD193" s="13"/>
      <c r="AE193" s="13"/>
      <c r="AT193" s="246" t="s">
        <v>252</v>
      </c>
      <c r="AU193" s="246" t="s">
        <v>93</v>
      </c>
      <c r="AV193" s="13" t="s">
        <v>23</v>
      </c>
      <c r="AW193" s="13" t="s">
        <v>46</v>
      </c>
      <c r="AX193" s="13" t="s">
        <v>85</v>
      </c>
      <c r="AY193" s="246" t="s">
        <v>241</v>
      </c>
    </row>
    <row r="194" s="14" customFormat="1">
      <c r="A194" s="14"/>
      <c r="B194" s="247"/>
      <c r="C194" s="248"/>
      <c r="D194" s="238" t="s">
        <v>252</v>
      </c>
      <c r="E194" s="249" t="s">
        <v>39</v>
      </c>
      <c r="F194" s="250" t="s">
        <v>11932</v>
      </c>
      <c r="G194" s="248"/>
      <c r="H194" s="251">
        <v>-0.61499999999999999</v>
      </c>
      <c r="I194" s="252"/>
      <c r="J194" s="248"/>
      <c r="K194" s="248"/>
      <c r="L194" s="253"/>
      <c r="M194" s="254"/>
      <c r="N194" s="255"/>
      <c r="O194" s="255"/>
      <c r="P194" s="255"/>
      <c r="Q194" s="255"/>
      <c r="R194" s="255"/>
      <c r="S194" s="255"/>
      <c r="T194" s="256"/>
      <c r="U194" s="14"/>
      <c r="V194" s="14"/>
      <c r="W194" s="14"/>
      <c r="X194" s="14"/>
      <c r="Y194" s="14"/>
      <c r="Z194" s="14"/>
      <c r="AA194" s="14"/>
      <c r="AB194" s="14"/>
      <c r="AC194" s="14"/>
      <c r="AD194" s="14"/>
      <c r="AE194" s="14"/>
      <c r="AT194" s="257" t="s">
        <v>252</v>
      </c>
      <c r="AU194" s="257" t="s">
        <v>93</v>
      </c>
      <c r="AV194" s="14" t="s">
        <v>93</v>
      </c>
      <c r="AW194" s="14" t="s">
        <v>46</v>
      </c>
      <c r="AX194" s="14" t="s">
        <v>85</v>
      </c>
      <c r="AY194" s="257" t="s">
        <v>241</v>
      </c>
    </row>
    <row r="195" s="15" customFormat="1">
      <c r="A195" s="15"/>
      <c r="B195" s="258"/>
      <c r="C195" s="259"/>
      <c r="D195" s="238" t="s">
        <v>252</v>
      </c>
      <c r="E195" s="260" t="s">
        <v>39</v>
      </c>
      <c r="F195" s="261" t="s">
        <v>274</v>
      </c>
      <c r="G195" s="259"/>
      <c r="H195" s="262">
        <v>193.28299999999999</v>
      </c>
      <c r="I195" s="263"/>
      <c r="J195" s="259"/>
      <c r="K195" s="259"/>
      <c r="L195" s="264"/>
      <c r="M195" s="265"/>
      <c r="N195" s="266"/>
      <c r="O195" s="266"/>
      <c r="P195" s="266"/>
      <c r="Q195" s="266"/>
      <c r="R195" s="266"/>
      <c r="S195" s="266"/>
      <c r="T195" s="267"/>
      <c r="U195" s="15"/>
      <c r="V195" s="15"/>
      <c r="W195" s="15"/>
      <c r="X195" s="15"/>
      <c r="Y195" s="15"/>
      <c r="Z195" s="15"/>
      <c r="AA195" s="15"/>
      <c r="AB195" s="15"/>
      <c r="AC195" s="15"/>
      <c r="AD195" s="15"/>
      <c r="AE195" s="15"/>
      <c r="AT195" s="268" t="s">
        <v>252</v>
      </c>
      <c r="AU195" s="268" t="s">
        <v>93</v>
      </c>
      <c r="AV195" s="15" t="s">
        <v>248</v>
      </c>
      <c r="AW195" s="15" t="s">
        <v>46</v>
      </c>
      <c r="AX195" s="15" t="s">
        <v>23</v>
      </c>
      <c r="AY195" s="268" t="s">
        <v>241</v>
      </c>
    </row>
    <row r="196" s="2" customFormat="1" ht="37.8" customHeight="1">
      <c r="A196" s="42"/>
      <c r="B196" s="43"/>
      <c r="C196" s="218" t="s">
        <v>8</v>
      </c>
      <c r="D196" s="218" t="s">
        <v>243</v>
      </c>
      <c r="E196" s="219" t="s">
        <v>8973</v>
      </c>
      <c r="F196" s="220" t="s">
        <v>8974</v>
      </c>
      <c r="G196" s="221" t="s">
        <v>246</v>
      </c>
      <c r="H196" s="222">
        <v>51.040999999999997</v>
      </c>
      <c r="I196" s="223"/>
      <c r="J196" s="224">
        <f>ROUND(I196*H196,2)</f>
        <v>0</v>
      </c>
      <c r="K196" s="220" t="s">
        <v>247</v>
      </c>
      <c r="L196" s="48"/>
      <c r="M196" s="225" t="s">
        <v>39</v>
      </c>
      <c r="N196" s="226" t="s">
        <v>56</v>
      </c>
      <c r="O196" s="88"/>
      <c r="P196" s="227">
        <f>O196*H196</f>
        <v>0</v>
      </c>
      <c r="Q196" s="227">
        <v>0</v>
      </c>
      <c r="R196" s="227">
        <f>Q196*H196</f>
        <v>0</v>
      </c>
      <c r="S196" s="227">
        <v>0</v>
      </c>
      <c r="T196" s="228">
        <f>S196*H196</f>
        <v>0</v>
      </c>
      <c r="U196" s="42"/>
      <c r="V196" s="42"/>
      <c r="W196" s="42"/>
      <c r="X196" s="42"/>
      <c r="Y196" s="42"/>
      <c r="Z196" s="42"/>
      <c r="AA196" s="42"/>
      <c r="AB196" s="42"/>
      <c r="AC196" s="42"/>
      <c r="AD196" s="42"/>
      <c r="AE196" s="42"/>
      <c r="AR196" s="229" t="s">
        <v>248</v>
      </c>
      <c r="AT196" s="229" t="s">
        <v>243</v>
      </c>
      <c r="AU196" s="229" t="s">
        <v>93</v>
      </c>
      <c r="AY196" s="20" t="s">
        <v>241</v>
      </c>
      <c r="BE196" s="230">
        <f>IF(N196="základní",J196,0)</f>
        <v>0</v>
      </c>
      <c r="BF196" s="230">
        <f>IF(N196="snížená",J196,0)</f>
        <v>0</v>
      </c>
      <c r="BG196" s="230">
        <f>IF(N196="zákl. přenesená",J196,0)</f>
        <v>0</v>
      </c>
      <c r="BH196" s="230">
        <f>IF(N196="sníž. přenesená",J196,0)</f>
        <v>0</v>
      </c>
      <c r="BI196" s="230">
        <f>IF(N196="nulová",J196,0)</f>
        <v>0</v>
      </c>
      <c r="BJ196" s="20" t="s">
        <v>23</v>
      </c>
      <c r="BK196" s="230">
        <f>ROUND(I196*H196,2)</f>
        <v>0</v>
      </c>
      <c r="BL196" s="20" t="s">
        <v>248</v>
      </c>
      <c r="BM196" s="229" t="s">
        <v>11933</v>
      </c>
    </row>
    <row r="197" s="2" customFormat="1">
      <c r="A197" s="42"/>
      <c r="B197" s="43"/>
      <c r="C197" s="44"/>
      <c r="D197" s="231" t="s">
        <v>250</v>
      </c>
      <c r="E197" s="44"/>
      <c r="F197" s="232" t="s">
        <v>8976</v>
      </c>
      <c r="G197" s="44"/>
      <c r="H197" s="44"/>
      <c r="I197" s="233"/>
      <c r="J197" s="44"/>
      <c r="K197" s="44"/>
      <c r="L197" s="48"/>
      <c r="M197" s="234"/>
      <c r="N197" s="235"/>
      <c r="O197" s="88"/>
      <c r="P197" s="88"/>
      <c r="Q197" s="88"/>
      <c r="R197" s="88"/>
      <c r="S197" s="88"/>
      <c r="T197" s="89"/>
      <c r="U197" s="42"/>
      <c r="V197" s="42"/>
      <c r="W197" s="42"/>
      <c r="X197" s="42"/>
      <c r="Y197" s="42"/>
      <c r="Z197" s="42"/>
      <c r="AA197" s="42"/>
      <c r="AB197" s="42"/>
      <c r="AC197" s="42"/>
      <c r="AD197" s="42"/>
      <c r="AE197" s="42"/>
      <c r="AT197" s="20" t="s">
        <v>250</v>
      </c>
      <c r="AU197" s="20" t="s">
        <v>93</v>
      </c>
    </row>
    <row r="198" s="13" customFormat="1">
      <c r="A198" s="13"/>
      <c r="B198" s="236"/>
      <c r="C198" s="237"/>
      <c r="D198" s="238" t="s">
        <v>252</v>
      </c>
      <c r="E198" s="239" t="s">
        <v>39</v>
      </c>
      <c r="F198" s="240" t="s">
        <v>11867</v>
      </c>
      <c r="G198" s="237"/>
      <c r="H198" s="239" t="s">
        <v>39</v>
      </c>
      <c r="I198" s="241"/>
      <c r="J198" s="237"/>
      <c r="K198" s="237"/>
      <c r="L198" s="242"/>
      <c r="M198" s="243"/>
      <c r="N198" s="244"/>
      <c r="O198" s="244"/>
      <c r="P198" s="244"/>
      <c r="Q198" s="244"/>
      <c r="R198" s="244"/>
      <c r="S198" s="244"/>
      <c r="T198" s="245"/>
      <c r="U198" s="13"/>
      <c r="V198" s="13"/>
      <c r="W198" s="13"/>
      <c r="X198" s="13"/>
      <c r="Y198" s="13"/>
      <c r="Z198" s="13"/>
      <c r="AA198" s="13"/>
      <c r="AB198" s="13"/>
      <c r="AC198" s="13"/>
      <c r="AD198" s="13"/>
      <c r="AE198" s="13"/>
      <c r="AT198" s="246" t="s">
        <v>252</v>
      </c>
      <c r="AU198" s="246" t="s">
        <v>93</v>
      </c>
      <c r="AV198" s="13" t="s">
        <v>23</v>
      </c>
      <c r="AW198" s="13" t="s">
        <v>46</v>
      </c>
      <c r="AX198" s="13" t="s">
        <v>85</v>
      </c>
      <c r="AY198" s="246" t="s">
        <v>241</v>
      </c>
    </row>
    <row r="199" s="14" customFormat="1">
      <c r="A199" s="14"/>
      <c r="B199" s="247"/>
      <c r="C199" s="248"/>
      <c r="D199" s="238" t="s">
        <v>252</v>
      </c>
      <c r="E199" s="249" t="s">
        <v>39</v>
      </c>
      <c r="F199" s="250" t="s">
        <v>11934</v>
      </c>
      <c r="G199" s="248"/>
      <c r="H199" s="251">
        <v>27.268999999999998</v>
      </c>
      <c r="I199" s="252"/>
      <c r="J199" s="248"/>
      <c r="K199" s="248"/>
      <c r="L199" s="253"/>
      <c r="M199" s="254"/>
      <c r="N199" s="255"/>
      <c r="O199" s="255"/>
      <c r="P199" s="255"/>
      <c r="Q199" s="255"/>
      <c r="R199" s="255"/>
      <c r="S199" s="255"/>
      <c r="T199" s="256"/>
      <c r="U199" s="14"/>
      <c r="V199" s="14"/>
      <c r="W199" s="14"/>
      <c r="X199" s="14"/>
      <c r="Y199" s="14"/>
      <c r="Z199" s="14"/>
      <c r="AA199" s="14"/>
      <c r="AB199" s="14"/>
      <c r="AC199" s="14"/>
      <c r="AD199" s="14"/>
      <c r="AE199" s="14"/>
      <c r="AT199" s="257" t="s">
        <v>252</v>
      </c>
      <c r="AU199" s="257" t="s">
        <v>93</v>
      </c>
      <c r="AV199" s="14" t="s">
        <v>93</v>
      </c>
      <c r="AW199" s="14" t="s">
        <v>46</v>
      </c>
      <c r="AX199" s="14" t="s">
        <v>85</v>
      </c>
      <c r="AY199" s="257" t="s">
        <v>241</v>
      </c>
    </row>
    <row r="200" s="14" customFormat="1">
      <c r="A200" s="14"/>
      <c r="B200" s="247"/>
      <c r="C200" s="248"/>
      <c r="D200" s="238" t="s">
        <v>252</v>
      </c>
      <c r="E200" s="249" t="s">
        <v>39</v>
      </c>
      <c r="F200" s="250" t="s">
        <v>11935</v>
      </c>
      <c r="G200" s="248"/>
      <c r="H200" s="251">
        <v>7.6299999999999999</v>
      </c>
      <c r="I200" s="252"/>
      <c r="J200" s="248"/>
      <c r="K200" s="248"/>
      <c r="L200" s="253"/>
      <c r="M200" s="254"/>
      <c r="N200" s="255"/>
      <c r="O200" s="255"/>
      <c r="P200" s="255"/>
      <c r="Q200" s="255"/>
      <c r="R200" s="255"/>
      <c r="S200" s="255"/>
      <c r="T200" s="256"/>
      <c r="U200" s="14"/>
      <c r="V200" s="14"/>
      <c r="W200" s="14"/>
      <c r="X200" s="14"/>
      <c r="Y200" s="14"/>
      <c r="Z200" s="14"/>
      <c r="AA200" s="14"/>
      <c r="AB200" s="14"/>
      <c r="AC200" s="14"/>
      <c r="AD200" s="14"/>
      <c r="AE200" s="14"/>
      <c r="AT200" s="257" t="s">
        <v>252</v>
      </c>
      <c r="AU200" s="257" t="s">
        <v>93</v>
      </c>
      <c r="AV200" s="14" t="s">
        <v>93</v>
      </c>
      <c r="AW200" s="14" t="s">
        <v>46</v>
      </c>
      <c r="AX200" s="14" t="s">
        <v>85</v>
      </c>
      <c r="AY200" s="257" t="s">
        <v>241</v>
      </c>
    </row>
    <row r="201" s="13" customFormat="1">
      <c r="A201" s="13"/>
      <c r="B201" s="236"/>
      <c r="C201" s="237"/>
      <c r="D201" s="238" t="s">
        <v>252</v>
      </c>
      <c r="E201" s="239" t="s">
        <v>39</v>
      </c>
      <c r="F201" s="240" t="s">
        <v>11876</v>
      </c>
      <c r="G201" s="237"/>
      <c r="H201" s="239" t="s">
        <v>39</v>
      </c>
      <c r="I201" s="241"/>
      <c r="J201" s="237"/>
      <c r="K201" s="237"/>
      <c r="L201" s="242"/>
      <c r="M201" s="243"/>
      <c r="N201" s="244"/>
      <c r="O201" s="244"/>
      <c r="P201" s="244"/>
      <c r="Q201" s="244"/>
      <c r="R201" s="244"/>
      <c r="S201" s="244"/>
      <c r="T201" s="245"/>
      <c r="U201" s="13"/>
      <c r="V201" s="13"/>
      <c r="W201" s="13"/>
      <c r="X201" s="13"/>
      <c r="Y201" s="13"/>
      <c r="Z201" s="13"/>
      <c r="AA201" s="13"/>
      <c r="AB201" s="13"/>
      <c r="AC201" s="13"/>
      <c r="AD201" s="13"/>
      <c r="AE201" s="13"/>
      <c r="AT201" s="246" t="s">
        <v>252</v>
      </c>
      <c r="AU201" s="246" t="s">
        <v>93</v>
      </c>
      <c r="AV201" s="13" t="s">
        <v>23</v>
      </c>
      <c r="AW201" s="13" t="s">
        <v>46</v>
      </c>
      <c r="AX201" s="13" t="s">
        <v>85</v>
      </c>
      <c r="AY201" s="246" t="s">
        <v>241</v>
      </c>
    </row>
    <row r="202" s="14" customFormat="1">
      <c r="A202" s="14"/>
      <c r="B202" s="247"/>
      <c r="C202" s="248"/>
      <c r="D202" s="238" t="s">
        <v>252</v>
      </c>
      <c r="E202" s="249" t="s">
        <v>39</v>
      </c>
      <c r="F202" s="250" t="s">
        <v>11936</v>
      </c>
      <c r="G202" s="248"/>
      <c r="H202" s="251">
        <v>1.6719999999999999</v>
      </c>
      <c r="I202" s="252"/>
      <c r="J202" s="248"/>
      <c r="K202" s="248"/>
      <c r="L202" s="253"/>
      <c r="M202" s="254"/>
      <c r="N202" s="255"/>
      <c r="O202" s="255"/>
      <c r="P202" s="255"/>
      <c r="Q202" s="255"/>
      <c r="R202" s="255"/>
      <c r="S202" s="255"/>
      <c r="T202" s="256"/>
      <c r="U202" s="14"/>
      <c r="V202" s="14"/>
      <c r="W202" s="14"/>
      <c r="X202" s="14"/>
      <c r="Y202" s="14"/>
      <c r="Z202" s="14"/>
      <c r="AA202" s="14"/>
      <c r="AB202" s="14"/>
      <c r="AC202" s="14"/>
      <c r="AD202" s="14"/>
      <c r="AE202" s="14"/>
      <c r="AT202" s="257" t="s">
        <v>252</v>
      </c>
      <c r="AU202" s="257" t="s">
        <v>93</v>
      </c>
      <c r="AV202" s="14" t="s">
        <v>93</v>
      </c>
      <c r="AW202" s="14" t="s">
        <v>46</v>
      </c>
      <c r="AX202" s="14" t="s">
        <v>85</v>
      </c>
      <c r="AY202" s="257" t="s">
        <v>241</v>
      </c>
    </row>
    <row r="203" s="14" customFormat="1">
      <c r="A203" s="14"/>
      <c r="B203" s="247"/>
      <c r="C203" s="248"/>
      <c r="D203" s="238" t="s">
        <v>252</v>
      </c>
      <c r="E203" s="249" t="s">
        <v>39</v>
      </c>
      <c r="F203" s="250" t="s">
        <v>11937</v>
      </c>
      <c r="G203" s="248"/>
      <c r="H203" s="251">
        <v>9.0289999999999999</v>
      </c>
      <c r="I203" s="252"/>
      <c r="J203" s="248"/>
      <c r="K203" s="248"/>
      <c r="L203" s="253"/>
      <c r="M203" s="254"/>
      <c r="N203" s="255"/>
      <c r="O203" s="255"/>
      <c r="P203" s="255"/>
      <c r="Q203" s="255"/>
      <c r="R203" s="255"/>
      <c r="S203" s="255"/>
      <c r="T203" s="256"/>
      <c r="U203" s="14"/>
      <c r="V203" s="14"/>
      <c r="W203" s="14"/>
      <c r="X203" s="14"/>
      <c r="Y203" s="14"/>
      <c r="Z203" s="14"/>
      <c r="AA203" s="14"/>
      <c r="AB203" s="14"/>
      <c r="AC203" s="14"/>
      <c r="AD203" s="14"/>
      <c r="AE203" s="14"/>
      <c r="AT203" s="257" t="s">
        <v>252</v>
      </c>
      <c r="AU203" s="257" t="s">
        <v>93</v>
      </c>
      <c r="AV203" s="14" t="s">
        <v>93</v>
      </c>
      <c r="AW203" s="14" t="s">
        <v>46</v>
      </c>
      <c r="AX203" s="14" t="s">
        <v>85</v>
      </c>
      <c r="AY203" s="257" t="s">
        <v>241</v>
      </c>
    </row>
    <row r="204" s="14" customFormat="1">
      <c r="A204" s="14"/>
      <c r="B204" s="247"/>
      <c r="C204" s="248"/>
      <c r="D204" s="238" t="s">
        <v>252</v>
      </c>
      <c r="E204" s="249" t="s">
        <v>39</v>
      </c>
      <c r="F204" s="250" t="s">
        <v>11938</v>
      </c>
      <c r="G204" s="248"/>
      <c r="H204" s="251">
        <v>5.4409999999999998</v>
      </c>
      <c r="I204" s="252"/>
      <c r="J204" s="248"/>
      <c r="K204" s="248"/>
      <c r="L204" s="253"/>
      <c r="M204" s="254"/>
      <c r="N204" s="255"/>
      <c r="O204" s="255"/>
      <c r="P204" s="255"/>
      <c r="Q204" s="255"/>
      <c r="R204" s="255"/>
      <c r="S204" s="255"/>
      <c r="T204" s="256"/>
      <c r="U204" s="14"/>
      <c r="V204" s="14"/>
      <c r="W204" s="14"/>
      <c r="X204" s="14"/>
      <c r="Y204" s="14"/>
      <c r="Z204" s="14"/>
      <c r="AA204" s="14"/>
      <c r="AB204" s="14"/>
      <c r="AC204" s="14"/>
      <c r="AD204" s="14"/>
      <c r="AE204" s="14"/>
      <c r="AT204" s="257" t="s">
        <v>252</v>
      </c>
      <c r="AU204" s="257" t="s">
        <v>93</v>
      </c>
      <c r="AV204" s="14" t="s">
        <v>93</v>
      </c>
      <c r="AW204" s="14" t="s">
        <v>46</v>
      </c>
      <c r="AX204" s="14" t="s">
        <v>85</v>
      </c>
      <c r="AY204" s="257" t="s">
        <v>241</v>
      </c>
    </row>
    <row r="205" s="15" customFormat="1">
      <c r="A205" s="15"/>
      <c r="B205" s="258"/>
      <c r="C205" s="259"/>
      <c r="D205" s="238" t="s">
        <v>252</v>
      </c>
      <c r="E205" s="260" t="s">
        <v>39</v>
      </c>
      <c r="F205" s="261" t="s">
        <v>274</v>
      </c>
      <c r="G205" s="259"/>
      <c r="H205" s="262">
        <v>51.040999999999997</v>
      </c>
      <c r="I205" s="263"/>
      <c r="J205" s="259"/>
      <c r="K205" s="259"/>
      <c r="L205" s="264"/>
      <c r="M205" s="265"/>
      <c r="N205" s="266"/>
      <c r="O205" s="266"/>
      <c r="P205" s="266"/>
      <c r="Q205" s="266"/>
      <c r="R205" s="266"/>
      <c r="S205" s="266"/>
      <c r="T205" s="267"/>
      <c r="U205" s="15"/>
      <c r="V205" s="15"/>
      <c r="W205" s="15"/>
      <c r="X205" s="15"/>
      <c r="Y205" s="15"/>
      <c r="Z205" s="15"/>
      <c r="AA205" s="15"/>
      <c r="AB205" s="15"/>
      <c r="AC205" s="15"/>
      <c r="AD205" s="15"/>
      <c r="AE205" s="15"/>
      <c r="AT205" s="268" t="s">
        <v>252</v>
      </c>
      <c r="AU205" s="268" t="s">
        <v>93</v>
      </c>
      <c r="AV205" s="15" t="s">
        <v>248</v>
      </c>
      <c r="AW205" s="15" t="s">
        <v>46</v>
      </c>
      <c r="AX205" s="15" t="s">
        <v>23</v>
      </c>
      <c r="AY205" s="268" t="s">
        <v>241</v>
      </c>
    </row>
    <row r="206" s="2" customFormat="1" ht="16.5" customHeight="1">
      <c r="A206" s="42"/>
      <c r="B206" s="43"/>
      <c r="C206" s="280" t="s">
        <v>421</v>
      </c>
      <c r="D206" s="280" t="s">
        <v>463</v>
      </c>
      <c r="E206" s="281" t="s">
        <v>8998</v>
      </c>
      <c r="F206" s="282" t="s">
        <v>8999</v>
      </c>
      <c r="G206" s="283" t="s">
        <v>430</v>
      </c>
      <c r="H206" s="284">
        <v>102.08199999999999</v>
      </c>
      <c r="I206" s="285"/>
      <c r="J206" s="286">
        <f>ROUND(I206*H206,2)</f>
        <v>0</v>
      </c>
      <c r="K206" s="282" t="s">
        <v>247</v>
      </c>
      <c r="L206" s="287"/>
      <c r="M206" s="288" t="s">
        <v>39</v>
      </c>
      <c r="N206" s="289" t="s">
        <v>56</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321</v>
      </c>
      <c r="AT206" s="229" t="s">
        <v>463</v>
      </c>
      <c r="AU206" s="229" t="s">
        <v>93</v>
      </c>
      <c r="AY206" s="20" t="s">
        <v>241</v>
      </c>
      <c r="BE206" s="230">
        <f>IF(N206="základní",J206,0)</f>
        <v>0</v>
      </c>
      <c r="BF206" s="230">
        <f>IF(N206="snížená",J206,0)</f>
        <v>0</v>
      </c>
      <c r="BG206" s="230">
        <f>IF(N206="zákl. přenesená",J206,0)</f>
        <v>0</v>
      </c>
      <c r="BH206" s="230">
        <f>IF(N206="sníž. přenesená",J206,0)</f>
        <v>0</v>
      </c>
      <c r="BI206" s="230">
        <f>IF(N206="nulová",J206,0)</f>
        <v>0</v>
      </c>
      <c r="BJ206" s="20" t="s">
        <v>23</v>
      </c>
      <c r="BK206" s="230">
        <f>ROUND(I206*H206,2)</f>
        <v>0</v>
      </c>
      <c r="BL206" s="20" t="s">
        <v>248</v>
      </c>
      <c r="BM206" s="229" t="s">
        <v>11939</v>
      </c>
    </row>
    <row r="207" s="14" customFormat="1">
      <c r="A207" s="14"/>
      <c r="B207" s="247"/>
      <c r="C207" s="248"/>
      <c r="D207" s="238" t="s">
        <v>252</v>
      </c>
      <c r="E207" s="248"/>
      <c r="F207" s="250" t="s">
        <v>11940</v>
      </c>
      <c r="G207" s="248"/>
      <c r="H207" s="251">
        <v>102.08199999999999</v>
      </c>
      <c r="I207" s="252"/>
      <c r="J207" s="248"/>
      <c r="K207" s="248"/>
      <c r="L207" s="253"/>
      <c r="M207" s="254"/>
      <c r="N207" s="255"/>
      <c r="O207" s="255"/>
      <c r="P207" s="255"/>
      <c r="Q207" s="255"/>
      <c r="R207" s="255"/>
      <c r="S207" s="255"/>
      <c r="T207" s="256"/>
      <c r="U207" s="14"/>
      <c r="V207" s="14"/>
      <c r="W207" s="14"/>
      <c r="X207" s="14"/>
      <c r="Y207" s="14"/>
      <c r="Z207" s="14"/>
      <c r="AA207" s="14"/>
      <c r="AB207" s="14"/>
      <c r="AC207" s="14"/>
      <c r="AD207" s="14"/>
      <c r="AE207" s="14"/>
      <c r="AT207" s="257" t="s">
        <v>252</v>
      </c>
      <c r="AU207" s="257" t="s">
        <v>93</v>
      </c>
      <c r="AV207" s="14" t="s">
        <v>93</v>
      </c>
      <c r="AW207" s="14" t="s">
        <v>4</v>
      </c>
      <c r="AX207" s="14" t="s">
        <v>23</v>
      </c>
      <c r="AY207" s="257" t="s">
        <v>241</v>
      </c>
    </row>
    <row r="208" s="2" customFormat="1" ht="21.75" customHeight="1">
      <c r="A208" s="42"/>
      <c r="B208" s="43"/>
      <c r="C208" s="218" t="s">
        <v>427</v>
      </c>
      <c r="D208" s="218" t="s">
        <v>243</v>
      </c>
      <c r="E208" s="219" t="s">
        <v>9002</v>
      </c>
      <c r="F208" s="220" t="s">
        <v>9003</v>
      </c>
      <c r="G208" s="221" t="s">
        <v>145</v>
      </c>
      <c r="H208" s="222">
        <v>97.766999999999996</v>
      </c>
      <c r="I208" s="223"/>
      <c r="J208" s="224">
        <f>ROUND(I208*H208,2)</f>
        <v>0</v>
      </c>
      <c r="K208" s="220" t="s">
        <v>247</v>
      </c>
      <c r="L208" s="48"/>
      <c r="M208" s="225" t="s">
        <v>39</v>
      </c>
      <c r="N208" s="226" t="s">
        <v>56</v>
      </c>
      <c r="O208" s="88"/>
      <c r="P208" s="227">
        <f>O208*H208</f>
        <v>0</v>
      </c>
      <c r="Q208" s="227">
        <v>0</v>
      </c>
      <c r="R208" s="227">
        <f>Q208*H208</f>
        <v>0</v>
      </c>
      <c r="S208" s="227">
        <v>0</v>
      </c>
      <c r="T208" s="228">
        <f>S208*H208</f>
        <v>0</v>
      </c>
      <c r="U208" s="42"/>
      <c r="V208" s="42"/>
      <c r="W208" s="42"/>
      <c r="X208" s="42"/>
      <c r="Y208" s="42"/>
      <c r="Z208" s="42"/>
      <c r="AA208" s="42"/>
      <c r="AB208" s="42"/>
      <c r="AC208" s="42"/>
      <c r="AD208" s="42"/>
      <c r="AE208" s="42"/>
      <c r="AR208" s="229" t="s">
        <v>248</v>
      </c>
      <c r="AT208" s="229" t="s">
        <v>243</v>
      </c>
      <c r="AU208" s="229" t="s">
        <v>93</v>
      </c>
      <c r="AY208" s="20" t="s">
        <v>241</v>
      </c>
      <c r="BE208" s="230">
        <f>IF(N208="základní",J208,0)</f>
        <v>0</v>
      </c>
      <c r="BF208" s="230">
        <f>IF(N208="snížená",J208,0)</f>
        <v>0</v>
      </c>
      <c r="BG208" s="230">
        <f>IF(N208="zákl. přenesená",J208,0)</f>
        <v>0</v>
      </c>
      <c r="BH208" s="230">
        <f>IF(N208="sníž. přenesená",J208,0)</f>
        <v>0</v>
      </c>
      <c r="BI208" s="230">
        <f>IF(N208="nulová",J208,0)</f>
        <v>0</v>
      </c>
      <c r="BJ208" s="20" t="s">
        <v>23</v>
      </c>
      <c r="BK208" s="230">
        <f>ROUND(I208*H208,2)</f>
        <v>0</v>
      </c>
      <c r="BL208" s="20" t="s">
        <v>248</v>
      </c>
      <c r="BM208" s="229" t="s">
        <v>11941</v>
      </c>
    </row>
    <row r="209" s="2" customFormat="1">
      <c r="A209" s="42"/>
      <c r="B209" s="43"/>
      <c r="C209" s="44"/>
      <c r="D209" s="231" t="s">
        <v>250</v>
      </c>
      <c r="E209" s="44"/>
      <c r="F209" s="232" t="s">
        <v>9005</v>
      </c>
      <c r="G209" s="44"/>
      <c r="H209" s="44"/>
      <c r="I209" s="233"/>
      <c r="J209" s="44"/>
      <c r="K209" s="44"/>
      <c r="L209" s="48"/>
      <c r="M209" s="234"/>
      <c r="N209" s="235"/>
      <c r="O209" s="88"/>
      <c r="P209" s="88"/>
      <c r="Q209" s="88"/>
      <c r="R209" s="88"/>
      <c r="S209" s="88"/>
      <c r="T209" s="89"/>
      <c r="U209" s="42"/>
      <c r="V209" s="42"/>
      <c r="W209" s="42"/>
      <c r="X209" s="42"/>
      <c r="Y209" s="42"/>
      <c r="Z209" s="42"/>
      <c r="AA209" s="42"/>
      <c r="AB209" s="42"/>
      <c r="AC209" s="42"/>
      <c r="AD209" s="42"/>
      <c r="AE209" s="42"/>
      <c r="AT209" s="20" t="s">
        <v>250</v>
      </c>
      <c r="AU209" s="20" t="s">
        <v>93</v>
      </c>
    </row>
    <row r="210" s="13" customFormat="1">
      <c r="A210" s="13"/>
      <c r="B210" s="236"/>
      <c r="C210" s="237"/>
      <c r="D210" s="238" t="s">
        <v>252</v>
      </c>
      <c r="E210" s="239" t="s">
        <v>39</v>
      </c>
      <c r="F210" s="240" t="s">
        <v>11942</v>
      </c>
      <c r="G210" s="237"/>
      <c r="H210" s="239" t="s">
        <v>39</v>
      </c>
      <c r="I210" s="241"/>
      <c r="J210" s="237"/>
      <c r="K210" s="237"/>
      <c r="L210" s="242"/>
      <c r="M210" s="243"/>
      <c r="N210" s="244"/>
      <c r="O210" s="244"/>
      <c r="P210" s="244"/>
      <c r="Q210" s="244"/>
      <c r="R210" s="244"/>
      <c r="S210" s="244"/>
      <c r="T210" s="245"/>
      <c r="U210" s="13"/>
      <c r="V210" s="13"/>
      <c r="W210" s="13"/>
      <c r="X210" s="13"/>
      <c r="Y210" s="13"/>
      <c r="Z210" s="13"/>
      <c r="AA210" s="13"/>
      <c r="AB210" s="13"/>
      <c r="AC210" s="13"/>
      <c r="AD210" s="13"/>
      <c r="AE210" s="13"/>
      <c r="AT210" s="246" t="s">
        <v>252</v>
      </c>
      <c r="AU210" s="246" t="s">
        <v>93</v>
      </c>
      <c r="AV210" s="13" t="s">
        <v>23</v>
      </c>
      <c r="AW210" s="13" t="s">
        <v>46</v>
      </c>
      <c r="AX210" s="13" t="s">
        <v>85</v>
      </c>
      <c r="AY210" s="246" t="s">
        <v>241</v>
      </c>
    </row>
    <row r="211" s="13" customFormat="1">
      <c r="A211" s="13"/>
      <c r="B211" s="236"/>
      <c r="C211" s="237"/>
      <c r="D211" s="238" t="s">
        <v>252</v>
      </c>
      <c r="E211" s="239" t="s">
        <v>39</v>
      </c>
      <c r="F211" s="240" t="s">
        <v>11867</v>
      </c>
      <c r="G211" s="237"/>
      <c r="H211" s="239" t="s">
        <v>39</v>
      </c>
      <c r="I211" s="241"/>
      <c r="J211" s="237"/>
      <c r="K211" s="237"/>
      <c r="L211" s="242"/>
      <c r="M211" s="243"/>
      <c r="N211" s="244"/>
      <c r="O211" s="244"/>
      <c r="P211" s="244"/>
      <c r="Q211" s="244"/>
      <c r="R211" s="244"/>
      <c r="S211" s="244"/>
      <c r="T211" s="245"/>
      <c r="U211" s="13"/>
      <c r="V211" s="13"/>
      <c r="W211" s="13"/>
      <c r="X211" s="13"/>
      <c r="Y211" s="13"/>
      <c r="Z211" s="13"/>
      <c r="AA211" s="13"/>
      <c r="AB211" s="13"/>
      <c r="AC211" s="13"/>
      <c r="AD211" s="13"/>
      <c r="AE211" s="13"/>
      <c r="AT211" s="246" t="s">
        <v>252</v>
      </c>
      <c r="AU211" s="246" t="s">
        <v>93</v>
      </c>
      <c r="AV211" s="13" t="s">
        <v>23</v>
      </c>
      <c r="AW211" s="13" t="s">
        <v>46</v>
      </c>
      <c r="AX211" s="13" t="s">
        <v>85</v>
      </c>
      <c r="AY211" s="246" t="s">
        <v>241</v>
      </c>
    </row>
    <row r="212" s="14" customFormat="1">
      <c r="A212" s="14"/>
      <c r="B212" s="247"/>
      <c r="C212" s="248"/>
      <c r="D212" s="238" t="s">
        <v>252</v>
      </c>
      <c r="E212" s="249" t="s">
        <v>39</v>
      </c>
      <c r="F212" s="250" t="s">
        <v>11943</v>
      </c>
      <c r="G212" s="248"/>
      <c r="H212" s="251">
        <v>64.840000000000003</v>
      </c>
      <c r="I212" s="252"/>
      <c r="J212" s="248"/>
      <c r="K212" s="248"/>
      <c r="L212" s="253"/>
      <c r="M212" s="254"/>
      <c r="N212" s="255"/>
      <c r="O212" s="255"/>
      <c r="P212" s="255"/>
      <c r="Q212" s="255"/>
      <c r="R212" s="255"/>
      <c r="S212" s="255"/>
      <c r="T212" s="256"/>
      <c r="U212" s="14"/>
      <c r="V212" s="14"/>
      <c r="W212" s="14"/>
      <c r="X212" s="14"/>
      <c r="Y212" s="14"/>
      <c r="Z212" s="14"/>
      <c r="AA212" s="14"/>
      <c r="AB212" s="14"/>
      <c r="AC212" s="14"/>
      <c r="AD212" s="14"/>
      <c r="AE212" s="14"/>
      <c r="AT212" s="257" t="s">
        <v>252</v>
      </c>
      <c r="AU212" s="257" t="s">
        <v>93</v>
      </c>
      <c r="AV212" s="14" t="s">
        <v>93</v>
      </c>
      <c r="AW212" s="14" t="s">
        <v>46</v>
      </c>
      <c r="AX212" s="14" t="s">
        <v>85</v>
      </c>
      <c r="AY212" s="257" t="s">
        <v>241</v>
      </c>
    </row>
    <row r="213" s="13" customFormat="1">
      <c r="A213" s="13"/>
      <c r="B213" s="236"/>
      <c r="C213" s="237"/>
      <c r="D213" s="238" t="s">
        <v>252</v>
      </c>
      <c r="E213" s="239" t="s">
        <v>39</v>
      </c>
      <c r="F213" s="240" t="s">
        <v>11876</v>
      </c>
      <c r="G213" s="237"/>
      <c r="H213" s="239" t="s">
        <v>39</v>
      </c>
      <c r="I213" s="241"/>
      <c r="J213" s="237"/>
      <c r="K213" s="237"/>
      <c r="L213" s="242"/>
      <c r="M213" s="243"/>
      <c r="N213" s="244"/>
      <c r="O213" s="244"/>
      <c r="P213" s="244"/>
      <c r="Q213" s="244"/>
      <c r="R213" s="244"/>
      <c r="S213" s="244"/>
      <c r="T213" s="245"/>
      <c r="U213" s="13"/>
      <c r="V213" s="13"/>
      <c r="W213" s="13"/>
      <c r="X213" s="13"/>
      <c r="Y213" s="13"/>
      <c r="Z213" s="13"/>
      <c r="AA213" s="13"/>
      <c r="AB213" s="13"/>
      <c r="AC213" s="13"/>
      <c r="AD213" s="13"/>
      <c r="AE213" s="13"/>
      <c r="AT213" s="246" t="s">
        <v>252</v>
      </c>
      <c r="AU213" s="246" t="s">
        <v>93</v>
      </c>
      <c r="AV213" s="13" t="s">
        <v>23</v>
      </c>
      <c r="AW213" s="13" t="s">
        <v>46</v>
      </c>
      <c r="AX213" s="13" t="s">
        <v>85</v>
      </c>
      <c r="AY213" s="246" t="s">
        <v>241</v>
      </c>
    </row>
    <row r="214" s="14" customFormat="1">
      <c r="A214" s="14"/>
      <c r="B214" s="247"/>
      <c r="C214" s="248"/>
      <c r="D214" s="238" t="s">
        <v>252</v>
      </c>
      <c r="E214" s="249" t="s">
        <v>39</v>
      </c>
      <c r="F214" s="250" t="s">
        <v>11944</v>
      </c>
      <c r="G214" s="248"/>
      <c r="H214" s="251">
        <v>32.927</v>
      </c>
      <c r="I214" s="252"/>
      <c r="J214" s="248"/>
      <c r="K214" s="248"/>
      <c r="L214" s="253"/>
      <c r="M214" s="254"/>
      <c r="N214" s="255"/>
      <c r="O214" s="255"/>
      <c r="P214" s="255"/>
      <c r="Q214" s="255"/>
      <c r="R214" s="255"/>
      <c r="S214" s="255"/>
      <c r="T214" s="256"/>
      <c r="U214" s="14"/>
      <c r="V214" s="14"/>
      <c r="W214" s="14"/>
      <c r="X214" s="14"/>
      <c r="Y214" s="14"/>
      <c r="Z214" s="14"/>
      <c r="AA214" s="14"/>
      <c r="AB214" s="14"/>
      <c r="AC214" s="14"/>
      <c r="AD214" s="14"/>
      <c r="AE214" s="14"/>
      <c r="AT214" s="257" t="s">
        <v>252</v>
      </c>
      <c r="AU214" s="257" t="s">
        <v>93</v>
      </c>
      <c r="AV214" s="14" t="s">
        <v>93</v>
      </c>
      <c r="AW214" s="14" t="s">
        <v>46</v>
      </c>
      <c r="AX214" s="14" t="s">
        <v>85</v>
      </c>
      <c r="AY214" s="257" t="s">
        <v>241</v>
      </c>
    </row>
    <row r="215" s="15" customFormat="1">
      <c r="A215" s="15"/>
      <c r="B215" s="258"/>
      <c r="C215" s="259"/>
      <c r="D215" s="238" t="s">
        <v>252</v>
      </c>
      <c r="E215" s="260" t="s">
        <v>39</v>
      </c>
      <c r="F215" s="261" t="s">
        <v>274</v>
      </c>
      <c r="G215" s="259"/>
      <c r="H215" s="262">
        <v>97.766999999999996</v>
      </c>
      <c r="I215" s="263"/>
      <c r="J215" s="259"/>
      <c r="K215" s="259"/>
      <c r="L215" s="264"/>
      <c r="M215" s="265"/>
      <c r="N215" s="266"/>
      <c r="O215" s="266"/>
      <c r="P215" s="266"/>
      <c r="Q215" s="266"/>
      <c r="R215" s="266"/>
      <c r="S215" s="266"/>
      <c r="T215" s="267"/>
      <c r="U215" s="15"/>
      <c r="V215" s="15"/>
      <c r="W215" s="15"/>
      <c r="X215" s="15"/>
      <c r="Y215" s="15"/>
      <c r="Z215" s="15"/>
      <c r="AA215" s="15"/>
      <c r="AB215" s="15"/>
      <c r="AC215" s="15"/>
      <c r="AD215" s="15"/>
      <c r="AE215" s="15"/>
      <c r="AT215" s="268" t="s">
        <v>252</v>
      </c>
      <c r="AU215" s="268" t="s">
        <v>93</v>
      </c>
      <c r="AV215" s="15" t="s">
        <v>248</v>
      </c>
      <c r="AW215" s="15" t="s">
        <v>46</v>
      </c>
      <c r="AX215" s="15" t="s">
        <v>23</v>
      </c>
      <c r="AY215" s="268" t="s">
        <v>241</v>
      </c>
    </row>
    <row r="216" s="12" customFormat="1" ht="22.8" customHeight="1">
      <c r="A216" s="12"/>
      <c r="B216" s="202"/>
      <c r="C216" s="203"/>
      <c r="D216" s="204" t="s">
        <v>84</v>
      </c>
      <c r="E216" s="216" t="s">
        <v>93</v>
      </c>
      <c r="F216" s="216" t="s">
        <v>467</v>
      </c>
      <c r="G216" s="203"/>
      <c r="H216" s="203"/>
      <c r="I216" s="206"/>
      <c r="J216" s="217">
        <f>BK216</f>
        <v>0</v>
      </c>
      <c r="K216" s="203"/>
      <c r="L216" s="208"/>
      <c r="M216" s="209"/>
      <c r="N216" s="210"/>
      <c r="O216" s="210"/>
      <c r="P216" s="211">
        <f>SUM(P217:P222)</f>
        <v>0</v>
      </c>
      <c r="Q216" s="210"/>
      <c r="R216" s="211">
        <f>SUM(R217:R222)</f>
        <v>0.014030000000000001</v>
      </c>
      <c r="S216" s="210"/>
      <c r="T216" s="212">
        <f>SUM(T217:T222)</f>
        <v>0</v>
      </c>
      <c r="U216" s="12"/>
      <c r="V216" s="12"/>
      <c r="W216" s="12"/>
      <c r="X216" s="12"/>
      <c r="Y216" s="12"/>
      <c r="Z216" s="12"/>
      <c r="AA216" s="12"/>
      <c r="AB216" s="12"/>
      <c r="AC216" s="12"/>
      <c r="AD216" s="12"/>
      <c r="AE216" s="12"/>
      <c r="AR216" s="213" t="s">
        <v>23</v>
      </c>
      <c r="AT216" s="214" t="s">
        <v>84</v>
      </c>
      <c r="AU216" s="214" t="s">
        <v>23</v>
      </c>
      <c r="AY216" s="213" t="s">
        <v>241</v>
      </c>
      <c r="BK216" s="215">
        <f>SUM(BK217:BK222)</f>
        <v>0</v>
      </c>
    </row>
    <row r="217" s="2" customFormat="1" ht="33" customHeight="1">
      <c r="A217" s="42"/>
      <c r="B217" s="43"/>
      <c r="C217" s="218" t="s">
        <v>434</v>
      </c>
      <c r="D217" s="218" t="s">
        <v>243</v>
      </c>
      <c r="E217" s="219" t="s">
        <v>11945</v>
      </c>
      <c r="F217" s="220" t="s">
        <v>11946</v>
      </c>
      <c r="G217" s="221" t="s">
        <v>561</v>
      </c>
      <c r="H217" s="222">
        <v>1</v>
      </c>
      <c r="I217" s="223"/>
      <c r="J217" s="224">
        <f>ROUND(I217*H217,2)</f>
        <v>0</v>
      </c>
      <c r="K217" s="220" t="s">
        <v>247</v>
      </c>
      <c r="L217" s="48"/>
      <c r="M217" s="225" t="s">
        <v>39</v>
      </c>
      <c r="N217" s="226" t="s">
        <v>56</v>
      </c>
      <c r="O217" s="88"/>
      <c r="P217" s="227">
        <f>O217*H217</f>
        <v>0</v>
      </c>
      <c r="Q217" s="227">
        <v>0.0058900000000000003</v>
      </c>
      <c r="R217" s="227">
        <f>Q217*H217</f>
        <v>0.0058900000000000003</v>
      </c>
      <c r="S217" s="227">
        <v>0</v>
      </c>
      <c r="T217" s="228">
        <f>S217*H217</f>
        <v>0</v>
      </c>
      <c r="U217" s="42"/>
      <c r="V217" s="42"/>
      <c r="W217" s="42"/>
      <c r="X217" s="42"/>
      <c r="Y217" s="42"/>
      <c r="Z217" s="42"/>
      <c r="AA217" s="42"/>
      <c r="AB217" s="42"/>
      <c r="AC217" s="42"/>
      <c r="AD217" s="42"/>
      <c r="AE217" s="42"/>
      <c r="AR217" s="229" t="s">
        <v>248</v>
      </c>
      <c r="AT217" s="229" t="s">
        <v>243</v>
      </c>
      <c r="AU217" s="229" t="s">
        <v>93</v>
      </c>
      <c r="AY217" s="20" t="s">
        <v>241</v>
      </c>
      <c r="BE217" s="230">
        <f>IF(N217="základní",J217,0)</f>
        <v>0</v>
      </c>
      <c r="BF217" s="230">
        <f>IF(N217="snížená",J217,0)</f>
        <v>0</v>
      </c>
      <c r="BG217" s="230">
        <f>IF(N217="zákl. přenesená",J217,0)</f>
        <v>0</v>
      </c>
      <c r="BH217" s="230">
        <f>IF(N217="sníž. přenesená",J217,0)</f>
        <v>0</v>
      </c>
      <c r="BI217" s="230">
        <f>IF(N217="nulová",J217,0)</f>
        <v>0</v>
      </c>
      <c r="BJ217" s="20" t="s">
        <v>23</v>
      </c>
      <c r="BK217" s="230">
        <f>ROUND(I217*H217,2)</f>
        <v>0</v>
      </c>
      <c r="BL217" s="20" t="s">
        <v>248</v>
      </c>
      <c r="BM217" s="229" t="s">
        <v>11947</v>
      </c>
    </row>
    <row r="218" s="2" customFormat="1">
      <c r="A218" s="42"/>
      <c r="B218" s="43"/>
      <c r="C218" s="44"/>
      <c r="D218" s="231" t="s">
        <v>250</v>
      </c>
      <c r="E218" s="44"/>
      <c r="F218" s="232" t="s">
        <v>11948</v>
      </c>
      <c r="G218" s="44"/>
      <c r="H218" s="44"/>
      <c r="I218" s="233"/>
      <c r="J218" s="44"/>
      <c r="K218" s="44"/>
      <c r="L218" s="48"/>
      <c r="M218" s="234"/>
      <c r="N218" s="235"/>
      <c r="O218" s="88"/>
      <c r="P218" s="88"/>
      <c r="Q218" s="88"/>
      <c r="R218" s="88"/>
      <c r="S218" s="88"/>
      <c r="T218" s="89"/>
      <c r="U218" s="42"/>
      <c r="V218" s="42"/>
      <c r="W218" s="42"/>
      <c r="X218" s="42"/>
      <c r="Y218" s="42"/>
      <c r="Z218" s="42"/>
      <c r="AA218" s="42"/>
      <c r="AB218" s="42"/>
      <c r="AC218" s="42"/>
      <c r="AD218" s="42"/>
      <c r="AE218" s="42"/>
      <c r="AT218" s="20" t="s">
        <v>250</v>
      </c>
      <c r="AU218" s="20" t="s">
        <v>93</v>
      </c>
    </row>
    <row r="219" s="2" customFormat="1">
      <c r="A219" s="42"/>
      <c r="B219" s="43"/>
      <c r="C219" s="44"/>
      <c r="D219" s="238" t="s">
        <v>3418</v>
      </c>
      <c r="E219" s="44"/>
      <c r="F219" s="290" t="s">
        <v>11949</v>
      </c>
      <c r="G219" s="44"/>
      <c r="H219" s="44"/>
      <c r="I219" s="233"/>
      <c r="J219" s="44"/>
      <c r="K219" s="44"/>
      <c r="L219" s="48"/>
      <c r="M219" s="234"/>
      <c r="N219" s="235"/>
      <c r="O219" s="88"/>
      <c r="P219" s="88"/>
      <c r="Q219" s="88"/>
      <c r="R219" s="88"/>
      <c r="S219" s="88"/>
      <c r="T219" s="89"/>
      <c r="U219" s="42"/>
      <c r="V219" s="42"/>
      <c r="W219" s="42"/>
      <c r="X219" s="42"/>
      <c r="Y219" s="42"/>
      <c r="Z219" s="42"/>
      <c r="AA219" s="42"/>
      <c r="AB219" s="42"/>
      <c r="AC219" s="42"/>
      <c r="AD219" s="42"/>
      <c r="AE219" s="42"/>
      <c r="AT219" s="20" t="s">
        <v>3418</v>
      </c>
      <c r="AU219" s="20" t="s">
        <v>93</v>
      </c>
    </row>
    <row r="220" s="13" customFormat="1">
      <c r="A220" s="13"/>
      <c r="B220" s="236"/>
      <c r="C220" s="237"/>
      <c r="D220" s="238" t="s">
        <v>252</v>
      </c>
      <c r="E220" s="239" t="s">
        <v>39</v>
      </c>
      <c r="F220" s="240" t="s">
        <v>567</v>
      </c>
      <c r="G220" s="237"/>
      <c r="H220" s="239" t="s">
        <v>39</v>
      </c>
      <c r="I220" s="241"/>
      <c r="J220" s="237"/>
      <c r="K220" s="237"/>
      <c r="L220" s="242"/>
      <c r="M220" s="243"/>
      <c r="N220" s="244"/>
      <c r="O220" s="244"/>
      <c r="P220" s="244"/>
      <c r="Q220" s="244"/>
      <c r="R220" s="244"/>
      <c r="S220" s="244"/>
      <c r="T220" s="245"/>
      <c r="U220" s="13"/>
      <c r="V220" s="13"/>
      <c r="W220" s="13"/>
      <c r="X220" s="13"/>
      <c r="Y220" s="13"/>
      <c r="Z220" s="13"/>
      <c r="AA220" s="13"/>
      <c r="AB220" s="13"/>
      <c r="AC220" s="13"/>
      <c r="AD220" s="13"/>
      <c r="AE220" s="13"/>
      <c r="AT220" s="246" t="s">
        <v>252</v>
      </c>
      <c r="AU220" s="246" t="s">
        <v>93</v>
      </c>
      <c r="AV220" s="13" t="s">
        <v>23</v>
      </c>
      <c r="AW220" s="13" t="s">
        <v>46</v>
      </c>
      <c r="AX220" s="13" t="s">
        <v>85</v>
      </c>
      <c r="AY220" s="246" t="s">
        <v>241</v>
      </c>
    </row>
    <row r="221" s="14" customFormat="1">
      <c r="A221" s="14"/>
      <c r="B221" s="247"/>
      <c r="C221" s="248"/>
      <c r="D221" s="238" t="s">
        <v>252</v>
      </c>
      <c r="E221" s="249" t="s">
        <v>39</v>
      </c>
      <c r="F221" s="250" t="s">
        <v>23</v>
      </c>
      <c r="G221" s="248"/>
      <c r="H221" s="251">
        <v>1</v>
      </c>
      <c r="I221" s="252"/>
      <c r="J221" s="248"/>
      <c r="K221" s="248"/>
      <c r="L221" s="253"/>
      <c r="M221" s="254"/>
      <c r="N221" s="255"/>
      <c r="O221" s="255"/>
      <c r="P221" s="255"/>
      <c r="Q221" s="255"/>
      <c r="R221" s="255"/>
      <c r="S221" s="255"/>
      <c r="T221" s="256"/>
      <c r="U221" s="14"/>
      <c r="V221" s="14"/>
      <c r="W221" s="14"/>
      <c r="X221" s="14"/>
      <c r="Y221" s="14"/>
      <c r="Z221" s="14"/>
      <c r="AA221" s="14"/>
      <c r="AB221" s="14"/>
      <c r="AC221" s="14"/>
      <c r="AD221" s="14"/>
      <c r="AE221" s="14"/>
      <c r="AT221" s="257" t="s">
        <v>252</v>
      </c>
      <c r="AU221" s="257" t="s">
        <v>93</v>
      </c>
      <c r="AV221" s="14" t="s">
        <v>93</v>
      </c>
      <c r="AW221" s="14" t="s">
        <v>46</v>
      </c>
      <c r="AX221" s="14" t="s">
        <v>23</v>
      </c>
      <c r="AY221" s="257" t="s">
        <v>241</v>
      </c>
    </row>
    <row r="222" s="2" customFormat="1" ht="16.5" customHeight="1">
      <c r="A222" s="42"/>
      <c r="B222" s="43"/>
      <c r="C222" s="280" t="s">
        <v>462</v>
      </c>
      <c r="D222" s="280" t="s">
        <v>463</v>
      </c>
      <c r="E222" s="281" t="s">
        <v>579</v>
      </c>
      <c r="F222" s="282" t="s">
        <v>580</v>
      </c>
      <c r="G222" s="283" t="s">
        <v>515</v>
      </c>
      <c r="H222" s="284">
        <v>1</v>
      </c>
      <c r="I222" s="285"/>
      <c r="J222" s="286">
        <f>ROUND(I222*H222,2)</f>
        <v>0</v>
      </c>
      <c r="K222" s="282" t="s">
        <v>247</v>
      </c>
      <c r="L222" s="287"/>
      <c r="M222" s="288" t="s">
        <v>39</v>
      </c>
      <c r="N222" s="289" t="s">
        <v>56</v>
      </c>
      <c r="O222" s="88"/>
      <c r="P222" s="227">
        <f>O222*H222</f>
        <v>0</v>
      </c>
      <c r="Q222" s="227">
        <v>0.0081399999999999997</v>
      </c>
      <c r="R222" s="227">
        <f>Q222*H222</f>
        <v>0.0081399999999999997</v>
      </c>
      <c r="S222" s="227">
        <v>0</v>
      </c>
      <c r="T222" s="228">
        <f>S222*H222</f>
        <v>0</v>
      </c>
      <c r="U222" s="42"/>
      <c r="V222" s="42"/>
      <c r="W222" s="42"/>
      <c r="X222" s="42"/>
      <c r="Y222" s="42"/>
      <c r="Z222" s="42"/>
      <c r="AA222" s="42"/>
      <c r="AB222" s="42"/>
      <c r="AC222" s="42"/>
      <c r="AD222" s="42"/>
      <c r="AE222" s="42"/>
      <c r="AR222" s="229" t="s">
        <v>321</v>
      </c>
      <c r="AT222" s="229" t="s">
        <v>463</v>
      </c>
      <c r="AU222" s="229" t="s">
        <v>93</v>
      </c>
      <c r="AY222" s="20" t="s">
        <v>241</v>
      </c>
      <c r="BE222" s="230">
        <f>IF(N222="základní",J222,0)</f>
        <v>0</v>
      </c>
      <c r="BF222" s="230">
        <f>IF(N222="snížená",J222,0)</f>
        <v>0</v>
      </c>
      <c r="BG222" s="230">
        <f>IF(N222="zákl. přenesená",J222,0)</f>
        <v>0</v>
      </c>
      <c r="BH222" s="230">
        <f>IF(N222="sníž. přenesená",J222,0)</f>
        <v>0</v>
      </c>
      <c r="BI222" s="230">
        <f>IF(N222="nulová",J222,0)</f>
        <v>0</v>
      </c>
      <c r="BJ222" s="20" t="s">
        <v>23</v>
      </c>
      <c r="BK222" s="230">
        <f>ROUND(I222*H222,2)</f>
        <v>0</v>
      </c>
      <c r="BL222" s="20" t="s">
        <v>248</v>
      </c>
      <c r="BM222" s="229" t="s">
        <v>11950</v>
      </c>
    </row>
    <row r="223" s="12" customFormat="1" ht="22.8" customHeight="1">
      <c r="A223" s="12"/>
      <c r="B223" s="202"/>
      <c r="C223" s="203"/>
      <c r="D223" s="204" t="s">
        <v>84</v>
      </c>
      <c r="E223" s="216" t="s">
        <v>248</v>
      </c>
      <c r="F223" s="216" t="s">
        <v>1753</v>
      </c>
      <c r="G223" s="203"/>
      <c r="H223" s="203"/>
      <c r="I223" s="206"/>
      <c r="J223" s="217">
        <f>BK223</f>
        <v>0</v>
      </c>
      <c r="K223" s="203"/>
      <c r="L223" s="208"/>
      <c r="M223" s="209"/>
      <c r="N223" s="210"/>
      <c r="O223" s="210"/>
      <c r="P223" s="211">
        <f>SUM(P224:P230)</f>
        <v>0</v>
      </c>
      <c r="Q223" s="210"/>
      <c r="R223" s="211">
        <f>SUM(R224:R230)</f>
        <v>0</v>
      </c>
      <c r="S223" s="210"/>
      <c r="T223" s="212">
        <f>SUM(T224:T230)</f>
        <v>0</v>
      </c>
      <c r="U223" s="12"/>
      <c r="V223" s="12"/>
      <c r="W223" s="12"/>
      <c r="X223" s="12"/>
      <c r="Y223" s="12"/>
      <c r="Z223" s="12"/>
      <c r="AA223" s="12"/>
      <c r="AB223" s="12"/>
      <c r="AC223" s="12"/>
      <c r="AD223" s="12"/>
      <c r="AE223" s="12"/>
      <c r="AR223" s="213" t="s">
        <v>23</v>
      </c>
      <c r="AT223" s="214" t="s">
        <v>84</v>
      </c>
      <c r="AU223" s="214" t="s">
        <v>23</v>
      </c>
      <c r="AY223" s="213" t="s">
        <v>241</v>
      </c>
      <c r="BK223" s="215">
        <f>SUM(BK224:BK230)</f>
        <v>0</v>
      </c>
    </row>
    <row r="224" s="2" customFormat="1" ht="21.75" customHeight="1">
      <c r="A224" s="42"/>
      <c r="B224" s="43"/>
      <c r="C224" s="218" t="s">
        <v>468</v>
      </c>
      <c r="D224" s="218" t="s">
        <v>243</v>
      </c>
      <c r="E224" s="219" t="s">
        <v>9052</v>
      </c>
      <c r="F224" s="220" t="s">
        <v>9053</v>
      </c>
      <c r="G224" s="221" t="s">
        <v>246</v>
      </c>
      <c r="H224" s="222">
        <v>14.664</v>
      </c>
      <c r="I224" s="223"/>
      <c r="J224" s="224">
        <f>ROUND(I224*H224,2)</f>
        <v>0</v>
      </c>
      <c r="K224" s="220" t="s">
        <v>247</v>
      </c>
      <c r="L224" s="48"/>
      <c r="M224" s="225" t="s">
        <v>39</v>
      </c>
      <c r="N224" s="226" t="s">
        <v>56</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248</v>
      </c>
      <c r="AT224" s="229" t="s">
        <v>243</v>
      </c>
      <c r="AU224" s="229" t="s">
        <v>93</v>
      </c>
      <c r="AY224" s="20" t="s">
        <v>241</v>
      </c>
      <c r="BE224" s="230">
        <f>IF(N224="základní",J224,0)</f>
        <v>0</v>
      </c>
      <c r="BF224" s="230">
        <f>IF(N224="snížená",J224,0)</f>
        <v>0</v>
      </c>
      <c r="BG224" s="230">
        <f>IF(N224="zákl. přenesená",J224,0)</f>
        <v>0</v>
      </c>
      <c r="BH224" s="230">
        <f>IF(N224="sníž. přenesená",J224,0)</f>
        <v>0</v>
      </c>
      <c r="BI224" s="230">
        <f>IF(N224="nulová",J224,0)</f>
        <v>0</v>
      </c>
      <c r="BJ224" s="20" t="s">
        <v>23</v>
      </c>
      <c r="BK224" s="230">
        <f>ROUND(I224*H224,2)</f>
        <v>0</v>
      </c>
      <c r="BL224" s="20" t="s">
        <v>248</v>
      </c>
      <c r="BM224" s="229" t="s">
        <v>11951</v>
      </c>
    </row>
    <row r="225" s="2" customFormat="1">
      <c r="A225" s="42"/>
      <c r="B225" s="43"/>
      <c r="C225" s="44"/>
      <c r="D225" s="231" t="s">
        <v>250</v>
      </c>
      <c r="E225" s="44"/>
      <c r="F225" s="232" t="s">
        <v>9055</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0" t="s">
        <v>250</v>
      </c>
      <c r="AU225" s="20" t="s">
        <v>93</v>
      </c>
    </row>
    <row r="226" s="13" customFormat="1">
      <c r="A226" s="13"/>
      <c r="B226" s="236"/>
      <c r="C226" s="237"/>
      <c r="D226" s="238" t="s">
        <v>252</v>
      </c>
      <c r="E226" s="239" t="s">
        <v>39</v>
      </c>
      <c r="F226" s="240" t="s">
        <v>11867</v>
      </c>
      <c r="G226" s="237"/>
      <c r="H226" s="239" t="s">
        <v>39</v>
      </c>
      <c r="I226" s="241"/>
      <c r="J226" s="237"/>
      <c r="K226" s="237"/>
      <c r="L226" s="242"/>
      <c r="M226" s="243"/>
      <c r="N226" s="244"/>
      <c r="O226" s="244"/>
      <c r="P226" s="244"/>
      <c r="Q226" s="244"/>
      <c r="R226" s="244"/>
      <c r="S226" s="244"/>
      <c r="T226" s="245"/>
      <c r="U226" s="13"/>
      <c r="V226" s="13"/>
      <c r="W226" s="13"/>
      <c r="X226" s="13"/>
      <c r="Y226" s="13"/>
      <c r="Z226" s="13"/>
      <c r="AA226" s="13"/>
      <c r="AB226" s="13"/>
      <c r="AC226" s="13"/>
      <c r="AD226" s="13"/>
      <c r="AE226" s="13"/>
      <c r="AT226" s="246" t="s">
        <v>252</v>
      </c>
      <c r="AU226" s="246" t="s">
        <v>93</v>
      </c>
      <c r="AV226" s="13" t="s">
        <v>23</v>
      </c>
      <c r="AW226" s="13" t="s">
        <v>46</v>
      </c>
      <c r="AX226" s="13" t="s">
        <v>85</v>
      </c>
      <c r="AY226" s="246" t="s">
        <v>241</v>
      </c>
    </row>
    <row r="227" s="14" customFormat="1">
      <c r="A227" s="14"/>
      <c r="B227" s="247"/>
      <c r="C227" s="248"/>
      <c r="D227" s="238" t="s">
        <v>252</v>
      </c>
      <c r="E227" s="249" t="s">
        <v>39</v>
      </c>
      <c r="F227" s="250" t="s">
        <v>11952</v>
      </c>
      <c r="G227" s="248"/>
      <c r="H227" s="251">
        <v>9.7260000000000009</v>
      </c>
      <c r="I227" s="252"/>
      <c r="J227" s="248"/>
      <c r="K227" s="248"/>
      <c r="L227" s="253"/>
      <c r="M227" s="254"/>
      <c r="N227" s="255"/>
      <c r="O227" s="255"/>
      <c r="P227" s="255"/>
      <c r="Q227" s="255"/>
      <c r="R227" s="255"/>
      <c r="S227" s="255"/>
      <c r="T227" s="256"/>
      <c r="U227" s="14"/>
      <c r="V227" s="14"/>
      <c r="W227" s="14"/>
      <c r="X227" s="14"/>
      <c r="Y227" s="14"/>
      <c r="Z227" s="14"/>
      <c r="AA227" s="14"/>
      <c r="AB227" s="14"/>
      <c r="AC227" s="14"/>
      <c r="AD227" s="14"/>
      <c r="AE227" s="14"/>
      <c r="AT227" s="257" t="s">
        <v>252</v>
      </c>
      <c r="AU227" s="257" t="s">
        <v>93</v>
      </c>
      <c r="AV227" s="14" t="s">
        <v>93</v>
      </c>
      <c r="AW227" s="14" t="s">
        <v>46</v>
      </c>
      <c r="AX227" s="14" t="s">
        <v>85</v>
      </c>
      <c r="AY227" s="257" t="s">
        <v>241</v>
      </c>
    </row>
    <row r="228" s="13" customFormat="1">
      <c r="A228" s="13"/>
      <c r="B228" s="236"/>
      <c r="C228" s="237"/>
      <c r="D228" s="238" t="s">
        <v>252</v>
      </c>
      <c r="E228" s="239" t="s">
        <v>39</v>
      </c>
      <c r="F228" s="240" t="s">
        <v>11876</v>
      </c>
      <c r="G228" s="237"/>
      <c r="H228" s="239" t="s">
        <v>39</v>
      </c>
      <c r="I228" s="241"/>
      <c r="J228" s="237"/>
      <c r="K228" s="237"/>
      <c r="L228" s="242"/>
      <c r="M228" s="243"/>
      <c r="N228" s="244"/>
      <c r="O228" s="244"/>
      <c r="P228" s="244"/>
      <c r="Q228" s="244"/>
      <c r="R228" s="244"/>
      <c r="S228" s="244"/>
      <c r="T228" s="245"/>
      <c r="U228" s="13"/>
      <c r="V228" s="13"/>
      <c r="W228" s="13"/>
      <c r="X228" s="13"/>
      <c r="Y228" s="13"/>
      <c r="Z228" s="13"/>
      <c r="AA228" s="13"/>
      <c r="AB228" s="13"/>
      <c r="AC228" s="13"/>
      <c r="AD228" s="13"/>
      <c r="AE228" s="13"/>
      <c r="AT228" s="246" t="s">
        <v>252</v>
      </c>
      <c r="AU228" s="246" t="s">
        <v>93</v>
      </c>
      <c r="AV228" s="13" t="s">
        <v>23</v>
      </c>
      <c r="AW228" s="13" t="s">
        <v>46</v>
      </c>
      <c r="AX228" s="13" t="s">
        <v>85</v>
      </c>
      <c r="AY228" s="246" t="s">
        <v>241</v>
      </c>
    </row>
    <row r="229" s="14" customFormat="1">
      <c r="A229" s="14"/>
      <c r="B229" s="247"/>
      <c r="C229" s="248"/>
      <c r="D229" s="238" t="s">
        <v>252</v>
      </c>
      <c r="E229" s="249" t="s">
        <v>39</v>
      </c>
      <c r="F229" s="250" t="s">
        <v>11953</v>
      </c>
      <c r="G229" s="248"/>
      <c r="H229" s="251">
        <v>4.9379999999999997</v>
      </c>
      <c r="I229" s="252"/>
      <c r="J229" s="248"/>
      <c r="K229" s="248"/>
      <c r="L229" s="253"/>
      <c r="M229" s="254"/>
      <c r="N229" s="255"/>
      <c r="O229" s="255"/>
      <c r="P229" s="255"/>
      <c r="Q229" s="255"/>
      <c r="R229" s="255"/>
      <c r="S229" s="255"/>
      <c r="T229" s="256"/>
      <c r="U229" s="14"/>
      <c r="V229" s="14"/>
      <c r="W229" s="14"/>
      <c r="X229" s="14"/>
      <c r="Y229" s="14"/>
      <c r="Z229" s="14"/>
      <c r="AA229" s="14"/>
      <c r="AB229" s="14"/>
      <c r="AC229" s="14"/>
      <c r="AD229" s="14"/>
      <c r="AE229" s="14"/>
      <c r="AT229" s="257" t="s">
        <v>252</v>
      </c>
      <c r="AU229" s="257" t="s">
        <v>93</v>
      </c>
      <c r="AV229" s="14" t="s">
        <v>93</v>
      </c>
      <c r="AW229" s="14" t="s">
        <v>46</v>
      </c>
      <c r="AX229" s="14" t="s">
        <v>85</v>
      </c>
      <c r="AY229" s="257" t="s">
        <v>241</v>
      </c>
    </row>
    <row r="230" s="15" customFormat="1">
      <c r="A230" s="15"/>
      <c r="B230" s="258"/>
      <c r="C230" s="259"/>
      <c r="D230" s="238" t="s">
        <v>252</v>
      </c>
      <c r="E230" s="260" t="s">
        <v>39</v>
      </c>
      <c r="F230" s="261" t="s">
        <v>274</v>
      </c>
      <c r="G230" s="259"/>
      <c r="H230" s="262">
        <v>14.664</v>
      </c>
      <c r="I230" s="263"/>
      <c r="J230" s="259"/>
      <c r="K230" s="259"/>
      <c r="L230" s="264"/>
      <c r="M230" s="265"/>
      <c r="N230" s="266"/>
      <c r="O230" s="266"/>
      <c r="P230" s="266"/>
      <c r="Q230" s="266"/>
      <c r="R230" s="266"/>
      <c r="S230" s="266"/>
      <c r="T230" s="267"/>
      <c r="U230" s="15"/>
      <c r="V230" s="15"/>
      <c r="W230" s="15"/>
      <c r="X230" s="15"/>
      <c r="Y230" s="15"/>
      <c r="Z230" s="15"/>
      <c r="AA230" s="15"/>
      <c r="AB230" s="15"/>
      <c r="AC230" s="15"/>
      <c r="AD230" s="15"/>
      <c r="AE230" s="15"/>
      <c r="AT230" s="268" t="s">
        <v>252</v>
      </c>
      <c r="AU230" s="268" t="s">
        <v>93</v>
      </c>
      <c r="AV230" s="15" t="s">
        <v>248</v>
      </c>
      <c r="AW230" s="15" t="s">
        <v>46</v>
      </c>
      <c r="AX230" s="15" t="s">
        <v>23</v>
      </c>
      <c r="AY230" s="268" t="s">
        <v>241</v>
      </c>
    </row>
    <row r="231" s="12" customFormat="1" ht="22.8" customHeight="1">
      <c r="A231" s="12"/>
      <c r="B231" s="202"/>
      <c r="C231" s="203"/>
      <c r="D231" s="204" t="s">
        <v>84</v>
      </c>
      <c r="E231" s="216" t="s">
        <v>321</v>
      </c>
      <c r="F231" s="216" t="s">
        <v>3406</v>
      </c>
      <c r="G231" s="203"/>
      <c r="H231" s="203"/>
      <c r="I231" s="206"/>
      <c r="J231" s="217">
        <f>BK231</f>
        <v>0</v>
      </c>
      <c r="K231" s="203"/>
      <c r="L231" s="208"/>
      <c r="M231" s="209"/>
      <c r="N231" s="210"/>
      <c r="O231" s="210"/>
      <c r="P231" s="211">
        <f>SUM(P232:P403)</f>
        <v>0</v>
      </c>
      <c r="Q231" s="210"/>
      <c r="R231" s="211">
        <f>SUM(R232:R403)</f>
        <v>4.76329344</v>
      </c>
      <c r="S231" s="210"/>
      <c r="T231" s="212">
        <f>SUM(T232:T403)</f>
        <v>3.7223999999999995</v>
      </c>
      <c r="U231" s="12"/>
      <c r="V231" s="12"/>
      <c r="W231" s="12"/>
      <c r="X231" s="12"/>
      <c r="Y231" s="12"/>
      <c r="Z231" s="12"/>
      <c r="AA231" s="12"/>
      <c r="AB231" s="12"/>
      <c r="AC231" s="12"/>
      <c r="AD231" s="12"/>
      <c r="AE231" s="12"/>
      <c r="AR231" s="213" t="s">
        <v>23</v>
      </c>
      <c r="AT231" s="214" t="s">
        <v>84</v>
      </c>
      <c r="AU231" s="214" t="s">
        <v>23</v>
      </c>
      <c r="AY231" s="213" t="s">
        <v>241</v>
      </c>
      <c r="BK231" s="215">
        <f>SUM(BK232:BK403)</f>
        <v>0</v>
      </c>
    </row>
    <row r="232" s="2" customFormat="1" ht="16.5" customHeight="1">
      <c r="A232" s="42"/>
      <c r="B232" s="43"/>
      <c r="C232" s="218" t="s">
        <v>512</v>
      </c>
      <c r="D232" s="218" t="s">
        <v>243</v>
      </c>
      <c r="E232" s="219" t="s">
        <v>11954</v>
      </c>
      <c r="F232" s="220" t="s">
        <v>11955</v>
      </c>
      <c r="G232" s="221" t="s">
        <v>515</v>
      </c>
      <c r="H232" s="222">
        <v>11.5</v>
      </c>
      <c r="I232" s="223"/>
      <c r="J232" s="224">
        <f>ROUND(I232*H232,2)</f>
        <v>0</v>
      </c>
      <c r="K232" s="220" t="s">
        <v>39</v>
      </c>
      <c r="L232" s="48"/>
      <c r="M232" s="225" t="s">
        <v>39</v>
      </c>
      <c r="N232" s="226" t="s">
        <v>56</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248</v>
      </c>
      <c r="AT232" s="229" t="s">
        <v>243</v>
      </c>
      <c r="AU232" s="229" t="s">
        <v>93</v>
      </c>
      <c r="AY232" s="20" t="s">
        <v>241</v>
      </c>
      <c r="BE232" s="230">
        <f>IF(N232="základní",J232,0)</f>
        <v>0</v>
      </c>
      <c r="BF232" s="230">
        <f>IF(N232="snížená",J232,0)</f>
        <v>0</v>
      </c>
      <c r="BG232" s="230">
        <f>IF(N232="zákl. přenesená",J232,0)</f>
        <v>0</v>
      </c>
      <c r="BH232" s="230">
        <f>IF(N232="sníž. přenesená",J232,0)</f>
        <v>0</v>
      </c>
      <c r="BI232" s="230">
        <f>IF(N232="nulová",J232,0)</f>
        <v>0</v>
      </c>
      <c r="BJ232" s="20" t="s">
        <v>23</v>
      </c>
      <c r="BK232" s="230">
        <f>ROUND(I232*H232,2)</f>
        <v>0</v>
      </c>
      <c r="BL232" s="20" t="s">
        <v>248</v>
      </c>
      <c r="BM232" s="229" t="s">
        <v>11956</v>
      </c>
    </row>
    <row r="233" s="13" customFormat="1">
      <c r="A233" s="13"/>
      <c r="B233" s="236"/>
      <c r="C233" s="237"/>
      <c r="D233" s="238" t="s">
        <v>252</v>
      </c>
      <c r="E233" s="239" t="s">
        <v>39</v>
      </c>
      <c r="F233" s="240" t="s">
        <v>11957</v>
      </c>
      <c r="G233" s="237"/>
      <c r="H233" s="239" t="s">
        <v>39</v>
      </c>
      <c r="I233" s="241"/>
      <c r="J233" s="237"/>
      <c r="K233" s="237"/>
      <c r="L233" s="242"/>
      <c r="M233" s="243"/>
      <c r="N233" s="244"/>
      <c r="O233" s="244"/>
      <c r="P233" s="244"/>
      <c r="Q233" s="244"/>
      <c r="R233" s="244"/>
      <c r="S233" s="244"/>
      <c r="T233" s="245"/>
      <c r="U233" s="13"/>
      <c r="V233" s="13"/>
      <c r="W233" s="13"/>
      <c r="X233" s="13"/>
      <c r="Y233" s="13"/>
      <c r="Z233" s="13"/>
      <c r="AA233" s="13"/>
      <c r="AB233" s="13"/>
      <c r="AC233" s="13"/>
      <c r="AD233" s="13"/>
      <c r="AE233" s="13"/>
      <c r="AT233" s="246" t="s">
        <v>252</v>
      </c>
      <c r="AU233" s="246" t="s">
        <v>93</v>
      </c>
      <c r="AV233" s="13" t="s">
        <v>23</v>
      </c>
      <c r="AW233" s="13" t="s">
        <v>46</v>
      </c>
      <c r="AX233" s="13" t="s">
        <v>85</v>
      </c>
      <c r="AY233" s="246" t="s">
        <v>241</v>
      </c>
    </row>
    <row r="234" s="13" customFormat="1">
      <c r="A234" s="13"/>
      <c r="B234" s="236"/>
      <c r="C234" s="237"/>
      <c r="D234" s="238" t="s">
        <v>252</v>
      </c>
      <c r="E234" s="239" t="s">
        <v>39</v>
      </c>
      <c r="F234" s="240" t="s">
        <v>11958</v>
      </c>
      <c r="G234" s="237"/>
      <c r="H234" s="239" t="s">
        <v>39</v>
      </c>
      <c r="I234" s="241"/>
      <c r="J234" s="237"/>
      <c r="K234" s="237"/>
      <c r="L234" s="242"/>
      <c r="M234" s="243"/>
      <c r="N234" s="244"/>
      <c r="O234" s="244"/>
      <c r="P234" s="244"/>
      <c r="Q234" s="244"/>
      <c r="R234" s="244"/>
      <c r="S234" s="244"/>
      <c r="T234" s="245"/>
      <c r="U234" s="13"/>
      <c r="V234" s="13"/>
      <c r="W234" s="13"/>
      <c r="X234" s="13"/>
      <c r="Y234" s="13"/>
      <c r="Z234" s="13"/>
      <c r="AA234" s="13"/>
      <c r="AB234" s="13"/>
      <c r="AC234" s="13"/>
      <c r="AD234" s="13"/>
      <c r="AE234" s="13"/>
      <c r="AT234" s="246" t="s">
        <v>252</v>
      </c>
      <c r="AU234" s="246" t="s">
        <v>93</v>
      </c>
      <c r="AV234" s="13" t="s">
        <v>23</v>
      </c>
      <c r="AW234" s="13" t="s">
        <v>46</v>
      </c>
      <c r="AX234" s="13" t="s">
        <v>85</v>
      </c>
      <c r="AY234" s="246" t="s">
        <v>241</v>
      </c>
    </row>
    <row r="235" s="14" customFormat="1">
      <c r="A235" s="14"/>
      <c r="B235" s="247"/>
      <c r="C235" s="248"/>
      <c r="D235" s="238" t="s">
        <v>252</v>
      </c>
      <c r="E235" s="249" t="s">
        <v>39</v>
      </c>
      <c r="F235" s="250" t="s">
        <v>11959</v>
      </c>
      <c r="G235" s="248"/>
      <c r="H235" s="251">
        <v>11.5</v>
      </c>
      <c r="I235" s="252"/>
      <c r="J235" s="248"/>
      <c r="K235" s="248"/>
      <c r="L235" s="253"/>
      <c r="M235" s="254"/>
      <c r="N235" s="255"/>
      <c r="O235" s="255"/>
      <c r="P235" s="255"/>
      <c r="Q235" s="255"/>
      <c r="R235" s="255"/>
      <c r="S235" s="255"/>
      <c r="T235" s="256"/>
      <c r="U235" s="14"/>
      <c r="V235" s="14"/>
      <c r="W235" s="14"/>
      <c r="X235" s="14"/>
      <c r="Y235" s="14"/>
      <c r="Z235" s="14"/>
      <c r="AA235" s="14"/>
      <c r="AB235" s="14"/>
      <c r="AC235" s="14"/>
      <c r="AD235" s="14"/>
      <c r="AE235" s="14"/>
      <c r="AT235" s="257" t="s">
        <v>252</v>
      </c>
      <c r="AU235" s="257" t="s">
        <v>93</v>
      </c>
      <c r="AV235" s="14" t="s">
        <v>93</v>
      </c>
      <c r="AW235" s="14" t="s">
        <v>46</v>
      </c>
      <c r="AX235" s="14" t="s">
        <v>23</v>
      </c>
      <c r="AY235" s="257" t="s">
        <v>241</v>
      </c>
    </row>
    <row r="236" s="2" customFormat="1" ht="16.5" customHeight="1">
      <c r="A236" s="42"/>
      <c r="B236" s="43"/>
      <c r="C236" s="218" t="s">
        <v>520</v>
      </c>
      <c r="D236" s="218" t="s">
        <v>243</v>
      </c>
      <c r="E236" s="219" t="s">
        <v>9133</v>
      </c>
      <c r="F236" s="220" t="s">
        <v>9134</v>
      </c>
      <c r="G236" s="221" t="s">
        <v>515</v>
      </c>
      <c r="H236" s="222">
        <v>13</v>
      </c>
      <c r="I236" s="223"/>
      <c r="J236" s="224">
        <f>ROUND(I236*H236,2)</f>
        <v>0</v>
      </c>
      <c r="K236" s="220" t="s">
        <v>247</v>
      </c>
      <c r="L236" s="48"/>
      <c r="M236" s="225" t="s">
        <v>39</v>
      </c>
      <c r="N236" s="226" t="s">
        <v>56</v>
      </c>
      <c r="O236" s="88"/>
      <c r="P236" s="227">
        <f>O236*H236</f>
        <v>0</v>
      </c>
      <c r="Q236" s="227">
        <v>1.0000000000000001E-05</v>
      </c>
      <c r="R236" s="227">
        <f>Q236*H236</f>
        <v>0.00013000000000000002</v>
      </c>
      <c r="S236" s="227">
        <v>0</v>
      </c>
      <c r="T236" s="228">
        <f>S236*H236</f>
        <v>0</v>
      </c>
      <c r="U236" s="42"/>
      <c r="V236" s="42"/>
      <c r="W236" s="42"/>
      <c r="X236" s="42"/>
      <c r="Y236" s="42"/>
      <c r="Z236" s="42"/>
      <c r="AA236" s="42"/>
      <c r="AB236" s="42"/>
      <c r="AC236" s="42"/>
      <c r="AD236" s="42"/>
      <c r="AE236" s="42"/>
      <c r="AR236" s="229" t="s">
        <v>248</v>
      </c>
      <c r="AT236" s="229" t="s">
        <v>243</v>
      </c>
      <c r="AU236" s="229" t="s">
        <v>93</v>
      </c>
      <c r="AY236" s="20" t="s">
        <v>241</v>
      </c>
      <c r="BE236" s="230">
        <f>IF(N236="základní",J236,0)</f>
        <v>0</v>
      </c>
      <c r="BF236" s="230">
        <f>IF(N236="snížená",J236,0)</f>
        <v>0</v>
      </c>
      <c r="BG236" s="230">
        <f>IF(N236="zákl. přenesená",J236,0)</f>
        <v>0</v>
      </c>
      <c r="BH236" s="230">
        <f>IF(N236="sníž. přenesená",J236,0)</f>
        <v>0</v>
      </c>
      <c r="BI236" s="230">
        <f>IF(N236="nulová",J236,0)</f>
        <v>0</v>
      </c>
      <c r="BJ236" s="20" t="s">
        <v>23</v>
      </c>
      <c r="BK236" s="230">
        <f>ROUND(I236*H236,2)</f>
        <v>0</v>
      </c>
      <c r="BL236" s="20" t="s">
        <v>248</v>
      </c>
      <c r="BM236" s="229" t="s">
        <v>11960</v>
      </c>
    </row>
    <row r="237" s="2" customFormat="1">
      <c r="A237" s="42"/>
      <c r="B237" s="43"/>
      <c r="C237" s="44"/>
      <c r="D237" s="231" t="s">
        <v>250</v>
      </c>
      <c r="E237" s="44"/>
      <c r="F237" s="232" t="s">
        <v>9136</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0" t="s">
        <v>250</v>
      </c>
      <c r="AU237" s="20" t="s">
        <v>93</v>
      </c>
    </row>
    <row r="238" s="13" customFormat="1">
      <c r="A238" s="13"/>
      <c r="B238" s="236"/>
      <c r="C238" s="237"/>
      <c r="D238" s="238" t="s">
        <v>252</v>
      </c>
      <c r="E238" s="239" t="s">
        <v>39</v>
      </c>
      <c r="F238" s="240" t="s">
        <v>11876</v>
      </c>
      <c r="G238" s="237"/>
      <c r="H238" s="239" t="s">
        <v>39</v>
      </c>
      <c r="I238" s="241"/>
      <c r="J238" s="237"/>
      <c r="K238" s="237"/>
      <c r="L238" s="242"/>
      <c r="M238" s="243"/>
      <c r="N238" s="244"/>
      <c r="O238" s="244"/>
      <c r="P238" s="244"/>
      <c r="Q238" s="244"/>
      <c r="R238" s="244"/>
      <c r="S238" s="244"/>
      <c r="T238" s="245"/>
      <c r="U238" s="13"/>
      <c r="V238" s="13"/>
      <c r="W238" s="13"/>
      <c r="X238" s="13"/>
      <c r="Y238" s="13"/>
      <c r="Z238" s="13"/>
      <c r="AA238" s="13"/>
      <c r="AB238" s="13"/>
      <c r="AC238" s="13"/>
      <c r="AD238" s="13"/>
      <c r="AE238" s="13"/>
      <c r="AT238" s="246" t="s">
        <v>252</v>
      </c>
      <c r="AU238" s="246" t="s">
        <v>93</v>
      </c>
      <c r="AV238" s="13" t="s">
        <v>23</v>
      </c>
      <c r="AW238" s="13" t="s">
        <v>46</v>
      </c>
      <c r="AX238" s="13" t="s">
        <v>85</v>
      </c>
      <c r="AY238" s="246" t="s">
        <v>241</v>
      </c>
    </row>
    <row r="239" s="14" customFormat="1">
      <c r="A239" s="14"/>
      <c r="B239" s="247"/>
      <c r="C239" s="248"/>
      <c r="D239" s="238" t="s">
        <v>252</v>
      </c>
      <c r="E239" s="249" t="s">
        <v>39</v>
      </c>
      <c r="F239" s="250" t="s">
        <v>11961</v>
      </c>
      <c r="G239" s="248"/>
      <c r="H239" s="251">
        <v>13</v>
      </c>
      <c r="I239" s="252"/>
      <c r="J239" s="248"/>
      <c r="K239" s="248"/>
      <c r="L239" s="253"/>
      <c r="M239" s="254"/>
      <c r="N239" s="255"/>
      <c r="O239" s="255"/>
      <c r="P239" s="255"/>
      <c r="Q239" s="255"/>
      <c r="R239" s="255"/>
      <c r="S239" s="255"/>
      <c r="T239" s="256"/>
      <c r="U239" s="14"/>
      <c r="V239" s="14"/>
      <c r="W239" s="14"/>
      <c r="X239" s="14"/>
      <c r="Y239" s="14"/>
      <c r="Z239" s="14"/>
      <c r="AA239" s="14"/>
      <c r="AB239" s="14"/>
      <c r="AC239" s="14"/>
      <c r="AD239" s="14"/>
      <c r="AE239" s="14"/>
      <c r="AT239" s="257" t="s">
        <v>252</v>
      </c>
      <c r="AU239" s="257" t="s">
        <v>93</v>
      </c>
      <c r="AV239" s="14" t="s">
        <v>93</v>
      </c>
      <c r="AW239" s="14" t="s">
        <v>46</v>
      </c>
      <c r="AX239" s="14" t="s">
        <v>23</v>
      </c>
      <c r="AY239" s="257" t="s">
        <v>241</v>
      </c>
    </row>
    <row r="240" s="2" customFormat="1" ht="16.5" customHeight="1">
      <c r="A240" s="42"/>
      <c r="B240" s="43"/>
      <c r="C240" s="280" t="s">
        <v>526</v>
      </c>
      <c r="D240" s="280" t="s">
        <v>463</v>
      </c>
      <c r="E240" s="281" t="s">
        <v>11962</v>
      </c>
      <c r="F240" s="282" t="s">
        <v>11963</v>
      </c>
      <c r="G240" s="283" t="s">
        <v>515</v>
      </c>
      <c r="H240" s="284">
        <v>13.390000000000001</v>
      </c>
      <c r="I240" s="285"/>
      <c r="J240" s="286">
        <f>ROUND(I240*H240,2)</f>
        <v>0</v>
      </c>
      <c r="K240" s="282" t="s">
        <v>1267</v>
      </c>
      <c r="L240" s="287"/>
      <c r="M240" s="288" t="s">
        <v>39</v>
      </c>
      <c r="N240" s="289" t="s">
        <v>56</v>
      </c>
      <c r="O240" s="88"/>
      <c r="P240" s="227">
        <f>O240*H240</f>
        <v>0</v>
      </c>
      <c r="Q240" s="227">
        <v>0.0030268857356235998</v>
      </c>
      <c r="R240" s="227">
        <f>Q240*H240</f>
        <v>0.040530000000000004</v>
      </c>
      <c r="S240" s="227">
        <v>0</v>
      </c>
      <c r="T240" s="228">
        <f>S240*H240</f>
        <v>0</v>
      </c>
      <c r="U240" s="42"/>
      <c r="V240" s="42"/>
      <c r="W240" s="42"/>
      <c r="X240" s="42"/>
      <c r="Y240" s="42"/>
      <c r="Z240" s="42"/>
      <c r="AA240" s="42"/>
      <c r="AB240" s="42"/>
      <c r="AC240" s="42"/>
      <c r="AD240" s="42"/>
      <c r="AE240" s="42"/>
      <c r="AR240" s="229" t="s">
        <v>321</v>
      </c>
      <c r="AT240" s="229" t="s">
        <v>463</v>
      </c>
      <c r="AU240" s="229" t="s">
        <v>93</v>
      </c>
      <c r="AY240" s="20" t="s">
        <v>241</v>
      </c>
      <c r="BE240" s="230">
        <f>IF(N240="základní",J240,0)</f>
        <v>0</v>
      </c>
      <c r="BF240" s="230">
        <f>IF(N240="snížená",J240,0)</f>
        <v>0</v>
      </c>
      <c r="BG240" s="230">
        <f>IF(N240="zákl. přenesená",J240,0)</f>
        <v>0</v>
      </c>
      <c r="BH240" s="230">
        <f>IF(N240="sníž. přenesená",J240,0)</f>
        <v>0</v>
      </c>
      <c r="BI240" s="230">
        <f>IF(N240="nulová",J240,0)</f>
        <v>0</v>
      </c>
      <c r="BJ240" s="20" t="s">
        <v>23</v>
      </c>
      <c r="BK240" s="230">
        <f>ROUND(I240*H240,2)</f>
        <v>0</v>
      </c>
      <c r="BL240" s="20" t="s">
        <v>248</v>
      </c>
      <c r="BM240" s="229" t="s">
        <v>11964</v>
      </c>
    </row>
    <row r="241" s="14" customFormat="1">
      <c r="A241" s="14"/>
      <c r="B241" s="247"/>
      <c r="C241" s="248"/>
      <c r="D241" s="238" t="s">
        <v>252</v>
      </c>
      <c r="E241" s="248"/>
      <c r="F241" s="250" t="s">
        <v>11965</v>
      </c>
      <c r="G241" s="248"/>
      <c r="H241" s="251">
        <v>13.390000000000001</v>
      </c>
      <c r="I241" s="252"/>
      <c r="J241" s="248"/>
      <c r="K241" s="248"/>
      <c r="L241" s="253"/>
      <c r="M241" s="254"/>
      <c r="N241" s="255"/>
      <c r="O241" s="255"/>
      <c r="P241" s="255"/>
      <c r="Q241" s="255"/>
      <c r="R241" s="255"/>
      <c r="S241" s="255"/>
      <c r="T241" s="256"/>
      <c r="U241" s="14"/>
      <c r="V241" s="14"/>
      <c r="W241" s="14"/>
      <c r="X241" s="14"/>
      <c r="Y241" s="14"/>
      <c r="Z241" s="14"/>
      <c r="AA241" s="14"/>
      <c r="AB241" s="14"/>
      <c r="AC241" s="14"/>
      <c r="AD241" s="14"/>
      <c r="AE241" s="14"/>
      <c r="AT241" s="257" t="s">
        <v>252</v>
      </c>
      <c r="AU241" s="257" t="s">
        <v>93</v>
      </c>
      <c r="AV241" s="14" t="s">
        <v>93</v>
      </c>
      <c r="AW241" s="14" t="s">
        <v>4</v>
      </c>
      <c r="AX241" s="14" t="s">
        <v>23</v>
      </c>
      <c r="AY241" s="257" t="s">
        <v>241</v>
      </c>
    </row>
    <row r="242" s="2" customFormat="1" ht="16.5" customHeight="1">
      <c r="A242" s="42"/>
      <c r="B242" s="43"/>
      <c r="C242" s="218" t="s">
        <v>7</v>
      </c>
      <c r="D242" s="218" t="s">
        <v>243</v>
      </c>
      <c r="E242" s="219" t="s">
        <v>11966</v>
      </c>
      <c r="F242" s="220" t="s">
        <v>11967</v>
      </c>
      <c r="G242" s="221" t="s">
        <v>515</v>
      </c>
      <c r="H242" s="222">
        <v>15.26</v>
      </c>
      <c r="I242" s="223"/>
      <c r="J242" s="224">
        <f>ROUND(I242*H242,2)</f>
        <v>0</v>
      </c>
      <c r="K242" s="220" t="s">
        <v>247</v>
      </c>
      <c r="L242" s="48"/>
      <c r="M242" s="225" t="s">
        <v>39</v>
      </c>
      <c r="N242" s="226" t="s">
        <v>56</v>
      </c>
      <c r="O242" s="88"/>
      <c r="P242" s="227">
        <f>O242*H242</f>
        <v>0</v>
      </c>
      <c r="Q242" s="227">
        <v>1.0000000000000001E-05</v>
      </c>
      <c r="R242" s="227">
        <f>Q242*H242</f>
        <v>0.00015260000000000002</v>
      </c>
      <c r="S242" s="227">
        <v>0</v>
      </c>
      <c r="T242" s="228">
        <f>S242*H242</f>
        <v>0</v>
      </c>
      <c r="U242" s="42"/>
      <c r="V242" s="42"/>
      <c r="W242" s="42"/>
      <c r="X242" s="42"/>
      <c r="Y242" s="42"/>
      <c r="Z242" s="42"/>
      <c r="AA242" s="42"/>
      <c r="AB242" s="42"/>
      <c r="AC242" s="42"/>
      <c r="AD242" s="42"/>
      <c r="AE242" s="42"/>
      <c r="AR242" s="229" t="s">
        <v>248</v>
      </c>
      <c r="AT242" s="229" t="s">
        <v>243</v>
      </c>
      <c r="AU242" s="229" t="s">
        <v>93</v>
      </c>
      <c r="AY242" s="20" t="s">
        <v>241</v>
      </c>
      <c r="BE242" s="230">
        <f>IF(N242="základní",J242,0)</f>
        <v>0</v>
      </c>
      <c r="BF242" s="230">
        <f>IF(N242="snížená",J242,0)</f>
        <v>0</v>
      </c>
      <c r="BG242" s="230">
        <f>IF(N242="zákl. přenesená",J242,0)</f>
        <v>0</v>
      </c>
      <c r="BH242" s="230">
        <f>IF(N242="sníž. přenesená",J242,0)</f>
        <v>0</v>
      </c>
      <c r="BI242" s="230">
        <f>IF(N242="nulová",J242,0)</f>
        <v>0</v>
      </c>
      <c r="BJ242" s="20" t="s">
        <v>23</v>
      </c>
      <c r="BK242" s="230">
        <f>ROUND(I242*H242,2)</f>
        <v>0</v>
      </c>
      <c r="BL242" s="20" t="s">
        <v>248</v>
      </c>
      <c r="BM242" s="229" t="s">
        <v>11968</v>
      </c>
    </row>
    <row r="243" s="2" customFormat="1">
      <c r="A243" s="42"/>
      <c r="B243" s="43"/>
      <c r="C243" s="44"/>
      <c r="D243" s="231" t="s">
        <v>250</v>
      </c>
      <c r="E243" s="44"/>
      <c r="F243" s="232" t="s">
        <v>11969</v>
      </c>
      <c r="G243" s="44"/>
      <c r="H243" s="44"/>
      <c r="I243" s="233"/>
      <c r="J243" s="44"/>
      <c r="K243" s="44"/>
      <c r="L243" s="48"/>
      <c r="M243" s="234"/>
      <c r="N243" s="235"/>
      <c r="O243" s="88"/>
      <c r="P243" s="88"/>
      <c r="Q243" s="88"/>
      <c r="R243" s="88"/>
      <c r="S243" s="88"/>
      <c r="T243" s="89"/>
      <c r="U243" s="42"/>
      <c r="V243" s="42"/>
      <c r="W243" s="42"/>
      <c r="X243" s="42"/>
      <c r="Y243" s="42"/>
      <c r="Z243" s="42"/>
      <c r="AA243" s="42"/>
      <c r="AB243" s="42"/>
      <c r="AC243" s="42"/>
      <c r="AD243" s="42"/>
      <c r="AE243" s="42"/>
      <c r="AT243" s="20" t="s">
        <v>250</v>
      </c>
      <c r="AU243" s="20" t="s">
        <v>93</v>
      </c>
    </row>
    <row r="244" s="13" customFormat="1">
      <c r="A244" s="13"/>
      <c r="B244" s="236"/>
      <c r="C244" s="237"/>
      <c r="D244" s="238" t="s">
        <v>252</v>
      </c>
      <c r="E244" s="239" t="s">
        <v>39</v>
      </c>
      <c r="F244" s="240" t="s">
        <v>11867</v>
      </c>
      <c r="G244" s="237"/>
      <c r="H244" s="239" t="s">
        <v>39</v>
      </c>
      <c r="I244" s="241"/>
      <c r="J244" s="237"/>
      <c r="K244" s="237"/>
      <c r="L244" s="242"/>
      <c r="M244" s="243"/>
      <c r="N244" s="244"/>
      <c r="O244" s="244"/>
      <c r="P244" s="244"/>
      <c r="Q244" s="244"/>
      <c r="R244" s="244"/>
      <c r="S244" s="244"/>
      <c r="T244" s="245"/>
      <c r="U244" s="13"/>
      <c r="V244" s="13"/>
      <c r="W244" s="13"/>
      <c r="X244" s="13"/>
      <c r="Y244" s="13"/>
      <c r="Z244" s="13"/>
      <c r="AA244" s="13"/>
      <c r="AB244" s="13"/>
      <c r="AC244" s="13"/>
      <c r="AD244" s="13"/>
      <c r="AE244" s="13"/>
      <c r="AT244" s="246" t="s">
        <v>252</v>
      </c>
      <c r="AU244" s="246" t="s">
        <v>93</v>
      </c>
      <c r="AV244" s="13" t="s">
        <v>23</v>
      </c>
      <c r="AW244" s="13" t="s">
        <v>46</v>
      </c>
      <c r="AX244" s="13" t="s">
        <v>85</v>
      </c>
      <c r="AY244" s="246" t="s">
        <v>241</v>
      </c>
    </row>
    <row r="245" s="14" customFormat="1">
      <c r="A245" s="14"/>
      <c r="B245" s="247"/>
      <c r="C245" s="248"/>
      <c r="D245" s="238" t="s">
        <v>252</v>
      </c>
      <c r="E245" s="249" t="s">
        <v>39</v>
      </c>
      <c r="F245" s="250" t="s">
        <v>11970</v>
      </c>
      <c r="G245" s="248"/>
      <c r="H245" s="251">
        <v>15.26</v>
      </c>
      <c r="I245" s="252"/>
      <c r="J245" s="248"/>
      <c r="K245" s="248"/>
      <c r="L245" s="253"/>
      <c r="M245" s="254"/>
      <c r="N245" s="255"/>
      <c r="O245" s="255"/>
      <c r="P245" s="255"/>
      <c r="Q245" s="255"/>
      <c r="R245" s="255"/>
      <c r="S245" s="255"/>
      <c r="T245" s="256"/>
      <c r="U245" s="14"/>
      <c r="V245" s="14"/>
      <c r="W245" s="14"/>
      <c r="X245" s="14"/>
      <c r="Y245" s="14"/>
      <c r="Z245" s="14"/>
      <c r="AA245" s="14"/>
      <c r="AB245" s="14"/>
      <c r="AC245" s="14"/>
      <c r="AD245" s="14"/>
      <c r="AE245" s="14"/>
      <c r="AT245" s="257" t="s">
        <v>252</v>
      </c>
      <c r="AU245" s="257" t="s">
        <v>93</v>
      </c>
      <c r="AV245" s="14" t="s">
        <v>93</v>
      </c>
      <c r="AW245" s="14" t="s">
        <v>46</v>
      </c>
      <c r="AX245" s="14" t="s">
        <v>23</v>
      </c>
      <c r="AY245" s="257" t="s">
        <v>241</v>
      </c>
    </row>
    <row r="246" s="2" customFormat="1" ht="16.5" customHeight="1">
      <c r="A246" s="42"/>
      <c r="B246" s="43"/>
      <c r="C246" s="280" t="s">
        <v>538</v>
      </c>
      <c r="D246" s="280" t="s">
        <v>463</v>
      </c>
      <c r="E246" s="281" t="s">
        <v>11971</v>
      </c>
      <c r="F246" s="282" t="s">
        <v>11972</v>
      </c>
      <c r="G246" s="283" t="s">
        <v>515</v>
      </c>
      <c r="H246" s="284">
        <v>15.718</v>
      </c>
      <c r="I246" s="285"/>
      <c r="J246" s="286">
        <f>ROUND(I246*H246,2)</f>
        <v>0</v>
      </c>
      <c r="K246" s="282" t="s">
        <v>1267</v>
      </c>
      <c r="L246" s="287"/>
      <c r="M246" s="288" t="s">
        <v>39</v>
      </c>
      <c r="N246" s="289" t="s">
        <v>56</v>
      </c>
      <c r="O246" s="88"/>
      <c r="P246" s="227">
        <f>O246*H246</f>
        <v>0</v>
      </c>
      <c r="Q246" s="227">
        <v>0.00449930016541543</v>
      </c>
      <c r="R246" s="227">
        <f>Q246*H246</f>
        <v>0.070719999999999728</v>
      </c>
      <c r="S246" s="227">
        <v>0</v>
      </c>
      <c r="T246" s="228">
        <f>S246*H246</f>
        <v>0</v>
      </c>
      <c r="U246" s="42"/>
      <c r="V246" s="42"/>
      <c r="W246" s="42"/>
      <c r="X246" s="42"/>
      <c r="Y246" s="42"/>
      <c r="Z246" s="42"/>
      <c r="AA246" s="42"/>
      <c r="AB246" s="42"/>
      <c r="AC246" s="42"/>
      <c r="AD246" s="42"/>
      <c r="AE246" s="42"/>
      <c r="AR246" s="229" t="s">
        <v>321</v>
      </c>
      <c r="AT246" s="229" t="s">
        <v>463</v>
      </c>
      <c r="AU246" s="229" t="s">
        <v>93</v>
      </c>
      <c r="AY246" s="20" t="s">
        <v>241</v>
      </c>
      <c r="BE246" s="230">
        <f>IF(N246="základní",J246,0)</f>
        <v>0</v>
      </c>
      <c r="BF246" s="230">
        <f>IF(N246="snížená",J246,0)</f>
        <v>0</v>
      </c>
      <c r="BG246" s="230">
        <f>IF(N246="zákl. přenesená",J246,0)</f>
        <v>0</v>
      </c>
      <c r="BH246" s="230">
        <f>IF(N246="sníž. přenesená",J246,0)</f>
        <v>0</v>
      </c>
      <c r="BI246" s="230">
        <f>IF(N246="nulová",J246,0)</f>
        <v>0</v>
      </c>
      <c r="BJ246" s="20" t="s">
        <v>23</v>
      </c>
      <c r="BK246" s="230">
        <f>ROUND(I246*H246,2)</f>
        <v>0</v>
      </c>
      <c r="BL246" s="20" t="s">
        <v>248</v>
      </c>
      <c r="BM246" s="229" t="s">
        <v>11973</v>
      </c>
    </row>
    <row r="247" s="14" customFormat="1">
      <c r="A247" s="14"/>
      <c r="B247" s="247"/>
      <c r="C247" s="248"/>
      <c r="D247" s="238" t="s">
        <v>252</v>
      </c>
      <c r="E247" s="248"/>
      <c r="F247" s="250" t="s">
        <v>11974</v>
      </c>
      <c r="G247" s="248"/>
      <c r="H247" s="251">
        <v>15.718</v>
      </c>
      <c r="I247" s="252"/>
      <c r="J247" s="248"/>
      <c r="K247" s="248"/>
      <c r="L247" s="253"/>
      <c r="M247" s="254"/>
      <c r="N247" s="255"/>
      <c r="O247" s="255"/>
      <c r="P247" s="255"/>
      <c r="Q247" s="255"/>
      <c r="R247" s="255"/>
      <c r="S247" s="255"/>
      <c r="T247" s="256"/>
      <c r="U247" s="14"/>
      <c r="V247" s="14"/>
      <c r="W247" s="14"/>
      <c r="X247" s="14"/>
      <c r="Y247" s="14"/>
      <c r="Z247" s="14"/>
      <c r="AA247" s="14"/>
      <c r="AB247" s="14"/>
      <c r="AC247" s="14"/>
      <c r="AD247" s="14"/>
      <c r="AE247" s="14"/>
      <c r="AT247" s="257" t="s">
        <v>252</v>
      </c>
      <c r="AU247" s="257" t="s">
        <v>93</v>
      </c>
      <c r="AV247" s="14" t="s">
        <v>93</v>
      </c>
      <c r="AW247" s="14" t="s">
        <v>4</v>
      </c>
      <c r="AX247" s="14" t="s">
        <v>23</v>
      </c>
      <c r="AY247" s="257" t="s">
        <v>241</v>
      </c>
    </row>
    <row r="248" s="2" customFormat="1" ht="16.5" customHeight="1">
      <c r="A248" s="42"/>
      <c r="B248" s="43"/>
      <c r="C248" s="218" t="s">
        <v>546</v>
      </c>
      <c r="D248" s="218" t="s">
        <v>243</v>
      </c>
      <c r="E248" s="219" t="s">
        <v>11975</v>
      </c>
      <c r="F248" s="220" t="s">
        <v>11976</v>
      </c>
      <c r="G248" s="221" t="s">
        <v>515</v>
      </c>
      <c r="H248" s="222">
        <v>33.640000000000001</v>
      </c>
      <c r="I248" s="223"/>
      <c r="J248" s="224">
        <f>ROUND(I248*H248,2)</f>
        <v>0</v>
      </c>
      <c r="K248" s="220" t="s">
        <v>247</v>
      </c>
      <c r="L248" s="48"/>
      <c r="M248" s="225" t="s">
        <v>39</v>
      </c>
      <c r="N248" s="226" t="s">
        <v>56</v>
      </c>
      <c r="O248" s="88"/>
      <c r="P248" s="227">
        <f>O248*H248</f>
        <v>0</v>
      </c>
      <c r="Q248" s="227">
        <v>2.0000000000000002E-05</v>
      </c>
      <c r="R248" s="227">
        <f>Q248*H248</f>
        <v>0.00067280000000000009</v>
      </c>
      <c r="S248" s="227">
        <v>0</v>
      </c>
      <c r="T248" s="228">
        <f>S248*H248</f>
        <v>0</v>
      </c>
      <c r="U248" s="42"/>
      <c r="V248" s="42"/>
      <c r="W248" s="42"/>
      <c r="X248" s="42"/>
      <c r="Y248" s="42"/>
      <c r="Z248" s="42"/>
      <c r="AA248" s="42"/>
      <c r="AB248" s="42"/>
      <c r="AC248" s="42"/>
      <c r="AD248" s="42"/>
      <c r="AE248" s="42"/>
      <c r="AR248" s="229" t="s">
        <v>248</v>
      </c>
      <c r="AT248" s="229" t="s">
        <v>243</v>
      </c>
      <c r="AU248" s="229" t="s">
        <v>93</v>
      </c>
      <c r="AY248" s="20" t="s">
        <v>241</v>
      </c>
      <c r="BE248" s="230">
        <f>IF(N248="základní",J248,0)</f>
        <v>0</v>
      </c>
      <c r="BF248" s="230">
        <f>IF(N248="snížená",J248,0)</f>
        <v>0</v>
      </c>
      <c r="BG248" s="230">
        <f>IF(N248="zákl. přenesená",J248,0)</f>
        <v>0</v>
      </c>
      <c r="BH248" s="230">
        <f>IF(N248="sníž. přenesená",J248,0)</f>
        <v>0</v>
      </c>
      <c r="BI248" s="230">
        <f>IF(N248="nulová",J248,0)</f>
        <v>0</v>
      </c>
      <c r="BJ248" s="20" t="s">
        <v>23</v>
      </c>
      <c r="BK248" s="230">
        <f>ROUND(I248*H248,2)</f>
        <v>0</v>
      </c>
      <c r="BL248" s="20" t="s">
        <v>248</v>
      </c>
      <c r="BM248" s="229" t="s">
        <v>11977</v>
      </c>
    </row>
    <row r="249" s="2" customFormat="1">
      <c r="A249" s="42"/>
      <c r="B249" s="43"/>
      <c r="C249" s="44"/>
      <c r="D249" s="231" t="s">
        <v>250</v>
      </c>
      <c r="E249" s="44"/>
      <c r="F249" s="232" t="s">
        <v>11978</v>
      </c>
      <c r="G249" s="44"/>
      <c r="H249" s="44"/>
      <c r="I249" s="233"/>
      <c r="J249" s="44"/>
      <c r="K249" s="44"/>
      <c r="L249" s="48"/>
      <c r="M249" s="234"/>
      <c r="N249" s="235"/>
      <c r="O249" s="88"/>
      <c r="P249" s="88"/>
      <c r="Q249" s="88"/>
      <c r="R249" s="88"/>
      <c r="S249" s="88"/>
      <c r="T249" s="89"/>
      <c r="U249" s="42"/>
      <c r="V249" s="42"/>
      <c r="W249" s="42"/>
      <c r="X249" s="42"/>
      <c r="Y249" s="42"/>
      <c r="Z249" s="42"/>
      <c r="AA249" s="42"/>
      <c r="AB249" s="42"/>
      <c r="AC249" s="42"/>
      <c r="AD249" s="42"/>
      <c r="AE249" s="42"/>
      <c r="AT249" s="20" t="s">
        <v>250</v>
      </c>
      <c r="AU249" s="20" t="s">
        <v>93</v>
      </c>
    </row>
    <row r="250" s="13" customFormat="1">
      <c r="A250" s="13"/>
      <c r="B250" s="236"/>
      <c r="C250" s="237"/>
      <c r="D250" s="238" t="s">
        <v>252</v>
      </c>
      <c r="E250" s="239" t="s">
        <v>39</v>
      </c>
      <c r="F250" s="240" t="s">
        <v>11867</v>
      </c>
      <c r="G250" s="237"/>
      <c r="H250" s="239" t="s">
        <v>39</v>
      </c>
      <c r="I250" s="241"/>
      <c r="J250" s="237"/>
      <c r="K250" s="237"/>
      <c r="L250" s="242"/>
      <c r="M250" s="243"/>
      <c r="N250" s="244"/>
      <c r="O250" s="244"/>
      <c r="P250" s="244"/>
      <c r="Q250" s="244"/>
      <c r="R250" s="244"/>
      <c r="S250" s="244"/>
      <c r="T250" s="245"/>
      <c r="U250" s="13"/>
      <c r="V250" s="13"/>
      <c r="W250" s="13"/>
      <c r="X250" s="13"/>
      <c r="Y250" s="13"/>
      <c r="Z250" s="13"/>
      <c r="AA250" s="13"/>
      <c r="AB250" s="13"/>
      <c r="AC250" s="13"/>
      <c r="AD250" s="13"/>
      <c r="AE250" s="13"/>
      <c r="AT250" s="246" t="s">
        <v>252</v>
      </c>
      <c r="AU250" s="246" t="s">
        <v>93</v>
      </c>
      <c r="AV250" s="13" t="s">
        <v>23</v>
      </c>
      <c r="AW250" s="13" t="s">
        <v>46</v>
      </c>
      <c r="AX250" s="13" t="s">
        <v>85</v>
      </c>
      <c r="AY250" s="246" t="s">
        <v>241</v>
      </c>
    </row>
    <row r="251" s="14" customFormat="1">
      <c r="A251" s="14"/>
      <c r="B251" s="247"/>
      <c r="C251" s="248"/>
      <c r="D251" s="238" t="s">
        <v>252</v>
      </c>
      <c r="E251" s="249" t="s">
        <v>39</v>
      </c>
      <c r="F251" s="250" t="s">
        <v>11979</v>
      </c>
      <c r="G251" s="248"/>
      <c r="H251" s="251">
        <v>30.600000000000001</v>
      </c>
      <c r="I251" s="252"/>
      <c r="J251" s="248"/>
      <c r="K251" s="248"/>
      <c r="L251" s="253"/>
      <c r="M251" s="254"/>
      <c r="N251" s="255"/>
      <c r="O251" s="255"/>
      <c r="P251" s="255"/>
      <c r="Q251" s="255"/>
      <c r="R251" s="255"/>
      <c r="S251" s="255"/>
      <c r="T251" s="256"/>
      <c r="U251" s="14"/>
      <c r="V251" s="14"/>
      <c r="W251" s="14"/>
      <c r="X251" s="14"/>
      <c r="Y251" s="14"/>
      <c r="Z251" s="14"/>
      <c r="AA251" s="14"/>
      <c r="AB251" s="14"/>
      <c r="AC251" s="14"/>
      <c r="AD251" s="14"/>
      <c r="AE251" s="14"/>
      <c r="AT251" s="257" t="s">
        <v>252</v>
      </c>
      <c r="AU251" s="257" t="s">
        <v>93</v>
      </c>
      <c r="AV251" s="14" t="s">
        <v>93</v>
      </c>
      <c r="AW251" s="14" t="s">
        <v>46</v>
      </c>
      <c r="AX251" s="14" t="s">
        <v>85</v>
      </c>
      <c r="AY251" s="257" t="s">
        <v>241</v>
      </c>
    </row>
    <row r="252" s="13" customFormat="1">
      <c r="A252" s="13"/>
      <c r="B252" s="236"/>
      <c r="C252" s="237"/>
      <c r="D252" s="238" t="s">
        <v>252</v>
      </c>
      <c r="E252" s="239" t="s">
        <v>39</v>
      </c>
      <c r="F252" s="240" t="s">
        <v>11876</v>
      </c>
      <c r="G252" s="237"/>
      <c r="H252" s="239" t="s">
        <v>39</v>
      </c>
      <c r="I252" s="241"/>
      <c r="J252" s="237"/>
      <c r="K252" s="237"/>
      <c r="L252" s="242"/>
      <c r="M252" s="243"/>
      <c r="N252" s="244"/>
      <c r="O252" s="244"/>
      <c r="P252" s="244"/>
      <c r="Q252" s="244"/>
      <c r="R252" s="244"/>
      <c r="S252" s="244"/>
      <c r="T252" s="245"/>
      <c r="U252" s="13"/>
      <c r="V252" s="13"/>
      <c r="W252" s="13"/>
      <c r="X252" s="13"/>
      <c r="Y252" s="13"/>
      <c r="Z252" s="13"/>
      <c r="AA252" s="13"/>
      <c r="AB252" s="13"/>
      <c r="AC252" s="13"/>
      <c r="AD252" s="13"/>
      <c r="AE252" s="13"/>
      <c r="AT252" s="246" t="s">
        <v>252</v>
      </c>
      <c r="AU252" s="246" t="s">
        <v>93</v>
      </c>
      <c r="AV252" s="13" t="s">
        <v>23</v>
      </c>
      <c r="AW252" s="13" t="s">
        <v>46</v>
      </c>
      <c r="AX252" s="13" t="s">
        <v>85</v>
      </c>
      <c r="AY252" s="246" t="s">
        <v>241</v>
      </c>
    </row>
    <row r="253" s="14" customFormat="1">
      <c r="A253" s="14"/>
      <c r="B253" s="247"/>
      <c r="C253" s="248"/>
      <c r="D253" s="238" t="s">
        <v>252</v>
      </c>
      <c r="E253" s="249" t="s">
        <v>39</v>
      </c>
      <c r="F253" s="250" t="s">
        <v>11980</v>
      </c>
      <c r="G253" s="248"/>
      <c r="H253" s="251">
        <v>3.04</v>
      </c>
      <c r="I253" s="252"/>
      <c r="J253" s="248"/>
      <c r="K253" s="248"/>
      <c r="L253" s="253"/>
      <c r="M253" s="254"/>
      <c r="N253" s="255"/>
      <c r="O253" s="255"/>
      <c r="P253" s="255"/>
      <c r="Q253" s="255"/>
      <c r="R253" s="255"/>
      <c r="S253" s="255"/>
      <c r="T253" s="256"/>
      <c r="U253" s="14"/>
      <c r="V253" s="14"/>
      <c r="W253" s="14"/>
      <c r="X253" s="14"/>
      <c r="Y253" s="14"/>
      <c r="Z253" s="14"/>
      <c r="AA253" s="14"/>
      <c r="AB253" s="14"/>
      <c r="AC253" s="14"/>
      <c r="AD253" s="14"/>
      <c r="AE253" s="14"/>
      <c r="AT253" s="257" t="s">
        <v>252</v>
      </c>
      <c r="AU253" s="257" t="s">
        <v>93</v>
      </c>
      <c r="AV253" s="14" t="s">
        <v>93</v>
      </c>
      <c r="AW253" s="14" t="s">
        <v>46</v>
      </c>
      <c r="AX253" s="14" t="s">
        <v>85</v>
      </c>
      <c r="AY253" s="257" t="s">
        <v>241</v>
      </c>
    </row>
    <row r="254" s="15" customFormat="1">
      <c r="A254" s="15"/>
      <c r="B254" s="258"/>
      <c r="C254" s="259"/>
      <c r="D254" s="238" t="s">
        <v>252</v>
      </c>
      <c r="E254" s="260" t="s">
        <v>39</v>
      </c>
      <c r="F254" s="261" t="s">
        <v>274</v>
      </c>
      <c r="G254" s="259"/>
      <c r="H254" s="262">
        <v>33.640000000000001</v>
      </c>
      <c r="I254" s="263"/>
      <c r="J254" s="259"/>
      <c r="K254" s="259"/>
      <c r="L254" s="264"/>
      <c r="M254" s="265"/>
      <c r="N254" s="266"/>
      <c r="O254" s="266"/>
      <c r="P254" s="266"/>
      <c r="Q254" s="266"/>
      <c r="R254" s="266"/>
      <c r="S254" s="266"/>
      <c r="T254" s="267"/>
      <c r="U254" s="15"/>
      <c r="V254" s="15"/>
      <c r="W254" s="15"/>
      <c r="X254" s="15"/>
      <c r="Y254" s="15"/>
      <c r="Z254" s="15"/>
      <c r="AA254" s="15"/>
      <c r="AB254" s="15"/>
      <c r="AC254" s="15"/>
      <c r="AD254" s="15"/>
      <c r="AE254" s="15"/>
      <c r="AT254" s="268" t="s">
        <v>252</v>
      </c>
      <c r="AU254" s="268" t="s">
        <v>93</v>
      </c>
      <c r="AV254" s="15" t="s">
        <v>248</v>
      </c>
      <c r="AW254" s="15" t="s">
        <v>46</v>
      </c>
      <c r="AX254" s="15" t="s">
        <v>23</v>
      </c>
      <c r="AY254" s="268" t="s">
        <v>241</v>
      </c>
    </row>
    <row r="255" s="2" customFormat="1" ht="16.5" customHeight="1">
      <c r="A255" s="42"/>
      <c r="B255" s="43"/>
      <c r="C255" s="280" t="s">
        <v>553</v>
      </c>
      <c r="D255" s="280" t="s">
        <v>463</v>
      </c>
      <c r="E255" s="281" t="s">
        <v>11981</v>
      </c>
      <c r="F255" s="282" t="s">
        <v>11982</v>
      </c>
      <c r="G255" s="283" t="s">
        <v>515</v>
      </c>
      <c r="H255" s="284">
        <v>34.649000000000001</v>
      </c>
      <c r="I255" s="285"/>
      <c r="J255" s="286">
        <f>ROUND(I255*H255,2)</f>
        <v>0</v>
      </c>
      <c r="K255" s="282" t="s">
        <v>1267</v>
      </c>
      <c r="L255" s="287"/>
      <c r="M255" s="288" t="s">
        <v>39</v>
      </c>
      <c r="N255" s="289" t="s">
        <v>56</v>
      </c>
      <c r="O255" s="88"/>
      <c r="P255" s="227">
        <f>O255*H255</f>
        <v>0</v>
      </c>
      <c r="Q255" s="227">
        <v>0.0077035412277410599</v>
      </c>
      <c r="R255" s="227">
        <f>Q255*H255</f>
        <v>0.26691999999999999</v>
      </c>
      <c r="S255" s="227">
        <v>0</v>
      </c>
      <c r="T255" s="228">
        <f>S255*H255</f>
        <v>0</v>
      </c>
      <c r="U255" s="42"/>
      <c r="V255" s="42"/>
      <c r="W255" s="42"/>
      <c r="X255" s="42"/>
      <c r="Y255" s="42"/>
      <c r="Z255" s="42"/>
      <c r="AA255" s="42"/>
      <c r="AB255" s="42"/>
      <c r="AC255" s="42"/>
      <c r="AD255" s="42"/>
      <c r="AE255" s="42"/>
      <c r="AR255" s="229" t="s">
        <v>321</v>
      </c>
      <c r="AT255" s="229" t="s">
        <v>463</v>
      </c>
      <c r="AU255" s="229" t="s">
        <v>93</v>
      </c>
      <c r="AY255" s="20" t="s">
        <v>241</v>
      </c>
      <c r="BE255" s="230">
        <f>IF(N255="základní",J255,0)</f>
        <v>0</v>
      </c>
      <c r="BF255" s="230">
        <f>IF(N255="snížená",J255,0)</f>
        <v>0</v>
      </c>
      <c r="BG255" s="230">
        <f>IF(N255="zákl. přenesená",J255,0)</f>
        <v>0</v>
      </c>
      <c r="BH255" s="230">
        <f>IF(N255="sníž. přenesená",J255,0)</f>
        <v>0</v>
      </c>
      <c r="BI255" s="230">
        <f>IF(N255="nulová",J255,0)</f>
        <v>0</v>
      </c>
      <c r="BJ255" s="20" t="s">
        <v>23</v>
      </c>
      <c r="BK255" s="230">
        <f>ROUND(I255*H255,2)</f>
        <v>0</v>
      </c>
      <c r="BL255" s="20" t="s">
        <v>248</v>
      </c>
      <c r="BM255" s="229" t="s">
        <v>11983</v>
      </c>
    </row>
    <row r="256" s="14" customFormat="1">
      <c r="A256" s="14"/>
      <c r="B256" s="247"/>
      <c r="C256" s="248"/>
      <c r="D256" s="238" t="s">
        <v>252</v>
      </c>
      <c r="E256" s="248"/>
      <c r="F256" s="250" t="s">
        <v>11984</v>
      </c>
      <c r="G256" s="248"/>
      <c r="H256" s="251">
        <v>34.649000000000001</v>
      </c>
      <c r="I256" s="252"/>
      <c r="J256" s="248"/>
      <c r="K256" s="248"/>
      <c r="L256" s="253"/>
      <c r="M256" s="254"/>
      <c r="N256" s="255"/>
      <c r="O256" s="255"/>
      <c r="P256" s="255"/>
      <c r="Q256" s="255"/>
      <c r="R256" s="255"/>
      <c r="S256" s="255"/>
      <c r="T256" s="256"/>
      <c r="U256" s="14"/>
      <c r="V256" s="14"/>
      <c r="W256" s="14"/>
      <c r="X256" s="14"/>
      <c r="Y256" s="14"/>
      <c r="Z256" s="14"/>
      <c r="AA256" s="14"/>
      <c r="AB256" s="14"/>
      <c r="AC256" s="14"/>
      <c r="AD256" s="14"/>
      <c r="AE256" s="14"/>
      <c r="AT256" s="257" t="s">
        <v>252</v>
      </c>
      <c r="AU256" s="257" t="s">
        <v>93</v>
      </c>
      <c r="AV256" s="14" t="s">
        <v>93</v>
      </c>
      <c r="AW256" s="14" t="s">
        <v>4</v>
      </c>
      <c r="AX256" s="14" t="s">
        <v>23</v>
      </c>
      <c r="AY256" s="257" t="s">
        <v>241</v>
      </c>
    </row>
    <row r="257" s="2" customFormat="1" ht="16.5" customHeight="1">
      <c r="A257" s="42"/>
      <c r="B257" s="43"/>
      <c r="C257" s="218" t="s">
        <v>558</v>
      </c>
      <c r="D257" s="218" t="s">
        <v>243</v>
      </c>
      <c r="E257" s="219" t="s">
        <v>11985</v>
      </c>
      <c r="F257" s="220" t="s">
        <v>11986</v>
      </c>
      <c r="G257" s="221" t="s">
        <v>515</v>
      </c>
      <c r="H257" s="222">
        <v>18.058</v>
      </c>
      <c r="I257" s="223"/>
      <c r="J257" s="224">
        <f>ROUND(I257*H257,2)</f>
        <v>0</v>
      </c>
      <c r="K257" s="220" t="s">
        <v>247</v>
      </c>
      <c r="L257" s="48"/>
      <c r="M257" s="225" t="s">
        <v>39</v>
      </c>
      <c r="N257" s="226" t="s">
        <v>56</v>
      </c>
      <c r="O257" s="88"/>
      <c r="P257" s="227">
        <f>O257*H257</f>
        <v>0</v>
      </c>
      <c r="Q257" s="227">
        <v>1.0000000000000001E-05</v>
      </c>
      <c r="R257" s="227">
        <f>Q257*H257</f>
        <v>0.00018058000000000001</v>
      </c>
      <c r="S257" s="227">
        <v>0</v>
      </c>
      <c r="T257" s="228">
        <f>S257*H257</f>
        <v>0</v>
      </c>
      <c r="U257" s="42"/>
      <c r="V257" s="42"/>
      <c r="W257" s="42"/>
      <c r="X257" s="42"/>
      <c r="Y257" s="42"/>
      <c r="Z257" s="42"/>
      <c r="AA257" s="42"/>
      <c r="AB257" s="42"/>
      <c r="AC257" s="42"/>
      <c r="AD257" s="42"/>
      <c r="AE257" s="42"/>
      <c r="AR257" s="229" t="s">
        <v>248</v>
      </c>
      <c r="AT257" s="229" t="s">
        <v>243</v>
      </c>
      <c r="AU257" s="229" t="s">
        <v>93</v>
      </c>
      <c r="AY257" s="20" t="s">
        <v>241</v>
      </c>
      <c r="BE257" s="230">
        <f>IF(N257="základní",J257,0)</f>
        <v>0</v>
      </c>
      <c r="BF257" s="230">
        <f>IF(N257="snížená",J257,0)</f>
        <v>0</v>
      </c>
      <c r="BG257" s="230">
        <f>IF(N257="zákl. přenesená",J257,0)</f>
        <v>0</v>
      </c>
      <c r="BH257" s="230">
        <f>IF(N257="sníž. přenesená",J257,0)</f>
        <v>0</v>
      </c>
      <c r="BI257" s="230">
        <f>IF(N257="nulová",J257,0)</f>
        <v>0</v>
      </c>
      <c r="BJ257" s="20" t="s">
        <v>23</v>
      </c>
      <c r="BK257" s="230">
        <f>ROUND(I257*H257,2)</f>
        <v>0</v>
      </c>
      <c r="BL257" s="20" t="s">
        <v>248</v>
      </c>
      <c r="BM257" s="229" t="s">
        <v>11987</v>
      </c>
    </row>
    <row r="258" s="2" customFormat="1">
      <c r="A258" s="42"/>
      <c r="B258" s="43"/>
      <c r="C258" s="44"/>
      <c r="D258" s="231" t="s">
        <v>250</v>
      </c>
      <c r="E258" s="44"/>
      <c r="F258" s="232" t="s">
        <v>11988</v>
      </c>
      <c r="G258" s="44"/>
      <c r="H258" s="44"/>
      <c r="I258" s="233"/>
      <c r="J258" s="44"/>
      <c r="K258" s="44"/>
      <c r="L258" s="48"/>
      <c r="M258" s="234"/>
      <c r="N258" s="235"/>
      <c r="O258" s="88"/>
      <c r="P258" s="88"/>
      <c r="Q258" s="88"/>
      <c r="R258" s="88"/>
      <c r="S258" s="88"/>
      <c r="T258" s="89"/>
      <c r="U258" s="42"/>
      <c r="V258" s="42"/>
      <c r="W258" s="42"/>
      <c r="X258" s="42"/>
      <c r="Y258" s="42"/>
      <c r="Z258" s="42"/>
      <c r="AA258" s="42"/>
      <c r="AB258" s="42"/>
      <c r="AC258" s="42"/>
      <c r="AD258" s="42"/>
      <c r="AE258" s="42"/>
      <c r="AT258" s="20" t="s">
        <v>250</v>
      </c>
      <c r="AU258" s="20" t="s">
        <v>93</v>
      </c>
    </row>
    <row r="259" s="13" customFormat="1">
      <c r="A259" s="13"/>
      <c r="B259" s="236"/>
      <c r="C259" s="237"/>
      <c r="D259" s="238" t="s">
        <v>252</v>
      </c>
      <c r="E259" s="239" t="s">
        <v>39</v>
      </c>
      <c r="F259" s="240" t="s">
        <v>11876</v>
      </c>
      <c r="G259" s="237"/>
      <c r="H259" s="239" t="s">
        <v>39</v>
      </c>
      <c r="I259" s="241"/>
      <c r="J259" s="237"/>
      <c r="K259" s="237"/>
      <c r="L259" s="242"/>
      <c r="M259" s="243"/>
      <c r="N259" s="244"/>
      <c r="O259" s="244"/>
      <c r="P259" s="244"/>
      <c r="Q259" s="244"/>
      <c r="R259" s="244"/>
      <c r="S259" s="244"/>
      <c r="T259" s="245"/>
      <c r="U259" s="13"/>
      <c r="V259" s="13"/>
      <c r="W259" s="13"/>
      <c r="X259" s="13"/>
      <c r="Y259" s="13"/>
      <c r="Z259" s="13"/>
      <c r="AA259" s="13"/>
      <c r="AB259" s="13"/>
      <c r="AC259" s="13"/>
      <c r="AD259" s="13"/>
      <c r="AE259" s="13"/>
      <c r="AT259" s="246" t="s">
        <v>252</v>
      </c>
      <c r="AU259" s="246" t="s">
        <v>93</v>
      </c>
      <c r="AV259" s="13" t="s">
        <v>23</v>
      </c>
      <c r="AW259" s="13" t="s">
        <v>46</v>
      </c>
      <c r="AX259" s="13" t="s">
        <v>85</v>
      </c>
      <c r="AY259" s="246" t="s">
        <v>241</v>
      </c>
    </row>
    <row r="260" s="14" customFormat="1">
      <c r="A260" s="14"/>
      <c r="B260" s="247"/>
      <c r="C260" s="248"/>
      <c r="D260" s="238" t="s">
        <v>252</v>
      </c>
      <c r="E260" s="249" t="s">
        <v>39</v>
      </c>
      <c r="F260" s="250" t="s">
        <v>11989</v>
      </c>
      <c r="G260" s="248"/>
      <c r="H260" s="251">
        <v>18.058</v>
      </c>
      <c r="I260" s="252"/>
      <c r="J260" s="248"/>
      <c r="K260" s="248"/>
      <c r="L260" s="253"/>
      <c r="M260" s="254"/>
      <c r="N260" s="255"/>
      <c r="O260" s="255"/>
      <c r="P260" s="255"/>
      <c r="Q260" s="255"/>
      <c r="R260" s="255"/>
      <c r="S260" s="255"/>
      <c r="T260" s="256"/>
      <c r="U260" s="14"/>
      <c r="V260" s="14"/>
      <c r="W260" s="14"/>
      <c r="X260" s="14"/>
      <c r="Y260" s="14"/>
      <c r="Z260" s="14"/>
      <c r="AA260" s="14"/>
      <c r="AB260" s="14"/>
      <c r="AC260" s="14"/>
      <c r="AD260" s="14"/>
      <c r="AE260" s="14"/>
      <c r="AT260" s="257" t="s">
        <v>252</v>
      </c>
      <c r="AU260" s="257" t="s">
        <v>93</v>
      </c>
      <c r="AV260" s="14" t="s">
        <v>93</v>
      </c>
      <c r="AW260" s="14" t="s">
        <v>46</v>
      </c>
      <c r="AX260" s="14" t="s">
        <v>23</v>
      </c>
      <c r="AY260" s="257" t="s">
        <v>241</v>
      </c>
    </row>
    <row r="261" s="2" customFormat="1" ht="16.5" customHeight="1">
      <c r="A261" s="42"/>
      <c r="B261" s="43"/>
      <c r="C261" s="280" t="s">
        <v>569</v>
      </c>
      <c r="D261" s="280" t="s">
        <v>463</v>
      </c>
      <c r="E261" s="281" t="s">
        <v>11990</v>
      </c>
      <c r="F261" s="282" t="s">
        <v>11991</v>
      </c>
      <c r="G261" s="283" t="s">
        <v>515</v>
      </c>
      <c r="H261" s="284">
        <v>18.329000000000001</v>
      </c>
      <c r="I261" s="285"/>
      <c r="J261" s="286">
        <f>ROUND(I261*H261,2)</f>
        <v>0</v>
      </c>
      <c r="K261" s="282" t="s">
        <v>247</v>
      </c>
      <c r="L261" s="287"/>
      <c r="M261" s="288" t="s">
        <v>39</v>
      </c>
      <c r="N261" s="289" t="s">
        <v>56</v>
      </c>
      <c r="O261" s="88"/>
      <c r="P261" s="227">
        <f>O261*H261</f>
        <v>0</v>
      </c>
      <c r="Q261" s="227">
        <v>0.0080000000000000002</v>
      </c>
      <c r="R261" s="227">
        <f>Q261*H261</f>
        <v>0.14663200000000001</v>
      </c>
      <c r="S261" s="227">
        <v>0</v>
      </c>
      <c r="T261" s="228">
        <f>S261*H261</f>
        <v>0</v>
      </c>
      <c r="U261" s="42"/>
      <c r="V261" s="42"/>
      <c r="W261" s="42"/>
      <c r="X261" s="42"/>
      <c r="Y261" s="42"/>
      <c r="Z261" s="42"/>
      <c r="AA261" s="42"/>
      <c r="AB261" s="42"/>
      <c r="AC261" s="42"/>
      <c r="AD261" s="42"/>
      <c r="AE261" s="42"/>
      <c r="AR261" s="229" t="s">
        <v>321</v>
      </c>
      <c r="AT261" s="229" t="s">
        <v>463</v>
      </c>
      <c r="AU261" s="229" t="s">
        <v>93</v>
      </c>
      <c r="AY261" s="20" t="s">
        <v>241</v>
      </c>
      <c r="BE261" s="230">
        <f>IF(N261="základní",J261,0)</f>
        <v>0</v>
      </c>
      <c r="BF261" s="230">
        <f>IF(N261="snížená",J261,0)</f>
        <v>0</v>
      </c>
      <c r="BG261" s="230">
        <f>IF(N261="zákl. přenesená",J261,0)</f>
        <v>0</v>
      </c>
      <c r="BH261" s="230">
        <f>IF(N261="sníž. přenesená",J261,0)</f>
        <v>0</v>
      </c>
      <c r="BI261" s="230">
        <f>IF(N261="nulová",J261,0)</f>
        <v>0</v>
      </c>
      <c r="BJ261" s="20" t="s">
        <v>23</v>
      </c>
      <c r="BK261" s="230">
        <f>ROUND(I261*H261,2)</f>
        <v>0</v>
      </c>
      <c r="BL261" s="20" t="s">
        <v>248</v>
      </c>
      <c r="BM261" s="229" t="s">
        <v>11992</v>
      </c>
    </row>
    <row r="262" s="14" customFormat="1">
      <c r="A262" s="14"/>
      <c r="B262" s="247"/>
      <c r="C262" s="248"/>
      <c r="D262" s="238" t="s">
        <v>252</v>
      </c>
      <c r="E262" s="248"/>
      <c r="F262" s="250" t="s">
        <v>11993</v>
      </c>
      <c r="G262" s="248"/>
      <c r="H262" s="251">
        <v>18.329000000000001</v>
      </c>
      <c r="I262" s="252"/>
      <c r="J262" s="248"/>
      <c r="K262" s="248"/>
      <c r="L262" s="253"/>
      <c r="M262" s="254"/>
      <c r="N262" s="255"/>
      <c r="O262" s="255"/>
      <c r="P262" s="255"/>
      <c r="Q262" s="255"/>
      <c r="R262" s="255"/>
      <c r="S262" s="255"/>
      <c r="T262" s="256"/>
      <c r="U262" s="14"/>
      <c r="V262" s="14"/>
      <c r="W262" s="14"/>
      <c r="X262" s="14"/>
      <c r="Y262" s="14"/>
      <c r="Z262" s="14"/>
      <c r="AA262" s="14"/>
      <c r="AB262" s="14"/>
      <c r="AC262" s="14"/>
      <c r="AD262" s="14"/>
      <c r="AE262" s="14"/>
      <c r="AT262" s="257" t="s">
        <v>252</v>
      </c>
      <c r="AU262" s="257" t="s">
        <v>93</v>
      </c>
      <c r="AV262" s="14" t="s">
        <v>93</v>
      </c>
      <c r="AW262" s="14" t="s">
        <v>4</v>
      </c>
      <c r="AX262" s="14" t="s">
        <v>23</v>
      </c>
      <c r="AY262" s="257" t="s">
        <v>241</v>
      </c>
    </row>
    <row r="263" s="2" customFormat="1" ht="16.5" customHeight="1">
      <c r="A263" s="42"/>
      <c r="B263" s="43"/>
      <c r="C263" s="218" t="s">
        <v>574</v>
      </c>
      <c r="D263" s="218" t="s">
        <v>243</v>
      </c>
      <c r="E263" s="219" t="s">
        <v>11994</v>
      </c>
      <c r="F263" s="220" t="s">
        <v>11995</v>
      </c>
      <c r="G263" s="221" t="s">
        <v>515</v>
      </c>
      <c r="H263" s="222">
        <v>18.972999999999999</v>
      </c>
      <c r="I263" s="223"/>
      <c r="J263" s="224">
        <f>ROUND(I263*H263,2)</f>
        <v>0</v>
      </c>
      <c r="K263" s="220" t="s">
        <v>247</v>
      </c>
      <c r="L263" s="48"/>
      <c r="M263" s="225" t="s">
        <v>39</v>
      </c>
      <c r="N263" s="226" t="s">
        <v>56</v>
      </c>
      <c r="O263" s="88"/>
      <c r="P263" s="227">
        <f>O263*H263</f>
        <v>0</v>
      </c>
      <c r="Q263" s="227">
        <v>2.0000000000000002E-05</v>
      </c>
      <c r="R263" s="227">
        <f>Q263*H263</f>
        <v>0.00037946000000000003</v>
      </c>
      <c r="S263" s="227">
        <v>0</v>
      </c>
      <c r="T263" s="228">
        <f>S263*H263</f>
        <v>0</v>
      </c>
      <c r="U263" s="42"/>
      <c r="V263" s="42"/>
      <c r="W263" s="42"/>
      <c r="X263" s="42"/>
      <c r="Y263" s="42"/>
      <c r="Z263" s="42"/>
      <c r="AA263" s="42"/>
      <c r="AB263" s="42"/>
      <c r="AC263" s="42"/>
      <c r="AD263" s="42"/>
      <c r="AE263" s="42"/>
      <c r="AR263" s="229" t="s">
        <v>248</v>
      </c>
      <c r="AT263" s="229" t="s">
        <v>243</v>
      </c>
      <c r="AU263" s="229" t="s">
        <v>93</v>
      </c>
      <c r="AY263" s="20" t="s">
        <v>241</v>
      </c>
      <c r="BE263" s="230">
        <f>IF(N263="základní",J263,0)</f>
        <v>0</v>
      </c>
      <c r="BF263" s="230">
        <f>IF(N263="snížená",J263,0)</f>
        <v>0</v>
      </c>
      <c r="BG263" s="230">
        <f>IF(N263="zákl. přenesená",J263,0)</f>
        <v>0</v>
      </c>
      <c r="BH263" s="230">
        <f>IF(N263="sníž. přenesená",J263,0)</f>
        <v>0</v>
      </c>
      <c r="BI263" s="230">
        <f>IF(N263="nulová",J263,0)</f>
        <v>0</v>
      </c>
      <c r="BJ263" s="20" t="s">
        <v>23</v>
      </c>
      <c r="BK263" s="230">
        <f>ROUND(I263*H263,2)</f>
        <v>0</v>
      </c>
      <c r="BL263" s="20" t="s">
        <v>248</v>
      </c>
      <c r="BM263" s="229" t="s">
        <v>11996</v>
      </c>
    </row>
    <row r="264" s="2" customFormat="1">
      <c r="A264" s="42"/>
      <c r="B264" s="43"/>
      <c r="C264" s="44"/>
      <c r="D264" s="231" t="s">
        <v>250</v>
      </c>
      <c r="E264" s="44"/>
      <c r="F264" s="232" t="s">
        <v>11997</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0" t="s">
        <v>250</v>
      </c>
      <c r="AU264" s="20" t="s">
        <v>93</v>
      </c>
    </row>
    <row r="265" s="13" customFormat="1">
      <c r="A265" s="13"/>
      <c r="B265" s="236"/>
      <c r="C265" s="237"/>
      <c r="D265" s="238" t="s">
        <v>252</v>
      </c>
      <c r="E265" s="239" t="s">
        <v>39</v>
      </c>
      <c r="F265" s="240" t="s">
        <v>11867</v>
      </c>
      <c r="G265" s="237"/>
      <c r="H265" s="239" t="s">
        <v>39</v>
      </c>
      <c r="I265" s="241"/>
      <c r="J265" s="237"/>
      <c r="K265" s="237"/>
      <c r="L265" s="242"/>
      <c r="M265" s="243"/>
      <c r="N265" s="244"/>
      <c r="O265" s="244"/>
      <c r="P265" s="244"/>
      <c r="Q265" s="244"/>
      <c r="R265" s="244"/>
      <c r="S265" s="244"/>
      <c r="T265" s="245"/>
      <c r="U265" s="13"/>
      <c r="V265" s="13"/>
      <c r="W265" s="13"/>
      <c r="X265" s="13"/>
      <c r="Y265" s="13"/>
      <c r="Z265" s="13"/>
      <c r="AA265" s="13"/>
      <c r="AB265" s="13"/>
      <c r="AC265" s="13"/>
      <c r="AD265" s="13"/>
      <c r="AE265" s="13"/>
      <c r="AT265" s="246" t="s">
        <v>252</v>
      </c>
      <c r="AU265" s="246" t="s">
        <v>93</v>
      </c>
      <c r="AV265" s="13" t="s">
        <v>23</v>
      </c>
      <c r="AW265" s="13" t="s">
        <v>46</v>
      </c>
      <c r="AX265" s="13" t="s">
        <v>85</v>
      </c>
      <c r="AY265" s="246" t="s">
        <v>241</v>
      </c>
    </row>
    <row r="266" s="14" customFormat="1">
      <c r="A266" s="14"/>
      <c r="B266" s="247"/>
      <c r="C266" s="248"/>
      <c r="D266" s="238" t="s">
        <v>252</v>
      </c>
      <c r="E266" s="249" t="s">
        <v>39</v>
      </c>
      <c r="F266" s="250" t="s">
        <v>11998</v>
      </c>
      <c r="G266" s="248"/>
      <c r="H266" s="251">
        <v>18.972999999999999</v>
      </c>
      <c r="I266" s="252"/>
      <c r="J266" s="248"/>
      <c r="K266" s="248"/>
      <c r="L266" s="253"/>
      <c r="M266" s="254"/>
      <c r="N266" s="255"/>
      <c r="O266" s="255"/>
      <c r="P266" s="255"/>
      <c r="Q266" s="255"/>
      <c r="R266" s="255"/>
      <c r="S266" s="255"/>
      <c r="T266" s="256"/>
      <c r="U266" s="14"/>
      <c r="V266" s="14"/>
      <c r="W266" s="14"/>
      <c r="X266" s="14"/>
      <c r="Y266" s="14"/>
      <c r="Z266" s="14"/>
      <c r="AA266" s="14"/>
      <c r="AB266" s="14"/>
      <c r="AC266" s="14"/>
      <c r="AD266" s="14"/>
      <c r="AE266" s="14"/>
      <c r="AT266" s="257" t="s">
        <v>252</v>
      </c>
      <c r="AU266" s="257" t="s">
        <v>93</v>
      </c>
      <c r="AV266" s="14" t="s">
        <v>93</v>
      </c>
      <c r="AW266" s="14" t="s">
        <v>46</v>
      </c>
      <c r="AX266" s="14" t="s">
        <v>23</v>
      </c>
      <c r="AY266" s="257" t="s">
        <v>241</v>
      </c>
    </row>
    <row r="267" s="2" customFormat="1" ht="16.5" customHeight="1">
      <c r="A267" s="42"/>
      <c r="B267" s="43"/>
      <c r="C267" s="280" t="s">
        <v>578</v>
      </c>
      <c r="D267" s="280" t="s">
        <v>463</v>
      </c>
      <c r="E267" s="281" t="s">
        <v>11999</v>
      </c>
      <c r="F267" s="282" t="s">
        <v>12000</v>
      </c>
      <c r="G267" s="283" t="s">
        <v>515</v>
      </c>
      <c r="H267" s="284">
        <v>19.257999999999999</v>
      </c>
      <c r="I267" s="285"/>
      <c r="J267" s="286">
        <f>ROUND(I267*H267,2)</f>
        <v>0</v>
      </c>
      <c r="K267" s="282" t="s">
        <v>247</v>
      </c>
      <c r="L267" s="287"/>
      <c r="M267" s="288" t="s">
        <v>39</v>
      </c>
      <c r="N267" s="289" t="s">
        <v>56</v>
      </c>
      <c r="O267" s="88"/>
      <c r="P267" s="227">
        <f>O267*H267</f>
        <v>0</v>
      </c>
      <c r="Q267" s="227">
        <v>0.012</v>
      </c>
      <c r="R267" s="227">
        <f>Q267*H267</f>
        <v>0.231096</v>
      </c>
      <c r="S267" s="227">
        <v>0</v>
      </c>
      <c r="T267" s="228">
        <f>S267*H267</f>
        <v>0</v>
      </c>
      <c r="U267" s="42"/>
      <c r="V267" s="42"/>
      <c r="W267" s="42"/>
      <c r="X267" s="42"/>
      <c r="Y267" s="42"/>
      <c r="Z267" s="42"/>
      <c r="AA267" s="42"/>
      <c r="AB267" s="42"/>
      <c r="AC267" s="42"/>
      <c r="AD267" s="42"/>
      <c r="AE267" s="42"/>
      <c r="AR267" s="229" t="s">
        <v>321</v>
      </c>
      <c r="AT267" s="229" t="s">
        <v>463</v>
      </c>
      <c r="AU267" s="229" t="s">
        <v>93</v>
      </c>
      <c r="AY267" s="20" t="s">
        <v>241</v>
      </c>
      <c r="BE267" s="230">
        <f>IF(N267="základní",J267,0)</f>
        <v>0</v>
      </c>
      <c r="BF267" s="230">
        <f>IF(N267="snížená",J267,0)</f>
        <v>0</v>
      </c>
      <c r="BG267" s="230">
        <f>IF(N267="zákl. přenesená",J267,0)</f>
        <v>0</v>
      </c>
      <c r="BH267" s="230">
        <f>IF(N267="sníž. přenesená",J267,0)</f>
        <v>0</v>
      </c>
      <c r="BI267" s="230">
        <f>IF(N267="nulová",J267,0)</f>
        <v>0</v>
      </c>
      <c r="BJ267" s="20" t="s">
        <v>23</v>
      </c>
      <c r="BK267" s="230">
        <f>ROUND(I267*H267,2)</f>
        <v>0</v>
      </c>
      <c r="BL267" s="20" t="s">
        <v>248</v>
      </c>
      <c r="BM267" s="229" t="s">
        <v>12001</v>
      </c>
    </row>
    <row r="268" s="14" customFormat="1">
      <c r="A268" s="14"/>
      <c r="B268" s="247"/>
      <c r="C268" s="248"/>
      <c r="D268" s="238" t="s">
        <v>252</v>
      </c>
      <c r="E268" s="248"/>
      <c r="F268" s="250" t="s">
        <v>12002</v>
      </c>
      <c r="G268" s="248"/>
      <c r="H268" s="251">
        <v>19.257999999999999</v>
      </c>
      <c r="I268" s="252"/>
      <c r="J268" s="248"/>
      <c r="K268" s="248"/>
      <c r="L268" s="253"/>
      <c r="M268" s="254"/>
      <c r="N268" s="255"/>
      <c r="O268" s="255"/>
      <c r="P268" s="255"/>
      <c r="Q268" s="255"/>
      <c r="R268" s="255"/>
      <c r="S268" s="255"/>
      <c r="T268" s="256"/>
      <c r="U268" s="14"/>
      <c r="V268" s="14"/>
      <c r="W268" s="14"/>
      <c r="X268" s="14"/>
      <c r="Y268" s="14"/>
      <c r="Z268" s="14"/>
      <c r="AA268" s="14"/>
      <c r="AB268" s="14"/>
      <c r="AC268" s="14"/>
      <c r="AD268" s="14"/>
      <c r="AE268" s="14"/>
      <c r="AT268" s="257" t="s">
        <v>252</v>
      </c>
      <c r="AU268" s="257" t="s">
        <v>93</v>
      </c>
      <c r="AV268" s="14" t="s">
        <v>93</v>
      </c>
      <c r="AW268" s="14" t="s">
        <v>4</v>
      </c>
      <c r="AX268" s="14" t="s">
        <v>23</v>
      </c>
      <c r="AY268" s="257" t="s">
        <v>241</v>
      </c>
    </row>
    <row r="269" s="2" customFormat="1" ht="24.15" customHeight="1">
      <c r="A269" s="42"/>
      <c r="B269" s="43"/>
      <c r="C269" s="218" t="s">
        <v>582</v>
      </c>
      <c r="D269" s="218" t="s">
        <v>243</v>
      </c>
      <c r="E269" s="219" t="s">
        <v>9151</v>
      </c>
      <c r="F269" s="220" t="s">
        <v>9152</v>
      </c>
      <c r="G269" s="221" t="s">
        <v>561</v>
      </c>
      <c r="H269" s="222">
        <v>3</v>
      </c>
      <c r="I269" s="223"/>
      <c r="J269" s="224">
        <f>ROUND(I269*H269,2)</f>
        <v>0</v>
      </c>
      <c r="K269" s="220" t="s">
        <v>247</v>
      </c>
      <c r="L269" s="48"/>
      <c r="M269" s="225" t="s">
        <v>39</v>
      </c>
      <c r="N269" s="226" t="s">
        <v>56</v>
      </c>
      <c r="O269" s="88"/>
      <c r="P269" s="227">
        <f>O269*H269</f>
        <v>0</v>
      </c>
      <c r="Q269" s="227">
        <v>0</v>
      </c>
      <c r="R269" s="227">
        <f>Q269*H269</f>
        <v>0</v>
      </c>
      <c r="S269" s="227">
        <v>0</v>
      </c>
      <c r="T269" s="228">
        <f>S269*H269</f>
        <v>0</v>
      </c>
      <c r="U269" s="42"/>
      <c r="V269" s="42"/>
      <c r="W269" s="42"/>
      <c r="X269" s="42"/>
      <c r="Y269" s="42"/>
      <c r="Z269" s="42"/>
      <c r="AA269" s="42"/>
      <c r="AB269" s="42"/>
      <c r="AC269" s="42"/>
      <c r="AD269" s="42"/>
      <c r="AE269" s="42"/>
      <c r="AR269" s="229" t="s">
        <v>248</v>
      </c>
      <c r="AT269" s="229" t="s">
        <v>243</v>
      </c>
      <c r="AU269" s="229" t="s">
        <v>93</v>
      </c>
      <c r="AY269" s="20" t="s">
        <v>241</v>
      </c>
      <c r="BE269" s="230">
        <f>IF(N269="základní",J269,0)</f>
        <v>0</v>
      </c>
      <c r="BF269" s="230">
        <f>IF(N269="snížená",J269,0)</f>
        <v>0</v>
      </c>
      <c r="BG269" s="230">
        <f>IF(N269="zákl. přenesená",J269,0)</f>
        <v>0</v>
      </c>
      <c r="BH269" s="230">
        <f>IF(N269="sníž. přenesená",J269,0)</f>
        <v>0</v>
      </c>
      <c r="BI269" s="230">
        <f>IF(N269="nulová",J269,0)</f>
        <v>0</v>
      </c>
      <c r="BJ269" s="20" t="s">
        <v>23</v>
      </c>
      <c r="BK269" s="230">
        <f>ROUND(I269*H269,2)</f>
        <v>0</v>
      </c>
      <c r="BL269" s="20" t="s">
        <v>248</v>
      </c>
      <c r="BM269" s="229" t="s">
        <v>12003</v>
      </c>
    </row>
    <row r="270" s="2" customFormat="1">
      <c r="A270" s="42"/>
      <c r="B270" s="43"/>
      <c r="C270" s="44"/>
      <c r="D270" s="231" t="s">
        <v>250</v>
      </c>
      <c r="E270" s="44"/>
      <c r="F270" s="232" t="s">
        <v>9154</v>
      </c>
      <c r="G270" s="44"/>
      <c r="H270" s="44"/>
      <c r="I270" s="233"/>
      <c r="J270" s="44"/>
      <c r="K270" s="44"/>
      <c r="L270" s="48"/>
      <c r="M270" s="234"/>
      <c r="N270" s="235"/>
      <c r="O270" s="88"/>
      <c r="P270" s="88"/>
      <c r="Q270" s="88"/>
      <c r="R270" s="88"/>
      <c r="S270" s="88"/>
      <c r="T270" s="89"/>
      <c r="U270" s="42"/>
      <c r="V270" s="42"/>
      <c r="W270" s="42"/>
      <c r="X270" s="42"/>
      <c r="Y270" s="42"/>
      <c r="Z270" s="42"/>
      <c r="AA270" s="42"/>
      <c r="AB270" s="42"/>
      <c r="AC270" s="42"/>
      <c r="AD270" s="42"/>
      <c r="AE270" s="42"/>
      <c r="AT270" s="20" t="s">
        <v>250</v>
      </c>
      <c r="AU270" s="20" t="s">
        <v>93</v>
      </c>
    </row>
    <row r="271" s="2" customFormat="1" ht="16.5" customHeight="1">
      <c r="A271" s="42"/>
      <c r="B271" s="43"/>
      <c r="C271" s="280" t="s">
        <v>617</v>
      </c>
      <c r="D271" s="280" t="s">
        <v>463</v>
      </c>
      <c r="E271" s="281" t="s">
        <v>12004</v>
      </c>
      <c r="F271" s="282" t="s">
        <v>12005</v>
      </c>
      <c r="G271" s="283" t="s">
        <v>561</v>
      </c>
      <c r="H271" s="284">
        <v>3</v>
      </c>
      <c r="I271" s="285"/>
      <c r="J271" s="286">
        <f>ROUND(I271*H271,2)</f>
        <v>0</v>
      </c>
      <c r="K271" s="282" t="s">
        <v>247</v>
      </c>
      <c r="L271" s="287"/>
      <c r="M271" s="288" t="s">
        <v>39</v>
      </c>
      <c r="N271" s="289" t="s">
        <v>56</v>
      </c>
      <c r="O271" s="88"/>
      <c r="P271" s="227">
        <f>O271*H271</f>
        <v>0</v>
      </c>
      <c r="Q271" s="227">
        <v>0.00012</v>
      </c>
      <c r="R271" s="227">
        <f>Q271*H271</f>
        <v>0.00036000000000000002</v>
      </c>
      <c r="S271" s="227">
        <v>0</v>
      </c>
      <c r="T271" s="228">
        <f>S271*H271</f>
        <v>0</v>
      </c>
      <c r="U271" s="42"/>
      <c r="V271" s="42"/>
      <c r="W271" s="42"/>
      <c r="X271" s="42"/>
      <c r="Y271" s="42"/>
      <c r="Z271" s="42"/>
      <c r="AA271" s="42"/>
      <c r="AB271" s="42"/>
      <c r="AC271" s="42"/>
      <c r="AD271" s="42"/>
      <c r="AE271" s="42"/>
      <c r="AR271" s="229" t="s">
        <v>321</v>
      </c>
      <c r="AT271" s="229" t="s">
        <v>463</v>
      </c>
      <c r="AU271" s="229" t="s">
        <v>93</v>
      </c>
      <c r="AY271" s="20" t="s">
        <v>241</v>
      </c>
      <c r="BE271" s="230">
        <f>IF(N271="základní",J271,0)</f>
        <v>0</v>
      </c>
      <c r="BF271" s="230">
        <f>IF(N271="snížená",J271,0)</f>
        <v>0</v>
      </c>
      <c r="BG271" s="230">
        <f>IF(N271="zákl. přenesená",J271,0)</f>
        <v>0</v>
      </c>
      <c r="BH271" s="230">
        <f>IF(N271="sníž. přenesená",J271,0)</f>
        <v>0</v>
      </c>
      <c r="BI271" s="230">
        <f>IF(N271="nulová",J271,0)</f>
        <v>0</v>
      </c>
      <c r="BJ271" s="20" t="s">
        <v>23</v>
      </c>
      <c r="BK271" s="230">
        <f>ROUND(I271*H271,2)</f>
        <v>0</v>
      </c>
      <c r="BL271" s="20" t="s">
        <v>248</v>
      </c>
      <c r="BM271" s="229" t="s">
        <v>12006</v>
      </c>
    </row>
    <row r="272" s="2" customFormat="1" ht="24.15" customHeight="1">
      <c r="A272" s="42"/>
      <c r="B272" s="43"/>
      <c r="C272" s="218" t="s">
        <v>651</v>
      </c>
      <c r="D272" s="218" t="s">
        <v>243</v>
      </c>
      <c r="E272" s="219" t="s">
        <v>9175</v>
      </c>
      <c r="F272" s="220" t="s">
        <v>9176</v>
      </c>
      <c r="G272" s="221" t="s">
        <v>561</v>
      </c>
      <c r="H272" s="222">
        <v>5</v>
      </c>
      <c r="I272" s="223"/>
      <c r="J272" s="224">
        <f>ROUND(I272*H272,2)</f>
        <v>0</v>
      </c>
      <c r="K272" s="220" t="s">
        <v>247</v>
      </c>
      <c r="L272" s="48"/>
      <c r="M272" s="225" t="s">
        <v>39</v>
      </c>
      <c r="N272" s="226" t="s">
        <v>56</v>
      </c>
      <c r="O272" s="88"/>
      <c r="P272" s="227">
        <f>O272*H272</f>
        <v>0</v>
      </c>
      <c r="Q272" s="227">
        <v>0</v>
      </c>
      <c r="R272" s="227">
        <f>Q272*H272</f>
        <v>0</v>
      </c>
      <c r="S272" s="227">
        <v>0</v>
      </c>
      <c r="T272" s="228">
        <f>S272*H272</f>
        <v>0</v>
      </c>
      <c r="U272" s="42"/>
      <c r="V272" s="42"/>
      <c r="W272" s="42"/>
      <c r="X272" s="42"/>
      <c r="Y272" s="42"/>
      <c r="Z272" s="42"/>
      <c r="AA272" s="42"/>
      <c r="AB272" s="42"/>
      <c r="AC272" s="42"/>
      <c r="AD272" s="42"/>
      <c r="AE272" s="42"/>
      <c r="AR272" s="229" t="s">
        <v>248</v>
      </c>
      <c r="AT272" s="229" t="s">
        <v>243</v>
      </c>
      <c r="AU272" s="229" t="s">
        <v>93</v>
      </c>
      <c r="AY272" s="20" t="s">
        <v>241</v>
      </c>
      <c r="BE272" s="230">
        <f>IF(N272="základní",J272,0)</f>
        <v>0</v>
      </c>
      <c r="BF272" s="230">
        <f>IF(N272="snížená",J272,0)</f>
        <v>0</v>
      </c>
      <c r="BG272" s="230">
        <f>IF(N272="zákl. přenesená",J272,0)</f>
        <v>0</v>
      </c>
      <c r="BH272" s="230">
        <f>IF(N272="sníž. přenesená",J272,0)</f>
        <v>0</v>
      </c>
      <c r="BI272" s="230">
        <f>IF(N272="nulová",J272,0)</f>
        <v>0</v>
      </c>
      <c r="BJ272" s="20" t="s">
        <v>23</v>
      </c>
      <c r="BK272" s="230">
        <f>ROUND(I272*H272,2)</f>
        <v>0</v>
      </c>
      <c r="BL272" s="20" t="s">
        <v>248</v>
      </c>
      <c r="BM272" s="229" t="s">
        <v>12007</v>
      </c>
    </row>
    <row r="273" s="2" customFormat="1">
      <c r="A273" s="42"/>
      <c r="B273" s="43"/>
      <c r="C273" s="44"/>
      <c r="D273" s="231" t="s">
        <v>250</v>
      </c>
      <c r="E273" s="44"/>
      <c r="F273" s="232" t="s">
        <v>9178</v>
      </c>
      <c r="G273" s="44"/>
      <c r="H273" s="44"/>
      <c r="I273" s="233"/>
      <c r="J273" s="44"/>
      <c r="K273" s="44"/>
      <c r="L273" s="48"/>
      <c r="M273" s="234"/>
      <c r="N273" s="235"/>
      <c r="O273" s="88"/>
      <c r="P273" s="88"/>
      <c r="Q273" s="88"/>
      <c r="R273" s="88"/>
      <c r="S273" s="88"/>
      <c r="T273" s="89"/>
      <c r="U273" s="42"/>
      <c r="V273" s="42"/>
      <c r="W273" s="42"/>
      <c r="X273" s="42"/>
      <c r="Y273" s="42"/>
      <c r="Z273" s="42"/>
      <c r="AA273" s="42"/>
      <c r="AB273" s="42"/>
      <c r="AC273" s="42"/>
      <c r="AD273" s="42"/>
      <c r="AE273" s="42"/>
      <c r="AT273" s="20" t="s">
        <v>250</v>
      </c>
      <c r="AU273" s="20" t="s">
        <v>93</v>
      </c>
    </row>
    <row r="274" s="2" customFormat="1" ht="16.5" customHeight="1">
      <c r="A274" s="42"/>
      <c r="B274" s="43"/>
      <c r="C274" s="280" t="s">
        <v>660</v>
      </c>
      <c r="D274" s="280" t="s">
        <v>463</v>
      </c>
      <c r="E274" s="281" t="s">
        <v>12008</v>
      </c>
      <c r="F274" s="282" t="s">
        <v>12009</v>
      </c>
      <c r="G274" s="283" t="s">
        <v>561</v>
      </c>
      <c r="H274" s="284">
        <v>4</v>
      </c>
      <c r="I274" s="285"/>
      <c r="J274" s="286">
        <f>ROUND(I274*H274,2)</f>
        <v>0</v>
      </c>
      <c r="K274" s="282" t="s">
        <v>247</v>
      </c>
      <c r="L274" s="287"/>
      <c r="M274" s="288" t="s">
        <v>39</v>
      </c>
      <c r="N274" s="289" t="s">
        <v>56</v>
      </c>
      <c r="O274" s="88"/>
      <c r="P274" s="227">
        <f>O274*H274</f>
        <v>0</v>
      </c>
      <c r="Q274" s="227">
        <v>0.00064999999999999997</v>
      </c>
      <c r="R274" s="227">
        <f>Q274*H274</f>
        <v>0.0025999999999999999</v>
      </c>
      <c r="S274" s="227">
        <v>0</v>
      </c>
      <c r="T274" s="228">
        <f>S274*H274</f>
        <v>0</v>
      </c>
      <c r="U274" s="42"/>
      <c r="V274" s="42"/>
      <c r="W274" s="42"/>
      <c r="X274" s="42"/>
      <c r="Y274" s="42"/>
      <c r="Z274" s="42"/>
      <c r="AA274" s="42"/>
      <c r="AB274" s="42"/>
      <c r="AC274" s="42"/>
      <c r="AD274" s="42"/>
      <c r="AE274" s="42"/>
      <c r="AR274" s="229" t="s">
        <v>321</v>
      </c>
      <c r="AT274" s="229" t="s">
        <v>463</v>
      </c>
      <c r="AU274" s="229" t="s">
        <v>93</v>
      </c>
      <c r="AY274" s="20" t="s">
        <v>241</v>
      </c>
      <c r="BE274" s="230">
        <f>IF(N274="základní",J274,0)</f>
        <v>0</v>
      </c>
      <c r="BF274" s="230">
        <f>IF(N274="snížená",J274,0)</f>
        <v>0</v>
      </c>
      <c r="BG274" s="230">
        <f>IF(N274="zákl. přenesená",J274,0)</f>
        <v>0</v>
      </c>
      <c r="BH274" s="230">
        <f>IF(N274="sníž. přenesená",J274,0)</f>
        <v>0</v>
      </c>
      <c r="BI274" s="230">
        <f>IF(N274="nulová",J274,0)</f>
        <v>0</v>
      </c>
      <c r="BJ274" s="20" t="s">
        <v>23</v>
      </c>
      <c r="BK274" s="230">
        <f>ROUND(I274*H274,2)</f>
        <v>0</v>
      </c>
      <c r="BL274" s="20" t="s">
        <v>248</v>
      </c>
      <c r="BM274" s="229" t="s">
        <v>12010</v>
      </c>
    </row>
    <row r="275" s="2" customFormat="1" ht="16.5" customHeight="1">
      <c r="A275" s="42"/>
      <c r="B275" s="43"/>
      <c r="C275" s="280" t="s">
        <v>682</v>
      </c>
      <c r="D275" s="280" t="s">
        <v>463</v>
      </c>
      <c r="E275" s="281" t="s">
        <v>12011</v>
      </c>
      <c r="F275" s="282" t="s">
        <v>12012</v>
      </c>
      <c r="G275" s="283" t="s">
        <v>561</v>
      </c>
      <c r="H275" s="284">
        <v>1</v>
      </c>
      <c r="I275" s="285"/>
      <c r="J275" s="286">
        <f>ROUND(I275*H275,2)</f>
        <v>0</v>
      </c>
      <c r="K275" s="282" t="s">
        <v>247</v>
      </c>
      <c r="L275" s="287"/>
      <c r="M275" s="288" t="s">
        <v>39</v>
      </c>
      <c r="N275" s="289" t="s">
        <v>56</v>
      </c>
      <c r="O275" s="88"/>
      <c r="P275" s="227">
        <f>O275*H275</f>
        <v>0</v>
      </c>
      <c r="Q275" s="227">
        <v>5.0000000000000002E-05</v>
      </c>
      <c r="R275" s="227">
        <f>Q275*H275</f>
        <v>5.0000000000000002E-05</v>
      </c>
      <c r="S275" s="227">
        <v>0</v>
      </c>
      <c r="T275" s="228">
        <f>S275*H275</f>
        <v>0</v>
      </c>
      <c r="U275" s="42"/>
      <c r="V275" s="42"/>
      <c r="W275" s="42"/>
      <c r="X275" s="42"/>
      <c r="Y275" s="42"/>
      <c r="Z275" s="42"/>
      <c r="AA275" s="42"/>
      <c r="AB275" s="42"/>
      <c r="AC275" s="42"/>
      <c r="AD275" s="42"/>
      <c r="AE275" s="42"/>
      <c r="AR275" s="229" t="s">
        <v>321</v>
      </c>
      <c r="AT275" s="229" t="s">
        <v>463</v>
      </c>
      <c r="AU275" s="229" t="s">
        <v>93</v>
      </c>
      <c r="AY275" s="20" t="s">
        <v>241</v>
      </c>
      <c r="BE275" s="230">
        <f>IF(N275="základní",J275,0)</f>
        <v>0</v>
      </c>
      <c r="BF275" s="230">
        <f>IF(N275="snížená",J275,0)</f>
        <v>0</v>
      </c>
      <c r="BG275" s="230">
        <f>IF(N275="zákl. přenesená",J275,0)</f>
        <v>0</v>
      </c>
      <c r="BH275" s="230">
        <f>IF(N275="sníž. přenesená",J275,0)</f>
        <v>0</v>
      </c>
      <c r="BI275" s="230">
        <f>IF(N275="nulová",J275,0)</f>
        <v>0</v>
      </c>
      <c r="BJ275" s="20" t="s">
        <v>23</v>
      </c>
      <c r="BK275" s="230">
        <f>ROUND(I275*H275,2)</f>
        <v>0</v>
      </c>
      <c r="BL275" s="20" t="s">
        <v>248</v>
      </c>
      <c r="BM275" s="229" t="s">
        <v>12013</v>
      </c>
    </row>
    <row r="276" s="2" customFormat="1" ht="24.15" customHeight="1">
      <c r="A276" s="42"/>
      <c r="B276" s="43"/>
      <c r="C276" s="218" t="s">
        <v>699</v>
      </c>
      <c r="D276" s="218" t="s">
        <v>243</v>
      </c>
      <c r="E276" s="219" t="s">
        <v>9185</v>
      </c>
      <c r="F276" s="220" t="s">
        <v>9186</v>
      </c>
      <c r="G276" s="221" t="s">
        <v>561</v>
      </c>
      <c r="H276" s="222">
        <v>2</v>
      </c>
      <c r="I276" s="223"/>
      <c r="J276" s="224">
        <f>ROUND(I276*H276,2)</f>
        <v>0</v>
      </c>
      <c r="K276" s="220" t="s">
        <v>247</v>
      </c>
      <c r="L276" s="48"/>
      <c r="M276" s="225" t="s">
        <v>39</v>
      </c>
      <c r="N276" s="226" t="s">
        <v>56</v>
      </c>
      <c r="O276" s="88"/>
      <c r="P276" s="227">
        <f>O276*H276</f>
        <v>0</v>
      </c>
      <c r="Q276" s="227">
        <v>0</v>
      </c>
      <c r="R276" s="227">
        <f>Q276*H276</f>
        <v>0</v>
      </c>
      <c r="S276" s="227">
        <v>0</v>
      </c>
      <c r="T276" s="228">
        <f>S276*H276</f>
        <v>0</v>
      </c>
      <c r="U276" s="42"/>
      <c r="V276" s="42"/>
      <c r="W276" s="42"/>
      <c r="X276" s="42"/>
      <c r="Y276" s="42"/>
      <c r="Z276" s="42"/>
      <c r="AA276" s="42"/>
      <c r="AB276" s="42"/>
      <c r="AC276" s="42"/>
      <c r="AD276" s="42"/>
      <c r="AE276" s="42"/>
      <c r="AR276" s="229" t="s">
        <v>248</v>
      </c>
      <c r="AT276" s="229" t="s">
        <v>243</v>
      </c>
      <c r="AU276" s="229" t="s">
        <v>93</v>
      </c>
      <c r="AY276" s="20" t="s">
        <v>241</v>
      </c>
      <c r="BE276" s="230">
        <f>IF(N276="základní",J276,0)</f>
        <v>0</v>
      </c>
      <c r="BF276" s="230">
        <f>IF(N276="snížená",J276,0)</f>
        <v>0</v>
      </c>
      <c r="BG276" s="230">
        <f>IF(N276="zákl. přenesená",J276,0)</f>
        <v>0</v>
      </c>
      <c r="BH276" s="230">
        <f>IF(N276="sníž. přenesená",J276,0)</f>
        <v>0</v>
      </c>
      <c r="BI276" s="230">
        <f>IF(N276="nulová",J276,0)</f>
        <v>0</v>
      </c>
      <c r="BJ276" s="20" t="s">
        <v>23</v>
      </c>
      <c r="BK276" s="230">
        <f>ROUND(I276*H276,2)</f>
        <v>0</v>
      </c>
      <c r="BL276" s="20" t="s">
        <v>248</v>
      </c>
      <c r="BM276" s="229" t="s">
        <v>12014</v>
      </c>
    </row>
    <row r="277" s="2" customFormat="1">
      <c r="A277" s="42"/>
      <c r="B277" s="43"/>
      <c r="C277" s="44"/>
      <c r="D277" s="231" t="s">
        <v>250</v>
      </c>
      <c r="E277" s="44"/>
      <c r="F277" s="232" t="s">
        <v>9188</v>
      </c>
      <c r="G277" s="44"/>
      <c r="H277" s="44"/>
      <c r="I277" s="233"/>
      <c r="J277" s="44"/>
      <c r="K277" s="44"/>
      <c r="L277" s="48"/>
      <c r="M277" s="234"/>
      <c r="N277" s="235"/>
      <c r="O277" s="88"/>
      <c r="P277" s="88"/>
      <c r="Q277" s="88"/>
      <c r="R277" s="88"/>
      <c r="S277" s="88"/>
      <c r="T277" s="89"/>
      <c r="U277" s="42"/>
      <c r="V277" s="42"/>
      <c r="W277" s="42"/>
      <c r="X277" s="42"/>
      <c r="Y277" s="42"/>
      <c r="Z277" s="42"/>
      <c r="AA277" s="42"/>
      <c r="AB277" s="42"/>
      <c r="AC277" s="42"/>
      <c r="AD277" s="42"/>
      <c r="AE277" s="42"/>
      <c r="AT277" s="20" t="s">
        <v>250</v>
      </c>
      <c r="AU277" s="20" t="s">
        <v>93</v>
      </c>
    </row>
    <row r="278" s="2" customFormat="1" ht="16.5" customHeight="1">
      <c r="A278" s="42"/>
      <c r="B278" s="43"/>
      <c r="C278" s="280" t="s">
        <v>704</v>
      </c>
      <c r="D278" s="280" t="s">
        <v>463</v>
      </c>
      <c r="E278" s="281" t="s">
        <v>12015</v>
      </c>
      <c r="F278" s="282" t="s">
        <v>12016</v>
      </c>
      <c r="G278" s="283" t="s">
        <v>561</v>
      </c>
      <c r="H278" s="284">
        <v>2</v>
      </c>
      <c r="I278" s="285"/>
      <c r="J278" s="286">
        <f>ROUND(I278*H278,2)</f>
        <v>0</v>
      </c>
      <c r="K278" s="282" t="s">
        <v>247</v>
      </c>
      <c r="L278" s="287"/>
      <c r="M278" s="288" t="s">
        <v>39</v>
      </c>
      <c r="N278" s="289" t="s">
        <v>56</v>
      </c>
      <c r="O278" s="88"/>
      <c r="P278" s="227">
        <f>O278*H278</f>
        <v>0</v>
      </c>
      <c r="Q278" s="227">
        <v>0.0015399999999999999</v>
      </c>
      <c r="R278" s="227">
        <f>Q278*H278</f>
        <v>0.0030799999999999998</v>
      </c>
      <c r="S278" s="227">
        <v>0</v>
      </c>
      <c r="T278" s="228">
        <f>S278*H278</f>
        <v>0</v>
      </c>
      <c r="U278" s="42"/>
      <c r="V278" s="42"/>
      <c r="W278" s="42"/>
      <c r="X278" s="42"/>
      <c r="Y278" s="42"/>
      <c r="Z278" s="42"/>
      <c r="AA278" s="42"/>
      <c r="AB278" s="42"/>
      <c r="AC278" s="42"/>
      <c r="AD278" s="42"/>
      <c r="AE278" s="42"/>
      <c r="AR278" s="229" t="s">
        <v>321</v>
      </c>
      <c r="AT278" s="229" t="s">
        <v>463</v>
      </c>
      <c r="AU278" s="229" t="s">
        <v>93</v>
      </c>
      <c r="AY278" s="20" t="s">
        <v>241</v>
      </c>
      <c r="BE278" s="230">
        <f>IF(N278="základní",J278,0)</f>
        <v>0</v>
      </c>
      <c r="BF278" s="230">
        <f>IF(N278="snížená",J278,0)</f>
        <v>0</v>
      </c>
      <c r="BG278" s="230">
        <f>IF(N278="zákl. přenesená",J278,0)</f>
        <v>0</v>
      </c>
      <c r="BH278" s="230">
        <f>IF(N278="sníž. přenesená",J278,0)</f>
        <v>0</v>
      </c>
      <c r="BI278" s="230">
        <f>IF(N278="nulová",J278,0)</f>
        <v>0</v>
      </c>
      <c r="BJ278" s="20" t="s">
        <v>23</v>
      </c>
      <c r="BK278" s="230">
        <f>ROUND(I278*H278,2)</f>
        <v>0</v>
      </c>
      <c r="BL278" s="20" t="s">
        <v>248</v>
      </c>
      <c r="BM278" s="229" t="s">
        <v>12017</v>
      </c>
    </row>
    <row r="279" s="2" customFormat="1" ht="24.15" customHeight="1">
      <c r="A279" s="42"/>
      <c r="B279" s="43"/>
      <c r="C279" s="218" t="s">
        <v>713</v>
      </c>
      <c r="D279" s="218" t="s">
        <v>243</v>
      </c>
      <c r="E279" s="219" t="s">
        <v>12018</v>
      </c>
      <c r="F279" s="220" t="s">
        <v>12019</v>
      </c>
      <c r="G279" s="221" t="s">
        <v>561</v>
      </c>
      <c r="H279" s="222">
        <v>2</v>
      </c>
      <c r="I279" s="223"/>
      <c r="J279" s="224">
        <f>ROUND(I279*H279,2)</f>
        <v>0</v>
      </c>
      <c r="K279" s="220" t="s">
        <v>247</v>
      </c>
      <c r="L279" s="48"/>
      <c r="M279" s="225" t="s">
        <v>39</v>
      </c>
      <c r="N279" s="226" t="s">
        <v>56</v>
      </c>
      <c r="O279" s="88"/>
      <c r="P279" s="227">
        <f>O279*H279</f>
        <v>0</v>
      </c>
      <c r="Q279" s="227">
        <v>0</v>
      </c>
      <c r="R279" s="227">
        <f>Q279*H279</f>
        <v>0</v>
      </c>
      <c r="S279" s="227">
        <v>0</v>
      </c>
      <c r="T279" s="228">
        <f>S279*H279</f>
        <v>0</v>
      </c>
      <c r="U279" s="42"/>
      <c r="V279" s="42"/>
      <c r="W279" s="42"/>
      <c r="X279" s="42"/>
      <c r="Y279" s="42"/>
      <c r="Z279" s="42"/>
      <c r="AA279" s="42"/>
      <c r="AB279" s="42"/>
      <c r="AC279" s="42"/>
      <c r="AD279" s="42"/>
      <c r="AE279" s="42"/>
      <c r="AR279" s="229" t="s">
        <v>248</v>
      </c>
      <c r="AT279" s="229" t="s">
        <v>243</v>
      </c>
      <c r="AU279" s="229" t="s">
        <v>93</v>
      </c>
      <c r="AY279" s="20" t="s">
        <v>241</v>
      </c>
      <c r="BE279" s="230">
        <f>IF(N279="základní",J279,0)</f>
        <v>0</v>
      </c>
      <c r="BF279" s="230">
        <f>IF(N279="snížená",J279,0)</f>
        <v>0</v>
      </c>
      <c r="BG279" s="230">
        <f>IF(N279="zákl. přenesená",J279,0)</f>
        <v>0</v>
      </c>
      <c r="BH279" s="230">
        <f>IF(N279="sníž. přenesená",J279,0)</f>
        <v>0</v>
      </c>
      <c r="BI279" s="230">
        <f>IF(N279="nulová",J279,0)</f>
        <v>0</v>
      </c>
      <c r="BJ279" s="20" t="s">
        <v>23</v>
      </c>
      <c r="BK279" s="230">
        <f>ROUND(I279*H279,2)</f>
        <v>0</v>
      </c>
      <c r="BL279" s="20" t="s">
        <v>248</v>
      </c>
      <c r="BM279" s="229" t="s">
        <v>12020</v>
      </c>
    </row>
    <row r="280" s="2" customFormat="1">
      <c r="A280" s="42"/>
      <c r="B280" s="43"/>
      <c r="C280" s="44"/>
      <c r="D280" s="231" t="s">
        <v>250</v>
      </c>
      <c r="E280" s="44"/>
      <c r="F280" s="232" t="s">
        <v>12021</v>
      </c>
      <c r="G280" s="44"/>
      <c r="H280" s="44"/>
      <c r="I280" s="233"/>
      <c r="J280" s="44"/>
      <c r="K280" s="44"/>
      <c r="L280" s="48"/>
      <c r="M280" s="234"/>
      <c r="N280" s="235"/>
      <c r="O280" s="88"/>
      <c r="P280" s="88"/>
      <c r="Q280" s="88"/>
      <c r="R280" s="88"/>
      <c r="S280" s="88"/>
      <c r="T280" s="89"/>
      <c r="U280" s="42"/>
      <c r="V280" s="42"/>
      <c r="W280" s="42"/>
      <c r="X280" s="42"/>
      <c r="Y280" s="42"/>
      <c r="Z280" s="42"/>
      <c r="AA280" s="42"/>
      <c r="AB280" s="42"/>
      <c r="AC280" s="42"/>
      <c r="AD280" s="42"/>
      <c r="AE280" s="42"/>
      <c r="AT280" s="20" t="s">
        <v>250</v>
      </c>
      <c r="AU280" s="20" t="s">
        <v>93</v>
      </c>
    </row>
    <row r="281" s="2" customFormat="1" ht="16.5" customHeight="1">
      <c r="A281" s="42"/>
      <c r="B281" s="43"/>
      <c r="C281" s="280" t="s">
        <v>732</v>
      </c>
      <c r="D281" s="280" t="s">
        <v>463</v>
      </c>
      <c r="E281" s="281" t="s">
        <v>12022</v>
      </c>
      <c r="F281" s="282" t="s">
        <v>12023</v>
      </c>
      <c r="G281" s="283" t="s">
        <v>561</v>
      </c>
      <c r="H281" s="284">
        <v>1</v>
      </c>
      <c r="I281" s="285"/>
      <c r="J281" s="286">
        <f>ROUND(I281*H281,2)</f>
        <v>0</v>
      </c>
      <c r="K281" s="282" t="s">
        <v>247</v>
      </c>
      <c r="L281" s="287"/>
      <c r="M281" s="288" t="s">
        <v>39</v>
      </c>
      <c r="N281" s="289" t="s">
        <v>56</v>
      </c>
      <c r="O281" s="88"/>
      <c r="P281" s="227">
        <f>O281*H281</f>
        <v>0</v>
      </c>
      <c r="Q281" s="227">
        <v>0.00048000000000000001</v>
      </c>
      <c r="R281" s="227">
        <f>Q281*H281</f>
        <v>0.00048000000000000001</v>
      </c>
      <c r="S281" s="227">
        <v>0</v>
      </c>
      <c r="T281" s="228">
        <f>S281*H281</f>
        <v>0</v>
      </c>
      <c r="U281" s="42"/>
      <c r="V281" s="42"/>
      <c r="W281" s="42"/>
      <c r="X281" s="42"/>
      <c r="Y281" s="42"/>
      <c r="Z281" s="42"/>
      <c r="AA281" s="42"/>
      <c r="AB281" s="42"/>
      <c r="AC281" s="42"/>
      <c r="AD281" s="42"/>
      <c r="AE281" s="42"/>
      <c r="AR281" s="229" t="s">
        <v>321</v>
      </c>
      <c r="AT281" s="229" t="s">
        <v>463</v>
      </c>
      <c r="AU281" s="229" t="s">
        <v>93</v>
      </c>
      <c r="AY281" s="20" t="s">
        <v>241</v>
      </c>
      <c r="BE281" s="230">
        <f>IF(N281="základní",J281,0)</f>
        <v>0</v>
      </c>
      <c r="BF281" s="230">
        <f>IF(N281="snížená",J281,0)</f>
        <v>0</v>
      </c>
      <c r="BG281" s="230">
        <f>IF(N281="zákl. přenesená",J281,0)</f>
        <v>0</v>
      </c>
      <c r="BH281" s="230">
        <f>IF(N281="sníž. přenesená",J281,0)</f>
        <v>0</v>
      </c>
      <c r="BI281" s="230">
        <f>IF(N281="nulová",J281,0)</f>
        <v>0</v>
      </c>
      <c r="BJ281" s="20" t="s">
        <v>23</v>
      </c>
      <c r="BK281" s="230">
        <f>ROUND(I281*H281,2)</f>
        <v>0</v>
      </c>
      <c r="BL281" s="20" t="s">
        <v>248</v>
      </c>
      <c r="BM281" s="229" t="s">
        <v>12024</v>
      </c>
    </row>
    <row r="282" s="2" customFormat="1" ht="16.5" customHeight="1">
      <c r="A282" s="42"/>
      <c r="B282" s="43"/>
      <c r="C282" s="280" t="s">
        <v>771</v>
      </c>
      <c r="D282" s="280" t="s">
        <v>463</v>
      </c>
      <c r="E282" s="281" t="s">
        <v>12025</v>
      </c>
      <c r="F282" s="282" t="s">
        <v>12026</v>
      </c>
      <c r="G282" s="283" t="s">
        <v>561</v>
      </c>
      <c r="H282" s="284">
        <v>1</v>
      </c>
      <c r="I282" s="285"/>
      <c r="J282" s="286">
        <f>ROUND(I282*H282,2)</f>
        <v>0</v>
      </c>
      <c r="K282" s="282" t="s">
        <v>247</v>
      </c>
      <c r="L282" s="287"/>
      <c r="M282" s="288" t="s">
        <v>39</v>
      </c>
      <c r="N282" s="289" t="s">
        <v>56</v>
      </c>
      <c r="O282" s="88"/>
      <c r="P282" s="227">
        <f>O282*H282</f>
        <v>0</v>
      </c>
      <c r="Q282" s="227">
        <v>0.00076000000000000004</v>
      </c>
      <c r="R282" s="227">
        <f>Q282*H282</f>
        <v>0.00076000000000000004</v>
      </c>
      <c r="S282" s="227">
        <v>0</v>
      </c>
      <c r="T282" s="228">
        <f>S282*H282</f>
        <v>0</v>
      </c>
      <c r="U282" s="42"/>
      <c r="V282" s="42"/>
      <c r="W282" s="42"/>
      <c r="X282" s="42"/>
      <c r="Y282" s="42"/>
      <c r="Z282" s="42"/>
      <c r="AA282" s="42"/>
      <c r="AB282" s="42"/>
      <c r="AC282" s="42"/>
      <c r="AD282" s="42"/>
      <c r="AE282" s="42"/>
      <c r="AR282" s="229" t="s">
        <v>321</v>
      </c>
      <c r="AT282" s="229" t="s">
        <v>463</v>
      </c>
      <c r="AU282" s="229" t="s">
        <v>93</v>
      </c>
      <c r="AY282" s="20" t="s">
        <v>241</v>
      </c>
      <c r="BE282" s="230">
        <f>IF(N282="základní",J282,0)</f>
        <v>0</v>
      </c>
      <c r="BF282" s="230">
        <f>IF(N282="snížená",J282,0)</f>
        <v>0</v>
      </c>
      <c r="BG282" s="230">
        <f>IF(N282="zákl. přenesená",J282,0)</f>
        <v>0</v>
      </c>
      <c r="BH282" s="230">
        <f>IF(N282="sníž. přenesená",J282,0)</f>
        <v>0</v>
      </c>
      <c r="BI282" s="230">
        <f>IF(N282="nulová",J282,0)</f>
        <v>0</v>
      </c>
      <c r="BJ282" s="20" t="s">
        <v>23</v>
      </c>
      <c r="BK282" s="230">
        <f>ROUND(I282*H282,2)</f>
        <v>0</v>
      </c>
      <c r="BL282" s="20" t="s">
        <v>248</v>
      </c>
      <c r="BM282" s="229" t="s">
        <v>12027</v>
      </c>
    </row>
    <row r="283" s="2" customFormat="1" ht="24.15" customHeight="1">
      <c r="A283" s="42"/>
      <c r="B283" s="43"/>
      <c r="C283" s="218" t="s">
        <v>826</v>
      </c>
      <c r="D283" s="218" t="s">
        <v>243</v>
      </c>
      <c r="E283" s="219" t="s">
        <v>12028</v>
      </c>
      <c r="F283" s="220" t="s">
        <v>12029</v>
      </c>
      <c r="G283" s="221" t="s">
        <v>561</v>
      </c>
      <c r="H283" s="222">
        <v>2</v>
      </c>
      <c r="I283" s="223"/>
      <c r="J283" s="224">
        <f>ROUND(I283*H283,2)</f>
        <v>0</v>
      </c>
      <c r="K283" s="220" t="s">
        <v>247</v>
      </c>
      <c r="L283" s="48"/>
      <c r="M283" s="225" t="s">
        <v>39</v>
      </c>
      <c r="N283" s="226" t="s">
        <v>56</v>
      </c>
      <c r="O283" s="88"/>
      <c r="P283" s="227">
        <f>O283*H283</f>
        <v>0</v>
      </c>
      <c r="Q283" s="227">
        <v>0</v>
      </c>
      <c r="R283" s="227">
        <f>Q283*H283</f>
        <v>0</v>
      </c>
      <c r="S283" s="227">
        <v>0</v>
      </c>
      <c r="T283" s="228">
        <f>S283*H283</f>
        <v>0</v>
      </c>
      <c r="U283" s="42"/>
      <c r="V283" s="42"/>
      <c r="W283" s="42"/>
      <c r="X283" s="42"/>
      <c r="Y283" s="42"/>
      <c r="Z283" s="42"/>
      <c r="AA283" s="42"/>
      <c r="AB283" s="42"/>
      <c r="AC283" s="42"/>
      <c r="AD283" s="42"/>
      <c r="AE283" s="42"/>
      <c r="AR283" s="229" t="s">
        <v>248</v>
      </c>
      <c r="AT283" s="229" t="s">
        <v>243</v>
      </c>
      <c r="AU283" s="229" t="s">
        <v>93</v>
      </c>
      <c r="AY283" s="20" t="s">
        <v>241</v>
      </c>
      <c r="BE283" s="230">
        <f>IF(N283="základní",J283,0)</f>
        <v>0</v>
      </c>
      <c r="BF283" s="230">
        <f>IF(N283="snížená",J283,0)</f>
        <v>0</v>
      </c>
      <c r="BG283" s="230">
        <f>IF(N283="zákl. přenesená",J283,0)</f>
        <v>0</v>
      </c>
      <c r="BH283" s="230">
        <f>IF(N283="sníž. přenesená",J283,0)</f>
        <v>0</v>
      </c>
      <c r="BI283" s="230">
        <f>IF(N283="nulová",J283,0)</f>
        <v>0</v>
      </c>
      <c r="BJ283" s="20" t="s">
        <v>23</v>
      </c>
      <c r="BK283" s="230">
        <f>ROUND(I283*H283,2)</f>
        <v>0</v>
      </c>
      <c r="BL283" s="20" t="s">
        <v>248</v>
      </c>
      <c r="BM283" s="229" t="s">
        <v>12030</v>
      </c>
    </row>
    <row r="284" s="2" customFormat="1">
      <c r="A284" s="42"/>
      <c r="B284" s="43"/>
      <c r="C284" s="44"/>
      <c r="D284" s="231" t="s">
        <v>250</v>
      </c>
      <c r="E284" s="44"/>
      <c r="F284" s="232" t="s">
        <v>12031</v>
      </c>
      <c r="G284" s="44"/>
      <c r="H284" s="44"/>
      <c r="I284" s="233"/>
      <c r="J284" s="44"/>
      <c r="K284" s="44"/>
      <c r="L284" s="48"/>
      <c r="M284" s="234"/>
      <c r="N284" s="235"/>
      <c r="O284" s="88"/>
      <c r="P284" s="88"/>
      <c r="Q284" s="88"/>
      <c r="R284" s="88"/>
      <c r="S284" s="88"/>
      <c r="T284" s="89"/>
      <c r="U284" s="42"/>
      <c r="V284" s="42"/>
      <c r="W284" s="42"/>
      <c r="X284" s="42"/>
      <c r="Y284" s="42"/>
      <c r="Z284" s="42"/>
      <c r="AA284" s="42"/>
      <c r="AB284" s="42"/>
      <c r="AC284" s="42"/>
      <c r="AD284" s="42"/>
      <c r="AE284" s="42"/>
      <c r="AT284" s="20" t="s">
        <v>250</v>
      </c>
      <c r="AU284" s="20" t="s">
        <v>93</v>
      </c>
    </row>
    <row r="285" s="2" customFormat="1" ht="16.5" customHeight="1">
      <c r="A285" s="42"/>
      <c r="B285" s="43"/>
      <c r="C285" s="280" t="s">
        <v>833</v>
      </c>
      <c r="D285" s="280" t="s">
        <v>463</v>
      </c>
      <c r="E285" s="281" t="s">
        <v>12032</v>
      </c>
      <c r="F285" s="282" t="s">
        <v>12033</v>
      </c>
      <c r="G285" s="283" t="s">
        <v>561</v>
      </c>
      <c r="H285" s="284">
        <v>1</v>
      </c>
      <c r="I285" s="285"/>
      <c r="J285" s="286">
        <f>ROUND(I285*H285,2)</f>
        <v>0</v>
      </c>
      <c r="K285" s="282" t="s">
        <v>247</v>
      </c>
      <c r="L285" s="287"/>
      <c r="M285" s="288" t="s">
        <v>39</v>
      </c>
      <c r="N285" s="289" t="s">
        <v>56</v>
      </c>
      <c r="O285" s="88"/>
      <c r="P285" s="227">
        <f>O285*H285</f>
        <v>0</v>
      </c>
      <c r="Q285" s="227">
        <v>0.0015</v>
      </c>
      <c r="R285" s="227">
        <f>Q285*H285</f>
        <v>0.0015</v>
      </c>
      <c r="S285" s="227">
        <v>0</v>
      </c>
      <c r="T285" s="228">
        <f>S285*H285</f>
        <v>0</v>
      </c>
      <c r="U285" s="42"/>
      <c r="V285" s="42"/>
      <c r="W285" s="42"/>
      <c r="X285" s="42"/>
      <c r="Y285" s="42"/>
      <c r="Z285" s="42"/>
      <c r="AA285" s="42"/>
      <c r="AB285" s="42"/>
      <c r="AC285" s="42"/>
      <c r="AD285" s="42"/>
      <c r="AE285" s="42"/>
      <c r="AR285" s="229" t="s">
        <v>321</v>
      </c>
      <c r="AT285" s="229" t="s">
        <v>463</v>
      </c>
      <c r="AU285" s="229" t="s">
        <v>93</v>
      </c>
      <c r="AY285" s="20" t="s">
        <v>241</v>
      </c>
      <c r="BE285" s="230">
        <f>IF(N285="základní",J285,0)</f>
        <v>0</v>
      </c>
      <c r="BF285" s="230">
        <f>IF(N285="snížená",J285,0)</f>
        <v>0</v>
      </c>
      <c r="BG285" s="230">
        <f>IF(N285="zákl. přenesená",J285,0)</f>
        <v>0</v>
      </c>
      <c r="BH285" s="230">
        <f>IF(N285="sníž. přenesená",J285,0)</f>
        <v>0</v>
      </c>
      <c r="BI285" s="230">
        <f>IF(N285="nulová",J285,0)</f>
        <v>0</v>
      </c>
      <c r="BJ285" s="20" t="s">
        <v>23</v>
      </c>
      <c r="BK285" s="230">
        <f>ROUND(I285*H285,2)</f>
        <v>0</v>
      </c>
      <c r="BL285" s="20" t="s">
        <v>248</v>
      </c>
      <c r="BM285" s="229" t="s">
        <v>12034</v>
      </c>
    </row>
    <row r="286" s="2" customFormat="1" ht="16.5" customHeight="1">
      <c r="A286" s="42"/>
      <c r="B286" s="43"/>
      <c r="C286" s="280" t="s">
        <v>875</v>
      </c>
      <c r="D286" s="280" t="s">
        <v>463</v>
      </c>
      <c r="E286" s="281" t="s">
        <v>12035</v>
      </c>
      <c r="F286" s="282" t="s">
        <v>12036</v>
      </c>
      <c r="G286" s="283" t="s">
        <v>561</v>
      </c>
      <c r="H286" s="284">
        <v>1</v>
      </c>
      <c r="I286" s="285"/>
      <c r="J286" s="286">
        <f>ROUND(I286*H286,2)</f>
        <v>0</v>
      </c>
      <c r="K286" s="282" t="s">
        <v>247</v>
      </c>
      <c r="L286" s="287"/>
      <c r="M286" s="288" t="s">
        <v>39</v>
      </c>
      <c r="N286" s="289" t="s">
        <v>56</v>
      </c>
      <c r="O286" s="88"/>
      <c r="P286" s="227">
        <f>O286*H286</f>
        <v>0</v>
      </c>
      <c r="Q286" s="227">
        <v>0.00062</v>
      </c>
      <c r="R286" s="227">
        <f>Q286*H286</f>
        <v>0.00062</v>
      </c>
      <c r="S286" s="227">
        <v>0</v>
      </c>
      <c r="T286" s="228">
        <f>S286*H286</f>
        <v>0</v>
      </c>
      <c r="U286" s="42"/>
      <c r="V286" s="42"/>
      <c r="W286" s="42"/>
      <c r="X286" s="42"/>
      <c r="Y286" s="42"/>
      <c r="Z286" s="42"/>
      <c r="AA286" s="42"/>
      <c r="AB286" s="42"/>
      <c r="AC286" s="42"/>
      <c r="AD286" s="42"/>
      <c r="AE286" s="42"/>
      <c r="AR286" s="229" t="s">
        <v>321</v>
      </c>
      <c r="AT286" s="229" t="s">
        <v>463</v>
      </c>
      <c r="AU286" s="229" t="s">
        <v>93</v>
      </c>
      <c r="AY286" s="20" t="s">
        <v>241</v>
      </c>
      <c r="BE286" s="230">
        <f>IF(N286="základní",J286,0)</f>
        <v>0</v>
      </c>
      <c r="BF286" s="230">
        <f>IF(N286="snížená",J286,0)</f>
        <v>0</v>
      </c>
      <c r="BG286" s="230">
        <f>IF(N286="zákl. přenesená",J286,0)</f>
        <v>0</v>
      </c>
      <c r="BH286" s="230">
        <f>IF(N286="sníž. přenesená",J286,0)</f>
        <v>0</v>
      </c>
      <c r="BI286" s="230">
        <f>IF(N286="nulová",J286,0)</f>
        <v>0</v>
      </c>
      <c r="BJ286" s="20" t="s">
        <v>23</v>
      </c>
      <c r="BK286" s="230">
        <f>ROUND(I286*H286,2)</f>
        <v>0</v>
      </c>
      <c r="BL286" s="20" t="s">
        <v>248</v>
      </c>
      <c r="BM286" s="229" t="s">
        <v>12037</v>
      </c>
    </row>
    <row r="287" s="2" customFormat="1" ht="24.15" customHeight="1">
      <c r="A287" s="42"/>
      <c r="B287" s="43"/>
      <c r="C287" s="218" t="s">
        <v>880</v>
      </c>
      <c r="D287" s="218" t="s">
        <v>243</v>
      </c>
      <c r="E287" s="219" t="s">
        <v>12038</v>
      </c>
      <c r="F287" s="220" t="s">
        <v>12039</v>
      </c>
      <c r="G287" s="221" t="s">
        <v>561</v>
      </c>
      <c r="H287" s="222">
        <v>1</v>
      </c>
      <c r="I287" s="223"/>
      <c r="J287" s="224">
        <f>ROUND(I287*H287,2)</f>
        <v>0</v>
      </c>
      <c r="K287" s="220" t="s">
        <v>247</v>
      </c>
      <c r="L287" s="48"/>
      <c r="M287" s="225" t="s">
        <v>39</v>
      </c>
      <c r="N287" s="226" t="s">
        <v>56</v>
      </c>
      <c r="O287" s="88"/>
      <c r="P287" s="227">
        <f>O287*H287</f>
        <v>0</v>
      </c>
      <c r="Q287" s="227">
        <v>0</v>
      </c>
      <c r="R287" s="227">
        <f>Q287*H287</f>
        <v>0</v>
      </c>
      <c r="S287" s="227">
        <v>0</v>
      </c>
      <c r="T287" s="228">
        <f>S287*H287</f>
        <v>0</v>
      </c>
      <c r="U287" s="42"/>
      <c r="V287" s="42"/>
      <c r="W287" s="42"/>
      <c r="X287" s="42"/>
      <c r="Y287" s="42"/>
      <c r="Z287" s="42"/>
      <c r="AA287" s="42"/>
      <c r="AB287" s="42"/>
      <c r="AC287" s="42"/>
      <c r="AD287" s="42"/>
      <c r="AE287" s="42"/>
      <c r="AR287" s="229" t="s">
        <v>248</v>
      </c>
      <c r="AT287" s="229" t="s">
        <v>243</v>
      </c>
      <c r="AU287" s="229" t="s">
        <v>93</v>
      </c>
      <c r="AY287" s="20" t="s">
        <v>241</v>
      </c>
      <c r="BE287" s="230">
        <f>IF(N287="základní",J287,0)</f>
        <v>0</v>
      </c>
      <c r="BF287" s="230">
        <f>IF(N287="snížená",J287,0)</f>
        <v>0</v>
      </c>
      <c r="BG287" s="230">
        <f>IF(N287="zákl. přenesená",J287,0)</f>
        <v>0</v>
      </c>
      <c r="BH287" s="230">
        <f>IF(N287="sníž. přenesená",J287,0)</f>
        <v>0</v>
      </c>
      <c r="BI287" s="230">
        <f>IF(N287="nulová",J287,0)</f>
        <v>0</v>
      </c>
      <c r="BJ287" s="20" t="s">
        <v>23</v>
      </c>
      <c r="BK287" s="230">
        <f>ROUND(I287*H287,2)</f>
        <v>0</v>
      </c>
      <c r="BL287" s="20" t="s">
        <v>248</v>
      </c>
      <c r="BM287" s="229" t="s">
        <v>12040</v>
      </c>
    </row>
    <row r="288" s="2" customFormat="1">
      <c r="A288" s="42"/>
      <c r="B288" s="43"/>
      <c r="C288" s="44"/>
      <c r="D288" s="231" t="s">
        <v>250</v>
      </c>
      <c r="E288" s="44"/>
      <c r="F288" s="232" t="s">
        <v>12041</v>
      </c>
      <c r="G288" s="44"/>
      <c r="H288" s="44"/>
      <c r="I288" s="233"/>
      <c r="J288" s="44"/>
      <c r="K288" s="44"/>
      <c r="L288" s="48"/>
      <c r="M288" s="234"/>
      <c r="N288" s="235"/>
      <c r="O288" s="88"/>
      <c r="P288" s="88"/>
      <c r="Q288" s="88"/>
      <c r="R288" s="88"/>
      <c r="S288" s="88"/>
      <c r="T288" s="89"/>
      <c r="U288" s="42"/>
      <c r="V288" s="42"/>
      <c r="W288" s="42"/>
      <c r="X288" s="42"/>
      <c r="Y288" s="42"/>
      <c r="Z288" s="42"/>
      <c r="AA288" s="42"/>
      <c r="AB288" s="42"/>
      <c r="AC288" s="42"/>
      <c r="AD288" s="42"/>
      <c r="AE288" s="42"/>
      <c r="AT288" s="20" t="s">
        <v>250</v>
      </c>
      <c r="AU288" s="20" t="s">
        <v>93</v>
      </c>
    </row>
    <row r="289" s="2" customFormat="1" ht="16.5" customHeight="1">
      <c r="A289" s="42"/>
      <c r="B289" s="43"/>
      <c r="C289" s="280" t="s">
        <v>887</v>
      </c>
      <c r="D289" s="280" t="s">
        <v>463</v>
      </c>
      <c r="E289" s="281" t="s">
        <v>12042</v>
      </c>
      <c r="F289" s="282" t="s">
        <v>12043</v>
      </c>
      <c r="G289" s="283" t="s">
        <v>561</v>
      </c>
      <c r="H289" s="284">
        <v>1</v>
      </c>
      <c r="I289" s="285"/>
      <c r="J289" s="286">
        <f>ROUND(I289*H289,2)</f>
        <v>0</v>
      </c>
      <c r="K289" s="282" t="s">
        <v>247</v>
      </c>
      <c r="L289" s="287"/>
      <c r="M289" s="288" t="s">
        <v>39</v>
      </c>
      <c r="N289" s="289" t="s">
        <v>56</v>
      </c>
      <c r="O289" s="88"/>
      <c r="P289" s="227">
        <f>O289*H289</f>
        <v>0</v>
      </c>
      <c r="Q289" s="227">
        <v>0.0030999999999999999</v>
      </c>
      <c r="R289" s="227">
        <f>Q289*H289</f>
        <v>0.0030999999999999999</v>
      </c>
      <c r="S289" s="227">
        <v>0</v>
      </c>
      <c r="T289" s="228">
        <f>S289*H289</f>
        <v>0</v>
      </c>
      <c r="U289" s="42"/>
      <c r="V289" s="42"/>
      <c r="W289" s="42"/>
      <c r="X289" s="42"/>
      <c r="Y289" s="42"/>
      <c r="Z289" s="42"/>
      <c r="AA289" s="42"/>
      <c r="AB289" s="42"/>
      <c r="AC289" s="42"/>
      <c r="AD289" s="42"/>
      <c r="AE289" s="42"/>
      <c r="AR289" s="229" t="s">
        <v>321</v>
      </c>
      <c r="AT289" s="229" t="s">
        <v>463</v>
      </c>
      <c r="AU289" s="229" t="s">
        <v>93</v>
      </c>
      <c r="AY289" s="20" t="s">
        <v>241</v>
      </c>
      <c r="BE289" s="230">
        <f>IF(N289="základní",J289,0)</f>
        <v>0</v>
      </c>
      <c r="BF289" s="230">
        <f>IF(N289="snížená",J289,0)</f>
        <v>0</v>
      </c>
      <c r="BG289" s="230">
        <f>IF(N289="zákl. přenesená",J289,0)</f>
        <v>0</v>
      </c>
      <c r="BH289" s="230">
        <f>IF(N289="sníž. přenesená",J289,0)</f>
        <v>0</v>
      </c>
      <c r="BI289" s="230">
        <f>IF(N289="nulová",J289,0)</f>
        <v>0</v>
      </c>
      <c r="BJ289" s="20" t="s">
        <v>23</v>
      </c>
      <c r="BK289" s="230">
        <f>ROUND(I289*H289,2)</f>
        <v>0</v>
      </c>
      <c r="BL289" s="20" t="s">
        <v>248</v>
      </c>
      <c r="BM289" s="229" t="s">
        <v>12044</v>
      </c>
    </row>
    <row r="290" s="2" customFormat="1" ht="24.15" customHeight="1">
      <c r="A290" s="42"/>
      <c r="B290" s="43"/>
      <c r="C290" s="218" t="s">
        <v>895</v>
      </c>
      <c r="D290" s="218" t="s">
        <v>243</v>
      </c>
      <c r="E290" s="219" t="s">
        <v>9648</v>
      </c>
      <c r="F290" s="220" t="s">
        <v>9649</v>
      </c>
      <c r="G290" s="221" t="s">
        <v>561</v>
      </c>
      <c r="H290" s="222">
        <v>6</v>
      </c>
      <c r="I290" s="223"/>
      <c r="J290" s="224">
        <f>ROUND(I290*H290,2)</f>
        <v>0</v>
      </c>
      <c r="K290" s="220" t="s">
        <v>247</v>
      </c>
      <c r="L290" s="48"/>
      <c r="M290" s="225" t="s">
        <v>39</v>
      </c>
      <c r="N290" s="226" t="s">
        <v>56</v>
      </c>
      <c r="O290" s="88"/>
      <c r="P290" s="227">
        <f>O290*H290</f>
        <v>0</v>
      </c>
      <c r="Q290" s="227">
        <v>0</v>
      </c>
      <c r="R290" s="227">
        <f>Q290*H290</f>
        <v>0</v>
      </c>
      <c r="S290" s="227">
        <v>0</v>
      </c>
      <c r="T290" s="228">
        <f>S290*H290</f>
        <v>0</v>
      </c>
      <c r="U290" s="42"/>
      <c r="V290" s="42"/>
      <c r="W290" s="42"/>
      <c r="X290" s="42"/>
      <c r="Y290" s="42"/>
      <c r="Z290" s="42"/>
      <c r="AA290" s="42"/>
      <c r="AB290" s="42"/>
      <c r="AC290" s="42"/>
      <c r="AD290" s="42"/>
      <c r="AE290" s="42"/>
      <c r="AR290" s="229" t="s">
        <v>248</v>
      </c>
      <c r="AT290" s="229" t="s">
        <v>243</v>
      </c>
      <c r="AU290" s="229" t="s">
        <v>93</v>
      </c>
      <c r="AY290" s="20" t="s">
        <v>241</v>
      </c>
      <c r="BE290" s="230">
        <f>IF(N290="základní",J290,0)</f>
        <v>0</v>
      </c>
      <c r="BF290" s="230">
        <f>IF(N290="snížená",J290,0)</f>
        <v>0</v>
      </c>
      <c r="BG290" s="230">
        <f>IF(N290="zákl. přenesená",J290,0)</f>
        <v>0</v>
      </c>
      <c r="BH290" s="230">
        <f>IF(N290="sníž. přenesená",J290,0)</f>
        <v>0</v>
      </c>
      <c r="BI290" s="230">
        <f>IF(N290="nulová",J290,0)</f>
        <v>0</v>
      </c>
      <c r="BJ290" s="20" t="s">
        <v>23</v>
      </c>
      <c r="BK290" s="230">
        <f>ROUND(I290*H290,2)</f>
        <v>0</v>
      </c>
      <c r="BL290" s="20" t="s">
        <v>248</v>
      </c>
      <c r="BM290" s="229" t="s">
        <v>12045</v>
      </c>
    </row>
    <row r="291" s="2" customFormat="1">
      <c r="A291" s="42"/>
      <c r="B291" s="43"/>
      <c r="C291" s="44"/>
      <c r="D291" s="231" t="s">
        <v>250</v>
      </c>
      <c r="E291" s="44"/>
      <c r="F291" s="232" t="s">
        <v>9651</v>
      </c>
      <c r="G291" s="44"/>
      <c r="H291" s="44"/>
      <c r="I291" s="233"/>
      <c r="J291" s="44"/>
      <c r="K291" s="44"/>
      <c r="L291" s="48"/>
      <c r="M291" s="234"/>
      <c r="N291" s="235"/>
      <c r="O291" s="88"/>
      <c r="P291" s="88"/>
      <c r="Q291" s="88"/>
      <c r="R291" s="88"/>
      <c r="S291" s="88"/>
      <c r="T291" s="89"/>
      <c r="U291" s="42"/>
      <c r="V291" s="42"/>
      <c r="W291" s="42"/>
      <c r="X291" s="42"/>
      <c r="Y291" s="42"/>
      <c r="Z291" s="42"/>
      <c r="AA291" s="42"/>
      <c r="AB291" s="42"/>
      <c r="AC291" s="42"/>
      <c r="AD291" s="42"/>
      <c r="AE291" s="42"/>
      <c r="AT291" s="20" t="s">
        <v>250</v>
      </c>
      <c r="AU291" s="20" t="s">
        <v>93</v>
      </c>
    </row>
    <row r="292" s="2" customFormat="1" ht="16.5" customHeight="1">
      <c r="A292" s="42"/>
      <c r="B292" s="43"/>
      <c r="C292" s="280" t="s">
        <v>903</v>
      </c>
      <c r="D292" s="280" t="s">
        <v>463</v>
      </c>
      <c r="E292" s="281" t="s">
        <v>12046</v>
      </c>
      <c r="F292" s="282" t="s">
        <v>12047</v>
      </c>
      <c r="G292" s="283" t="s">
        <v>561</v>
      </c>
      <c r="H292" s="284">
        <v>4</v>
      </c>
      <c r="I292" s="285"/>
      <c r="J292" s="286">
        <f>ROUND(I292*H292,2)</f>
        <v>0</v>
      </c>
      <c r="K292" s="282" t="s">
        <v>247</v>
      </c>
      <c r="L292" s="287"/>
      <c r="M292" s="288" t="s">
        <v>39</v>
      </c>
      <c r="N292" s="289" t="s">
        <v>56</v>
      </c>
      <c r="O292" s="88"/>
      <c r="P292" s="227">
        <f>O292*H292</f>
        <v>0</v>
      </c>
      <c r="Q292" s="227">
        <v>0.0016999999999999999</v>
      </c>
      <c r="R292" s="227">
        <f>Q292*H292</f>
        <v>0.0067999999999999996</v>
      </c>
      <c r="S292" s="227">
        <v>0</v>
      </c>
      <c r="T292" s="228">
        <f>S292*H292</f>
        <v>0</v>
      </c>
      <c r="U292" s="42"/>
      <c r="V292" s="42"/>
      <c r="W292" s="42"/>
      <c r="X292" s="42"/>
      <c r="Y292" s="42"/>
      <c r="Z292" s="42"/>
      <c r="AA292" s="42"/>
      <c r="AB292" s="42"/>
      <c r="AC292" s="42"/>
      <c r="AD292" s="42"/>
      <c r="AE292" s="42"/>
      <c r="AR292" s="229" t="s">
        <v>321</v>
      </c>
      <c r="AT292" s="229" t="s">
        <v>463</v>
      </c>
      <c r="AU292" s="229" t="s">
        <v>93</v>
      </c>
      <c r="AY292" s="20" t="s">
        <v>241</v>
      </c>
      <c r="BE292" s="230">
        <f>IF(N292="základní",J292,0)</f>
        <v>0</v>
      </c>
      <c r="BF292" s="230">
        <f>IF(N292="snížená",J292,0)</f>
        <v>0</v>
      </c>
      <c r="BG292" s="230">
        <f>IF(N292="zákl. přenesená",J292,0)</f>
        <v>0</v>
      </c>
      <c r="BH292" s="230">
        <f>IF(N292="sníž. přenesená",J292,0)</f>
        <v>0</v>
      </c>
      <c r="BI292" s="230">
        <f>IF(N292="nulová",J292,0)</f>
        <v>0</v>
      </c>
      <c r="BJ292" s="20" t="s">
        <v>23</v>
      </c>
      <c r="BK292" s="230">
        <f>ROUND(I292*H292,2)</f>
        <v>0</v>
      </c>
      <c r="BL292" s="20" t="s">
        <v>248</v>
      </c>
      <c r="BM292" s="229" t="s">
        <v>12048</v>
      </c>
    </row>
    <row r="293" s="2" customFormat="1" ht="16.5" customHeight="1">
      <c r="A293" s="42"/>
      <c r="B293" s="43"/>
      <c r="C293" s="280" t="s">
        <v>908</v>
      </c>
      <c r="D293" s="280" t="s">
        <v>463</v>
      </c>
      <c r="E293" s="281" t="s">
        <v>9652</v>
      </c>
      <c r="F293" s="282" t="s">
        <v>9653</v>
      </c>
      <c r="G293" s="283" t="s">
        <v>561</v>
      </c>
      <c r="H293" s="284">
        <v>2</v>
      </c>
      <c r="I293" s="285"/>
      <c r="J293" s="286">
        <f>ROUND(I293*H293,2)</f>
        <v>0</v>
      </c>
      <c r="K293" s="282" t="s">
        <v>247</v>
      </c>
      <c r="L293" s="287"/>
      <c r="M293" s="288" t="s">
        <v>39</v>
      </c>
      <c r="N293" s="289" t="s">
        <v>56</v>
      </c>
      <c r="O293" s="88"/>
      <c r="P293" s="227">
        <f>O293*H293</f>
        <v>0</v>
      </c>
      <c r="Q293" s="227">
        <v>0.0014599999999999999</v>
      </c>
      <c r="R293" s="227">
        <f>Q293*H293</f>
        <v>0.0029199999999999999</v>
      </c>
      <c r="S293" s="227">
        <v>0</v>
      </c>
      <c r="T293" s="228">
        <f>S293*H293</f>
        <v>0</v>
      </c>
      <c r="U293" s="42"/>
      <c r="V293" s="42"/>
      <c r="W293" s="42"/>
      <c r="X293" s="42"/>
      <c r="Y293" s="42"/>
      <c r="Z293" s="42"/>
      <c r="AA293" s="42"/>
      <c r="AB293" s="42"/>
      <c r="AC293" s="42"/>
      <c r="AD293" s="42"/>
      <c r="AE293" s="42"/>
      <c r="AR293" s="229" t="s">
        <v>321</v>
      </c>
      <c r="AT293" s="229" t="s">
        <v>463</v>
      </c>
      <c r="AU293" s="229" t="s">
        <v>93</v>
      </c>
      <c r="AY293" s="20" t="s">
        <v>241</v>
      </c>
      <c r="BE293" s="230">
        <f>IF(N293="základní",J293,0)</f>
        <v>0</v>
      </c>
      <c r="BF293" s="230">
        <f>IF(N293="snížená",J293,0)</f>
        <v>0</v>
      </c>
      <c r="BG293" s="230">
        <f>IF(N293="zákl. přenesená",J293,0)</f>
        <v>0</v>
      </c>
      <c r="BH293" s="230">
        <f>IF(N293="sníž. přenesená",J293,0)</f>
        <v>0</v>
      </c>
      <c r="BI293" s="230">
        <f>IF(N293="nulová",J293,0)</f>
        <v>0</v>
      </c>
      <c r="BJ293" s="20" t="s">
        <v>23</v>
      </c>
      <c r="BK293" s="230">
        <f>ROUND(I293*H293,2)</f>
        <v>0</v>
      </c>
      <c r="BL293" s="20" t="s">
        <v>248</v>
      </c>
      <c r="BM293" s="229" t="s">
        <v>12049</v>
      </c>
    </row>
    <row r="294" s="2" customFormat="1" ht="24.15" customHeight="1">
      <c r="A294" s="42"/>
      <c r="B294" s="43"/>
      <c r="C294" s="218" t="s">
        <v>921</v>
      </c>
      <c r="D294" s="218" t="s">
        <v>243</v>
      </c>
      <c r="E294" s="219" t="s">
        <v>12050</v>
      </c>
      <c r="F294" s="220" t="s">
        <v>12051</v>
      </c>
      <c r="G294" s="221" t="s">
        <v>561</v>
      </c>
      <c r="H294" s="222">
        <v>3</v>
      </c>
      <c r="I294" s="223"/>
      <c r="J294" s="224">
        <f>ROUND(I294*H294,2)</f>
        <v>0</v>
      </c>
      <c r="K294" s="220" t="s">
        <v>247</v>
      </c>
      <c r="L294" s="48"/>
      <c r="M294" s="225" t="s">
        <v>39</v>
      </c>
      <c r="N294" s="226" t="s">
        <v>56</v>
      </c>
      <c r="O294" s="88"/>
      <c r="P294" s="227">
        <f>O294*H294</f>
        <v>0</v>
      </c>
      <c r="Q294" s="227">
        <v>0</v>
      </c>
      <c r="R294" s="227">
        <f>Q294*H294</f>
        <v>0</v>
      </c>
      <c r="S294" s="227">
        <v>0</v>
      </c>
      <c r="T294" s="228">
        <f>S294*H294</f>
        <v>0</v>
      </c>
      <c r="U294" s="42"/>
      <c r="V294" s="42"/>
      <c r="W294" s="42"/>
      <c r="X294" s="42"/>
      <c r="Y294" s="42"/>
      <c r="Z294" s="42"/>
      <c r="AA294" s="42"/>
      <c r="AB294" s="42"/>
      <c r="AC294" s="42"/>
      <c r="AD294" s="42"/>
      <c r="AE294" s="42"/>
      <c r="AR294" s="229" t="s">
        <v>248</v>
      </c>
      <c r="AT294" s="229" t="s">
        <v>243</v>
      </c>
      <c r="AU294" s="229" t="s">
        <v>93</v>
      </c>
      <c r="AY294" s="20" t="s">
        <v>241</v>
      </c>
      <c r="BE294" s="230">
        <f>IF(N294="základní",J294,0)</f>
        <v>0</v>
      </c>
      <c r="BF294" s="230">
        <f>IF(N294="snížená",J294,0)</f>
        <v>0</v>
      </c>
      <c r="BG294" s="230">
        <f>IF(N294="zákl. přenesená",J294,0)</f>
        <v>0</v>
      </c>
      <c r="BH294" s="230">
        <f>IF(N294="sníž. přenesená",J294,0)</f>
        <v>0</v>
      </c>
      <c r="BI294" s="230">
        <f>IF(N294="nulová",J294,0)</f>
        <v>0</v>
      </c>
      <c r="BJ294" s="20" t="s">
        <v>23</v>
      </c>
      <c r="BK294" s="230">
        <f>ROUND(I294*H294,2)</f>
        <v>0</v>
      </c>
      <c r="BL294" s="20" t="s">
        <v>248</v>
      </c>
      <c r="BM294" s="229" t="s">
        <v>12052</v>
      </c>
    </row>
    <row r="295" s="2" customFormat="1">
      <c r="A295" s="42"/>
      <c r="B295" s="43"/>
      <c r="C295" s="44"/>
      <c r="D295" s="231" t="s">
        <v>250</v>
      </c>
      <c r="E295" s="44"/>
      <c r="F295" s="232" t="s">
        <v>12053</v>
      </c>
      <c r="G295" s="44"/>
      <c r="H295" s="44"/>
      <c r="I295" s="233"/>
      <c r="J295" s="44"/>
      <c r="K295" s="44"/>
      <c r="L295" s="48"/>
      <c r="M295" s="234"/>
      <c r="N295" s="235"/>
      <c r="O295" s="88"/>
      <c r="P295" s="88"/>
      <c r="Q295" s="88"/>
      <c r="R295" s="88"/>
      <c r="S295" s="88"/>
      <c r="T295" s="89"/>
      <c r="U295" s="42"/>
      <c r="V295" s="42"/>
      <c r="W295" s="42"/>
      <c r="X295" s="42"/>
      <c r="Y295" s="42"/>
      <c r="Z295" s="42"/>
      <c r="AA295" s="42"/>
      <c r="AB295" s="42"/>
      <c r="AC295" s="42"/>
      <c r="AD295" s="42"/>
      <c r="AE295" s="42"/>
      <c r="AT295" s="20" t="s">
        <v>250</v>
      </c>
      <c r="AU295" s="20" t="s">
        <v>93</v>
      </c>
    </row>
    <row r="296" s="2" customFormat="1" ht="16.5" customHeight="1">
      <c r="A296" s="42"/>
      <c r="B296" s="43"/>
      <c r="C296" s="280" t="s">
        <v>940</v>
      </c>
      <c r="D296" s="280" t="s">
        <v>463</v>
      </c>
      <c r="E296" s="281" t="s">
        <v>12054</v>
      </c>
      <c r="F296" s="282" t="s">
        <v>12055</v>
      </c>
      <c r="G296" s="283" t="s">
        <v>561</v>
      </c>
      <c r="H296" s="284">
        <v>3</v>
      </c>
      <c r="I296" s="285"/>
      <c r="J296" s="286">
        <f>ROUND(I296*H296,2)</f>
        <v>0</v>
      </c>
      <c r="K296" s="282" t="s">
        <v>1267</v>
      </c>
      <c r="L296" s="287"/>
      <c r="M296" s="288" t="s">
        <v>39</v>
      </c>
      <c r="N296" s="289" t="s">
        <v>56</v>
      </c>
      <c r="O296" s="88"/>
      <c r="P296" s="227">
        <f>O296*H296</f>
        <v>0</v>
      </c>
      <c r="Q296" s="227">
        <v>0.0047000000000000002</v>
      </c>
      <c r="R296" s="227">
        <f>Q296*H296</f>
        <v>0.014100000000000001</v>
      </c>
      <c r="S296" s="227">
        <v>0</v>
      </c>
      <c r="T296" s="228">
        <f>S296*H296</f>
        <v>0</v>
      </c>
      <c r="U296" s="42"/>
      <c r="V296" s="42"/>
      <c r="W296" s="42"/>
      <c r="X296" s="42"/>
      <c r="Y296" s="42"/>
      <c r="Z296" s="42"/>
      <c r="AA296" s="42"/>
      <c r="AB296" s="42"/>
      <c r="AC296" s="42"/>
      <c r="AD296" s="42"/>
      <c r="AE296" s="42"/>
      <c r="AR296" s="229" t="s">
        <v>321</v>
      </c>
      <c r="AT296" s="229" t="s">
        <v>463</v>
      </c>
      <c r="AU296" s="229" t="s">
        <v>93</v>
      </c>
      <c r="AY296" s="20" t="s">
        <v>241</v>
      </c>
      <c r="BE296" s="230">
        <f>IF(N296="základní",J296,0)</f>
        <v>0</v>
      </c>
      <c r="BF296" s="230">
        <f>IF(N296="snížená",J296,0)</f>
        <v>0</v>
      </c>
      <c r="BG296" s="230">
        <f>IF(N296="zákl. přenesená",J296,0)</f>
        <v>0</v>
      </c>
      <c r="BH296" s="230">
        <f>IF(N296="sníž. přenesená",J296,0)</f>
        <v>0</v>
      </c>
      <c r="BI296" s="230">
        <f>IF(N296="nulová",J296,0)</f>
        <v>0</v>
      </c>
      <c r="BJ296" s="20" t="s">
        <v>23</v>
      </c>
      <c r="BK296" s="230">
        <f>ROUND(I296*H296,2)</f>
        <v>0</v>
      </c>
      <c r="BL296" s="20" t="s">
        <v>248</v>
      </c>
      <c r="BM296" s="229" t="s">
        <v>12056</v>
      </c>
    </row>
    <row r="297" s="2" customFormat="1" ht="24.15" customHeight="1">
      <c r="A297" s="42"/>
      <c r="B297" s="43"/>
      <c r="C297" s="218" t="s">
        <v>947</v>
      </c>
      <c r="D297" s="218" t="s">
        <v>243</v>
      </c>
      <c r="E297" s="219" t="s">
        <v>12057</v>
      </c>
      <c r="F297" s="220" t="s">
        <v>12058</v>
      </c>
      <c r="G297" s="221" t="s">
        <v>561</v>
      </c>
      <c r="H297" s="222">
        <v>5</v>
      </c>
      <c r="I297" s="223"/>
      <c r="J297" s="224">
        <f>ROUND(I297*H297,2)</f>
        <v>0</v>
      </c>
      <c r="K297" s="220" t="s">
        <v>247</v>
      </c>
      <c r="L297" s="48"/>
      <c r="M297" s="225" t="s">
        <v>39</v>
      </c>
      <c r="N297" s="226" t="s">
        <v>56</v>
      </c>
      <c r="O297" s="88"/>
      <c r="P297" s="227">
        <f>O297*H297</f>
        <v>0</v>
      </c>
      <c r="Q297" s="227">
        <v>0</v>
      </c>
      <c r="R297" s="227">
        <f>Q297*H297</f>
        <v>0</v>
      </c>
      <c r="S297" s="227">
        <v>0</v>
      </c>
      <c r="T297" s="228">
        <f>S297*H297</f>
        <v>0</v>
      </c>
      <c r="U297" s="42"/>
      <c r="V297" s="42"/>
      <c r="W297" s="42"/>
      <c r="X297" s="42"/>
      <c r="Y297" s="42"/>
      <c r="Z297" s="42"/>
      <c r="AA297" s="42"/>
      <c r="AB297" s="42"/>
      <c r="AC297" s="42"/>
      <c r="AD297" s="42"/>
      <c r="AE297" s="42"/>
      <c r="AR297" s="229" t="s">
        <v>248</v>
      </c>
      <c r="AT297" s="229" t="s">
        <v>243</v>
      </c>
      <c r="AU297" s="229" t="s">
        <v>93</v>
      </c>
      <c r="AY297" s="20" t="s">
        <v>241</v>
      </c>
      <c r="BE297" s="230">
        <f>IF(N297="základní",J297,0)</f>
        <v>0</v>
      </c>
      <c r="BF297" s="230">
        <f>IF(N297="snížená",J297,0)</f>
        <v>0</v>
      </c>
      <c r="BG297" s="230">
        <f>IF(N297="zákl. přenesená",J297,0)</f>
        <v>0</v>
      </c>
      <c r="BH297" s="230">
        <f>IF(N297="sníž. přenesená",J297,0)</f>
        <v>0</v>
      </c>
      <c r="BI297" s="230">
        <f>IF(N297="nulová",J297,0)</f>
        <v>0</v>
      </c>
      <c r="BJ297" s="20" t="s">
        <v>23</v>
      </c>
      <c r="BK297" s="230">
        <f>ROUND(I297*H297,2)</f>
        <v>0</v>
      </c>
      <c r="BL297" s="20" t="s">
        <v>248</v>
      </c>
      <c r="BM297" s="229" t="s">
        <v>12059</v>
      </c>
    </row>
    <row r="298" s="2" customFormat="1">
      <c r="A298" s="42"/>
      <c r="B298" s="43"/>
      <c r="C298" s="44"/>
      <c r="D298" s="231" t="s">
        <v>250</v>
      </c>
      <c r="E298" s="44"/>
      <c r="F298" s="232" t="s">
        <v>12060</v>
      </c>
      <c r="G298" s="44"/>
      <c r="H298" s="44"/>
      <c r="I298" s="233"/>
      <c r="J298" s="44"/>
      <c r="K298" s="44"/>
      <c r="L298" s="48"/>
      <c r="M298" s="234"/>
      <c r="N298" s="235"/>
      <c r="O298" s="88"/>
      <c r="P298" s="88"/>
      <c r="Q298" s="88"/>
      <c r="R298" s="88"/>
      <c r="S298" s="88"/>
      <c r="T298" s="89"/>
      <c r="U298" s="42"/>
      <c r="V298" s="42"/>
      <c r="W298" s="42"/>
      <c r="X298" s="42"/>
      <c r="Y298" s="42"/>
      <c r="Z298" s="42"/>
      <c r="AA298" s="42"/>
      <c r="AB298" s="42"/>
      <c r="AC298" s="42"/>
      <c r="AD298" s="42"/>
      <c r="AE298" s="42"/>
      <c r="AT298" s="20" t="s">
        <v>250</v>
      </c>
      <c r="AU298" s="20" t="s">
        <v>93</v>
      </c>
    </row>
    <row r="299" s="2" customFormat="1" ht="16.5" customHeight="1">
      <c r="A299" s="42"/>
      <c r="B299" s="43"/>
      <c r="C299" s="280" t="s">
        <v>967</v>
      </c>
      <c r="D299" s="280" t="s">
        <v>463</v>
      </c>
      <c r="E299" s="281" t="s">
        <v>12061</v>
      </c>
      <c r="F299" s="282" t="s">
        <v>12062</v>
      </c>
      <c r="G299" s="283" t="s">
        <v>561</v>
      </c>
      <c r="H299" s="284">
        <v>4</v>
      </c>
      <c r="I299" s="285"/>
      <c r="J299" s="286">
        <f>ROUND(I299*H299,2)</f>
        <v>0</v>
      </c>
      <c r="K299" s="282" t="s">
        <v>247</v>
      </c>
      <c r="L299" s="287"/>
      <c r="M299" s="288" t="s">
        <v>39</v>
      </c>
      <c r="N299" s="289" t="s">
        <v>56</v>
      </c>
      <c r="O299" s="88"/>
      <c r="P299" s="227">
        <f>O299*H299</f>
        <v>0</v>
      </c>
      <c r="Q299" s="227">
        <v>0.002</v>
      </c>
      <c r="R299" s="227">
        <f>Q299*H299</f>
        <v>0.0080000000000000002</v>
      </c>
      <c r="S299" s="227">
        <v>0</v>
      </c>
      <c r="T299" s="228">
        <f>S299*H299</f>
        <v>0</v>
      </c>
      <c r="U299" s="42"/>
      <c r="V299" s="42"/>
      <c r="W299" s="42"/>
      <c r="X299" s="42"/>
      <c r="Y299" s="42"/>
      <c r="Z299" s="42"/>
      <c r="AA299" s="42"/>
      <c r="AB299" s="42"/>
      <c r="AC299" s="42"/>
      <c r="AD299" s="42"/>
      <c r="AE299" s="42"/>
      <c r="AR299" s="229" t="s">
        <v>321</v>
      </c>
      <c r="AT299" s="229" t="s">
        <v>463</v>
      </c>
      <c r="AU299" s="229" t="s">
        <v>93</v>
      </c>
      <c r="AY299" s="20" t="s">
        <v>241</v>
      </c>
      <c r="BE299" s="230">
        <f>IF(N299="základní",J299,0)</f>
        <v>0</v>
      </c>
      <c r="BF299" s="230">
        <f>IF(N299="snížená",J299,0)</f>
        <v>0</v>
      </c>
      <c r="BG299" s="230">
        <f>IF(N299="zákl. přenesená",J299,0)</f>
        <v>0</v>
      </c>
      <c r="BH299" s="230">
        <f>IF(N299="sníž. přenesená",J299,0)</f>
        <v>0</v>
      </c>
      <c r="BI299" s="230">
        <f>IF(N299="nulová",J299,0)</f>
        <v>0</v>
      </c>
      <c r="BJ299" s="20" t="s">
        <v>23</v>
      </c>
      <c r="BK299" s="230">
        <f>ROUND(I299*H299,2)</f>
        <v>0</v>
      </c>
      <c r="BL299" s="20" t="s">
        <v>248</v>
      </c>
      <c r="BM299" s="229" t="s">
        <v>12063</v>
      </c>
    </row>
    <row r="300" s="2" customFormat="1" ht="16.5" customHeight="1">
      <c r="A300" s="42"/>
      <c r="B300" s="43"/>
      <c r="C300" s="280" t="s">
        <v>973</v>
      </c>
      <c r="D300" s="280" t="s">
        <v>463</v>
      </c>
      <c r="E300" s="281" t="s">
        <v>12064</v>
      </c>
      <c r="F300" s="282" t="s">
        <v>12065</v>
      </c>
      <c r="G300" s="283" t="s">
        <v>561</v>
      </c>
      <c r="H300" s="284">
        <v>1</v>
      </c>
      <c r="I300" s="285"/>
      <c r="J300" s="286">
        <f>ROUND(I300*H300,2)</f>
        <v>0</v>
      </c>
      <c r="K300" s="282" t="s">
        <v>1267</v>
      </c>
      <c r="L300" s="287"/>
      <c r="M300" s="288" t="s">
        <v>39</v>
      </c>
      <c r="N300" s="289" t="s">
        <v>56</v>
      </c>
      <c r="O300" s="88"/>
      <c r="P300" s="227">
        <f>O300*H300</f>
        <v>0</v>
      </c>
      <c r="Q300" s="227">
        <v>0.00080000000000000004</v>
      </c>
      <c r="R300" s="227">
        <f>Q300*H300</f>
        <v>0.00080000000000000004</v>
      </c>
      <c r="S300" s="227">
        <v>0</v>
      </c>
      <c r="T300" s="228">
        <f>S300*H300</f>
        <v>0</v>
      </c>
      <c r="U300" s="42"/>
      <c r="V300" s="42"/>
      <c r="W300" s="42"/>
      <c r="X300" s="42"/>
      <c r="Y300" s="42"/>
      <c r="Z300" s="42"/>
      <c r="AA300" s="42"/>
      <c r="AB300" s="42"/>
      <c r="AC300" s="42"/>
      <c r="AD300" s="42"/>
      <c r="AE300" s="42"/>
      <c r="AR300" s="229" t="s">
        <v>321</v>
      </c>
      <c r="AT300" s="229" t="s">
        <v>463</v>
      </c>
      <c r="AU300" s="229" t="s">
        <v>93</v>
      </c>
      <c r="AY300" s="20" t="s">
        <v>241</v>
      </c>
      <c r="BE300" s="230">
        <f>IF(N300="základní",J300,0)</f>
        <v>0</v>
      </c>
      <c r="BF300" s="230">
        <f>IF(N300="snížená",J300,0)</f>
        <v>0</v>
      </c>
      <c r="BG300" s="230">
        <f>IF(N300="zákl. přenesená",J300,0)</f>
        <v>0</v>
      </c>
      <c r="BH300" s="230">
        <f>IF(N300="sníž. přenesená",J300,0)</f>
        <v>0</v>
      </c>
      <c r="BI300" s="230">
        <f>IF(N300="nulová",J300,0)</f>
        <v>0</v>
      </c>
      <c r="BJ300" s="20" t="s">
        <v>23</v>
      </c>
      <c r="BK300" s="230">
        <f>ROUND(I300*H300,2)</f>
        <v>0</v>
      </c>
      <c r="BL300" s="20" t="s">
        <v>248</v>
      </c>
      <c r="BM300" s="229" t="s">
        <v>12066</v>
      </c>
    </row>
    <row r="301" s="2" customFormat="1" ht="21.75" customHeight="1">
      <c r="A301" s="42"/>
      <c r="B301" s="43"/>
      <c r="C301" s="218" t="s">
        <v>981</v>
      </c>
      <c r="D301" s="218" t="s">
        <v>243</v>
      </c>
      <c r="E301" s="219" t="s">
        <v>12067</v>
      </c>
      <c r="F301" s="220" t="s">
        <v>12068</v>
      </c>
      <c r="G301" s="221" t="s">
        <v>246</v>
      </c>
      <c r="H301" s="222">
        <v>6.2039999999999997</v>
      </c>
      <c r="I301" s="223"/>
      <c r="J301" s="224">
        <f>ROUND(I301*H301,2)</f>
        <v>0</v>
      </c>
      <c r="K301" s="220" t="s">
        <v>247</v>
      </c>
      <c r="L301" s="48"/>
      <c r="M301" s="225" t="s">
        <v>39</v>
      </c>
      <c r="N301" s="226" t="s">
        <v>56</v>
      </c>
      <c r="O301" s="88"/>
      <c r="P301" s="227">
        <f>O301*H301</f>
        <v>0</v>
      </c>
      <c r="Q301" s="227">
        <v>0</v>
      </c>
      <c r="R301" s="227">
        <f>Q301*H301</f>
        <v>0</v>
      </c>
      <c r="S301" s="227">
        <v>0.59999999999999998</v>
      </c>
      <c r="T301" s="228">
        <f>S301*H301</f>
        <v>3.7223999999999995</v>
      </c>
      <c r="U301" s="42"/>
      <c r="V301" s="42"/>
      <c r="W301" s="42"/>
      <c r="X301" s="42"/>
      <c r="Y301" s="42"/>
      <c r="Z301" s="42"/>
      <c r="AA301" s="42"/>
      <c r="AB301" s="42"/>
      <c r="AC301" s="42"/>
      <c r="AD301" s="42"/>
      <c r="AE301" s="42"/>
      <c r="AR301" s="229" t="s">
        <v>248</v>
      </c>
      <c r="AT301" s="229" t="s">
        <v>243</v>
      </c>
      <c r="AU301" s="229" t="s">
        <v>93</v>
      </c>
      <c r="AY301" s="20" t="s">
        <v>241</v>
      </c>
      <c r="BE301" s="230">
        <f>IF(N301="základní",J301,0)</f>
        <v>0</v>
      </c>
      <c r="BF301" s="230">
        <f>IF(N301="snížená",J301,0)</f>
        <v>0</v>
      </c>
      <c r="BG301" s="230">
        <f>IF(N301="zákl. přenesená",J301,0)</f>
        <v>0</v>
      </c>
      <c r="BH301" s="230">
        <f>IF(N301="sníž. přenesená",J301,0)</f>
        <v>0</v>
      </c>
      <c r="BI301" s="230">
        <f>IF(N301="nulová",J301,0)</f>
        <v>0</v>
      </c>
      <c r="BJ301" s="20" t="s">
        <v>23</v>
      </c>
      <c r="BK301" s="230">
        <f>ROUND(I301*H301,2)</f>
        <v>0</v>
      </c>
      <c r="BL301" s="20" t="s">
        <v>248</v>
      </c>
      <c r="BM301" s="229" t="s">
        <v>12069</v>
      </c>
    </row>
    <row r="302" s="2" customFormat="1">
      <c r="A302" s="42"/>
      <c r="B302" s="43"/>
      <c r="C302" s="44"/>
      <c r="D302" s="231" t="s">
        <v>250</v>
      </c>
      <c r="E302" s="44"/>
      <c r="F302" s="232" t="s">
        <v>12070</v>
      </c>
      <c r="G302" s="44"/>
      <c r="H302" s="44"/>
      <c r="I302" s="233"/>
      <c r="J302" s="44"/>
      <c r="K302" s="44"/>
      <c r="L302" s="48"/>
      <c r="M302" s="234"/>
      <c r="N302" s="235"/>
      <c r="O302" s="88"/>
      <c r="P302" s="88"/>
      <c r="Q302" s="88"/>
      <c r="R302" s="88"/>
      <c r="S302" s="88"/>
      <c r="T302" s="89"/>
      <c r="U302" s="42"/>
      <c r="V302" s="42"/>
      <c r="W302" s="42"/>
      <c r="X302" s="42"/>
      <c r="Y302" s="42"/>
      <c r="Z302" s="42"/>
      <c r="AA302" s="42"/>
      <c r="AB302" s="42"/>
      <c r="AC302" s="42"/>
      <c r="AD302" s="42"/>
      <c r="AE302" s="42"/>
      <c r="AT302" s="20" t="s">
        <v>250</v>
      </c>
      <c r="AU302" s="20" t="s">
        <v>93</v>
      </c>
    </row>
    <row r="303" s="13" customFormat="1">
      <c r="A303" s="13"/>
      <c r="B303" s="236"/>
      <c r="C303" s="237"/>
      <c r="D303" s="238" t="s">
        <v>252</v>
      </c>
      <c r="E303" s="239" t="s">
        <v>39</v>
      </c>
      <c r="F303" s="240" t="s">
        <v>12071</v>
      </c>
      <c r="G303" s="237"/>
      <c r="H303" s="239" t="s">
        <v>39</v>
      </c>
      <c r="I303" s="241"/>
      <c r="J303" s="237"/>
      <c r="K303" s="237"/>
      <c r="L303" s="242"/>
      <c r="M303" s="243"/>
      <c r="N303" s="244"/>
      <c r="O303" s="244"/>
      <c r="P303" s="244"/>
      <c r="Q303" s="244"/>
      <c r="R303" s="244"/>
      <c r="S303" s="244"/>
      <c r="T303" s="245"/>
      <c r="U303" s="13"/>
      <c r="V303" s="13"/>
      <c r="W303" s="13"/>
      <c r="X303" s="13"/>
      <c r="Y303" s="13"/>
      <c r="Z303" s="13"/>
      <c r="AA303" s="13"/>
      <c r="AB303" s="13"/>
      <c r="AC303" s="13"/>
      <c r="AD303" s="13"/>
      <c r="AE303" s="13"/>
      <c r="AT303" s="246" t="s">
        <v>252</v>
      </c>
      <c r="AU303" s="246" t="s">
        <v>93</v>
      </c>
      <c r="AV303" s="13" t="s">
        <v>23</v>
      </c>
      <c r="AW303" s="13" t="s">
        <v>46</v>
      </c>
      <c r="AX303" s="13" t="s">
        <v>85</v>
      </c>
      <c r="AY303" s="246" t="s">
        <v>241</v>
      </c>
    </row>
    <row r="304" s="14" customFormat="1">
      <c r="A304" s="14"/>
      <c r="B304" s="247"/>
      <c r="C304" s="248"/>
      <c r="D304" s="238" t="s">
        <v>252</v>
      </c>
      <c r="E304" s="249" t="s">
        <v>39</v>
      </c>
      <c r="F304" s="250" t="s">
        <v>12072</v>
      </c>
      <c r="G304" s="248"/>
      <c r="H304" s="251">
        <v>1.8060000000000001</v>
      </c>
      <c r="I304" s="252"/>
      <c r="J304" s="248"/>
      <c r="K304" s="248"/>
      <c r="L304" s="253"/>
      <c r="M304" s="254"/>
      <c r="N304" s="255"/>
      <c r="O304" s="255"/>
      <c r="P304" s="255"/>
      <c r="Q304" s="255"/>
      <c r="R304" s="255"/>
      <c r="S304" s="255"/>
      <c r="T304" s="256"/>
      <c r="U304" s="14"/>
      <c r="V304" s="14"/>
      <c r="W304" s="14"/>
      <c r="X304" s="14"/>
      <c r="Y304" s="14"/>
      <c r="Z304" s="14"/>
      <c r="AA304" s="14"/>
      <c r="AB304" s="14"/>
      <c r="AC304" s="14"/>
      <c r="AD304" s="14"/>
      <c r="AE304" s="14"/>
      <c r="AT304" s="257" t="s">
        <v>252</v>
      </c>
      <c r="AU304" s="257" t="s">
        <v>93</v>
      </c>
      <c r="AV304" s="14" t="s">
        <v>93</v>
      </c>
      <c r="AW304" s="14" t="s">
        <v>46</v>
      </c>
      <c r="AX304" s="14" t="s">
        <v>85</v>
      </c>
      <c r="AY304" s="257" t="s">
        <v>241</v>
      </c>
    </row>
    <row r="305" s="14" customFormat="1">
      <c r="A305" s="14"/>
      <c r="B305" s="247"/>
      <c r="C305" s="248"/>
      <c r="D305" s="238" t="s">
        <v>252</v>
      </c>
      <c r="E305" s="249" t="s">
        <v>39</v>
      </c>
      <c r="F305" s="250" t="s">
        <v>12073</v>
      </c>
      <c r="G305" s="248"/>
      <c r="H305" s="251">
        <v>2.1989999999999998</v>
      </c>
      <c r="I305" s="252"/>
      <c r="J305" s="248"/>
      <c r="K305" s="248"/>
      <c r="L305" s="253"/>
      <c r="M305" s="254"/>
      <c r="N305" s="255"/>
      <c r="O305" s="255"/>
      <c r="P305" s="255"/>
      <c r="Q305" s="255"/>
      <c r="R305" s="255"/>
      <c r="S305" s="255"/>
      <c r="T305" s="256"/>
      <c r="U305" s="14"/>
      <c r="V305" s="14"/>
      <c r="W305" s="14"/>
      <c r="X305" s="14"/>
      <c r="Y305" s="14"/>
      <c r="Z305" s="14"/>
      <c r="AA305" s="14"/>
      <c r="AB305" s="14"/>
      <c r="AC305" s="14"/>
      <c r="AD305" s="14"/>
      <c r="AE305" s="14"/>
      <c r="AT305" s="257" t="s">
        <v>252</v>
      </c>
      <c r="AU305" s="257" t="s">
        <v>93</v>
      </c>
      <c r="AV305" s="14" t="s">
        <v>93</v>
      </c>
      <c r="AW305" s="14" t="s">
        <v>46</v>
      </c>
      <c r="AX305" s="14" t="s">
        <v>85</v>
      </c>
      <c r="AY305" s="257" t="s">
        <v>241</v>
      </c>
    </row>
    <row r="306" s="14" customFormat="1">
      <c r="A306" s="14"/>
      <c r="B306" s="247"/>
      <c r="C306" s="248"/>
      <c r="D306" s="238" t="s">
        <v>252</v>
      </c>
      <c r="E306" s="249" t="s">
        <v>39</v>
      </c>
      <c r="F306" s="250" t="s">
        <v>12073</v>
      </c>
      <c r="G306" s="248"/>
      <c r="H306" s="251">
        <v>2.1989999999999998</v>
      </c>
      <c r="I306" s="252"/>
      <c r="J306" s="248"/>
      <c r="K306" s="248"/>
      <c r="L306" s="253"/>
      <c r="M306" s="254"/>
      <c r="N306" s="255"/>
      <c r="O306" s="255"/>
      <c r="P306" s="255"/>
      <c r="Q306" s="255"/>
      <c r="R306" s="255"/>
      <c r="S306" s="255"/>
      <c r="T306" s="256"/>
      <c r="U306" s="14"/>
      <c r="V306" s="14"/>
      <c r="W306" s="14"/>
      <c r="X306" s="14"/>
      <c r="Y306" s="14"/>
      <c r="Z306" s="14"/>
      <c r="AA306" s="14"/>
      <c r="AB306" s="14"/>
      <c r="AC306" s="14"/>
      <c r="AD306" s="14"/>
      <c r="AE306" s="14"/>
      <c r="AT306" s="257" t="s">
        <v>252</v>
      </c>
      <c r="AU306" s="257" t="s">
        <v>93</v>
      </c>
      <c r="AV306" s="14" t="s">
        <v>93</v>
      </c>
      <c r="AW306" s="14" t="s">
        <v>46</v>
      </c>
      <c r="AX306" s="14" t="s">
        <v>85</v>
      </c>
      <c r="AY306" s="257" t="s">
        <v>241</v>
      </c>
    </row>
    <row r="307" s="15" customFormat="1">
      <c r="A307" s="15"/>
      <c r="B307" s="258"/>
      <c r="C307" s="259"/>
      <c r="D307" s="238" t="s">
        <v>252</v>
      </c>
      <c r="E307" s="260" t="s">
        <v>39</v>
      </c>
      <c r="F307" s="261" t="s">
        <v>274</v>
      </c>
      <c r="G307" s="259"/>
      <c r="H307" s="262">
        <v>6.2039999999999997</v>
      </c>
      <c r="I307" s="263"/>
      <c r="J307" s="259"/>
      <c r="K307" s="259"/>
      <c r="L307" s="264"/>
      <c r="M307" s="265"/>
      <c r="N307" s="266"/>
      <c r="O307" s="266"/>
      <c r="P307" s="266"/>
      <c r="Q307" s="266"/>
      <c r="R307" s="266"/>
      <c r="S307" s="266"/>
      <c r="T307" s="267"/>
      <c r="U307" s="15"/>
      <c r="V307" s="15"/>
      <c r="W307" s="15"/>
      <c r="X307" s="15"/>
      <c r="Y307" s="15"/>
      <c r="Z307" s="15"/>
      <c r="AA307" s="15"/>
      <c r="AB307" s="15"/>
      <c r="AC307" s="15"/>
      <c r="AD307" s="15"/>
      <c r="AE307" s="15"/>
      <c r="AT307" s="268" t="s">
        <v>252</v>
      </c>
      <c r="AU307" s="268" t="s">
        <v>93</v>
      </c>
      <c r="AV307" s="15" t="s">
        <v>248</v>
      </c>
      <c r="AW307" s="15" t="s">
        <v>46</v>
      </c>
      <c r="AX307" s="15" t="s">
        <v>23</v>
      </c>
      <c r="AY307" s="268" t="s">
        <v>241</v>
      </c>
    </row>
    <row r="308" s="2" customFormat="1" ht="16.5" customHeight="1">
      <c r="A308" s="42"/>
      <c r="B308" s="43"/>
      <c r="C308" s="218" t="s">
        <v>986</v>
      </c>
      <c r="D308" s="218" t="s">
        <v>243</v>
      </c>
      <c r="E308" s="219" t="s">
        <v>9222</v>
      </c>
      <c r="F308" s="220" t="s">
        <v>9223</v>
      </c>
      <c r="G308" s="221" t="s">
        <v>515</v>
      </c>
      <c r="H308" s="222">
        <v>46.313000000000002</v>
      </c>
      <c r="I308" s="223"/>
      <c r="J308" s="224">
        <f>ROUND(I308*H308,2)</f>
        <v>0</v>
      </c>
      <c r="K308" s="220" t="s">
        <v>247</v>
      </c>
      <c r="L308" s="48"/>
      <c r="M308" s="225" t="s">
        <v>39</v>
      </c>
      <c r="N308" s="226" t="s">
        <v>56</v>
      </c>
      <c r="O308" s="88"/>
      <c r="P308" s="227">
        <f>O308*H308</f>
        <v>0</v>
      </c>
      <c r="Q308" s="227">
        <v>0</v>
      </c>
      <c r="R308" s="227">
        <f>Q308*H308</f>
        <v>0</v>
      </c>
      <c r="S308" s="227">
        <v>0</v>
      </c>
      <c r="T308" s="228">
        <f>S308*H308</f>
        <v>0</v>
      </c>
      <c r="U308" s="42"/>
      <c r="V308" s="42"/>
      <c r="W308" s="42"/>
      <c r="X308" s="42"/>
      <c r="Y308" s="42"/>
      <c r="Z308" s="42"/>
      <c r="AA308" s="42"/>
      <c r="AB308" s="42"/>
      <c r="AC308" s="42"/>
      <c r="AD308" s="42"/>
      <c r="AE308" s="42"/>
      <c r="AR308" s="229" t="s">
        <v>248</v>
      </c>
      <c r="AT308" s="229" t="s">
        <v>243</v>
      </c>
      <c r="AU308" s="229" t="s">
        <v>93</v>
      </c>
      <c r="AY308" s="20" t="s">
        <v>241</v>
      </c>
      <c r="BE308" s="230">
        <f>IF(N308="základní",J308,0)</f>
        <v>0</v>
      </c>
      <c r="BF308" s="230">
        <f>IF(N308="snížená",J308,0)</f>
        <v>0</v>
      </c>
      <c r="BG308" s="230">
        <f>IF(N308="zákl. přenesená",J308,0)</f>
        <v>0</v>
      </c>
      <c r="BH308" s="230">
        <f>IF(N308="sníž. přenesená",J308,0)</f>
        <v>0</v>
      </c>
      <c r="BI308" s="230">
        <f>IF(N308="nulová",J308,0)</f>
        <v>0</v>
      </c>
      <c r="BJ308" s="20" t="s">
        <v>23</v>
      </c>
      <c r="BK308" s="230">
        <f>ROUND(I308*H308,2)</f>
        <v>0</v>
      </c>
      <c r="BL308" s="20" t="s">
        <v>248</v>
      </c>
      <c r="BM308" s="229" t="s">
        <v>12074</v>
      </c>
    </row>
    <row r="309" s="2" customFormat="1">
      <c r="A309" s="42"/>
      <c r="B309" s="43"/>
      <c r="C309" s="44"/>
      <c r="D309" s="231" t="s">
        <v>250</v>
      </c>
      <c r="E309" s="44"/>
      <c r="F309" s="232" t="s">
        <v>9225</v>
      </c>
      <c r="G309" s="44"/>
      <c r="H309" s="44"/>
      <c r="I309" s="233"/>
      <c r="J309" s="44"/>
      <c r="K309" s="44"/>
      <c r="L309" s="48"/>
      <c r="M309" s="234"/>
      <c r="N309" s="235"/>
      <c r="O309" s="88"/>
      <c r="P309" s="88"/>
      <c r="Q309" s="88"/>
      <c r="R309" s="88"/>
      <c r="S309" s="88"/>
      <c r="T309" s="89"/>
      <c r="U309" s="42"/>
      <c r="V309" s="42"/>
      <c r="W309" s="42"/>
      <c r="X309" s="42"/>
      <c r="Y309" s="42"/>
      <c r="Z309" s="42"/>
      <c r="AA309" s="42"/>
      <c r="AB309" s="42"/>
      <c r="AC309" s="42"/>
      <c r="AD309" s="42"/>
      <c r="AE309" s="42"/>
      <c r="AT309" s="20" t="s">
        <v>250</v>
      </c>
      <c r="AU309" s="20" t="s">
        <v>93</v>
      </c>
    </row>
    <row r="310" s="14" customFormat="1">
      <c r="A310" s="14"/>
      <c r="B310" s="247"/>
      <c r="C310" s="248"/>
      <c r="D310" s="238" t="s">
        <v>252</v>
      </c>
      <c r="E310" s="249" t="s">
        <v>39</v>
      </c>
      <c r="F310" s="250" t="s">
        <v>12075</v>
      </c>
      <c r="G310" s="248"/>
      <c r="H310" s="251">
        <v>46.313000000000002</v>
      </c>
      <c r="I310" s="252"/>
      <c r="J310" s="248"/>
      <c r="K310" s="248"/>
      <c r="L310" s="253"/>
      <c r="M310" s="254"/>
      <c r="N310" s="255"/>
      <c r="O310" s="255"/>
      <c r="P310" s="255"/>
      <c r="Q310" s="255"/>
      <c r="R310" s="255"/>
      <c r="S310" s="255"/>
      <c r="T310" s="256"/>
      <c r="U310" s="14"/>
      <c r="V310" s="14"/>
      <c r="W310" s="14"/>
      <c r="X310" s="14"/>
      <c r="Y310" s="14"/>
      <c r="Z310" s="14"/>
      <c r="AA310" s="14"/>
      <c r="AB310" s="14"/>
      <c r="AC310" s="14"/>
      <c r="AD310" s="14"/>
      <c r="AE310" s="14"/>
      <c r="AT310" s="257" t="s">
        <v>252</v>
      </c>
      <c r="AU310" s="257" t="s">
        <v>93</v>
      </c>
      <c r="AV310" s="14" t="s">
        <v>93</v>
      </c>
      <c r="AW310" s="14" t="s">
        <v>46</v>
      </c>
      <c r="AX310" s="14" t="s">
        <v>23</v>
      </c>
      <c r="AY310" s="257" t="s">
        <v>241</v>
      </c>
    </row>
    <row r="311" s="2" customFormat="1" ht="16.5" customHeight="1">
      <c r="A311" s="42"/>
      <c r="B311" s="43"/>
      <c r="C311" s="218" t="s">
        <v>994</v>
      </c>
      <c r="D311" s="218" t="s">
        <v>243</v>
      </c>
      <c r="E311" s="219" t="s">
        <v>9231</v>
      </c>
      <c r="F311" s="220" t="s">
        <v>9232</v>
      </c>
      <c r="G311" s="221" t="s">
        <v>561</v>
      </c>
      <c r="H311" s="222">
        <v>5</v>
      </c>
      <c r="I311" s="223"/>
      <c r="J311" s="224">
        <f>ROUND(I311*H311,2)</f>
        <v>0</v>
      </c>
      <c r="K311" s="220" t="s">
        <v>247</v>
      </c>
      <c r="L311" s="48"/>
      <c r="M311" s="225" t="s">
        <v>39</v>
      </c>
      <c r="N311" s="226" t="s">
        <v>56</v>
      </c>
      <c r="O311" s="88"/>
      <c r="P311" s="227">
        <f>O311*H311</f>
        <v>0</v>
      </c>
      <c r="Q311" s="227">
        <v>0.45937</v>
      </c>
      <c r="R311" s="227">
        <f>Q311*H311</f>
        <v>2.2968500000000001</v>
      </c>
      <c r="S311" s="227">
        <v>0</v>
      </c>
      <c r="T311" s="228">
        <f>S311*H311</f>
        <v>0</v>
      </c>
      <c r="U311" s="42"/>
      <c r="V311" s="42"/>
      <c r="W311" s="42"/>
      <c r="X311" s="42"/>
      <c r="Y311" s="42"/>
      <c r="Z311" s="42"/>
      <c r="AA311" s="42"/>
      <c r="AB311" s="42"/>
      <c r="AC311" s="42"/>
      <c r="AD311" s="42"/>
      <c r="AE311" s="42"/>
      <c r="AR311" s="229" t="s">
        <v>248</v>
      </c>
      <c r="AT311" s="229" t="s">
        <v>243</v>
      </c>
      <c r="AU311" s="229" t="s">
        <v>93</v>
      </c>
      <c r="AY311" s="20" t="s">
        <v>241</v>
      </c>
      <c r="BE311" s="230">
        <f>IF(N311="základní",J311,0)</f>
        <v>0</v>
      </c>
      <c r="BF311" s="230">
        <f>IF(N311="snížená",J311,0)</f>
        <v>0</v>
      </c>
      <c r="BG311" s="230">
        <f>IF(N311="zákl. přenesená",J311,0)</f>
        <v>0</v>
      </c>
      <c r="BH311" s="230">
        <f>IF(N311="sníž. přenesená",J311,0)</f>
        <v>0</v>
      </c>
      <c r="BI311" s="230">
        <f>IF(N311="nulová",J311,0)</f>
        <v>0</v>
      </c>
      <c r="BJ311" s="20" t="s">
        <v>23</v>
      </c>
      <c r="BK311" s="230">
        <f>ROUND(I311*H311,2)</f>
        <v>0</v>
      </c>
      <c r="BL311" s="20" t="s">
        <v>248</v>
      </c>
      <c r="BM311" s="229" t="s">
        <v>12076</v>
      </c>
    </row>
    <row r="312" s="2" customFormat="1">
      <c r="A312" s="42"/>
      <c r="B312" s="43"/>
      <c r="C312" s="44"/>
      <c r="D312" s="231" t="s">
        <v>250</v>
      </c>
      <c r="E312" s="44"/>
      <c r="F312" s="232" t="s">
        <v>9234</v>
      </c>
      <c r="G312" s="44"/>
      <c r="H312" s="44"/>
      <c r="I312" s="233"/>
      <c r="J312" s="44"/>
      <c r="K312" s="44"/>
      <c r="L312" s="48"/>
      <c r="M312" s="234"/>
      <c r="N312" s="235"/>
      <c r="O312" s="88"/>
      <c r="P312" s="88"/>
      <c r="Q312" s="88"/>
      <c r="R312" s="88"/>
      <c r="S312" s="88"/>
      <c r="T312" s="89"/>
      <c r="U312" s="42"/>
      <c r="V312" s="42"/>
      <c r="W312" s="42"/>
      <c r="X312" s="42"/>
      <c r="Y312" s="42"/>
      <c r="Z312" s="42"/>
      <c r="AA312" s="42"/>
      <c r="AB312" s="42"/>
      <c r="AC312" s="42"/>
      <c r="AD312" s="42"/>
      <c r="AE312" s="42"/>
      <c r="AT312" s="20" t="s">
        <v>250</v>
      </c>
      <c r="AU312" s="20" t="s">
        <v>93</v>
      </c>
    </row>
    <row r="313" s="2" customFormat="1" ht="16.5" customHeight="1">
      <c r="A313" s="42"/>
      <c r="B313" s="43"/>
      <c r="C313" s="218" t="s">
        <v>1005</v>
      </c>
      <c r="D313" s="218" t="s">
        <v>243</v>
      </c>
      <c r="E313" s="219" t="s">
        <v>12077</v>
      </c>
      <c r="F313" s="220" t="s">
        <v>12078</v>
      </c>
      <c r="G313" s="221" t="s">
        <v>515</v>
      </c>
      <c r="H313" s="222">
        <v>53.813000000000002</v>
      </c>
      <c r="I313" s="223"/>
      <c r="J313" s="224">
        <f>ROUND(I313*H313,2)</f>
        <v>0</v>
      </c>
      <c r="K313" s="220" t="s">
        <v>247</v>
      </c>
      <c r="L313" s="48"/>
      <c r="M313" s="225" t="s">
        <v>39</v>
      </c>
      <c r="N313" s="226" t="s">
        <v>56</v>
      </c>
      <c r="O313" s="88"/>
      <c r="P313" s="227">
        <f>O313*H313</f>
        <v>0</v>
      </c>
      <c r="Q313" s="227">
        <v>0</v>
      </c>
      <c r="R313" s="227">
        <f>Q313*H313</f>
        <v>0</v>
      </c>
      <c r="S313" s="227">
        <v>0</v>
      </c>
      <c r="T313" s="228">
        <f>S313*H313</f>
        <v>0</v>
      </c>
      <c r="U313" s="42"/>
      <c r="V313" s="42"/>
      <c r="W313" s="42"/>
      <c r="X313" s="42"/>
      <c r="Y313" s="42"/>
      <c r="Z313" s="42"/>
      <c r="AA313" s="42"/>
      <c r="AB313" s="42"/>
      <c r="AC313" s="42"/>
      <c r="AD313" s="42"/>
      <c r="AE313" s="42"/>
      <c r="AR313" s="229" t="s">
        <v>248</v>
      </c>
      <c r="AT313" s="229" t="s">
        <v>243</v>
      </c>
      <c r="AU313" s="229" t="s">
        <v>93</v>
      </c>
      <c r="AY313" s="20" t="s">
        <v>241</v>
      </c>
      <c r="BE313" s="230">
        <f>IF(N313="základní",J313,0)</f>
        <v>0</v>
      </c>
      <c r="BF313" s="230">
        <f>IF(N313="snížená",J313,0)</f>
        <v>0</v>
      </c>
      <c r="BG313" s="230">
        <f>IF(N313="zákl. přenesená",J313,0)</f>
        <v>0</v>
      </c>
      <c r="BH313" s="230">
        <f>IF(N313="sníž. přenesená",J313,0)</f>
        <v>0</v>
      </c>
      <c r="BI313" s="230">
        <f>IF(N313="nulová",J313,0)</f>
        <v>0</v>
      </c>
      <c r="BJ313" s="20" t="s">
        <v>23</v>
      </c>
      <c r="BK313" s="230">
        <f>ROUND(I313*H313,2)</f>
        <v>0</v>
      </c>
      <c r="BL313" s="20" t="s">
        <v>248</v>
      </c>
      <c r="BM313" s="229" t="s">
        <v>12079</v>
      </c>
    </row>
    <row r="314" s="2" customFormat="1">
      <c r="A314" s="42"/>
      <c r="B314" s="43"/>
      <c r="C314" s="44"/>
      <c r="D314" s="231" t="s">
        <v>250</v>
      </c>
      <c r="E314" s="44"/>
      <c r="F314" s="232" t="s">
        <v>12080</v>
      </c>
      <c r="G314" s="44"/>
      <c r="H314" s="44"/>
      <c r="I314" s="233"/>
      <c r="J314" s="44"/>
      <c r="K314" s="44"/>
      <c r="L314" s="48"/>
      <c r="M314" s="234"/>
      <c r="N314" s="235"/>
      <c r="O314" s="88"/>
      <c r="P314" s="88"/>
      <c r="Q314" s="88"/>
      <c r="R314" s="88"/>
      <c r="S314" s="88"/>
      <c r="T314" s="89"/>
      <c r="U314" s="42"/>
      <c r="V314" s="42"/>
      <c r="W314" s="42"/>
      <c r="X314" s="42"/>
      <c r="Y314" s="42"/>
      <c r="Z314" s="42"/>
      <c r="AA314" s="42"/>
      <c r="AB314" s="42"/>
      <c r="AC314" s="42"/>
      <c r="AD314" s="42"/>
      <c r="AE314" s="42"/>
      <c r="AT314" s="20" t="s">
        <v>250</v>
      </c>
      <c r="AU314" s="20" t="s">
        <v>93</v>
      </c>
    </row>
    <row r="315" s="14" customFormat="1">
      <c r="A315" s="14"/>
      <c r="B315" s="247"/>
      <c r="C315" s="248"/>
      <c r="D315" s="238" t="s">
        <v>252</v>
      </c>
      <c r="E315" s="249" t="s">
        <v>39</v>
      </c>
      <c r="F315" s="250" t="s">
        <v>12081</v>
      </c>
      <c r="G315" s="248"/>
      <c r="H315" s="251">
        <v>53.813000000000002</v>
      </c>
      <c r="I315" s="252"/>
      <c r="J315" s="248"/>
      <c r="K315" s="248"/>
      <c r="L315" s="253"/>
      <c r="M315" s="254"/>
      <c r="N315" s="255"/>
      <c r="O315" s="255"/>
      <c r="P315" s="255"/>
      <c r="Q315" s="255"/>
      <c r="R315" s="255"/>
      <c r="S315" s="255"/>
      <c r="T315" s="256"/>
      <c r="U315" s="14"/>
      <c r="V315" s="14"/>
      <c r="W315" s="14"/>
      <c r="X315" s="14"/>
      <c r="Y315" s="14"/>
      <c r="Z315" s="14"/>
      <c r="AA315" s="14"/>
      <c r="AB315" s="14"/>
      <c r="AC315" s="14"/>
      <c r="AD315" s="14"/>
      <c r="AE315" s="14"/>
      <c r="AT315" s="257" t="s">
        <v>252</v>
      </c>
      <c r="AU315" s="257" t="s">
        <v>93</v>
      </c>
      <c r="AV315" s="14" t="s">
        <v>93</v>
      </c>
      <c r="AW315" s="14" t="s">
        <v>46</v>
      </c>
      <c r="AX315" s="14" t="s">
        <v>23</v>
      </c>
      <c r="AY315" s="257" t="s">
        <v>241</v>
      </c>
    </row>
    <row r="316" s="2" customFormat="1" ht="24.15" customHeight="1">
      <c r="A316" s="42"/>
      <c r="B316" s="43"/>
      <c r="C316" s="218" t="s">
        <v>1016</v>
      </c>
      <c r="D316" s="218" t="s">
        <v>243</v>
      </c>
      <c r="E316" s="219" t="s">
        <v>9262</v>
      </c>
      <c r="F316" s="220" t="s">
        <v>9263</v>
      </c>
      <c r="G316" s="221" t="s">
        <v>561</v>
      </c>
      <c r="H316" s="222">
        <v>1</v>
      </c>
      <c r="I316" s="223"/>
      <c r="J316" s="224">
        <f>ROUND(I316*H316,2)</f>
        <v>0</v>
      </c>
      <c r="K316" s="220" t="s">
        <v>247</v>
      </c>
      <c r="L316" s="48"/>
      <c r="M316" s="225" t="s">
        <v>39</v>
      </c>
      <c r="N316" s="226" t="s">
        <v>56</v>
      </c>
      <c r="O316" s="88"/>
      <c r="P316" s="227">
        <f>O316*H316</f>
        <v>0</v>
      </c>
      <c r="Q316" s="227">
        <v>0.064049999999999996</v>
      </c>
      <c r="R316" s="227">
        <f>Q316*H316</f>
        <v>0.064049999999999996</v>
      </c>
      <c r="S316" s="227">
        <v>0</v>
      </c>
      <c r="T316" s="228">
        <f>S316*H316</f>
        <v>0</v>
      </c>
      <c r="U316" s="42"/>
      <c r="V316" s="42"/>
      <c r="W316" s="42"/>
      <c r="X316" s="42"/>
      <c r="Y316" s="42"/>
      <c r="Z316" s="42"/>
      <c r="AA316" s="42"/>
      <c r="AB316" s="42"/>
      <c r="AC316" s="42"/>
      <c r="AD316" s="42"/>
      <c r="AE316" s="42"/>
      <c r="AR316" s="229" t="s">
        <v>248</v>
      </c>
      <c r="AT316" s="229" t="s">
        <v>243</v>
      </c>
      <c r="AU316" s="229" t="s">
        <v>93</v>
      </c>
      <c r="AY316" s="20" t="s">
        <v>241</v>
      </c>
      <c r="BE316" s="230">
        <f>IF(N316="základní",J316,0)</f>
        <v>0</v>
      </c>
      <c r="BF316" s="230">
        <f>IF(N316="snížená",J316,0)</f>
        <v>0</v>
      </c>
      <c r="BG316" s="230">
        <f>IF(N316="zákl. přenesená",J316,0)</f>
        <v>0</v>
      </c>
      <c r="BH316" s="230">
        <f>IF(N316="sníž. přenesená",J316,0)</f>
        <v>0</v>
      </c>
      <c r="BI316" s="230">
        <f>IF(N316="nulová",J316,0)</f>
        <v>0</v>
      </c>
      <c r="BJ316" s="20" t="s">
        <v>23</v>
      </c>
      <c r="BK316" s="230">
        <f>ROUND(I316*H316,2)</f>
        <v>0</v>
      </c>
      <c r="BL316" s="20" t="s">
        <v>248</v>
      </c>
      <c r="BM316" s="229" t="s">
        <v>12082</v>
      </c>
    </row>
    <row r="317" s="2" customFormat="1">
      <c r="A317" s="42"/>
      <c r="B317" s="43"/>
      <c r="C317" s="44"/>
      <c r="D317" s="231" t="s">
        <v>250</v>
      </c>
      <c r="E317" s="44"/>
      <c r="F317" s="232" t="s">
        <v>9265</v>
      </c>
      <c r="G317" s="44"/>
      <c r="H317" s="44"/>
      <c r="I317" s="233"/>
      <c r="J317" s="44"/>
      <c r="K317" s="44"/>
      <c r="L317" s="48"/>
      <c r="M317" s="234"/>
      <c r="N317" s="235"/>
      <c r="O317" s="88"/>
      <c r="P317" s="88"/>
      <c r="Q317" s="88"/>
      <c r="R317" s="88"/>
      <c r="S317" s="88"/>
      <c r="T317" s="89"/>
      <c r="U317" s="42"/>
      <c r="V317" s="42"/>
      <c r="W317" s="42"/>
      <c r="X317" s="42"/>
      <c r="Y317" s="42"/>
      <c r="Z317" s="42"/>
      <c r="AA317" s="42"/>
      <c r="AB317" s="42"/>
      <c r="AC317" s="42"/>
      <c r="AD317" s="42"/>
      <c r="AE317" s="42"/>
      <c r="AT317" s="20" t="s">
        <v>250</v>
      </c>
      <c r="AU317" s="20" t="s">
        <v>93</v>
      </c>
    </row>
    <row r="318" s="13" customFormat="1">
      <c r="A318" s="13"/>
      <c r="B318" s="236"/>
      <c r="C318" s="237"/>
      <c r="D318" s="238" t="s">
        <v>252</v>
      </c>
      <c r="E318" s="239" t="s">
        <v>39</v>
      </c>
      <c r="F318" s="240" t="s">
        <v>11888</v>
      </c>
      <c r="G318" s="237"/>
      <c r="H318" s="239" t="s">
        <v>39</v>
      </c>
      <c r="I318" s="241"/>
      <c r="J318" s="237"/>
      <c r="K318" s="237"/>
      <c r="L318" s="242"/>
      <c r="M318" s="243"/>
      <c r="N318" s="244"/>
      <c r="O318" s="244"/>
      <c r="P318" s="244"/>
      <c r="Q318" s="244"/>
      <c r="R318" s="244"/>
      <c r="S318" s="244"/>
      <c r="T318" s="245"/>
      <c r="U318" s="13"/>
      <c r="V318" s="13"/>
      <c r="W318" s="13"/>
      <c r="X318" s="13"/>
      <c r="Y318" s="13"/>
      <c r="Z318" s="13"/>
      <c r="AA318" s="13"/>
      <c r="AB318" s="13"/>
      <c r="AC318" s="13"/>
      <c r="AD318" s="13"/>
      <c r="AE318" s="13"/>
      <c r="AT318" s="246" t="s">
        <v>252</v>
      </c>
      <c r="AU318" s="246" t="s">
        <v>93</v>
      </c>
      <c r="AV318" s="13" t="s">
        <v>23</v>
      </c>
      <c r="AW318" s="13" t="s">
        <v>46</v>
      </c>
      <c r="AX318" s="13" t="s">
        <v>85</v>
      </c>
      <c r="AY318" s="246" t="s">
        <v>241</v>
      </c>
    </row>
    <row r="319" s="14" customFormat="1">
      <c r="A319" s="14"/>
      <c r="B319" s="247"/>
      <c r="C319" s="248"/>
      <c r="D319" s="238" t="s">
        <v>252</v>
      </c>
      <c r="E319" s="249" t="s">
        <v>39</v>
      </c>
      <c r="F319" s="250" t="s">
        <v>23</v>
      </c>
      <c r="G319" s="248"/>
      <c r="H319" s="251">
        <v>1</v>
      </c>
      <c r="I319" s="252"/>
      <c r="J319" s="248"/>
      <c r="K319" s="248"/>
      <c r="L319" s="253"/>
      <c r="M319" s="254"/>
      <c r="N319" s="255"/>
      <c r="O319" s="255"/>
      <c r="P319" s="255"/>
      <c r="Q319" s="255"/>
      <c r="R319" s="255"/>
      <c r="S319" s="255"/>
      <c r="T319" s="256"/>
      <c r="U319" s="14"/>
      <c r="V319" s="14"/>
      <c r="W319" s="14"/>
      <c r="X319" s="14"/>
      <c r="Y319" s="14"/>
      <c r="Z319" s="14"/>
      <c r="AA319" s="14"/>
      <c r="AB319" s="14"/>
      <c r="AC319" s="14"/>
      <c r="AD319" s="14"/>
      <c r="AE319" s="14"/>
      <c r="AT319" s="257" t="s">
        <v>252</v>
      </c>
      <c r="AU319" s="257" t="s">
        <v>93</v>
      </c>
      <c r="AV319" s="14" t="s">
        <v>93</v>
      </c>
      <c r="AW319" s="14" t="s">
        <v>46</v>
      </c>
      <c r="AX319" s="14" t="s">
        <v>23</v>
      </c>
      <c r="AY319" s="257" t="s">
        <v>241</v>
      </c>
    </row>
    <row r="320" s="2" customFormat="1" ht="24.15" customHeight="1">
      <c r="A320" s="42"/>
      <c r="B320" s="43"/>
      <c r="C320" s="218" t="s">
        <v>1025</v>
      </c>
      <c r="D320" s="218" t="s">
        <v>243</v>
      </c>
      <c r="E320" s="219" t="s">
        <v>12083</v>
      </c>
      <c r="F320" s="220" t="s">
        <v>12084</v>
      </c>
      <c r="G320" s="221" t="s">
        <v>561</v>
      </c>
      <c r="H320" s="222">
        <v>1</v>
      </c>
      <c r="I320" s="223"/>
      <c r="J320" s="224">
        <f>ROUND(I320*H320,2)</f>
        <v>0</v>
      </c>
      <c r="K320" s="220" t="s">
        <v>247</v>
      </c>
      <c r="L320" s="48"/>
      <c r="M320" s="225" t="s">
        <v>39</v>
      </c>
      <c r="N320" s="226" t="s">
        <v>56</v>
      </c>
      <c r="O320" s="88"/>
      <c r="P320" s="227">
        <f>O320*H320</f>
        <v>0</v>
      </c>
      <c r="Q320" s="227">
        <v>0.00594</v>
      </c>
      <c r="R320" s="227">
        <f>Q320*H320</f>
        <v>0.00594</v>
      </c>
      <c r="S320" s="227">
        <v>0</v>
      </c>
      <c r="T320" s="228">
        <f>S320*H320</f>
        <v>0</v>
      </c>
      <c r="U320" s="42"/>
      <c r="V320" s="42"/>
      <c r="W320" s="42"/>
      <c r="X320" s="42"/>
      <c r="Y320" s="42"/>
      <c r="Z320" s="42"/>
      <c r="AA320" s="42"/>
      <c r="AB320" s="42"/>
      <c r="AC320" s="42"/>
      <c r="AD320" s="42"/>
      <c r="AE320" s="42"/>
      <c r="AR320" s="229" t="s">
        <v>248</v>
      </c>
      <c r="AT320" s="229" t="s">
        <v>243</v>
      </c>
      <c r="AU320" s="229" t="s">
        <v>93</v>
      </c>
      <c r="AY320" s="20" t="s">
        <v>241</v>
      </c>
      <c r="BE320" s="230">
        <f>IF(N320="základní",J320,0)</f>
        <v>0</v>
      </c>
      <c r="BF320" s="230">
        <f>IF(N320="snížená",J320,0)</f>
        <v>0</v>
      </c>
      <c r="BG320" s="230">
        <f>IF(N320="zákl. přenesená",J320,0)</f>
        <v>0</v>
      </c>
      <c r="BH320" s="230">
        <f>IF(N320="sníž. přenesená",J320,0)</f>
        <v>0</v>
      </c>
      <c r="BI320" s="230">
        <f>IF(N320="nulová",J320,0)</f>
        <v>0</v>
      </c>
      <c r="BJ320" s="20" t="s">
        <v>23</v>
      </c>
      <c r="BK320" s="230">
        <f>ROUND(I320*H320,2)</f>
        <v>0</v>
      </c>
      <c r="BL320" s="20" t="s">
        <v>248</v>
      </c>
      <c r="BM320" s="229" t="s">
        <v>12085</v>
      </c>
    </row>
    <row r="321" s="2" customFormat="1">
      <c r="A321" s="42"/>
      <c r="B321" s="43"/>
      <c r="C321" s="44"/>
      <c r="D321" s="231" t="s">
        <v>250</v>
      </c>
      <c r="E321" s="44"/>
      <c r="F321" s="232" t="s">
        <v>12086</v>
      </c>
      <c r="G321" s="44"/>
      <c r="H321" s="44"/>
      <c r="I321" s="233"/>
      <c r="J321" s="44"/>
      <c r="K321" s="44"/>
      <c r="L321" s="48"/>
      <c r="M321" s="234"/>
      <c r="N321" s="235"/>
      <c r="O321" s="88"/>
      <c r="P321" s="88"/>
      <c r="Q321" s="88"/>
      <c r="R321" s="88"/>
      <c r="S321" s="88"/>
      <c r="T321" s="89"/>
      <c r="U321" s="42"/>
      <c r="V321" s="42"/>
      <c r="W321" s="42"/>
      <c r="X321" s="42"/>
      <c r="Y321" s="42"/>
      <c r="Z321" s="42"/>
      <c r="AA321" s="42"/>
      <c r="AB321" s="42"/>
      <c r="AC321" s="42"/>
      <c r="AD321" s="42"/>
      <c r="AE321" s="42"/>
      <c r="AT321" s="20" t="s">
        <v>250</v>
      </c>
      <c r="AU321" s="20" t="s">
        <v>93</v>
      </c>
    </row>
    <row r="322" s="13" customFormat="1">
      <c r="A322" s="13"/>
      <c r="B322" s="236"/>
      <c r="C322" s="237"/>
      <c r="D322" s="238" t="s">
        <v>252</v>
      </c>
      <c r="E322" s="239" t="s">
        <v>39</v>
      </c>
      <c r="F322" s="240" t="s">
        <v>11888</v>
      </c>
      <c r="G322" s="237"/>
      <c r="H322" s="239" t="s">
        <v>39</v>
      </c>
      <c r="I322" s="241"/>
      <c r="J322" s="237"/>
      <c r="K322" s="237"/>
      <c r="L322" s="242"/>
      <c r="M322" s="243"/>
      <c r="N322" s="244"/>
      <c r="O322" s="244"/>
      <c r="P322" s="244"/>
      <c r="Q322" s="244"/>
      <c r="R322" s="244"/>
      <c r="S322" s="244"/>
      <c r="T322" s="245"/>
      <c r="U322" s="13"/>
      <c r="V322" s="13"/>
      <c r="W322" s="13"/>
      <c r="X322" s="13"/>
      <c r="Y322" s="13"/>
      <c r="Z322" s="13"/>
      <c r="AA322" s="13"/>
      <c r="AB322" s="13"/>
      <c r="AC322" s="13"/>
      <c r="AD322" s="13"/>
      <c r="AE322" s="13"/>
      <c r="AT322" s="246" t="s">
        <v>252</v>
      </c>
      <c r="AU322" s="246" t="s">
        <v>93</v>
      </c>
      <c r="AV322" s="13" t="s">
        <v>23</v>
      </c>
      <c r="AW322" s="13" t="s">
        <v>46</v>
      </c>
      <c r="AX322" s="13" t="s">
        <v>85</v>
      </c>
      <c r="AY322" s="246" t="s">
        <v>241</v>
      </c>
    </row>
    <row r="323" s="14" customFormat="1">
      <c r="A323" s="14"/>
      <c r="B323" s="247"/>
      <c r="C323" s="248"/>
      <c r="D323" s="238" t="s">
        <v>252</v>
      </c>
      <c r="E323" s="249" t="s">
        <v>39</v>
      </c>
      <c r="F323" s="250" t="s">
        <v>23</v>
      </c>
      <c r="G323" s="248"/>
      <c r="H323" s="251">
        <v>1</v>
      </c>
      <c r="I323" s="252"/>
      <c r="J323" s="248"/>
      <c r="K323" s="248"/>
      <c r="L323" s="253"/>
      <c r="M323" s="254"/>
      <c r="N323" s="255"/>
      <c r="O323" s="255"/>
      <c r="P323" s="255"/>
      <c r="Q323" s="255"/>
      <c r="R323" s="255"/>
      <c r="S323" s="255"/>
      <c r="T323" s="256"/>
      <c r="U323" s="14"/>
      <c r="V323" s="14"/>
      <c r="W323" s="14"/>
      <c r="X323" s="14"/>
      <c r="Y323" s="14"/>
      <c r="Z323" s="14"/>
      <c r="AA323" s="14"/>
      <c r="AB323" s="14"/>
      <c r="AC323" s="14"/>
      <c r="AD323" s="14"/>
      <c r="AE323" s="14"/>
      <c r="AT323" s="257" t="s">
        <v>252</v>
      </c>
      <c r="AU323" s="257" t="s">
        <v>93</v>
      </c>
      <c r="AV323" s="14" t="s">
        <v>93</v>
      </c>
      <c r="AW323" s="14" t="s">
        <v>46</v>
      </c>
      <c r="AX323" s="14" t="s">
        <v>23</v>
      </c>
      <c r="AY323" s="257" t="s">
        <v>241</v>
      </c>
    </row>
    <row r="324" s="2" customFormat="1" ht="24.15" customHeight="1">
      <c r="A324" s="42"/>
      <c r="B324" s="43"/>
      <c r="C324" s="218" t="s">
        <v>1037</v>
      </c>
      <c r="D324" s="218" t="s">
        <v>243</v>
      </c>
      <c r="E324" s="219" t="s">
        <v>9270</v>
      </c>
      <c r="F324" s="220" t="s">
        <v>9271</v>
      </c>
      <c r="G324" s="221" t="s">
        <v>561</v>
      </c>
      <c r="H324" s="222">
        <v>1</v>
      </c>
      <c r="I324" s="223"/>
      <c r="J324" s="224">
        <f>ROUND(I324*H324,2)</f>
        <v>0</v>
      </c>
      <c r="K324" s="220" t="s">
        <v>247</v>
      </c>
      <c r="L324" s="48"/>
      <c r="M324" s="225" t="s">
        <v>39</v>
      </c>
      <c r="N324" s="226" t="s">
        <v>56</v>
      </c>
      <c r="O324" s="88"/>
      <c r="P324" s="227">
        <f>O324*H324</f>
        <v>0</v>
      </c>
      <c r="Q324" s="227">
        <v>0</v>
      </c>
      <c r="R324" s="227">
        <f>Q324*H324</f>
        <v>0</v>
      </c>
      <c r="S324" s="227">
        <v>0</v>
      </c>
      <c r="T324" s="228">
        <f>S324*H324</f>
        <v>0</v>
      </c>
      <c r="U324" s="42"/>
      <c r="V324" s="42"/>
      <c r="W324" s="42"/>
      <c r="X324" s="42"/>
      <c r="Y324" s="42"/>
      <c r="Z324" s="42"/>
      <c r="AA324" s="42"/>
      <c r="AB324" s="42"/>
      <c r="AC324" s="42"/>
      <c r="AD324" s="42"/>
      <c r="AE324" s="42"/>
      <c r="AR324" s="229" t="s">
        <v>248</v>
      </c>
      <c r="AT324" s="229" t="s">
        <v>243</v>
      </c>
      <c r="AU324" s="229" t="s">
        <v>93</v>
      </c>
      <c r="AY324" s="20" t="s">
        <v>241</v>
      </c>
      <c r="BE324" s="230">
        <f>IF(N324="základní",J324,0)</f>
        <v>0</v>
      </c>
      <c r="BF324" s="230">
        <f>IF(N324="snížená",J324,0)</f>
        <v>0</v>
      </c>
      <c r="BG324" s="230">
        <f>IF(N324="zákl. přenesená",J324,0)</f>
        <v>0</v>
      </c>
      <c r="BH324" s="230">
        <f>IF(N324="sníž. přenesená",J324,0)</f>
        <v>0</v>
      </c>
      <c r="BI324" s="230">
        <f>IF(N324="nulová",J324,0)</f>
        <v>0</v>
      </c>
      <c r="BJ324" s="20" t="s">
        <v>23</v>
      </c>
      <c r="BK324" s="230">
        <f>ROUND(I324*H324,2)</f>
        <v>0</v>
      </c>
      <c r="BL324" s="20" t="s">
        <v>248</v>
      </c>
      <c r="BM324" s="229" t="s">
        <v>12087</v>
      </c>
    </row>
    <row r="325" s="2" customFormat="1">
      <c r="A325" s="42"/>
      <c r="B325" s="43"/>
      <c r="C325" s="44"/>
      <c r="D325" s="231" t="s">
        <v>250</v>
      </c>
      <c r="E325" s="44"/>
      <c r="F325" s="232" t="s">
        <v>9273</v>
      </c>
      <c r="G325" s="44"/>
      <c r="H325" s="44"/>
      <c r="I325" s="233"/>
      <c r="J325" s="44"/>
      <c r="K325" s="44"/>
      <c r="L325" s="48"/>
      <c r="M325" s="234"/>
      <c r="N325" s="235"/>
      <c r="O325" s="88"/>
      <c r="P325" s="88"/>
      <c r="Q325" s="88"/>
      <c r="R325" s="88"/>
      <c r="S325" s="88"/>
      <c r="T325" s="89"/>
      <c r="U325" s="42"/>
      <c r="V325" s="42"/>
      <c r="W325" s="42"/>
      <c r="X325" s="42"/>
      <c r="Y325" s="42"/>
      <c r="Z325" s="42"/>
      <c r="AA325" s="42"/>
      <c r="AB325" s="42"/>
      <c r="AC325" s="42"/>
      <c r="AD325" s="42"/>
      <c r="AE325" s="42"/>
      <c r="AT325" s="20" t="s">
        <v>250</v>
      </c>
      <c r="AU325" s="20" t="s">
        <v>93</v>
      </c>
    </row>
    <row r="326" s="13" customFormat="1">
      <c r="A326" s="13"/>
      <c r="B326" s="236"/>
      <c r="C326" s="237"/>
      <c r="D326" s="238" t="s">
        <v>252</v>
      </c>
      <c r="E326" s="239" t="s">
        <v>39</v>
      </c>
      <c r="F326" s="240" t="s">
        <v>11888</v>
      </c>
      <c r="G326" s="237"/>
      <c r="H326" s="239" t="s">
        <v>39</v>
      </c>
      <c r="I326" s="241"/>
      <c r="J326" s="237"/>
      <c r="K326" s="237"/>
      <c r="L326" s="242"/>
      <c r="M326" s="243"/>
      <c r="N326" s="244"/>
      <c r="O326" s="244"/>
      <c r="P326" s="244"/>
      <c r="Q326" s="244"/>
      <c r="R326" s="244"/>
      <c r="S326" s="244"/>
      <c r="T326" s="245"/>
      <c r="U326" s="13"/>
      <c r="V326" s="13"/>
      <c r="W326" s="13"/>
      <c r="X326" s="13"/>
      <c r="Y326" s="13"/>
      <c r="Z326" s="13"/>
      <c r="AA326" s="13"/>
      <c r="AB326" s="13"/>
      <c r="AC326" s="13"/>
      <c r="AD326" s="13"/>
      <c r="AE326" s="13"/>
      <c r="AT326" s="246" t="s">
        <v>252</v>
      </c>
      <c r="AU326" s="246" t="s">
        <v>93</v>
      </c>
      <c r="AV326" s="13" t="s">
        <v>23</v>
      </c>
      <c r="AW326" s="13" t="s">
        <v>46</v>
      </c>
      <c r="AX326" s="13" t="s">
        <v>85</v>
      </c>
      <c r="AY326" s="246" t="s">
        <v>241</v>
      </c>
    </row>
    <row r="327" s="14" customFormat="1">
      <c r="A327" s="14"/>
      <c r="B327" s="247"/>
      <c r="C327" s="248"/>
      <c r="D327" s="238" t="s">
        <v>252</v>
      </c>
      <c r="E327" s="249" t="s">
        <v>39</v>
      </c>
      <c r="F327" s="250" t="s">
        <v>23</v>
      </c>
      <c r="G327" s="248"/>
      <c r="H327" s="251">
        <v>1</v>
      </c>
      <c r="I327" s="252"/>
      <c r="J327" s="248"/>
      <c r="K327" s="248"/>
      <c r="L327" s="253"/>
      <c r="M327" s="254"/>
      <c r="N327" s="255"/>
      <c r="O327" s="255"/>
      <c r="P327" s="255"/>
      <c r="Q327" s="255"/>
      <c r="R327" s="255"/>
      <c r="S327" s="255"/>
      <c r="T327" s="256"/>
      <c r="U327" s="14"/>
      <c r="V327" s="14"/>
      <c r="W327" s="14"/>
      <c r="X327" s="14"/>
      <c r="Y327" s="14"/>
      <c r="Z327" s="14"/>
      <c r="AA327" s="14"/>
      <c r="AB327" s="14"/>
      <c r="AC327" s="14"/>
      <c r="AD327" s="14"/>
      <c r="AE327" s="14"/>
      <c r="AT327" s="257" t="s">
        <v>252</v>
      </c>
      <c r="AU327" s="257" t="s">
        <v>93</v>
      </c>
      <c r="AV327" s="14" t="s">
        <v>93</v>
      </c>
      <c r="AW327" s="14" t="s">
        <v>46</v>
      </c>
      <c r="AX327" s="14" t="s">
        <v>23</v>
      </c>
      <c r="AY327" s="257" t="s">
        <v>241</v>
      </c>
    </row>
    <row r="328" s="2" customFormat="1" ht="24.15" customHeight="1">
      <c r="A328" s="42"/>
      <c r="B328" s="43"/>
      <c r="C328" s="218" t="s">
        <v>1043</v>
      </c>
      <c r="D328" s="218" t="s">
        <v>243</v>
      </c>
      <c r="E328" s="219" t="s">
        <v>9274</v>
      </c>
      <c r="F328" s="220" t="s">
        <v>9275</v>
      </c>
      <c r="G328" s="221" t="s">
        <v>561</v>
      </c>
      <c r="H328" s="222">
        <v>1</v>
      </c>
      <c r="I328" s="223"/>
      <c r="J328" s="224">
        <f>ROUND(I328*H328,2)</f>
        <v>0</v>
      </c>
      <c r="K328" s="220" t="s">
        <v>247</v>
      </c>
      <c r="L328" s="48"/>
      <c r="M328" s="225" t="s">
        <v>39</v>
      </c>
      <c r="N328" s="226" t="s">
        <v>56</v>
      </c>
      <c r="O328" s="88"/>
      <c r="P328" s="227">
        <f>O328*H328</f>
        <v>0</v>
      </c>
      <c r="Q328" s="227">
        <v>0.0101</v>
      </c>
      <c r="R328" s="227">
        <f>Q328*H328</f>
        <v>0.0101</v>
      </c>
      <c r="S328" s="227">
        <v>0</v>
      </c>
      <c r="T328" s="228">
        <f>S328*H328</f>
        <v>0</v>
      </c>
      <c r="U328" s="42"/>
      <c r="V328" s="42"/>
      <c r="W328" s="42"/>
      <c r="X328" s="42"/>
      <c r="Y328" s="42"/>
      <c r="Z328" s="42"/>
      <c r="AA328" s="42"/>
      <c r="AB328" s="42"/>
      <c r="AC328" s="42"/>
      <c r="AD328" s="42"/>
      <c r="AE328" s="42"/>
      <c r="AR328" s="229" t="s">
        <v>248</v>
      </c>
      <c r="AT328" s="229" t="s">
        <v>243</v>
      </c>
      <c r="AU328" s="229" t="s">
        <v>93</v>
      </c>
      <c r="AY328" s="20" t="s">
        <v>241</v>
      </c>
      <c r="BE328" s="230">
        <f>IF(N328="základní",J328,0)</f>
        <v>0</v>
      </c>
      <c r="BF328" s="230">
        <f>IF(N328="snížená",J328,0)</f>
        <v>0</v>
      </c>
      <c r="BG328" s="230">
        <f>IF(N328="zákl. přenesená",J328,0)</f>
        <v>0</v>
      </c>
      <c r="BH328" s="230">
        <f>IF(N328="sníž. přenesená",J328,0)</f>
        <v>0</v>
      </c>
      <c r="BI328" s="230">
        <f>IF(N328="nulová",J328,0)</f>
        <v>0</v>
      </c>
      <c r="BJ328" s="20" t="s">
        <v>23</v>
      </c>
      <c r="BK328" s="230">
        <f>ROUND(I328*H328,2)</f>
        <v>0</v>
      </c>
      <c r="BL328" s="20" t="s">
        <v>248</v>
      </c>
      <c r="BM328" s="229" t="s">
        <v>12088</v>
      </c>
    </row>
    <row r="329" s="2" customFormat="1">
      <c r="A329" s="42"/>
      <c r="B329" s="43"/>
      <c r="C329" s="44"/>
      <c r="D329" s="231" t="s">
        <v>250</v>
      </c>
      <c r="E329" s="44"/>
      <c r="F329" s="232" t="s">
        <v>9277</v>
      </c>
      <c r="G329" s="44"/>
      <c r="H329" s="44"/>
      <c r="I329" s="233"/>
      <c r="J329" s="44"/>
      <c r="K329" s="44"/>
      <c r="L329" s="48"/>
      <c r="M329" s="234"/>
      <c r="N329" s="235"/>
      <c r="O329" s="88"/>
      <c r="P329" s="88"/>
      <c r="Q329" s="88"/>
      <c r="R329" s="88"/>
      <c r="S329" s="88"/>
      <c r="T329" s="89"/>
      <c r="U329" s="42"/>
      <c r="V329" s="42"/>
      <c r="W329" s="42"/>
      <c r="X329" s="42"/>
      <c r="Y329" s="42"/>
      <c r="Z329" s="42"/>
      <c r="AA329" s="42"/>
      <c r="AB329" s="42"/>
      <c r="AC329" s="42"/>
      <c r="AD329" s="42"/>
      <c r="AE329" s="42"/>
      <c r="AT329" s="20" t="s">
        <v>250</v>
      </c>
      <c r="AU329" s="20" t="s">
        <v>93</v>
      </c>
    </row>
    <row r="330" s="13" customFormat="1">
      <c r="A330" s="13"/>
      <c r="B330" s="236"/>
      <c r="C330" s="237"/>
      <c r="D330" s="238" t="s">
        <v>252</v>
      </c>
      <c r="E330" s="239" t="s">
        <v>39</v>
      </c>
      <c r="F330" s="240" t="s">
        <v>11888</v>
      </c>
      <c r="G330" s="237"/>
      <c r="H330" s="239" t="s">
        <v>39</v>
      </c>
      <c r="I330" s="241"/>
      <c r="J330" s="237"/>
      <c r="K330" s="237"/>
      <c r="L330" s="242"/>
      <c r="M330" s="243"/>
      <c r="N330" s="244"/>
      <c r="O330" s="244"/>
      <c r="P330" s="244"/>
      <c r="Q330" s="244"/>
      <c r="R330" s="244"/>
      <c r="S330" s="244"/>
      <c r="T330" s="245"/>
      <c r="U330" s="13"/>
      <c r="V330" s="13"/>
      <c r="W330" s="13"/>
      <c r="X330" s="13"/>
      <c r="Y330" s="13"/>
      <c r="Z330" s="13"/>
      <c r="AA330" s="13"/>
      <c r="AB330" s="13"/>
      <c r="AC330" s="13"/>
      <c r="AD330" s="13"/>
      <c r="AE330" s="13"/>
      <c r="AT330" s="246" t="s">
        <v>252</v>
      </c>
      <c r="AU330" s="246" t="s">
        <v>93</v>
      </c>
      <c r="AV330" s="13" t="s">
        <v>23</v>
      </c>
      <c r="AW330" s="13" t="s">
        <v>46</v>
      </c>
      <c r="AX330" s="13" t="s">
        <v>85</v>
      </c>
      <c r="AY330" s="246" t="s">
        <v>241</v>
      </c>
    </row>
    <row r="331" s="14" customFormat="1">
      <c r="A331" s="14"/>
      <c r="B331" s="247"/>
      <c r="C331" s="248"/>
      <c r="D331" s="238" t="s">
        <v>252</v>
      </c>
      <c r="E331" s="249" t="s">
        <v>39</v>
      </c>
      <c r="F331" s="250" t="s">
        <v>23</v>
      </c>
      <c r="G331" s="248"/>
      <c r="H331" s="251">
        <v>1</v>
      </c>
      <c r="I331" s="252"/>
      <c r="J331" s="248"/>
      <c r="K331" s="248"/>
      <c r="L331" s="253"/>
      <c r="M331" s="254"/>
      <c r="N331" s="255"/>
      <c r="O331" s="255"/>
      <c r="P331" s="255"/>
      <c r="Q331" s="255"/>
      <c r="R331" s="255"/>
      <c r="S331" s="255"/>
      <c r="T331" s="256"/>
      <c r="U331" s="14"/>
      <c r="V331" s="14"/>
      <c r="W331" s="14"/>
      <c r="X331" s="14"/>
      <c r="Y331" s="14"/>
      <c r="Z331" s="14"/>
      <c r="AA331" s="14"/>
      <c r="AB331" s="14"/>
      <c r="AC331" s="14"/>
      <c r="AD331" s="14"/>
      <c r="AE331" s="14"/>
      <c r="AT331" s="257" t="s">
        <v>252</v>
      </c>
      <c r="AU331" s="257" t="s">
        <v>93</v>
      </c>
      <c r="AV331" s="14" t="s">
        <v>93</v>
      </c>
      <c r="AW331" s="14" t="s">
        <v>46</v>
      </c>
      <c r="AX331" s="14" t="s">
        <v>23</v>
      </c>
      <c r="AY331" s="257" t="s">
        <v>241</v>
      </c>
    </row>
    <row r="332" s="2" customFormat="1" ht="24.15" customHeight="1">
      <c r="A332" s="42"/>
      <c r="B332" s="43"/>
      <c r="C332" s="218" t="s">
        <v>1049</v>
      </c>
      <c r="D332" s="218" t="s">
        <v>243</v>
      </c>
      <c r="E332" s="219" t="s">
        <v>12089</v>
      </c>
      <c r="F332" s="220" t="s">
        <v>12090</v>
      </c>
      <c r="G332" s="221" t="s">
        <v>561</v>
      </c>
      <c r="H332" s="222">
        <v>1</v>
      </c>
      <c r="I332" s="223"/>
      <c r="J332" s="224">
        <f>ROUND(I332*H332,2)</f>
        <v>0</v>
      </c>
      <c r="K332" s="220" t="s">
        <v>247</v>
      </c>
      <c r="L332" s="48"/>
      <c r="M332" s="225" t="s">
        <v>39</v>
      </c>
      <c r="N332" s="226" t="s">
        <v>56</v>
      </c>
      <c r="O332" s="88"/>
      <c r="P332" s="227">
        <f>O332*H332</f>
        <v>0</v>
      </c>
      <c r="Q332" s="227">
        <v>0.10833</v>
      </c>
      <c r="R332" s="227">
        <f>Q332*H332</f>
        <v>0.10833</v>
      </c>
      <c r="S332" s="227">
        <v>0</v>
      </c>
      <c r="T332" s="228">
        <f>S332*H332</f>
        <v>0</v>
      </c>
      <c r="U332" s="42"/>
      <c r="V332" s="42"/>
      <c r="W332" s="42"/>
      <c r="X332" s="42"/>
      <c r="Y332" s="42"/>
      <c r="Z332" s="42"/>
      <c r="AA332" s="42"/>
      <c r="AB332" s="42"/>
      <c r="AC332" s="42"/>
      <c r="AD332" s="42"/>
      <c r="AE332" s="42"/>
      <c r="AR332" s="229" t="s">
        <v>248</v>
      </c>
      <c r="AT332" s="229" t="s">
        <v>243</v>
      </c>
      <c r="AU332" s="229" t="s">
        <v>93</v>
      </c>
      <c r="AY332" s="20" t="s">
        <v>241</v>
      </c>
      <c r="BE332" s="230">
        <f>IF(N332="základní",J332,0)</f>
        <v>0</v>
      </c>
      <c r="BF332" s="230">
        <f>IF(N332="snížená",J332,0)</f>
        <v>0</v>
      </c>
      <c r="BG332" s="230">
        <f>IF(N332="zákl. přenesená",J332,0)</f>
        <v>0</v>
      </c>
      <c r="BH332" s="230">
        <f>IF(N332="sníž. přenesená",J332,0)</f>
        <v>0</v>
      </c>
      <c r="BI332" s="230">
        <f>IF(N332="nulová",J332,0)</f>
        <v>0</v>
      </c>
      <c r="BJ332" s="20" t="s">
        <v>23</v>
      </c>
      <c r="BK332" s="230">
        <f>ROUND(I332*H332,2)</f>
        <v>0</v>
      </c>
      <c r="BL332" s="20" t="s">
        <v>248</v>
      </c>
      <c r="BM332" s="229" t="s">
        <v>12091</v>
      </c>
    </row>
    <row r="333" s="2" customFormat="1">
      <c r="A333" s="42"/>
      <c r="B333" s="43"/>
      <c r="C333" s="44"/>
      <c r="D333" s="231" t="s">
        <v>250</v>
      </c>
      <c r="E333" s="44"/>
      <c r="F333" s="232" t="s">
        <v>12092</v>
      </c>
      <c r="G333" s="44"/>
      <c r="H333" s="44"/>
      <c r="I333" s="233"/>
      <c r="J333" s="44"/>
      <c r="K333" s="44"/>
      <c r="L333" s="48"/>
      <c r="M333" s="234"/>
      <c r="N333" s="235"/>
      <c r="O333" s="88"/>
      <c r="P333" s="88"/>
      <c r="Q333" s="88"/>
      <c r="R333" s="88"/>
      <c r="S333" s="88"/>
      <c r="T333" s="89"/>
      <c r="U333" s="42"/>
      <c r="V333" s="42"/>
      <c r="W333" s="42"/>
      <c r="X333" s="42"/>
      <c r="Y333" s="42"/>
      <c r="Z333" s="42"/>
      <c r="AA333" s="42"/>
      <c r="AB333" s="42"/>
      <c r="AC333" s="42"/>
      <c r="AD333" s="42"/>
      <c r="AE333" s="42"/>
      <c r="AT333" s="20" t="s">
        <v>250</v>
      </c>
      <c r="AU333" s="20" t="s">
        <v>93</v>
      </c>
    </row>
    <row r="334" s="13" customFormat="1">
      <c r="A334" s="13"/>
      <c r="B334" s="236"/>
      <c r="C334" s="237"/>
      <c r="D334" s="238" t="s">
        <v>252</v>
      </c>
      <c r="E334" s="239" t="s">
        <v>39</v>
      </c>
      <c r="F334" s="240" t="s">
        <v>11890</v>
      </c>
      <c r="G334" s="237"/>
      <c r="H334" s="239" t="s">
        <v>39</v>
      </c>
      <c r="I334" s="241"/>
      <c r="J334" s="237"/>
      <c r="K334" s="237"/>
      <c r="L334" s="242"/>
      <c r="M334" s="243"/>
      <c r="N334" s="244"/>
      <c r="O334" s="244"/>
      <c r="P334" s="244"/>
      <c r="Q334" s="244"/>
      <c r="R334" s="244"/>
      <c r="S334" s="244"/>
      <c r="T334" s="245"/>
      <c r="U334" s="13"/>
      <c r="V334" s="13"/>
      <c r="W334" s="13"/>
      <c r="X334" s="13"/>
      <c r="Y334" s="13"/>
      <c r="Z334" s="13"/>
      <c r="AA334" s="13"/>
      <c r="AB334" s="13"/>
      <c r="AC334" s="13"/>
      <c r="AD334" s="13"/>
      <c r="AE334" s="13"/>
      <c r="AT334" s="246" t="s">
        <v>252</v>
      </c>
      <c r="AU334" s="246" t="s">
        <v>93</v>
      </c>
      <c r="AV334" s="13" t="s">
        <v>23</v>
      </c>
      <c r="AW334" s="13" t="s">
        <v>46</v>
      </c>
      <c r="AX334" s="13" t="s">
        <v>85</v>
      </c>
      <c r="AY334" s="246" t="s">
        <v>241</v>
      </c>
    </row>
    <row r="335" s="14" customFormat="1">
      <c r="A335" s="14"/>
      <c r="B335" s="247"/>
      <c r="C335" s="248"/>
      <c r="D335" s="238" t="s">
        <v>252</v>
      </c>
      <c r="E335" s="249" t="s">
        <v>39</v>
      </c>
      <c r="F335" s="250" t="s">
        <v>23</v>
      </c>
      <c r="G335" s="248"/>
      <c r="H335" s="251">
        <v>1</v>
      </c>
      <c r="I335" s="252"/>
      <c r="J335" s="248"/>
      <c r="K335" s="248"/>
      <c r="L335" s="253"/>
      <c r="M335" s="254"/>
      <c r="N335" s="255"/>
      <c r="O335" s="255"/>
      <c r="P335" s="255"/>
      <c r="Q335" s="255"/>
      <c r="R335" s="255"/>
      <c r="S335" s="255"/>
      <c r="T335" s="256"/>
      <c r="U335" s="14"/>
      <c r="V335" s="14"/>
      <c r="W335" s="14"/>
      <c r="X335" s="14"/>
      <c r="Y335" s="14"/>
      <c r="Z335" s="14"/>
      <c r="AA335" s="14"/>
      <c r="AB335" s="14"/>
      <c r="AC335" s="14"/>
      <c r="AD335" s="14"/>
      <c r="AE335" s="14"/>
      <c r="AT335" s="257" t="s">
        <v>252</v>
      </c>
      <c r="AU335" s="257" t="s">
        <v>93</v>
      </c>
      <c r="AV335" s="14" t="s">
        <v>93</v>
      </c>
      <c r="AW335" s="14" t="s">
        <v>46</v>
      </c>
      <c r="AX335" s="14" t="s">
        <v>23</v>
      </c>
      <c r="AY335" s="257" t="s">
        <v>241</v>
      </c>
    </row>
    <row r="336" s="2" customFormat="1" ht="24.15" customHeight="1">
      <c r="A336" s="42"/>
      <c r="B336" s="43"/>
      <c r="C336" s="218" t="s">
        <v>1062</v>
      </c>
      <c r="D336" s="218" t="s">
        <v>243</v>
      </c>
      <c r="E336" s="219" t="s">
        <v>12093</v>
      </c>
      <c r="F336" s="220" t="s">
        <v>12094</v>
      </c>
      <c r="G336" s="221" t="s">
        <v>561</v>
      </c>
      <c r="H336" s="222">
        <v>2</v>
      </c>
      <c r="I336" s="223"/>
      <c r="J336" s="224">
        <f>ROUND(I336*H336,2)</f>
        <v>0</v>
      </c>
      <c r="K336" s="220" t="s">
        <v>247</v>
      </c>
      <c r="L336" s="48"/>
      <c r="M336" s="225" t="s">
        <v>39</v>
      </c>
      <c r="N336" s="226" t="s">
        <v>56</v>
      </c>
      <c r="O336" s="88"/>
      <c r="P336" s="227">
        <f>O336*H336</f>
        <v>0</v>
      </c>
      <c r="Q336" s="227">
        <v>0.11217000000000001</v>
      </c>
      <c r="R336" s="227">
        <f>Q336*H336</f>
        <v>0.22434000000000001</v>
      </c>
      <c r="S336" s="227">
        <v>0</v>
      </c>
      <c r="T336" s="228">
        <f>S336*H336</f>
        <v>0</v>
      </c>
      <c r="U336" s="42"/>
      <c r="V336" s="42"/>
      <c r="W336" s="42"/>
      <c r="X336" s="42"/>
      <c r="Y336" s="42"/>
      <c r="Z336" s="42"/>
      <c r="AA336" s="42"/>
      <c r="AB336" s="42"/>
      <c r="AC336" s="42"/>
      <c r="AD336" s="42"/>
      <c r="AE336" s="42"/>
      <c r="AR336" s="229" t="s">
        <v>248</v>
      </c>
      <c r="AT336" s="229" t="s">
        <v>243</v>
      </c>
      <c r="AU336" s="229" t="s">
        <v>93</v>
      </c>
      <c r="AY336" s="20" t="s">
        <v>241</v>
      </c>
      <c r="BE336" s="230">
        <f>IF(N336="základní",J336,0)</f>
        <v>0</v>
      </c>
      <c r="BF336" s="230">
        <f>IF(N336="snížená",J336,0)</f>
        <v>0</v>
      </c>
      <c r="BG336" s="230">
        <f>IF(N336="zákl. přenesená",J336,0)</f>
        <v>0</v>
      </c>
      <c r="BH336" s="230">
        <f>IF(N336="sníž. přenesená",J336,0)</f>
        <v>0</v>
      </c>
      <c r="BI336" s="230">
        <f>IF(N336="nulová",J336,0)</f>
        <v>0</v>
      </c>
      <c r="BJ336" s="20" t="s">
        <v>23</v>
      </c>
      <c r="BK336" s="230">
        <f>ROUND(I336*H336,2)</f>
        <v>0</v>
      </c>
      <c r="BL336" s="20" t="s">
        <v>248</v>
      </c>
      <c r="BM336" s="229" t="s">
        <v>12095</v>
      </c>
    </row>
    <row r="337" s="2" customFormat="1">
      <c r="A337" s="42"/>
      <c r="B337" s="43"/>
      <c r="C337" s="44"/>
      <c r="D337" s="231" t="s">
        <v>250</v>
      </c>
      <c r="E337" s="44"/>
      <c r="F337" s="232" t="s">
        <v>12096</v>
      </c>
      <c r="G337" s="44"/>
      <c r="H337" s="44"/>
      <c r="I337" s="233"/>
      <c r="J337" s="44"/>
      <c r="K337" s="44"/>
      <c r="L337" s="48"/>
      <c r="M337" s="234"/>
      <c r="N337" s="235"/>
      <c r="O337" s="88"/>
      <c r="P337" s="88"/>
      <c r="Q337" s="88"/>
      <c r="R337" s="88"/>
      <c r="S337" s="88"/>
      <c r="T337" s="89"/>
      <c r="U337" s="42"/>
      <c r="V337" s="42"/>
      <c r="W337" s="42"/>
      <c r="X337" s="42"/>
      <c r="Y337" s="42"/>
      <c r="Z337" s="42"/>
      <c r="AA337" s="42"/>
      <c r="AB337" s="42"/>
      <c r="AC337" s="42"/>
      <c r="AD337" s="42"/>
      <c r="AE337" s="42"/>
      <c r="AT337" s="20" t="s">
        <v>250</v>
      </c>
      <c r="AU337" s="20" t="s">
        <v>93</v>
      </c>
    </row>
    <row r="338" s="13" customFormat="1">
      <c r="A338" s="13"/>
      <c r="B338" s="236"/>
      <c r="C338" s="237"/>
      <c r="D338" s="238" t="s">
        <v>252</v>
      </c>
      <c r="E338" s="239" t="s">
        <v>39</v>
      </c>
      <c r="F338" s="240" t="s">
        <v>11892</v>
      </c>
      <c r="G338" s="237"/>
      <c r="H338" s="239" t="s">
        <v>39</v>
      </c>
      <c r="I338" s="241"/>
      <c r="J338" s="237"/>
      <c r="K338" s="237"/>
      <c r="L338" s="242"/>
      <c r="M338" s="243"/>
      <c r="N338" s="244"/>
      <c r="O338" s="244"/>
      <c r="P338" s="244"/>
      <c r="Q338" s="244"/>
      <c r="R338" s="244"/>
      <c r="S338" s="244"/>
      <c r="T338" s="245"/>
      <c r="U338" s="13"/>
      <c r="V338" s="13"/>
      <c r="W338" s="13"/>
      <c r="X338" s="13"/>
      <c r="Y338" s="13"/>
      <c r="Z338" s="13"/>
      <c r="AA338" s="13"/>
      <c r="AB338" s="13"/>
      <c r="AC338" s="13"/>
      <c r="AD338" s="13"/>
      <c r="AE338" s="13"/>
      <c r="AT338" s="246" t="s">
        <v>252</v>
      </c>
      <c r="AU338" s="246" t="s">
        <v>93</v>
      </c>
      <c r="AV338" s="13" t="s">
        <v>23</v>
      </c>
      <c r="AW338" s="13" t="s">
        <v>46</v>
      </c>
      <c r="AX338" s="13" t="s">
        <v>85</v>
      </c>
      <c r="AY338" s="246" t="s">
        <v>241</v>
      </c>
    </row>
    <row r="339" s="14" customFormat="1">
      <c r="A339" s="14"/>
      <c r="B339" s="247"/>
      <c r="C339" s="248"/>
      <c r="D339" s="238" t="s">
        <v>252</v>
      </c>
      <c r="E339" s="249" t="s">
        <v>39</v>
      </c>
      <c r="F339" s="250" t="s">
        <v>23</v>
      </c>
      <c r="G339" s="248"/>
      <c r="H339" s="251">
        <v>1</v>
      </c>
      <c r="I339" s="252"/>
      <c r="J339" s="248"/>
      <c r="K339" s="248"/>
      <c r="L339" s="253"/>
      <c r="M339" s="254"/>
      <c r="N339" s="255"/>
      <c r="O339" s="255"/>
      <c r="P339" s="255"/>
      <c r="Q339" s="255"/>
      <c r="R339" s="255"/>
      <c r="S339" s="255"/>
      <c r="T339" s="256"/>
      <c r="U339" s="14"/>
      <c r="V339" s="14"/>
      <c r="W339" s="14"/>
      <c r="X339" s="14"/>
      <c r="Y339" s="14"/>
      <c r="Z339" s="14"/>
      <c r="AA339" s="14"/>
      <c r="AB339" s="14"/>
      <c r="AC339" s="14"/>
      <c r="AD339" s="14"/>
      <c r="AE339" s="14"/>
      <c r="AT339" s="257" t="s">
        <v>252</v>
      </c>
      <c r="AU339" s="257" t="s">
        <v>93</v>
      </c>
      <c r="AV339" s="14" t="s">
        <v>93</v>
      </c>
      <c r="AW339" s="14" t="s">
        <v>46</v>
      </c>
      <c r="AX339" s="14" t="s">
        <v>85</v>
      </c>
      <c r="AY339" s="257" t="s">
        <v>241</v>
      </c>
    </row>
    <row r="340" s="13" customFormat="1">
      <c r="A340" s="13"/>
      <c r="B340" s="236"/>
      <c r="C340" s="237"/>
      <c r="D340" s="238" t="s">
        <v>252</v>
      </c>
      <c r="E340" s="239" t="s">
        <v>39</v>
      </c>
      <c r="F340" s="240" t="s">
        <v>11894</v>
      </c>
      <c r="G340" s="237"/>
      <c r="H340" s="239" t="s">
        <v>39</v>
      </c>
      <c r="I340" s="241"/>
      <c r="J340" s="237"/>
      <c r="K340" s="237"/>
      <c r="L340" s="242"/>
      <c r="M340" s="243"/>
      <c r="N340" s="244"/>
      <c r="O340" s="244"/>
      <c r="P340" s="244"/>
      <c r="Q340" s="244"/>
      <c r="R340" s="244"/>
      <c r="S340" s="244"/>
      <c r="T340" s="245"/>
      <c r="U340" s="13"/>
      <c r="V340" s="13"/>
      <c r="W340" s="13"/>
      <c r="X340" s="13"/>
      <c r="Y340" s="13"/>
      <c r="Z340" s="13"/>
      <c r="AA340" s="13"/>
      <c r="AB340" s="13"/>
      <c r="AC340" s="13"/>
      <c r="AD340" s="13"/>
      <c r="AE340" s="13"/>
      <c r="AT340" s="246" t="s">
        <v>252</v>
      </c>
      <c r="AU340" s="246" t="s">
        <v>93</v>
      </c>
      <c r="AV340" s="13" t="s">
        <v>23</v>
      </c>
      <c r="AW340" s="13" t="s">
        <v>46</v>
      </c>
      <c r="AX340" s="13" t="s">
        <v>85</v>
      </c>
      <c r="AY340" s="246" t="s">
        <v>241</v>
      </c>
    </row>
    <row r="341" s="14" customFormat="1">
      <c r="A341" s="14"/>
      <c r="B341" s="247"/>
      <c r="C341" s="248"/>
      <c r="D341" s="238" t="s">
        <v>252</v>
      </c>
      <c r="E341" s="249" t="s">
        <v>39</v>
      </c>
      <c r="F341" s="250" t="s">
        <v>23</v>
      </c>
      <c r="G341" s="248"/>
      <c r="H341" s="251">
        <v>1</v>
      </c>
      <c r="I341" s="252"/>
      <c r="J341" s="248"/>
      <c r="K341" s="248"/>
      <c r="L341" s="253"/>
      <c r="M341" s="254"/>
      <c r="N341" s="255"/>
      <c r="O341" s="255"/>
      <c r="P341" s="255"/>
      <c r="Q341" s="255"/>
      <c r="R341" s="255"/>
      <c r="S341" s="255"/>
      <c r="T341" s="256"/>
      <c r="U341" s="14"/>
      <c r="V341" s="14"/>
      <c r="W341" s="14"/>
      <c r="X341" s="14"/>
      <c r="Y341" s="14"/>
      <c r="Z341" s="14"/>
      <c r="AA341" s="14"/>
      <c r="AB341" s="14"/>
      <c r="AC341" s="14"/>
      <c r="AD341" s="14"/>
      <c r="AE341" s="14"/>
      <c r="AT341" s="257" t="s">
        <v>252</v>
      </c>
      <c r="AU341" s="257" t="s">
        <v>93</v>
      </c>
      <c r="AV341" s="14" t="s">
        <v>93</v>
      </c>
      <c r="AW341" s="14" t="s">
        <v>46</v>
      </c>
      <c r="AX341" s="14" t="s">
        <v>85</v>
      </c>
      <c r="AY341" s="257" t="s">
        <v>241</v>
      </c>
    </row>
    <row r="342" s="15" customFormat="1">
      <c r="A342" s="15"/>
      <c r="B342" s="258"/>
      <c r="C342" s="259"/>
      <c r="D342" s="238" t="s">
        <v>252</v>
      </c>
      <c r="E342" s="260" t="s">
        <v>39</v>
      </c>
      <c r="F342" s="261" t="s">
        <v>274</v>
      </c>
      <c r="G342" s="259"/>
      <c r="H342" s="262">
        <v>2</v>
      </c>
      <c r="I342" s="263"/>
      <c r="J342" s="259"/>
      <c r="K342" s="259"/>
      <c r="L342" s="264"/>
      <c r="M342" s="265"/>
      <c r="N342" s="266"/>
      <c r="O342" s="266"/>
      <c r="P342" s="266"/>
      <c r="Q342" s="266"/>
      <c r="R342" s="266"/>
      <c r="S342" s="266"/>
      <c r="T342" s="267"/>
      <c r="U342" s="15"/>
      <c r="V342" s="15"/>
      <c r="W342" s="15"/>
      <c r="X342" s="15"/>
      <c r="Y342" s="15"/>
      <c r="Z342" s="15"/>
      <c r="AA342" s="15"/>
      <c r="AB342" s="15"/>
      <c r="AC342" s="15"/>
      <c r="AD342" s="15"/>
      <c r="AE342" s="15"/>
      <c r="AT342" s="268" t="s">
        <v>252</v>
      </c>
      <c r="AU342" s="268" t="s">
        <v>93</v>
      </c>
      <c r="AV342" s="15" t="s">
        <v>248</v>
      </c>
      <c r="AW342" s="15" t="s">
        <v>46</v>
      </c>
      <c r="AX342" s="15" t="s">
        <v>23</v>
      </c>
      <c r="AY342" s="268" t="s">
        <v>241</v>
      </c>
    </row>
    <row r="343" s="2" customFormat="1" ht="24.15" customHeight="1">
      <c r="A343" s="42"/>
      <c r="B343" s="43"/>
      <c r="C343" s="218" t="s">
        <v>1080</v>
      </c>
      <c r="D343" s="218" t="s">
        <v>243</v>
      </c>
      <c r="E343" s="219" t="s">
        <v>12097</v>
      </c>
      <c r="F343" s="220" t="s">
        <v>12098</v>
      </c>
      <c r="G343" s="221" t="s">
        <v>561</v>
      </c>
      <c r="H343" s="222">
        <v>3</v>
      </c>
      <c r="I343" s="223"/>
      <c r="J343" s="224">
        <f>ROUND(I343*H343,2)</f>
        <v>0</v>
      </c>
      <c r="K343" s="220" t="s">
        <v>247</v>
      </c>
      <c r="L343" s="48"/>
      <c r="M343" s="225" t="s">
        <v>39</v>
      </c>
      <c r="N343" s="226" t="s">
        <v>56</v>
      </c>
      <c r="O343" s="88"/>
      <c r="P343" s="227">
        <f>O343*H343</f>
        <v>0</v>
      </c>
      <c r="Q343" s="227">
        <v>0.024240000000000001</v>
      </c>
      <c r="R343" s="227">
        <f>Q343*H343</f>
        <v>0.072720000000000007</v>
      </c>
      <c r="S343" s="227">
        <v>0</v>
      </c>
      <c r="T343" s="228">
        <f>S343*H343</f>
        <v>0</v>
      </c>
      <c r="U343" s="42"/>
      <c r="V343" s="42"/>
      <c r="W343" s="42"/>
      <c r="X343" s="42"/>
      <c r="Y343" s="42"/>
      <c r="Z343" s="42"/>
      <c r="AA343" s="42"/>
      <c r="AB343" s="42"/>
      <c r="AC343" s="42"/>
      <c r="AD343" s="42"/>
      <c r="AE343" s="42"/>
      <c r="AR343" s="229" t="s">
        <v>248</v>
      </c>
      <c r="AT343" s="229" t="s">
        <v>243</v>
      </c>
      <c r="AU343" s="229" t="s">
        <v>93</v>
      </c>
      <c r="AY343" s="20" t="s">
        <v>241</v>
      </c>
      <c r="BE343" s="230">
        <f>IF(N343="základní",J343,0)</f>
        <v>0</v>
      </c>
      <c r="BF343" s="230">
        <f>IF(N343="snížená",J343,0)</f>
        <v>0</v>
      </c>
      <c r="BG343" s="230">
        <f>IF(N343="zákl. přenesená",J343,0)</f>
        <v>0</v>
      </c>
      <c r="BH343" s="230">
        <f>IF(N343="sníž. přenesená",J343,0)</f>
        <v>0</v>
      </c>
      <c r="BI343" s="230">
        <f>IF(N343="nulová",J343,0)</f>
        <v>0</v>
      </c>
      <c r="BJ343" s="20" t="s">
        <v>23</v>
      </c>
      <c r="BK343" s="230">
        <f>ROUND(I343*H343,2)</f>
        <v>0</v>
      </c>
      <c r="BL343" s="20" t="s">
        <v>248</v>
      </c>
      <c r="BM343" s="229" t="s">
        <v>12099</v>
      </c>
    </row>
    <row r="344" s="2" customFormat="1">
      <c r="A344" s="42"/>
      <c r="B344" s="43"/>
      <c r="C344" s="44"/>
      <c r="D344" s="231" t="s">
        <v>250</v>
      </c>
      <c r="E344" s="44"/>
      <c r="F344" s="232" t="s">
        <v>12100</v>
      </c>
      <c r="G344" s="44"/>
      <c r="H344" s="44"/>
      <c r="I344" s="233"/>
      <c r="J344" s="44"/>
      <c r="K344" s="44"/>
      <c r="L344" s="48"/>
      <c r="M344" s="234"/>
      <c r="N344" s="235"/>
      <c r="O344" s="88"/>
      <c r="P344" s="88"/>
      <c r="Q344" s="88"/>
      <c r="R344" s="88"/>
      <c r="S344" s="88"/>
      <c r="T344" s="89"/>
      <c r="U344" s="42"/>
      <c r="V344" s="42"/>
      <c r="W344" s="42"/>
      <c r="X344" s="42"/>
      <c r="Y344" s="42"/>
      <c r="Z344" s="42"/>
      <c r="AA344" s="42"/>
      <c r="AB344" s="42"/>
      <c r="AC344" s="42"/>
      <c r="AD344" s="42"/>
      <c r="AE344" s="42"/>
      <c r="AT344" s="20" t="s">
        <v>250</v>
      </c>
      <c r="AU344" s="20" t="s">
        <v>93</v>
      </c>
    </row>
    <row r="345" s="13" customFormat="1">
      <c r="A345" s="13"/>
      <c r="B345" s="236"/>
      <c r="C345" s="237"/>
      <c r="D345" s="238" t="s">
        <v>252</v>
      </c>
      <c r="E345" s="239" t="s">
        <v>39</v>
      </c>
      <c r="F345" s="240" t="s">
        <v>11890</v>
      </c>
      <c r="G345" s="237"/>
      <c r="H345" s="239" t="s">
        <v>39</v>
      </c>
      <c r="I345" s="241"/>
      <c r="J345" s="237"/>
      <c r="K345" s="237"/>
      <c r="L345" s="242"/>
      <c r="M345" s="243"/>
      <c r="N345" s="244"/>
      <c r="O345" s="244"/>
      <c r="P345" s="244"/>
      <c r="Q345" s="244"/>
      <c r="R345" s="244"/>
      <c r="S345" s="244"/>
      <c r="T345" s="245"/>
      <c r="U345" s="13"/>
      <c r="V345" s="13"/>
      <c r="W345" s="13"/>
      <c r="X345" s="13"/>
      <c r="Y345" s="13"/>
      <c r="Z345" s="13"/>
      <c r="AA345" s="13"/>
      <c r="AB345" s="13"/>
      <c r="AC345" s="13"/>
      <c r="AD345" s="13"/>
      <c r="AE345" s="13"/>
      <c r="AT345" s="246" t="s">
        <v>252</v>
      </c>
      <c r="AU345" s="246" t="s">
        <v>93</v>
      </c>
      <c r="AV345" s="13" t="s">
        <v>23</v>
      </c>
      <c r="AW345" s="13" t="s">
        <v>46</v>
      </c>
      <c r="AX345" s="13" t="s">
        <v>85</v>
      </c>
      <c r="AY345" s="246" t="s">
        <v>241</v>
      </c>
    </row>
    <row r="346" s="14" customFormat="1">
      <c r="A346" s="14"/>
      <c r="B346" s="247"/>
      <c r="C346" s="248"/>
      <c r="D346" s="238" t="s">
        <v>252</v>
      </c>
      <c r="E346" s="249" t="s">
        <v>39</v>
      </c>
      <c r="F346" s="250" t="s">
        <v>23</v>
      </c>
      <c r="G346" s="248"/>
      <c r="H346" s="251">
        <v>1</v>
      </c>
      <c r="I346" s="252"/>
      <c r="J346" s="248"/>
      <c r="K346" s="248"/>
      <c r="L346" s="253"/>
      <c r="M346" s="254"/>
      <c r="N346" s="255"/>
      <c r="O346" s="255"/>
      <c r="P346" s="255"/>
      <c r="Q346" s="255"/>
      <c r="R346" s="255"/>
      <c r="S346" s="255"/>
      <c r="T346" s="256"/>
      <c r="U346" s="14"/>
      <c r="V346" s="14"/>
      <c r="W346" s="14"/>
      <c r="X346" s="14"/>
      <c r="Y346" s="14"/>
      <c r="Z346" s="14"/>
      <c r="AA346" s="14"/>
      <c r="AB346" s="14"/>
      <c r="AC346" s="14"/>
      <c r="AD346" s="14"/>
      <c r="AE346" s="14"/>
      <c r="AT346" s="257" t="s">
        <v>252</v>
      </c>
      <c r="AU346" s="257" t="s">
        <v>93</v>
      </c>
      <c r="AV346" s="14" t="s">
        <v>93</v>
      </c>
      <c r="AW346" s="14" t="s">
        <v>46</v>
      </c>
      <c r="AX346" s="14" t="s">
        <v>85</v>
      </c>
      <c r="AY346" s="257" t="s">
        <v>241</v>
      </c>
    </row>
    <row r="347" s="13" customFormat="1">
      <c r="A347" s="13"/>
      <c r="B347" s="236"/>
      <c r="C347" s="237"/>
      <c r="D347" s="238" t="s">
        <v>252</v>
      </c>
      <c r="E347" s="239" t="s">
        <v>39</v>
      </c>
      <c r="F347" s="240" t="s">
        <v>11892</v>
      </c>
      <c r="G347" s="237"/>
      <c r="H347" s="239" t="s">
        <v>39</v>
      </c>
      <c r="I347" s="241"/>
      <c r="J347" s="237"/>
      <c r="K347" s="237"/>
      <c r="L347" s="242"/>
      <c r="M347" s="243"/>
      <c r="N347" s="244"/>
      <c r="O347" s="244"/>
      <c r="P347" s="244"/>
      <c r="Q347" s="244"/>
      <c r="R347" s="244"/>
      <c r="S347" s="244"/>
      <c r="T347" s="245"/>
      <c r="U347" s="13"/>
      <c r="V347" s="13"/>
      <c r="W347" s="13"/>
      <c r="X347" s="13"/>
      <c r="Y347" s="13"/>
      <c r="Z347" s="13"/>
      <c r="AA347" s="13"/>
      <c r="AB347" s="13"/>
      <c r="AC347" s="13"/>
      <c r="AD347" s="13"/>
      <c r="AE347" s="13"/>
      <c r="AT347" s="246" t="s">
        <v>252</v>
      </c>
      <c r="AU347" s="246" t="s">
        <v>93</v>
      </c>
      <c r="AV347" s="13" t="s">
        <v>23</v>
      </c>
      <c r="AW347" s="13" t="s">
        <v>46</v>
      </c>
      <c r="AX347" s="13" t="s">
        <v>85</v>
      </c>
      <c r="AY347" s="246" t="s">
        <v>241</v>
      </c>
    </row>
    <row r="348" s="14" customFormat="1">
      <c r="A348" s="14"/>
      <c r="B348" s="247"/>
      <c r="C348" s="248"/>
      <c r="D348" s="238" t="s">
        <v>252</v>
      </c>
      <c r="E348" s="249" t="s">
        <v>39</v>
      </c>
      <c r="F348" s="250" t="s">
        <v>23</v>
      </c>
      <c r="G348" s="248"/>
      <c r="H348" s="251">
        <v>1</v>
      </c>
      <c r="I348" s="252"/>
      <c r="J348" s="248"/>
      <c r="K348" s="248"/>
      <c r="L348" s="253"/>
      <c r="M348" s="254"/>
      <c r="N348" s="255"/>
      <c r="O348" s="255"/>
      <c r="P348" s="255"/>
      <c r="Q348" s="255"/>
      <c r="R348" s="255"/>
      <c r="S348" s="255"/>
      <c r="T348" s="256"/>
      <c r="U348" s="14"/>
      <c r="V348" s="14"/>
      <c r="W348" s="14"/>
      <c r="X348" s="14"/>
      <c r="Y348" s="14"/>
      <c r="Z348" s="14"/>
      <c r="AA348" s="14"/>
      <c r="AB348" s="14"/>
      <c r="AC348" s="14"/>
      <c r="AD348" s="14"/>
      <c r="AE348" s="14"/>
      <c r="AT348" s="257" t="s">
        <v>252</v>
      </c>
      <c r="AU348" s="257" t="s">
        <v>93</v>
      </c>
      <c r="AV348" s="14" t="s">
        <v>93</v>
      </c>
      <c r="AW348" s="14" t="s">
        <v>46</v>
      </c>
      <c r="AX348" s="14" t="s">
        <v>85</v>
      </c>
      <c r="AY348" s="257" t="s">
        <v>241</v>
      </c>
    </row>
    <row r="349" s="13" customFormat="1">
      <c r="A349" s="13"/>
      <c r="B349" s="236"/>
      <c r="C349" s="237"/>
      <c r="D349" s="238" t="s">
        <v>252</v>
      </c>
      <c r="E349" s="239" t="s">
        <v>39</v>
      </c>
      <c r="F349" s="240" t="s">
        <v>11894</v>
      </c>
      <c r="G349" s="237"/>
      <c r="H349" s="239" t="s">
        <v>39</v>
      </c>
      <c r="I349" s="241"/>
      <c r="J349" s="237"/>
      <c r="K349" s="237"/>
      <c r="L349" s="242"/>
      <c r="M349" s="243"/>
      <c r="N349" s="244"/>
      <c r="O349" s="244"/>
      <c r="P349" s="244"/>
      <c r="Q349" s="244"/>
      <c r="R349" s="244"/>
      <c r="S349" s="244"/>
      <c r="T349" s="245"/>
      <c r="U349" s="13"/>
      <c r="V349" s="13"/>
      <c r="W349" s="13"/>
      <c r="X349" s="13"/>
      <c r="Y349" s="13"/>
      <c r="Z349" s="13"/>
      <c r="AA349" s="13"/>
      <c r="AB349" s="13"/>
      <c r="AC349" s="13"/>
      <c r="AD349" s="13"/>
      <c r="AE349" s="13"/>
      <c r="AT349" s="246" t="s">
        <v>252</v>
      </c>
      <c r="AU349" s="246" t="s">
        <v>93</v>
      </c>
      <c r="AV349" s="13" t="s">
        <v>23</v>
      </c>
      <c r="AW349" s="13" t="s">
        <v>46</v>
      </c>
      <c r="AX349" s="13" t="s">
        <v>85</v>
      </c>
      <c r="AY349" s="246" t="s">
        <v>241</v>
      </c>
    </row>
    <row r="350" s="14" customFormat="1">
      <c r="A350" s="14"/>
      <c r="B350" s="247"/>
      <c r="C350" s="248"/>
      <c r="D350" s="238" t="s">
        <v>252</v>
      </c>
      <c r="E350" s="249" t="s">
        <v>39</v>
      </c>
      <c r="F350" s="250" t="s">
        <v>23</v>
      </c>
      <c r="G350" s="248"/>
      <c r="H350" s="251">
        <v>1</v>
      </c>
      <c r="I350" s="252"/>
      <c r="J350" s="248"/>
      <c r="K350" s="248"/>
      <c r="L350" s="253"/>
      <c r="M350" s="254"/>
      <c r="N350" s="255"/>
      <c r="O350" s="255"/>
      <c r="P350" s="255"/>
      <c r="Q350" s="255"/>
      <c r="R350" s="255"/>
      <c r="S350" s="255"/>
      <c r="T350" s="256"/>
      <c r="U350" s="14"/>
      <c r="V350" s="14"/>
      <c r="W350" s="14"/>
      <c r="X350" s="14"/>
      <c r="Y350" s="14"/>
      <c r="Z350" s="14"/>
      <c r="AA350" s="14"/>
      <c r="AB350" s="14"/>
      <c r="AC350" s="14"/>
      <c r="AD350" s="14"/>
      <c r="AE350" s="14"/>
      <c r="AT350" s="257" t="s">
        <v>252</v>
      </c>
      <c r="AU350" s="257" t="s">
        <v>93</v>
      </c>
      <c r="AV350" s="14" t="s">
        <v>93</v>
      </c>
      <c r="AW350" s="14" t="s">
        <v>46</v>
      </c>
      <c r="AX350" s="14" t="s">
        <v>85</v>
      </c>
      <c r="AY350" s="257" t="s">
        <v>241</v>
      </c>
    </row>
    <row r="351" s="15" customFormat="1">
      <c r="A351" s="15"/>
      <c r="B351" s="258"/>
      <c r="C351" s="259"/>
      <c r="D351" s="238" t="s">
        <v>252</v>
      </c>
      <c r="E351" s="260" t="s">
        <v>39</v>
      </c>
      <c r="F351" s="261" t="s">
        <v>274</v>
      </c>
      <c r="G351" s="259"/>
      <c r="H351" s="262">
        <v>3</v>
      </c>
      <c r="I351" s="263"/>
      <c r="J351" s="259"/>
      <c r="K351" s="259"/>
      <c r="L351" s="264"/>
      <c r="M351" s="265"/>
      <c r="N351" s="266"/>
      <c r="O351" s="266"/>
      <c r="P351" s="266"/>
      <c r="Q351" s="266"/>
      <c r="R351" s="266"/>
      <c r="S351" s="266"/>
      <c r="T351" s="267"/>
      <c r="U351" s="15"/>
      <c r="V351" s="15"/>
      <c r="W351" s="15"/>
      <c r="X351" s="15"/>
      <c r="Y351" s="15"/>
      <c r="Z351" s="15"/>
      <c r="AA351" s="15"/>
      <c r="AB351" s="15"/>
      <c r="AC351" s="15"/>
      <c r="AD351" s="15"/>
      <c r="AE351" s="15"/>
      <c r="AT351" s="268" t="s">
        <v>252</v>
      </c>
      <c r="AU351" s="268" t="s">
        <v>93</v>
      </c>
      <c r="AV351" s="15" t="s">
        <v>248</v>
      </c>
      <c r="AW351" s="15" t="s">
        <v>46</v>
      </c>
      <c r="AX351" s="15" t="s">
        <v>23</v>
      </c>
      <c r="AY351" s="268" t="s">
        <v>241</v>
      </c>
    </row>
    <row r="352" s="2" customFormat="1" ht="24.15" customHeight="1">
      <c r="A352" s="42"/>
      <c r="B352" s="43"/>
      <c r="C352" s="218" t="s">
        <v>1087</v>
      </c>
      <c r="D352" s="218" t="s">
        <v>243</v>
      </c>
      <c r="E352" s="219" t="s">
        <v>12101</v>
      </c>
      <c r="F352" s="220" t="s">
        <v>12102</v>
      </c>
      <c r="G352" s="221" t="s">
        <v>561</v>
      </c>
      <c r="H352" s="222">
        <v>3</v>
      </c>
      <c r="I352" s="223"/>
      <c r="J352" s="224">
        <f>ROUND(I352*H352,2)</f>
        <v>0</v>
      </c>
      <c r="K352" s="220" t="s">
        <v>247</v>
      </c>
      <c r="L352" s="48"/>
      <c r="M352" s="225" t="s">
        <v>39</v>
      </c>
      <c r="N352" s="226" t="s">
        <v>56</v>
      </c>
      <c r="O352" s="88"/>
      <c r="P352" s="227">
        <f>O352*H352</f>
        <v>0</v>
      </c>
      <c r="Q352" s="227">
        <v>0</v>
      </c>
      <c r="R352" s="227">
        <f>Q352*H352</f>
        <v>0</v>
      </c>
      <c r="S352" s="227">
        <v>0</v>
      </c>
      <c r="T352" s="228">
        <f>S352*H352</f>
        <v>0</v>
      </c>
      <c r="U352" s="42"/>
      <c r="V352" s="42"/>
      <c r="W352" s="42"/>
      <c r="X352" s="42"/>
      <c r="Y352" s="42"/>
      <c r="Z352" s="42"/>
      <c r="AA352" s="42"/>
      <c r="AB352" s="42"/>
      <c r="AC352" s="42"/>
      <c r="AD352" s="42"/>
      <c r="AE352" s="42"/>
      <c r="AR352" s="229" t="s">
        <v>248</v>
      </c>
      <c r="AT352" s="229" t="s">
        <v>243</v>
      </c>
      <c r="AU352" s="229" t="s">
        <v>93</v>
      </c>
      <c r="AY352" s="20" t="s">
        <v>241</v>
      </c>
      <c r="BE352" s="230">
        <f>IF(N352="základní",J352,0)</f>
        <v>0</v>
      </c>
      <c r="BF352" s="230">
        <f>IF(N352="snížená",J352,0)</f>
        <v>0</v>
      </c>
      <c r="BG352" s="230">
        <f>IF(N352="zákl. přenesená",J352,0)</f>
        <v>0</v>
      </c>
      <c r="BH352" s="230">
        <f>IF(N352="sníž. přenesená",J352,0)</f>
        <v>0</v>
      </c>
      <c r="BI352" s="230">
        <f>IF(N352="nulová",J352,0)</f>
        <v>0</v>
      </c>
      <c r="BJ352" s="20" t="s">
        <v>23</v>
      </c>
      <c r="BK352" s="230">
        <f>ROUND(I352*H352,2)</f>
        <v>0</v>
      </c>
      <c r="BL352" s="20" t="s">
        <v>248</v>
      </c>
      <c r="BM352" s="229" t="s">
        <v>12103</v>
      </c>
    </row>
    <row r="353" s="2" customFormat="1">
      <c r="A353" s="42"/>
      <c r="B353" s="43"/>
      <c r="C353" s="44"/>
      <c r="D353" s="231" t="s">
        <v>250</v>
      </c>
      <c r="E353" s="44"/>
      <c r="F353" s="232" t="s">
        <v>12104</v>
      </c>
      <c r="G353" s="44"/>
      <c r="H353" s="44"/>
      <c r="I353" s="233"/>
      <c r="J353" s="44"/>
      <c r="K353" s="44"/>
      <c r="L353" s="48"/>
      <c r="M353" s="234"/>
      <c r="N353" s="235"/>
      <c r="O353" s="88"/>
      <c r="P353" s="88"/>
      <c r="Q353" s="88"/>
      <c r="R353" s="88"/>
      <c r="S353" s="88"/>
      <c r="T353" s="89"/>
      <c r="U353" s="42"/>
      <c r="V353" s="42"/>
      <c r="W353" s="42"/>
      <c r="X353" s="42"/>
      <c r="Y353" s="42"/>
      <c r="Z353" s="42"/>
      <c r="AA353" s="42"/>
      <c r="AB353" s="42"/>
      <c r="AC353" s="42"/>
      <c r="AD353" s="42"/>
      <c r="AE353" s="42"/>
      <c r="AT353" s="20" t="s">
        <v>250</v>
      </c>
      <c r="AU353" s="20" t="s">
        <v>93</v>
      </c>
    </row>
    <row r="354" s="13" customFormat="1">
      <c r="A354" s="13"/>
      <c r="B354" s="236"/>
      <c r="C354" s="237"/>
      <c r="D354" s="238" t="s">
        <v>252</v>
      </c>
      <c r="E354" s="239" t="s">
        <v>39</v>
      </c>
      <c r="F354" s="240" t="s">
        <v>11890</v>
      </c>
      <c r="G354" s="237"/>
      <c r="H354" s="239" t="s">
        <v>39</v>
      </c>
      <c r="I354" s="241"/>
      <c r="J354" s="237"/>
      <c r="K354" s="237"/>
      <c r="L354" s="242"/>
      <c r="M354" s="243"/>
      <c r="N354" s="244"/>
      <c r="O354" s="244"/>
      <c r="P354" s="244"/>
      <c r="Q354" s="244"/>
      <c r="R354" s="244"/>
      <c r="S354" s="244"/>
      <c r="T354" s="245"/>
      <c r="U354" s="13"/>
      <c r="V354" s="13"/>
      <c r="W354" s="13"/>
      <c r="X354" s="13"/>
      <c r="Y354" s="13"/>
      <c r="Z354" s="13"/>
      <c r="AA354" s="13"/>
      <c r="AB354" s="13"/>
      <c r="AC354" s="13"/>
      <c r="AD354" s="13"/>
      <c r="AE354" s="13"/>
      <c r="AT354" s="246" t="s">
        <v>252</v>
      </c>
      <c r="AU354" s="246" t="s">
        <v>93</v>
      </c>
      <c r="AV354" s="13" t="s">
        <v>23</v>
      </c>
      <c r="AW354" s="13" t="s">
        <v>46</v>
      </c>
      <c r="AX354" s="13" t="s">
        <v>85</v>
      </c>
      <c r="AY354" s="246" t="s">
        <v>241</v>
      </c>
    </row>
    <row r="355" s="14" customFormat="1">
      <c r="A355" s="14"/>
      <c r="B355" s="247"/>
      <c r="C355" s="248"/>
      <c r="D355" s="238" t="s">
        <v>252</v>
      </c>
      <c r="E355" s="249" t="s">
        <v>39</v>
      </c>
      <c r="F355" s="250" t="s">
        <v>23</v>
      </c>
      <c r="G355" s="248"/>
      <c r="H355" s="251">
        <v>1</v>
      </c>
      <c r="I355" s="252"/>
      <c r="J355" s="248"/>
      <c r="K355" s="248"/>
      <c r="L355" s="253"/>
      <c r="M355" s="254"/>
      <c r="N355" s="255"/>
      <c r="O355" s="255"/>
      <c r="P355" s="255"/>
      <c r="Q355" s="255"/>
      <c r="R355" s="255"/>
      <c r="S355" s="255"/>
      <c r="T355" s="256"/>
      <c r="U355" s="14"/>
      <c r="V355" s="14"/>
      <c r="W355" s="14"/>
      <c r="X355" s="14"/>
      <c r="Y355" s="14"/>
      <c r="Z355" s="14"/>
      <c r="AA355" s="14"/>
      <c r="AB355" s="14"/>
      <c r="AC355" s="14"/>
      <c r="AD355" s="14"/>
      <c r="AE355" s="14"/>
      <c r="AT355" s="257" t="s">
        <v>252</v>
      </c>
      <c r="AU355" s="257" t="s">
        <v>93</v>
      </c>
      <c r="AV355" s="14" t="s">
        <v>93</v>
      </c>
      <c r="AW355" s="14" t="s">
        <v>46</v>
      </c>
      <c r="AX355" s="14" t="s">
        <v>85</v>
      </c>
      <c r="AY355" s="257" t="s">
        <v>241</v>
      </c>
    </row>
    <row r="356" s="13" customFormat="1">
      <c r="A356" s="13"/>
      <c r="B356" s="236"/>
      <c r="C356" s="237"/>
      <c r="D356" s="238" t="s">
        <v>252</v>
      </c>
      <c r="E356" s="239" t="s">
        <v>39</v>
      </c>
      <c r="F356" s="240" t="s">
        <v>11892</v>
      </c>
      <c r="G356" s="237"/>
      <c r="H356" s="239" t="s">
        <v>39</v>
      </c>
      <c r="I356" s="241"/>
      <c r="J356" s="237"/>
      <c r="K356" s="237"/>
      <c r="L356" s="242"/>
      <c r="M356" s="243"/>
      <c r="N356" s="244"/>
      <c r="O356" s="244"/>
      <c r="P356" s="244"/>
      <c r="Q356" s="244"/>
      <c r="R356" s="244"/>
      <c r="S356" s="244"/>
      <c r="T356" s="245"/>
      <c r="U356" s="13"/>
      <c r="V356" s="13"/>
      <c r="W356" s="13"/>
      <c r="X356" s="13"/>
      <c r="Y356" s="13"/>
      <c r="Z356" s="13"/>
      <c r="AA356" s="13"/>
      <c r="AB356" s="13"/>
      <c r="AC356" s="13"/>
      <c r="AD356" s="13"/>
      <c r="AE356" s="13"/>
      <c r="AT356" s="246" t="s">
        <v>252</v>
      </c>
      <c r="AU356" s="246" t="s">
        <v>93</v>
      </c>
      <c r="AV356" s="13" t="s">
        <v>23</v>
      </c>
      <c r="AW356" s="13" t="s">
        <v>46</v>
      </c>
      <c r="AX356" s="13" t="s">
        <v>85</v>
      </c>
      <c r="AY356" s="246" t="s">
        <v>241</v>
      </c>
    </row>
    <row r="357" s="14" customFormat="1">
      <c r="A357" s="14"/>
      <c r="B357" s="247"/>
      <c r="C357" s="248"/>
      <c r="D357" s="238" t="s">
        <v>252</v>
      </c>
      <c r="E357" s="249" t="s">
        <v>39</v>
      </c>
      <c r="F357" s="250" t="s">
        <v>23</v>
      </c>
      <c r="G357" s="248"/>
      <c r="H357" s="251">
        <v>1</v>
      </c>
      <c r="I357" s="252"/>
      <c r="J357" s="248"/>
      <c r="K357" s="248"/>
      <c r="L357" s="253"/>
      <c r="M357" s="254"/>
      <c r="N357" s="255"/>
      <c r="O357" s="255"/>
      <c r="P357" s="255"/>
      <c r="Q357" s="255"/>
      <c r="R357" s="255"/>
      <c r="S357" s="255"/>
      <c r="T357" s="256"/>
      <c r="U357" s="14"/>
      <c r="V357" s="14"/>
      <c r="W357" s="14"/>
      <c r="X357" s="14"/>
      <c r="Y357" s="14"/>
      <c r="Z357" s="14"/>
      <c r="AA357" s="14"/>
      <c r="AB357" s="14"/>
      <c r="AC357" s="14"/>
      <c r="AD357" s="14"/>
      <c r="AE357" s="14"/>
      <c r="AT357" s="257" t="s">
        <v>252</v>
      </c>
      <c r="AU357" s="257" t="s">
        <v>93</v>
      </c>
      <c r="AV357" s="14" t="s">
        <v>93</v>
      </c>
      <c r="AW357" s="14" t="s">
        <v>46</v>
      </c>
      <c r="AX357" s="14" t="s">
        <v>85</v>
      </c>
      <c r="AY357" s="257" t="s">
        <v>241</v>
      </c>
    </row>
    <row r="358" s="13" customFormat="1">
      <c r="A358" s="13"/>
      <c r="B358" s="236"/>
      <c r="C358" s="237"/>
      <c r="D358" s="238" t="s">
        <v>252</v>
      </c>
      <c r="E358" s="239" t="s">
        <v>39</v>
      </c>
      <c r="F358" s="240" t="s">
        <v>11894</v>
      </c>
      <c r="G358" s="237"/>
      <c r="H358" s="239" t="s">
        <v>39</v>
      </c>
      <c r="I358" s="241"/>
      <c r="J358" s="237"/>
      <c r="K358" s="237"/>
      <c r="L358" s="242"/>
      <c r="M358" s="243"/>
      <c r="N358" s="244"/>
      <c r="O358" s="244"/>
      <c r="P358" s="244"/>
      <c r="Q358" s="244"/>
      <c r="R358" s="244"/>
      <c r="S358" s="244"/>
      <c r="T358" s="245"/>
      <c r="U358" s="13"/>
      <c r="V358" s="13"/>
      <c r="W358" s="13"/>
      <c r="X358" s="13"/>
      <c r="Y358" s="13"/>
      <c r="Z358" s="13"/>
      <c r="AA358" s="13"/>
      <c r="AB358" s="13"/>
      <c r="AC358" s="13"/>
      <c r="AD358" s="13"/>
      <c r="AE358" s="13"/>
      <c r="AT358" s="246" t="s">
        <v>252</v>
      </c>
      <c r="AU358" s="246" t="s">
        <v>93</v>
      </c>
      <c r="AV358" s="13" t="s">
        <v>23</v>
      </c>
      <c r="AW358" s="13" t="s">
        <v>46</v>
      </c>
      <c r="AX358" s="13" t="s">
        <v>85</v>
      </c>
      <c r="AY358" s="246" t="s">
        <v>241</v>
      </c>
    </row>
    <row r="359" s="14" customFormat="1">
      <c r="A359" s="14"/>
      <c r="B359" s="247"/>
      <c r="C359" s="248"/>
      <c r="D359" s="238" t="s">
        <v>252</v>
      </c>
      <c r="E359" s="249" t="s">
        <v>39</v>
      </c>
      <c r="F359" s="250" t="s">
        <v>23</v>
      </c>
      <c r="G359" s="248"/>
      <c r="H359" s="251">
        <v>1</v>
      </c>
      <c r="I359" s="252"/>
      <c r="J359" s="248"/>
      <c r="K359" s="248"/>
      <c r="L359" s="253"/>
      <c r="M359" s="254"/>
      <c r="N359" s="255"/>
      <c r="O359" s="255"/>
      <c r="P359" s="255"/>
      <c r="Q359" s="255"/>
      <c r="R359" s="255"/>
      <c r="S359" s="255"/>
      <c r="T359" s="256"/>
      <c r="U359" s="14"/>
      <c r="V359" s="14"/>
      <c r="W359" s="14"/>
      <c r="X359" s="14"/>
      <c r="Y359" s="14"/>
      <c r="Z359" s="14"/>
      <c r="AA359" s="14"/>
      <c r="AB359" s="14"/>
      <c r="AC359" s="14"/>
      <c r="AD359" s="14"/>
      <c r="AE359" s="14"/>
      <c r="AT359" s="257" t="s">
        <v>252</v>
      </c>
      <c r="AU359" s="257" t="s">
        <v>93</v>
      </c>
      <c r="AV359" s="14" t="s">
        <v>93</v>
      </c>
      <c r="AW359" s="14" t="s">
        <v>46</v>
      </c>
      <c r="AX359" s="14" t="s">
        <v>85</v>
      </c>
      <c r="AY359" s="257" t="s">
        <v>241</v>
      </c>
    </row>
    <row r="360" s="15" customFormat="1">
      <c r="A360" s="15"/>
      <c r="B360" s="258"/>
      <c r="C360" s="259"/>
      <c r="D360" s="238" t="s">
        <v>252</v>
      </c>
      <c r="E360" s="260" t="s">
        <v>39</v>
      </c>
      <c r="F360" s="261" t="s">
        <v>274</v>
      </c>
      <c r="G360" s="259"/>
      <c r="H360" s="262">
        <v>3</v>
      </c>
      <c r="I360" s="263"/>
      <c r="J360" s="259"/>
      <c r="K360" s="259"/>
      <c r="L360" s="264"/>
      <c r="M360" s="265"/>
      <c r="N360" s="266"/>
      <c r="O360" s="266"/>
      <c r="P360" s="266"/>
      <c r="Q360" s="266"/>
      <c r="R360" s="266"/>
      <c r="S360" s="266"/>
      <c r="T360" s="267"/>
      <c r="U360" s="15"/>
      <c r="V360" s="15"/>
      <c r="W360" s="15"/>
      <c r="X360" s="15"/>
      <c r="Y360" s="15"/>
      <c r="Z360" s="15"/>
      <c r="AA360" s="15"/>
      <c r="AB360" s="15"/>
      <c r="AC360" s="15"/>
      <c r="AD360" s="15"/>
      <c r="AE360" s="15"/>
      <c r="AT360" s="268" t="s">
        <v>252</v>
      </c>
      <c r="AU360" s="268" t="s">
        <v>93</v>
      </c>
      <c r="AV360" s="15" t="s">
        <v>248</v>
      </c>
      <c r="AW360" s="15" t="s">
        <v>46</v>
      </c>
      <c r="AX360" s="15" t="s">
        <v>23</v>
      </c>
      <c r="AY360" s="268" t="s">
        <v>241</v>
      </c>
    </row>
    <row r="361" s="2" customFormat="1" ht="24.15" customHeight="1">
      <c r="A361" s="42"/>
      <c r="B361" s="43"/>
      <c r="C361" s="218" t="s">
        <v>1094</v>
      </c>
      <c r="D361" s="218" t="s">
        <v>243</v>
      </c>
      <c r="E361" s="219" t="s">
        <v>12105</v>
      </c>
      <c r="F361" s="220" t="s">
        <v>12106</v>
      </c>
      <c r="G361" s="221" t="s">
        <v>561</v>
      </c>
      <c r="H361" s="222">
        <v>3</v>
      </c>
      <c r="I361" s="223"/>
      <c r="J361" s="224">
        <f>ROUND(I361*H361,2)</f>
        <v>0</v>
      </c>
      <c r="K361" s="220" t="s">
        <v>247</v>
      </c>
      <c r="L361" s="48"/>
      <c r="M361" s="225" t="s">
        <v>39</v>
      </c>
      <c r="N361" s="226" t="s">
        <v>56</v>
      </c>
      <c r="O361" s="88"/>
      <c r="P361" s="227">
        <f>O361*H361</f>
        <v>0</v>
      </c>
      <c r="Q361" s="227">
        <v>0.072720000000000007</v>
      </c>
      <c r="R361" s="227">
        <f>Q361*H361</f>
        <v>0.21816000000000002</v>
      </c>
      <c r="S361" s="227">
        <v>0</v>
      </c>
      <c r="T361" s="228">
        <f>S361*H361</f>
        <v>0</v>
      </c>
      <c r="U361" s="42"/>
      <c r="V361" s="42"/>
      <c r="W361" s="42"/>
      <c r="X361" s="42"/>
      <c r="Y361" s="42"/>
      <c r="Z361" s="42"/>
      <c r="AA361" s="42"/>
      <c r="AB361" s="42"/>
      <c r="AC361" s="42"/>
      <c r="AD361" s="42"/>
      <c r="AE361" s="42"/>
      <c r="AR361" s="229" t="s">
        <v>248</v>
      </c>
      <c r="AT361" s="229" t="s">
        <v>243</v>
      </c>
      <c r="AU361" s="229" t="s">
        <v>93</v>
      </c>
      <c r="AY361" s="20" t="s">
        <v>241</v>
      </c>
      <c r="BE361" s="230">
        <f>IF(N361="základní",J361,0)</f>
        <v>0</v>
      </c>
      <c r="BF361" s="230">
        <f>IF(N361="snížená",J361,0)</f>
        <v>0</v>
      </c>
      <c r="BG361" s="230">
        <f>IF(N361="zákl. přenesená",J361,0)</f>
        <v>0</v>
      </c>
      <c r="BH361" s="230">
        <f>IF(N361="sníž. přenesená",J361,0)</f>
        <v>0</v>
      </c>
      <c r="BI361" s="230">
        <f>IF(N361="nulová",J361,0)</f>
        <v>0</v>
      </c>
      <c r="BJ361" s="20" t="s">
        <v>23</v>
      </c>
      <c r="BK361" s="230">
        <f>ROUND(I361*H361,2)</f>
        <v>0</v>
      </c>
      <c r="BL361" s="20" t="s">
        <v>248</v>
      </c>
      <c r="BM361" s="229" t="s">
        <v>12107</v>
      </c>
    </row>
    <row r="362" s="2" customFormat="1">
      <c r="A362" s="42"/>
      <c r="B362" s="43"/>
      <c r="C362" s="44"/>
      <c r="D362" s="231" t="s">
        <v>250</v>
      </c>
      <c r="E362" s="44"/>
      <c r="F362" s="232" t="s">
        <v>12108</v>
      </c>
      <c r="G362" s="44"/>
      <c r="H362" s="44"/>
      <c r="I362" s="233"/>
      <c r="J362" s="44"/>
      <c r="K362" s="44"/>
      <c r="L362" s="48"/>
      <c r="M362" s="234"/>
      <c r="N362" s="235"/>
      <c r="O362" s="88"/>
      <c r="P362" s="88"/>
      <c r="Q362" s="88"/>
      <c r="R362" s="88"/>
      <c r="S362" s="88"/>
      <c r="T362" s="89"/>
      <c r="U362" s="42"/>
      <c r="V362" s="42"/>
      <c r="W362" s="42"/>
      <c r="X362" s="42"/>
      <c r="Y362" s="42"/>
      <c r="Z362" s="42"/>
      <c r="AA362" s="42"/>
      <c r="AB362" s="42"/>
      <c r="AC362" s="42"/>
      <c r="AD362" s="42"/>
      <c r="AE362" s="42"/>
      <c r="AT362" s="20" t="s">
        <v>250</v>
      </c>
      <c r="AU362" s="20" t="s">
        <v>93</v>
      </c>
    </row>
    <row r="363" s="13" customFormat="1">
      <c r="A363" s="13"/>
      <c r="B363" s="236"/>
      <c r="C363" s="237"/>
      <c r="D363" s="238" t="s">
        <v>252</v>
      </c>
      <c r="E363" s="239" t="s">
        <v>39</v>
      </c>
      <c r="F363" s="240" t="s">
        <v>11890</v>
      </c>
      <c r="G363" s="237"/>
      <c r="H363" s="239" t="s">
        <v>39</v>
      </c>
      <c r="I363" s="241"/>
      <c r="J363" s="237"/>
      <c r="K363" s="237"/>
      <c r="L363" s="242"/>
      <c r="M363" s="243"/>
      <c r="N363" s="244"/>
      <c r="O363" s="244"/>
      <c r="P363" s="244"/>
      <c r="Q363" s="244"/>
      <c r="R363" s="244"/>
      <c r="S363" s="244"/>
      <c r="T363" s="245"/>
      <c r="U363" s="13"/>
      <c r="V363" s="13"/>
      <c r="W363" s="13"/>
      <c r="X363" s="13"/>
      <c r="Y363" s="13"/>
      <c r="Z363" s="13"/>
      <c r="AA363" s="13"/>
      <c r="AB363" s="13"/>
      <c r="AC363" s="13"/>
      <c r="AD363" s="13"/>
      <c r="AE363" s="13"/>
      <c r="AT363" s="246" t="s">
        <v>252</v>
      </c>
      <c r="AU363" s="246" t="s">
        <v>93</v>
      </c>
      <c r="AV363" s="13" t="s">
        <v>23</v>
      </c>
      <c r="AW363" s="13" t="s">
        <v>46</v>
      </c>
      <c r="AX363" s="13" t="s">
        <v>85</v>
      </c>
      <c r="AY363" s="246" t="s">
        <v>241</v>
      </c>
    </row>
    <row r="364" s="14" customFormat="1">
      <c r="A364" s="14"/>
      <c r="B364" s="247"/>
      <c r="C364" s="248"/>
      <c r="D364" s="238" t="s">
        <v>252</v>
      </c>
      <c r="E364" s="249" t="s">
        <v>39</v>
      </c>
      <c r="F364" s="250" t="s">
        <v>23</v>
      </c>
      <c r="G364" s="248"/>
      <c r="H364" s="251">
        <v>1</v>
      </c>
      <c r="I364" s="252"/>
      <c r="J364" s="248"/>
      <c r="K364" s="248"/>
      <c r="L364" s="253"/>
      <c r="M364" s="254"/>
      <c r="N364" s="255"/>
      <c r="O364" s="255"/>
      <c r="P364" s="255"/>
      <c r="Q364" s="255"/>
      <c r="R364" s="255"/>
      <c r="S364" s="255"/>
      <c r="T364" s="256"/>
      <c r="U364" s="14"/>
      <c r="V364" s="14"/>
      <c r="W364" s="14"/>
      <c r="X364" s="14"/>
      <c r="Y364" s="14"/>
      <c r="Z364" s="14"/>
      <c r="AA364" s="14"/>
      <c r="AB364" s="14"/>
      <c r="AC364" s="14"/>
      <c r="AD364" s="14"/>
      <c r="AE364" s="14"/>
      <c r="AT364" s="257" t="s">
        <v>252</v>
      </c>
      <c r="AU364" s="257" t="s">
        <v>93</v>
      </c>
      <c r="AV364" s="14" t="s">
        <v>93</v>
      </c>
      <c r="AW364" s="14" t="s">
        <v>46</v>
      </c>
      <c r="AX364" s="14" t="s">
        <v>85</v>
      </c>
      <c r="AY364" s="257" t="s">
        <v>241</v>
      </c>
    </row>
    <row r="365" s="13" customFormat="1">
      <c r="A365" s="13"/>
      <c r="B365" s="236"/>
      <c r="C365" s="237"/>
      <c r="D365" s="238" t="s">
        <v>252</v>
      </c>
      <c r="E365" s="239" t="s">
        <v>39</v>
      </c>
      <c r="F365" s="240" t="s">
        <v>11892</v>
      </c>
      <c r="G365" s="237"/>
      <c r="H365" s="239" t="s">
        <v>39</v>
      </c>
      <c r="I365" s="241"/>
      <c r="J365" s="237"/>
      <c r="K365" s="237"/>
      <c r="L365" s="242"/>
      <c r="M365" s="243"/>
      <c r="N365" s="244"/>
      <c r="O365" s="244"/>
      <c r="P365" s="244"/>
      <c r="Q365" s="244"/>
      <c r="R365" s="244"/>
      <c r="S365" s="244"/>
      <c r="T365" s="245"/>
      <c r="U365" s="13"/>
      <c r="V365" s="13"/>
      <c r="W365" s="13"/>
      <c r="X365" s="13"/>
      <c r="Y365" s="13"/>
      <c r="Z365" s="13"/>
      <c r="AA365" s="13"/>
      <c r="AB365" s="13"/>
      <c r="AC365" s="13"/>
      <c r="AD365" s="13"/>
      <c r="AE365" s="13"/>
      <c r="AT365" s="246" t="s">
        <v>252</v>
      </c>
      <c r="AU365" s="246" t="s">
        <v>93</v>
      </c>
      <c r="AV365" s="13" t="s">
        <v>23</v>
      </c>
      <c r="AW365" s="13" t="s">
        <v>46</v>
      </c>
      <c r="AX365" s="13" t="s">
        <v>85</v>
      </c>
      <c r="AY365" s="246" t="s">
        <v>241</v>
      </c>
    </row>
    <row r="366" s="14" customFormat="1">
      <c r="A366" s="14"/>
      <c r="B366" s="247"/>
      <c r="C366" s="248"/>
      <c r="D366" s="238" t="s">
        <v>252</v>
      </c>
      <c r="E366" s="249" t="s">
        <v>39</v>
      </c>
      <c r="F366" s="250" t="s">
        <v>23</v>
      </c>
      <c r="G366" s="248"/>
      <c r="H366" s="251">
        <v>1</v>
      </c>
      <c r="I366" s="252"/>
      <c r="J366" s="248"/>
      <c r="K366" s="248"/>
      <c r="L366" s="253"/>
      <c r="M366" s="254"/>
      <c r="N366" s="255"/>
      <c r="O366" s="255"/>
      <c r="P366" s="255"/>
      <c r="Q366" s="255"/>
      <c r="R366" s="255"/>
      <c r="S366" s="255"/>
      <c r="T366" s="256"/>
      <c r="U366" s="14"/>
      <c r="V366" s="14"/>
      <c r="W366" s="14"/>
      <c r="X366" s="14"/>
      <c r="Y366" s="14"/>
      <c r="Z366" s="14"/>
      <c r="AA366" s="14"/>
      <c r="AB366" s="14"/>
      <c r="AC366" s="14"/>
      <c r="AD366" s="14"/>
      <c r="AE366" s="14"/>
      <c r="AT366" s="257" t="s">
        <v>252</v>
      </c>
      <c r="AU366" s="257" t="s">
        <v>93</v>
      </c>
      <c r="AV366" s="14" t="s">
        <v>93</v>
      </c>
      <c r="AW366" s="14" t="s">
        <v>46</v>
      </c>
      <c r="AX366" s="14" t="s">
        <v>85</v>
      </c>
      <c r="AY366" s="257" t="s">
        <v>241</v>
      </c>
    </row>
    <row r="367" s="13" customFormat="1">
      <c r="A367" s="13"/>
      <c r="B367" s="236"/>
      <c r="C367" s="237"/>
      <c r="D367" s="238" t="s">
        <v>252</v>
      </c>
      <c r="E367" s="239" t="s">
        <v>39</v>
      </c>
      <c r="F367" s="240" t="s">
        <v>11894</v>
      </c>
      <c r="G367" s="237"/>
      <c r="H367" s="239" t="s">
        <v>39</v>
      </c>
      <c r="I367" s="241"/>
      <c r="J367" s="237"/>
      <c r="K367" s="237"/>
      <c r="L367" s="242"/>
      <c r="M367" s="243"/>
      <c r="N367" s="244"/>
      <c r="O367" s="244"/>
      <c r="P367" s="244"/>
      <c r="Q367" s="244"/>
      <c r="R367" s="244"/>
      <c r="S367" s="244"/>
      <c r="T367" s="245"/>
      <c r="U367" s="13"/>
      <c r="V367" s="13"/>
      <c r="W367" s="13"/>
      <c r="X367" s="13"/>
      <c r="Y367" s="13"/>
      <c r="Z367" s="13"/>
      <c r="AA367" s="13"/>
      <c r="AB367" s="13"/>
      <c r="AC367" s="13"/>
      <c r="AD367" s="13"/>
      <c r="AE367" s="13"/>
      <c r="AT367" s="246" t="s">
        <v>252</v>
      </c>
      <c r="AU367" s="246" t="s">
        <v>93</v>
      </c>
      <c r="AV367" s="13" t="s">
        <v>23</v>
      </c>
      <c r="AW367" s="13" t="s">
        <v>46</v>
      </c>
      <c r="AX367" s="13" t="s">
        <v>85</v>
      </c>
      <c r="AY367" s="246" t="s">
        <v>241</v>
      </c>
    </row>
    <row r="368" s="14" customFormat="1">
      <c r="A368" s="14"/>
      <c r="B368" s="247"/>
      <c r="C368" s="248"/>
      <c r="D368" s="238" t="s">
        <v>252</v>
      </c>
      <c r="E368" s="249" t="s">
        <v>39</v>
      </c>
      <c r="F368" s="250" t="s">
        <v>23</v>
      </c>
      <c r="G368" s="248"/>
      <c r="H368" s="251">
        <v>1</v>
      </c>
      <c r="I368" s="252"/>
      <c r="J368" s="248"/>
      <c r="K368" s="248"/>
      <c r="L368" s="253"/>
      <c r="M368" s="254"/>
      <c r="N368" s="255"/>
      <c r="O368" s="255"/>
      <c r="P368" s="255"/>
      <c r="Q368" s="255"/>
      <c r="R368" s="255"/>
      <c r="S368" s="255"/>
      <c r="T368" s="256"/>
      <c r="U368" s="14"/>
      <c r="V368" s="14"/>
      <c r="W368" s="14"/>
      <c r="X368" s="14"/>
      <c r="Y368" s="14"/>
      <c r="Z368" s="14"/>
      <c r="AA368" s="14"/>
      <c r="AB368" s="14"/>
      <c r="AC368" s="14"/>
      <c r="AD368" s="14"/>
      <c r="AE368" s="14"/>
      <c r="AT368" s="257" t="s">
        <v>252</v>
      </c>
      <c r="AU368" s="257" t="s">
        <v>93</v>
      </c>
      <c r="AV368" s="14" t="s">
        <v>93</v>
      </c>
      <c r="AW368" s="14" t="s">
        <v>46</v>
      </c>
      <c r="AX368" s="14" t="s">
        <v>85</v>
      </c>
      <c r="AY368" s="257" t="s">
        <v>241</v>
      </c>
    </row>
    <row r="369" s="15" customFormat="1">
      <c r="A369" s="15"/>
      <c r="B369" s="258"/>
      <c r="C369" s="259"/>
      <c r="D369" s="238" t="s">
        <v>252</v>
      </c>
      <c r="E369" s="260" t="s">
        <v>39</v>
      </c>
      <c r="F369" s="261" t="s">
        <v>274</v>
      </c>
      <c r="G369" s="259"/>
      <c r="H369" s="262">
        <v>3</v>
      </c>
      <c r="I369" s="263"/>
      <c r="J369" s="259"/>
      <c r="K369" s="259"/>
      <c r="L369" s="264"/>
      <c r="M369" s="265"/>
      <c r="N369" s="266"/>
      <c r="O369" s="266"/>
      <c r="P369" s="266"/>
      <c r="Q369" s="266"/>
      <c r="R369" s="266"/>
      <c r="S369" s="266"/>
      <c r="T369" s="267"/>
      <c r="U369" s="15"/>
      <c r="V369" s="15"/>
      <c r="W369" s="15"/>
      <c r="X369" s="15"/>
      <c r="Y369" s="15"/>
      <c r="Z369" s="15"/>
      <c r="AA369" s="15"/>
      <c r="AB369" s="15"/>
      <c r="AC369" s="15"/>
      <c r="AD369" s="15"/>
      <c r="AE369" s="15"/>
      <c r="AT369" s="268" t="s">
        <v>252</v>
      </c>
      <c r="AU369" s="268" t="s">
        <v>93</v>
      </c>
      <c r="AV369" s="15" t="s">
        <v>248</v>
      </c>
      <c r="AW369" s="15" t="s">
        <v>46</v>
      </c>
      <c r="AX369" s="15" t="s">
        <v>23</v>
      </c>
      <c r="AY369" s="268" t="s">
        <v>241</v>
      </c>
    </row>
    <row r="370" s="2" customFormat="1" ht="24.15" customHeight="1">
      <c r="A370" s="42"/>
      <c r="B370" s="43"/>
      <c r="C370" s="218" t="s">
        <v>1103</v>
      </c>
      <c r="D370" s="218" t="s">
        <v>243</v>
      </c>
      <c r="E370" s="219" t="s">
        <v>12109</v>
      </c>
      <c r="F370" s="220" t="s">
        <v>12110</v>
      </c>
      <c r="G370" s="221" t="s">
        <v>561</v>
      </c>
      <c r="H370" s="222">
        <v>2</v>
      </c>
      <c r="I370" s="223"/>
      <c r="J370" s="224">
        <f>ROUND(I370*H370,2)</f>
        <v>0</v>
      </c>
      <c r="K370" s="220" t="s">
        <v>247</v>
      </c>
      <c r="L370" s="48"/>
      <c r="M370" s="225" t="s">
        <v>39</v>
      </c>
      <c r="N370" s="226" t="s">
        <v>56</v>
      </c>
      <c r="O370" s="88"/>
      <c r="P370" s="227">
        <f>O370*H370</f>
        <v>0</v>
      </c>
      <c r="Q370" s="227">
        <v>0.21868000000000001</v>
      </c>
      <c r="R370" s="227">
        <f>Q370*H370</f>
        <v>0.43736000000000003</v>
      </c>
      <c r="S370" s="227">
        <v>0</v>
      </c>
      <c r="T370" s="228">
        <f>S370*H370</f>
        <v>0</v>
      </c>
      <c r="U370" s="42"/>
      <c r="V370" s="42"/>
      <c r="W370" s="42"/>
      <c r="X370" s="42"/>
      <c r="Y370" s="42"/>
      <c r="Z370" s="42"/>
      <c r="AA370" s="42"/>
      <c r="AB370" s="42"/>
      <c r="AC370" s="42"/>
      <c r="AD370" s="42"/>
      <c r="AE370" s="42"/>
      <c r="AR370" s="229" t="s">
        <v>248</v>
      </c>
      <c r="AT370" s="229" t="s">
        <v>243</v>
      </c>
      <c r="AU370" s="229" t="s">
        <v>93</v>
      </c>
      <c r="AY370" s="20" t="s">
        <v>241</v>
      </c>
      <c r="BE370" s="230">
        <f>IF(N370="základní",J370,0)</f>
        <v>0</v>
      </c>
      <c r="BF370" s="230">
        <f>IF(N370="snížená",J370,0)</f>
        <v>0</v>
      </c>
      <c r="BG370" s="230">
        <f>IF(N370="zákl. přenesená",J370,0)</f>
        <v>0</v>
      </c>
      <c r="BH370" s="230">
        <f>IF(N370="sníž. přenesená",J370,0)</f>
        <v>0</v>
      </c>
      <c r="BI370" s="230">
        <f>IF(N370="nulová",J370,0)</f>
        <v>0</v>
      </c>
      <c r="BJ370" s="20" t="s">
        <v>23</v>
      </c>
      <c r="BK370" s="230">
        <f>ROUND(I370*H370,2)</f>
        <v>0</v>
      </c>
      <c r="BL370" s="20" t="s">
        <v>248</v>
      </c>
      <c r="BM370" s="229" t="s">
        <v>12111</v>
      </c>
    </row>
    <row r="371" s="2" customFormat="1">
      <c r="A371" s="42"/>
      <c r="B371" s="43"/>
      <c r="C371" s="44"/>
      <c r="D371" s="231" t="s">
        <v>250</v>
      </c>
      <c r="E371" s="44"/>
      <c r="F371" s="232" t="s">
        <v>12112</v>
      </c>
      <c r="G371" s="44"/>
      <c r="H371" s="44"/>
      <c r="I371" s="233"/>
      <c r="J371" s="44"/>
      <c r="K371" s="44"/>
      <c r="L371" s="48"/>
      <c r="M371" s="234"/>
      <c r="N371" s="235"/>
      <c r="O371" s="88"/>
      <c r="P371" s="88"/>
      <c r="Q371" s="88"/>
      <c r="R371" s="88"/>
      <c r="S371" s="88"/>
      <c r="T371" s="89"/>
      <c r="U371" s="42"/>
      <c r="V371" s="42"/>
      <c r="W371" s="42"/>
      <c r="X371" s="42"/>
      <c r="Y371" s="42"/>
      <c r="Z371" s="42"/>
      <c r="AA371" s="42"/>
      <c r="AB371" s="42"/>
      <c r="AC371" s="42"/>
      <c r="AD371" s="42"/>
      <c r="AE371" s="42"/>
      <c r="AT371" s="20" t="s">
        <v>250</v>
      </c>
      <c r="AU371" s="20" t="s">
        <v>93</v>
      </c>
    </row>
    <row r="372" s="13" customFormat="1">
      <c r="A372" s="13"/>
      <c r="B372" s="236"/>
      <c r="C372" s="237"/>
      <c r="D372" s="238" t="s">
        <v>252</v>
      </c>
      <c r="E372" s="239" t="s">
        <v>39</v>
      </c>
      <c r="F372" s="240" t="s">
        <v>11884</v>
      </c>
      <c r="G372" s="237"/>
      <c r="H372" s="239" t="s">
        <v>39</v>
      </c>
      <c r="I372" s="241"/>
      <c r="J372" s="237"/>
      <c r="K372" s="237"/>
      <c r="L372" s="242"/>
      <c r="M372" s="243"/>
      <c r="N372" s="244"/>
      <c r="O372" s="244"/>
      <c r="P372" s="244"/>
      <c r="Q372" s="244"/>
      <c r="R372" s="244"/>
      <c r="S372" s="244"/>
      <c r="T372" s="245"/>
      <c r="U372" s="13"/>
      <c r="V372" s="13"/>
      <c r="W372" s="13"/>
      <c r="X372" s="13"/>
      <c r="Y372" s="13"/>
      <c r="Z372" s="13"/>
      <c r="AA372" s="13"/>
      <c r="AB372" s="13"/>
      <c r="AC372" s="13"/>
      <c r="AD372" s="13"/>
      <c r="AE372" s="13"/>
      <c r="AT372" s="246" t="s">
        <v>252</v>
      </c>
      <c r="AU372" s="246" t="s">
        <v>93</v>
      </c>
      <c r="AV372" s="13" t="s">
        <v>23</v>
      </c>
      <c r="AW372" s="13" t="s">
        <v>46</v>
      </c>
      <c r="AX372" s="13" t="s">
        <v>85</v>
      </c>
      <c r="AY372" s="246" t="s">
        <v>241</v>
      </c>
    </row>
    <row r="373" s="14" customFormat="1">
      <c r="A373" s="14"/>
      <c r="B373" s="247"/>
      <c r="C373" s="248"/>
      <c r="D373" s="238" t="s">
        <v>252</v>
      </c>
      <c r="E373" s="249" t="s">
        <v>39</v>
      </c>
      <c r="F373" s="250" t="s">
        <v>23</v>
      </c>
      <c r="G373" s="248"/>
      <c r="H373" s="251">
        <v>1</v>
      </c>
      <c r="I373" s="252"/>
      <c r="J373" s="248"/>
      <c r="K373" s="248"/>
      <c r="L373" s="253"/>
      <c r="M373" s="254"/>
      <c r="N373" s="255"/>
      <c r="O373" s="255"/>
      <c r="P373" s="255"/>
      <c r="Q373" s="255"/>
      <c r="R373" s="255"/>
      <c r="S373" s="255"/>
      <c r="T373" s="256"/>
      <c r="U373" s="14"/>
      <c r="V373" s="14"/>
      <c r="W373" s="14"/>
      <c r="X373" s="14"/>
      <c r="Y373" s="14"/>
      <c r="Z373" s="14"/>
      <c r="AA373" s="14"/>
      <c r="AB373" s="14"/>
      <c r="AC373" s="14"/>
      <c r="AD373" s="14"/>
      <c r="AE373" s="14"/>
      <c r="AT373" s="257" t="s">
        <v>252</v>
      </c>
      <c r="AU373" s="257" t="s">
        <v>93</v>
      </c>
      <c r="AV373" s="14" t="s">
        <v>93</v>
      </c>
      <c r="AW373" s="14" t="s">
        <v>46</v>
      </c>
      <c r="AX373" s="14" t="s">
        <v>85</v>
      </c>
      <c r="AY373" s="257" t="s">
        <v>241</v>
      </c>
    </row>
    <row r="374" s="13" customFormat="1">
      <c r="A374" s="13"/>
      <c r="B374" s="236"/>
      <c r="C374" s="237"/>
      <c r="D374" s="238" t="s">
        <v>252</v>
      </c>
      <c r="E374" s="239" t="s">
        <v>39</v>
      </c>
      <c r="F374" s="240" t="s">
        <v>11886</v>
      </c>
      <c r="G374" s="237"/>
      <c r="H374" s="239" t="s">
        <v>39</v>
      </c>
      <c r="I374" s="241"/>
      <c r="J374" s="237"/>
      <c r="K374" s="237"/>
      <c r="L374" s="242"/>
      <c r="M374" s="243"/>
      <c r="N374" s="244"/>
      <c r="O374" s="244"/>
      <c r="P374" s="244"/>
      <c r="Q374" s="244"/>
      <c r="R374" s="244"/>
      <c r="S374" s="244"/>
      <c r="T374" s="245"/>
      <c r="U374" s="13"/>
      <c r="V374" s="13"/>
      <c r="W374" s="13"/>
      <c r="X374" s="13"/>
      <c r="Y374" s="13"/>
      <c r="Z374" s="13"/>
      <c r="AA374" s="13"/>
      <c r="AB374" s="13"/>
      <c r="AC374" s="13"/>
      <c r="AD374" s="13"/>
      <c r="AE374" s="13"/>
      <c r="AT374" s="246" t="s">
        <v>252</v>
      </c>
      <c r="AU374" s="246" t="s">
        <v>93</v>
      </c>
      <c r="AV374" s="13" t="s">
        <v>23</v>
      </c>
      <c r="AW374" s="13" t="s">
        <v>46</v>
      </c>
      <c r="AX374" s="13" t="s">
        <v>85</v>
      </c>
      <c r="AY374" s="246" t="s">
        <v>241</v>
      </c>
    </row>
    <row r="375" s="14" customFormat="1">
      <c r="A375" s="14"/>
      <c r="B375" s="247"/>
      <c r="C375" s="248"/>
      <c r="D375" s="238" t="s">
        <v>252</v>
      </c>
      <c r="E375" s="249" t="s">
        <v>39</v>
      </c>
      <c r="F375" s="250" t="s">
        <v>23</v>
      </c>
      <c r="G375" s="248"/>
      <c r="H375" s="251">
        <v>1</v>
      </c>
      <c r="I375" s="252"/>
      <c r="J375" s="248"/>
      <c r="K375" s="248"/>
      <c r="L375" s="253"/>
      <c r="M375" s="254"/>
      <c r="N375" s="255"/>
      <c r="O375" s="255"/>
      <c r="P375" s="255"/>
      <c r="Q375" s="255"/>
      <c r="R375" s="255"/>
      <c r="S375" s="255"/>
      <c r="T375" s="256"/>
      <c r="U375" s="14"/>
      <c r="V375" s="14"/>
      <c r="W375" s="14"/>
      <c r="X375" s="14"/>
      <c r="Y375" s="14"/>
      <c r="Z375" s="14"/>
      <c r="AA375" s="14"/>
      <c r="AB375" s="14"/>
      <c r="AC375" s="14"/>
      <c r="AD375" s="14"/>
      <c r="AE375" s="14"/>
      <c r="AT375" s="257" t="s">
        <v>252</v>
      </c>
      <c r="AU375" s="257" t="s">
        <v>93</v>
      </c>
      <c r="AV375" s="14" t="s">
        <v>93</v>
      </c>
      <c r="AW375" s="14" t="s">
        <v>46</v>
      </c>
      <c r="AX375" s="14" t="s">
        <v>85</v>
      </c>
      <c r="AY375" s="257" t="s">
        <v>241</v>
      </c>
    </row>
    <row r="376" s="15" customFormat="1">
      <c r="A376" s="15"/>
      <c r="B376" s="258"/>
      <c r="C376" s="259"/>
      <c r="D376" s="238" t="s">
        <v>252</v>
      </c>
      <c r="E376" s="260" t="s">
        <v>39</v>
      </c>
      <c r="F376" s="261" t="s">
        <v>274</v>
      </c>
      <c r="G376" s="259"/>
      <c r="H376" s="262">
        <v>2</v>
      </c>
      <c r="I376" s="263"/>
      <c r="J376" s="259"/>
      <c r="K376" s="259"/>
      <c r="L376" s="264"/>
      <c r="M376" s="265"/>
      <c r="N376" s="266"/>
      <c r="O376" s="266"/>
      <c r="P376" s="266"/>
      <c r="Q376" s="266"/>
      <c r="R376" s="266"/>
      <c r="S376" s="266"/>
      <c r="T376" s="267"/>
      <c r="U376" s="15"/>
      <c r="V376" s="15"/>
      <c r="W376" s="15"/>
      <c r="X376" s="15"/>
      <c r="Y376" s="15"/>
      <c r="Z376" s="15"/>
      <c r="AA376" s="15"/>
      <c r="AB376" s="15"/>
      <c r="AC376" s="15"/>
      <c r="AD376" s="15"/>
      <c r="AE376" s="15"/>
      <c r="AT376" s="268" t="s">
        <v>252</v>
      </c>
      <c r="AU376" s="268" t="s">
        <v>93</v>
      </c>
      <c r="AV376" s="15" t="s">
        <v>248</v>
      </c>
      <c r="AW376" s="15" t="s">
        <v>46</v>
      </c>
      <c r="AX376" s="15" t="s">
        <v>23</v>
      </c>
      <c r="AY376" s="268" t="s">
        <v>241</v>
      </c>
    </row>
    <row r="377" s="2" customFormat="1" ht="24.15" customHeight="1">
      <c r="A377" s="42"/>
      <c r="B377" s="43"/>
      <c r="C377" s="218" t="s">
        <v>1115</v>
      </c>
      <c r="D377" s="218" t="s">
        <v>243</v>
      </c>
      <c r="E377" s="219" t="s">
        <v>9305</v>
      </c>
      <c r="F377" s="220" t="s">
        <v>9306</v>
      </c>
      <c r="G377" s="221" t="s">
        <v>561</v>
      </c>
      <c r="H377" s="222">
        <v>1</v>
      </c>
      <c r="I377" s="223"/>
      <c r="J377" s="224">
        <f>ROUND(I377*H377,2)</f>
        <v>0</v>
      </c>
      <c r="K377" s="220" t="s">
        <v>247</v>
      </c>
      <c r="L377" s="48"/>
      <c r="M377" s="225" t="s">
        <v>39</v>
      </c>
      <c r="N377" s="226" t="s">
        <v>56</v>
      </c>
      <c r="O377" s="88"/>
      <c r="P377" s="227">
        <f>O377*H377</f>
        <v>0</v>
      </c>
      <c r="Q377" s="227">
        <v>0.044790000000000003</v>
      </c>
      <c r="R377" s="227">
        <f>Q377*H377</f>
        <v>0.044790000000000003</v>
      </c>
      <c r="S377" s="227">
        <v>0</v>
      </c>
      <c r="T377" s="228">
        <f>S377*H377</f>
        <v>0</v>
      </c>
      <c r="U377" s="42"/>
      <c r="V377" s="42"/>
      <c r="W377" s="42"/>
      <c r="X377" s="42"/>
      <c r="Y377" s="42"/>
      <c r="Z377" s="42"/>
      <c r="AA377" s="42"/>
      <c r="AB377" s="42"/>
      <c r="AC377" s="42"/>
      <c r="AD377" s="42"/>
      <c r="AE377" s="42"/>
      <c r="AR377" s="229" t="s">
        <v>248</v>
      </c>
      <c r="AT377" s="229" t="s">
        <v>243</v>
      </c>
      <c r="AU377" s="229" t="s">
        <v>93</v>
      </c>
      <c r="AY377" s="20" t="s">
        <v>241</v>
      </c>
      <c r="BE377" s="230">
        <f>IF(N377="základní",J377,0)</f>
        <v>0</v>
      </c>
      <c r="BF377" s="230">
        <f>IF(N377="snížená",J377,0)</f>
        <v>0</v>
      </c>
      <c r="BG377" s="230">
        <f>IF(N377="zákl. přenesená",J377,0)</f>
        <v>0</v>
      </c>
      <c r="BH377" s="230">
        <f>IF(N377="sníž. přenesená",J377,0)</f>
        <v>0</v>
      </c>
      <c r="BI377" s="230">
        <f>IF(N377="nulová",J377,0)</f>
        <v>0</v>
      </c>
      <c r="BJ377" s="20" t="s">
        <v>23</v>
      </c>
      <c r="BK377" s="230">
        <f>ROUND(I377*H377,2)</f>
        <v>0</v>
      </c>
      <c r="BL377" s="20" t="s">
        <v>248</v>
      </c>
      <c r="BM377" s="229" t="s">
        <v>12113</v>
      </c>
    </row>
    <row r="378" s="2" customFormat="1">
      <c r="A378" s="42"/>
      <c r="B378" s="43"/>
      <c r="C378" s="44"/>
      <c r="D378" s="231" t="s">
        <v>250</v>
      </c>
      <c r="E378" s="44"/>
      <c r="F378" s="232" t="s">
        <v>9308</v>
      </c>
      <c r="G378" s="44"/>
      <c r="H378" s="44"/>
      <c r="I378" s="233"/>
      <c r="J378" s="44"/>
      <c r="K378" s="44"/>
      <c r="L378" s="48"/>
      <c r="M378" s="234"/>
      <c r="N378" s="235"/>
      <c r="O378" s="88"/>
      <c r="P378" s="88"/>
      <c r="Q378" s="88"/>
      <c r="R378" s="88"/>
      <c r="S378" s="88"/>
      <c r="T378" s="89"/>
      <c r="U378" s="42"/>
      <c r="V378" s="42"/>
      <c r="W378" s="42"/>
      <c r="X378" s="42"/>
      <c r="Y378" s="42"/>
      <c r="Z378" s="42"/>
      <c r="AA378" s="42"/>
      <c r="AB378" s="42"/>
      <c r="AC378" s="42"/>
      <c r="AD378" s="42"/>
      <c r="AE378" s="42"/>
      <c r="AT378" s="20" t="s">
        <v>250</v>
      </c>
      <c r="AU378" s="20" t="s">
        <v>93</v>
      </c>
    </row>
    <row r="379" s="13" customFormat="1">
      <c r="A379" s="13"/>
      <c r="B379" s="236"/>
      <c r="C379" s="237"/>
      <c r="D379" s="238" t="s">
        <v>252</v>
      </c>
      <c r="E379" s="239" t="s">
        <v>39</v>
      </c>
      <c r="F379" s="240" t="s">
        <v>11884</v>
      </c>
      <c r="G379" s="237"/>
      <c r="H379" s="239" t="s">
        <v>39</v>
      </c>
      <c r="I379" s="241"/>
      <c r="J379" s="237"/>
      <c r="K379" s="237"/>
      <c r="L379" s="242"/>
      <c r="M379" s="243"/>
      <c r="N379" s="244"/>
      <c r="O379" s="244"/>
      <c r="P379" s="244"/>
      <c r="Q379" s="244"/>
      <c r="R379" s="244"/>
      <c r="S379" s="244"/>
      <c r="T379" s="245"/>
      <c r="U379" s="13"/>
      <c r="V379" s="13"/>
      <c r="W379" s="13"/>
      <c r="X379" s="13"/>
      <c r="Y379" s="13"/>
      <c r="Z379" s="13"/>
      <c r="AA379" s="13"/>
      <c r="AB379" s="13"/>
      <c r="AC379" s="13"/>
      <c r="AD379" s="13"/>
      <c r="AE379" s="13"/>
      <c r="AT379" s="246" t="s">
        <v>252</v>
      </c>
      <c r="AU379" s="246" t="s">
        <v>93</v>
      </c>
      <c r="AV379" s="13" t="s">
        <v>23</v>
      </c>
      <c r="AW379" s="13" t="s">
        <v>46</v>
      </c>
      <c r="AX379" s="13" t="s">
        <v>85</v>
      </c>
      <c r="AY379" s="246" t="s">
        <v>241</v>
      </c>
    </row>
    <row r="380" s="14" customFormat="1">
      <c r="A380" s="14"/>
      <c r="B380" s="247"/>
      <c r="C380" s="248"/>
      <c r="D380" s="238" t="s">
        <v>252</v>
      </c>
      <c r="E380" s="249" t="s">
        <v>39</v>
      </c>
      <c r="F380" s="250" t="s">
        <v>23</v>
      </c>
      <c r="G380" s="248"/>
      <c r="H380" s="251">
        <v>1</v>
      </c>
      <c r="I380" s="252"/>
      <c r="J380" s="248"/>
      <c r="K380" s="248"/>
      <c r="L380" s="253"/>
      <c r="M380" s="254"/>
      <c r="N380" s="255"/>
      <c r="O380" s="255"/>
      <c r="P380" s="255"/>
      <c r="Q380" s="255"/>
      <c r="R380" s="255"/>
      <c r="S380" s="255"/>
      <c r="T380" s="256"/>
      <c r="U380" s="14"/>
      <c r="V380" s="14"/>
      <c r="W380" s="14"/>
      <c r="X380" s="14"/>
      <c r="Y380" s="14"/>
      <c r="Z380" s="14"/>
      <c r="AA380" s="14"/>
      <c r="AB380" s="14"/>
      <c r="AC380" s="14"/>
      <c r="AD380" s="14"/>
      <c r="AE380" s="14"/>
      <c r="AT380" s="257" t="s">
        <v>252</v>
      </c>
      <c r="AU380" s="257" t="s">
        <v>93</v>
      </c>
      <c r="AV380" s="14" t="s">
        <v>93</v>
      </c>
      <c r="AW380" s="14" t="s">
        <v>46</v>
      </c>
      <c r="AX380" s="14" t="s">
        <v>23</v>
      </c>
      <c r="AY380" s="257" t="s">
        <v>241</v>
      </c>
    </row>
    <row r="381" s="2" customFormat="1" ht="24.15" customHeight="1">
      <c r="A381" s="42"/>
      <c r="B381" s="43"/>
      <c r="C381" s="218" t="s">
        <v>1122</v>
      </c>
      <c r="D381" s="218" t="s">
        <v>243</v>
      </c>
      <c r="E381" s="219" t="s">
        <v>12114</v>
      </c>
      <c r="F381" s="220" t="s">
        <v>12115</v>
      </c>
      <c r="G381" s="221" t="s">
        <v>561</v>
      </c>
      <c r="H381" s="222">
        <v>1</v>
      </c>
      <c r="I381" s="223"/>
      <c r="J381" s="224">
        <f>ROUND(I381*H381,2)</f>
        <v>0</v>
      </c>
      <c r="K381" s="220" t="s">
        <v>247</v>
      </c>
      <c r="L381" s="48"/>
      <c r="M381" s="225" t="s">
        <v>39</v>
      </c>
      <c r="N381" s="226" t="s">
        <v>56</v>
      </c>
      <c r="O381" s="88"/>
      <c r="P381" s="227">
        <f>O381*H381</f>
        <v>0</v>
      </c>
      <c r="Q381" s="227">
        <v>0.082309999999999994</v>
      </c>
      <c r="R381" s="227">
        <f>Q381*H381</f>
        <v>0.082309999999999994</v>
      </c>
      <c r="S381" s="227">
        <v>0</v>
      </c>
      <c r="T381" s="228">
        <f>S381*H381</f>
        <v>0</v>
      </c>
      <c r="U381" s="42"/>
      <c r="V381" s="42"/>
      <c r="W381" s="42"/>
      <c r="X381" s="42"/>
      <c r="Y381" s="42"/>
      <c r="Z381" s="42"/>
      <c r="AA381" s="42"/>
      <c r="AB381" s="42"/>
      <c r="AC381" s="42"/>
      <c r="AD381" s="42"/>
      <c r="AE381" s="42"/>
      <c r="AR381" s="229" t="s">
        <v>248</v>
      </c>
      <c r="AT381" s="229" t="s">
        <v>243</v>
      </c>
      <c r="AU381" s="229" t="s">
        <v>93</v>
      </c>
      <c r="AY381" s="20" t="s">
        <v>241</v>
      </c>
      <c r="BE381" s="230">
        <f>IF(N381="základní",J381,0)</f>
        <v>0</v>
      </c>
      <c r="BF381" s="230">
        <f>IF(N381="snížená",J381,0)</f>
        <v>0</v>
      </c>
      <c r="BG381" s="230">
        <f>IF(N381="zákl. přenesená",J381,0)</f>
        <v>0</v>
      </c>
      <c r="BH381" s="230">
        <f>IF(N381="sníž. přenesená",J381,0)</f>
        <v>0</v>
      </c>
      <c r="BI381" s="230">
        <f>IF(N381="nulová",J381,0)</f>
        <v>0</v>
      </c>
      <c r="BJ381" s="20" t="s">
        <v>23</v>
      </c>
      <c r="BK381" s="230">
        <f>ROUND(I381*H381,2)</f>
        <v>0</v>
      </c>
      <c r="BL381" s="20" t="s">
        <v>248</v>
      </c>
      <c r="BM381" s="229" t="s">
        <v>12116</v>
      </c>
    </row>
    <row r="382" s="2" customFormat="1">
      <c r="A382" s="42"/>
      <c r="B382" s="43"/>
      <c r="C382" s="44"/>
      <c r="D382" s="231" t="s">
        <v>250</v>
      </c>
      <c r="E382" s="44"/>
      <c r="F382" s="232" t="s">
        <v>12117</v>
      </c>
      <c r="G382" s="44"/>
      <c r="H382" s="44"/>
      <c r="I382" s="233"/>
      <c r="J382" s="44"/>
      <c r="K382" s="44"/>
      <c r="L382" s="48"/>
      <c r="M382" s="234"/>
      <c r="N382" s="235"/>
      <c r="O382" s="88"/>
      <c r="P382" s="88"/>
      <c r="Q382" s="88"/>
      <c r="R382" s="88"/>
      <c r="S382" s="88"/>
      <c r="T382" s="89"/>
      <c r="U382" s="42"/>
      <c r="V382" s="42"/>
      <c r="W382" s="42"/>
      <c r="X382" s="42"/>
      <c r="Y382" s="42"/>
      <c r="Z382" s="42"/>
      <c r="AA382" s="42"/>
      <c r="AB382" s="42"/>
      <c r="AC382" s="42"/>
      <c r="AD382" s="42"/>
      <c r="AE382" s="42"/>
      <c r="AT382" s="20" t="s">
        <v>250</v>
      </c>
      <c r="AU382" s="20" t="s">
        <v>93</v>
      </c>
    </row>
    <row r="383" s="13" customFormat="1">
      <c r="A383" s="13"/>
      <c r="B383" s="236"/>
      <c r="C383" s="237"/>
      <c r="D383" s="238" t="s">
        <v>252</v>
      </c>
      <c r="E383" s="239" t="s">
        <v>39</v>
      </c>
      <c r="F383" s="240" t="s">
        <v>11886</v>
      </c>
      <c r="G383" s="237"/>
      <c r="H383" s="239" t="s">
        <v>39</v>
      </c>
      <c r="I383" s="241"/>
      <c r="J383" s="237"/>
      <c r="K383" s="237"/>
      <c r="L383" s="242"/>
      <c r="M383" s="243"/>
      <c r="N383" s="244"/>
      <c r="O383" s="244"/>
      <c r="P383" s="244"/>
      <c r="Q383" s="244"/>
      <c r="R383" s="244"/>
      <c r="S383" s="244"/>
      <c r="T383" s="245"/>
      <c r="U383" s="13"/>
      <c r="V383" s="13"/>
      <c r="W383" s="13"/>
      <c r="X383" s="13"/>
      <c r="Y383" s="13"/>
      <c r="Z383" s="13"/>
      <c r="AA383" s="13"/>
      <c r="AB383" s="13"/>
      <c r="AC383" s="13"/>
      <c r="AD383" s="13"/>
      <c r="AE383" s="13"/>
      <c r="AT383" s="246" t="s">
        <v>252</v>
      </c>
      <c r="AU383" s="246" t="s">
        <v>93</v>
      </c>
      <c r="AV383" s="13" t="s">
        <v>23</v>
      </c>
      <c r="AW383" s="13" t="s">
        <v>46</v>
      </c>
      <c r="AX383" s="13" t="s">
        <v>85</v>
      </c>
      <c r="AY383" s="246" t="s">
        <v>241</v>
      </c>
    </row>
    <row r="384" s="14" customFormat="1">
      <c r="A384" s="14"/>
      <c r="B384" s="247"/>
      <c r="C384" s="248"/>
      <c r="D384" s="238" t="s">
        <v>252</v>
      </c>
      <c r="E384" s="249" t="s">
        <v>39</v>
      </c>
      <c r="F384" s="250" t="s">
        <v>23</v>
      </c>
      <c r="G384" s="248"/>
      <c r="H384" s="251">
        <v>1</v>
      </c>
      <c r="I384" s="252"/>
      <c r="J384" s="248"/>
      <c r="K384" s="248"/>
      <c r="L384" s="253"/>
      <c r="M384" s="254"/>
      <c r="N384" s="255"/>
      <c r="O384" s="255"/>
      <c r="P384" s="255"/>
      <c r="Q384" s="255"/>
      <c r="R384" s="255"/>
      <c r="S384" s="255"/>
      <c r="T384" s="256"/>
      <c r="U384" s="14"/>
      <c r="V384" s="14"/>
      <c r="W384" s="14"/>
      <c r="X384" s="14"/>
      <c r="Y384" s="14"/>
      <c r="Z384" s="14"/>
      <c r="AA384" s="14"/>
      <c r="AB384" s="14"/>
      <c r="AC384" s="14"/>
      <c r="AD384" s="14"/>
      <c r="AE384" s="14"/>
      <c r="AT384" s="257" t="s">
        <v>252</v>
      </c>
      <c r="AU384" s="257" t="s">
        <v>93</v>
      </c>
      <c r="AV384" s="14" t="s">
        <v>93</v>
      </c>
      <c r="AW384" s="14" t="s">
        <v>46</v>
      </c>
      <c r="AX384" s="14" t="s">
        <v>23</v>
      </c>
      <c r="AY384" s="257" t="s">
        <v>241</v>
      </c>
    </row>
    <row r="385" s="2" customFormat="1" ht="24.15" customHeight="1">
      <c r="A385" s="42"/>
      <c r="B385" s="43"/>
      <c r="C385" s="218" t="s">
        <v>1133</v>
      </c>
      <c r="D385" s="218" t="s">
        <v>243</v>
      </c>
      <c r="E385" s="219" t="s">
        <v>9309</v>
      </c>
      <c r="F385" s="220" t="s">
        <v>9310</v>
      </c>
      <c r="G385" s="221" t="s">
        <v>561</v>
      </c>
      <c r="H385" s="222">
        <v>2</v>
      </c>
      <c r="I385" s="223"/>
      <c r="J385" s="224">
        <f>ROUND(I385*H385,2)</f>
        <v>0</v>
      </c>
      <c r="K385" s="220" t="s">
        <v>247</v>
      </c>
      <c r="L385" s="48"/>
      <c r="M385" s="225" t="s">
        <v>39</v>
      </c>
      <c r="N385" s="226" t="s">
        <v>56</v>
      </c>
      <c r="O385" s="88"/>
      <c r="P385" s="227">
        <f>O385*H385</f>
        <v>0</v>
      </c>
      <c r="Q385" s="227">
        <v>0</v>
      </c>
      <c r="R385" s="227">
        <f>Q385*H385</f>
        <v>0</v>
      </c>
      <c r="S385" s="227">
        <v>0</v>
      </c>
      <c r="T385" s="228">
        <f>S385*H385</f>
        <v>0</v>
      </c>
      <c r="U385" s="42"/>
      <c r="V385" s="42"/>
      <c r="W385" s="42"/>
      <c r="X385" s="42"/>
      <c r="Y385" s="42"/>
      <c r="Z385" s="42"/>
      <c r="AA385" s="42"/>
      <c r="AB385" s="42"/>
      <c r="AC385" s="42"/>
      <c r="AD385" s="42"/>
      <c r="AE385" s="42"/>
      <c r="AR385" s="229" t="s">
        <v>248</v>
      </c>
      <c r="AT385" s="229" t="s">
        <v>243</v>
      </c>
      <c r="AU385" s="229" t="s">
        <v>93</v>
      </c>
      <c r="AY385" s="20" t="s">
        <v>241</v>
      </c>
      <c r="BE385" s="230">
        <f>IF(N385="základní",J385,0)</f>
        <v>0</v>
      </c>
      <c r="BF385" s="230">
        <f>IF(N385="snížená",J385,0)</f>
        <v>0</v>
      </c>
      <c r="BG385" s="230">
        <f>IF(N385="zákl. přenesená",J385,0)</f>
        <v>0</v>
      </c>
      <c r="BH385" s="230">
        <f>IF(N385="sníž. přenesená",J385,0)</f>
        <v>0</v>
      </c>
      <c r="BI385" s="230">
        <f>IF(N385="nulová",J385,0)</f>
        <v>0</v>
      </c>
      <c r="BJ385" s="20" t="s">
        <v>23</v>
      </c>
      <c r="BK385" s="230">
        <f>ROUND(I385*H385,2)</f>
        <v>0</v>
      </c>
      <c r="BL385" s="20" t="s">
        <v>248</v>
      </c>
      <c r="BM385" s="229" t="s">
        <v>12118</v>
      </c>
    </row>
    <row r="386" s="2" customFormat="1">
      <c r="A386" s="42"/>
      <c r="B386" s="43"/>
      <c r="C386" s="44"/>
      <c r="D386" s="231" t="s">
        <v>250</v>
      </c>
      <c r="E386" s="44"/>
      <c r="F386" s="232" t="s">
        <v>9312</v>
      </c>
      <c r="G386" s="44"/>
      <c r="H386" s="44"/>
      <c r="I386" s="233"/>
      <c r="J386" s="44"/>
      <c r="K386" s="44"/>
      <c r="L386" s="48"/>
      <c r="M386" s="234"/>
      <c r="N386" s="235"/>
      <c r="O386" s="88"/>
      <c r="P386" s="88"/>
      <c r="Q386" s="88"/>
      <c r="R386" s="88"/>
      <c r="S386" s="88"/>
      <c r="T386" s="89"/>
      <c r="U386" s="42"/>
      <c r="V386" s="42"/>
      <c r="W386" s="42"/>
      <c r="X386" s="42"/>
      <c r="Y386" s="42"/>
      <c r="Z386" s="42"/>
      <c r="AA386" s="42"/>
      <c r="AB386" s="42"/>
      <c r="AC386" s="42"/>
      <c r="AD386" s="42"/>
      <c r="AE386" s="42"/>
      <c r="AT386" s="20" t="s">
        <v>250</v>
      </c>
      <c r="AU386" s="20" t="s">
        <v>93</v>
      </c>
    </row>
    <row r="387" s="13" customFormat="1">
      <c r="A387" s="13"/>
      <c r="B387" s="236"/>
      <c r="C387" s="237"/>
      <c r="D387" s="238" t="s">
        <v>252</v>
      </c>
      <c r="E387" s="239" t="s">
        <v>39</v>
      </c>
      <c r="F387" s="240" t="s">
        <v>11884</v>
      </c>
      <c r="G387" s="237"/>
      <c r="H387" s="239" t="s">
        <v>39</v>
      </c>
      <c r="I387" s="241"/>
      <c r="J387" s="237"/>
      <c r="K387" s="237"/>
      <c r="L387" s="242"/>
      <c r="M387" s="243"/>
      <c r="N387" s="244"/>
      <c r="O387" s="244"/>
      <c r="P387" s="244"/>
      <c r="Q387" s="244"/>
      <c r="R387" s="244"/>
      <c r="S387" s="244"/>
      <c r="T387" s="245"/>
      <c r="U387" s="13"/>
      <c r="V387" s="13"/>
      <c r="W387" s="13"/>
      <c r="X387" s="13"/>
      <c r="Y387" s="13"/>
      <c r="Z387" s="13"/>
      <c r="AA387" s="13"/>
      <c r="AB387" s="13"/>
      <c r="AC387" s="13"/>
      <c r="AD387" s="13"/>
      <c r="AE387" s="13"/>
      <c r="AT387" s="246" t="s">
        <v>252</v>
      </c>
      <c r="AU387" s="246" t="s">
        <v>93</v>
      </c>
      <c r="AV387" s="13" t="s">
        <v>23</v>
      </c>
      <c r="AW387" s="13" t="s">
        <v>46</v>
      </c>
      <c r="AX387" s="13" t="s">
        <v>85</v>
      </c>
      <c r="AY387" s="246" t="s">
        <v>241</v>
      </c>
    </row>
    <row r="388" s="14" customFormat="1">
      <c r="A388" s="14"/>
      <c r="B388" s="247"/>
      <c r="C388" s="248"/>
      <c r="D388" s="238" t="s">
        <v>252</v>
      </c>
      <c r="E388" s="249" t="s">
        <v>39</v>
      </c>
      <c r="F388" s="250" t="s">
        <v>23</v>
      </c>
      <c r="G388" s="248"/>
      <c r="H388" s="251">
        <v>1</v>
      </c>
      <c r="I388" s="252"/>
      <c r="J388" s="248"/>
      <c r="K388" s="248"/>
      <c r="L388" s="253"/>
      <c r="M388" s="254"/>
      <c r="N388" s="255"/>
      <c r="O388" s="255"/>
      <c r="P388" s="255"/>
      <c r="Q388" s="255"/>
      <c r="R388" s="255"/>
      <c r="S388" s="255"/>
      <c r="T388" s="256"/>
      <c r="U388" s="14"/>
      <c r="V388" s="14"/>
      <c r="W388" s="14"/>
      <c r="X388" s="14"/>
      <c r="Y388" s="14"/>
      <c r="Z388" s="14"/>
      <c r="AA388" s="14"/>
      <c r="AB388" s="14"/>
      <c r="AC388" s="14"/>
      <c r="AD388" s="14"/>
      <c r="AE388" s="14"/>
      <c r="AT388" s="257" t="s">
        <v>252</v>
      </c>
      <c r="AU388" s="257" t="s">
        <v>93</v>
      </c>
      <c r="AV388" s="14" t="s">
        <v>93</v>
      </c>
      <c r="AW388" s="14" t="s">
        <v>46</v>
      </c>
      <c r="AX388" s="14" t="s">
        <v>85</v>
      </c>
      <c r="AY388" s="257" t="s">
        <v>241</v>
      </c>
    </row>
    <row r="389" s="13" customFormat="1">
      <c r="A389" s="13"/>
      <c r="B389" s="236"/>
      <c r="C389" s="237"/>
      <c r="D389" s="238" t="s">
        <v>252</v>
      </c>
      <c r="E389" s="239" t="s">
        <v>39</v>
      </c>
      <c r="F389" s="240" t="s">
        <v>11886</v>
      </c>
      <c r="G389" s="237"/>
      <c r="H389" s="239" t="s">
        <v>39</v>
      </c>
      <c r="I389" s="241"/>
      <c r="J389" s="237"/>
      <c r="K389" s="237"/>
      <c r="L389" s="242"/>
      <c r="M389" s="243"/>
      <c r="N389" s="244"/>
      <c r="O389" s="244"/>
      <c r="P389" s="244"/>
      <c r="Q389" s="244"/>
      <c r="R389" s="244"/>
      <c r="S389" s="244"/>
      <c r="T389" s="245"/>
      <c r="U389" s="13"/>
      <c r="V389" s="13"/>
      <c r="W389" s="13"/>
      <c r="X389" s="13"/>
      <c r="Y389" s="13"/>
      <c r="Z389" s="13"/>
      <c r="AA389" s="13"/>
      <c r="AB389" s="13"/>
      <c r="AC389" s="13"/>
      <c r="AD389" s="13"/>
      <c r="AE389" s="13"/>
      <c r="AT389" s="246" t="s">
        <v>252</v>
      </c>
      <c r="AU389" s="246" t="s">
        <v>93</v>
      </c>
      <c r="AV389" s="13" t="s">
        <v>23</v>
      </c>
      <c r="AW389" s="13" t="s">
        <v>46</v>
      </c>
      <c r="AX389" s="13" t="s">
        <v>85</v>
      </c>
      <c r="AY389" s="246" t="s">
        <v>241</v>
      </c>
    </row>
    <row r="390" s="14" customFormat="1">
      <c r="A390" s="14"/>
      <c r="B390" s="247"/>
      <c r="C390" s="248"/>
      <c r="D390" s="238" t="s">
        <v>252</v>
      </c>
      <c r="E390" s="249" t="s">
        <v>39</v>
      </c>
      <c r="F390" s="250" t="s">
        <v>23</v>
      </c>
      <c r="G390" s="248"/>
      <c r="H390" s="251">
        <v>1</v>
      </c>
      <c r="I390" s="252"/>
      <c r="J390" s="248"/>
      <c r="K390" s="248"/>
      <c r="L390" s="253"/>
      <c r="M390" s="254"/>
      <c r="N390" s="255"/>
      <c r="O390" s="255"/>
      <c r="P390" s="255"/>
      <c r="Q390" s="255"/>
      <c r="R390" s="255"/>
      <c r="S390" s="255"/>
      <c r="T390" s="256"/>
      <c r="U390" s="14"/>
      <c r="V390" s="14"/>
      <c r="W390" s="14"/>
      <c r="X390" s="14"/>
      <c r="Y390" s="14"/>
      <c r="Z390" s="14"/>
      <c r="AA390" s="14"/>
      <c r="AB390" s="14"/>
      <c r="AC390" s="14"/>
      <c r="AD390" s="14"/>
      <c r="AE390" s="14"/>
      <c r="AT390" s="257" t="s">
        <v>252</v>
      </c>
      <c r="AU390" s="257" t="s">
        <v>93</v>
      </c>
      <c r="AV390" s="14" t="s">
        <v>93</v>
      </c>
      <c r="AW390" s="14" t="s">
        <v>46</v>
      </c>
      <c r="AX390" s="14" t="s">
        <v>85</v>
      </c>
      <c r="AY390" s="257" t="s">
        <v>241</v>
      </c>
    </row>
    <row r="391" s="15" customFormat="1">
      <c r="A391" s="15"/>
      <c r="B391" s="258"/>
      <c r="C391" s="259"/>
      <c r="D391" s="238" t="s">
        <v>252</v>
      </c>
      <c r="E391" s="260" t="s">
        <v>39</v>
      </c>
      <c r="F391" s="261" t="s">
        <v>274</v>
      </c>
      <c r="G391" s="259"/>
      <c r="H391" s="262">
        <v>2</v>
      </c>
      <c r="I391" s="263"/>
      <c r="J391" s="259"/>
      <c r="K391" s="259"/>
      <c r="L391" s="264"/>
      <c r="M391" s="265"/>
      <c r="N391" s="266"/>
      <c r="O391" s="266"/>
      <c r="P391" s="266"/>
      <c r="Q391" s="266"/>
      <c r="R391" s="266"/>
      <c r="S391" s="266"/>
      <c r="T391" s="267"/>
      <c r="U391" s="15"/>
      <c r="V391" s="15"/>
      <c r="W391" s="15"/>
      <c r="X391" s="15"/>
      <c r="Y391" s="15"/>
      <c r="Z391" s="15"/>
      <c r="AA391" s="15"/>
      <c r="AB391" s="15"/>
      <c r="AC391" s="15"/>
      <c r="AD391" s="15"/>
      <c r="AE391" s="15"/>
      <c r="AT391" s="268" t="s">
        <v>252</v>
      </c>
      <c r="AU391" s="268" t="s">
        <v>93</v>
      </c>
      <c r="AV391" s="15" t="s">
        <v>248</v>
      </c>
      <c r="AW391" s="15" t="s">
        <v>46</v>
      </c>
      <c r="AX391" s="15" t="s">
        <v>23</v>
      </c>
      <c r="AY391" s="268" t="s">
        <v>241</v>
      </c>
    </row>
    <row r="392" s="2" customFormat="1" ht="24.15" customHeight="1">
      <c r="A392" s="42"/>
      <c r="B392" s="43"/>
      <c r="C392" s="218" t="s">
        <v>1145</v>
      </c>
      <c r="D392" s="218" t="s">
        <v>243</v>
      </c>
      <c r="E392" s="219" t="s">
        <v>9313</v>
      </c>
      <c r="F392" s="220" t="s">
        <v>9314</v>
      </c>
      <c r="G392" s="221" t="s">
        <v>561</v>
      </c>
      <c r="H392" s="222">
        <v>2</v>
      </c>
      <c r="I392" s="223"/>
      <c r="J392" s="224">
        <f>ROUND(I392*H392,2)</f>
        <v>0</v>
      </c>
      <c r="K392" s="220" t="s">
        <v>247</v>
      </c>
      <c r="L392" s="48"/>
      <c r="M392" s="225" t="s">
        <v>39</v>
      </c>
      <c r="N392" s="226" t="s">
        <v>56</v>
      </c>
      <c r="O392" s="88"/>
      <c r="P392" s="227">
        <f>O392*H392</f>
        <v>0</v>
      </c>
      <c r="Q392" s="227">
        <v>0.099979999999999999</v>
      </c>
      <c r="R392" s="227">
        <f>Q392*H392</f>
        <v>0.19996</v>
      </c>
      <c r="S392" s="227">
        <v>0</v>
      </c>
      <c r="T392" s="228">
        <f>S392*H392</f>
        <v>0</v>
      </c>
      <c r="U392" s="42"/>
      <c r="V392" s="42"/>
      <c r="W392" s="42"/>
      <c r="X392" s="42"/>
      <c r="Y392" s="42"/>
      <c r="Z392" s="42"/>
      <c r="AA392" s="42"/>
      <c r="AB392" s="42"/>
      <c r="AC392" s="42"/>
      <c r="AD392" s="42"/>
      <c r="AE392" s="42"/>
      <c r="AR392" s="229" t="s">
        <v>248</v>
      </c>
      <c r="AT392" s="229" t="s">
        <v>243</v>
      </c>
      <c r="AU392" s="229" t="s">
        <v>93</v>
      </c>
      <c r="AY392" s="20" t="s">
        <v>241</v>
      </c>
      <c r="BE392" s="230">
        <f>IF(N392="základní",J392,0)</f>
        <v>0</v>
      </c>
      <c r="BF392" s="230">
        <f>IF(N392="snížená",J392,0)</f>
        <v>0</v>
      </c>
      <c r="BG392" s="230">
        <f>IF(N392="zákl. přenesená",J392,0)</f>
        <v>0</v>
      </c>
      <c r="BH392" s="230">
        <f>IF(N392="sníž. přenesená",J392,0)</f>
        <v>0</v>
      </c>
      <c r="BI392" s="230">
        <f>IF(N392="nulová",J392,0)</f>
        <v>0</v>
      </c>
      <c r="BJ392" s="20" t="s">
        <v>23</v>
      </c>
      <c r="BK392" s="230">
        <f>ROUND(I392*H392,2)</f>
        <v>0</v>
      </c>
      <c r="BL392" s="20" t="s">
        <v>248</v>
      </c>
      <c r="BM392" s="229" t="s">
        <v>12119</v>
      </c>
    </row>
    <row r="393" s="2" customFormat="1">
      <c r="A393" s="42"/>
      <c r="B393" s="43"/>
      <c r="C393" s="44"/>
      <c r="D393" s="231" t="s">
        <v>250</v>
      </c>
      <c r="E393" s="44"/>
      <c r="F393" s="232" t="s">
        <v>9316</v>
      </c>
      <c r="G393" s="44"/>
      <c r="H393" s="44"/>
      <c r="I393" s="233"/>
      <c r="J393" s="44"/>
      <c r="K393" s="44"/>
      <c r="L393" s="48"/>
      <c r="M393" s="234"/>
      <c r="N393" s="235"/>
      <c r="O393" s="88"/>
      <c r="P393" s="88"/>
      <c r="Q393" s="88"/>
      <c r="R393" s="88"/>
      <c r="S393" s="88"/>
      <c r="T393" s="89"/>
      <c r="U393" s="42"/>
      <c r="V393" s="42"/>
      <c r="W393" s="42"/>
      <c r="X393" s="42"/>
      <c r="Y393" s="42"/>
      <c r="Z393" s="42"/>
      <c r="AA393" s="42"/>
      <c r="AB393" s="42"/>
      <c r="AC393" s="42"/>
      <c r="AD393" s="42"/>
      <c r="AE393" s="42"/>
      <c r="AT393" s="20" t="s">
        <v>250</v>
      </c>
      <c r="AU393" s="20" t="s">
        <v>93</v>
      </c>
    </row>
    <row r="394" s="13" customFormat="1">
      <c r="A394" s="13"/>
      <c r="B394" s="236"/>
      <c r="C394" s="237"/>
      <c r="D394" s="238" t="s">
        <v>252</v>
      </c>
      <c r="E394" s="239" t="s">
        <v>39</v>
      </c>
      <c r="F394" s="240" t="s">
        <v>11884</v>
      </c>
      <c r="G394" s="237"/>
      <c r="H394" s="239" t="s">
        <v>39</v>
      </c>
      <c r="I394" s="241"/>
      <c r="J394" s="237"/>
      <c r="K394" s="237"/>
      <c r="L394" s="242"/>
      <c r="M394" s="243"/>
      <c r="N394" s="244"/>
      <c r="O394" s="244"/>
      <c r="P394" s="244"/>
      <c r="Q394" s="244"/>
      <c r="R394" s="244"/>
      <c r="S394" s="244"/>
      <c r="T394" s="245"/>
      <c r="U394" s="13"/>
      <c r="V394" s="13"/>
      <c r="W394" s="13"/>
      <c r="X394" s="13"/>
      <c r="Y394" s="13"/>
      <c r="Z394" s="13"/>
      <c r="AA394" s="13"/>
      <c r="AB394" s="13"/>
      <c r="AC394" s="13"/>
      <c r="AD394" s="13"/>
      <c r="AE394" s="13"/>
      <c r="AT394" s="246" t="s">
        <v>252</v>
      </c>
      <c r="AU394" s="246" t="s">
        <v>93</v>
      </c>
      <c r="AV394" s="13" t="s">
        <v>23</v>
      </c>
      <c r="AW394" s="13" t="s">
        <v>46</v>
      </c>
      <c r="AX394" s="13" t="s">
        <v>85</v>
      </c>
      <c r="AY394" s="246" t="s">
        <v>241</v>
      </c>
    </row>
    <row r="395" s="14" customFormat="1">
      <c r="A395" s="14"/>
      <c r="B395" s="247"/>
      <c r="C395" s="248"/>
      <c r="D395" s="238" t="s">
        <v>252</v>
      </c>
      <c r="E395" s="249" t="s">
        <v>39</v>
      </c>
      <c r="F395" s="250" t="s">
        <v>23</v>
      </c>
      <c r="G395" s="248"/>
      <c r="H395" s="251">
        <v>1</v>
      </c>
      <c r="I395" s="252"/>
      <c r="J395" s="248"/>
      <c r="K395" s="248"/>
      <c r="L395" s="253"/>
      <c r="M395" s="254"/>
      <c r="N395" s="255"/>
      <c r="O395" s="255"/>
      <c r="P395" s="255"/>
      <c r="Q395" s="255"/>
      <c r="R395" s="255"/>
      <c r="S395" s="255"/>
      <c r="T395" s="256"/>
      <c r="U395" s="14"/>
      <c r="V395" s="14"/>
      <c r="W395" s="14"/>
      <c r="X395" s="14"/>
      <c r="Y395" s="14"/>
      <c r="Z395" s="14"/>
      <c r="AA395" s="14"/>
      <c r="AB395" s="14"/>
      <c r="AC395" s="14"/>
      <c r="AD395" s="14"/>
      <c r="AE395" s="14"/>
      <c r="AT395" s="257" t="s">
        <v>252</v>
      </c>
      <c r="AU395" s="257" t="s">
        <v>93</v>
      </c>
      <c r="AV395" s="14" t="s">
        <v>93</v>
      </c>
      <c r="AW395" s="14" t="s">
        <v>46</v>
      </c>
      <c r="AX395" s="14" t="s">
        <v>85</v>
      </c>
      <c r="AY395" s="257" t="s">
        <v>241</v>
      </c>
    </row>
    <row r="396" s="13" customFormat="1">
      <c r="A396" s="13"/>
      <c r="B396" s="236"/>
      <c r="C396" s="237"/>
      <c r="D396" s="238" t="s">
        <v>252</v>
      </c>
      <c r="E396" s="239" t="s">
        <v>39</v>
      </c>
      <c r="F396" s="240" t="s">
        <v>11886</v>
      </c>
      <c r="G396" s="237"/>
      <c r="H396" s="239" t="s">
        <v>39</v>
      </c>
      <c r="I396" s="241"/>
      <c r="J396" s="237"/>
      <c r="K396" s="237"/>
      <c r="L396" s="242"/>
      <c r="M396" s="243"/>
      <c r="N396" s="244"/>
      <c r="O396" s="244"/>
      <c r="P396" s="244"/>
      <c r="Q396" s="244"/>
      <c r="R396" s="244"/>
      <c r="S396" s="244"/>
      <c r="T396" s="245"/>
      <c r="U396" s="13"/>
      <c r="V396" s="13"/>
      <c r="W396" s="13"/>
      <c r="X396" s="13"/>
      <c r="Y396" s="13"/>
      <c r="Z396" s="13"/>
      <c r="AA396" s="13"/>
      <c r="AB396" s="13"/>
      <c r="AC396" s="13"/>
      <c r="AD396" s="13"/>
      <c r="AE396" s="13"/>
      <c r="AT396" s="246" t="s">
        <v>252</v>
      </c>
      <c r="AU396" s="246" t="s">
        <v>93</v>
      </c>
      <c r="AV396" s="13" t="s">
        <v>23</v>
      </c>
      <c r="AW396" s="13" t="s">
        <v>46</v>
      </c>
      <c r="AX396" s="13" t="s">
        <v>85</v>
      </c>
      <c r="AY396" s="246" t="s">
        <v>241</v>
      </c>
    </row>
    <row r="397" s="14" customFormat="1">
      <c r="A397" s="14"/>
      <c r="B397" s="247"/>
      <c r="C397" s="248"/>
      <c r="D397" s="238" t="s">
        <v>252</v>
      </c>
      <c r="E397" s="249" t="s">
        <v>39</v>
      </c>
      <c r="F397" s="250" t="s">
        <v>23</v>
      </c>
      <c r="G397" s="248"/>
      <c r="H397" s="251">
        <v>1</v>
      </c>
      <c r="I397" s="252"/>
      <c r="J397" s="248"/>
      <c r="K397" s="248"/>
      <c r="L397" s="253"/>
      <c r="M397" s="254"/>
      <c r="N397" s="255"/>
      <c r="O397" s="255"/>
      <c r="P397" s="255"/>
      <c r="Q397" s="255"/>
      <c r="R397" s="255"/>
      <c r="S397" s="255"/>
      <c r="T397" s="256"/>
      <c r="U397" s="14"/>
      <c r="V397" s="14"/>
      <c r="W397" s="14"/>
      <c r="X397" s="14"/>
      <c r="Y397" s="14"/>
      <c r="Z397" s="14"/>
      <c r="AA397" s="14"/>
      <c r="AB397" s="14"/>
      <c r="AC397" s="14"/>
      <c r="AD397" s="14"/>
      <c r="AE397" s="14"/>
      <c r="AT397" s="257" t="s">
        <v>252</v>
      </c>
      <c r="AU397" s="257" t="s">
        <v>93</v>
      </c>
      <c r="AV397" s="14" t="s">
        <v>93</v>
      </c>
      <c r="AW397" s="14" t="s">
        <v>46</v>
      </c>
      <c r="AX397" s="14" t="s">
        <v>85</v>
      </c>
      <c r="AY397" s="257" t="s">
        <v>241</v>
      </c>
    </row>
    <row r="398" s="15" customFormat="1">
      <c r="A398" s="15"/>
      <c r="B398" s="258"/>
      <c r="C398" s="259"/>
      <c r="D398" s="238" t="s">
        <v>252</v>
      </c>
      <c r="E398" s="260" t="s">
        <v>39</v>
      </c>
      <c r="F398" s="261" t="s">
        <v>274</v>
      </c>
      <c r="G398" s="259"/>
      <c r="H398" s="262">
        <v>2</v>
      </c>
      <c r="I398" s="263"/>
      <c r="J398" s="259"/>
      <c r="K398" s="259"/>
      <c r="L398" s="264"/>
      <c r="M398" s="265"/>
      <c r="N398" s="266"/>
      <c r="O398" s="266"/>
      <c r="P398" s="266"/>
      <c r="Q398" s="266"/>
      <c r="R398" s="266"/>
      <c r="S398" s="266"/>
      <c r="T398" s="267"/>
      <c r="U398" s="15"/>
      <c r="V398" s="15"/>
      <c r="W398" s="15"/>
      <c r="X398" s="15"/>
      <c r="Y398" s="15"/>
      <c r="Z398" s="15"/>
      <c r="AA398" s="15"/>
      <c r="AB398" s="15"/>
      <c r="AC398" s="15"/>
      <c r="AD398" s="15"/>
      <c r="AE398" s="15"/>
      <c r="AT398" s="268" t="s">
        <v>252</v>
      </c>
      <c r="AU398" s="268" t="s">
        <v>93</v>
      </c>
      <c r="AV398" s="15" t="s">
        <v>248</v>
      </c>
      <c r="AW398" s="15" t="s">
        <v>46</v>
      </c>
      <c r="AX398" s="15" t="s">
        <v>23</v>
      </c>
      <c r="AY398" s="268" t="s">
        <v>241</v>
      </c>
    </row>
    <row r="399" s="2" customFormat="1" ht="16.5" customHeight="1">
      <c r="A399" s="42"/>
      <c r="B399" s="43"/>
      <c r="C399" s="218" t="s">
        <v>1159</v>
      </c>
      <c r="D399" s="218" t="s">
        <v>243</v>
      </c>
      <c r="E399" s="219" t="s">
        <v>12120</v>
      </c>
      <c r="F399" s="220" t="s">
        <v>12121</v>
      </c>
      <c r="G399" s="221" t="s">
        <v>561</v>
      </c>
      <c r="H399" s="222">
        <v>1</v>
      </c>
      <c r="I399" s="223"/>
      <c r="J399" s="224">
        <f>ROUND(I399*H399,2)</f>
        <v>0</v>
      </c>
      <c r="K399" s="220" t="s">
        <v>247</v>
      </c>
      <c r="L399" s="48"/>
      <c r="M399" s="225" t="s">
        <v>39</v>
      </c>
      <c r="N399" s="226" t="s">
        <v>56</v>
      </c>
      <c r="O399" s="88"/>
      <c r="P399" s="227">
        <f>O399*H399</f>
        <v>0</v>
      </c>
      <c r="Q399" s="227">
        <v>0.00062</v>
      </c>
      <c r="R399" s="227">
        <f>Q399*H399</f>
        <v>0.00062</v>
      </c>
      <c r="S399" s="227">
        <v>0</v>
      </c>
      <c r="T399" s="228">
        <f>S399*H399</f>
        <v>0</v>
      </c>
      <c r="U399" s="42"/>
      <c r="V399" s="42"/>
      <c r="W399" s="42"/>
      <c r="X399" s="42"/>
      <c r="Y399" s="42"/>
      <c r="Z399" s="42"/>
      <c r="AA399" s="42"/>
      <c r="AB399" s="42"/>
      <c r="AC399" s="42"/>
      <c r="AD399" s="42"/>
      <c r="AE399" s="42"/>
      <c r="AR399" s="229" t="s">
        <v>248</v>
      </c>
      <c r="AT399" s="229" t="s">
        <v>243</v>
      </c>
      <c r="AU399" s="229" t="s">
        <v>93</v>
      </c>
      <c r="AY399" s="20" t="s">
        <v>241</v>
      </c>
      <c r="BE399" s="230">
        <f>IF(N399="základní",J399,0)</f>
        <v>0</v>
      </c>
      <c r="BF399" s="230">
        <f>IF(N399="snížená",J399,0)</f>
        <v>0</v>
      </c>
      <c r="BG399" s="230">
        <f>IF(N399="zákl. přenesená",J399,0)</f>
        <v>0</v>
      </c>
      <c r="BH399" s="230">
        <f>IF(N399="sníž. přenesená",J399,0)</f>
        <v>0</v>
      </c>
      <c r="BI399" s="230">
        <f>IF(N399="nulová",J399,0)</f>
        <v>0</v>
      </c>
      <c r="BJ399" s="20" t="s">
        <v>23</v>
      </c>
      <c r="BK399" s="230">
        <f>ROUND(I399*H399,2)</f>
        <v>0</v>
      </c>
      <c r="BL399" s="20" t="s">
        <v>248</v>
      </c>
      <c r="BM399" s="229" t="s">
        <v>3672</v>
      </c>
    </row>
    <row r="400" s="2" customFormat="1">
      <c r="A400" s="42"/>
      <c r="B400" s="43"/>
      <c r="C400" s="44"/>
      <c r="D400" s="231" t="s">
        <v>250</v>
      </c>
      <c r="E400" s="44"/>
      <c r="F400" s="232" t="s">
        <v>12122</v>
      </c>
      <c r="G400" s="44"/>
      <c r="H400" s="44"/>
      <c r="I400" s="233"/>
      <c r="J400" s="44"/>
      <c r="K400" s="44"/>
      <c r="L400" s="48"/>
      <c r="M400" s="234"/>
      <c r="N400" s="235"/>
      <c r="O400" s="88"/>
      <c r="P400" s="88"/>
      <c r="Q400" s="88"/>
      <c r="R400" s="88"/>
      <c r="S400" s="88"/>
      <c r="T400" s="89"/>
      <c r="U400" s="42"/>
      <c r="V400" s="42"/>
      <c r="W400" s="42"/>
      <c r="X400" s="42"/>
      <c r="Y400" s="42"/>
      <c r="Z400" s="42"/>
      <c r="AA400" s="42"/>
      <c r="AB400" s="42"/>
      <c r="AC400" s="42"/>
      <c r="AD400" s="42"/>
      <c r="AE400" s="42"/>
      <c r="AT400" s="20" t="s">
        <v>250</v>
      </c>
      <c r="AU400" s="20" t="s">
        <v>93</v>
      </c>
    </row>
    <row r="401" s="13" customFormat="1">
      <c r="A401" s="13"/>
      <c r="B401" s="236"/>
      <c r="C401" s="237"/>
      <c r="D401" s="238" t="s">
        <v>252</v>
      </c>
      <c r="E401" s="239" t="s">
        <v>39</v>
      </c>
      <c r="F401" s="240" t="s">
        <v>11886</v>
      </c>
      <c r="G401" s="237"/>
      <c r="H401" s="239" t="s">
        <v>39</v>
      </c>
      <c r="I401" s="241"/>
      <c r="J401" s="237"/>
      <c r="K401" s="237"/>
      <c r="L401" s="242"/>
      <c r="M401" s="243"/>
      <c r="N401" s="244"/>
      <c r="O401" s="244"/>
      <c r="P401" s="244"/>
      <c r="Q401" s="244"/>
      <c r="R401" s="244"/>
      <c r="S401" s="244"/>
      <c r="T401" s="245"/>
      <c r="U401" s="13"/>
      <c r="V401" s="13"/>
      <c r="W401" s="13"/>
      <c r="X401" s="13"/>
      <c r="Y401" s="13"/>
      <c r="Z401" s="13"/>
      <c r="AA401" s="13"/>
      <c r="AB401" s="13"/>
      <c r="AC401" s="13"/>
      <c r="AD401" s="13"/>
      <c r="AE401" s="13"/>
      <c r="AT401" s="246" t="s">
        <v>252</v>
      </c>
      <c r="AU401" s="246" t="s">
        <v>93</v>
      </c>
      <c r="AV401" s="13" t="s">
        <v>23</v>
      </c>
      <c r="AW401" s="13" t="s">
        <v>46</v>
      </c>
      <c r="AX401" s="13" t="s">
        <v>85</v>
      </c>
      <c r="AY401" s="246" t="s">
        <v>241</v>
      </c>
    </row>
    <row r="402" s="14" customFormat="1">
      <c r="A402" s="14"/>
      <c r="B402" s="247"/>
      <c r="C402" s="248"/>
      <c r="D402" s="238" t="s">
        <v>252</v>
      </c>
      <c r="E402" s="249" t="s">
        <v>39</v>
      </c>
      <c r="F402" s="250" t="s">
        <v>23</v>
      </c>
      <c r="G402" s="248"/>
      <c r="H402" s="251">
        <v>1</v>
      </c>
      <c r="I402" s="252"/>
      <c r="J402" s="248"/>
      <c r="K402" s="248"/>
      <c r="L402" s="253"/>
      <c r="M402" s="254"/>
      <c r="N402" s="255"/>
      <c r="O402" s="255"/>
      <c r="P402" s="255"/>
      <c r="Q402" s="255"/>
      <c r="R402" s="255"/>
      <c r="S402" s="255"/>
      <c r="T402" s="256"/>
      <c r="U402" s="14"/>
      <c r="V402" s="14"/>
      <c r="W402" s="14"/>
      <c r="X402" s="14"/>
      <c r="Y402" s="14"/>
      <c r="Z402" s="14"/>
      <c r="AA402" s="14"/>
      <c r="AB402" s="14"/>
      <c r="AC402" s="14"/>
      <c r="AD402" s="14"/>
      <c r="AE402" s="14"/>
      <c r="AT402" s="257" t="s">
        <v>252</v>
      </c>
      <c r="AU402" s="257" t="s">
        <v>93</v>
      </c>
      <c r="AV402" s="14" t="s">
        <v>93</v>
      </c>
      <c r="AW402" s="14" t="s">
        <v>46</v>
      </c>
      <c r="AX402" s="14" t="s">
        <v>23</v>
      </c>
      <c r="AY402" s="257" t="s">
        <v>241</v>
      </c>
    </row>
    <row r="403" s="2" customFormat="1" ht="16.5" customHeight="1">
      <c r="A403" s="42"/>
      <c r="B403" s="43"/>
      <c r="C403" s="218" t="s">
        <v>1168</v>
      </c>
      <c r="D403" s="218" t="s">
        <v>243</v>
      </c>
      <c r="E403" s="219" t="s">
        <v>12123</v>
      </c>
      <c r="F403" s="220" t="s">
        <v>12124</v>
      </c>
      <c r="G403" s="221" t="s">
        <v>5959</v>
      </c>
      <c r="H403" s="222">
        <v>2</v>
      </c>
      <c r="I403" s="223"/>
      <c r="J403" s="224">
        <f>ROUND(I403*H403,2)</f>
        <v>0</v>
      </c>
      <c r="K403" s="220" t="s">
        <v>1267</v>
      </c>
      <c r="L403" s="48"/>
      <c r="M403" s="225" t="s">
        <v>39</v>
      </c>
      <c r="N403" s="226" t="s">
        <v>56</v>
      </c>
      <c r="O403" s="88"/>
      <c r="P403" s="227">
        <f>O403*H403</f>
        <v>0</v>
      </c>
      <c r="Q403" s="227">
        <v>0.097589999999999996</v>
      </c>
      <c r="R403" s="227">
        <f>Q403*H403</f>
        <v>0.19517999999999999</v>
      </c>
      <c r="S403" s="227">
        <v>0</v>
      </c>
      <c r="T403" s="228">
        <f>S403*H403</f>
        <v>0</v>
      </c>
      <c r="U403" s="42"/>
      <c r="V403" s="42"/>
      <c r="W403" s="42"/>
      <c r="X403" s="42"/>
      <c r="Y403" s="42"/>
      <c r="Z403" s="42"/>
      <c r="AA403" s="42"/>
      <c r="AB403" s="42"/>
      <c r="AC403" s="42"/>
      <c r="AD403" s="42"/>
      <c r="AE403" s="42"/>
      <c r="AR403" s="229" t="s">
        <v>248</v>
      </c>
      <c r="AT403" s="229" t="s">
        <v>243</v>
      </c>
      <c r="AU403" s="229" t="s">
        <v>93</v>
      </c>
      <c r="AY403" s="20" t="s">
        <v>241</v>
      </c>
      <c r="BE403" s="230">
        <f>IF(N403="základní",J403,0)</f>
        <v>0</v>
      </c>
      <c r="BF403" s="230">
        <f>IF(N403="snížená",J403,0)</f>
        <v>0</v>
      </c>
      <c r="BG403" s="230">
        <f>IF(N403="zákl. přenesená",J403,0)</f>
        <v>0</v>
      </c>
      <c r="BH403" s="230">
        <f>IF(N403="sníž. přenesená",J403,0)</f>
        <v>0</v>
      </c>
      <c r="BI403" s="230">
        <f>IF(N403="nulová",J403,0)</f>
        <v>0</v>
      </c>
      <c r="BJ403" s="20" t="s">
        <v>23</v>
      </c>
      <c r="BK403" s="230">
        <f>ROUND(I403*H403,2)</f>
        <v>0</v>
      </c>
      <c r="BL403" s="20" t="s">
        <v>248</v>
      </c>
      <c r="BM403" s="229" t="s">
        <v>12125</v>
      </c>
    </row>
    <row r="404" s="12" customFormat="1" ht="22.8" customHeight="1">
      <c r="A404" s="12"/>
      <c r="B404" s="202"/>
      <c r="C404" s="203"/>
      <c r="D404" s="204" t="s">
        <v>84</v>
      </c>
      <c r="E404" s="216" t="s">
        <v>4094</v>
      </c>
      <c r="F404" s="216" t="s">
        <v>4095</v>
      </c>
      <c r="G404" s="203"/>
      <c r="H404" s="203"/>
      <c r="I404" s="206"/>
      <c r="J404" s="217">
        <f>BK404</f>
        <v>0</v>
      </c>
      <c r="K404" s="203"/>
      <c r="L404" s="208"/>
      <c r="M404" s="209"/>
      <c r="N404" s="210"/>
      <c r="O404" s="210"/>
      <c r="P404" s="211">
        <f>SUM(P405:P413)</f>
        <v>0</v>
      </c>
      <c r="Q404" s="210"/>
      <c r="R404" s="211">
        <f>SUM(R405:R413)</f>
        <v>0</v>
      </c>
      <c r="S404" s="210"/>
      <c r="T404" s="212">
        <f>SUM(T405:T413)</f>
        <v>0</v>
      </c>
      <c r="U404" s="12"/>
      <c r="V404" s="12"/>
      <c r="W404" s="12"/>
      <c r="X404" s="12"/>
      <c r="Y404" s="12"/>
      <c r="Z404" s="12"/>
      <c r="AA404" s="12"/>
      <c r="AB404" s="12"/>
      <c r="AC404" s="12"/>
      <c r="AD404" s="12"/>
      <c r="AE404" s="12"/>
      <c r="AR404" s="213" t="s">
        <v>23</v>
      </c>
      <c r="AT404" s="214" t="s">
        <v>84</v>
      </c>
      <c r="AU404" s="214" t="s">
        <v>23</v>
      </c>
      <c r="AY404" s="213" t="s">
        <v>241</v>
      </c>
      <c r="BK404" s="215">
        <f>SUM(BK405:BK413)</f>
        <v>0</v>
      </c>
    </row>
    <row r="405" s="2" customFormat="1" ht="24.15" customHeight="1">
      <c r="A405" s="42"/>
      <c r="B405" s="43"/>
      <c r="C405" s="218" t="s">
        <v>1176</v>
      </c>
      <c r="D405" s="218" t="s">
        <v>243</v>
      </c>
      <c r="E405" s="219" t="s">
        <v>12126</v>
      </c>
      <c r="F405" s="220" t="s">
        <v>12127</v>
      </c>
      <c r="G405" s="221" t="s">
        <v>430</v>
      </c>
      <c r="H405" s="222">
        <v>31.361999999999998</v>
      </c>
      <c r="I405" s="223"/>
      <c r="J405" s="224">
        <f>ROUND(I405*H405,2)</f>
        <v>0</v>
      </c>
      <c r="K405" s="220" t="s">
        <v>247</v>
      </c>
      <c r="L405" s="48"/>
      <c r="M405" s="225" t="s">
        <v>39</v>
      </c>
      <c r="N405" s="226" t="s">
        <v>56</v>
      </c>
      <c r="O405" s="88"/>
      <c r="P405" s="227">
        <f>O405*H405</f>
        <v>0</v>
      </c>
      <c r="Q405" s="227">
        <v>0</v>
      </c>
      <c r="R405" s="227">
        <f>Q405*H405</f>
        <v>0</v>
      </c>
      <c r="S405" s="227">
        <v>0</v>
      </c>
      <c r="T405" s="228">
        <f>S405*H405</f>
        <v>0</v>
      </c>
      <c r="U405" s="42"/>
      <c r="V405" s="42"/>
      <c r="W405" s="42"/>
      <c r="X405" s="42"/>
      <c r="Y405" s="42"/>
      <c r="Z405" s="42"/>
      <c r="AA405" s="42"/>
      <c r="AB405" s="42"/>
      <c r="AC405" s="42"/>
      <c r="AD405" s="42"/>
      <c r="AE405" s="42"/>
      <c r="AR405" s="229" t="s">
        <v>248</v>
      </c>
      <c r="AT405" s="229" t="s">
        <v>243</v>
      </c>
      <c r="AU405" s="229" t="s">
        <v>93</v>
      </c>
      <c r="AY405" s="20" t="s">
        <v>241</v>
      </c>
      <c r="BE405" s="230">
        <f>IF(N405="základní",J405,0)</f>
        <v>0</v>
      </c>
      <c r="BF405" s="230">
        <f>IF(N405="snížená",J405,0)</f>
        <v>0</v>
      </c>
      <c r="BG405" s="230">
        <f>IF(N405="zákl. přenesená",J405,0)</f>
        <v>0</v>
      </c>
      <c r="BH405" s="230">
        <f>IF(N405="sníž. přenesená",J405,0)</f>
        <v>0</v>
      </c>
      <c r="BI405" s="230">
        <f>IF(N405="nulová",J405,0)</f>
        <v>0</v>
      </c>
      <c r="BJ405" s="20" t="s">
        <v>23</v>
      </c>
      <c r="BK405" s="230">
        <f>ROUND(I405*H405,2)</f>
        <v>0</v>
      </c>
      <c r="BL405" s="20" t="s">
        <v>248</v>
      </c>
      <c r="BM405" s="229" t="s">
        <v>12128</v>
      </c>
    </row>
    <row r="406" s="2" customFormat="1">
      <c r="A406" s="42"/>
      <c r="B406" s="43"/>
      <c r="C406" s="44"/>
      <c r="D406" s="231" t="s">
        <v>250</v>
      </c>
      <c r="E406" s="44"/>
      <c r="F406" s="232" t="s">
        <v>12129</v>
      </c>
      <c r="G406" s="44"/>
      <c r="H406" s="44"/>
      <c r="I406" s="233"/>
      <c r="J406" s="44"/>
      <c r="K406" s="44"/>
      <c r="L406" s="48"/>
      <c r="M406" s="234"/>
      <c r="N406" s="235"/>
      <c r="O406" s="88"/>
      <c r="P406" s="88"/>
      <c r="Q406" s="88"/>
      <c r="R406" s="88"/>
      <c r="S406" s="88"/>
      <c r="T406" s="89"/>
      <c r="U406" s="42"/>
      <c r="V406" s="42"/>
      <c r="W406" s="42"/>
      <c r="X406" s="42"/>
      <c r="Y406" s="42"/>
      <c r="Z406" s="42"/>
      <c r="AA406" s="42"/>
      <c r="AB406" s="42"/>
      <c r="AC406" s="42"/>
      <c r="AD406" s="42"/>
      <c r="AE406" s="42"/>
      <c r="AT406" s="20" t="s">
        <v>250</v>
      </c>
      <c r="AU406" s="20" t="s">
        <v>93</v>
      </c>
    </row>
    <row r="407" s="2" customFormat="1" ht="21.75" customHeight="1">
      <c r="A407" s="42"/>
      <c r="B407" s="43"/>
      <c r="C407" s="218" t="s">
        <v>1196</v>
      </c>
      <c r="D407" s="218" t="s">
        <v>243</v>
      </c>
      <c r="E407" s="219" t="s">
        <v>4108</v>
      </c>
      <c r="F407" s="220" t="s">
        <v>4109</v>
      </c>
      <c r="G407" s="221" t="s">
        <v>430</v>
      </c>
      <c r="H407" s="222">
        <v>31.361999999999998</v>
      </c>
      <c r="I407" s="223"/>
      <c r="J407" s="224">
        <f>ROUND(I407*H407,2)</f>
        <v>0</v>
      </c>
      <c r="K407" s="220" t="s">
        <v>247</v>
      </c>
      <c r="L407" s="48"/>
      <c r="M407" s="225" t="s">
        <v>39</v>
      </c>
      <c r="N407" s="226" t="s">
        <v>56</v>
      </c>
      <c r="O407" s="88"/>
      <c r="P407" s="227">
        <f>O407*H407</f>
        <v>0</v>
      </c>
      <c r="Q407" s="227">
        <v>0</v>
      </c>
      <c r="R407" s="227">
        <f>Q407*H407</f>
        <v>0</v>
      </c>
      <c r="S407" s="227">
        <v>0</v>
      </c>
      <c r="T407" s="228">
        <f>S407*H407</f>
        <v>0</v>
      </c>
      <c r="U407" s="42"/>
      <c r="V407" s="42"/>
      <c r="W407" s="42"/>
      <c r="X407" s="42"/>
      <c r="Y407" s="42"/>
      <c r="Z407" s="42"/>
      <c r="AA407" s="42"/>
      <c r="AB407" s="42"/>
      <c r="AC407" s="42"/>
      <c r="AD407" s="42"/>
      <c r="AE407" s="42"/>
      <c r="AR407" s="229" t="s">
        <v>248</v>
      </c>
      <c r="AT407" s="229" t="s">
        <v>243</v>
      </c>
      <c r="AU407" s="229" t="s">
        <v>93</v>
      </c>
      <c r="AY407" s="20" t="s">
        <v>241</v>
      </c>
      <c r="BE407" s="230">
        <f>IF(N407="základní",J407,0)</f>
        <v>0</v>
      </c>
      <c r="BF407" s="230">
        <f>IF(N407="snížená",J407,0)</f>
        <v>0</v>
      </c>
      <c r="BG407" s="230">
        <f>IF(N407="zákl. přenesená",J407,0)</f>
        <v>0</v>
      </c>
      <c r="BH407" s="230">
        <f>IF(N407="sníž. přenesená",J407,0)</f>
        <v>0</v>
      </c>
      <c r="BI407" s="230">
        <f>IF(N407="nulová",J407,0)</f>
        <v>0</v>
      </c>
      <c r="BJ407" s="20" t="s">
        <v>23</v>
      </c>
      <c r="BK407" s="230">
        <f>ROUND(I407*H407,2)</f>
        <v>0</v>
      </c>
      <c r="BL407" s="20" t="s">
        <v>248</v>
      </c>
      <c r="BM407" s="229" t="s">
        <v>12130</v>
      </c>
    </row>
    <row r="408" s="2" customFormat="1">
      <c r="A408" s="42"/>
      <c r="B408" s="43"/>
      <c r="C408" s="44"/>
      <c r="D408" s="231" t="s">
        <v>250</v>
      </c>
      <c r="E408" s="44"/>
      <c r="F408" s="232" t="s">
        <v>4111</v>
      </c>
      <c r="G408" s="44"/>
      <c r="H408" s="44"/>
      <c r="I408" s="233"/>
      <c r="J408" s="44"/>
      <c r="K408" s="44"/>
      <c r="L408" s="48"/>
      <c r="M408" s="234"/>
      <c r="N408" s="235"/>
      <c r="O408" s="88"/>
      <c r="P408" s="88"/>
      <c r="Q408" s="88"/>
      <c r="R408" s="88"/>
      <c r="S408" s="88"/>
      <c r="T408" s="89"/>
      <c r="U408" s="42"/>
      <c r="V408" s="42"/>
      <c r="W408" s="42"/>
      <c r="X408" s="42"/>
      <c r="Y408" s="42"/>
      <c r="Z408" s="42"/>
      <c r="AA408" s="42"/>
      <c r="AB408" s="42"/>
      <c r="AC408" s="42"/>
      <c r="AD408" s="42"/>
      <c r="AE408" s="42"/>
      <c r="AT408" s="20" t="s">
        <v>250</v>
      </c>
      <c r="AU408" s="20" t="s">
        <v>93</v>
      </c>
    </row>
    <row r="409" s="2" customFormat="1" ht="24.15" customHeight="1">
      <c r="A409" s="42"/>
      <c r="B409" s="43"/>
      <c r="C409" s="218" t="s">
        <v>1204</v>
      </c>
      <c r="D409" s="218" t="s">
        <v>243</v>
      </c>
      <c r="E409" s="219" t="s">
        <v>4113</v>
      </c>
      <c r="F409" s="220" t="s">
        <v>4114</v>
      </c>
      <c r="G409" s="221" t="s">
        <v>430</v>
      </c>
      <c r="H409" s="222">
        <v>156.81</v>
      </c>
      <c r="I409" s="223"/>
      <c r="J409" s="224">
        <f>ROUND(I409*H409,2)</f>
        <v>0</v>
      </c>
      <c r="K409" s="220" t="s">
        <v>247</v>
      </c>
      <c r="L409" s="48"/>
      <c r="M409" s="225" t="s">
        <v>39</v>
      </c>
      <c r="N409" s="226" t="s">
        <v>56</v>
      </c>
      <c r="O409" s="88"/>
      <c r="P409" s="227">
        <f>O409*H409</f>
        <v>0</v>
      </c>
      <c r="Q409" s="227">
        <v>0</v>
      </c>
      <c r="R409" s="227">
        <f>Q409*H409</f>
        <v>0</v>
      </c>
      <c r="S409" s="227">
        <v>0</v>
      </c>
      <c r="T409" s="228">
        <f>S409*H409</f>
        <v>0</v>
      </c>
      <c r="U409" s="42"/>
      <c r="V409" s="42"/>
      <c r="W409" s="42"/>
      <c r="X409" s="42"/>
      <c r="Y409" s="42"/>
      <c r="Z409" s="42"/>
      <c r="AA409" s="42"/>
      <c r="AB409" s="42"/>
      <c r="AC409" s="42"/>
      <c r="AD409" s="42"/>
      <c r="AE409" s="42"/>
      <c r="AR409" s="229" t="s">
        <v>248</v>
      </c>
      <c r="AT409" s="229" t="s">
        <v>243</v>
      </c>
      <c r="AU409" s="229" t="s">
        <v>93</v>
      </c>
      <c r="AY409" s="20" t="s">
        <v>241</v>
      </c>
      <c r="BE409" s="230">
        <f>IF(N409="základní",J409,0)</f>
        <v>0</v>
      </c>
      <c r="BF409" s="230">
        <f>IF(N409="snížená",J409,0)</f>
        <v>0</v>
      </c>
      <c r="BG409" s="230">
        <f>IF(N409="zákl. přenesená",J409,0)</f>
        <v>0</v>
      </c>
      <c r="BH409" s="230">
        <f>IF(N409="sníž. přenesená",J409,0)</f>
        <v>0</v>
      </c>
      <c r="BI409" s="230">
        <f>IF(N409="nulová",J409,0)</f>
        <v>0</v>
      </c>
      <c r="BJ409" s="20" t="s">
        <v>23</v>
      </c>
      <c r="BK409" s="230">
        <f>ROUND(I409*H409,2)</f>
        <v>0</v>
      </c>
      <c r="BL409" s="20" t="s">
        <v>248</v>
      </c>
      <c r="BM409" s="229" t="s">
        <v>12131</v>
      </c>
    </row>
    <row r="410" s="2" customFormat="1">
      <c r="A410" s="42"/>
      <c r="B410" s="43"/>
      <c r="C410" s="44"/>
      <c r="D410" s="231" t="s">
        <v>250</v>
      </c>
      <c r="E410" s="44"/>
      <c r="F410" s="232" t="s">
        <v>4116</v>
      </c>
      <c r="G410" s="44"/>
      <c r="H410" s="44"/>
      <c r="I410" s="233"/>
      <c r="J410" s="44"/>
      <c r="K410" s="44"/>
      <c r="L410" s="48"/>
      <c r="M410" s="234"/>
      <c r="N410" s="235"/>
      <c r="O410" s="88"/>
      <c r="P410" s="88"/>
      <c r="Q410" s="88"/>
      <c r="R410" s="88"/>
      <c r="S410" s="88"/>
      <c r="T410" s="89"/>
      <c r="U410" s="42"/>
      <c r="V410" s="42"/>
      <c r="W410" s="42"/>
      <c r="X410" s="42"/>
      <c r="Y410" s="42"/>
      <c r="Z410" s="42"/>
      <c r="AA410" s="42"/>
      <c r="AB410" s="42"/>
      <c r="AC410" s="42"/>
      <c r="AD410" s="42"/>
      <c r="AE410" s="42"/>
      <c r="AT410" s="20" t="s">
        <v>250</v>
      </c>
      <c r="AU410" s="20" t="s">
        <v>93</v>
      </c>
    </row>
    <row r="411" s="14" customFormat="1">
      <c r="A411" s="14"/>
      <c r="B411" s="247"/>
      <c r="C411" s="248"/>
      <c r="D411" s="238" t="s">
        <v>252</v>
      </c>
      <c r="E411" s="248"/>
      <c r="F411" s="250" t="s">
        <v>12132</v>
      </c>
      <c r="G411" s="248"/>
      <c r="H411" s="251">
        <v>156.81</v>
      </c>
      <c r="I411" s="252"/>
      <c r="J411" s="248"/>
      <c r="K411" s="248"/>
      <c r="L411" s="253"/>
      <c r="M411" s="254"/>
      <c r="N411" s="255"/>
      <c r="O411" s="255"/>
      <c r="P411" s="255"/>
      <c r="Q411" s="255"/>
      <c r="R411" s="255"/>
      <c r="S411" s="255"/>
      <c r="T411" s="256"/>
      <c r="U411" s="14"/>
      <c r="V411" s="14"/>
      <c r="W411" s="14"/>
      <c r="X411" s="14"/>
      <c r="Y411" s="14"/>
      <c r="Z411" s="14"/>
      <c r="AA411" s="14"/>
      <c r="AB411" s="14"/>
      <c r="AC411" s="14"/>
      <c r="AD411" s="14"/>
      <c r="AE411" s="14"/>
      <c r="AT411" s="257" t="s">
        <v>252</v>
      </c>
      <c r="AU411" s="257" t="s">
        <v>93</v>
      </c>
      <c r="AV411" s="14" t="s">
        <v>93</v>
      </c>
      <c r="AW411" s="14" t="s">
        <v>4</v>
      </c>
      <c r="AX411" s="14" t="s">
        <v>23</v>
      </c>
      <c r="AY411" s="257" t="s">
        <v>241</v>
      </c>
    </row>
    <row r="412" s="2" customFormat="1" ht="24.15" customHeight="1">
      <c r="A412" s="42"/>
      <c r="B412" s="43"/>
      <c r="C412" s="218" t="s">
        <v>1215</v>
      </c>
      <c r="D412" s="218" t="s">
        <v>243</v>
      </c>
      <c r="E412" s="219" t="s">
        <v>4119</v>
      </c>
      <c r="F412" s="220" t="s">
        <v>4120</v>
      </c>
      <c r="G412" s="221" t="s">
        <v>430</v>
      </c>
      <c r="H412" s="222">
        <v>31.361999999999998</v>
      </c>
      <c r="I412" s="223"/>
      <c r="J412" s="224">
        <f>ROUND(I412*H412,2)</f>
        <v>0</v>
      </c>
      <c r="K412" s="220" t="s">
        <v>247</v>
      </c>
      <c r="L412" s="48"/>
      <c r="M412" s="225" t="s">
        <v>39</v>
      </c>
      <c r="N412" s="226" t="s">
        <v>56</v>
      </c>
      <c r="O412" s="88"/>
      <c r="P412" s="227">
        <f>O412*H412</f>
        <v>0</v>
      </c>
      <c r="Q412" s="227">
        <v>0</v>
      </c>
      <c r="R412" s="227">
        <f>Q412*H412</f>
        <v>0</v>
      </c>
      <c r="S412" s="227">
        <v>0</v>
      </c>
      <c r="T412" s="228">
        <f>S412*H412</f>
        <v>0</v>
      </c>
      <c r="U412" s="42"/>
      <c r="V412" s="42"/>
      <c r="W412" s="42"/>
      <c r="X412" s="42"/>
      <c r="Y412" s="42"/>
      <c r="Z412" s="42"/>
      <c r="AA412" s="42"/>
      <c r="AB412" s="42"/>
      <c r="AC412" s="42"/>
      <c r="AD412" s="42"/>
      <c r="AE412" s="42"/>
      <c r="AR412" s="229" t="s">
        <v>248</v>
      </c>
      <c r="AT412" s="229" t="s">
        <v>243</v>
      </c>
      <c r="AU412" s="229" t="s">
        <v>93</v>
      </c>
      <c r="AY412" s="20" t="s">
        <v>241</v>
      </c>
      <c r="BE412" s="230">
        <f>IF(N412="základní",J412,0)</f>
        <v>0</v>
      </c>
      <c r="BF412" s="230">
        <f>IF(N412="snížená",J412,0)</f>
        <v>0</v>
      </c>
      <c r="BG412" s="230">
        <f>IF(N412="zákl. přenesená",J412,0)</f>
        <v>0</v>
      </c>
      <c r="BH412" s="230">
        <f>IF(N412="sníž. přenesená",J412,0)</f>
        <v>0</v>
      </c>
      <c r="BI412" s="230">
        <f>IF(N412="nulová",J412,0)</f>
        <v>0</v>
      </c>
      <c r="BJ412" s="20" t="s">
        <v>23</v>
      </c>
      <c r="BK412" s="230">
        <f>ROUND(I412*H412,2)</f>
        <v>0</v>
      </c>
      <c r="BL412" s="20" t="s">
        <v>248</v>
      </c>
      <c r="BM412" s="229" t="s">
        <v>12133</v>
      </c>
    </row>
    <row r="413" s="2" customFormat="1">
      <c r="A413" s="42"/>
      <c r="B413" s="43"/>
      <c r="C413" s="44"/>
      <c r="D413" s="231" t="s">
        <v>250</v>
      </c>
      <c r="E413" s="44"/>
      <c r="F413" s="232" t="s">
        <v>4122</v>
      </c>
      <c r="G413" s="44"/>
      <c r="H413" s="44"/>
      <c r="I413" s="233"/>
      <c r="J413" s="44"/>
      <c r="K413" s="44"/>
      <c r="L413" s="48"/>
      <c r="M413" s="234"/>
      <c r="N413" s="235"/>
      <c r="O413" s="88"/>
      <c r="P413" s="88"/>
      <c r="Q413" s="88"/>
      <c r="R413" s="88"/>
      <c r="S413" s="88"/>
      <c r="T413" s="89"/>
      <c r="U413" s="42"/>
      <c r="V413" s="42"/>
      <c r="W413" s="42"/>
      <c r="X413" s="42"/>
      <c r="Y413" s="42"/>
      <c r="Z413" s="42"/>
      <c r="AA413" s="42"/>
      <c r="AB413" s="42"/>
      <c r="AC413" s="42"/>
      <c r="AD413" s="42"/>
      <c r="AE413" s="42"/>
      <c r="AT413" s="20" t="s">
        <v>250</v>
      </c>
      <c r="AU413" s="20" t="s">
        <v>93</v>
      </c>
    </row>
    <row r="414" s="12" customFormat="1" ht="22.8" customHeight="1">
      <c r="A414" s="12"/>
      <c r="B414" s="202"/>
      <c r="C414" s="203"/>
      <c r="D414" s="204" t="s">
        <v>84</v>
      </c>
      <c r="E414" s="216" t="s">
        <v>4123</v>
      </c>
      <c r="F414" s="216" t="s">
        <v>4124</v>
      </c>
      <c r="G414" s="203"/>
      <c r="H414" s="203"/>
      <c r="I414" s="206"/>
      <c r="J414" s="217">
        <f>BK414</f>
        <v>0</v>
      </c>
      <c r="K414" s="203"/>
      <c r="L414" s="208"/>
      <c r="M414" s="209"/>
      <c r="N414" s="210"/>
      <c r="O414" s="210"/>
      <c r="P414" s="211">
        <f>SUM(P415:P416)</f>
        <v>0</v>
      </c>
      <c r="Q414" s="210"/>
      <c r="R414" s="211">
        <f>SUM(R415:R416)</f>
        <v>0</v>
      </c>
      <c r="S414" s="210"/>
      <c r="T414" s="212">
        <f>SUM(T415:T416)</f>
        <v>0</v>
      </c>
      <c r="U414" s="12"/>
      <c r="V414" s="12"/>
      <c r="W414" s="12"/>
      <c r="X414" s="12"/>
      <c r="Y414" s="12"/>
      <c r="Z414" s="12"/>
      <c r="AA414" s="12"/>
      <c r="AB414" s="12"/>
      <c r="AC414" s="12"/>
      <c r="AD414" s="12"/>
      <c r="AE414" s="12"/>
      <c r="AR414" s="213" t="s">
        <v>23</v>
      </c>
      <c r="AT414" s="214" t="s">
        <v>84</v>
      </c>
      <c r="AU414" s="214" t="s">
        <v>23</v>
      </c>
      <c r="AY414" s="213" t="s">
        <v>241</v>
      </c>
      <c r="BK414" s="215">
        <f>SUM(BK415:BK416)</f>
        <v>0</v>
      </c>
    </row>
    <row r="415" s="2" customFormat="1" ht="24.15" customHeight="1">
      <c r="A415" s="42"/>
      <c r="B415" s="43"/>
      <c r="C415" s="218" t="s">
        <v>1239</v>
      </c>
      <c r="D415" s="218" t="s">
        <v>243</v>
      </c>
      <c r="E415" s="219" t="s">
        <v>9405</v>
      </c>
      <c r="F415" s="220" t="s">
        <v>9406</v>
      </c>
      <c r="G415" s="221" t="s">
        <v>430</v>
      </c>
      <c r="H415" s="222">
        <v>5.056</v>
      </c>
      <c r="I415" s="223"/>
      <c r="J415" s="224">
        <f>ROUND(I415*H415,2)</f>
        <v>0</v>
      </c>
      <c r="K415" s="220" t="s">
        <v>247</v>
      </c>
      <c r="L415" s="48"/>
      <c r="M415" s="225" t="s">
        <v>39</v>
      </c>
      <c r="N415" s="226" t="s">
        <v>56</v>
      </c>
      <c r="O415" s="88"/>
      <c r="P415" s="227">
        <f>O415*H415</f>
        <v>0</v>
      </c>
      <c r="Q415" s="227">
        <v>0</v>
      </c>
      <c r="R415" s="227">
        <f>Q415*H415</f>
        <v>0</v>
      </c>
      <c r="S415" s="227">
        <v>0</v>
      </c>
      <c r="T415" s="228">
        <f>S415*H415</f>
        <v>0</v>
      </c>
      <c r="U415" s="42"/>
      <c r="V415" s="42"/>
      <c r="W415" s="42"/>
      <c r="X415" s="42"/>
      <c r="Y415" s="42"/>
      <c r="Z415" s="42"/>
      <c r="AA415" s="42"/>
      <c r="AB415" s="42"/>
      <c r="AC415" s="42"/>
      <c r="AD415" s="42"/>
      <c r="AE415" s="42"/>
      <c r="AR415" s="229" t="s">
        <v>248</v>
      </c>
      <c r="AT415" s="229" t="s">
        <v>243</v>
      </c>
      <c r="AU415" s="229" t="s">
        <v>93</v>
      </c>
      <c r="AY415" s="20" t="s">
        <v>241</v>
      </c>
      <c r="BE415" s="230">
        <f>IF(N415="základní",J415,0)</f>
        <v>0</v>
      </c>
      <c r="BF415" s="230">
        <f>IF(N415="snížená",J415,0)</f>
        <v>0</v>
      </c>
      <c r="BG415" s="230">
        <f>IF(N415="zákl. přenesená",J415,0)</f>
        <v>0</v>
      </c>
      <c r="BH415" s="230">
        <f>IF(N415="sníž. přenesená",J415,0)</f>
        <v>0</v>
      </c>
      <c r="BI415" s="230">
        <f>IF(N415="nulová",J415,0)</f>
        <v>0</v>
      </c>
      <c r="BJ415" s="20" t="s">
        <v>23</v>
      </c>
      <c r="BK415" s="230">
        <f>ROUND(I415*H415,2)</f>
        <v>0</v>
      </c>
      <c r="BL415" s="20" t="s">
        <v>248</v>
      </c>
      <c r="BM415" s="229" t="s">
        <v>12134</v>
      </c>
    </row>
    <row r="416" s="2" customFormat="1">
      <c r="A416" s="42"/>
      <c r="B416" s="43"/>
      <c r="C416" s="44"/>
      <c r="D416" s="231" t="s">
        <v>250</v>
      </c>
      <c r="E416" s="44"/>
      <c r="F416" s="232" t="s">
        <v>9408</v>
      </c>
      <c r="G416" s="44"/>
      <c r="H416" s="44"/>
      <c r="I416" s="233"/>
      <c r="J416" s="44"/>
      <c r="K416" s="44"/>
      <c r="L416" s="48"/>
      <c r="M416" s="234"/>
      <c r="N416" s="235"/>
      <c r="O416" s="88"/>
      <c r="P416" s="88"/>
      <c r="Q416" s="88"/>
      <c r="R416" s="88"/>
      <c r="S416" s="88"/>
      <c r="T416" s="89"/>
      <c r="U416" s="42"/>
      <c r="V416" s="42"/>
      <c r="W416" s="42"/>
      <c r="X416" s="42"/>
      <c r="Y416" s="42"/>
      <c r="Z416" s="42"/>
      <c r="AA416" s="42"/>
      <c r="AB416" s="42"/>
      <c r="AC416" s="42"/>
      <c r="AD416" s="42"/>
      <c r="AE416" s="42"/>
      <c r="AT416" s="20" t="s">
        <v>250</v>
      </c>
      <c r="AU416" s="20" t="s">
        <v>93</v>
      </c>
    </row>
    <row r="417" s="12" customFormat="1" ht="25.92" customHeight="1">
      <c r="A417" s="12"/>
      <c r="B417" s="202"/>
      <c r="C417" s="203"/>
      <c r="D417" s="204" t="s">
        <v>84</v>
      </c>
      <c r="E417" s="205" t="s">
        <v>4135</v>
      </c>
      <c r="F417" s="205" t="s">
        <v>4136</v>
      </c>
      <c r="G417" s="203"/>
      <c r="H417" s="203"/>
      <c r="I417" s="206"/>
      <c r="J417" s="207">
        <f>BK417</f>
        <v>0</v>
      </c>
      <c r="K417" s="203"/>
      <c r="L417" s="208"/>
      <c r="M417" s="209"/>
      <c r="N417" s="210"/>
      <c r="O417" s="210"/>
      <c r="P417" s="211">
        <f>P418</f>
        <v>0</v>
      </c>
      <c r="Q417" s="210"/>
      <c r="R417" s="211">
        <f>R418</f>
        <v>0</v>
      </c>
      <c r="S417" s="210"/>
      <c r="T417" s="212">
        <f>T418</f>
        <v>0</v>
      </c>
      <c r="U417" s="12"/>
      <c r="V417" s="12"/>
      <c r="W417" s="12"/>
      <c r="X417" s="12"/>
      <c r="Y417" s="12"/>
      <c r="Z417" s="12"/>
      <c r="AA417" s="12"/>
      <c r="AB417" s="12"/>
      <c r="AC417" s="12"/>
      <c r="AD417" s="12"/>
      <c r="AE417" s="12"/>
      <c r="AR417" s="213" t="s">
        <v>93</v>
      </c>
      <c r="AT417" s="214" t="s">
        <v>84</v>
      </c>
      <c r="AU417" s="214" t="s">
        <v>85</v>
      </c>
      <c r="AY417" s="213" t="s">
        <v>241</v>
      </c>
      <c r="BK417" s="215">
        <f>BK418</f>
        <v>0</v>
      </c>
    </row>
    <row r="418" s="12" customFormat="1" ht="22.8" customHeight="1">
      <c r="A418" s="12"/>
      <c r="B418" s="202"/>
      <c r="C418" s="203"/>
      <c r="D418" s="204" t="s">
        <v>84</v>
      </c>
      <c r="E418" s="216" t="s">
        <v>4953</v>
      </c>
      <c r="F418" s="216" t="s">
        <v>4954</v>
      </c>
      <c r="G418" s="203"/>
      <c r="H418" s="203"/>
      <c r="I418" s="206"/>
      <c r="J418" s="217">
        <f>BK418</f>
        <v>0</v>
      </c>
      <c r="K418" s="203"/>
      <c r="L418" s="208"/>
      <c r="M418" s="209"/>
      <c r="N418" s="210"/>
      <c r="O418" s="210"/>
      <c r="P418" s="211">
        <f>SUM(P419:P420)</f>
        <v>0</v>
      </c>
      <c r="Q418" s="210"/>
      <c r="R418" s="211">
        <f>SUM(R419:R420)</f>
        <v>0</v>
      </c>
      <c r="S418" s="210"/>
      <c r="T418" s="212">
        <f>SUM(T419:T420)</f>
        <v>0</v>
      </c>
      <c r="U418" s="12"/>
      <c r="V418" s="12"/>
      <c r="W418" s="12"/>
      <c r="X418" s="12"/>
      <c r="Y418" s="12"/>
      <c r="Z418" s="12"/>
      <c r="AA418" s="12"/>
      <c r="AB418" s="12"/>
      <c r="AC418" s="12"/>
      <c r="AD418" s="12"/>
      <c r="AE418" s="12"/>
      <c r="AR418" s="213" t="s">
        <v>93</v>
      </c>
      <c r="AT418" s="214" t="s">
        <v>84</v>
      </c>
      <c r="AU418" s="214" t="s">
        <v>23</v>
      </c>
      <c r="AY418" s="213" t="s">
        <v>241</v>
      </c>
      <c r="BK418" s="215">
        <f>SUM(BK419:BK420)</f>
        <v>0</v>
      </c>
    </row>
    <row r="419" s="2" customFormat="1" ht="16.5" customHeight="1">
      <c r="A419" s="42"/>
      <c r="B419" s="43"/>
      <c r="C419" s="218" t="s">
        <v>1264</v>
      </c>
      <c r="D419" s="218" t="s">
        <v>243</v>
      </c>
      <c r="E419" s="219" t="s">
        <v>12135</v>
      </c>
      <c r="F419" s="220" t="s">
        <v>12136</v>
      </c>
      <c r="G419" s="221" t="s">
        <v>561</v>
      </c>
      <c r="H419" s="222">
        <v>3</v>
      </c>
      <c r="I419" s="223"/>
      <c r="J419" s="224">
        <f>ROUND(I419*H419,2)</f>
        <v>0</v>
      </c>
      <c r="K419" s="220" t="s">
        <v>247</v>
      </c>
      <c r="L419" s="48"/>
      <c r="M419" s="225" t="s">
        <v>39</v>
      </c>
      <c r="N419" s="226" t="s">
        <v>56</v>
      </c>
      <c r="O419" s="88"/>
      <c r="P419" s="227">
        <f>O419*H419</f>
        <v>0</v>
      </c>
      <c r="Q419" s="227">
        <v>0</v>
      </c>
      <c r="R419" s="227">
        <f>Q419*H419</f>
        <v>0</v>
      </c>
      <c r="S419" s="227">
        <v>0</v>
      </c>
      <c r="T419" s="228">
        <f>S419*H419</f>
        <v>0</v>
      </c>
      <c r="U419" s="42"/>
      <c r="V419" s="42"/>
      <c r="W419" s="42"/>
      <c r="X419" s="42"/>
      <c r="Y419" s="42"/>
      <c r="Z419" s="42"/>
      <c r="AA419" s="42"/>
      <c r="AB419" s="42"/>
      <c r="AC419" s="42"/>
      <c r="AD419" s="42"/>
      <c r="AE419" s="42"/>
      <c r="AR419" s="229" t="s">
        <v>462</v>
      </c>
      <c r="AT419" s="229" t="s">
        <v>243</v>
      </c>
      <c r="AU419" s="229" t="s">
        <v>93</v>
      </c>
      <c r="AY419" s="20" t="s">
        <v>241</v>
      </c>
      <c r="BE419" s="230">
        <f>IF(N419="základní",J419,0)</f>
        <v>0</v>
      </c>
      <c r="BF419" s="230">
        <f>IF(N419="snížená",J419,0)</f>
        <v>0</v>
      </c>
      <c r="BG419" s="230">
        <f>IF(N419="zákl. přenesená",J419,0)</f>
        <v>0</v>
      </c>
      <c r="BH419" s="230">
        <f>IF(N419="sníž. přenesená",J419,0)</f>
        <v>0</v>
      </c>
      <c r="BI419" s="230">
        <f>IF(N419="nulová",J419,0)</f>
        <v>0</v>
      </c>
      <c r="BJ419" s="20" t="s">
        <v>23</v>
      </c>
      <c r="BK419" s="230">
        <f>ROUND(I419*H419,2)</f>
        <v>0</v>
      </c>
      <c r="BL419" s="20" t="s">
        <v>462</v>
      </c>
      <c r="BM419" s="229" t="s">
        <v>12137</v>
      </c>
    </row>
    <row r="420" s="2" customFormat="1">
      <c r="A420" s="42"/>
      <c r="B420" s="43"/>
      <c r="C420" s="44"/>
      <c r="D420" s="231" t="s">
        <v>250</v>
      </c>
      <c r="E420" s="44"/>
      <c r="F420" s="232" t="s">
        <v>12138</v>
      </c>
      <c r="G420" s="44"/>
      <c r="H420" s="44"/>
      <c r="I420" s="233"/>
      <c r="J420" s="44"/>
      <c r="K420" s="44"/>
      <c r="L420" s="48"/>
      <c r="M420" s="301"/>
      <c r="N420" s="302"/>
      <c r="O420" s="297"/>
      <c r="P420" s="297"/>
      <c r="Q420" s="297"/>
      <c r="R420" s="297"/>
      <c r="S420" s="297"/>
      <c r="T420" s="303"/>
      <c r="U420" s="42"/>
      <c r="V420" s="42"/>
      <c r="W420" s="42"/>
      <c r="X420" s="42"/>
      <c r="Y420" s="42"/>
      <c r="Z420" s="42"/>
      <c r="AA420" s="42"/>
      <c r="AB420" s="42"/>
      <c r="AC420" s="42"/>
      <c r="AD420" s="42"/>
      <c r="AE420" s="42"/>
      <c r="AT420" s="20" t="s">
        <v>250</v>
      </c>
      <c r="AU420" s="20" t="s">
        <v>93</v>
      </c>
    </row>
    <row r="421" s="2" customFormat="1" ht="6.96" customHeight="1">
      <c r="A421" s="42"/>
      <c r="B421" s="63"/>
      <c r="C421" s="64"/>
      <c r="D421" s="64"/>
      <c r="E421" s="64"/>
      <c r="F421" s="64"/>
      <c r="G421" s="64"/>
      <c r="H421" s="64"/>
      <c r="I421" s="64"/>
      <c r="J421" s="64"/>
      <c r="K421" s="64"/>
      <c r="L421" s="48"/>
      <c r="M421" s="42"/>
      <c r="O421" s="42"/>
      <c r="P421" s="42"/>
      <c r="Q421" s="42"/>
      <c r="R421" s="42"/>
      <c r="S421" s="42"/>
      <c r="T421" s="42"/>
      <c r="U421" s="42"/>
      <c r="V421" s="42"/>
      <c r="W421" s="42"/>
      <c r="X421" s="42"/>
      <c r="Y421" s="42"/>
      <c r="Z421" s="42"/>
      <c r="AA421" s="42"/>
      <c r="AB421" s="42"/>
      <c r="AC421" s="42"/>
      <c r="AD421" s="42"/>
      <c r="AE421" s="42"/>
    </row>
  </sheetData>
  <sheetProtection sheet="1" autoFilter="0" formatColumns="0" formatRows="0" objects="1" scenarios="1" spinCount="100000" saltValue="L+hdPYOQlBd2Jau1/TGi0lSF6+di5Ki0qNq6UdFXvx2FGMr0xHNEbxCNzi+eJ6fVOMR9IP6Muk6eZQuLtC1tjQ==" hashValue="iRFBr+BDSI/w0SsCO6xttWHm+uh/BmOHPY6mSjFIgzFmzq9aBNLOsdxV5tPq+y3ZZMjcO6xsyU5m7NqoVbpjsg==" algorithmName="SHA-512" password="CC8C"/>
  <autoFilter ref="C87:K420"/>
  <mergeCells count="9">
    <mergeCell ref="E7:H7"/>
    <mergeCell ref="E9:H9"/>
    <mergeCell ref="E18:H18"/>
    <mergeCell ref="E27:H27"/>
    <mergeCell ref="E48:H48"/>
    <mergeCell ref="E50:H50"/>
    <mergeCell ref="E78:H78"/>
    <mergeCell ref="E80:H80"/>
    <mergeCell ref="L2:V2"/>
  </mergeCells>
  <hyperlinks>
    <hyperlink ref="F92" r:id="rId1" display="https://podminky.urs.cz/item/CS_URS_2024_02/113106134"/>
    <hyperlink ref="F96" r:id="rId2" display="https://podminky.urs.cz/item/CS_URS_2024_02/113107336"/>
    <hyperlink ref="F100" r:id="rId3" display="https://podminky.urs.cz/item/CS_URS_2024_02/132254204"/>
    <hyperlink ref="F132" r:id="rId4" display="https://podminky.urs.cz/item/CS_URS_2024_02/139001101"/>
    <hyperlink ref="F134" r:id="rId5" display="https://podminky.urs.cz/item/CS_URS_2024_02/151811131"/>
    <hyperlink ref="F152" r:id="rId6" display="https://podminky.urs.cz/item/CS_URS_2024_02/151811231"/>
    <hyperlink ref="F154" r:id="rId7" display="https://podminky.urs.cz/item/CS_URS_2024_02/162251102"/>
    <hyperlink ref="F162" r:id="rId8" display="https://podminky.urs.cz/item/CS_URS_2024_02/162751113"/>
    <hyperlink ref="F169" r:id="rId9" display="https://podminky.urs.cz/item/CS_URS_2024_02/167151111"/>
    <hyperlink ref="F173" r:id="rId10" display="https://podminky.urs.cz/item/CS_URS_2024_02/171201231"/>
    <hyperlink ref="F176" r:id="rId11" display="https://podminky.urs.cz/item/CS_URS_2024_02/174151101"/>
    <hyperlink ref="F197" r:id="rId12" display="https://podminky.urs.cz/item/CS_URS_2024_02/175151101"/>
    <hyperlink ref="F209" r:id="rId13" display="https://podminky.urs.cz/item/CS_URS_2024_02/181912112"/>
    <hyperlink ref="F218" r:id="rId14" display="https://podminky.urs.cz/item/CS_URS_2024_02/274353112"/>
    <hyperlink ref="F225" r:id="rId15" display="https://podminky.urs.cz/item/CS_URS_2024_02/451572111"/>
    <hyperlink ref="F237" r:id="rId16" display="https://podminky.urs.cz/item/CS_URS_2024_02/871313121"/>
    <hyperlink ref="F243" r:id="rId17" display="https://podminky.urs.cz/item/CS_URS_2024_02/871353121"/>
    <hyperlink ref="F249" r:id="rId18" display="https://podminky.urs.cz/item/CS_URS_2024_02/871363121"/>
    <hyperlink ref="F258" r:id="rId19" display="https://podminky.urs.cz/item/CS_URS_2024_02/871350330"/>
    <hyperlink ref="F264" r:id="rId20" display="https://podminky.urs.cz/item/CS_URS_2024_02/871360330"/>
    <hyperlink ref="F270" r:id="rId21" display="https://podminky.urs.cz/item/CS_URS_2024_02/877260310"/>
    <hyperlink ref="F273" r:id="rId22" display="https://podminky.urs.cz/item/CS_URS_2024_02/877310310"/>
    <hyperlink ref="F277" r:id="rId23" display="https://podminky.urs.cz/item/CS_URS_2024_02/877310320"/>
    <hyperlink ref="F280" r:id="rId24" display="https://podminky.urs.cz/item/CS_URS_2024_02/877310330"/>
    <hyperlink ref="F284" r:id="rId25" display="https://podminky.urs.cz/item/CS_URS_2024_02/877350310"/>
    <hyperlink ref="F288" r:id="rId26" display="https://podminky.urs.cz/item/CS_URS_2024_02/877350320"/>
    <hyperlink ref="F291" r:id="rId27" display="https://podminky.urs.cz/item/CS_URS_2024_02/877350330"/>
    <hyperlink ref="F295" r:id="rId28" display="https://podminky.urs.cz/item/CS_URS_2024_02/877360320"/>
    <hyperlink ref="F298" r:id="rId29" display="https://podminky.urs.cz/item/CS_URS_2024_02/877360330"/>
    <hyperlink ref="F302" r:id="rId30" display="https://podminky.urs.cz/item/CS_URS_2024_02/890431851"/>
    <hyperlink ref="F309" r:id="rId31" display="https://podminky.urs.cz/item/CS_URS_2024_02/892351111"/>
    <hyperlink ref="F312" r:id="rId32" display="https://podminky.urs.cz/item/CS_URS_2024_02/892372111"/>
    <hyperlink ref="F314" r:id="rId33" display="https://podminky.urs.cz/item/CS_URS_2024_02/892381111"/>
    <hyperlink ref="F317" r:id="rId34" display="https://podminky.urs.cz/item/CS_URS_2024_02/894812003"/>
    <hyperlink ref="F321" r:id="rId35" display="https://podminky.urs.cz/item/CS_URS_2024_02/894812032"/>
    <hyperlink ref="F325" r:id="rId36" display="https://podminky.urs.cz/item/CS_URS_2024_02/894812041"/>
    <hyperlink ref="F329" r:id="rId37" display="https://podminky.urs.cz/item/CS_URS_2024_02/894812061"/>
    <hyperlink ref="F333" r:id="rId38" display="https://podminky.urs.cz/item/CS_URS_2024_02/894812322"/>
    <hyperlink ref="F337" r:id="rId39" display="https://podminky.urs.cz/item/CS_URS_2024_02/894812323"/>
    <hyperlink ref="F344" r:id="rId40" display="https://podminky.urs.cz/item/CS_URS_2024_02/894812332"/>
    <hyperlink ref="F353" r:id="rId41" display="https://podminky.urs.cz/item/CS_URS_2024_02/894812339"/>
    <hyperlink ref="F362" r:id="rId42" display="https://podminky.urs.cz/item/CS_URS_2024_02/894812352"/>
    <hyperlink ref="F371" r:id="rId43" display="https://podminky.urs.cz/item/CS_URS_2024_02/894812509"/>
    <hyperlink ref="F378" r:id="rId44" display="https://podminky.urs.cz/item/CS_URS_2024_02/894812521"/>
    <hyperlink ref="F382" r:id="rId45" display="https://podminky.urs.cz/item/CS_URS_2024_02/894812522"/>
    <hyperlink ref="F386" r:id="rId46" display="https://podminky.urs.cz/item/CS_URS_2024_02/894812529"/>
    <hyperlink ref="F393" r:id="rId47" display="https://podminky.urs.cz/item/CS_URS_2024_02/894812537"/>
    <hyperlink ref="F400" r:id="rId48" display="https://podminky.urs.cz/item/CS_URS_2024_02/894812612"/>
    <hyperlink ref="F406" r:id="rId49" display="https://podminky.urs.cz/item/CS_URS_2024_02/997013111"/>
    <hyperlink ref="F408" r:id="rId50" display="https://podminky.urs.cz/item/CS_URS_2024_02/997013501"/>
    <hyperlink ref="F410" r:id="rId51" display="https://podminky.urs.cz/item/CS_URS_2024_02/997013509"/>
    <hyperlink ref="F413" r:id="rId52" display="https://podminky.urs.cz/item/CS_URS_2024_02/997013871"/>
    <hyperlink ref="F416" r:id="rId53" display="https://podminky.urs.cz/item/CS_URS_2024_02/998276101"/>
    <hyperlink ref="F420" r:id="rId54" display="https://podminky.urs.cz/item/CS_URS_2024_02/721110974"/>
  </hyperlinks>
  <pageMargins left="0.39375" right="0.39375" top="0.39375" bottom="0.39375" header="0" footer="0"/>
  <pageSetup paperSize="9" orientation="landscape" blackAndWhite="1" fitToHeight="100"/>
  <headerFooter>
    <oddFooter>&amp;CStrana &amp;P z &amp;N</oddFooter>
  </headerFooter>
  <drawing r:id="rId55"/>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142</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s="2" customFormat="1" ht="12" customHeight="1">
      <c r="A8" s="42"/>
      <c r="B8" s="48"/>
      <c r="C8" s="42"/>
      <c r="D8" s="148" t="s">
        <v>162</v>
      </c>
      <c r="E8" s="42"/>
      <c r="F8" s="42"/>
      <c r="G8" s="42"/>
      <c r="H8" s="42"/>
      <c r="I8" s="42"/>
      <c r="J8" s="42"/>
      <c r="K8" s="42"/>
      <c r="L8" s="150"/>
      <c r="S8" s="42"/>
      <c r="T8" s="42"/>
      <c r="U8" s="42"/>
      <c r="V8" s="42"/>
      <c r="W8" s="42"/>
      <c r="X8" s="42"/>
      <c r="Y8" s="42"/>
      <c r="Z8" s="42"/>
      <c r="AA8" s="42"/>
      <c r="AB8" s="42"/>
      <c r="AC8" s="42"/>
      <c r="AD8" s="42"/>
      <c r="AE8" s="42"/>
    </row>
    <row r="9" s="2" customFormat="1" ht="16.5" customHeight="1">
      <c r="A9" s="42"/>
      <c r="B9" s="48"/>
      <c r="C9" s="42"/>
      <c r="D9" s="42"/>
      <c r="E9" s="151" t="s">
        <v>224</v>
      </c>
      <c r="F9" s="42"/>
      <c r="G9" s="42"/>
      <c r="H9" s="42"/>
      <c r="I9" s="42"/>
      <c r="J9" s="42"/>
      <c r="K9" s="42"/>
      <c r="L9" s="150"/>
      <c r="S9" s="42"/>
      <c r="T9" s="42"/>
      <c r="U9" s="42"/>
      <c r="V9" s="42"/>
      <c r="W9" s="42"/>
      <c r="X9" s="42"/>
      <c r="Y9" s="42"/>
      <c r="Z9" s="42"/>
      <c r="AA9" s="42"/>
      <c r="AB9" s="42"/>
      <c r="AC9" s="42"/>
      <c r="AD9" s="42"/>
      <c r="AE9" s="42"/>
    </row>
    <row r="10" s="2" customFormat="1">
      <c r="A10" s="42"/>
      <c r="B10" s="48"/>
      <c r="C10" s="42"/>
      <c r="D10" s="42"/>
      <c r="E10" s="42"/>
      <c r="F10" s="42"/>
      <c r="G10" s="42"/>
      <c r="H10" s="42"/>
      <c r="I10" s="42"/>
      <c r="J10" s="42"/>
      <c r="K10" s="42"/>
      <c r="L10" s="150"/>
      <c r="S10" s="42"/>
      <c r="T10" s="42"/>
      <c r="U10" s="42"/>
      <c r="V10" s="42"/>
      <c r="W10" s="42"/>
      <c r="X10" s="42"/>
      <c r="Y10" s="42"/>
      <c r="Z10" s="42"/>
      <c r="AA10" s="42"/>
      <c r="AB10" s="42"/>
      <c r="AC10" s="42"/>
      <c r="AD10" s="42"/>
      <c r="AE10" s="42"/>
    </row>
    <row r="11" s="2" customFormat="1" ht="12" customHeight="1">
      <c r="A11" s="42"/>
      <c r="B11" s="48"/>
      <c r="C11" s="42"/>
      <c r="D11" s="148" t="s">
        <v>19</v>
      </c>
      <c r="E11" s="42"/>
      <c r="F11" s="137" t="s">
        <v>39</v>
      </c>
      <c r="G11" s="42"/>
      <c r="H11" s="42"/>
      <c r="I11" s="148" t="s">
        <v>21</v>
      </c>
      <c r="J11" s="137" t="s">
        <v>39</v>
      </c>
      <c r="K11" s="42"/>
      <c r="L11" s="150"/>
      <c r="S11" s="42"/>
      <c r="T11" s="42"/>
      <c r="U11" s="42"/>
      <c r="V11" s="42"/>
      <c r="W11" s="42"/>
      <c r="X11" s="42"/>
      <c r="Y11" s="42"/>
      <c r="Z11" s="42"/>
      <c r="AA11" s="42"/>
      <c r="AB11" s="42"/>
      <c r="AC11" s="42"/>
      <c r="AD11" s="42"/>
      <c r="AE11" s="42"/>
    </row>
    <row r="12" s="2" customFormat="1" ht="12" customHeight="1">
      <c r="A12" s="42"/>
      <c r="B12" s="48"/>
      <c r="C12" s="42"/>
      <c r="D12" s="148" t="s">
        <v>24</v>
      </c>
      <c r="E12" s="42"/>
      <c r="F12" s="137" t="s">
        <v>25</v>
      </c>
      <c r="G12" s="42"/>
      <c r="H12" s="42"/>
      <c r="I12" s="148" t="s">
        <v>26</v>
      </c>
      <c r="J12" s="152" t="str">
        <f>'Rekapitulace stavby'!AN8</f>
        <v>29. 10. 2024</v>
      </c>
      <c r="K12" s="42"/>
      <c r="L12" s="150"/>
      <c r="S12" s="42"/>
      <c r="T12" s="42"/>
      <c r="U12" s="42"/>
      <c r="V12" s="42"/>
      <c r="W12" s="42"/>
      <c r="X12" s="42"/>
      <c r="Y12" s="42"/>
      <c r="Z12" s="42"/>
      <c r="AA12" s="42"/>
      <c r="AB12" s="42"/>
      <c r="AC12" s="42"/>
      <c r="AD12" s="42"/>
      <c r="AE12" s="42"/>
    </row>
    <row r="13" s="2" customFormat="1" ht="10.8" customHeight="1">
      <c r="A13" s="42"/>
      <c r="B13" s="48"/>
      <c r="C13" s="42"/>
      <c r="D13" s="42"/>
      <c r="E13" s="42"/>
      <c r="F13" s="42"/>
      <c r="G13" s="42"/>
      <c r="H13" s="42"/>
      <c r="I13" s="42"/>
      <c r="J13" s="42"/>
      <c r="K13" s="42"/>
      <c r="L13" s="150"/>
      <c r="S13" s="42"/>
      <c r="T13" s="42"/>
      <c r="U13" s="42"/>
      <c r="V13" s="42"/>
      <c r="W13" s="42"/>
      <c r="X13" s="42"/>
      <c r="Y13" s="42"/>
      <c r="Z13" s="42"/>
      <c r="AA13" s="42"/>
      <c r="AB13" s="42"/>
      <c r="AC13" s="42"/>
      <c r="AD13" s="42"/>
      <c r="AE13" s="42"/>
    </row>
    <row r="14" s="2" customFormat="1" ht="12" customHeight="1">
      <c r="A14" s="42"/>
      <c r="B14" s="48"/>
      <c r="C14" s="42"/>
      <c r="D14" s="148" t="s">
        <v>34</v>
      </c>
      <c r="E14" s="42"/>
      <c r="F14" s="42"/>
      <c r="G14" s="42"/>
      <c r="H14" s="42"/>
      <c r="I14" s="148" t="s">
        <v>35</v>
      </c>
      <c r="J14" s="137" t="s">
        <v>36</v>
      </c>
      <c r="K14" s="42"/>
      <c r="L14" s="150"/>
      <c r="S14" s="42"/>
      <c r="T14" s="42"/>
      <c r="U14" s="42"/>
      <c r="V14" s="42"/>
      <c r="W14" s="42"/>
      <c r="X14" s="42"/>
      <c r="Y14" s="42"/>
      <c r="Z14" s="42"/>
      <c r="AA14" s="42"/>
      <c r="AB14" s="42"/>
      <c r="AC14" s="42"/>
      <c r="AD14" s="42"/>
      <c r="AE14" s="42"/>
    </row>
    <row r="15" s="2" customFormat="1" ht="18" customHeight="1">
      <c r="A15" s="42"/>
      <c r="B15" s="48"/>
      <c r="C15" s="42"/>
      <c r="D15" s="42"/>
      <c r="E15" s="137" t="s">
        <v>37</v>
      </c>
      <c r="F15" s="42"/>
      <c r="G15" s="42"/>
      <c r="H15" s="42"/>
      <c r="I15" s="148" t="s">
        <v>38</v>
      </c>
      <c r="J15" s="137" t="s">
        <v>39</v>
      </c>
      <c r="K15" s="42"/>
      <c r="L15" s="150"/>
      <c r="S15" s="42"/>
      <c r="T15" s="42"/>
      <c r="U15" s="42"/>
      <c r="V15" s="42"/>
      <c r="W15" s="42"/>
      <c r="X15" s="42"/>
      <c r="Y15" s="42"/>
      <c r="Z15" s="42"/>
      <c r="AA15" s="42"/>
      <c r="AB15" s="42"/>
      <c r="AC15" s="42"/>
      <c r="AD15" s="42"/>
      <c r="AE15" s="42"/>
    </row>
    <row r="16" s="2" customFormat="1" ht="6.96" customHeight="1">
      <c r="A16" s="42"/>
      <c r="B16" s="48"/>
      <c r="C16" s="42"/>
      <c r="D16" s="42"/>
      <c r="E16" s="42"/>
      <c r="F16" s="42"/>
      <c r="G16" s="42"/>
      <c r="H16" s="42"/>
      <c r="I16" s="42"/>
      <c r="J16" s="42"/>
      <c r="K16" s="42"/>
      <c r="L16" s="150"/>
      <c r="S16" s="42"/>
      <c r="T16" s="42"/>
      <c r="U16" s="42"/>
      <c r="V16" s="42"/>
      <c r="W16" s="42"/>
      <c r="X16" s="42"/>
      <c r="Y16" s="42"/>
      <c r="Z16" s="42"/>
      <c r="AA16" s="42"/>
      <c r="AB16" s="42"/>
      <c r="AC16" s="42"/>
      <c r="AD16" s="42"/>
      <c r="AE16" s="42"/>
    </row>
    <row r="17" s="2" customFormat="1" ht="12" customHeight="1">
      <c r="A17" s="42"/>
      <c r="B17" s="48"/>
      <c r="C17" s="42"/>
      <c r="D17" s="148" t="s">
        <v>40</v>
      </c>
      <c r="E17" s="42"/>
      <c r="F17" s="42"/>
      <c r="G17" s="42"/>
      <c r="H17" s="42"/>
      <c r="I17" s="148" t="s">
        <v>35</v>
      </c>
      <c r="J17" s="36" t="str">
        <f>'Rekapitulace stavby'!AN13</f>
        <v>Vyplň údaj</v>
      </c>
      <c r="K17" s="42"/>
      <c r="L17" s="150"/>
      <c r="S17" s="42"/>
      <c r="T17" s="42"/>
      <c r="U17" s="42"/>
      <c r="V17" s="42"/>
      <c r="W17" s="42"/>
      <c r="X17" s="42"/>
      <c r="Y17" s="42"/>
      <c r="Z17" s="42"/>
      <c r="AA17" s="42"/>
      <c r="AB17" s="42"/>
      <c r="AC17" s="42"/>
      <c r="AD17" s="42"/>
      <c r="AE17" s="42"/>
    </row>
    <row r="18" s="2" customFormat="1" ht="18" customHeight="1">
      <c r="A18" s="42"/>
      <c r="B18" s="48"/>
      <c r="C18" s="42"/>
      <c r="D18" s="42"/>
      <c r="E18" s="36" t="str">
        <f>'Rekapitulace stavby'!E14</f>
        <v>Vyplň údaj</v>
      </c>
      <c r="F18" s="137"/>
      <c r="G18" s="137"/>
      <c r="H18" s="137"/>
      <c r="I18" s="148" t="s">
        <v>38</v>
      </c>
      <c r="J18" s="36" t="str">
        <f>'Rekapitulace stavby'!AN14</f>
        <v>Vyplň údaj</v>
      </c>
      <c r="K18" s="42"/>
      <c r="L18" s="150"/>
      <c r="S18" s="42"/>
      <c r="T18" s="42"/>
      <c r="U18" s="42"/>
      <c r="V18" s="42"/>
      <c r="W18" s="42"/>
      <c r="X18" s="42"/>
      <c r="Y18" s="42"/>
      <c r="Z18" s="42"/>
      <c r="AA18" s="42"/>
      <c r="AB18" s="42"/>
      <c r="AC18" s="42"/>
      <c r="AD18" s="42"/>
      <c r="AE18" s="42"/>
    </row>
    <row r="19" s="2" customFormat="1" ht="6.96" customHeight="1">
      <c r="A19" s="42"/>
      <c r="B19" s="48"/>
      <c r="C19" s="42"/>
      <c r="D19" s="42"/>
      <c r="E19" s="42"/>
      <c r="F19" s="42"/>
      <c r="G19" s="42"/>
      <c r="H19" s="42"/>
      <c r="I19" s="42"/>
      <c r="J19" s="42"/>
      <c r="K19" s="42"/>
      <c r="L19" s="150"/>
      <c r="S19" s="42"/>
      <c r="T19" s="42"/>
      <c r="U19" s="42"/>
      <c r="V19" s="42"/>
      <c r="W19" s="42"/>
      <c r="X19" s="42"/>
      <c r="Y19" s="42"/>
      <c r="Z19" s="42"/>
      <c r="AA19" s="42"/>
      <c r="AB19" s="42"/>
      <c r="AC19" s="42"/>
      <c r="AD19" s="42"/>
      <c r="AE19" s="42"/>
    </row>
    <row r="20" s="2" customFormat="1" ht="12" customHeight="1">
      <c r="A20" s="42"/>
      <c r="B20" s="48"/>
      <c r="C20" s="42"/>
      <c r="D20" s="148" t="s">
        <v>42</v>
      </c>
      <c r="E20" s="42"/>
      <c r="F20" s="42"/>
      <c r="G20" s="42"/>
      <c r="H20" s="42"/>
      <c r="I20" s="148" t="s">
        <v>35</v>
      </c>
      <c r="J20" s="137" t="s">
        <v>43</v>
      </c>
      <c r="K20" s="42"/>
      <c r="L20" s="150"/>
      <c r="S20" s="42"/>
      <c r="T20" s="42"/>
      <c r="U20" s="42"/>
      <c r="V20" s="42"/>
      <c r="W20" s="42"/>
      <c r="X20" s="42"/>
      <c r="Y20" s="42"/>
      <c r="Z20" s="42"/>
      <c r="AA20" s="42"/>
      <c r="AB20" s="42"/>
      <c r="AC20" s="42"/>
      <c r="AD20" s="42"/>
      <c r="AE20" s="42"/>
    </row>
    <row r="21" s="2" customFormat="1" ht="18" customHeight="1">
      <c r="A21" s="42"/>
      <c r="B21" s="48"/>
      <c r="C21" s="42"/>
      <c r="D21" s="42"/>
      <c r="E21" s="137" t="s">
        <v>44</v>
      </c>
      <c r="F21" s="42"/>
      <c r="G21" s="42"/>
      <c r="H21" s="42"/>
      <c r="I21" s="148" t="s">
        <v>38</v>
      </c>
      <c r="J21" s="137" t="s">
        <v>45</v>
      </c>
      <c r="K21" s="42"/>
      <c r="L21" s="150"/>
      <c r="S21" s="42"/>
      <c r="T21" s="42"/>
      <c r="U21" s="42"/>
      <c r="V21" s="42"/>
      <c r="W21" s="42"/>
      <c r="X21" s="42"/>
      <c r="Y21" s="42"/>
      <c r="Z21" s="42"/>
      <c r="AA21" s="42"/>
      <c r="AB21" s="42"/>
      <c r="AC21" s="42"/>
      <c r="AD21" s="42"/>
      <c r="AE21" s="42"/>
    </row>
    <row r="22" s="2" customFormat="1" ht="6.96" customHeight="1">
      <c r="A22" s="42"/>
      <c r="B22" s="48"/>
      <c r="C22" s="42"/>
      <c r="D22" s="42"/>
      <c r="E22" s="42"/>
      <c r="F22" s="42"/>
      <c r="G22" s="42"/>
      <c r="H22" s="42"/>
      <c r="I22" s="42"/>
      <c r="J22" s="42"/>
      <c r="K22" s="42"/>
      <c r="L22" s="150"/>
      <c r="S22" s="42"/>
      <c r="T22" s="42"/>
      <c r="U22" s="42"/>
      <c r="V22" s="42"/>
      <c r="W22" s="42"/>
      <c r="X22" s="42"/>
      <c r="Y22" s="42"/>
      <c r="Z22" s="42"/>
      <c r="AA22" s="42"/>
      <c r="AB22" s="42"/>
      <c r="AC22" s="42"/>
      <c r="AD22" s="42"/>
      <c r="AE22" s="42"/>
    </row>
    <row r="23" s="2" customFormat="1" ht="12" customHeight="1">
      <c r="A23" s="42"/>
      <c r="B23" s="48"/>
      <c r="C23" s="42"/>
      <c r="D23" s="148" t="s">
        <v>47</v>
      </c>
      <c r="E23" s="42"/>
      <c r="F23" s="42"/>
      <c r="G23" s="42"/>
      <c r="H23" s="42"/>
      <c r="I23" s="148" t="s">
        <v>35</v>
      </c>
      <c r="J23" s="137" t="str">
        <f>IF('Rekapitulace stavby'!AN19="","",'Rekapitulace stavby'!AN19)</f>
        <v/>
      </c>
      <c r="K23" s="42"/>
      <c r="L23" s="150"/>
      <c r="S23" s="42"/>
      <c r="T23" s="42"/>
      <c r="U23" s="42"/>
      <c r="V23" s="42"/>
      <c r="W23" s="42"/>
      <c r="X23" s="42"/>
      <c r="Y23" s="42"/>
      <c r="Z23" s="42"/>
      <c r="AA23" s="42"/>
      <c r="AB23" s="42"/>
      <c r="AC23" s="42"/>
      <c r="AD23" s="42"/>
      <c r="AE23" s="42"/>
    </row>
    <row r="24" s="2" customFormat="1" ht="18" customHeight="1">
      <c r="A24" s="42"/>
      <c r="B24" s="48"/>
      <c r="C24" s="42"/>
      <c r="D24" s="42"/>
      <c r="E24" s="137" t="str">
        <f>IF('Rekapitulace stavby'!E20="","",'Rekapitulace stavby'!E20)</f>
        <v xml:space="preserve"> </v>
      </c>
      <c r="F24" s="42"/>
      <c r="G24" s="42"/>
      <c r="H24" s="42"/>
      <c r="I24" s="148" t="s">
        <v>38</v>
      </c>
      <c r="J24" s="137" t="str">
        <f>IF('Rekapitulace stavby'!AN20="","",'Rekapitulace stavby'!AN20)</f>
        <v/>
      </c>
      <c r="K24" s="42"/>
      <c r="L24" s="150"/>
      <c r="S24" s="42"/>
      <c r="T24" s="42"/>
      <c r="U24" s="42"/>
      <c r="V24" s="42"/>
      <c r="W24" s="42"/>
      <c r="X24" s="42"/>
      <c r="Y24" s="42"/>
      <c r="Z24" s="42"/>
      <c r="AA24" s="42"/>
      <c r="AB24" s="42"/>
      <c r="AC24" s="42"/>
      <c r="AD24" s="42"/>
      <c r="AE24" s="42"/>
    </row>
    <row r="25" s="2" customFormat="1" ht="6.96" customHeight="1">
      <c r="A25" s="42"/>
      <c r="B25" s="48"/>
      <c r="C25" s="42"/>
      <c r="D25" s="42"/>
      <c r="E25" s="42"/>
      <c r="F25" s="42"/>
      <c r="G25" s="42"/>
      <c r="H25" s="42"/>
      <c r="I25" s="42"/>
      <c r="J25" s="42"/>
      <c r="K25" s="42"/>
      <c r="L25" s="150"/>
      <c r="S25" s="42"/>
      <c r="T25" s="42"/>
      <c r="U25" s="42"/>
      <c r="V25" s="42"/>
      <c r="W25" s="42"/>
      <c r="X25" s="42"/>
      <c r="Y25" s="42"/>
      <c r="Z25" s="42"/>
      <c r="AA25" s="42"/>
      <c r="AB25" s="42"/>
      <c r="AC25" s="42"/>
      <c r="AD25" s="42"/>
      <c r="AE25" s="42"/>
    </row>
    <row r="26" s="2" customFormat="1" ht="12" customHeight="1">
      <c r="A26" s="42"/>
      <c r="B26" s="48"/>
      <c r="C26" s="42"/>
      <c r="D26" s="148" t="s">
        <v>49</v>
      </c>
      <c r="E26" s="42"/>
      <c r="F26" s="42"/>
      <c r="G26" s="42"/>
      <c r="H26" s="42"/>
      <c r="I26" s="42"/>
      <c r="J26" s="42"/>
      <c r="K26" s="42"/>
      <c r="L26" s="150"/>
      <c r="S26" s="42"/>
      <c r="T26" s="42"/>
      <c r="U26" s="42"/>
      <c r="V26" s="42"/>
      <c r="W26" s="42"/>
      <c r="X26" s="42"/>
      <c r="Y26" s="42"/>
      <c r="Z26" s="42"/>
      <c r="AA26" s="42"/>
      <c r="AB26" s="42"/>
      <c r="AC26" s="42"/>
      <c r="AD26" s="42"/>
      <c r="AE26" s="42"/>
    </row>
    <row r="27" s="8" customFormat="1" ht="47.25" customHeight="1">
      <c r="A27" s="153"/>
      <c r="B27" s="154"/>
      <c r="C27" s="153"/>
      <c r="D27" s="153"/>
      <c r="E27" s="155" t="s">
        <v>50</v>
      </c>
      <c r="F27" s="155"/>
      <c r="G27" s="155"/>
      <c r="H27" s="155"/>
      <c r="I27" s="153"/>
      <c r="J27" s="153"/>
      <c r="K27" s="153"/>
      <c r="L27" s="156"/>
      <c r="S27" s="153"/>
      <c r="T27" s="153"/>
      <c r="U27" s="153"/>
      <c r="V27" s="153"/>
      <c r="W27" s="153"/>
      <c r="X27" s="153"/>
      <c r="Y27" s="153"/>
      <c r="Z27" s="153"/>
      <c r="AA27" s="153"/>
      <c r="AB27" s="153"/>
      <c r="AC27" s="153"/>
      <c r="AD27" s="153"/>
      <c r="AE27" s="153"/>
    </row>
    <row r="28" s="2" customFormat="1" ht="6.96" customHeight="1">
      <c r="A28" s="42"/>
      <c r="B28" s="48"/>
      <c r="C28" s="42"/>
      <c r="D28" s="42"/>
      <c r="E28" s="42"/>
      <c r="F28" s="42"/>
      <c r="G28" s="42"/>
      <c r="H28" s="42"/>
      <c r="I28" s="42"/>
      <c r="J28" s="42"/>
      <c r="K28" s="42"/>
      <c r="L28" s="150"/>
      <c r="S28" s="42"/>
      <c r="T28" s="42"/>
      <c r="U28" s="42"/>
      <c r="V28" s="42"/>
      <c r="W28" s="42"/>
      <c r="X28" s="42"/>
      <c r="Y28" s="42"/>
      <c r="Z28" s="42"/>
      <c r="AA28" s="42"/>
      <c r="AB28" s="42"/>
      <c r="AC28" s="42"/>
      <c r="AD28" s="42"/>
      <c r="AE28" s="42"/>
    </row>
    <row r="29" s="2" customFormat="1" ht="6.96" customHeight="1">
      <c r="A29" s="42"/>
      <c r="B29" s="48"/>
      <c r="C29" s="42"/>
      <c r="D29" s="157"/>
      <c r="E29" s="157"/>
      <c r="F29" s="157"/>
      <c r="G29" s="157"/>
      <c r="H29" s="157"/>
      <c r="I29" s="157"/>
      <c r="J29" s="157"/>
      <c r="K29" s="157"/>
      <c r="L29" s="150"/>
      <c r="S29" s="42"/>
      <c r="T29" s="42"/>
      <c r="U29" s="42"/>
      <c r="V29" s="42"/>
      <c r="W29" s="42"/>
      <c r="X29" s="42"/>
      <c r="Y29" s="42"/>
      <c r="Z29" s="42"/>
      <c r="AA29" s="42"/>
      <c r="AB29" s="42"/>
      <c r="AC29" s="42"/>
      <c r="AD29" s="42"/>
      <c r="AE29" s="42"/>
    </row>
    <row r="30" s="2" customFormat="1" ht="25.44" customHeight="1">
      <c r="A30" s="42"/>
      <c r="B30" s="48"/>
      <c r="C30" s="42"/>
      <c r="D30" s="158" t="s">
        <v>51</v>
      </c>
      <c r="E30" s="42"/>
      <c r="F30" s="42"/>
      <c r="G30" s="42"/>
      <c r="H30" s="42"/>
      <c r="I30" s="42"/>
      <c r="J30" s="159">
        <f>ROUND(J86, 2)</f>
        <v>0</v>
      </c>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14.4" customHeight="1">
      <c r="A32" s="42"/>
      <c r="B32" s="48"/>
      <c r="C32" s="42"/>
      <c r="D32" s="42"/>
      <c r="E32" s="42"/>
      <c r="F32" s="160" t="s">
        <v>53</v>
      </c>
      <c r="G32" s="42"/>
      <c r="H32" s="42"/>
      <c r="I32" s="160" t="s">
        <v>52</v>
      </c>
      <c r="J32" s="160" t="s">
        <v>54</v>
      </c>
      <c r="K32" s="42"/>
      <c r="L32" s="150"/>
      <c r="S32" s="42"/>
      <c r="T32" s="42"/>
      <c r="U32" s="42"/>
      <c r="V32" s="42"/>
      <c r="W32" s="42"/>
      <c r="X32" s="42"/>
      <c r="Y32" s="42"/>
      <c r="Z32" s="42"/>
      <c r="AA32" s="42"/>
      <c r="AB32" s="42"/>
      <c r="AC32" s="42"/>
      <c r="AD32" s="42"/>
      <c r="AE32" s="42"/>
    </row>
    <row r="33" s="2" customFormat="1" ht="14.4" customHeight="1">
      <c r="A33" s="42"/>
      <c r="B33" s="48"/>
      <c r="C33" s="42"/>
      <c r="D33" s="161" t="s">
        <v>55</v>
      </c>
      <c r="E33" s="148" t="s">
        <v>56</v>
      </c>
      <c r="F33" s="162">
        <f>ROUND((SUM(BE86:BE147)),  2)</f>
        <v>0</v>
      </c>
      <c r="G33" s="42"/>
      <c r="H33" s="42"/>
      <c r="I33" s="163">
        <v>0.20999999999999999</v>
      </c>
      <c r="J33" s="162">
        <f>ROUND(((SUM(BE86:BE147))*I33),  2)</f>
        <v>0</v>
      </c>
      <c r="K33" s="42"/>
      <c r="L33" s="150"/>
      <c r="S33" s="42"/>
      <c r="T33" s="42"/>
      <c r="U33" s="42"/>
      <c r="V33" s="42"/>
      <c r="W33" s="42"/>
      <c r="X33" s="42"/>
      <c r="Y33" s="42"/>
      <c r="Z33" s="42"/>
      <c r="AA33" s="42"/>
      <c r="AB33" s="42"/>
      <c r="AC33" s="42"/>
      <c r="AD33" s="42"/>
      <c r="AE33" s="42"/>
    </row>
    <row r="34" s="2" customFormat="1" ht="14.4" customHeight="1">
      <c r="A34" s="42"/>
      <c r="B34" s="48"/>
      <c r="C34" s="42"/>
      <c r="D34" s="42"/>
      <c r="E34" s="148" t="s">
        <v>57</v>
      </c>
      <c r="F34" s="162">
        <f>ROUND((SUM(BF86:BF147)),  2)</f>
        <v>0</v>
      </c>
      <c r="G34" s="42"/>
      <c r="H34" s="42"/>
      <c r="I34" s="163">
        <v>0.12</v>
      </c>
      <c r="J34" s="162">
        <f>ROUND(((SUM(BF86:BF147))*I34),  2)</f>
        <v>0</v>
      </c>
      <c r="K34" s="42"/>
      <c r="L34" s="150"/>
      <c r="S34" s="42"/>
      <c r="T34" s="42"/>
      <c r="U34" s="42"/>
      <c r="V34" s="42"/>
      <c r="W34" s="42"/>
      <c r="X34" s="42"/>
      <c r="Y34" s="42"/>
      <c r="Z34" s="42"/>
      <c r="AA34" s="42"/>
      <c r="AB34" s="42"/>
      <c r="AC34" s="42"/>
      <c r="AD34" s="42"/>
      <c r="AE34" s="42"/>
    </row>
    <row r="35" hidden="1" s="2" customFormat="1" ht="14.4" customHeight="1">
      <c r="A35" s="42"/>
      <c r="B35" s="48"/>
      <c r="C35" s="42"/>
      <c r="D35" s="42"/>
      <c r="E35" s="148" t="s">
        <v>58</v>
      </c>
      <c r="F35" s="162">
        <f>ROUND((SUM(BG86:BG147)),  2)</f>
        <v>0</v>
      </c>
      <c r="G35" s="42"/>
      <c r="H35" s="42"/>
      <c r="I35" s="163">
        <v>0.20999999999999999</v>
      </c>
      <c r="J35" s="162">
        <f>0</f>
        <v>0</v>
      </c>
      <c r="K35" s="42"/>
      <c r="L35" s="150"/>
      <c r="S35" s="42"/>
      <c r="T35" s="42"/>
      <c r="U35" s="42"/>
      <c r="V35" s="42"/>
      <c r="W35" s="42"/>
      <c r="X35" s="42"/>
      <c r="Y35" s="42"/>
      <c r="Z35" s="42"/>
      <c r="AA35" s="42"/>
      <c r="AB35" s="42"/>
      <c r="AC35" s="42"/>
      <c r="AD35" s="42"/>
      <c r="AE35" s="42"/>
    </row>
    <row r="36" hidden="1" s="2" customFormat="1" ht="14.4" customHeight="1">
      <c r="A36" s="42"/>
      <c r="B36" s="48"/>
      <c r="C36" s="42"/>
      <c r="D36" s="42"/>
      <c r="E36" s="148" t="s">
        <v>59</v>
      </c>
      <c r="F36" s="162">
        <f>ROUND((SUM(BH86:BH147)),  2)</f>
        <v>0</v>
      </c>
      <c r="G36" s="42"/>
      <c r="H36" s="42"/>
      <c r="I36" s="163">
        <v>0.12</v>
      </c>
      <c r="J36" s="162">
        <f>0</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60</v>
      </c>
      <c r="F37" s="162">
        <f>ROUND((SUM(BI86:BI147)),  2)</f>
        <v>0</v>
      </c>
      <c r="G37" s="42"/>
      <c r="H37" s="42"/>
      <c r="I37" s="163">
        <v>0</v>
      </c>
      <c r="J37" s="162">
        <f>0</f>
        <v>0</v>
      </c>
      <c r="K37" s="42"/>
      <c r="L37" s="150"/>
      <c r="S37" s="42"/>
      <c r="T37" s="42"/>
      <c r="U37" s="42"/>
      <c r="V37" s="42"/>
      <c r="W37" s="42"/>
      <c r="X37" s="42"/>
      <c r="Y37" s="42"/>
      <c r="Z37" s="42"/>
      <c r="AA37" s="42"/>
      <c r="AB37" s="42"/>
      <c r="AC37" s="42"/>
      <c r="AD37" s="42"/>
      <c r="AE37" s="42"/>
    </row>
    <row r="38" s="2" customFormat="1" ht="6.96" customHeight="1">
      <c r="A38" s="42"/>
      <c r="B38" s="48"/>
      <c r="C38" s="42"/>
      <c r="D38" s="42"/>
      <c r="E38" s="42"/>
      <c r="F38" s="42"/>
      <c r="G38" s="42"/>
      <c r="H38" s="42"/>
      <c r="I38" s="42"/>
      <c r="J38" s="42"/>
      <c r="K38" s="42"/>
      <c r="L38" s="150"/>
      <c r="S38" s="42"/>
      <c r="T38" s="42"/>
      <c r="U38" s="42"/>
      <c r="V38" s="42"/>
      <c r="W38" s="42"/>
      <c r="X38" s="42"/>
      <c r="Y38" s="42"/>
      <c r="Z38" s="42"/>
      <c r="AA38" s="42"/>
      <c r="AB38" s="42"/>
      <c r="AC38" s="42"/>
      <c r="AD38" s="42"/>
      <c r="AE38" s="42"/>
    </row>
    <row r="39" s="2" customFormat="1" ht="25.44" customHeight="1">
      <c r="A39" s="42"/>
      <c r="B39" s="48"/>
      <c r="C39" s="164"/>
      <c r="D39" s="165" t="s">
        <v>61</v>
      </c>
      <c r="E39" s="166"/>
      <c r="F39" s="166"/>
      <c r="G39" s="167" t="s">
        <v>62</v>
      </c>
      <c r="H39" s="168" t="s">
        <v>63</v>
      </c>
      <c r="I39" s="166"/>
      <c r="J39" s="169">
        <f>SUM(J30:J37)</f>
        <v>0</v>
      </c>
      <c r="K39" s="170"/>
      <c r="L39" s="150"/>
      <c r="S39" s="42"/>
      <c r="T39" s="42"/>
      <c r="U39" s="42"/>
      <c r="V39" s="42"/>
      <c r="W39" s="42"/>
      <c r="X39" s="42"/>
      <c r="Y39" s="42"/>
      <c r="Z39" s="42"/>
      <c r="AA39" s="42"/>
      <c r="AB39" s="42"/>
      <c r="AC39" s="42"/>
      <c r="AD39" s="42"/>
      <c r="AE39" s="42"/>
    </row>
    <row r="40" s="2" customFormat="1" ht="14.4" customHeight="1">
      <c r="A40" s="42"/>
      <c r="B40" s="171"/>
      <c r="C40" s="172"/>
      <c r="D40" s="172"/>
      <c r="E40" s="172"/>
      <c r="F40" s="172"/>
      <c r="G40" s="172"/>
      <c r="H40" s="172"/>
      <c r="I40" s="172"/>
      <c r="J40" s="172"/>
      <c r="K40" s="172"/>
      <c r="L40" s="150"/>
      <c r="S40" s="42"/>
      <c r="T40" s="42"/>
      <c r="U40" s="42"/>
      <c r="V40" s="42"/>
      <c r="W40" s="42"/>
      <c r="X40" s="42"/>
      <c r="Y40" s="42"/>
      <c r="Z40" s="42"/>
      <c r="AA40" s="42"/>
      <c r="AB40" s="42"/>
      <c r="AC40" s="42"/>
      <c r="AD40" s="42"/>
      <c r="AE40" s="42"/>
    </row>
    <row r="44" s="2" customFormat="1" ht="6.96" customHeight="1">
      <c r="A44" s="42"/>
      <c r="B44" s="173"/>
      <c r="C44" s="174"/>
      <c r="D44" s="174"/>
      <c r="E44" s="174"/>
      <c r="F44" s="174"/>
      <c r="G44" s="174"/>
      <c r="H44" s="174"/>
      <c r="I44" s="174"/>
      <c r="J44" s="174"/>
      <c r="K44" s="174"/>
      <c r="L44" s="150"/>
      <c r="S44" s="42"/>
      <c r="T44" s="42"/>
      <c r="U44" s="42"/>
      <c r="V44" s="42"/>
      <c r="W44" s="42"/>
      <c r="X44" s="42"/>
      <c r="Y44" s="42"/>
      <c r="Z44" s="42"/>
      <c r="AA44" s="42"/>
      <c r="AB44" s="42"/>
      <c r="AC44" s="42"/>
      <c r="AD44" s="42"/>
      <c r="AE44" s="42"/>
    </row>
    <row r="45" s="2" customFormat="1" ht="24.96" customHeight="1">
      <c r="A45" s="42"/>
      <c r="B45" s="43"/>
      <c r="C45" s="26" t="s">
        <v>181</v>
      </c>
      <c r="D45" s="44"/>
      <c r="E45" s="44"/>
      <c r="F45" s="44"/>
      <c r="G45" s="44"/>
      <c r="H45" s="44"/>
      <c r="I45" s="44"/>
      <c r="J45" s="44"/>
      <c r="K45" s="44"/>
      <c r="L45" s="150"/>
      <c r="S45" s="42"/>
      <c r="T45" s="42"/>
      <c r="U45" s="42"/>
      <c r="V45" s="42"/>
      <c r="W45" s="42"/>
      <c r="X45" s="42"/>
      <c r="Y45" s="42"/>
      <c r="Z45" s="42"/>
      <c r="AA45" s="42"/>
      <c r="AB45" s="42"/>
      <c r="AC45" s="42"/>
      <c r="AD45" s="42"/>
      <c r="AE45" s="42"/>
    </row>
    <row r="46" s="2" customFormat="1" ht="6.96" customHeight="1">
      <c r="A46" s="42"/>
      <c r="B46" s="43"/>
      <c r="C46" s="44"/>
      <c r="D46" s="44"/>
      <c r="E46" s="44"/>
      <c r="F46" s="44"/>
      <c r="G46" s="44"/>
      <c r="H46" s="44"/>
      <c r="I46" s="44"/>
      <c r="J46" s="44"/>
      <c r="K46" s="44"/>
      <c r="L46" s="150"/>
      <c r="S46" s="42"/>
      <c r="T46" s="42"/>
      <c r="U46" s="42"/>
      <c r="V46" s="42"/>
      <c r="W46" s="42"/>
      <c r="X46" s="42"/>
      <c r="Y46" s="42"/>
      <c r="Z46" s="42"/>
      <c r="AA46" s="42"/>
      <c r="AB46" s="42"/>
      <c r="AC46" s="42"/>
      <c r="AD46" s="42"/>
      <c r="AE46" s="42"/>
    </row>
    <row r="47" s="2" customFormat="1" ht="12" customHeight="1">
      <c r="A47" s="42"/>
      <c r="B47" s="43"/>
      <c r="C47" s="35" t="s">
        <v>16</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16.5" customHeight="1">
      <c r="A48" s="42"/>
      <c r="B48" s="43"/>
      <c r="C48" s="44"/>
      <c r="D48" s="44"/>
      <c r="E48" s="175" t="str">
        <f>E7</f>
        <v>SŠ a ZŠ Beroun</v>
      </c>
      <c r="F48" s="35"/>
      <c r="G48" s="35"/>
      <c r="H48" s="35"/>
      <c r="I48" s="44"/>
      <c r="J48" s="44"/>
      <c r="K48" s="44"/>
      <c r="L48" s="150"/>
      <c r="S48" s="42"/>
      <c r="T48" s="42"/>
      <c r="U48" s="42"/>
      <c r="V48" s="42"/>
      <c r="W48" s="42"/>
      <c r="X48" s="42"/>
      <c r="Y48" s="42"/>
      <c r="Z48" s="42"/>
      <c r="AA48" s="42"/>
      <c r="AB48" s="42"/>
      <c r="AC48" s="42"/>
      <c r="AD48" s="42"/>
      <c r="AE48" s="42"/>
    </row>
    <row r="49" s="2" customFormat="1" ht="12" customHeight="1">
      <c r="A49" s="42"/>
      <c r="B49" s="43"/>
      <c r="C49" s="35" t="s">
        <v>162</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73" t="str">
        <f>E9</f>
        <v>VRN - Vedlejší rozpočtové náklady</v>
      </c>
      <c r="F50" s="44"/>
      <c r="G50" s="44"/>
      <c r="H50" s="44"/>
      <c r="I50" s="44"/>
      <c r="J50" s="44"/>
      <c r="K50" s="44"/>
      <c r="L50" s="150"/>
      <c r="S50" s="42"/>
      <c r="T50" s="42"/>
      <c r="U50" s="42"/>
      <c r="V50" s="42"/>
      <c r="W50" s="42"/>
      <c r="X50" s="42"/>
      <c r="Y50" s="42"/>
      <c r="Z50" s="42"/>
      <c r="AA50" s="42"/>
      <c r="AB50" s="42"/>
      <c r="AC50" s="42"/>
      <c r="AD50" s="42"/>
      <c r="AE50" s="42"/>
    </row>
    <row r="51" s="2" customFormat="1" ht="6.96" customHeight="1">
      <c r="A51" s="42"/>
      <c r="B51" s="43"/>
      <c r="C51" s="44"/>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2" customHeight="1">
      <c r="A52" s="42"/>
      <c r="B52" s="43"/>
      <c r="C52" s="35" t="s">
        <v>24</v>
      </c>
      <c r="D52" s="44"/>
      <c r="E52" s="44"/>
      <c r="F52" s="30" t="str">
        <f>F12</f>
        <v>Karla Čapka 1457, 266 01 Beroun</v>
      </c>
      <c r="G52" s="44"/>
      <c r="H52" s="44"/>
      <c r="I52" s="35" t="s">
        <v>26</v>
      </c>
      <c r="J52" s="76" t="str">
        <f>IF(J12="","",J12)</f>
        <v>29. 10. 2024</v>
      </c>
      <c r="K52" s="44"/>
      <c r="L52" s="150"/>
      <c r="S52" s="42"/>
      <c r="T52" s="42"/>
      <c r="U52" s="42"/>
      <c r="V52" s="42"/>
      <c r="W52" s="42"/>
      <c r="X52" s="42"/>
      <c r="Y52" s="42"/>
      <c r="Z52" s="42"/>
      <c r="AA52" s="42"/>
      <c r="AB52" s="42"/>
      <c r="AC52" s="42"/>
      <c r="AD52" s="42"/>
      <c r="AE52" s="42"/>
    </row>
    <row r="53" s="2" customFormat="1" ht="6.96" customHeight="1">
      <c r="A53" s="42"/>
      <c r="B53" s="43"/>
      <c r="C53" s="44"/>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5.15" customHeight="1">
      <c r="A54" s="42"/>
      <c r="B54" s="43"/>
      <c r="C54" s="35" t="s">
        <v>34</v>
      </c>
      <c r="D54" s="44"/>
      <c r="E54" s="44"/>
      <c r="F54" s="30" t="str">
        <f>E15</f>
        <v>Střední škola a Základní škola Beroun, p.o.</v>
      </c>
      <c r="G54" s="44"/>
      <c r="H54" s="44"/>
      <c r="I54" s="35" t="s">
        <v>42</v>
      </c>
      <c r="J54" s="40" t="str">
        <f>E21</f>
        <v>DPU REVIT s.r.o.</v>
      </c>
      <c r="K54" s="44"/>
      <c r="L54" s="150"/>
      <c r="S54" s="42"/>
      <c r="T54" s="42"/>
      <c r="U54" s="42"/>
      <c r="V54" s="42"/>
      <c r="W54" s="42"/>
      <c r="X54" s="42"/>
      <c r="Y54" s="42"/>
      <c r="Z54" s="42"/>
      <c r="AA54" s="42"/>
      <c r="AB54" s="42"/>
      <c r="AC54" s="42"/>
      <c r="AD54" s="42"/>
      <c r="AE54" s="42"/>
    </row>
    <row r="55" s="2" customFormat="1" ht="15.15" customHeight="1">
      <c r="A55" s="42"/>
      <c r="B55" s="43"/>
      <c r="C55" s="35" t="s">
        <v>40</v>
      </c>
      <c r="D55" s="44"/>
      <c r="E55" s="44"/>
      <c r="F55" s="30" t="str">
        <f>IF(E18="","",E18)</f>
        <v>Vyplň údaj</v>
      </c>
      <c r="G55" s="44"/>
      <c r="H55" s="44"/>
      <c r="I55" s="35" t="s">
        <v>47</v>
      </c>
      <c r="J55" s="40" t="str">
        <f>E24</f>
        <v xml:space="preserve"> </v>
      </c>
      <c r="K55" s="44"/>
      <c r="L55" s="150"/>
      <c r="S55" s="42"/>
      <c r="T55" s="42"/>
      <c r="U55" s="42"/>
      <c r="V55" s="42"/>
      <c r="W55" s="42"/>
      <c r="X55" s="42"/>
      <c r="Y55" s="42"/>
      <c r="Z55" s="42"/>
      <c r="AA55" s="42"/>
      <c r="AB55" s="42"/>
      <c r="AC55" s="42"/>
      <c r="AD55" s="42"/>
      <c r="AE55" s="42"/>
    </row>
    <row r="56" s="2" customFormat="1" ht="10.32" customHeight="1">
      <c r="A56" s="42"/>
      <c r="B56" s="43"/>
      <c r="C56" s="44"/>
      <c r="D56" s="44"/>
      <c r="E56" s="44"/>
      <c r="F56" s="44"/>
      <c r="G56" s="44"/>
      <c r="H56" s="44"/>
      <c r="I56" s="44"/>
      <c r="J56" s="44"/>
      <c r="K56" s="44"/>
      <c r="L56" s="150"/>
      <c r="S56" s="42"/>
      <c r="T56" s="42"/>
      <c r="U56" s="42"/>
      <c r="V56" s="42"/>
      <c r="W56" s="42"/>
      <c r="X56" s="42"/>
      <c r="Y56" s="42"/>
      <c r="Z56" s="42"/>
      <c r="AA56" s="42"/>
      <c r="AB56" s="42"/>
      <c r="AC56" s="42"/>
      <c r="AD56" s="42"/>
      <c r="AE56" s="42"/>
    </row>
    <row r="57" s="2" customFormat="1" ht="29.28" customHeight="1">
      <c r="A57" s="42"/>
      <c r="B57" s="43"/>
      <c r="C57" s="176" t="s">
        <v>182</v>
      </c>
      <c r="D57" s="177"/>
      <c r="E57" s="177"/>
      <c r="F57" s="177"/>
      <c r="G57" s="177"/>
      <c r="H57" s="177"/>
      <c r="I57" s="177"/>
      <c r="J57" s="178" t="s">
        <v>183</v>
      </c>
      <c r="K57" s="177"/>
      <c r="L57" s="150"/>
      <c r="S57" s="42"/>
      <c r="T57" s="42"/>
      <c r="U57" s="42"/>
      <c r="V57" s="42"/>
      <c r="W57" s="42"/>
      <c r="X57" s="42"/>
      <c r="Y57" s="42"/>
      <c r="Z57" s="42"/>
      <c r="AA57" s="42"/>
      <c r="AB57" s="42"/>
      <c r="AC57" s="42"/>
      <c r="AD57" s="42"/>
      <c r="AE57" s="42"/>
    </row>
    <row r="58" s="2" customFormat="1" ht="10.32" customHeight="1">
      <c r="A58" s="42"/>
      <c r="B58" s="43"/>
      <c r="C58" s="44"/>
      <c r="D58" s="44"/>
      <c r="E58" s="44"/>
      <c r="F58" s="44"/>
      <c r="G58" s="44"/>
      <c r="H58" s="44"/>
      <c r="I58" s="44"/>
      <c r="J58" s="44"/>
      <c r="K58" s="44"/>
      <c r="L58" s="150"/>
      <c r="S58" s="42"/>
      <c r="T58" s="42"/>
      <c r="U58" s="42"/>
      <c r="V58" s="42"/>
      <c r="W58" s="42"/>
      <c r="X58" s="42"/>
      <c r="Y58" s="42"/>
      <c r="Z58" s="42"/>
      <c r="AA58" s="42"/>
      <c r="AB58" s="42"/>
      <c r="AC58" s="42"/>
      <c r="AD58" s="42"/>
      <c r="AE58" s="42"/>
    </row>
    <row r="59" s="2" customFormat="1" ht="22.8" customHeight="1">
      <c r="A59" s="42"/>
      <c r="B59" s="43"/>
      <c r="C59" s="179" t="s">
        <v>83</v>
      </c>
      <c r="D59" s="44"/>
      <c r="E59" s="44"/>
      <c r="F59" s="44"/>
      <c r="G59" s="44"/>
      <c r="H59" s="44"/>
      <c r="I59" s="44"/>
      <c r="J59" s="106">
        <f>J86</f>
        <v>0</v>
      </c>
      <c r="K59" s="44"/>
      <c r="L59" s="150"/>
      <c r="S59" s="42"/>
      <c r="T59" s="42"/>
      <c r="U59" s="42"/>
      <c r="V59" s="42"/>
      <c r="W59" s="42"/>
      <c r="X59" s="42"/>
      <c r="Y59" s="42"/>
      <c r="Z59" s="42"/>
      <c r="AA59" s="42"/>
      <c r="AB59" s="42"/>
      <c r="AC59" s="42"/>
      <c r="AD59" s="42"/>
      <c r="AE59" s="42"/>
      <c r="AU59" s="20" t="s">
        <v>184</v>
      </c>
    </row>
    <row r="60" s="9" customFormat="1" ht="24.96" customHeight="1">
      <c r="A60" s="9"/>
      <c r="B60" s="180"/>
      <c r="C60" s="181"/>
      <c r="D60" s="182" t="s">
        <v>224</v>
      </c>
      <c r="E60" s="183"/>
      <c r="F60" s="183"/>
      <c r="G60" s="183"/>
      <c r="H60" s="183"/>
      <c r="I60" s="183"/>
      <c r="J60" s="184">
        <f>J87</f>
        <v>0</v>
      </c>
      <c r="K60" s="181"/>
      <c r="L60" s="185"/>
      <c r="S60" s="9"/>
      <c r="T60" s="9"/>
      <c r="U60" s="9"/>
      <c r="V60" s="9"/>
      <c r="W60" s="9"/>
      <c r="X60" s="9"/>
      <c r="Y60" s="9"/>
      <c r="Z60" s="9"/>
      <c r="AA60" s="9"/>
      <c r="AB60" s="9"/>
      <c r="AC60" s="9"/>
      <c r="AD60" s="9"/>
      <c r="AE60" s="9"/>
    </row>
    <row r="61" s="10" customFormat="1" ht="19.92" customHeight="1">
      <c r="A61" s="10"/>
      <c r="B61" s="186"/>
      <c r="C61" s="129"/>
      <c r="D61" s="187" t="s">
        <v>8201</v>
      </c>
      <c r="E61" s="188"/>
      <c r="F61" s="188"/>
      <c r="G61" s="188"/>
      <c r="H61" s="188"/>
      <c r="I61" s="188"/>
      <c r="J61" s="189">
        <f>J88</f>
        <v>0</v>
      </c>
      <c r="K61" s="129"/>
      <c r="L61" s="190"/>
      <c r="S61" s="10"/>
      <c r="T61" s="10"/>
      <c r="U61" s="10"/>
      <c r="V61" s="10"/>
      <c r="W61" s="10"/>
      <c r="X61" s="10"/>
      <c r="Y61" s="10"/>
      <c r="Z61" s="10"/>
      <c r="AA61" s="10"/>
      <c r="AB61" s="10"/>
      <c r="AC61" s="10"/>
      <c r="AD61" s="10"/>
      <c r="AE61" s="10"/>
    </row>
    <row r="62" s="10" customFormat="1" ht="19.92" customHeight="1">
      <c r="A62" s="10"/>
      <c r="B62" s="186"/>
      <c r="C62" s="129"/>
      <c r="D62" s="187" t="s">
        <v>12139</v>
      </c>
      <c r="E62" s="188"/>
      <c r="F62" s="188"/>
      <c r="G62" s="188"/>
      <c r="H62" s="188"/>
      <c r="I62" s="188"/>
      <c r="J62" s="189">
        <f>J106</f>
        <v>0</v>
      </c>
      <c r="K62" s="129"/>
      <c r="L62" s="190"/>
      <c r="S62" s="10"/>
      <c r="T62" s="10"/>
      <c r="U62" s="10"/>
      <c r="V62" s="10"/>
      <c r="W62" s="10"/>
      <c r="X62" s="10"/>
      <c r="Y62" s="10"/>
      <c r="Z62" s="10"/>
      <c r="AA62" s="10"/>
      <c r="AB62" s="10"/>
      <c r="AC62" s="10"/>
      <c r="AD62" s="10"/>
      <c r="AE62" s="10"/>
    </row>
    <row r="63" s="10" customFormat="1" ht="19.92" customHeight="1">
      <c r="A63" s="10"/>
      <c r="B63" s="186"/>
      <c r="C63" s="129"/>
      <c r="D63" s="187" t="s">
        <v>8202</v>
      </c>
      <c r="E63" s="188"/>
      <c r="F63" s="188"/>
      <c r="G63" s="188"/>
      <c r="H63" s="188"/>
      <c r="I63" s="188"/>
      <c r="J63" s="189">
        <f>J116</f>
        <v>0</v>
      </c>
      <c r="K63" s="129"/>
      <c r="L63" s="190"/>
      <c r="S63" s="10"/>
      <c r="T63" s="10"/>
      <c r="U63" s="10"/>
      <c r="V63" s="10"/>
      <c r="W63" s="10"/>
      <c r="X63" s="10"/>
      <c r="Y63" s="10"/>
      <c r="Z63" s="10"/>
      <c r="AA63" s="10"/>
      <c r="AB63" s="10"/>
      <c r="AC63" s="10"/>
      <c r="AD63" s="10"/>
      <c r="AE63" s="10"/>
    </row>
    <row r="64" s="10" customFormat="1" ht="19.92" customHeight="1">
      <c r="A64" s="10"/>
      <c r="B64" s="186"/>
      <c r="C64" s="129"/>
      <c r="D64" s="187" t="s">
        <v>12140</v>
      </c>
      <c r="E64" s="188"/>
      <c r="F64" s="188"/>
      <c r="G64" s="188"/>
      <c r="H64" s="188"/>
      <c r="I64" s="188"/>
      <c r="J64" s="189">
        <f>J129</f>
        <v>0</v>
      </c>
      <c r="K64" s="129"/>
      <c r="L64" s="190"/>
      <c r="S64" s="10"/>
      <c r="T64" s="10"/>
      <c r="U64" s="10"/>
      <c r="V64" s="10"/>
      <c r="W64" s="10"/>
      <c r="X64" s="10"/>
      <c r="Y64" s="10"/>
      <c r="Z64" s="10"/>
      <c r="AA64" s="10"/>
      <c r="AB64" s="10"/>
      <c r="AC64" s="10"/>
      <c r="AD64" s="10"/>
      <c r="AE64" s="10"/>
    </row>
    <row r="65" s="10" customFormat="1" ht="19.92" customHeight="1">
      <c r="A65" s="10"/>
      <c r="B65" s="186"/>
      <c r="C65" s="129"/>
      <c r="D65" s="187" t="s">
        <v>12141</v>
      </c>
      <c r="E65" s="188"/>
      <c r="F65" s="188"/>
      <c r="G65" s="188"/>
      <c r="H65" s="188"/>
      <c r="I65" s="188"/>
      <c r="J65" s="189">
        <f>J133</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225</v>
      </c>
      <c r="E66" s="188"/>
      <c r="F66" s="188"/>
      <c r="G66" s="188"/>
      <c r="H66" s="188"/>
      <c r="I66" s="188"/>
      <c r="J66" s="189">
        <f>J143</f>
        <v>0</v>
      </c>
      <c r="K66" s="129"/>
      <c r="L66" s="190"/>
      <c r="S66" s="10"/>
      <c r="T66" s="10"/>
      <c r="U66" s="10"/>
      <c r="V66" s="10"/>
      <c r="W66" s="10"/>
      <c r="X66" s="10"/>
      <c r="Y66" s="10"/>
      <c r="Z66" s="10"/>
      <c r="AA66" s="10"/>
      <c r="AB66" s="10"/>
      <c r="AC66" s="10"/>
      <c r="AD66" s="10"/>
      <c r="AE66" s="10"/>
    </row>
    <row r="67" s="2" customFormat="1" ht="21.84" customHeight="1">
      <c r="A67" s="42"/>
      <c r="B67" s="43"/>
      <c r="C67" s="44"/>
      <c r="D67" s="44"/>
      <c r="E67" s="44"/>
      <c r="F67" s="44"/>
      <c r="G67" s="44"/>
      <c r="H67" s="44"/>
      <c r="I67" s="44"/>
      <c r="J67" s="44"/>
      <c r="K67" s="44"/>
      <c r="L67" s="150"/>
      <c r="S67" s="42"/>
      <c r="T67" s="42"/>
      <c r="U67" s="42"/>
      <c r="V67" s="42"/>
      <c r="W67" s="42"/>
      <c r="X67" s="42"/>
      <c r="Y67" s="42"/>
      <c r="Z67" s="42"/>
      <c r="AA67" s="42"/>
      <c r="AB67" s="42"/>
      <c r="AC67" s="42"/>
      <c r="AD67" s="42"/>
      <c r="AE67" s="42"/>
    </row>
    <row r="68" s="2" customFormat="1" ht="6.96" customHeight="1">
      <c r="A68" s="42"/>
      <c r="B68" s="63"/>
      <c r="C68" s="64"/>
      <c r="D68" s="64"/>
      <c r="E68" s="64"/>
      <c r="F68" s="64"/>
      <c r="G68" s="64"/>
      <c r="H68" s="64"/>
      <c r="I68" s="64"/>
      <c r="J68" s="64"/>
      <c r="K68" s="64"/>
      <c r="L68" s="150"/>
      <c r="S68" s="42"/>
      <c r="T68" s="42"/>
      <c r="U68" s="42"/>
      <c r="V68" s="42"/>
      <c r="W68" s="42"/>
      <c r="X68" s="42"/>
      <c r="Y68" s="42"/>
      <c r="Z68" s="42"/>
      <c r="AA68" s="42"/>
      <c r="AB68" s="42"/>
      <c r="AC68" s="42"/>
      <c r="AD68" s="42"/>
      <c r="AE68" s="42"/>
    </row>
    <row r="72" s="2" customFormat="1" ht="6.96" customHeight="1">
      <c r="A72" s="42"/>
      <c r="B72" s="65"/>
      <c r="C72" s="66"/>
      <c r="D72" s="66"/>
      <c r="E72" s="66"/>
      <c r="F72" s="66"/>
      <c r="G72" s="66"/>
      <c r="H72" s="66"/>
      <c r="I72" s="66"/>
      <c r="J72" s="66"/>
      <c r="K72" s="66"/>
      <c r="L72" s="150"/>
      <c r="S72" s="42"/>
      <c r="T72" s="42"/>
      <c r="U72" s="42"/>
      <c r="V72" s="42"/>
      <c r="W72" s="42"/>
      <c r="X72" s="42"/>
      <c r="Y72" s="42"/>
      <c r="Z72" s="42"/>
      <c r="AA72" s="42"/>
      <c r="AB72" s="42"/>
      <c r="AC72" s="42"/>
      <c r="AD72" s="42"/>
      <c r="AE72" s="42"/>
    </row>
    <row r="73" s="2" customFormat="1" ht="24.96" customHeight="1">
      <c r="A73" s="42"/>
      <c r="B73" s="43"/>
      <c r="C73" s="26" t="s">
        <v>226</v>
      </c>
      <c r="D73" s="44"/>
      <c r="E73" s="44"/>
      <c r="F73" s="44"/>
      <c r="G73" s="44"/>
      <c r="H73" s="44"/>
      <c r="I73" s="44"/>
      <c r="J73" s="44"/>
      <c r="K73" s="44"/>
      <c r="L73" s="150"/>
      <c r="S73" s="42"/>
      <c r="T73" s="42"/>
      <c r="U73" s="42"/>
      <c r="V73" s="42"/>
      <c r="W73" s="42"/>
      <c r="X73" s="42"/>
      <c r="Y73" s="42"/>
      <c r="Z73" s="42"/>
      <c r="AA73" s="42"/>
      <c r="AB73" s="42"/>
      <c r="AC73" s="42"/>
      <c r="AD73" s="42"/>
      <c r="AE73" s="42"/>
    </row>
    <row r="74" s="2" customFormat="1" ht="6.96" customHeight="1">
      <c r="A74" s="42"/>
      <c r="B74" s="43"/>
      <c r="C74" s="44"/>
      <c r="D74" s="44"/>
      <c r="E74" s="44"/>
      <c r="F74" s="44"/>
      <c r="G74" s="44"/>
      <c r="H74" s="44"/>
      <c r="I74" s="44"/>
      <c r="J74" s="44"/>
      <c r="K74" s="44"/>
      <c r="L74" s="150"/>
      <c r="S74" s="42"/>
      <c r="T74" s="42"/>
      <c r="U74" s="42"/>
      <c r="V74" s="42"/>
      <c r="W74" s="42"/>
      <c r="X74" s="42"/>
      <c r="Y74" s="42"/>
      <c r="Z74" s="42"/>
      <c r="AA74" s="42"/>
      <c r="AB74" s="42"/>
      <c r="AC74" s="42"/>
      <c r="AD74" s="42"/>
      <c r="AE74" s="42"/>
    </row>
    <row r="75" s="2" customFormat="1" ht="12" customHeight="1">
      <c r="A75" s="42"/>
      <c r="B75" s="43"/>
      <c r="C75" s="35" t="s">
        <v>16</v>
      </c>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16.5" customHeight="1">
      <c r="A76" s="42"/>
      <c r="B76" s="43"/>
      <c r="C76" s="44"/>
      <c r="D76" s="44"/>
      <c r="E76" s="175" t="str">
        <f>E7</f>
        <v>SŠ a ZŠ Beroun</v>
      </c>
      <c r="F76" s="35"/>
      <c r="G76" s="35"/>
      <c r="H76" s="35"/>
      <c r="I76" s="44"/>
      <c r="J76" s="44"/>
      <c r="K76" s="44"/>
      <c r="L76" s="150"/>
      <c r="S76" s="42"/>
      <c r="T76" s="42"/>
      <c r="U76" s="42"/>
      <c r="V76" s="42"/>
      <c r="W76" s="42"/>
      <c r="X76" s="42"/>
      <c r="Y76" s="42"/>
      <c r="Z76" s="42"/>
      <c r="AA76" s="42"/>
      <c r="AB76" s="42"/>
      <c r="AC76" s="42"/>
      <c r="AD76" s="42"/>
      <c r="AE76" s="42"/>
    </row>
    <row r="77" s="2" customFormat="1" ht="12" customHeight="1">
      <c r="A77" s="42"/>
      <c r="B77" s="43"/>
      <c r="C77" s="35" t="s">
        <v>162</v>
      </c>
      <c r="D77" s="44"/>
      <c r="E77" s="44"/>
      <c r="F77" s="44"/>
      <c r="G77" s="44"/>
      <c r="H77" s="44"/>
      <c r="I77" s="44"/>
      <c r="J77" s="44"/>
      <c r="K77" s="44"/>
      <c r="L77" s="150"/>
      <c r="S77" s="42"/>
      <c r="T77" s="42"/>
      <c r="U77" s="42"/>
      <c r="V77" s="42"/>
      <c r="W77" s="42"/>
      <c r="X77" s="42"/>
      <c r="Y77" s="42"/>
      <c r="Z77" s="42"/>
      <c r="AA77" s="42"/>
      <c r="AB77" s="42"/>
      <c r="AC77" s="42"/>
      <c r="AD77" s="42"/>
      <c r="AE77" s="42"/>
    </row>
    <row r="78" s="2" customFormat="1" ht="16.5" customHeight="1">
      <c r="A78" s="42"/>
      <c r="B78" s="43"/>
      <c r="C78" s="44"/>
      <c r="D78" s="44"/>
      <c r="E78" s="73" t="str">
        <f>E9</f>
        <v>VRN - Vedlejší rozpočtové náklady</v>
      </c>
      <c r="F78" s="44"/>
      <c r="G78" s="44"/>
      <c r="H78" s="44"/>
      <c r="I78" s="44"/>
      <c r="J78" s="44"/>
      <c r="K78" s="44"/>
      <c r="L78" s="150"/>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50"/>
      <c r="S79" s="42"/>
      <c r="T79" s="42"/>
      <c r="U79" s="42"/>
      <c r="V79" s="42"/>
      <c r="W79" s="42"/>
      <c r="X79" s="42"/>
      <c r="Y79" s="42"/>
      <c r="Z79" s="42"/>
      <c r="AA79" s="42"/>
      <c r="AB79" s="42"/>
      <c r="AC79" s="42"/>
      <c r="AD79" s="42"/>
      <c r="AE79" s="42"/>
    </row>
    <row r="80" s="2" customFormat="1" ht="12" customHeight="1">
      <c r="A80" s="42"/>
      <c r="B80" s="43"/>
      <c r="C80" s="35" t="s">
        <v>24</v>
      </c>
      <c r="D80" s="44"/>
      <c r="E80" s="44"/>
      <c r="F80" s="30" t="str">
        <f>F12</f>
        <v>Karla Čapka 1457, 266 01 Beroun</v>
      </c>
      <c r="G80" s="44"/>
      <c r="H80" s="44"/>
      <c r="I80" s="35" t="s">
        <v>26</v>
      </c>
      <c r="J80" s="76" t="str">
        <f>IF(J12="","",J12)</f>
        <v>29. 10. 2024</v>
      </c>
      <c r="K80" s="44"/>
      <c r="L80" s="150"/>
      <c r="S80" s="42"/>
      <c r="T80" s="42"/>
      <c r="U80" s="42"/>
      <c r="V80" s="42"/>
      <c r="W80" s="42"/>
      <c r="X80" s="42"/>
      <c r="Y80" s="42"/>
      <c r="Z80" s="42"/>
      <c r="AA80" s="42"/>
      <c r="AB80" s="42"/>
      <c r="AC80" s="42"/>
      <c r="AD80" s="42"/>
      <c r="AE80" s="42"/>
    </row>
    <row r="81" s="2" customFormat="1" ht="6.96" customHeight="1">
      <c r="A81" s="42"/>
      <c r="B81" s="43"/>
      <c r="C81" s="44"/>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15.15" customHeight="1">
      <c r="A82" s="42"/>
      <c r="B82" s="43"/>
      <c r="C82" s="35" t="s">
        <v>34</v>
      </c>
      <c r="D82" s="44"/>
      <c r="E82" s="44"/>
      <c r="F82" s="30" t="str">
        <f>E15</f>
        <v>Střední škola a Základní škola Beroun, p.o.</v>
      </c>
      <c r="G82" s="44"/>
      <c r="H82" s="44"/>
      <c r="I82" s="35" t="s">
        <v>42</v>
      </c>
      <c r="J82" s="40" t="str">
        <f>E21</f>
        <v>DPU REVIT s.r.o.</v>
      </c>
      <c r="K82" s="44"/>
      <c r="L82" s="150"/>
      <c r="S82" s="42"/>
      <c r="T82" s="42"/>
      <c r="U82" s="42"/>
      <c r="V82" s="42"/>
      <c r="W82" s="42"/>
      <c r="X82" s="42"/>
      <c r="Y82" s="42"/>
      <c r="Z82" s="42"/>
      <c r="AA82" s="42"/>
      <c r="AB82" s="42"/>
      <c r="AC82" s="42"/>
      <c r="AD82" s="42"/>
      <c r="AE82" s="42"/>
    </row>
    <row r="83" s="2" customFormat="1" ht="15.15" customHeight="1">
      <c r="A83" s="42"/>
      <c r="B83" s="43"/>
      <c r="C83" s="35" t="s">
        <v>40</v>
      </c>
      <c r="D83" s="44"/>
      <c r="E83" s="44"/>
      <c r="F83" s="30" t="str">
        <f>IF(E18="","",E18)</f>
        <v>Vyplň údaj</v>
      </c>
      <c r="G83" s="44"/>
      <c r="H83" s="44"/>
      <c r="I83" s="35" t="s">
        <v>47</v>
      </c>
      <c r="J83" s="40" t="str">
        <f>E24</f>
        <v xml:space="preserve"> </v>
      </c>
      <c r="K83" s="44"/>
      <c r="L83" s="150"/>
      <c r="S83" s="42"/>
      <c r="T83" s="42"/>
      <c r="U83" s="42"/>
      <c r="V83" s="42"/>
      <c r="W83" s="42"/>
      <c r="X83" s="42"/>
      <c r="Y83" s="42"/>
      <c r="Z83" s="42"/>
      <c r="AA83" s="42"/>
      <c r="AB83" s="42"/>
      <c r="AC83" s="42"/>
      <c r="AD83" s="42"/>
      <c r="AE83" s="42"/>
    </row>
    <row r="84" s="2" customFormat="1" ht="10.32" customHeight="1">
      <c r="A84" s="42"/>
      <c r="B84" s="43"/>
      <c r="C84" s="44"/>
      <c r="D84" s="44"/>
      <c r="E84" s="44"/>
      <c r="F84" s="44"/>
      <c r="G84" s="44"/>
      <c r="H84" s="44"/>
      <c r="I84" s="44"/>
      <c r="J84" s="44"/>
      <c r="K84" s="44"/>
      <c r="L84" s="150"/>
      <c r="S84" s="42"/>
      <c r="T84" s="42"/>
      <c r="U84" s="42"/>
      <c r="V84" s="42"/>
      <c r="W84" s="42"/>
      <c r="X84" s="42"/>
      <c r="Y84" s="42"/>
      <c r="Z84" s="42"/>
      <c r="AA84" s="42"/>
      <c r="AB84" s="42"/>
      <c r="AC84" s="42"/>
      <c r="AD84" s="42"/>
      <c r="AE84" s="42"/>
    </row>
    <row r="85" s="11" customFormat="1" ht="29.28" customHeight="1">
      <c r="A85" s="191"/>
      <c r="B85" s="192"/>
      <c r="C85" s="193" t="s">
        <v>227</v>
      </c>
      <c r="D85" s="194" t="s">
        <v>70</v>
      </c>
      <c r="E85" s="194" t="s">
        <v>66</v>
      </c>
      <c r="F85" s="194" t="s">
        <v>67</v>
      </c>
      <c r="G85" s="194" t="s">
        <v>228</v>
      </c>
      <c r="H85" s="194" t="s">
        <v>229</v>
      </c>
      <c r="I85" s="194" t="s">
        <v>230</v>
      </c>
      <c r="J85" s="194" t="s">
        <v>183</v>
      </c>
      <c r="K85" s="195" t="s">
        <v>231</v>
      </c>
      <c r="L85" s="196"/>
      <c r="M85" s="96" t="s">
        <v>39</v>
      </c>
      <c r="N85" s="97" t="s">
        <v>55</v>
      </c>
      <c r="O85" s="97" t="s">
        <v>232</v>
      </c>
      <c r="P85" s="97" t="s">
        <v>233</v>
      </c>
      <c r="Q85" s="97" t="s">
        <v>234</v>
      </c>
      <c r="R85" s="97" t="s">
        <v>235</v>
      </c>
      <c r="S85" s="97" t="s">
        <v>236</v>
      </c>
      <c r="T85" s="98" t="s">
        <v>237</v>
      </c>
      <c r="U85" s="191"/>
      <c r="V85" s="191"/>
      <c r="W85" s="191"/>
      <c r="X85" s="191"/>
      <c r="Y85" s="191"/>
      <c r="Z85" s="191"/>
      <c r="AA85" s="191"/>
      <c r="AB85" s="191"/>
      <c r="AC85" s="191"/>
      <c r="AD85" s="191"/>
      <c r="AE85" s="191"/>
    </row>
    <row r="86" s="2" customFormat="1" ht="22.8" customHeight="1">
      <c r="A86" s="42"/>
      <c r="B86" s="43"/>
      <c r="C86" s="103" t="s">
        <v>238</v>
      </c>
      <c r="D86" s="44"/>
      <c r="E86" s="44"/>
      <c r="F86" s="44"/>
      <c r="G86" s="44"/>
      <c r="H86" s="44"/>
      <c r="I86" s="44"/>
      <c r="J86" s="197">
        <f>BK86</f>
        <v>0</v>
      </c>
      <c r="K86" s="44"/>
      <c r="L86" s="48"/>
      <c r="M86" s="99"/>
      <c r="N86" s="198"/>
      <c r="O86" s="100"/>
      <c r="P86" s="199">
        <f>P87</f>
        <v>0</v>
      </c>
      <c r="Q86" s="100"/>
      <c r="R86" s="199">
        <f>R87</f>
        <v>0.067849999999999994</v>
      </c>
      <c r="S86" s="100"/>
      <c r="T86" s="200">
        <f>T87</f>
        <v>0</v>
      </c>
      <c r="U86" s="42"/>
      <c r="V86" s="42"/>
      <c r="W86" s="42"/>
      <c r="X86" s="42"/>
      <c r="Y86" s="42"/>
      <c r="Z86" s="42"/>
      <c r="AA86" s="42"/>
      <c r="AB86" s="42"/>
      <c r="AC86" s="42"/>
      <c r="AD86" s="42"/>
      <c r="AE86" s="42"/>
      <c r="AT86" s="20" t="s">
        <v>84</v>
      </c>
      <c r="AU86" s="20" t="s">
        <v>184</v>
      </c>
      <c r="BK86" s="201">
        <f>BK87</f>
        <v>0</v>
      </c>
    </row>
    <row r="87" s="12" customFormat="1" ht="25.92" customHeight="1">
      <c r="A87" s="12"/>
      <c r="B87" s="202"/>
      <c r="C87" s="203"/>
      <c r="D87" s="204" t="s">
        <v>84</v>
      </c>
      <c r="E87" s="205" t="s">
        <v>140</v>
      </c>
      <c r="F87" s="205" t="s">
        <v>141</v>
      </c>
      <c r="G87" s="203"/>
      <c r="H87" s="203"/>
      <c r="I87" s="206"/>
      <c r="J87" s="207">
        <f>BK87</f>
        <v>0</v>
      </c>
      <c r="K87" s="203"/>
      <c r="L87" s="208"/>
      <c r="M87" s="209"/>
      <c r="N87" s="210"/>
      <c r="O87" s="210"/>
      <c r="P87" s="211">
        <f>P88+P106+P116+P129+P133+P143</f>
        <v>0</v>
      </c>
      <c r="Q87" s="210"/>
      <c r="R87" s="211">
        <f>R88+R106+R116+R129+R133+R143</f>
        <v>0.067849999999999994</v>
      </c>
      <c r="S87" s="210"/>
      <c r="T87" s="212">
        <f>T88+T106+T116+T129+T133+T143</f>
        <v>0</v>
      </c>
      <c r="U87" s="12"/>
      <c r="V87" s="12"/>
      <c r="W87" s="12"/>
      <c r="X87" s="12"/>
      <c r="Y87" s="12"/>
      <c r="Z87" s="12"/>
      <c r="AA87" s="12"/>
      <c r="AB87" s="12"/>
      <c r="AC87" s="12"/>
      <c r="AD87" s="12"/>
      <c r="AE87" s="12"/>
      <c r="AR87" s="213" t="s">
        <v>286</v>
      </c>
      <c r="AT87" s="214" t="s">
        <v>84</v>
      </c>
      <c r="AU87" s="214" t="s">
        <v>85</v>
      </c>
      <c r="AY87" s="213" t="s">
        <v>241</v>
      </c>
      <c r="BK87" s="215">
        <f>BK88+BK106+BK116+BK129+BK133+BK143</f>
        <v>0</v>
      </c>
    </row>
    <row r="88" s="12" customFormat="1" ht="22.8" customHeight="1">
      <c r="A88" s="12"/>
      <c r="B88" s="202"/>
      <c r="C88" s="203"/>
      <c r="D88" s="204" t="s">
        <v>84</v>
      </c>
      <c r="E88" s="216" t="s">
        <v>8374</v>
      </c>
      <c r="F88" s="216" t="s">
        <v>8375</v>
      </c>
      <c r="G88" s="203"/>
      <c r="H88" s="203"/>
      <c r="I88" s="206"/>
      <c r="J88" s="217">
        <f>BK88</f>
        <v>0</v>
      </c>
      <c r="K88" s="203"/>
      <c r="L88" s="208"/>
      <c r="M88" s="209"/>
      <c r="N88" s="210"/>
      <c r="O88" s="210"/>
      <c r="P88" s="211">
        <f>SUM(P89:P105)</f>
        <v>0</v>
      </c>
      <c r="Q88" s="210"/>
      <c r="R88" s="211">
        <f>SUM(R89:R105)</f>
        <v>0</v>
      </c>
      <c r="S88" s="210"/>
      <c r="T88" s="212">
        <f>SUM(T89:T105)</f>
        <v>0</v>
      </c>
      <c r="U88" s="12"/>
      <c r="V88" s="12"/>
      <c r="W88" s="12"/>
      <c r="X88" s="12"/>
      <c r="Y88" s="12"/>
      <c r="Z88" s="12"/>
      <c r="AA88" s="12"/>
      <c r="AB88" s="12"/>
      <c r="AC88" s="12"/>
      <c r="AD88" s="12"/>
      <c r="AE88" s="12"/>
      <c r="AR88" s="213" t="s">
        <v>286</v>
      </c>
      <c r="AT88" s="214" t="s">
        <v>84</v>
      </c>
      <c r="AU88" s="214" t="s">
        <v>23</v>
      </c>
      <c r="AY88" s="213" t="s">
        <v>241</v>
      </c>
      <c r="BK88" s="215">
        <f>SUM(BK89:BK105)</f>
        <v>0</v>
      </c>
    </row>
    <row r="89" s="2" customFormat="1" ht="16.5" customHeight="1">
      <c r="A89" s="42"/>
      <c r="B89" s="43"/>
      <c r="C89" s="218" t="s">
        <v>23</v>
      </c>
      <c r="D89" s="218" t="s">
        <v>243</v>
      </c>
      <c r="E89" s="219" t="s">
        <v>12142</v>
      </c>
      <c r="F89" s="220" t="s">
        <v>12143</v>
      </c>
      <c r="G89" s="221" t="s">
        <v>8180</v>
      </c>
      <c r="H89" s="222">
        <v>1</v>
      </c>
      <c r="I89" s="223"/>
      <c r="J89" s="224">
        <f>ROUND(I89*H89,2)</f>
        <v>0</v>
      </c>
      <c r="K89" s="220" t="s">
        <v>247</v>
      </c>
      <c r="L89" s="48"/>
      <c r="M89" s="225" t="s">
        <v>39</v>
      </c>
      <c r="N89" s="226" t="s">
        <v>56</v>
      </c>
      <c r="O89" s="88"/>
      <c r="P89" s="227">
        <f>O89*H89</f>
        <v>0</v>
      </c>
      <c r="Q89" s="227">
        <v>0</v>
      </c>
      <c r="R89" s="227">
        <f>Q89*H89</f>
        <v>0</v>
      </c>
      <c r="S89" s="227">
        <v>0</v>
      </c>
      <c r="T89" s="228">
        <f>S89*H89</f>
        <v>0</v>
      </c>
      <c r="U89" s="42"/>
      <c r="V89" s="42"/>
      <c r="W89" s="42"/>
      <c r="X89" s="42"/>
      <c r="Y89" s="42"/>
      <c r="Z89" s="42"/>
      <c r="AA89" s="42"/>
      <c r="AB89" s="42"/>
      <c r="AC89" s="42"/>
      <c r="AD89" s="42"/>
      <c r="AE89" s="42"/>
      <c r="AR89" s="229" t="s">
        <v>8181</v>
      </c>
      <c r="AT89" s="229" t="s">
        <v>243</v>
      </c>
      <c r="AU89" s="229" t="s">
        <v>93</v>
      </c>
      <c r="AY89" s="20" t="s">
        <v>241</v>
      </c>
      <c r="BE89" s="230">
        <f>IF(N89="základní",J89,0)</f>
        <v>0</v>
      </c>
      <c r="BF89" s="230">
        <f>IF(N89="snížená",J89,0)</f>
        <v>0</v>
      </c>
      <c r="BG89" s="230">
        <f>IF(N89="zákl. přenesená",J89,0)</f>
        <v>0</v>
      </c>
      <c r="BH89" s="230">
        <f>IF(N89="sníž. přenesená",J89,0)</f>
        <v>0</v>
      </c>
      <c r="BI89" s="230">
        <f>IF(N89="nulová",J89,0)</f>
        <v>0</v>
      </c>
      <c r="BJ89" s="20" t="s">
        <v>23</v>
      </c>
      <c r="BK89" s="230">
        <f>ROUND(I89*H89,2)</f>
        <v>0</v>
      </c>
      <c r="BL89" s="20" t="s">
        <v>8181</v>
      </c>
      <c r="BM89" s="229" t="s">
        <v>12144</v>
      </c>
    </row>
    <row r="90" s="2" customFormat="1">
      <c r="A90" s="42"/>
      <c r="B90" s="43"/>
      <c r="C90" s="44"/>
      <c r="D90" s="231" t="s">
        <v>250</v>
      </c>
      <c r="E90" s="44"/>
      <c r="F90" s="232" t="s">
        <v>12145</v>
      </c>
      <c r="G90" s="44"/>
      <c r="H90" s="44"/>
      <c r="I90" s="233"/>
      <c r="J90" s="44"/>
      <c r="K90" s="44"/>
      <c r="L90" s="48"/>
      <c r="M90" s="234"/>
      <c r="N90" s="235"/>
      <c r="O90" s="88"/>
      <c r="P90" s="88"/>
      <c r="Q90" s="88"/>
      <c r="R90" s="88"/>
      <c r="S90" s="88"/>
      <c r="T90" s="89"/>
      <c r="U90" s="42"/>
      <c r="V90" s="42"/>
      <c r="W90" s="42"/>
      <c r="X90" s="42"/>
      <c r="Y90" s="42"/>
      <c r="Z90" s="42"/>
      <c r="AA90" s="42"/>
      <c r="AB90" s="42"/>
      <c r="AC90" s="42"/>
      <c r="AD90" s="42"/>
      <c r="AE90" s="42"/>
      <c r="AT90" s="20" t="s">
        <v>250</v>
      </c>
      <c r="AU90" s="20" t="s">
        <v>93</v>
      </c>
    </row>
    <row r="91" s="2" customFormat="1">
      <c r="A91" s="42"/>
      <c r="B91" s="43"/>
      <c r="C91" s="44"/>
      <c r="D91" s="238" t="s">
        <v>3418</v>
      </c>
      <c r="E91" s="44"/>
      <c r="F91" s="290" t="s">
        <v>12146</v>
      </c>
      <c r="G91" s="44"/>
      <c r="H91" s="44"/>
      <c r="I91" s="233"/>
      <c r="J91" s="44"/>
      <c r="K91" s="44"/>
      <c r="L91" s="48"/>
      <c r="M91" s="234"/>
      <c r="N91" s="235"/>
      <c r="O91" s="88"/>
      <c r="P91" s="88"/>
      <c r="Q91" s="88"/>
      <c r="R91" s="88"/>
      <c r="S91" s="88"/>
      <c r="T91" s="89"/>
      <c r="U91" s="42"/>
      <c r="V91" s="42"/>
      <c r="W91" s="42"/>
      <c r="X91" s="42"/>
      <c r="Y91" s="42"/>
      <c r="Z91" s="42"/>
      <c r="AA91" s="42"/>
      <c r="AB91" s="42"/>
      <c r="AC91" s="42"/>
      <c r="AD91" s="42"/>
      <c r="AE91" s="42"/>
      <c r="AT91" s="20" t="s">
        <v>3418</v>
      </c>
      <c r="AU91" s="20" t="s">
        <v>93</v>
      </c>
    </row>
    <row r="92" s="2" customFormat="1" ht="16.5" customHeight="1">
      <c r="A92" s="42"/>
      <c r="B92" s="43"/>
      <c r="C92" s="218" t="s">
        <v>93</v>
      </c>
      <c r="D92" s="218" t="s">
        <v>243</v>
      </c>
      <c r="E92" s="219" t="s">
        <v>12147</v>
      </c>
      <c r="F92" s="220" t="s">
        <v>12148</v>
      </c>
      <c r="G92" s="221" t="s">
        <v>8180</v>
      </c>
      <c r="H92" s="222">
        <v>1</v>
      </c>
      <c r="I92" s="223"/>
      <c r="J92" s="224">
        <f>ROUND(I92*H92,2)</f>
        <v>0</v>
      </c>
      <c r="K92" s="220" t="s">
        <v>247</v>
      </c>
      <c r="L92" s="48"/>
      <c r="M92" s="225" t="s">
        <v>39</v>
      </c>
      <c r="N92" s="226" t="s">
        <v>56</v>
      </c>
      <c r="O92" s="88"/>
      <c r="P92" s="227">
        <f>O92*H92</f>
        <v>0</v>
      </c>
      <c r="Q92" s="227">
        <v>0</v>
      </c>
      <c r="R92" s="227">
        <f>Q92*H92</f>
        <v>0</v>
      </c>
      <c r="S92" s="227">
        <v>0</v>
      </c>
      <c r="T92" s="228">
        <f>S92*H92</f>
        <v>0</v>
      </c>
      <c r="U92" s="42"/>
      <c r="V92" s="42"/>
      <c r="W92" s="42"/>
      <c r="X92" s="42"/>
      <c r="Y92" s="42"/>
      <c r="Z92" s="42"/>
      <c r="AA92" s="42"/>
      <c r="AB92" s="42"/>
      <c r="AC92" s="42"/>
      <c r="AD92" s="42"/>
      <c r="AE92" s="42"/>
      <c r="AR92" s="229" t="s">
        <v>8181</v>
      </c>
      <c r="AT92" s="229" t="s">
        <v>243</v>
      </c>
      <c r="AU92" s="229" t="s">
        <v>93</v>
      </c>
      <c r="AY92" s="20" t="s">
        <v>241</v>
      </c>
      <c r="BE92" s="230">
        <f>IF(N92="základní",J92,0)</f>
        <v>0</v>
      </c>
      <c r="BF92" s="230">
        <f>IF(N92="snížená",J92,0)</f>
        <v>0</v>
      </c>
      <c r="BG92" s="230">
        <f>IF(N92="zákl. přenesená",J92,0)</f>
        <v>0</v>
      </c>
      <c r="BH92" s="230">
        <f>IF(N92="sníž. přenesená",J92,0)</f>
        <v>0</v>
      </c>
      <c r="BI92" s="230">
        <f>IF(N92="nulová",J92,0)</f>
        <v>0</v>
      </c>
      <c r="BJ92" s="20" t="s">
        <v>23</v>
      </c>
      <c r="BK92" s="230">
        <f>ROUND(I92*H92,2)</f>
        <v>0</v>
      </c>
      <c r="BL92" s="20" t="s">
        <v>8181</v>
      </c>
      <c r="BM92" s="229" t="s">
        <v>12149</v>
      </c>
    </row>
    <row r="93" s="2" customFormat="1">
      <c r="A93" s="42"/>
      <c r="B93" s="43"/>
      <c r="C93" s="44"/>
      <c r="D93" s="231" t="s">
        <v>250</v>
      </c>
      <c r="E93" s="44"/>
      <c r="F93" s="232" t="s">
        <v>12150</v>
      </c>
      <c r="G93" s="44"/>
      <c r="H93" s="44"/>
      <c r="I93" s="233"/>
      <c r="J93" s="44"/>
      <c r="K93" s="44"/>
      <c r="L93" s="48"/>
      <c r="M93" s="234"/>
      <c r="N93" s="235"/>
      <c r="O93" s="88"/>
      <c r="P93" s="88"/>
      <c r="Q93" s="88"/>
      <c r="R93" s="88"/>
      <c r="S93" s="88"/>
      <c r="T93" s="89"/>
      <c r="U93" s="42"/>
      <c r="V93" s="42"/>
      <c r="W93" s="42"/>
      <c r="X93" s="42"/>
      <c r="Y93" s="42"/>
      <c r="Z93" s="42"/>
      <c r="AA93" s="42"/>
      <c r="AB93" s="42"/>
      <c r="AC93" s="42"/>
      <c r="AD93" s="42"/>
      <c r="AE93" s="42"/>
      <c r="AT93" s="20" t="s">
        <v>250</v>
      </c>
      <c r="AU93" s="20" t="s">
        <v>93</v>
      </c>
    </row>
    <row r="94" s="2" customFormat="1">
      <c r="A94" s="42"/>
      <c r="B94" s="43"/>
      <c r="C94" s="44"/>
      <c r="D94" s="238" t="s">
        <v>3418</v>
      </c>
      <c r="E94" s="44"/>
      <c r="F94" s="290" t="s">
        <v>12151</v>
      </c>
      <c r="G94" s="44"/>
      <c r="H94" s="44"/>
      <c r="I94" s="233"/>
      <c r="J94" s="44"/>
      <c r="K94" s="44"/>
      <c r="L94" s="48"/>
      <c r="M94" s="234"/>
      <c r="N94" s="235"/>
      <c r="O94" s="88"/>
      <c r="P94" s="88"/>
      <c r="Q94" s="88"/>
      <c r="R94" s="88"/>
      <c r="S94" s="88"/>
      <c r="T94" s="89"/>
      <c r="U94" s="42"/>
      <c r="V94" s="42"/>
      <c r="W94" s="42"/>
      <c r="X94" s="42"/>
      <c r="Y94" s="42"/>
      <c r="Z94" s="42"/>
      <c r="AA94" s="42"/>
      <c r="AB94" s="42"/>
      <c r="AC94" s="42"/>
      <c r="AD94" s="42"/>
      <c r="AE94" s="42"/>
      <c r="AT94" s="20" t="s">
        <v>3418</v>
      </c>
      <c r="AU94" s="20" t="s">
        <v>93</v>
      </c>
    </row>
    <row r="95" s="2" customFormat="1" ht="16.5" customHeight="1">
      <c r="A95" s="42"/>
      <c r="B95" s="43"/>
      <c r="C95" s="218" t="s">
        <v>113</v>
      </c>
      <c r="D95" s="218" t="s">
        <v>243</v>
      </c>
      <c r="E95" s="219" t="s">
        <v>12152</v>
      </c>
      <c r="F95" s="220" t="s">
        <v>12153</v>
      </c>
      <c r="G95" s="221" t="s">
        <v>8180</v>
      </c>
      <c r="H95" s="222">
        <v>1</v>
      </c>
      <c r="I95" s="223"/>
      <c r="J95" s="224">
        <f>ROUND(I95*H95,2)</f>
        <v>0</v>
      </c>
      <c r="K95" s="220" t="s">
        <v>247</v>
      </c>
      <c r="L95" s="48"/>
      <c r="M95" s="225" t="s">
        <v>39</v>
      </c>
      <c r="N95" s="226" t="s">
        <v>56</v>
      </c>
      <c r="O95" s="88"/>
      <c r="P95" s="227">
        <f>O95*H95</f>
        <v>0</v>
      </c>
      <c r="Q95" s="227">
        <v>0</v>
      </c>
      <c r="R95" s="227">
        <f>Q95*H95</f>
        <v>0</v>
      </c>
      <c r="S95" s="227">
        <v>0</v>
      </c>
      <c r="T95" s="228">
        <f>S95*H95</f>
        <v>0</v>
      </c>
      <c r="U95" s="42"/>
      <c r="V95" s="42"/>
      <c r="W95" s="42"/>
      <c r="X95" s="42"/>
      <c r="Y95" s="42"/>
      <c r="Z95" s="42"/>
      <c r="AA95" s="42"/>
      <c r="AB95" s="42"/>
      <c r="AC95" s="42"/>
      <c r="AD95" s="42"/>
      <c r="AE95" s="42"/>
      <c r="AR95" s="229" t="s">
        <v>8181</v>
      </c>
      <c r="AT95" s="229" t="s">
        <v>243</v>
      </c>
      <c r="AU95" s="229" t="s">
        <v>93</v>
      </c>
      <c r="AY95" s="20" t="s">
        <v>241</v>
      </c>
      <c r="BE95" s="230">
        <f>IF(N95="základní",J95,0)</f>
        <v>0</v>
      </c>
      <c r="BF95" s="230">
        <f>IF(N95="snížená",J95,0)</f>
        <v>0</v>
      </c>
      <c r="BG95" s="230">
        <f>IF(N95="zákl. přenesená",J95,0)</f>
        <v>0</v>
      </c>
      <c r="BH95" s="230">
        <f>IF(N95="sníž. přenesená",J95,0)</f>
        <v>0</v>
      </c>
      <c r="BI95" s="230">
        <f>IF(N95="nulová",J95,0)</f>
        <v>0</v>
      </c>
      <c r="BJ95" s="20" t="s">
        <v>23</v>
      </c>
      <c r="BK95" s="230">
        <f>ROUND(I95*H95,2)</f>
        <v>0</v>
      </c>
      <c r="BL95" s="20" t="s">
        <v>8181</v>
      </c>
      <c r="BM95" s="229" t="s">
        <v>12154</v>
      </c>
    </row>
    <row r="96" s="2" customFormat="1">
      <c r="A96" s="42"/>
      <c r="B96" s="43"/>
      <c r="C96" s="44"/>
      <c r="D96" s="231" t="s">
        <v>250</v>
      </c>
      <c r="E96" s="44"/>
      <c r="F96" s="232" t="s">
        <v>12155</v>
      </c>
      <c r="G96" s="44"/>
      <c r="H96" s="44"/>
      <c r="I96" s="233"/>
      <c r="J96" s="44"/>
      <c r="K96" s="44"/>
      <c r="L96" s="48"/>
      <c r="M96" s="234"/>
      <c r="N96" s="235"/>
      <c r="O96" s="88"/>
      <c r="P96" s="88"/>
      <c r="Q96" s="88"/>
      <c r="R96" s="88"/>
      <c r="S96" s="88"/>
      <c r="T96" s="89"/>
      <c r="U96" s="42"/>
      <c r="V96" s="42"/>
      <c r="W96" s="42"/>
      <c r="X96" s="42"/>
      <c r="Y96" s="42"/>
      <c r="Z96" s="42"/>
      <c r="AA96" s="42"/>
      <c r="AB96" s="42"/>
      <c r="AC96" s="42"/>
      <c r="AD96" s="42"/>
      <c r="AE96" s="42"/>
      <c r="AT96" s="20" t="s">
        <v>250</v>
      </c>
      <c r="AU96" s="20" t="s">
        <v>93</v>
      </c>
    </row>
    <row r="97" s="2" customFormat="1">
      <c r="A97" s="42"/>
      <c r="B97" s="43"/>
      <c r="C97" s="44"/>
      <c r="D97" s="238" t="s">
        <v>3418</v>
      </c>
      <c r="E97" s="44"/>
      <c r="F97" s="290" t="s">
        <v>12156</v>
      </c>
      <c r="G97" s="44"/>
      <c r="H97" s="44"/>
      <c r="I97" s="233"/>
      <c r="J97" s="44"/>
      <c r="K97" s="44"/>
      <c r="L97" s="48"/>
      <c r="M97" s="234"/>
      <c r="N97" s="235"/>
      <c r="O97" s="88"/>
      <c r="P97" s="88"/>
      <c r="Q97" s="88"/>
      <c r="R97" s="88"/>
      <c r="S97" s="88"/>
      <c r="T97" s="89"/>
      <c r="U97" s="42"/>
      <c r="V97" s="42"/>
      <c r="W97" s="42"/>
      <c r="X97" s="42"/>
      <c r="Y97" s="42"/>
      <c r="Z97" s="42"/>
      <c r="AA97" s="42"/>
      <c r="AB97" s="42"/>
      <c r="AC97" s="42"/>
      <c r="AD97" s="42"/>
      <c r="AE97" s="42"/>
      <c r="AT97" s="20" t="s">
        <v>3418</v>
      </c>
      <c r="AU97" s="20" t="s">
        <v>93</v>
      </c>
    </row>
    <row r="98" s="2" customFormat="1" ht="16.5" customHeight="1">
      <c r="A98" s="42"/>
      <c r="B98" s="43"/>
      <c r="C98" s="218" t="s">
        <v>248</v>
      </c>
      <c r="D98" s="218" t="s">
        <v>243</v>
      </c>
      <c r="E98" s="219" t="s">
        <v>8376</v>
      </c>
      <c r="F98" s="220" t="s">
        <v>8377</v>
      </c>
      <c r="G98" s="221" t="s">
        <v>8180</v>
      </c>
      <c r="H98" s="222">
        <v>1</v>
      </c>
      <c r="I98" s="223"/>
      <c r="J98" s="224">
        <f>ROUND(I98*H98,2)</f>
        <v>0</v>
      </c>
      <c r="K98" s="220" t="s">
        <v>247</v>
      </c>
      <c r="L98" s="48"/>
      <c r="M98" s="225" t="s">
        <v>39</v>
      </c>
      <c r="N98" s="226" t="s">
        <v>56</v>
      </c>
      <c r="O98" s="88"/>
      <c r="P98" s="227">
        <f>O98*H98</f>
        <v>0</v>
      </c>
      <c r="Q98" s="227">
        <v>0</v>
      </c>
      <c r="R98" s="227">
        <f>Q98*H98</f>
        <v>0</v>
      </c>
      <c r="S98" s="227">
        <v>0</v>
      </c>
      <c r="T98" s="228">
        <f>S98*H98</f>
        <v>0</v>
      </c>
      <c r="U98" s="42"/>
      <c r="V98" s="42"/>
      <c r="W98" s="42"/>
      <c r="X98" s="42"/>
      <c r="Y98" s="42"/>
      <c r="Z98" s="42"/>
      <c r="AA98" s="42"/>
      <c r="AB98" s="42"/>
      <c r="AC98" s="42"/>
      <c r="AD98" s="42"/>
      <c r="AE98" s="42"/>
      <c r="AR98" s="229" t="s">
        <v>8181</v>
      </c>
      <c r="AT98" s="229" t="s">
        <v>243</v>
      </c>
      <c r="AU98" s="229" t="s">
        <v>93</v>
      </c>
      <c r="AY98" s="20" t="s">
        <v>241</v>
      </c>
      <c r="BE98" s="230">
        <f>IF(N98="základní",J98,0)</f>
        <v>0</v>
      </c>
      <c r="BF98" s="230">
        <f>IF(N98="snížená",J98,0)</f>
        <v>0</v>
      </c>
      <c r="BG98" s="230">
        <f>IF(N98="zákl. přenesená",J98,0)</f>
        <v>0</v>
      </c>
      <c r="BH98" s="230">
        <f>IF(N98="sníž. přenesená",J98,0)</f>
        <v>0</v>
      </c>
      <c r="BI98" s="230">
        <f>IF(N98="nulová",J98,0)</f>
        <v>0</v>
      </c>
      <c r="BJ98" s="20" t="s">
        <v>23</v>
      </c>
      <c r="BK98" s="230">
        <f>ROUND(I98*H98,2)</f>
        <v>0</v>
      </c>
      <c r="BL98" s="20" t="s">
        <v>8181</v>
      </c>
      <c r="BM98" s="229" t="s">
        <v>12157</v>
      </c>
    </row>
    <row r="99" s="2" customFormat="1">
      <c r="A99" s="42"/>
      <c r="B99" s="43"/>
      <c r="C99" s="44"/>
      <c r="D99" s="231" t="s">
        <v>250</v>
      </c>
      <c r="E99" s="44"/>
      <c r="F99" s="232" t="s">
        <v>8379</v>
      </c>
      <c r="G99" s="44"/>
      <c r="H99" s="44"/>
      <c r="I99" s="233"/>
      <c r="J99" s="44"/>
      <c r="K99" s="44"/>
      <c r="L99" s="48"/>
      <c r="M99" s="234"/>
      <c r="N99" s="235"/>
      <c r="O99" s="88"/>
      <c r="P99" s="88"/>
      <c r="Q99" s="88"/>
      <c r="R99" s="88"/>
      <c r="S99" s="88"/>
      <c r="T99" s="89"/>
      <c r="U99" s="42"/>
      <c r="V99" s="42"/>
      <c r="W99" s="42"/>
      <c r="X99" s="42"/>
      <c r="Y99" s="42"/>
      <c r="Z99" s="42"/>
      <c r="AA99" s="42"/>
      <c r="AB99" s="42"/>
      <c r="AC99" s="42"/>
      <c r="AD99" s="42"/>
      <c r="AE99" s="42"/>
      <c r="AT99" s="20" t="s">
        <v>250</v>
      </c>
      <c r="AU99" s="20" t="s">
        <v>93</v>
      </c>
    </row>
    <row r="100" s="2" customFormat="1">
      <c r="A100" s="42"/>
      <c r="B100" s="43"/>
      <c r="C100" s="44"/>
      <c r="D100" s="238" t="s">
        <v>3418</v>
      </c>
      <c r="E100" s="44"/>
      <c r="F100" s="290" t="s">
        <v>12158</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0" t="s">
        <v>3418</v>
      </c>
      <c r="AU100" s="20" t="s">
        <v>93</v>
      </c>
    </row>
    <row r="101" s="2" customFormat="1" ht="16.5" customHeight="1">
      <c r="A101" s="42"/>
      <c r="B101" s="43"/>
      <c r="C101" s="218" t="s">
        <v>286</v>
      </c>
      <c r="D101" s="218" t="s">
        <v>243</v>
      </c>
      <c r="E101" s="219" t="s">
        <v>11464</v>
      </c>
      <c r="F101" s="220" t="s">
        <v>12159</v>
      </c>
      <c r="G101" s="221" t="s">
        <v>8180</v>
      </c>
      <c r="H101" s="222">
        <v>1</v>
      </c>
      <c r="I101" s="223"/>
      <c r="J101" s="224">
        <f>ROUND(I101*H101,2)</f>
        <v>0</v>
      </c>
      <c r="K101" s="220" t="s">
        <v>247</v>
      </c>
      <c r="L101" s="48"/>
      <c r="M101" s="225" t="s">
        <v>39</v>
      </c>
      <c r="N101" s="226" t="s">
        <v>56</v>
      </c>
      <c r="O101" s="88"/>
      <c r="P101" s="227">
        <f>O101*H101</f>
        <v>0</v>
      </c>
      <c r="Q101" s="227">
        <v>0</v>
      </c>
      <c r="R101" s="227">
        <f>Q101*H101</f>
        <v>0</v>
      </c>
      <c r="S101" s="227">
        <v>0</v>
      </c>
      <c r="T101" s="228">
        <f>S101*H101</f>
        <v>0</v>
      </c>
      <c r="U101" s="42"/>
      <c r="V101" s="42"/>
      <c r="W101" s="42"/>
      <c r="X101" s="42"/>
      <c r="Y101" s="42"/>
      <c r="Z101" s="42"/>
      <c r="AA101" s="42"/>
      <c r="AB101" s="42"/>
      <c r="AC101" s="42"/>
      <c r="AD101" s="42"/>
      <c r="AE101" s="42"/>
      <c r="AR101" s="229" t="s">
        <v>8181</v>
      </c>
      <c r="AT101" s="229" t="s">
        <v>243</v>
      </c>
      <c r="AU101" s="229" t="s">
        <v>93</v>
      </c>
      <c r="AY101" s="20" t="s">
        <v>241</v>
      </c>
      <c r="BE101" s="230">
        <f>IF(N101="základní",J101,0)</f>
        <v>0</v>
      </c>
      <c r="BF101" s="230">
        <f>IF(N101="snížená",J101,0)</f>
        <v>0</v>
      </c>
      <c r="BG101" s="230">
        <f>IF(N101="zákl. přenesená",J101,0)</f>
        <v>0</v>
      </c>
      <c r="BH101" s="230">
        <f>IF(N101="sníž. přenesená",J101,0)</f>
        <v>0</v>
      </c>
      <c r="BI101" s="230">
        <f>IF(N101="nulová",J101,0)</f>
        <v>0</v>
      </c>
      <c r="BJ101" s="20" t="s">
        <v>23</v>
      </c>
      <c r="BK101" s="230">
        <f>ROUND(I101*H101,2)</f>
        <v>0</v>
      </c>
      <c r="BL101" s="20" t="s">
        <v>8181</v>
      </c>
      <c r="BM101" s="229" t="s">
        <v>12160</v>
      </c>
    </row>
    <row r="102" s="2" customFormat="1">
      <c r="A102" s="42"/>
      <c r="B102" s="43"/>
      <c r="C102" s="44"/>
      <c r="D102" s="231" t="s">
        <v>250</v>
      </c>
      <c r="E102" s="44"/>
      <c r="F102" s="232" t="s">
        <v>11466</v>
      </c>
      <c r="G102" s="44"/>
      <c r="H102" s="44"/>
      <c r="I102" s="233"/>
      <c r="J102" s="44"/>
      <c r="K102" s="44"/>
      <c r="L102" s="48"/>
      <c r="M102" s="234"/>
      <c r="N102" s="235"/>
      <c r="O102" s="88"/>
      <c r="P102" s="88"/>
      <c r="Q102" s="88"/>
      <c r="R102" s="88"/>
      <c r="S102" s="88"/>
      <c r="T102" s="89"/>
      <c r="U102" s="42"/>
      <c r="V102" s="42"/>
      <c r="W102" s="42"/>
      <c r="X102" s="42"/>
      <c r="Y102" s="42"/>
      <c r="Z102" s="42"/>
      <c r="AA102" s="42"/>
      <c r="AB102" s="42"/>
      <c r="AC102" s="42"/>
      <c r="AD102" s="42"/>
      <c r="AE102" s="42"/>
      <c r="AT102" s="20" t="s">
        <v>250</v>
      </c>
      <c r="AU102" s="20" t="s">
        <v>93</v>
      </c>
    </row>
    <row r="103" s="2" customFormat="1">
      <c r="A103" s="42"/>
      <c r="B103" s="43"/>
      <c r="C103" s="44"/>
      <c r="D103" s="238" t="s">
        <v>3418</v>
      </c>
      <c r="E103" s="44"/>
      <c r="F103" s="290" t="s">
        <v>12161</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0" t="s">
        <v>3418</v>
      </c>
      <c r="AU103" s="20" t="s">
        <v>93</v>
      </c>
    </row>
    <row r="104" s="2" customFormat="1" ht="16.5" customHeight="1">
      <c r="A104" s="42"/>
      <c r="B104" s="43"/>
      <c r="C104" s="218" t="s">
        <v>299</v>
      </c>
      <c r="D104" s="218" t="s">
        <v>243</v>
      </c>
      <c r="E104" s="219" t="s">
        <v>12162</v>
      </c>
      <c r="F104" s="220" t="s">
        <v>12163</v>
      </c>
      <c r="G104" s="221" t="s">
        <v>8180</v>
      </c>
      <c r="H104" s="222">
        <v>1</v>
      </c>
      <c r="I104" s="223"/>
      <c r="J104" s="224">
        <f>ROUND(I104*H104,2)</f>
        <v>0</v>
      </c>
      <c r="K104" s="220" t="s">
        <v>39</v>
      </c>
      <c r="L104" s="48"/>
      <c r="M104" s="225" t="s">
        <v>39</v>
      </c>
      <c r="N104" s="226" t="s">
        <v>56</v>
      </c>
      <c r="O104" s="88"/>
      <c r="P104" s="227">
        <f>O104*H104</f>
        <v>0</v>
      </c>
      <c r="Q104" s="227">
        <v>0</v>
      </c>
      <c r="R104" s="227">
        <f>Q104*H104</f>
        <v>0</v>
      </c>
      <c r="S104" s="227">
        <v>0</v>
      </c>
      <c r="T104" s="228">
        <f>S104*H104</f>
        <v>0</v>
      </c>
      <c r="U104" s="42"/>
      <c r="V104" s="42"/>
      <c r="W104" s="42"/>
      <c r="X104" s="42"/>
      <c r="Y104" s="42"/>
      <c r="Z104" s="42"/>
      <c r="AA104" s="42"/>
      <c r="AB104" s="42"/>
      <c r="AC104" s="42"/>
      <c r="AD104" s="42"/>
      <c r="AE104" s="42"/>
      <c r="AR104" s="229" t="s">
        <v>8181</v>
      </c>
      <c r="AT104" s="229" t="s">
        <v>243</v>
      </c>
      <c r="AU104" s="229" t="s">
        <v>93</v>
      </c>
      <c r="AY104" s="20" t="s">
        <v>241</v>
      </c>
      <c r="BE104" s="230">
        <f>IF(N104="základní",J104,0)</f>
        <v>0</v>
      </c>
      <c r="BF104" s="230">
        <f>IF(N104="snížená",J104,0)</f>
        <v>0</v>
      </c>
      <c r="BG104" s="230">
        <f>IF(N104="zákl. přenesená",J104,0)</f>
        <v>0</v>
      </c>
      <c r="BH104" s="230">
        <f>IF(N104="sníž. přenesená",J104,0)</f>
        <v>0</v>
      </c>
      <c r="BI104" s="230">
        <f>IF(N104="nulová",J104,0)</f>
        <v>0</v>
      </c>
      <c r="BJ104" s="20" t="s">
        <v>23</v>
      </c>
      <c r="BK104" s="230">
        <f>ROUND(I104*H104,2)</f>
        <v>0</v>
      </c>
      <c r="BL104" s="20" t="s">
        <v>8181</v>
      </c>
      <c r="BM104" s="229" t="s">
        <v>12164</v>
      </c>
    </row>
    <row r="105" s="2" customFormat="1">
      <c r="A105" s="42"/>
      <c r="B105" s="43"/>
      <c r="C105" s="44"/>
      <c r="D105" s="238" t="s">
        <v>3418</v>
      </c>
      <c r="E105" s="44"/>
      <c r="F105" s="290" t="s">
        <v>12165</v>
      </c>
      <c r="G105" s="44"/>
      <c r="H105" s="44"/>
      <c r="I105" s="233"/>
      <c r="J105" s="44"/>
      <c r="K105" s="44"/>
      <c r="L105" s="48"/>
      <c r="M105" s="234"/>
      <c r="N105" s="235"/>
      <c r="O105" s="88"/>
      <c r="P105" s="88"/>
      <c r="Q105" s="88"/>
      <c r="R105" s="88"/>
      <c r="S105" s="88"/>
      <c r="T105" s="89"/>
      <c r="U105" s="42"/>
      <c r="V105" s="42"/>
      <c r="W105" s="42"/>
      <c r="X105" s="42"/>
      <c r="Y105" s="42"/>
      <c r="Z105" s="42"/>
      <c r="AA105" s="42"/>
      <c r="AB105" s="42"/>
      <c r="AC105" s="42"/>
      <c r="AD105" s="42"/>
      <c r="AE105" s="42"/>
      <c r="AT105" s="20" t="s">
        <v>3418</v>
      </c>
      <c r="AU105" s="20" t="s">
        <v>93</v>
      </c>
    </row>
    <row r="106" s="12" customFormat="1" ht="22.8" customHeight="1">
      <c r="A106" s="12"/>
      <c r="B106" s="202"/>
      <c r="C106" s="203"/>
      <c r="D106" s="204" t="s">
        <v>84</v>
      </c>
      <c r="E106" s="216" t="s">
        <v>12166</v>
      </c>
      <c r="F106" s="216" t="s">
        <v>12167</v>
      </c>
      <c r="G106" s="203"/>
      <c r="H106" s="203"/>
      <c r="I106" s="206"/>
      <c r="J106" s="217">
        <f>BK106</f>
        <v>0</v>
      </c>
      <c r="K106" s="203"/>
      <c r="L106" s="208"/>
      <c r="M106" s="209"/>
      <c r="N106" s="210"/>
      <c r="O106" s="210"/>
      <c r="P106" s="211">
        <f>SUM(P107:P115)</f>
        <v>0</v>
      </c>
      <c r="Q106" s="210"/>
      <c r="R106" s="211">
        <f>SUM(R107:R115)</f>
        <v>0.067849999999999994</v>
      </c>
      <c r="S106" s="210"/>
      <c r="T106" s="212">
        <f>SUM(T107:T115)</f>
        <v>0</v>
      </c>
      <c r="U106" s="12"/>
      <c r="V106" s="12"/>
      <c r="W106" s="12"/>
      <c r="X106" s="12"/>
      <c r="Y106" s="12"/>
      <c r="Z106" s="12"/>
      <c r="AA106" s="12"/>
      <c r="AB106" s="12"/>
      <c r="AC106" s="12"/>
      <c r="AD106" s="12"/>
      <c r="AE106" s="12"/>
      <c r="AR106" s="213" t="s">
        <v>286</v>
      </c>
      <c r="AT106" s="214" t="s">
        <v>84</v>
      </c>
      <c r="AU106" s="214" t="s">
        <v>23</v>
      </c>
      <c r="AY106" s="213" t="s">
        <v>241</v>
      </c>
      <c r="BK106" s="215">
        <f>SUM(BK107:BK115)</f>
        <v>0</v>
      </c>
    </row>
    <row r="107" s="2" customFormat="1" ht="16.5" customHeight="1">
      <c r="A107" s="42"/>
      <c r="B107" s="43"/>
      <c r="C107" s="218" t="s">
        <v>310</v>
      </c>
      <c r="D107" s="218" t="s">
        <v>243</v>
      </c>
      <c r="E107" s="219" t="s">
        <v>12168</v>
      </c>
      <c r="F107" s="220" t="s">
        <v>12167</v>
      </c>
      <c r="G107" s="221" t="s">
        <v>8180</v>
      </c>
      <c r="H107" s="222">
        <v>1</v>
      </c>
      <c r="I107" s="223"/>
      <c r="J107" s="224">
        <f>ROUND(I107*H107,2)</f>
        <v>0</v>
      </c>
      <c r="K107" s="220" t="s">
        <v>247</v>
      </c>
      <c r="L107" s="48"/>
      <c r="M107" s="225" t="s">
        <v>39</v>
      </c>
      <c r="N107" s="226" t="s">
        <v>56</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8181</v>
      </c>
      <c r="AT107" s="229" t="s">
        <v>243</v>
      </c>
      <c r="AU107" s="229" t="s">
        <v>93</v>
      </c>
      <c r="AY107" s="20" t="s">
        <v>241</v>
      </c>
      <c r="BE107" s="230">
        <f>IF(N107="základní",J107,0)</f>
        <v>0</v>
      </c>
      <c r="BF107" s="230">
        <f>IF(N107="snížená",J107,0)</f>
        <v>0</v>
      </c>
      <c r="BG107" s="230">
        <f>IF(N107="zákl. přenesená",J107,0)</f>
        <v>0</v>
      </c>
      <c r="BH107" s="230">
        <f>IF(N107="sníž. přenesená",J107,0)</f>
        <v>0</v>
      </c>
      <c r="BI107" s="230">
        <f>IF(N107="nulová",J107,0)</f>
        <v>0</v>
      </c>
      <c r="BJ107" s="20" t="s">
        <v>23</v>
      </c>
      <c r="BK107" s="230">
        <f>ROUND(I107*H107,2)</f>
        <v>0</v>
      </c>
      <c r="BL107" s="20" t="s">
        <v>8181</v>
      </c>
      <c r="BM107" s="229" t="s">
        <v>12169</v>
      </c>
    </row>
    <row r="108" s="2" customFormat="1">
      <c r="A108" s="42"/>
      <c r="B108" s="43"/>
      <c r="C108" s="44"/>
      <c r="D108" s="231" t="s">
        <v>250</v>
      </c>
      <c r="E108" s="44"/>
      <c r="F108" s="232" t="s">
        <v>12170</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0" t="s">
        <v>250</v>
      </c>
      <c r="AU108" s="20" t="s">
        <v>93</v>
      </c>
    </row>
    <row r="109" s="2" customFormat="1">
      <c r="A109" s="42"/>
      <c r="B109" s="43"/>
      <c r="C109" s="44"/>
      <c r="D109" s="238" t="s">
        <v>3418</v>
      </c>
      <c r="E109" s="44"/>
      <c r="F109" s="290" t="s">
        <v>12171</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0" t="s">
        <v>3418</v>
      </c>
      <c r="AU109" s="20" t="s">
        <v>93</v>
      </c>
    </row>
    <row r="110" s="2" customFormat="1" ht="16.5" customHeight="1">
      <c r="A110" s="42"/>
      <c r="B110" s="43"/>
      <c r="C110" s="218" t="s">
        <v>321</v>
      </c>
      <c r="D110" s="218" t="s">
        <v>243</v>
      </c>
      <c r="E110" s="219" t="s">
        <v>12172</v>
      </c>
      <c r="F110" s="220" t="s">
        <v>12173</v>
      </c>
      <c r="G110" s="221" t="s">
        <v>8180</v>
      </c>
      <c r="H110" s="222">
        <v>1</v>
      </c>
      <c r="I110" s="223"/>
      <c r="J110" s="224">
        <f>ROUND(I110*H110,2)</f>
        <v>0</v>
      </c>
      <c r="K110" s="220" t="s">
        <v>247</v>
      </c>
      <c r="L110" s="48"/>
      <c r="M110" s="225" t="s">
        <v>39</v>
      </c>
      <c r="N110" s="226" t="s">
        <v>56</v>
      </c>
      <c r="O110" s="88"/>
      <c r="P110" s="227">
        <f>O110*H110</f>
        <v>0</v>
      </c>
      <c r="Q110" s="227">
        <v>0.047849999999999997</v>
      </c>
      <c r="R110" s="227">
        <f>Q110*H110</f>
        <v>0.047849999999999997</v>
      </c>
      <c r="S110" s="227">
        <v>0</v>
      </c>
      <c r="T110" s="228">
        <f>S110*H110</f>
        <v>0</v>
      </c>
      <c r="U110" s="42"/>
      <c r="V110" s="42"/>
      <c r="W110" s="42"/>
      <c r="X110" s="42"/>
      <c r="Y110" s="42"/>
      <c r="Z110" s="42"/>
      <c r="AA110" s="42"/>
      <c r="AB110" s="42"/>
      <c r="AC110" s="42"/>
      <c r="AD110" s="42"/>
      <c r="AE110" s="42"/>
      <c r="AR110" s="229" t="s">
        <v>8181</v>
      </c>
      <c r="AT110" s="229" t="s">
        <v>243</v>
      </c>
      <c r="AU110" s="229" t="s">
        <v>93</v>
      </c>
      <c r="AY110" s="20" t="s">
        <v>241</v>
      </c>
      <c r="BE110" s="230">
        <f>IF(N110="základní",J110,0)</f>
        <v>0</v>
      </c>
      <c r="BF110" s="230">
        <f>IF(N110="snížená",J110,0)</f>
        <v>0</v>
      </c>
      <c r="BG110" s="230">
        <f>IF(N110="zákl. přenesená",J110,0)</f>
        <v>0</v>
      </c>
      <c r="BH110" s="230">
        <f>IF(N110="sníž. přenesená",J110,0)</f>
        <v>0</v>
      </c>
      <c r="BI110" s="230">
        <f>IF(N110="nulová",J110,0)</f>
        <v>0</v>
      </c>
      <c r="BJ110" s="20" t="s">
        <v>23</v>
      </c>
      <c r="BK110" s="230">
        <f>ROUND(I110*H110,2)</f>
        <v>0</v>
      </c>
      <c r="BL110" s="20" t="s">
        <v>8181</v>
      </c>
      <c r="BM110" s="229" t="s">
        <v>12174</v>
      </c>
    </row>
    <row r="111" s="2" customFormat="1">
      <c r="A111" s="42"/>
      <c r="B111" s="43"/>
      <c r="C111" s="44"/>
      <c r="D111" s="231" t="s">
        <v>250</v>
      </c>
      <c r="E111" s="44"/>
      <c r="F111" s="232" t="s">
        <v>12175</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0" t="s">
        <v>250</v>
      </c>
      <c r="AU111" s="20" t="s">
        <v>93</v>
      </c>
    </row>
    <row r="112" s="2" customFormat="1">
      <c r="A112" s="42"/>
      <c r="B112" s="43"/>
      <c r="C112" s="44"/>
      <c r="D112" s="238" t="s">
        <v>3418</v>
      </c>
      <c r="E112" s="44"/>
      <c r="F112" s="290" t="s">
        <v>12176</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0" t="s">
        <v>3418</v>
      </c>
      <c r="AU112" s="20" t="s">
        <v>93</v>
      </c>
    </row>
    <row r="113" s="2" customFormat="1" ht="16.5" customHeight="1">
      <c r="A113" s="42"/>
      <c r="B113" s="43"/>
      <c r="C113" s="218" t="s">
        <v>356</v>
      </c>
      <c r="D113" s="218" t="s">
        <v>243</v>
      </c>
      <c r="E113" s="219" t="s">
        <v>12177</v>
      </c>
      <c r="F113" s="220" t="s">
        <v>12178</v>
      </c>
      <c r="G113" s="221" t="s">
        <v>8180</v>
      </c>
      <c r="H113" s="222">
        <v>1</v>
      </c>
      <c r="I113" s="223"/>
      <c r="J113" s="224">
        <f>ROUND(I113*H113,2)</f>
        <v>0</v>
      </c>
      <c r="K113" s="220" t="s">
        <v>12179</v>
      </c>
      <c r="L113" s="48"/>
      <c r="M113" s="225" t="s">
        <v>39</v>
      </c>
      <c r="N113" s="226" t="s">
        <v>56</v>
      </c>
      <c r="O113" s="88"/>
      <c r="P113" s="227">
        <f>O113*H113</f>
        <v>0</v>
      </c>
      <c r="Q113" s="227">
        <v>0.02</v>
      </c>
      <c r="R113" s="227">
        <f>Q113*H113</f>
        <v>0.02</v>
      </c>
      <c r="S113" s="227">
        <v>0</v>
      </c>
      <c r="T113" s="228">
        <f>S113*H113</f>
        <v>0</v>
      </c>
      <c r="U113" s="42"/>
      <c r="V113" s="42"/>
      <c r="W113" s="42"/>
      <c r="X113" s="42"/>
      <c r="Y113" s="42"/>
      <c r="Z113" s="42"/>
      <c r="AA113" s="42"/>
      <c r="AB113" s="42"/>
      <c r="AC113" s="42"/>
      <c r="AD113" s="42"/>
      <c r="AE113" s="42"/>
      <c r="AR113" s="229" t="s">
        <v>8181</v>
      </c>
      <c r="AT113" s="229" t="s">
        <v>243</v>
      </c>
      <c r="AU113" s="229" t="s">
        <v>93</v>
      </c>
      <c r="AY113" s="20" t="s">
        <v>241</v>
      </c>
      <c r="BE113" s="230">
        <f>IF(N113="základní",J113,0)</f>
        <v>0</v>
      </c>
      <c r="BF113" s="230">
        <f>IF(N113="snížená",J113,0)</f>
        <v>0</v>
      </c>
      <c r="BG113" s="230">
        <f>IF(N113="zákl. přenesená",J113,0)</f>
        <v>0</v>
      </c>
      <c r="BH113" s="230">
        <f>IF(N113="sníž. přenesená",J113,0)</f>
        <v>0</v>
      </c>
      <c r="BI113" s="230">
        <f>IF(N113="nulová",J113,0)</f>
        <v>0</v>
      </c>
      <c r="BJ113" s="20" t="s">
        <v>23</v>
      </c>
      <c r="BK113" s="230">
        <f>ROUND(I113*H113,2)</f>
        <v>0</v>
      </c>
      <c r="BL113" s="20" t="s">
        <v>8181</v>
      </c>
      <c r="BM113" s="229" t="s">
        <v>12180</v>
      </c>
    </row>
    <row r="114" s="2" customFormat="1">
      <c r="A114" s="42"/>
      <c r="B114" s="43"/>
      <c r="C114" s="44"/>
      <c r="D114" s="231" t="s">
        <v>250</v>
      </c>
      <c r="E114" s="44"/>
      <c r="F114" s="232" t="s">
        <v>12181</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0" t="s">
        <v>250</v>
      </c>
      <c r="AU114" s="20" t="s">
        <v>93</v>
      </c>
    </row>
    <row r="115" s="2" customFormat="1">
      <c r="A115" s="42"/>
      <c r="B115" s="43"/>
      <c r="C115" s="44"/>
      <c r="D115" s="238" t="s">
        <v>3418</v>
      </c>
      <c r="E115" s="44"/>
      <c r="F115" s="290" t="s">
        <v>12182</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0" t="s">
        <v>3418</v>
      </c>
      <c r="AU115" s="20" t="s">
        <v>93</v>
      </c>
    </row>
    <row r="116" s="12" customFormat="1" ht="22.8" customHeight="1">
      <c r="A116" s="12"/>
      <c r="B116" s="202"/>
      <c r="C116" s="203"/>
      <c r="D116" s="204" t="s">
        <v>84</v>
      </c>
      <c r="E116" s="216" t="s">
        <v>8380</v>
      </c>
      <c r="F116" s="216" t="s">
        <v>8381</v>
      </c>
      <c r="G116" s="203"/>
      <c r="H116" s="203"/>
      <c r="I116" s="206"/>
      <c r="J116" s="217">
        <f>BK116</f>
        <v>0</v>
      </c>
      <c r="K116" s="203"/>
      <c r="L116" s="208"/>
      <c r="M116" s="209"/>
      <c r="N116" s="210"/>
      <c r="O116" s="210"/>
      <c r="P116" s="211">
        <f>SUM(P117:P128)</f>
        <v>0</v>
      </c>
      <c r="Q116" s="210"/>
      <c r="R116" s="211">
        <f>SUM(R117:R128)</f>
        <v>0</v>
      </c>
      <c r="S116" s="210"/>
      <c r="T116" s="212">
        <f>SUM(T117:T128)</f>
        <v>0</v>
      </c>
      <c r="U116" s="12"/>
      <c r="V116" s="12"/>
      <c r="W116" s="12"/>
      <c r="X116" s="12"/>
      <c r="Y116" s="12"/>
      <c r="Z116" s="12"/>
      <c r="AA116" s="12"/>
      <c r="AB116" s="12"/>
      <c r="AC116" s="12"/>
      <c r="AD116" s="12"/>
      <c r="AE116" s="12"/>
      <c r="AR116" s="213" t="s">
        <v>286</v>
      </c>
      <c r="AT116" s="214" t="s">
        <v>84</v>
      </c>
      <c r="AU116" s="214" t="s">
        <v>23</v>
      </c>
      <c r="AY116" s="213" t="s">
        <v>241</v>
      </c>
      <c r="BK116" s="215">
        <f>SUM(BK117:BK128)</f>
        <v>0</v>
      </c>
    </row>
    <row r="117" s="2" customFormat="1" ht="16.5" customHeight="1">
      <c r="A117" s="42"/>
      <c r="B117" s="43"/>
      <c r="C117" s="218" t="s">
        <v>28</v>
      </c>
      <c r="D117" s="218" t="s">
        <v>243</v>
      </c>
      <c r="E117" s="219" t="s">
        <v>12183</v>
      </c>
      <c r="F117" s="220" t="s">
        <v>12184</v>
      </c>
      <c r="G117" s="221" t="s">
        <v>8180</v>
      </c>
      <c r="H117" s="222">
        <v>1</v>
      </c>
      <c r="I117" s="223"/>
      <c r="J117" s="224">
        <f>ROUND(I117*H117,2)</f>
        <v>0</v>
      </c>
      <c r="K117" s="220" t="s">
        <v>247</v>
      </c>
      <c r="L117" s="48"/>
      <c r="M117" s="225" t="s">
        <v>39</v>
      </c>
      <c r="N117" s="226" t="s">
        <v>56</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8181</v>
      </c>
      <c r="AT117" s="229" t="s">
        <v>243</v>
      </c>
      <c r="AU117" s="229" t="s">
        <v>93</v>
      </c>
      <c r="AY117" s="20" t="s">
        <v>241</v>
      </c>
      <c r="BE117" s="230">
        <f>IF(N117="základní",J117,0)</f>
        <v>0</v>
      </c>
      <c r="BF117" s="230">
        <f>IF(N117="snížená",J117,0)</f>
        <v>0</v>
      </c>
      <c r="BG117" s="230">
        <f>IF(N117="zákl. přenesená",J117,0)</f>
        <v>0</v>
      </c>
      <c r="BH117" s="230">
        <f>IF(N117="sníž. přenesená",J117,0)</f>
        <v>0</v>
      </c>
      <c r="BI117" s="230">
        <f>IF(N117="nulová",J117,0)</f>
        <v>0</v>
      </c>
      <c r="BJ117" s="20" t="s">
        <v>23</v>
      </c>
      <c r="BK117" s="230">
        <f>ROUND(I117*H117,2)</f>
        <v>0</v>
      </c>
      <c r="BL117" s="20" t="s">
        <v>8181</v>
      </c>
      <c r="BM117" s="229" t="s">
        <v>12185</v>
      </c>
    </row>
    <row r="118" s="2" customFormat="1">
      <c r="A118" s="42"/>
      <c r="B118" s="43"/>
      <c r="C118" s="44"/>
      <c r="D118" s="231" t="s">
        <v>250</v>
      </c>
      <c r="E118" s="44"/>
      <c r="F118" s="232" t="s">
        <v>12186</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0" t="s">
        <v>250</v>
      </c>
      <c r="AU118" s="20" t="s">
        <v>93</v>
      </c>
    </row>
    <row r="119" s="2" customFormat="1">
      <c r="A119" s="42"/>
      <c r="B119" s="43"/>
      <c r="C119" s="44"/>
      <c r="D119" s="238" t="s">
        <v>3418</v>
      </c>
      <c r="E119" s="44"/>
      <c r="F119" s="290" t="s">
        <v>12187</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0" t="s">
        <v>3418</v>
      </c>
      <c r="AU119" s="20" t="s">
        <v>93</v>
      </c>
    </row>
    <row r="120" s="2" customFormat="1" ht="16.5" customHeight="1">
      <c r="A120" s="42"/>
      <c r="B120" s="43"/>
      <c r="C120" s="218" t="s">
        <v>396</v>
      </c>
      <c r="D120" s="218" t="s">
        <v>243</v>
      </c>
      <c r="E120" s="219" t="s">
        <v>12188</v>
      </c>
      <c r="F120" s="220" t="s">
        <v>12189</v>
      </c>
      <c r="G120" s="221" t="s">
        <v>8180</v>
      </c>
      <c r="H120" s="222">
        <v>1</v>
      </c>
      <c r="I120" s="223"/>
      <c r="J120" s="224">
        <f>ROUND(I120*H120,2)</f>
        <v>0</v>
      </c>
      <c r="K120" s="220" t="s">
        <v>247</v>
      </c>
      <c r="L120" s="48"/>
      <c r="M120" s="225" t="s">
        <v>39</v>
      </c>
      <c r="N120" s="226" t="s">
        <v>56</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8181</v>
      </c>
      <c r="AT120" s="229" t="s">
        <v>243</v>
      </c>
      <c r="AU120" s="229" t="s">
        <v>93</v>
      </c>
      <c r="AY120" s="20" t="s">
        <v>241</v>
      </c>
      <c r="BE120" s="230">
        <f>IF(N120="základní",J120,0)</f>
        <v>0</v>
      </c>
      <c r="BF120" s="230">
        <f>IF(N120="snížená",J120,0)</f>
        <v>0</v>
      </c>
      <c r="BG120" s="230">
        <f>IF(N120="zákl. přenesená",J120,0)</f>
        <v>0</v>
      </c>
      <c r="BH120" s="230">
        <f>IF(N120="sníž. přenesená",J120,0)</f>
        <v>0</v>
      </c>
      <c r="BI120" s="230">
        <f>IF(N120="nulová",J120,0)</f>
        <v>0</v>
      </c>
      <c r="BJ120" s="20" t="s">
        <v>23</v>
      </c>
      <c r="BK120" s="230">
        <f>ROUND(I120*H120,2)</f>
        <v>0</v>
      </c>
      <c r="BL120" s="20" t="s">
        <v>8181</v>
      </c>
      <c r="BM120" s="229" t="s">
        <v>12190</v>
      </c>
    </row>
    <row r="121" s="2" customFormat="1">
      <c r="A121" s="42"/>
      <c r="B121" s="43"/>
      <c r="C121" s="44"/>
      <c r="D121" s="231" t="s">
        <v>250</v>
      </c>
      <c r="E121" s="44"/>
      <c r="F121" s="232" t="s">
        <v>12191</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0" t="s">
        <v>250</v>
      </c>
      <c r="AU121" s="20" t="s">
        <v>93</v>
      </c>
    </row>
    <row r="122" s="2" customFormat="1">
      <c r="A122" s="42"/>
      <c r="B122" s="43"/>
      <c r="C122" s="44"/>
      <c r="D122" s="238" t="s">
        <v>3418</v>
      </c>
      <c r="E122" s="44"/>
      <c r="F122" s="290" t="s">
        <v>12192</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0" t="s">
        <v>3418</v>
      </c>
      <c r="AU122" s="20" t="s">
        <v>93</v>
      </c>
    </row>
    <row r="123" s="2" customFormat="1" ht="16.5" customHeight="1">
      <c r="A123" s="42"/>
      <c r="B123" s="43"/>
      <c r="C123" s="218" t="s">
        <v>8</v>
      </c>
      <c r="D123" s="218" t="s">
        <v>243</v>
      </c>
      <c r="E123" s="219" t="s">
        <v>11470</v>
      </c>
      <c r="F123" s="220" t="s">
        <v>11471</v>
      </c>
      <c r="G123" s="221" t="s">
        <v>8180</v>
      </c>
      <c r="H123" s="222">
        <v>1</v>
      </c>
      <c r="I123" s="223"/>
      <c r="J123" s="224">
        <f>ROUND(I123*H123,2)</f>
        <v>0</v>
      </c>
      <c r="K123" s="220" t="s">
        <v>12179</v>
      </c>
      <c r="L123" s="48"/>
      <c r="M123" s="225" t="s">
        <v>39</v>
      </c>
      <c r="N123" s="226" t="s">
        <v>56</v>
      </c>
      <c r="O123" s="88"/>
      <c r="P123" s="227">
        <f>O123*H123</f>
        <v>0</v>
      </c>
      <c r="Q123" s="227">
        <v>0</v>
      </c>
      <c r="R123" s="227">
        <f>Q123*H123</f>
        <v>0</v>
      </c>
      <c r="S123" s="227">
        <v>0</v>
      </c>
      <c r="T123" s="228">
        <f>S123*H123</f>
        <v>0</v>
      </c>
      <c r="U123" s="42"/>
      <c r="V123" s="42"/>
      <c r="W123" s="42"/>
      <c r="X123" s="42"/>
      <c r="Y123" s="42"/>
      <c r="Z123" s="42"/>
      <c r="AA123" s="42"/>
      <c r="AB123" s="42"/>
      <c r="AC123" s="42"/>
      <c r="AD123" s="42"/>
      <c r="AE123" s="42"/>
      <c r="AR123" s="229" t="s">
        <v>8181</v>
      </c>
      <c r="AT123" s="229" t="s">
        <v>243</v>
      </c>
      <c r="AU123" s="229" t="s">
        <v>93</v>
      </c>
      <c r="AY123" s="20" t="s">
        <v>241</v>
      </c>
      <c r="BE123" s="230">
        <f>IF(N123="základní",J123,0)</f>
        <v>0</v>
      </c>
      <c r="BF123" s="230">
        <f>IF(N123="snížená",J123,0)</f>
        <v>0</v>
      </c>
      <c r="BG123" s="230">
        <f>IF(N123="zákl. přenesená",J123,0)</f>
        <v>0</v>
      </c>
      <c r="BH123" s="230">
        <f>IF(N123="sníž. přenesená",J123,0)</f>
        <v>0</v>
      </c>
      <c r="BI123" s="230">
        <f>IF(N123="nulová",J123,0)</f>
        <v>0</v>
      </c>
      <c r="BJ123" s="20" t="s">
        <v>23</v>
      </c>
      <c r="BK123" s="230">
        <f>ROUND(I123*H123,2)</f>
        <v>0</v>
      </c>
      <c r="BL123" s="20" t="s">
        <v>8181</v>
      </c>
      <c r="BM123" s="229" t="s">
        <v>12193</v>
      </c>
    </row>
    <row r="124" s="2" customFormat="1">
      <c r="A124" s="42"/>
      <c r="B124" s="43"/>
      <c r="C124" s="44"/>
      <c r="D124" s="231" t="s">
        <v>250</v>
      </c>
      <c r="E124" s="44"/>
      <c r="F124" s="232" t="s">
        <v>12194</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0" t="s">
        <v>250</v>
      </c>
      <c r="AU124" s="20" t="s">
        <v>93</v>
      </c>
    </row>
    <row r="125" s="2" customFormat="1">
      <c r="A125" s="42"/>
      <c r="B125" s="43"/>
      <c r="C125" s="44"/>
      <c r="D125" s="238" t="s">
        <v>3418</v>
      </c>
      <c r="E125" s="44"/>
      <c r="F125" s="290" t="s">
        <v>12195</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0" t="s">
        <v>3418</v>
      </c>
      <c r="AU125" s="20" t="s">
        <v>93</v>
      </c>
    </row>
    <row r="126" s="2" customFormat="1" ht="16.5" customHeight="1">
      <c r="A126" s="42"/>
      <c r="B126" s="43"/>
      <c r="C126" s="218" t="s">
        <v>421</v>
      </c>
      <c r="D126" s="218" t="s">
        <v>243</v>
      </c>
      <c r="E126" s="219" t="s">
        <v>12196</v>
      </c>
      <c r="F126" s="220" t="s">
        <v>12197</v>
      </c>
      <c r="G126" s="221" t="s">
        <v>8180</v>
      </c>
      <c r="H126" s="222">
        <v>1</v>
      </c>
      <c r="I126" s="223"/>
      <c r="J126" s="224">
        <f>ROUND(I126*H126,2)</f>
        <v>0</v>
      </c>
      <c r="K126" s="220" t="s">
        <v>12179</v>
      </c>
      <c r="L126" s="48"/>
      <c r="M126" s="225" t="s">
        <v>39</v>
      </c>
      <c r="N126" s="226" t="s">
        <v>56</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8181</v>
      </c>
      <c r="AT126" s="229" t="s">
        <v>243</v>
      </c>
      <c r="AU126" s="229" t="s">
        <v>93</v>
      </c>
      <c r="AY126" s="20" t="s">
        <v>241</v>
      </c>
      <c r="BE126" s="230">
        <f>IF(N126="základní",J126,0)</f>
        <v>0</v>
      </c>
      <c r="BF126" s="230">
        <f>IF(N126="snížená",J126,0)</f>
        <v>0</v>
      </c>
      <c r="BG126" s="230">
        <f>IF(N126="zákl. přenesená",J126,0)</f>
        <v>0</v>
      </c>
      <c r="BH126" s="230">
        <f>IF(N126="sníž. přenesená",J126,0)</f>
        <v>0</v>
      </c>
      <c r="BI126" s="230">
        <f>IF(N126="nulová",J126,0)</f>
        <v>0</v>
      </c>
      <c r="BJ126" s="20" t="s">
        <v>23</v>
      </c>
      <c r="BK126" s="230">
        <f>ROUND(I126*H126,2)</f>
        <v>0</v>
      </c>
      <c r="BL126" s="20" t="s">
        <v>8181</v>
      </c>
      <c r="BM126" s="229" t="s">
        <v>12198</v>
      </c>
    </row>
    <row r="127" s="2" customFormat="1">
      <c r="A127" s="42"/>
      <c r="B127" s="43"/>
      <c r="C127" s="44"/>
      <c r="D127" s="231" t="s">
        <v>250</v>
      </c>
      <c r="E127" s="44"/>
      <c r="F127" s="232" t="s">
        <v>12199</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0" t="s">
        <v>250</v>
      </c>
      <c r="AU127" s="20" t="s">
        <v>93</v>
      </c>
    </row>
    <row r="128" s="2" customFormat="1">
      <c r="A128" s="42"/>
      <c r="B128" s="43"/>
      <c r="C128" s="44"/>
      <c r="D128" s="238" t="s">
        <v>3418</v>
      </c>
      <c r="E128" s="44"/>
      <c r="F128" s="290" t="s">
        <v>12200</v>
      </c>
      <c r="G128" s="44"/>
      <c r="H128" s="44"/>
      <c r="I128" s="233"/>
      <c r="J128" s="44"/>
      <c r="K128" s="44"/>
      <c r="L128" s="48"/>
      <c r="M128" s="234"/>
      <c r="N128" s="235"/>
      <c r="O128" s="88"/>
      <c r="P128" s="88"/>
      <c r="Q128" s="88"/>
      <c r="R128" s="88"/>
      <c r="S128" s="88"/>
      <c r="T128" s="89"/>
      <c r="U128" s="42"/>
      <c r="V128" s="42"/>
      <c r="W128" s="42"/>
      <c r="X128" s="42"/>
      <c r="Y128" s="42"/>
      <c r="Z128" s="42"/>
      <c r="AA128" s="42"/>
      <c r="AB128" s="42"/>
      <c r="AC128" s="42"/>
      <c r="AD128" s="42"/>
      <c r="AE128" s="42"/>
      <c r="AT128" s="20" t="s">
        <v>3418</v>
      </c>
      <c r="AU128" s="20" t="s">
        <v>93</v>
      </c>
    </row>
    <row r="129" s="12" customFormat="1" ht="22.8" customHeight="1">
      <c r="A129" s="12"/>
      <c r="B129" s="202"/>
      <c r="C129" s="203"/>
      <c r="D129" s="204" t="s">
        <v>84</v>
      </c>
      <c r="E129" s="216" t="s">
        <v>12201</v>
      </c>
      <c r="F129" s="216" t="s">
        <v>12202</v>
      </c>
      <c r="G129" s="203"/>
      <c r="H129" s="203"/>
      <c r="I129" s="206"/>
      <c r="J129" s="217">
        <f>BK129</f>
        <v>0</v>
      </c>
      <c r="K129" s="203"/>
      <c r="L129" s="208"/>
      <c r="M129" s="209"/>
      <c r="N129" s="210"/>
      <c r="O129" s="210"/>
      <c r="P129" s="211">
        <f>SUM(P130:P132)</f>
        <v>0</v>
      </c>
      <c r="Q129" s="210"/>
      <c r="R129" s="211">
        <f>SUM(R130:R132)</f>
        <v>0</v>
      </c>
      <c r="S129" s="210"/>
      <c r="T129" s="212">
        <f>SUM(T130:T132)</f>
        <v>0</v>
      </c>
      <c r="U129" s="12"/>
      <c r="V129" s="12"/>
      <c r="W129" s="12"/>
      <c r="X129" s="12"/>
      <c r="Y129" s="12"/>
      <c r="Z129" s="12"/>
      <c r="AA129" s="12"/>
      <c r="AB129" s="12"/>
      <c r="AC129" s="12"/>
      <c r="AD129" s="12"/>
      <c r="AE129" s="12"/>
      <c r="AR129" s="213" t="s">
        <v>286</v>
      </c>
      <c r="AT129" s="214" t="s">
        <v>84</v>
      </c>
      <c r="AU129" s="214" t="s">
        <v>23</v>
      </c>
      <c r="AY129" s="213" t="s">
        <v>241</v>
      </c>
      <c r="BK129" s="215">
        <f>SUM(BK130:BK132)</f>
        <v>0</v>
      </c>
    </row>
    <row r="130" s="2" customFormat="1" ht="16.5" customHeight="1">
      <c r="A130" s="42"/>
      <c r="B130" s="43"/>
      <c r="C130" s="218" t="s">
        <v>427</v>
      </c>
      <c r="D130" s="218" t="s">
        <v>243</v>
      </c>
      <c r="E130" s="219" t="s">
        <v>12203</v>
      </c>
      <c r="F130" s="220" t="s">
        <v>12202</v>
      </c>
      <c r="G130" s="221" t="s">
        <v>8180</v>
      </c>
      <c r="H130" s="222">
        <v>1</v>
      </c>
      <c r="I130" s="223"/>
      <c r="J130" s="224">
        <f>ROUND(I130*H130,2)</f>
        <v>0</v>
      </c>
      <c r="K130" s="220" t="s">
        <v>247</v>
      </c>
      <c r="L130" s="48"/>
      <c r="M130" s="225" t="s">
        <v>39</v>
      </c>
      <c r="N130" s="226" t="s">
        <v>56</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8181</v>
      </c>
      <c r="AT130" s="229" t="s">
        <v>243</v>
      </c>
      <c r="AU130" s="229" t="s">
        <v>93</v>
      </c>
      <c r="AY130" s="20" t="s">
        <v>241</v>
      </c>
      <c r="BE130" s="230">
        <f>IF(N130="základní",J130,0)</f>
        <v>0</v>
      </c>
      <c r="BF130" s="230">
        <f>IF(N130="snížená",J130,0)</f>
        <v>0</v>
      </c>
      <c r="BG130" s="230">
        <f>IF(N130="zákl. přenesená",J130,0)</f>
        <v>0</v>
      </c>
      <c r="BH130" s="230">
        <f>IF(N130="sníž. přenesená",J130,0)</f>
        <v>0</v>
      </c>
      <c r="BI130" s="230">
        <f>IF(N130="nulová",J130,0)</f>
        <v>0</v>
      </c>
      <c r="BJ130" s="20" t="s">
        <v>23</v>
      </c>
      <c r="BK130" s="230">
        <f>ROUND(I130*H130,2)</f>
        <v>0</v>
      </c>
      <c r="BL130" s="20" t="s">
        <v>8181</v>
      </c>
      <c r="BM130" s="229" t="s">
        <v>12204</v>
      </c>
    </row>
    <row r="131" s="2" customFormat="1">
      <c r="A131" s="42"/>
      <c r="B131" s="43"/>
      <c r="C131" s="44"/>
      <c r="D131" s="231" t="s">
        <v>250</v>
      </c>
      <c r="E131" s="44"/>
      <c r="F131" s="232" t="s">
        <v>12205</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0" t="s">
        <v>250</v>
      </c>
      <c r="AU131" s="20" t="s">
        <v>93</v>
      </c>
    </row>
    <row r="132" s="2" customFormat="1">
      <c r="A132" s="42"/>
      <c r="B132" s="43"/>
      <c r="C132" s="44"/>
      <c r="D132" s="238" t="s">
        <v>3418</v>
      </c>
      <c r="E132" s="44"/>
      <c r="F132" s="290" t="s">
        <v>12206</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0" t="s">
        <v>3418</v>
      </c>
      <c r="AU132" s="20" t="s">
        <v>93</v>
      </c>
    </row>
    <row r="133" s="12" customFormat="1" ht="22.8" customHeight="1">
      <c r="A133" s="12"/>
      <c r="B133" s="202"/>
      <c r="C133" s="203"/>
      <c r="D133" s="204" t="s">
        <v>84</v>
      </c>
      <c r="E133" s="216" t="s">
        <v>12207</v>
      </c>
      <c r="F133" s="216" t="s">
        <v>12208</v>
      </c>
      <c r="G133" s="203"/>
      <c r="H133" s="203"/>
      <c r="I133" s="206"/>
      <c r="J133" s="217">
        <f>BK133</f>
        <v>0</v>
      </c>
      <c r="K133" s="203"/>
      <c r="L133" s="208"/>
      <c r="M133" s="209"/>
      <c r="N133" s="210"/>
      <c r="O133" s="210"/>
      <c r="P133" s="211">
        <f>SUM(P134:P142)</f>
        <v>0</v>
      </c>
      <c r="Q133" s="210"/>
      <c r="R133" s="211">
        <f>SUM(R134:R142)</f>
        <v>0</v>
      </c>
      <c r="S133" s="210"/>
      <c r="T133" s="212">
        <f>SUM(T134:T142)</f>
        <v>0</v>
      </c>
      <c r="U133" s="12"/>
      <c r="V133" s="12"/>
      <c r="W133" s="12"/>
      <c r="X133" s="12"/>
      <c r="Y133" s="12"/>
      <c r="Z133" s="12"/>
      <c r="AA133" s="12"/>
      <c r="AB133" s="12"/>
      <c r="AC133" s="12"/>
      <c r="AD133" s="12"/>
      <c r="AE133" s="12"/>
      <c r="AR133" s="213" t="s">
        <v>286</v>
      </c>
      <c r="AT133" s="214" t="s">
        <v>84</v>
      </c>
      <c r="AU133" s="214" t="s">
        <v>23</v>
      </c>
      <c r="AY133" s="213" t="s">
        <v>241</v>
      </c>
      <c r="BK133" s="215">
        <f>SUM(BK134:BK142)</f>
        <v>0</v>
      </c>
    </row>
    <row r="134" s="2" customFormat="1" ht="16.5" customHeight="1">
      <c r="A134" s="42"/>
      <c r="B134" s="43"/>
      <c r="C134" s="218" t="s">
        <v>434</v>
      </c>
      <c r="D134" s="218" t="s">
        <v>243</v>
      </c>
      <c r="E134" s="219" t="s">
        <v>12209</v>
      </c>
      <c r="F134" s="220" t="s">
        <v>12210</v>
      </c>
      <c r="G134" s="221" t="s">
        <v>8180</v>
      </c>
      <c r="H134" s="222">
        <v>1</v>
      </c>
      <c r="I134" s="223"/>
      <c r="J134" s="224">
        <f>ROUND(I134*H134,2)</f>
        <v>0</v>
      </c>
      <c r="K134" s="220" t="s">
        <v>247</v>
      </c>
      <c r="L134" s="48"/>
      <c r="M134" s="225" t="s">
        <v>39</v>
      </c>
      <c r="N134" s="226" t="s">
        <v>56</v>
      </c>
      <c r="O134" s="88"/>
      <c r="P134" s="227">
        <f>O134*H134</f>
        <v>0</v>
      </c>
      <c r="Q134" s="227">
        <v>0</v>
      </c>
      <c r="R134" s="227">
        <f>Q134*H134</f>
        <v>0</v>
      </c>
      <c r="S134" s="227">
        <v>0</v>
      </c>
      <c r="T134" s="228">
        <f>S134*H134</f>
        <v>0</v>
      </c>
      <c r="U134" s="42"/>
      <c r="V134" s="42"/>
      <c r="W134" s="42"/>
      <c r="X134" s="42"/>
      <c r="Y134" s="42"/>
      <c r="Z134" s="42"/>
      <c r="AA134" s="42"/>
      <c r="AB134" s="42"/>
      <c r="AC134" s="42"/>
      <c r="AD134" s="42"/>
      <c r="AE134" s="42"/>
      <c r="AR134" s="229" t="s">
        <v>8181</v>
      </c>
      <c r="AT134" s="229" t="s">
        <v>243</v>
      </c>
      <c r="AU134" s="229" t="s">
        <v>93</v>
      </c>
      <c r="AY134" s="20" t="s">
        <v>241</v>
      </c>
      <c r="BE134" s="230">
        <f>IF(N134="základní",J134,0)</f>
        <v>0</v>
      </c>
      <c r="BF134" s="230">
        <f>IF(N134="snížená",J134,0)</f>
        <v>0</v>
      </c>
      <c r="BG134" s="230">
        <f>IF(N134="zákl. přenesená",J134,0)</f>
        <v>0</v>
      </c>
      <c r="BH134" s="230">
        <f>IF(N134="sníž. přenesená",J134,0)</f>
        <v>0</v>
      </c>
      <c r="BI134" s="230">
        <f>IF(N134="nulová",J134,0)</f>
        <v>0</v>
      </c>
      <c r="BJ134" s="20" t="s">
        <v>23</v>
      </c>
      <c r="BK134" s="230">
        <f>ROUND(I134*H134,2)</f>
        <v>0</v>
      </c>
      <c r="BL134" s="20" t="s">
        <v>8181</v>
      </c>
      <c r="BM134" s="229" t="s">
        <v>12211</v>
      </c>
    </row>
    <row r="135" s="2" customFormat="1">
      <c r="A135" s="42"/>
      <c r="B135" s="43"/>
      <c r="C135" s="44"/>
      <c r="D135" s="231" t="s">
        <v>250</v>
      </c>
      <c r="E135" s="44"/>
      <c r="F135" s="232" t="s">
        <v>12212</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0" t="s">
        <v>250</v>
      </c>
      <c r="AU135" s="20" t="s">
        <v>93</v>
      </c>
    </row>
    <row r="136" s="2" customFormat="1">
      <c r="A136" s="42"/>
      <c r="B136" s="43"/>
      <c r="C136" s="44"/>
      <c r="D136" s="238" t="s">
        <v>3418</v>
      </c>
      <c r="E136" s="44"/>
      <c r="F136" s="290" t="s">
        <v>12213</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0" t="s">
        <v>3418</v>
      </c>
      <c r="AU136" s="20" t="s">
        <v>93</v>
      </c>
    </row>
    <row r="137" s="2" customFormat="1" ht="16.5" customHeight="1">
      <c r="A137" s="42"/>
      <c r="B137" s="43"/>
      <c r="C137" s="218" t="s">
        <v>462</v>
      </c>
      <c r="D137" s="218" t="s">
        <v>243</v>
      </c>
      <c r="E137" s="219" t="s">
        <v>12214</v>
      </c>
      <c r="F137" s="220" t="s">
        <v>12215</v>
      </c>
      <c r="G137" s="221" t="s">
        <v>8180</v>
      </c>
      <c r="H137" s="222">
        <v>1</v>
      </c>
      <c r="I137" s="223"/>
      <c r="J137" s="224">
        <f>ROUND(I137*H137,2)</f>
        <v>0</v>
      </c>
      <c r="K137" s="220" t="s">
        <v>247</v>
      </c>
      <c r="L137" s="48"/>
      <c r="M137" s="225" t="s">
        <v>39</v>
      </c>
      <c r="N137" s="226" t="s">
        <v>56</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8181</v>
      </c>
      <c r="AT137" s="229" t="s">
        <v>243</v>
      </c>
      <c r="AU137" s="229" t="s">
        <v>93</v>
      </c>
      <c r="AY137" s="20" t="s">
        <v>241</v>
      </c>
      <c r="BE137" s="230">
        <f>IF(N137="základní",J137,0)</f>
        <v>0</v>
      </c>
      <c r="BF137" s="230">
        <f>IF(N137="snížená",J137,0)</f>
        <v>0</v>
      </c>
      <c r="BG137" s="230">
        <f>IF(N137="zákl. přenesená",J137,0)</f>
        <v>0</v>
      </c>
      <c r="BH137" s="230">
        <f>IF(N137="sníž. přenesená",J137,0)</f>
        <v>0</v>
      </c>
      <c r="BI137" s="230">
        <f>IF(N137="nulová",J137,0)</f>
        <v>0</v>
      </c>
      <c r="BJ137" s="20" t="s">
        <v>23</v>
      </c>
      <c r="BK137" s="230">
        <f>ROUND(I137*H137,2)</f>
        <v>0</v>
      </c>
      <c r="BL137" s="20" t="s">
        <v>8181</v>
      </c>
      <c r="BM137" s="229" t="s">
        <v>12216</v>
      </c>
    </row>
    <row r="138" s="2" customFormat="1">
      <c r="A138" s="42"/>
      <c r="B138" s="43"/>
      <c r="C138" s="44"/>
      <c r="D138" s="231" t="s">
        <v>250</v>
      </c>
      <c r="E138" s="44"/>
      <c r="F138" s="232" t="s">
        <v>12217</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0" t="s">
        <v>250</v>
      </c>
      <c r="AU138" s="20" t="s">
        <v>93</v>
      </c>
    </row>
    <row r="139" s="2" customFormat="1">
      <c r="A139" s="42"/>
      <c r="B139" s="43"/>
      <c r="C139" s="44"/>
      <c r="D139" s="238" t="s">
        <v>3418</v>
      </c>
      <c r="E139" s="44"/>
      <c r="F139" s="290" t="s">
        <v>12218</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0" t="s">
        <v>3418</v>
      </c>
      <c r="AU139" s="20" t="s">
        <v>93</v>
      </c>
    </row>
    <row r="140" s="2" customFormat="1" ht="16.5" customHeight="1">
      <c r="A140" s="42"/>
      <c r="B140" s="43"/>
      <c r="C140" s="218" t="s">
        <v>468</v>
      </c>
      <c r="D140" s="218" t="s">
        <v>243</v>
      </c>
      <c r="E140" s="219" t="s">
        <v>12219</v>
      </c>
      <c r="F140" s="220" t="s">
        <v>12220</v>
      </c>
      <c r="G140" s="221" t="s">
        <v>8180</v>
      </c>
      <c r="H140" s="222">
        <v>1</v>
      </c>
      <c r="I140" s="223"/>
      <c r="J140" s="224">
        <f>ROUND(I140*H140,2)</f>
        <v>0</v>
      </c>
      <c r="K140" s="220" t="s">
        <v>247</v>
      </c>
      <c r="L140" s="48"/>
      <c r="M140" s="225" t="s">
        <v>39</v>
      </c>
      <c r="N140" s="226" t="s">
        <v>56</v>
      </c>
      <c r="O140" s="88"/>
      <c r="P140" s="227">
        <f>O140*H140</f>
        <v>0</v>
      </c>
      <c r="Q140" s="227">
        <v>0</v>
      </c>
      <c r="R140" s="227">
        <f>Q140*H140</f>
        <v>0</v>
      </c>
      <c r="S140" s="227">
        <v>0</v>
      </c>
      <c r="T140" s="228">
        <f>S140*H140</f>
        <v>0</v>
      </c>
      <c r="U140" s="42"/>
      <c r="V140" s="42"/>
      <c r="W140" s="42"/>
      <c r="X140" s="42"/>
      <c r="Y140" s="42"/>
      <c r="Z140" s="42"/>
      <c r="AA140" s="42"/>
      <c r="AB140" s="42"/>
      <c r="AC140" s="42"/>
      <c r="AD140" s="42"/>
      <c r="AE140" s="42"/>
      <c r="AR140" s="229" t="s">
        <v>8181</v>
      </c>
      <c r="AT140" s="229" t="s">
        <v>243</v>
      </c>
      <c r="AU140" s="229" t="s">
        <v>93</v>
      </c>
      <c r="AY140" s="20" t="s">
        <v>241</v>
      </c>
      <c r="BE140" s="230">
        <f>IF(N140="základní",J140,0)</f>
        <v>0</v>
      </c>
      <c r="BF140" s="230">
        <f>IF(N140="snížená",J140,0)</f>
        <v>0</v>
      </c>
      <c r="BG140" s="230">
        <f>IF(N140="zákl. přenesená",J140,0)</f>
        <v>0</v>
      </c>
      <c r="BH140" s="230">
        <f>IF(N140="sníž. přenesená",J140,0)</f>
        <v>0</v>
      </c>
      <c r="BI140" s="230">
        <f>IF(N140="nulová",J140,0)</f>
        <v>0</v>
      </c>
      <c r="BJ140" s="20" t="s">
        <v>23</v>
      </c>
      <c r="BK140" s="230">
        <f>ROUND(I140*H140,2)</f>
        <v>0</v>
      </c>
      <c r="BL140" s="20" t="s">
        <v>8181</v>
      </c>
      <c r="BM140" s="229" t="s">
        <v>12221</v>
      </c>
    </row>
    <row r="141" s="2" customFormat="1">
      <c r="A141" s="42"/>
      <c r="B141" s="43"/>
      <c r="C141" s="44"/>
      <c r="D141" s="231" t="s">
        <v>250</v>
      </c>
      <c r="E141" s="44"/>
      <c r="F141" s="232" t="s">
        <v>12222</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0" t="s">
        <v>250</v>
      </c>
      <c r="AU141" s="20" t="s">
        <v>93</v>
      </c>
    </row>
    <row r="142" s="2" customFormat="1">
      <c r="A142" s="42"/>
      <c r="B142" s="43"/>
      <c r="C142" s="44"/>
      <c r="D142" s="238" t="s">
        <v>3418</v>
      </c>
      <c r="E142" s="44"/>
      <c r="F142" s="290" t="s">
        <v>12223</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0" t="s">
        <v>3418</v>
      </c>
      <c r="AU142" s="20" t="s">
        <v>93</v>
      </c>
    </row>
    <row r="143" s="12" customFormat="1" ht="22.8" customHeight="1">
      <c r="A143" s="12"/>
      <c r="B143" s="202"/>
      <c r="C143" s="203"/>
      <c r="D143" s="204" t="s">
        <v>84</v>
      </c>
      <c r="E143" s="216" t="s">
        <v>8175</v>
      </c>
      <c r="F143" s="216" t="s">
        <v>8176</v>
      </c>
      <c r="G143" s="203"/>
      <c r="H143" s="203"/>
      <c r="I143" s="206"/>
      <c r="J143" s="217">
        <f>BK143</f>
        <v>0</v>
      </c>
      <c r="K143" s="203"/>
      <c r="L143" s="208"/>
      <c r="M143" s="209"/>
      <c r="N143" s="210"/>
      <c r="O143" s="210"/>
      <c r="P143" s="211">
        <f>SUM(P144:P147)</f>
        <v>0</v>
      </c>
      <c r="Q143" s="210"/>
      <c r="R143" s="211">
        <f>SUM(R144:R147)</f>
        <v>0</v>
      </c>
      <c r="S143" s="210"/>
      <c r="T143" s="212">
        <f>SUM(T144:T147)</f>
        <v>0</v>
      </c>
      <c r="U143" s="12"/>
      <c r="V143" s="12"/>
      <c r="W143" s="12"/>
      <c r="X143" s="12"/>
      <c r="Y143" s="12"/>
      <c r="Z143" s="12"/>
      <c r="AA143" s="12"/>
      <c r="AB143" s="12"/>
      <c r="AC143" s="12"/>
      <c r="AD143" s="12"/>
      <c r="AE143" s="12"/>
      <c r="AR143" s="213" t="s">
        <v>286</v>
      </c>
      <c r="AT143" s="214" t="s">
        <v>84</v>
      </c>
      <c r="AU143" s="214" t="s">
        <v>23</v>
      </c>
      <c r="AY143" s="213" t="s">
        <v>241</v>
      </c>
      <c r="BK143" s="215">
        <f>SUM(BK144:BK147)</f>
        <v>0</v>
      </c>
    </row>
    <row r="144" s="2" customFormat="1" ht="21.75" customHeight="1">
      <c r="A144" s="42"/>
      <c r="B144" s="43"/>
      <c r="C144" s="218" t="s">
        <v>512</v>
      </c>
      <c r="D144" s="218" t="s">
        <v>243</v>
      </c>
      <c r="E144" s="219" t="s">
        <v>12224</v>
      </c>
      <c r="F144" s="220" t="s">
        <v>12225</v>
      </c>
      <c r="G144" s="221" t="s">
        <v>8180</v>
      </c>
      <c r="H144" s="222">
        <v>1</v>
      </c>
      <c r="I144" s="223"/>
      <c r="J144" s="224">
        <f>ROUND(I144*H144,2)</f>
        <v>0</v>
      </c>
      <c r="K144" s="220" t="s">
        <v>39</v>
      </c>
      <c r="L144" s="48"/>
      <c r="M144" s="225" t="s">
        <v>39</v>
      </c>
      <c r="N144" s="226" t="s">
        <v>56</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8181</v>
      </c>
      <c r="AT144" s="229" t="s">
        <v>243</v>
      </c>
      <c r="AU144" s="229" t="s">
        <v>93</v>
      </c>
      <c r="AY144" s="20" t="s">
        <v>241</v>
      </c>
      <c r="BE144" s="230">
        <f>IF(N144="základní",J144,0)</f>
        <v>0</v>
      </c>
      <c r="BF144" s="230">
        <f>IF(N144="snížená",J144,0)</f>
        <v>0</v>
      </c>
      <c r="BG144" s="230">
        <f>IF(N144="zákl. přenesená",J144,0)</f>
        <v>0</v>
      </c>
      <c r="BH144" s="230">
        <f>IF(N144="sníž. přenesená",J144,0)</f>
        <v>0</v>
      </c>
      <c r="BI144" s="230">
        <f>IF(N144="nulová",J144,0)</f>
        <v>0</v>
      </c>
      <c r="BJ144" s="20" t="s">
        <v>23</v>
      </c>
      <c r="BK144" s="230">
        <f>ROUND(I144*H144,2)</f>
        <v>0</v>
      </c>
      <c r="BL144" s="20" t="s">
        <v>8181</v>
      </c>
      <c r="BM144" s="229" t="s">
        <v>12226</v>
      </c>
    </row>
    <row r="145" s="2" customFormat="1" ht="16.5" customHeight="1">
      <c r="A145" s="42"/>
      <c r="B145" s="43"/>
      <c r="C145" s="218" t="s">
        <v>520</v>
      </c>
      <c r="D145" s="218" t="s">
        <v>243</v>
      </c>
      <c r="E145" s="219" t="s">
        <v>12227</v>
      </c>
      <c r="F145" s="220" t="s">
        <v>12228</v>
      </c>
      <c r="G145" s="221" t="s">
        <v>8180</v>
      </c>
      <c r="H145" s="222">
        <v>1</v>
      </c>
      <c r="I145" s="223"/>
      <c r="J145" s="224">
        <f>ROUND(I145*H145,2)</f>
        <v>0</v>
      </c>
      <c r="K145" s="220" t="s">
        <v>39</v>
      </c>
      <c r="L145" s="48"/>
      <c r="M145" s="225" t="s">
        <v>39</v>
      </c>
      <c r="N145" s="226" t="s">
        <v>56</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8181</v>
      </c>
      <c r="AT145" s="229" t="s">
        <v>243</v>
      </c>
      <c r="AU145" s="229" t="s">
        <v>93</v>
      </c>
      <c r="AY145" s="20" t="s">
        <v>241</v>
      </c>
      <c r="BE145" s="230">
        <f>IF(N145="základní",J145,0)</f>
        <v>0</v>
      </c>
      <c r="BF145" s="230">
        <f>IF(N145="snížená",J145,0)</f>
        <v>0</v>
      </c>
      <c r="BG145" s="230">
        <f>IF(N145="zákl. přenesená",J145,0)</f>
        <v>0</v>
      </c>
      <c r="BH145" s="230">
        <f>IF(N145="sníž. přenesená",J145,0)</f>
        <v>0</v>
      </c>
      <c r="BI145" s="230">
        <f>IF(N145="nulová",J145,0)</f>
        <v>0</v>
      </c>
      <c r="BJ145" s="20" t="s">
        <v>23</v>
      </c>
      <c r="BK145" s="230">
        <f>ROUND(I145*H145,2)</f>
        <v>0</v>
      </c>
      <c r="BL145" s="20" t="s">
        <v>8181</v>
      </c>
      <c r="BM145" s="229" t="s">
        <v>12229</v>
      </c>
    </row>
    <row r="146" s="2" customFormat="1" ht="16.5" customHeight="1">
      <c r="A146" s="42"/>
      <c r="B146" s="43"/>
      <c r="C146" s="218" t="s">
        <v>526</v>
      </c>
      <c r="D146" s="218" t="s">
        <v>243</v>
      </c>
      <c r="E146" s="219" t="s">
        <v>12230</v>
      </c>
      <c r="F146" s="220" t="s">
        <v>12231</v>
      </c>
      <c r="G146" s="221" t="s">
        <v>8180</v>
      </c>
      <c r="H146" s="222">
        <v>1</v>
      </c>
      <c r="I146" s="223"/>
      <c r="J146" s="224">
        <f>ROUND(I146*H146,2)</f>
        <v>0</v>
      </c>
      <c r="K146" s="220" t="s">
        <v>247</v>
      </c>
      <c r="L146" s="48"/>
      <c r="M146" s="225" t="s">
        <v>39</v>
      </c>
      <c r="N146" s="226" t="s">
        <v>56</v>
      </c>
      <c r="O146" s="88"/>
      <c r="P146" s="227">
        <f>O146*H146</f>
        <v>0</v>
      </c>
      <c r="Q146" s="227">
        <v>0</v>
      </c>
      <c r="R146" s="227">
        <f>Q146*H146</f>
        <v>0</v>
      </c>
      <c r="S146" s="227">
        <v>0</v>
      </c>
      <c r="T146" s="228">
        <f>S146*H146</f>
        <v>0</v>
      </c>
      <c r="U146" s="42"/>
      <c r="V146" s="42"/>
      <c r="W146" s="42"/>
      <c r="X146" s="42"/>
      <c r="Y146" s="42"/>
      <c r="Z146" s="42"/>
      <c r="AA146" s="42"/>
      <c r="AB146" s="42"/>
      <c r="AC146" s="42"/>
      <c r="AD146" s="42"/>
      <c r="AE146" s="42"/>
      <c r="AR146" s="229" t="s">
        <v>8181</v>
      </c>
      <c r="AT146" s="229" t="s">
        <v>243</v>
      </c>
      <c r="AU146" s="229" t="s">
        <v>93</v>
      </c>
      <c r="AY146" s="20" t="s">
        <v>241</v>
      </c>
      <c r="BE146" s="230">
        <f>IF(N146="základní",J146,0)</f>
        <v>0</v>
      </c>
      <c r="BF146" s="230">
        <f>IF(N146="snížená",J146,0)</f>
        <v>0</v>
      </c>
      <c r="BG146" s="230">
        <f>IF(N146="zákl. přenesená",J146,0)</f>
        <v>0</v>
      </c>
      <c r="BH146" s="230">
        <f>IF(N146="sníž. přenesená",J146,0)</f>
        <v>0</v>
      </c>
      <c r="BI146" s="230">
        <f>IF(N146="nulová",J146,0)</f>
        <v>0</v>
      </c>
      <c r="BJ146" s="20" t="s">
        <v>23</v>
      </c>
      <c r="BK146" s="230">
        <f>ROUND(I146*H146,2)</f>
        <v>0</v>
      </c>
      <c r="BL146" s="20" t="s">
        <v>8181</v>
      </c>
      <c r="BM146" s="229" t="s">
        <v>12232</v>
      </c>
    </row>
    <row r="147" s="2" customFormat="1">
      <c r="A147" s="42"/>
      <c r="B147" s="43"/>
      <c r="C147" s="44"/>
      <c r="D147" s="231" t="s">
        <v>250</v>
      </c>
      <c r="E147" s="44"/>
      <c r="F147" s="232" t="s">
        <v>12233</v>
      </c>
      <c r="G147" s="44"/>
      <c r="H147" s="44"/>
      <c r="I147" s="233"/>
      <c r="J147" s="44"/>
      <c r="K147" s="44"/>
      <c r="L147" s="48"/>
      <c r="M147" s="301"/>
      <c r="N147" s="302"/>
      <c r="O147" s="297"/>
      <c r="P147" s="297"/>
      <c r="Q147" s="297"/>
      <c r="R147" s="297"/>
      <c r="S147" s="297"/>
      <c r="T147" s="303"/>
      <c r="U147" s="42"/>
      <c r="V147" s="42"/>
      <c r="W147" s="42"/>
      <c r="X147" s="42"/>
      <c r="Y147" s="42"/>
      <c r="Z147" s="42"/>
      <c r="AA147" s="42"/>
      <c r="AB147" s="42"/>
      <c r="AC147" s="42"/>
      <c r="AD147" s="42"/>
      <c r="AE147" s="42"/>
      <c r="AT147" s="20" t="s">
        <v>250</v>
      </c>
      <c r="AU147" s="20" t="s">
        <v>93</v>
      </c>
    </row>
    <row r="148" s="2" customFormat="1" ht="6.96" customHeight="1">
      <c r="A148" s="42"/>
      <c r="B148" s="63"/>
      <c r="C148" s="64"/>
      <c r="D148" s="64"/>
      <c r="E148" s="64"/>
      <c r="F148" s="64"/>
      <c r="G148" s="64"/>
      <c r="H148" s="64"/>
      <c r="I148" s="64"/>
      <c r="J148" s="64"/>
      <c r="K148" s="64"/>
      <c r="L148" s="48"/>
      <c r="M148" s="42"/>
      <c r="O148" s="42"/>
      <c r="P148" s="42"/>
      <c r="Q148" s="42"/>
      <c r="R148" s="42"/>
      <c r="S148" s="42"/>
      <c r="T148" s="42"/>
      <c r="U148" s="42"/>
      <c r="V148" s="42"/>
      <c r="W148" s="42"/>
      <c r="X148" s="42"/>
      <c r="Y148" s="42"/>
      <c r="Z148" s="42"/>
      <c r="AA148" s="42"/>
      <c r="AB148" s="42"/>
      <c r="AC148" s="42"/>
      <c r="AD148" s="42"/>
      <c r="AE148" s="42"/>
    </row>
  </sheetData>
  <sheetProtection sheet="1" autoFilter="0" formatColumns="0" formatRows="0" objects="1" scenarios="1" spinCount="100000" saltValue="cPCMF0b4yk/olkyJg7z+aA3d4n0sQtd+na8NRY50FgNVa1sPOMgKwJYxRJFBnly97KzuyLyHM/oPv7612EISZw==" hashValue="/t0zY8bzOTetNh7pVmQ3gBylXktqBxqIR+Tu6wOmpAFSoNvwCYwJlyZKPyQobltbghHPQvis9g4yVfTgtVCWcQ==" algorithmName="SHA-512" password="CC8C"/>
  <autoFilter ref="C85:K147"/>
  <mergeCells count="9">
    <mergeCell ref="E7:H7"/>
    <mergeCell ref="E9:H9"/>
    <mergeCell ref="E18:H18"/>
    <mergeCell ref="E27:H27"/>
    <mergeCell ref="E48:H48"/>
    <mergeCell ref="E50:H50"/>
    <mergeCell ref="E76:H76"/>
    <mergeCell ref="E78:H78"/>
    <mergeCell ref="L2:V2"/>
  </mergeCells>
  <hyperlinks>
    <hyperlink ref="F90" r:id="rId1" display="https://podminky.urs.cz/item/CS_URS_2024_02/011103000"/>
    <hyperlink ref="F93" r:id="rId2" display="https://podminky.urs.cz/item/CS_URS_2024_02/012203000"/>
    <hyperlink ref="F96" r:id="rId3" display="https://podminky.urs.cz/item/CS_URS_2024_02/012403000"/>
    <hyperlink ref="F99" r:id="rId4" display="https://podminky.urs.cz/item/CS_URS_2024_02/013254000"/>
    <hyperlink ref="F102" r:id="rId5" display="https://podminky.urs.cz/item/CS_URS_2024_02/013294000"/>
    <hyperlink ref="F108" r:id="rId6" display="https://podminky.urs.cz/item/CS_URS_2024_02/030001000"/>
    <hyperlink ref="F111" r:id="rId7" display="https://podminky.urs.cz/item/CS_URS_2024_02/034002000"/>
    <hyperlink ref="F114" r:id="rId8" display="https://podminky.urs.cz/item/CS_URS_2022_02/039203000"/>
    <hyperlink ref="F118" r:id="rId9" display="https://podminky.urs.cz/item/CS_URS_2024_02/041403000"/>
    <hyperlink ref="F121" r:id="rId10" display="https://podminky.urs.cz/item/CS_URS_2024_02/044002000"/>
    <hyperlink ref="F124" r:id="rId11" display="https://podminky.urs.cz/item/CS_URS_2022_02/045002000"/>
    <hyperlink ref="F127" r:id="rId12" display="https://podminky.urs.cz/item/CS_URS_2022_02/049002000"/>
    <hyperlink ref="F131" r:id="rId13" display="https://podminky.urs.cz/item/CS_URS_2024_02/050001000"/>
    <hyperlink ref="F135" r:id="rId14" display="https://podminky.urs.cz/item/CS_URS_2024_02/071002000"/>
    <hyperlink ref="F138" r:id="rId15" display="https://podminky.urs.cz/item/CS_URS_2024_02/072103000"/>
    <hyperlink ref="F141" r:id="rId16" display="https://podminky.urs.cz/item/CS_URS_2024_02/072203000"/>
    <hyperlink ref="F147" r:id="rId17" display="https://podminky.urs.cz/item/CS_URS_2024_02/094303000"/>
  </hyperlinks>
  <pageMargins left="0.39375" right="0.39375" top="0.39375" bottom="0.39375" header="0" footer="0"/>
  <pageSetup paperSize="9" orientation="landscape" blackAndWhite="1" fitToHeight="100"/>
  <headerFooter>
    <oddFooter>&amp;CStrana &amp;P z &amp;N</oddFooter>
  </headerFooter>
  <drawing r:id="rId18"/>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4"/>
      <c r="C3" s="145"/>
      <c r="D3" s="145"/>
      <c r="E3" s="145"/>
      <c r="F3" s="145"/>
      <c r="G3" s="145"/>
      <c r="H3" s="23"/>
    </row>
    <row r="4" s="1" customFormat="1" ht="24.96" customHeight="1">
      <c r="B4" s="23"/>
      <c r="C4" s="146" t="s">
        <v>12234</v>
      </c>
      <c r="H4" s="23"/>
    </row>
    <row r="5" s="1" customFormat="1" ht="12" customHeight="1">
      <c r="B5" s="23"/>
      <c r="C5" s="304" t="s">
        <v>13</v>
      </c>
      <c r="D5" s="155" t="s">
        <v>14</v>
      </c>
      <c r="E5" s="1"/>
      <c r="F5" s="1"/>
      <c r="H5" s="23"/>
    </row>
    <row r="6" s="1" customFormat="1" ht="36.96" customHeight="1">
      <c r="B6" s="23"/>
      <c r="C6" s="305" t="s">
        <v>16</v>
      </c>
      <c r="D6" s="306" t="s">
        <v>17</v>
      </c>
      <c r="E6" s="1"/>
      <c r="F6" s="1"/>
      <c r="H6" s="23"/>
    </row>
    <row r="7" s="1" customFormat="1" ht="16.5" customHeight="1">
      <c r="B7" s="23"/>
      <c r="C7" s="148" t="s">
        <v>26</v>
      </c>
      <c r="D7" s="152" t="str">
        <f>'Rekapitulace stavby'!AN8</f>
        <v>29. 10. 2024</v>
      </c>
      <c r="H7" s="23"/>
    </row>
    <row r="8" s="2" customFormat="1" ht="10.8" customHeight="1">
      <c r="A8" s="42"/>
      <c r="B8" s="48"/>
      <c r="C8" s="42"/>
      <c r="D8" s="42"/>
      <c r="E8" s="42"/>
      <c r="F8" s="42"/>
      <c r="G8" s="42"/>
      <c r="H8" s="48"/>
    </row>
    <row r="9" s="11" customFormat="1" ht="29.28" customHeight="1">
      <c r="A9" s="191"/>
      <c r="B9" s="307"/>
      <c r="C9" s="308" t="s">
        <v>66</v>
      </c>
      <c r="D9" s="309" t="s">
        <v>67</v>
      </c>
      <c r="E9" s="309" t="s">
        <v>228</v>
      </c>
      <c r="F9" s="310" t="s">
        <v>12235</v>
      </c>
      <c r="G9" s="191"/>
      <c r="H9" s="307"/>
    </row>
    <row r="10" s="2" customFormat="1" ht="26.4" customHeight="1">
      <c r="A10" s="42"/>
      <c r="B10" s="48"/>
      <c r="C10" s="311" t="s">
        <v>12236</v>
      </c>
      <c r="D10" s="311" t="s">
        <v>96</v>
      </c>
      <c r="E10" s="42"/>
      <c r="F10" s="42"/>
      <c r="G10" s="42"/>
      <c r="H10" s="48"/>
    </row>
    <row r="11" s="2" customFormat="1" ht="16.8" customHeight="1">
      <c r="A11" s="42"/>
      <c r="B11" s="48"/>
      <c r="C11" s="312" t="s">
        <v>143</v>
      </c>
      <c r="D11" s="313" t="s">
        <v>144</v>
      </c>
      <c r="E11" s="314" t="s">
        <v>145</v>
      </c>
      <c r="F11" s="315">
        <v>162.19999999999999</v>
      </c>
      <c r="G11" s="42"/>
      <c r="H11" s="48"/>
    </row>
    <row r="12" s="2" customFormat="1" ht="16.8" customHeight="1">
      <c r="A12" s="42"/>
      <c r="B12" s="48"/>
      <c r="C12" s="316" t="s">
        <v>39</v>
      </c>
      <c r="D12" s="316" t="s">
        <v>2342</v>
      </c>
      <c r="E12" s="20" t="s">
        <v>39</v>
      </c>
      <c r="F12" s="317">
        <v>0</v>
      </c>
      <c r="G12" s="42"/>
      <c r="H12" s="48"/>
    </row>
    <row r="13" s="2" customFormat="1" ht="16.8" customHeight="1">
      <c r="A13" s="42"/>
      <c r="B13" s="48"/>
      <c r="C13" s="316" t="s">
        <v>39</v>
      </c>
      <c r="D13" s="316" t="s">
        <v>2347</v>
      </c>
      <c r="E13" s="20" t="s">
        <v>39</v>
      </c>
      <c r="F13" s="317">
        <v>34.090000000000003</v>
      </c>
      <c r="G13" s="42"/>
      <c r="H13" s="48"/>
    </row>
    <row r="14" s="2" customFormat="1" ht="16.8" customHeight="1">
      <c r="A14" s="42"/>
      <c r="B14" s="48"/>
      <c r="C14" s="316" t="s">
        <v>39</v>
      </c>
      <c r="D14" s="316" t="s">
        <v>2348</v>
      </c>
      <c r="E14" s="20" t="s">
        <v>39</v>
      </c>
      <c r="F14" s="317">
        <v>16.43</v>
      </c>
      <c r="G14" s="42"/>
      <c r="H14" s="48"/>
    </row>
    <row r="15" s="2" customFormat="1" ht="16.8" customHeight="1">
      <c r="A15" s="42"/>
      <c r="B15" s="48"/>
      <c r="C15" s="316" t="s">
        <v>39</v>
      </c>
      <c r="D15" s="316" t="s">
        <v>2349</v>
      </c>
      <c r="E15" s="20" t="s">
        <v>39</v>
      </c>
      <c r="F15" s="317">
        <v>32.93</v>
      </c>
      <c r="G15" s="42"/>
      <c r="H15" s="48"/>
    </row>
    <row r="16" s="2" customFormat="1" ht="16.8" customHeight="1">
      <c r="A16" s="42"/>
      <c r="B16" s="48"/>
      <c r="C16" s="316" t="s">
        <v>39</v>
      </c>
      <c r="D16" s="316" t="s">
        <v>3539</v>
      </c>
      <c r="E16" s="20" t="s">
        <v>39</v>
      </c>
      <c r="F16" s="317">
        <v>10.470000000000001</v>
      </c>
      <c r="G16" s="42"/>
      <c r="H16" s="48"/>
    </row>
    <row r="17" s="2" customFormat="1" ht="16.8" customHeight="1">
      <c r="A17" s="42"/>
      <c r="B17" s="48"/>
      <c r="C17" s="316" t="s">
        <v>39</v>
      </c>
      <c r="D17" s="316" t="s">
        <v>2352</v>
      </c>
      <c r="E17" s="20" t="s">
        <v>39</v>
      </c>
      <c r="F17" s="317">
        <v>32.729999999999997</v>
      </c>
      <c r="G17" s="42"/>
      <c r="H17" s="48"/>
    </row>
    <row r="18" s="2" customFormat="1" ht="16.8" customHeight="1">
      <c r="A18" s="42"/>
      <c r="B18" s="48"/>
      <c r="C18" s="316" t="s">
        <v>39</v>
      </c>
      <c r="D18" s="316" t="s">
        <v>2353</v>
      </c>
      <c r="E18" s="20" t="s">
        <v>39</v>
      </c>
      <c r="F18" s="317">
        <v>35.549999999999997</v>
      </c>
      <c r="G18" s="42"/>
      <c r="H18" s="48"/>
    </row>
    <row r="19" s="2" customFormat="1" ht="16.8" customHeight="1">
      <c r="A19" s="42"/>
      <c r="B19" s="48"/>
      <c r="C19" s="316" t="s">
        <v>39</v>
      </c>
      <c r="D19" s="316" t="s">
        <v>274</v>
      </c>
      <c r="E19" s="20" t="s">
        <v>39</v>
      </c>
      <c r="F19" s="317">
        <v>162.19999999999999</v>
      </c>
      <c r="G19" s="42"/>
      <c r="H19" s="48"/>
    </row>
    <row r="20" s="2" customFormat="1" ht="16.8" customHeight="1">
      <c r="A20" s="42"/>
      <c r="B20" s="48"/>
      <c r="C20" s="318" t="s">
        <v>12237</v>
      </c>
      <c r="D20" s="42"/>
      <c r="E20" s="42"/>
      <c r="F20" s="42"/>
      <c r="G20" s="42"/>
      <c r="H20" s="48"/>
    </row>
    <row r="21" s="2" customFormat="1" ht="16.8" customHeight="1">
      <c r="A21" s="42"/>
      <c r="B21" s="48"/>
      <c r="C21" s="316" t="s">
        <v>3269</v>
      </c>
      <c r="D21" s="316" t="s">
        <v>12238</v>
      </c>
      <c r="E21" s="20" t="s">
        <v>246</v>
      </c>
      <c r="F21" s="317">
        <v>134.68199999999999</v>
      </c>
      <c r="G21" s="42"/>
      <c r="H21" s="48"/>
    </row>
    <row r="22" s="2" customFormat="1" ht="16.8" customHeight="1">
      <c r="A22" s="42"/>
      <c r="B22" s="48"/>
      <c r="C22" s="316" t="s">
        <v>3298</v>
      </c>
      <c r="D22" s="316" t="s">
        <v>12239</v>
      </c>
      <c r="E22" s="20" t="s">
        <v>246</v>
      </c>
      <c r="F22" s="317">
        <v>134.68199999999999</v>
      </c>
      <c r="G22" s="42"/>
      <c r="H22" s="48"/>
    </row>
    <row r="23" s="2" customFormat="1" ht="16.8" customHeight="1">
      <c r="A23" s="42"/>
      <c r="B23" s="48"/>
      <c r="C23" s="316" t="s">
        <v>3310</v>
      </c>
      <c r="D23" s="316" t="s">
        <v>12240</v>
      </c>
      <c r="E23" s="20" t="s">
        <v>430</v>
      </c>
      <c r="F23" s="317">
        <v>4.3049999999999997</v>
      </c>
      <c r="G23" s="42"/>
      <c r="H23" s="48"/>
    </row>
    <row r="24" s="2" customFormat="1" ht="16.8" customHeight="1">
      <c r="A24" s="42"/>
      <c r="B24" s="48"/>
      <c r="C24" s="316" t="s">
        <v>4613</v>
      </c>
      <c r="D24" s="316" t="s">
        <v>12241</v>
      </c>
      <c r="E24" s="20" t="s">
        <v>145</v>
      </c>
      <c r="F24" s="317">
        <v>656.23000000000002</v>
      </c>
      <c r="G24" s="42"/>
      <c r="H24" s="48"/>
    </row>
    <row r="25" s="2" customFormat="1" ht="16.8" customHeight="1">
      <c r="A25" s="42"/>
      <c r="B25" s="48"/>
      <c r="C25" s="316" t="s">
        <v>4851</v>
      </c>
      <c r="D25" s="316" t="s">
        <v>12242</v>
      </c>
      <c r="E25" s="20" t="s">
        <v>145</v>
      </c>
      <c r="F25" s="317">
        <v>1358.2239999999999</v>
      </c>
      <c r="G25" s="42"/>
      <c r="H25" s="48"/>
    </row>
    <row r="26" s="2" customFormat="1" ht="16.8" customHeight="1">
      <c r="A26" s="42"/>
      <c r="B26" s="48"/>
      <c r="C26" s="316" t="s">
        <v>7022</v>
      </c>
      <c r="D26" s="316" t="s">
        <v>12243</v>
      </c>
      <c r="E26" s="20" t="s">
        <v>145</v>
      </c>
      <c r="F26" s="317">
        <v>458.56999999999999</v>
      </c>
      <c r="G26" s="42"/>
      <c r="H26" s="48"/>
    </row>
    <row r="27" s="2" customFormat="1" ht="16.8" customHeight="1">
      <c r="A27" s="42"/>
      <c r="B27" s="48"/>
      <c r="C27" s="316" t="s">
        <v>7039</v>
      </c>
      <c r="D27" s="316" t="s">
        <v>12244</v>
      </c>
      <c r="E27" s="20" t="s">
        <v>145</v>
      </c>
      <c r="F27" s="317">
        <v>560.99000000000001</v>
      </c>
      <c r="G27" s="42"/>
      <c r="H27" s="48"/>
    </row>
    <row r="28" s="2" customFormat="1" ht="16.8" customHeight="1">
      <c r="A28" s="42"/>
      <c r="B28" s="48"/>
      <c r="C28" s="316" t="s">
        <v>7053</v>
      </c>
      <c r="D28" s="316" t="s">
        <v>12245</v>
      </c>
      <c r="E28" s="20" t="s">
        <v>145</v>
      </c>
      <c r="F28" s="317">
        <v>458.56999999999999</v>
      </c>
      <c r="G28" s="42"/>
      <c r="H28" s="48"/>
    </row>
    <row r="29" s="2" customFormat="1" ht="16.8" customHeight="1">
      <c r="A29" s="42"/>
      <c r="B29" s="48"/>
      <c r="C29" s="316" t="s">
        <v>7078</v>
      </c>
      <c r="D29" s="316" t="s">
        <v>12246</v>
      </c>
      <c r="E29" s="20" t="s">
        <v>145</v>
      </c>
      <c r="F29" s="317">
        <v>560.99000000000001</v>
      </c>
      <c r="G29" s="42"/>
      <c r="H29" s="48"/>
    </row>
    <row r="30" s="2" customFormat="1" ht="16.8" customHeight="1">
      <c r="A30" s="42"/>
      <c r="B30" s="48"/>
      <c r="C30" s="312" t="s">
        <v>147</v>
      </c>
      <c r="D30" s="313" t="s">
        <v>148</v>
      </c>
      <c r="E30" s="314" t="s">
        <v>145</v>
      </c>
      <c r="F30" s="315">
        <v>377.70400000000001</v>
      </c>
      <c r="G30" s="42"/>
      <c r="H30" s="48"/>
    </row>
    <row r="31" s="2" customFormat="1" ht="16.8" customHeight="1">
      <c r="A31" s="42"/>
      <c r="B31" s="48"/>
      <c r="C31" s="316" t="s">
        <v>39</v>
      </c>
      <c r="D31" s="316" t="s">
        <v>2342</v>
      </c>
      <c r="E31" s="20" t="s">
        <v>39</v>
      </c>
      <c r="F31" s="317">
        <v>0</v>
      </c>
      <c r="G31" s="42"/>
      <c r="H31" s="48"/>
    </row>
    <row r="32" s="2" customFormat="1" ht="16.8" customHeight="1">
      <c r="A32" s="42"/>
      <c r="B32" s="48"/>
      <c r="C32" s="316" t="s">
        <v>39</v>
      </c>
      <c r="D32" s="316" t="s">
        <v>2343</v>
      </c>
      <c r="E32" s="20" t="s">
        <v>39</v>
      </c>
      <c r="F32" s="317">
        <v>37.090000000000003</v>
      </c>
      <c r="G32" s="42"/>
      <c r="H32" s="48"/>
    </row>
    <row r="33" s="2" customFormat="1" ht="16.8" customHeight="1">
      <c r="A33" s="42"/>
      <c r="B33" s="48"/>
      <c r="C33" s="316" t="s">
        <v>39</v>
      </c>
      <c r="D33" s="316" t="s">
        <v>12247</v>
      </c>
      <c r="E33" s="20" t="s">
        <v>39</v>
      </c>
      <c r="F33" s="317">
        <v>18.463999999999999</v>
      </c>
      <c r="G33" s="42"/>
      <c r="H33" s="48"/>
    </row>
    <row r="34" s="2" customFormat="1" ht="16.8" customHeight="1">
      <c r="A34" s="42"/>
      <c r="B34" s="48"/>
      <c r="C34" s="316" t="s">
        <v>39</v>
      </c>
      <c r="D34" s="316" t="s">
        <v>3517</v>
      </c>
      <c r="E34" s="20" t="s">
        <v>39</v>
      </c>
      <c r="F34" s="317">
        <v>19.149999999999999</v>
      </c>
      <c r="G34" s="42"/>
      <c r="H34" s="48"/>
    </row>
    <row r="35" s="2" customFormat="1" ht="16.8" customHeight="1">
      <c r="A35" s="42"/>
      <c r="B35" s="48"/>
      <c r="C35" s="316" t="s">
        <v>39</v>
      </c>
      <c r="D35" s="316" t="s">
        <v>3519</v>
      </c>
      <c r="E35" s="20" t="s">
        <v>39</v>
      </c>
      <c r="F35" s="317">
        <v>42.609999999999999</v>
      </c>
      <c r="G35" s="42"/>
      <c r="H35" s="48"/>
    </row>
    <row r="36" s="2" customFormat="1" ht="16.8" customHeight="1">
      <c r="A36" s="42"/>
      <c r="B36" s="48"/>
      <c r="C36" s="316" t="s">
        <v>39</v>
      </c>
      <c r="D36" s="316" t="s">
        <v>3520</v>
      </c>
      <c r="E36" s="20" t="s">
        <v>39</v>
      </c>
      <c r="F36" s="317">
        <v>21.120000000000001</v>
      </c>
      <c r="G36" s="42"/>
      <c r="H36" s="48"/>
    </row>
    <row r="37" s="2" customFormat="1" ht="16.8" customHeight="1">
      <c r="A37" s="42"/>
      <c r="B37" s="48"/>
      <c r="C37" s="316" t="s">
        <v>39</v>
      </c>
      <c r="D37" s="316" t="s">
        <v>2346</v>
      </c>
      <c r="E37" s="20" t="s">
        <v>39</v>
      </c>
      <c r="F37" s="317">
        <v>56.170000000000002</v>
      </c>
      <c r="G37" s="42"/>
      <c r="H37" s="48"/>
    </row>
    <row r="38" s="2" customFormat="1" ht="16.8" customHeight="1">
      <c r="A38" s="42"/>
      <c r="B38" s="48"/>
      <c r="C38" s="316" t="s">
        <v>39</v>
      </c>
      <c r="D38" s="316" t="s">
        <v>3525</v>
      </c>
      <c r="E38" s="20" t="s">
        <v>39</v>
      </c>
      <c r="F38" s="317">
        <v>17.050000000000001</v>
      </c>
      <c r="G38" s="42"/>
      <c r="H38" s="48"/>
    </row>
    <row r="39" s="2" customFormat="1" ht="16.8" customHeight="1">
      <c r="A39" s="42"/>
      <c r="B39" s="48"/>
      <c r="C39" s="316" t="s">
        <v>39</v>
      </c>
      <c r="D39" s="316" t="s">
        <v>3526</v>
      </c>
      <c r="E39" s="20" t="s">
        <v>39</v>
      </c>
      <c r="F39" s="317">
        <v>15.01</v>
      </c>
      <c r="G39" s="42"/>
      <c r="H39" s="48"/>
    </row>
    <row r="40" s="2" customFormat="1" ht="16.8" customHeight="1">
      <c r="A40" s="42"/>
      <c r="B40" s="48"/>
      <c r="C40" s="316" t="s">
        <v>39</v>
      </c>
      <c r="D40" s="316" t="s">
        <v>3527</v>
      </c>
      <c r="E40" s="20" t="s">
        <v>39</v>
      </c>
      <c r="F40" s="317">
        <v>28.219999999999999</v>
      </c>
      <c r="G40" s="42"/>
      <c r="H40" s="48"/>
    </row>
    <row r="41" s="2" customFormat="1" ht="16.8" customHeight="1">
      <c r="A41" s="42"/>
      <c r="B41" s="48"/>
      <c r="C41" s="316" t="s">
        <v>39</v>
      </c>
      <c r="D41" s="316" t="s">
        <v>3533</v>
      </c>
      <c r="E41" s="20" t="s">
        <v>39</v>
      </c>
      <c r="F41" s="317">
        <v>109.90000000000001</v>
      </c>
      <c r="G41" s="42"/>
      <c r="H41" s="48"/>
    </row>
    <row r="42" s="2" customFormat="1" ht="16.8" customHeight="1">
      <c r="A42" s="42"/>
      <c r="B42" s="48"/>
      <c r="C42" s="316" t="s">
        <v>39</v>
      </c>
      <c r="D42" s="316" t="s">
        <v>3534</v>
      </c>
      <c r="E42" s="20" t="s">
        <v>39</v>
      </c>
      <c r="F42" s="317">
        <v>12.92</v>
      </c>
      <c r="G42" s="42"/>
      <c r="H42" s="48"/>
    </row>
    <row r="43" s="2" customFormat="1" ht="16.8" customHeight="1">
      <c r="A43" s="42"/>
      <c r="B43" s="48"/>
      <c r="C43" s="316" t="s">
        <v>39</v>
      </c>
      <c r="D43" s="316" t="s">
        <v>274</v>
      </c>
      <c r="E43" s="20" t="s">
        <v>39</v>
      </c>
      <c r="F43" s="317">
        <v>377.70400000000001</v>
      </c>
      <c r="G43" s="42"/>
      <c r="H43" s="48"/>
    </row>
    <row r="44" s="2" customFormat="1" ht="16.8" customHeight="1">
      <c r="A44" s="42"/>
      <c r="B44" s="48"/>
      <c r="C44" s="318" t="s">
        <v>12237</v>
      </c>
      <c r="D44" s="42"/>
      <c r="E44" s="42"/>
      <c r="F44" s="42"/>
      <c r="G44" s="42"/>
      <c r="H44" s="48"/>
    </row>
    <row r="45" s="2" customFormat="1" ht="16.8" customHeight="1">
      <c r="A45" s="42"/>
      <c r="B45" s="48"/>
      <c r="C45" s="316" t="s">
        <v>3269</v>
      </c>
      <c r="D45" s="316" t="s">
        <v>12238</v>
      </c>
      <c r="E45" s="20" t="s">
        <v>246</v>
      </c>
      <c r="F45" s="317">
        <v>134.68199999999999</v>
      </c>
      <c r="G45" s="42"/>
      <c r="H45" s="48"/>
    </row>
    <row r="46" s="2" customFormat="1" ht="16.8" customHeight="1">
      <c r="A46" s="42"/>
      <c r="B46" s="48"/>
      <c r="C46" s="316" t="s">
        <v>3298</v>
      </c>
      <c r="D46" s="316" t="s">
        <v>12239</v>
      </c>
      <c r="E46" s="20" t="s">
        <v>246</v>
      </c>
      <c r="F46" s="317">
        <v>134.68199999999999</v>
      </c>
      <c r="G46" s="42"/>
      <c r="H46" s="48"/>
    </row>
    <row r="47" s="2" customFormat="1" ht="16.8" customHeight="1">
      <c r="A47" s="42"/>
      <c r="B47" s="48"/>
      <c r="C47" s="316" t="s">
        <v>3310</v>
      </c>
      <c r="D47" s="316" t="s">
        <v>12240</v>
      </c>
      <c r="E47" s="20" t="s">
        <v>430</v>
      </c>
      <c r="F47" s="317">
        <v>4.3049999999999997</v>
      </c>
      <c r="G47" s="42"/>
      <c r="H47" s="48"/>
    </row>
    <row r="48" s="2" customFormat="1" ht="16.8" customHeight="1">
      <c r="A48" s="42"/>
      <c r="B48" s="48"/>
      <c r="C48" s="316" t="s">
        <v>4613</v>
      </c>
      <c r="D48" s="316" t="s">
        <v>12241</v>
      </c>
      <c r="E48" s="20" t="s">
        <v>145</v>
      </c>
      <c r="F48" s="317">
        <v>656.23000000000002</v>
      </c>
      <c r="G48" s="42"/>
      <c r="H48" s="48"/>
    </row>
    <row r="49" s="2" customFormat="1" ht="16.8" customHeight="1">
      <c r="A49" s="42"/>
      <c r="B49" s="48"/>
      <c r="C49" s="316" t="s">
        <v>4851</v>
      </c>
      <c r="D49" s="316" t="s">
        <v>12242</v>
      </c>
      <c r="E49" s="20" t="s">
        <v>145</v>
      </c>
      <c r="F49" s="317">
        <v>1358.2239999999999</v>
      </c>
      <c r="G49" s="42"/>
      <c r="H49" s="48"/>
    </row>
    <row r="50" s="2" customFormat="1" ht="16.8" customHeight="1">
      <c r="A50" s="42"/>
      <c r="B50" s="48"/>
      <c r="C50" s="316" t="s">
        <v>6651</v>
      </c>
      <c r="D50" s="316" t="s">
        <v>12248</v>
      </c>
      <c r="E50" s="20" t="s">
        <v>145</v>
      </c>
      <c r="F50" s="317">
        <v>807.92999999999995</v>
      </c>
      <c r="G50" s="42"/>
      <c r="H50" s="48"/>
    </row>
    <row r="51" s="2" customFormat="1" ht="16.8" customHeight="1">
      <c r="A51" s="42"/>
      <c r="B51" s="48"/>
      <c r="C51" s="316" t="s">
        <v>6813</v>
      </c>
      <c r="D51" s="316" t="s">
        <v>12249</v>
      </c>
      <c r="E51" s="20" t="s">
        <v>145</v>
      </c>
      <c r="F51" s="317">
        <v>983.79399999999998</v>
      </c>
      <c r="G51" s="42"/>
      <c r="H51" s="48"/>
    </row>
    <row r="52" s="2" customFormat="1" ht="16.8" customHeight="1">
      <c r="A52" s="42"/>
      <c r="B52" s="48"/>
      <c r="C52" s="312" t="s">
        <v>151</v>
      </c>
      <c r="D52" s="313" t="s">
        <v>152</v>
      </c>
      <c r="E52" s="314" t="s">
        <v>145</v>
      </c>
      <c r="F52" s="315">
        <v>83.629999999999995</v>
      </c>
      <c r="G52" s="42"/>
      <c r="H52" s="48"/>
    </row>
    <row r="53" s="2" customFormat="1" ht="16.8" customHeight="1">
      <c r="A53" s="42"/>
      <c r="B53" s="48"/>
      <c r="C53" s="316" t="s">
        <v>39</v>
      </c>
      <c r="D53" s="316" t="s">
        <v>2342</v>
      </c>
      <c r="E53" s="20" t="s">
        <v>39</v>
      </c>
      <c r="F53" s="317">
        <v>0</v>
      </c>
      <c r="G53" s="42"/>
      <c r="H53" s="48"/>
    </row>
    <row r="54" s="2" customFormat="1" ht="16.8" customHeight="1">
      <c r="A54" s="42"/>
      <c r="B54" s="48"/>
      <c r="C54" s="316" t="s">
        <v>39</v>
      </c>
      <c r="D54" s="316" t="s">
        <v>2345</v>
      </c>
      <c r="E54" s="20" t="s">
        <v>39</v>
      </c>
      <c r="F54" s="317">
        <v>13.800000000000001</v>
      </c>
      <c r="G54" s="42"/>
      <c r="H54" s="48"/>
    </row>
    <row r="55" s="2" customFormat="1" ht="16.8" customHeight="1">
      <c r="A55" s="42"/>
      <c r="B55" s="48"/>
      <c r="C55" s="316" t="s">
        <v>39</v>
      </c>
      <c r="D55" s="316" t="s">
        <v>3521</v>
      </c>
      <c r="E55" s="20" t="s">
        <v>39</v>
      </c>
      <c r="F55" s="317">
        <v>7.5</v>
      </c>
      <c r="G55" s="42"/>
      <c r="H55" s="48"/>
    </row>
    <row r="56" s="2" customFormat="1" ht="16.8" customHeight="1">
      <c r="A56" s="42"/>
      <c r="B56" s="48"/>
      <c r="C56" s="316" t="s">
        <v>39</v>
      </c>
      <c r="D56" s="316" t="s">
        <v>3522</v>
      </c>
      <c r="E56" s="20" t="s">
        <v>39</v>
      </c>
      <c r="F56" s="317">
        <v>5.7599999999999998</v>
      </c>
      <c r="G56" s="42"/>
      <c r="H56" s="48"/>
    </row>
    <row r="57" s="2" customFormat="1" ht="16.8" customHeight="1">
      <c r="A57" s="42"/>
      <c r="B57" s="48"/>
      <c r="C57" s="316" t="s">
        <v>39</v>
      </c>
      <c r="D57" s="316" t="s">
        <v>3528</v>
      </c>
      <c r="E57" s="20" t="s">
        <v>39</v>
      </c>
      <c r="F57" s="317">
        <v>1.9099999999999999</v>
      </c>
      <c r="G57" s="42"/>
      <c r="H57" s="48"/>
    </row>
    <row r="58" s="2" customFormat="1" ht="16.8" customHeight="1">
      <c r="A58" s="42"/>
      <c r="B58" s="48"/>
      <c r="C58" s="316" t="s">
        <v>39</v>
      </c>
      <c r="D58" s="316" t="s">
        <v>3529</v>
      </c>
      <c r="E58" s="20" t="s">
        <v>39</v>
      </c>
      <c r="F58" s="317">
        <v>1.6699999999999999</v>
      </c>
      <c r="G58" s="42"/>
      <c r="H58" s="48"/>
    </row>
    <row r="59" s="2" customFormat="1" ht="16.8" customHeight="1">
      <c r="A59" s="42"/>
      <c r="B59" s="48"/>
      <c r="C59" s="316" t="s">
        <v>39</v>
      </c>
      <c r="D59" s="316" t="s">
        <v>3530</v>
      </c>
      <c r="E59" s="20" t="s">
        <v>39</v>
      </c>
      <c r="F59" s="317">
        <v>5.3799999999999999</v>
      </c>
      <c r="G59" s="42"/>
      <c r="H59" s="48"/>
    </row>
    <row r="60" s="2" customFormat="1" ht="16.8" customHeight="1">
      <c r="A60" s="42"/>
      <c r="B60" s="48"/>
      <c r="C60" s="316" t="s">
        <v>39</v>
      </c>
      <c r="D60" s="316" t="s">
        <v>3531</v>
      </c>
      <c r="E60" s="20" t="s">
        <v>39</v>
      </c>
      <c r="F60" s="317">
        <v>9.5199999999999996</v>
      </c>
      <c r="G60" s="42"/>
      <c r="H60" s="48"/>
    </row>
    <row r="61" s="2" customFormat="1" ht="16.8" customHeight="1">
      <c r="A61" s="42"/>
      <c r="B61" s="48"/>
      <c r="C61" s="316" t="s">
        <v>39</v>
      </c>
      <c r="D61" s="316" t="s">
        <v>3535</v>
      </c>
      <c r="E61" s="20" t="s">
        <v>39</v>
      </c>
      <c r="F61" s="317">
        <v>4.5899999999999999</v>
      </c>
      <c r="G61" s="42"/>
      <c r="H61" s="48"/>
    </row>
    <row r="62" s="2" customFormat="1" ht="16.8" customHeight="1">
      <c r="A62" s="42"/>
      <c r="B62" s="48"/>
      <c r="C62" s="316" t="s">
        <v>39</v>
      </c>
      <c r="D62" s="316" t="s">
        <v>3536</v>
      </c>
      <c r="E62" s="20" t="s">
        <v>39</v>
      </c>
      <c r="F62" s="317">
        <v>5.3499999999999996</v>
      </c>
      <c r="G62" s="42"/>
      <c r="H62" s="48"/>
    </row>
    <row r="63" s="2" customFormat="1" ht="16.8" customHeight="1">
      <c r="A63" s="42"/>
      <c r="B63" s="48"/>
      <c r="C63" s="316" t="s">
        <v>39</v>
      </c>
      <c r="D63" s="316" t="s">
        <v>3537</v>
      </c>
      <c r="E63" s="20" t="s">
        <v>39</v>
      </c>
      <c r="F63" s="317">
        <v>6</v>
      </c>
      <c r="G63" s="42"/>
      <c r="H63" s="48"/>
    </row>
    <row r="64" s="2" customFormat="1" ht="16.8" customHeight="1">
      <c r="A64" s="42"/>
      <c r="B64" s="48"/>
      <c r="C64" s="316" t="s">
        <v>39</v>
      </c>
      <c r="D64" s="316" t="s">
        <v>3538</v>
      </c>
      <c r="E64" s="20" t="s">
        <v>39</v>
      </c>
      <c r="F64" s="317">
        <v>7.5300000000000002</v>
      </c>
      <c r="G64" s="42"/>
      <c r="H64" s="48"/>
    </row>
    <row r="65" s="2" customFormat="1" ht="16.8" customHeight="1">
      <c r="A65" s="42"/>
      <c r="B65" s="48"/>
      <c r="C65" s="316" t="s">
        <v>39</v>
      </c>
      <c r="D65" s="316" t="s">
        <v>2350</v>
      </c>
      <c r="E65" s="20" t="s">
        <v>39</v>
      </c>
      <c r="F65" s="317">
        <v>14.619999999999999</v>
      </c>
      <c r="G65" s="42"/>
      <c r="H65" s="48"/>
    </row>
    <row r="66" s="2" customFormat="1" ht="16.8" customHeight="1">
      <c r="A66" s="42"/>
      <c r="B66" s="48"/>
      <c r="C66" s="316" t="s">
        <v>39</v>
      </c>
      <c r="D66" s="316" t="s">
        <v>274</v>
      </c>
      <c r="E66" s="20" t="s">
        <v>39</v>
      </c>
      <c r="F66" s="317">
        <v>83.629999999999995</v>
      </c>
      <c r="G66" s="42"/>
      <c r="H66" s="48"/>
    </row>
    <row r="67" s="2" customFormat="1" ht="16.8" customHeight="1">
      <c r="A67" s="42"/>
      <c r="B67" s="48"/>
      <c r="C67" s="318" t="s">
        <v>12237</v>
      </c>
      <c r="D67" s="42"/>
      <c r="E67" s="42"/>
      <c r="F67" s="42"/>
      <c r="G67" s="42"/>
      <c r="H67" s="48"/>
    </row>
    <row r="68" s="2" customFormat="1" ht="16.8" customHeight="1">
      <c r="A68" s="42"/>
      <c r="B68" s="48"/>
      <c r="C68" s="316" t="s">
        <v>3269</v>
      </c>
      <c r="D68" s="316" t="s">
        <v>12238</v>
      </c>
      <c r="E68" s="20" t="s">
        <v>246</v>
      </c>
      <c r="F68" s="317">
        <v>134.68199999999999</v>
      </c>
      <c r="G68" s="42"/>
      <c r="H68" s="48"/>
    </row>
    <row r="69" s="2" customFormat="1" ht="16.8" customHeight="1">
      <c r="A69" s="42"/>
      <c r="B69" s="48"/>
      <c r="C69" s="316" t="s">
        <v>3298</v>
      </c>
      <c r="D69" s="316" t="s">
        <v>12239</v>
      </c>
      <c r="E69" s="20" t="s">
        <v>246</v>
      </c>
      <c r="F69" s="317">
        <v>134.68199999999999</v>
      </c>
      <c r="G69" s="42"/>
      <c r="H69" s="48"/>
    </row>
    <row r="70" s="2" customFormat="1" ht="16.8" customHeight="1">
      <c r="A70" s="42"/>
      <c r="B70" s="48"/>
      <c r="C70" s="316" t="s">
        <v>3310</v>
      </c>
      <c r="D70" s="316" t="s">
        <v>12240</v>
      </c>
      <c r="E70" s="20" t="s">
        <v>430</v>
      </c>
      <c r="F70" s="317">
        <v>4.3049999999999997</v>
      </c>
      <c r="G70" s="42"/>
      <c r="H70" s="48"/>
    </row>
    <row r="71" s="2" customFormat="1" ht="16.8" customHeight="1">
      <c r="A71" s="42"/>
      <c r="B71" s="48"/>
      <c r="C71" s="316" t="s">
        <v>4613</v>
      </c>
      <c r="D71" s="316" t="s">
        <v>12241</v>
      </c>
      <c r="E71" s="20" t="s">
        <v>145</v>
      </c>
      <c r="F71" s="317">
        <v>656.23000000000002</v>
      </c>
      <c r="G71" s="42"/>
      <c r="H71" s="48"/>
    </row>
    <row r="72" s="2" customFormat="1" ht="16.8" customHeight="1">
      <c r="A72" s="42"/>
      <c r="B72" s="48"/>
      <c r="C72" s="316" t="s">
        <v>4851</v>
      </c>
      <c r="D72" s="316" t="s">
        <v>12242</v>
      </c>
      <c r="E72" s="20" t="s">
        <v>145</v>
      </c>
      <c r="F72" s="317">
        <v>1358.2239999999999</v>
      </c>
      <c r="G72" s="42"/>
      <c r="H72" s="48"/>
    </row>
    <row r="73" s="2" customFormat="1" ht="16.8" customHeight="1">
      <c r="A73" s="42"/>
      <c r="B73" s="48"/>
      <c r="C73" s="316" t="s">
        <v>6651</v>
      </c>
      <c r="D73" s="316" t="s">
        <v>12248</v>
      </c>
      <c r="E73" s="20" t="s">
        <v>145</v>
      </c>
      <c r="F73" s="317">
        <v>807.92999999999995</v>
      </c>
      <c r="G73" s="42"/>
      <c r="H73" s="48"/>
    </row>
    <row r="74" s="2" customFormat="1" ht="16.8" customHeight="1">
      <c r="A74" s="42"/>
      <c r="B74" s="48"/>
      <c r="C74" s="316" t="s">
        <v>6813</v>
      </c>
      <c r="D74" s="316" t="s">
        <v>12249</v>
      </c>
      <c r="E74" s="20" t="s">
        <v>145</v>
      </c>
      <c r="F74" s="317">
        <v>983.79399999999998</v>
      </c>
      <c r="G74" s="42"/>
      <c r="H74" s="48"/>
    </row>
    <row r="75" s="2" customFormat="1" ht="16.8" customHeight="1">
      <c r="A75" s="42"/>
      <c r="B75" s="48"/>
      <c r="C75" s="316" t="s">
        <v>6844</v>
      </c>
      <c r="D75" s="316" t="s">
        <v>12250</v>
      </c>
      <c r="E75" s="20" t="s">
        <v>145</v>
      </c>
      <c r="F75" s="317">
        <v>179.93000000000001</v>
      </c>
      <c r="G75" s="42"/>
      <c r="H75" s="48"/>
    </row>
    <row r="76" s="2" customFormat="1" ht="16.8" customHeight="1">
      <c r="A76" s="42"/>
      <c r="B76" s="48"/>
      <c r="C76" s="312" t="s">
        <v>154</v>
      </c>
      <c r="D76" s="313" t="s">
        <v>155</v>
      </c>
      <c r="E76" s="314" t="s">
        <v>145</v>
      </c>
      <c r="F76" s="315">
        <v>29.696000000000002</v>
      </c>
      <c r="G76" s="42"/>
      <c r="H76" s="48"/>
    </row>
    <row r="77" s="2" customFormat="1" ht="16.8" customHeight="1">
      <c r="A77" s="42"/>
      <c r="B77" s="48"/>
      <c r="C77" s="316" t="s">
        <v>39</v>
      </c>
      <c r="D77" s="316" t="s">
        <v>2342</v>
      </c>
      <c r="E77" s="20" t="s">
        <v>39</v>
      </c>
      <c r="F77" s="317">
        <v>0</v>
      </c>
      <c r="G77" s="42"/>
      <c r="H77" s="48"/>
    </row>
    <row r="78" s="2" customFormat="1" ht="16.8" customHeight="1">
      <c r="A78" s="42"/>
      <c r="B78" s="48"/>
      <c r="C78" s="316" t="s">
        <v>39</v>
      </c>
      <c r="D78" s="316" t="s">
        <v>12251</v>
      </c>
      <c r="E78" s="20" t="s">
        <v>39</v>
      </c>
      <c r="F78" s="317">
        <v>9.2159999999999993</v>
      </c>
      <c r="G78" s="42"/>
      <c r="H78" s="48"/>
    </row>
    <row r="79" s="2" customFormat="1" ht="16.8" customHeight="1">
      <c r="A79" s="42"/>
      <c r="B79" s="48"/>
      <c r="C79" s="316" t="s">
        <v>39</v>
      </c>
      <c r="D79" s="316" t="s">
        <v>12252</v>
      </c>
      <c r="E79" s="20" t="s">
        <v>39</v>
      </c>
      <c r="F79" s="317">
        <v>20.48</v>
      </c>
      <c r="G79" s="42"/>
      <c r="H79" s="48"/>
    </row>
    <row r="80" s="2" customFormat="1" ht="16.8" customHeight="1">
      <c r="A80" s="42"/>
      <c r="B80" s="48"/>
      <c r="C80" s="316" t="s">
        <v>39</v>
      </c>
      <c r="D80" s="316" t="s">
        <v>274</v>
      </c>
      <c r="E80" s="20" t="s">
        <v>39</v>
      </c>
      <c r="F80" s="317">
        <v>29.696000000000002</v>
      </c>
      <c r="G80" s="42"/>
      <c r="H80" s="48"/>
    </row>
    <row r="81" s="2" customFormat="1" ht="16.8" customHeight="1">
      <c r="A81" s="42"/>
      <c r="B81" s="48"/>
      <c r="C81" s="318" t="s">
        <v>12237</v>
      </c>
      <c r="D81" s="42"/>
      <c r="E81" s="42"/>
      <c r="F81" s="42"/>
      <c r="G81" s="42"/>
      <c r="H81" s="48"/>
    </row>
    <row r="82" s="2" customFormat="1" ht="16.8" customHeight="1">
      <c r="A82" s="42"/>
      <c r="B82" s="48"/>
      <c r="C82" s="316" t="s">
        <v>3269</v>
      </c>
      <c r="D82" s="316" t="s">
        <v>12238</v>
      </c>
      <c r="E82" s="20" t="s">
        <v>246</v>
      </c>
      <c r="F82" s="317">
        <v>134.68199999999999</v>
      </c>
      <c r="G82" s="42"/>
      <c r="H82" s="48"/>
    </row>
    <row r="83" s="2" customFormat="1" ht="16.8" customHeight="1">
      <c r="A83" s="42"/>
      <c r="B83" s="48"/>
      <c r="C83" s="316" t="s">
        <v>3298</v>
      </c>
      <c r="D83" s="316" t="s">
        <v>12239</v>
      </c>
      <c r="E83" s="20" t="s">
        <v>246</v>
      </c>
      <c r="F83" s="317">
        <v>134.68199999999999</v>
      </c>
      <c r="G83" s="42"/>
      <c r="H83" s="48"/>
    </row>
    <row r="84" s="2" customFormat="1" ht="16.8" customHeight="1">
      <c r="A84" s="42"/>
      <c r="B84" s="48"/>
      <c r="C84" s="316" t="s">
        <v>3337</v>
      </c>
      <c r="D84" s="316" t="s">
        <v>12253</v>
      </c>
      <c r="E84" s="20" t="s">
        <v>145</v>
      </c>
      <c r="F84" s="317">
        <v>32.695999999999998</v>
      </c>
      <c r="G84" s="42"/>
      <c r="H84" s="48"/>
    </row>
    <row r="85" s="2" customFormat="1" ht="16.8" customHeight="1">
      <c r="A85" s="42"/>
      <c r="B85" s="48"/>
      <c r="C85" s="316" t="s">
        <v>4613</v>
      </c>
      <c r="D85" s="316" t="s">
        <v>12241</v>
      </c>
      <c r="E85" s="20" t="s">
        <v>145</v>
      </c>
      <c r="F85" s="317">
        <v>656.23000000000002</v>
      </c>
      <c r="G85" s="42"/>
      <c r="H85" s="48"/>
    </row>
    <row r="86" s="2" customFormat="1" ht="16.8" customHeight="1">
      <c r="A86" s="42"/>
      <c r="B86" s="48"/>
      <c r="C86" s="316" t="s">
        <v>6651</v>
      </c>
      <c r="D86" s="316" t="s">
        <v>12248</v>
      </c>
      <c r="E86" s="20" t="s">
        <v>145</v>
      </c>
      <c r="F86" s="317">
        <v>807.92999999999995</v>
      </c>
      <c r="G86" s="42"/>
      <c r="H86" s="48"/>
    </row>
    <row r="87" s="2" customFormat="1" ht="16.8" customHeight="1">
      <c r="A87" s="42"/>
      <c r="B87" s="48"/>
      <c r="C87" s="312" t="s">
        <v>157</v>
      </c>
      <c r="D87" s="313" t="s">
        <v>158</v>
      </c>
      <c r="E87" s="314" t="s">
        <v>145</v>
      </c>
      <c r="F87" s="315">
        <v>3</v>
      </c>
      <c r="G87" s="42"/>
      <c r="H87" s="48"/>
    </row>
    <row r="88" s="2" customFormat="1" ht="16.8" customHeight="1">
      <c r="A88" s="42"/>
      <c r="B88" s="48"/>
      <c r="C88" s="316" t="s">
        <v>39</v>
      </c>
      <c r="D88" s="316" t="s">
        <v>2342</v>
      </c>
      <c r="E88" s="20" t="s">
        <v>39</v>
      </c>
      <c r="F88" s="317">
        <v>0</v>
      </c>
      <c r="G88" s="42"/>
      <c r="H88" s="48"/>
    </row>
    <row r="89" s="2" customFormat="1" ht="16.8" customHeight="1">
      <c r="A89" s="42"/>
      <c r="B89" s="48"/>
      <c r="C89" s="316" t="s">
        <v>39</v>
      </c>
      <c r="D89" s="316" t="s">
        <v>12254</v>
      </c>
      <c r="E89" s="20" t="s">
        <v>39</v>
      </c>
      <c r="F89" s="317">
        <v>3</v>
      </c>
      <c r="G89" s="42"/>
      <c r="H89" s="48"/>
    </row>
    <row r="90" s="2" customFormat="1" ht="16.8" customHeight="1">
      <c r="A90" s="42"/>
      <c r="B90" s="48"/>
      <c r="C90" s="318" t="s">
        <v>12237</v>
      </c>
      <c r="D90" s="42"/>
      <c r="E90" s="42"/>
      <c r="F90" s="42"/>
      <c r="G90" s="42"/>
      <c r="H90" s="48"/>
    </row>
    <row r="91" s="2" customFormat="1" ht="16.8" customHeight="1">
      <c r="A91" s="42"/>
      <c r="B91" s="48"/>
      <c r="C91" s="316" t="s">
        <v>3269</v>
      </c>
      <c r="D91" s="316" t="s">
        <v>12238</v>
      </c>
      <c r="E91" s="20" t="s">
        <v>246</v>
      </c>
      <c r="F91" s="317">
        <v>134.68199999999999</v>
      </c>
      <c r="G91" s="42"/>
      <c r="H91" s="48"/>
    </row>
    <row r="92" s="2" customFormat="1" ht="16.8" customHeight="1">
      <c r="A92" s="42"/>
      <c r="B92" s="48"/>
      <c r="C92" s="316" t="s">
        <v>3298</v>
      </c>
      <c r="D92" s="316" t="s">
        <v>12239</v>
      </c>
      <c r="E92" s="20" t="s">
        <v>246</v>
      </c>
      <c r="F92" s="317">
        <v>134.68199999999999</v>
      </c>
      <c r="G92" s="42"/>
      <c r="H92" s="48"/>
    </row>
    <row r="93" s="2" customFormat="1" ht="16.8" customHeight="1">
      <c r="A93" s="42"/>
      <c r="B93" s="48"/>
      <c r="C93" s="316" t="s">
        <v>3337</v>
      </c>
      <c r="D93" s="316" t="s">
        <v>12253</v>
      </c>
      <c r="E93" s="20" t="s">
        <v>145</v>
      </c>
      <c r="F93" s="317">
        <v>32.695999999999998</v>
      </c>
      <c r="G93" s="42"/>
      <c r="H93" s="48"/>
    </row>
    <row r="94" s="2" customFormat="1" ht="16.8" customHeight="1">
      <c r="A94" s="42"/>
      <c r="B94" s="48"/>
      <c r="C94" s="316" t="s">
        <v>4613</v>
      </c>
      <c r="D94" s="316" t="s">
        <v>12241</v>
      </c>
      <c r="E94" s="20" t="s">
        <v>145</v>
      </c>
      <c r="F94" s="317">
        <v>656.23000000000002</v>
      </c>
      <c r="G94" s="42"/>
      <c r="H94" s="48"/>
    </row>
    <row r="95" s="2" customFormat="1" ht="16.8" customHeight="1">
      <c r="A95" s="42"/>
      <c r="B95" s="48"/>
      <c r="C95" s="312" t="s">
        <v>159</v>
      </c>
      <c r="D95" s="313" t="s">
        <v>160</v>
      </c>
      <c r="E95" s="314" t="s">
        <v>145</v>
      </c>
      <c r="F95" s="315">
        <v>60.700000000000003</v>
      </c>
      <c r="G95" s="42"/>
      <c r="H95" s="48"/>
    </row>
    <row r="96" s="2" customFormat="1" ht="16.8" customHeight="1">
      <c r="A96" s="42"/>
      <c r="B96" s="48"/>
      <c r="C96" s="316" t="s">
        <v>39</v>
      </c>
      <c r="D96" s="316" t="s">
        <v>2342</v>
      </c>
      <c r="E96" s="20" t="s">
        <v>39</v>
      </c>
      <c r="F96" s="317">
        <v>0</v>
      </c>
      <c r="G96" s="42"/>
      <c r="H96" s="48"/>
    </row>
    <row r="97" s="2" customFormat="1" ht="16.8" customHeight="1">
      <c r="A97" s="42"/>
      <c r="B97" s="48"/>
      <c r="C97" s="316" t="s">
        <v>39</v>
      </c>
      <c r="D97" s="316" t="s">
        <v>2351</v>
      </c>
      <c r="E97" s="20" t="s">
        <v>39</v>
      </c>
      <c r="F97" s="317">
        <v>60.700000000000003</v>
      </c>
      <c r="G97" s="42"/>
      <c r="H97" s="48"/>
    </row>
    <row r="98" s="2" customFormat="1" ht="16.8" customHeight="1">
      <c r="A98" s="42"/>
      <c r="B98" s="48"/>
      <c r="C98" s="318" t="s">
        <v>12237</v>
      </c>
      <c r="D98" s="42"/>
      <c r="E98" s="42"/>
      <c r="F98" s="42"/>
      <c r="G98" s="42"/>
      <c r="H98" s="48"/>
    </row>
    <row r="99" s="2" customFormat="1" ht="16.8" customHeight="1">
      <c r="A99" s="42"/>
      <c r="B99" s="48"/>
      <c r="C99" s="316" t="s">
        <v>3269</v>
      </c>
      <c r="D99" s="316" t="s">
        <v>12238</v>
      </c>
      <c r="E99" s="20" t="s">
        <v>246</v>
      </c>
      <c r="F99" s="317">
        <v>134.68199999999999</v>
      </c>
      <c r="G99" s="42"/>
      <c r="H99" s="48"/>
    </row>
    <row r="100" s="2" customFormat="1" ht="16.8" customHeight="1">
      <c r="A100" s="42"/>
      <c r="B100" s="48"/>
      <c r="C100" s="316" t="s">
        <v>3298</v>
      </c>
      <c r="D100" s="316" t="s">
        <v>12239</v>
      </c>
      <c r="E100" s="20" t="s">
        <v>246</v>
      </c>
      <c r="F100" s="317">
        <v>134.68199999999999</v>
      </c>
      <c r="G100" s="42"/>
      <c r="H100" s="48"/>
    </row>
    <row r="101" s="2" customFormat="1" ht="16.8" customHeight="1">
      <c r="A101" s="42"/>
      <c r="B101" s="48"/>
      <c r="C101" s="316" t="s">
        <v>3310</v>
      </c>
      <c r="D101" s="316" t="s">
        <v>12240</v>
      </c>
      <c r="E101" s="20" t="s">
        <v>430</v>
      </c>
      <c r="F101" s="317">
        <v>4.3049999999999997</v>
      </c>
      <c r="G101" s="42"/>
      <c r="H101" s="48"/>
    </row>
    <row r="102" s="2" customFormat="1" ht="16.8" customHeight="1">
      <c r="A102" s="42"/>
      <c r="B102" s="48"/>
      <c r="C102" s="316" t="s">
        <v>4613</v>
      </c>
      <c r="D102" s="316" t="s">
        <v>12241</v>
      </c>
      <c r="E102" s="20" t="s">
        <v>145</v>
      </c>
      <c r="F102" s="317">
        <v>60.700000000000003</v>
      </c>
      <c r="G102" s="42"/>
      <c r="H102" s="48"/>
    </row>
    <row r="103" s="2" customFormat="1" ht="16.8" customHeight="1">
      <c r="A103" s="42"/>
      <c r="B103" s="48"/>
      <c r="C103" s="316" t="s">
        <v>4851</v>
      </c>
      <c r="D103" s="316" t="s">
        <v>12242</v>
      </c>
      <c r="E103" s="20" t="s">
        <v>145</v>
      </c>
      <c r="F103" s="317">
        <v>1358.2239999999999</v>
      </c>
      <c r="G103" s="42"/>
      <c r="H103" s="48"/>
    </row>
    <row r="104" s="2" customFormat="1" ht="16.8" customHeight="1">
      <c r="A104" s="42"/>
      <c r="B104" s="48"/>
      <c r="C104" s="316" t="s">
        <v>7093</v>
      </c>
      <c r="D104" s="316" t="s">
        <v>12255</v>
      </c>
      <c r="E104" s="20" t="s">
        <v>145</v>
      </c>
      <c r="F104" s="317">
        <v>128.46000000000001</v>
      </c>
      <c r="G104" s="42"/>
      <c r="H104" s="48"/>
    </row>
    <row r="105" s="2" customFormat="1" ht="16.8" customHeight="1">
      <c r="A105" s="42"/>
      <c r="B105" s="48"/>
      <c r="C105" s="312" t="s">
        <v>163</v>
      </c>
      <c r="D105" s="313" t="s">
        <v>164</v>
      </c>
      <c r="E105" s="314" t="s">
        <v>145</v>
      </c>
      <c r="F105" s="315">
        <v>60.630000000000003</v>
      </c>
      <c r="G105" s="42"/>
      <c r="H105" s="48"/>
    </row>
    <row r="106" s="2" customFormat="1" ht="16.8" customHeight="1">
      <c r="A106" s="42"/>
      <c r="B106" s="48"/>
      <c r="C106" s="316" t="s">
        <v>39</v>
      </c>
      <c r="D106" s="316" t="s">
        <v>2342</v>
      </c>
      <c r="E106" s="20" t="s">
        <v>39</v>
      </c>
      <c r="F106" s="317">
        <v>0</v>
      </c>
      <c r="G106" s="42"/>
      <c r="H106" s="48"/>
    </row>
    <row r="107" s="2" customFormat="1" ht="16.8" customHeight="1">
      <c r="A107" s="42"/>
      <c r="B107" s="48"/>
      <c r="C107" s="316" t="s">
        <v>39</v>
      </c>
      <c r="D107" s="316" t="s">
        <v>3516</v>
      </c>
      <c r="E107" s="20" t="s">
        <v>39</v>
      </c>
      <c r="F107" s="317">
        <v>60.630000000000003</v>
      </c>
      <c r="G107" s="42"/>
      <c r="H107" s="48"/>
    </row>
    <row r="108" s="2" customFormat="1" ht="16.8" customHeight="1">
      <c r="A108" s="42"/>
      <c r="B108" s="48"/>
      <c r="C108" s="318" t="s">
        <v>12237</v>
      </c>
      <c r="D108" s="42"/>
      <c r="E108" s="42"/>
      <c r="F108" s="42"/>
      <c r="G108" s="42"/>
      <c r="H108" s="48"/>
    </row>
    <row r="109" s="2" customFormat="1" ht="16.8" customHeight="1">
      <c r="A109" s="42"/>
      <c r="B109" s="48"/>
      <c r="C109" s="316" t="s">
        <v>3285</v>
      </c>
      <c r="D109" s="316" t="s">
        <v>12256</v>
      </c>
      <c r="E109" s="20" t="s">
        <v>246</v>
      </c>
      <c r="F109" s="317">
        <v>6.0629999999999997</v>
      </c>
      <c r="G109" s="42"/>
      <c r="H109" s="48"/>
    </row>
    <row r="110" s="2" customFormat="1" ht="16.8" customHeight="1">
      <c r="A110" s="42"/>
      <c r="B110" s="48"/>
      <c r="C110" s="316" t="s">
        <v>3305</v>
      </c>
      <c r="D110" s="316" t="s">
        <v>12257</v>
      </c>
      <c r="E110" s="20" t="s">
        <v>246</v>
      </c>
      <c r="F110" s="317">
        <v>6.0629999999999997</v>
      </c>
      <c r="G110" s="42"/>
      <c r="H110" s="48"/>
    </row>
    <row r="111" s="2" customFormat="1" ht="16.8" customHeight="1">
      <c r="A111" s="42"/>
      <c r="B111" s="48"/>
      <c r="C111" s="316" t="s">
        <v>3310</v>
      </c>
      <c r="D111" s="316" t="s">
        <v>12240</v>
      </c>
      <c r="E111" s="20" t="s">
        <v>430</v>
      </c>
      <c r="F111" s="317">
        <v>4.3049999999999997</v>
      </c>
      <c r="G111" s="42"/>
      <c r="H111" s="48"/>
    </row>
    <row r="112" s="2" customFormat="1" ht="16.8" customHeight="1">
      <c r="A112" s="42"/>
      <c r="B112" s="48"/>
      <c r="C112" s="316" t="s">
        <v>7167</v>
      </c>
      <c r="D112" s="316" t="s">
        <v>12258</v>
      </c>
      <c r="E112" s="20" t="s">
        <v>145</v>
      </c>
      <c r="F112" s="317">
        <v>60.630000000000003</v>
      </c>
      <c r="G112" s="42"/>
      <c r="H112" s="48"/>
    </row>
    <row r="113" s="2" customFormat="1" ht="16.8" customHeight="1">
      <c r="A113" s="42"/>
      <c r="B113" s="48"/>
      <c r="C113" s="312" t="s">
        <v>167</v>
      </c>
      <c r="D113" s="313" t="s">
        <v>168</v>
      </c>
      <c r="E113" s="314" t="s">
        <v>145</v>
      </c>
      <c r="F113" s="315">
        <v>296.37</v>
      </c>
      <c r="G113" s="42"/>
      <c r="H113" s="48"/>
    </row>
    <row r="114" s="2" customFormat="1" ht="16.8" customHeight="1">
      <c r="A114" s="42"/>
      <c r="B114" s="48"/>
      <c r="C114" s="316" t="s">
        <v>39</v>
      </c>
      <c r="D114" s="316" t="s">
        <v>2342</v>
      </c>
      <c r="E114" s="20" t="s">
        <v>39</v>
      </c>
      <c r="F114" s="317">
        <v>0</v>
      </c>
      <c r="G114" s="42"/>
      <c r="H114" s="48"/>
    </row>
    <row r="115" s="2" customFormat="1" ht="16.8" customHeight="1">
      <c r="A115" s="42"/>
      <c r="B115" s="48"/>
      <c r="C115" s="316" t="s">
        <v>39</v>
      </c>
      <c r="D115" s="316" t="s">
        <v>2354</v>
      </c>
      <c r="E115" s="20" t="s">
        <v>39</v>
      </c>
      <c r="F115" s="317">
        <v>21.199999999999999</v>
      </c>
      <c r="G115" s="42"/>
      <c r="H115" s="48"/>
    </row>
    <row r="116" s="2" customFormat="1" ht="16.8" customHeight="1">
      <c r="A116" s="42"/>
      <c r="B116" s="48"/>
      <c r="C116" s="316" t="s">
        <v>39</v>
      </c>
      <c r="D116" s="316" t="s">
        <v>2356</v>
      </c>
      <c r="E116" s="20" t="s">
        <v>39</v>
      </c>
      <c r="F116" s="317">
        <v>34.090000000000003</v>
      </c>
      <c r="G116" s="42"/>
      <c r="H116" s="48"/>
    </row>
    <row r="117" s="2" customFormat="1" ht="16.8" customHeight="1">
      <c r="A117" s="42"/>
      <c r="B117" s="48"/>
      <c r="C117" s="316" t="s">
        <v>39</v>
      </c>
      <c r="D117" s="316" t="s">
        <v>2358</v>
      </c>
      <c r="E117" s="20" t="s">
        <v>39</v>
      </c>
      <c r="F117" s="317">
        <v>49.850000000000001</v>
      </c>
      <c r="G117" s="42"/>
      <c r="H117" s="48"/>
    </row>
    <row r="118" s="2" customFormat="1" ht="16.8" customHeight="1">
      <c r="A118" s="42"/>
      <c r="B118" s="48"/>
      <c r="C118" s="316" t="s">
        <v>39</v>
      </c>
      <c r="D118" s="316" t="s">
        <v>3549</v>
      </c>
      <c r="E118" s="20" t="s">
        <v>39</v>
      </c>
      <c r="F118" s="317">
        <v>33.090000000000003</v>
      </c>
      <c r="G118" s="42"/>
      <c r="H118" s="48"/>
    </row>
    <row r="119" s="2" customFormat="1" ht="16.8" customHeight="1">
      <c r="A119" s="42"/>
      <c r="B119" s="48"/>
      <c r="C119" s="316" t="s">
        <v>39</v>
      </c>
      <c r="D119" s="316" t="s">
        <v>3550</v>
      </c>
      <c r="E119" s="20" t="s">
        <v>39</v>
      </c>
      <c r="F119" s="317">
        <v>36.649999999999999</v>
      </c>
      <c r="G119" s="42"/>
      <c r="H119" s="48"/>
    </row>
    <row r="120" s="2" customFormat="1" ht="16.8" customHeight="1">
      <c r="A120" s="42"/>
      <c r="B120" s="48"/>
      <c r="C120" s="316" t="s">
        <v>39</v>
      </c>
      <c r="D120" s="316" t="s">
        <v>2359</v>
      </c>
      <c r="E120" s="20" t="s">
        <v>39</v>
      </c>
      <c r="F120" s="317">
        <v>32.950000000000003</v>
      </c>
      <c r="G120" s="42"/>
      <c r="H120" s="48"/>
    </row>
    <row r="121" s="2" customFormat="1" ht="16.8" customHeight="1">
      <c r="A121" s="42"/>
      <c r="B121" s="48"/>
      <c r="C121" s="316" t="s">
        <v>39</v>
      </c>
      <c r="D121" s="316" t="s">
        <v>2362</v>
      </c>
      <c r="E121" s="20" t="s">
        <v>39</v>
      </c>
      <c r="F121" s="317">
        <v>32.75</v>
      </c>
      <c r="G121" s="42"/>
      <c r="H121" s="48"/>
    </row>
    <row r="122" s="2" customFormat="1" ht="16.8" customHeight="1">
      <c r="A122" s="42"/>
      <c r="B122" s="48"/>
      <c r="C122" s="316" t="s">
        <v>39</v>
      </c>
      <c r="D122" s="316" t="s">
        <v>2363</v>
      </c>
      <c r="E122" s="20" t="s">
        <v>39</v>
      </c>
      <c r="F122" s="317">
        <v>55.789999999999999</v>
      </c>
      <c r="G122" s="42"/>
      <c r="H122" s="48"/>
    </row>
    <row r="123" s="2" customFormat="1" ht="16.8" customHeight="1">
      <c r="A123" s="42"/>
      <c r="B123" s="48"/>
      <c r="C123" s="316" t="s">
        <v>39</v>
      </c>
      <c r="D123" s="316" t="s">
        <v>274</v>
      </c>
      <c r="E123" s="20" t="s">
        <v>39</v>
      </c>
      <c r="F123" s="317">
        <v>296.37</v>
      </c>
      <c r="G123" s="42"/>
      <c r="H123" s="48"/>
    </row>
    <row r="124" s="2" customFormat="1" ht="16.8" customHeight="1">
      <c r="A124" s="42"/>
      <c r="B124" s="48"/>
      <c r="C124" s="318" t="s">
        <v>12237</v>
      </c>
      <c r="D124" s="42"/>
      <c r="E124" s="42"/>
      <c r="F124" s="42"/>
      <c r="G124" s="42"/>
      <c r="H124" s="48"/>
    </row>
    <row r="125" s="2" customFormat="1" ht="16.8" customHeight="1">
      <c r="A125" s="42"/>
      <c r="B125" s="48"/>
      <c r="C125" s="316" t="s">
        <v>3269</v>
      </c>
      <c r="D125" s="316" t="s">
        <v>12238</v>
      </c>
      <c r="E125" s="20" t="s">
        <v>246</v>
      </c>
      <c r="F125" s="317">
        <v>134.68199999999999</v>
      </c>
      <c r="G125" s="42"/>
      <c r="H125" s="48"/>
    </row>
    <row r="126" s="2" customFormat="1" ht="16.8" customHeight="1">
      <c r="A126" s="42"/>
      <c r="B126" s="48"/>
      <c r="C126" s="316" t="s">
        <v>3298</v>
      </c>
      <c r="D126" s="316" t="s">
        <v>12239</v>
      </c>
      <c r="E126" s="20" t="s">
        <v>246</v>
      </c>
      <c r="F126" s="317">
        <v>134.68199999999999</v>
      </c>
      <c r="G126" s="42"/>
      <c r="H126" s="48"/>
    </row>
    <row r="127" s="2" customFormat="1" ht="16.8" customHeight="1">
      <c r="A127" s="42"/>
      <c r="B127" s="48"/>
      <c r="C127" s="316" t="s">
        <v>3310</v>
      </c>
      <c r="D127" s="316" t="s">
        <v>12240</v>
      </c>
      <c r="E127" s="20" t="s">
        <v>430</v>
      </c>
      <c r="F127" s="317">
        <v>4.3049999999999997</v>
      </c>
      <c r="G127" s="42"/>
      <c r="H127" s="48"/>
    </row>
    <row r="128" s="2" customFormat="1" ht="16.8" customHeight="1">
      <c r="A128" s="42"/>
      <c r="B128" s="48"/>
      <c r="C128" s="316" t="s">
        <v>4613</v>
      </c>
      <c r="D128" s="316" t="s">
        <v>12241</v>
      </c>
      <c r="E128" s="20" t="s">
        <v>145</v>
      </c>
      <c r="F128" s="317">
        <v>673.99000000000001</v>
      </c>
      <c r="G128" s="42"/>
      <c r="H128" s="48"/>
    </row>
    <row r="129" s="2" customFormat="1" ht="16.8" customHeight="1">
      <c r="A129" s="42"/>
      <c r="B129" s="48"/>
      <c r="C129" s="316" t="s">
        <v>4851</v>
      </c>
      <c r="D129" s="316" t="s">
        <v>12242</v>
      </c>
      <c r="E129" s="20" t="s">
        <v>145</v>
      </c>
      <c r="F129" s="317">
        <v>1358.2239999999999</v>
      </c>
      <c r="G129" s="42"/>
      <c r="H129" s="48"/>
    </row>
    <row r="130" s="2" customFormat="1" ht="16.8" customHeight="1">
      <c r="A130" s="42"/>
      <c r="B130" s="48"/>
      <c r="C130" s="316" t="s">
        <v>7022</v>
      </c>
      <c r="D130" s="316" t="s">
        <v>12243</v>
      </c>
      <c r="E130" s="20" t="s">
        <v>145</v>
      </c>
      <c r="F130" s="317">
        <v>458.56999999999999</v>
      </c>
      <c r="G130" s="42"/>
      <c r="H130" s="48"/>
    </row>
    <row r="131" s="2" customFormat="1" ht="16.8" customHeight="1">
      <c r="A131" s="42"/>
      <c r="B131" s="48"/>
      <c r="C131" s="316" t="s">
        <v>7039</v>
      </c>
      <c r="D131" s="316" t="s">
        <v>12244</v>
      </c>
      <c r="E131" s="20" t="s">
        <v>145</v>
      </c>
      <c r="F131" s="317">
        <v>560.99000000000001</v>
      </c>
      <c r="G131" s="42"/>
      <c r="H131" s="48"/>
    </row>
    <row r="132" s="2" customFormat="1" ht="16.8" customHeight="1">
      <c r="A132" s="42"/>
      <c r="B132" s="48"/>
      <c r="C132" s="316" t="s">
        <v>7053</v>
      </c>
      <c r="D132" s="316" t="s">
        <v>12245</v>
      </c>
      <c r="E132" s="20" t="s">
        <v>145</v>
      </c>
      <c r="F132" s="317">
        <v>458.56999999999999</v>
      </c>
      <c r="G132" s="42"/>
      <c r="H132" s="48"/>
    </row>
    <row r="133" s="2" customFormat="1" ht="16.8" customHeight="1">
      <c r="A133" s="42"/>
      <c r="B133" s="48"/>
      <c r="C133" s="316" t="s">
        <v>7078</v>
      </c>
      <c r="D133" s="316" t="s">
        <v>12246</v>
      </c>
      <c r="E133" s="20" t="s">
        <v>145</v>
      </c>
      <c r="F133" s="317">
        <v>560.99000000000001</v>
      </c>
      <c r="G133" s="42"/>
      <c r="H133" s="48"/>
    </row>
    <row r="134" s="2" customFormat="1" ht="16.8" customHeight="1">
      <c r="A134" s="42"/>
      <c r="B134" s="48"/>
      <c r="C134" s="312" t="s">
        <v>171</v>
      </c>
      <c r="D134" s="313" t="s">
        <v>172</v>
      </c>
      <c r="E134" s="314" t="s">
        <v>145</v>
      </c>
      <c r="F134" s="315">
        <v>225.06999999999999</v>
      </c>
      <c r="G134" s="42"/>
      <c r="H134" s="48"/>
    </row>
    <row r="135" s="2" customFormat="1" ht="16.8" customHeight="1">
      <c r="A135" s="42"/>
      <c r="B135" s="48"/>
      <c r="C135" s="316" t="s">
        <v>39</v>
      </c>
      <c r="D135" s="316" t="s">
        <v>2342</v>
      </c>
      <c r="E135" s="20" t="s">
        <v>39</v>
      </c>
      <c r="F135" s="317">
        <v>0</v>
      </c>
      <c r="G135" s="42"/>
      <c r="H135" s="48"/>
    </row>
    <row r="136" s="2" customFormat="1" ht="16.8" customHeight="1">
      <c r="A136" s="42"/>
      <c r="B136" s="48"/>
      <c r="C136" s="316" t="s">
        <v>39</v>
      </c>
      <c r="D136" s="316" t="s">
        <v>3540</v>
      </c>
      <c r="E136" s="20" t="s">
        <v>39</v>
      </c>
      <c r="F136" s="317">
        <v>48.530000000000001</v>
      </c>
      <c r="G136" s="42"/>
      <c r="H136" s="48"/>
    </row>
    <row r="137" s="2" customFormat="1" ht="16.8" customHeight="1">
      <c r="A137" s="42"/>
      <c r="B137" s="48"/>
      <c r="C137" s="316" t="s">
        <v>39</v>
      </c>
      <c r="D137" s="316" t="s">
        <v>2355</v>
      </c>
      <c r="E137" s="20" t="s">
        <v>39</v>
      </c>
      <c r="F137" s="317">
        <v>56.229999999999997</v>
      </c>
      <c r="G137" s="42"/>
      <c r="H137" s="48"/>
    </row>
    <row r="138" s="2" customFormat="1" ht="16.8" customHeight="1">
      <c r="A138" s="42"/>
      <c r="B138" s="48"/>
      <c r="C138" s="316" t="s">
        <v>39</v>
      </c>
      <c r="D138" s="316" t="s">
        <v>3547</v>
      </c>
      <c r="E138" s="20" t="s">
        <v>39</v>
      </c>
      <c r="F138" s="317">
        <v>26.039999999999999</v>
      </c>
      <c r="G138" s="42"/>
      <c r="H138" s="48"/>
    </row>
    <row r="139" s="2" customFormat="1" ht="16.8" customHeight="1">
      <c r="A139" s="42"/>
      <c r="B139" s="48"/>
      <c r="C139" s="316" t="s">
        <v>39</v>
      </c>
      <c r="D139" s="316" t="s">
        <v>3553</v>
      </c>
      <c r="E139" s="20" t="s">
        <v>39</v>
      </c>
      <c r="F139" s="317">
        <v>81.349999999999994</v>
      </c>
      <c r="G139" s="42"/>
      <c r="H139" s="48"/>
    </row>
    <row r="140" s="2" customFormat="1" ht="16.8" customHeight="1">
      <c r="A140" s="42"/>
      <c r="B140" s="48"/>
      <c r="C140" s="316" t="s">
        <v>39</v>
      </c>
      <c r="D140" s="316" t="s">
        <v>3554</v>
      </c>
      <c r="E140" s="20" t="s">
        <v>39</v>
      </c>
      <c r="F140" s="317">
        <v>12.92</v>
      </c>
      <c r="G140" s="42"/>
      <c r="H140" s="48"/>
    </row>
    <row r="141" s="2" customFormat="1" ht="16.8" customHeight="1">
      <c r="A141" s="42"/>
      <c r="B141" s="48"/>
      <c r="C141" s="316" t="s">
        <v>39</v>
      </c>
      <c r="D141" s="316" t="s">
        <v>274</v>
      </c>
      <c r="E141" s="20" t="s">
        <v>39</v>
      </c>
      <c r="F141" s="317">
        <v>225.06999999999999</v>
      </c>
      <c r="G141" s="42"/>
      <c r="H141" s="48"/>
    </row>
    <row r="142" s="2" customFormat="1" ht="16.8" customHeight="1">
      <c r="A142" s="42"/>
      <c r="B142" s="48"/>
      <c r="C142" s="318" t="s">
        <v>12237</v>
      </c>
      <c r="D142" s="42"/>
      <c r="E142" s="42"/>
      <c r="F142" s="42"/>
      <c r="G142" s="42"/>
      <c r="H142" s="48"/>
    </row>
    <row r="143" s="2" customFormat="1" ht="16.8" customHeight="1">
      <c r="A143" s="42"/>
      <c r="B143" s="48"/>
      <c r="C143" s="316" t="s">
        <v>3269</v>
      </c>
      <c r="D143" s="316" t="s">
        <v>12238</v>
      </c>
      <c r="E143" s="20" t="s">
        <v>246</v>
      </c>
      <c r="F143" s="317">
        <v>134.68199999999999</v>
      </c>
      <c r="G143" s="42"/>
      <c r="H143" s="48"/>
    </row>
    <row r="144" s="2" customFormat="1" ht="16.8" customHeight="1">
      <c r="A144" s="42"/>
      <c r="B144" s="48"/>
      <c r="C144" s="316" t="s">
        <v>3298</v>
      </c>
      <c r="D144" s="316" t="s">
        <v>12239</v>
      </c>
      <c r="E144" s="20" t="s">
        <v>246</v>
      </c>
      <c r="F144" s="317">
        <v>134.68199999999999</v>
      </c>
      <c r="G144" s="42"/>
      <c r="H144" s="48"/>
    </row>
    <row r="145" s="2" customFormat="1" ht="16.8" customHeight="1">
      <c r="A145" s="42"/>
      <c r="B145" s="48"/>
      <c r="C145" s="316" t="s">
        <v>3310</v>
      </c>
      <c r="D145" s="316" t="s">
        <v>12240</v>
      </c>
      <c r="E145" s="20" t="s">
        <v>430</v>
      </c>
      <c r="F145" s="317">
        <v>4.3049999999999997</v>
      </c>
      <c r="G145" s="42"/>
      <c r="H145" s="48"/>
    </row>
    <row r="146" s="2" customFormat="1" ht="16.8" customHeight="1">
      <c r="A146" s="42"/>
      <c r="B146" s="48"/>
      <c r="C146" s="316" t="s">
        <v>4613</v>
      </c>
      <c r="D146" s="316" t="s">
        <v>12241</v>
      </c>
      <c r="E146" s="20" t="s">
        <v>145</v>
      </c>
      <c r="F146" s="317">
        <v>673.99000000000001</v>
      </c>
      <c r="G146" s="42"/>
      <c r="H146" s="48"/>
    </row>
    <row r="147" s="2" customFormat="1" ht="16.8" customHeight="1">
      <c r="A147" s="42"/>
      <c r="B147" s="48"/>
      <c r="C147" s="316" t="s">
        <v>4851</v>
      </c>
      <c r="D147" s="316" t="s">
        <v>12242</v>
      </c>
      <c r="E147" s="20" t="s">
        <v>145</v>
      </c>
      <c r="F147" s="317">
        <v>1358.2239999999999</v>
      </c>
      <c r="G147" s="42"/>
      <c r="H147" s="48"/>
    </row>
    <row r="148" s="2" customFormat="1" ht="16.8" customHeight="1">
      <c r="A148" s="42"/>
      <c r="B148" s="48"/>
      <c r="C148" s="316" t="s">
        <v>6651</v>
      </c>
      <c r="D148" s="316" t="s">
        <v>12248</v>
      </c>
      <c r="E148" s="20" t="s">
        <v>145</v>
      </c>
      <c r="F148" s="317">
        <v>807.92999999999995</v>
      </c>
      <c r="G148" s="42"/>
      <c r="H148" s="48"/>
    </row>
    <row r="149" s="2" customFormat="1" ht="16.8" customHeight="1">
      <c r="A149" s="42"/>
      <c r="B149" s="48"/>
      <c r="C149" s="316" t="s">
        <v>6813</v>
      </c>
      <c r="D149" s="316" t="s">
        <v>12249</v>
      </c>
      <c r="E149" s="20" t="s">
        <v>145</v>
      </c>
      <c r="F149" s="317">
        <v>983.79399999999998</v>
      </c>
      <c r="G149" s="42"/>
      <c r="H149" s="48"/>
    </row>
    <row r="150" s="2" customFormat="1" ht="16.8" customHeight="1">
      <c r="A150" s="42"/>
      <c r="B150" s="48"/>
      <c r="C150" s="312" t="s">
        <v>175</v>
      </c>
      <c r="D150" s="313" t="s">
        <v>176</v>
      </c>
      <c r="E150" s="314" t="s">
        <v>145</v>
      </c>
      <c r="F150" s="315">
        <v>91.829999999999998</v>
      </c>
      <c r="G150" s="42"/>
      <c r="H150" s="48"/>
    </row>
    <row r="151" s="2" customFormat="1" ht="16.8" customHeight="1">
      <c r="A151" s="42"/>
      <c r="B151" s="48"/>
      <c r="C151" s="316" t="s">
        <v>39</v>
      </c>
      <c r="D151" s="316" t="s">
        <v>2342</v>
      </c>
      <c r="E151" s="20" t="s">
        <v>39</v>
      </c>
      <c r="F151" s="317">
        <v>0</v>
      </c>
      <c r="G151" s="42"/>
      <c r="H151" s="48"/>
    </row>
    <row r="152" s="2" customFormat="1" ht="16.8" customHeight="1">
      <c r="A152" s="42"/>
      <c r="B152" s="48"/>
      <c r="C152" s="316" t="s">
        <v>39</v>
      </c>
      <c r="D152" s="316" t="s">
        <v>3541</v>
      </c>
      <c r="E152" s="20" t="s">
        <v>39</v>
      </c>
      <c r="F152" s="317">
        <v>5.3499999999999996</v>
      </c>
      <c r="G152" s="42"/>
      <c r="H152" s="48"/>
    </row>
    <row r="153" s="2" customFormat="1" ht="16.8" customHeight="1">
      <c r="A153" s="42"/>
      <c r="B153" s="48"/>
      <c r="C153" s="316" t="s">
        <v>39</v>
      </c>
      <c r="D153" s="316" t="s">
        <v>3542</v>
      </c>
      <c r="E153" s="20" t="s">
        <v>39</v>
      </c>
      <c r="F153" s="317">
        <v>5.0700000000000003</v>
      </c>
      <c r="G153" s="42"/>
      <c r="H153" s="48"/>
    </row>
    <row r="154" s="2" customFormat="1" ht="16.8" customHeight="1">
      <c r="A154" s="42"/>
      <c r="B154" s="48"/>
      <c r="C154" s="316" t="s">
        <v>39</v>
      </c>
      <c r="D154" s="316" t="s">
        <v>3543</v>
      </c>
      <c r="E154" s="20" t="s">
        <v>39</v>
      </c>
      <c r="F154" s="317">
        <v>2.3700000000000001</v>
      </c>
      <c r="G154" s="42"/>
      <c r="H154" s="48"/>
    </row>
    <row r="155" s="2" customFormat="1" ht="16.8" customHeight="1">
      <c r="A155" s="42"/>
      <c r="B155" s="48"/>
      <c r="C155" s="316" t="s">
        <v>39</v>
      </c>
      <c r="D155" s="316" t="s">
        <v>3544</v>
      </c>
      <c r="E155" s="20" t="s">
        <v>39</v>
      </c>
      <c r="F155" s="317">
        <v>10.029999999999999</v>
      </c>
      <c r="G155" s="42"/>
      <c r="H155" s="48"/>
    </row>
    <row r="156" s="2" customFormat="1" ht="16.8" customHeight="1">
      <c r="A156" s="42"/>
      <c r="B156" s="48"/>
      <c r="C156" s="316" t="s">
        <v>39</v>
      </c>
      <c r="D156" s="316" t="s">
        <v>3545</v>
      </c>
      <c r="E156" s="20" t="s">
        <v>39</v>
      </c>
      <c r="F156" s="317">
        <v>1.1499999999999999</v>
      </c>
      <c r="G156" s="42"/>
      <c r="H156" s="48"/>
    </row>
    <row r="157" s="2" customFormat="1" ht="16.8" customHeight="1">
      <c r="A157" s="42"/>
      <c r="B157" s="48"/>
      <c r="C157" s="316" t="s">
        <v>39</v>
      </c>
      <c r="D157" s="316" t="s">
        <v>3546</v>
      </c>
      <c r="E157" s="20" t="s">
        <v>39</v>
      </c>
      <c r="F157" s="317">
        <v>2.6800000000000002</v>
      </c>
      <c r="G157" s="42"/>
      <c r="H157" s="48"/>
    </row>
    <row r="158" s="2" customFormat="1" ht="16.8" customHeight="1">
      <c r="A158" s="42"/>
      <c r="B158" s="48"/>
      <c r="C158" s="316" t="s">
        <v>39</v>
      </c>
      <c r="D158" s="316" t="s">
        <v>2357</v>
      </c>
      <c r="E158" s="20" t="s">
        <v>39</v>
      </c>
      <c r="F158" s="317">
        <v>15.25</v>
      </c>
      <c r="G158" s="42"/>
      <c r="H158" s="48"/>
    </row>
    <row r="159" s="2" customFormat="1" ht="16.8" customHeight="1">
      <c r="A159" s="42"/>
      <c r="B159" s="48"/>
      <c r="C159" s="316" t="s">
        <v>39</v>
      </c>
      <c r="D159" s="316" t="s">
        <v>3551</v>
      </c>
      <c r="E159" s="20" t="s">
        <v>39</v>
      </c>
      <c r="F159" s="317">
        <v>4.0199999999999996</v>
      </c>
      <c r="G159" s="42"/>
      <c r="H159" s="48"/>
    </row>
    <row r="160" s="2" customFormat="1" ht="16.8" customHeight="1">
      <c r="A160" s="42"/>
      <c r="B160" s="48"/>
      <c r="C160" s="316" t="s">
        <v>39</v>
      </c>
      <c r="D160" s="316" t="s">
        <v>3552</v>
      </c>
      <c r="E160" s="20" t="s">
        <v>39</v>
      </c>
      <c r="F160" s="317">
        <v>7.79</v>
      </c>
      <c r="G160" s="42"/>
      <c r="H160" s="48"/>
    </row>
    <row r="161" s="2" customFormat="1" ht="16.8" customHeight="1">
      <c r="A161" s="42"/>
      <c r="B161" s="48"/>
      <c r="C161" s="316" t="s">
        <v>39</v>
      </c>
      <c r="D161" s="316" t="s">
        <v>3555</v>
      </c>
      <c r="E161" s="20" t="s">
        <v>39</v>
      </c>
      <c r="F161" s="317">
        <v>4.5899999999999999</v>
      </c>
      <c r="G161" s="42"/>
      <c r="H161" s="48"/>
    </row>
    <row r="162" s="2" customFormat="1" ht="16.8" customHeight="1">
      <c r="A162" s="42"/>
      <c r="B162" s="48"/>
      <c r="C162" s="316" t="s">
        <v>39</v>
      </c>
      <c r="D162" s="316" t="s">
        <v>3556</v>
      </c>
      <c r="E162" s="20" t="s">
        <v>39</v>
      </c>
      <c r="F162" s="317">
        <v>5.3499999999999996</v>
      </c>
      <c r="G162" s="42"/>
      <c r="H162" s="48"/>
    </row>
    <row r="163" s="2" customFormat="1" ht="16.8" customHeight="1">
      <c r="A163" s="42"/>
      <c r="B163" s="48"/>
      <c r="C163" s="316" t="s">
        <v>39</v>
      </c>
      <c r="D163" s="316" t="s">
        <v>3557</v>
      </c>
      <c r="E163" s="20" t="s">
        <v>39</v>
      </c>
      <c r="F163" s="317">
        <v>6</v>
      </c>
      <c r="G163" s="42"/>
      <c r="H163" s="48"/>
    </row>
    <row r="164" s="2" customFormat="1" ht="16.8" customHeight="1">
      <c r="A164" s="42"/>
      <c r="B164" s="48"/>
      <c r="C164" s="316" t="s">
        <v>39</v>
      </c>
      <c r="D164" s="316" t="s">
        <v>3558</v>
      </c>
      <c r="E164" s="20" t="s">
        <v>39</v>
      </c>
      <c r="F164" s="317">
        <v>7.5599999999999996</v>
      </c>
      <c r="G164" s="42"/>
      <c r="H164" s="48"/>
    </row>
    <row r="165" s="2" customFormat="1" ht="16.8" customHeight="1">
      <c r="A165" s="42"/>
      <c r="B165" s="48"/>
      <c r="C165" s="316" t="s">
        <v>39</v>
      </c>
      <c r="D165" s="316" t="s">
        <v>2360</v>
      </c>
      <c r="E165" s="20" t="s">
        <v>39</v>
      </c>
      <c r="F165" s="317">
        <v>14.619999999999999</v>
      </c>
      <c r="G165" s="42"/>
      <c r="H165" s="48"/>
    </row>
    <row r="166" s="2" customFormat="1" ht="16.8" customHeight="1">
      <c r="A166" s="42"/>
      <c r="B166" s="48"/>
      <c r="C166" s="316" t="s">
        <v>39</v>
      </c>
      <c r="D166" s="316" t="s">
        <v>274</v>
      </c>
      <c r="E166" s="20" t="s">
        <v>39</v>
      </c>
      <c r="F166" s="317">
        <v>91.829999999999998</v>
      </c>
      <c r="G166" s="42"/>
      <c r="H166" s="48"/>
    </row>
    <row r="167" s="2" customFormat="1" ht="16.8" customHeight="1">
      <c r="A167" s="42"/>
      <c r="B167" s="48"/>
      <c r="C167" s="318" t="s">
        <v>12237</v>
      </c>
      <c r="D167" s="42"/>
      <c r="E167" s="42"/>
      <c r="F167" s="42"/>
      <c r="G167" s="42"/>
      <c r="H167" s="48"/>
    </row>
    <row r="168" s="2" customFormat="1" ht="16.8" customHeight="1">
      <c r="A168" s="42"/>
      <c r="B168" s="48"/>
      <c r="C168" s="316" t="s">
        <v>3269</v>
      </c>
      <c r="D168" s="316" t="s">
        <v>12238</v>
      </c>
      <c r="E168" s="20" t="s">
        <v>246</v>
      </c>
      <c r="F168" s="317">
        <v>134.68199999999999</v>
      </c>
      <c r="G168" s="42"/>
      <c r="H168" s="48"/>
    </row>
    <row r="169" s="2" customFormat="1" ht="16.8" customHeight="1">
      <c r="A169" s="42"/>
      <c r="B169" s="48"/>
      <c r="C169" s="316" t="s">
        <v>3298</v>
      </c>
      <c r="D169" s="316" t="s">
        <v>12239</v>
      </c>
      <c r="E169" s="20" t="s">
        <v>246</v>
      </c>
      <c r="F169" s="317">
        <v>134.68199999999999</v>
      </c>
      <c r="G169" s="42"/>
      <c r="H169" s="48"/>
    </row>
    <row r="170" s="2" customFormat="1" ht="16.8" customHeight="1">
      <c r="A170" s="42"/>
      <c r="B170" s="48"/>
      <c r="C170" s="316" t="s">
        <v>3310</v>
      </c>
      <c r="D170" s="316" t="s">
        <v>12240</v>
      </c>
      <c r="E170" s="20" t="s">
        <v>430</v>
      </c>
      <c r="F170" s="317">
        <v>4.3049999999999997</v>
      </c>
      <c r="G170" s="42"/>
      <c r="H170" s="48"/>
    </row>
    <row r="171" s="2" customFormat="1" ht="16.8" customHeight="1">
      <c r="A171" s="42"/>
      <c r="B171" s="48"/>
      <c r="C171" s="316" t="s">
        <v>4613</v>
      </c>
      <c r="D171" s="316" t="s">
        <v>12241</v>
      </c>
      <c r="E171" s="20" t="s">
        <v>145</v>
      </c>
      <c r="F171" s="317">
        <v>673.99000000000001</v>
      </c>
      <c r="G171" s="42"/>
      <c r="H171" s="48"/>
    </row>
    <row r="172" s="2" customFormat="1" ht="16.8" customHeight="1">
      <c r="A172" s="42"/>
      <c r="B172" s="48"/>
      <c r="C172" s="316" t="s">
        <v>4851</v>
      </c>
      <c r="D172" s="316" t="s">
        <v>12242</v>
      </c>
      <c r="E172" s="20" t="s">
        <v>145</v>
      </c>
      <c r="F172" s="317">
        <v>1358.2239999999999</v>
      </c>
      <c r="G172" s="42"/>
      <c r="H172" s="48"/>
    </row>
    <row r="173" s="2" customFormat="1" ht="16.8" customHeight="1">
      <c r="A173" s="42"/>
      <c r="B173" s="48"/>
      <c r="C173" s="316" t="s">
        <v>6651</v>
      </c>
      <c r="D173" s="316" t="s">
        <v>12248</v>
      </c>
      <c r="E173" s="20" t="s">
        <v>145</v>
      </c>
      <c r="F173" s="317">
        <v>807.92999999999995</v>
      </c>
      <c r="G173" s="42"/>
      <c r="H173" s="48"/>
    </row>
    <row r="174" s="2" customFormat="1" ht="16.8" customHeight="1">
      <c r="A174" s="42"/>
      <c r="B174" s="48"/>
      <c r="C174" s="316" t="s">
        <v>6813</v>
      </c>
      <c r="D174" s="316" t="s">
        <v>12249</v>
      </c>
      <c r="E174" s="20" t="s">
        <v>145</v>
      </c>
      <c r="F174" s="317">
        <v>983.79399999999998</v>
      </c>
      <c r="G174" s="42"/>
      <c r="H174" s="48"/>
    </row>
    <row r="175" s="2" customFormat="1" ht="16.8" customHeight="1">
      <c r="A175" s="42"/>
      <c r="B175" s="48"/>
      <c r="C175" s="316" t="s">
        <v>6844</v>
      </c>
      <c r="D175" s="316" t="s">
        <v>12250</v>
      </c>
      <c r="E175" s="20" t="s">
        <v>145</v>
      </c>
      <c r="F175" s="317">
        <v>179.93000000000001</v>
      </c>
      <c r="G175" s="42"/>
      <c r="H175" s="48"/>
    </row>
    <row r="176" s="2" customFormat="1" ht="16.8" customHeight="1">
      <c r="A176" s="42"/>
      <c r="B176" s="48"/>
      <c r="C176" s="312" t="s">
        <v>178</v>
      </c>
      <c r="D176" s="313" t="s">
        <v>179</v>
      </c>
      <c r="E176" s="314" t="s">
        <v>145</v>
      </c>
      <c r="F176" s="315">
        <v>60.719999999999999</v>
      </c>
      <c r="G176" s="42"/>
      <c r="H176" s="48"/>
    </row>
    <row r="177" s="2" customFormat="1" ht="16.8" customHeight="1">
      <c r="A177" s="42"/>
      <c r="B177" s="48"/>
      <c r="C177" s="316" t="s">
        <v>39</v>
      </c>
      <c r="D177" s="316" t="s">
        <v>2342</v>
      </c>
      <c r="E177" s="20" t="s">
        <v>39</v>
      </c>
      <c r="F177" s="317">
        <v>0</v>
      </c>
      <c r="G177" s="42"/>
      <c r="H177" s="48"/>
    </row>
    <row r="178" s="2" customFormat="1" ht="16.8" customHeight="1">
      <c r="A178" s="42"/>
      <c r="B178" s="48"/>
      <c r="C178" s="316" t="s">
        <v>39</v>
      </c>
      <c r="D178" s="316" t="s">
        <v>2361</v>
      </c>
      <c r="E178" s="20" t="s">
        <v>39</v>
      </c>
      <c r="F178" s="317">
        <v>60.719999999999999</v>
      </c>
      <c r="G178" s="42"/>
      <c r="H178" s="48"/>
    </row>
    <row r="179" s="2" customFormat="1" ht="16.8" customHeight="1">
      <c r="A179" s="42"/>
      <c r="B179" s="48"/>
      <c r="C179" s="318" t="s">
        <v>12237</v>
      </c>
      <c r="D179" s="42"/>
      <c r="E179" s="42"/>
      <c r="F179" s="42"/>
      <c r="G179" s="42"/>
      <c r="H179" s="48"/>
    </row>
    <row r="180" s="2" customFormat="1" ht="16.8" customHeight="1">
      <c r="A180" s="42"/>
      <c r="B180" s="48"/>
      <c r="C180" s="316" t="s">
        <v>3269</v>
      </c>
      <c r="D180" s="316" t="s">
        <v>12238</v>
      </c>
      <c r="E180" s="20" t="s">
        <v>246</v>
      </c>
      <c r="F180" s="317">
        <v>134.68199999999999</v>
      </c>
      <c r="G180" s="42"/>
      <c r="H180" s="48"/>
    </row>
    <row r="181" s="2" customFormat="1" ht="16.8" customHeight="1">
      <c r="A181" s="42"/>
      <c r="B181" s="48"/>
      <c r="C181" s="316" t="s">
        <v>3298</v>
      </c>
      <c r="D181" s="316" t="s">
        <v>12239</v>
      </c>
      <c r="E181" s="20" t="s">
        <v>246</v>
      </c>
      <c r="F181" s="317">
        <v>134.68199999999999</v>
      </c>
      <c r="G181" s="42"/>
      <c r="H181" s="48"/>
    </row>
    <row r="182" s="2" customFormat="1" ht="16.8" customHeight="1">
      <c r="A182" s="42"/>
      <c r="B182" s="48"/>
      <c r="C182" s="316" t="s">
        <v>3310</v>
      </c>
      <c r="D182" s="316" t="s">
        <v>12240</v>
      </c>
      <c r="E182" s="20" t="s">
        <v>430</v>
      </c>
      <c r="F182" s="317">
        <v>4.3049999999999997</v>
      </c>
      <c r="G182" s="42"/>
      <c r="H182" s="48"/>
    </row>
    <row r="183" s="2" customFormat="1" ht="16.8" customHeight="1">
      <c r="A183" s="42"/>
      <c r="B183" s="48"/>
      <c r="C183" s="316" t="s">
        <v>4613</v>
      </c>
      <c r="D183" s="316" t="s">
        <v>12241</v>
      </c>
      <c r="E183" s="20" t="s">
        <v>145</v>
      </c>
      <c r="F183" s="317">
        <v>673.99000000000001</v>
      </c>
      <c r="G183" s="42"/>
      <c r="H183" s="48"/>
    </row>
    <row r="184" s="2" customFormat="1" ht="16.8" customHeight="1">
      <c r="A184" s="42"/>
      <c r="B184" s="48"/>
      <c r="C184" s="316" t="s">
        <v>4851</v>
      </c>
      <c r="D184" s="316" t="s">
        <v>12242</v>
      </c>
      <c r="E184" s="20" t="s">
        <v>145</v>
      </c>
      <c r="F184" s="317">
        <v>1358.2239999999999</v>
      </c>
      <c r="G184" s="42"/>
      <c r="H184" s="48"/>
    </row>
    <row r="185" s="2" customFormat="1" ht="16.8" customHeight="1">
      <c r="A185" s="42"/>
      <c r="B185" s="48"/>
      <c r="C185" s="316" t="s">
        <v>7093</v>
      </c>
      <c r="D185" s="316" t="s">
        <v>12255</v>
      </c>
      <c r="E185" s="20" t="s">
        <v>145</v>
      </c>
      <c r="F185" s="317">
        <v>128.46000000000001</v>
      </c>
      <c r="G185" s="42"/>
      <c r="H185" s="48"/>
    </row>
    <row r="186" s="2" customFormat="1" ht="7.44" customHeight="1">
      <c r="A186" s="42"/>
      <c r="B186" s="171"/>
      <c r="C186" s="172"/>
      <c r="D186" s="172"/>
      <c r="E186" s="172"/>
      <c r="F186" s="172"/>
      <c r="G186" s="172"/>
      <c r="H186" s="48"/>
    </row>
    <row r="187" s="2" customFormat="1">
      <c r="A187" s="42"/>
      <c r="B187" s="42"/>
      <c r="C187" s="42"/>
      <c r="D187" s="42"/>
      <c r="E187" s="42"/>
      <c r="F187" s="42"/>
      <c r="G187" s="42"/>
      <c r="H187" s="42"/>
    </row>
  </sheetData>
  <sheetProtection sheet="1" formatColumns="0" formatRows="0" objects="1" scenarios="1" spinCount="100000" saltValue="1fVg8mfaZyzpzT+s6e6mf94Yi5+Bifptr4auIiE5eGq+SINl8vuvKpO2e0HRrLAgyEiTXmBU0ggIVaefo6pJ9g==" hashValue="8YSbNo2XFVSYWAPXtlLvIl5wJG1hKk9G3aFAP1gbrh25GxCMZCukX7gOviLTztUzO9wbVlsqJQ73stOJ21pA8A==" algorithmName="SHA-512" password="CC8C"/>
  <mergeCells count="2">
    <mergeCell ref="D5:F5"/>
    <mergeCell ref="D6:F6"/>
  </mergeCells>
  <pageSetup paperSize="9" orientation="landscape" blackAndWhite="1" fitToHeight="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19" customWidth="1"/>
    <col min="2" max="2" width="1.667969" style="319" customWidth="1"/>
    <col min="3" max="4" width="5" style="319" customWidth="1"/>
    <col min="5" max="5" width="11.66016" style="319" customWidth="1"/>
    <col min="6" max="6" width="9.160156" style="319" customWidth="1"/>
    <col min="7" max="7" width="5" style="319" customWidth="1"/>
    <col min="8" max="8" width="77.83203" style="319" customWidth="1"/>
    <col min="9" max="10" width="20" style="319" customWidth="1"/>
    <col min="11" max="11" width="1.667969" style="319" customWidth="1"/>
  </cols>
  <sheetData>
    <row r="1" s="1" customFormat="1" ht="37.5" customHeight="1"/>
    <row r="2" s="1" customFormat="1" ht="7.5" customHeight="1">
      <c r="B2" s="320"/>
      <c r="C2" s="321"/>
      <c r="D2" s="321"/>
      <c r="E2" s="321"/>
      <c r="F2" s="321"/>
      <c r="G2" s="321"/>
      <c r="H2" s="321"/>
      <c r="I2" s="321"/>
      <c r="J2" s="321"/>
      <c r="K2" s="322"/>
    </row>
    <row r="3" s="17" customFormat="1" ht="45" customHeight="1">
      <c r="B3" s="323"/>
      <c r="C3" s="324" t="s">
        <v>12259</v>
      </c>
      <c r="D3" s="324"/>
      <c r="E3" s="324"/>
      <c r="F3" s="324"/>
      <c r="G3" s="324"/>
      <c r="H3" s="324"/>
      <c r="I3" s="324"/>
      <c r="J3" s="324"/>
      <c r="K3" s="325"/>
    </row>
    <row r="4" s="1" customFormat="1" ht="25.5" customHeight="1">
      <c r="B4" s="326"/>
      <c r="C4" s="327" t="s">
        <v>12260</v>
      </c>
      <c r="D4" s="327"/>
      <c r="E4" s="327"/>
      <c r="F4" s="327"/>
      <c r="G4" s="327"/>
      <c r="H4" s="327"/>
      <c r="I4" s="327"/>
      <c r="J4" s="327"/>
      <c r="K4" s="328"/>
    </row>
    <row r="5" s="1" customFormat="1" ht="5.25" customHeight="1">
      <c r="B5" s="326"/>
      <c r="C5" s="329"/>
      <c r="D5" s="329"/>
      <c r="E5" s="329"/>
      <c r="F5" s="329"/>
      <c r="G5" s="329"/>
      <c r="H5" s="329"/>
      <c r="I5" s="329"/>
      <c r="J5" s="329"/>
      <c r="K5" s="328"/>
    </row>
    <row r="6" s="1" customFormat="1" ht="15" customHeight="1">
      <c r="B6" s="326"/>
      <c r="C6" s="330" t="s">
        <v>12261</v>
      </c>
      <c r="D6" s="330"/>
      <c r="E6" s="330"/>
      <c r="F6" s="330"/>
      <c r="G6" s="330"/>
      <c r="H6" s="330"/>
      <c r="I6" s="330"/>
      <c r="J6" s="330"/>
      <c r="K6" s="328"/>
    </row>
    <row r="7" s="1" customFormat="1" ht="15" customHeight="1">
      <c r="B7" s="331"/>
      <c r="C7" s="330" t="s">
        <v>12262</v>
      </c>
      <c r="D7" s="330"/>
      <c r="E7" s="330"/>
      <c r="F7" s="330"/>
      <c r="G7" s="330"/>
      <c r="H7" s="330"/>
      <c r="I7" s="330"/>
      <c r="J7" s="330"/>
      <c r="K7" s="328"/>
    </row>
    <row r="8" s="1" customFormat="1" ht="12.75" customHeight="1">
      <c r="B8" s="331"/>
      <c r="C8" s="330"/>
      <c r="D8" s="330"/>
      <c r="E8" s="330"/>
      <c r="F8" s="330"/>
      <c r="G8" s="330"/>
      <c r="H8" s="330"/>
      <c r="I8" s="330"/>
      <c r="J8" s="330"/>
      <c r="K8" s="328"/>
    </row>
    <row r="9" s="1" customFormat="1" ht="15" customHeight="1">
      <c r="B9" s="331"/>
      <c r="C9" s="330" t="s">
        <v>12263</v>
      </c>
      <c r="D9" s="330"/>
      <c r="E9" s="330"/>
      <c r="F9" s="330"/>
      <c r="G9" s="330"/>
      <c r="H9" s="330"/>
      <c r="I9" s="330"/>
      <c r="J9" s="330"/>
      <c r="K9" s="328"/>
    </row>
    <row r="10" s="1" customFormat="1" ht="15" customHeight="1">
      <c r="B10" s="331"/>
      <c r="C10" s="330"/>
      <c r="D10" s="330" t="s">
        <v>12264</v>
      </c>
      <c r="E10" s="330"/>
      <c r="F10" s="330"/>
      <c r="G10" s="330"/>
      <c r="H10" s="330"/>
      <c r="I10" s="330"/>
      <c r="J10" s="330"/>
      <c r="K10" s="328"/>
    </row>
    <row r="11" s="1" customFormat="1" ht="15" customHeight="1">
      <c r="B11" s="331"/>
      <c r="C11" s="332"/>
      <c r="D11" s="330" t="s">
        <v>12265</v>
      </c>
      <c r="E11" s="330"/>
      <c r="F11" s="330"/>
      <c r="G11" s="330"/>
      <c r="H11" s="330"/>
      <c r="I11" s="330"/>
      <c r="J11" s="330"/>
      <c r="K11" s="328"/>
    </row>
    <row r="12" s="1" customFormat="1" ht="15" customHeight="1">
      <c r="B12" s="331"/>
      <c r="C12" s="332"/>
      <c r="D12" s="330"/>
      <c r="E12" s="330"/>
      <c r="F12" s="330"/>
      <c r="G12" s="330"/>
      <c r="H12" s="330"/>
      <c r="I12" s="330"/>
      <c r="J12" s="330"/>
      <c r="K12" s="328"/>
    </row>
    <row r="13" s="1" customFormat="1" ht="15" customHeight="1">
      <c r="B13" s="331"/>
      <c r="C13" s="332"/>
      <c r="D13" s="333" t="s">
        <v>12266</v>
      </c>
      <c r="E13" s="330"/>
      <c r="F13" s="330"/>
      <c r="G13" s="330"/>
      <c r="H13" s="330"/>
      <c r="I13" s="330"/>
      <c r="J13" s="330"/>
      <c r="K13" s="328"/>
    </row>
    <row r="14" s="1" customFormat="1" ht="12.75" customHeight="1">
      <c r="B14" s="331"/>
      <c r="C14" s="332"/>
      <c r="D14" s="332"/>
      <c r="E14" s="332"/>
      <c r="F14" s="332"/>
      <c r="G14" s="332"/>
      <c r="H14" s="332"/>
      <c r="I14" s="332"/>
      <c r="J14" s="332"/>
      <c r="K14" s="328"/>
    </row>
    <row r="15" s="1" customFormat="1" ht="15" customHeight="1">
      <c r="B15" s="331"/>
      <c r="C15" s="332"/>
      <c r="D15" s="330" t="s">
        <v>12267</v>
      </c>
      <c r="E15" s="330"/>
      <c r="F15" s="330"/>
      <c r="G15" s="330"/>
      <c r="H15" s="330"/>
      <c r="I15" s="330"/>
      <c r="J15" s="330"/>
      <c r="K15" s="328"/>
    </row>
    <row r="16" s="1" customFormat="1" ht="15" customHeight="1">
      <c r="B16" s="331"/>
      <c r="C16" s="332"/>
      <c r="D16" s="330" t="s">
        <v>12268</v>
      </c>
      <c r="E16" s="330"/>
      <c r="F16" s="330"/>
      <c r="G16" s="330"/>
      <c r="H16" s="330"/>
      <c r="I16" s="330"/>
      <c r="J16" s="330"/>
      <c r="K16" s="328"/>
    </row>
    <row r="17" s="1" customFormat="1" ht="15" customHeight="1">
      <c r="B17" s="331"/>
      <c r="C17" s="332"/>
      <c r="D17" s="330" t="s">
        <v>12269</v>
      </c>
      <c r="E17" s="330"/>
      <c r="F17" s="330"/>
      <c r="G17" s="330"/>
      <c r="H17" s="330"/>
      <c r="I17" s="330"/>
      <c r="J17" s="330"/>
      <c r="K17" s="328"/>
    </row>
    <row r="18" s="1" customFormat="1" ht="15" customHeight="1">
      <c r="B18" s="331"/>
      <c r="C18" s="332"/>
      <c r="D18" s="332"/>
      <c r="E18" s="334" t="s">
        <v>91</v>
      </c>
      <c r="F18" s="330" t="s">
        <v>12270</v>
      </c>
      <c r="G18" s="330"/>
      <c r="H18" s="330"/>
      <c r="I18" s="330"/>
      <c r="J18" s="330"/>
      <c r="K18" s="328"/>
    </row>
    <row r="19" s="1" customFormat="1" ht="15" customHeight="1">
      <c r="B19" s="331"/>
      <c r="C19" s="332"/>
      <c r="D19" s="332"/>
      <c r="E19" s="334" t="s">
        <v>138</v>
      </c>
      <c r="F19" s="330" t="s">
        <v>12271</v>
      </c>
      <c r="G19" s="330"/>
      <c r="H19" s="330"/>
      <c r="I19" s="330"/>
      <c r="J19" s="330"/>
      <c r="K19" s="328"/>
    </row>
    <row r="20" s="1" customFormat="1" ht="15" customHeight="1">
      <c r="B20" s="331"/>
      <c r="C20" s="332"/>
      <c r="D20" s="332"/>
      <c r="E20" s="334" t="s">
        <v>12272</v>
      </c>
      <c r="F20" s="330" t="s">
        <v>12273</v>
      </c>
      <c r="G20" s="330"/>
      <c r="H20" s="330"/>
      <c r="I20" s="330"/>
      <c r="J20" s="330"/>
      <c r="K20" s="328"/>
    </row>
    <row r="21" s="1" customFormat="1" ht="15" customHeight="1">
      <c r="B21" s="331"/>
      <c r="C21" s="332"/>
      <c r="D21" s="332"/>
      <c r="E21" s="334" t="s">
        <v>12274</v>
      </c>
      <c r="F21" s="330" t="s">
        <v>12275</v>
      </c>
      <c r="G21" s="330"/>
      <c r="H21" s="330"/>
      <c r="I21" s="330"/>
      <c r="J21" s="330"/>
      <c r="K21" s="328"/>
    </row>
    <row r="22" s="1" customFormat="1" ht="15" customHeight="1">
      <c r="B22" s="331"/>
      <c r="C22" s="332"/>
      <c r="D22" s="332"/>
      <c r="E22" s="334" t="s">
        <v>12276</v>
      </c>
      <c r="F22" s="330" t="s">
        <v>12277</v>
      </c>
      <c r="G22" s="330"/>
      <c r="H22" s="330"/>
      <c r="I22" s="330"/>
      <c r="J22" s="330"/>
      <c r="K22" s="328"/>
    </row>
    <row r="23" s="1" customFormat="1" ht="15" customHeight="1">
      <c r="B23" s="331"/>
      <c r="C23" s="332"/>
      <c r="D23" s="332"/>
      <c r="E23" s="334" t="s">
        <v>97</v>
      </c>
      <c r="F23" s="330" t="s">
        <v>12278</v>
      </c>
      <c r="G23" s="330"/>
      <c r="H23" s="330"/>
      <c r="I23" s="330"/>
      <c r="J23" s="330"/>
      <c r="K23" s="328"/>
    </row>
    <row r="24" s="1" customFormat="1" ht="12.75" customHeight="1">
      <c r="B24" s="331"/>
      <c r="C24" s="332"/>
      <c r="D24" s="332"/>
      <c r="E24" s="332"/>
      <c r="F24" s="332"/>
      <c r="G24" s="332"/>
      <c r="H24" s="332"/>
      <c r="I24" s="332"/>
      <c r="J24" s="332"/>
      <c r="K24" s="328"/>
    </row>
    <row r="25" s="1" customFormat="1" ht="15" customHeight="1">
      <c r="B25" s="331"/>
      <c r="C25" s="330" t="s">
        <v>12279</v>
      </c>
      <c r="D25" s="330"/>
      <c r="E25" s="330"/>
      <c r="F25" s="330"/>
      <c r="G25" s="330"/>
      <c r="H25" s="330"/>
      <c r="I25" s="330"/>
      <c r="J25" s="330"/>
      <c r="K25" s="328"/>
    </row>
    <row r="26" s="1" customFormat="1" ht="15" customHeight="1">
      <c r="B26" s="331"/>
      <c r="C26" s="330" t="s">
        <v>12280</v>
      </c>
      <c r="D26" s="330"/>
      <c r="E26" s="330"/>
      <c r="F26" s="330"/>
      <c r="G26" s="330"/>
      <c r="H26" s="330"/>
      <c r="I26" s="330"/>
      <c r="J26" s="330"/>
      <c r="K26" s="328"/>
    </row>
    <row r="27" s="1" customFormat="1" ht="15" customHeight="1">
      <c r="B27" s="331"/>
      <c r="C27" s="330"/>
      <c r="D27" s="330" t="s">
        <v>12281</v>
      </c>
      <c r="E27" s="330"/>
      <c r="F27" s="330"/>
      <c r="G27" s="330"/>
      <c r="H27" s="330"/>
      <c r="I27" s="330"/>
      <c r="J27" s="330"/>
      <c r="K27" s="328"/>
    </row>
    <row r="28" s="1" customFormat="1" ht="15" customHeight="1">
      <c r="B28" s="331"/>
      <c r="C28" s="332"/>
      <c r="D28" s="330" t="s">
        <v>12282</v>
      </c>
      <c r="E28" s="330"/>
      <c r="F28" s="330"/>
      <c r="G28" s="330"/>
      <c r="H28" s="330"/>
      <c r="I28" s="330"/>
      <c r="J28" s="330"/>
      <c r="K28" s="328"/>
    </row>
    <row r="29" s="1" customFormat="1" ht="12.75" customHeight="1">
      <c r="B29" s="331"/>
      <c r="C29" s="332"/>
      <c r="D29" s="332"/>
      <c r="E29" s="332"/>
      <c r="F29" s="332"/>
      <c r="G29" s="332"/>
      <c r="H29" s="332"/>
      <c r="I29" s="332"/>
      <c r="J29" s="332"/>
      <c r="K29" s="328"/>
    </row>
    <row r="30" s="1" customFormat="1" ht="15" customHeight="1">
      <c r="B30" s="331"/>
      <c r="C30" s="332"/>
      <c r="D30" s="330" t="s">
        <v>12283</v>
      </c>
      <c r="E30" s="330"/>
      <c r="F30" s="330"/>
      <c r="G30" s="330"/>
      <c r="H30" s="330"/>
      <c r="I30" s="330"/>
      <c r="J30" s="330"/>
      <c r="K30" s="328"/>
    </row>
    <row r="31" s="1" customFormat="1" ht="15" customHeight="1">
      <c r="B31" s="331"/>
      <c r="C31" s="332"/>
      <c r="D31" s="330" t="s">
        <v>12284</v>
      </c>
      <c r="E31" s="330"/>
      <c r="F31" s="330"/>
      <c r="G31" s="330"/>
      <c r="H31" s="330"/>
      <c r="I31" s="330"/>
      <c r="J31" s="330"/>
      <c r="K31" s="328"/>
    </row>
    <row r="32" s="1" customFormat="1" ht="12.75" customHeight="1">
      <c r="B32" s="331"/>
      <c r="C32" s="332"/>
      <c r="D32" s="332"/>
      <c r="E32" s="332"/>
      <c r="F32" s="332"/>
      <c r="G32" s="332"/>
      <c r="H32" s="332"/>
      <c r="I32" s="332"/>
      <c r="J32" s="332"/>
      <c r="K32" s="328"/>
    </row>
    <row r="33" s="1" customFormat="1" ht="15" customHeight="1">
      <c r="B33" s="331"/>
      <c r="C33" s="332"/>
      <c r="D33" s="330" t="s">
        <v>12285</v>
      </c>
      <c r="E33" s="330"/>
      <c r="F33" s="330"/>
      <c r="G33" s="330"/>
      <c r="H33" s="330"/>
      <c r="I33" s="330"/>
      <c r="J33" s="330"/>
      <c r="K33" s="328"/>
    </row>
    <row r="34" s="1" customFormat="1" ht="15" customHeight="1">
      <c r="B34" s="331"/>
      <c r="C34" s="332"/>
      <c r="D34" s="330" t="s">
        <v>12286</v>
      </c>
      <c r="E34" s="330"/>
      <c r="F34" s="330"/>
      <c r="G34" s="330"/>
      <c r="H34" s="330"/>
      <c r="I34" s="330"/>
      <c r="J34" s="330"/>
      <c r="K34" s="328"/>
    </row>
    <row r="35" s="1" customFormat="1" ht="15" customHeight="1">
      <c r="B35" s="331"/>
      <c r="C35" s="332"/>
      <c r="D35" s="330" t="s">
        <v>12287</v>
      </c>
      <c r="E35" s="330"/>
      <c r="F35" s="330"/>
      <c r="G35" s="330"/>
      <c r="H35" s="330"/>
      <c r="I35" s="330"/>
      <c r="J35" s="330"/>
      <c r="K35" s="328"/>
    </row>
    <row r="36" s="1" customFormat="1" ht="15" customHeight="1">
      <c r="B36" s="331"/>
      <c r="C36" s="332"/>
      <c r="D36" s="330"/>
      <c r="E36" s="333" t="s">
        <v>227</v>
      </c>
      <c r="F36" s="330"/>
      <c r="G36" s="330" t="s">
        <v>12288</v>
      </c>
      <c r="H36" s="330"/>
      <c r="I36" s="330"/>
      <c r="J36" s="330"/>
      <c r="K36" s="328"/>
    </row>
    <row r="37" s="1" customFormat="1" ht="30.75" customHeight="1">
      <c r="B37" s="331"/>
      <c r="C37" s="332"/>
      <c r="D37" s="330"/>
      <c r="E37" s="333" t="s">
        <v>12289</v>
      </c>
      <c r="F37" s="330"/>
      <c r="G37" s="330" t="s">
        <v>12290</v>
      </c>
      <c r="H37" s="330"/>
      <c r="I37" s="330"/>
      <c r="J37" s="330"/>
      <c r="K37" s="328"/>
    </row>
    <row r="38" s="1" customFormat="1" ht="15" customHeight="1">
      <c r="B38" s="331"/>
      <c r="C38" s="332"/>
      <c r="D38" s="330"/>
      <c r="E38" s="333" t="s">
        <v>66</v>
      </c>
      <c r="F38" s="330"/>
      <c r="G38" s="330" t="s">
        <v>12291</v>
      </c>
      <c r="H38" s="330"/>
      <c r="I38" s="330"/>
      <c r="J38" s="330"/>
      <c r="K38" s="328"/>
    </row>
    <row r="39" s="1" customFormat="1" ht="15" customHeight="1">
      <c r="B39" s="331"/>
      <c r="C39" s="332"/>
      <c r="D39" s="330"/>
      <c r="E39" s="333" t="s">
        <v>67</v>
      </c>
      <c r="F39" s="330"/>
      <c r="G39" s="330" t="s">
        <v>12292</v>
      </c>
      <c r="H39" s="330"/>
      <c r="I39" s="330"/>
      <c r="J39" s="330"/>
      <c r="K39" s="328"/>
    </row>
    <row r="40" s="1" customFormat="1" ht="15" customHeight="1">
      <c r="B40" s="331"/>
      <c r="C40" s="332"/>
      <c r="D40" s="330"/>
      <c r="E40" s="333" t="s">
        <v>228</v>
      </c>
      <c r="F40" s="330"/>
      <c r="G40" s="330" t="s">
        <v>12293</v>
      </c>
      <c r="H40" s="330"/>
      <c r="I40" s="330"/>
      <c r="J40" s="330"/>
      <c r="K40" s="328"/>
    </row>
    <row r="41" s="1" customFormat="1" ht="15" customHeight="1">
      <c r="B41" s="331"/>
      <c r="C41" s="332"/>
      <c r="D41" s="330"/>
      <c r="E41" s="333" t="s">
        <v>229</v>
      </c>
      <c r="F41" s="330"/>
      <c r="G41" s="330" t="s">
        <v>12294</v>
      </c>
      <c r="H41" s="330"/>
      <c r="I41" s="330"/>
      <c r="J41" s="330"/>
      <c r="K41" s="328"/>
    </row>
    <row r="42" s="1" customFormat="1" ht="15" customHeight="1">
      <c r="B42" s="331"/>
      <c r="C42" s="332"/>
      <c r="D42" s="330"/>
      <c r="E42" s="333" t="s">
        <v>12295</v>
      </c>
      <c r="F42" s="330"/>
      <c r="G42" s="330" t="s">
        <v>12296</v>
      </c>
      <c r="H42" s="330"/>
      <c r="I42" s="330"/>
      <c r="J42" s="330"/>
      <c r="K42" s="328"/>
    </row>
    <row r="43" s="1" customFormat="1" ht="15" customHeight="1">
      <c r="B43" s="331"/>
      <c r="C43" s="332"/>
      <c r="D43" s="330"/>
      <c r="E43" s="333"/>
      <c r="F43" s="330"/>
      <c r="G43" s="330" t="s">
        <v>12297</v>
      </c>
      <c r="H43" s="330"/>
      <c r="I43" s="330"/>
      <c r="J43" s="330"/>
      <c r="K43" s="328"/>
    </row>
    <row r="44" s="1" customFormat="1" ht="15" customHeight="1">
      <c r="B44" s="331"/>
      <c r="C44" s="332"/>
      <c r="D44" s="330"/>
      <c r="E44" s="333" t="s">
        <v>12298</v>
      </c>
      <c r="F44" s="330"/>
      <c r="G44" s="330" t="s">
        <v>12299</v>
      </c>
      <c r="H44" s="330"/>
      <c r="I44" s="330"/>
      <c r="J44" s="330"/>
      <c r="K44" s="328"/>
    </row>
    <row r="45" s="1" customFormat="1" ht="15" customHeight="1">
      <c r="B45" s="331"/>
      <c r="C45" s="332"/>
      <c r="D45" s="330"/>
      <c r="E45" s="333" t="s">
        <v>231</v>
      </c>
      <c r="F45" s="330"/>
      <c r="G45" s="330" t="s">
        <v>12300</v>
      </c>
      <c r="H45" s="330"/>
      <c r="I45" s="330"/>
      <c r="J45" s="330"/>
      <c r="K45" s="328"/>
    </row>
    <row r="46" s="1" customFormat="1" ht="12.75" customHeight="1">
      <c r="B46" s="331"/>
      <c r="C46" s="332"/>
      <c r="D46" s="330"/>
      <c r="E46" s="330"/>
      <c r="F46" s="330"/>
      <c r="G46" s="330"/>
      <c r="H46" s="330"/>
      <c r="I46" s="330"/>
      <c r="J46" s="330"/>
      <c r="K46" s="328"/>
    </row>
    <row r="47" s="1" customFormat="1" ht="15" customHeight="1">
      <c r="B47" s="331"/>
      <c r="C47" s="332"/>
      <c r="D47" s="330" t="s">
        <v>12301</v>
      </c>
      <c r="E47" s="330"/>
      <c r="F47" s="330"/>
      <c r="G47" s="330"/>
      <c r="H47" s="330"/>
      <c r="I47" s="330"/>
      <c r="J47" s="330"/>
      <c r="K47" s="328"/>
    </row>
    <row r="48" s="1" customFormat="1" ht="15" customHeight="1">
      <c r="B48" s="331"/>
      <c r="C48" s="332"/>
      <c r="D48" s="332"/>
      <c r="E48" s="330" t="s">
        <v>12302</v>
      </c>
      <c r="F48" s="330"/>
      <c r="G48" s="330"/>
      <c r="H48" s="330"/>
      <c r="I48" s="330"/>
      <c r="J48" s="330"/>
      <c r="K48" s="328"/>
    </row>
    <row r="49" s="1" customFormat="1" ht="15" customHeight="1">
      <c r="B49" s="331"/>
      <c r="C49" s="332"/>
      <c r="D49" s="332"/>
      <c r="E49" s="330" t="s">
        <v>12303</v>
      </c>
      <c r="F49" s="330"/>
      <c r="G49" s="330"/>
      <c r="H49" s="330"/>
      <c r="I49" s="330"/>
      <c r="J49" s="330"/>
      <c r="K49" s="328"/>
    </row>
    <row r="50" s="1" customFormat="1" ht="15" customHeight="1">
      <c r="B50" s="331"/>
      <c r="C50" s="332"/>
      <c r="D50" s="332"/>
      <c r="E50" s="330" t="s">
        <v>12304</v>
      </c>
      <c r="F50" s="330"/>
      <c r="G50" s="330"/>
      <c r="H50" s="330"/>
      <c r="I50" s="330"/>
      <c r="J50" s="330"/>
      <c r="K50" s="328"/>
    </row>
    <row r="51" s="1" customFormat="1" ht="15" customHeight="1">
      <c r="B51" s="331"/>
      <c r="C51" s="332"/>
      <c r="D51" s="330" t="s">
        <v>12305</v>
      </c>
      <c r="E51" s="330"/>
      <c r="F51" s="330"/>
      <c r="G51" s="330"/>
      <c r="H51" s="330"/>
      <c r="I51" s="330"/>
      <c r="J51" s="330"/>
      <c r="K51" s="328"/>
    </row>
    <row r="52" s="1" customFormat="1" ht="25.5" customHeight="1">
      <c r="B52" s="326"/>
      <c r="C52" s="327" t="s">
        <v>12306</v>
      </c>
      <c r="D52" s="327"/>
      <c r="E52" s="327"/>
      <c r="F52" s="327"/>
      <c r="G52" s="327"/>
      <c r="H52" s="327"/>
      <c r="I52" s="327"/>
      <c r="J52" s="327"/>
      <c r="K52" s="328"/>
    </row>
    <row r="53" s="1" customFormat="1" ht="5.25" customHeight="1">
      <c r="B53" s="326"/>
      <c r="C53" s="329"/>
      <c r="D53" s="329"/>
      <c r="E53" s="329"/>
      <c r="F53" s="329"/>
      <c r="G53" s="329"/>
      <c r="H53" s="329"/>
      <c r="I53" s="329"/>
      <c r="J53" s="329"/>
      <c r="K53" s="328"/>
    </row>
    <row r="54" s="1" customFormat="1" ht="15" customHeight="1">
      <c r="B54" s="326"/>
      <c r="C54" s="330" t="s">
        <v>12307</v>
      </c>
      <c r="D54" s="330"/>
      <c r="E54" s="330"/>
      <c r="F54" s="330"/>
      <c r="G54" s="330"/>
      <c r="H54" s="330"/>
      <c r="I54" s="330"/>
      <c r="J54" s="330"/>
      <c r="K54" s="328"/>
    </row>
    <row r="55" s="1" customFormat="1" ht="15" customHeight="1">
      <c r="B55" s="326"/>
      <c r="C55" s="330" t="s">
        <v>12308</v>
      </c>
      <c r="D55" s="330"/>
      <c r="E55" s="330"/>
      <c r="F55" s="330"/>
      <c r="G55" s="330"/>
      <c r="H55" s="330"/>
      <c r="I55" s="330"/>
      <c r="J55" s="330"/>
      <c r="K55" s="328"/>
    </row>
    <row r="56" s="1" customFormat="1" ht="12.75" customHeight="1">
      <c r="B56" s="326"/>
      <c r="C56" s="330"/>
      <c r="D56" s="330"/>
      <c r="E56" s="330"/>
      <c r="F56" s="330"/>
      <c r="G56" s="330"/>
      <c r="H56" s="330"/>
      <c r="I56" s="330"/>
      <c r="J56" s="330"/>
      <c r="K56" s="328"/>
    </row>
    <row r="57" s="1" customFormat="1" ht="15" customHeight="1">
      <c r="B57" s="326"/>
      <c r="C57" s="330" t="s">
        <v>12309</v>
      </c>
      <c r="D57" s="330"/>
      <c r="E57" s="330"/>
      <c r="F57" s="330"/>
      <c r="G57" s="330"/>
      <c r="H57" s="330"/>
      <c r="I57" s="330"/>
      <c r="J57" s="330"/>
      <c r="K57" s="328"/>
    </row>
    <row r="58" s="1" customFormat="1" ht="15" customHeight="1">
      <c r="B58" s="326"/>
      <c r="C58" s="332"/>
      <c r="D58" s="330" t="s">
        <v>12310</v>
      </c>
      <c r="E58" s="330"/>
      <c r="F58" s="330"/>
      <c r="G58" s="330"/>
      <c r="H58" s="330"/>
      <c r="I58" s="330"/>
      <c r="J58" s="330"/>
      <c r="K58" s="328"/>
    </row>
    <row r="59" s="1" customFormat="1" ht="15" customHeight="1">
      <c r="B59" s="326"/>
      <c r="C59" s="332"/>
      <c r="D59" s="330" t="s">
        <v>12311</v>
      </c>
      <c r="E59" s="330"/>
      <c r="F59" s="330"/>
      <c r="G59" s="330"/>
      <c r="H59" s="330"/>
      <c r="I59" s="330"/>
      <c r="J59" s="330"/>
      <c r="K59" s="328"/>
    </row>
    <row r="60" s="1" customFormat="1" ht="15" customHeight="1">
      <c r="B60" s="326"/>
      <c r="C60" s="332"/>
      <c r="D60" s="330" t="s">
        <v>12312</v>
      </c>
      <c r="E60" s="330"/>
      <c r="F60" s="330"/>
      <c r="G60" s="330"/>
      <c r="H60" s="330"/>
      <c r="I60" s="330"/>
      <c r="J60" s="330"/>
      <c r="K60" s="328"/>
    </row>
    <row r="61" s="1" customFormat="1" ht="15" customHeight="1">
      <c r="B61" s="326"/>
      <c r="C61" s="332"/>
      <c r="D61" s="330" t="s">
        <v>12313</v>
      </c>
      <c r="E61" s="330"/>
      <c r="F61" s="330"/>
      <c r="G61" s="330"/>
      <c r="H61" s="330"/>
      <c r="I61" s="330"/>
      <c r="J61" s="330"/>
      <c r="K61" s="328"/>
    </row>
    <row r="62" s="1" customFormat="1" ht="15" customHeight="1">
      <c r="B62" s="326"/>
      <c r="C62" s="332"/>
      <c r="D62" s="335" t="s">
        <v>12314</v>
      </c>
      <c r="E62" s="335"/>
      <c r="F62" s="335"/>
      <c r="G62" s="335"/>
      <c r="H62" s="335"/>
      <c r="I62" s="335"/>
      <c r="J62" s="335"/>
      <c r="K62" s="328"/>
    </row>
    <row r="63" s="1" customFormat="1" ht="15" customHeight="1">
      <c r="B63" s="326"/>
      <c r="C63" s="332"/>
      <c r="D63" s="330" t="s">
        <v>12315</v>
      </c>
      <c r="E63" s="330"/>
      <c r="F63" s="330"/>
      <c r="G63" s="330"/>
      <c r="H63" s="330"/>
      <c r="I63" s="330"/>
      <c r="J63" s="330"/>
      <c r="K63" s="328"/>
    </row>
    <row r="64" s="1" customFormat="1" ht="12.75" customHeight="1">
      <c r="B64" s="326"/>
      <c r="C64" s="332"/>
      <c r="D64" s="332"/>
      <c r="E64" s="336"/>
      <c r="F64" s="332"/>
      <c r="G64" s="332"/>
      <c r="H64" s="332"/>
      <c r="I64" s="332"/>
      <c r="J64" s="332"/>
      <c r="K64" s="328"/>
    </row>
    <row r="65" s="1" customFormat="1" ht="15" customHeight="1">
      <c r="B65" s="326"/>
      <c r="C65" s="332"/>
      <c r="D65" s="330" t="s">
        <v>12316</v>
      </c>
      <c r="E65" s="330"/>
      <c r="F65" s="330"/>
      <c r="G65" s="330"/>
      <c r="H65" s="330"/>
      <c r="I65" s="330"/>
      <c r="J65" s="330"/>
      <c r="K65" s="328"/>
    </row>
    <row r="66" s="1" customFormat="1" ht="15" customHeight="1">
      <c r="B66" s="326"/>
      <c r="C66" s="332"/>
      <c r="D66" s="335" t="s">
        <v>12317</v>
      </c>
      <c r="E66" s="335"/>
      <c r="F66" s="335"/>
      <c r="G66" s="335"/>
      <c r="H66" s="335"/>
      <c r="I66" s="335"/>
      <c r="J66" s="335"/>
      <c r="K66" s="328"/>
    </row>
    <row r="67" s="1" customFormat="1" ht="15" customHeight="1">
      <c r="B67" s="326"/>
      <c r="C67" s="332"/>
      <c r="D67" s="330" t="s">
        <v>12318</v>
      </c>
      <c r="E67" s="330"/>
      <c r="F67" s="330"/>
      <c r="G67" s="330"/>
      <c r="H67" s="330"/>
      <c r="I67" s="330"/>
      <c r="J67" s="330"/>
      <c r="K67" s="328"/>
    </row>
    <row r="68" s="1" customFormat="1" ht="15" customHeight="1">
      <c r="B68" s="326"/>
      <c r="C68" s="332"/>
      <c r="D68" s="330" t="s">
        <v>12319</v>
      </c>
      <c r="E68" s="330"/>
      <c r="F68" s="330"/>
      <c r="G68" s="330"/>
      <c r="H68" s="330"/>
      <c r="I68" s="330"/>
      <c r="J68" s="330"/>
      <c r="K68" s="328"/>
    </row>
    <row r="69" s="1" customFormat="1" ht="15" customHeight="1">
      <c r="B69" s="326"/>
      <c r="C69" s="332"/>
      <c r="D69" s="330" t="s">
        <v>12320</v>
      </c>
      <c r="E69" s="330"/>
      <c r="F69" s="330"/>
      <c r="G69" s="330"/>
      <c r="H69" s="330"/>
      <c r="I69" s="330"/>
      <c r="J69" s="330"/>
      <c r="K69" s="328"/>
    </row>
    <row r="70" s="1" customFormat="1" ht="15" customHeight="1">
      <c r="B70" s="326"/>
      <c r="C70" s="332"/>
      <c r="D70" s="330" t="s">
        <v>12321</v>
      </c>
      <c r="E70" s="330"/>
      <c r="F70" s="330"/>
      <c r="G70" s="330"/>
      <c r="H70" s="330"/>
      <c r="I70" s="330"/>
      <c r="J70" s="330"/>
      <c r="K70" s="328"/>
    </row>
    <row r="71" s="1" customFormat="1" ht="12.75" customHeight="1">
      <c r="B71" s="337"/>
      <c r="C71" s="338"/>
      <c r="D71" s="338"/>
      <c r="E71" s="338"/>
      <c r="F71" s="338"/>
      <c r="G71" s="338"/>
      <c r="H71" s="338"/>
      <c r="I71" s="338"/>
      <c r="J71" s="338"/>
      <c r="K71" s="339"/>
    </row>
    <row r="72" s="1" customFormat="1" ht="18.75" customHeight="1">
      <c r="B72" s="340"/>
      <c r="C72" s="340"/>
      <c r="D72" s="340"/>
      <c r="E72" s="340"/>
      <c r="F72" s="340"/>
      <c r="G72" s="340"/>
      <c r="H72" s="340"/>
      <c r="I72" s="340"/>
      <c r="J72" s="340"/>
      <c r="K72" s="341"/>
    </row>
    <row r="73" s="1" customFormat="1" ht="18.75" customHeight="1">
      <c r="B73" s="341"/>
      <c r="C73" s="341"/>
      <c r="D73" s="341"/>
      <c r="E73" s="341"/>
      <c r="F73" s="341"/>
      <c r="G73" s="341"/>
      <c r="H73" s="341"/>
      <c r="I73" s="341"/>
      <c r="J73" s="341"/>
      <c r="K73" s="341"/>
    </row>
    <row r="74" s="1" customFormat="1" ht="7.5" customHeight="1">
      <c r="B74" s="342"/>
      <c r="C74" s="343"/>
      <c r="D74" s="343"/>
      <c r="E74" s="343"/>
      <c r="F74" s="343"/>
      <c r="G74" s="343"/>
      <c r="H74" s="343"/>
      <c r="I74" s="343"/>
      <c r="J74" s="343"/>
      <c r="K74" s="344"/>
    </row>
    <row r="75" s="1" customFormat="1" ht="45" customHeight="1">
      <c r="B75" s="345"/>
      <c r="C75" s="346" t="s">
        <v>12322</v>
      </c>
      <c r="D75" s="346"/>
      <c r="E75" s="346"/>
      <c r="F75" s="346"/>
      <c r="G75" s="346"/>
      <c r="H75" s="346"/>
      <c r="I75" s="346"/>
      <c r="J75" s="346"/>
      <c r="K75" s="347"/>
    </row>
    <row r="76" s="1" customFormat="1" ht="17.25" customHeight="1">
      <c r="B76" s="345"/>
      <c r="C76" s="348" t="s">
        <v>12323</v>
      </c>
      <c r="D76" s="348"/>
      <c r="E76" s="348"/>
      <c r="F76" s="348" t="s">
        <v>12324</v>
      </c>
      <c r="G76" s="349"/>
      <c r="H76" s="348" t="s">
        <v>67</v>
      </c>
      <c r="I76" s="348" t="s">
        <v>70</v>
      </c>
      <c r="J76" s="348" t="s">
        <v>12325</v>
      </c>
      <c r="K76" s="347"/>
    </row>
    <row r="77" s="1" customFormat="1" ht="17.25" customHeight="1">
      <c r="B77" s="345"/>
      <c r="C77" s="350" t="s">
        <v>12326</v>
      </c>
      <c r="D77" s="350"/>
      <c r="E77" s="350"/>
      <c r="F77" s="351" t="s">
        <v>12327</v>
      </c>
      <c r="G77" s="352"/>
      <c r="H77" s="350"/>
      <c r="I77" s="350"/>
      <c r="J77" s="350" t="s">
        <v>12328</v>
      </c>
      <c r="K77" s="347"/>
    </row>
    <row r="78" s="1" customFormat="1" ht="5.25" customHeight="1">
      <c r="B78" s="345"/>
      <c r="C78" s="353"/>
      <c r="D78" s="353"/>
      <c r="E78" s="353"/>
      <c r="F78" s="353"/>
      <c r="G78" s="354"/>
      <c r="H78" s="353"/>
      <c r="I78" s="353"/>
      <c r="J78" s="353"/>
      <c r="K78" s="347"/>
    </row>
    <row r="79" s="1" customFormat="1" ht="15" customHeight="1">
      <c r="B79" s="345"/>
      <c r="C79" s="333" t="s">
        <v>66</v>
      </c>
      <c r="D79" s="355"/>
      <c r="E79" s="355"/>
      <c r="F79" s="356" t="s">
        <v>12329</v>
      </c>
      <c r="G79" s="357"/>
      <c r="H79" s="333" t="s">
        <v>12330</v>
      </c>
      <c r="I79" s="333" t="s">
        <v>12331</v>
      </c>
      <c r="J79" s="333">
        <v>20</v>
      </c>
      <c r="K79" s="347"/>
    </row>
    <row r="80" s="1" customFormat="1" ht="15" customHeight="1">
      <c r="B80" s="345"/>
      <c r="C80" s="333" t="s">
        <v>12332</v>
      </c>
      <c r="D80" s="333"/>
      <c r="E80" s="333"/>
      <c r="F80" s="356" t="s">
        <v>12329</v>
      </c>
      <c r="G80" s="357"/>
      <c r="H80" s="333" t="s">
        <v>12333</v>
      </c>
      <c r="I80" s="333" t="s">
        <v>12331</v>
      </c>
      <c r="J80" s="333">
        <v>120</v>
      </c>
      <c r="K80" s="347"/>
    </row>
    <row r="81" s="1" customFormat="1" ht="15" customHeight="1">
      <c r="B81" s="358"/>
      <c r="C81" s="333" t="s">
        <v>12334</v>
      </c>
      <c r="D81" s="333"/>
      <c r="E81" s="333"/>
      <c r="F81" s="356" t="s">
        <v>12335</v>
      </c>
      <c r="G81" s="357"/>
      <c r="H81" s="333" t="s">
        <v>12336</v>
      </c>
      <c r="I81" s="333" t="s">
        <v>12331</v>
      </c>
      <c r="J81" s="333">
        <v>50</v>
      </c>
      <c r="K81" s="347"/>
    </row>
    <row r="82" s="1" customFormat="1" ht="15" customHeight="1">
      <c r="B82" s="358"/>
      <c r="C82" s="333" t="s">
        <v>12337</v>
      </c>
      <c r="D82" s="333"/>
      <c r="E82" s="333"/>
      <c r="F82" s="356" t="s">
        <v>12329</v>
      </c>
      <c r="G82" s="357"/>
      <c r="H82" s="333" t="s">
        <v>12338</v>
      </c>
      <c r="I82" s="333" t="s">
        <v>12339</v>
      </c>
      <c r="J82" s="333"/>
      <c r="K82" s="347"/>
    </row>
    <row r="83" s="1" customFormat="1" ht="15" customHeight="1">
      <c r="B83" s="358"/>
      <c r="C83" s="359" t="s">
        <v>12340</v>
      </c>
      <c r="D83" s="359"/>
      <c r="E83" s="359"/>
      <c r="F83" s="360" t="s">
        <v>12335</v>
      </c>
      <c r="G83" s="359"/>
      <c r="H83" s="359" t="s">
        <v>12341</v>
      </c>
      <c r="I83" s="359" t="s">
        <v>12331</v>
      </c>
      <c r="J83" s="359">
        <v>15</v>
      </c>
      <c r="K83" s="347"/>
    </row>
    <row r="84" s="1" customFormat="1" ht="15" customHeight="1">
      <c r="B84" s="358"/>
      <c r="C84" s="359" t="s">
        <v>12342</v>
      </c>
      <c r="D84" s="359"/>
      <c r="E84" s="359"/>
      <c r="F84" s="360" t="s">
        <v>12335</v>
      </c>
      <c r="G84" s="359"/>
      <c r="H84" s="359" t="s">
        <v>12343</v>
      </c>
      <c r="I84" s="359" t="s">
        <v>12331</v>
      </c>
      <c r="J84" s="359">
        <v>15</v>
      </c>
      <c r="K84" s="347"/>
    </row>
    <row r="85" s="1" customFormat="1" ht="15" customHeight="1">
      <c r="B85" s="358"/>
      <c r="C85" s="359" t="s">
        <v>12344</v>
      </c>
      <c r="D85" s="359"/>
      <c r="E85" s="359"/>
      <c r="F85" s="360" t="s">
        <v>12335</v>
      </c>
      <c r="G85" s="359"/>
      <c r="H85" s="359" t="s">
        <v>12345</v>
      </c>
      <c r="I85" s="359" t="s">
        <v>12331</v>
      </c>
      <c r="J85" s="359">
        <v>20</v>
      </c>
      <c r="K85" s="347"/>
    </row>
    <row r="86" s="1" customFormat="1" ht="15" customHeight="1">
      <c r="B86" s="358"/>
      <c r="C86" s="359" t="s">
        <v>12346</v>
      </c>
      <c r="D86" s="359"/>
      <c r="E86" s="359"/>
      <c r="F86" s="360" t="s">
        <v>12335</v>
      </c>
      <c r="G86" s="359"/>
      <c r="H86" s="359" t="s">
        <v>12347</v>
      </c>
      <c r="I86" s="359" t="s">
        <v>12331</v>
      </c>
      <c r="J86" s="359">
        <v>20</v>
      </c>
      <c r="K86" s="347"/>
    </row>
    <row r="87" s="1" customFormat="1" ht="15" customHeight="1">
      <c r="B87" s="358"/>
      <c r="C87" s="333" t="s">
        <v>12348</v>
      </c>
      <c r="D87" s="333"/>
      <c r="E87" s="333"/>
      <c r="F87" s="356" t="s">
        <v>12335</v>
      </c>
      <c r="G87" s="357"/>
      <c r="H87" s="333" t="s">
        <v>12349</v>
      </c>
      <c r="I87" s="333" t="s">
        <v>12331</v>
      </c>
      <c r="J87" s="333">
        <v>50</v>
      </c>
      <c r="K87" s="347"/>
    </row>
    <row r="88" s="1" customFormat="1" ht="15" customHeight="1">
      <c r="B88" s="358"/>
      <c r="C88" s="333" t="s">
        <v>12350</v>
      </c>
      <c r="D88" s="333"/>
      <c r="E88" s="333"/>
      <c r="F88" s="356" t="s">
        <v>12335</v>
      </c>
      <c r="G88" s="357"/>
      <c r="H88" s="333" t="s">
        <v>12351</v>
      </c>
      <c r="I88" s="333" t="s">
        <v>12331</v>
      </c>
      <c r="J88" s="333">
        <v>20</v>
      </c>
      <c r="K88" s="347"/>
    </row>
    <row r="89" s="1" customFormat="1" ht="15" customHeight="1">
      <c r="B89" s="358"/>
      <c r="C89" s="333" t="s">
        <v>12352</v>
      </c>
      <c r="D89" s="333"/>
      <c r="E89" s="333"/>
      <c r="F89" s="356" t="s">
        <v>12335</v>
      </c>
      <c r="G89" s="357"/>
      <c r="H89" s="333" t="s">
        <v>12353</v>
      </c>
      <c r="I89" s="333" t="s">
        <v>12331</v>
      </c>
      <c r="J89" s="333">
        <v>20</v>
      </c>
      <c r="K89" s="347"/>
    </row>
    <row r="90" s="1" customFormat="1" ht="15" customHeight="1">
      <c r="B90" s="358"/>
      <c r="C90" s="333" t="s">
        <v>12354</v>
      </c>
      <c r="D90" s="333"/>
      <c r="E90" s="333"/>
      <c r="F90" s="356" t="s">
        <v>12335</v>
      </c>
      <c r="G90" s="357"/>
      <c r="H90" s="333" t="s">
        <v>12355</v>
      </c>
      <c r="I90" s="333" t="s">
        <v>12331</v>
      </c>
      <c r="J90" s="333">
        <v>50</v>
      </c>
      <c r="K90" s="347"/>
    </row>
    <row r="91" s="1" customFormat="1" ht="15" customHeight="1">
      <c r="B91" s="358"/>
      <c r="C91" s="333" t="s">
        <v>12356</v>
      </c>
      <c r="D91" s="333"/>
      <c r="E91" s="333"/>
      <c r="F91" s="356" t="s">
        <v>12335</v>
      </c>
      <c r="G91" s="357"/>
      <c r="H91" s="333" t="s">
        <v>12356</v>
      </c>
      <c r="I91" s="333" t="s">
        <v>12331</v>
      </c>
      <c r="J91" s="333">
        <v>50</v>
      </c>
      <c r="K91" s="347"/>
    </row>
    <row r="92" s="1" customFormat="1" ht="15" customHeight="1">
      <c r="B92" s="358"/>
      <c r="C92" s="333" t="s">
        <v>12357</v>
      </c>
      <c r="D92" s="333"/>
      <c r="E92" s="333"/>
      <c r="F92" s="356" t="s">
        <v>12335</v>
      </c>
      <c r="G92" s="357"/>
      <c r="H92" s="333" t="s">
        <v>12358</v>
      </c>
      <c r="I92" s="333" t="s">
        <v>12331</v>
      </c>
      <c r="J92" s="333">
        <v>255</v>
      </c>
      <c r="K92" s="347"/>
    </row>
    <row r="93" s="1" customFormat="1" ht="15" customHeight="1">
      <c r="B93" s="358"/>
      <c r="C93" s="333" t="s">
        <v>12359</v>
      </c>
      <c r="D93" s="333"/>
      <c r="E93" s="333"/>
      <c r="F93" s="356" t="s">
        <v>12329</v>
      </c>
      <c r="G93" s="357"/>
      <c r="H93" s="333" t="s">
        <v>12360</v>
      </c>
      <c r="I93" s="333" t="s">
        <v>12361</v>
      </c>
      <c r="J93" s="333"/>
      <c r="K93" s="347"/>
    </row>
    <row r="94" s="1" customFormat="1" ht="15" customHeight="1">
      <c r="B94" s="358"/>
      <c r="C94" s="333" t="s">
        <v>12362</v>
      </c>
      <c r="D94" s="333"/>
      <c r="E94" s="333"/>
      <c r="F94" s="356" t="s">
        <v>12329</v>
      </c>
      <c r="G94" s="357"/>
      <c r="H94" s="333" t="s">
        <v>12363</v>
      </c>
      <c r="I94" s="333" t="s">
        <v>12364</v>
      </c>
      <c r="J94" s="333"/>
      <c r="K94" s="347"/>
    </row>
    <row r="95" s="1" customFormat="1" ht="15" customHeight="1">
      <c r="B95" s="358"/>
      <c r="C95" s="333" t="s">
        <v>12365</v>
      </c>
      <c r="D95" s="333"/>
      <c r="E95" s="333"/>
      <c r="F95" s="356" t="s">
        <v>12329</v>
      </c>
      <c r="G95" s="357"/>
      <c r="H95" s="333" t="s">
        <v>12365</v>
      </c>
      <c r="I95" s="333" t="s">
        <v>12364</v>
      </c>
      <c r="J95" s="333"/>
      <c r="K95" s="347"/>
    </row>
    <row r="96" s="1" customFormat="1" ht="15" customHeight="1">
      <c r="B96" s="358"/>
      <c r="C96" s="333" t="s">
        <v>51</v>
      </c>
      <c r="D96" s="333"/>
      <c r="E96" s="333"/>
      <c r="F96" s="356" t="s">
        <v>12329</v>
      </c>
      <c r="G96" s="357"/>
      <c r="H96" s="333" t="s">
        <v>12366</v>
      </c>
      <c r="I96" s="333" t="s">
        <v>12364</v>
      </c>
      <c r="J96" s="333"/>
      <c r="K96" s="347"/>
    </row>
    <row r="97" s="1" customFormat="1" ht="15" customHeight="1">
      <c r="B97" s="358"/>
      <c r="C97" s="333" t="s">
        <v>61</v>
      </c>
      <c r="D97" s="333"/>
      <c r="E97" s="333"/>
      <c r="F97" s="356" t="s">
        <v>12329</v>
      </c>
      <c r="G97" s="357"/>
      <c r="H97" s="333" t="s">
        <v>12367</v>
      </c>
      <c r="I97" s="333" t="s">
        <v>12364</v>
      </c>
      <c r="J97" s="333"/>
      <c r="K97" s="347"/>
    </row>
    <row r="98" s="1" customFormat="1" ht="15" customHeight="1">
      <c r="B98" s="361"/>
      <c r="C98" s="362"/>
      <c r="D98" s="362"/>
      <c r="E98" s="362"/>
      <c r="F98" s="362"/>
      <c r="G98" s="362"/>
      <c r="H98" s="362"/>
      <c r="I98" s="362"/>
      <c r="J98" s="362"/>
      <c r="K98" s="363"/>
    </row>
    <row r="99" s="1" customFormat="1" ht="18.75" customHeight="1">
      <c r="B99" s="364"/>
      <c r="C99" s="365"/>
      <c r="D99" s="365"/>
      <c r="E99" s="365"/>
      <c r="F99" s="365"/>
      <c r="G99" s="365"/>
      <c r="H99" s="365"/>
      <c r="I99" s="365"/>
      <c r="J99" s="365"/>
      <c r="K99" s="364"/>
    </row>
    <row r="100" s="1" customFormat="1" ht="18.75" customHeight="1">
      <c r="B100" s="341"/>
      <c r="C100" s="341"/>
      <c r="D100" s="341"/>
      <c r="E100" s="341"/>
      <c r="F100" s="341"/>
      <c r="G100" s="341"/>
      <c r="H100" s="341"/>
      <c r="I100" s="341"/>
      <c r="J100" s="341"/>
      <c r="K100" s="341"/>
    </row>
    <row r="101" s="1" customFormat="1" ht="7.5" customHeight="1">
      <c r="B101" s="342"/>
      <c r="C101" s="343"/>
      <c r="D101" s="343"/>
      <c r="E101" s="343"/>
      <c r="F101" s="343"/>
      <c r="G101" s="343"/>
      <c r="H101" s="343"/>
      <c r="I101" s="343"/>
      <c r="J101" s="343"/>
      <c r="K101" s="344"/>
    </row>
    <row r="102" s="1" customFormat="1" ht="45" customHeight="1">
      <c r="B102" s="345"/>
      <c r="C102" s="346" t="s">
        <v>12368</v>
      </c>
      <c r="D102" s="346"/>
      <c r="E102" s="346"/>
      <c r="F102" s="346"/>
      <c r="G102" s="346"/>
      <c r="H102" s="346"/>
      <c r="I102" s="346"/>
      <c r="J102" s="346"/>
      <c r="K102" s="347"/>
    </row>
    <row r="103" s="1" customFormat="1" ht="17.25" customHeight="1">
      <c r="B103" s="345"/>
      <c r="C103" s="348" t="s">
        <v>12323</v>
      </c>
      <c r="D103" s="348"/>
      <c r="E103" s="348"/>
      <c r="F103" s="348" t="s">
        <v>12324</v>
      </c>
      <c r="G103" s="349"/>
      <c r="H103" s="348" t="s">
        <v>67</v>
      </c>
      <c r="I103" s="348" t="s">
        <v>70</v>
      </c>
      <c r="J103" s="348" t="s">
        <v>12325</v>
      </c>
      <c r="K103" s="347"/>
    </row>
    <row r="104" s="1" customFormat="1" ht="17.25" customHeight="1">
      <c r="B104" s="345"/>
      <c r="C104" s="350" t="s">
        <v>12326</v>
      </c>
      <c r="D104" s="350"/>
      <c r="E104" s="350"/>
      <c r="F104" s="351" t="s">
        <v>12327</v>
      </c>
      <c r="G104" s="352"/>
      <c r="H104" s="350"/>
      <c r="I104" s="350"/>
      <c r="J104" s="350" t="s">
        <v>12328</v>
      </c>
      <c r="K104" s="347"/>
    </row>
    <row r="105" s="1" customFormat="1" ht="5.25" customHeight="1">
      <c r="B105" s="345"/>
      <c r="C105" s="348"/>
      <c r="D105" s="348"/>
      <c r="E105" s="348"/>
      <c r="F105" s="348"/>
      <c r="G105" s="366"/>
      <c r="H105" s="348"/>
      <c r="I105" s="348"/>
      <c r="J105" s="348"/>
      <c r="K105" s="347"/>
    </row>
    <row r="106" s="1" customFormat="1" ht="15" customHeight="1">
      <c r="B106" s="345"/>
      <c r="C106" s="333" t="s">
        <v>66</v>
      </c>
      <c r="D106" s="355"/>
      <c r="E106" s="355"/>
      <c r="F106" s="356" t="s">
        <v>12329</v>
      </c>
      <c r="G106" s="333"/>
      <c r="H106" s="333" t="s">
        <v>12369</v>
      </c>
      <c r="I106" s="333" t="s">
        <v>12331</v>
      </c>
      <c r="J106" s="333">
        <v>20</v>
      </c>
      <c r="K106" s="347"/>
    </row>
    <row r="107" s="1" customFormat="1" ht="15" customHeight="1">
      <c r="B107" s="345"/>
      <c r="C107" s="333" t="s">
        <v>12332</v>
      </c>
      <c r="D107" s="333"/>
      <c r="E107" s="333"/>
      <c r="F107" s="356" t="s">
        <v>12329</v>
      </c>
      <c r="G107" s="333"/>
      <c r="H107" s="333" t="s">
        <v>12369</v>
      </c>
      <c r="I107" s="333" t="s">
        <v>12331</v>
      </c>
      <c r="J107" s="333">
        <v>120</v>
      </c>
      <c r="K107" s="347"/>
    </row>
    <row r="108" s="1" customFormat="1" ht="15" customHeight="1">
      <c r="B108" s="358"/>
      <c r="C108" s="333" t="s">
        <v>12334</v>
      </c>
      <c r="D108" s="333"/>
      <c r="E108" s="333"/>
      <c r="F108" s="356" t="s">
        <v>12335</v>
      </c>
      <c r="G108" s="333"/>
      <c r="H108" s="333" t="s">
        <v>12369</v>
      </c>
      <c r="I108" s="333" t="s">
        <v>12331</v>
      </c>
      <c r="J108" s="333">
        <v>50</v>
      </c>
      <c r="K108" s="347"/>
    </row>
    <row r="109" s="1" customFormat="1" ht="15" customHeight="1">
      <c r="B109" s="358"/>
      <c r="C109" s="333" t="s">
        <v>12337</v>
      </c>
      <c r="D109" s="333"/>
      <c r="E109" s="333"/>
      <c r="F109" s="356" t="s">
        <v>12329</v>
      </c>
      <c r="G109" s="333"/>
      <c r="H109" s="333" t="s">
        <v>12369</v>
      </c>
      <c r="I109" s="333" t="s">
        <v>12339</v>
      </c>
      <c r="J109" s="333"/>
      <c r="K109" s="347"/>
    </row>
    <row r="110" s="1" customFormat="1" ht="15" customHeight="1">
      <c r="B110" s="358"/>
      <c r="C110" s="333" t="s">
        <v>12348</v>
      </c>
      <c r="D110" s="333"/>
      <c r="E110" s="333"/>
      <c r="F110" s="356" t="s">
        <v>12335</v>
      </c>
      <c r="G110" s="333"/>
      <c r="H110" s="333" t="s">
        <v>12369</v>
      </c>
      <c r="I110" s="333" t="s">
        <v>12331</v>
      </c>
      <c r="J110" s="333">
        <v>50</v>
      </c>
      <c r="K110" s="347"/>
    </row>
    <row r="111" s="1" customFormat="1" ht="15" customHeight="1">
      <c r="B111" s="358"/>
      <c r="C111" s="333" t="s">
        <v>12356</v>
      </c>
      <c r="D111" s="333"/>
      <c r="E111" s="333"/>
      <c r="F111" s="356" t="s">
        <v>12335</v>
      </c>
      <c r="G111" s="333"/>
      <c r="H111" s="333" t="s">
        <v>12369</v>
      </c>
      <c r="I111" s="333" t="s">
        <v>12331</v>
      </c>
      <c r="J111" s="333">
        <v>50</v>
      </c>
      <c r="K111" s="347"/>
    </row>
    <row r="112" s="1" customFormat="1" ht="15" customHeight="1">
      <c r="B112" s="358"/>
      <c r="C112" s="333" t="s">
        <v>12354</v>
      </c>
      <c r="D112" s="333"/>
      <c r="E112" s="333"/>
      <c r="F112" s="356" t="s">
        <v>12335</v>
      </c>
      <c r="G112" s="333"/>
      <c r="H112" s="333" t="s">
        <v>12369</v>
      </c>
      <c r="I112" s="333" t="s">
        <v>12331</v>
      </c>
      <c r="J112" s="333">
        <v>50</v>
      </c>
      <c r="K112" s="347"/>
    </row>
    <row r="113" s="1" customFormat="1" ht="15" customHeight="1">
      <c r="B113" s="358"/>
      <c r="C113" s="333" t="s">
        <v>66</v>
      </c>
      <c r="D113" s="333"/>
      <c r="E113" s="333"/>
      <c r="F113" s="356" t="s">
        <v>12329</v>
      </c>
      <c r="G113" s="333"/>
      <c r="H113" s="333" t="s">
        <v>12370</v>
      </c>
      <c r="I113" s="333" t="s">
        <v>12331</v>
      </c>
      <c r="J113" s="333">
        <v>20</v>
      </c>
      <c r="K113" s="347"/>
    </row>
    <row r="114" s="1" customFormat="1" ht="15" customHeight="1">
      <c r="B114" s="358"/>
      <c r="C114" s="333" t="s">
        <v>12371</v>
      </c>
      <c r="D114" s="333"/>
      <c r="E114" s="333"/>
      <c r="F114" s="356" t="s">
        <v>12329</v>
      </c>
      <c r="G114" s="333"/>
      <c r="H114" s="333" t="s">
        <v>12372</v>
      </c>
      <c r="I114" s="333" t="s">
        <v>12331</v>
      </c>
      <c r="J114" s="333">
        <v>120</v>
      </c>
      <c r="K114" s="347"/>
    </row>
    <row r="115" s="1" customFormat="1" ht="15" customHeight="1">
      <c r="B115" s="358"/>
      <c r="C115" s="333" t="s">
        <v>51</v>
      </c>
      <c r="D115" s="333"/>
      <c r="E115" s="333"/>
      <c r="F115" s="356" t="s">
        <v>12329</v>
      </c>
      <c r="G115" s="333"/>
      <c r="H115" s="333" t="s">
        <v>12373</v>
      </c>
      <c r="I115" s="333" t="s">
        <v>12364</v>
      </c>
      <c r="J115" s="333"/>
      <c r="K115" s="347"/>
    </row>
    <row r="116" s="1" customFormat="1" ht="15" customHeight="1">
      <c r="B116" s="358"/>
      <c r="C116" s="333" t="s">
        <v>61</v>
      </c>
      <c r="D116" s="333"/>
      <c r="E116" s="333"/>
      <c r="F116" s="356" t="s">
        <v>12329</v>
      </c>
      <c r="G116" s="333"/>
      <c r="H116" s="333" t="s">
        <v>12374</v>
      </c>
      <c r="I116" s="333" t="s">
        <v>12364</v>
      </c>
      <c r="J116" s="333"/>
      <c r="K116" s="347"/>
    </row>
    <row r="117" s="1" customFormat="1" ht="15" customHeight="1">
      <c r="B117" s="358"/>
      <c r="C117" s="333" t="s">
        <v>70</v>
      </c>
      <c r="D117" s="333"/>
      <c r="E117" s="333"/>
      <c r="F117" s="356" t="s">
        <v>12329</v>
      </c>
      <c r="G117" s="333"/>
      <c r="H117" s="333" t="s">
        <v>12375</v>
      </c>
      <c r="I117" s="333" t="s">
        <v>12376</v>
      </c>
      <c r="J117" s="333"/>
      <c r="K117" s="347"/>
    </row>
    <row r="118" s="1" customFormat="1" ht="15" customHeight="1">
      <c r="B118" s="361"/>
      <c r="C118" s="367"/>
      <c r="D118" s="367"/>
      <c r="E118" s="367"/>
      <c r="F118" s="367"/>
      <c r="G118" s="367"/>
      <c r="H118" s="367"/>
      <c r="I118" s="367"/>
      <c r="J118" s="367"/>
      <c r="K118" s="363"/>
    </row>
    <row r="119" s="1" customFormat="1" ht="18.75" customHeight="1">
      <c r="B119" s="368"/>
      <c r="C119" s="369"/>
      <c r="D119" s="369"/>
      <c r="E119" s="369"/>
      <c r="F119" s="370"/>
      <c r="G119" s="369"/>
      <c r="H119" s="369"/>
      <c r="I119" s="369"/>
      <c r="J119" s="369"/>
      <c r="K119" s="368"/>
    </row>
    <row r="120" s="1" customFormat="1" ht="18.75" customHeight="1">
      <c r="B120" s="341"/>
      <c r="C120" s="341"/>
      <c r="D120" s="341"/>
      <c r="E120" s="341"/>
      <c r="F120" s="341"/>
      <c r="G120" s="341"/>
      <c r="H120" s="341"/>
      <c r="I120" s="341"/>
      <c r="J120" s="341"/>
      <c r="K120" s="341"/>
    </row>
    <row r="121" s="1" customFormat="1" ht="7.5" customHeight="1">
      <c r="B121" s="371"/>
      <c r="C121" s="372"/>
      <c r="D121" s="372"/>
      <c r="E121" s="372"/>
      <c r="F121" s="372"/>
      <c r="G121" s="372"/>
      <c r="H121" s="372"/>
      <c r="I121" s="372"/>
      <c r="J121" s="372"/>
      <c r="K121" s="373"/>
    </row>
    <row r="122" s="1" customFormat="1" ht="45" customHeight="1">
      <c r="B122" s="374"/>
      <c r="C122" s="324" t="s">
        <v>12377</v>
      </c>
      <c r="D122" s="324"/>
      <c r="E122" s="324"/>
      <c r="F122" s="324"/>
      <c r="G122" s="324"/>
      <c r="H122" s="324"/>
      <c r="I122" s="324"/>
      <c r="J122" s="324"/>
      <c r="K122" s="375"/>
    </row>
    <row r="123" s="1" customFormat="1" ht="17.25" customHeight="1">
      <c r="B123" s="376"/>
      <c r="C123" s="348" t="s">
        <v>12323</v>
      </c>
      <c r="D123" s="348"/>
      <c r="E123" s="348"/>
      <c r="F123" s="348" t="s">
        <v>12324</v>
      </c>
      <c r="G123" s="349"/>
      <c r="H123" s="348" t="s">
        <v>67</v>
      </c>
      <c r="I123" s="348" t="s">
        <v>70</v>
      </c>
      <c r="J123" s="348" t="s">
        <v>12325</v>
      </c>
      <c r="K123" s="377"/>
    </row>
    <row r="124" s="1" customFormat="1" ht="17.25" customHeight="1">
      <c r="B124" s="376"/>
      <c r="C124" s="350" t="s">
        <v>12326</v>
      </c>
      <c r="D124" s="350"/>
      <c r="E124" s="350"/>
      <c r="F124" s="351" t="s">
        <v>12327</v>
      </c>
      <c r="G124" s="352"/>
      <c r="H124" s="350"/>
      <c r="I124" s="350"/>
      <c r="J124" s="350" t="s">
        <v>12328</v>
      </c>
      <c r="K124" s="377"/>
    </row>
    <row r="125" s="1" customFormat="1" ht="5.25" customHeight="1">
      <c r="B125" s="378"/>
      <c r="C125" s="353"/>
      <c r="D125" s="353"/>
      <c r="E125" s="353"/>
      <c r="F125" s="353"/>
      <c r="G125" s="379"/>
      <c r="H125" s="353"/>
      <c r="I125" s="353"/>
      <c r="J125" s="353"/>
      <c r="K125" s="380"/>
    </row>
    <row r="126" s="1" customFormat="1" ht="15" customHeight="1">
      <c r="B126" s="378"/>
      <c r="C126" s="333" t="s">
        <v>12332</v>
      </c>
      <c r="D126" s="355"/>
      <c r="E126" s="355"/>
      <c r="F126" s="356" t="s">
        <v>12329</v>
      </c>
      <c r="G126" s="333"/>
      <c r="H126" s="333" t="s">
        <v>12369</v>
      </c>
      <c r="I126" s="333" t="s">
        <v>12331</v>
      </c>
      <c r="J126" s="333">
        <v>120</v>
      </c>
      <c r="K126" s="381"/>
    </row>
    <row r="127" s="1" customFormat="1" ht="15" customHeight="1">
      <c r="B127" s="378"/>
      <c r="C127" s="333" t="s">
        <v>12378</v>
      </c>
      <c r="D127" s="333"/>
      <c r="E127" s="333"/>
      <c r="F127" s="356" t="s">
        <v>12329</v>
      </c>
      <c r="G127" s="333"/>
      <c r="H127" s="333" t="s">
        <v>12379</v>
      </c>
      <c r="I127" s="333" t="s">
        <v>12331</v>
      </c>
      <c r="J127" s="333" t="s">
        <v>12380</v>
      </c>
      <c r="K127" s="381"/>
    </row>
    <row r="128" s="1" customFormat="1" ht="15" customHeight="1">
      <c r="B128" s="378"/>
      <c r="C128" s="333" t="s">
        <v>97</v>
      </c>
      <c r="D128" s="333"/>
      <c r="E128" s="333"/>
      <c r="F128" s="356" t="s">
        <v>12329</v>
      </c>
      <c r="G128" s="333"/>
      <c r="H128" s="333" t="s">
        <v>12381</v>
      </c>
      <c r="I128" s="333" t="s">
        <v>12331</v>
      </c>
      <c r="J128" s="333" t="s">
        <v>12380</v>
      </c>
      <c r="K128" s="381"/>
    </row>
    <row r="129" s="1" customFormat="1" ht="15" customHeight="1">
      <c r="B129" s="378"/>
      <c r="C129" s="333" t="s">
        <v>12340</v>
      </c>
      <c r="D129" s="333"/>
      <c r="E129" s="333"/>
      <c r="F129" s="356" t="s">
        <v>12335</v>
      </c>
      <c r="G129" s="333"/>
      <c r="H129" s="333" t="s">
        <v>12341</v>
      </c>
      <c r="I129" s="333" t="s">
        <v>12331</v>
      </c>
      <c r="J129" s="333">
        <v>15</v>
      </c>
      <c r="K129" s="381"/>
    </row>
    <row r="130" s="1" customFormat="1" ht="15" customHeight="1">
      <c r="B130" s="378"/>
      <c r="C130" s="359" t="s">
        <v>12342</v>
      </c>
      <c r="D130" s="359"/>
      <c r="E130" s="359"/>
      <c r="F130" s="360" t="s">
        <v>12335</v>
      </c>
      <c r="G130" s="359"/>
      <c r="H130" s="359" t="s">
        <v>12343</v>
      </c>
      <c r="I130" s="359" t="s">
        <v>12331</v>
      </c>
      <c r="J130" s="359">
        <v>15</v>
      </c>
      <c r="K130" s="381"/>
    </row>
    <row r="131" s="1" customFormat="1" ht="15" customHeight="1">
      <c r="B131" s="378"/>
      <c r="C131" s="359" t="s">
        <v>12344</v>
      </c>
      <c r="D131" s="359"/>
      <c r="E131" s="359"/>
      <c r="F131" s="360" t="s">
        <v>12335</v>
      </c>
      <c r="G131" s="359"/>
      <c r="H131" s="359" t="s">
        <v>12345</v>
      </c>
      <c r="I131" s="359" t="s">
        <v>12331</v>
      </c>
      <c r="J131" s="359">
        <v>20</v>
      </c>
      <c r="K131" s="381"/>
    </row>
    <row r="132" s="1" customFormat="1" ht="15" customHeight="1">
      <c r="B132" s="378"/>
      <c r="C132" s="359" t="s">
        <v>12346</v>
      </c>
      <c r="D132" s="359"/>
      <c r="E132" s="359"/>
      <c r="F132" s="360" t="s">
        <v>12335</v>
      </c>
      <c r="G132" s="359"/>
      <c r="H132" s="359" t="s">
        <v>12347</v>
      </c>
      <c r="I132" s="359" t="s">
        <v>12331</v>
      </c>
      <c r="J132" s="359">
        <v>20</v>
      </c>
      <c r="K132" s="381"/>
    </row>
    <row r="133" s="1" customFormat="1" ht="15" customHeight="1">
      <c r="B133" s="378"/>
      <c r="C133" s="333" t="s">
        <v>12334</v>
      </c>
      <c r="D133" s="333"/>
      <c r="E133" s="333"/>
      <c r="F133" s="356" t="s">
        <v>12335</v>
      </c>
      <c r="G133" s="333"/>
      <c r="H133" s="333" t="s">
        <v>12369</v>
      </c>
      <c r="I133" s="333" t="s">
        <v>12331</v>
      </c>
      <c r="J133" s="333">
        <v>50</v>
      </c>
      <c r="K133" s="381"/>
    </row>
    <row r="134" s="1" customFormat="1" ht="15" customHeight="1">
      <c r="B134" s="378"/>
      <c r="C134" s="333" t="s">
        <v>12348</v>
      </c>
      <c r="D134" s="333"/>
      <c r="E134" s="333"/>
      <c r="F134" s="356" t="s">
        <v>12335</v>
      </c>
      <c r="G134" s="333"/>
      <c r="H134" s="333" t="s">
        <v>12369</v>
      </c>
      <c r="I134" s="333" t="s">
        <v>12331</v>
      </c>
      <c r="J134" s="333">
        <v>50</v>
      </c>
      <c r="K134" s="381"/>
    </row>
    <row r="135" s="1" customFormat="1" ht="15" customHeight="1">
      <c r="B135" s="378"/>
      <c r="C135" s="333" t="s">
        <v>12354</v>
      </c>
      <c r="D135" s="333"/>
      <c r="E135" s="333"/>
      <c r="F135" s="356" t="s">
        <v>12335</v>
      </c>
      <c r="G135" s="333"/>
      <c r="H135" s="333" t="s">
        <v>12369</v>
      </c>
      <c r="I135" s="333" t="s">
        <v>12331</v>
      </c>
      <c r="J135" s="333">
        <v>50</v>
      </c>
      <c r="K135" s="381"/>
    </row>
    <row r="136" s="1" customFormat="1" ht="15" customHeight="1">
      <c r="B136" s="378"/>
      <c r="C136" s="333" t="s">
        <v>12356</v>
      </c>
      <c r="D136" s="333"/>
      <c r="E136" s="333"/>
      <c r="F136" s="356" t="s">
        <v>12335</v>
      </c>
      <c r="G136" s="333"/>
      <c r="H136" s="333" t="s">
        <v>12369</v>
      </c>
      <c r="I136" s="333" t="s">
        <v>12331</v>
      </c>
      <c r="J136" s="333">
        <v>50</v>
      </c>
      <c r="K136" s="381"/>
    </row>
    <row r="137" s="1" customFormat="1" ht="15" customHeight="1">
      <c r="B137" s="378"/>
      <c r="C137" s="333" t="s">
        <v>12357</v>
      </c>
      <c r="D137" s="333"/>
      <c r="E137" s="333"/>
      <c r="F137" s="356" t="s">
        <v>12335</v>
      </c>
      <c r="G137" s="333"/>
      <c r="H137" s="333" t="s">
        <v>12382</v>
      </c>
      <c r="I137" s="333" t="s">
        <v>12331</v>
      </c>
      <c r="J137" s="333">
        <v>255</v>
      </c>
      <c r="K137" s="381"/>
    </row>
    <row r="138" s="1" customFormat="1" ht="15" customHeight="1">
      <c r="B138" s="378"/>
      <c r="C138" s="333" t="s">
        <v>12359</v>
      </c>
      <c r="D138" s="333"/>
      <c r="E138" s="333"/>
      <c r="F138" s="356" t="s">
        <v>12329</v>
      </c>
      <c r="G138" s="333"/>
      <c r="H138" s="333" t="s">
        <v>12383</v>
      </c>
      <c r="I138" s="333" t="s">
        <v>12361</v>
      </c>
      <c r="J138" s="333"/>
      <c r="K138" s="381"/>
    </row>
    <row r="139" s="1" customFormat="1" ht="15" customHeight="1">
      <c r="B139" s="378"/>
      <c r="C139" s="333" t="s">
        <v>12362</v>
      </c>
      <c r="D139" s="333"/>
      <c r="E139" s="333"/>
      <c r="F139" s="356" t="s">
        <v>12329</v>
      </c>
      <c r="G139" s="333"/>
      <c r="H139" s="333" t="s">
        <v>12384</v>
      </c>
      <c r="I139" s="333" t="s">
        <v>12364</v>
      </c>
      <c r="J139" s="333"/>
      <c r="K139" s="381"/>
    </row>
    <row r="140" s="1" customFormat="1" ht="15" customHeight="1">
      <c r="B140" s="378"/>
      <c r="C140" s="333" t="s">
        <v>12365</v>
      </c>
      <c r="D140" s="333"/>
      <c r="E140" s="333"/>
      <c r="F140" s="356" t="s">
        <v>12329</v>
      </c>
      <c r="G140" s="333"/>
      <c r="H140" s="333" t="s">
        <v>12365</v>
      </c>
      <c r="I140" s="333" t="s">
        <v>12364</v>
      </c>
      <c r="J140" s="333"/>
      <c r="K140" s="381"/>
    </row>
    <row r="141" s="1" customFormat="1" ht="15" customHeight="1">
      <c r="B141" s="378"/>
      <c r="C141" s="333" t="s">
        <v>51</v>
      </c>
      <c r="D141" s="333"/>
      <c r="E141" s="333"/>
      <c r="F141" s="356" t="s">
        <v>12329</v>
      </c>
      <c r="G141" s="333"/>
      <c r="H141" s="333" t="s">
        <v>12385</v>
      </c>
      <c r="I141" s="333" t="s">
        <v>12364</v>
      </c>
      <c r="J141" s="333"/>
      <c r="K141" s="381"/>
    </row>
    <row r="142" s="1" customFormat="1" ht="15" customHeight="1">
      <c r="B142" s="378"/>
      <c r="C142" s="333" t="s">
        <v>12386</v>
      </c>
      <c r="D142" s="333"/>
      <c r="E142" s="333"/>
      <c r="F142" s="356" t="s">
        <v>12329</v>
      </c>
      <c r="G142" s="333"/>
      <c r="H142" s="333" t="s">
        <v>12387</v>
      </c>
      <c r="I142" s="333" t="s">
        <v>12364</v>
      </c>
      <c r="J142" s="333"/>
      <c r="K142" s="381"/>
    </row>
    <row r="143" s="1" customFormat="1" ht="15" customHeight="1">
      <c r="B143" s="382"/>
      <c r="C143" s="383"/>
      <c r="D143" s="383"/>
      <c r="E143" s="383"/>
      <c r="F143" s="383"/>
      <c r="G143" s="383"/>
      <c r="H143" s="383"/>
      <c r="I143" s="383"/>
      <c r="J143" s="383"/>
      <c r="K143" s="384"/>
    </row>
    <row r="144" s="1" customFormat="1" ht="18.75" customHeight="1">
      <c r="B144" s="369"/>
      <c r="C144" s="369"/>
      <c r="D144" s="369"/>
      <c r="E144" s="369"/>
      <c r="F144" s="370"/>
      <c r="G144" s="369"/>
      <c r="H144" s="369"/>
      <c r="I144" s="369"/>
      <c r="J144" s="369"/>
      <c r="K144" s="369"/>
    </row>
    <row r="145" s="1" customFormat="1" ht="18.75" customHeight="1">
      <c r="B145" s="341"/>
      <c r="C145" s="341"/>
      <c r="D145" s="341"/>
      <c r="E145" s="341"/>
      <c r="F145" s="341"/>
      <c r="G145" s="341"/>
      <c r="H145" s="341"/>
      <c r="I145" s="341"/>
      <c r="J145" s="341"/>
      <c r="K145" s="341"/>
    </row>
    <row r="146" s="1" customFormat="1" ht="7.5" customHeight="1">
      <c r="B146" s="342"/>
      <c r="C146" s="343"/>
      <c r="D146" s="343"/>
      <c r="E146" s="343"/>
      <c r="F146" s="343"/>
      <c r="G146" s="343"/>
      <c r="H146" s="343"/>
      <c r="I146" s="343"/>
      <c r="J146" s="343"/>
      <c r="K146" s="344"/>
    </row>
    <row r="147" s="1" customFormat="1" ht="45" customHeight="1">
      <c r="B147" s="345"/>
      <c r="C147" s="346" t="s">
        <v>12388</v>
      </c>
      <c r="D147" s="346"/>
      <c r="E147" s="346"/>
      <c r="F147" s="346"/>
      <c r="G147" s="346"/>
      <c r="H147" s="346"/>
      <c r="I147" s="346"/>
      <c r="J147" s="346"/>
      <c r="K147" s="347"/>
    </row>
    <row r="148" s="1" customFormat="1" ht="17.25" customHeight="1">
      <c r="B148" s="345"/>
      <c r="C148" s="348" t="s">
        <v>12323</v>
      </c>
      <c r="D148" s="348"/>
      <c r="E148" s="348"/>
      <c r="F148" s="348" t="s">
        <v>12324</v>
      </c>
      <c r="G148" s="349"/>
      <c r="H148" s="348" t="s">
        <v>67</v>
      </c>
      <c r="I148" s="348" t="s">
        <v>70</v>
      </c>
      <c r="J148" s="348" t="s">
        <v>12325</v>
      </c>
      <c r="K148" s="347"/>
    </row>
    <row r="149" s="1" customFormat="1" ht="17.25" customHeight="1">
      <c r="B149" s="345"/>
      <c r="C149" s="350" t="s">
        <v>12326</v>
      </c>
      <c r="D149" s="350"/>
      <c r="E149" s="350"/>
      <c r="F149" s="351" t="s">
        <v>12327</v>
      </c>
      <c r="G149" s="352"/>
      <c r="H149" s="350"/>
      <c r="I149" s="350"/>
      <c r="J149" s="350" t="s">
        <v>12328</v>
      </c>
      <c r="K149" s="347"/>
    </row>
    <row r="150" s="1" customFormat="1" ht="5.25" customHeight="1">
      <c r="B150" s="358"/>
      <c r="C150" s="353"/>
      <c r="D150" s="353"/>
      <c r="E150" s="353"/>
      <c r="F150" s="353"/>
      <c r="G150" s="354"/>
      <c r="H150" s="353"/>
      <c r="I150" s="353"/>
      <c r="J150" s="353"/>
      <c r="K150" s="381"/>
    </row>
    <row r="151" s="1" customFormat="1" ht="15" customHeight="1">
      <c r="B151" s="358"/>
      <c r="C151" s="385" t="s">
        <v>12332</v>
      </c>
      <c r="D151" s="333"/>
      <c r="E151" s="333"/>
      <c r="F151" s="386" t="s">
        <v>12329</v>
      </c>
      <c r="G151" s="333"/>
      <c r="H151" s="385" t="s">
        <v>12369</v>
      </c>
      <c r="I151" s="385" t="s">
        <v>12331</v>
      </c>
      <c r="J151" s="385">
        <v>120</v>
      </c>
      <c r="K151" s="381"/>
    </row>
    <row r="152" s="1" customFormat="1" ht="15" customHeight="1">
      <c r="B152" s="358"/>
      <c r="C152" s="385" t="s">
        <v>12378</v>
      </c>
      <c r="D152" s="333"/>
      <c r="E152" s="333"/>
      <c r="F152" s="386" t="s">
        <v>12329</v>
      </c>
      <c r="G152" s="333"/>
      <c r="H152" s="385" t="s">
        <v>12389</v>
      </c>
      <c r="I152" s="385" t="s">
        <v>12331</v>
      </c>
      <c r="J152" s="385" t="s">
        <v>12380</v>
      </c>
      <c r="K152" s="381"/>
    </row>
    <row r="153" s="1" customFormat="1" ht="15" customHeight="1">
      <c r="B153" s="358"/>
      <c r="C153" s="385" t="s">
        <v>97</v>
      </c>
      <c r="D153" s="333"/>
      <c r="E153" s="333"/>
      <c r="F153" s="386" t="s">
        <v>12329</v>
      </c>
      <c r="G153" s="333"/>
      <c r="H153" s="385" t="s">
        <v>12390</v>
      </c>
      <c r="I153" s="385" t="s">
        <v>12331</v>
      </c>
      <c r="J153" s="385" t="s">
        <v>12380</v>
      </c>
      <c r="K153" s="381"/>
    </row>
    <row r="154" s="1" customFormat="1" ht="15" customHeight="1">
      <c r="B154" s="358"/>
      <c r="C154" s="385" t="s">
        <v>12334</v>
      </c>
      <c r="D154" s="333"/>
      <c r="E154" s="333"/>
      <c r="F154" s="386" t="s">
        <v>12335</v>
      </c>
      <c r="G154" s="333"/>
      <c r="H154" s="385" t="s">
        <v>12369</v>
      </c>
      <c r="I154" s="385" t="s">
        <v>12331</v>
      </c>
      <c r="J154" s="385">
        <v>50</v>
      </c>
      <c r="K154" s="381"/>
    </row>
    <row r="155" s="1" customFormat="1" ht="15" customHeight="1">
      <c r="B155" s="358"/>
      <c r="C155" s="385" t="s">
        <v>12337</v>
      </c>
      <c r="D155" s="333"/>
      <c r="E155" s="333"/>
      <c r="F155" s="386" t="s">
        <v>12329</v>
      </c>
      <c r="G155" s="333"/>
      <c r="H155" s="385" t="s">
        <v>12369</v>
      </c>
      <c r="I155" s="385" t="s">
        <v>12339</v>
      </c>
      <c r="J155" s="385"/>
      <c r="K155" s="381"/>
    </row>
    <row r="156" s="1" customFormat="1" ht="15" customHeight="1">
      <c r="B156" s="358"/>
      <c r="C156" s="385" t="s">
        <v>12348</v>
      </c>
      <c r="D156" s="333"/>
      <c r="E156" s="333"/>
      <c r="F156" s="386" t="s">
        <v>12335</v>
      </c>
      <c r="G156" s="333"/>
      <c r="H156" s="385" t="s">
        <v>12369</v>
      </c>
      <c r="I156" s="385" t="s">
        <v>12331</v>
      </c>
      <c r="J156" s="385">
        <v>50</v>
      </c>
      <c r="K156" s="381"/>
    </row>
    <row r="157" s="1" customFormat="1" ht="15" customHeight="1">
      <c r="B157" s="358"/>
      <c r="C157" s="385" t="s">
        <v>12356</v>
      </c>
      <c r="D157" s="333"/>
      <c r="E157" s="333"/>
      <c r="F157" s="386" t="s">
        <v>12335</v>
      </c>
      <c r="G157" s="333"/>
      <c r="H157" s="385" t="s">
        <v>12369</v>
      </c>
      <c r="I157" s="385" t="s">
        <v>12331</v>
      </c>
      <c r="J157" s="385">
        <v>50</v>
      </c>
      <c r="K157" s="381"/>
    </row>
    <row r="158" s="1" customFormat="1" ht="15" customHeight="1">
      <c r="B158" s="358"/>
      <c r="C158" s="385" t="s">
        <v>12354</v>
      </c>
      <c r="D158" s="333"/>
      <c r="E158" s="333"/>
      <c r="F158" s="386" t="s">
        <v>12335</v>
      </c>
      <c r="G158" s="333"/>
      <c r="H158" s="385" t="s">
        <v>12369</v>
      </c>
      <c r="I158" s="385" t="s">
        <v>12331</v>
      </c>
      <c r="J158" s="385">
        <v>50</v>
      </c>
      <c r="K158" s="381"/>
    </row>
    <row r="159" s="1" customFormat="1" ht="15" customHeight="1">
      <c r="B159" s="358"/>
      <c r="C159" s="385" t="s">
        <v>182</v>
      </c>
      <c r="D159" s="333"/>
      <c r="E159" s="333"/>
      <c r="F159" s="386" t="s">
        <v>12329</v>
      </c>
      <c r="G159" s="333"/>
      <c r="H159" s="385" t="s">
        <v>12391</v>
      </c>
      <c r="I159" s="385" t="s">
        <v>12331</v>
      </c>
      <c r="J159" s="385" t="s">
        <v>12392</v>
      </c>
      <c r="K159" s="381"/>
    </row>
    <row r="160" s="1" customFormat="1" ht="15" customHeight="1">
      <c r="B160" s="358"/>
      <c r="C160" s="385" t="s">
        <v>12393</v>
      </c>
      <c r="D160" s="333"/>
      <c r="E160" s="333"/>
      <c r="F160" s="386" t="s">
        <v>12329</v>
      </c>
      <c r="G160" s="333"/>
      <c r="H160" s="385" t="s">
        <v>12394</v>
      </c>
      <c r="I160" s="385" t="s">
        <v>12364</v>
      </c>
      <c r="J160" s="385"/>
      <c r="K160" s="381"/>
    </row>
    <row r="161" s="1" customFormat="1" ht="15" customHeight="1">
      <c r="B161" s="387"/>
      <c r="C161" s="367"/>
      <c r="D161" s="367"/>
      <c r="E161" s="367"/>
      <c r="F161" s="367"/>
      <c r="G161" s="367"/>
      <c r="H161" s="367"/>
      <c r="I161" s="367"/>
      <c r="J161" s="367"/>
      <c r="K161" s="388"/>
    </row>
    <row r="162" s="1" customFormat="1" ht="18.75" customHeight="1">
      <c r="B162" s="369"/>
      <c r="C162" s="379"/>
      <c r="D162" s="379"/>
      <c r="E162" s="379"/>
      <c r="F162" s="389"/>
      <c r="G162" s="379"/>
      <c r="H162" s="379"/>
      <c r="I162" s="379"/>
      <c r="J162" s="379"/>
      <c r="K162" s="369"/>
    </row>
    <row r="163" s="1" customFormat="1" ht="18.75" customHeight="1">
      <c r="B163" s="341"/>
      <c r="C163" s="341"/>
      <c r="D163" s="341"/>
      <c r="E163" s="341"/>
      <c r="F163" s="341"/>
      <c r="G163" s="341"/>
      <c r="H163" s="341"/>
      <c r="I163" s="341"/>
      <c r="J163" s="341"/>
      <c r="K163" s="341"/>
    </row>
    <row r="164" s="1" customFormat="1" ht="7.5" customHeight="1">
      <c r="B164" s="320"/>
      <c r="C164" s="321"/>
      <c r="D164" s="321"/>
      <c r="E164" s="321"/>
      <c r="F164" s="321"/>
      <c r="G164" s="321"/>
      <c r="H164" s="321"/>
      <c r="I164" s="321"/>
      <c r="J164" s="321"/>
      <c r="K164" s="322"/>
    </row>
    <row r="165" s="1" customFormat="1" ht="45" customHeight="1">
      <c r="B165" s="323"/>
      <c r="C165" s="324" t="s">
        <v>12395</v>
      </c>
      <c r="D165" s="324"/>
      <c r="E165" s="324"/>
      <c r="F165" s="324"/>
      <c r="G165" s="324"/>
      <c r="H165" s="324"/>
      <c r="I165" s="324"/>
      <c r="J165" s="324"/>
      <c r="K165" s="325"/>
    </row>
    <row r="166" s="1" customFormat="1" ht="17.25" customHeight="1">
      <c r="B166" s="323"/>
      <c r="C166" s="348" t="s">
        <v>12323</v>
      </c>
      <c r="D166" s="348"/>
      <c r="E166" s="348"/>
      <c r="F166" s="348" t="s">
        <v>12324</v>
      </c>
      <c r="G166" s="390"/>
      <c r="H166" s="391" t="s">
        <v>67</v>
      </c>
      <c r="I166" s="391" t="s">
        <v>70</v>
      </c>
      <c r="J166" s="348" t="s">
        <v>12325</v>
      </c>
      <c r="K166" s="325"/>
    </row>
    <row r="167" s="1" customFormat="1" ht="17.25" customHeight="1">
      <c r="B167" s="326"/>
      <c r="C167" s="350" t="s">
        <v>12326</v>
      </c>
      <c r="D167" s="350"/>
      <c r="E167" s="350"/>
      <c r="F167" s="351" t="s">
        <v>12327</v>
      </c>
      <c r="G167" s="392"/>
      <c r="H167" s="393"/>
      <c r="I167" s="393"/>
      <c r="J167" s="350" t="s">
        <v>12328</v>
      </c>
      <c r="K167" s="328"/>
    </row>
    <row r="168" s="1" customFormat="1" ht="5.25" customHeight="1">
      <c r="B168" s="358"/>
      <c r="C168" s="353"/>
      <c r="D168" s="353"/>
      <c r="E168" s="353"/>
      <c r="F168" s="353"/>
      <c r="G168" s="354"/>
      <c r="H168" s="353"/>
      <c r="I168" s="353"/>
      <c r="J168" s="353"/>
      <c r="K168" s="381"/>
    </row>
    <row r="169" s="1" customFormat="1" ht="15" customHeight="1">
      <c r="B169" s="358"/>
      <c r="C169" s="333" t="s">
        <v>12332</v>
      </c>
      <c r="D169" s="333"/>
      <c r="E169" s="333"/>
      <c r="F169" s="356" t="s">
        <v>12329</v>
      </c>
      <c r="G169" s="333"/>
      <c r="H169" s="333" t="s">
        <v>12369</v>
      </c>
      <c r="I169" s="333" t="s">
        <v>12331</v>
      </c>
      <c r="J169" s="333">
        <v>120</v>
      </c>
      <c r="K169" s="381"/>
    </row>
    <row r="170" s="1" customFormat="1" ht="15" customHeight="1">
      <c r="B170" s="358"/>
      <c r="C170" s="333" t="s">
        <v>12378</v>
      </c>
      <c r="D170" s="333"/>
      <c r="E170" s="333"/>
      <c r="F170" s="356" t="s">
        <v>12329</v>
      </c>
      <c r="G170" s="333"/>
      <c r="H170" s="333" t="s">
        <v>12379</v>
      </c>
      <c r="I170" s="333" t="s">
        <v>12331</v>
      </c>
      <c r="J170" s="333" t="s">
        <v>12380</v>
      </c>
      <c r="K170" s="381"/>
    </row>
    <row r="171" s="1" customFormat="1" ht="15" customHeight="1">
      <c r="B171" s="358"/>
      <c r="C171" s="333" t="s">
        <v>97</v>
      </c>
      <c r="D171" s="333"/>
      <c r="E171" s="333"/>
      <c r="F171" s="356" t="s">
        <v>12329</v>
      </c>
      <c r="G171" s="333"/>
      <c r="H171" s="333" t="s">
        <v>12396</v>
      </c>
      <c r="I171" s="333" t="s">
        <v>12331</v>
      </c>
      <c r="J171" s="333" t="s">
        <v>12380</v>
      </c>
      <c r="K171" s="381"/>
    </row>
    <row r="172" s="1" customFormat="1" ht="15" customHeight="1">
      <c r="B172" s="358"/>
      <c r="C172" s="333" t="s">
        <v>12334</v>
      </c>
      <c r="D172" s="333"/>
      <c r="E172" s="333"/>
      <c r="F172" s="356" t="s">
        <v>12335</v>
      </c>
      <c r="G172" s="333"/>
      <c r="H172" s="333" t="s">
        <v>12396</v>
      </c>
      <c r="I172" s="333" t="s">
        <v>12331</v>
      </c>
      <c r="J172" s="333">
        <v>50</v>
      </c>
      <c r="K172" s="381"/>
    </row>
    <row r="173" s="1" customFormat="1" ht="15" customHeight="1">
      <c r="B173" s="358"/>
      <c r="C173" s="333" t="s">
        <v>12337</v>
      </c>
      <c r="D173" s="333"/>
      <c r="E173" s="333"/>
      <c r="F173" s="356" t="s">
        <v>12329</v>
      </c>
      <c r="G173" s="333"/>
      <c r="H173" s="333" t="s">
        <v>12396</v>
      </c>
      <c r="I173" s="333" t="s">
        <v>12339</v>
      </c>
      <c r="J173" s="333"/>
      <c r="K173" s="381"/>
    </row>
    <row r="174" s="1" customFormat="1" ht="15" customHeight="1">
      <c r="B174" s="358"/>
      <c r="C174" s="333" t="s">
        <v>12348</v>
      </c>
      <c r="D174" s="333"/>
      <c r="E174" s="333"/>
      <c r="F174" s="356" t="s">
        <v>12335</v>
      </c>
      <c r="G174" s="333"/>
      <c r="H174" s="333" t="s">
        <v>12396</v>
      </c>
      <c r="I174" s="333" t="s">
        <v>12331</v>
      </c>
      <c r="J174" s="333">
        <v>50</v>
      </c>
      <c r="K174" s="381"/>
    </row>
    <row r="175" s="1" customFormat="1" ht="15" customHeight="1">
      <c r="B175" s="358"/>
      <c r="C175" s="333" t="s">
        <v>12356</v>
      </c>
      <c r="D175" s="333"/>
      <c r="E175" s="333"/>
      <c r="F175" s="356" t="s">
        <v>12335</v>
      </c>
      <c r="G175" s="333"/>
      <c r="H175" s="333" t="s">
        <v>12396</v>
      </c>
      <c r="I175" s="333" t="s">
        <v>12331</v>
      </c>
      <c r="J175" s="333">
        <v>50</v>
      </c>
      <c r="K175" s="381"/>
    </row>
    <row r="176" s="1" customFormat="1" ht="15" customHeight="1">
      <c r="B176" s="358"/>
      <c r="C176" s="333" t="s">
        <v>12354</v>
      </c>
      <c r="D176" s="333"/>
      <c r="E176" s="333"/>
      <c r="F176" s="356" t="s">
        <v>12335</v>
      </c>
      <c r="G176" s="333"/>
      <c r="H176" s="333" t="s">
        <v>12396</v>
      </c>
      <c r="I176" s="333" t="s">
        <v>12331</v>
      </c>
      <c r="J176" s="333">
        <v>50</v>
      </c>
      <c r="K176" s="381"/>
    </row>
    <row r="177" s="1" customFormat="1" ht="15" customHeight="1">
      <c r="B177" s="358"/>
      <c r="C177" s="333" t="s">
        <v>227</v>
      </c>
      <c r="D177" s="333"/>
      <c r="E177" s="333"/>
      <c r="F177" s="356" t="s">
        <v>12329</v>
      </c>
      <c r="G177" s="333"/>
      <c r="H177" s="333" t="s">
        <v>12397</v>
      </c>
      <c r="I177" s="333" t="s">
        <v>12398</v>
      </c>
      <c r="J177" s="333"/>
      <c r="K177" s="381"/>
    </row>
    <row r="178" s="1" customFormat="1" ht="15" customHeight="1">
      <c r="B178" s="358"/>
      <c r="C178" s="333" t="s">
        <v>70</v>
      </c>
      <c r="D178" s="333"/>
      <c r="E178" s="333"/>
      <c r="F178" s="356" t="s">
        <v>12329</v>
      </c>
      <c r="G178" s="333"/>
      <c r="H178" s="333" t="s">
        <v>12399</v>
      </c>
      <c r="I178" s="333" t="s">
        <v>12400</v>
      </c>
      <c r="J178" s="333">
        <v>1</v>
      </c>
      <c r="K178" s="381"/>
    </row>
    <row r="179" s="1" customFormat="1" ht="15" customHeight="1">
      <c r="B179" s="358"/>
      <c r="C179" s="333" t="s">
        <v>66</v>
      </c>
      <c r="D179" s="333"/>
      <c r="E179" s="333"/>
      <c r="F179" s="356" t="s">
        <v>12329</v>
      </c>
      <c r="G179" s="333"/>
      <c r="H179" s="333" t="s">
        <v>12401</v>
      </c>
      <c r="I179" s="333" t="s">
        <v>12331</v>
      </c>
      <c r="J179" s="333">
        <v>20</v>
      </c>
      <c r="K179" s="381"/>
    </row>
    <row r="180" s="1" customFormat="1" ht="15" customHeight="1">
      <c r="B180" s="358"/>
      <c r="C180" s="333" t="s">
        <v>67</v>
      </c>
      <c r="D180" s="333"/>
      <c r="E180" s="333"/>
      <c r="F180" s="356" t="s">
        <v>12329</v>
      </c>
      <c r="G180" s="333"/>
      <c r="H180" s="333" t="s">
        <v>12402</v>
      </c>
      <c r="I180" s="333" t="s">
        <v>12331</v>
      </c>
      <c r="J180" s="333">
        <v>255</v>
      </c>
      <c r="K180" s="381"/>
    </row>
    <row r="181" s="1" customFormat="1" ht="15" customHeight="1">
      <c r="B181" s="358"/>
      <c r="C181" s="333" t="s">
        <v>228</v>
      </c>
      <c r="D181" s="333"/>
      <c r="E181" s="333"/>
      <c r="F181" s="356" t="s">
        <v>12329</v>
      </c>
      <c r="G181" s="333"/>
      <c r="H181" s="333" t="s">
        <v>12293</v>
      </c>
      <c r="I181" s="333" t="s">
        <v>12331</v>
      </c>
      <c r="J181" s="333">
        <v>10</v>
      </c>
      <c r="K181" s="381"/>
    </row>
    <row r="182" s="1" customFormat="1" ht="15" customHeight="1">
      <c r="B182" s="358"/>
      <c r="C182" s="333" t="s">
        <v>229</v>
      </c>
      <c r="D182" s="333"/>
      <c r="E182" s="333"/>
      <c r="F182" s="356" t="s">
        <v>12329</v>
      </c>
      <c r="G182" s="333"/>
      <c r="H182" s="333" t="s">
        <v>12403</v>
      </c>
      <c r="I182" s="333" t="s">
        <v>12364</v>
      </c>
      <c r="J182" s="333"/>
      <c r="K182" s="381"/>
    </row>
    <row r="183" s="1" customFormat="1" ht="15" customHeight="1">
      <c r="B183" s="358"/>
      <c r="C183" s="333" t="s">
        <v>12404</v>
      </c>
      <c r="D183" s="333"/>
      <c r="E183" s="333"/>
      <c r="F183" s="356" t="s">
        <v>12329</v>
      </c>
      <c r="G183" s="333"/>
      <c r="H183" s="333" t="s">
        <v>12405</v>
      </c>
      <c r="I183" s="333" t="s">
        <v>12364</v>
      </c>
      <c r="J183" s="333"/>
      <c r="K183" s="381"/>
    </row>
    <row r="184" s="1" customFormat="1" ht="15" customHeight="1">
      <c r="B184" s="358"/>
      <c r="C184" s="333" t="s">
        <v>12393</v>
      </c>
      <c r="D184" s="333"/>
      <c r="E184" s="333"/>
      <c r="F184" s="356" t="s">
        <v>12329</v>
      </c>
      <c r="G184" s="333"/>
      <c r="H184" s="333" t="s">
        <v>12406</v>
      </c>
      <c r="I184" s="333" t="s">
        <v>12364</v>
      </c>
      <c r="J184" s="333"/>
      <c r="K184" s="381"/>
    </row>
    <row r="185" s="1" customFormat="1" ht="15" customHeight="1">
      <c r="B185" s="358"/>
      <c r="C185" s="333" t="s">
        <v>231</v>
      </c>
      <c r="D185" s="333"/>
      <c r="E185" s="333"/>
      <c r="F185" s="356" t="s">
        <v>12335</v>
      </c>
      <c r="G185" s="333"/>
      <c r="H185" s="333" t="s">
        <v>12407</v>
      </c>
      <c r="I185" s="333" t="s">
        <v>12331</v>
      </c>
      <c r="J185" s="333">
        <v>50</v>
      </c>
      <c r="K185" s="381"/>
    </row>
    <row r="186" s="1" customFormat="1" ht="15" customHeight="1">
      <c r="B186" s="358"/>
      <c r="C186" s="333" t="s">
        <v>12408</v>
      </c>
      <c r="D186" s="333"/>
      <c r="E186" s="333"/>
      <c r="F186" s="356" t="s">
        <v>12335</v>
      </c>
      <c r="G186" s="333"/>
      <c r="H186" s="333" t="s">
        <v>12409</v>
      </c>
      <c r="I186" s="333" t="s">
        <v>12410</v>
      </c>
      <c r="J186" s="333"/>
      <c r="K186" s="381"/>
    </row>
    <row r="187" s="1" customFormat="1" ht="15" customHeight="1">
      <c r="B187" s="358"/>
      <c r="C187" s="333" t="s">
        <v>12411</v>
      </c>
      <c r="D187" s="333"/>
      <c r="E187" s="333"/>
      <c r="F187" s="356" t="s">
        <v>12335</v>
      </c>
      <c r="G187" s="333"/>
      <c r="H187" s="333" t="s">
        <v>12412</v>
      </c>
      <c r="I187" s="333" t="s">
        <v>12410</v>
      </c>
      <c r="J187" s="333"/>
      <c r="K187" s="381"/>
    </row>
    <row r="188" s="1" customFormat="1" ht="15" customHeight="1">
      <c r="B188" s="358"/>
      <c r="C188" s="333" t="s">
        <v>12413</v>
      </c>
      <c r="D188" s="333"/>
      <c r="E188" s="333"/>
      <c r="F188" s="356" t="s">
        <v>12335</v>
      </c>
      <c r="G188" s="333"/>
      <c r="H188" s="333" t="s">
        <v>12414</v>
      </c>
      <c r="I188" s="333" t="s">
        <v>12410</v>
      </c>
      <c r="J188" s="333"/>
      <c r="K188" s="381"/>
    </row>
    <row r="189" s="1" customFormat="1" ht="15" customHeight="1">
      <c r="B189" s="358"/>
      <c r="C189" s="394" t="s">
        <v>12415</v>
      </c>
      <c r="D189" s="333"/>
      <c r="E189" s="333"/>
      <c r="F189" s="356" t="s">
        <v>12335</v>
      </c>
      <c r="G189" s="333"/>
      <c r="H189" s="333" t="s">
        <v>12416</v>
      </c>
      <c r="I189" s="333" t="s">
        <v>12417</v>
      </c>
      <c r="J189" s="395" t="s">
        <v>12418</v>
      </c>
      <c r="K189" s="381"/>
    </row>
    <row r="190" s="18" customFormat="1" ht="15" customHeight="1">
      <c r="B190" s="396"/>
      <c r="C190" s="397" t="s">
        <v>12419</v>
      </c>
      <c r="D190" s="398"/>
      <c r="E190" s="398"/>
      <c r="F190" s="399" t="s">
        <v>12335</v>
      </c>
      <c r="G190" s="398"/>
      <c r="H190" s="398" t="s">
        <v>12420</v>
      </c>
      <c r="I190" s="398" t="s">
        <v>12417</v>
      </c>
      <c r="J190" s="400" t="s">
        <v>12418</v>
      </c>
      <c r="K190" s="401"/>
    </row>
    <row r="191" s="1" customFormat="1" ht="15" customHeight="1">
      <c r="B191" s="358"/>
      <c r="C191" s="394" t="s">
        <v>55</v>
      </c>
      <c r="D191" s="333"/>
      <c r="E191" s="333"/>
      <c r="F191" s="356" t="s">
        <v>12329</v>
      </c>
      <c r="G191" s="333"/>
      <c r="H191" s="330" t="s">
        <v>12421</v>
      </c>
      <c r="I191" s="333" t="s">
        <v>12422</v>
      </c>
      <c r="J191" s="333"/>
      <c r="K191" s="381"/>
    </row>
    <row r="192" s="1" customFormat="1" ht="15" customHeight="1">
      <c r="B192" s="358"/>
      <c r="C192" s="394" t="s">
        <v>12423</v>
      </c>
      <c r="D192" s="333"/>
      <c r="E192" s="333"/>
      <c r="F192" s="356" t="s">
        <v>12329</v>
      </c>
      <c r="G192" s="333"/>
      <c r="H192" s="333" t="s">
        <v>12424</v>
      </c>
      <c r="I192" s="333" t="s">
        <v>12364</v>
      </c>
      <c r="J192" s="333"/>
      <c r="K192" s="381"/>
    </row>
    <row r="193" s="1" customFormat="1" ht="15" customHeight="1">
      <c r="B193" s="358"/>
      <c r="C193" s="394" t="s">
        <v>12425</v>
      </c>
      <c r="D193" s="333"/>
      <c r="E193" s="333"/>
      <c r="F193" s="356" t="s">
        <v>12329</v>
      </c>
      <c r="G193" s="333"/>
      <c r="H193" s="333" t="s">
        <v>12426</v>
      </c>
      <c r="I193" s="333" t="s">
        <v>12364</v>
      </c>
      <c r="J193" s="333"/>
      <c r="K193" s="381"/>
    </row>
    <row r="194" s="1" customFormat="1" ht="15" customHeight="1">
      <c r="B194" s="358"/>
      <c r="C194" s="394" t="s">
        <v>12427</v>
      </c>
      <c r="D194" s="333"/>
      <c r="E194" s="333"/>
      <c r="F194" s="356" t="s">
        <v>12335</v>
      </c>
      <c r="G194" s="333"/>
      <c r="H194" s="333" t="s">
        <v>12428</v>
      </c>
      <c r="I194" s="333" t="s">
        <v>12364</v>
      </c>
      <c r="J194" s="333"/>
      <c r="K194" s="381"/>
    </row>
    <row r="195" s="1" customFormat="1" ht="15" customHeight="1">
      <c r="B195" s="387"/>
      <c r="C195" s="402"/>
      <c r="D195" s="367"/>
      <c r="E195" s="367"/>
      <c r="F195" s="367"/>
      <c r="G195" s="367"/>
      <c r="H195" s="367"/>
      <c r="I195" s="367"/>
      <c r="J195" s="367"/>
      <c r="K195" s="388"/>
    </row>
    <row r="196" s="1" customFormat="1" ht="18.75" customHeight="1">
      <c r="B196" s="369"/>
      <c r="C196" s="379"/>
      <c r="D196" s="379"/>
      <c r="E196" s="379"/>
      <c r="F196" s="389"/>
      <c r="G196" s="379"/>
      <c r="H196" s="379"/>
      <c r="I196" s="379"/>
      <c r="J196" s="379"/>
      <c r="K196" s="369"/>
    </row>
    <row r="197" s="1" customFormat="1" ht="18.75" customHeight="1">
      <c r="B197" s="369"/>
      <c r="C197" s="379"/>
      <c r="D197" s="379"/>
      <c r="E197" s="379"/>
      <c r="F197" s="389"/>
      <c r="G197" s="379"/>
      <c r="H197" s="379"/>
      <c r="I197" s="379"/>
      <c r="J197" s="379"/>
      <c r="K197" s="369"/>
    </row>
    <row r="198" s="1" customFormat="1" ht="18.75" customHeight="1">
      <c r="B198" s="341"/>
      <c r="C198" s="341"/>
      <c r="D198" s="341"/>
      <c r="E198" s="341"/>
      <c r="F198" s="341"/>
      <c r="G198" s="341"/>
      <c r="H198" s="341"/>
      <c r="I198" s="341"/>
      <c r="J198" s="341"/>
      <c r="K198" s="341"/>
    </row>
    <row r="199" s="1" customFormat="1" ht="13.5">
      <c r="B199" s="320"/>
      <c r="C199" s="321"/>
      <c r="D199" s="321"/>
      <c r="E199" s="321"/>
      <c r="F199" s="321"/>
      <c r="G199" s="321"/>
      <c r="H199" s="321"/>
      <c r="I199" s="321"/>
      <c r="J199" s="321"/>
      <c r="K199" s="322"/>
    </row>
    <row r="200" s="1" customFormat="1" ht="21">
      <c r="B200" s="323"/>
      <c r="C200" s="324" t="s">
        <v>12429</v>
      </c>
      <c r="D200" s="324"/>
      <c r="E200" s="324"/>
      <c r="F200" s="324"/>
      <c r="G200" s="324"/>
      <c r="H200" s="324"/>
      <c r="I200" s="324"/>
      <c r="J200" s="324"/>
      <c r="K200" s="325"/>
    </row>
    <row r="201" s="1" customFormat="1" ht="25.5" customHeight="1">
      <c r="B201" s="323"/>
      <c r="C201" s="403" t="s">
        <v>12430</v>
      </c>
      <c r="D201" s="403"/>
      <c r="E201" s="403"/>
      <c r="F201" s="403" t="s">
        <v>12431</v>
      </c>
      <c r="G201" s="404"/>
      <c r="H201" s="403" t="s">
        <v>12432</v>
      </c>
      <c r="I201" s="403"/>
      <c r="J201" s="403"/>
      <c r="K201" s="325"/>
    </row>
    <row r="202" s="1" customFormat="1" ht="5.25" customHeight="1">
      <c r="B202" s="358"/>
      <c r="C202" s="353"/>
      <c r="D202" s="353"/>
      <c r="E202" s="353"/>
      <c r="F202" s="353"/>
      <c r="G202" s="379"/>
      <c r="H202" s="353"/>
      <c r="I202" s="353"/>
      <c r="J202" s="353"/>
      <c r="K202" s="381"/>
    </row>
    <row r="203" s="1" customFormat="1" ht="15" customHeight="1">
      <c r="B203" s="358"/>
      <c r="C203" s="333" t="s">
        <v>12422</v>
      </c>
      <c r="D203" s="333"/>
      <c r="E203" s="333"/>
      <c r="F203" s="356" t="s">
        <v>56</v>
      </c>
      <c r="G203" s="333"/>
      <c r="H203" s="333" t="s">
        <v>12433</v>
      </c>
      <c r="I203" s="333"/>
      <c r="J203" s="333"/>
      <c r="K203" s="381"/>
    </row>
    <row r="204" s="1" customFormat="1" ht="15" customHeight="1">
      <c r="B204" s="358"/>
      <c r="C204" s="333"/>
      <c r="D204" s="333"/>
      <c r="E204" s="333"/>
      <c r="F204" s="356" t="s">
        <v>57</v>
      </c>
      <c r="G204" s="333"/>
      <c r="H204" s="333" t="s">
        <v>12434</v>
      </c>
      <c r="I204" s="333"/>
      <c r="J204" s="333"/>
      <c r="K204" s="381"/>
    </row>
    <row r="205" s="1" customFormat="1" ht="15" customHeight="1">
      <c r="B205" s="358"/>
      <c r="C205" s="333"/>
      <c r="D205" s="333"/>
      <c r="E205" s="333"/>
      <c r="F205" s="356" t="s">
        <v>60</v>
      </c>
      <c r="G205" s="333"/>
      <c r="H205" s="333" t="s">
        <v>12435</v>
      </c>
      <c r="I205" s="333"/>
      <c r="J205" s="333"/>
      <c r="K205" s="381"/>
    </row>
    <row r="206" s="1" customFormat="1" ht="15" customHeight="1">
      <c r="B206" s="358"/>
      <c r="C206" s="333"/>
      <c r="D206" s="333"/>
      <c r="E206" s="333"/>
      <c r="F206" s="356" t="s">
        <v>58</v>
      </c>
      <c r="G206" s="333"/>
      <c r="H206" s="333" t="s">
        <v>12436</v>
      </c>
      <c r="I206" s="333"/>
      <c r="J206" s="333"/>
      <c r="K206" s="381"/>
    </row>
    <row r="207" s="1" customFormat="1" ht="15" customHeight="1">
      <c r="B207" s="358"/>
      <c r="C207" s="333"/>
      <c r="D207" s="333"/>
      <c r="E207" s="333"/>
      <c r="F207" s="356" t="s">
        <v>59</v>
      </c>
      <c r="G207" s="333"/>
      <c r="H207" s="333" t="s">
        <v>12437</v>
      </c>
      <c r="I207" s="333"/>
      <c r="J207" s="333"/>
      <c r="K207" s="381"/>
    </row>
    <row r="208" s="1" customFormat="1" ht="15" customHeight="1">
      <c r="B208" s="358"/>
      <c r="C208" s="333"/>
      <c r="D208" s="333"/>
      <c r="E208" s="333"/>
      <c r="F208" s="356"/>
      <c r="G208" s="333"/>
      <c r="H208" s="333"/>
      <c r="I208" s="333"/>
      <c r="J208" s="333"/>
      <c r="K208" s="381"/>
    </row>
    <row r="209" s="1" customFormat="1" ht="15" customHeight="1">
      <c r="B209" s="358"/>
      <c r="C209" s="333" t="s">
        <v>12376</v>
      </c>
      <c r="D209" s="333"/>
      <c r="E209" s="333"/>
      <c r="F209" s="356" t="s">
        <v>91</v>
      </c>
      <c r="G209" s="333"/>
      <c r="H209" s="333" t="s">
        <v>12438</v>
      </c>
      <c r="I209" s="333"/>
      <c r="J209" s="333"/>
      <c r="K209" s="381"/>
    </row>
    <row r="210" s="1" customFormat="1" ht="15" customHeight="1">
      <c r="B210" s="358"/>
      <c r="C210" s="333"/>
      <c r="D210" s="333"/>
      <c r="E210" s="333"/>
      <c r="F210" s="356" t="s">
        <v>12272</v>
      </c>
      <c r="G210" s="333"/>
      <c r="H210" s="333" t="s">
        <v>12273</v>
      </c>
      <c r="I210" s="333"/>
      <c r="J210" s="333"/>
      <c r="K210" s="381"/>
    </row>
    <row r="211" s="1" customFormat="1" ht="15" customHeight="1">
      <c r="B211" s="358"/>
      <c r="C211" s="333"/>
      <c r="D211" s="333"/>
      <c r="E211" s="333"/>
      <c r="F211" s="356" t="s">
        <v>138</v>
      </c>
      <c r="G211" s="333"/>
      <c r="H211" s="333" t="s">
        <v>12439</v>
      </c>
      <c r="I211" s="333"/>
      <c r="J211" s="333"/>
      <c r="K211" s="381"/>
    </row>
    <row r="212" s="1" customFormat="1" ht="15" customHeight="1">
      <c r="B212" s="405"/>
      <c r="C212" s="333"/>
      <c r="D212" s="333"/>
      <c r="E212" s="333"/>
      <c r="F212" s="356" t="s">
        <v>12274</v>
      </c>
      <c r="G212" s="394"/>
      <c r="H212" s="385" t="s">
        <v>12275</v>
      </c>
      <c r="I212" s="385"/>
      <c r="J212" s="385"/>
      <c r="K212" s="406"/>
    </row>
    <row r="213" s="1" customFormat="1" ht="15" customHeight="1">
      <c r="B213" s="405"/>
      <c r="C213" s="333"/>
      <c r="D213" s="333"/>
      <c r="E213" s="333"/>
      <c r="F213" s="356" t="s">
        <v>12276</v>
      </c>
      <c r="G213" s="394"/>
      <c r="H213" s="385" t="s">
        <v>8176</v>
      </c>
      <c r="I213" s="385"/>
      <c r="J213" s="385"/>
      <c r="K213" s="406"/>
    </row>
    <row r="214" s="1" customFormat="1" ht="15" customHeight="1">
      <c r="B214" s="405"/>
      <c r="C214" s="333"/>
      <c r="D214" s="333"/>
      <c r="E214" s="333"/>
      <c r="F214" s="356"/>
      <c r="G214" s="394"/>
      <c r="H214" s="385"/>
      <c r="I214" s="385"/>
      <c r="J214" s="385"/>
      <c r="K214" s="406"/>
    </row>
    <row r="215" s="1" customFormat="1" ht="15" customHeight="1">
      <c r="B215" s="405"/>
      <c r="C215" s="333" t="s">
        <v>12400</v>
      </c>
      <c r="D215" s="333"/>
      <c r="E215" s="333"/>
      <c r="F215" s="356">
        <v>1</v>
      </c>
      <c r="G215" s="394"/>
      <c r="H215" s="385" t="s">
        <v>12440</v>
      </c>
      <c r="I215" s="385"/>
      <c r="J215" s="385"/>
      <c r="K215" s="406"/>
    </row>
    <row r="216" s="1" customFormat="1" ht="15" customHeight="1">
      <c r="B216" s="405"/>
      <c r="C216" s="333"/>
      <c r="D216" s="333"/>
      <c r="E216" s="333"/>
      <c r="F216" s="356">
        <v>2</v>
      </c>
      <c r="G216" s="394"/>
      <c r="H216" s="385" t="s">
        <v>12441</v>
      </c>
      <c r="I216" s="385"/>
      <c r="J216" s="385"/>
      <c r="K216" s="406"/>
    </row>
    <row r="217" s="1" customFormat="1" ht="15" customHeight="1">
      <c r="B217" s="405"/>
      <c r="C217" s="333"/>
      <c r="D217" s="333"/>
      <c r="E217" s="333"/>
      <c r="F217" s="356">
        <v>3</v>
      </c>
      <c r="G217" s="394"/>
      <c r="H217" s="385" t="s">
        <v>12442</v>
      </c>
      <c r="I217" s="385"/>
      <c r="J217" s="385"/>
      <c r="K217" s="406"/>
    </row>
    <row r="218" s="1" customFormat="1" ht="15" customHeight="1">
      <c r="B218" s="405"/>
      <c r="C218" s="333"/>
      <c r="D218" s="333"/>
      <c r="E218" s="333"/>
      <c r="F218" s="356">
        <v>4</v>
      </c>
      <c r="G218" s="394"/>
      <c r="H218" s="385" t="s">
        <v>12443</v>
      </c>
      <c r="I218" s="385"/>
      <c r="J218" s="385"/>
      <c r="K218" s="406"/>
    </row>
    <row r="219" s="1" customFormat="1" ht="12.75" customHeight="1">
      <c r="B219" s="407"/>
      <c r="C219" s="408"/>
      <c r="D219" s="408"/>
      <c r="E219" s="408"/>
      <c r="F219" s="408"/>
      <c r="G219" s="408"/>
      <c r="H219" s="408"/>
      <c r="I219" s="408"/>
      <c r="J219" s="408"/>
      <c r="K219" s="409"/>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98</v>
      </c>
      <c r="AZ2" s="143" t="s">
        <v>143</v>
      </c>
      <c r="BA2" s="143" t="s">
        <v>144</v>
      </c>
      <c r="BB2" s="143" t="s">
        <v>145</v>
      </c>
      <c r="BC2" s="143" t="s">
        <v>146</v>
      </c>
      <c r="BD2" s="143" t="s">
        <v>113</v>
      </c>
    </row>
    <row r="3" s="1" customFormat="1" ht="6.96" customHeight="1">
      <c r="B3" s="144"/>
      <c r="C3" s="145"/>
      <c r="D3" s="145"/>
      <c r="E3" s="145"/>
      <c r="F3" s="145"/>
      <c r="G3" s="145"/>
      <c r="H3" s="145"/>
      <c r="I3" s="145"/>
      <c r="J3" s="145"/>
      <c r="K3" s="145"/>
      <c r="L3" s="23"/>
      <c r="AT3" s="20" t="s">
        <v>93</v>
      </c>
      <c r="AZ3" s="143" t="s">
        <v>147</v>
      </c>
      <c r="BA3" s="143" t="s">
        <v>148</v>
      </c>
      <c r="BB3" s="143" t="s">
        <v>145</v>
      </c>
      <c r="BC3" s="143" t="s">
        <v>149</v>
      </c>
      <c r="BD3" s="143" t="s">
        <v>113</v>
      </c>
    </row>
    <row r="4" s="1" customFormat="1" ht="24.96" customHeight="1">
      <c r="B4" s="23"/>
      <c r="D4" s="146" t="s">
        <v>150</v>
      </c>
      <c r="L4" s="23"/>
      <c r="M4" s="147" t="s">
        <v>10</v>
      </c>
      <c r="AT4" s="20" t="s">
        <v>4</v>
      </c>
      <c r="AZ4" s="143" t="s">
        <v>151</v>
      </c>
      <c r="BA4" s="143" t="s">
        <v>152</v>
      </c>
      <c r="BB4" s="143" t="s">
        <v>145</v>
      </c>
      <c r="BC4" s="143" t="s">
        <v>153</v>
      </c>
      <c r="BD4" s="143" t="s">
        <v>113</v>
      </c>
    </row>
    <row r="5" s="1" customFormat="1" ht="6.96" customHeight="1">
      <c r="B5" s="23"/>
      <c r="L5" s="23"/>
      <c r="AZ5" s="143" t="s">
        <v>154</v>
      </c>
      <c r="BA5" s="143" t="s">
        <v>155</v>
      </c>
      <c r="BB5" s="143" t="s">
        <v>145</v>
      </c>
      <c r="BC5" s="143" t="s">
        <v>156</v>
      </c>
      <c r="BD5" s="143" t="s">
        <v>113</v>
      </c>
    </row>
    <row r="6" s="1" customFormat="1" ht="12" customHeight="1">
      <c r="B6" s="23"/>
      <c r="D6" s="148" t="s">
        <v>16</v>
      </c>
      <c r="L6" s="23"/>
      <c r="AZ6" s="143" t="s">
        <v>157</v>
      </c>
      <c r="BA6" s="143" t="s">
        <v>158</v>
      </c>
      <c r="BB6" s="143" t="s">
        <v>145</v>
      </c>
      <c r="BC6" s="143" t="s">
        <v>113</v>
      </c>
      <c r="BD6" s="143" t="s">
        <v>113</v>
      </c>
    </row>
    <row r="7" s="1" customFormat="1" ht="16.5" customHeight="1">
      <c r="B7" s="23"/>
      <c r="E7" s="149" t="str">
        <f>'Rekapitulace stavby'!K6</f>
        <v>SŠ a ZŠ Beroun</v>
      </c>
      <c r="F7" s="148"/>
      <c r="G7" s="148"/>
      <c r="H7" s="148"/>
      <c r="L7" s="23"/>
      <c r="AZ7" s="143" t="s">
        <v>159</v>
      </c>
      <c r="BA7" s="143" t="s">
        <v>160</v>
      </c>
      <c r="BB7" s="143" t="s">
        <v>145</v>
      </c>
      <c r="BC7" s="143" t="s">
        <v>161</v>
      </c>
      <c r="BD7" s="143" t="s">
        <v>113</v>
      </c>
    </row>
    <row r="8" s="1" customFormat="1" ht="12" customHeight="1">
      <c r="B8" s="23"/>
      <c r="D8" s="148" t="s">
        <v>162</v>
      </c>
      <c r="L8" s="23"/>
      <c r="AZ8" s="143" t="s">
        <v>163</v>
      </c>
      <c r="BA8" s="143" t="s">
        <v>164</v>
      </c>
      <c r="BB8" s="143" t="s">
        <v>145</v>
      </c>
      <c r="BC8" s="143" t="s">
        <v>165</v>
      </c>
      <c r="BD8" s="143" t="s">
        <v>113</v>
      </c>
    </row>
    <row r="9" s="2" customFormat="1" ht="16.5" customHeight="1">
      <c r="A9" s="42"/>
      <c r="B9" s="48"/>
      <c r="C9" s="42"/>
      <c r="D9" s="42"/>
      <c r="E9" s="149" t="s">
        <v>166</v>
      </c>
      <c r="F9" s="42"/>
      <c r="G9" s="42"/>
      <c r="H9" s="42"/>
      <c r="I9" s="42"/>
      <c r="J9" s="42"/>
      <c r="K9" s="42"/>
      <c r="L9" s="150"/>
      <c r="S9" s="42"/>
      <c r="T9" s="42"/>
      <c r="U9" s="42"/>
      <c r="V9" s="42"/>
      <c r="W9" s="42"/>
      <c r="X9" s="42"/>
      <c r="Y9" s="42"/>
      <c r="Z9" s="42"/>
      <c r="AA9" s="42"/>
      <c r="AB9" s="42"/>
      <c r="AC9" s="42"/>
      <c r="AD9" s="42"/>
      <c r="AE9" s="42"/>
      <c r="AZ9" s="143" t="s">
        <v>167</v>
      </c>
      <c r="BA9" s="143" t="s">
        <v>168</v>
      </c>
      <c r="BB9" s="143" t="s">
        <v>145</v>
      </c>
      <c r="BC9" s="143" t="s">
        <v>169</v>
      </c>
      <c r="BD9" s="143" t="s">
        <v>113</v>
      </c>
    </row>
    <row r="10" s="2" customFormat="1" ht="12" customHeight="1">
      <c r="A10" s="42"/>
      <c r="B10" s="48"/>
      <c r="C10" s="42"/>
      <c r="D10" s="148" t="s">
        <v>170</v>
      </c>
      <c r="E10" s="42"/>
      <c r="F10" s="42"/>
      <c r="G10" s="42"/>
      <c r="H10" s="42"/>
      <c r="I10" s="42"/>
      <c r="J10" s="42"/>
      <c r="K10" s="42"/>
      <c r="L10" s="150"/>
      <c r="S10" s="42"/>
      <c r="T10" s="42"/>
      <c r="U10" s="42"/>
      <c r="V10" s="42"/>
      <c r="W10" s="42"/>
      <c r="X10" s="42"/>
      <c r="Y10" s="42"/>
      <c r="Z10" s="42"/>
      <c r="AA10" s="42"/>
      <c r="AB10" s="42"/>
      <c r="AC10" s="42"/>
      <c r="AD10" s="42"/>
      <c r="AE10" s="42"/>
      <c r="AZ10" s="143" t="s">
        <v>171</v>
      </c>
      <c r="BA10" s="143" t="s">
        <v>172</v>
      </c>
      <c r="BB10" s="143" t="s">
        <v>145</v>
      </c>
      <c r="BC10" s="143" t="s">
        <v>173</v>
      </c>
      <c r="BD10" s="143" t="s">
        <v>113</v>
      </c>
    </row>
    <row r="11" s="2" customFormat="1" ht="16.5" customHeight="1">
      <c r="A11" s="42"/>
      <c r="B11" s="48"/>
      <c r="C11" s="42"/>
      <c r="D11" s="42"/>
      <c r="E11" s="151" t="s">
        <v>174</v>
      </c>
      <c r="F11" s="42"/>
      <c r="G11" s="42"/>
      <c r="H11" s="42"/>
      <c r="I11" s="42"/>
      <c r="J11" s="42"/>
      <c r="K11" s="42"/>
      <c r="L11" s="150"/>
      <c r="S11" s="42"/>
      <c r="T11" s="42"/>
      <c r="U11" s="42"/>
      <c r="V11" s="42"/>
      <c r="W11" s="42"/>
      <c r="X11" s="42"/>
      <c r="Y11" s="42"/>
      <c r="Z11" s="42"/>
      <c r="AA11" s="42"/>
      <c r="AB11" s="42"/>
      <c r="AC11" s="42"/>
      <c r="AD11" s="42"/>
      <c r="AE11" s="42"/>
      <c r="AZ11" s="143" t="s">
        <v>175</v>
      </c>
      <c r="BA11" s="143" t="s">
        <v>176</v>
      </c>
      <c r="BB11" s="143" t="s">
        <v>145</v>
      </c>
      <c r="BC11" s="143" t="s">
        <v>177</v>
      </c>
      <c r="BD11" s="143" t="s">
        <v>113</v>
      </c>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c r="AZ12" s="143" t="s">
        <v>178</v>
      </c>
      <c r="BA12" s="143" t="s">
        <v>179</v>
      </c>
      <c r="BB12" s="143" t="s">
        <v>145</v>
      </c>
      <c r="BC12" s="143" t="s">
        <v>180</v>
      </c>
      <c r="BD12" s="143" t="s">
        <v>113</v>
      </c>
    </row>
    <row r="13" s="2" customFormat="1" ht="12" customHeight="1">
      <c r="A13" s="42"/>
      <c r="B13" s="48"/>
      <c r="C13" s="42"/>
      <c r="D13" s="148" t="s">
        <v>19</v>
      </c>
      <c r="E13" s="42"/>
      <c r="F13" s="137" t="s">
        <v>39</v>
      </c>
      <c r="G13" s="42"/>
      <c r="H13" s="42"/>
      <c r="I13" s="148" t="s">
        <v>21</v>
      </c>
      <c r="J13" s="137" t="s">
        <v>39</v>
      </c>
      <c r="K13" s="42"/>
      <c r="L13" s="150"/>
      <c r="S13" s="42"/>
      <c r="T13" s="42"/>
      <c r="U13" s="42"/>
      <c r="V13" s="42"/>
      <c r="W13" s="42"/>
      <c r="X13" s="42"/>
      <c r="Y13" s="42"/>
      <c r="Z13" s="42"/>
      <c r="AA13" s="42"/>
      <c r="AB13" s="42"/>
      <c r="AC13" s="42"/>
      <c r="AD13" s="42"/>
      <c r="AE13" s="42"/>
    </row>
    <row r="14" s="2" customFormat="1" ht="12" customHeight="1">
      <c r="A14" s="42"/>
      <c r="B14" s="48"/>
      <c r="C14" s="42"/>
      <c r="D14" s="148" t="s">
        <v>24</v>
      </c>
      <c r="E14" s="42"/>
      <c r="F14" s="137" t="s">
        <v>25</v>
      </c>
      <c r="G14" s="42"/>
      <c r="H14" s="42"/>
      <c r="I14" s="148" t="s">
        <v>26</v>
      </c>
      <c r="J14" s="152" t="str">
        <f>'Rekapitulace stavby'!AN8</f>
        <v>29. 10. 2024</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34</v>
      </c>
      <c r="E16" s="42"/>
      <c r="F16" s="42"/>
      <c r="G16" s="42"/>
      <c r="H16" s="42"/>
      <c r="I16" s="148" t="s">
        <v>35</v>
      </c>
      <c r="J16" s="137" t="s">
        <v>36</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
        <v>37</v>
      </c>
      <c r="F17" s="42"/>
      <c r="G17" s="42"/>
      <c r="H17" s="42"/>
      <c r="I17" s="148" t="s">
        <v>38</v>
      </c>
      <c r="J17" s="137" t="s">
        <v>39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40</v>
      </c>
      <c r="E19" s="42"/>
      <c r="F19" s="42"/>
      <c r="G19" s="42"/>
      <c r="H19" s="42"/>
      <c r="I19" s="148" t="s">
        <v>35</v>
      </c>
      <c r="J19" s="36"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8" t="s">
        <v>38</v>
      </c>
      <c r="J20" s="36"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42</v>
      </c>
      <c r="E22" s="42"/>
      <c r="F22" s="42"/>
      <c r="G22" s="42"/>
      <c r="H22" s="42"/>
      <c r="I22" s="148" t="s">
        <v>35</v>
      </c>
      <c r="J22" s="137" t="s">
        <v>43</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
        <v>44</v>
      </c>
      <c r="F23" s="42"/>
      <c r="G23" s="42"/>
      <c r="H23" s="42"/>
      <c r="I23" s="148" t="s">
        <v>38</v>
      </c>
      <c r="J23" s="137" t="s">
        <v>45</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47</v>
      </c>
      <c r="E25" s="42"/>
      <c r="F25" s="42"/>
      <c r="G25" s="42"/>
      <c r="H25" s="42"/>
      <c r="I25" s="148" t="s">
        <v>35</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38</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49</v>
      </c>
      <c r="E28" s="42"/>
      <c r="F28" s="42"/>
      <c r="G28" s="42"/>
      <c r="H28" s="42"/>
      <c r="I28" s="42"/>
      <c r="J28" s="42"/>
      <c r="K28" s="42"/>
      <c r="L28" s="150"/>
      <c r="S28" s="42"/>
      <c r="T28" s="42"/>
      <c r="U28" s="42"/>
      <c r="V28" s="42"/>
      <c r="W28" s="42"/>
      <c r="X28" s="42"/>
      <c r="Y28" s="42"/>
      <c r="Z28" s="42"/>
      <c r="AA28" s="42"/>
      <c r="AB28" s="42"/>
      <c r="AC28" s="42"/>
      <c r="AD28" s="42"/>
      <c r="AE28" s="42"/>
    </row>
    <row r="29" s="8" customFormat="1" ht="47.25" customHeight="1">
      <c r="A29" s="153"/>
      <c r="B29" s="154"/>
      <c r="C29" s="153"/>
      <c r="D29" s="153"/>
      <c r="E29" s="155" t="s">
        <v>50</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51</v>
      </c>
      <c r="E32" s="42"/>
      <c r="F32" s="42"/>
      <c r="G32" s="42"/>
      <c r="H32" s="42"/>
      <c r="I32" s="42"/>
      <c r="J32" s="159">
        <f>ROUND(J126,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53</v>
      </c>
      <c r="G34" s="42"/>
      <c r="H34" s="42"/>
      <c r="I34" s="160" t="s">
        <v>52</v>
      </c>
      <c r="J34" s="160" t="s">
        <v>54</v>
      </c>
      <c r="K34" s="42"/>
      <c r="L34" s="150"/>
      <c r="S34" s="42"/>
      <c r="T34" s="42"/>
      <c r="U34" s="42"/>
      <c r="V34" s="42"/>
      <c r="W34" s="42"/>
      <c r="X34" s="42"/>
      <c r="Y34" s="42"/>
      <c r="Z34" s="42"/>
      <c r="AA34" s="42"/>
      <c r="AB34" s="42"/>
      <c r="AC34" s="42"/>
      <c r="AD34" s="42"/>
      <c r="AE34" s="42"/>
    </row>
    <row r="35" s="2" customFormat="1" ht="14.4" customHeight="1">
      <c r="A35" s="42"/>
      <c r="B35" s="48"/>
      <c r="C35" s="42"/>
      <c r="D35" s="161" t="s">
        <v>55</v>
      </c>
      <c r="E35" s="148" t="s">
        <v>56</v>
      </c>
      <c r="F35" s="162">
        <f>ROUND((SUM(BE126:BE8806)),  2)</f>
        <v>0</v>
      </c>
      <c r="G35" s="42"/>
      <c r="H35" s="42"/>
      <c r="I35" s="163">
        <v>0.20999999999999999</v>
      </c>
      <c r="J35" s="162">
        <f>ROUND(((SUM(BE126:BE8806))*I35),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57</v>
      </c>
      <c r="F36" s="162">
        <f>ROUND((SUM(BF126:BF8806)),  2)</f>
        <v>0</v>
      </c>
      <c r="G36" s="42"/>
      <c r="H36" s="42"/>
      <c r="I36" s="163">
        <v>0.12</v>
      </c>
      <c r="J36" s="162">
        <f>ROUND(((SUM(BF126:BF8806))*I36),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58</v>
      </c>
      <c r="F37" s="162">
        <f>ROUND((SUM(BG126:BG8806)),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59</v>
      </c>
      <c r="F38" s="162">
        <f>ROUND((SUM(BH126:BH8806)),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60</v>
      </c>
      <c r="F39" s="162">
        <f>ROUND((SUM(BI126:BI8806)),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61</v>
      </c>
      <c r="E41" s="166"/>
      <c r="F41" s="166"/>
      <c r="G41" s="167" t="s">
        <v>62</v>
      </c>
      <c r="H41" s="168" t="s">
        <v>63</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6" t="s">
        <v>181</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SŠ a ZŠ Beroun</v>
      </c>
      <c r="F50" s="35"/>
      <c r="G50" s="35"/>
      <c r="H50" s="35"/>
      <c r="I50" s="44"/>
      <c r="J50" s="44"/>
      <c r="K50" s="44"/>
      <c r="L50" s="150"/>
      <c r="S50" s="42"/>
      <c r="T50" s="42"/>
      <c r="U50" s="42"/>
      <c r="V50" s="42"/>
      <c r="W50" s="42"/>
      <c r="X50" s="42"/>
      <c r="Y50" s="42"/>
      <c r="Z50" s="42"/>
      <c r="AA50" s="42"/>
      <c r="AB50" s="42"/>
      <c r="AC50" s="42"/>
      <c r="AD50" s="42"/>
      <c r="AE50" s="42"/>
    </row>
    <row r="51" s="1" customFormat="1" ht="12" customHeight="1">
      <c r="B51" s="24"/>
      <c r="C51" s="35" t="s">
        <v>162</v>
      </c>
      <c r="D51" s="25"/>
      <c r="E51" s="25"/>
      <c r="F51" s="25"/>
      <c r="G51" s="25"/>
      <c r="H51" s="25"/>
      <c r="I51" s="25"/>
      <c r="J51" s="25"/>
      <c r="K51" s="25"/>
      <c r="L51" s="23"/>
    </row>
    <row r="52" s="2" customFormat="1" ht="16.5" customHeight="1">
      <c r="A52" s="42"/>
      <c r="B52" s="43"/>
      <c r="C52" s="44"/>
      <c r="D52" s="44"/>
      <c r="E52" s="175" t="s">
        <v>166</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5" t="s">
        <v>170</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D11 - Stavební část</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5" t="s">
        <v>24</v>
      </c>
      <c r="D56" s="44"/>
      <c r="E56" s="44"/>
      <c r="F56" s="30" t="str">
        <f>F14</f>
        <v>Karla Čapka 1457, 266 01 Beroun</v>
      </c>
      <c r="G56" s="44"/>
      <c r="H56" s="44"/>
      <c r="I56" s="35" t="s">
        <v>26</v>
      </c>
      <c r="J56" s="76" t="str">
        <f>IF(J14="","",J14)</f>
        <v>29. 10. 2024</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5" t="s">
        <v>34</v>
      </c>
      <c r="D58" s="44"/>
      <c r="E58" s="44"/>
      <c r="F58" s="30" t="str">
        <f>E17</f>
        <v>Střední škola a Základní škola Beroun, p.o.</v>
      </c>
      <c r="G58" s="44"/>
      <c r="H58" s="44"/>
      <c r="I58" s="35" t="s">
        <v>42</v>
      </c>
      <c r="J58" s="40" t="str">
        <f>E23</f>
        <v>DPU REVIT s.r.o.</v>
      </c>
      <c r="K58" s="44"/>
      <c r="L58" s="150"/>
      <c r="S58" s="42"/>
      <c r="T58" s="42"/>
      <c r="U58" s="42"/>
      <c r="V58" s="42"/>
      <c r="W58" s="42"/>
      <c r="X58" s="42"/>
      <c r="Y58" s="42"/>
      <c r="Z58" s="42"/>
      <c r="AA58" s="42"/>
      <c r="AB58" s="42"/>
      <c r="AC58" s="42"/>
      <c r="AD58" s="42"/>
      <c r="AE58" s="42"/>
    </row>
    <row r="59" s="2" customFormat="1" ht="15.15" customHeight="1">
      <c r="A59" s="42"/>
      <c r="B59" s="43"/>
      <c r="C59" s="35" t="s">
        <v>40</v>
      </c>
      <c r="D59" s="44"/>
      <c r="E59" s="44"/>
      <c r="F59" s="30" t="str">
        <f>IF(E20="","",E20)</f>
        <v>Vyplň údaj</v>
      </c>
      <c r="G59" s="44"/>
      <c r="H59" s="44"/>
      <c r="I59" s="35" t="s">
        <v>47</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182</v>
      </c>
      <c r="D61" s="177"/>
      <c r="E61" s="177"/>
      <c r="F61" s="177"/>
      <c r="G61" s="177"/>
      <c r="H61" s="177"/>
      <c r="I61" s="177"/>
      <c r="J61" s="178" t="s">
        <v>183</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83</v>
      </c>
      <c r="D63" s="44"/>
      <c r="E63" s="44"/>
      <c r="F63" s="44"/>
      <c r="G63" s="44"/>
      <c r="H63" s="44"/>
      <c r="I63" s="44"/>
      <c r="J63" s="106">
        <f>J126</f>
        <v>0</v>
      </c>
      <c r="K63" s="44"/>
      <c r="L63" s="150"/>
      <c r="S63" s="42"/>
      <c r="T63" s="42"/>
      <c r="U63" s="42"/>
      <c r="V63" s="42"/>
      <c r="W63" s="42"/>
      <c r="X63" s="42"/>
      <c r="Y63" s="42"/>
      <c r="Z63" s="42"/>
      <c r="AA63" s="42"/>
      <c r="AB63" s="42"/>
      <c r="AC63" s="42"/>
      <c r="AD63" s="42"/>
      <c r="AE63" s="42"/>
      <c r="AU63" s="20" t="s">
        <v>184</v>
      </c>
    </row>
    <row r="64" s="9" customFormat="1" ht="24.96" customHeight="1">
      <c r="A64" s="9"/>
      <c r="B64" s="180"/>
      <c r="C64" s="181"/>
      <c r="D64" s="182" t="s">
        <v>185</v>
      </c>
      <c r="E64" s="183"/>
      <c r="F64" s="183"/>
      <c r="G64" s="183"/>
      <c r="H64" s="183"/>
      <c r="I64" s="183"/>
      <c r="J64" s="184">
        <f>J127</f>
        <v>0</v>
      </c>
      <c r="K64" s="181"/>
      <c r="L64" s="185"/>
      <c r="S64" s="9"/>
      <c r="T64" s="9"/>
      <c r="U64" s="9"/>
      <c r="V64" s="9"/>
      <c r="W64" s="9"/>
      <c r="X64" s="9"/>
      <c r="Y64" s="9"/>
      <c r="Z64" s="9"/>
      <c r="AA64" s="9"/>
      <c r="AB64" s="9"/>
      <c r="AC64" s="9"/>
      <c r="AD64" s="9"/>
      <c r="AE64" s="9"/>
    </row>
    <row r="65" s="10" customFormat="1" ht="19.92" customHeight="1">
      <c r="A65" s="10"/>
      <c r="B65" s="186"/>
      <c r="C65" s="129"/>
      <c r="D65" s="187" t="s">
        <v>186</v>
      </c>
      <c r="E65" s="188"/>
      <c r="F65" s="188"/>
      <c r="G65" s="188"/>
      <c r="H65" s="188"/>
      <c r="I65" s="188"/>
      <c r="J65" s="189">
        <f>J128</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187</v>
      </c>
      <c r="E66" s="188"/>
      <c r="F66" s="188"/>
      <c r="G66" s="188"/>
      <c r="H66" s="188"/>
      <c r="I66" s="188"/>
      <c r="J66" s="189">
        <f>J328</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188</v>
      </c>
      <c r="E67" s="188"/>
      <c r="F67" s="188"/>
      <c r="G67" s="188"/>
      <c r="H67" s="188"/>
      <c r="I67" s="188"/>
      <c r="J67" s="189">
        <f>J878</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189</v>
      </c>
      <c r="E68" s="188"/>
      <c r="F68" s="188"/>
      <c r="G68" s="188"/>
      <c r="H68" s="188"/>
      <c r="I68" s="188"/>
      <c r="J68" s="189">
        <f>J1775</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190</v>
      </c>
      <c r="E69" s="188"/>
      <c r="F69" s="188"/>
      <c r="G69" s="188"/>
      <c r="H69" s="188"/>
      <c r="I69" s="188"/>
      <c r="J69" s="189">
        <f>J2555</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191</v>
      </c>
      <c r="E70" s="188"/>
      <c r="F70" s="188"/>
      <c r="G70" s="188"/>
      <c r="H70" s="188"/>
      <c r="I70" s="188"/>
      <c r="J70" s="189">
        <f>J2570</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192</v>
      </c>
      <c r="E71" s="188"/>
      <c r="F71" s="188"/>
      <c r="G71" s="188"/>
      <c r="H71" s="188"/>
      <c r="I71" s="188"/>
      <c r="J71" s="189">
        <f>J2969</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193</v>
      </c>
      <c r="E72" s="188"/>
      <c r="F72" s="188"/>
      <c r="G72" s="188"/>
      <c r="H72" s="188"/>
      <c r="I72" s="188"/>
      <c r="J72" s="189">
        <f>J3713</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194</v>
      </c>
      <c r="E73" s="188"/>
      <c r="F73" s="188"/>
      <c r="G73" s="188"/>
      <c r="H73" s="188"/>
      <c r="I73" s="188"/>
      <c r="J73" s="189">
        <f>J3797</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195</v>
      </c>
      <c r="E74" s="188"/>
      <c r="F74" s="188"/>
      <c r="G74" s="188"/>
      <c r="H74" s="188"/>
      <c r="I74" s="188"/>
      <c r="J74" s="189">
        <f>J3855</f>
        <v>0</v>
      </c>
      <c r="K74" s="129"/>
      <c r="L74" s="190"/>
      <c r="S74" s="10"/>
      <c r="T74" s="10"/>
      <c r="U74" s="10"/>
      <c r="V74" s="10"/>
      <c r="W74" s="10"/>
      <c r="X74" s="10"/>
      <c r="Y74" s="10"/>
      <c r="Z74" s="10"/>
      <c r="AA74" s="10"/>
      <c r="AB74" s="10"/>
      <c r="AC74" s="10"/>
      <c r="AD74" s="10"/>
      <c r="AE74" s="10"/>
    </row>
    <row r="75" s="10" customFormat="1" ht="19.92" customHeight="1">
      <c r="A75" s="10"/>
      <c r="B75" s="186"/>
      <c r="C75" s="129"/>
      <c r="D75" s="187" t="s">
        <v>196</v>
      </c>
      <c r="E75" s="188"/>
      <c r="F75" s="188"/>
      <c r="G75" s="188"/>
      <c r="H75" s="188"/>
      <c r="I75" s="188"/>
      <c r="J75" s="189">
        <f>J3883</f>
        <v>0</v>
      </c>
      <c r="K75" s="129"/>
      <c r="L75" s="190"/>
      <c r="S75" s="10"/>
      <c r="T75" s="10"/>
      <c r="U75" s="10"/>
      <c r="V75" s="10"/>
      <c r="W75" s="10"/>
      <c r="X75" s="10"/>
      <c r="Y75" s="10"/>
      <c r="Z75" s="10"/>
      <c r="AA75" s="10"/>
      <c r="AB75" s="10"/>
      <c r="AC75" s="10"/>
      <c r="AD75" s="10"/>
      <c r="AE75" s="10"/>
    </row>
    <row r="76" s="10" customFormat="1" ht="19.92" customHeight="1">
      <c r="A76" s="10"/>
      <c r="B76" s="186"/>
      <c r="C76" s="129"/>
      <c r="D76" s="187" t="s">
        <v>197</v>
      </c>
      <c r="E76" s="188"/>
      <c r="F76" s="188"/>
      <c r="G76" s="188"/>
      <c r="H76" s="188"/>
      <c r="I76" s="188"/>
      <c r="J76" s="189">
        <f>J4630</f>
        <v>0</v>
      </c>
      <c r="K76" s="129"/>
      <c r="L76" s="190"/>
      <c r="S76" s="10"/>
      <c r="T76" s="10"/>
      <c r="U76" s="10"/>
      <c r="V76" s="10"/>
      <c r="W76" s="10"/>
      <c r="X76" s="10"/>
      <c r="Y76" s="10"/>
      <c r="Z76" s="10"/>
      <c r="AA76" s="10"/>
      <c r="AB76" s="10"/>
      <c r="AC76" s="10"/>
      <c r="AD76" s="10"/>
      <c r="AE76" s="10"/>
    </row>
    <row r="77" s="10" customFormat="1" ht="19.92" customHeight="1">
      <c r="A77" s="10"/>
      <c r="B77" s="186"/>
      <c r="C77" s="129"/>
      <c r="D77" s="187" t="s">
        <v>198</v>
      </c>
      <c r="E77" s="188"/>
      <c r="F77" s="188"/>
      <c r="G77" s="188"/>
      <c r="H77" s="188"/>
      <c r="I77" s="188"/>
      <c r="J77" s="189">
        <f>J4643</f>
        <v>0</v>
      </c>
      <c r="K77" s="129"/>
      <c r="L77" s="190"/>
      <c r="S77" s="10"/>
      <c r="T77" s="10"/>
      <c r="U77" s="10"/>
      <c r="V77" s="10"/>
      <c r="W77" s="10"/>
      <c r="X77" s="10"/>
      <c r="Y77" s="10"/>
      <c r="Z77" s="10"/>
      <c r="AA77" s="10"/>
      <c r="AB77" s="10"/>
      <c r="AC77" s="10"/>
      <c r="AD77" s="10"/>
      <c r="AE77" s="10"/>
    </row>
    <row r="78" s="9" customFormat="1" ht="24.96" customHeight="1">
      <c r="A78" s="9"/>
      <c r="B78" s="180"/>
      <c r="C78" s="181"/>
      <c r="D78" s="182" t="s">
        <v>199</v>
      </c>
      <c r="E78" s="183"/>
      <c r="F78" s="183"/>
      <c r="G78" s="183"/>
      <c r="H78" s="183"/>
      <c r="I78" s="183"/>
      <c r="J78" s="184">
        <f>J4648</f>
        <v>0</v>
      </c>
      <c r="K78" s="181"/>
      <c r="L78" s="185"/>
      <c r="S78" s="9"/>
      <c r="T78" s="9"/>
      <c r="U78" s="9"/>
      <c r="V78" s="9"/>
      <c r="W78" s="9"/>
      <c r="X78" s="9"/>
      <c r="Y78" s="9"/>
      <c r="Z78" s="9"/>
      <c r="AA78" s="9"/>
      <c r="AB78" s="9"/>
      <c r="AC78" s="9"/>
      <c r="AD78" s="9"/>
      <c r="AE78" s="9"/>
    </row>
    <row r="79" s="10" customFormat="1" ht="19.92" customHeight="1">
      <c r="A79" s="10"/>
      <c r="B79" s="186"/>
      <c r="C79" s="129"/>
      <c r="D79" s="187" t="s">
        <v>200</v>
      </c>
      <c r="E79" s="188"/>
      <c r="F79" s="188"/>
      <c r="G79" s="188"/>
      <c r="H79" s="188"/>
      <c r="I79" s="188"/>
      <c r="J79" s="189">
        <f>J4649</f>
        <v>0</v>
      </c>
      <c r="K79" s="129"/>
      <c r="L79" s="190"/>
      <c r="S79" s="10"/>
      <c r="T79" s="10"/>
      <c r="U79" s="10"/>
      <c r="V79" s="10"/>
      <c r="W79" s="10"/>
      <c r="X79" s="10"/>
      <c r="Y79" s="10"/>
      <c r="Z79" s="10"/>
      <c r="AA79" s="10"/>
      <c r="AB79" s="10"/>
      <c r="AC79" s="10"/>
      <c r="AD79" s="10"/>
      <c r="AE79" s="10"/>
    </row>
    <row r="80" s="10" customFormat="1" ht="19.92" customHeight="1">
      <c r="A80" s="10"/>
      <c r="B80" s="186"/>
      <c r="C80" s="129"/>
      <c r="D80" s="187" t="s">
        <v>201</v>
      </c>
      <c r="E80" s="188"/>
      <c r="F80" s="188"/>
      <c r="G80" s="188"/>
      <c r="H80" s="188"/>
      <c r="I80" s="188"/>
      <c r="J80" s="189">
        <f>J4915</f>
        <v>0</v>
      </c>
      <c r="K80" s="129"/>
      <c r="L80" s="190"/>
      <c r="S80" s="10"/>
      <c r="T80" s="10"/>
      <c r="U80" s="10"/>
      <c r="V80" s="10"/>
      <c r="W80" s="10"/>
      <c r="X80" s="10"/>
      <c r="Y80" s="10"/>
      <c r="Z80" s="10"/>
      <c r="AA80" s="10"/>
      <c r="AB80" s="10"/>
      <c r="AC80" s="10"/>
      <c r="AD80" s="10"/>
      <c r="AE80" s="10"/>
    </row>
    <row r="81" s="10" customFormat="1" ht="19.92" customHeight="1">
      <c r="A81" s="10"/>
      <c r="B81" s="186"/>
      <c r="C81" s="129"/>
      <c r="D81" s="187" t="s">
        <v>202</v>
      </c>
      <c r="E81" s="188"/>
      <c r="F81" s="188"/>
      <c r="G81" s="188"/>
      <c r="H81" s="188"/>
      <c r="I81" s="188"/>
      <c r="J81" s="189">
        <f>J5267</f>
        <v>0</v>
      </c>
      <c r="K81" s="129"/>
      <c r="L81" s="190"/>
      <c r="S81" s="10"/>
      <c r="T81" s="10"/>
      <c r="U81" s="10"/>
      <c r="V81" s="10"/>
      <c r="W81" s="10"/>
      <c r="X81" s="10"/>
      <c r="Y81" s="10"/>
      <c r="Z81" s="10"/>
      <c r="AA81" s="10"/>
      <c r="AB81" s="10"/>
      <c r="AC81" s="10"/>
      <c r="AD81" s="10"/>
      <c r="AE81" s="10"/>
    </row>
    <row r="82" s="10" customFormat="1" ht="19.92" customHeight="1">
      <c r="A82" s="10"/>
      <c r="B82" s="186"/>
      <c r="C82" s="129"/>
      <c r="D82" s="187" t="s">
        <v>203</v>
      </c>
      <c r="E82" s="188"/>
      <c r="F82" s="188"/>
      <c r="G82" s="188"/>
      <c r="H82" s="188"/>
      <c r="I82" s="188"/>
      <c r="J82" s="189">
        <f>J5589</f>
        <v>0</v>
      </c>
      <c r="K82" s="129"/>
      <c r="L82" s="190"/>
      <c r="S82" s="10"/>
      <c r="T82" s="10"/>
      <c r="U82" s="10"/>
      <c r="V82" s="10"/>
      <c r="W82" s="10"/>
      <c r="X82" s="10"/>
      <c r="Y82" s="10"/>
      <c r="Z82" s="10"/>
      <c r="AA82" s="10"/>
      <c r="AB82" s="10"/>
      <c r="AC82" s="10"/>
      <c r="AD82" s="10"/>
      <c r="AE82" s="10"/>
    </row>
    <row r="83" s="10" customFormat="1" ht="19.92" customHeight="1">
      <c r="A83" s="10"/>
      <c r="B83" s="186"/>
      <c r="C83" s="129"/>
      <c r="D83" s="187" t="s">
        <v>204</v>
      </c>
      <c r="E83" s="188"/>
      <c r="F83" s="188"/>
      <c r="G83" s="188"/>
      <c r="H83" s="188"/>
      <c r="I83" s="188"/>
      <c r="J83" s="189">
        <f>J5644</f>
        <v>0</v>
      </c>
      <c r="K83" s="129"/>
      <c r="L83" s="190"/>
      <c r="S83" s="10"/>
      <c r="T83" s="10"/>
      <c r="U83" s="10"/>
      <c r="V83" s="10"/>
      <c r="W83" s="10"/>
      <c r="X83" s="10"/>
      <c r="Y83" s="10"/>
      <c r="Z83" s="10"/>
      <c r="AA83" s="10"/>
      <c r="AB83" s="10"/>
      <c r="AC83" s="10"/>
      <c r="AD83" s="10"/>
      <c r="AE83" s="10"/>
    </row>
    <row r="84" s="10" customFormat="1" ht="19.92" customHeight="1">
      <c r="A84" s="10"/>
      <c r="B84" s="186"/>
      <c r="C84" s="129"/>
      <c r="D84" s="187" t="s">
        <v>205</v>
      </c>
      <c r="E84" s="188"/>
      <c r="F84" s="188"/>
      <c r="G84" s="188"/>
      <c r="H84" s="188"/>
      <c r="I84" s="188"/>
      <c r="J84" s="189">
        <f>J5692</f>
        <v>0</v>
      </c>
      <c r="K84" s="129"/>
      <c r="L84" s="190"/>
      <c r="S84" s="10"/>
      <c r="T84" s="10"/>
      <c r="U84" s="10"/>
      <c r="V84" s="10"/>
      <c r="W84" s="10"/>
      <c r="X84" s="10"/>
      <c r="Y84" s="10"/>
      <c r="Z84" s="10"/>
      <c r="AA84" s="10"/>
      <c r="AB84" s="10"/>
      <c r="AC84" s="10"/>
      <c r="AD84" s="10"/>
      <c r="AE84" s="10"/>
    </row>
    <row r="85" s="10" customFormat="1" ht="19.92" customHeight="1">
      <c r="A85" s="10"/>
      <c r="B85" s="186"/>
      <c r="C85" s="129"/>
      <c r="D85" s="187" t="s">
        <v>206</v>
      </c>
      <c r="E85" s="188"/>
      <c r="F85" s="188"/>
      <c r="G85" s="188"/>
      <c r="H85" s="188"/>
      <c r="I85" s="188"/>
      <c r="J85" s="189">
        <f>J5707</f>
        <v>0</v>
      </c>
      <c r="K85" s="129"/>
      <c r="L85" s="190"/>
      <c r="S85" s="10"/>
      <c r="T85" s="10"/>
      <c r="U85" s="10"/>
      <c r="V85" s="10"/>
      <c r="W85" s="10"/>
      <c r="X85" s="10"/>
      <c r="Y85" s="10"/>
      <c r="Z85" s="10"/>
      <c r="AA85" s="10"/>
      <c r="AB85" s="10"/>
      <c r="AC85" s="10"/>
      <c r="AD85" s="10"/>
      <c r="AE85" s="10"/>
    </row>
    <row r="86" s="10" customFormat="1" ht="19.92" customHeight="1">
      <c r="A86" s="10"/>
      <c r="B86" s="186"/>
      <c r="C86" s="129"/>
      <c r="D86" s="187" t="s">
        <v>207</v>
      </c>
      <c r="E86" s="188"/>
      <c r="F86" s="188"/>
      <c r="G86" s="188"/>
      <c r="H86" s="188"/>
      <c r="I86" s="188"/>
      <c r="J86" s="189">
        <f>J5717</f>
        <v>0</v>
      </c>
      <c r="K86" s="129"/>
      <c r="L86" s="190"/>
      <c r="S86" s="10"/>
      <c r="T86" s="10"/>
      <c r="U86" s="10"/>
      <c r="V86" s="10"/>
      <c r="W86" s="10"/>
      <c r="X86" s="10"/>
      <c r="Y86" s="10"/>
      <c r="Z86" s="10"/>
      <c r="AA86" s="10"/>
      <c r="AB86" s="10"/>
      <c r="AC86" s="10"/>
      <c r="AD86" s="10"/>
      <c r="AE86" s="10"/>
    </row>
    <row r="87" s="10" customFormat="1" ht="19.92" customHeight="1">
      <c r="A87" s="10"/>
      <c r="B87" s="186"/>
      <c r="C87" s="129"/>
      <c r="D87" s="187" t="s">
        <v>208</v>
      </c>
      <c r="E87" s="188"/>
      <c r="F87" s="188"/>
      <c r="G87" s="188"/>
      <c r="H87" s="188"/>
      <c r="I87" s="188"/>
      <c r="J87" s="189">
        <f>J5754</f>
        <v>0</v>
      </c>
      <c r="K87" s="129"/>
      <c r="L87" s="190"/>
      <c r="S87" s="10"/>
      <c r="T87" s="10"/>
      <c r="U87" s="10"/>
      <c r="V87" s="10"/>
      <c r="W87" s="10"/>
      <c r="X87" s="10"/>
      <c r="Y87" s="10"/>
      <c r="Z87" s="10"/>
      <c r="AA87" s="10"/>
      <c r="AB87" s="10"/>
      <c r="AC87" s="10"/>
      <c r="AD87" s="10"/>
      <c r="AE87" s="10"/>
    </row>
    <row r="88" s="10" customFormat="1" ht="19.92" customHeight="1">
      <c r="A88" s="10"/>
      <c r="B88" s="186"/>
      <c r="C88" s="129"/>
      <c r="D88" s="187" t="s">
        <v>209</v>
      </c>
      <c r="E88" s="188"/>
      <c r="F88" s="188"/>
      <c r="G88" s="188"/>
      <c r="H88" s="188"/>
      <c r="I88" s="188"/>
      <c r="J88" s="189">
        <f>J6126</f>
        <v>0</v>
      </c>
      <c r="K88" s="129"/>
      <c r="L88" s="190"/>
      <c r="S88" s="10"/>
      <c r="T88" s="10"/>
      <c r="U88" s="10"/>
      <c r="V88" s="10"/>
      <c r="W88" s="10"/>
      <c r="X88" s="10"/>
      <c r="Y88" s="10"/>
      <c r="Z88" s="10"/>
      <c r="AA88" s="10"/>
      <c r="AB88" s="10"/>
      <c r="AC88" s="10"/>
      <c r="AD88" s="10"/>
      <c r="AE88" s="10"/>
    </row>
    <row r="89" s="10" customFormat="1" ht="19.92" customHeight="1">
      <c r="A89" s="10"/>
      <c r="B89" s="186"/>
      <c r="C89" s="129"/>
      <c r="D89" s="187" t="s">
        <v>210</v>
      </c>
      <c r="E89" s="188"/>
      <c r="F89" s="188"/>
      <c r="G89" s="188"/>
      <c r="H89" s="188"/>
      <c r="I89" s="188"/>
      <c r="J89" s="189">
        <f>J6361</f>
        <v>0</v>
      </c>
      <c r="K89" s="129"/>
      <c r="L89" s="190"/>
      <c r="S89" s="10"/>
      <c r="T89" s="10"/>
      <c r="U89" s="10"/>
      <c r="V89" s="10"/>
      <c r="W89" s="10"/>
      <c r="X89" s="10"/>
      <c r="Y89" s="10"/>
      <c r="Z89" s="10"/>
      <c r="AA89" s="10"/>
      <c r="AB89" s="10"/>
      <c r="AC89" s="10"/>
      <c r="AD89" s="10"/>
      <c r="AE89" s="10"/>
    </row>
    <row r="90" s="10" customFormat="1" ht="19.92" customHeight="1">
      <c r="A90" s="10"/>
      <c r="B90" s="186"/>
      <c r="C90" s="129"/>
      <c r="D90" s="187" t="s">
        <v>211</v>
      </c>
      <c r="E90" s="188"/>
      <c r="F90" s="188"/>
      <c r="G90" s="188"/>
      <c r="H90" s="188"/>
      <c r="I90" s="188"/>
      <c r="J90" s="189">
        <f>J6372</f>
        <v>0</v>
      </c>
      <c r="K90" s="129"/>
      <c r="L90" s="190"/>
      <c r="S90" s="10"/>
      <c r="T90" s="10"/>
      <c r="U90" s="10"/>
      <c r="V90" s="10"/>
      <c r="W90" s="10"/>
      <c r="X90" s="10"/>
      <c r="Y90" s="10"/>
      <c r="Z90" s="10"/>
      <c r="AA90" s="10"/>
      <c r="AB90" s="10"/>
      <c r="AC90" s="10"/>
      <c r="AD90" s="10"/>
      <c r="AE90" s="10"/>
    </row>
    <row r="91" s="10" customFormat="1" ht="19.92" customHeight="1">
      <c r="A91" s="10"/>
      <c r="B91" s="186"/>
      <c r="C91" s="129"/>
      <c r="D91" s="187" t="s">
        <v>212</v>
      </c>
      <c r="E91" s="188"/>
      <c r="F91" s="188"/>
      <c r="G91" s="188"/>
      <c r="H91" s="188"/>
      <c r="I91" s="188"/>
      <c r="J91" s="189">
        <f>J6650</f>
        <v>0</v>
      </c>
      <c r="K91" s="129"/>
      <c r="L91" s="190"/>
      <c r="S91" s="10"/>
      <c r="T91" s="10"/>
      <c r="U91" s="10"/>
      <c r="V91" s="10"/>
      <c r="W91" s="10"/>
      <c r="X91" s="10"/>
      <c r="Y91" s="10"/>
      <c r="Z91" s="10"/>
      <c r="AA91" s="10"/>
      <c r="AB91" s="10"/>
      <c r="AC91" s="10"/>
      <c r="AD91" s="10"/>
      <c r="AE91" s="10"/>
    </row>
    <row r="92" s="10" customFormat="1" ht="19.92" customHeight="1">
      <c r="A92" s="10"/>
      <c r="B92" s="186"/>
      <c r="C92" s="129"/>
      <c r="D92" s="187" t="s">
        <v>213</v>
      </c>
      <c r="E92" s="188"/>
      <c r="F92" s="188"/>
      <c r="G92" s="188"/>
      <c r="H92" s="188"/>
      <c r="I92" s="188"/>
      <c r="J92" s="189">
        <f>J7034</f>
        <v>0</v>
      </c>
      <c r="K92" s="129"/>
      <c r="L92" s="190"/>
      <c r="S92" s="10"/>
      <c r="T92" s="10"/>
      <c r="U92" s="10"/>
      <c r="V92" s="10"/>
      <c r="W92" s="10"/>
      <c r="X92" s="10"/>
      <c r="Y92" s="10"/>
      <c r="Z92" s="10"/>
      <c r="AA92" s="10"/>
      <c r="AB92" s="10"/>
      <c r="AC92" s="10"/>
      <c r="AD92" s="10"/>
      <c r="AE92" s="10"/>
    </row>
    <row r="93" s="10" customFormat="1" ht="19.92" customHeight="1">
      <c r="A93" s="10"/>
      <c r="B93" s="186"/>
      <c r="C93" s="129"/>
      <c r="D93" s="187" t="s">
        <v>214</v>
      </c>
      <c r="E93" s="188"/>
      <c r="F93" s="188"/>
      <c r="G93" s="188"/>
      <c r="H93" s="188"/>
      <c r="I93" s="188"/>
      <c r="J93" s="189">
        <f>J7072</f>
        <v>0</v>
      </c>
      <c r="K93" s="129"/>
      <c r="L93" s="190"/>
      <c r="S93" s="10"/>
      <c r="T93" s="10"/>
      <c r="U93" s="10"/>
      <c r="V93" s="10"/>
      <c r="W93" s="10"/>
      <c r="X93" s="10"/>
      <c r="Y93" s="10"/>
      <c r="Z93" s="10"/>
      <c r="AA93" s="10"/>
      <c r="AB93" s="10"/>
      <c r="AC93" s="10"/>
      <c r="AD93" s="10"/>
      <c r="AE93" s="10"/>
    </row>
    <row r="94" s="10" customFormat="1" ht="19.92" customHeight="1">
      <c r="A94" s="10"/>
      <c r="B94" s="186"/>
      <c r="C94" s="129"/>
      <c r="D94" s="187" t="s">
        <v>215</v>
      </c>
      <c r="E94" s="188"/>
      <c r="F94" s="188"/>
      <c r="G94" s="188"/>
      <c r="H94" s="188"/>
      <c r="I94" s="188"/>
      <c r="J94" s="189">
        <f>J7516</f>
        <v>0</v>
      </c>
      <c r="K94" s="129"/>
      <c r="L94" s="190"/>
      <c r="S94" s="10"/>
      <c r="T94" s="10"/>
      <c r="U94" s="10"/>
      <c r="V94" s="10"/>
      <c r="W94" s="10"/>
      <c r="X94" s="10"/>
      <c r="Y94" s="10"/>
      <c r="Z94" s="10"/>
      <c r="AA94" s="10"/>
      <c r="AB94" s="10"/>
      <c r="AC94" s="10"/>
      <c r="AD94" s="10"/>
      <c r="AE94" s="10"/>
    </row>
    <row r="95" s="10" customFormat="1" ht="19.92" customHeight="1">
      <c r="A95" s="10"/>
      <c r="B95" s="186"/>
      <c r="C95" s="129"/>
      <c r="D95" s="187" t="s">
        <v>216</v>
      </c>
      <c r="E95" s="188"/>
      <c r="F95" s="188"/>
      <c r="G95" s="188"/>
      <c r="H95" s="188"/>
      <c r="I95" s="188"/>
      <c r="J95" s="189">
        <f>J7554</f>
        <v>0</v>
      </c>
      <c r="K95" s="129"/>
      <c r="L95" s="190"/>
      <c r="S95" s="10"/>
      <c r="T95" s="10"/>
      <c r="U95" s="10"/>
      <c r="V95" s="10"/>
      <c r="W95" s="10"/>
      <c r="X95" s="10"/>
      <c r="Y95" s="10"/>
      <c r="Z95" s="10"/>
      <c r="AA95" s="10"/>
      <c r="AB95" s="10"/>
      <c r="AC95" s="10"/>
      <c r="AD95" s="10"/>
      <c r="AE95" s="10"/>
    </row>
    <row r="96" s="10" customFormat="1" ht="19.92" customHeight="1">
      <c r="A96" s="10"/>
      <c r="B96" s="186"/>
      <c r="C96" s="129"/>
      <c r="D96" s="187" t="s">
        <v>217</v>
      </c>
      <c r="E96" s="188"/>
      <c r="F96" s="188"/>
      <c r="G96" s="188"/>
      <c r="H96" s="188"/>
      <c r="I96" s="188"/>
      <c r="J96" s="189">
        <f>J7712</f>
        <v>0</v>
      </c>
      <c r="K96" s="129"/>
      <c r="L96" s="190"/>
      <c r="S96" s="10"/>
      <c r="T96" s="10"/>
      <c r="U96" s="10"/>
      <c r="V96" s="10"/>
      <c r="W96" s="10"/>
      <c r="X96" s="10"/>
      <c r="Y96" s="10"/>
      <c r="Z96" s="10"/>
      <c r="AA96" s="10"/>
      <c r="AB96" s="10"/>
      <c r="AC96" s="10"/>
      <c r="AD96" s="10"/>
      <c r="AE96" s="10"/>
    </row>
    <row r="97" s="10" customFormat="1" ht="19.92" customHeight="1">
      <c r="A97" s="10"/>
      <c r="B97" s="186"/>
      <c r="C97" s="129"/>
      <c r="D97" s="187" t="s">
        <v>218</v>
      </c>
      <c r="E97" s="188"/>
      <c r="F97" s="188"/>
      <c r="G97" s="188"/>
      <c r="H97" s="188"/>
      <c r="I97" s="188"/>
      <c r="J97" s="189">
        <f>J7732</f>
        <v>0</v>
      </c>
      <c r="K97" s="129"/>
      <c r="L97" s="190"/>
      <c r="S97" s="10"/>
      <c r="T97" s="10"/>
      <c r="U97" s="10"/>
      <c r="V97" s="10"/>
      <c r="W97" s="10"/>
      <c r="X97" s="10"/>
      <c r="Y97" s="10"/>
      <c r="Z97" s="10"/>
      <c r="AA97" s="10"/>
      <c r="AB97" s="10"/>
      <c r="AC97" s="10"/>
      <c r="AD97" s="10"/>
      <c r="AE97" s="10"/>
    </row>
    <row r="98" s="10" customFormat="1" ht="19.92" customHeight="1">
      <c r="A98" s="10"/>
      <c r="B98" s="186"/>
      <c r="C98" s="129"/>
      <c r="D98" s="187" t="s">
        <v>219</v>
      </c>
      <c r="E98" s="188"/>
      <c r="F98" s="188"/>
      <c r="G98" s="188"/>
      <c r="H98" s="188"/>
      <c r="I98" s="188"/>
      <c r="J98" s="189">
        <f>J8154</f>
        <v>0</v>
      </c>
      <c r="K98" s="129"/>
      <c r="L98" s="190"/>
      <c r="S98" s="10"/>
      <c r="T98" s="10"/>
      <c r="U98" s="10"/>
      <c r="V98" s="10"/>
      <c r="W98" s="10"/>
      <c r="X98" s="10"/>
      <c r="Y98" s="10"/>
      <c r="Z98" s="10"/>
      <c r="AA98" s="10"/>
      <c r="AB98" s="10"/>
      <c r="AC98" s="10"/>
      <c r="AD98" s="10"/>
      <c r="AE98" s="10"/>
    </row>
    <row r="99" s="10" customFormat="1" ht="19.92" customHeight="1">
      <c r="A99" s="10"/>
      <c r="B99" s="186"/>
      <c r="C99" s="129"/>
      <c r="D99" s="187" t="s">
        <v>220</v>
      </c>
      <c r="E99" s="188"/>
      <c r="F99" s="188"/>
      <c r="G99" s="188"/>
      <c r="H99" s="188"/>
      <c r="I99" s="188"/>
      <c r="J99" s="189">
        <f>J8241</f>
        <v>0</v>
      </c>
      <c r="K99" s="129"/>
      <c r="L99" s="190"/>
      <c r="S99" s="10"/>
      <c r="T99" s="10"/>
      <c r="U99" s="10"/>
      <c r="V99" s="10"/>
      <c r="W99" s="10"/>
      <c r="X99" s="10"/>
      <c r="Y99" s="10"/>
      <c r="Z99" s="10"/>
      <c r="AA99" s="10"/>
      <c r="AB99" s="10"/>
      <c r="AC99" s="10"/>
      <c r="AD99" s="10"/>
      <c r="AE99" s="10"/>
    </row>
    <row r="100" s="10" customFormat="1" ht="19.92" customHeight="1">
      <c r="A100" s="10"/>
      <c r="B100" s="186"/>
      <c r="C100" s="129"/>
      <c r="D100" s="187" t="s">
        <v>221</v>
      </c>
      <c r="E100" s="188"/>
      <c r="F100" s="188"/>
      <c r="G100" s="188"/>
      <c r="H100" s="188"/>
      <c r="I100" s="188"/>
      <c r="J100" s="189">
        <f>J8743</f>
        <v>0</v>
      </c>
      <c r="K100" s="129"/>
      <c r="L100" s="190"/>
      <c r="S100" s="10"/>
      <c r="T100" s="10"/>
      <c r="U100" s="10"/>
      <c r="V100" s="10"/>
      <c r="W100" s="10"/>
      <c r="X100" s="10"/>
      <c r="Y100" s="10"/>
      <c r="Z100" s="10"/>
      <c r="AA100" s="10"/>
      <c r="AB100" s="10"/>
      <c r="AC100" s="10"/>
      <c r="AD100" s="10"/>
      <c r="AE100" s="10"/>
    </row>
    <row r="101" s="9" customFormat="1" ht="24.96" customHeight="1">
      <c r="A101" s="9"/>
      <c r="B101" s="180"/>
      <c r="C101" s="181"/>
      <c r="D101" s="182" t="s">
        <v>222</v>
      </c>
      <c r="E101" s="183"/>
      <c r="F101" s="183"/>
      <c r="G101" s="183"/>
      <c r="H101" s="183"/>
      <c r="I101" s="183"/>
      <c r="J101" s="184">
        <f>J8777</f>
        <v>0</v>
      </c>
      <c r="K101" s="181"/>
      <c r="L101" s="185"/>
      <c r="S101" s="9"/>
      <c r="T101" s="9"/>
      <c r="U101" s="9"/>
      <c r="V101" s="9"/>
      <c r="W101" s="9"/>
      <c r="X101" s="9"/>
      <c r="Y101" s="9"/>
      <c r="Z101" s="9"/>
      <c r="AA101" s="9"/>
      <c r="AB101" s="9"/>
      <c r="AC101" s="9"/>
      <c r="AD101" s="9"/>
      <c r="AE101" s="9"/>
    </row>
    <row r="102" s="10" customFormat="1" ht="19.92" customHeight="1">
      <c r="A102" s="10"/>
      <c r="B102" s="186"/>
      <c r="C102" s="129"/>
      <c r="D102" s="187" t="s">
        <v>223</v>
      </c>
      <c r="E102" s="188"/>
      <c r="F102" s="188"/>
      <c r="G102" s="188"/>
      <c r="H102" s="188"/>
      <c r="I102" s="188"/>
      <c r="J102" s="189">
        <f>J8778</f>
        <v>0</v>
      </c>
      <c r="K102" s="129"/>
      <c r="L102" s="190"/>
      <c r="S102" s="10"/>
      <c r="T102" s="10"/>
      <c r="U102" s="10"/>
      <c r="V102" s="10"/>
      <c r="W102" s="10"/>
      <c r="X102" s="10"/>
      <c r="Y102" s="10"/>
      <c r="Z102" s="10"/>
      <c r="AA102" s="10"/>
      <c r="AB102" s="10"/>
      <c r="AC102" s="10"/>
      <c r="AD102" s="10"/>
      <c r="AE102" s="10"/>
    </row>
    <row r="103" s="9" customFormat="1" ht="24.96" customHeight="1">
      <c r="A103" s="9"/>
      <c r="B103" s="180"/>
      <c r="C103" s="181"/>
      <c r="D103" s="182" t="s">
        <v>224</v>
      </c>
      <c r="E103" s="183"/>
      <c r="F103" s="183"/>
      <c r="G103" s="183"/>
      <c r="H103" s="183"/>
      <c r="I103" s="183"/>
      <c r="J103" s="184">
        <f>J8789</f>
        <v>0</v>
      </c>
      <c r="K103" s="181"/>
      <c r="L103" s="185"/>
      <c r="S103" s="9"/>
      <c r="T103" s="9"/>
      <c r="U103" s="9"/>
      <c r="V103" s="9"/>
      <c r="W103" s="9"/>
      <c r="X103" s="9"/>
      <c r="Y103" s="9"/>
      <c r="Z103" s="9"/>
      <c r="AA103" s="9"/>
      <c r="AB103" s="9"/>
      <c r="AC103" s="9"/>
      <c r="AD103" s="9"/>
      <c r="AE103" s="9"/>
    </row>
    <row r="104" s="10" customFormat="1" ht="19.92" customHeight="1">
      <c r="A104" s="10"/>
      <c r="B104" s="186"/>
      <c r="C104" s="129"/>
      <c r="D104" s="187" t="s">
        <v>225</v>
      </c>
      <c r="E104" s="188"/>
      <c r="F104" s="188"/>
      <c r="G104" s="188"/>
      <c r="H104" s="188"/>
      <c r="I104" s="188"/>
      <c r="J104" s="189">
        <f>J8790</f>
        <v>0</v>
      </c>
      <c r="K104" s="129"/>
      <c r="L104" s="190"/>
      <c r="S104" s="10"/>
      <c r="T104" s="10"/>
      <c r="U104" s="10"/>
      <c r="V104" s="10"/>
      <c r="W104" s="10"/>
      <c r="X104" s="10"/>
      <c r="Y104" s="10"/>
      <c r="Z104" s="10"/>
      <c r="AA104" s="10"/>
      <c r="AB104" s="10"/>
      <c r="AC104" s="10"/>
      <c r="AD104" s="10"/>
      <c r="AE104" s="10"/>
    </row>
    <row r="105" s="2" customFormat="1" ht="21.84" customHeight="1">
      <c r="A105" s="42"/>
      <c r="B105" s="43"/>
      <c r="C105" s="44"/>
      <c r="D105" s="44"/>
      <c r="E105" s="44"/>
      <c r="F105" s="44"/>
      <c r="G105" s="44"/>
      <c r="H105" s="44"/>
      <c r="I105" s="44"/>
      <c r="J105" s="44"/>
      <c r="K105" s="44"/>
      <c r="L105" s="150"/>
      <c r="S105" s="42"/>
      <c r="T105" s="42"/>
      <c r="U105" s="42"/>
      <c r="V105" s="42"/>
      <c r="W105" s="42"/>
      <c r="X105" s="42"/>
      <c r="Y105" s="42"/>
      <c r="Z105" s="42"/>
      <c r="AA105" s="42"/>
      <c r="AB105" s="42"/>
      <c r="AC105" s="42"/>
      <c r="AD105" s="42"/>
      <c r="AE105" s="42"/>
    </row>
    <row r="106" s="2" customFormat="1" ht="6.96" customHeight="1">
      <c r="A106" s="42"/>
      <c r="B106" s="63"/>
      <c r="C106" s="64"/>
      <c r="D106" s="64"/>
      <c r="E106" s="64"/>
      <c r="F106" s="64"/>
      <c r="G106" s="64"/>
      <c r="H106" s="64"/>
      <c r="I106" s="64"/>
      <c r="J106" s="64"/>
      <c r="K106" s="64"/>
      <c r="L106" s="150"/>
      <c r="S106" s="42"/>
      <c r="T106" s="42"/>
      <c r="U106" s="42"/>
      <c r="V106" s="42"/>
      <c r="W106" s="42"/>
      <c r="X106" s="42"/>
      <c r="Y106" s="42"/>
      <c r="Z106" s="42"/>
      <c r="AA106" s="42"/>
      <c r="AB106" s="42"/>
      <c r="AC106" s="42"/>
      <c r="AD106" s="42"/>
      <c r="AE106" s="42"/>
    </row>
    <row r="110" s="2" customFormat="1" ht="6.96" customHeight="1">
      <c r="A110" s="42"/>
      <c r="B110" s="65"/>
      <c r="C110" s="66"/>
      <c r="D110" s="66"/>
      <c r="E110" s="66"/>
      <c r="F110" s="66"/>
      <c r="G110" s="66"/>
      <c r="H110" s="66"/>
      <c r="I110" s="66"/>
      <c r="J110" s="66"/>
      <c r="K110" s="66"/>
      <c r="L110" s="150"/>
      <c r="S110" s="42"/>
      <c r="T110" s="42"/>
      <c r="U110" s="42"/>
      <c r="V110" s="42"/>
      <c r="W110" s="42"/>
      <c r="X110" s="42"/>
      <c r="Y110" s="42"/>
      <c r="Z110" s="42"/>
      <c r="AA110" s="42"/>
      <c r="AB110" s="42"/>
      <c r="AC110" s="42"/>
      <c r="AD110" s="42"/>
      <c r="AE110" s="42"/>
    </row>
    <row r="111" s="2" customFormat="1" ht="24.96" customHeight="1">
      <c r="A111" s="42"/>
      <c r="B111" s="43"/>
      <c r="C111" s="26" t="s">
        <v>226</v>
      </c>
      <c r="D111" s="44"/>
      <c r="E111" s="44"/>
      <c r="F111" s="44"/>
      <c r="G111" s="44"/>
      <c r="H111" s="44"/>
      <c r="I111" s="44"/>
      <c r="J111" s="44"/>
      <c r="K111" s="44"/>
      <c r="L111" s="150"/>
      <c r="S111" s="42"/>
      <c r="T111" s="42"/>
      <c r="U111" s="42"/>
      <c r="V111" s="42"/>
      <c r="W111" s="42"/>
      <c r="X111" s="42"/>
      <c r="Y111" s="42"/>
      <c r="Z111" s="42"/>
      <c r="AA111" s="42"/>
      <c r="AB111" s="42"/>
      <c r="AC111" s="42"/>
      <c r="AD111" s="42"/>
      <c r="AE111" s="42"/>
    </row>
    <row r="112" s="2" customFormat="1" ht="6.96" customHeight="1">
      <c r="A112" s="42"/>
      <c r="B112" s="43"/>
      <c r="C112" s="44"/>
      <c r="D112" s="44"/>
      <c r="E112" s="44"/>
      <c r="F112" s="44"/>
      <c r="G112" s="44"/>
      <c r="H112" s="44"/>
      <c r="I112" s="44"/>
      <c r="J112" s="44"/>
      <c r="K112" s="44"/>
      <c r="L112" s="150"/>
      <c r="S112" s="42"/>
      <c r="T112" s="42"/>
      <c r="U112" s="42"/>
      <c r="V112" s="42"/>
      <c r="W112" s="42"/>
      <c r="X112" s="42"/>
      <c r="Y112" s="42"/>
      <c r="Z112" s="42"/>
      <c r="AA112" s="42"/>
      <c r="AB112" s="42"/>
      <c r="AC112" s="42"/>
      <c r="AD112" s="42"/>
      <c r="AE112" s="42"/>
    </row>
    <row r="113" s="2" customFormat="1" ht="12" customHeight="1">
      <c r="A113" s="42"/>
      <c r="B113" s="43"/>
      <c r="C113" s="35" t="s">
        <v>16</v>
      </c>
      <c r="D113" s="44"/>
      <c r="E113" s="44"/>
      <c r="F113" s="44"/>
      <c r="G113" s="44"/>
      <c r="H113" s="44"/>
      <c r="I113" s="44"/>
      <c r="J113" s="44"/>
      <c r="K113" s="44"/>
      <c r="L113" s="150"/>
      <c r="S113" s="42"/>
      <c r="T113" s="42"/>
      <c r="U113" s="42"/>
      <c r="V113" s="42"/>
      <c r="W113" s="42"/>
      <c r="X113" s="42"/>
      <c r="Y113" s="42"/>
      <c r="Z113" s="42"/>
      <c r="AA113" s="42"/>
      <c r="AB113" s="42"/>
      <c r="AC113" s="42"/>
      <c r="AD113" s="42"/>
      <c r="AE113" s="42"/>
    </row>
    <row r="114" s="2" customFormat="1" ht="16.5" customHeight="1">
      <c r="A114" s="42"/>
      <c r="B114" s="43"/>
      <c r="C114" s="44"/>
      <c r="D114" s="44"/>
      <c r="E114" s="175" t="str">
        <f>E7</f>
        <v>SŠ a ZŠ Beroun</v>
      </c>
      <c r="F114" s="35"/>
      <c r="G114" s="35"/>
      <c r="H114" s="35"/>
      <c r="I114" s="44"/>
      <c r="J114" s="44"/>
      <c r="K114" s="44"/>
      <c r="L114" s="150"/>
      <c r="S114" s="42"/>
      <c r="T114" s="42"/>
      <c r="U114" s="42"/>
      <c r="V114" s="42"/>
      <c r="W114" s="42"/>
      <c r="X114" s="42"/>
      <c r="Y114" s="42"/>
      <c r="Z114" s="42"/>
      <c r="AA114" s="42"/>
      <c r="AB114" s="42"/>
      <c r="AC114" s="42"/>
      <c r="AD114" s="42"/>
      <c r="AE114" s="42"/>
    </row>
    <row r="115" s="1" customFormat="1" ht="12" customHeight="1">
      <c r="B115" s="24"/>
      <c r="C115" s="35" t="s">
        <v>162</v>
      </c>
      <c r="D115" s="25"/>
      <c r="E115" s="25"/>
      <c r="F115" s="25"/>
      <c r="G115" s="25"/>
      <c r="H115" s="25"/>
      <c r="I115" s="25"/>
      <c r="J115" s="25"/>
      <c r="K115" s="25"/>
      <c r="L115" s="23"/>
    </row>
    <row r="116" s="2" customFormat="1" ht="16.5" customHeight="1">
      <c r="A116" s="42"/>
      <c r="B116" s="43"/>
      <c r="C116" s="44"/>
      <c r="D116" s="44"/>
      <c r="E116" s="175" t="s">
        <v>166</v>
      </c>
      <c r="F116" s="44"/>
      <c r="G116" s="44"/>
      <c r="H116" s="44"/>
      <c r="I116" s="44"/>
      <c r="J116" s="44"/>
      <c r="K116" s="44"/>
      <c r="L116" s="150"/>
      <c r="S116" s="42"/>
      <c r="T116" s="42"/>
      <c r="U116" s="42"/>
      <c r="V116" s="42"/>
      <c r="W116" s="42"/>
      <c r="X116" s="42"/>
      <c r="Y116" s="42"/>
      <c r="Z116" s="42"/>
      <c r="AA116" s="42"/>
      <c r="AB116" s="42"/>
      <c r="AC116" s="42"/>
      <c r="AD116" s="42"/>
      <c r="AE116" s="42"/>
    </row>
    <row r="117" s="2" customFormat="1" ht="12" customHeight="1">
      <c r="A117" s="42"/>
      <c r="B117" s="43"/>
      <c r="C117" s="35" t="s">
        <v>170</v>
      </c>
      <c r="D117" s="44"/>
      <c r="E117" s="44"/>
      <c r="F117" s="44"/>
      <c r="G117" s="44"/>
      <c r="H117" s="44"/>
      <c r="I117" s="44"/>
      <c r="J117" s="44"/>
      <c r="K117" s="44"/>
      <c r="L117" s="150"/>
      <c r="S117" s="42"/>
      <c r="T117" s="42"/>
      <c r="U117" s="42"/>
      <c r="V117" s="42"/>
      <c r="W117" s="42"/>
      <c r="X117" s="42"/>
      <c r="Y117" s="42"/>
      <c r="Z117" s="42"/>
      <c r="AA117" s="42"/>
      <c r="AB117" s="42"/>
      <c r="AC117" s="42"/>
      <c r="AD117" s="42"/>
      <c r="AE117" s="42"/>
    </row>
    <row r="118" s="2" customFormat="1" ht="16.5" customHeight="1">
      <c r="A118" s="42"/>
      <c r="B118" s="43"/>
      <c r="C118" s="44"/>
      <c r="D118" s="44"/>
      <c r="E118" s="73" t="str">
        <f>E11</f>
        <v>D11 - Stavební část</v>
      </c>
      <c r="F118" s="44"/>
      <c r="G118" s="44"/>
      <c r="H118" s="44"/>
      <c r="I118" s="44"/>
      <c r="J118" s="44"/>
      <c r="K118" s="44"/>
      <c r="L118" s="150"/>
      <c r="S118" s="42"/>
      <c r="T118" s="42"/>
      <c r="U118" s="42"/>
      <c r="V118" s="42"/>
      <c r="W118" s="42"/>
      <c r="X118" s="42"/>
      <c r="Y118" s="42"/>
      <c r="Z118" s="42"/>
      <c r="AA118" s="42"/>
      <c r="AB118" s="42"/>
      <c r="AC118" s="42"/>
      <c r="AD118" s="42"/>
      <c r="AE118" s="42"/>
    </row>
    <row r="119" s="2" customFormat="1" ht="6.96" customHeight="1">
      <c r="A119" s="42"/>
      <c r="B119" s="43"/>
      <c r="C119" s="44"/>
      <c r="D119" s="44"/>
      <c r="E119" s="44"/>
      <c r="F119" s="44"/>
      <c r="G119" s="44"/>
      <c r="H119" s="44"/>
      <c r="I119" s="44"/>
      <c r="J119" s="44"/>
      <c r="K119" s="44"/>
      <c r="L119" s="150"/>
      <c r="S119" s="42"/>
      <c r="T119" s="42"/>
      <c r="U119" s="42"/>
      <c r="V119" s="42"/>
      <c r="W119" s="42"/>
      <c r="X119" s="42"/>
      <c r="Y119" s="42"/>
      <c r="Z119" s="42"/>
      <c r="AA119" s="42"/>
      <c r="AB119" s="42"/>
      <c r="AC119" s="42"/>
      <c r="AD119" s="42"/>
      <c r="AE119" s="42"/>
    </row>
    <row r="120" s="2" customFormat="1" ht="12" customHeight="1">
      <c r="A120" s="42"/>
      <c r="B120" s="43"/>
      <c r="C120" s="35" t="s">
        <v>24</v>
      </c>
      <c r="D120" s="44"/>
      <c r="E120" s="44"/>
      <c r="F120" s="30" t="str">
        <f>F14</f>
        <v>Karla Čapka 1457, 266 01 Beroun</v>
      </c>
      <c r="G120" s="44"/>
      <c r="H120" s="44"/>
      <c r="I120" s="35" t="s">
        <v>26</v>
      </c>
      <c r="J120" s="76" t="str">
        <f>IF(J14="","",J14)</f>
        <v>29. 10. 2024</v>
      </c>
      <c r="K120" s="44"/>
      <c r="L120" s="150"/>
      <c r="S120" s="42"/>
      <c r="T120" s="42"/>
      <c r="U120" s="42"/>
      <c r="V120" s="42"/>
      <c r="W120" s="42"/>
      <c r="X120" s="42"/>
      <c r="Y120" s="42"/>
      <c r="Z120" s="42"/>
      <c r="AA120" s="42"/>
      <c r="AB120" s="42"/>
      <c r="AC120" s="42"/>
      <c r="AD120" s="42"/>
      <c r="AE120" s="42"/>
    </row>
    <row r="121" s="2" customFormat="1" ht="6.96" customHeight="1">
      <c r="A121" s="42"/>
      <c r="B121" s="43"/>
      <c r="C121" s="44"/>
      <c r="D121" s="44"/>
      <c r="E121" s="44"/>
      <c r="F121" s="44"/>
      <c r="G121" s="44"/>
      <c r="H121" s="44"/>
      <c r="I121" s="44"/>
      <c r="J121" s="44"/>
      <c r="K121" s="44"/>
      <c r="L121" s="150"/>
      <c r="S121" s="42"/>
      <c r="T121" s="42"/>
      <c r="U121" s="42"/>
      <c r="V121" s="42"/>
      <c r="W121" s="42"/>
      <c r="X121" s="42"/>
      <c r="Y121" s="42"/>
      <c r="Z121" s="42"/>
      <c r="AA121" s="42"/>
      <c r="AB121" s="42"/>
      <c r="AC121" s="42"/>
      <c r="AD121" s="42"/>
      <c r="AE121" s="42"/>
    </row>
    <row r="122" s="2" customFormat="1" ht="15.15" customHeight="1">
      <c r="A122" s="42"/>
      <c r="B122" s="43"/>
      <c r="C122" s="35" t="s">
        <v>34</v>
      </c>
      <c r="D122" s="44"/>
      <c r="E122" s="44"/>
      <c r="F122" s="30" t="str">
        <f>E17</f>
        <v>Střední škola a Základní škola Beroun, p.o.</v>
      </c>
      <c r="G122" s="44"/>
      <c r="H122" s="44"/>
      <c r="I122" s="35" t="s">
        <v>42</v>
      </c>
      <c r="J122" s="40" t="str">
        <f>E23</f>
        <v>DPU REVIT s.r.o.</v>
      </c>
      <c r="K122" s="44"/>
      <c r="L122" s="150"/>
      <c r="S122" s="42"/>
      <c r="T122" s="42"/>
      <c r="U122" s="42"/>
      <c r="V122" s="42"/>
      <c r="W122" s="42"/>
      <c r="X122" s="42"/>
      <c r="Y122" s="42"/>
      <c r="Z122" s="42"/>
      <c r="AA122" s="42"/>
      <c r="AB122" s="42"/>
      <c r="AC122" s="42"/>
      <c r="AD122" s="42"/>
      <c r="AE122" s="42"/>
    </row>
    <row r="123" s="2" customFormat="1" ht="15.15" customHeight="1">
      <c r="A123" s="42"/>
      <c r="B123" s="43"/>
      <c r="C123" s="35" t="s">
        <v>40</v>
      </c>
      <c r="D123" s="44"/>
      <c r="E123" s="44"/>
      <c r="F123" s="30" t="str">
        <f>IF(E20="","",E20)</f>
        <v>Vyplň údaj</v>
      </c>
      <c r="G123" s="44"/>
      <c r="H123" s="44"/>
      <c r="I123" s="35" t="s">
        <v>47</v>
      </c>
      <c r="J123" s="40" t="str">
        <f>E26</f>
        <v xml:space="preserve"> </v>
      </c>
      <c r="K123" s="44"/>
      <c r="L123" s="150"/>
      <c r="S123" s="42"/>
      <c r="T123" s="42"/>
      <c r="U123" s="42"/>
      <c r="V123" s="42"/>
      <c r="W123" s="42"/>
      <c r="X123" s="42"/>
      <c r="Y123" s="42"/>
      <c r="Z123" s="42"/>
      <c r="AA123" s="42"/>
      <c r="AB123" s="42"/>
      <c r="AC123" s="42"/>
      <c r="AD123" s="42"/>
      <c r="AE123" s="42"/>
    </row>
    <row r="124" s="2" customFormat="1" ht="10.32" customHeight="1">
      <c r="A124" s="42"/>
      <c r="B124" s="43"/>
      <c r="C124" s="44"/>
      <c r="D124" s="44"/>
      <c r="E124" s="44"/>
      <c r="F124" s="44"/>
      <c r="G124" s="44"/>
      <c r="H124" s="44"/>
      <c r="I124" s="44"/>
      <c r="J124" s="44"/>
      <c r="K124" s="44"/>
      <c r="L124" s="150"/>
      <c r="S124" s="42"/>
      <c r="T124" s="42"/>
      <c r="U124" s="42"/>
      <c r="V124" s="42"/>
      <c r="W124" s="42"/>
      <c r="X124" s="42"/>
      <c r="Y124" s="42"/>
      <c r="Z124" s="42"/>
      <c r="AA124" s="42"/>
      <c r="AB124" s="42"/>
      <c r="AC124" s="42"/>
      <c r="AD124" s="42"/>
      <c r="AE124" s="42"/>
    </row>
    <row r="125" s="11" customFormat="1" ht="29.28" customHeight="1">
      <c r="A125" s="191"/>
      <c r="B125" s="192"/>
      <c r="C125" s="193" t="s">
        <v>227</v>
      </c>
      <c r="D125" s="194" t="s">
        <v>70</v>
      </c>
      <c r="E125" s="194" t="s">
        <v>66</v>
      </c>
      <c r="F125" s="194" t="s">
        <v>67</v>
      </c>
      <c r="G125" s="194" t="s">
        <v>228</v>
      </c>
      <c r="H125" s="194" t="s">
        <v>229</v>
      </c>
      <c r="I125" s="194" t="s">
        <v>230</v>
      </c>
      <c r="J125" s="194" t="s">
        <v>183</v>
      </c>
      <c r="K125" s="195" t="s">
        <v>231</v>
      </c>
      <c r="L125" s="196"/>
      <c r="M125" s="96" t="s">
        <v>39</v>
      </c>
      <c r="N125" s="97" t="s">
        <v>55</v>
      </c>
      <c r="O125" s="97" t="s">
        <v>232</v>
      </c>
      <c r="P125" s="97" t="s">
        <v>233</v>
      </c>
      <c r="Q125" s="97" t="s">
        <v>234</v>
      </c>
      <c r="R125" s="97" t="s">
        <v>235</v>
      </c>
      <c r="S125" s="97" t="s">
        <v>236</v>
      </c>
      <c r="T125" s="98" t="s">
        <v>237</v>
      </c>
      <c r="U125" s="191"/>
      <c r="V125" s="191"/>
      <c r="W125" s="191"/>
      <c r="X125" s="191"/>
      <c r="Y125" s="191"/>
      <c r="Z125" s="191"/>
      <c r="AA125" s="191"/>
      <c r="AB125" s="191"/>
      <c r="AC125" s="191"/>
      <c r="AD125" s="191"/>
      <c r="AE125" s="191"/>
    </row>
    <row r="126" s="2" customFormat="1" ht="22.8" customHeight="1">
      <c r="A126" s="42"/>
      <c r="B126" s="43"/>
      <c r="C126" s="103" t="s">
        <v>238</v>
      </c>
      <c r="D126" s="44"/>
      <c r="E126" s="44"/>
      <c r="F126" s="44"/>
      <c r="G126" s="44"/>
      <c r="H126" s="44"/>
      <c r="I126" s="44"/>
      <c r="J126" s="197">
        <f>BK126</f>
        <v>0</v>
      </c>
      <c r="K126" s="44"/>
      <c r="L126" s="48"/>
      <c r="M126" s="99"/>
      <c r="N126" s="198"/>
      <c r="O126" s="100"/>
      <c r="P126" s="199">
        <f>P127+P4648+P8777+P8789</f>
        <v>0</v>
      </c>
      <c r="Q126" s="100"/>
      <c r="R126" s="199">
        <f>R127+R4648+R8777+R8789</f>
        <v>4887.2079735874004</v>
      </c>
      <c r="S126" s="100"/>
      <c r="T126" s="200">
        <f>T127+T4648+T8777+T8789</f>
        <v>163.20044228</v>
      </c>
      <c r="U126" s="42"/>
      <c r="V126" s="42"/>
      <c r="W126" s="42"/>
      <c r="X126" s="42"/>
      <c r="Y126" s="42"/>
      <c r="Z126" s="42"/>
      <c r="AA126" s="42"/>
      <c r="AB126" s="42"/>
      <c r="AC126" s="42"/>
      <c r="AD126" s="42"/>
      <c r="AE126" s="42"/>
      <c r="AT126" s="20" t="s">
        <v>84</v>
      </c>
      <c r="AU126" s="20" t="s">
        <v>184</v>
      </c>
      <c r="BK126" s="201">
        <f>BK127+BK4648+BK8777+BK8789</f>
        <v>0</v>
      </c>
    </row>
    <row r="127" s="12" customFormat="1" ht="25.92" customHeight="1">
      <c r="A127" s="12"/>
      <c r="B127" s="202"/>
      <c r="C127" s="203"/>
      <c r="D127" s="204" t="s">
        <v>84</v>
      </c>
      <c r="E127" s="205" t="s">
        <v>239</v>
      </c>
      <c r="F127" s="205" t="s">
        <v>240</v>
      </c>
      <c r="G127" s="203"/>
      <c r="H127" s="203"/>
      <c r="I127" s="206"/>
      <c r="J127" s="207">
        <f>BK127</f>
        <v>0</v>
      </c>
      <c r="K127" s="203"/>
      <c r="L127" s="208"/>
      <c r="M127" s="209"/>
      <c r="N127" s="210"/>
      <c r="O127" s="210"/>
      <c r="P127" s="211">
        <f>P128+P328+P878+P1775+P2555+P2570+P2969+P3713+P3797+P3855+P3883+P4630+P4643</f>
        <v>0</v>
      </c>
      <c r="Q127" s="210"/>
      <c r="R127" s="211">
        <f>R128+R328+R878+R1775+R2555+R2570+R2969+R3713+R3797+R3855+R3883+R4630+R4643</f>
        <v>4739.4188077149001</v>
      </c>
      <c r="S127" s="210"/>
      <c r="T127" s="212">
        <f>T128+T328+T878+T1775+T2555+T2570+T2969+T3713+T3797+T3855+T3883+T4630+T4643</f>
        <v>156.13590042000001</v>
      </c>
      <c r="U127" s="12"/>
      <c r="V127" s="12"/>
      <c r="W127" s="12"/>
      <c r="X127" s="12"/>
      <c r="Y127" s="12"/>
      <c r="Z127" s="12"/>
      <c r="AA127" s="12"/>
      <c r="AB127" s="12"/>
      <c r="AC127" s="12"/>
      <c r="AD127" s="12"/>
      <c r="AE127" s="12"/>
      <c r="AR127" s="213" t="s">
        <v>23</v>
      </c>
      <c r="AT127" s="214" t="s">
        <v>84</v>
      </c>
      <c r="AU127" s="214" t="s">
        <v>85</v>
      </c>
      <c r="AY127" s="213" t="s">
        <v>241</v>
      </c>
      <c r="BK127" s="215">
        <f>BK128+BK328+BK878+BK1775+BK2555+BK2570+BK2969+BK3713+BK3797+BK3855+BK3883+BK4630+BK4643</f>
        <v>0</v>
      </c>
    </row>
    <row r="128" s="12" customFormat="1" ht="22.8" customHeight="1">
      <c r="A128" s="12"/>
      <c r="B128" s="202"/>
      <c r="C128" s="203"/>
      <c r="D128" s="204" t="s">
        <v>84</v>
      </c>
      <c r="E128" s="216" t="s">
        <v>23</v>
      </c>
      <c r="F128" s="216" t="s">
        <v>242</v>
      </c>
      <c r="G128" s="203"/>
      <c r="H128" s="203"/>
      <c r="I128" s="206"/>
      <c r="J128" s="217">
        <f>BK128</f>
        <v>0</v>
      </c>
      <c r="K128" s="203"/>
      <c r="L128" s="208"/>
      <c r="M128" s="209"/>
      <c r="N128" s="210"/>
      <c r="O128" s="210"/>
      <c r="P128" s="211">
        <f>SUM(P129:P327)</f>
        <v>0</v>
      </c>
      <c r="Q128" s="210"/>
      <c r="R128" s="211">
        <f>SUM(R129:R327)</f>
        <v>365.00539763999996</v>
      </c>
      <c r="S128" s="210"/>
      <c r="T128" s="212">
        <f>SUM(T129:T327)</f>
        <v>49.771999999999998</v>
      </c>
      <c r="U128" s="12"/>
      <c r="V128" s="12"/>
      <c r="W128" s="12"/>
      <c r="X128" s="12"/>
      <c r="Y128" s="12"/>
      <c r="Z128" s="12"/>
      <c r="AA128" s="12"/>
      <c r="AB128" s="12"/>
      <c r="AC128" s="12"/>
      <c r="AD128" s="12"/>
      <c r="AE128" s="12"/>
      <c r="AR128" s="213" t="s">
        <v>23</v>
      </c>
      <c r="AT128" s="214" t="s">
        <v>84</v>
      </c>
      <c r="AU128" s="214" t="s">
        <v>23</v>
      </c>
      <c r="AY128" s="213" t="s">
        <v>241</v>
      </c>
      <c r="BK128" s="215">
        <f>SUM(BK129:BK327)</f>
        <v>0</v>
      </c>
    </row>
    <row r="129" s="2" customFormat="1" ht="21.75" customHeight="1">
      <c r="A129" s="42"/>
      <c r="B129" s="43"/>
      <c r="C129" s="218" t="s">
        <v>23</v>
      </c>
      <c r="D129" s="218" t="s">
        <v>243</v>
      </c>
      <c r="E129" s="219" t="s">
        <v>244</v>
      </c>
      <c r="F129" s="220" t="s">
        <v>245</v>
      </c>
      <c r="G129" s="221" t="s">
        <v>246</v>
      </c>
      <c r="H129" s="222">
        <v>2.2050000000000001</v>
      </c>
      <c r="I129" s="223"/>
      <c r="J129" s="224">
        <f>ROUND(I129*H129,2)</f>
        <v>0</v>
      </c>
      <c r="K129" s="220" t="s">
        <v>247</v>
      </c>
      <c r="L129" s="48"/>
      <c r="M129" s="225" t="s">
        <v>39</v>
      </c>
      <c r="N129" s="226" t="s">
        <v>56</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248</v>
      </c>
      <c r="AT129" s="229" t="s">
        <v>243</v>
      </c>
      <c r="AU129" s="229" t="s">
        <v>93</v>
      </c>
      <c r="AY129" s="20" t="s">
        <v>241</v>
      </c>
      <c r="BE129" s="230">
        <f>IF(N129="základní",J129,0)</f>
        <v>0</v>
      </c>
      <c r="BF129" s="230">
        <f>IF(N129="snížená",J129,0)</f>
        <v>0</v>
      </c>
      <c r="BG129" s="230">
        <f>IF(N129="zákl. přenesená",J129,0)</f>
        <v>0</v>
      </c>
      <c r="BH129" s="230">
        <f>IF(N129="sníž. přenesená",J129,0)</f>
        <v>0</v>
      </c>
      <c r="BI129" s="230">
        <f>IF(N129="nulová",J129,0)</f>
        <v>0</v>
      </c>
      <c r="BJ129" s="20" t="s">
        <v>23</v>
      </c>
      <c r="BK129" s="230">
        <f>ROUND(I129*H129,2)</f>
        <v>0</v>
      </c>
      <c r="BL129" s="20" t="s">
        <v>248</v>
      </c>
      <c r="BM129" s="229" t="s">
        <v>249</v>
      </c>
    </row>
    <row r="130" s="2" customFormat="1">
      <c r="A130" s="42"/>
      <c r="B130" s="43"/>
      <c r="C130" s="44"/>
      <c r="D130" s="231" t="s">
        <v>250</v>
      </c>
      <c r="E130" s="44"/>
      <c r="F130" s="232" t="s">
        <v>251</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0" t="s">
        <v>250</v>
      </c>
      <c r="AU130" s="20" t="s">
        <v>93</v>
      </c>
    </row>
    <row r="131" s="13" customFormat="1">
      <c r="A131" s="13"/>
      <c r="B131" s="236"/>
      <c r="C131" s="237"/>
      <c r="D131" s="238" t="s">
        <v>252</v>
      </c>
      <c r="E131" s="239" t="s">
        <v>39</v>
      </c>
      <c r="F131" s="240" t="s">
        <v>253</v>
      </c>
      <c r="G131" s="237"/>
      <c r="H131" s="239" t="s">
        <v>39</v>
      </c>
      <c r="I131" s="241"/>
      <c r="J131" s="237"/>
      <c r="K131" s="237"/>
      <c r="L131" s="242"/>
      <c r="M131" s="243"/>
      <c r="N131" s="244"/>
      <c r="O131" s="244"/>
      <c r="P131" s="244"/>
      <c r="Q131" s="244"/>
      <c r="R131" s="244"/>
      <c r="S131" s="244"/>
      <c r="T131" s="245"/>
      <c r="U131" s="13"/>
      <c r="V131" s="13"/>
      <c r="W131" s="13"/>
      <c r="X131" s="13"/>
      <c r="Y131" s="13"/>
      <c r="Z131" s="13"/>
      <c r="AA131" s="13"/>
      <c r="AB131" s="13"/>
      <c r="AC131" s="13"/>
      <c r="AD131" s="13"/>
      <c r="AE131" s="13"/>
      <c r="AT131" s="246" t="s">
        <v>252</v>
      </c>
      <c r="AU131" s="246" t="s">
        <v>93</v>
      </c>
      <c r="AV131" s="13" t="s">
        <v>23</v>
      </c>
      <c r="AW131" s="13" t="s">
        <v>46</v>
      </c>
      <c r="AX131" s="13" t="s">
        <v>85</v>
      </c>
      <c r="AY131" s="246" t="s">
        <v>241</v>
      </c>
    </row>
    <row r="132" s="14" customFormat="1">
      <c r="A132" s="14"/>
      <c r="B132" s="247"/>
      <c r="C132" s="248"/>
      <c r="D132" s="238" t="s">
        <v>252</v>
      </c>
      <c r="E132" s="249" t="s">
        <v>39</v>
      </c>
      <c r="F132" s="250" t="s">
        <v>254</v>
      </c>
      <c r="G132" s="248"/>
      <c r="H132" s="251">
        <v>2.2050000000000001</v>
      </c>
      <c r="I132" s="252"/>
      <c r="J132" s="248"/>
      <c r="K132" s="248"/>
      <c r="L132" s="253"/>
      <c r="M132" s="254"/>
      <c r="N132" s="255"/>
      <c r="O132" s="255"/>
      <c r="P132" s="255"/>
      <c r="Q132" s="255"/>
      <c r="R132" s="255"/>
      <c r="S132" s="255"/>
      <c r="T132" s="256"/>
      <c r="U132" s="14"/>
      <c r="V132" s="14"/>
      <c r="W132" s="14"/>
      <c r="X132" s="14"/>
      <c r="Y132" s="14"/>
      <c r="Z132" s="14"/>
      <c r="AA132" s="14"/>
      <c r="AB132" s="14"/>
      <c r="AC132" s="14"/>
      <c r="AD132" s="14"/>
      <c r="AE132" s="14"/>
      <c r="AT132" s="257" t="s">
        <v>252</v>
      </c>
      <c r="AU132" s="257" t="s">
        <v>93</v>
      </c>
      <c r="AV132" s="14" t="s">
        <v>93</v>
      </c>
      <c r="AW132" s="14" t="s">
        <v>46</v>
      </c>
      <c r="AX132" s="14" t="s">
        <v>23</v>
      </c>
      <c r="AY132" s="257" t="s">
        <v>241</v>
      </c>
    </row>
    <row r="133" s="2" customFormat="1" ht="24.15" customHeight="1">
      <c r="A133" s="42"/>
      <c r="B133" s="43"/>
      <c r="C133" s="218" t="s">
        <v>93</v>
      </c>
      <c r="D133" s="218" t="s">
        <v>243</v>
      </c>
      <c r="E133" s="219" t="s">
        <v>255</v>
      </c>
      <c r="F133" s="220" t="s">
        <v>256</v>
      </c>
      <c r="G133" s="221" t="s">
        <v>246</v>
      </c>
      <c r="H133" s="222">
        <v>93.689999999999998</v>
      </c>
      <c r="I133" s="223"/>
      <c r="J133" s="224">
        <f>ROUND(I133*H133,2)</f>
        <v>0</v>
      </c>
      <c r="K133" s="220" t="s">
        <v>247</v>
      </c>
      <c r="L133" s="48"/>
      <c r="M133" s="225" t="s">
        <v>39</v>
      </c>
      <c r="N133" s="226" t="s">
        <v>56</v>
      </c>
      <c r="O133" s="88"/>
      <c r="P133" s="227">
        <f>O133*H133</f>
        <v>0</v>
      </c>
      <c r="Q133" s="227">
        <v>0</v>
      </c>
      <c r="R133" s="227">
        <f>Q133*H133</f>
        <v>0</v>
      </c>
      <c r="S133" s="227">
        <v>0</v>
      </c>
      <c r="T133" s="228">
        <f>S133*H133</f>
        <v>0</v>
      </c>
      <c r="U133" s="42"/>
      <c r="V133" s="42"/>
      <c r="W133" s="42"/>
      <c r="X133" s="42"/>
      <c r="Y133" s="42"/>
      <c r="Z133" s="42"/>
      <c r="AA133" s="42"/>
      <c r="AB133" s="42"/>
      <c r="AC133" s="42"/>
      <c r="AD133" s="42"/>
      <c r="AE133" s="42"/>
      <c r="AR133" s="229" t="s">
        <v>248</v>
      </c>
      <c r="AT133" s="229" t="s">
        <v>243</v>
      </c>
      <c r="AU133" s="229" t="s">
        <v>93</v>
      </c>
      <c r="AY133" s="20" t="s">
        <v>241</v>
      </c>
      <c r="BE133" s="230">
        <f>IF(N133="základní",J133,0)</f>
        <v>0</v>
      </c>
      <c r="BF133" s="230">
        <f>IF(N133="snížená",J133,0)</f>
        <v>0</v>
      </c>
      <c r="BG133" s="230">
        <f>IF(N133="zákl. přenesená",J133,0)</f>
        <v>0</v>
      </c>
      <c r="BH133" s="230">
        <f>IF(N133="sníž. přenesená",J133,0)</f>
        <v>0</v>
      </c>
      <c r="BI133" s="230">
        <f>IF(N133="nulová",J133,0)</f>
        <v>0</v>
      </c>
      <c r="BJ133" s="20" t="s">
        <v>23</v>
      </c>
      <c r="BK133" s="230">
        <f>ROUND(I133*H133,2)</f>
        <v>0</v>
      </c>
      <c r="BL133" s="20" t="s">
        <v>248</v>
      </c>
      <c r="BM133" s="229" t="s">
        <v>257</v>
      </c>
    </row>
    <row r="134" s="2" customFormat="1">
      <c r="A134" s="42"/>
      <c r="B134" s="43"/>
      <c r="C134" s="44"/>
      <c r="D134" s="231" t="s">
        <v>250</v>
      </c>
      <c r="E134" s="44"/>
      <c r="F134" s="232" t="s">
        <v>258</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0" t="s">
        <v>250</v>
      </c>
      <c r="AU134" s="20" t="s">
        <v>93</v>
      </c>
    </row>
    <row r="135" s="13" customFormat="1">
      <c r="A135" s="13"/>
      <c r="B135" s="236"/>
      <c r="C135" s="237"/>
      <c r="D135" s="238" t="s">
        <v>252</v>
      </c>
      <c r="E135" s="239" t="s">
        <v>39</v>
      </c>
      <c r="F135" s="240" t="s">
        <v>259</v>
      </c>
      <c r="G135" s="237"/>
      <c r="H135" s="239" t="s">
        <v>39</v>
      </c>
      <c r="I135" s="241"/>
      <c r="J135" s="237"/>
      <c r="K135" s="237"/>
      <c r="L135" s="242"/>
      <c r="M135" s="243"/>
      <c r="N135" s="244"/>
      <c r="O135" s="244"/>
      <c r="P135" s="244"/>
      <c r="Q135" s="244"/>
      <c r="R135" s="244"/>
      <c r="S135" s="244"/>
      <c r="T135" s="245"/>
      <c r="U135" s="13"/>
      <c r="V135" s="13"/>
      <c r="W135" s="13"/>
      <c r="X135" s="13"/>
      <c r="Y135" s="13"/>
      <c r="Z135" s="13"/>
      <c r="AA135" s="13"/>
      <c r="AB135" s="13"/>
      <c r="AC135" s="13"/>
      <c r="AD135" s="13"/>
      <c r="AE135" s="13"/>
      <c r="AT135" s="246" t="s">
        <v>252</v>
      </c>
      <c r="AU135" s="246" t="s">
        <v>93</v>
      </c>
      <c r="AV135" s="13" t="s">
        <v>23</v>
      </c>
      <c r="AW135" s="13" t="s">
        <v>46</v>
      </c>
      <c r="AX135" s="13" t="s">
        <v>85</v>
      </c>
      <c r="AY135" s="246" t="s">
        <v>241</v>
      </c>
    </row>
    <row r="136" s="13" customFormat="1">
      <c r="A136" s="13"/>
      <c r="B136" s="236"/>
      <c r="C136" s="237"/>
      <c r="D136" s="238" t="s">
        <v>252</v>
      </c>
      <c r="E136" s="239" t="s">
        <v>39</v>
      </c>
      <c r="F136" s="240" t="s">
        <v>260</v>
      </c>
      <c r="G136" s="237"/>
      <c r="H136" s="239" t="s">
        <v>39</v>
      </c>
      <c r="I136" s="241"/>
      <c r="J136" s="237"/>
      <c r="K136" s="237"/>
      <c r="L136" s="242"/>
      <c r="M136" s="243"/>
      <c r="N136" s="244"/>
      <c r="O136" s="244"/>
      <c r="P136" s="244"/>
      <c r="Q136" s="244"/>
      <c r="R136" s="244"/>
      <c r="S136" s="244"/>
      <c r="T136" s="245"/>
      <c r="U136" s="13"/>
      <c r="V136" s="13"/>
      <c r="W136" s="13"/>
      <c r="X136" s="13"/>
      <c r="Y136" s="13"/>
      <c r="Z136" s="13"/>
      <c r="AA136" s="13"/>
      <c r="AB136" s="13"/>
      <c r="AC136" s="13"/>
      <c r="AD136" s="13"/>
      <c r="AE136" s="13"/>
      <c r="AT136" s="246" t="s">
        <v>252</v>
      </c>
      <c r="AU136" s="246" t="s">
        <v>93</v>
      </c>
      <c r="AV136" s="13" t="s">
        <v>23</v>
      </c>
      <c r="AW136" s="13" t="s">
        <v>46</v>
      </c>
      <c r="AX136" s="13" t="s">
        <v>85</v>
      </c>
      <c r="AY136" s="246" t="s">
        <v>241</v>
      </c>
    </row>
    <row r="137" s="14" customFormat="1">
      <c r="A137" s="14"/>
      <c r="B137" s="247"/>
      <c r="C137" s="248"/>
      <c r="D137" s="238" t="s">
        <v>252</v>
      </c>
      <c r="E137" s="249" t="s">
        <v>39</v>
      </c>
      <c r="F137" s="250" t="s">
        <v>261</v>
      </c>
      <c r="G137" s="248"/>
      <c r="H137" s="251">
        <v>93.689999999999998</v>
      </c>
      <c r="I137" s="252"/>
      <c r="J137" s="248"/>
      <c r="K137" s="248"/>
      <c r="L137" s="253"/>
      <c r="M137" s="254"/>
      <c r="N137" s="255"/>
      <c r="O137" s="255"/>
      <c r="P137" s="255"/>
      <c r="Q137" s="255"/>
      <c r="R137" s="255"/>
      <c r="S137" s="255"/>
      <c r="T137" s="256"/>
      <c r="U137" s="14"/>
      <c r="V137" s="14"/>
      <c r="W137" s="14"/>
      <c r="X137" s="14"/>
      <c r="Y137" s="14"/>
      <c r="Z137" s="14"/>
      <c r="AA137" s="14"/>
      <c r="AB137" s="14"/>
      <c r="AC137" s="14"/>
      <c r="AD137" s="14"/>
      <c r="AE137" s="14"/>
      <c r="AT137" s="257" t="s">
        <v>252</v>
      </c>
      <c r="AU137" s="257" t="s">
        <v>93</v>
      </c>
      <c r="AV137" s="14" t="s">
        <v>93</v>
      </c>
      <c r="AW137" s="14" t="s">
        <v>46</v>
      </c>
      <c r="AX137" s="14" t="s">
        <v>23</v>
      </c>
      <c r="AY137" s="257" t="s">
        <v>241</v>
      </c>
    </row>
    <row r="138" s="2" customFormat="1" ht="24.15" customHeight="1">
      <c r="A138" s="42"/>
      <c r="B138" s="43"/>
      <c r="C138" s="218" t="s">
        <v>113</v>
      </c>
      <c r="D138" s="218" t="s">
        <v>243</v>
      </c>
      <c r="E138" s="219" t="s">
        <v>262</v>
      </c>
      <c r="F138" s="220" t="s">
        <v>263</v>
      </c>
      <c r="G138" s="221" t="s">
        <v>246</v>
      </c>
      <c r="H138" s="222">
        <v>457.99700000000001</v>
      </c>
      <c r="I138" s="223"/>
      <c r="J138" s="224">
        <f>ROUND(I138*H138,2)</f>
        <v>0</v>
      </c>
      <c r="K138" s="220" t="s">
        <v>247</v>
      </c>
      <c r="L138" s="48"/>
      <c r="M138" s="225" t="s">
        <v>39</v>
      </c>
      <c r="N138" s="226" t="s">
        <v>56</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248</v>
      </c>
      <c r="AT138" s="229" t="s">
        <v>243</v>
      </c>
      <c r="AU138" s="229" t="s">
        <v>93</v>
      </c>
      <c r="AY138" s="20" t="s">
        <v>241</v>
      </c>
      <c r="BE138" s="230">
        <f>IF(N138="základní",J138,0)</f>
        <v>0</v>
      </c>
      <c r="BF138" s="230">
        <f>IF(N138="snížená",J138,0)</f>
        <v>0</v>
      </c>
      <c r="BG138" s="230">
        <f>IF(N138="zákl. přenesená",J138,0)</f>
        <v>0</v>
      </c>
      <c r="BH138" s="230">
        <f>IF(N138="sníž. přenesená",J138,0)</f>
        <v>0</v>
      </c>
      <c r="BI138" s="230">
        <f>IF(N138="nulová",J138,0)</f>
        <v>0</v>
      </c>
      <c r="BJ138" s="20" t="s">
        <v>23</v>
      </c>
      <c r="BK138" s="230">
        <f>ROUND(I138*H138,2)</f>
        <v>0</v>
      </c>
      <c r="BL138" s="20" t="s">
        <v>248</v>
      </c>
      <c r="BM138" s="229" t="s">
        <v>264</v>
      </c>
    </row>
    <row r="139" s="2" customFormat="1">
      <c r="A139" s="42"/>
      <c r="B139" s="43"/>
      <c r="C139" s="44"/>
      <c r="D139" s="231" t="s">
        <v>250</v>
      </c>
      <c r="E139" s="44"/>
      <c r="F139" s="232" t="s">
        <v>265</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0" t="s">
        <v>250</v>
      </c>
      <c r="AU139" s="20" t="s">
        <v>93</v>
      </c>
    </row>
    <row r="140" s="13" customFormat="1">
      <c r="A140" s="13"/>
      <c r="B140" s="236"/>
      <c r="C140" s="237"/>
      <c r="D140" s="238" t="s">
        <v>252</v>
      </c>
      <c r="E140" s="239" t="s">
        <v>39</v>
      </c>
      <c r="F140" s="240" t="s">
        <v>259</v>
      </c>
      <c r="G140" s="237"/>
      <c r="H140" s="239" t="s">
        <v>39</v>
      </c>
      <c r="I140" s="241"/>
      <c r="J140" s="237"/>
      <c r="K140" s="237"/>
      <c r="L140" s="242"/>
      <c r="M140" s="243"/>
      <c r="N140" s="244"/>
      <c r="O140" s="244"/>
      <c r="P140" s="244"/>
      <c r="Q140" s="244"/>
      <c r="R140" s="244"/>
      <c r="S140" s="244"/>
      <c r="T140" s="245"/>
      <c r="U140" s="13"/>
      <c r="V140" s="13"/>
      <c r="W140" s="13"/>
      <c r="X140" s="13"/>
      <c r="Y140" s="13"/>
      <c r="Z140" s="13"/>
      <c r="AA140" s="13"/>
      <c r="AB140" s="13"/>
      <c r="AC140" s="13"/>
      <c r="AD140" s="13"/>
      <c r="AE140" s="13"/>
      <c r="AT140" s="246" t="s">
        <v>252</v>
      </c>
      <c r="AU140" s="246" t="s">
        <v>93</v>
      </c>
      <c r="AV140" s="13" t="s">
        <v>23</v>
      </c>
      <c r="AW140" s="13" t="s">
        <v>46</v>
      </c>
      <c r="AX140" s="13" t="s">
        <v>85</v>
      </c>
      <c r="AY140" s="246" t="s">
        <v>241</v>
      </c>
    </row>
    <row r="141" s="13" customFormat="1">
      <c r="A141" s="13"/>
      <c r="B141" s="236"/>
      <c r="C141" s="237"/>
      <c r="D141" s="238" t="s">
        <v>252</v>
      </c>
      <c r="E141" s="239" t="s">
        <v>39</v>
      </c>
      <c r="F141" s="240" t="s">
        <v>266</v>
      </c>
      <c r="G141" s="237"/>
      <c r="H141" s="239" t="s">
        <v>39</v>
      </c>
      <c r="I141" s="241"/>
      <c r="J141" s="237"/>
      <c r="K141" s="237"/>
      <c r="L141" s="242"/>
      <c r="M141" s="243"/>
      <c r="N141" s="244"/>
      <c r="O141" s="244"/>
      <c r="P141" s="244"/>
      <c r="Q141" s="244"/>
      <c r="R141" s="244"/>
      <c r="S141" s="244"/>
      <c r="T141" s="245"/>
      <c r="U141" s="13"/>
      <c r="V141" s="13"/>
      <c r="W141" s="13"/>
      <c r="X141" s="13"/>
      <c r="Y141" s="13"/>
      <c r="Z141" s="13"/>
      <c r="AA141" s="13"/>
      <c r="AB141" s="13"/>
      <c r="AC141" s="13"/>
      <c r="AD141" s="13"/>
      <c r="AE141" s="13"/>
      <c r="AT141" s="246" t="s">
        <v>252</v>
      </c>
      <c r="AU141" s="246" t="s">
        <v>93</v>
      </c>
      <c r="AV141" s="13" t="s">
        <v>23</v>
      </c>
      <c r="AW141" s="13" t="s">
        <v>46</v>
      </c>
      <c r="AX141" s="13" t="s">
        <v>85</v>
      </c>
      <c r="AY141" s="246" t="s">
        <v>241</v>
      </c>
    </row>
    <row r="142" s="14" customFormat="1">
      <c r="A142" s="14"/>
      <c r="B142" s="247"/>
      <c r="C142" s="248"/>
      <c r="D142" s="238" t="s">
        <v>252</v>
      </c>
      <c r="E142" s="249" t="s">
        <v>39</v>
      </c>
      <c r="F142" s="250" t="s">
        <v>267</v>
      </c>
      <c r="G142" s="248"/>
      <c r="H142" s="251">
        <v>124.42400000000001</v>
      </c>
      <c r="I142" s="252"/>
      <c r="J142" s="248"/>
      <c r="K142" s="248"/>
      <c r="L142" s="253"/>
      <c r="M142" s="254"/>
      <c r="N142" s="255"/>
      <c r="O142" s="255"/>
      <c r="P142" s="255"/>
      <c r="Q142" s="255"/>
      <c r="R142" s="255"/>
      <c r="S142" s="255"/>
      <c r="T142" s="256"/>
      <c r="U142" s="14"/>
      <c r="V142" s="14"/>
      <c r="W142" s="14"/>
      <c r="X142" s="14"/>
      <c r="Y142" s="14"/>
      <c r="Z142" s="14"/>
      <c r="AA142" s="14"/>
      <c r="AB142" s="14"/>
      <c r="AC142" s="14"/>
      <c r="AD142" s="14"/>
      <c r="AE142" s="14"/>
      <c r="AT142" s="257" t="s">
        <v>252</v>
      </c>
      <c r="AU142" s="257" t="s">
        <v>93</v>
      </c>
      <c r="AV142" s="14" t="s">
        <v>93</v>
      </c>
      <c r="AW142" s="14" t="s">
        <v>46</v>
      </c>
      <c r="AX142" s="14" t="s">
        <v>85</v>
      </c>
      <c r="AY142" s="257" t="s">
        <v>241</v>
      </c>
    </row>
    <row r="143" s="14" customFormat="1">
      <c r="A143" s="14"/>
      <c r="B143" s="247"/>
      <c r="C143" s="248"/>
      <c r="D143" s="238" t="s">
        <v>252</v>
      </c>
      <c r="E143" s="249" t="s">
        <v>39</v>
      </c>
      <c r="F143" s="250" t="s">
        <v>268</v>
      </c>
      <c r="G143" s="248"/>
      <c r="H143" s="251">
        <v>93.224000000000004</v>
      </c>
      <c r="I143" s="252"/>
      <c r="J143" s="248"/>
      <c r="K143" s="248"/>
      <c r="L143" s="253"/>
      <c r="M143" s="254"/>
      <c r="N143" s="255"/>
      <c r="O143" s="255"/>
      <c r="P143" s="255"/>
      <c r="Q143" s="255"/>
      <c r="R143" s="255"/>
      <c r="S143" s="255"/>
      <c r="T143" s="256"/>
      <c r="U143" s="14"/>
      <c r="V143" s="14"/>
      <c r="W143" s="14"/>
      <c r="X143" s="14"/>
      <c r="Y143" s="14"/>
      <c r="Z143" s="14"/>
      <c r="AA143" s="14"/>
      <c r="AB143" s="14"/>
      <c r="AC143" s="14"/>
      <c r="AD143" s="14"/>
      <c r="AE143" s="14"/>
      <c r="AT143" s="257" t="s">
        <v>252</v>
      </c>
      <c r="AU143" s="257" t="s">
        <v>93</v>
      </c>
      <c r="AV143" s="14" t="s">
        <v>93</v>
      </c>
      <c r="AW143" s="14" t="s">
        <v>46</v>
      </c>
      <c r="AX143" s="14" t="s">
        <v>85</v>
      </c>
      <c r="AY143" s="257" t="s">
        <v>241</v>
      </c>
    </row>
    <row r="144" s="14" customFormat="1">
      <c r="A144" s="14"/>
      <c r="B144" s="247"/>
      <c r="C144" s="248"/>
      <c r="D144" s="238" t="s">
        <v>252</v>
      </c>
      <c r="E144" s="249" t="s">
        <v>39</v>
      </c>
      <c r="F144" s="250" t="s">
        <v>269</v>
      </c>
      <c r="G144" s="248"/>
      <c r="H144" s="251">
        <v>56.924999999999997</v>
      </c>
      <c r="I144" s="252"/>
      <c r="J144" s="248"/>
      <c r="K144" s="248"/>
      <c r="L144" s="253"/>
      <c r="M144" s="254"/>
      <c r="N144" s="255"/>
      <c r="O144" s="255"/>
      <c r="P144" s="255"/>
      <c r="Q144" s="255"/>
      <c r="R144" s="255"/>
      <c r="S144" s="255"/>
      <c r="T144" s="256"/>
      <c r="U144" s="14"/>
      <c r="V144" s="14"/>
      <c r="W144" s="14"/>
      <c r="X144" s="14"/>
      <c r="Y144" s="14"/>
      <c r="Z144" s="14"/>
      <c r="AA144" s="14"/>
      <c r="AB144" s="14"/>
      <c r="AC144" s="14"/>
      <c r="AD144" s="14"/>
      <c r="AE144" s="14"/>
      <c r="AT144" s="257" t="s">
        <v>252</v>
      </c>
      <c r="AU144" s="257" t="s">
        <v>93</v>
      </c>
      <c r="AV144" s="14" t="s">
        <v>93</v>
      </c>
      <c r="AW144" s="14" t="s">
        <v>46</v>
      </c>
      <c r="AX144" s="14" t="s">
        <v>85</v>
      </c>
      <c r="AY144" s="257" t="s">
        <v>241</v>
      </c>
    </row>
    <row r="145" s="14" customFormat="1">
      <c r="A145" s="14"/>
      <c r="B145" s="247"/>
      <c r="C145" s="248"/>
      <c r="D145" s="238" t="s">
        <v>252</v>
      </c>
      <c r="E145" s="249" t="s">
        <v>39</v>
      </c>
      <c r="F145" s="250" t="s">
        <v>270</v>
      </c>
      <c r="G145" s="248"/>
      <c r="H145" s="251">
        <v>43.076999999999998</v>
      </c>
      <c r="I145" s="252"/>
      <c r="J145" s="248"/>
      <c r="K145" s="248"/>
      <c r="L145" s="253"/>
      <c r="M145" s="254"/>
      <c r="N145" s="255"/>
      <c r="O145" s="255"/>
      <c r="P145" s="255"/>
      <c r="Q145" s="255"/>
      <c r="R145" s="255"/>
      <c r="S145" s="255"/>
      <c r="T145" s="256"/>
      <c r="U145" s="14"/>
      <c r="V145" s="14"/>
      <c r="W145" s="14"/>
      <c r="X145" s="14"/>
      <c r="Y145" s="14"/>
      <c r="Z145" s="14"/>
      <c r="AA145" s="14"/>
      <c r="AB145" s="14"/>
      <c r="AC145" s="14"/>
      <c r="AD145" s="14"/>
      <c r="AE145" s="14"/>
      <c r="AT145" s="257" t="s">
        <v>252</v>
      </c>
      <c r="AU145" s="257" t="s">
        <v>93</v>
      </c>
      <c r="AV145" s="14" t="s">
        <v>93</v>
      </c>
      <c r="AW145" s="14" t="s">
        <v>46</v>
      </c>
      <c r="AX145" s="14" t="s">
        <v>85</v>
      </c>
      <c r="AY145" s="257" t="s">
        <v>241</v>
      </c>
    </row>
    <row r="146" s="14" customFormat="1">
      <c r="A146" s="14"/>
      <c r="B146" s="247"/>
      <c r="C146" s="248"/>
      <c r="D146" s="238" t="s">
        <v>252</v>
      </c>
      <c r="E146" s="249" t="s">
        <v>39</v>
      </c>
      <c r="F146" s="250" t="s">
        <v>271</v>
      </c>
      <c r="G146" s="248"/>
      <c r="H146" s="251">
        <v>105.84699999999999</v>
      </c>
      <c r="I146" s="252"/>
      <c r="J146" s="248"/>
      <c r="K146" s="248"/>
      <c r="L146" s="253"/>
      <c r="M146" s="254"/>
      <c r="N146" s="255"/>
      <c r="O146" s="255"/>
      <c r="P146" s="255"/>
      <c r="Q146" s="255"/>
      <c r="R146" s="255"/>
      <c r="S146" s="255"/>
      <c r="T146" s="256"/>
      <c r="U146" s="14"/>
      <c r="V146" s="14"/>
      <c r="W146" s="14"/>
      <c r="X146" s="14"/>
      <c r="Y146" s="14"/>
      <c r="Z146" s="14"/>
      <c r="AA146" s="14"/>
      <c r="AB146" s="14"/>
      <c r="AC146" s="14"/>
      <c r="AD146" s="14"/>
      <c r="AE146" s="14"/>
      <c r="AT146" s="257" t="s">
        <v>252</v>
      </c>
      <c r="AU146" s="257" t="s">
        <v>93</v>
      </c>
      <c r="AV146" s="14" t="s">
        <v>93</v>
      </c>
      <c r="AW146" s="14" t="s">
        <v>46</v>
      </c>
      <c r="AX146" s="14" t="s">
        <v>85</v>
      </c>
      <c r="AY146" s="257" t="s">
        <v>241</v>
      </c>
    </row>
    <row r="147" s="14" customFormat="1">
      <c r="A147" s="14"/>
      <c r="B147" s="247"/>
      <c r="C147" s="248"/>
      <c r="D147" s="238" t="s">
        <v>252</v>
      </c>
      <c r="E147" s="249" t="s">
        <v>39</v>
      </c>
      <c r="F147" s="250" t="s">
        <v>272</v>
      </c>
      <c r="G147" s="248"/>
      <c r="H147" s="251">
        <v>12.409000000000001</v>
      </c>
      <c r="I147" s="252"/>
      <c r="J147" s="248"/>
      <c r="K147" s="248"/>
      <c r="L147" s="253"/>
      <c r="M147" s="254"/>
      <c r="N147" s="255"/>
      <c r="O147" s="255"/>
      <c r="P147" s="255"/>
      <c r="Q147" s="255"/>
      <c r="R147" s="255"/>
      <c r="S147" s="255"/>
      <c r="T147" s="256"/>
      <c r="U147" s="14"/>
      <c r="V147" s="14"/>
      <c r="W147" s="14"/>
      <c r="X147" s="14"/>
      <c r="Y147" s="14"/>
      <c r="Z147" s="14"/>
      <c r="AA147" s="14"/>
      <c r="AB147" s="14"/>
      <c r="AC147" s="14"/>
      <c r="AD147" s="14"/>
      <c r="AE147" s="14"/>
      <c r="AT147" s="257" t="s">
        <v>252</v>
      </c>
      <c r="AU147" s="257" t="s">
        <v>93</v>
      </c>
      <c r="AV147" s="14" t="s">
        <v>93</v>
      </c>
      <c r="AW147" s="14" t="s">
        <v>46</v>
      </c>
      <c r="AX147" s="14" t="s">
        <v>85</v>
      </c>
      <c r="AY147" s="257" t="s">
        <v>241</v>
      </c>
    </row>
    <row r="148" s="14" customFormat="1">
      <c r="A148" s="14"/>
      <c r="B148" s="247"/>
      <c r="C148" s="248"/>
      <c r="D148" s="238" t="s">
        <v>252</v>
      </c>
      <c r="E148" s="249" t="s">
        <v>39</v>
      </c>
      <c r="F148" s="250" t="s">
        <v>273</v>
      </c>
      <c r="G148" s="248"/>
      <c r="H148" s="251">
        <v>22.091000000000001</v>
      </c>
      <c r="I148" s="252"/>
      <c r="J148" s="248"/>
      <c r="K148" s="248"/>
      <c r="L148" s="253"/>
      <c r="M148" s="254"/>
      <c r="N148" s="255"/>
      <c r="O148" s="255"/>
      <c r="P148" s="255"/>
      <c r="Q148" s="255"/>
      <c r="R148" s="255"/>
      <c r="S148" s="255"/>
      <c r="T148" s="256"/>
      <c r="U148" s="14"/>
      <c r="V148" s="14"/>
      <c r="W148" s="14"/>
      <c r="X148" s="14"/>
      <c r="Y148" s="14"/>
      <c r="Z148" s="14"/>
      <c r="AA148" s="14"/>
      <c r="AB148" s="14"/>
      <c r="AC148" s="14"/>
      <c r="AD148" s="14"/>
      <c r="AE148" s="14"/>
      <c r="AT148" s="257" t="s">
        <v>252</v>
      </c>
      <c r="AU148" s="257" t="s">
        <v>93</v>
      </c>
      <c r="AV148" s="14" t="s">
        <v>93</v>
      </c>
      <c r="AW148" s="14" t="s">
        <v>46</v>
      </c>
      <c r="AX148" s="14" t="s">
        <v>85</v>
      </c>
      <c r="AY148" s="257" t="s">
        <v>241</v>
      </c>
    </row>
    <row r="149" s="15" customFormat="1">
      <c r="A149" s="15"/>
      <c r="B149" s="258"/>
      <c r="C149" s="259"/>
      <c r="D149" s="238" t="s">
        <v>252</v>
      </c>
      <c r="E149" s="260" t="s">
        <v>39</v>
      </c>
      <c r="F149" s="261" t="s">
        <v>274</v>
      </c>
      <c r="G149" s="259"/>
      <c r="H149" s="262">
        <v>457.99700000000001</v>
      </c>
      <c r="I149" s="263"/>
      <c r="J149" s="259"/>
      <c r="K149" s="259"/>
      <c r="L149" s="264"/>
      <c r="M149" s="265"/>
      <c r="N149" s="266"/>
      <c r="O149" s="266"/>
      <c r="P149" s="266"/>
      <c r="Q149" s="266"/>
      <c r="R149" s="266"/>
      <c r="S149" s="266"/>
      <c r="T149" s="267"/>
      <c r="U149" s="15"/>
      <c r="V149" s="15"/>
      <c r="W149" s="15"/>
      <c r="X149" s="15"/>
      <c r="Y149" s="15"/>
      <c r="Z149" s="15"/>
      <c r="AA149" s="15"/>
      <c r="AB149" s="15"/>
      <c r="AC149" s="15"/>
      <c r="AD149" s="15"/>
      <c r="AE149" s="15"/>
      <c r="AT149" s="268" t="s">
        <v>252</v>
      </c>
      <c r="AU149" s="268" t="s">
        <v>93</v>
      </c>
      <c r="AV149" s="15" t="s">
        <v>248</v>
      </c>
      <c r="AW149" s="15" t="s">
        <v>46</v>
      </c>
      <c r="AX149" s="15" t="s">
        <v>23</v>
      </c>
      <c r="AY149" s="268" t="s">
        <v>241</v>
      </c>
    </row>
    <row r="150" s="2" customFormat="1" ht="24.15" customHeight="1">
      <c r="A150" s="42"/>
      <c r="B150" s="43"/>
      <c r="C150" s="218" t="s">
        <v>248</v>
      </c>
      <c r="D150" s="218" t="s">
        <v>243</v>
      </c>
      <c r="E150" s="219" t="s">
        <v>275</v>
      </c>
      <c r="F150" s="220" t="s">
        <v>276</v>
      </c>
      <c r="G150" s="221" t="s">
        <v>246</v>
      </c>
      <c r="H150" s="222">
        <v>807.99699999999996</v>
      </c>
      <c r="I150" s="223"/>
      <c r="J150" s="224">
        <f>ROUND(I150*H150,2)</f>
        <v>0</v>
      </c>
      <c r="K150" s="220" t="s">
        <v>247</v>
      </c>
      <c r="L150" s="48"/>
      <c r="M150" s="225" t="s">
        <v>39</v>
      </c>
      <c r="N150" s="226" t="s">
        <v>56</v>
      </c>
      <c r="O150" s="88"/>
      <c r="P150" s="227">
        <f>O150*H150</f>
        <v>0</v>
      </c>
      <c r="Q150" s="227">
        <v>0</v>
      </c>
      <c r="R150" s="227">
        <f>Q150*H150</f>
        <v>0</v>
      </c>
      <c r="S150" s="227">
        <v>0</v>
      </c>
      <c r="T150" s="228">
        <f>S150*H150</f>
        <v>0</v>
      </c>
      <c r="U150" s="42"/>
      <c r="V150" s="42"/>
      <c r="W150" s="42"/>
      <c r="X150" s="42"/>
      <c r="Y150" s="42"/>
      <c r="Z150" s="42"/>
      <c r="AA150" s="42"/>
      <c r="AB150" s="42"/>
      <c r="AC150" s="42"/>
      <c r="AD150" s="42"/>
      <c r="AE150" s="42"/>
      <c r="AR150" s="229" t="s">
        <v>248</v>
      </c>
      <c r="AT150" s="229" t="s">
        <v>243</v>
      </c>
      <c r="AU150" s="229" t="s">
        <v>93</v>
      </c>
      <c r="AY150" s="20" t="s">
        <v>241</v>
      </c>
      <c r="BE150" s="230">
        <f>IF(N150="základní",J150,0)</f>
        <v>0</v>
      </c>
      <c r="BF150" s="230">
        <f>IF(N150="snížená",J150,0)</f>
        <v>0</v>
      </c>
      <c r="BG150" s="230">
        <f>IF(N150="zákl. přenesená",J150,0)</f>
        <v>0</v>
      </c>
      <c r="BH150" s="230">
        <f>IF(N150="sníž. přenesená",J150,0)</f>
        <v>0</v>
      </c>
      <c r="BI150" s="230">
        <f>IF(N150="nulová",J150,0)</f>
        <v>0</v>
      </c>
      <c r="BJ150" s="20" t="s">
        <v>23</v>
      </c>
      <c r="BK150" s="230">
        <f>ROUND(I150*H150,2)</f>
        <v>0</v>
      </c>
      <c r="BL150" s="20" t="s">
        <v>248</v>
      </c>
      <c r="BM150" s="229" t="s">
        <v>277</v>
      </c>
    </row>
    <row r="151" s="2" customFormat="1">
      <c r="A151" s="42"/>
      <c r="B151" s="43"/>
      <c r="C151" s="44"/>
      <c r="D151" s="231" t="s">
        <v>250</v>
      </c>
      <c r="E151" s="44"/>
      <c r="F151" s="232" t="s">
        <v>278</v>
      </c>
      <c r="G151" s="44"/>
      <c r="H151" s="44"/>
      <c r="I151" s="233"/>
      <c r="J151" s="44"/>
      <c r="K151" s="44"/>
      <c r="L151" s="48"/>
      <c r="M151" s="234"/>
      <c r="N151" s="235"/>
      <c r="O151" s="88"/>
      <c r="P151" s="88"/>
      <c r="Q151" s="88"/>
      <c r="R151" s="88"/>
      <c r="S151" s="88"/>
      <c r="T151" s="89"/>
      <c r="U151" s="42"/>
      <c r="V151" s="42"/>
      <c r="W151" s="42"/>
      <c r="X151" s="42"/>
      <c r="Y151" s="42"/>
      <c r="Z151" s="42"/>
      <c r="AA151" s="42"/>
      <c r="AB151" s="42"/>
      <c r="AC151" s="42"/>
      <c r="AD151" s="42"/>
      <c r="AE151" s="42"/>
      <c r="AT151" s="20" t="s">
        <v>250</v>
      </c>
      <c r="AU151" s="20" t="s">
        <v>93</v>
      </c>
    </row>
    <row r="152" s="13" customFormat="1">
      <c r="A152" s="13"/>
      <c r="B152" s="236"/>
      <c r="C152" s="237"/>
      <c r="D152" s="238" t="s">
        <v>252</v>
      </c>
      <c r="E152" s="239" t="s">
        <v>39</v>
      </c>
      <c r="F152" s="240" t="s">
        <v>279</v>
      </c>
      <c r="G152" s="237"/>
      <c r="H152" s="239" t="s">
        <v>39</v>
      </c>
      <c r="I152" s="241"/>
      <c r="J152" s="237"/>
      <c r="K152" s="237"/>
      <c r="L152" s="242"/>
      <c r="M152" s="243"/>
      <c r="N152" s="244"/>
      <c r="O152" s="244"/>
      <c r="P152" s="244"/>
      <c r="Q152" s="244"/>
      <c r="R152" s="244"/>
      <c r="S152" s="244"/>
      <c r="T152" s="245"/>
      <c r="U152" s="13"/>
      <c r="V152" s="13"/>
      <c r="W152" s="13"/>
      <c r="X152" s="13"/>
      <c r="Y152" s="13"/>
      <c r="Z152" s="13"/>
      <c r="AA152" s="13"/>
      <c r="AB152" s="13"/>
      <c r="AC152" s="13"/>
      <c r="AD152" s="13"/>
      <c r="AE152" s="13"/>
      <c r="AT152" s="246" t="s">
        <v>252</v>
      </c>
      <c r="AU152" s="246" t="s">
        <v>93</v>
      </c>
      <c r="AV152" s="13" t="s">
        <v>23</v>
      </c>
      <c r="AW152" s="13" t="s">
        <v>46</v>
      </c>
      <c r="AX152" s="13" t="s">
        <v>85</v>
      </c>
      <c r="AY152" s="246" t="s">
        <v>241</v>
      </c>
    </row>
    <row r="153" s="13" customFormat="1">
      <c r="A153" s="13"/>
      <c r="B153" s="236"/>
      <c r="C153" s="237"/>
      <c r="D153" s="238" t="s">
        <v>252</v>
      </c>
      <c r="E153" s="239" t="s">
        <v>39</v>
      </c>
      <c r="F153" s="240" t="s">
        <v>280</v>
      </c>
      <c r="G153" s="237"/>
      <c r="H153" s="239" t="s">
        <v>39</v>
      </c>
      <c r="I153" s="241"/>
      <c r="J153" s="237"/>
      <c r="K153" s="237"/>
      <c r="L153" s="242"/>
      <c r="M153" s="243"/>
      <c r="N153" s="244"/>
      <c r="O153" s="244"/>
      <c r="P153" s="244"/>
      <c r="Q153" s="244"/>
      <c r="R153" s="244"/>
      <c r="S153" s="244"/>
      <c r="T153" s="245"/>
      <c r="U153" s="13"/>
      <c r="V153" s="13"/>
      <c r="W153" s="13"/>
      <c r="X153" s="13"/>
      <c r="Y153" s="13"/>
      <c r="Z153" s="13"/>
      <c r="AA153" s="13"/>
      <c r="AB153" s="13"/>
      <c r="AC153" s="13"/>
      <c r="AD153" s="13"/>
      <c r="AE153" s="13"/>
      <c r="AT153" s="246" t="s">
        <v>252</v>
      </c>
      <c r="AU153" s="246" t="s">
        <v>93</v>
      </c>
      <c r="AV153" s="13" t="s">
        <v>23</v>
      </c>
      <c r="AW153" s="13" t="s">
        <v>46</v>
      </c>
      <c r="AX153" s="13" t="s">
        <v>85</v>
      </c>
      <c r="AY153" s="246" t="s">
        <v>241</v>
      </c>
    </row>
    <row r="154" s="14" customFormat="1">
      <c r="A154" s="14"/>
      <c r="B154" s="247"/>
      <c r="C154" s="248"/>
      <c r="D154" s="238" t="s">
        <v>252</v>
      </c>
      <c r="E154" s="249" t="s">
        <v>39</v>
      </c>
      <c r="F154" s="250" t="s">
        <v>281</v>
      </c>
      <c r="G154" s="248"/>
      <c r="H154" s="251">
        <v>420.63299999999998</v>
      </c>
      <c r="I154" s="252"/>
      <c r="J154" s="248"/>
      <c r="K154" s="248"/>
      <c r="L154" s="253"/>
      <c r="M154" s="254"/>
      <c r="N154" s="255"/>
      <c r="O154" s="255"/>
      <c r="P154" s="255"/>
      <c r="Q154" s="255"/>
      <c r="R154" s="255"/>
      <c r="S154" s="255"/>
      <c r="T154" s="256"/>
      <c r="U154" s="14"/>
      <c r="V154" s="14"/>
      <c r="W154" s="14"/>
      <c r="X154" s="14"/>
      <c r="Y154" s="14"/>
      <c r="Z154" s="14"/>
      <c r="AA154" s="14"/>
      <c r="AB154" s="14"/>
      <c r="AC154" s="14"/>
      <c r="AD154" s="14"/>
      <c r="AE154" s="14"/>
      <c r="AT154" s="257" t="s">
        <v>252</v>
      </c>
      <c r="AU154" s="257" t="s">
        <v>93</v>
      </c>
      <c r="AV154" s="14" t="s">
        <v>93</v>
      </c>
      <c r="AW154" s="14" t="s">
        <v>46</v>
      </c>
      <c r="AX154" s="14" t="s">
        <v>85</v>
      </c>
      <c r="AY154" s="257" t="s">
        <v>241</v>
      </c>
    </row>
    <row r="155" s="14" customFormat="1">
      <c r="A155" s="14"/>
      <c r="B155" s="247"/>
      <c r="C155" s="248"/>
      <c r="D155" s="238" t="s">
        <v>252</v>
      </c>
      <c r="E155" s="249" t="s">
        <v>39</v>
      </c>
      <c r="F155" s="250" t="s">
        <v>282</v>
      </c>
      <c r="G155" s="248"/>
      <c r="H155" s="251">
        <v>164.80099999999999</v>
      </c>
      <c r="I155" s="252"/>
      <c r="J155" s="248"/>
      <c r="K155" s="248"/>
      <c r="L155" s="253"/>
      <c r="M155" s="254"/>
      <c r="N155" s="255"/>
      <c r="O155" s="255"/>
      <c r="P155" s="255"/>
      <c r="Q155" s="255"/>
      <c r="R155" s="255"/>
      <c r="S155" s="255"/>
      <c r="T155" s="256"/>
      <c r="U155" s="14"/>
      <c r="V155" s="14"/>
      <c r="W155" s="14"/>
      <c r="X155" s="14"/>
      <c r="Y155" s="14"/>
      <c r="Z155" s="14"/>
      <c r="AA155" s="14"/>
      <c r="AB155" s="14"/>
      <c r="AC155" s="14"/>
      <c r="AD155" s="14"/>
      <c r="AE155" s="14"/>
      <c r="AT155" s="257" t="s">
        <v>252</v>
      </c>
      <c r="AU155" s="257" t="s">
        <v>93</v>
      </c>
      <c r="AV155" s="14" t="s">
        <v>93</v>
      </c>
      <c r="AW155" s="14" t="s">
        <v>46</v>
      </c>
      <c r="AX155" s="14" t="s">
        <v>85</v>
      </c>
      <c r="AY155" s="257" t="s">
        <v>241</v>
      </c>
    </row>
    <row r="156" s="14" customFormat="1">
      <c r="A156" s="14"/>
      <c r="B156" s="247"/>
      <c r="C156" s="248"/>
      <c r="D156" s="238" t="s">
        <v>252</v>
      </c>
      <c r="E156" s="249" t="s">
        <v>39</v>
      </c>
      <c r="F156" s="250" t="s">
        <v>283</v>
      </c>
      <c r="G156" s="248"/>
      <c r="H156" s="251">
        <v>51.936999999999998</v>
      </c>
      <c r="I156" s="252"/>
      <c r="J156" s="248"/>
      <c r="K156" s="248"/>
      <c r="L156" s="253"/>
      <c r="M156" s="254"/>
      <c r="N156" s="255"/>
      <c r="O156" s="255"/>
      <c r="P156" s="255"/>
      <c r="Q156" s="255"/>
      <c r="R156" s="255"/>
      <c r="S156" s="255"/>
      <c r="T156" s="256"/>
      <c r="U156" s="14"/>
      <c r="V156" s="14"/>
      <c r="W156" s="14"/>
      <c r="X156" s="14"/>
      <c r="Y156" s="14"/>
      <c r="Z156" s="14"/>
      <c r="AA156" s="14"/>
      <c r="AB156" s="14"/>
      <c r="AC156" s="14"/>
      <c r="AD156" s="14"/>
      <c r="AE156" s="14"/>
      <c r="AT156" s="257" t="s">
        <v>252</v>
      </c>
      <c r="AU156" s="257" t="s">
        <v>93</v>
      </c>
      <c r="AV156" s="14" t="s">
        <v>93</v>
      </c>
      <c r="AW156" s="14" t="s">
        <v>46</v>
      </c>
      <c r="AX156" s="14" t="s">
        <v>85</v>
      </c>
      <c r="AY156" s="257" t="s">
        <v>241</v>
      </c>
    </row>
    <row r="157" s="14" customFormat="1">
      <c r="A157" s="14"/>
      <c r="B157" s="247"/>
      <c r="C157" s="248"/>
      <c r="D157" s="238" t="s">
        <v>252</v>
      </c>
      <c r="E157" s="249" t="s">
        <v>39</v>
      </c>
      <c r="F157" s="250" t="s">
        <v>284</v>
      </c>
      <c r="G157" s="248"/>
      <c r="H157" s="251">
        <v>113.175</v>
      </c>
      <c r="I157" s="252"/>
      <c r="J157" s="248"/>
      <c r="K157" s="248"/>
      <c r="L157" s="253"/>
      <c r="M157" s="254"/>
      <c r="N157" s="255"/>
      <c r="O157" s="255"/>
      <c r="P157" s="255"/>
      <c r="Q157" s="255"/>
      <c r="R157" s="255"/>
      <c r="S157" s="255"/>
      <c r="T157" s="256"/>
      <c r="U157" s="14"/>
      <c r="V157" s="14"/>
      <c r="W157" s="14"/>
      <c r="X157" s="14"/>
      <c r="Y157" s="14"/>
      <c r="Z157" s="14"/>
      <c r="AA157" s="14"/>
      <c r="AB157" s="14"/>
      <c r="AC157" s="14"/>
      <c r="AD157" s="14"/>
      <c r="AE157" s="14"/>
      <c r="AT157" s="257" t="s">
        <v>252</v>
      </c>
      <c r="AU157" s="257" t="s">
        <v>93</v>
      </c>
      <c r="AV157" s="14" t="s">
        <v>93</v>
      </c>
      <c r="AW157" s="14" t="s">
        <v>46</v>
      </c>
      <c r="AX157" s="14" t="s">
        <v>85</v>
      </c>
      <c r="AY157" s="257" t="s">
        <v>241</v>
      </c>
    </row>
    <row r="158" s="14" customFormat="1">
      <c r="A158" s="14"/>
      <c r="B158" s="247"/>
      <c r="C158" s="248"/>
      <c r="D158" s="238" t="s">
        <v>252</v>
      </c>
      <c r="E158" s="249" t="s">
        <v>39</v>
      </c>
      <c r="F158" s="250" t="s">
        <v>285</v>
      </c>
      <c r="G158" s="248"/>
      <c r="H158" s="251">
        <v>57.451000000000001</v>
      </c>
      <c r="I158" s="252"/>
      <c r="J158" s="248"/>
      <c r="K158" s="248"/>
      <c r="L158" s="253"/>
      <c r="M158" s="254"/>
      <c r="N158" s="255"/>
      <c r="O158" s="255"/>
      <c r="P158" s="255"/>
      <c r="Q158" s="255"/>
      <c r="R158" s="255"/>
      <c r="S158" s="255"/>
      <c r="T158" s="256"/>
      <c r="U158" s="14"/>
      <c r="V158" s="14"/>
      <c r="W158" s="14"/>
      <c r="X158" s="14"/>
      <c r="Y158" s="14"/>
      <c r="Z158" s="14"/>
      <c r="AA158" s="14"/>
      <c r="AB158" s="14"/>
      <c r="AC158" s="14"/>
      <c r="AD158" s="14"/>
      <c r="AE158" s="14"/>
      <c r="AT158" s="257" t="s">
        <v>252</v>
      </c>
      <c r="AU158" s="257" t="s">
        <v>93</v>
      </c>
      <c r="AV158" s="14" t="s">
        <v>93</v>
      </c>
      <c r="AW158" s="14" t="s">
        <v>46</v>
      </c>
      <c r="AX158" s="14" t="s">
        <v>85</v>
      </c>
      <c r="AY158" s="257" t="s">
        <v>241</v>
      </c>
    </row>
    <row r="159" s="15" customFormat="1">
      <c r="A159" s="15"/>
      <c r="B159" s="258"/>
      <c r="C159" s="259"/>
      <c r="D159" s="238" t="s">
        <v>252</v>
      </c>
      <c r="E159" s="260" t="s">
        <v>39</v>
      </c>
      <c r="F159" s="261" t="s">
        <v>274</v>
      </c>
      <c r="G159" s="259"/>
      <c r="H159" s="262">
        <v>807.99699999999996</v>
      </c>
      <c r="I159" s="263"/>
      <c r="J159" s="259"/>
      <c r="K159" s="259"/>
      <c r="L159" s="264"/>
      <c r="M159" s="265"/>
      <c r="N159" s="266"/>
      <c r="O159" s="266"/>
      <c r="P159" s="266"/>
      <c r="Q159" s="266"/>
      <c r="R159" s="266"/>
      <c r="S159" s="266"/>
      <c r="T159" s="267"/>
      <c r="U159" s="15"/>
      <c r="V159" s="15"/>
      <c r="W159" s="15"/>
      <c r="X159" s="15"/>
      <c r="Y159" s="15"/>
      <c r="Z159" s="15"/>
      <c r="AA159" s="15"/>
      <c r="AB159" s="15"/>
      <c r="AC159" s="15"/>
      <c r="AD159" s="15"/>
      <c r="AE159" s="15"/>
      <c r="AT159" s="268" t="s">
        <v>252</v>
      </c>
      <c r="AU159" s="268" t="s">
        <v>93</v>
      </c>
      <c r="AV159" s="15" t="s">
        <v>248</v>
      </c>
      <c r="AW159" s="15" t="s">
        <v>46</v>
      </c>
      <c r="AX159" s="15" t="s">
        <v>23</v>
      </c>
      <c r="AY159" s="268" t="s">
        <v>241</v>
      </c>
    </row>
    <row r="160" s="2" customFormat="1" ht="24.15" customHeight="1">
      <c r="A160" s="42"/>
      <c r="B160" s="43"/>
      <c r="C160" s="218" t="s">
        <v>286</v>
      </c>
      <c r="D160" s="218" t="s">
        <v>243</v>
      </c>
      <c r="E160" s="219" t="s">
        <v>287</v>
      </c>
      <c r="F160" s="220" t="s">
        <v>288</v>
      </c>
      <c r="G160" s="221" t="s">
        <v>246</v>
      </c>
      <c r="H160" s="222">
        <v>17.896000000000001</v>
      </c>
      <c r="I160" s="223"/>
      <c r="J160" s="224">
        <f>ROUND(I160*H160,2)</f>
        <v>0</v>
      </c>
      <c r="K160" s="220" t="s">
        <v>247</v>
      </c>
      <c r="L160" s="48"/>
      <c r="M160" s="225" t="s">
        <v>39</v>
      </c>
      <c r="N160" s="226" t="s">
        <v>56</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248</v>
      </c>
      <c r="AT160" s="229" t="s">
        <v>243</v>
      </c>
      <c r="AU160" s="229" t="s">
        <v>93</v>
      </c>
      <c r="AY160" s="20" t="s">
        <v>241</v>
      </c>
      <c r="BE160" s="230">
        <f>IF(N160="základní",J160,0)</f>
        <v>0</v>
      </c>
      <c r="BF160" s="230">
        <f>IF(N160="snížená",J160,0)</f>
        <v>0</v>
      </c>
      <c r="BG160" s="230">
        <f>IF(N160="zákl. přenesená",J160,0)</f>
        <v>0</v>
      </c>
      <c r="BH160" s="230">
        <f>IF(N160="sníž. přenesená",J160,0)</f>
        <v>0</v>
      </c>
      <c r="BI160" s="230">
        <f>IF(N160="nulová",J160,0)</f>
        <v>0</v>
      </c>
      <c r="BJ160" s="20" t="s">
        <v>23</v>
      </c>
      <c r="BK160" s="230">
        <f>ROUND(I160*H160,2)</f>
        <v>0</v>
      </c>
      <c r="BL160" s="20" t="s">
        <v>248</v>
      </c>
      <c r="BM160" s="229" t="s">
        <v>289</v>
      </c>
    </row>
    <row r="161" s="2" customFormat="1">
      <c r="A161" s="42"/>
      <c r="B161" s="43"/>
      <c r="C161" s="44"/>
      <c r="D161" s="231" t="s">
        <v>250</v>
      </c>
      <c r="E161" s="44"/>
      <c r="F161" s="232" t="s">
        <v>290</v>
      </c>
      <c r="G161" s="44"/>
      <c r="H161" s="44"/>
      <c r="I161" s="233"/>
      <c r="J161" s="44"/>
      <c r="K161" s="44"/>
      <c r="L161" s="48"/>
      <c r="M161" s="234"/>
      <c r="N161" s="235"/>
      <c r="O161" s="88"/>
      <c r="P161" s="88"/>
      <c r="Q161" s="88"/>
      <c r="R161" s="88"/>
      <c r="S161" s="88"/>
      <c r="T161" s="89"/>
      <c r="U161" s="42"/>
      <c r="V161" s="42"/>
      <c r="W161" s="42"/>
      <c r="X161" s="42"/>
      <c r="Y161" s="42"/>
      <c r="Z161" s="42"/>
      <c r="AA161" s="42"/>
      <c r="AB161" s="42"/>
      <c r="AC161" s="42"/>
      <c r="AD161" s="42"/>
      <c r="AE161" s="42"/>
      <c r="AT161" s="20" t="s">
        <v>250</v>
      </c>
      <c r="AU161" s="20" t="s">
        <v>93</v>
      </c>
    </row>
    <row r="162" s="13" customFormat="1">
      <c r="A162" s="13"/>
      <c r="B162" s="236"/>
      <c r="C162" s="237"/>
      <c r="D162" s="238" t="s">
        <v>252</v>
      </c>
      <c r="E162" s="239" t="s">
        <v>39</v>
      </c>
      <c r="F162" s="240" t="s">
        <v>291</v>
      </c>
      <c r="G162" s="237"/>
      <c r="H162" s="239" t="s">
        <v>39</v>
      </c>
      <c r="I162" s="241"/>
      <c r="J162" s="237"/>
      <c r="K162" s="237"/>
      <c r="L162" s="242"/>
      <c r="M162" s="243"/>
      <c r="N162" s="244"/>
      <c r="O162" s="244"/>
      <c r="P162" s="244"/>
      <c r="Q162" s="244"/>
      <c r="R162" s="244"/>
      <c r="S162" s="244"/>
      <c r="T162" s="245"/>
      <c r="U162" s="13"/>
      <c r="V162" s="13"/>
      <c r="W162" s="13"/>
      <c r="X162" s="13"/>
      <c r="Y162" s="13"/>
      <c r="Z162" s="13"/>
      <c r="AA162" s="13"/>
      <c r="AB162" s="13"/>
      <c r="AC162" s="13"/>
      <c r="AD162" s="13"/>
      <c r="AE162" s="13"/>
      <c r="AT162" s="246" t="s">
        <v>252</v>
      </c>
      <c r="AU162" s="246" t="s">
        <v>93</v>
      </c>
      <c r="AV162" s="13" t="s">
        <v>23</v>
      </c>
      <c r="AW162" s="13" t="s">
        <v>46</v>
      </c>
      <c r="AX162" s="13" t="s">
        <v>85</v>
      </c>
      <c r="AY162" s="246" t="s">
        <v>241</v>
      </c>
    </row>
    <row r="163" s="13" customFormat="1">
      <c r="A163" s="13"/>
      <c r="B163" s="236"/>
      <c r="C163" s="237"/>
      <c r="D163" s="238" t="s">
        <v>252</v>
      </c>
      <c r="E163" s="239" t="s">
        <v>39</v>
      </c>
      <c r="F163" s="240" t="s">
        <v>292</v>
      </c>
      <c r="G163" s="237"/>
      <c r="H163" s="239" t="s">
        <v>39</v>
      </c>
      <c r="I163" s="241"/>
      <c r="J163" s="237"/>
      <c r="K163" s="237"/>
      <c r="L163" s="242"/>
      <c r="M163" s="243"/>
      <c r="N163" s="244"/>
      <c r="O163" s="244"/>
      <c r="P163" s="244"/>
      <c r="Q163" s="244"/>
      <c r="R163" s="244"/>
      <c r="S163" s="244"/>
      <c r="T163" s="245"/>
      <c r="U163" s="13"/>
      <c r="V163" s="13"/>
      <c r="W163" s="13"/>
      <c r="X163" s="13"/>
      <c r="Y163" s="13"/>
      <c r="Z163" s="13"/>
      <c r="AA163" s="13"/>
      <c r="AB163" s="13"/>
      <c r="AC163" s="13"/>
      <c r="AD163" s="13"/>
      <c r="AE163" s="13"/>
      <c r="AT163" s="246" t="s">
        <v>252</v>
      </c>
      <c r="AU163" s="246" t="s">
        <v>93</v>
      </c>
      <c r="AV163" s="13" t="s">
        <v>23</v>
      </c>
      <c r="AW163" s="13" t="s">
        <v>46</v>
      </c>
      <c r="AX163" s="13" t="s">
        <v>85</v>
      </c>
      <c r="AY163" s="246" t="s">
        <v>241</v>
      </c>
    </row>
    <row r="164" s="14" customFormat="1">
      <c r="A164" s="14"/>
      <c r="B164" s="247"/>
      <c r="C164" s="248"/>
      <c r="D164" s="238" t="s">
        <v>252</v>
      </c>
      <c r="E164" s="249" t="s">
        <v>39</v>
      </c>
      <c r="F164" s="250" t="s">
        <v>293</v>
      </c>
      <c r="G164" s="248"/>
      <c r="H164" s="251">
        <v>8.0190000000000001</v>
      </c>
      <c r="I164" s="252"/>
      <c r="J164" s="248"/>
      <c r="K164" s="248"/>
      <c r="L164" s="253"/>
      <c r="M164" s="254"/>
      <c r="N164" s="255"/>
      <c r="O164" s="255"/>
      <c r="P164" s="255"/>
      <c r="Q164" s="255"/>
      <c r="R164" s="255"/>
      <c r="S164" s="255"/>
      <c r="T164" s="256"/>
      <c r="U164" s="14"/>
      <c r="V164" s="14"/>
      <c r="W164" s="14"/>
      <c r="X164" s="14"/>
      <c r="Y164" s="14"/>
      <c r="Z164" s="14"/>
      <c r="AA164" s="14"/>
      <c r="AB164" s="14"/>
      <c r="AC164" s="14"/>
      <c r="AD164" s="14"/>
      <c r="AE164" s="14"/>
      <c r="AT164" s="257" t="s">
        <v>252</v>
      </c>
      <c r="AU164" s="257" t="s">
        <v>93</v>
      </c>
      <c r="AV164" s="14" t="s">
        <v>93</v>
      </c>
      <c r="AW164" s="14" t="s">
        <v>46</v>
      </c>
      <c r="AX164" s="14" t="s">
        <v>85</v>
      </c>
      <c r="AY164" s="257" t="s">
        <v>241</v>
      </c>
    </row>
    <row r="165" s="14" customFormat="1">
      <c r="A165" s="14"/>
      <c r="B165" s="247"/>
      <c r="C165" s="248"/>
      <c r="D165" s="238" t="s">
        <v>252</v>
      </c>
      <c r="E165" s="249" t="s">
        <v>39</v>
      </c>
      <c r="F165" s="250" t="s">
        <v>294</v>
      </c>
      <c r="G165" s="248"/>
      <c r="H165" s="251">
        <v>1.1839999999999999</v>
      </c>
      <c r="I165" s="252"/>
      <c r="J165" s="248"/>
      <c r="K165" s="248"/>
      <c r="L165" s="253"/>
      <c r="M165" s="254"/>
      <c r="N165" s="255"/>
      <c r="O165" s="255"/>
      <c r="P165" s="255"/>
      <c r="Q165" s="255"/>
      <c r="R165" s="255"/>
      <c r="S165" s="255"/>
      <c r="T165" s="256"/>
      <c r="U165" s="14"/>
      <c r="V165" s="14"/>
      <c r="W165" s="14"/>
      <c r="X165" s="14"/>
      <c r="Y165" s="14"/>
      <c r="Z165" s="14"/>
      <c r="AA165" s="14"/>
      <c r="AB165" s="14"/>
      <c r="AC165" s="14"/>
      <c r="AD165" s="14"/>
      <c r="AE165" s="14"/>
      <c r="AT165" s="257" t="s">
        <v>252</v>
      </c>
      <c r="AU165" s="257" t="s">
        <v>93</v>
      </c>
      <c r="AV165" s="14" t="s">
        <v>93</v>
      </c>
      <c r="AW165" s="14" t="s">
        <v>46</v>
      </c>
      <c r="AX165" s="14" t="s">
        <v>85</v>
      </c>
      <c r="AY165" s="257" t="s">
        <v>241</v>
      </c>
    </row>
    <row r="166" s="16" customFormat="1">
      <c r="A166" s="16"/>
      <c r="B166" s="269"/>
      <c r="C166" s="270"/>
      <c r="D166" s="238" t="s">
        <v>252</v>
      </c>
      <c r="E166" s="271" t="s">
        <v>39</v>
      </c>
      <c r="F166" s="272" t="s">
        <v>295</v>
      </c>
      <c r="G166" s="270"/>
      <c r="H166" s="273">
        <v>9.2029999999999994</v>
      </c>
      <c r="I166" s="274"/>
      <c r="J166" s="270"/>
      <c r="K166" s="270"/>
      <c r="L166" s="275"/>
      <c r="M166" s="276"/>
      <c r="N166" s="277"/>
      <c r="O166" s="277"/>
      <c r="P166" s="277"/>
      <c r="Q166" s="277"/>
      <c r="R166" s="277"/>
      <c r="S166" s="277"/>
      <c r="T166" s="278"/>
      <c r="U166" s="16"/>
      <c r="V166" s="16"/>
      <c r="W166" s="16"/>
      <c r="X166" s="16"/>
      <c r="Y166" s="16"/>
      <c r="Z166" s="16"/>
      <c r="AA166" s="16"/>
      <c r="AB166" s="16"/>
      <c r="AC166" s="16"/>
      <c r="AD166" s="16"/>
      <c r="AE166" s="16"/>
      <c r="AT166" s="279" t="s">
        <v>252</v>
      </c>
      <c r="AU166" s="279" t="s">
        <v>93</v>
      </c>
      <c r="AV166" s="16" t="s">
        <v>113</v>
      </c>
      <c r="AW166" s="16" t="s">
        <v>46</v>
      </c>
      <c r="AX166" s="16" t="s">
        <v>85</v>
      </c>
      <c r="AY166" s="279" t="s">
        <v>241</v>
      </c>
    </row>
    <row r="167" s="13" customFormat="1">
      <c r="A167" s="13"/>
      <c r="B167" s="236"/>
      <c r="C167" s="237"/>
      <c r="D167" s="238" t="s">
        <v>252</v>
      </c>
      <c r="E167" s="239" t="s">
        <v>39</v>
      </c>
      <c r="F167" s="240" t="s">
        <v>266</v>
      </c>
      <c r="G167" s="237"/>
      <c r="H167" s="239" t="s">
        <v>39</v>
      </c>
      <c r="I167" s="241"/>
      <c r="J167" s="237"/>
      <c r="K167" s="237"/>
      <c r="L167" s="242"/>
      <c r="M167" s="243"/>
      <c r="N167" s="244"/>
      <c r="O167" s="244"/>
      <c r="P167" s="244"/>
      <c r="Q167" s="244"/>
      <c r="R167" s="244"/>
      <c r="S167" s="244"/>
      <c r="T167" s="245"/>
      <c r="U167" s="13"/>
      <c r="V167" s="13"/>
      <c r="W167" s="13"/>
      <c r="X167" s="13"/>
      <c r="Y167" s="13"/>
      <c r="Z167" s="13"/>
      <c r="AA167" s="13"/>
      <c r="AB167" s="13"/>
      <c r="AC167" s="13"/>
      <c r="AD167" s="13"/>
      <c r="AE167" s="13"/>
      <c r="AT167" s="246" t="s">
        <v>252</v>
      </c>
      <c r="AU167" s="246" t="s">
        <v>93</v>
      </c>
      <c r="AV167" s="13" t="s">
        <v>23</v>
      </c>
      <c r="AW167" s="13" t="s">
        <v>46</v>
      </c>
      <c r="AX167" s="13" t="s">
        <v>85</v>
      </c>
      <c r="AY167" s="246" t="s">
        <v>241</v>
      </c>
    </row>
    <row r="168" s="14" customFormat="1">
      <c r="A168" s="14"/>
      <c r="B168" s="247"/>
      <c r="C168" s="248"/>
      <c r="D168" s="238" t="s">
        <v>252</v>
      </c>
      <c r="E168" s="249" t="s">
        <v>39</v>
      </c>
      <c r="F168" s="250" t="s">
        <v>296</v>
      </c>
      <c r="G168" s="248"/>
      <c r="H168" s="251">
        <v>3.7759999999999998</v>
      </c>
      <c r="I168" s="252"/>
      <c r="J168" s="248"/>
      <c r="K168" s="248"/>
      <c r="L168" s="253"/>
      <c r="M168" s="254"/>
      <c r="N168" s="255"/>
      <c r="O168" s="255"/>
      <c r="P168" s="255"/>
      <c r="Q168" s="255"/>
      <c r="R168" s="255"/>
      <c r="S168" s="255"/>
      <c r="T168" s="256"/>
      <c r="U168" s="14"/>
      <c r="V168" s="14"/>
      <c r="W168" s="14"/>
      <c r="X168" s="14"/>
      <c r="Y168" s="14"/>
      <c r="Z168" s="14"/>
      <c r="AA168" s="14"/>
      <c r="AB168" s="14"/>
      <c r="AC168" s="14"/>
      <c r="AD168" s="14"/>
      <c r="AE168" s="14"/>
      <c r="AT168" s="257" t="s">
        <v>252</v>
      </c>
      <c r="AU168" s="257" t="s">
        <v>93</v>
      </c>
      <c r="AV168" s="14" t="s">
        <v>93</v>
      </c>
      <c r="AW168" s="14" t="s">
        <v>46</v>
      </c>
      <c r="AX168" s="14" t="s">
        <v>85</v>
      </c>
      <c r="AY168" s="257" t="s">
        <v>241</v>
      </c>
    </row>
    <row r="169" s="14" customFormat="1">
      <c r="A169" s="14"/>
      <c r="B169" s="247"/>
      <c r="C169" s="248"/>
      <c r="D169" s="238" t="s">
        <v>252</v>
      </c>
      <c r="E169" s="249" t="s">
        <v>39</v>
      </c>
      <c r="F169" s="250" t="s">
        <v>297</v>
      </c>
      <c r="G169" s="248"/>
      <c r="H169" s="251">
        <v>1.089</v>
      </c>
      <c r="I169" s="252"/>
      <c r="J169" s="248"/>
      <c r="K169" s="248"/>
      <c r="L169" s="253"/>
      <c r="M169" s="254"/>
      <c r="N169" s="255"/>
      <c r="O169" s="255"/>
      <c r="P169" s="255"/>
      <c r="Q169" s="255"/>
      <c r="R169" s="255"/>
      <c r="S169" s="255"/>
      <c r="T169" s="256"/>
      <c r="U169" s="14"/>
      <c r="V169" s="14"/>
      <c r="W169" s="14"/>
      <c r="X169" s="14"/>
      <c r="Y169" s="14"/>
      <c r="Z169" s="14"/>
      <c r="AA169" s="14"/>
      <c r="AB169" s="14"/>
      <c r="AC169" s="14"/>
      <c r="AD169" s="14"/>
      <c r="AE169" s="14"/>
      <c r="AT169" s="257" t="s">
        <v>252</v>
      </c>
      <c r="AU169" s="257" t="s">
        <v>93</v>
      </c>
      <c r="AV169" s="14" t="s">
        <v>93</v>
      </c>
      <c r="AW169" s="14" t="s">
        <v>46</v>
      </c>
      <c r="AX169" s="14" t="s">
        <v>85</v>
      </c>
      <c r="AY169" s="257" t="s">
        <v>241</v>
      </c>
    </row>
    <row r="170" s="14" customFormat="1">
      <c r="A170" s="14"/>
      <c r="B170" s="247"/>
      <c r="C170" s="248"/>
      <c r="D170" s="238" t="s">
        <v>252</v>
      </c>
      <c r="E170" s="249" t="s">
        <v>39</v>
      </c>
      <c r="F170" s="250" t="s">
        <v>298</v>
      </c>
      <c r="G170" s="248"/>
      <c r="H170" s="251">
        <v>3.8279999999999998</v>
      </c>
      <c r="I170" s="252"/>
      <c r="J170" s="248"/>
      <c r="K170" s="248"/>
      <c r="L170" s="253"/>
      <c r="M170" s="254"/>
      <c r="N170" s="255"/>
      <c r="O170" s="255"/>
      <c r="P170" s="255"/>
      <c r="Q170" s="255"/>
      <c r="R170" s="255"/>
      <c r="S170" s="255"/>
      <c r="T170" s="256"/>
      <c r="U170" s="14"/>
      <c r="V170" s="14"/>
      <c r="W170" s="14"/>
      <c r="X170" s="14"/>
      <c r="Y170" s="14"/>
      <c r="Z170" s="14"/>
      <c r="AA170" s="14"/>
      <c r="AB170" s="14"/>
      <c r="AC170" s="14"/>
      <c r="AD170" s="14"/>
      <c r="AE170" s="14"/>
      <c r="AT170" s="257" t="s">
        <v>252</v>
      </c>
      <c r="AU170" s="257" t="s">
        <v>93</v>
      </c>
      <c r="AV170" s="14" t="s">
        <v>93</v>
      </c>
      <c r="AW170" s="14" t="s">
        <v>46</v>
      </c>
      <c r="AX170" s="14" t="s">
        <v>85</v>
      </c>
      <c r="AY170" s="257" t="s">
        <v>241</v>
      </c>
    </row>
    <row r="171" s="16" customFormat="1">
      <c r="A171" s="16"/>
      <c r="B171" s="269"/>
      <c r="C171" s="270"/>
      <c r="D171" s="238" t="s">
        <v>252</v>
      </c>
      <c r="E171" s="271" t="s">
        <v>39</v>
      </c>
      <c r="F171" s="272" t="s">
        <v>295</v>
      </c>
      <c r="G171" s="270"/>
      <c r="H171" s="273">
        <v>8.6929999999999996</v>
      </c>
      <c r="I171" s="274"/>
      <c r="J171" s="270"/>
      <c r="K171" s="270"/>
      <c r="L171" s="275"/>
      <c r="M171" s="276"/>
      <c r="N171" s="277"/>
      <c r="O171" s="277"/>
      <c r="P171" s="277"/>
      <c r="Q171" s="277"/>
      <c r="R171" s="277"/>
      <c r="S171" s="277"/>
      <c r="T171" s="278"/>
      <c r="U171" s="16"/>
      <c r="V171" s="16"/>
      <c r="W171" s="16"/>
      <c r="X171" s="16"/>
      <c r="Y171" s="16"/>
      <c r="Z171" s="16"/>
      <c r="AA171" s="16"/>
      <c r="AB171" s="16"/>
      <c r="AC171" s="16"/>
      <c r="AD171" s="16"/>
      <c r="AE171" s="16"/>
      <c r="AT171" s="279" t="s">
        <v>252</v>
      </c>
      <c r="AU171" s="279" t="s">
        <v>93</v>
      </c>
      <c r="AV171" s="16" t="s">
        <v>113</v>
      </c>
      <c r="AW171" s="16" t="s">
        <v>46</v>
      </c>
      <c r="AX171" s="16" t="s">
        <v>85</v>
      </c>
      <c r="AY171" s="279" t="s">
        <v>241</v>
      </c>
    </row>
    <row r="172" s="15" customFormat="1">
      <c r="A172" s="15"/>
      <c r="B172" s="258"/>
      <c r="C172" s="259"/>
      <c r="D172" s="238" t="s">
        <v>252</v>
      </c>
      <c r="E172" s="260" t="s">
        <v>39</v>
      </c>
      <c r="F172" s="261" t="s">
        <v>274</v>
      </c>
      <c r="G172" s="259"/>
      <c r="H172" s="262">
        <v>17.896000000000001</v>
      </c>
      <c r="I172" s="263"/>
      <c r="J172" s="259"/>
      <c r="K172" s="259"/>
      <c r="L172" s="264"/>
      <c r="M172" s="265"/>
      <c r="N172" s="266"/>
      <c r="O172" s="266"/>
      <c r="P172" s="266"/>
      <c r="Q172" s="266"/>
      <c r="R172" s="266"/>
      <c r="S172" s="266"/>
      <c r="T172" s="267"/>
      <c r="U172" s="15"/>
      <c r="V172" s="15"/>
      <c r="W172" s="15"/>
      <c r="X172" s="15"/>
      <c r="Y172" s="15"/>
      <c r="Z172" s="15"/>
      <c r="AA172" s="15"/>
      <c r="AB172" s="15"/>
      <c r="AC172" s="15"/>
      <c r="AD172" s="15"/>
      <c r="AE172" s="15"/>
      <c r="AT172" s="268" t="s">
        <v>252</v>
      </c>
      <c r="AU172" s="268" t="s">
        <v>93</v>
      </c>
      <c r="AV172" s="15" t="s">
        <v>248</v>
      </c>
      <c r="AW172" s="15" t="s">
        <v>46</v>
      </c>
      <c r="AX172" s="15" t="s">
        <v>23</v>
      </c>
      <c r="AY172" s="268" t="s">
        <v>241</v>
      </c>
    </row>
    <row r="173" s="2" customFormat="1" ht="24.15" customHeight="1">
      <c r="A173" s="42"/>
      <c r="B173" s="43"/>
      <c r="C173" s="218" t="s">
        <v>299</v>
      </c>
      <c r="D173" s="218" t="s">
        <v>243</v>
      </c>
      <c r="E173" s="219" t="s">
        <v>300</v>
      </c>
      <c r="F173" s="220" t="s">
        <v>301</v>
      </c>
      <c r="G173" s="221" t="s">
        <v>246</v>
      </c>
      <c r="H173" s="222">
        <v>5.0730000000000004</v>
      </c>
      <c r="I173" s="223"/>
      <c r="J173" s="224">
        <f>ROUND(I173*H173,2)</f>
        <v>0</v>
      </c>
      <c r="K173" s="220" t="s">
        <v>247</v>
      </c>
      <c r="L173" s="48"/>
      <c r="M173" s="225" t="s">
        <v>39</v>
      </c>
      <c r="N173" s="226" t="s">
        <v>56</v>
      </c>
      <c r="O173" s="88"/>
      <c r="P173" s="227">
        <f>O173*H173</f>
        <v>0</v>
      </c>
      <c r="Q173" s="227">
        <v>0</v>
      </c>
      <c r="R173" s="227">
        <f>Q173*H173</f>
        <v>0</v>
      </c>
      <c r="S173" s="227">
        <v>0</v>
      </c>
      <c r="T173" s="228">
        <f>S173*H173</f>
        <v>0</v>
      </c>
      <c r="U173" s="42"/>
      <c r="V173" s="42"/>
      <c r="W173" s="42"/>
      <c r="X173" s="42"/>
      <c r="Y173" s="42"/>
      <c r="Z173" s="42"/>
      <c r="AA173" s="42"/>
      <c r="AB173" s="42"/>
      <c r="AC173" s="42"/>
      <c r="AD173" s="42"/>
      <c r="AE173" s="42"/>
      <c r="AR173" s="229" t="s">
        <v>248</v>
      </c>
      <c r="AT173" s="229" t="s">
        <v>243</v>
      </c>
      <c r="AU173" s="229" t="s">
        <v>93</v>
      </c>
      <c r="AY173" s="20" t="s">
        <v>241</v>
      </c>
      <c r="BE173" s="230">
        <f>IF(N173="základní",J173,0)</f>
        <v>0</v>
      </c>
      <c r="BF173" s="230">
        <f>IF(N173="snížená",J173,0)</f>
        <v>0</v>
      </c>
      <c r="BG173" s="230">
        <f>IF(N173="zákl. přenesená",J173,0)</f>
        <v>0</v>
      </c>
      <c r="BH173" s="230">
        <f>IF(N173="sníž. přenesená",J173,0)</f>
        <v>0</v>
      </c>
      <c r="BI173" s="230">
        <f>IF(N173="nulová",J173,0)</f>
        <v>0</v>
      </c>
      <c r="BJ173" s="20" t="s">
        <v>23</v>
      </c>
      <c r="BK173" s="230">
        <f>ROUND(I173*H173,2)</f>
        <v>0</v>
      </c>
      <c r="BL173" s="20" t="s">
        <v>248</v>
      </c>
      <c r="BM173" s="229" t="s">
        <v>302</v>
      </c>
    </row>
    <row r="174" s="2" customFormat="1">
      <c r="A174" s="42"/>
      <c r="B174" s="43"/>
      <c r="C174" s="44"/>
      <c r="D174" s="231" t="s">
        <v>250</v>
      </c>
      <c r="E174" s="44"/>
      <c r="F174" s="232" t="s">
        <v>303</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0" t="s">
        <v>250</v>
      </c>
      <c r="AU174" s="20" t="s">
        <v>93</v>
      </c>
    </row>
    <row r="175" s="13" customFormat="1">
      <c r="A175" s="13"/>
      <c r="B175" s="236"/>
      <c r="C175" s="237"/>
      <c r="D175" s="238" t="s">
        <v>252</v>
      </c>
      <c r="E175" s="239" t="s">
        <v>39</v>
      </c>
      <c r="F175" s="240" t="s">
        <v>304</v>
      </c>
      <c r="G175" s="237"/>
      <c r="H175" s="239" t="s">
        <v>39</v>
      </c>
      <c r="I175" s="241"/>
      <c r="J175" s="237"/>
      <c r="K175" s="237"/>
      <c r="L175" s="242"/>
      <c r="M175" s="243"/>
      <c r="N175" s="244"/>
      <c r="O175" s="244"/>
      <c r="P175" s="244"/>
      <c r="Q175" s="244"/>
      <c r="R175" s="244"/>
      <c r="S175" s="244"/>
      <c r="T175" s="245"/>
      <c r="U175" s="13"/>
      <c r="V175" s="13"/>
      <c r="W175" s="13"/>
      <c r="X175" s="13"/>
      <c r="Y175" s="13"/>
      <c r="Z175" s="13"/>
      <c r="AA175" s="13"/>
      <c r="AB175" s="13"/>
      <c r="AC175" s="13"/>
      <c r="AD175" s="13"/>
      <c r="AE175" s="13"/>
      <c r="AT175" s="246" t="s">
        <v>252</v>
      </c>
      <c r="AU175" s="246" t="s">
        <v>93</v>
      </c>
      <c r="AV175" s="13" t="s">
        <v>23</v>
      </c>
      <c r="AW175" s="13" t="s">
        <v>46</v>
      </c>
      <c r="AX175" s="13" t="s">
        <v>85</v>
      </c>
      <c r="AY175" s="246" t="s">
        <v>241</v>
      </c>
    </row>
    <row r="176" s="13" customFormat="1">
      <c r="A176" s="13"/>
      <c r="B176" s="236"/>
      <c r="C176" s="237"/>
      <c r="D176" s="238" t="s">
        <v>252</v>
      </c>
      <c r="E176" s="239" t="s">
        <v>39</v>
      </c>
      <c r="F176" s="240" t="s">
        <v>305</v>
      </c>
      <c r="G176" s="237"/>
      <c r="H176" s="239" t="s">
        <v>39</v>
      </c>
      <c r="I176" s="241"/>
      <c r="J176" s="237"/>
      <c r="K176" s="237"/>
      <c r="L176" s="242"/>
      <c r="M176" s="243"/>
      <c r="N176" s="244"/>
      <c r="O176" s="244"/>
      <c r="P176" s="244"/>
      <c r="Q176" s="244"/>
      <c r="R176" s="244"/>
      <c r="S176" s="244"/>
      <c r="T176" s="245"/>
      <c r="U176" s="13"/>
      <c r="V176" s="13"/>
      <c r="W176" s="13"/>
      <c r="X176" s="13"/>
      <c r="Y176" s="13"/>
      <c r="Z176" s="13"/>
      <c r="AA176" s="13"/>
      <c r="AB176" s="13"/>
      <c r="AC176" s="13"/>
      <c r="AD176" s="13"/>
      <c r="AE176" s="13"/>
      <c r="AT176" s="246" t="s">
        <v>252</v>
      </c>
      <c r="AU176" s="246" t="s">
        <v>93</v>
      </c>
      <c r="AV176" s="13" t="s">
        <v>23</v>
      </c>
      <c r="AW176" s="13" t="s">
        <v>46</v>
      </c>
      <c r="AX176" s="13" t="s">
        <v>85</v>
      </c>
      <c r="AY176" s="246" t="s">
        <v>241</v>
      </c>
    </row>
    <row r="177" s="14" customFormat="1">
      <c r="A177" s="14"/>
      <c r="B177" s="247"/>
      <c r="C177" s="248"/>
      <c r="D177" s="238" t="s">
        <v>252</v>
      </c>
      <c r="E177" s="249" t="s">
        <v>39</v>
      </c>
      <c r="F177" s="250" t="s">
        <v>306</v>
      </c>
      <c r="G177" s="248"/>
      <c r="H177" s="251">
        <v>1.6879999999999999</v>
      </c>
      <c r="I177" s="252"/>
      <c r="J177" s="248"/>
      <c r="K177" s="248"/>
      <c r="L177" s="253"/>
      <c r="M177" s="254"/>
      <c r="N177" s="255"/>
      <c r="O177" s="255"/>
      <c r="P177" s="255"/>
      <c r="Q177" s="255"/>
      <c r="R177" s="255"/>
      <c r="S177" s="255"/>
      <c r="T177" s="256"/>
      <c r="U177" s="14"/>
      <c r="V177" s="14"/>
      <c r="W177" s="14"/>
      <c r="X177" s="14"/>
      <c r="Y177" s="14"/>
      <c r="Z177" s="14"/>
      <c r="AA177" s="14"/>
      <c r="AB177" s="14"/>
      <c r="AC177" s="14"/>
      <c r="AD177" s="14"/>
      <c r="AE177" s="14"/>
      <c r="AT177" s="257" t="s">
        <v>252</v>
      </c>
      <c r="AU177" s="257" t="s">
        <v>93</v>
      </c>
      <c r="AV177" s="14" t="s">
        <v>93</v>
      </c>
      <c r="AW177" s="14" t="s">
        <v>46</v>
      </c>
      <c r="AX177" s="14" t="s">
        <v>85</v>
      </c>
      <c r="AY177" s="257" t="s">
        <v>241</v>
      </c>
    </row>
    <row r="178" s="14" customFormat="1">
      <c r="A178" s="14"/>
      <c r="B178" s="247"/>
      <c r="C178" s="248"/>
      <c r="D178" s="238" t="s">
        <v>252</v>
      </c>
      <c r="E178" s="249" t="s">
        <v>39</v>
      </c>
      <c r="F178" s="250" t="s">
        <v>307</v>
      </c>
      <c r="G178" s="248"/>
      <c r="H178" s="251">
        <v>1.069</v>
      </c>
      <c r="I178" s="252"/>
      <c r="J178" s="248"/>
      <c r="K178" s="248"/>
      <c r="L178" s="253"/>
      <c r="M178" s="254"/>
      <c r="N178" s="255"/>
      <c r="O178" s="255"/>
      <c r="P178" s="255"/>
      <c r="Q178" s="255"/>
      <c r="R178" s="255"/>
      <c r="S178" s="255"/>
      <c r="T178" s="256"/>
      <c r="U178" s="14"/>
      <c r="V178" s="14"/>
      <c r="W178" s="14"/>
      <c r="X178" s="14"/>
      <c r="Y178" s="14"/>
      <c r="Z178" s="14"/>
      <c r="AA178" s="14"/>
      <c r="AB178" s="14"/>
      <c r="AC178" s="14"/>
      <c r="AD178" s="14"/>
      <c r="AE178" s="14"/>
      <c r="AT178" s="257" t="s">
        <v>252</v>
      </c>
      <c r="AU178" s="257" t="s">
        <v>93</v>
      </c>
      <c r="AV178" s="14" t="s">
        <v>93</v>
      </c>
      <c r="AW178" s="14" t="s">
        <v>46</v>
      </c>
      <c r="AX178" s="14" t="s">
        <v>85</v>
      </c>
      <c r="AY178" s="257" t="s">
        <v>241</v>
      </c>
    </row>
    <row r="179" s="13" customFormat="1">
      <c r="A179" s="13"/>
      <c r="B179" s="236"/>
      <c r="C179" s="237"/>
      <c r="D179" s="238" t="s">
        <v>252</v>
      </c>
      <c r="E179" s="239" t="s">
        <v>39</v>
      </c>
      <c r="F179" s="240" t="s">
        <v>308</v>
      </c>
      <c r="G179" s="237"/>
      <c r="H179" s="239" t="s">
        <v>39</v>
      </c>
      <c r="I179" s="241"/>
      <c r="J179" s="237"/>
      <c r="K179" s="237"/>
      <c r="L179" s="242"/>
      <c r="M179" s="243"/>
      <c r="N179" s="244"/>
      <c r="O179" s="244"/>
      <c r="P179" s="244"/>
      <c r="Q179" s="244"/>
      <c r="R179" s="244"/>
      <c r="S179" s="244"/>
      <c r="T179" s="245"/>
      <c r="U179" s="13"/>
      <c r="V179" s="13"/>
      <c r="W179" s="13"/>
      <c r="X179" s="13"/>
      <c r="Y179" s="13"/>
      <c r="Z179" s="13"/>
      <c r="AA179" s="13"/>
      <c r="AB179" s="13"/>
      <c r="AC179" s="13"/>
      <c r="AD179" s="13"/>
      <c r="AE179" s="13"/>
      <c r="AT179" s="246" t="s">
        <v>252</v>
      </c>
      <c r="AU179" s="246" t="s">
        <v>93</v>
      </c>
      <c r="AV179" s="13" t="s">
        <v>23</v>
      </c>
      <c r="AW179" s="13" t="s">
        <v>46</v>
      </c>
      <c r="AX179" s="13" t="s">
        <v>85</v>
      </c>
      <c r="AY179" s="246" t="s">
        <v>241</v>
      </c>
    </row>
    <row r="180" s="14" customFormat="1">
      <c r="A180" s="14"/>
      <c r="B180" s="247"/>
      <c r="C180" s="248"/>
      <c r="D180" s="238" t="s">
        <v>252</v>
      </c>
      <c r="E180" s="249" t="s">
        <v>39</v>
      </c>
      <c r="F180" s="250" t="s">
        <v>309</v>
      </c>
      <c r="G180" s="248"/>
      <c r="H180" s="251">
        <v>2.3159999999999998</v>
      </c>
      <c r="I180" s="252"/>
      <c r="J180" s="248"/>
      <c r="K180" s="248"/>
      <c r="L180" s="253"/>
      <c r="M180" s="254"/>
      <c r="N180" s="255"/>
      <c r="O180" s="255"/>
      <c r="P180" s="255"/>
      <c r="Q180" s="255"/>
      <c r="R180" s="255"/>
      <c r="S180" s="255"/>
      <c r="T180" s="256"/>
      <c r="U180" s="14"/>
      <c r="V180" s="14"/>
      <c r="W180" s="14"/>
      <c r="X180" s="14"/>
      <c r="Y180" s="14"/>
      <c r="Z180" s="14"/>
      <c r="AA180" s="14"/>
      <c r="AB180" s="14"/>
      <c r="AC180" s="14"/>
      <c r="AD180" s="14"/>
      <c r="AE180" s="14"/>
      <c r="AT180" s="257" t="s">
        <v>252</v>
      </c>
      <c r="AU180" s="257" t="s">
        <v>93</v>
      </c>
      <c r="AV180" s="14" t="s">
        <v>93</v>
      </c>
      <c r="AW180" s="14" t="s">
        <v>46</v>
      </c>
      <c r="AX180" s="14" t="s">
        <v>85</v>
      </c>
      <c r="AY180" s="257" t="s">
        <v>241</v>
      </c>
    </row>
    <row r="181" s="15" customFormat="1">
      <c r="A181" s="15"/>
      <c r="B181" s="258"/>
      <c r="C181" s="259"/>
      <c r="D181" s="238" t="s">
        <v>252</v>
      </c>
      <c r="E181" s="260" t="s">
        <v>39</v>
      </c>
      <c r="F181" s="261" t="s">
        <v>274</v>
      </c>
      <c r="G181" s="259"/>
      <c r="H181" s="262">
        <v>5.0730000000000004</v>
      </c>
      <c r="I181" s="263"/>
      <c r="J181" s="259"/>
      <c r="K181" s="259"/>
      <c r="L181" s="264"/>
      <c r="M181" s="265"/>
      <c r="N181" s="266"/>
      <c r="O181" s="266"/>
      <c r="P181" s="266"/>
      <c r="Q181" s="266"/>
      <c r="R181" s="266"/>
      <c r="S181" s="266"/>
      <c r="T181" s="267"/>
      <c r="U181" s="15"/>
      <c r="V181" s="15"/>
      <c r="W181" s="15"/>
      <c r="X181" s="15"/>
      <c r="Y181" s="15"/>
      <c r="Z181" s="15"/>
      <c r="AA181" s="15"/>
      <c r="AB181" s="15"/>
      <c r="AC181" s="15"/>
      <c r="AD181" s="15"/>
      <c r="AE181" s="15"/>
      <c r="AT181" s="268" t="s">
        <v>252</v>
      </c>
      <c r="AU181" s="268" t="s">
        <v>93</v>
      </c>
      <c r="AV181" s="15" t="s">
        <v>248</v>
      </c>
      <c r="AW181" s="15" t="s">
        <v>46</v>
      </c>
      <c r="AX181" s="15" t="s">
        <v>23</v>
      </c>
      <c r="AY181" s="268" t="s">
        <v>241</v>
      </c>
    </row>
    <row r="182" s="2" customFormat="1" ht="24.15" customHeight="1">
      <c r="A182" s="42"/>
      <c r="B182" s="43"/>
      <c r="C182" s="218" t="s">
        <v>310</v>
      </c>
      <c r="D182" s="218" t="s">
        <v>243</v>
      </c>
      <c r="E182" s="219" t="s">
        <v>311</v>
      </c>
      <c r="F182" s="220" t="s">
        <v>312</v>
      </c>
      <c r="G182" s="221" t="s">
        <v>246</v>
      </c>
      <c r="H182" s="222">
        <v>11.363</v>
      </c>
      <c r="I182" s="223"/>
      <c r="J182" s="224">
        <f>ROUND(I182*H182,2)</f>
        <v>0</v>
      </c>
      <c r="K182" s="220" t="s">
        <v>247</v>
      </c>
      <c r="L182" s="48"/>
      <c r="M182" s="225" t="s">
        <v>39</v>
      </c>
      <c r="N182" s="226" t="s">
        <v>56</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248</v>
      </c>
      <c r="AT182" s="229" t="s">
        <v>243</v>
      </c>
      <c r="AU182" s="229" t="s">
        <v>93</v>
      </c>
      <c r="AY182" s="20" t="s">
        <v>241</v>
      </c>
      <c r="BE182" s="230">
        <f>IF(N182="základní",J182,0)</f>
        <v>0</v>
      </c>
      <c r="BF182" s="230">
        <f>IF(N182="snížená",J182,0)</f>
        <v>0</v>
      </c>
      <c r="BG182" s="230">
        <f>IF(N182="zákl. přenesená",J182,0)</f>
        <v>0</v>
      </c>
      <c r="BH182" s="230">
        <f>IF(N182="sníž. přenesená",J182,0)</f>
        <v>0</v>
      </c>
      <c r="BI182" s="230">
        <f>IF(N182="nulová",J182,0)</f>
        <v>0</v>
      </c>
      <c r="BJ182" s="20" t="s">
        <v>23</v>
      </c>
      <c r="BK182" s="230">
        <f>ROUND(I182*H182,2)</f>
        <v>0</v>
      </c>
      <c r="BL182" s="20" t="s">
        <v>248</v>
      </c>
      <c r="BM182" s="229" t="s">
        <v>313</v>
      </c>
    </row>
    <row r="183" s="2" customFormat="1">
      <c r="A183" s="42"/>
      <c r="B183" s="43"/>
      <c r="C183" s="44"/>
      <c r="D183" s="231" t="s">
        <v>250</v>
      </c>
      <c r="E183" s="44"/>
      <c r="F183" s="232" t="s">
        <v>314</v>
      </c>
      <c r="G183" s="44"/>
      <c r="H183" s="44"/>
      <c r="I183" s="233"/>
      <c r="J183" s="44"/>
      <c r="K183" s="44"/>
      <c r="L183" s="48"/>
      <c r="M183" s="234"/>
      <c r="N183" s="235"/>
      <c r="O183" s="88"/>
      <c r="P183" s="88"/>
      <c r="Q183" s="88"/>
      <c r="R183" s="88"/>
      <c r="S183" s="88"/>
      <c r="T183" s="89"/>
      <c r="U183" s="42"/>
      <c r="V183" s="42"/>
      <c r="W183" s="42"/>
      <c r="X183" s="42"/>
      <c r="Y183" s="42"/>
      <c r="Z183" s="42"/>
      <c r="AA183" s="42"/>
      <c r="AB183" s="42"/>
      <c r="AC183" s="42"/>
      <c r="AD183" s="42"/>
      <c r="AE183" s="42"/>
      <c r="AT183" s="20" t="s">
        <v>250</v>
      </c>
      <c r="AU183" s="20" t="s">
        <v>93</v>
      </c>
    </row>
    <row r="184" s="13" customFormat="1">
      <c r="A184" s="13"/>
      <c r="B184" s="236"/>
      <c r="C184" s="237"/>
      <c r="D184" s="238" t="s">
        <v>252</v>
      </c>
      <c r="E184" s="239" t="s">
        <v>39</v>
      </c>
      <c r="F184" s="240" t="s">
        <v>315</v>
      </c>
      <c r="G184" s="237"/>
      <c r="H184" s="239" t="s">
        <v>39</v>
      </c>
      <c r="I184" s="241"/>
      <c r="J184" s="237"/>
      <c r="K184" s="237"/>
      <c r="L184" s="242"/>
      <c r="M184" s="243"/>
      <c r="N184" s="244"/>
      <c r="O184" s="244"/>
      <c r="P184" s="244"/>
      <c r="Q184" s="244"/>
      <c r="R184" s="244"/>
      <c r="S184" s="244"/>
      <c r="T184" s="245"/>
      <c r="U184" s="13"/>
      <c r="V184" s="13"/>
      <c r="W184" s="13"/>
      <c r="X184" s="13"/>
      <c r="Y184" s="13"/>
      <c r="Z184" s="13"/>
      <c r="AA184" s="13"/>
      <c r="AB184" s="13"/>
      <c r="AC184" s="13"/>
      <c r="AD184" s="13"/>
      <c r="AE184" s="13"/>
      <c r="AT184" s="246" t="s">
        <v>252</v>
      </c>
      <c r="AU184" s="246" t="s">
        <v>93</v>
      </c>
      <c r="AV184" s="13" t="s">
        <v>23</v>
      </c>
      <c r="AW184" s="13" t="s">
        <v>46</v>
      </c>
      <c r="AX184" s="13" t="s">
        <v>85</v>
      </c>
      <c r="AY184" s="246" t="s">
        <v>241</v>
      </c>
    </row>
    <row r="185" s="13" customFormat="1">
      <c r="A185" s="13"/>
      <c r="B185" s="236"/>
      <c r="C185" s="237"/>
      <c r="D185" s="238" t="s">
        <v>252</v>
      </c>
      <c r="E185" s="239" t="s">
        <v>39</v>
      </c>
      <c r="F185" s="240" t="s">
        <v>316</v>
      </c>
      <c r="G185" s="237"/>
      <c r="H185" s="239" t="s">
        <v>39</v>
      </c>
      <c r="I185" s="241"/>
      <c r="J185" s="237"/>
      <c r="K185" s="237"/>
      <c r="L185" s="242"/>
      <c r="M185" s="243"/>
      <c r="N185" s="244"/>
      <c r="O185" s="244"/>
      <c r="P185" s="244"/>
      <c r="Q185" s="244"/>
      <c r="R185" s="244"/>
      <c r="S185" s="244"/>
      <c r="T185" s="245"/>
      <c r="U185" s="13"/>
      <c r="V185" s="13"/>
      <c r="W185" s="13"/>
      <c r="X185" s="13"/>
      <c r="Y185" s="13"/>
      <c r="Z185" s="13"/>
      <c r="AA185" s="13"/>
      <c r="AB185" s="13"/>
      <c r="AC185" s="13"/>
      <c r="AD185" s="13"/>
      <c r="AE185" s="13"/>
      <c r="AT185" s="246" t="s">
        <v>252</v>
      </c>
      <c r="AU185" s="246" t="s">
        <v>93</v>
      </c>
      <c r="AV185" s="13" t="s">
        <v>23</v>
      </c>
      <c r="AW185" s="13" t="s">
        <v>46</v>
      </c>
      <c r="AX185" s="13" t="s">
        <v>85</v>
      </c>
      <c r="AY185" s="246" t="s">
        <v>241</v>
      </c>
    </row>
    <row r="186" s="14" customFormat="1">
      <c r="A186" s="14"/>
      <c r="B186" s="247"/>
      <c r="C186" s="248"/>
      <c r="D186" s="238" t="s">
        <v>252</v>
      </c>
      <c r="E186" s="249" t="s">
        <v>39</v>
      </c>
      <c r="F186" s="250" t="s">
        <v>317</v>
      </c>
      <c r="G186" s="248"/>
      <c r="H186" s="251">
        <v>7.4160000000000004</v>
      </c>
      <c r="I186" s="252"/>
      <c r="J186" s="248"/>
      <c r="K186" s="248"/>
      <c r="L186" s="253"/>
      <c r="M186" s="254"/>
      <c r="N186" s="255"/>
      <c r="O186" s="255"/>
      <c r="P186" s="255"/>
      <c r="Q186" s="255"/>
      <c r="R186" s="255"/>
      <c r="S186" s="255"/>
      <c r="T186" s="256"/>
      <c r="U186" s="14"/>
      <c r="V186" s="14"/>
      <c r="W186" s="14"/>
      <c r="X186" s="14"/>
      <c r="Y186" s="14"/>
      <c r="Z186" s="14"/>
      <c r="AA186" s="14"/>
      <c r="AB186" s="14"/>
      <c r="AC186" s="14"/>
      <c r="AD186" s="14"/>
      <c r="AE186" s="14"/>
      <c r="AT186" s="257" t="s">
        <v>252</v>
      </c>
      <c r="AU186" s="257" t="s">
        <v>93</v>
      </c>
      <c r="AV186" s="14" t="s">
        <v>93</v>
      </c>
      <c r="AW186" s="14" t="s">
        <v>46</v>
      </c>
      <c r="AX186" s="14" t="s">
        <v>85</v>
      </c>
      <c r="AY186" s="257" t="s">
        <v>241</v>
      </c>
    </row>
    <row r="187" s="14" customFormat="1">
      <c r="A187" s="14"/>
      <c r="B187" s="247"/>
      <c r="C187" s="248"/>
      <c r="D187" s="238" t="s">
        <v>252</v>
      </c>
      <c r="E187" s="249" t="s">
        <v>39</v>
      </c>
      <c r="F187" s="250" t="s">
        <v>318</v>
      </c>
      <c r="G187" s="248"/>
      <c r="H187" s="251">
        <v>3.6400000000000001</v>
      </c>
      <c r="I187" s="252"/>
      <c r="J187" s="248"/>
      <c r="K187" s="248"/>
      <c r="L187" s="253"/>
      <c r="M187" s="254"/>
      <c r="N187" s="255"/>
      <c r="O187" s="255"/>
      <c r="P187" s="255"/>
      <c r="Q187" s="255"/>
      <c r="R187" s="255"/>
      <c r="S187" s="255"/>
      <c r="T187" s="256"/>
      <c r="U187" s="14"/>
      <c r="V187" s="14"/>
      <c r="W187" s="14"/>
      <c r="X187" s="14"/>
      <c r="Y187" s="14"/>
      <c r="Z187" s="14"/>
      <c r="AA187" s="14"/>
      <c r="AB187" s="14"/>
      <c r="AC187" s="14"/>
      <c r="AD187" s="14"/>
      <c r="AE187" s="14"/>
      <c r="AT187" s="257" t="s">
        <v>252</v>
      </c>
      <c r="AU187" s="257" t="s">
        <v>93</v>
      </c>
      <c r="AV187" s="14" t="s">
        <v>93</v>
      </c>
      <c r="AW187" s="14" t="s">
        <v>46</v>
      </c>
      <c r="AX187" s="14" t="s">
        <v>85</v>
      </c>
      <c r="AY187" s="257" t="s">
        <v>241</v>
      </c>
    </row>
    <row r="188" s="14" customFormat="1">
      <c r="A188" s="14"/>
      <c r="B188" s="247"/>
      <c r="C188" s="248"/>
      <c r="D188" s="238" t="s">
        <v>252</v>
      </c>
      <c r="E188" s="249" t="s">
        <v>39</v>
      </c>
      <c r="F188" s="250" t="s">
        <v>319</v>
      </c>
      <c r="G188" s="248"/>
      <c r="H188" s="251">
        <v>0.14499999999999999</v>
      </c>
      <c r="I188" s="252"/>
      <c r="J188" s="248"/>
      <c r="K188" s="248"/>
      <c r="L188" s="253"/>
      <c r="M188" s="254"/>
      <c r="N188" s="255"/>
      <c r="O188" s="255"/>
      <c r="P188" s="255"/>
      <c r="Q188" s="255"/>
      <c r="R188" s="255"/>
      <c r="S188" s="255"/>
      <c r="T188" s="256"/>
      <c r="U188" s="14"/>
      <c r="V188" s="14"/>
      <c r="W188" s="14"/>
      <c r="X188" s="14"/>
      <c r="Y188" s="14"/>
      <c r="Z188" s="14"/>
      <c r="AA188" s="14"/>
      <c r="AB188" s="14"/>
      <c r="AC188" s="14"/>
      <c r="AD188" s="14"/>
      <c r="AE188" s="14"/>
      <c r="AT188" s="257" t="s">
        <v>252</v>
      </c>
      <c r="AU188" s="257" t="s">
        <v>93</v>
      </c>
      <c r="AV188" s="14" t="s">
        <v>93</v>
      </c>
      <c r="AW188" s="14" t="s">
        <v>46</v>
      </c>
      <c r="AX188" s="14" t="s">
        <v>85</v>
      </c>
      <c r="AY188" s="257" t="s">
        <v>241</v>
      </c>
    </row>
    <row r="189" s="14" customFormat="1">
      <c r="A189" s="14"/>
      <c r="B189" s="247"/>
      <c r="C189" s="248"/>
      <c r="D189" s="238" t="s">
        <v>252</v>
      </c>
      <c r="E189" s="249" t="s">
        <v>39</v>
      </c>
      <c r="F189" s="250" t="s">
        <v>320</v>
      </c>
      <c r="G189" s="248"/>
      <c r="H189" s="251">
        <v>0.16200000000000001</v>
      </c>
      <c r="I189" s="252"/>
      <c r="J189" s="248"/>
      <c r="K189" s="248"/>
      <c r="L189" s="253"/>
      <c r="M189" s="254"/>
      <c r="N189" s="255"/>
      <c r="O189" s="255"/>
      <c r="P189" s="255"/>
      <c r="Q189" s="255"/>
      <c r="R189" s="255"/>
      <c r="S189" s="255"/>
      <c r="T189" s="256"/>
      <c r="U189" s="14"/>
      <c r="V189" s="14"/>
      <c r="W189" s="14"/>
      <c r="X189" s="14"/>
      <c r="Y189" s="14"/>
      <c r="Z189" s="14"/>
      <c r="AA189" s="14"/>
      <c r="AB189" s="14"/>
      <c r="AC189" s="14"/>
      <c r="AD189" s="14"/>
      <c r="AE189" s="14"/>
      <c r="AT189" s="257" t="s">
        <v>252</v>
      </c>
      <c r="AU189" s="257" t="s">
        <v>93</v>
      </c>
      <c r="AV189" s="14" t="s">
        <v>93</v>
      </c>
      <c r="AW189" s="14" t="s">
        <v>46</v>
      </c>
      <c r="AX189" s="14" t="s">
        <v>85</v>
      </c>
      <c r="AY189" s="257" t="s">
        <v>241</v>
      </c>
    </row>
    <row r="190" s="15" customFormat="1">
      <c r="A190" s="15"/>
      <c r="B190" s="258"/>
      <c r="C190" s="259"/>
      <c r="D190" s="238" t="s">
        <v>252</v>
      </c>
      <c r="E190" s="260" t="s">
        <v>39</v>
      </c>
      <c r="F190" s="261" t="s">
        <v>274</v>
      </c>
      <c r="G190" s="259"/>
      <c r="H190" s="262">
        <v>11.363</v>
      </c>
      <c r="I190" s="263"/>
      <c r="J190" s="259"/>
      <c r="K190" s="259"/>
      <c r="L190" s="264"/>
      <c r="M190" s="265"/>
      <c r="N190" s="266"/>
      <c r="O190" s="266"/>
      <c r="P190" s="266"/>
      <c r="Q190" s="266"/>
      <c r="R190" s="266"/>
      <c r="S190" s="266"/>
      <c r="T190" s="267"/>
      <c r="U190" s="15"/>
      <c r="V190" s="15"/>
      <c r="W190" s="15"/>
      <c r="X190" s="15"/>
      <c r="Y190" s="15"/>
      <c r="Z190" s="15"/>
      <c r="AA190" s="15"/>
      <c r="AB190" s="15"/>
      <c r="AC190" s="15"/>
      <c r="AD190" s="15"/>
      <c r="AE190" s="15"/>
      <c r="AT190" s="268" t="s">
        <v>252</v>
      </c>
      <c r="AU190" s="268" t="s">
        <v>93</v>
      </c>
      <c r="AV190" s="15" t="s">
        <v>248</v>
      </c>
      <c r="AW190" s="15" t="s">
        <v>46</v>
      </c>
      <c r="AX190" s="15" t="s">
        <v>23</v>
      </c>
      <c r="AY190" s="268" t="s">
        <v>241</v>
      </c>
    </row>
    <row r="191" s="2" customFormat="1" ht="24.15" customHeight="1">
      <c r="A191" s="42"/>
      <c r="B191" s="43"/>
      <c r="C191" s="218" t="s">
        <v>321</v>
      </c>
      <c r="D191" s="218" t="s">
        <v>243</v>
      </c>
      <c r="E191" s="219" t="s">
        <v>322</v>
      </c>
      <c r="F191" s="220" t="s">
        <v>323</v>
      </c>
      <c r="G191" s="221" t="s">
        <v>246</v>
      </c>
      <c r="H191" s="222">
        <v>43.491</v>
      </c>
      <c r="I191" s="223"/>
      <c r="J191" s="224">
        <f>ROUND(I191*H191,2)</f>
        <v>0</v>
      </c>
      <c r="K191" s="220" t="s">
        <v>247</v>
      </c>
      <c r="L191" s="48"/>
      <c r="M191" s="225" t="s">
        <v>39</v>
      </c>
      <c r="N191" s="226" t="s">
        <v>56</v>
      </c>
      <c r="O191" s="88"/>
      <c r="P191" s="227">
        <f>O191*H191</f>
        <v>0</v>
      </c>
      <c r="Q191" s="227">
        <v>0</v>
      </c>
      <c r="R191" s="227">
        <f>Q191*H191</f>
        <v>0</v>
      </c>
      <c r="S191" s="227">
        <v>0</v>
      </c>
      <c r="T191" s="228">
        <f>S191*H191</f>
        <v>0</v>
      </c>
      <c r="U191" s="42"/>
      <c r="V191" s="42"/>
      <c r="W191" s="42"/>
      <c r="X191" s="42"/>
      <c r="Y191" s="42"/>
      <c r="Z191" s="42"/>
      <c r="AA191" s="42"/>
      <c r="AB191" s="42"/>
      <c r="AC191" s="42"/>
      <c r="AD191" s="42"/>
      <c r="AE191" s="42"/>
      <c r="AR191" s="229" t="s">
        <v>248</v>
      </c>
      <c r="AT191" s="229" t="s">
        <v>243</v>
      </c>
      <c r="AU191" s="229" t="s">
        <v>93</v>
      </c>
      <c r="AY191" s="20" t="s">
        <v>241</v>
      </c>
      <c r="BE191" s="230">
        <f>IF(N191="základní",J191,0)</f>
        <v>0</v>
      </c>
      <c r="BF191" s="230">
        <f>IF(N191="snížená",J191,0)</f>
        <v>0</v>
      </c>
      <c r="BG191" s="230">
        <f>IF(N191="zákl. přenesená",J191,0)</f>
        <v>0</v>
      </c>
      <c r="BH191" s="230">
        <f>IF(N191="sníž. přenesená",J191,0)</f>
        <v>0</v>
      </c>
      <c r="BI191" s="230">
        <f>IF(N191="nulová",J191,0)</f>
        <v>0</v>
      </c>
      <c r="BJ191" s="20" t="s">
        <v>23</v>
      </c>
      <c r="BK191" s="230">
        <f>ROUND(I191*H191,2)</f>
        <v>0</v>
      </c>
      <c r="BL191" s="20" t="s">
        <v>248</v>
      </c>
      <c r="BM191" s="229" t="s">
        <v>324</v>
      </c>
    </row>
    <row r="192" s="2" customFormat="1">
      <c r="A192" s="42"/>
      <c r="B192" s="43"/>
      <c r="C192" s="44"/>
      <c r="D192" s="231" t="s">
        <v>250</v>
      </c>
      <c r="E192" s="44"/>
      <c r="F192" s="232" t="s">
        <v>325</v>
      </c>
      <c r="G192" s="44"/>
      <c r="H192" s="44"/>
      <c r="I192" s="233"/>
      <c r="J192" s="44"/>
      <c r="K192" s="44"/>
      <c r="L192" s="48"/>
      <c r="M192" s="234"/>
      <c r="N192" s="235"/>
      <c r="O192" s="88"/>
      <c r="P192" s="88"/>
      <c r="Q192" s="88"/>
      <c r="R192" s="88"/>
      <c r="S192" s="88"/>
      <c r="T192" s="89"/>
      <c r="U192" s="42"/>
      <c r="V192" s="42"/>
      <c r="W192" s="42"/>
      <c r="X192" s="42"/>
      <c r="Y192" s="42"/>
      <c r="Z192" s="42"/>
      <c r="AA192" s="42"/>
      <c r="AB192" s="42"/>
      <c r="AC192" s="42"/>
      <c r="AD192" s="42"/>
      <c r="AE192" s="42"/>
      <c r="AT192" s="20" t="s">
        <v>250</v>
      </c>
      <c r="AU192" s="20" t="s">
        <v>93</v>
      </c>
    </row>
    <row r="193" s="13" customFormat="1">
      <c r="A193" s="13"/>
      <c r="B193" s="236"/>
      <c r="C193" s="237"/>
      <c r="D193" s="238" t="s">
        <v>252</v>
      </c>
      <c r="E193" s="239" t="s">
        <v>39</v>
      </c>
      <c r="F193" s="240" t="s">
        <v>315</v>
      </c>
      <c r="G193" s="237"/>
      <c r="H193" s="239" t="s">
        <v>39</v>
      </c>
      <c r="I193" s="241"/>
      <c r="J193" s="237"/>
      <c r="K193" s="237"/>
      <c r="L193" s="242"/>
      <c r="M193" s="243"/>
      <c r="N193" s="244"/>
      <c r="O193" s="244"/>
      <c r="P193" s="244"/>
      <c r="Q193" s="244"/>
      <c r="R193" s="244"/>
      <c r="S193" s="244"/>
      <c r="T193" s="245"/>
      <c r="U193" s="13"/>
      <c r="V193" s="13"/>
      <c r="W193" s="13"/>
      <c r="X193" s="13"/>
      <c r="Y193" s="13"/>
      <c r="Z193" s="13"/>
      <c r="AA193" s="13"/>
      <c r="AB193" s="13"/>
      <c r="AC193" s="13"/>
      <c r="AD193" s="13"/>
      <c r="AE193" s="13"/>
      <c r="AT193" s="246" t="s">
        <v>252</v>
      </c>
      <c r="AU193" s="246" t="s">
        <v>93</v>
      </c>
      <c r="AV193" s="13" t="s">
        <v>23</v>
      </c>
      <c r="AW193" s="13" t="s">
        <v>46</v>
      </c>
      <c r="AX193" s="13" t="s">
        <v>85</v>
      </c>
      <c r="AY193" s="246" t="s">
        <v>241</v>
      </c>
    </row>
    <row r="194" s="13" customFormat="1">
      <c r="A194" s="13"/>
      <c r="B194" s="236"/>
      <c r="C194" s="237"/>
      <c r="D194" s="238" t="s">
        <v>252</v>
      </c>
      <c r="E194" s="239" t="s">
        <v>39</v>
      </c>
      <c r="F194" s="240" t="s">
        <v>266</v>
      </c>
      <c r="G194" s="237"/>
      <c r="H194" s="239" t="s">
        <v>39</v>
      </c>
      <c r="I194" s="241"/>
      <c r="J194" s="237"/>
      <c r="K194" s="237"/>
      <c r="L194" s="242"/>
      <c r="M194" s="243"/>
      <c r="N194" s="244"/>
      <c r="O194" s="244"/>
      <c r="P194" s="244"/>
      <c r="Q194" s="244"/>
      <c r="R194" s="244"/>
      <c r="S194" s="244"/>
      <c r="T194" s="245"/>
      <c r="U194" s="13"/>
      <c r="V194" s="13"/>
      <c r="W194" s="13"/>
      <c r="X194" s="13"/>
      <c r="Y194" s="13"/>
      <c r="Z194" s="13"/>
      <c r="AA194" s="13"/>
      <c r="AB194" s="13"/>
      <c r="AC194" s="13"/>
      <c r="AD194" s="13"/>
      <c r="AE194" s="13"/>
      <c r="AT194" s="246" t="s">
        <v>252</v>
      </c>
      <c r="AU194" s="246" t="s">
        <v>93</v>
      </c>
      <c r="AV194" s="13" t="s">
        <v>23</v>
      </c>
      <c r="AW194" s="13" t="s">
        <v>46</v>
      </c>
      <c r="AX194" s="13" t="s">
        <v>85</v>
      </c>
      <c r="AY194" s="246" t="s">
        <v>241</v>
      </c>
    </row>
    <row r="195" s="14" customFormat="1">
      <c r="A195" s="14"/>
      <c r="B195" s="247"/>
      <c r="C195" s="248"/>
      <c r="D195" s="238" t="s">
        <v>252</v>
      </c>
      <c r="E195" s="249" t="s">
        <v>39</v>
      </c>
      <c r="F195" s="250" t="s">
        <v>326</v>
      </c>
      <c r="G195" s="248"/>
      <c r="H195" s="251">
        <v>0.53200000000000003</v>
      </c>
      <c r="I195" s="252"/>
      <c r="J195" s="248"/>
      <c r="K195" s="248"/>
      <c r="L195" s="253"/>
      <c r="M195" s="254"/>
      <c r="N195" s="255"/>
      <c r="O195" s="255"/>
      <c r="P195" s="255"/>
      <c r="Q195" s="255"/>
      <c r="R195" s="255"/>
      <c r="S195" s="255"/>
      <c r="T195" s="256"/>
      <c r="U195" s="14"/>
      <c r="V195" s="14"/>
      <c r="W195" s="14"/>
      <c r="X195" s="14"/>
      <c r="Y195" s="14"/>
      <c r="Z195" s="14"/>
      <c r="AA195" s="14"/>
      <c r="AB195" s="14"/>
      <c r="AC195" s="14"/>
      <c r="AD195" s="14"/>
      <c r="AE195" s="14"/>
      <c r="AT195" s="257" t="s">
        <v>252</v>
      </c>
      <c r="AU195" s="257" t="s">
        <v>93</v>
      </c>
      <c r="AV195" s="14" t="s">
        <v>93</v>
      </c>
      <c r="AW195" s="14" t="s">
        <v>46</v>
      </c>
      <c r="AX195" s="14" t="s">
        <v>85</v>
      </c>
      <c r="AY195" s="257" t="s">
        <v>241</v>
      </c>
    </row>
    <row r="196" s="14" customFormat="1">
      <c r="A196" s="14"/>
      <c r="B196" s="247"/>
      <c r="C196" s="248"/>
      <c r="D196" s="238" t="s">
        <v>252</v>
      </c>
      <c r="E196" s="249" t="s">
        <v>39</v>
      </c>
      <c r="F196" s="250" t="s">
        <v>327</v>
      </c>
      <c r="G196" s="248"/>
      <c r="H196" s="251">
        <v>3.4159999999999999</v>
      </c>
      <c r="I196" s="252"/>
      <c r="J196" s="248"/>
      <c r="K196" s="248"/>
      <c r="L196" s="253"/>
      <c r="M196" s="254"/>
      <c r="N196" s="255"/>
      <c r="O196" s="255"/>
      <c r="P196" s="255"/>
      <c r="Q196" s="255"/>
      <c r="R196" s="255"/>
      <c r="S196" s="255"/>
      <c r="T196" s="256"/>
      <c r="U196" s="14"/>
      <c r="V196" s="14"/>
      <c r="W196" s="14"/>
      <c r="X196" s="14"/>
      <c r="Y196" s="14"/>
      <c r="Z196" s="14"/>
      <c r="AA196" s="14"/>
      <c r="AB196" s="14"/>
      <c r="AC196" s="14"/>
      <c r="AD196" s="14"/>
      <c r="AE196" s="14"/>
      <c r="AT196" s="257" t="s">
        <v>252</v>
      </c>
      <c r="AU196" s="257" t="s">
        <v>93</v>
      </c>
      <c r="AV196" s="14" t="s">
        <v>93</v>
      </c>
      <c r="AW196" s="14" t="s">
        <v>46</v>
      </c>
      <c r="AX196" s="14" t="s">
        <v>85</v>
      </c>
      <c r="AY196" s="257" t="s">
        <v>241</v>
      </c>
    </row>
    <row r="197" s="14" customFormat="1">
      <c r="A197" s="14"/>
      <c r="B197" s="247"/>
      <c r="C197" s="248"/>
      <c r="D197" s="238" t="s">
        <v>252</v>
      </c>
      <c r="E197" s="249" t="s">
        <v>39</v>
      </c>
      <c r="F197" s="250" t="s">
        <v>328</v>
      </c>
      <c r="G197" s="248"/>
      <c r="H197" s="251">
        <v>2.3940000000000001</v>
      </c>
      <c r="I197" s="252"/>
      <c r="J197" s="248"/>
      <c r="K197" s="248"/>
      <c r="L197" s="253"/>
      <c r="M197" s="254"/>
      <c r="N197" s="255"/>
      <c r="O197" s="255"/>
      <c r="P197" s="255"/>
      <c r="Q197" s="255"/>
      <c r="R197" s="255"/>
      <c r="S197" s="255"/>
      <c r="T197" s="256"/>
      <c r="U197" s="14"/>
      <c r="V197" s="14"/>
      <c r="W197" s="14"/>
      <c r="X197" s="14"/>
      <c r="Y197" s="14"/>
      <c r="Z197" s="14"/>
      <c r="AA197" s="14"/>
      <c r="AB197" s="14"/>
      <c r="AC197" s="14"/>
      <c r="AD197" s="14"/>
      <c r="AE197" s="14"/>
      <c r="AT197" s="257" t="s">
        <v>252</v>
      </c>
      <c r="AU197" s="257" t="s">
        <v>93</v>
      </c>
      <c r="AV197" s="14" t="s">
        <v>93</v>
      </c>
      <c r="AW197" s="14" t="s">
        <v>46</v>
      </c>
      <c r="AX197" s="14" t="s">
        <v>85</v>
      </c>
      <c r="AY197" s="257" t="s">
        <v>241</v>
      </c>
    </row>
    <row r="198" s="14" customFormat="1">
      <c r="A198" s="14"/>
      <c r="B198" s="247"/>
      <c r="C198" s="248"/>
      <c r="D198" s="238" t="s">
        <v>252</v>
      </c>
      <c r="E198" s="249" t="s">
        <v>39</v>
      </c>
      <c r="F198" s="250" t="s">
        <v>329</v>
      </c>
      <c r="G198" s="248"/>
      <c r="H198" s="251">
        <v>0.71999999999999997</v>
      </c>
      <c r="I198" s="252"/>
      <c r="J198" s="248"/>
      <c r="K198" s="248"/>
      <c r="L198" s="253"/>
      <c r="M198" s="254"/>
      <c r="N198" s="255"/>
      <c r="O198" s="255"/>
      <c r="P198" s="255"/>
      <c r="Q198" s="255"/>
      <c r="R198" s="255"/>
      <c r="S198" s="255"/>
      <c r="T198" s="256"/>
      <c r="U198" s="14"/>
      <c r="V198" s="14"/>
      <c r="W198" s="14"/>
      <c r="X198" s="14"/>
      <c r="Y198" s="14"/>
      <c r="Z198" s="14"/>
      <c r="AA198" s="14"/>
      <c r="AB198" s="14"/>
      <c r="AC198" s="14"/>
      <c r="AD198" s="14"/>
      <c r="AE198" s="14"/>
      <c r="AT198" s="257" t="s">
        <v>252</v>
      </c>
      <c r="AU198" s="257" t="s">
        <v>93</v>
      </c>
      <c r="AV198" s="14" t="s">
        <v>93</v>
      </c>
      <c r="AW198" s="14" t="s">
        <v>46</v>
      </c>
      <c r="AX198" s="14" t="s">
        <v>85</v>
      </c>
      <c r="AY198" s="257" t="s">
        <v>241</v>
      </c>
    </row>
    <row r="199" s="14" customFormat="1">
      <c r="A199" s="14"/>
      <c r="B199" s="247"/>
      <c r="C199" s="248"/>
      <c r="D199" s="238" t="s">
        <v>252</v>
      </c>
      <c r="E199" s="249" t="s">
        <v>39</v>
      </c>
      <c r="F199" s="250" t="s">
        <v>330</v>
      </c>
      <c r="G199" s="248"/>
      <c r="H199" s="251">
        <v>3.2189999999999999</v>
      </c>
      <c r="I199" s="252"/>
      <c r="J199" s="248"/>
      <c r="K199" s="248"/>
      <c r="L199" s="253"/>
      <c r="M199" s="254"/>
      <c r="N199" s="255"/>
      <c r="O199" s="255"/>
      <c r="P199" s="255"/>
      <c r="Q199" s="255"/>
      <c r="R199" s="255"/>
      <c r="S199" s="255"/>
      <c r="T199" s="256"/>
      <c r="U199" s="14"/>
      <c r="V199" s="14"/>
      <c r="W199" s="14"/>
      <c r="X199" s="14"/>
      <c r="Y199" s="14"/>
      <c r="Z199" s="14"/>
      <c r="AA199" s="14"/>
      <c r="AB199" s="14"/>
      <c r="AC199" s="14"/>
      <c r="AD199" s="14"/>
      <c r="AE199" s="14"/>
      <c r="AT199" s="257" t="s">
        <v>252</v>
      </c>
      <c r="AU199" s="257" t="s">
        <v>93</v>
      </c>
      <c r="AV199" s="14" t="s">
        <v>93</v>
      </c>
      <c r="AW199" s="14" t="s">
        <v>46</v>
      </c>
      <c r="AX199" s="14" t="s">
        <v>85</v>
      </c>
      <c r="AY199" s="257" t="s">
        <v>241</v>
      </c>
    </row>
    <row r="200" s="14" customFormat="1">
      <c r="A200" s="14"/>
      <c r="B200" s="247"/>
      <c r="C200" s="248"/>
      <c r="D200" s="238" t="s">
        <v>252</v>
      </c>
      <c r="E200" s="249" t="s">
        <v>39</v>
      </c>
      <c r="F200" s="250" t="s">
        <v>331</v>
      </c>
      <c r="G200" s="248"/>
      <c r="H200" s="251">
        <v>0.34100000000000003</v>
      </c>
      <c r="I200" s="252"/>
      <c r="J200" s="248"/>
      <c r="K200" s="248"/>
      <c r="L200" s="253"/>
      <c r="M200" s="254"/>
      <c r="N200" s="255"/>
      <c r="O200" s="255"/>
      <c r="P200" s="255"/>
      <c r="Q200" s="255"/>
      <c r="R200" s="255"/>
      <c r="S200" s="255"/>
      <c r="T200" s="256"/>
      <c r="U200" s="14"/>
      <c r="V200" s="14"/>
      <c r="W200" s="14"/>
      <c r="X200" s="14"/>
      <c r="Y200" s="14"/>
      <c r="Z200" s="14"/>
      <c r="AA200" s="14"/>
      <c r="AB200" s="14"/>
      <c r="AC200" s="14"/>
      <c r="AD200" s="14"/>
      <c r="AE200" s="14"/>
      <c r="AT200" s="257" t="s">
        <v>252</v>
      </c>
      <c r="AU200" s="257" t="s">
        <v>93</v>
      </c>
      <c r="AV200" s="14" t="s">
        <v>93</v>
      </c>
      <c r="AW200" s="14" t="s">
        <v>46</v>
      </c>
      <c r="AX200" s="14" t="s">
        <v>85</v>
      </c>
      <c r="AY200" s="257" t="s">
        <v>241</v>
      </c>
    </row>
    <row r="201" s="14" customFormat="1">
      <c r="A201" s="14"/>
      <c r="B201" s="247"/>
      <c r="C201" s="248"/>
      <c r="D201" s="238" t="s">
        <v>252</v>
      </c>
      <c r="E201" s="249" t="s">
        <v>39</v>
      </c>
      <c r="F201" s="250" t="s">
        <v>332</v>
      </c>
      <c r="G201" s="248"/>
      <c r="H201" s="251">
        <v>0.89000000000000001</v>
      </c>
      <c r="I201" s="252"/>
      <c r="J201" s="248"/>
      <c r="K201" s="248"/>
      <c r="L201" s="253"/>
      <c r="M201" s="254"/>
      <c r="N201" s="255"/>
      <c r="O201" s="255"/>
      <c r="P201" s="255"/>
      <c r="Q201" s="255"/>
      <c r="R201" s="255"/>
      <c r="S201" s="255"/>
      <c r="T201" s="256"/>
      <c r="U201" s="14"/>
      <c r="V201" s="14"/>
      <c r="W201" s="14"/>
      <c r="X201" s="14"/>
      <c r="Y201" s="14"/>
      <c r="Z201" s="14"/>
      <c r="AA201" s="14"/>
      <c r="AB201" s="14"/>
      <c r="AC201" s="14"/>
      <c r="AD201" s="14"/>
      <c r="AE201" s="14"/>
      <c r="AT201" s="257" t="s">
        <v>252</v>
      </c>
      <c r="AU201" s="257" t="s">
        <v>93</v>
      </c>
      <c r="AV201" s="14" t="s">
        <v>93</v>
      </c>
      <c r="AW201" s="14" t="s">
        <v>46</v>
      </c>
      <c r="AX201" s="14" t="s">
        <v>85</v>
      </c>
      <c r="AY201" s="257" t="s">
        <v>241</v>
      </c>
    </row>
    <row r="202" s="14" customFormat="1">
      <c r="A202" s="14"/>
      <c r="B202" s="247"/>
      <c r="C202" s="248"/>
      <c r="D202" s="238" t="s">
        <v>252</v>
      </c>
      <c r="E202" s="249" t="s">
        <v>39</v>
      </c>
      <c r="F202" s="250" t="s">
        <v>333</v>
      </c>
      <c r="G202" s="248"/>
      <c r="H202" s="251">
        <v>0.97499999999999998</v>
      </c>
      <c r="I202" s="252"/>
      <c r="J202" s="248"/>
      <c r="K202" s="248"/>
      <c r="L202" s="253"/>
      <c r="M202" s="254"/>
      <c r="N202" s="255"/>
      <c r="O202" s="255"/>
      <c r="P202" s="255"/>
      <c r="Q202" s="255"/>
      <c r="R202" s="255"/>
      <c r="S202" s="255"/>
      <c r="T202" s="256"/>
      <c r="U202" s="14"/>
      <c r="V202" s="14"/>
      <c r="W202" s="14"/>
      <c r="X202" s="14"/>
      <c r="Y202" s="14"/>
      <c r="Z202" s="14"/>
      <c r="AA202" s="14"/>
      <c r="AB202" s="14"/>
      <c r="AC202" s="14"/>
      <c r="AD202" s="14"/>
      <c r="AE202" s="14"/>
      <c r="AT202" s="257" t="s">
        <v>252</v>
      </c>
      <c r="AU202" s="257" t="s">
        <v>93</v>
      </c>
      <c r="AV202" s="14" t="s">
        <v>93</v>
      </c>
      <c r="AW202" s="14" t="s">
        <v>46</v>
      </c>
      <c r="AX202" s="14" t="s">
        <v>85</v>
      </c>
      <c r="AY202" s="257" t="s">
        <v>241</v>
      </c>
    </row>
    <row r="203" s="14" customFormat="1">
      <c r="A203" s="14"/>
      <c r="B203" s="247"/>
      <c r="C203" s="248"/>
      <c r="D203" s="238" t="s">
        <v>252</v>
      </c>
      <c r="E203" s="249" t="s">
        <v>39</v>
      </c>
      <c r="F203" s="250" t="s">
        <v>334</v>
      </c>
      <c r="G203" s="248"/>
      <c r="H203" s="251">
        <v>1.2809999999999999</v>
      </c>
      <c r="I203" s="252"/>
      <c r="J203" s="248"/>
      <c r="K203" s="248"/>
      <c r="L203" s="253"/>
      <c r="M203" s="254"/>
      <c r="N203" s="255"/>
      <c r="O203" s="255"/>
      <c r="P203" s="255"/>
      <c r="Q203" s="255"/>
      <c r="R203" s="255"/>
      <c r="S203" s="255"/>
      <c r="T203" s="256"/>
      <c r="U203" s="14"/>
      <c r="V203" s="14"/>
      <c r="W203" s="14"/>
      <c r="X203" s="14"/>
      <c r="Y203" s="14"/>
      <c r="Z203" s="14"/>
      <c r="AA203" s="14"/>
      <c r="AB203" s="14"/>
      <c r="AC203" s="14"/>
      <c r="AD203" s="14"/>
      <c r="AE203" s="14"/>
      <c r="AT203" s="257" t="s">
        <v>252</v>
      </c>
      <c r="AU203" s="257" t="s">
        <v>93</v>
      </c>
      <c r="AV203" s="14" t="s">
        <v>93</v>
      </c>
      <c r="AW203" s="14" t="s">
        <v>46</v>
      </c>
      <c r="AX203" s="14" t="s">
        <v>85</v>
      </c>
      <c r="AY203" s="257" t="s">
        <v>241</v>
      </c>
    </row>
    <row r="204" s="14" customFormat="1">
      <c r="A204" s="14"/>
      <c r="B204" s="247"/>
      <c r="C204" s="248"/>
      <c r="D204" s="238" t="s">
        <v>252</v>
      </c>
      <c r="E204" s="249" t="s">
        <v>39</v>
      </c>
      <c r="F204" s="250" t="s">
        <v>335</v>
      </c>
      <c r="G204" s="248"/>
      <c r="H204" s="251">
        <v>0.67300000000000004</v>
      </c>
      <c r="I204" s="252"/>
      <c r="J204" s="248"/>
      <c r="K204" s="248"/>
      <c r="L204" s="253"/>
      <c r="M204" s="254"/>
      <c r="N204" s="255"/>
      <c r="O204" s="255"/>
      <c r="P204" s="255"/>
      <c r="Q204" s="255"/>
      <c r="R204" s="255"/>
      <c r="S204" s="255"/>
      <c r="T204" s="256"/>
      <c r="U204" s="14"/>
      <c r="V204" s="14"/>
      <c r="W204" s="14"/>
      <c r="X204" s="14"/>
      <c r="Y204" s="14"/>
      <c r="Z204" s="14"/>
      <c r="AA204" s="14"/>
      <c r="AB204" s="14"/>
      <c r="AC204" s="14"/>
      <c r="AD204" s="14"/>
      <c r="AE204" s="14"/>
      <c r="AT204" s="257" t="s">
        <v>252</v>
      </c>
      <c r="AU204" s="257" t="s">
        <v>93</v>
      </c>
      <c r="AV204" s="14" t="s">
        <v>93</v>
      </c>
      <c r="AW204" s="14" t="s">
        <v>46</v>
      </c>
      <c r="AX204" s="14" t="s">
        <v>85</v>
      </c>
      <c r="AY204" s="257" t="s">
        <v>241</v>
      </c>
    </row>
    <row r="205" s="14" customFormat="1">
      <c r="A205" s="14"/>
      <c r="B205" s="247"/>
      <c r="C205" s="248"/>
      <c r="D205" s="238" t="s">
        <v>252</v>
      </c>
      <c r="E205" s="249" t="s">
        <v>39</v>
      </c>
      <c r="F205" s="250" t="s">
        <v>336</v>
      </c>
      <c r="G205" s="248"/>
      <c r="H205" s="251">
        <v>2.206</v>
      </c>
      <c r="I205" s="252"/>
      <c r="J205" s="248"/>
      <c r="K205" s="248"/>
      <c r="L205" s="253"/>
      <c r="M205" s="254"/>
      <c r="N205" s="255"/>
      <c r="O205" s="255"/>
      <c r="P205" s="255"/>
      <c r="Q205" s="255"/>
      <c r="R205" s="255"/>
      <c r="S205" s="255"/>
      <c r="T205" s="256"/>
      <c r="U205" s="14"/>
      <c r="V205" s="14"/>
      <c r="W205" s="14"/>
      <c r="X205" s="14"/>
      <c r="Y205" s="14"/>
      <c r="Z205" s="14"/>
      <c r="AA205" s="14"/>
      <c r="AB205" s="14"/>
      <c r="AC205" s="14"/>
      <c r="AD205" s="14"/>
      <c r="AE205" s="14"/>
      <c r="AT205" s="257" t="s">
        <v>252</v>
      </c>
      <c r="AU205" s="257" t="s">
        <v>93</v>
      </c>
      <c r="AV205" s="14" t="s">
        <v>93</v>
      </c>
      <c r="AW205" s="14" t="s">
        <v>46</v>
      </c>
      <c r="AX205" s="14" t="s">
        <v>85</v>
      </c>
      <c r="AY205" s="257" t="s">
        <v>241</v>
      </c>
    </row>
    <row r="206" s="14" customFormat="1">
      <c r="A206" s="14"/>
      <c r="B206" s="247"/>
      <c r="C206" s="248"/>
      <c r="D206" s="238" t="s">
        <v>252</v>
      </c>
      <c r="E206" s="249" t="s">
        <v>39</v>
      </c>
      <c r="F206" s="250" t="s">
        <v>337</v>
      </c>
      <c r="G206" s="248"/>
      <c r="H206" s="251">
        <v>0.28499999999999998</v>
      </c>
      <c r="I206" s="252"/>
      <c r="J206" s="248"/>
      <c r="K206" s="248"/>
      <c r="L206" s="253"/>
      <c r="M206" s="254"/>
      <c r="N206" s="255"/>
      <c r="O206" s="255"/>
      <c r="P206" s="255"/>
      <c r="Q206" s="255"/>
      <c r="R206" s="255"/>
      <c r="S206" s="255"/>
      <c r="T206" s="256"/>
      <c r="U206" s="14"/>
      <c r="V206" s="14"/>
      <c r="W206" s="14"/>
      <c r="X206" s="14"/>
      <c r="Y206" s="14"/>
      <c r="Z206" s="14"/>
      <c r="AA206" s="14"/>
      <c r="AB206" s="14"/>
      <c r="AC206" s="14"/>
      <c r="AD206" s="14"/>
      <c r="AE206" s="14"/>
      <c r="AT206" s="257" t="s">
        <v>252</v>
      </c>
      <c r="AU206" s="257" t="s">
        <v>93</v>
      </c>
      <c r="AV206" s="14" t="s">
        <v>93</v>
      </c>
      <c r="AW206" s="14" t="s">
        <v>46</v>
      </c>
      <c r="AX206" s="14" t="s">
        <v>85</v>
      </c>
      <c r="AY206" s="257" t="s">
        <v>241</v>
      </c>
    </row>
    <row r="207" s="14" customFormat="1">
      <c r="A207" s="14"/>
      <c r="B207" s="247"/>
      <c r="C207" s="248"/>
      <c r="D207" s="238" t="s">
        <v>252</v>
      </c>
      <c r="E207" s="249" t="s">
        <v>39</v>
      </c>
      <c r="F207" s="250" t="s">
        <v>338</v>
      </c>
      <c r="G207" s="248"/>
      <c r="H207" s="251">
        <v>0.84199999999999997</v>
      </c>
      <c r="I207" s="252"/>
      <c r="J207" s="248"/>
      <c r="K207" s="248"/>
      <c r="L207" s="253"/>
      <c r="M207" s="254"/>
      <c r="N207" s="255"/>
      <c r="O207" s="255"/>
      <c r="P207" s="255"/>
      <c r="Q207" s="255"/>
      <c r="R207" s="255"/>
      <c r="S207" s="255"/>
      <c r="T207" s="256"/>
      <c r="U207" s="14"/>
      <c r="V207" s="14"/>
      <c r="W207" s="14"/>
      <c r="X207" s="14"/>
      <c r="Y207" s="14"/>
      <c r="Z207" s="14"/>
      <c r="AA207" s="14"/>
      <c r="AB207" s="14"/>
      <c r="AC207" s="14"/>
      <c r="AD207" s="14"/>
      <c r="AE207" s="14"/>
      <c r="AT207" s="257" t="s">
        <v>252</v>
      </c>
      <c r="AU207" s="257" t="s">
        <v>93</v>
      </c>
      <c r="AV207" s="14" t="s">
        <v>93</v>
      </c>
      <c r="AW207" s="14" t="s">
        <v>46</v>
      </c>
      <c r="AX207" s="14" t="s">
        <v>85</v>
      </c>
      <c r="AY207" s="257" t="s">
        <v>241</v>
      </c>
    </row>
    <row r="208" s="14" customFormat="1">
      <c r="A208" s="14"/>
      <c r="B208" s="247"/>
      <c r="C208" s="248"/>
      <c r="D208" s="238" t="s">
        <v>252</v>
      </c>
      <c r="E208" s="249" t="s">
        <v>39</v>
      </c>
      <c r="F208" s="250" t="s">
        <v>339</v>
      </c>
      <c r="G208" s="248"/>
      <c r="H208" s="251">
        <v>1.1759999999999999</v>
      </c>
      <c r="I208" s="252"/>
      <c r="J208" s="248"/>
      <c r="K208" s="248"/>
      <c r="L208" s="253"/>
      <c r="M208" s="254"/>
      <c r="N208" s="255"/>
      <c r="O208" s="255"/>
      <c r="P208" s="255"/>
      <c r="Q208" s="255"/>
      <c r="R208" s="255"/>
      <c r="S208" s="255"/>
      <c r="T208" s="256"/>
      <c r="U208" s="14"/>
      <c r="V208" s="14"/>
      <c r="W208" s="14"/>
      <c r="X208" s="14"/>
      <c r="Y208" s="14"/>
      <c r="Z208" s="14"/>
      <c r="AA208" s="14"/>
      <c r="AB208" s="14"/>
      <c r="AC208" s="14"/>
      <c r="AD208" s="14"/>
      <c r="AE208" s="14"/>
      <c r="AT208" s="257" t="s">
        <v>252</v>
      </c>
      <c r="AU208" s="257" t="s">
        <v>93</v>
      </c>
      <c r="AV208" s="14" t="s">
        <v>93</v>
      </c>
      <c r="AW208" s="14" t="s">
        <v>46</v>
      </c>
      <c r="AX208" s="14" t="s">
        <v>85</v>
      </c>
      <c r="AY208" s="257" t="s">
        <v>241</v>
      </c>
    </row>
    <row r="209" s="14" customFormat="1">
      <c r="A209" s="14"/>
      <c r="B209" s="247"/>
      <c r="C209" s="248"/>
      <c r="D209" s="238" t="s">
        <v>252</v>
      </c>
      <c r="E209" s="249" t="s">
        <v>39</v>
      </c>
      <c r="F209" s="250" t="s">
        <v>340</v>
      </c>
      <c r="G209" s="248"/>
      <c r="H209" s="251">
        <v>0.50700000000000001</v>
      </c>
      <c r="I209" s="252"/>
      <c r="J209" s="248"/>
      <c r="K209" s="248"/>
      <c r="L209" s="253"/>
      <c r="M209" s="254"/>
      <c r="N209" s="255"/>
      <c r="O209" s="255"/>
      <c r="P209" s="255"/>
      <c r="Q209" s="255"/>
      <c r="R209" s="255"/>
      <c r="S209" s="255"/>
      <c r="T209" s="256"/>
      <c r="U209" s="14"/>
      <c r="V209" s="14"/>
      <c r="W209" s="14"/>
      <c r="X209" s="14"/>
      <c r="Y209" s="14"/>
      <c r="Z209" s="14"/>
      <c r="AA209" s="14"/>
      <c r="AB209" s="14"/>
      <c r="AC209" s="14"/>
      <c r="AD209" s="14"/>
      <c r="AE209" s="14"/>
      <c r="AT209" s="257" t="s">
        <v>252</v>
      </c>
      <c r="AU209" s="257" t="s">
        <v>93</v>
      </c>
      <c r="AV209" s="14" t="s">
        <v>93</v>
      </c>
      <c r="AW209" s="14" t="s">
        <v>46</v>
      </c>
      <c r="AX209" s="14" t="s">
        <v>85</v>
      </c>
      <c r="AY209" s="257" t="s">
        <v>241</v>
      </c>
    </row>
    <row r="210" s="14" customFormat="1">
      <c r="A210" s="14"/>
      <c r="B210" s="247"/>
      <c r="C210" s="248"/>
      <c r="D210" s="238" t="s">
        <v>252</v>
      </c>
      <c r="E210" s="249" t="s">
        <v>39</v>
      </c>
      <c r="F210" s="250" t="s">
        <v>341</v>
      </c>
      <c r="G210" s="248"/>
      <c r="H210" s="251">
        <v>4.726</v>
      </c>
      <c r="I210" s="252"/>
      <c r="J210" s="248"/>
      <c r="K210" s="248"/>
      <c r="L210" s="253"/>
      <c r="M210" s="254"/>
      <c r="N210" s="255"/>
      <c r="O210" s="255"/>
      <c r="P210" s="255"/>
      <c r="Q210" s="255"/>
      <c r="R210" s="255"/>
      <c r="S210" s="255"/>
      <c r="T210" s="256"/>
      <c r="U210" s="14"/>
      <c r="V210" s="14"/>
      <c r="W210" s="14"/>
      <c r="X210" s="14"/>
      <c r="Y210" s="14"/>
      <c r="Z210" s="14"/>
      <c r="AA210" s="14"/>
      <c r="AB210" s="14"/>
      <c r="AC210" s="14"/>
      <c r="AD210" s="14"/>
      <c r="AE210" s="14"/>
      <c r="AT210" s="257" t="s">
        <v>252</v>
      </c>
      <c r="AU210" s="257" t="s">
        <v>93</v>
      </c>
      <c r="AV210" s="14" t="s">
        <v>93</v>
      </c>
      <c r="AW210" s="14" t="s">
        <v>46</v>
      </c>
      <c r="AX210" s="14" t="s">
        <v>85</v>
      </c>
      <c r="AY210" s="257" t="s">
        <v>241</v>
      </c>
    </row>
    <row r="211" s="14" customFormat="1">
      <c r="A211" s="14"/>
      <c r="B211" s="247"/>
      <c r="C211" s="248"/>
      <c r="D211" s="238" t="s">
        <v>252</v>
      </c>
      <c r="E211" s="249" t="s">
        <v>39</v>
      </c>
      <c r="F211" s="250" t="s">
        <v>342</v>
      </c>
      <c r="G211" s="248"/>
      <c r="H211" s="251">
        <v>0.90000000000000002</v>
      </c>
      <c r="I211" s="252"/>
      <c r="J211" s="248"/>
      <c r="K211" s="248"/>
      <c r="L211" s="253"/>
      <c r="M211" s="254"/>
      <c r="N211" s="255"/>
      <c r="O211" s="255"/>
      <c r="P211" s="255"/>
      <c r="Q211" s="255"/>
      <c r="R211" s="255"/>
      <c r="S211" s="255"/>
      <c r="T211" s="256"/>
      <c r="U211" s="14"/>
      <c r="V211" s="14"/>
      <c r="W211" s="14"/>
      <c r="X211" s="14"/>
      <c r="Y211" s="14"/>
      <c r="Z211" s="14"/>
      <c r="AA211" s="14"/>
      <c r="AB211" s="14"/>
      <c r="AC211" s="14"/>
      <c r="AD211" s="14"/>
      <c r="AE211" s="14"/>
      <c r="AT211" s="257" t="s">
        <v>252</v>
      </c>
      <c r="AU211" s="257" t="s">
        <v>93</v>
      </c>
      <c r="AV211" s="14" t="s">
        <v>93</v>
      </c>
      <c r="AW211" s="14" t="s">
        <v>46</v>
      </c>
      <c r="AX211" s="14" t="s">
        <v>85</v>
      </c>
      <c r="AY211" s="257" t="s">
        <v>241</v>
      </c>
    </row>
    <row r="212" s="14" customFormat="1">
      <c r="A212" s="14"/>
      <c r="B212" s="247"/>
      <c r="C212" s="248"/>
      <c r="D212" s="238" t="s">
        <v>252</v>
      </c>
      <c r="E212" s="249" t="s">
        <v>39</v>
      </c>
      <c r="F212" s="250" t="s">
        <v>343</v>
      </c>
      <c r="G212" s="248"/>
      <c r="H212" s="251">
        <v>0.20000000000000001</v>
      </c>
      <c r="I212" s="252"/>
      <c r="J212" s="248"/>
      <c r="K212" s="248"/>
      <c r="L212" s="253"/>
      <c r="M212" s="254"/>
      <c r="N212" s="255"/>
      <c r="O212" s="255"/>
      <c r="P212" s="255"/>
      <c r="Q212" s="255"/>
      <c r="R212" s="255"/>
      <c r="S212" s="255"/>
      <c r="T212" s="256"/>
      <c r="U212" s="14"/>
      <c r="V212" s="14"/>
      <c r="W212" s="14"/>
      <c r="X212" s="14"/>
      <c r="Y212" s="14"/>
      <c r="Z212" s="14"/>
      <c r="AA212" s="14"/>
      <c r="AB212" s="14"/>
      <c r="AC212" s="14"/>
      <c r="AD212" s="14"/>
      <c r="AE212" s="14"/>
      <c r="AT212" s="257" t="s">
        <v>252</v>
      </c>
      <c r="AU212" s="257" t="s">
        <v>93</v>
      </c>
      <c r="AV212" s="14" t="s">
        <v>93</v>
      </c>
      <c r="AW212" s="14" t="s">
        <v>46</v>
      </c>
      <c r="AX212" s="14" t="s">
        <v>85</v>
      </c>
      <c r="AY212" s="257" t="s">
        <v>241</v>
      </c>
    </row>
    <row r="213" s="14" customFormat="1">
      <c r="A213" s="14"/>
      <c r="B213" s="247"/>
      <c r="C213" s="248"/>
      <c r="D213" s="238" t="s">
        <v>252</v>
      </c>
      <c r="E213" s="249" t="s">
        <v>39</v>
      </c>
      <c r="F213" s="250" t="s">
        <v>344</v>
      </c>
      <c r="G213" s="248"/>
      <c r="H213" s="251">
        <v>2.2530000000000001</v>
      </c>
      <c r="I213" s="252"/>
      <c r="J213" s="248"/>
      <c r="K213" s="248"/>
      <c r="L213" s="253"/>
      <c r="M213" s="254"/>
      <c r="N213" s="255"/>
      <c r="O213" s="255"/>
      <c r="P213" s="255"/>
      <c r="Q213" s="255"/>
      <c r="R213" s="255"/>
      <c r="S213" s="255"/>
      <c r="T213" s="256"/>
      <c r="U213" s="14"/>
      <c r="V213" s="14"/>
      <c r="W213" s="14"/>
      <c r="X213" s="14"/>
      <c r="Y213" s="14"/>
      <c r="Z213" s="14"/>
      <c r="AA213" s="14"/>
      <c r="AB213" s="14"/>
      <c r="AC213" s="14"/>
      <c r="AD213" s="14"/>
      <c r="AE213" s="14"/>
      <c r="AT213" s="257" t="s">
        <v>252</v>
      </c>
      <c r="AU213" s="257" t="s">
        <v>93</v>
      </c>
      <c r="AV213" s="14" t="s">
        <v>93</v>
      </c>
      <c r="AW213" s="14" t="s">
        <v>46</v>
      </c>
      <c r="AX213" s="14" t="s">
        <v>85</v>
      </c>
      <c r="AY213" s="257" t="s">
        <v>241</v>
      </c>
    </row>
    <row r="214" s="14" customFormat="1">
      <c r="A214" s="14"/>
      <c r="B214" s="247"/>
      <c r="C214" s="248"/>
      <c r="D214" s="238" t="s">
        <v>252</v>
      </c>
      <c r="E214" s="249" t="s">
        <v>39</v>
      </c>
      <c r="F214" s="250" t="s">
        <v>345</v>
      </c>
      <c r="G214" s="248"/>
      <c r="H214" s="251">
        <v>0.505</v>
      </c>
      <c r="I214" s="252"/>
      <c r="J214" s="248"/>
      <c r="K214" s="248"/>
      <c r="L214" s="253"/>
      <c r="M214" s="254"/>
      <c r="N214" s="255"/>
      <c r="O214" s="255"/>
      <c r="P214" s="255"/>
      <c r="Q214" s="255"/>
      <c r="R214" s="255"/>
      <c r="S214" s="255"/>
      <c r="T214" s="256"/>
      <c r="U214" s="14"/>
      <c r="V214" s="14"/>
      <c r="W214" s="14"/>
      <c r="X214" s="14"/>
      <c r="Y214" s="14"/>
      <c r="Z214" s="14"/>
      <c r="AA214" s="14"/>
      <c r="AB214" s="14"/>
      <c r="AC214" s="14"/>
      <c r="AD214" s="14"/>
      <c r="AE214" s="14"/>
      <c r="AT214" s="257" t="s">
        <v>252</v>
      </c>
      <c r="AU214" s="257" t="s">
        <v>93</v>
      </c>
      <c r="AV214" s="14" t="s">
        <v>93</v>
      </c>
      <c r="AW214" s="14" t="s">
        <v>46</v>
      </c>
      <c r="AX214" s="14" t="s">
        <v>85</v>
      </c>
      <c r="AY214" s="257" t="s">
        <v>241</v>
      </c>
    </row>
    <row r="215" s="14" customFormat="1">
      <c r="A215" s="14"/>
      <c r="B215" s="247"/>
      <c r="C215" s="248"/>
      <c r="D215" s="238" t="s">
        <v>252</v>
      </c>
      <c r="E215" s="249" t="s">
        <v>39</v>
      </c>
      <c r="F215" s="250" t="s">
        <v>346</v>
      </c>
      <c r="G215" s="248"/>
      <c r="H215" s="251">
        <v>0.55500000000000005</v>
      </c>
      <c r="I215" s="252"/>
      <c r="J215" s="248"/>
      <c r="K215" s="248"/>
      <c r="L215" s="253"/>
      <c r="M215" s="254"/>
      <c r="N215" s="255"/>
      <c r="O215" s="255"/>
      <c r="P215" s="255"/>
      <c r="Q215" s="255"/>
      <c r="R215" s="255"/>
      <c r="S215" s="255"/>
      <c r="T215" s="256"/>
      <c r="U215" s="14"/>
      <c r="V215" s="14"/>
      <c r="W215" s="14"/>
      <c r="X215" s="14"/>
      <c r="Y215" s="14"/>
      <c r="Z215" s="14"/>
      <c r="AA215" s="14"/>
      <c r="AB215" s="14"/>
      <c r="AC215" s="14"/>
      <c r="AD215" s="14"/>
      <c r="AE215" s="14"/>
      <c r="AT215" s="257" t="s">
        <v>252</v>
      </c>
      <c r="AU215" s="257" t="s">
        <v>93</v>
      </c>
      <c r="AV215" s="14" t="s">
        <v>93</v>
      </c>
      <c r="AW215" s="14" t="s">
        <v>46</v>
      </c>
      <c r="AX215" s="14" t="s">
        <v>85</v>
      </c>
      <c r="AY215" s="257" t="s">
        <v>241</v>
      </c>
    </row>
    <row r="216" s="14" customFormat="1">
      <c r="A216" s="14"/>
      <c r="B216" s="247"/>
      <c r="C216" s="248"/>
      <c r="D216" s="238" t="s">
        <v>252</v>
      </c>
      <c r="E216" s="249" t="s">
        <v>39</v>
      </c>
      <c r="F216" s="250" t="s">
        <v>347</v>
      </c>
      <c r="G216" s="248"/>
      <c r="H216" s="251">
        <v>2.7320000000000002</v>
      </c>
      <c r="I216" s="252"/>
      <c r="J216" s="248"/>
      <c r="K216" s="248"/>
      <c r="L216" s="253"/>
      <c r="M216" s="254"/>
      <c r="N216" s="255"/>
      <c r="O216" s="255"/>
      <c r="P216" s="255"/>
      <c r="Q216" s="255"/>
      <c r="R216" s="255"/>
      <c r="S216" s="255"/>
      <c r="T216" s="256"/>
      <c r="U216" s="14"/>
      <c r="V216" s="14"/>
      <c r="W216" s="14"/>
      <c r="X216" s="14"/>
      <c r="Y216" s="14"/>
      <c r="Z216" s="14"/>
      <c r="AA216" s="14"/>
      <c r="AB216" s="14"/>
      <c r="AC216" s="14"/>
      <c r="AD216" s="14"/>
      <c r="AE216" s="14"/>
      <c r="AT216" s="257" t="s">
        <v>252</v>
      </c>
      <c r="AU216" s="257" t="s">
        <v>93</v>
      </c>
      <c r="AV216" s="14" t="s">
        <v>93</v>
      </c>
      <c r="AW216" s="14" t="s">
        <v>46</v>
      </c>
      <c r="AX216" s="14" t="s">
        <v>85</v>
      </c>
      <c r="AY216" s="257" t="s">
        <v>241</v>
      </c>
    </row>
    <row r="217" s="14" customFormat="1">
      <c r="A217" s="14"/>
      <c r="B217" s="247"/>
      <c r="C217" s="248"/>
      <c r="D217" s="238" t="s">
        <v>252</v>
      </c>
      <c r="E217" s="249" t="s">
        <v>39</v>
      </c>
      <c r="F217" s="250" t="s">
        <v>348</v>
      </c>
      <c r="G217" s="248"/>
      <c r="H217" s="251">
        <v>1.8540000000000001</v>
      </c>
      <c r="I217" s="252"/>
      <c r="J217" s="248"/>
      <c r="K217" s="248"/>
      <c r="L217" s="253"/>
      <c r="M217" s="254"/>
      <c r="N217" s="255"/>
      <c r="O217" s="255"/>
      <c r="P217" s="255"/>
      <c r="Q217" s="255"/>
      <c r="R217" s="255"/>
      <c r="S217" s="255"/>
      <c r="T217" s="256"/>
      <c r="U217" s="14"/>
      <c r="V217" s="14"/>
      <c r="W217" s="14"/>
      <c r="X217" s="14"/>
      <c r="Y217" s="14"/>
      <c r="Z217" s="14"/>
      <c r="AA217" s="14"/>
      <c r="AB217" s="14"/>
      <c r="AC217" s="14"/>
      <c r="AD217" s="14"/>
      <c r="AE217" s="14"/>
      <c r="AT217" s="257" t="s">
        <v>252</v>
      </c>
      <c r="AU217" s="257" t="s">
        <v>93</v>
      </c>
      <c r="AV217" s="14" t="s">
        <v>93</v>
      </c>
      <c r="AW217" s="14" t="s">
        <v>46</v>
      </c>
      <c r="AX217" s="14" t="s">
        <v>85</v>
      </c>
      <c r="AY217" s="257" t="s">
        <v>241</v>
      </c>
    </row>
    <row r="218" s="14" customFormat="1">
      <c r="A218" s="14"/>
      <c r="B218" s="247"/>
      <c r="C218" s="248"/>
      <c r="D218" s="238" t="s">
        <v>252</v>
      </c>
      <c r="E218" s="249" t="s">
        <v>39</v>
      </c>
      <c r="F218" s="250" t="s">
        <v>349</v>
      </c>
      <c r="G218" s="248"/>
      <c r="H218" s="251">
        <v>0.46999999999999997</v>
      </c>
      <c r="I218" s="252"/>
      <c r="J218" s="248"/>
      <c r="K218" s="248"/>
      <c r="L218" s="253"/>
      <c r="M218" s="254"/>
      <c r="N218" s="255"/>
      <c r="O218" s="255"/>
      <c r="P218" s="255"/>
      <c r="Q218" s="255"/>
      <c r="R218" s="255"/>
      <c r="S218" s="255"/>
      <c r="T218" s="256"/>
      <c r="U218" s="14"/>
      <c r="V218" s="14"/>
      <c r="W218" s="14"/>
      <c r="X218" s="14"/>
      <c r="Y218" s="14"/>
      <c r="Z218" s="14"/>
      <c r="AA218" s="14"/>
      <c r="AB218" s="14"/>
      <c r="AC218" s="14"/>
      <c r="AD218" s="14"/>
      <c r="AE218" s="14"/>
      <c r="AT218" s="257" t="s">
        <v>252</v>
      </c>
      <c r="AU218" s="257" t="s">
        <v>93</v>
      </c>
      <c r="AV218" s="14" t="s">
        <v>93</v>
      </c>
      <c r="AW218" s="14" t="s">
        <v>46</v>
      </c>
      <c r="AX218" s="14" t="s">
        <v>85</v>
      </c>
      <c r="AY218" s="257" t="s">
        <v>241</v>
      </c>
    </row>
    <row r="219" s="14" customFormat="1">
      <c r="A219" s="14"/>
      <c r="B219" s="247"/>
      <c r="C219" s="248"/>
      <c r="D219" s="238" t="s">
        <v>252</v>
      </c>
      <c r="E219" s="249" t="s">
        <v>39</v>
      </c>
      <c r="F219" s="250" t="s">
        <v>350</v>
      </c>
      <c r="G219" s="248"/>
      <c r="H219" s="251">
        <v>1.276</v>
      </c>
      <c r="I219" s="252"/>
      <c r="J219" s="248"/>
      <c r="K219" s="248"/>
      <c r="L219" s="253"/>
      <c r="M219" s="254"/>
      <c r="N219" s="255"/>
      <c r="O219" s="255"/>
      <c r="P219" s="255"/>
      <c r="Q219" s="255"/>
      <c r="R219" s="255"/>
      <c r="S219" s="255"/>
      <c r="T219" s="256"/>
      <c r="U219" s="14"/>
      <c r="V219" s="14"/>
      <c r="W219" s="14"/>
      <c r="X219" s="14"/>
      <c r="Y219" s="14"/>
      <c r="Z219" s="14"/>
      <c r="AA219" s="14"/>
      <c r="AB219" s="14"/>
      <c r="AC219" s="14"/>
      <c r="AD219" s="14"/>
      <c r="AE219" s="14"/>
      <c r="AT219" s="257" t="s">
        <v>252</v>
      </c>
      <c r="AU219" s="257" t="s">
        <v>93</v>
      </c>
      <c r="AV219" s="14" t="s">
        <v>93</v>
      </c>
      <c r="AW219" s="14" t="s">
        <v>46</v>
      </c>
      <c r="AX219" s="14" t="s">
        <v>85</v>
      </c>
      <c r="AY219" s="257" t="s">
        <v>241</v>
      </c>
    </row>
    <row r="220" s="14" customFormat="1">
      <c r="A220" s="14"/>
      <c r="B220" s="247"/>
      <c r="C220" s="248"/>
      <c r="D220" s="238" t="s">
        <v>252</v>
      </c>
      <c r="E220" s="249" t="s">
        <v>39</v>
      </c>
      <c r="F220" s="250" t="s">
        <v>351</v>
      </c>
      <c r="G220" s="248"/>
      <c r="H220" s="251">
        <v>0.20300000000000001</v>
      </c>
      <c r="I220" s="252"/>
      <c r="J220" s="248"/>
      <c r="K220" s="248"/>
      <c r="L220" s="253"/>
      <c r="M220" s="254"/>
      <c r="N220" s="255"/>
      <c r="O220" s="255"/>
      <c r="P220" s="255"/>
      <c r="Q220" s="255"/>
      <c r="R220" s="255"/>
      <c r="S220" s="255"/>
      <c r="T220" s="256"/>
      <c r="U220" s="14"/>
      <c r="V220" s="14"/>
      <c r="W220" s="14"/>
      <c r="X220" s="14"/>
      <c r="Y220" s="14"/>
      <c r="Z220" s="14"/>
      <c r="AA220" s="14"/>
      <c r="AB220" s="14"/>
      <c r="AC220" s="14"/>
      <c r="AD220" s="14"/>
      <c r="AE220" s="14"/>
      <c r="AT220" s="257" t="s">
        <v>252</v>
      </c>
      <c r="AU220" s="257" t="s">
        <v>93</v>
      </c>
      <c r="AV220" s="14" t="s">
        <v>93</v>
      </c>
      <c r="AW220" s="14" t="s">
        <v>46</v>
      </c>
      <c r="AX220" s="14" t="s">
        <v>85</v>
      </c>
      <c r="AY220" s="257" t="s">
        <v>241</v>
      </c>
    </row>
    <row r="221" s="14" customFormat="1">
      <c r="A221" s="14"/>
      <c r="B221" s="247"/>
      <c r="C221" s="248"/>
      <c r="D221" s="238" t="s">
        <v>252</v>
      </c>
      <c r="E221" s="249" t="s">
        <v>39</v>
      </c>
      <c r="F221" s="250" t="s">
        <v>352</v>
      </c>
      <c r="G221" s="248"/>
      <c r="H221" s="251">
        <v>3.04</v>
      </c>
      <c r="I221" s="252"/>
      <c r="J221" s="248"/>
      <c r="K221" s="248"/>
      <c r="L221" s="253"/>
      <c r="M221" s="254"/>
      <c r="N221" s="255"/>
      <c r="O221" s="255"/>
      <c r="P221" s="255"/>
      <c r="Q221" s="255"/>
      <c r="R221" s="255"/>
      <c r="S221" s="255"/>
      <c r="T221" s="256"/>
      <c r="U221" s="14"/>
      <c r="V221" s="14"/>
      <c r="W221" s="14"/>
      <c r="X221" s="14"/>
      <c r="Y221" s="14"/>
      <c r="Z221" s="14"/>
      <c r="AA221" s="14"/>
      <c r="AB221" s="14"/>
      <c r="AC221" s="14"/>
      <c r="AD221" s="14"/>
      <c r="AE221" s="14"/>
      <c r="AT221" s="257" t="s">
        <v>252</v>
      </c>
      <c r="AU221" s="257" t="s">
        <v>93</v>
      </c>
      <c r="AV221" s="14" t="s">
        <v>93</v>
      </c>
      <c r="AW221" s="14" t="s">
        <v>46</v>
      </c>
      <c r="AX221" s="14" t="s">
        <v>85</v>
      </c>
      <c r="AY221" s="257" t="s">
        <v>241</v>
      </c>
    </row>
    <row r="222" s="14" customFormat="1">
      <c r="A222" s="14"/>
      <c r="B222" s="247"/>
      <c r="C222" s="248"/>
      <c r="D222" s="238" t="s">
        <v>252</v>
      </c>
      <c r="E222" s="249" t="s">
        <v>39</v>
      </c>
      <c r="F222" s="250" t="s">
        <v>353</v>
      </c>
      <c r="G222" s="248"/>
      <c r="H222" s="251">
        <v>4.6559999999999997</v>
      </c>
      <c r="I222" s="252"/>
      <c r="J222" s="248"/>
      <c r="K222" s="248"/>
      <c r="L222" s="253"/>
      <c r="M222" s="254"/>
      <c r="N222" s="255"/>
      <c r="O222" s="255"/>
      <c r="P222" s="255"/>
      <c r="Q222" s="255"/>
      <c r="R222" s="255"/>
      <c r="S222" s="255"/>
      <c r="T222" s="256"/>
      <c r="U222" s="14"/>
      <c r="V222" s="14"/>
      <c r="W222" s="14"/>
      <c r="X222" s="14"/>
      <c r="Y222" s="14"/>
      <c r="Z222" s="14"/>
      <c r="AA222" s="14"/>
      <c r="AB222" s="14"/>
      <c r="AC222" s="14"/>
      <c r="AD222" s="14"/>
      <c r="AE222" s="14"/>
      <c r="AT222" s="257" t="s">
        <v>252</v>
      </c>
      <c r="AU222" s="257" t="s">
        <v>93</v>
      </c>
      <c r="AV222" s="14" t="s">
        <v>93</v>
      </c>
      <c r="AW222" s="14" t="s">
        <v>46</v>
      </c>
      <c r="AX222" s="14" t="s">
        <v>85</v>
      </c>
      <c r="AY222" s="257" t="s">
        <v>241</v>
      </c>
    </row>
    <row r="223" s="14" customFormat="1">
      <c r="A223" s="14"/>
      <c r="B223" s="247"/>
      <c r="C223" s="248"/>
      <c r="D223" s="238" t="s">
        <v>252</v>
      </c>
      <c r="E223" s="249" t="s">
        <v>39</v>
      </c>
      <c r="F223" s="250" t="s">
        <v>354</v>
      </c>
      <c r="G223" s="248"/>
      <c r="H223" s="251">
        <v>0.38300000000000001</v>
      </c>
      <c r="I223" s="252"/>
      <c r="J223" s="248"/>
      <c r="K223" s="248"/>
      <c r="L223" s="253"/>
      <c r="M223" s="254"/>
      <c r="N223" s="255"/>
      <c r="O223" s="255"/>
      <c r="P223" s="255"/>
      <c r="Q223" s="255"/>
      <c r="R223" s="255"/>
      <c r="S223" s="255"/>
      <c r="T223" s="256"/>
      <c r="U223" s="14"/>
      <c r="V223" s="14"/>
      <c r="W223" s="14"/>
      <c r="X223" s="14"/>
      <c r="Y223" s="14"/>
      <c r="Z223" s="14"/>
      <c r="AA223" s="14"/>
      <c r="AB223" s="14"/>
      <c r="AC223" s="14"/>
      <c r="AD223" s="14"/>
      <c r="AE223" s="14"/>
      <c r="AT223" s="257" t="s">
        <v>252</v>
      </c>
      <c r="AU223" s="257" t="s">
        <v>93</v>
      </c>
      <c r="AV223" s="14" t="s">
        <v>93</v>
      </c>
      <c r="AW223" s="14" t="s">
        <v>46</v>
      </c>
      <c r="AX223" s="14" t="s">
        <v>85</v>
      </c>
      <c r="AY223" s="257" t="s">
        <v>241</v>
      </c>
    </row>
    <row r="224" s="14" customFormat="1">
      <c r="A224" s="14"/>
      <c r="B224" s="247"/>
      <c r="C224" s="248"/>
      <c r="D224" s="238" t="s">
        <v>252</v>
      </c>
      <c r="E224" s="249" t="s">
        <v>39</v>
      </c>
      <c r="F224" s="250" t="s">
        <v>355</v>
      </c>
      <c r="G224" s="248"/>
      <c r="H224" s="251">
        <v>0.28100000000000003</v>
      </c>
      <c r="I224" s="252"/>
      <c r="J224" s="248"/>
      <c r="K224" s="248"/>
      <c r="L224" s="253"/>
      <c r="M224" s="254"/>
      <c r="N224" s="255"/>
      <c r="O224" s="255"/>
      <c r="P224" s="255"/>
      <c r="Q224" s="255"/>
      <c r="R224" s="255"/>
      <c r="S224" s="255"/>
      <c r="T224" s="256"/>
      <c r="U224" s="14"/>
      <c r="V224" s="14"/>
      <c r="W224" s="14"/>
      <c r="X224" s="14"/>
      <c r="Y224" s="14"/>
      <c r="Z224" s="14"/>
      <c r="AA224" s="14"/>
      <c r="AB224" s="14"/>
      <c r="AC224" s="14"/>
      <c r="AD224" s="14"/>
      <c r="AE224" s="14"/>
      <c r="AT224" s="257" t="s">
        <v>252</v>
      </c>
      <c r="AU224" s="257" t="s">
        <v>93</v>
      </c>
      <c r="AV224" s="14" t="s">
        <v>93</v>
      </c>
      <c r="AW224" s="14" t="s">
        <v>46</v>
      </c>
      <c r="AX224" s="14" t="s">
        <v>85</v>
      </c>
      <c r="AY224" s="257" t="s">
        <v>241</v>
      </c>
    </row>
    <row r="225" s="15" customFormat="1">
      <c r="A225" s="15"/>
      <c r="B225" s="258"/>
      <c r="C225" s="259"/>
      <c r="D225" s="238" t="s">
        <v>252</v>
      </c>
      <c r="E225" s="260" t="s">
        <v>39</v>
      </c>
      <c r="F225" s="261" t="s">
        <v>274</v>
      </c>
      <c r="G225" s="259"/>
      <c r="H225" s="262">
        <v>43.491</v>
      </c>
      <c r="I225" s="263"/>
      <c r="J225" s="259"/>
      <c r="K225" s="259"/>
      <c r="L225" s="264"/>
      <c r="M225" s="265"/>
      <c r="N225" s="266"/>
      <c r="O225" s="266"/>
      <c r="P225" s="266"/>
      <c r="Q225" s="266"/>
      <c r="R225" s="266"/>
      <c r="S225" s="266"/>
      <c r="T225" s="267"/>
      <c r="U225" s="15"/>
      <c r="V225" s="15"/>
      <c r="W225" s="15"/>
      <c r="X225" s="15"/>
      <c r="Y225" s="15"/>
      <c r="Z225" s="15"/>
      <c r="AA225" s="15"/>
      <c r="AB225" s="15"/>
      <c r="AC225" s="15"/>
      <c r="AD225" s="15"/>
      <c r="AE225" s="15"/>
      <c r="AT225" s="268" t="s">
        <v>252</v>
      </c>
      <c r="AU225" s="268" t="s">
        <v>93</v>
      </c>
      <c r="AV225" s="15" t="s">
        <v>248</v>
      </c>
      <c r="AW225" s="15" t="s">
        <v>46</v>
      </c>
      <c r="AX225" s="15" t="s">
        <v>23</v>
      </c>
      <c r="AY225" s="268" t="s">
        <v>241</v>
      </c>
    </row>
    <row r="226" s="2" customFormat="1" ht="24.15" customHeight="1">
      <c r="A226" s="42"/>
      <c r="B226" s="43"/>
      <c r="C226" s="218" t="s">
        <v>356</v>
      </c>
      <c r="D226" s="218" t="s">
        <v>243</v>
      </c>
      <c r="E226" s="219" t="s">
        <v>357</v>
      </c>
      <c r="F226" s="220" t="s">
        <v>358</v>
      </c>
      <c r="G226" s="221" t="s">
        <v>246</v>
      </c>
      <c r="H226" s="222">
        <v>55.101999999999997</v>
      </c>
      <c r="I226" s="223"/>
      <c r="J226" s="224">
        <f>ROUND(I226*H226,2)</f>
        <v>0</v>
      </c>
      <c r="K226" s="220" t="s">
        <v>247</v>
      </c>
      <c r="L226" s="48"/>
      <c r="M226" s="225" t="s">
        <v>39</v>
      </c>
      <c r="N226" s="226" t="s">
        <v>56</v>
      </c>
      <c r="O226" s="88"/>
      <c r="P226" s="227">
        <f>O226*H226</f>
        <v>0</v>
      </c>
      <c r="Q226" s="227">
        <v>0</v>
      </c>
      <c r="R226" s="227">
        <f>Q226*H226</f>
        <v>0</v>
      </c>
      <c r="S226" s="227">
        <v>0</v>
      </c>
      <c r="T226" s="228">
        <f>S226*H226</f>
        <v>0</v>
      </c>
      <c r="U226" s="42"/>
      <c r="V226" s="42"/>
      <c r="W226" s="42"/>
      <c r="X226" s="42"/>
      <c r="Y226" s="42"/>
      <c r="Z226" s="42"/>
      <c r="AA226" s="42"/>
      <c r="AB226" s="42"/>
      <c r="AC226" s="42"/>
      <c r="AD226" s="42"/>
      <c r="AE226" s="42"/>
      <c r="AR226" s="229" t="s">
        <v>248</v>
      </c>
      <c r="AT226" s="229" t="s">
        <v>243</v>
      </c>
      <c r="AU226" s="229" t="s">
        <v>93</v>
      </c>
      <c r="AY226" s="20" t="s">
        <v>241</v>
      </c>
      <c r="BE226" s="230">
        <f>IF(N226="základní",J226,0)</f>
        <v>0</v>
      </c>
      <c r="BF226" s="230">
        <f>IF(N226="snížená",J226,0)</f>
        <v>0</v>
      </c>
      <c r="BG226" s="230">
        <f>IF(N226="zákl. přenesená",J226,0)</f>
        <v>0</v>
      </c>
      <c r="BH226" s="230">
        <f>IF(N226="sníž. přenesená",J226,0)</f>
        <v>0</v>
      </c>
      <c r="BI226" s="230">
        <f>IF(N226="nulová",J226,0)</f>
        <v>0</v>
      </c>
      <c r="BJ226" s="20" t="s">
        <v>23</v>
      </c>
      <c r="BK226" s="230">
        <f>ROUND(I226*H226,2)</f>
        <v>0</v>
      </c>
      <c r="BL226" s="20" t="s">
        <v>248</v>
      </c>
      <c r="BM226" s="229" t="s">
        <v>359</v>
      </c>
    </row>
    <row r="227" s="2" customFormat="1">
      <c r="A227" s="42"/>
      <c r="B227" s="43"/>
      <c r="C227" s="44"/>
      <c r="D227" s="231" t="s">
        <v>250</v>
      </c>
      <c r="E227" s="44"/>
      <c r="F227" s="232" t="s">
        <v>360</v>
      </c>
      <c r="G227" s="44"/>
      <c r="H227" s="44"/>
      <c r="I227" s="233"/>
      <c r="J227" s="44"/>
      <c r="K227" s="44"/>
      <c r="L227" s="48"/>
      <c r="M227" s="234"/>
      <c r="N227" s="235"/>
      <c r="O227" s="88"/>
      <c r="P227" s="88"/>
      <c r="Q227" s="88"/>
      <c r="R227" s="88"/>
      <c r="S227" s="88"/>
      <c r="T227" s="89"/>
      <c r="U227" s="42"/>
      <c r="V227" s="42"/>
      <c r="W227" s="42"/>
      <c r="X227" s="42"/>
      <c r="Y227" s="42"/>
      <c r="Z227" s="42"/>
      <c r="AA227" s="42"/>
      <c r="AB227" s="42"/>
      <c r="AC227" s="42"/>
      <c r="AD227" s="42"/>
      <c r="AE227" s="42"/>
      <c r="AT227" s="20" t="s">
        <v>250</v>
      </c>
      <c r="AU227" s="20" t="s">
        <v>93</v>
      </c>
    </row>
    <row r="228" s="13" customFormat="1">
      <c r="A228" s="13"/>
      <c r="B228" s="236"/>
      <c r="C228" s="237"/>
      <c r="D228" s="238" t="s">
        <v>252</v>
      </c>
      <c r="E228" s="239" t="s">
        <v>39</v>
      </c>
      <c r="F228" s="240" t="s">
        <v>315</v>
      </c>
      <c r="G228" s="237"/>
      <c r="H228" s="239" t="s">
        <v>39</v>
      </c>
      <c r="I228" s="241"/>
      <c r="J228" s="237"/>
      <c r="K228" s="237"/>
      <c r="L228" s="242"/>
      <c r="M228" s="243"/>
      <c r="N228" s="244"/>
      <c r="O228" s="244"/>
      <c r="P228" s="244"/>
      <c r="Q228" s="244"/>
      <c r="R228" s="244"/>
      <c r="S228" s="244"/>
      <c r="T228" s="245"/>
      <c r="U228" s="13"/>
      <c r="V228" s="13"/>
      <c r="W228" s="13"/>
      <c r="X228" s="13"/>
      <c r="Y228" s="13"/>
      <c r="Z228" s="13"/>
      <c r="AA228" s="13"/>
      <c r="AB228" s="13"/>
      <c r="AC228" s="13"/>
      <c r="AD228" s="13"/>
      <c r="AE228" s="13"/>
      <c r="AT228" s="246" t="s">
        <v>252</v>
      </c>
      <c r="AU228" s="246" t="s">
        <v>93</v>
      </c>
      <c r="AV228" s="13" t="s">
        <v>23</v>
      </c>
      <c r="AW228" s="13" t="s">
        <v>46</v>
      </c>
      <c r="AX228" s="13" t="s">
        <v>85</v>
      </c>
      <c r="AY228" s="246" t="s">
        <v>241</v>
      </c>
    </row>
    <row r="229" s="13" customFormat="1">
      <c r="A229" s="13"/>
      <c r="B229" s="236"/>
      <c r="C229" s="237"/>
      <c r="D229" s="238" t="s">
        <v>252</v>
      </c>
      <c r="E229" s="239" t="s">
        <v>39</v>
      </c>
      <c r="F229" s="240" t="s">
        <v>361</v>
      </c>
      <c r="G229" s="237"/>
      <c r="H229" s="239" t="s">
        <v>39</v>
      </c>
      <c r="I229" s="241"/>
      <c r="J229" s="237"/>
      <c r="K229" s="237"/>
      <c r="L229" s="242"/>
      <c r="M229" s="243"/>
      <c r="N229" s="244"/>
      <c r="O229" s="244"/>
      <c r="P229" s="244"/>
      <c r="Q229" s="244"/>
      <c r="R229" s="244"/>
      <c r="S229" s="244"/>
      <c r="T229" s="245"/>
      <c r="U229" s="13"/>
      <c r="V229" s="13"/>
      <c r="W229" s="13"/>
      <c r="X229" s="13"/>
      <c r="Y229" s="13"/>
      <c r="Z229" s="13"/>
      <c r="AA229" s="13"/>
      <c r="AB229" s="13"/>
      <c r="AC229" s="13"/>
      <c r="AD229" s="13"/>
      <c r="AE229" s="13"/>
      <c r="AT229" s="246" t="s">
        <v>252</v>
      </c>
      <c r="AU229" s="246" t="s">
        <v>93</v>
      </c>
      <c r="AV229" s="13" t="s">
        <v>23</v>
      </c>
      <c r="AW229" s="13" t="s">
        <v>46</v>
      </c>
      <c r="AX229" s="13" t="s">
        <v>85</v>
      </c>
      <c r="AY229" s="246" t="s">
        <v>241</v>
      </c>
    </row>
    <row r="230" s="14" customFormat="1">
      <c r="A230" s="14"/>
      <c r="B230" s="247"/>
      <c r="C230" s="248"/>
      <c r="D230" s="238" t="s">
        <v>252</v>
      </c>
      <c r="E230" s="249" t="s">
        <v>39</v>
      </c>
      <c r="F230" s="250" t="s">
        <v>362</v>
      </c>
      <c r="G230" s="248"/>
      <c r="H230" s="251">
        <v>7.3680000000000003</v>
      </c>
      <c r="I230" s="252"/>
      <c r="J230" s="248"/>
      <c r="K230" s="248"/>
      <c r="L230" s="253"/>
      <c r="M230" s="254"/>
      <c r="N230" s="255"/>
      <c r="O230" s="255"/>
      <c r="P230" s="255"/>
      <c r="Q230" s="255"/>
      <c r="R230" s="255"/>
      <c r="S230" s="255"/>
      <c r="T230" s="256"/>
      <c r="U230" s="14"/>
      <c r="V230" s="14"/>
      <c r="W230" s="14"/>
      <c r="X230" s="14"/>
      <c r="Y230" s="14"/>
      <c r="Z230" s="14"/>
      <c r="AA230" s="14"/>
      <c r="AB230" s="14"/>
      <c r="AC230" s="14"/>
      <c r="AD230" s="14"/>
      <c r="AE230" s="14"/>
      <c r="AT230" s="257" t="s">
        <v>252</v>
      </c>
      <c r="AU230" s="257" t="s">
        <v>93</v>
      </c>
      <c r="AV230" s="14" t="s">
        <v>93</v>
      </c>
      <c r="AW230" s="14" t="s">
        <v>46</v>
      </c>
      <c r="AX230" s="14" t="s">
        <v>85</v>
      </c>
      <c r="AY230" s="257" t="s">
        <v>241</v>
      </c>
    </row>
    <row r="231" s="14" customFormat="1">
      <c r="A231" s="14"/>
      <c r="B231" s="247"/>
      <c r="C231" s="248"/>
      <c r="D231" s="238" t="s">
        <v>252</v>
      </c>
      <c r="E231" s="249" t="s">
        <v>39</v>
      </c>
      <c r="F231" s="250" t="s">
        <v>363</v>
      </c>
      <c r="G231" s="248"/>
      <c r="H231" s="251">
        <v>17.184000000000001</v>
      </c>
      <c r="I231" s="252"/>
      <c r="J231" s="248"/>
      <c r="K231" s="248"/>
      <c r="L231" s="253"/>
      <c r="M231" s="254"/>
      <c r="N231" s="255"/>
      <c r="O231" s="255"/>
      <c r="P231" s="255"/>
      <c r="Q231" s="255"/>
      <c r="R231" s="255"/>
      <c r="S231" s="255"/>
      <c r="T231" s="256"/>
      <c r="U231" s="14"/>
      <c r="V231" s="14"/>
      <c r="W231" s="14"/>
      <c r="X231" s="14"/>
      <c r="Y231" s="14"/>
      <c r="Z231" s="14"/>
      <c r="AA231" s="14"/>
      <c r="AB231" s="14"/>
      <c r="AC231" s="14"/>
      <c r="AD231" s="14"/>
      <c r="AE231" s="14"/>
      <c r="AT231" s="257" t="s">
        <v>252</v>
      </c>
      <c r="AU231" s="257" t="s">
        <v>93</v>
      </c>
      <c r="AV231" s="14" t="s">
        <v>93</v>
      </c>
      <c r="AW231" s="14" t="s">
        <v>46</v>
      </c>
      <c r="AX231" s="14" t="s">
        <v>85</v>
      </c>
      <c r="AY231" s="257" t="s">
        <v>241</v>
      </c>
    </row>
    <row r="232" s="14" customFormat="1">
      <c r="A232" s="14"/>
      <c r="B232" s="247"/>
      <c r="C232" s="248"/>
      <c r="D232" s="238" t="s">
        <v>252</v>
      </c>
      <c r="E232" s="249" t="s">
        <v>39</v>
      </c>
      <c r="F232" s="250" t="s">
        <v>364</v>
      </c>
      <c r="G232" s="248"/>
      <c r="H232" s="251">
        <v>0.61199999999999999</v>
      </c>
      <c r="I232" s="252"/>
      <c r="J232" s="248"/>
      <c r="K232" s="248"/>
      <c r="L232" s="253"/>
      <c r="M232" s="254"/>
      <c r="N232" s="255"/>
      <c r="O232" s="255"/>
      <c r="P232" s="255"/>
      <c r="Q232" s="255"/>
      <c r="R232" s="255"/>
      <c r="S232" s="255"/>
      <c r="T232" s="256"/>
      <c r="U232" s="14"/>
      <c r="V232" s="14"/>
      <c r="W232" s="14"/>
      <c r="X232" s="14"/>
      <c r="Y232" s="14"/>
      <c r="Z232" s="14"/>
      <c r="AA232" s="14"/>
      <c r="AB232" s="14"/>
      <c r="AC232" s="14"/>
      <c r="AD232" s="14"/>
      <c r="AE232" s="14"/>
      <c r="AT232" s="257" t="s">
        <v>252</v>
      </c>
      <c r="AU232" s="257" t="s">
        <v>93</v>
      </c>
      <c r="AV232" s="14" t="s">
        <v>93</v>
      </c>
      <c r="AW232" s="14" t="s">
        <v>46</v>
      </c>
      <c r="AX232" s="14" t="s">
        <v>85</v>
      </c>
      <c r="AY232" s="257" t="s">
        <v>241</v>
      </c>
    </row>
    <row r="233" s="14" customFormat="1">
      <c r="A233" s="14"/>
      <c r="B233" s="247"/>
      <c r="C233" s="248"/>
      <c r="D233" s="238" t="s">
        <v>252</v>
      </c>
      <c r="E233" s="249" t="s">
        <v>39</v>
      </c>
      <c r="F233" s="250" t="s">
        <v>365</v>
      </c>
      <c r="G233" s="248"/>
      <c r="H233" s="251">
        <v>0.81599999999999995</v>
      </c>
      <c r="I233" s="252"/>
      <c r="J233" s="248"/>
      <c r="K233" s="248"/>
      <c r="L233" s="253"/>
      <c r="M233" s="254"/>
      <c r="N233" s="255"/>
      <c r="O233" s="255"/>
      <c r="P233" s="255"/>
      <c r="Q233" s="255"/>
      <c r="R233" s="255"/>
      <c r="S233" s="255"/>
      <c r="T233" s="256"/>
      <c r="U233" s="14"/>
      <c r="V233" s="14"/>
      <c r="W233" s="14"/>
      <c r="X233" s="14"/>
      <c r="Y233" s="14"/>
      <c r="Z233" s="14"/>
      <c r="AA233" s="14"/>
      <c r="AB233" s="14"/>
      <c r="AC233" s="14"/>
      <c r="AD233" s="14"/>
      <c r="AE233" s="14"/>
      <c r="AT233" s="257" t="s">
        <v>252</v>
      </c>
      <c r="AU233" s="257" t="s">
        <v>93</v>
      </c>
      <c r="AV233" s="14" t="s">
        <v>93</v>
      </c>
      <c r="AW233" s="14" t="s">
        <v>46</v>
      </c>
      <c r="AX233" s="14" t="s">
        <v>85</v>
      </c>
      <c r="AY233" s="257" t="s">
        <v>241</v>
      </c>
    </row>
    <row r="234" s="14" customFormat="1">
      <c r="A234" s="14"/>
      <c r="B234" s="247"/>
      <c r="C234" s="248"/>
      <c r="D234" s="238" t="s">
        <v>252</v>
      </c>
      <c r="E234" s="249" t="s">
        <v>39</v>
      </c>
      <c r="F234" s="250" t="s">
        <v>366</v>
      </c>
      <c r="G234" s="248"/>
      <c r="H234" s="251">
        <v>0.93600000000000005</v>
      </c>
      <c r="I234" s="252"/>
      <c r="J234" s="248"/>
      <c r="K234" s="248"/>
      <c r="L234" s="253"/>
      <c r="M234" s="254"/>
      <c r="N234" s="255"/>
      <c r="O234" s="255"/>
      <c r="P234" s="255"/>
      <c r="Q234" s="255"/>
      <c r="R234" s="255"/>
      <c r="S234" s="255"/>
      <c r="T234" s="256"/>
      <c r="U234" s="14"/>
      <c r="V234" s="14"/>
      <c r="W234" s="14"/>
      <c r="X234" s="14"/>
      <c r="Y234" s="14"/>
      <c r="Z234" s="14"/>
      <c r="AA234" s="14"/>
      <c r="AB234" s="14"/>
      <c r="AC234" s="14"/>
      <c r="AD234" s="14"/>
      <c r="AE234" s="14"/>
      <c r="AT234" s="257" t="s">
        <v>252</v>
      </c>
      <c r="AU234" s="257" t="s">
        <v>93</v>
      </c>
      <c r="AV234" s="14" t="s">
        <v>93</v>
      </c>
      <c r="AW234" s="14" t="s">
        <v>46</v>
      </c>
      <c r="AX234" s="14" t="s">
        <v>85</v>
      </c>
      <c r="AY234" s="257" t="s">
        <v>241</v>
      </c>
    </row>
    <row r="235" s="14" customFormat="1">
      <c r="A235" s="14"/>
      <c r="B235" s="247"/>
      <c r="C235" s="248"/>
      <c r="D235" s="238" t="s">
        <v>252</v>
      </c>
      <c r="E235" s="249" t="s">
        <v>39</v>
      </c>
      <c r="F235" s="250" t="s">
        <v>367</v>
      </c>
      <c r="G235" s="248"/>
      <c r="H235" s="251">
        <v>1.248</v>
      </c>
      <c r="I235" s="252"/>
      <c r="J235" s="248"/>
      <c r="K235" s="248"/>
      <c r="L235" s="253"/>
      <c r="M235" s="254"/>
      <c r="N235" s="255"/>
      <c r="O235" s="255"/>
      <c r="P235" s="255"/>
      <c r="Q235" s="255"/>
      <c r="R235" s="255"/>
      <c r="S235" s="255"/>
      <c r="T235" s="256"/>
      <c r="U235" s="14"/>
      <c r="V235" s="14"/>
      <c r="W235" s="14"/>
      <c r="X235" s="14"/>
      <c r="Y235" s="14"/>
      <c r="Z235" s="14"/>
      <c r="AA235" s="14"/>
      <c r="AB235" s="14"/>
      <c r="AC235" s="14"/>
      <c r="AD235" s="14"/>
      <c r="AE235" s="14"/>
      <c r="AT235" s="257" t="s">
        <v>252</v>
      </c>
      <c r="AU235" s="257" t="s">
        <v>93</v>
      </c>
      <c r="AV235" s="14" t="s">
        <v>93</v>
      </c>
      <c r="AW235" s="14" t="s">
        <v>46</v>
      </c>
      <c r="AX235" s="14" t="s">
        <v>85</v>
      </c>
      <c r="AY235" s="257" t="s">
        <v>241</v>
      </c>
    </row>
    <row r="236" s="14" customFormat="1">
      <c r="A236" s="14"/>
      <c r="B236" s="247"/>
      <c r="C236" s="248"/>
      <c r="D236" s="238" t="s">
        <v>252</v>
      </c>
      <c r="E236" s="249" t="s">
        <v>39</v>
      </c>
      <c r="F236" s="250" t="s">
        <v>368</v>
      </c>
      <c r="G236" s="248"/>
      <c r="H236" s="251">
        <v>1.03</v>
      </c>
      <c r="I236" s="252"/>
      <c r="J236" s="248"/>
      <c r="K236" s="248"/>
      <c r="L236" s="253"/>
      <c r="M236" s="254"/>
      <c r="N236" s="255"/>
      <c r="O236" s="255"/>
      <c r="P236" s="255"/>
      <c r="Q236" s="255"/>
      <c r="R236" s="255"/>
      <c r="S236" s="255"/>
      <c r="T236" s="256"/>
      <c r="U236" s="14"/>
      <c r="V236" s="14"/>
      <c r="W236" s="14"/>
      <c r="X236" s="14"/>
      <c r="Y236" s="14"/>
      <c r="Z236" s="14"/>
      <c r="AA236" s="14"/>
      <c r="AB236" s="14"/>
      <c r="AC236" s="14"/>
      <c r="AD236" s="14"/>
      <c r="AE236" s="14"/>
      <c r="AT236" s="257" t="s">
        <v>252</v>
      </c>
      <c r="AU236" s="257" t="s">
        <v>93</v>
      </c>
      <c r="AV236" s="14" t="s">
        <v>93</v>
      </c>
      <c r="AW236" s="14" t="s">
        <v>46</v>
      </c>
      <c r="AX236" s="14" t="s">
        <v>85</v>
      </c>
      <c r="AY236" s="257" t="s">
        <v>241</v>
      </c>
    </row>
    <row r="237" s="14" customFormat="1">
      <c r="A237" s="14"/>
      <c r="B237" s="247"/>
      <c r="C237" s="248"/>
      <c r="D237" s="238" t="s">
        <v>252</v>
      </c>
      <c r="E237" s="249" t="s">
        <v>39</v>
      </c>
      <c r="F237" s="250" t="s">
        <v>369</v>
      </c>
      <c r="G237" s="248"/>
      <c r="H237" s="251">
        <v>2.6930000000000001</v>
      </c>
      <c r="I237" s="252"/>
      <c r="J237" s="248"/>
      <c r="K237" s="248"/>
      <c r="L237" s="253"/>
      <c r="M237" s="254"/>
      <c r="N237" s="255"/>
      <c r="O237" s="255"/>
      <c r="P237" s="255"/>
      <c r="Q237" s="255"/>
      <c r="R237" s="255"/>
      <c r="S237" s="255"/>
      <c r="T237" s="256"/>
      <c r="U237" s="14"/>
      <c r="V237" s="14"/>
      <c r="W237" s="14"/>
      <c r="X237" s="14"/>
      <c r="Y237" s="14"/>
      <c r="Z237" s="14"/>
      <c r="AA237" s="14"/>
      <c r="AB237" s="14"/>
      <c r="AC237" s="14"/>
      <c r="AD237" s="14"/>
      <c r="AE237" s="14"/>
      <c r="AT237" s="257" t="s">
        <v>252</v>
      </c>
      <c r="AU237" s="257" t="s">
        <v>93</v>
      </c>
      <c r="AV237" s="14" t="s">
        <v>93</v>
      </c>
      <c r="AW237" s="14" t="s">
        <v>46</v>
      </c>
      <c r="AX237" s="14" t="s">
        <v>85</v>
      </c>
      <c r="AY237" s="257" t="s">
        <v>241</v>
      </c>
    </row>
    <row r="238" s="14" customFormat="1">
      <c r="A238" s="14"/>
      <c r="B238" s="247"/>
      <c r="C238" s="248"/>
      <c r="D238" s="238" t="s">
        <v>252</v>
      </c>
      <c r="E238" s="249" t="s">
        <v>39</v>
      </c>
      <c r="F238" s="250" t="s">
        <v>370</v>
      </c>
      <c r="G238" s="248"/>
      <c r="H238" s="251">
        <v>0.30599999999999999</v>
      </c>
      <c r="I238" s="252"/>
      <c r="J238" s="248"/>
      <c r="K238" s="248"/>
      <c r="L238" s="253"/>
      <c r="M238" s="254"/>
      <c r="N238" s="255"/>
      <c r="O238" s="255"/>
      <c r="P238" s="255"/>
      <c r="Q238" s="255"/>
      <c r="R238" s="255"/>
      <c r="S238" s="255"/>
      <c r="T238" s="256"/>
      <c r="U238" s="14"/>
      <c r="V238" s="14"/>
      <c r="W238" s="14"/>
      <c r="X238" s="14"/>
      <c r="Y238" s="14"/>
      <c r="Z238" s="14"/>
      <c r="AA238" s="14"/>
      <c r="AB238" s="14"/>
      <c r="AC238" s="14"/>
      <c r="AD238" s="14"/>
      <c r="AE238" s="14"/>
      <c r="AT238" s="257" t="s">
        <v>252</v>
      </c>
      <c r="AU238" s="257" t="s">
        <v>93</v>
      </c>
      <c r="AV238" s="14" t="s">
        <v>93</v>
      </c>
      <c r="AW238" s="14" t="s">
        <v>46</v>
      </c>
      <c r="AX238" s="14" t="s">
        <v>85</v>
      </c>
      <c r="AY238" s="257" t="s">
        <v>241</v>
      </c>
    </row>
    <row r="239" s="14" customFormat="1">
      <c r="A239" s="14"/>
      <c r="B239" s="247"/>
      <c r="C239" s="248"/>
      <c r="D239" s="238" t="s">
        <v>252</v>
      </c>
      <c r="E239" s="249" t="s">
        <v>39</v>
      </c>
      <c r="F239" s="250" t="s">
        <v>371</v>
      </c>
      <c r="G239" s="248"/>
      <c r="H239" s="251">
        <v>0.28100000000000003</v>
      </c>
      <c r="I239" s="252"/>
      <c r="J239" s="248"/>
      <c r="K239" s="248"/>
      <c r="L239" s="253"/>
      <c r="M239" s="254"/>
      <c r="N239" s="255"/>
      <c r="O239" s="255"/>
      <c r="P239" s="255"/>
      <c r="Q239" s="255"/>
      <c r="R239" s="255"/>
      <c r="S239" s="255"/>
      <c r="T239" s="256"/>
      <c r="U239" s="14"/>
      <c r="V239" s="14"/>
      <c r="W239" s="14"/>
      <c r="X239" s="14"/>
      <c r="Y239" s="14"/>
      <c r="Z239" s="14"/>
      <c r="AA239" s="14"/>
      <c r="AB239" s="14"/>
      <c r="AC239" s="14"/>
      <c r="AD239" s="14"/>
      <c r="AE239" s="14"/>
      <c r="AT239" s="257" t="s">
        <v>252</v>
      </c>
      <c r="AU239" s="257" t="s">
        <v>93</v>
      </c>
      <c r="AV239" s="14" t="s">
        <v>93</v>
      </c>
      <c r="AW239" s="14" t="s">
        <v>46</v>
      </c>
      <c r="AX239" s="14" t="s">
        <v>85</v>
      </c>
      <c r="AY239" s="257" t="s">
        <v>241</v>
      </c>
    </row>
    <row r="240" s="14" customFormat="1">
      <c r="A240" s="14"/>
      <c r="B240" s="247"/>
      <c r="C240" s="248"/>
      <c r="D240" s="238" t="s">
        <v>252</v>
      </c>
      <c r="E240" s="249" t="s">
        <v>39</v>
      </c>
      <c r="F240" s="250" t="s">
        <v>372</v>
      </c>
      <c r="G240" s="248"/>
      <c r="H240" s="251">
        <v>0.374</v>
      </c>
      <c r="I240" s="252"/>
      <c r="J240" s="248"/>
      <c r="K240" s="248"/>
      <c r="L240" s="253"/>
      <c r="M240" s="254"/>
      <c r="N240" s="255"/>
      <c r="O240" s="255"/>
      <c r="P240" s="255"/>
      <c r="Q240" s="255"/>
      <c r="R240" s="255"/>
      <c r="S240" s="255"/>
      <c r="T240" s="256"/>
      <c r="U240" s="14"/>
      <c r="V240" s="14"/>
      <c r="W240" s="14"/>
      <c r="X240" s="14"/>
      <c r="Y240" s="14"/>
      <c r="Z240" s="14"/>
      <c r="AA240" s="14"/>
      <c r="AB240" s="14"/>
      <c r="AC240" s="14"/>
      <c r="AD240" s="14"/>
      <c r="AE240" s="14"/>
      <c r="AT240" s="257" t="s">
        <v>252</v>
      </c>
      <c r="AU240" s="257" t="s">
        <v>93</v>
      </c>
      <c r="AV240" s="14" t="s">
        <v>93</v>
      </c>
      <c r="AW240" s="14" t="s">
        <v>46</v>
      </c>
      <c r="AX240" s="14" t="s">
        <v>85</v>
      </c>
      <c r="AY240" s="257" t="s">
        <v>241</v>
      </c>
    </row>
    <row r="241" s="14" customFormat="1">
      <c r="A241" s="14"/>
      <c r="B241" s="247"/>
      <c r="C241" s="248"/>
      <c r="D241" s="238" t="s">
        <v>252</v>
      </c>
      <c r="E241" s="249" t="s">
        <v>39</v>
      </c>
      <c r="F241" s="250" t="s">
        <v>373</v>
      </c>
      <c r="G241" s="248"/>
      <c r="H241" s="251">
        <v>1.615</v>
      </c>
      <c r="I241" s="252"/>
      <c r="J241" s="248"/>
      <c r="K241" s="248"/>
      <c r="L241" s="253"/>
      <c r="M241" s="254"/>
      <c r="N241" s="255"/>
      <c r="O241" s="255"/>
      <c r="P241" s="255"/>
      <c r="Q241" s="255"/>
      <c r="R241" s="255"/>
      <c r="S241" s="255"/>
      <c r="T241" s="256"/>
      <c r="U241" s="14"/>
      <c r="V241" s="14"/>
      <c r="W241" s="14"/>
      <c r="X241" s="14"/>
      <c r="Y241" s="14"/>
      <c r="Z241" s="14"/>
      <c r="AA241" s="14"/>
      <c r="AB241" s="14"/>
      <c r="AC241" s="14"/>
      <c r="AD241" s="14"/>
      <c r="AE241" s="14"/>
      <c r="AT241" s="257" t="s">
        <v>252</v>
      </c>
      <c r="AU241" s="257" t="s">
        <v>93</v>
      </c>
      <c r="AV241" s="14" t="s">
        <v>93</v>
      </c>
      <c r="AW241" s="14" t="s">
        <v>46</v>
      </c>
      <c r="AX241" s="14" t="s">
        <v>85</v>
      </c>
      <c r="AY241" s="257" t="s">
        <v>241</v>
      </c>
    </row>
    <row r="242" s="14" customFormat="1">
      <c r="A242" s="14"/>
      <c r="B242" s="247"/>
      <c r="C242" s="248"/>
      <c r="D242" s="238" t="s">
        <v>252</v>
      </c>
      <c r="E242" s="249" t="s">
        <v>39</v>
      </c>
      <c r="F242" s="250" t="s">
        <v>374</v>
      </c>
      <c r="G242" s="248"/>
      <c r="H242" s="251">
        <v>2.153</v>
      </c>
      <c r="I242" s="252"/>
      <c r="J242" s="248"/>
      <c r="K242" s="248"/>
      <c r="L242" s="253"/>
      <c r="M242" s="254"/>
      <c r="N242" s="255"/>
      <c r="O242" s="255"/>
      <c r="P242" s="255"/>
      <c r="Q242" s="255"/>
      <c r="R242" s="255"/>
      <c r="S242" s="255"/>
      <c r="T242" s="256"/>
      <c r="U242" s="14"/>
      <c r="V242" s="14"/>
      <c r="W242" s="14"/>
      <c r="X242" s="14"/>
      <c r="Y242" s="14"/>
      <c r="Z242" s="14"/>
      <c r="AA242" s="14"/>
      <c r="AB242" s="14"/>
      <c r="AC242" s="14"/>
      <c r="AD242" s="14"/>
      <c r="AE242" s="14"/>
      <c r="AT242" s="257" t="s">
        <v>252</v>
      </c>
      <c r="AU242" s="257" t="s">
        <v>93</v>
      </c>
      <c r="AV242" s="14" t="s">
        <v>93</v>
      </c>
      <c r="AW242" s="14" t="s">
        <v>46</v>
      </c>
      <c r="AX242" s="14" t="s">
        <v>85</v>
      </c>
      <c r="AY242" s="257" t="s">
        <v>241</v>
      </c>
    </row>
    <row r="243" s="14" customFormat="1">
      <c r="A243" s="14"/>
      <c r="B243" s="247"/>
      <c r="C243" s="248"/>
      <c r="D243" s="238" t="s">
        <v>252</v>
      </c>
      <c r="E243" s="249" t="s">
        <v>39</v>
      </c>
      <c r="F243" s="250" t="s">
        <v>375</v>
      </c>
      <c r="G243" s="248"/>
      <c r="H243" s="251">
        <v>1.601</v>
      </c>
      <c r="I243" s="252"/>
      <c r="J243" s="248"/>
      <c r="K243" s="248"/>
      <c r="L243" s="253"/>
      <c r="M243" s="254"/>
      <c r="N243" s="255"/>
      <c r="O243" s="255"/>
      <c r="P243" s="255"/>
      <c r="Q243" s="255"/>
      <c r="R243" s="255"/>
      <c r="S243" s="255"/>
      <c r="T243" s="256"/>
      <c r="U243" s="14"/>
      <c r="V243" s="14"/>
      <c r="W243" s="14"/>
      <c r="X243" s="14"/>
      <c r="Y243" s="14"/>
      <c r="Z243" s="14"/>
      <c r="AA243" s="14"/>
      <c r="AB243" s="14"/>
      <c r="AC243" s="14"/>
      <c r="AD243" s="14"/>
      <c r="AE243" s="14"/>
      <c r="AT243" s="257" t="s">
        <v>252</v>
      </c>
      <c r="AU243" s="257" t="s">
        <v>93</v>
      </c>
      <c r="AV243" s="14" t="s">
        <v>93</v>
      </c>
      <c r="AW243" s="14" t="s">
        <v>46</v>
      </c>
      <c r="AX243" s="14" t="s">
        <v>85</v>
      </c>
      <c r="AY243" s="257" t="s">
        <v>241</v>
      </c>
    </row>
    <row r="244" s="14" customFormat="1">
      <c r="A244" s="14"/>
      <c r="B244" s="247"/>
      <c r="C244" s="248"/>
      <c r="D244" s="238" t="s">
        <v>252</v>
      </c>
      <c r="E244" s="249" t="s">
        <v>39</v>
      </c>
      <c r="F244" s="250" t="s">
        <v>376</v>
      </c>
      <c r="G244" s="248"/>
      <c r="H244" s="251">
        <v>3.399</v>
      </c>
      <c r="I244" s="252"/>
      <c r="J244" s="248"/>
      <c r="K244" s="248"/>
      <c r="L244" s="253"/>
      <c r="M244" s="254"/>
      <c r="N244" s="255"/>
      <c r="O244" s="255"/>
      <c r="P244" s="255"/>
      <c r="Q244" s="255"/>
      <c r="R244" s="255"/>
      <c r="S244" s="255"/>
      <c r="T244" s="256"/>
      <c r="U244" s="14"/>
      <c r="V244" s="14"/>
      <c r="W244" s="14"/>
      <c r="X244" s="14"/>
      <c r="Y244" s="14"/>
      <c r="Z244" s="14"/>
      <c r="AA244" s="14"/>
      <c r="AB244" s="14"/>
      <c r="AC244" s="14"/>
      <c r="AD244" s="14"/>
      <c r="AE244" s="14"/>
      <c r="AT244" s="257" t="s">
        <v>252</v>
      </c>
      <c r="AU244" s="257" t="s">
        <v>93</v>
      </c>
      <c r="AV244" s="14" t="s">
        <v>93</v>
      </c>
      <c r="AW244" s="14" t="s">
        <v>46</v>
      </c>
      <c r="AX244" s="14" t="s">
        <v>85</v>
      </c>
      <c r="AY244" s="257" t="s">
        <v>241</v>
      </c>
    </row>
    <row r="245" s="14" customFormat="1">
      <c r="A245" s="14"/>
      <c r="B245" s="247"/>
      <c r="C245" s="248"/>
      <c r="D245" s="238" t="s">
        <v>252</v>
      </c>
      <c r="E245" s="249" t="s">
        <v>39</v>
      </c>
      <c r="F245" s="250" t="s">
        <v>377</v>
      </c>
      <c r="G245" s="248"/>
      <c r="H245" s="251">
        <v>3.2280000000000002</v>
      </c>
      <c r="I245" s="252"/>
      <c r="J245" s="248"/>
      <c r="K245" s="248"/>
      <c r="L245" s="253"/>
      <c r="M245" s="254"/>
      <c r="N245" s="255"/>
      <c r="O245" s="255"/>
      <c r="P245" s="255"/>
      <c r="Q245" s="255"/>
      <c r="R245" s="255"/>
      <c r="S245" s="255"/>
      <c r="T245" s="256"/>
      <c r="U245" s="14"/>
      <c r="V245" s="14"/>
      <c r="W245" s="14"/>
      <c r="X245" s="14"/>
      <c r="Y245" s="14"/>
      <c r="Z245" s="14"/>
      <c r="AA245" s="14"/>
      <c r="AB245" s="14"/>
      <c r="AC245" s="14"/>
      <c r="AD245" s="14"/>
      <c r="AE245" s="14"/>
      <c r="AT245" s="257" t="s">
        <v>252</v>
      </c>
      <c r="AU245" s="257" t="s">
        <v>93</v>
      </c>
      <c r="AV245" s="14" t="s">
        <v>93</v>
      </c>
      <c r="AW245" s="14" t="s">
        <v>46</v>
      </c>
      <c r="AX245" s="14" t="s">
        <v>85</v>
      </c>
      <c r="AY245" s="257" t="s">
        <v>241</v>
      </c>
    </row>
    <row r="246" s="14" customFormat="1">
      <c r="A246" s="14"/>
      <c r="B246" s="247"/>
      <c r="C246" s="248"/>
      <c r="D246" s="238" t="s">
        <v>252</v>
      </c>
      <c r="E246" s="249" t="s">
        <v>39</v>
      </c>
      <c r="F246" s="250" t="s">
        <v>378</v>
      </c>
      <c r="G246" s="248"/>
      <c r="H246" s="251">
        <v>0.20100000000000001</v>
      </c>
      <c r="I246" s="252"/>
      <c r="J246" s="248"/>
      <c r="K246" s="248"/>
      <c r="L246" s="253"/>
      <c r="M246" s="254"/>
      <c r="N246" s="255"/>
      <c r="O246" s="255"/>
      <c r="P246" s="255"/>
      <c r="Q246" s="255"/>
      <c r="R246" s="255"/>
      <c r="S246" s="255"/>
      <c r="T246" s="256"/>
      <c r="U246" s="14"/>
      <c r="V246" s="14"/>
      <c r="W246" s="14"/>
      <c r="X246" s="14"/>
      <c r="Y246" s="14"/>
      <c r="Z246" s="14"/>
      <c r="AA246" s="14"/>
      <c r="AB246" s="14"/>
      <c r="AC246" s="14"/>
      <c r="AD246" s="14"/>
      <c r="AE246" s="14"/>
      <c r="AT246" s="257" t="s">
        <v>252</v>
      </c>
      <c r="AU246" s="257" t="s">
        <v>93</v>
      </c>
      <c r="AV246" s="14" t="s">
        <v>93</v>
      </c>
      <c r="AW246" s="14" t="s">
        <v>46</v>
      </c>
      <c r="AX246" s="14" t="s">
        <v>85</v>
      </c>
      <c r="AY246" s="257" t="s">
        <v>241</v>
      </c>
    </row>
    <row r="247" s="14" customFormat="1">
      <c r="A247" s="14"/>
      <c r="B247" s="247"/>
      <c r="C247" s="248"/>
      <c r="D247" s="238" t="s">
        <v>252</v>
      </c>
      <c r="E247" s="249" t="s">
        <v>39</v>
      </c>
      <c r="F247" s="250" t="s">
        <v>379</v>
      </c>
      <c r="G247" s="248"/>
      <c r="H247" s="251">
        <v>1.498</v>
      </c>
      <c r="I247" s="252"/>
      <c r="J247" s="248"/>
      <c r="K247" s="248"/>
      <c r="L247" s="253"/>
      <c r="M247" s="254"/>
      <c r="N247" s="255"/>
      <c r="O247" s="255"/>
      <c r="P247" s="255"/>
      <c r="Q247" s="255"/>
      <c r="R247" s="255"/>
      <c r="S247" s="255"/>
      <c r="T247" s="256"/>
      <c r="U247" s="14"/>
      <c r="V247" s="14"/>
      <c r="W247" s="14"/>
      <c r="X247" s="14"/>
      <c r="Y247" s="14"/>
      <c r="Z247" s="14"/>
      <c r="AA247" s="14"/>
      <c r="AB247" s="14"/>
      <c r="AC247" s="14"/>
      <c r="AD247" s="14"/>
      <c r="AE247" s="14"/>
      <c r="AT247" s="257" t="s">
        <v>252</v>
      </c>
      <c r="AU247" s="257" t="s">
        <v>93</v>
      </c>
      <c r="AV247" s="14" t="s">
        <v>93</v>
      </c>
      <c r="AW247" s="14" t="s">
        <v>46</v>
      </c>
      <c r="AX247" s="14" t="s">
        <v>85</v>
      </c>
      <c r="AY247" s="257" t="s">
        <v>241</v>
      </c>
    </row>
    <row r="248" s="14" customFormat="1">
      <c r="A248" s="14"/>
      <c r="B248" s="247"/>
      <c r="C248" s="248"/>
      <c r="D248" s="238" t="s">
        <v>252</v>
      </c>
      <c r="E248" s="249" t="s">
        <v>39</v>
      </c>
      <c r="F248" s="250" t="s">
        <v>380</v>
      </c>
      <c r="G248" s="248"/>
      <c r="H248" s="251">
        <v>1.548</v>
      </c>
      <c r="I248" s="252"/>
      <c r="J248" s="248"/>
      <c r="K248" s="248"/>
      <c r="L248" s="253"/>
      <c r="M248" s="254"/>
      <c r="N248" s="255"/>
      <c r="O248" s="255"/>
      <c r="P248" s="255"/>
      <c r="Q248" s="255"/>
      <c r="R248" s="255"/>
      <c r="S248" s="255"/>
      <c r="T248" s="256"/>
      <c r="U248" s="14"/>
      <c r="V248" s="14"/>
      <c r="W248" s="14"/>
      <c r="X248" s="14"/>
      <c r="Y248" s="14"/>
      <c r="Z248" s="14"/>
      <c r="AA248" s="14"/>
      <c r="AB248" s="14"/>
      <c r="AC248" s="14"/>
      <c r="AD248" s="14"/>
      <c r="AE248" s="14"/>
      <c r="AT248" s="257" t="s">
        <v>252</v>
      </c>
      <c r="AU248" s="257" t="s">
        <v>93</v>
      </c>
      <c r="AV248" s="14" t="s">
        <v>93</v>
      </c>
      <c r="AW248" s="14" t="s">
        <v>46</v>
      </c>
      <c r="AX248" s="14" t="s">
        <v>85</v>
      </c>
      <c r="AY248" s="257" t="s">
        <v>241</v>
      </c>
    </row>
    <row r="249" s="14" customFormat="1">
      <c r="A249" s="14"/>
      <c r="B249" s="247"/>
      <c r="C249" s="248"/>
      <c r="D249" s="238" t="s">
        <v>252</v>
      </c>
      <c r="E249" s="249" t="s">
        <v>39</v>
      </c>
      <c r="F249" s="250" t="s">
        <v>381</v>
      </c>
      <c r="G249" s="248"/>
      <c r="H249" s="251">
        <v>0.58199999999999996</v>
      </c>
      <c r="I249" s="252"/>
      <c r="J249" s="248"/>
      <c r="K249" s="248"/>
      <c r="L249" s="253"/>
      <c r="M249" s="254"/>
      <c r="N249" s="255"/>
      <c r="O249" s="255"/>
      <c r="P249" s="255"/>
      <c r="Q249" s="255"/>
      <c r="R249" s="255"/>
      <c r="S249" s="255"/>
      <c r="T249" s="256"/>
      <c r="U249" s="14"/>
      <c r="V249" s="14"/>
      <c r="W249" s="14"/>
      <c r="X249" s="14"/>
      <c r="Y249" s="14"/>
      <c r="Z249" s="14"/>
      <c r="AA249" s="14"/>
      <c r="AB249" s="14"/>
      <c r="AC249" s="14"/>
      <c r="AD249" s="14"/>
      <c r="AE249" s="14"/>
      <c r="AT249" s="257" t="s">
        <v>252</v>
      </c>
      <c r="AU249" s="257" t="s">
        <v>93</v>
      </c>
      <c r="AV249" s="14" t="s">
        <v>93</v>
      </c>
      <c r="AW249" s="14" t="s">
        <v>46</v>
      </c>
      <c r="AX249" s="14" t="s">
        <v>85</v>
      </c>
      <c r="AY249" s="257" t="s">
        <v>241</v>
      </c>
    </row>
    <row r="250" s="14" customFormat="1">
      <c r="A250" s="14"/>
      <c r="B250" s="247"/>
      <c r="C250" s="248"/>
      <c r="D250" s="238" t="s">
        <v>252</v>
      </c>
      <c r="E250" s="249" t="s">
        <v>39</v>
      </c>
      <c r="F250" s="250" t="s">
        <v>382</v>
      </c>
      <c r="G250" s="248"/>
      <c r="H250" s="251">
        <v>0.32000000000000001</v>
      </c>
      <c r="I250" s="252"/>
      <c r="J250" s="248"/>
      <c r="K250" s="248"/>
      <c r="L250" s="253"/>
      <c r="M250" s="254"/>
      <c r="N250" s="255"/>
      <c r="O250" s="255"/>
      <c r="P250" s="255"/>
      <c r="Q250" s="255"/>
      <c r="R250" s="255"/>
      <c r="S250" s="255"/>
      <c r="T250" s="256"/>
      <c r="U250" s="14"/>
      <c r="V250" s="14"/>
      <c r="W250" s="14"/>
      <c r="X250" s="14"/>
      <c r="Y250" s="14"/>
      <c r="Z250" s="14"/>
      <c r="AA250" s="14"/>
      <c r="AB250" s="14"/>
      <c r="AC250" s="14"/>
      <c r="AD250" s="14"/>
      <c r="AE250" s="14"/>
      <c r="AT250" s="257" t="s">
        <v>252</v>
      </c>
      <c r="AU250" s="257" t="s">
        <v>93</v>
      </c>
      <c r="AV250" s="14" t="s">
        <v>93</v>
      </c>
      <c r="AW250" s="14" t="s">
        <v>46</v>
      </c>
      <c r="AX250" s="14" t="s">
        <v>85</v>
      </c>
      <c r="AY250" s="257" t="s">
        <v>241</v>
      </c>
    </row>
    <row r="251" s="14" customFormat="1">
      <c r="A251" s="14"/>
      <c r="B251" s="247"/>
      <c r="C251" s="248"/>
      <c r="D251" s="238" t="s">
        <v>252</v>
      </c>
      <c r="E251" s="249" t="s">
        <v>39</v>
      </c>
      <c r="F251" s="250" t="s">
        <v>383</v>
      </c>
      <c r="G251" s="248"/>
      <c r="H251" s="251">
        <v>0.80100000000000005</v>
      </c>
      <c r="I251" s="252"/>
      <c r="J251" s="248"/>
      <c r="K251" s="248"/>
      <c r="L251" s="253"/>
      <c r="M251" s="254"/>
      <c r="N251" s="255"/>
      <c r="O251" s="255"/>
      <c r="P251" s="255"/>
      <c r="Q251" s="255"/>
      <c r="R251" s="255"/>
      <c r="S251" s="255"/>
      <c r="T251" s="256"/>
      <c r="U251" s="14"/>
      <c r="V251" s="14"/>
      <c r="W251" s="14"/>
      <c r="X251" s="14"/>
      <c r="Y251" s="14"/>
      <c r="Z251" s="14"/>
      <c r="AA251" s="14"/>
      <c r="AB251" s="14"/>
      <c r="AC251" s="14"/>
      <c r="AD251" s="14"/>
      <c r="AE251" s="14"/>
      <c r="AT251" s="257" t="s">
        <v>252</v>
      </c>
      <c r="AU251" s="257" t="s">
        <v>93</v>
      </c>
      <c r="AV251" s="14" t="s">
        <v>93</v>
      </c>
      <c r="AW251" s="14" t="s">
        <v>46</v>
      </c>
      <c r="AX251" s="14" t="s">
        <v>85</v>
      </c>
      <c r="AY251" s="257" t="s">
        <v>241</v>
      </c>
    </row>
    <row r="252" s="14" customFormat="1">
      <c r="A252" s="14"/>
      <c r="B252" s="247"/>
      <c r="C252" s="248"/>
      <c r="D252" s="238" t="s">
        <v>252</v>
      </c>
      <c r="E252" s="249" t="s">
        <v>39</v>
      </c>
      <c r="F252" s="250" t="s">
        <v>384</v>
      </c>
      <c r="G252" s="248"/>
      <c r="H252" s="251">
        <v>3.48</v>
      </c>
      <c r="I252" s="252"/>
      <c r="J252" s="248"/>
      <c r="K252" s="248"/>
      <c r="L252" s="253"/>
      <c r="M252" s="254"/>
      <c r="N252" s="255"/>
      <c r="O252" s="255"/>
      <c r="P252" s="255"/>
      <c r="Q252" s="255"/>
      <c r="R252" s="255"/>
      <c r="S252" s="255"/>
      <c r="T252" s="256"/>
      <c r="U252" s="14"/>
      <c r="V252" s="14"/>
      <c r="W252" s="14"/>
      <c r="X252" s="14"/>
      <c r="Y252" s="14"/>
      <c r="Z252" s="14"/>
      <c r="AA252" s="14"/>
      <c r="AB252" s="14"/>
      <c r="AC252" s="14"/>
      <c r="AD252" s="14"/>
      <c r="AE252" s="14"/>
      <c r="AT252" s="257" t="s">
        <v>252</v>
      </c>
      <c r="AU252" s="257" t="s">
        <v>93</v>
      </c>
      <c r="AV252" s="14" t="s">
        <v>93</v>
      </c>
      <c r="AW252" s="14" t="s">
        <v>46</v>
      </c>
      <c r="AX252" s="14" t="s">
        <v>85</v>
      </c>
      <c r="AY252" s="257" t="s">
        <v>241</v>
      </c>
    </row>
    <row r="253" s="14" customFormat="1">
      <c r="A253" s="14"/>
      <c r="B253" s="247"/>
      <c r="C253" s="248"/>
      <c r="D253" s="238" t="s">
        <v>252</v>
      </c>
      <c r="E253" s="249" t="s">
        <v>39</v>
      </c>
      <c r="F253" s="250" t="s">
        <v>385</v>
      </c>
      <c r="G253" s="248"/>
      <c r="H253" s="251">
        <v>0.76200000000000001</v>
      </c>
      <c r="I253" s="252"/>
      <c r="J253" s="248"/>
      <c r="K253" s="248"/>
      <c r="L253" s="253"/>
      <c r="M253" s="254"/>
      <c r="N253" s="255"/>
      <c r="O253" s="255"/>
      <c r="P253" s="255"/>
      <c r="Q253" s="255"/>
      <c r="R253" s="255"/>
      <c r="S253" s="255"/>
      <c r="T253" s="256"/>
      <c r="U253" s="14"/>
      <c r="V253" s="14"/>
      <c r="W253" s="14"/>
      <c r="X253" s="14"/>
      <c r="Y253" s="14"/>
      <c r="Z253" s="14"/>
      <c r="AA253" s="14"/>
      <c r="AB253" s="14"/>
      <c r="AC253" s="14"/>
      <c r="AD253" s="14"/>
      <c r="AE253" s="14"/>
      <c r="AT253" s="257" t="s">
        <v>252</v>
      </c>
      <c r="AU253" s="257" t="s">
        <v>93</v>
      </c>
      <c r="AV253" s="14" t="s">
        <v>93</v>
      </c>
      <c r="AW253" s="14" t="s">
        <v>46</v>
      </c>
      <c r="AX253" s="14" t="s">
        <v>85</v>
      </c>
      <c r="AY253" s="257" t="s">
        <v>241</v>
      </c>
    </row>
    <row r="254" s="14" customFormat="1">
      <c r="A254" s="14"/>
      <c r="B254" s="247"/>
      <c r="C254" s="248"/>
      <c r="D254" s="238" t="s">
        <v>252</v>
      </c>
      <c r="E254" s="249" t="s">
        <v>39</v>
      </c>
      <c r="F254" s="250" t="s">
        <v>386</v>
      </c>
      <c r="G254" s="248"/>
      <c r="H254" s="251">
        <v>0.38300000000000001</v>
      </c>
      <c r="I254" s="252"/>
      <c r="J254" s="248"/>
      <c r="K254" s="248"/>
      <c r="L254" s="253"/>
      <c r="M254" s="254"/>
      <c r="N254" s="255"/>
      <c r="O254" s="255"/>
      <c r="P254" s="255"/>
      <c r="Q254" s="255"/>
      <c r="R254" s="255"/>
      <c r="S254" s="255"/>
      <c r="T254" s="256"/>
      <c r="U254" s="14"/>
      <c r="V254" s="14"/>
      <c r="W254" s="14"/>
      <c r="X254" s="14"/>
      <c r="Y254" s="14"/>
      <c r="Z254" s="14"/>
      <c r="AA254" s="14"/>
      <c r="AB254" s="14"/>
      <c r="AC254" s="14"/>
      <c r="AD254" s="14"/>
      <c r="AE254" s="14"/>
      <c r="AT254" s="257" t="s">
        <v>252</v>
      </c>
      <c r="AU254" s="257" t="s">
        <v>93</v>
      </c>
      <c r="AV254" s="14" t="s">
        <v>93</v>
      </c>
      <c r="AW254" s="14" t="s">
        <v>46</v>
      </c>
      <c r="AX254" s="14" t="s">
        <v>85</v>
      </c>
      <c r="AY254" s="257" t="s">
        <v>241</v>
      </c>
    </row>
    <row r="255" s="14" customFormat="1">
      <c r="A255" s="14"/>
      <c r="B255" s="247"/>
      <c r="C255" s="248"/>
      <c r="D255" s="238" t="s">
        <v>252</v>
      </c>
      <c r="E255" s="249" t="s">
        <v>39</v>
      </c>
      <c r="F255" s="250" t="s">
        <v>387</v>
      </c>
      <c r="G255" s="248"/>
      <c r="H255" s="251">
        <v>0.503</v>
      </c>
      <c r="I255" s="252"/>
      <c r="J255" s="248"/>
      <c r="K255" s="248"/>
      <c r="L255" s="253"/>
      <c r="M255" s="254"/>
      <c r="N255" s="255"/>
      <c r="O255" s="255"/>
      <c r="P255" s="255"/>
      <c r="Q255" s="255"/>
      <c r="R255" s="255"/>
      <c r="S255" s="255"/>
      <c r="T255" s="256"/>
      <c r="U255" s="14"/>
      <c r="V255" s="14"/>
      <c r="W255" s="14"/>
      <c r="X255" s="14"/>
      <c r="Y255" s="14"/>
      <c r="Z255" s="14"/>
      <c r="AA255" s="14"/>
      <c r="AB255" s="14"/>
      <c r="AC255" s="14"/>
      <c r="AD255" s="14"/>
      <c r="AE255" s="14"/>
      <c r="AT255" s="257" t="s">
        <v>252</v>
      </c>
      <c r="AU255" s="257" t="s">
        <v>93</v>
      </c>
      <c r="AV255" s="14" t="s">
        <v>93</v>
      </c>
      <c r="AW255" s="14" t="s">
        <v>46</v>
      </c>
      <c r="AX255" s="14" t="s">
        <v>85</v>
      </c>
      <c r="AY255" s="257" t="s">
        <v>241</v>
      </c>
    </row>
    <row r="256" s="14" customFormat="1">
      <c r="A256" s="14"/>
      <c r="B256" s="247"/>
      <c r="C256" s="248"/>
      <c r="D256" s="238" t="s">
        <v>252</v>
      </c>
      <c r="E256" s="249" t="s">
        <v>39</v>
      </c>
      <c r="F256" s="250" t="s">
        <v>388</v>
      </c>
      <c r="G256" s="248"/>
      <c r="H256" s="251">
        <v>0.17999999999999999</v>
      </c>
      <c r="I256" s="252"/>
      <c r="J256" s="248"/>
      <c r="K256" s="248"/>
      <c r="L256" s="253"/>
      <c r="M256" s="254"/>
      <c r="N256" s="255"/>
      <c r="O256" s="255"/>
      <c r="P256" s="255"/>
      <c r="Q256" s="255"/>
      <c r="R256" s="255"/>
      <c r="S256" s="255"/>
      <c r="T256" s="256"/>
      <c r="U256" s="14"/>
      <c r="V256" s="14"/>
      <c r="W256" s="14"/>
      <c r="X256" s="14"/>
      <c r="Y256" s="14"/>
      <c r="Z256" s="14"/>
      <c r="AA256" s="14"/>
      <c r="AB256" s="14"/>
      <c r="AC256" s="14"/>
      <c r="AD256" s="14"/>
      <c r="AE256" s="14"/>
      <c r="AT256" s="257" t="s">
        <v>252</v>
      </c>
      <c r="AU256" s="257" t="s">
        <v>93</v>
      </c>
      <c r="AV256" s="14" t="s">
        <v>93</v>
      </c>
      <c r="AW256" s="14" t="s">
        <v>46</v>
      </c>
      <c r="AX256" s="14" t="s">
        <v>85</v>
      </c>
      <c r="AY256" s="257" t="s">
        <v>241</v>
      </c>
    </row>
    <row r="257" s="15" customFormat="1">
      <c r="A257" s="15"/>
      <c r="B257" s="258"/>
      <c r="C257" s="259"/>
      <c r="D257" s="238" t="s">
        <v>252</v>
      </c>
      <c r="E257" s="260" t="s">
        <v>39</v>
      </c>
      <c r="F257" s="261" t="s">
        <v>274</v>
      </c>
      <c r="G257" s="259"/>
      <c r="H257" s="262">
        <v>55.101999999999997</v>
      </c>
      <c r="I257" s="263"/>
      <c r="J257" s="259"/>
      <c r="K257" s="259"/>
      <c r="L257" s="264"/>
      <c r="M257" s="265"/>
      <c r="N257" s="266"/>
      <c r="O257" s="266"/>
      <c r="P257" s="266"/>
      <c r="Q257" s="266"/>
      <c r="R257" s="266"/>
      <c r="S257" s="266"/>
      <c r="T257" s="267"/>
      <c r="U257" s="15"/>
      <c r="V257" s="15"/>
      <c r="W257" s="15"/>
      <c r="X257" s="15"/>
      <c r="Y257" s="15"/>
      <c r="Z257" s="15"/>
      <c r="AA257" s="15"/>
      <c r="AB257" s="15"/>
      <c r="AC257" s="15"/>
      <c r="AD257" s="15"/>
      <c r="AE257" s="15"/>
      <c r="AT257" s="268" t="s">
        <v>252</v>
      </c>
      <c r="AU257" s="268" t="s">
        <v>93</v>
      </c>
      <c r="AV257" s="15" t="s">
        <v>248</v>
      </c>
      <c r="AW257" s="15" t="s">
        <v>46</v>
      </c>
      <c r="AX257" s="15" t="s">
        <v>23</v>
      </c>
      <c r="AY257" s="268" t="s">
        <v>241</v>
      </c>
    </row>
    <row r="258" s="2" customFormat="1" ht="24.15" customHeight="1">
      <c r="A258" s="42"/>
      <c r="B258" s="43"/>
      <c r="C258" s="218" t="s">
        <v>28</v>
      </c>
      <c r="D258" s="218" t="s">
        <v>243</v>
      </c>
      <c r="E258" s="219" t="s">
        <v>389</v>
      </c>
      <c r="F258" s="220" t="s">
        <v>390</v>
      </c>
      <c r="G258" s="221" t="s">
        <v>246</v>
      </c>
      <c r="H258" s="222">
        <v>446.26100000000002</v>
      </c>
      <c r="I258" s="223"/>
      <c r="J258" s="224">
        <f>ROUND(I258*H258,2)</f>
        <v>0</v>
      </c>
      <c r="K258" s="220" t="s">
        <v>247</v>
      </c>
      <c r="L258" s="48"/>
      <c r="M258" s="225" t="s">
        <v>39</v>
      </c>
      <c r="N258" s="226" t="s">
        <v>56</v>
      </c>
      <c r="O258" s="88"/>
      <c r="P258" s="227">
        <f>O258*H258</f>
        <v>0</v>
      </c>
      <c r="Q258" s="227">
        <v>0</v>
      </c>
      <c r="R258" s="227">
        <f>Q258*H258</f>
        <v>0</v>
      </c>
      <c r="S258" s="227">
        <v>0</v>
      </c>
      <c r="T258" s="228">
        <f>S258*H258</f>
        <v>0</v>
      </c>
      <c r="U258" s="42"/>
      <c r="V258" s="42"/>
      <c r="W258" s="42"/>
      <c r="X258" s="42"/>
      <c r="Y258" s="42"/>
      <c r="Z258" s="42"/>
      <c r="AA258" s="42"/>
      <c r="AB258" s="42"/>
      <c r="AC258" s="42"/>
      <c r="AD258" s="42"/>
      <c r="AE258" s="42"/>
      <c r="AR258" s="229" t="s">
        <v>248</v>
      </c>
      <c r="AT258" s="229" t="s">
        <v>243</v>
      </c>
      <c r="AU258" s="229" t="s">
        <v>93</v>
      </c>
      <c r="AY258" s="20" t="s">
        <v>241</v>
      </c>
      <c r="BE258" s="230">
        <f>IF(N258="základní",J258,0)</f>
        <v>0</v>
      </c>
      <c r="BF258" s="230">
        <f>IF(N258="snížená",J258,0)</f>
        <v>0</v>
      </c>
      <c r="BG258" s="230">
        <f>IF(N258="zákl. přenesená",J258,0)</f>
        <v>0</v>
      </c>
      <c r="BH258" s="230">
        <f>IF(N258="sníž. přenesená",J258,0)</f>
        <v>0</v>
      </c>
      <c r="BI258" s="230">
        <f>IF(N258="nulová",J258,0)</f>
        <v>0</v>
      </c>
      <c r="BJ258" s="20" t="s">
        <v>23</v>
      </c>
      <c r="BK258" s="230">
        <f>ROUND(I258*H258,2)</f>
        <v>0</v>
      </c>
      <c r="BL258" s="20" t="s">
        <v>248</v>
      </c>
      <c r="BM258" s="229" t="s">
        <v>391</v>
      </c>
    </row>
    <row r="259" s="2" customFormat="1">
      <c r="A259" s="42"/>
      <c r="B259" s="43"/>
      <c r="C259" s="44"/>
      <c r="D259" s="231" t="s">
        <v>250</v>
      </c>
      <c r="E259" s="44"/>
      <c r="F259" s="232" t="s">
        <v>392</v>
      </c>
      <c r="G259" s="44"/>
      <c r="H259" s="44"/>
      <c r="I259" s="233"/>
      <c r="J259" s="44"/>
      <c r="K259" s="44"/>
      <c r="L259" s="48"/>
      <c r="M259" s="234"/>
      <c r="N259" s="235"/>
      <c r="O259" s="88"/>
      <c r="P259" s="88"/>
      <c r="Q259" s="88"/>
      <c r="R259" s="88"/>
      <c r="S259" s="88"/>
      <c r="T259" s="89"/>
      <c r="U259" s="42"/>
      <c r="V259" s="42"/>
      <c r="W259" s="42"/>
      <c r="X259" s="42"/>
      <c r="Y259" s="42"/>
      <c r="Z259" s="42"/>
      <c r="AA259" s="42"/>
      <c r="AB259" s="42"/>
      <c r="AC259" s="42"/>
      <c r="AD259" s="42"/>
      <c r="AE259" s="42"/>
      <c r="AT259" s="20" t="s">
        <v>250</v>
      </c>
      <c r="AU259" s="20" t="s">
        <v>93</v>
      </c>
    </row>
    <row r="260" s="13" customFormat="1">
      <c r="A260" s="13"/>
      <c r="B260" s="236"/>
      <c r="C260" s="237"/>
      <c r="D260" s="238" t="s">
        <v>252</v>
      </c>
      <c r="E260" s="239" t="s">
        <v>39</v>
      </c>
      <c r="F260" s="240" t="s">
        <v>393</v>
      </c>
      <c r="G260" s="237"/>
      <c r="H260" s="239" t="s">
        <v>39</v>
      </c>
      <c r="I260" s="241"/>
      <c r="J260" s="237"/>
      <c r="K260" s="237"/>
      <c r="L260" s="242"/>
      <c r="M260" s="243"/>
      <c r="N260" s="244"/>
      <c r="O260" s="244"/>
      <c r="P260" s="244"/>
      <c r="Q260" s="244"/>
      <c r="R260" s="244"/>
      <c r="S260" s="244"/>
      <c r="T260" s="245"/>
      <c r="U260" s="13"/>
      <c r="V260" s="13"/>
      <c r="W260" s="13"/>
      <c r="X260" s="13"/>
      <c r="Y260" s="13"/>
      <c r="Z260" s="13"/>
      <c r="AA260" s="13"/>
      <c r="AB260" s="13"/>
      <c r="AC260" s="13"/>
      <c r="AD260" s="13"/>
      <c r="AE260" s="13"/>
      <c r="AT260" s="246" t="s">
        <v>252</v>
      </c>
      <c r="AU260" s="246" t="s">
        <v>93</v>
      </c>
      <c r="AV260" s="13" t="s">
        <v>23</v>
      </c>
      <c r="AW260" s="13" t="s">
        <v>46</v>
      </c>
      <c r="AX260" s="13" t="s">
        <v>85</v>
      </c>
      <c r="AY260" s="246" t="s">
        <v>241</v>
      </c>
    </row>
    <row r="261" s="13" customFormat="1">
      <c r="A261" s="13"/>
      <c r="B261" s="236"/>
      <c r="C261" s="237"/>
      <c r="D261" s="238" t="s">
        <v>252</v>
      </c>
      <c r="E261" s="239" t="s">
        <v>39</v>
      </c>
      <c r="F261" s="240" t="s">
        <v>394</v>
      </c>
      <c r="G261" s="237"/>
      <c r="H261" s="239" t="s">
        <v>39</v>
      </c>
      <c r="I261" s="241"/>
      <c r="J261" s="237"/>
      <c r="K261" s="237"/>
      <c r="L261" s="242"/>
      <c r="M261" s="243"/>
      <c r="N261" s="244"/>
      <c r="O261" s="244"/>
      <c r="P261" s="244"/>
      <c r="Q261" s="244"/>
      <c r="R261" s="244"/>
      <c r="S261" s="244"/>
      <c r="T261" s="245"/>
      <c r="U261" s="13"/>
      <c r="V261" s="13"/>
      <c r="W261" s="13"/>
      <c r="X261" s="13"/>
      <c r="Y261" s="13"/>
      <c r="Z261" s="13"/>
      <c r="AA261" s="13"/>
      <c r="AB261" s="13"/>
      <c r="AC261" s="13"/>
      <c r="AD261" s="13"/>
      <c r="AE261" s="13"/>
      <c r="AT261" s="246" t="s">
        <v>252</v>
      </c>
      <c r="AU261" s="246" t="s">
        <v>93</v>
      </c>
      <c r="AV261" s="13" t="s">
        <v>23</v>
      </c>
      <c r="AW261" s="13" t="s">
        <v>46</v>
      </c>
      <c r="AX261" s="13" t="s">
        <v>85</v>
      </c>
      <c r="AY261" s="246" t="s">
        <v>241</v>
      </c>
    </row>
    <row r="262" s="14" customFormat="1">
      <c r="A262" s="14"/>
      <c r="B262" s="247"/>
      <c r="C262" s="248"/>
      <c r="D262" s="238" t="s">
        <v>252</v>
      </c>
      <c r="E262" s="249" t="s">
        <v>39</v>
      </c>
      <c r="F262" s="250" t="s">
        <v>395</v>
      </c>
      <c r="G262" s="248"/>
      <c r="H262" s="251">
        <v>446.26100000000002</v>
      </c>
      <c r="I262" s="252"/>
      <c r="J262" s="248"/>
      <c r="K262" s="248"/>
      <c r="L262" s="253"/>
      <c r="M262" s="254"/>
      <c r="N262" s="255"/>
      <c r="O262" s="255"/>
      <c r="P262" s="255"/>
      <c r="Q262" s="255"/>
      <c r="R262" s="255"/>
      <c r="S262" s="255"/>
      <c r="T262" s="256"/>
      <c r="U262" s="14"/>
      <c r="V262" s="14"/>
      <c r="W262" s="14"/>
      <c r="X262" s="14"/>
      <c r="Y262" s="14"/>
      <c r="Z262" s="14"/>
      <c r="AA262" s="14"/>
      <c r="AB262" s="14"/>
      <c r="AC262" s="14"/>
      <c r="AD262" s="14"/>
      <c r="AE262" s="14"/>
      <c r="AT262" s="257" t="s">
        <v>252</v>
      </c>
      <c r="AU262" s="257" t="s">
        <v>93</v>
      </c>
      <c r="AV262" s="14" t="s">
        <v>93</v>
      </c>
      <c r="AW262" s="14" t="s">
        <v>46</v>
      </c>
      <c r="AX262" s="14" t="s">
        <v>23</v>
      </c>
      <c r="AY262" s="257" t="s">
        <v>241</v>
      </c>
    </row>
    <row r="263" s="2" customFormat="1" ht="33" customHeight="1">
      <c r="A263" s="42"/>
      <c r="B263" s="43"/>
      <c r="C263" s="218" t="s">
        <v>396</v>
      </c>
      <c r="D263" s="218" t="s">
        <v>243</v>
      </c>
      <c r="E263" s="219" t="s">
        <v>397</v>
      </c>
      <c r="F263" s="220" t="s">
        <v>398</v>
      </c>
      <c r="G263" s="221" t="s">
        <v>246</v>
      </c>
      <c r="H263" s="222">
        <v>24.885999999999999</v>
      </c>
      <c r="I263" s="223"/>
      <c r="J263" s="224">
        <f>ROUND(I263*H263,2)</f>
        <v>0</v>
      </c>
      <c r="K263" s="220" t="s">
        <v>247</v>
      </c>
      <c r="L263" s="48"/>
      <c r="M263" s="225" t="s">
        <v>39</v>
      </c>
      <c r="N263" s="226" t="s">
        <v>56</v>
      </c>
      <c r="O263" s="88"/>
      <c r="P263" s="227">
        <f>O263*H263</f>
        <v>0</v>
      </c>
      <c r="Q263" s="227">
        <v>0</v>
      </c>
      <c r="R263" s="227">
        <f>Q263*H263</f>
        <v>0</v>
      </c>
      <c r="S263" s="227">
        <v>2</v>
      </c>
      <c r="T263" s="228">
        <f>S263*H263</f>
        <v>49.771999999999998</v>
      </c>
      <c r="U263" s="42"/>
      <c r="V263" s="42"/>
      <c r="W263" s="42"/>
      <c r="X263" s="42"/>
      <c r="Y263" s="42"/>
      <c r="Z263" s="42"/>
      <c r="AA263" s="42"/>
      <c r="AB263" s="42"/>
      <c r="AC263" s="42"/>
      <c r="AD263" s="42"/>
      <c r="AE263" s="42"/>
      <c r="AR263" s="229" t="s">
        <v>248</v>
      </c>
      <c r="AT263" s="229" t="s">
        <v>243</v>
      </c>
      <c r="AU263" s="229" t="s">
        <v>93</v>
      </c>
      <c r="AY263" s="20" t="s">
        <v>241</v>
      </c>
      <c r="BE263" s="230">
        <f>IF(N263="základní",J263,0)</f>
        <v>0</v>
      </c>
      <c r="BF263" s="230">
        <f>IF(N263="snížená",J263,0)</f>
        <v>0</v>
      </c>
      <c r="BG263" s="230">
        <f>IF(N263="zákl. přenesená",J263,0)</f>
        <v>0</v>
      </c>
      <c r="BH263" s="230">
        <f>IF(N263="sníž. přenesená",J263,0)</f>
        <v>0</v>
      </c>
      <c r="BI263" s="230">
        <f>IF(N263="nulová",J263,0)</f>
        <v>0</v>
      </c>
      <c r="BJ263" s="20" t="s">
        <v>23</v>
      </c>
      <c r="BK263" s="230">
        <f>ROUND(I263*H263,2)</f>
        <v>0</v>
      </c>
      <c r="BL263" s="20" t="s">
        <v>248</v>
      </c>
      <c r="BM263" s="229" t="s">
        <v>399</v>
      </c>
    </row>
    <row r="264" s="2" customFormat="1">
      <c r="A264" s="42"/>
      <c r="B264" s="43"/>
      <c r="C264" s="44"/>
      <c r="D264" s="231" t="s">
        <v>250</v>
      </c>
      <c r="E264" s="44"/>
      <c r="F264" s="232" t="s">
        <v>400</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0" t="s">
        <v>250</v>
      </c>
      <c r="AU264" s="20" t="s">
        <v>93</v>
      </c>
    </row>
    <row r="265" s="13" customFormat="1">
      <c r="A265" s="13"/>
      <c r="B265" s="236"/>
      <c r="C265" s="237"/>
      <c r="D265" s="238" t="s">
        <v>252</v>
      </c>
      <c r="E265" s="239" t="s">
        <v>39</v>
      </c>
      <c r="F265" s="240" t="s">
        <v>401</v>
      </c>
      <c r="G265" s="237"/>
      <c r="H265" s="239" t="s">
        <v>39</v>
      </c>
      <c r="I265" s="241"/>
      <c r="J265" s="237"/>
      <c r="K265" s="237"/>
      <c r="L265" s="242"/>
      <c r="M265" s="243"/>
      <c r="N265" s="244"/>
      <c r="O265" s="244"/>
      <c r="P265" s="244"/>
      <c r="Q265" s="244"/>
      <c r="R265" s="244"/>
      <c r="S265" s="244"/>
      <c r="T265" s="245"/>
      <c r="U265" s="13"/>
      <c r="V265" s="13"/>
      <c r="W265" s="13"/>
      <c r="X265" s="13"/>
      <c r="Y265" s="13"/>
      <c r="Z265" s="13"/>
      <c r="AA265" s="13"/>
      <c r="AB265" s="13"/>
      <c r="AC265" s="13"/>
      <c r="AD265" s="13"/>
      <c r="AE265" s="13"/>
      <c r="AT265" s="246" t="s">
        <v>252</v>
      </c>
      <c r="AU265" s="246" t="s">
        <v>93</v>
      </c>
      <c r="AV265" s="13" t="s">
        <v>23</v>
      </c>
      <c r="AW265" s="13" t="s">
        <v>46</v>
      </c>
      <c r="AX265" s="13" t="s">
        <v>85</v>
      </c>
      <c r="AY265" s="246" t="s">
        <v>241</v>
      </c>
    </row>
    <row r="266" s="13" customFormat="1">
      <c r="A266" s="13"/>
      <c r="B266" s="236"/>
      <c r="C266" s="237"/>
      <c r="D266" s="238" t="s">
        <v>252</v>
      </c>
      <c r="E266" s="239" t="s">
        <v>39</v>
      </c>
      <c r="F266" s="240" t="s">
        <v>402</v>
      </c>
      <c r="G266" s="237"/>
      <c r="H266" s="239" t="s">
        <v>39</v>
      </c>
      <c r="I266" s="241"/>
      <c r="J266" s="237"/>
      <c r="K266" s="237"/>
      <c r="L266" s="242"/>
      <c r="M266" s="243"/>
      <c r="N266" s="244"/>
      <c r="O266" s="244"/>
      <c r="P266" s="244"/>
      <c r="Q266" s="244"/>
      <c r="R266" s="244"/>
      <c r="S266" s="244"/>
      <c r="T266" s="245"/>
      <c r="U266" s="13"/>
      <c r="V266" s="13"/>
      <c r="W266" s="13"/>
      <c r="X266" s="13"/>
      <c r="Y266" s="13"/>
      <c r="Z266" s="13"/>
      <c r="AA266" s="13"/>
      <c r="AB266" s="13"/>
      <c r="AC266" s="13"/>
      <c r="AD266" s="13"/>
      <c r="AE266" s="13"/>
      <c r="AT266" s="246" t="s">
        <v>252</v>
      </c>
      <c r="AU266" s="246" t="s">
        <v>93</v>
      </c>
      <c r="AV266" s="13" t="s">
        <v>23</v>
      </c>
      <c r="AW266" s="13" t="s">
        <v>46</v>
      </c>
      <c r="AX266" s="13" t="s">
        <v>85</v>
      </c>
      <c r="AY266" s="246" t="s">
        <v>241</v>
      </c>
    </row>
    <row r="267" s="14" customFormat="1">
      <c r="A267" s="14"/>
      <c r="B267" s="247"/>
      <c r="C267" s="248"/>
      <c r="D267" s="238" t="s">
        <v>252</v>
      </c>
      <c r="E267" s="249" t="s">
        <v>39</v>
      </c>
      <c r="F267" s="250" t="s">
        <v>403</v>
      </c>
      <c r="G267" s="248"/>
      <c r="H267" s="251">
        <v>2.7839999999999998</v>
      </c>
      <c r="I267" s="252"/>
      <c r="J267" s="248"/>
      <c r="K267" s="248"/>
      <c r="L267" s="253"/>
      <c r="M267" s="254"/>
      <c r="N267" s="255"/>
      <c r="O267" s="255"/>
      <c r="P267" s="255"/>
      <c r="Q267" s="255"/>
      <c r="R267" s="255"/>
      <c r="S267" s="255"/>
      <c r="T267" s="256"/>
      <c r="U267" s="14"/>
      <c r="V267" s="14"/>
      <c r="W267" s="14"/>
      <c r="X267" s="14"/>
      <c r="Y267" s="14"/>
      <c r="Z267" s="14"/>
      <c r="AA267" s="14"/>
      <c r="AB267" s="14"/>
      <c r="AC267" s="14"/>
      <c r="AD267" s="14"/>
      <c r="AE267" s="14"/>
      <c r="AT267" s="257" t="s">
        <v>252</v>
      </c>
      <c r="AU267" s="257" t="s">
        <v>93</v>
      </c>
      <c r="AV267" s="14" t="s">
        <v>93</v>
      </c>
      <c r="AW267" s="14" t="s">
        <v>46</v>
      </c>
      <c r="AX267" s="14" t="s">
        <v>85</v>
      </c>
      <c r="AY267" s="257" t="s">
        <v>241</v>
      </c>
    </row>
    <row r="268" s="13" customFormat="1">
      <c r="A268" s="13"/>
      <c r="B268" s="236"/>
      <c r="C268" s="237"/>
      <c r="D268" s="238" t="s">
        <v>252</v>
      </c>
      <c r="E268" s="239" t="s">
        <v>39</v>
      </c>
      <c r="F268" s="240" t="s">
        <v>404</v>
      </c>
      <c r="G268" s="237"/>
      <c r="H268" s="239" t="s">
        <v>39</v>
      </c>
      <c r="I268" s="241"/>
      <c r="J268" s="237"/>
      <c r="K268" s="237"/>
      <c r="L268" s="242"/>
      <c r="M268" s="243"/>
      <c r="N268" s="244"/>
      <c r="O268" s="244"/>
      <c r="P268" s="244"/>
      <c r="Q268" s="244"/>
      <c r="R268" s="244"/>
      <c r="S268" s="244"/>
      <c r="T268" s="245"/>
      <c r="U268" s="13"/>
      <c r="V268" s="13"/>
      <c r="W268" s="13"/>
      <c r="X268" s="13"/>
      <c r="Y268" s="13"/>
      <c r="Z268" s="13"/>
      <c r="AA268" s="13"/>
      <c r="AB268" s="13"/>
      <c r="AC268" s="13"/>
      <c r="AD268" s="13"/>
      <c r="AE268" s="13"/>
      <c r="AT268" s="246" t="s">
        <v>252</v>
      </c>
      <c r="AU268" s="246" t="s">
        <v>93</v>
      </c>
      <c r="AV268" s="13" t="s">
        <v>23</v>
      </c>
      <c r="AW268" s="13" t="s">
        <v>46</v>
      </c>
      <c r="AX268" s="13" t="s">
        <v>85</v>
      </c>
      <c r="AY268" s="246" t="s">
        <v>241</v>
      </c>
    </row>
    <row r="269" s="14" customFormat="1">
      <c r="A269" s="14"/>
      <c r="B269" s="247"/>
      <c r="C269" s="248"/>
      <c r="D269" s="238" t="s">
        <v>252</v>
      </c>
      <c r="E269" s="249" t="s">
        <v>39</v>
      </c>
      <c r="F269" s="250" t="s">
        <v>405</v>
      </c>
      <c r="G269" s="248"/>
      <c r="H269" s="251">
        <v>6.4939999999999998</v>
      </c>
      <c r="I269" s="252"/>
      <c r="J269" s="248"/>
      <c r="K269" s="248"/>
      <c r="L269" s="253"/>
      <c r="M269" s="254"/>
      <c r="N269" s="255"/>
      <c r="O269" s="255"/>
      <c r="P269" s="255"/>
      <c r="Q269" s="255"/>
      <c r="R269" s="255"/>
      <c r="S269" s="255"/>
      <c r="T269" s="256"/>
      <c r="U269" s="14"/>
      <c r="V269" s="14"/>
      <c r="W269" s="14"/>
      <c r="X269" s="14"/>
      <c r="Y269" s="14"/>
      <c r="Z269" s="14"/>
      <c r="AA269" s="14"/>
      <c r="AB269" s="14"/>
      <c r="AC269" s="14"/>
      <c r="AD269" s="14"/>
      <c r="AE269" s="14"/>
      <c r="AT269" s="257" t="s">
        <v>252</v>
      </c>
      <c r="AU269" s="257" t="s">
        <v>93</v>
      </c>
      <c r="AV269" s="14" t="s">
        <v>93</v>
      </c>
      <c r="AW269" s="14" t="s">
        <v>46</v>
      </c>
      <c r="AX269" s="14" t="s">
        <v>85</v>
      </c>
      <c r="AY269" s="257" t="s">
        <v>241</v>
      </c>
    </row>
    <row r="270" s="13" customFormat="1">
      <c r="A270" s="13"/>
      <c r="B270" s="236"/>
      <c r="C270" s="237"/>
      <c r="D270" s="238" t="s">
        <v>252</v>
      </c>
      <c r="E270" s="239" t="s">
        <v>39</v>
      </c>
      <c r="F270" s="240" t="s">
        <v>406</v>
      </c>
      <c r="G270" s="237"/>
      <c r="H270" s="239" t="s">
        <v>39</v>
      </c>
      <c r="I270" s="241"/>
      <c r="J270" s="237"/>
      <c r="K270" s="237"/>
      <c r="L270" s="242"/>
      <c r="M270" s="243"/>
      <c r="N270" s="244"/>
      <c r="O270" s="244"/>
      <c r="P270" s="244"/>
      <c r="Q270" s="244"/>
      <c r="R270" s="244"/>
      <c r="S270" s="244"/>
      <c r="T270" s="245"/>
      <c r="U270" s="13"/>
      <c r="V270" s="13"/>
      <c r="W270" s="13"/>
      <c r="X270" s="13"/>
      <c r="Y270" s="13"/>
      <c r="Z270" s="13"/>
      <c r="AA270" s="13"/>
      <c r="AB270" s="13"/>
      <c r="AC270" s="13"/>
      <c r="AD270" s="13"/>
      <c r="AE270" s="13"/>
      <c r="AT270" s="246" t="s">
        <v>252</v>
      </c>
      <c r="AU270" s="246" t="s">
        <v>93</v>
      </c>
      <c r="AV270" s="13" t="s">
        <v>23</v>
      </c>
      <c r="AW270" s="13" t="s">
        <v>46</v>
      </c>
      <c r="AX270" s="13" t="s">
        <v>85</v>
      </c>
      <c r="AY270" s="246" t="s">
        <v>241</v>
      </c>
    </row>
    <row r="271" s="14" customFormat="1">
      <c r="A271" s="14"/>
      <c r="B271" s="247"/>
      <c r="C271" s="248"/>
      <c r="D271" s="238" t="s">
        <v>252</v>
      </c>
      <c r="E271" s="249" t="s">
        <v>39</v>
      </c>
      <c r="F271" s="250" t="s">
        <v>407</v>
      </c>
      <c r="G271" s="248"/>
      <c r="H271" s="251">
        <v>6.2160000000000002</v>
      </c>
      <c r="I271" s="252"/>
      <c r="J271" s="248"/>
      <c r="K271" s="248"/>
      <c r="L271" s="253"/>
      <c r="M271" s="254"/>
      <c r="N271" s="255"/>
      <c r="O271" s="255"/>
      <c r="P271" s="255"/>
      <c r="Q271" s="255"/>
      <c r="R271" s="255"/>
      <c r="S271" s="255"/>
      <c r="T271" s="256"/>
      <c r="U271" s="14"/>
      <c r="V271" s="14"/>
      <c r="W271" s="14"/>
      <c r="X271" s="14"/>
      <c r="Y271" s="14"/>
      <c r="Z271" s="14"/>
      <c r="AA271" s="14"/>
      <c r="AB271" s="14"/>
      <c r="AC271" s="14"/>
      <c r="AD271" s="14"/>
      <c r="AE271" s="14"/>
      <c r="AT271" s="257" t="s">
        <v>252</v>
      </c>
      <c r="AU271" s="257" t="s">
        <v>93</v>
      </c>
      <c r="AV271" s="14" t="s">
        <v>93</v>
      </c>
      <c r="AW271" s="14" t="s">
        <v>46</v>
      </c>
      <c r="AX271" s="14" t="s">
        <v>85</v>
      </c>
      <c r="AY271" s="257" t="s">
        <v>241</v>
      </c>
    </row>
    <row r="272" s="14" customFormat="1">
      <c r="A272" s="14"/>
      <c r="B272" s="247"/>
      <c r="C272" s="248"/>
      <c r="D272" s="238" t="s">
        <v>252</v>
      </c>
      <c r="E272" s="249" t="s">
        <v>39</v>
      </c>
      <c r="F272" s="250" t="s">
        <v>408</v>
      </c>
      <c r="G272" s="248"/>
      <c r="H272" s="251">
        <v>4.5140000000000002</v>
      </c>
      <c r="I272" s="252"/>
      <c r="J272" s="248"/>
      <c r="K272" s="248"/>
      <c r="L272" s="253"/>
      <c r="M272" s="254"/>
      <c r="N272" s="255"/>
      <c r="O272" s="255"/>
      <c r="P272" s="255"/>
      <c r="Q272" s="255"/>
      <c r="R272" s="255"/>
      <c r="S272" s="255"/>
      <c r="T272" s="256"/>
      <c r="U272" s="14"/>
      <c r="V272" s="14"/>
      <c r="W272" s="14"/>
      <c r="X272" s="14"/>
      <c r="Y272" s="14"/>
      <c r="Z272" s="14"/>
      <c r="AA272" s="14"/>
      <c r="AB272" s="14"/>
      <c r="AC272" s="14"/>
      <c r="AD272" s="14"/>
      <c r="AE272" s="14"/>
      <c r="AT272" s="257" t="s">
        <v>252</v>
      </c>
      <c r="AU272" s="257" t="s">
        <v>93</v>
      </c>
      <c r="AV272" s="14" t="s">
        <v>93</v>
      </c>
      <c r="AW272" s="14" t="s">
        <v>46</v>
      </c>
      <c r="AX272" s="14" t="s">
        <v>85</v>
      </c>
      <c r="AY272" s="257" t="s">
        <v>241</v>
      </c>
    </row>
    <row r="273" s="16" customFormat="1">
      <c r="A273" s="16"/>
      <c r="B273" s="269"/>
      <c r="C273" s="270"/>
      <c r="D273" s="238" t="s">
        <v>252</v>
      </c>
      <c r="E273" s="271" t="s">
        <v>39</v>
      </c>
      <c r="F273" s="272" t="s">
        <v>295</v>
      </c>
      <c r="G273" s="270"/>
      <c r="H273" s="273">
        <v>20.007999999999999</v>
      </c>
      <c r="I273" s="274"/>
      <c r="J273" s="270"/>
      <c r="K273" s="270"/>
      <c r="L273" s="275"/>
      <c r="M273" s="276"/>
      <c r="N273" s="277"/>
      <c r="O273" s="277"/>
      <c r="P273" s="277"/>
      <c r="Q273" s="277"/>
      <c r="R273" s="277"/>
      <c r="S273" s="277"/>
      <c r="T273" s="278"/>
      <c r="U273" s="16"/>
      <c r="V273" s="16"/>
      <c r="W273" s="16"/>
      <c r="X273" s="16"/>
      <c r="Y273" s="16"/>
      <c r="Z273" s="16"/>
      <c r="AA273" s="16"/>
      <c r="AB273" s="16"/>
      <c r="AC273" s="16"/>
      <c r="AD273" s="16"/>
      <c r="AE273" s="16"/>
      <c r="AT273" s="279" t="s">
        <v>252</v>
      </c>
      <c r="AU273" s="279" t="s">
        <v>93</v>
      </c>
      <c r="AV273" s="16" t="s">
        <v>113</v>
      </c>
      <c r="AW273" s="16" t="s">
        <v>46</v>
      </c>
      <c r="AX273" s="16" t="s">
        <v>85</v>
      </c>
      <c r="AY273" s="279" t="s">
        <v>241</v>
      </c>
    </row>
    <row r="274" s="13" customFormat="1">
      <c r="A274" s="13"/>
      <c r="B274" s="236"/>
      <c r="C274" s="237"/>
      <c r="D274" s="238" t="s">
        <v>252</v>
      </c>
      <c r="E274" s="239" t="s">
        <v>39</v>
      </c>
      <c r="F274" s="240" t="s">
        <v>409</v>
      </c>
      <c r="G274" s="237"/>
      <c r="H274" s="239" t="s">
        <v>39</v>
      </c>
      <c r="I274" s="241"/>
      <c r="J274" s="237"/>
      <c r="K274" s="237"/>
      <c r="L274" s="242"/>
      <c r="M274" s="243"/>
      <c r="N274" s="244"/>
      <c r="O274" s="244"/>
      <c r="P274" s="244"/>
      <c r="Q274" s="244"/>
      <c r="R274" s="244"/>
      <c r="S274" s="244"/>
      <c r="T274" s="245"/>
      <c r="U274" s="13"/>
      <c r="V274" s="13"/>
      <c r="W274" s="13"/>
      <c r="X274" s="13"/>
      <c r="Y274" s="13"/>
      <c r="Z274" s="13"/>
      <c r="AA274" s="13"/>
      <c r="AB274" s="13"/>
      <c r="AC274" s="13"/>
      <c r="AD274" s="13"/>
      <c r="AE274" s="13"/>
      <c r="AT274" s="246" t="s">
        <v>252</v>
      </c>
      <c r="AU274" s="246" t="s">
        <v>93</v>
      </c>
      <c r="AV274" s="13" t="s">
        <v>23</v>
      </c>
      <c r="AW274" s="13" t="s">
        <v>46</v>
      </c>
      <c r="AX274" s="13" t="s">
        <v>85</v>
      </c>
      <c r="AY274" s="246" t="s">
        <v>241</v>
      </c>
    </row>
    <row r="275" s="14" customFormat="1">
      <c r="A275" s="14"/>
      <c r="B275" s="247"/>
      <c r="C275" s="248"/>
      <c r="D275" s="238" t="s">
        <v>252</v>
      </c>
      <c r="E275" s="249" t="s">
        <v>39</v>
      </c>
      <c r="F275" s="250" t="s">
        <v>410</v>
      </c>
      <c r="G275" s="248"/>
      <c r="H275" s="251">
        <v>4.8780000000000001</v>
      </c>
      <c r="I275" s="252"/>
      <c r="J275" s="248"/>
      <c r="K275" s="248"/>
      <c r="L275" s="253"/>
      <c r="M275" s="254"/>
      <c r="N275" s="255"/>
      <c r="O275" s="255"/>
      <c r="P275" s="255"/>
      <c r="Q275" s="255"/>
      <c r="R275" s="255"/>
      <c r="S275" s="255"/>
      <c r="T275" s="256"/>
      <c r="U275" s="14"/>
      <c r="V275" s="14"/>
      <c r="W275" s="14"/>
      <c r="X275" s="14"/>
      <c r="Y275" s="14"/>
      <c r="Z275" s="14"/>
      <c r="AA275" s="14"/>
      <c r="AB275" s="14"/>
      <c r="AC275" s="14"/>
      <c r="AD275" s="14"/>
      <c r="AE275" s="14"/>
      <c r="AT275" s="257" t="s">
        <v>252</v>
      </c>
      <c r="AU275" s="257" t="s">
        <v>93</v>
      </c>
      <c r="AV275" s="14" t="s">
        <v>93</v>
      </c>
      <c r="AW275" s="14" t="s">
        <v>46</v>
      </c>
      <c r="AX275" s="14" t="s">
        <v>85</v>
      </c>
      <c r="AY275" s="257" t="s">
        <v>241</v>
      </c>
    </row>
    <row r="276" s="16" customFormat="1">
      <c r="A276" s="16"/>
      <c r="B276" s="269"/>
      <c r="C276" s="270"/>
      <c r="D276" s="238" t="s">
        <v>252</v>
      </c>
      <c r="E276" s="271" t="s">
        <v>39</v>
      </c>
      <c r="F276" s="272" t="s">
        <v>295</v>
      </c>
      <c r="G276" s="270"/>
      <c r="H276" s="273">
        <v>4.8780000000000001</v>
      </c>
      <c r="I276" s="274"/>
      <c r="J276" s="270"/>
      <c r="K276" s="270"/>
      <c r="L276" s="275"/>
      <c r="M276" s="276"/>
      <c r="N276" s="277"/>
      <c r="O276" s="277"/>
      <c r="P276" s="277"/>
      <c r="Q276" s="277"/>
      <c r="R276" s="277"/>
      <c r="S276" s="277"/>
      <c r="T276" s="278"/>
      <c r="U276" s="16"/>
      <c r="V276" s="16"/>
      <c r="W276" s="16"/>
      <c r="X276" s="16"/>
      <c r="Y276" s="16"/>
      <c r="Z276" s="16"/>
      <c r="AA276" s="16"/>
      <c r="AB276" s="16"/>
      <c r="AC276" s="16"/>
      <c r="AD276" s="16"/>
      <c r="AE276" s="16"/>
      <c r="AT276" s="279" t="s">
        <v>252</v>
      </c>
      <c r="AU276" s="279" t="s">
        <v>93</v>
      </c>
      <c r="AV276" s="16" t="s">
        <v>113</v>
      </c>
      <c r="AW276" s="16" t="s">
        <v>46</v>
      </c>
      <c r="AX276" s="16" t="s">
        <v>85</v>
      </c>
      <c r="AY276" s="279" t="s">
        <v>241</v>
      </c>
    </row>
    <row r="277" s="15" customFormat="1">
      <c r="A277" s="15"/>
      <c r="B277" s="258"/>
      <c r="C277" s="259"/>
      <c r="D277" s="238" t="s">
        <v>252</v>
      </c>
      <c r="E277" s="260" t="s">
        <v>39</v>
      </c>
      <c r="F277" s="261" t="s">
        <v>274</v>
      </c>
      <c r="G277" s="259"/>
      <c r="H277" s="262">
        <v>24.885999999999999</v>
      </c>
      <c r="I277" s="263"/>
      <c r="J277" s="259"/>
      <c r="K277" s="259"/>
      <c r="L277" s="264"/>
      <c r="M277" s="265"/>
      <c r="N277" s="266"/>
      <c r="O277" s="266"/>
      <c r="P277" s="266"/>
      <c r="Q277" s="266"/>
      <c r="R277" s="266"/>
      <c r="S277" s="266"/>
      <c r="T277" s="267"/>
      <c r="U277" s="15"/>
      <c r="V277" s="15"/>
      <c r="W277" s="15"/>
      <c r="X277" s="15"/>
      <c r="Y277" s="15"/>
      <c r="Z277" s="15"/>
      <c r="AA277" s="15"/>
      <c r="AB277" s="15"/>
      <c r="AC277" s="15"/>
      <c r="AD277" s="15"/>
      <c r="AE277" s="15"/>
      <c r="AT277" s="268" t="s">
        <v>252</v>
      </c>
      <c r="AU277" s="268" t="s">
        <v>93</v>
      </c>
      <c r="AV277" s="15" t="s">
        <v>248</v>
      </c>
      <c r="AW277" s="15" t="s">
        <v>46</v>
      </c>
      <c r="AX277" s="15" t="s">
        <v>23</v>
      </c>
      <c r="AY277" s="268" t="s">
        <v>241</v>
      </c>
    </row>
    <row r="278" s="2" customFormat="1" ht="21.75" customHeight="1">
      <c r="A278" s="42"/>
      <c r="B278" s="43"/>
      <c r="C278" s="218" t="s">
        <v>8</v>
      </c>
      <c r="D278" s="218" t="s">
        <v>243</v>
      </c>
      <c r="E278" s="219" t="s">
        <v>411</v>
      </c>
      <c r="F278" s="220" t="s">
        <v>412</v>
      </c>
      <c r="G278" s="221" t="s">
        <v>145</v>
      </c>
      <c r="H278" s="222">
        <v>59.795999999999999</v>
      </c>
      <c r="I278" s="223"/>
      <c r="J278" s="224">
        <f>ROUND(I278*H278,2)</f>
        <v>0</v>
      </c>
      <c r="K278" s="220" t="s">
        <v>247</v>
      </c>
      <c r="L278" s="48"/>
      <c r="M278" s="225" t="s">
        <v>39</v>
      </c>
      <c r="N278" s="226" t="s">
        <v>56</v>
      </c>
      <c r="O278" s="88"/>
      <c r="P278" s="227">
        <f>O278*H278</f>
        <v>0</v>
      </c>
      <c r="Q278" s="227">
        <v>0.040090000000000001</v>
      </c>
      <c r="R278" s="227">
        <f>Q278*H278</f>
        <v>2.3972216400000002</v>
      </c>
      <c r="S278" s="227">
        <v>0</v>
      </c>
      <c r="T278" s="228">
        <f>S278*H278</f>
        <v>0</v>
      </c>
      <c r="U278" s="42"/>
      <c r="V278" s="42"/>
      <c r="W278" s="42"/>
      <c r="X278" s="42"/>
      <c r="Y278" s="42"/>
      <c r="Z278" s="42"/>
      <c r="AA278" s="42"/>
      <c r="AB278" s="42"/>
      <c r="AC278" s="42"/>
      <c r="AD278" s="42"/>
      <c r="AE278" s="42"/>
      <c r="AR278" s="229" t="s">
        <v>248</v>
      </c>
      <c r="AT278" s="229" t="s">
        <v>243</v>
      </c>
      <c r="AU278" s="229" t="s">
        <v>93</v>
      </c>
      <c r="AY278" s="20" t="s">
        <v>241</v>
      </c>
      <c r="BE278" s="230">
        <f>IF(N278="základní",J278,0)</f>
        <v>0</v>
      </c>
      <c r="BF278" s="230">
        <f>IF(N278="snížená",J278,0)</f>
        <v>0</v>
      </c>
      <c r="BG278" s="230">
        <f>IF(N278="zákl. přenesená",J278,0)</f>
        <v>0</v>
      </c>
      <c r="BH278" s="230">
        <f>IF(N278="sníž. přenesená",J278,0)</f>
        <v>0</v>
      </c>
      <c r="BI278" s="230">
        <f>IF(N278="nulová",J278,0)</f>
        <v>0</v>
      </c>
      <c r="BJ278" s="20" t="s">
        <v>23</v>
      </c>
      <c r="BK278" s="230">
        <f>ROUND(I278*H278,2)</f>
        <v>0</v>
      </c>
      <c r="BL278" s="20" t="s">
        <v>248</v>
      </c>
      <c r="BM278" s="229" t="s">
        <v>413</v>
      </c>
    </row>
    <row r="279" s="2" customFormat="1">
      <c r="A279" s="42"/>
      <c r="B279" s="43"/>
      <c r="C279" s="44"/>
      <c r="D279" s="231" t="s">
        <v>250</v>
      </c>
      <c r="E279" s="44"/>
      <c r="F279" s="232" t="s">
        <v>414</v>
      </c>
      <c r="G279" s="44"/>
      <c r="H279" s="44"/>
      <c r="I279" s="233"/>
      <c r="J279" s="44"/>
      <c r="K279" s="44"/>
      <c r="L279" s="48"/>
      <c r="M279" s="234"/>
      <c r="N279" s="235"/>
      <c r="O279" s="88"/>
      <c r="P279" s="88"/>
      <c r="Q279" s="88"/>
      <c r="R279" s="88"/>
      <c r="S279" s="88"/>
      <c r="T279" s="89"/>
      <c r="U279" s="42"/>
      <c r="V279" s="42"/>
      <c r="W279" s="42"/>
      <c r="X279" s="42"/>
      <c r="Y279" s="42"/>
      <c r="Z279" s="42"/>
      <c r="AA279" s="42"/>
      <c r="AB279" s="42"/>
      <c r="AC279" s="42"/>
      <c r="AD279" s="42"/>
      <c r="AE279" s="42"/>
      <c r="AT279" s="20" t="s">
        <v>250</v>
      </c>
      <c r="AU279" s="20" t="s">
        <v>93</v>
      </c>
    </row>
    <row r="280" s="13" customFormat="1">
      <c r="A280" s="13"/>
      <c r="B280" s="236"/>
      <c r="C280" s="237"/>
      <c r="D280" s="238" t="s">
        <v>252</v>
      </c>
      <c r="E280" s="239" t="s">
        <v>39</v>
      </c>
      <c r="F280" s="240" t="s">
        <v>291</v>
      </c>
      <c r="G280" s="237"/>
      <c r="H280" s="239" t="s">
        <v>39</v>
      </c>
      <c r="I280" s="241"/>
      <c r="J280" s="237"/>
      <c r="K280" s="237"/>
      <c r="L280" s="242"/>
      <c r="M280" s="243"/>
      <c r="N280" s="244"/>
      <c r="O280" s="244"/>
      <c r="P280" s="244"/>
      <c r="Q280" s="244"/>
      <c r="R280" s="244"/>
      <c r="S280" s="244"/>
      <c r="T280" s="245"/>
      <c r="U280" s="13"/>
      <c r="V280" s="13"/>
      <c r="W280" s="13"/>
      <c r="X280" s="13"/>
      <c r="Y280" s="13"/>
      <c r="Z280" s="13"/>
      <c r="AA280" s="13"/>
      <c r="AB280" s="13"/>
      <c r="AC280" s="13"/>
      <c r="AD280" s="13"/>
      <c r="AE280" s="13"/>
      <c r="AT280" s="246" t="s">
        <v>252</v>
      </c>
      <c r="AU280" s="246" t="s">
        <v>93</v>
      </c>
      <c r="AV280" s="13" t="s">
        <v>23</v>
      </c>
      <c r="AW280" s="13" t="s">
        <v>46</v>
      </c>
      <c r="AX280" s="13" t="s">
        <v>85</v>
      </c>
      <c r="AY280" s="246" t="s">
        <v>241</v>
      </c>
    </row>
    <row r="281" s="13" customFormat="1">
      <c r="A281" s="13"/>
      <c r="B281" s="236"/>
      <c r="C281" s="237"/>
      <c r="D281" s="238" t="s">
        <v>252</v>
      </c>
      <c r="E281" s="239" t="s">
        <v>39</v>
      </c>
      <c r="F281" s="240" t="s">
        <v>415</v>
      </c>
      <c r="G281" s="237"/>
      <c r="H281" s="239" t="s">
        <v>39</v>
      </c>
      <c r="I281" s="241"/>
      <c r="J281" s="237"/>
      <c r="K281" s="237"/>
      <c r="L281" s="242"/>
      <c r="M281" s="243"/>
      <c r="N281" s="244"/>
      <c r="O281" s="244"/>
      <c r="P281" s="244"/>
      <c r="Q281" s="244"/>
      <c r="R281" s="244"/>
      <c r="S281" s="244"/>
      <c r="T281" s="245"/>
      <c r="U281" s="13"/>
      <c r="V281" s="13"/>
      <c r="W281" s="13"/>
      <c r="X281" s="13"/>
      <c r="Y281" s="13"/>
      <c r="Z281" s="13"/>
      <c r="AA281" s="13"/>
      <c r="AB281" s="13"/>
      <c r="AC281" s="13"/>
      <c r="AD281" s="13"/>
      <c r="AE281" s="13"/>
      <c r="AT281" s="246" t="s">
        <v>252</v>
      </c>
      <c r="AU281" s="246" t="s">
        <v>93</v>
      </c>
      <c r="AV281" s="13" t="s">
        <v>23</v>
      </c>
      <c r="AW281" s="13" t="s">
        <v>46</v>
      </c>
      <c r="AX281" s="13" t="s">
        <v>85</v>
      </c>
      <c r="AY281" s="246" t="s">
        <v>241</v>
      </c>
    </row>
    <row r="282" s="14" customFormat="1">
      <c r="A282" s="14"/>
      <c r="B282" s="247"/>
      <c r="C282" s="248"/>
      <c r="D282" s="238" t="s">
        <v>252</v>
      </c>
      <c r="E282" s="249" t="s">
        <v>39</v>
      </c>
      <c r="F282" s="250" t="s">
        <v>416</v>
      </c>
      <c r="G282" s="248"/>
      <c r="H282" s="251">
        <v>24.527999999999999</v>
      </c>
      <c r="I282" s="252"/>
      <c r="J282" s="248"/>
      <c r="K282" s="248"/>
      <c r="L282" s="253"/>
      <c r="M282" s="254"/>
      <c r="N282" s="255"/>
      <c r="O282" s="255"/>
      <c r="P282" s="255"/>
      <c r="Q282" s="255"/>
      <c r="R282" s="255"/>
      <c r="S282" s="255"/>
      <c r="T282" s="256"/>
      <c r="U282" s="14"/>
      <c r="V282" s="14"/>
      <c r="W282" s="14"/>
      <c r="X282" s="14"/>
      <c r="Y282" s="14"/>
      <c r="Z282" s="14"/>
      <c r="AA282" s="14"/>
      <c r="AB282" s="14"/>
      <c r="AC282" s="14"/>
      <c r="AD282" s="14"/>
      <c r="AE282" s="14"/>
      <c r="AT282" s="257" t="s">
        <v>252</v>
      </c>
      <c r="AU282" s="257" t="s">
        <v>93</v>
      </c>
      <c r="AV282" s="14" t="s">
        <v>93</v>
      </c>
      <c r="AW282" s="14" t="s">
        <v>46</v>
      </c>
      <c r="AX282" s="14" t="s">
        <v>85</v>
      </c>
      <c r="AY282" s="257" t="s">
        <v>241</v>
      </c>
    </row>
    <row r="283" s="14" customFormat="1">
      <c r="A283" s="14"/>
      <c r="B283" s="247"/>
      <c r="C283" s="248"/>
      <c r="D283" s="238" t="s">
        <v>252</v>
      </c>
      <c r="E283" s="249" t="s">
        <v>39</v>
      </c>
      <c r="F283" s="250" t="s">
        <v>417</v>
      </c>
      <c r="G283" s="248"/>
      <c r="H283" s="251">
        <v>5.6280000000000001</v>
      </c>
      <c r="I283" s="252"/>
      <c r="J283" s="248"/>
      <c r="K283" s="248"/>
      <c r="L283" s="253"/>
      <c r="M283" s="254"/>
      <c r="N283" s="255"/>
      <c r="O283" s="255"/>
      <c r="P283" s="255"/>
      <c r="Q283" s="255"/>
      <c r="R283" s="255"/>
      <c r="S283" s="255"/>
      <c r="T283" s="256"/>
      <c r="U283" s="14"/>
      <c r="V283" s="14"/>
      <c r="W283" s="14"/>
      <c r="X283" s="14"/>
      <c r="Y283" s="14"/>
      <c r="Z283" s="14"/>
      <c r="AA283" s="14"/>
      <c r="AB283" s="14"/>
      <c r="AC283" s="14"/>
      <c r="AD283" s="14"/>
      <c r="AE283" s="14"/>
      <c r="AT283" s="257" t="s">
        <v>252</v>
      </c>
      <c r="AU283" s="257" t="s">
        <v>93</v>
      </c>
      <c r="AV283" s="14" t="s">
        <v>93</v>
      </c>
      <c r="AW283" s="14" t="s">
        <v>46</v>
      </c>
      <c r="AX283" s="14" t="s">
        <v>85</v>
      </c>
      <c r="AY283" s="257" t="s">
        <v>241</v>
      </c>
    </row>
    <row r="284" s="16" customFormat="1">
      <c r="A284" s="16"/>
      <c r="B284" s="269"/>
      <c r="C284" s="270"/>
      <c r="D284" s="238" t="s">
        <v>252</v>
      </c>
      <c r="E284" s="271" t="s">
        <v>39</v>
      </c>
      <c r="F284" s="272" t="s">
        <v>295</v>
      </c>
      <c r="G284" s="270"/>
      <c r="H284" s="273">
        <v>30.155999999999999</v>
      </c>
      <c r="I284" s="274"/>
      <c r="J284" s="270"/>
      <c r="K284" s="270"/>
      <c r="L284" s="275"/>
      <c r="M284" s="276"/>
      <c r="N284" s="277"/>
      <c r="O284" s="277"/>
      <c r="P284" s="277"/>
      <c r="Q284" s="277"/>
      <c r="R284" s="277"/>
      <c r="S284" s="277"/>
      <c r="T284" s="278"/>
      <c r="U284" s="16"/>
      <c r="V284" s="16"/>
      <c r="W284" s="16"/>
      <c r="X284" s="16"/>
      <c r="Y284" s="16"/>
      <c r="Z284" s="16"/>
      <c r="AA284" s="16"/>
      <c r="AB284" s="16"/>
      <c r="AC284" s="16"/>
      <c r="AD284" s="16"/>
      <c r="AE284" s="16"/>
      <c r="AT284" s="279" t="s">
        <v>252</v>
      </c>
      <c r="AU284" s="279" t="s">
        <v>93</v>
      </c>
      <c r="AV284" s="16" t="s">
        <v>113</v>
      </c>
      <c r="AW284" s="16" t="s">
        <v>46</v>
      </c>
      <c r="AX284" s="16" t="s">
        <v>85</v>
      </c>
      <c r="AY284" s="279" t="s">
        <v>241</v>
      </c>
    </row>
    <row r="285" s="13" customFormat="1">
      <c r="A285" s="13"/>
      <c r="B285" s="236"/>
      <c r="C285" s="237"/>
      <c r="D285" s="238" t="s">
        <v>252</v>
      </c>
      <c r="E285" s="239" t="s">
        <v>39</v>
      </c>
      <c r="F285" s="240" t="s">
        <v>266</v>
      </c>
      <c r="G285" s="237"/>
      <c r="H285" s="239" t="s">
        <v>39</v>
      </c>
      <c r="I285" s="241"/>
      <c r="J285" s="237"/>
      <c r="K285" s="237"/>
      <c r="L285" s="242"/>
      <c r="M285" s="243"/>
      <c r="N285" s="244"/>
      <c r="O285" s="244"/>
      <c r="P285" s="244"/>
      <c r="Q285" s="244"/>
      <c r="R285" s="244"/>
      <c r="S285" s="244"/>
      <c r="T285" s="245"/>
      <c r="U285" s="13"/>
      <c r="V285" s="13"/>
      <c r="W285" s="13"/>
      <c r="X285" s="13"/>
      <c r="Y285" s="13"/>
      <c r="Z285" s="13"/>
      <c r="AA285" s="13"/>
      <c r="AB285" s="13"/>
      <c r="AC285" s="13"/>
      <c r="AD285" s="13"/>
      <c r="AE285" s="13"/>
      <c r="AT285" s="246" t="s">
        <v>252</v>
      </c>
      <c r="AU285" s="246" t="s">
        <v>93</v>
      </c>
      <c r="AV285" s="13" t="s">
        <v>23</v>
      </c>
      <c r="AW285" s="13" t="s">
        <v>46</v>
      </c>
      <c r="AX285" s="13" t="s">
        <v>85</v>
      </c>
      <c r="AY285" s="246" t="s">
        <v>241</v>
      </c>
    </row>
    <row r="286" s="14" customFormat="1">
      <c r="A286" s="14"/>
      <c r="B286" s="247"/>
      <c r="C286" s="248"/>
      <c r="D286" s="238" t="s">
        <v>252</v>
      </c>
      <c r="E286" s="249" t="s">
        <v>39</v>
      </c>
      <c r="F286" s="250" t="s">
        <v>418</v>
      </c>
      <c r="G286" s="248"/>
      <c r="H286" s="251">
        <v>12</v>
      </c>
      <c r="I286" s="252"/>
      <c r="J286" s="248"/>
      <c r="K286" s="248"/>
      <c r="L286" s="253"/>
      <c r="M286" s="254"/>
      <c r="N286" s="255"/>
      <c r="O286" s="255"/>
      <c r="P286" s="255"/>
      <c r="Q286" s="255"/>
      <c r="R286" s="255"/>
      <c r="S286" s="255"/>
      <c r="T286" s="256"/>
      <c r="U286" s="14"/>
      <c r="V286" s="14"/>
      <c r="W286" s="14"/>
      <c r="X286" s="14"/>
      <c r="Y286" s="14"/>
      <c r="Z286" s="14"/>
      <c r="AA286" s="14"/>
      <c r="AB286" s="14"/>
      <c r="AC286" s="14"/>
      <c r="AD286" s="14"/>
      <c r="AE286" s="14"/>
      <c r="AT286" s="257" t="s">
        <v>252</v>
      </c>
      <c r="AU286" s="257" t="s">
        <v>93</v>
      </c>
      <c r="AV286" s="14" t="s">
        <v>93</v>
      </c>
      <c r="AW286" s="14" t="s">
        <v>46</v>
      </c>
      <c r="AX286" s="14" t="s">
        <v>85</v>
      </c>
      <c r="AY286" s="257" t="s">
        <v>241</v>
      </c>
    </row>
    <row r="287" s="14" customFormat="1">
      <c r="A287" s="14"/>
      <c r="B287" s="247"/>
      <c r="C287" s="248"/>
      <c r="D287" s="238" t="s">
        <v>252</v>
      </c>
      <c r="E287" s="249" t="s">
        <v>39</v>
      </c>
      <c r="F287" s="250" t="s">
        <v>419</v>
      </c>
      <c r="G287" s="248"/>
      <c r="H287" s="251">
        <v>5.4299999999999997</v>
      </c>
      <c r="I287" s="252"/>
      <c r="J287" s="248"/>
      <c r="K287" s="248"/>
      <c r="L287" s="253"/>
      <c r="M287" s="254"/>
      <c r="N287" s="255"/>
      <c r="O287" s="255"/>
      <c r="P287" s="255"/>
      <c r="Q287" s="255"/>
      <c r="R287" s="255"/>
      <c r="S287" s="255"/>
      <c r="T287" s="256"/>
      <c r="U287" s="14"/>
      <c r="V287" s="14"/>
      <c r="W287" s="14"/>
      <c r="X287" s="14"/>
      <c r="Y287" s="14"/>
      <c r="Z287" s="14"/>
      <c r="AA287" s="14"/>
      <c r="AB287" s="14"/>
      <c r="AC287" s="14"/>
      <c r="AD287" s="14"/>
      <c r="AE287" s="14"/>
      <c r="AT287" s="257" t="s">
        <v>252</v>
      </c>
      <c r="AU287" s="257" t="s">
        <v>93</v>
      </c>
      <c r="AV287" s="14" t="s">
        <v>93</v>
      </c>
      <c r="AW287" s="14" t="s">
        <v>46</v>
      </c>
      <c r="AX287" s="14" t="s">
        <v>85</v>
      </c>
      <c r="AY287" s="257" t="s">
        <v>241</v>
      </c>
    </row>
    <row r="288" s="14" customFormat="1">
      <c r="A288" s="14"/>
      <c r="B288" s="247"/>
      <c r="C288" s="248"/>
      <c r="D288" s="238" t="s">
        <v>252</v>
      </c>
      <c r="E288" s="249" t="s">
        <v>39</v>
      </c>
      <c r="F288" s="250" t="s">
        <v>420</v>
      </c>
      <c r="G288" s="248"/>
      <c r="H288" s="251">
        <v>12.210000000000001</v>
      </c>
      <c r="I288" s="252"/>
      <c r="J288" s="248"/>
      <c r="K288" s="248"/>
      <c r="L288" s="253"/>
      <c r="M288" s="254"/>
      <c r="N288" s="255"/>
      <c r="O288" s="255"/>
      <c r="P288" s="255"/>
      <c r="Q288" s="255"/>
      <c r="R288" s="255"/>
      <c r="S288" s="255"/>
      <c r="T288" s="256"/>
      <c r="U288" s="14"/>
      <c r="V288" s="14"/>
      <c r="W288" s="14"/>
      <c r="X288" s="14"/>
      <c r="Y288" s="14"/>
      <c r="Z288" s="14"/>
      <c r="AA288" s="14"/>
      <c r="AB288" s="14"/>
      <c r="AC288" s="14"/>
      <c r="AD288" s="14"/>
      <c r="AE288" s="14"/>
      <c r="AT288" s="257" t="s">
        <v>252</v>
      </c>
      <c r="AU288" s="257" t="s">
        <v>93</v>
      </c>
      <c r="AV288" s="14" t="s">
        <v>93</v>
      </c>
      <c r="AW288" s="14" t="s">
        <v>46</v>
      </c>
      <c r="AX288" s="14" t="s">
        <v>85</v>
      </c>
      <c r="AY288" s="257" t="s">
        <v>241</v>
      </c>
    </row>
    <row r="289" s="16" customFormat="1">
      <c r="A289" s="16"/>
      <c r="B289" s="269"/>
      <c r="C289" s="270"/>
      <c r="D289" s="238" t="s">
        <v>252</v>
      </c>
      <c r="E289" s="271" t="s">
        <v>39</v>
      </c>
      <c r="F289" s="272" t="s">
        <v>295</v>
      </c>
      <c r="G289" s="270"/>
      <c r="H289" s="273">
        <v>29.640000000000001</v>
      </c>
      <c r="I289" s="274"/>
      <c r="J289" s="270"/>
      <c r="K289" s="270"/>
      <c r="L289" s="275"/>
      <c r="M289" s="276"/>
      <c r="N289" s="277"/>
      <c r="O289" s="277"/>
      <c r="P289" s="277"/>
      <c r="Q289" s="277"/>
      <c r="R289" s="277"/>
      <c r="S289" s="277"/>
      <c r="T289" s="278"/>
      <c r="U289" s="16"/>
      <c r="V289" s="16"/>
      <c r="W289" s="16"/>
      <c r="X289" s="16"/>
      <c r="Y289" s="16"/>
      <c r="Z289" s="16"/>
      <c r="AA289" s="16"/>
      <c r="AB289" s="16"/>
      <c r="AC289" s="16"/>
      <c r="AD289" s="16"/>
      <c r="AE289" s="16"/>
      <c r="AT289" s="279" t="s">
        <v>252</v>
      </c>
      <c r="AU289" s="279" t="s">
        <v>93</v>
      </c>
      <c r="AV289" s="16" t="s">
        <v>113</v>
      </c>
      <c r="AW289" s="16" t="s">
        <v>46</v>
      </c>
      <c r="AX289" s="16" t="s">
        <v>85</v>
      </c>
      <c r="AY289" s="279" t="s">
        <v>241</v>
      </c>
    </row>
    <row r="290" s="15" customFormat="1">
      <c r="A290" s="15"/>
      <c r="B290" s="258"/>
      <c r="C290" s="259"/>
      <c r="D290" s="238" t="s">
        <v>252</v>
      </c>
      <c r="E290" s="260" t="s">
        <v>39</v>
      </c>
      <c r="F290" s="261" t="s">
        <v>274</v>
      </c>
      <c r="G290" s="259"/>
      <c r="H290" s="262">
        <v>59.795999999999999</v>
      </c>
      <c r="I290" s="263"/>
      <c r="J290" s="259"/>
      <c r="K290" s="259"/>
      <c r="L290" s="264"/>
      <c r="M290" s="265"/>
      <c r="N290" s="266"/>
      <c r="O290" s="266"/>
      <c r="P290" s="266"/>
      <c r="Q290" s="266"/>
      <c r="R290" s="266"/>
      <c r="S290" s="266"/>
      <c r="T290" s="267"/>
      <c r="U290" s="15"/>
      <c r="V290" s="15"/>
      <c r="W290" s="15"/>
      <c r="X290" s="15"/>
      <c r="Y290" s="15"/>
      <c r="Z290" s="15"/>
      <c r="AA290" s="15"/>
      <c r="AB290" s="15"/>
      <c r="AC290" s="15"/>
      <c r="AD290" s="15"/>
      <c r="AE290" s="15"/>
      <c r="AT290" s="268" t="s">
        <v>252</v>
      </c>
      <c r="AU290" s="268" t="s">
        <v>93</v>
      </c>
      <c r="AV290" s="15" t="s">
        <v>248</v>
      </c>
      <c r="AW290" s="15" t="s">
        <v>46</v>
      </c>
      <c r="AX290" s="15" t="s">
        <v>23</v>
      </c>
      <c r="AY290" s="268" t="s">
        <v>241</v>
      </c>
    </row>
    <row r="291" s="2" customFormat="1" ht="37.8" customHeight="1">
      <c r="A291" s="42"/>
      <c r="B291" s="43"/>
      <c r="C291" s="218" t="s">
        <v>421</v>
      </c>
      <c r="D291" s="218" t="s">
        <v>243</v>
      </c>
      <c r="E291" s="219" t="s">
        <v>422</v>
      </c>
      <c r="F291" s="220" t="s">
        <v>423</v>
      </c>
      <c r="G291" s="221" t="s">
        <v>246</v>
      </c>
      <c r="H291" s="222">
        <v>1494.8140000000001</v>
      </c>
      <c r="I291" s="223"/>
      <c r="J291" s="224">
        <f>ROUND(I291*H291,2)</f>
        <v>0</v>
      </c>
      <c r="K291" s="220" t="s">
        <v>247</v>
      </c>
      <c r="L291" s="48"/>
      <c r="M291" s="225" t="s">
        <v>39</v>
      </c>
      <c r="N291" s="226" t="s">
        <v>56</v>
      </c>
      <c r="O291" s="88"/>
      <c r="P291" s="227">
        <f>O291*H291</f>
        <v>0</v>
      </c>
      <c r="Q291" s="227">
        <v>0</v>
      </c>
      <c r="R291" s="227">
        <f>Q291*H291</f>
        <v>0</v>
      </c>
      <c r="S291" s="227">
        <v>0</v>
      </c>
      <c r="T291" s="228">
        <f>S291*H291</f>
        <v>0</v>
      </c>
      <c r="U291" s="42"/>
      <c r="V291" s="42"/>
      <c r="W291" s="42"/>
      <c r="X291" s="42"/>
      <c r="Y291" s="42"/>
      <c r="Z291" s="42"/>
      <c r="AA291" s="42"/>
      <c r="AB291" s="42"/>
      <c r="AC291" s="42"/>
      <c r="AD291" s="42"/>
      <c r="AE291" s="42"/>
      <c r="AR291" s="229" t="s">
        <v>248</v>
      </c>
      <c r="AT291" s="229" t="s">
        <v>243</v>
      </c>
      <c r="AU291" s="229" t="s">
        <v>93</v>
      </c>
      <c r="AY291" s="20" t="s">
        <v>241</v>
      </c>
      <c r="BE291" s="230">
        <f>IF(N291="základní",J291,0)</f>
        <v>0</v>
      </c>
      <c r="BF291" s="230">
        <f>IF(N291="snížená",J291,0)</f>
        <v>0</v>
      </c>
      <c r="BG291" s="230">
        <f>IF(N291="zákl. přenesená",J291,0)</f>
        <v>0</v>
      </c>
      <c r="BH291" s="230">
        <f>IF(N291="sníž. přenesená",J291,0)</f>
        <v>0</v>
      </c>
      <c r="BI291" s="230">
        <f>IF(N291="nulová",J291,0)</f>
        <v>0</v>
      </c>
      <c r="BJ291" s="20" t="s">
        <v>23</v>
      </c>
      <c r="BK291" s="230">
        <f>ROUND(I291*H291,2)</f>
        <v>0</v>
      </c>
      <c r="BL291" s="20" t="s">
        <v>248</v>
      </c>
      <c r="BM291" s="229" t="s">
        <v>424</v>
      </c>
    </row>
    <row r="292" s="2" customFormat="1">
      <c r="A292" s="42"/>
      <c r="B292" s="43"/>
      <c r="C292" s="44"/>
      <c r="D292" s="231" t="s">
        <v>250</v>
      </c>
      <c r="E292" s="44"/>
      <c r="F292" s="232" t="s">
        <v>425</v>
      </c>
      <c r="G292" s="44"/>
      <c r="H292" s="44"/>
      <c r="I292" s="233"/>
      <c r="J292" s="44"/>
      <c r="K292" s="44"/>
      <c r="L292" s="48"/>
      <c r="M292" s="234"/>
      <c r="N292" s="235"/>
      <c r="O292" s="88"/>
      <c r="P292" s="88"/>
      <c r="Q292" s="88"/>
      <c r="R292" s="88"/>
      <c r="S292" s="88"/>
      <c r="T292" s="89"/>
      <c r="U292" s="42"/>
      <c r="V292" s="42"/>
      <c r="W292" s="42"/>
      <c r="X292" s="42"/>
      <c r="Y292" s="42"/>
      <c r="Z292" s="42"/>
      <c r="AA292" s="42"/>
      <c r="AB292" s="42"/>
      <c r="AC292" s="42"/>
      <c r="AD292" s="42"/>
      <c r="AE292" s="42"/>
      <c r="AT292" s="20" t="s">
        <v>250</v>
      </c>
      <c r="AU292" s="20" t="s">
        <v>93</v>
      </c>
    </row>
    <row r="293" s="13" customFormat="1">
      <c r="A293" s="13"/>
      <c r="B293" s="236"/>
      <c r="C293" s="237"/>
      <c r="D293" s="238" t="s">
        <v>252</v>
      </c>
      <c r="E293" s="239" t="s">
        <v>39</v>
      </c>
      <c r="F293" s="240" t="s">
        <v>394</v>
      </c>
      <c r="G293" s="237"/>
      <c r="H293" s="239" t="s">
        <v>39</v>
      </c>
      <c r="I293" s="241"/>
      <c r="J293" s="237"/>
      <c r="K293" s="237"/>
      <c r="L293" s="242"/>
      <c r="M293" s="243"/>
      <c r="N293" s="244"/>
      <c r="O293" s="244"/>
      <c r="P293" s="244"/>
      <c r="Q293" s="244"/>
      <c r="R293" s="244"/>
      <c r="S293" s="244"/>
      <c r="T293" s="245"/>
      <c r="U293" s="13"/>
      <c r="V293" s="13"/>
      <c r="W293" s="13"/>
      <c r="X293" s="13"/>
      <c r="Y293" s="13"/>
      <c r="Z293" s="13"/>
      <c r="AA293" s="13"/>
      <c r="AB293" s="13"/>
      <c r="AC293" s="13"/>
      <c r="AD293" s="13"/>
      <c r="AE293" s="13"/>
      <c r="AT293" s="246" t="s">
        <v>252</v>
      </c>
      <c r="AU293" s="246" t="s">
        <v>93</v>
      </c>
      <c r="AV293" s="13" t="s">
        <v>23</v>
      </c>
      <c r="AW293" s="13" t="s">
        <v>46</v>
      </c>
      <c r="AX293" s="13" t="s">
        <v>85</v>
      </c>
      <c r="AY293" s="246" t="s">
        <v>241</v>
      </c>
    </row>
    <row r="294" s="14" customFormat="1">
      <c r="A294" s="14"/>
      <c r="B294" s="247"/>
      <c r="C294" s="248"/>
      <c r="D294" s="238" t="s">
        <v>252</v>
      </c>
      <c r="E294" s="249" t="s">
        <v>39</v>
      </c>
      <c r="F294" s="250" t="s">
        <v>426</v>
      </c>
      <c r="G294" s="248"/>
      <c r="H294" s="251">
        <v>1494.8140000000001</v>
      </c>
      <c r="I294" s="252"/>
      <c r="J294" s="248"/>
      <c r="K294" s="248"/>
      <c r="L294" s="253"/>
      <c r="M294" s="254"/>
      <c r="N294" s="255"/>
      <c r="O294" s="255"/>
      <c r="P294" s="255"/>
      <c r="Q294" s="255"/>
      <c r="R294" s="255"/>
      <c r="S294" s="255"/>
      <c r="T294" s="256"/>
      <c r="U294" s="14"/>
      <c r="V294" s="14"/>
      <c r="W294" s="14"/>
      <c r="X294" s="14"/>
      <c r="Y294" s="14"/>
      <c r="Z294" s="14"/>
      <c r="AA294" s="14"/>
      <c r="AB294" s="14"/>
      <c r="AC294" s="14"/>
      <c r="AD294" s="14"/>
      <c r="AE294" s="14"/>
      <c r="AT294" s="257" t="s">
        <v>252</v>
      </c>
      <c r="AU294" s="257" t="s">
        <v>93</v>
      </c>
      <c r="AV294" s="14" t="s">
        <v>93</v>
      </c>
      <c r="AW294" s="14" t="s">
        <v>46</v>
      </c>
      <c r="AX294" s="14" t="s">
        <v>23</v>
      </c>
      <c r="AY294" s="257" t="s">
        <v>241</v>
      </c>
    </row>
    <row r="295" s="2" customFormat="1" ht="24.15" customHeight="1">
      <c r="A295" s="42"/>
      <c r="B295" s="43"/>
      <c r="C295" s="218" t="s">
        <v>427</v>
      </c>
      <c r="D295" s="218" t="s">
        <v>243</v>
      </c>
      <c r="E295" s="219" t="s">
        <v>428</v>
      </c>
      <c r="F295" s="220" t="s">
        <v>429</v>
      </c>
      <c r="G295" s="221" t="s">
        <v>430</v>
      </c>
      <c r="H295" s="222">
        <v>2989.6280000000002</v>
      </c>
      <c r="I295" s="223"/>
      <c r="J295" s="224">
        <f>ROUND(I295*H295,2)</f>
        <v>0</v>
      </c>
      <c r="K295" s="220" t="s">
        <v>247</v>
      </c>
      <c r="L295" s="48"/>
      <c r="M295" s="225" t="s">
        <v>39</v>
      </c>
      <c r="N295" s="226" t="s">
        <v>56</v>
      </c>
      <c r="O295" s="88"/>
      <c r="P295" s="227">
        <f>O295*H295</f>
        <v>0</v>
      </c>
      <c r="Q295" s="227">
        <v>0</v>
      </c>
      <c r="R295" s="227">
        <f>Q295*H295</f>
        <v>0</v>
      </c>
      <c r="S295" s="227">
        <v>0</v>
      </c>
      <c r="T295" s="228">
        <f>S295*H295</f>
        <v>0</v>
      </c>
      <c r="U295" s="42"/>
      <c r="V295" s="42"/>
      <c r="W295" s="42"/>
      <c r="X295" s="42"/>
      <c r="Y295" s="42"/>
      <c r="Z295" s="42"/>
      <c r="AA295" s="42"/>
      <c r="AB295" s="42"/>
      <c r="AC295" s="42"/>
      <c r="AD295" s="42"/>
      <c r="AE295" s="42"/>
      <c r="AR295" s="229" t="s">
        <v>248</v>
      </c>
      <c r="AT295" s="229" t="s">
        <v>243</v>
      </c>
      <c r="AU295" s="229" t="s">
        <v>93</v>
      </c>
      <c r="AY295" s="20" t="s">
        <v>241</v>
      </c>
      <c r="BE295" s="230">
        <f>IF(N295="základní",J295,0)</f>
        <v>0</v>
      </c>
      <c r="BF295" s="230">
        <f>IF(N295="snížená",J295,0)</f>
        <v>0</v>
      </c>
      <c r="BG295" s="230">
        <f>IF(N295="zákl. přenesená",J295,0)</f>
        <v>0</v>
      </c>
      <c r="BH295" s="230">
        <f>IF(N295="sníž. přenesená",J295,0)</f>
        <v>0</v>
      </c>
      <c r="BI295" s="230">
        <f>IF(N295="nulová",J295,0)</f>
        <v>0</v>
      </c>
      <c r="BJ295" s="20" t="s">
        <v>23</v>
      </c>
      <c r="BK295" s="230">
        <f>ROUND(I295*H295,2)</f>
        <v>0</v>
      </c>
      <c r="BL295" s="20" t="s">
        <v>248</v>
      </c>
      <c r="BM295" s="229" t="s">
        <v>431</v>
      </c>
    </row>
    <row r="296" s="2" customFormat="1">
      <c r="A296" s="42"/>
      <c r="B296" s="43"/>
      <c r="C296" s="44"/>
      <c r="D296" s="231" t="s">
        <v>250</v>
      </c>
      <c r="E296" s="44"/>
      <c r="F296" s="232" t="s">
        <v>432</v>
      </c>
      <c r="G296" s="44"/>
      <c r="H296" s="44"/>
      <c r="I296" s="233"/>
      <c r="J296" s="44"/>
      <c r="K296" s="44"/>
      <c r="L296" s="48"/>
      <c r="M296" s="234"/>
      <c r="N296" s="235"/>
      <c r="O296" s="88"/>
      <c r="P296" s="88"/>
      <c r="Q296" s="88"/>
      <c r="R296" s="88"/>
      <c r="S296" s="88"/>
      <c r="T296" s="89"/>
      <c r="U296" s="42"/>
      <c r="V296" s="42"/>
      <c r="W296" s="42"/>
      <c r="X296" s="42"/>
      <c r="Y296" s="42"/>
      <c r="Z296" s="42"/>
      <c r="AA296" s="42"/>
      <c r="AB296" s="42"/>
      <c r="AC296" s="42"/>
      <c r="AD296" s="42"/>
      <c r="AE296" s="42"/>
      <c r="AT296" s="20" t="s">
        <v>250</v>
      </c>
      <c r="AU296" s="20" t="s">
        <v>93</v>
      </c>
    </row>
    <row r="297" s="14" customFormat="1">
      <c r="A297" s="14"/>
      <c r="B297" s="247"/>
      <c r="C297" s="248"/>
      <c r="D297" s="238" t="s">
        <v>252</v>
      </c>
      <c r="E297" s="248"/>
      <c r="F297" s="250" t="s">
        <v>433</v>
      </c>
      <c r="G297" s="248"/>
      <c r="H297" s="251">
        <v>2989.6280000000002</v>
      </c>
      <c r="I297" s="252"/>
      <c r="J297" s="248"/>
      <c r="K297" s="248"/>
      <c r="L297" s="253"/>
      <c r="M297" s="254"/>
      <c r="N297" s="255"/>
      <c r="O297" s="255"/>
      <c r="P297" s="255"/>
      <c r="Q297" s="255"/>
      <c r="R297" s="255"/>
      <c r="S297" s="255"/>
      <c r="T297" s="256"/>
      <c r="U297" s="14"/>
      <c r="V297" s="14"/>
      <c r="W297" s="14"/>
      <c r="X297" s="14"/>
      <c r="Y297" s="14"/>
      <c r="Z297" s="14"/>
      <c r="AA297" s="14"/>
      <c r="AB297" s="14"/>
      <c r="AC297" s="14"/>
      <c r="AD297" s="14"/>
      <c r="AE297" s="14"/>
      <c r="AT297" s="257" t="s">
        <v>252</v>
      </c>
      <c r="AU297" s="257" t="s">
        <v>93</v>
      </c>
      <c r="AV297" s="14" t="s">
        <v>93</v>
      </c>
      <c r="AW297" s="14" t="s">
        <v>4</v>
      </c>
      <c r="AX297" s="14" t="s">
        <v>23</v>
      </c>
      <c r="AY297" s="257" t="s">
        <v>241</v>
      </c>
    </row>
    <row r="298" s="2" customFormat="1" ht="24.15" customHeight="1">
      <c r="A298" s="42"/>
      <c r="B298" s="43"/>
      <c r="C298" s="218" t="s">
        <v>434</v>
      </c>
      <c r="D298" s="218" t="s">
        <v>243</v>
      </c>
      <c r="E298" s="219" t="s">
        <v>435</v>
      </c>
      <c r="F298" s="220" t="s">
        <v>436</v>
      </c>
      <c r="G298" s="221" t="s">
        <v>246</v>
      </c>
      <c r="H298" s="222">
        <v>192.928</v>
      </c>
      <c r="I298" s="223"/>
      <c r="J298" s="224">
        <f>ROUND(I298*H298,2)</f>
        <v>0</v>
      </c>
      <c r="K298" s="220" t="s">
        <v>247</v>
      </c>
      <c r="L298" s="48"/>
      <c r="M298" s="225" t="s">
        <v>39</v>
      </c>
      <c r="N298" s="226" t="s">
        <v>56</v>
      </c>
      <c r="O298" s="88"/>
      <c r="P298" s="227">
        <f>O298*H298</f>
        <v>0</v>
      </c>
      <c r="Q298" s="227">
        <v>0</v>
      </c>
      <c r="R298" s="227">
        <f>Q298*H298</f>
        <v>0</v>
      </c>
      <c r="S298" s="227">
        <v>0</v>
      </c>
      <c r="T298" s="228">
        <f>S298*H298</f>
        <v>0</v>
      </c>
      <c r="U298" s="42"/>
      <c r="V298" s="42"/>
      <c r="W298" s="42"/>
      <c r="X298" s="42"/>
      <c r="Y298" s="42"/>
      <c r="Z298" s="42"/>
      <c r="AA298" s="42"/>
      <c r="AB298" s="42"/>
      <c r="AC298" s="42"/>
      <c r="AD298" s="42"/>
      <c r="AE298" s="42"/>
      <c r="AR298" s="229" t="s">
        <v>248</v>
      </c>
      <c r="AT298" s="229" t="s">
        <v>243</v>
      </c>
      <c r="AU298" s="229" t="s">
        <v>93</v>
      </c>
      <c r="AY298" s="20" t="s">
        <v>241</v>
      </c>
      <c r="BE298" s="230">
        <f>IF(N298="základní",J298,0)</f>
        <v>0</v>
      </c>
      <c r="BF298" s="230">
        <f>IF(N298="snížená",J298,0)</f>
        <v>0</v>
      </c>
      <c r="BG298" s="230">
        <f>IF(N298="zákl. přenesená",J298,0)</f>
        <v>0</v>
      </c>
      <c r="BH298" s="230">
        <f>IF(N298="sníž. přenesená",J298,0)</f>
        <v>0</v>
      </c>
      <c r="BI298" s="230">
        <f>IF(N298="nulová",J298,0)</f>
        <v>0</v>
      </c>
      <c r="BJ298" s="20" t="s">
        <v>23</v>
      </c>
      <c r="BK298" s="230">
        <f>ROUND(I298*H298,2)</f>
        <v>0</v>
      </c>
      <c r="BL298" s="20" t="s">
        <v>248</v>
      </c>
      <c r="BM298" s="229" t="s">
        <v>437</v>
      </c>
    </row>
    <row r="299" s="2" customFormat="1">
      <c r="A299" s="42"/>
      <c r="B299" s="43"/>
      <c r="C299" s="44"/>
      <c r="D299" s="231" t="s">
        <v>250</v>
      </c>
      <c r="E299" s="44"/>
      <c r="F299" s="232" t="s">
        <v>438</v>
      </c>
      <c r="G299" s="44"/>
      <c r="H299" s="44"/>
      <c r="I299" s="233"/>
      <c r="J299" s="44"/>
      <c r="K299" s="44"/>
      <c r="L299" s="48"/>
      <c r="M299" s="234"/>
      <c r="N299" s="235"/>
      <c r="O299" s="88"/>
      <c r="P299" s="88"/>
      <c r="Q299" s="88"/>
      <c r="R299" s="88"/>
      <c r="S299" s="88"/>
      <c r="T299" s="89"/>
      <c r="U299" s="42"/>
      <c r="V299" s="42"/>
      <c r="W299" s="42"/>
      <c r="X299" s="42"/>
      <c r="Y299" s="42"/>
      <c r="Z299" s="42"/>
      <c r="AA299" s="42"/>
      <c r="AB299" s="42"/>
      <c r="AC299" s="42"/>
      <c r="AD299" s="42"/>
      <c r="AE299" s="42"/>
      <c r="AT299" s="20" t="s">
        <v>250</v>
      </c>
      <c r="AU299" s="20" t="s">
        <v>93</v>
      </c>
    </row>
    <row r="300" s="13" customFormat="1">
      <c r="A300" s="13"/>
      <c r="B300" s="236"/>
      <c r="C300" s="237"/>
      <c r="D300" s="238" t="s">
        <v>252</v>
      </c>
      <c r="E300" s="239" t="s">
        <v>39</v>
      </c>
      <c r="F300" s="240" t="s">
        <v>439</v>
      </c>
      <c r="G300" s="237"/>
      <c r="H300" s="239" t="s">
        <v>39</v>
      </c>
      <c r="I300" s="241"/>
      <c r="J300" s="237"/>
      <c r="K300" s="237"/>
      <c r="L300" s="242"/>
      <c r="M300" s="243"/>
      <c r="N300" s="244"/>
      <c r="O300" s="244"/>
      <c r="P300" s="244"/>
      <c r="Q300" s="244"/>
      <c r="R300" s="244"/>
      <c r="S300" s="244"/>
      <c r="T300" s="245"/>
      <c r="U300" s="13"/>
      <c r="V300" s="13"/>
      <c r="W300" s="13"/>
      <c r="X300" s="13"/>
      <c r="Y300" s="13"/>
      <c r="Z300" s="13"/>
      <c r="AA300" s="13"/>
      <c r="AB300" s="13"/>
      <c r="AC300" s="13"/>
      <c r="AD300" s="13"/>
      <c r="AE300" s="13"/>
      <c r="AT300" s="246" t="s">
        <v>252</v>
      </c>
      <c r="AU300" s="246" t="s">
        <v>93</v>
      </c>
      <c r="AV300" s="13" t="s">
        <v>23</v>
      </c>
      <c r="AW300" s="13" t="s">
        <v>46</v>
      </c>
      <c r="AX300" s="13" t="s">
        <v>85</v>
      </c>
      <c r="AY300" s="246" t="s">
        <v>241</v>
      </c>
    </row>
    <row r="301" s="13" customFormat="1">
      <c r="A301" s="13"/>
      <c r="B301" s="236"/>
      <c r="C301" s="237"/>
      <c r="D301" s="238" t="s">
        <v>252</v>
      </c>
      <c r="E301" s="239" t="s">
        <v>39</v>
      </c>
      <c r="F301" s="240" t="s">
        <v>440</v>
      </c>
      <c r="G301" s="237"/>
      <c r="H301" s="239" t="s">
        <v>39</v>
      </c>
      <c r="I301" s="241"/>
      <c r="J301" s="237"/>
      <c r="K301" s="237"/>
      <c r="L301" s="242"/>
      <c r="M301" s="243"/>
      <c r="N301" s="244"/>
      <c r="O301" s="244"/>
      <c r="P301" s="244"/>
      <c r="Q301" s="244"/>
      <c r="R301" s="244"/>
      <c r="S301" s="244"/>
      <c r="T301" s="245"/>
      <c r="U301" s="13"/>
      <c r="V301" s="13"/>
      <c r="W301" s="13"/>
      <c r="X301" s="13"/>
      <c r="Y301" s="13"/>
      <c r="Z301" s="13"/>
      <c r="AA301" s="13"/>
      <c r="AB301" s="13"/>
      <c r="AC301" s="13"/>
      <c r="AD301" s="13"/>
      <c r="AE301" s="13"/>
      <c r="AT301" s="246" t="s">
        <v>252</v>
      </c>
      <c r="AU301" s="246" t="s">
        <v>93</v>
      </c>
      <c r="AV301" s="13" t="s">
        <v>23</v>
      </c>
      <c r="AW301" s="13" t="s">
        <v>46</v>
      </c>
      <c r="AX301" s="13" t="s">
        <v>85</v>
      </c>
      <c r="AY301" s="246" t="s">
        <v>241</v>
      </c>
    </row>
    <row r="302" s="14" customFormat="1">
      <c r="A302" s="14"/>
      <c r="B302" s="247"/>
      <c r="C302" s="248"/>
      <c r="D302" s="238" t="s">
        <v>252</v>
      </c>
      <c r="E302" s="249" t="s">
        <v>39</v>
      </c>
      <c r="F302" s="250" t="s">
        <v>441</v>
      </c>
      <c r="G302" s="248"/>
      <c r="H302" s="251">
        <v>4.157</v>
      </c>
      <c r="I302" s="252"/>
      <c r="J302" s="248"/>
      <c r="K302" s="248"/>
      <c r="L302" s="253"/>
      <c r="M302" s="254"/>
      <c r="N302" s="255"/>
      <c r="O302" s="255"/>
      <c r="P302" s="255"/>
      <c r="Q302" s="255"/>
      <c r="R302" s="255"/>
      <c r="S302" s="255"/>
      <c r="T302" s="256"/>
      <c r="U302" s="14"/>
      <c r="V302" s="14"/>
      <c r="W302" s="14"/>
      <c r="X302" s="14"/>
      <c r="Y302" s="14"/>
      <c r="Z302" s="14"/>
      <c r="AA302" s="14"/>
      <c r="AB302" s="14"/>
      <c r="AC302" s="14"/>
      <c r="AD302" s="14"/>
      <c r="AE302" s="14"/>
      <c r="AT302" s="257" t="s">
        <v>252</v>
      </c>
      <c r="AU302" s="257" t="s">
        <v>93</v>
      </c>
      <c r="AV302" s="14" t="s">
        <v>93</v>
      </c>
      <c r="AW302" s="14" t="s">
        <v>46</v>
      </c>
      <c r="AX302" s="14" t="s">
        <v>85</v>
      </c>
      <c r="AY302" s="257" t="s">
        <v>241</v>
      </c>
    </row>
    <row r="303" s="14" customFormat="1">
      <c r="A303" s="14"/>
      <c r="B303" s="247"/>
      <c r="C303" s="248"/>
      <c r="D303" s="238" t="s">
        <v>252</v>
      </c>
      <c r="E303" s="249" t="s">
        <v>39</v>
      </c>
      <c r="F303" s="250" t="s">
        <v>442</v>
      </c>
      <c r="G303" s="248"/>
      <c r="H303" s="251">
        <v>0.66600000000000004</v>
      </c>
      <c r="I303" s="252"/>
      <c r="J303" s="248"/>
      <c r="K303" s="248"/>
      <c r="L303" s="253"/>
      <c r="M303" s="254"/>
      <c r="N303" s="255"/>
      <c r="O303" s="255"/>
      <c r="P303" s="255"/>
      <c r="Q303" s="255"/>
      <c r="R303" s="255"/>
      <c r="S303" s="255"/>
      <c r="T303" s="256"/>
      <c r="U303" s="14"/>
      <c r="V303" s="14"/>
      <c r="W303" s="14"/>
      <c r="X303" s="14"/>
      <c r="Y303" s="14"/>
      <c r="Z303" s="14"/>
      <c r="AA303" s="14"/>
      <c r="AB303" s="14"/>
      <c r="AC303" s="14"/>
      <c r="AD303" s="14"/>
      <c r="AE303" s="14"/>
      <c r="AT303" s="257" t="s">
        <v>252</v>
      </c>
      <c r="AU303" s="257" t="s">
        <v>93</v>
      </c>
      <c r="AV303" s="14" t="s">
        <v>93</v>
      </c>
      <c r="AW303" s="14" t="s">
        <v>46</v>
      </c>
      <c r="AX303" s="14" t="s">
        <v>85</v>
      </c>
      <c r="AY303" s="257" t="s">
        <v>241</v>
      </c>
    </row>
    <row r="304" s="14" customFormat="1">
      <c r="A304" s="14"/>
      <c r="B304" s="247"/>
      <c r="C304" s="248"/>
      <c r="D304" s="238" t="s">
        <v>252</v>
      </c>
      <c r="E304" s="249" t="s">
        <v>39</v>
      </c>
      <c r="F304" s="250" t="s">
        <v>443</v>
      </c>
      <c r="G304" s="248"/>
      <c r="H304" s="251">
        <v>6.7590000000000003</v>
      </c>
      <c r="I304" s="252"/>
      <c r="J304" s="248"/>
      <c r="K304" s="248"/>
      <c r="L304" s="253"/>
      <c r="M304" s="254"/>
      <c r="N304" s="255"/>
      <c r="O304" s="255"/>
      <c r="P304" s="255"/>
      <c r="Q304" s="255"/>
      <c r="R304" s="255"/>
      <c r="S304" s="255"/>
      <c r="T304" s="256"/>
      <c r="U304" s="14"/>
      <c r="V304" s="14"/>
      <c r="W304" s="14"/>
      <c r="X304" s="14"/>
      <c r="Y304" s="14"/>
      <c r="Z304" s="14"/>
      <c r="AA304" s="14"/>
      <c r="AB304" s="14"/>
      <c r="AC304" s="14"/>
      <c r="AD304" s="14"/>
      <c r="AE304" s="14"/>
      <c r="AT304" s="257" t="s">
        <v>252</v>
      </c>
      <c r="AU304" s="257" t="s">
        <v>93</v>
      </c>
      <c r="AV304" s="14" t="s">
        <v>93</v>
      </c>
      <c r="AW304" s="14" t="s">
        <v>46</v>
      </c>
      <c r="AX304" s="14" t="s">
        <v>85</v>
      </c>
      <c r="AY304" s="257" t="s">
        <v>241</v>
      </c>
    </row>
    <row r="305" s="14" customFormat="1">
      <c r="A305" s="14"/>
      <c r="B305" s="247"/>
      <c r="C305" s="248"/>
      <c r="D305" s="238" t="s">
        <v>252</v>
      </c>
      <c r="E305" s="249" t="s">
        <v>39</v>
      </c>
      <c r="F305" s="250" t="s">
        <v>444</v>
      </c>
      <c r="G305" s="248"/>
      <c r="H305" s="251">
        <v>2.504</v>
      </c>
      <c r="I305" s="252"/>
      <c r="J305" s="248"/>
      <c r="K305" s="248"/>
      <c r="L305" s="253"/>
      <c r="M305" s="254"/>
      <c r="N305" s="255"/>
      <c r="O305" s="255"/>
      <c r="P305" s="255"/>
      <c r="Q305" s="255"/>
      <c r="R305" s="255"/>
      <c r="S305" s="255"/>
      <c r="T305" s="256"/>
      <c r="U305" s="14"/>
      <c r="V305" s="14"/>
      <c r="W305" s="14"/>
      <c r="X305" s="14"/>
      <c r="Y305" s="14"/>
      <c r="Z305" s="14"/>
      <c r="AA305" s="14"/>
      <c r="AB305" s="14"/>
      <c r="AC305" s="14"/>
      <c r="AD305" s="14"/>
      <c r="AE305" s="14"/>
      <c r="AT305" s="257" t="s">
        <v>252</v>
      </c>
      <c r="AU305" s="257" t="s">
        <v>93</v>
      </c>
      <c r="AV305" s="14" t="s">
        <v>93</v>
      </c>
      <c r="AW305" s="14" t="s">
        <v>46</v>
      </c>
      <c r="AX305" s="14" t="s">
        <v>85</v>
      </c>
      <c r="AY305" s="257" t="s">
        <v>241</v>
      </c>
    </row>
    <row r="306" s="14" customFormat="1">
      <c r="A306" s="14"/>
      <c r="B306" s="247"/>
      <c r="C306" s="248"/>
      <c r="D306" s="238" t="s">
        <v>252</v>
      </c>
      <c r="E306" s="249" t="s">
        <v>39</v>
      </c>
      <c r="F306" s="250" t="s">
        <v>445</v>
      </c>
      <c r="G306" s="248"/>
      <c r="H306" s="251">
        <v>4.9880000000000004</v>
      </c>
      <c r="I306" s="252"/>
      <c r="J306" s="248"/>
      <c r="K306" s="248"/>
      <c r="L306" s="253"/>
      <c r="M306" s="254"/>
      <c r="N306" s="255"/>
      <c r="O306" s="255"/>
      <c r="P306" s="255"/>
      <c r="Q306" s="255"/>
      <c r="R306" s="255"/>
      <c r="S306" s="255"/>
      <c r="T306" s="256"/>
      <c r="U306" s="14"/>
      <c r="V306" s="14"/>
      <c r="W306" s="14"/>
      <c r="X306" s="14"/>
      <c r="Y306" s="14"/>
      <c r="Z306" s="14"/>
      <c r="AA306" s="14"/>
      <c r="AB306" s="14"/>
      <c r="AC306" s="14"/>
      <c r="AD306" s="14"/>
      <c r="AE306" s="14"/>
      <c r="AT306" s="257" t="s">
        <v>252</v>
      </c>
      <c r="AU306" s="257" t="s">
        <v>93</v>
      </c>
      <c r="AV306" s="14" t="s">
        <v>93</v>
      </c>
      <c r="AW306" s="14" t="s">
        <v>46</v>
      </c>
      <c r="AX306" s="14" t="s">
        <v>85</v>
      </c>
      <c r="AY306" s="257" t="s">
        <v>241</v>
      </c>
    </row>
    <row r="307" s="14" customFormat="1">
      <c r="A307" s="14"/>
      <c r="B307" s="247"/>
      <c r="C307" s="248"/>
      <c r="D307" s="238" t="s">
        <v>252</v>
      </c>
      <c r="E307" s="249" t="s">
        <v>39</v>
      </c>
      <c r="F307" s="250" t="s">
        <v>446</v>
      </c>
      <c r="G307" s="248"/>
      <c r="H307" s="251">
        <v>9.6579999999999995</v>
      </c>
      <c r="I307" s="252"/>
      <c r="J307" s="248"/>
      <c r="K307" s="248"/>
      <c r="L307" s="253"/>
      <c r="M307" s="254"/>
      <c r="N307" s="255"/>
      <c r="O307" s="255"/>
      <c r="P307" s="255"/>
      <c r="Q307" s="255"/>
      <c r="R307" s="255"/>
      <c r="S307" s="255"/>
      <c r="T307" s="256"/>
      <c r="U307" s="14"/>
      <c r="V307" s="14"/>
      <c r="W307" s="14"/>
      <c r="X307" s="14"/>
      <c r="Y307" s="14"/>
      <c r="Z307" s="14"/>
      <c r="AA307" s="14"/>
      <c r="AB307" s="14"/>
      <c r="AC307" s="14"/>
      <c r="AD307" s="14"/>
      <c r="AE307" s="14"/>
      <c r="AT307" s="257" t="s">
        <v>252</v>
      </c>
      <c r="AU307" s="257" t="s">
        <v>93</v>
      </c>
      <c r="AV307" s="14" t="s">
        <v>93</v>
      </c>
      <c r="AW307" s="14" t="s">
        <v>46</v>
      </c>
      <c r="AX307" s="14" t="s">
        <v>85</v>
      </c>
      <c r="AY307" s="257" t="s">
        <v>241</v>
      </c>
    </row>
    <row r="308" s="14" customFormat="1">
      <c r="A308" s="14"/>
      <c r="B308" s="247"/>
      <c r="C308" s="248"/>
      <c r="D308" s="238" t="s">
        <v>252</v>
      </c>
      <c r="E308" s="249" t="s">
        <v>39</v>
      </c>
      <c r="F308" s="250" t="s">
        <v>447</v>
      </c>
      <c r="G308" s="248"/>
      <c r="H308" s="251">
        <v>6.1520000000000001</v>
      </c>
      <c r="I308" s="252"/>
      <c r="J308" s="248"/>
      <c r="K308" s="248"/>
      <c r="L308" s="253"/>
      <c r="M308" s="254"/>
      <c r="N308" s="255"/>
      <c r="O308" s="255"/>
      <c r="P308" s="255"/>
      <c r="Q308" s="255"/>
      <c r="R308" s="255"/>
      <c r="S308" s="255"/>
      <c r="T308" s="256"/>
      <c r="U308" s="14"/>
      <c r="V308" s="14"/>
      <c r="W308" s="14"/>
      <c r="X308" s="14"/>
      <c r="Y308" s="14"/>
      <c r="Z308" s="14"/>
      <c r="AA308" s="14"/>
      <c r="AB308" s="14"/>
      <c r="AC308" s="14"/>
      <c r="AD308" s="14"/>
      <c r="AE308" s="14"/>
      <c r="AT308" s="257" t="s">
        <v>252</v>
      </c>
      <c r="AU308" s="257" t="s">
        <v>93</v>
      </c>
      <c r="AV308" s="14" t="s">
        <v>93</v>
      </c>
      <c r="AW308" s="14" t="s">
        <v>46</v>
      </c>
      <c r="AX308" s="14" t="s">
        <v>85</v>
      </c>
      <c r="AY308" s="257" t="s">
        <v>241</v>
      </c>
    </row>
    <row r="309" s="14" customFormat="1">
      <c r="A309" s="14"/>
      <c r="B309" s="247"/>
      <c r="C309" s="248"/>
      <c r="D309" s="238" t="s">
        <v>252</v>
      </c>
      <c r="E309" s="249" t="s">
        <v>39</v>
      </c>
      <c r="F309" s="250" t="s">
        <v>448</v>
      </c>
      <c r="G309" s="248"/>
      <c r="H309" s="251">
        <v>9.9239999999999995</v>
      </c>
      <c r="I309" s="252"/>
      <c r="J309" s="248"/>
      <c r="K309" s="248"/>
      <c r="L309" s="253"/>
      <c r="M309" s="254"/>
      <c r="N309" s="255"/>
      <c r="O309" s="255"/>
      <c r="P309" s="255"/>
      <c r="Q309" s="255"/>
      <c r="R309" s="255"/>
      <c r="S309" s="255"/>
      <c r="T309" s="256"/>
      <c r="U309" s="14"/>
      <c r="V309" s="14"/>
      <c r="W309" s="14"/>
      <c r="X309" s="14"/>
      <c r="Y309" s="14"/>
      <c r="Z309" s="14"/>
      <c r="AA309" s="14"/>
      <c r="AB309" s="14"/>
      <c r="AC309" s="14"/>
      <c r="AD309" s="14"/>
      <c r="AE309" s="14"/>
      <c r="AT309" s="257" t="s">
        <v>252</v>
      </c>
      <c r="AU309" s="257" t="s">
        <v>93</v>
      </c>
      <c r="AV309" s="14" t="s">
        <v>93</v>
      </c>
      <c r="AW309" s="14" t="s">
        <v>46</v>
      </c>
      <c r="AX309" s="14" t="s">
        <v>85</v>
      </c>
      <c r="AY309" s="257" t="s">
        <v>241</v>
      </c>
    </row>
    <row r="310" s="14" customFormat="1">
      <c r="A310" s="14"/>
      <c r="B310" s="247"/>
      <c r="C310" s="248"/>
      <c r="D310" s="238" t="s">
        <v>252</v>
      </c>
      <c r="E310" s="249" t="s">
        <v>39</v>
      </c>
      <c r="F310" s="250" t="s">
        <v>449</v>
      </c>
      <c r="G310" s="248"/>
      <c r="H310" s="251">
        <v>3.423</v>
      </c>
      <c r="I310" s="252"/>
      <c r="J310" s="248"/>
      <c r="K310" s="248"/>
      <c r="L310" s="253"/>
      <c r="M310" s="254"/>
      <c r="N310" s="255"/>
      <c r="O310" s="255"/>
      <c r="P310" s="255"/>
      <c r="Q310" s="255"/>
      <c r="R310" s="255"/>
      <c r="S310" s="255"/>
      <c r="T310" s="256"/>
      <c r="U310" s="14"/>
      <c r="V310" s="14"/>
      <c r="W310" s="14"/>
      <c r="X310" s="14"/>
      <c r="Y310" s="14"/>
      <c r="Z310" s="14"/>
      <c r="AA310" s="14"/>
      <c r="AB310" s="14"/>
      <c r="AC310" s="14"/>
      <c r="AD310" s="14"/>
      <c r="AE310" s="14"/>
      <c r="AT310" s="257" t="s">
        <v>252</v>
      </c>
      <c r="AU310" s="257" t="s">
        <v>93</v>
      </c>
      <c r="AV310" s="14" t="s">
        <v>93</v>
      </c>
      <c r="AW310" s="14" t="s">
        <v>46</v>
      </c>
      <c r="AX310" s="14" t="s">
        <v>85</v>
      </c>
      <c r="AY310" s="257" t="s">
        <v>241</v>
      </c>
    </row>
    <row r="311" s="14" customFormat="1">
      <c r="A311" s="14"/>
      <c r="B311" s="247"/>
      <c r="C311" s="248"/>
      <c r="D311" s="238" t="s">
        <v>252</v>
      </c>
      <c r="E311" s="249" t="s">
        <v>39</v>
      </c>
      <c r="F311" s="250" t="s">
        <v>450</v>
      </c>
      <c r="G311" s="248"/>
      <c r="H311" s="251">
        <v>2.677</v>
      </c>
      <c r="I311" s="252"/>
      <c r="J311" s="248"/>
      <c r="K311" s="248"/>
      <c r="L311" s="253"/>
      <c r="M311" s="254"/>
      <c r="N311" s="255"/>
      <c r="O311" s="255"/>
      <c r="P311" s="255"/>
      <c r="Q311" s="255"/>
      <c r="R311" s="255"/>
      <c r="S311" s="255"/>
      <c r="T311" s="256"/>
      <c r="U311" s="14"/>
      <c r="V311" s="14"/>
      <c r="W311" s="14"/>
      <c r="X311" s="14"/>
      <c r="Y311" s="14"/>
      <c r="Z311" s="14"/>
      <c r="AA311" s="14"/>
      <c r="AB311" s="14"/>
      <c r="AC311" s="14"/>
      <c r="AD311" s="14"/>
      <c r="AE311" s="14"/>
      <c r="AT311" s="257" t="s">
        <v>252</v>
      </c>
      <c r="AU311" s="257" t="s">
        <v>93</v>
      </c>
      <c r="AV311" s="14" t="s">
        <v>93</v>
      </c>
      <c r="AW311" s="14" t="s">
        <v>46</v>
      </c>
      <c r="AX311" s="14" t="s">
        <v>85</v>
      </c>
      <c r="AY311" s="257" t="s">
        <v>241</v>
      </c>
    </row>
    <row r="312" s="14" customFormat="1">
      <c r="A312" s="14"/>
      <c r="B312" s="247"/>
      <c r="C312" s="248"/>
      <c r="D312" s="238" t="s">
        <v>252</v>
      </c>
      <c r="E312" s="249" t="s">
        <v>39</v>
      </c>
      <c r="F312" s="250" t="s">
        <v>451</v>
      </c>
      <c r="G312" s="248"/>
      <c r="H312" s="251">
        <v>2.6739999999999999</v>
      </c>
      <c r="I312" s="252"/>
      <c r="J312" s="248"/>
      <c r="K312" s="248"/>
      <c r="L312" s="253"/>
      <c r="M312" s="254"/>
      <c r="N312" s="255"/>
      <c r="O312" s="255"/>
      <c r="P312" s="255"/>
      <c r="Q312" s="255"/>
      <c r="R312" s="255"/>
      <c r="S312" s="255"/>
      <c r="T312" s="256"/>
      <c r="U312" s="14"/>
      <c r="V312" s="14"/>
      <c r="W312" s="14"/>
      <c r="X312" s="14"/>
      <c r="Y312" s="14"/>
      <c r="Z312" s="14"/>
      <c r="AA312" s="14"/>
      <c r="AB312" s="14"/>
      <c r="AC312" s="14"/>
      <c r="AD312" s="14"/>
      <c r="AE312" s="14"/>
      <c r="AT312" s="257" t="s">
        <v>252</v>
      </c>
      <c r="AU312" s="257" t="s">
        <v>93</v>
      </c>
      <c r="AV312" s="14" t="s">
        <v>93</v>
      </c>
      <c r="AW312" s="14" t="s">
        <v>46</v>
      </c>
      <c r="AX312" s="14" t="s">
        <v>85</v>
      </c>
      <c r="AY312" s="257" t="s">
        <v>241</v>
      </c>
    </row>
    <row r="313" s="16" customFormat="1">
      <c r="A313" s="16"/>
      <c r="B313" s="269"/>
      <c r="C313" s="270"/>
      <c r="D313" s="238" t="s">
        <v>252</v>
      </c>
      <c r="E313" s="271" t="s">
        <v>39</v>
      </c>
      <c r="F313" s="272" t="s">
        <v>295</v>
      </c>
      <c r="G313" s="270"/>
      <c r="H313" s="273">
        <v>53.582000000000001</v>
      </c>
      <c r="I313" s="274"/>
      <c r="J313" s="270"/>
      <c r="K313" s="270"/>
      <c r="L313" s="275"/>
      <c r="M313" s="276"/>
      <c r="N313" s="277"/>
      <c r="O313" s="277"/>
      <c r="P313" s="277"/>
      <c r="Q313" s="277"/>
      <c r="R313" s="277"/>
      <c r="S313" s="277"/>
      <c r="T313" s="278"/>
      <c r="U313" s="16"/>
      <c r="V313" s="16"/>
      <c r="W313" s="16"/>
      <c r="X313" s="16"/>
      <c r="Y313" s="16"/>
      <c r="Z313" s="16"/>
      <c r="AA313" s="16"/>
      <c r="AB313" s="16"/>
      <c r="AC313" s="16"/>
      <c r="AD313" s="16"/>
      <c r="AE313" s="16"/>
      <c r="AT313" s="279" t="s">
        <v>252</v>
      </c>
      <c r="AU313" s="279" t="s">
        <v>93</v>
      </c>
      <c r="AV313" s="16" t="s">
        <v>113</v>
      </c>
      <c r="AW313" s="16" t="s">
        <v>46</v>
      </c>
      <c r="AX313" s="16" t="s">
        <v>85</v>
      </c>
      <c r="AY313" s="279" t="s">
        <v>241</v>
      </c>
    </row>
    <row r="314" s="13" customFormat="1">
      <c r="A314" s="13"/>
      <c r="B314" s="236"/>
      <c r="C314" s="237"/>
      <c r="D314" s="238" t="s">
        <v>252</v>
      </c>
      <c r="E314" s="239" t="s">
        <v>39</v>
      </c>
      <c r="F314" s="240" t="s">
        <v>452</v>
      </c>
      <c r="G314" s="237"/>
      <c r="H314" s="239" t="s">
        <v>39</v>
      </c>
      <c r="I314" s="241"/>
      <c r="J314" s="237"/>
      <c r="K314" s="237"/>
      <c r="L314" s="242"/>
      <c r="M314" s="243"/>
      <c r="N314" s="244"/>
      <c r="O314" s="244"/>
      <c r="P314" s="244"/>
      <c r="Q314" s="244"/>
      <c r="R314" s="244"/>
      <c r="S314" s="244"/>
      <c r="T314" s="245"/>
      <c r="U314" s="13"/>
      <c r="V314" s="13"/>
      <c r="W314" s="13"/>
      <c r="X314" s="13"/>
      <c r="Y314" s="13"/>
      <c r="Z314" s="13"/>
      <c r="AA314" s="13"/>
      <c r="AB314" s="13"/>
      <c r="AC314" s="13"/>
      <c r="AD314" s="13"/>
      <c r="AE314" s="13"/>
      <c r="AT314" s="246" t="s">
        <v>252</v>
      </c>
      <c r="AU314" s="246" t="s">
        <v>93</v>
      </c>
      <c r="AV314" s="13" t="s">
        <v>23</v>
      </c>
      <c r="AW314" s="13" t="s">
        <v>46</v>
      </c>
      <c r="AX314" s="13" t="s">
        <v>85</v>
      </c>
      <c r="AY314" s="246" t="s">
        <v>241</v>
      </c>
    </row>
    <row r="315" s="14" customFormat="1">
      <c r="A315" s="14"/>
      <c r="B315" s="247"/>
      <c r="C315" s="248"/>
      <c r="D315" s="238" t="s">
        <v>252</v>
      </c>
      <c r="E315" s="249" t="s">
        <v>39</v>
      </c>
      <c r="F315" s="250" t="s">
        <v>453</v>
      </c>
      <c r="G315" s="248"/>
      <c r="H315" s="251">
        <v>6.9059999999999997</v>
      </c>
      <c r="I315" s="252"/>
      <c r="J315" s="248"/>
      <c r="K315" s="248"/>
      <c r="L315" s="253"/>
      <c r="M315" s="254"/>
      <c r="N315" s="255"/>
      <c r="O315" s="255"/>
      <c r="P315" s="255"/>
      <c r="Q315" s="255"/>
      <c r="R315" s="255"/>
      <c r="S315" s="255"/>
      <c r="T315" s="256"/>
      <c r="U315" s="14"/>
      <c r="V315" s="14"/>
      <c r="W315" s="14"/>
      <c r="X315" s="14"/>
      <c r="Y315" s="14"/>
      <c r="Z315" s="14"/>
      <c r="AA315" s="14"/>
      <c r="AB315" s="14"/>
      <c r="AC315" s="14"/>
      <c r="AD315" s="14"/>
      <c r="AE315" s="14"/>
      <c r="AT315" s="257" t="s">
        <v>252</v>
      </c>
      <c r="AU315" s="257" t="s">
        <v>93</v>
      </c>
      <c r="AV315" s="14" t="s">
        <v>93</v>
      </c>
      <c r="AW315" s="14" t="s">
        <v>46</v>
      </c>
      <c r="AX315" s="14" t="s">
        <v>85</v>
      </c>
      <c r="AY315" s="257" t="s">
        <v>241</v>
      </c>
    </row>
    <row r="316" s="14" customFormat="1">
      <c r="A316" s="14"/>
      <c r="B316" s="247"/>
      <c r="C316" s="248"/>
      <c r="D316" s="238" t="s">
        <v>252</v>
      </c>
      <c r="E316" s="249" t="s">
        <v>39</v>
      </c>
      <c r="F316" s="250" t="s">
        <v>454</v>
      </c>
      <c r="G316" s="248"/>
      <c r="H316" s="251">
        <v>19.254999999999999</v>
      </c>
      <c r="I316" s="252"/>
      <c r="J316" s="248"/>
      <c r="K316" s="248"/>
      <c r="L316" s="253"/>
      <c r="M316" s="254"/>
      <c r="N316" s="255"/>
      <c r="O316" s="255"/>
      <c r="P316" s="255"/>
      <c r="Q316" s="255"/>
      <c r="R316" s="255"/>
      <c r="S316" s="255"/>
      <c r="T316" s="256"/>
      <c r="U316" s="14"/>
      <c r="V316" s="14"/>
      <c r="W316" s="14"/>
      <c r="X316" s="14"/>
      <c r="Y316" s="14"/>
      <c r="Z316" s="14"/>
      <c r="AA316" s="14"/>
      <c r="AB316" s="14"/>
      <c r="AC316" s="14"/>
      <c r="AD316" s="14"/>
      <c r="AE316" s="14"/>
      <c r="AT316" s="257" t="s">
        <v>252</v>
      </c>
      <c r="AU316" s="257" t="s">
        <v>93</v>
      </c>
      <c r="AV316" s="14" t="s">
        <v>93</v>
      </c>
      <c r="AW316" s="14" t="s">
        <v>46</v>
      </c>
      <c r="AX316" s="14" t="s">
        <v>85</v>
      </c>
      <c r="AY316" s="257" t="s">
        <v>241</v>
      </c>
    </row>
    <row r="317" s="14" customFormat="1">
      <c r="A317" s="14"/>
      <c r="B317" s="247"/>
      <c r="C317" s="248"/>
      <c r="D317" s="238" t="s">
        <v>252</v>
      </c>
      <c r="E317" s="249" t="s">
        <v>39</v>
      </c>
      <c r="F317" s="250" t="s">
        <v>455</v>
      </c>
      <c r="G317" s="248"/>
      <c r="H317" s="251">
        <v>5.3650000000000002</v>
      </c>
      <c r="I317" s="252"/>
      <c r="J317" s="248"/>
      <c r="K317" s="248"/>
      <c r="L317" s="253"/>
      <c r="M317" s="254"/>
      <c r="N317" s="255"/>
      <c r="O317" s="255"/>
      <c r="P317" s="255"/>
      <c r="Q317" s="255"/>
      <c r="R317" s="255"/>
      <c r="S317" s="255"/>
      <c r="T317" s="256"/>
      <c r="U317" s="14"/>
      <c r="V317" s="14"/>
      <c r="W317" s="14"/>
      <c r="X317" s="14"/>
      <c r="Y317" s="14"/>
      <c r="Z317" s="14"/>
      <c r="AA317" s="14"/>
      <c r="AB317" s="14"/>
      <c r="AC317" s="14"/>
      <c r="AD317" s="14"/>
      <c r="AE317" s="14"/>
      <c r="AT317" s="257" t="s">
        <v>252</v>
      </c>
      <c r="AU317" s="257" t="s">
        <v>93</v>
      </c>
      <c r="AV317" s="14" t="s">
        <v>93</v>
      </c>
      <c r="AW317" s="14" t="s">
        <v>46</v>
      </c>
      <c r="AX317" s="14" t="s">
        <v>85</v>
      </c>
      <c r="AY317" s="257" t="s">
        <v>241</v>
      </c>
    </row>
    <row r="318" s="16" customFormat="1">
      <c r="A318" s="16"/>
      <c r="B318" s="269"/>
      <c r="C318" s="270"/>
      <c r="D318" s="238" t="s">
        <v>252</v>
      </c>
      <c r="E318" s="271" t="s">
        <v>39</v>
      </c>
      <c r="F318" s="272" t="s">
        <v>295</v>
      </c>
      <c r="G318" s="270"/>
      <c r="H318" s="273">
        <v>31.526</v>
      </c>
      <c r="I318" s="274"/>
      <c r="J318" s="270"/>
      <c r="K318" s="270"/>
      <c r="L318" s="275"/>
      <c r="M318" s="276"/>
      <c r="N318" s="277"/>
      <c r="O318" s="277"/>
      <c r="P318" s="277"/>
      <c r="Q318" s="277"/>
      <c r="R318" s="277"/>
      <c r="S318" s="277"/>
      <c r="T318" s="278"/>
      <c r="U318" s="16"/>
      <c r="V318" s="16"/>
      <c r="W318" s="16"/>
      <c r="X318" s="16"/>
      <c r="Y318" s="16"/>
      <c r="Z318" s="16"/>
      <c r="AA318" s="16"/>
      <c r="AB318" s="16"/>
      <c r="AC318" s="16"/>
      <c r="AD318" s="16"/>
      <c r="AE318" s="16"/>
      <c r="AT318" s="279" t="s">
        <v>252</v>
      </c>
      <c r="AU318" s="279" t="s">
        <v>93</v>
      </c>
      <c r="AV318" s="16" t="s">
        <v>113</v>
      </c>
      <c r="AW318" s="16" t="s">
        <v>46</v>
      </c>
      <c r="AX318" s="16" t="s">
        <v>85</v>
      </c>
      <c r="AY318" s="279" t="s">
        <v>241</v>
      </c>
    </row>
    <row r="319" s="13" customFormat="1">
      <c r="A319" s="13"/>
      <c r="B319" s="236"/>
      <c r="C319" s="237"/>
      <c r="D319" s="238" t="s">
        <v>252</v>
      </c>
      <c r="E319" s="239" t="s">
        <v>39</v>
      </c>
      <c r="F319" s="240" t="s">
        <v>456</v>
      </c>
      <c r="G319" s="237"/>
      <c r="H319" s="239" t="s">
        <v>39</v>
      </c>
      <c r="I319" s="241"/>
      <c r="J319" s="237"/>
      <c r="K319" s="237"/>
      <c r="L319" s="242"/>
      <c r="M319" s="243"/>
      <c r="N319" s="244"/>
      <c r="O319" s="244"/>
      <c r="P319" s="244"/>
      <c r="Q319" s="244"/>
      <c r="R319" s="244"/>
      <c r="S319" s="244"/>
      <c r="T319" s="245"/>
      <c r="U319" s="13"/>
      <c r="V319" s="13"/>
      <c r="W319" s="13"/>
      <c r="X319" s="13"/>
      <c r="Y319" s="13"/>
      <c r="Z319" s="13"/>
      <c r="AA319" s="13"/>
      <c r="AB319" s="13"/>
      <c r="AC319" s="13"/>
      <c r="AD319" s="13"/>
      <c r="AE319" s="13"/>
      <c r="AT319" s="246" t="s">
        <v>252</v>
      </c>
      <c r="AU319" s="246" t="s">
        <v>93</v>
      </c>
      <c r="AV319" s="13" t="s">
        <v>23</v>
      </c>
      <c r="AW319" s="13" t="s">
        <v>46</v>
      </c>
      <c r="AX319" s="13" t="s">
        <v>85</v>
      </c>
      <c r="AY319" s="246" t="s">
        <v>241</v>
      </c>
    </row>
    <row r="320" s="14" customFormat="1">
      <c r="A320" s="14"/>
      <c r="B320" s="247"/>
      <c r="C320" s="248"/>
      <c r="D320" s="238" t="s">
        <v>252</v>
      </c>
      <c r="E320" s="249" t="s">
        <v>39</v>
      </c>
      <c r="F320" s="250" t="s">
        <v>457</v>
      </c>
      <c r="G320" s="248"/>
      <c r="H320" s="251">
        <v>86.611000000000004</v>
      </c>
      <c r="I320" s="252"/>
      <c r="J320" s="248"/>
      <c r="K320" s="248"/>
      <c r="L320" s="253"/>
      <c r="M320" s="254"/>
      <c r="N320" s="255"/>
      <c r="O320" s="255"/>
      <c r="P320" s="255"/>
      <c r="Q320" s="255"/>
      <c r="R320" s="255"/>
      <c r="S320" s="255"/>
      <c r="T320" s="256"/>
      <c r="U320" s="14"/>
      <c r="V320" s="14"/>
      <c r="W320" s="14"/>
      <c r="X320" s="14"/>
      <c r="Y320" s="14"/>
      <c r="Z320" s="14"/>
      <c r="AA320" s="14"/>
      <c r="AB320" s="14"/>
      <c r="AC320" s="14"/>
      <c r="AD320" s="14"/>
      <c r="AE320" s="14"/>
      <c r="AT320" s="257" t="s">
        <v>252</v>
      </c>
      <c r="AU320" s="257" t="s">
        <v>93</v>
      </c>
      <c r="AV320" s="14" t="s">
        <v>93</v>
      </c>
      <c r="AW320" s="14" t="s">
        <v>46</v>
      </c>
      <c r="AX320" s="14" t="s">
        <v>85</v>
      </c>
      <c r="AY320" s="257" t="s">
        <v>241</v>
      </c>
    </row>
    <row r="321" s="14" customFormat="1">
      <c r="A321" s="14"/>
      <c r="B321" s="247"/>
      <c r="C321" s="248"/>
      <c r="D321" s="238" t="s">
        <v>252</v>
      </c>
      <c r="E321" s="249" t="s">
        <v>39</v>
      </c>
      <c r="F321" s="250" t="s">
        <v>458</v>
      </c>
      <c r="G321" s="248"/>
      <c r="H321" s="251">
        <v>11.254</v>
      </c>
      <c r="I321" s="252"/>
      <c r="J321" s="248"/>
      <c r="K321" s="248"/>
      <c r="L321" s="253"/>
      <c r="M321" s="254"/>
      <c r="N321" s="255"/>
      <c r="O321" s="255"/>
      <c r="P321" s="255"/>
      <c r="Q321" s="255"/>
      <c r="R321" s="255"/>
      <c r="S321" s="255"/>
      <c r="T321" s="256"/>
      <c r="U321" s="14"/>
      <c r="V321" s="14"/>
      <c r="W321" s="14"/>
      <c r="X321" s="14"/>
      <c r="Y321" s="14"/>
      <c r="Z321" s="14"/>
      <c r="AA321" s="14"/>
      <c r="AB321" s="14"/>
      <c r="AC321" s="14"/>
      <c r="AD321" s="14"/>
      <c r="AE321" s="14"/>
      <c r="AT321" s="257" t="s">
        <v>252</v>
      </c>
      <c r="AU321" s="257" t="s">
        <v>93</v>
      </c>
      <c r="AV321" s="14" t="s">
        <v>93</v>
      </c>
      <c r="AW321" s="14" t="s">
        <v>46</v>
      </c>
      <c r="AX321" s="14" t="s">
        <v>85</v>
      </c>
      <c r="AY321" s="257" t="s">
        <v>241</v>
      </c>
    </row>
    <row r="322" s="14" customFormat="1">
      <c r="A322" s="14"/>
      <c r="B322" s="247"/>
      <c r="C322" s="248"/>
      <c r="D322" s="238" t="s">
        <v>252</v>
      </c>
      <c r="E322" s="249" t="s">
        <v>39</v>
      </c>
      <c r="F322" s="250" t="s">
        <v>459</v>
      </c>
      <c r="G322" s="248"/>
      <c r="H322" s="251">
        <v>2.5640000000000001</v>
      </c>
      <c r="I322" s="252"/>
      <c r="J322" s="248"/>
      <c r="K322" s="248"/>
      <c r="L322" s="253"/>
      <c r="M322" s="254"/>
      <c r="N322" s="255"/>
      <c r="O322" s="255"/>
      <c r="P322" s="255"/>
      <c r="Q322" s="255"/>
      <c r="R322" s="255"/>
      <c r="S322" s="255"/>
      <c r="T322" s="256"/>
      <c r="U322" s="14"/>
      <c r="V322" s="14"/>
      <c r="W322" s="14"/>
      <c r="X322" s="14"/>
      <c r="Y322" s="14"/>
      <c r="Z322" s="14"/>
      <c r="AA322" s="14"/>
      <c r="AB322" s="14"/>
      <c r="AC322" s="14"/>
      <c r="AD322" s="14"/>
      <c r="AE322" s="14"/>
      <c r="AT322" s="257" t="s">
        <v>252</v>
      </c>
      <c r="AU322" s="257" t="s">
        <v>93</v>
      </c>
      <c r="AV322" s="14" t="s">
        <v>93</v>
      </c>
      <c r="AW322" s="14" t="s">
        <v>46</v>
      </c>
      <c r="AX322" s="14" t="s">
        <v>85</v>
      </c>
      <c r="AY322" s="257" t="s">
        <v>241</v>
      </c>
    </row>
    <row r="323" s="14" customFormat="1">
      <c r="A323" s="14"/>
      <c r="B323" s="247"/>
      <c r="C323" s="248"/>
      <c r="D323" s="238" t="s">
        <v>252</v>
      </c>
      <c r="E323" s="249" t="s">
        <v>39</v>
      </c>
      <c r="F323" s="250" t="s">
        <v>460</v>
      </c>
      <c r="G323" s="248"/>
      <c r="H323" s="251">
        <v>4.1349999999999998</v>
      </c>
      <c r="I323" s="252"/>
      <c r="J323" s="248"/>
      <c r="K323" s="248"/>
      <c r="L323" s="253"/>
      <c r="M323" s="254"/>
      <c r="N323" s="255"/>
      <c r="O323" s="255"/>
      <c r="P323" s="255"/>
      <c r="Q323" s="255"/>
      <c r="R323" s="255"/>
      <c r="S323" s="255"/>
      <c r="T323" s="256"/>
      <c r="U323" s="14"/>
      <c r="V323" s="14"/>
      <c r="W323" s="14"/>
      <c r="X323" s="14"/>
      <c r="Y323" s="14"/>
      <c r="Z323" s="14"/>
      <c r="AA323" s="14"/>
      <c r="AB323" s="14"/>
      <c r="AC323" s="14"/>
      <c r="AD323" s="14"/>
      <c r="AE323" s="14"/>
      <c r="AT323" s="257" t="s">
        <v>252</v>
      </c>
      <c r="AU323" s="257" t="s">
        <v>93</v>
      </c>
      <c r="AV323" s="14" t="s">
        <v>93</v>
      </c>
      <c r="AW323" s="14" t="s">
        <v>46</v>
      </c>
      <c r="AX323" s="14" t="s">
        <v>85</v>
      </c>
      <c r="AY323" s="257" t="s">
        <v>241</v>
      </c>
    </row>
    <row r="324" s="14" customFormat="1">
      <c r="A324" s="14"/>
      <c r="B324" s="247"/>
      <c r="C324" s="248"/>
      <c r="D324" s="238" t="s">
        <v>252</v>
      </c>
      <c r="E324" s="249" t="s">
        <v>39</v>
      </c>
      <c r="F324" s="250" t="s">
        <v>461</v>
      </c>
      <c r="G324" s="248"/>
      <c r="H324" s="251">
        <v>3.2559999999999998</v>
      </c>
      <c r="I324" s="252"/>
      <c r="J324" s="248"/>
      <c r="K324" s="248"/>
      <c r="L324" s="253"/>
      <c r="M324" s="254"/>
      <c r="N324" s="255"/>
      <c r="O324" s="255"/>
      <c r="P324" s="255"/>
      <c r="Q324" s="255"/>
      <c r="R324" s="255"/>
      <c r="S324" s="255"/>
      <c r="T324" s="256"/>
      <c r="U324" s="14"/>
      <c r="V324" s="14"/>
      <c r="W324" s="14"/>
      <c r="X324" s="14"/>
      <c r="Y324" s="14"/>
      <c r="Z324" s="14"/>
      <c r="AA324" s="14"/>
      <c r="AB324" s="14"/>
      <c r="AC324" s="14"/>
      <c r="AD324" s="14"/>
      <c r="AE324" s="14"/>
      <c r="AT324" s="257" t="s">
        <v>252</v>
      </c>
      <c r="AU324" s="257" t="s">
        <v>93</v>
      </c>
      <c r="AV324" s="14" t="s">
        <v>93</v>
      </c>
      <c r="AW324" s="14" t="s">
        <v>46</v>
      </c>
      <c r="AX324" s="14" t="s">
        <v>85</v>
      </c>
      <c r="AY324" s="257" t="s">
        <v>241</v>
      </c>
    </row>
    <row r="325" s="16" customFormat="1">
      <c r="A325" s="16"/>
      <c r="B325" s="269"/>
      <c r="C325" s="270"/>
      <c r="D325" s="238" t="s">
        <v>252</v>
      </c>
      <c r="E325" s="271" t="s">
        <v>39</v>
      </c>
      <c r="F325" s="272" t="s">
        <v>295</v>
      </c>
      <c r="G325" s="270"/>
      <c r="H325" s="273">
        <v>107.81999999999999</v>
      </c>
      <c r="I325" s="274"/>
      <c r="J325" s="270"/>
      <c r="K325" s="270"/>
      <c r="L325" s="275"/>
      <c r="M325" s="276"/>
      <c r="N325" s="277"/>
      <c r="O325" s="277"/>
      <c r="P325" s="277"/>
      <c r="Q325" s="277"/>
      <c r="R325" s="277"/>
      <c r="S325" s="277"/>
      <c r="T325" s="278"/>
      <c r="U325" s="16"/>
      <c r="V325" s="16"/>
      <c r="W325" s="16"/>
      <c r="X325" s="16"/>
      <c r="Y325" s="16"/>
      <c r="Z325" s="16"/>
      <c r="AA325" s="16"/>
      <c r="AB325" s="16"/>
      <c r="AC325" s="16"/>
      <c r="AD325" s="16"/>
      <c r="AE325" s="16"/>
      <c r="AT325" s="279" t="s">
        <v>252</v>
      </c>
      <c r="AU325" s="279" t="s">
        <v>93</v>
      </c>
      <c r="AV325" s="16" t="s">
        <v>113</v>
      </c>
      <c r="AW325" s="16" t="s">
        <v>46</v>
      </c>
      <c r="AX325" s="16" t="s">
        <v>85</v>
      </c>
      <c r="AY325" s="279" t="s">
        <v>241</v>
      </c>
    </row>
    <row r="326" s="15" customFormat="1">
      <c r="A326" s="15"/>
      <c r="B326" s="258"/>
      <c r="C326" s="259"/>
      <c r="D326" s="238" t="s">
        <v>252</v>
      </c>
      <c r="E326" s="260" t="s">
        <v>39</v>
      </c>
      <c r="F326" s="261" t="s">
        <v>274</v>
      </c>
      <c r="G326" s="259"/>
      <c r="H326" s="262">
        <v>192.928</v>
      </c>
      <c r="I326" s="263"/>
      <c r="J326" s="259"/>
      <c r="K326" s="259"/>
      <c r="L326" s="264"/>
      <c r="M326" s="265"/>
      <c r="N326" s="266"/>
      <c r="O326" s="266"/>
      <c r="P326" s="266"/>
      <c r="Q326" s="266"/>
      <c r="R326" s="266"/>
      <c r="S326" s="266"/>
      <c r="T326" s="267"/>
      <c r="U326" s="15"/>
      <c r="V326" s="15"/>
      <c r="W326" s="15"/>
      <c r="X326" s="15"/>
      <c r="Y326" s="15"/>
      <c r="Z326" s="15"/>
      <c r="AA326" s="15"/>
      <c r="AB326" s="15"/>
      <c r="AC326" s="15"/>
      <c r="AD326" s="15"/>
      <c r="AE326" s="15"/>
      <c r="AT326" s="268" t="s">
        <v>252</v>
      </c>
      <c r="AU326" s="268" t="s">
        <v>93</v>
      </c>
      <c r="AV326" s="15" t="s">
        <v>248</v>
      </c>
      <c r="AW326" s="15" t="s">
        <v>46</v>
      </c>
      <c r="AX326" s="15" t="s">
        <v>23</v>
      </c>
      <c r="AY326" s="268" t="s">
        <v>241</v>
      </c>
    </row>
    <row r="327" s="2" customFormat="1" ht="16.5" customHeight="1">
      <c r="A327" s="42"/>
      <c r="B327" s="43"/>
      <c r="C327" s="280" t="s">
        <v>462</v>
      </c>
      <c r="D327" s="280" t="s">
        <v>463</v>
      </c>
      <c r="E327" s="281" t="s">
        <v>464</v>
      </c>
      <c r="F327" s="282" t="s">
        <v>465</v>
      </c>
      <c r="G327" s="283" t="s">
        <v>246</v>
      </c>
      <c r="H327" s="284">
        <v>192.928</v>
      </c>
      <c r="I327" s="285"/>
      <c r="J327" s="286">
        <f>ROUND(I327*H327,2)</f>
        <v>0</v>
      </c>
      <c r="K327" s="282" t="s">
        <v>39</v>
      </c>
      <c r="L327" s="287"/>
      <c r="M327" s="288" t="s">
        <v>39</v>
      </c>
      <c r="N327" s="289" t="s">
        <v>56</v>
      </c>
      <c r="O327" s="88"/>
      <c r="P327" s="227">
        <f>O327*H327</f>
        <v>0</v>
      </c>
      <c r="Q327" s="227">
        <v>1.8795</v>
      </c>
      <c r="R327" s="227">
        <f>Q327*H327</f>
        <v>362.60817599999996</v>
      </c>
      <c r="S327" s="227">
        <v>0</v>
      </c>
      <c r="T327" s="228">
        <f>S327*H327</f>
        <v>0</v>
      </c>
      <c r="U327" s="42"/>
      <c r="V327" s="42"/>
      <c r="W327" s="42"/>
      <c r="X327" s="42"/>
      <c r="Y327" s="42"/>
      <c r="Z327" s="42"/>
      <c r="AA327" s="42"/>
      <c r="AB327" s="42"/>
      <c r="AC327" s="42"/>
      <c r="AD327" s="42"/>
      <c r="AE327" s="42"/>
      <c r="AR327" s="229" t="s">
        <v>321</v>
      </c>
      <c r="AT327" s="229" t="s">
        <v>463</v>
      </c>
      <c r="AU327" s="229" t="s">
        <v>93</v>
      </c>
      <c r="AY327" s="20" t="s">
        <v>241</v>
      </c>
      <c r="BE327" s="230">
        <f>IF(N327="základní",J327,0)</f>
        <v>0</v>
      </c>
      <c r="BF327" s="230">
        <f>IF(N327="snížená",J327,0)</f>
        <v>0</v>
      </c>
      <c r="BG327" s="230">
        <f>IF(N327="zákl. přenesená",J327,0)</f>
        <v>0</v>
      </c>
      <c r="BH327" s="230">
        <f>IF(N327="sníž. přenesená",J327,0)</f>
        <v>0</v>
      </c>
      <c r="BI327" s="230">
        <f>IF(N327="nulová",J327,0)</f>
        <v>0</v>
      </c>
      <c r="BJ327" s="20" t="s">
        <v>23</v>
      </c>
      <c r="BK327" s="230">
        <f>ROUND(I327*H327,2)</f>
        <v>0</v>
      </c>
      <c r="BL327" s="20" t="s">
        <v>248</v>
      </c>
      <c r="BM327" s="229" t="s">
        <v>466</v>
      </c>
    </row>
    <row r="328" s="12" customFormat="1" ht="22.8" customHeight="1">
      <c r="A328" s="12"/>
      <c r="B328" s="202"/>
      <c r="C328" s="203"/>
      <c r="D328" s="204" t="s">
        <v>84</v>
      </c>
      <c r="E328" s="216" t="s">
        <v>93</v>
      </c>
      <c r="F328" s="216" t="s">
        <v>467</v>
      </c>
      <c r="G328" s="203"/>
      <c r="H328" s="203"/>
      <c r="I328" s="206"/>
      <c r="J328" s="217">
        <f>BK328</f>
        <v>0</v>
      </c>
      <c r="K328" s="203"/>
      <c r="L328" s="208"/>
      <c r="M328" s="209"/>
      <c r="N328" s="210"/>
      <c r="O328" s="210"/>
      <c r="P328" s="211">
        <f>SUM(P329:P877)</f>
        <v>0</v>
      </c>
      <c r="Q328" s="210"/>
      <c r="R328" s="211">
        <f>SUM(R329:R877)</f>
        <v>2654.2250566900002</v>
      </c>
      <c r="S328" s="210"/>
      <c r="T328" s="212">
        <f>SUM(T329:T877)</f>
        <v>0</v>
      </c>
      <c r="U328" s="12"/>
      <c r="V328" s="12"/>
      <c r="W328" s="12"/>
      <c r="X328" s="12"/>
      <c r="Y328" s="12"/>
      <c r="Z328" s="12"/>
      <c r="AA328" s="12"/>
      <c r="AB328" s="12"/>
      <c r="AC328" s="12"/>
      <c r="AD328" s="12"/>
      <c r="AE328" s="12"/>
      <c r="AR328" s="213" t="s">
        <v>23</v>
      </c>
      <c r="AT328" s="214" t="s">
        <v>84</v>
      </c>
      <c r="AU328" s="214" t="s">
        <v>23</v>
      </c>
      <c r="AY328" s="213" t="s">
        <v>241</v>
      </c>
      <c r="BK328" s="215">
        <f>SUM(BK329:BK877)</f>
        <v>0</v>
      </c>
    </row>
    <row r="329" s="2" customFormat="1" ht="16.5" customHeight="1">
      <c r="A329" s="42"/>
      <c r="B329" s="43"/>
      <c r="C329" s="218" t="s">
        <v>468</v>
      </c>
      <c r="D329" s="218" t="s">
        <v>243</v>
      </c>
      <c r="E329" s="219" t="s">
        <v>469</v>
      </c>
      <c r="F329" s="220" t="s">
        <v>470</v>
      </c>
      <c r="G329" s="221" t="s">
        <v>246</v>
      </c>
      <c r="H329" s="222">
        <v>513.45100000000002</v>
      </c>
      <c r="I329" s="223"/>
      <c r="J329" s="224">
        <f>ROUND(I329*H329,2)</f>
        <v>0</v>
      </c>
      <c r="K329" s="220" t="s">
        <v>247</v>
      </c>
      <c r="L329" s="48"/>
      <c r="M329" s="225" t="s">
        <v>39</v>
      </c>
      <c r="N329" s="226" t="s">
        <v>56</v>
      </c>
      <c r="O329" s="88"/>
      <c r="P329" s="227">
        <f>O329*H329</f>
        <v>0</v>
      </c>
      <c r="Q329" s="227">
        <v>2.1600000000000001</v>
      </c>
      <c r="R329" s="227">
        <f>Q329*H329</f>
        <v>1109.0541600000001</v>
      </c>
      <c r="S329" s="227">
        <v>0</v>
      </c>
      <c r="T329" s="228">
        <f>S329*H329</f>
        <v>0</v>
      </c>
      <c r="U329" s="42"/>
      <c r="V329" s="42"/>
      <c r="W329" s="42"/>
      <c r="X329" s="42"/>
      <c r="Y329" s="42"/>
      <c r="Z329" s="42"/>
      <c r="AA329" s="42"/>
      <c r="AB329" s="42"/>
      <c r="AC329" s="42"/>
      <c r="AD329" s="42"/>
      <c r="AE329" s="42"/>
      <c r="AR329" s="229" t="s">
        <v>248</v>
      </c>
      <c r="AT329" s="229" t="s">
        <v>243</v>
      </c>
      <c r="AU329" s="229" t="s">
        <v>93</v>
      </c>
      <c r="AY329" s="20" t="s">
        <v>241</v>
      </c>
      <c r="BE329" s="230">
        <f>IF(N329="základní",J329,0)</f>
        <v>0</v>
      </c>
      <c r="BF329" s="230">
        <f>IF(N329="snížená",J329,0)</f>
        <v>0</v>
      </c>
      <c r="BG329" s="230">
        <f>IF(N329="zákl. přenesená",J329,0)</f>
        <v>0</v>
      </c>
      <c r="BH329" s="230">
        <f>IF(N329="sníž. přenesená",J329,0)</f>
        <v>0</v>
      </c>
      <c r="BI329" s="230">
        <f>IF(N329="nulová",J329,0)</f>
        <v>0</v>
      </c>
      <c r="BJ329" s="20" t="s">
        <v>23</v>
      </c>
      <c r="BK329" s="230">
        <f>ROUND(I329*H329,2)</f>
        <v>0</v>
      </c>
      <c r="BL329" s="20" t="s">
        <v>248</v>
      </c>
      <c r="BM329" s="229" t="s">
        <v>471</v>
      </c>
    </row>
    <row r="330" s="2" customFormat="1">
      <c r="A330" s="42"/>
      <c r="B330" s="43"/>
      <c r="C330" s="44"/>
      <c r="D330" s="231" t="s">
        <v>250</v>
      </c>
      <c r="E330" s="44"/>
      <c r="F330" s="232" t="s">
        <v>472</v>
      </c>
      <c r="G330" s="44"/>
      <c r="H330" s="44"/>
      <c r="I330" s="233"/>
      <c r="J330" s="44"/>
      <c r="K330" s="44"/>
      <c r="L330" s="48"/>
      <c r="M330" s="234"/>
      <c r="N330" s="235"/>
      <c r="O330" s="88"/>
      <c r="P330" s="88"/>
      <c r="Q330" s="88"/>
      <c r="R330" s="88"/>
      <c r="S330" s="88"/>
      <c r="T330" s="89"/>
      <c r="U330" s="42"/>
      <c r="V330" s="42"/>
      <c r="W330" s="42"/>
      <c r="X330" s="42"/>
      <c r="Y330" s="42"/>
      <c r="Z330" s="42"/>
      <c r="AA330" s="42"/>
      <c r="AB330" s="42"/>
      <c r="AC330" s="42"/>
      <c r="AD330" s="42"/>
      <c r="AE330" s="42"/>
      <c r="AT330" s="20" t="s">
        <v>250</v>
      </c>
      <c r="AU330" s="20" t="s">
        <v>93</v>
      </c>
    </row>
    <row r="331" s="13" customFormat="1">
      <c r="A331" s="13"/>
      <c r="B331" s="236"/>
      <c r="C331" s="237"/>
      <c r="D331" s="238" t="s">
        <v>252</v>
      </c>
      <c r="E331" s="239" t="s">
        <v>39</v>
      </c>
      <c r="F331" s="240" t="s">
        <v>473</v>
      </c>
      <c r="G331" s="237"/>
      <c r="H331" s="239" t="s">
        <v>39</v>
      </c>
      <c r="I331" s="241"/>
      <c r="J331" s="237"/>
      <c r="K331" s="237"/>
      <c r="L331" s="242"/>
      <c r="M331" s="243"/>
      <c r="N331" s="244"/>
      <c r="O331" s="244"/>
      <c r="P331" s="244"/>
      <c r="Q331" s="244"/>
      <c r="R331" s="244"/>
      <c r="S331" s="244"/>
      <c r="T331" s="245"/>
      <c r="U331" s="13"/>
      <c r="V331" s="13"/>
      <c r="W331" s="13"/>
      <c r="X331" s="13"/>
      <c r="Y331" s="13"/>
      <c r="Z331" s="13"/>
      <c r="AA331" s="13"/>
      <c r="AB331" s="13"/>
      <c r="AC331" s="13"/>
      <c r="AD331" s="13"/>
      <c r="AE331" s="13"/>
      <c r="AT331" s="246" t="s">
        <v>252</v>
      </c>
      <c r="AU331" s="246" t="s">
        <v>93</v>
      </c>
      <c r="AV331" s="13" t="s">
        <v>23</v>
      </c>
      <c r="AW331" s="13" t="s">
        <v>46</v>
      </c>
      <c r="AX331" s="13" t="s">
        <v>85</v>
      </c>
      <c r="AY331" s="246" t="s">
        <v>241</v>
      </c>
    </row>
    <row r="332" s="13" customFormat="1">
      <c r="A332" s="13"/>
      <c r="B332" s="236"/>
      <c r="C332" s="237"/>
      <c r="D332" s="238" t="s">
        <v>252</v>
      </c>
      <c r="E332" s="239" t="s">
        <v>39</v>
      </c>
      <c r="F332" s="240" t="s">
        <v>474</v>
      </c>
      <c r="G332" s="237"/>
      <c r="H332" s="239" t="s">
        <v>39</v>
      </c>
      <c r="I332" s="241"/>
      <c r="J332" s="237"/>
      <c r="K332" s="237"/>
      <c r="L332" s="242"/>
      <c r="M332" s="243"/>
      <c r="N332" s="244"/>
      <c r="O332" s="244"/>
      <c r="P332" s="244"/>
      <c r="Q332" s="244"/>
      <c r="R332" s="244"/>
      <c r="S332" s="244"/>
      <c r="T332" s="245"/>
      <c r="U332" s="13"/>
      <c r="V332" s="13"/>
      <c r="W332" s="13"/>
      <c r="X332" s="13"/>
      <c r="Y332" s="13"/>
      <c r="Z332" s="13"/>
      <c r="AA332" s="13"/>
      <c r="AB332" s="13"/>
      <c r="AC332" s="13"/>
      <c r="AD332" s="13"/>
      <c r="AE332" s="13"/>
      <c r="AT332" s="246" t="s">
        <v>252</v>
      </c>
      <c r="AU332" s="246" t="s">
        <v>93</v>
      </c>
      <c r="AV332" s="13" t="s">
        <v>23</v>
      </c>
      <c r="AW332" s="13" t="s">
        <v>46</v>
      </c>
      <c r="AX332" s="13" t="s">
        <v>85</v>
      </c>
      <c r="AY332" s="246" t="s">
        <v>241</v>
      </c>
    </row>
    <row r="333" s="14" customFormat="1">
      <c r="A333" s="14"/>
      <c r="B333" s="247"/>
      <c r="C333" s="248"/>
      <c r="D333" s="238" t="s">
        <v>252</v>
      </c>
      <c r="E333" s="249" t="s">
        <v>39</v>
      </c>
      <c r="F333" s="250" t="s">
        <v>475</v>
      </c>
      <c r="G333" s="248"/>
      <c r="H333" s="251">
        <v>32.509</v>
      </c>
      <c r="I333" s="252"/>
      <c r="J333" s="248"/>
      <c r="K333" s="248"/>
      <c r="L333" s="253"/>
      <c r="M333" s="254"/>
      <c r="N333" s="255"/>
      <c r="O333" s="255"/>
      <c r="P333" s="255"/>
      <c r="Q333" s="255"/>
      <c r="R333" s="255"/>
      <c r="S333" s="255"/>
      <c r="T333" s="256"/>
      <c r="U333" s="14"/>
      <c r="V333" s="14"/>
      <c r="W333" s="14"/>
      <c r="X333" s="14"/>
      <c r="Y333" s="14"/>
      <c r="Z333" s="14"/>
      <c r="AA333" s="14"/>
      <c r="AB333" s="14"/>
      <c r="AC333" s="14"/>
      <c r="AD333" s="14"/>
      <c r="AE333" s="14"/>
      <c r="AT333" s="257" t="s">
        <v>252</v>
      </c>
      <c r="AU333" s="257" t="s">
        <v>93</v>
      </c>
      <c r="AV333" s="14" t="s">
        <v>93</v>
      </c>
      <c r="AW333" s="14" t="s">
        <v>46</v>
      </c>
      <c r="AX333" s="14" t="s">
        <v>85</v>
      </c>
      <c r="AY333" s="257" t="s">
        <v>241</v>
      </c>
    </row>
    <row r="334" s="14" customFormat="1">
      <c r="A334" s="14"/>
      <c r="B334" s="247"/>
      <c r="C334" s="248"/>
      <c r="D334" s="238" t="s">
        <v>252</v>
      </c>
      <c r="E334" s="249" t="s">
        <v>39</v>
      </c>
      <c r="F334" s="250" t="s">
        <v>476</v>
      </c>
      <c r="G334" s="248"/>
      <c r="H334" s="251">
        <v>6.827</v>
      </c>
      <c r="I334" s="252"/>
      <c r="J334" s="248"/>
      <c r="K334" s="248"/>
      <c r="L334" s="253"/>
      <c r="M334" s="254"/>
      <c r="N334" s="255"/>
      <c r="O334" s="255"/>
      <c r="P334" s="255"/>
      <c r="Q334" s="255"/>
      <c r="R334" s="255"/>
      <c r="S334" s="255"/>
      <c r="T334" s="256"/>
      <c r="U334" s="14"/>
      <c r="V334" s="14"/>
      <c r="W334" s="14"/>
      <c r="X334" s="14"/>
      <c r="Y334" s="14"/>
      <c r="Z334" s="14"/>
      <c r="AA334" s="14"/>
      <c r="AB334" s="14"/>
      <c r="AC334" s="14"/>
      <c r="AD334" s="14"/>
      <c r="AE334" s="14"/>
      <c r="AT334" s="257" t="s">
        <v>252</v>
      </c>
      <c r="AU334" s="257" t="s">
        <v>93</v>
      </c>
      <c r="AV334" s="14" t="s">
        <v>93</v>
      </c>
      <c r="AW334" s="14" t="s">
        <v>46</v>
      </c>
      <c r="AX334" s="14" t="s">
        <v>85</v>
      </c>
      <c r="AY334" s="257" t="s">
        <v>241</v>
      </c>
    </row>
    <row r="335" s="14" customFormat="1">
      <c r="A335" s="14"/>
      <c r="B335" s="247"/>
      <c r="C335" s="248"/>
      <c r="D335" s="238" t="s">
        <v>252</v>
      </c>
      <c r="E335" s="249" t="s">
        <v>39</v>
      </c>
      <c r="F335" s="250" t="s">
        <v>477</v>
      </c>
      <c r="G335" s="248"/>
      <c r="H335" s="251">
        <v>5.3540000000000001</v>
      </c>
      <c r="I335" s="252"/>
      <c r="J335" s="248"/>
      <c r="K335" s="248"/>
      <c r="L335" s="253"/>
      <c r="M335" s="254"/>
      <c r="N335" s="255"/>
      <c r="O335" s="255"/>
      <c r="P335" s="255"/>
      <c r="Q335" s="255"/>
      <c r="R335" s="255"/>
      <c r="S335" s="255"/>
      <c r="T335" s="256"/>
      <c r="U335" s="14"/>
      <c r="V335" s="14"/>
      <c r="W335" s="14"/>
      <c r="X335" s="14"/>
      <c r="Y335" s="14"/>
      <c r="Z335" s="14"/>
      <c r="AA335" s="14"/>
      <c r="AB335" s="14"/>
      <c r="AC335" s="14"/>
      <c r="AD335" s="14"/>
      <c r="AE335" s="14"/>
      <c r="AT335" s="257" t="s">
        <v>252</v>
      </c>
      <c r="AU335" s="257" t="s">
        <v>93</v>
      </c>
      <c r="AV335" s="14" t="s">
        <v>93</v>
      </c>
      <c r="AW335" s="14" t="s">
        <v>46</v>
      </c>
      <c r="AX335" s="14" t="s">
        <v>85</v>
      </c>
      <c r="AY335" s="257" t="s">
        <v>241</v>
      </c>
    </row>
    <row r="336" s="14" customFormat="1">
      <c r="A336" s="14"/>
      <c r="B336" s="247"/>
      <c r="C336" s="248"/>
      <c r="D336" s="238" t="s">
        <v>252</v>
      </c>
      <c r="E336" s="249" t="s">
        <v>39</v>
      </c>
      <c r="F336" s="250" t="s">
        <v>478</v>
      </c>
      <c r="G336" s="248"/>
      <c r="H336" s="251">
        <v>4.5720000000000001</v>
      </c>
      <c r="I336" s="252"/>
      <c r="J336" s="248"/>
      <c r="K336" s="248"/>
      <c r="L336" s="253"/>
      <c r="M336" s="254"/>
      <c r="N336" s="255"/>
      <c r="O336" s="255"/>
      <c r="P336" s="255"/>
      <c r="Q336" s="255"/>
      <c r="R336" s="255"/>
      <c r="S336" s="255"/>
      <c r="T336" s="256"/>
      <c r="U336" s="14"/>
      <c r="V336" s="14"/>
      <c r="W336" s="14"/>
      <c r="X336" s="14"/>
      <c r="Y336" s="14"/>
      <c r="Z336" s="14"/>
      <c r="AA336" s="14"/>
      <c r="AB336" s="14"/>
      <c r="AC336" s="14"/>
      <c r="AD336" s="14"/>
      <c r="AE336" s="14"/>
      <c r="AT336" s="257" t="s">
        <v>252</v>
      </c>
      <c r="AU336" s="257" t="s">
        <v>93</v>
      </c>
      <c r="AV336" s="14" t="s">
        <v>93</v>
      </c>
      <c r="AW336" s="14" t="s">
        <v>46</v>
      </c>
      <c r="AX336" s="14" t="s">
        <v>85</v>
      </c>
      <c r="AY336" s="257" t="s">
        <v>241</v>
      </c>
    </row>
    <row r="337" s="14" customFormat="1">
      <c r="A337" s="14"/>
      <c r="B337" s="247"/>
      <c r="C337" s="248"/>
      <c r="D337" s="238" t="s">
        <v>252</v>
      </c>
      <c r="E337" s="249" t="s">
        <v>39</v>
      </c>
      <c r="F337" s="250" t="s">
        <v>479</v>
      </c>
      <c r="G337" s="248"/>
      <c r="H337" s="251">
        <v>0.33200000000000002</v>
      </c>
      <c r="I337" s="252"/>
      <c r="J337" s="248"/>
      <c r="K337" s="248"/>
      <c r="L337" s="253"/>
      <c r="M337" s="254"/>
      <c r="N337" s="255"/>
      <c r="O337" s="255"/>
      <c r="P337" s="255"/>
      <c r="Q337" s="255"/>
      <c r="R337" s="255"/>
      <c r="S337" s="255"/>
      <c r="T337" s="256"/>
      <c r="U337" s="14"/>
      <c r="V337" s="14"/>
      <c r="W337" s="14"/>
      <c r="X337" s="14"/>
      <c r="Y337" s="14"/>
      <c r="Z337" s="14"/>
      <c r="AA337" s="14"/>
      <c r="AB337" s="14"/>
      <c r="AC337" s="14"/>
      <c r="AD337" s="14"/>
      <c r="AE337" s="14"/>
      <c r="AT337" s="257" t="s">
        <v>252</v>
      </c>
      <c r="AU337" s="257" t="s">
        <v>93</v>
      </c>
      <c r="AV337" s="14" t="s">
        <v>93</v>
      </c>
      <c r="AW337" s="14" t="s">
        <v>46</v>
      </c>
      <c r="AX337" s="14" t="s">
        <v>85</v>
      </c>
      <c r="AY337" s="257" t="s">
        <v>241</v>
      </c>
    </row>
    <row r="338" s="14" customFormat="1">
      <c r="A338" s="14"/>
      <c r="B338" s="247"/>
      <c r="C338" s="248"/>
      <c r="D338" s="238" t="s">
        <v>252</v>
      </c>
      <c r="E338" s="249" t="s">
        <v>39</v>
      </c>
      <c r="F338" s="250" t="s">
        <v>480</v>
      </c>
      <c r="G338" s="248"/>
      <c r="H338" s="251">
        <v>3.2240000000000002</v>
      </c>
      <c r="I338" s="252"/>
      <c r="J338" s="248"/>
      <c r="K338" s="248"/>
      <c r="L338" s="253"/>
      <c r="M338" s="254"/>
      <c r="N338" s="255"/>
      <c r="O338" s="255"/>
      <c r="P338" s="255"/>
      <c r="Q338" s="255"/>
      <c r="R338" s="255"/>
      <c r="S338" s="255"/>
      <c r="T338" s="256"/>
      <c r="U338" s="14"/>
      <c r="V338" s="14"/>
      <c r="W338" s="14"/>
      <c r="X338" s="14"/>
      <c r="Y338" s="14"/>
      <c r="Z338" s="14"/>
      <c r="AA338" s="14"/>
      <c r="AB338" s="14"/>
      <c r="AC338" s="14"/>
      <c r="AD338" s="14"/>
      <c r="AE338" s="14"/>
      <c r="AT338" s="257" t="s">
        <v>252</v>
      </c>
      <c r="AU338" s="257" t="s">
        <v>93</v>
      </c>
      <c r="AV338" s="14" t="s">
        <v>93</v>
      </c>
      <c r="AW338" s="14" t="s">
        <v>46</v>
      </c>
      <c r="AX338" s="14" t="s">
        <v>85</v>
      </c>
      <c r="AY338" s="257" t="s">
        <v>241</v>
      </c>
    </row>
    <row r="339" s="14" customFormat="1">
      <c r="A339" s="14"/>
      <c r="B339" s="247"/>
      <c r="C339" s="248"/>
      <c r="D339" s="238" t="s">
        <v>252</v>
      </c>
      <c r="E339" s="249" t="s">
        <v>39</v>
      </c>
      <c r="F339" s="250" t="s">
        <v>481</v>
      </c>
      <c r="G339" s="248"/>
      <c r="H339" s="251">
        <v>9.3580000000000005</v>
      </c>
      <c r="I339" s="252"/>
      <c r="J339" s="248"/>
      <c r="K339" s="248"/>
      <c r="L339" s="253"/>
      <c r="M339" s="254"/>
      <c r="N339" s="255"/>
      <c r="O339" s="255"/>
      <c r="P339" s="255"/>
      <c r="Q339" s="255"/>
      <c r="R339" s="255"/>
      <c r="S339" s="255"/>
      <c r="T339" s="256"/>
      <c r="U339" s="14"/>
      <c r="V339" s="14"/>
      <c r="W339" s="14"/>
      <c r="X339" s="14"/>
      <c r="Y339" s="14"/>
      <c r="Z339" s="14"/>
      <c r="AA339" s="14"/>
      <c r="AB339" s="14"/>
      <c r="AC339" s="14"/>
      <c r="AD339" s="14"/>
      <c r="AE339" s="14"/>
      <c r="AT339" s="257" t="s">
        <v>252</v>
      </c>
      <c r="AU339" s="257" t="s">
        <v>93</v>
      </c>
      <c r="AV339" s="14" t="s">
        <v>93</v>
      </c>
      <c r="AW339" s="14" t="s">
        <v>46</v>
      </c>
      <c r="AX339" s="14" t="s">
        <v>85</v>
      </c>
      <c r="AY339" s="257" t="s">
        <v>241</v>
      </c>
    </row>
    <row r="340" s="14" customFormat="1">
      <c r="A340" s="14"/>
      <c r="B340" s="247"/>
      <c r="C340" s="248"/>
      <c r="D340" s="238" t="s">
        <v>252</v>
      </c>
      <c r="E340" s="249" t="s">
        <v>39</v>
      </c>
      <c r="F340" s="250" t="s">
        <v>482</v>
      </c>
      <c r="G340" s="248"/>
      <c r="H340" s="251">
        <v>15.795</v>
      </c>
      <c r="I340" s="252"/>
      <c r="J340" s="248"/>
      <c r="K340" s="248"/>
      <c r="L340" s="253"/>
      <c r="M340" s="254"/>
      <c r="N340" s="255"/>
      <c r="O340" s="255"/>
      <c r="P340" s="255"/>
      <c r="Q340" s="255"/>
      <c r="R340" s="255"/>
      <c r="S340" s="255"/>
      <c r="T340" s="256"/>
      <c r="U340" s="14"/>
      <c r="V340" s="14"/>
      <c r="W340" s="14"/>
      <c r="X340" s="14"/>
      <c r="Y340" s="14"/>
      <c r="Z340" s="14"/>
      <c r="AA340" s="14"/>
      <c r="AB340" s="14"/>
      <c r="AC340" s="14"/>
      <c r="AD340" s="14"/>
      <c r="AE340" s="14"/>
      <c r="AT340" s="257" t="s">
        <v>252</v>
      </c>
      <c r="AU340" s="257" t="s">
        <v>93</v>
      </c>
      <c r="AV340" s="14" t="s">
        <v>93</v>
      </c>
      <c r="AW340" s="14" t="s">
        <v>46</v>
      </c>
      <c r="AX340" s="14" t="s">
        <v>85</v>
      </c>
      <c r="AY340" s="257" t="s">
        <v>241</v>
      </c>
    </row>
    <row r="341" s="14" customFormat="1">
      <c r="A341" s="14"/>
      <c r="B341" s="247"/>
      <c r="C341" s="248"/>
      <c r="D341" s="238" t="s">
        <v>252</v>
      </c>
      <c r="E341" s="249" t="s">
        <v>39</v>
      </c>
      <c r="F341" s="250" t="s">
        <v>483</v>
      </c>
      <c r="G341" s="248"/>
      <c r="H341" s="251">
        <v>22.071999999999999</v>
      </c>
      <c r="I341" s="252"/>
      <c r="J341" s="248"/>
      <c r="K341" s="248"/>
      <c r="L341" s="253"/>
      <c r="M341" s="254"/>
      <c r="N341" s="255"/>
      <c r="O341" s="255"/>
      <c r="P341" s="255"/>
      <c r="Q341" s="255"/>
      <c r="R341" s="255"/>
      <c r="S341" s="255"/>
      <c r="T341" s="256"/>
      <c r="U341" s="14"/>
      <c r="V341" s="14"/>
      <c r="W341" s="14"/>
      <c r="X341" s="14"/>
      <c r="Y341" s="14"/>
      <c r="Z341" s="14"/>
      <c r="AA341" s="14"/>
      <c r="AB341" s="14"/>
      <c r="AC341" s="14"/>
      <c r="AD341" s="14"/>
      <c r="AE341" s="14"/>
      <c r="AT341" s="257" t="s">
        <v>252</v>
      </c>
      <c r="AU341" s="257" t="s">
        <v>93</v>
      </c>
      <c r="AV341" s="14" t="s">
        <v>93</v>
      </c>
      <c r="AW341" s="14" t="s">
        <v>46</v>
      </c>
      <c r="AX341" s="14" t="s">
        <v>85</v>
      </c>
      <c r="AY341" s="257" t="s">
        <v>241</v>
      </c>
    </row>
    <row r="342" s="14" customFormat="1">
      <c r="A342" s="14"/>
      <c r="B342" s="247"/>
      <c r="C342" s="248"/>
      <c r="D342" s="238" t="s">
        <v>252</v>
      </c>
      <c r="E342" s="249" t="s">
        <v>39</v>
      </c>
      <c r="F342" s="250" t="s">
        <v>484</v>
      </c>
      <c r="G342" s="248"/>
      <c r="H342" s="251">
        <v>18.699000000000002</v>
      </c>
      <c r="I342" s="252"/>
      <c r="J342" s="248"/>
      <c r="K342" s="248"/>
      <c r="L342" s="253"/>
      <c r="M342" s="254"/>
      <c r="N342" s="255"/>
      <c r="O342" s="255"/>
      <c r="P342" s="255"/>
      <c r="Q342" s="255"/>
      <c r="R342" s="255"/>
      <c r="S342" s="255"/>
      <c r="T342" s="256"/>
      <c r="U342" s="14"/>
      <c r="V342" s="14"/>
      <c r="W342" s="14"/>
      <c r="X342" s="14"/>
      <c r="Y342" s="14"/>
      <c r="Z342" s="14"/>
      <c r="AA342" s="14"/>
      <c r="AB342" s="14"/>
      <c r="AC342" s="14"/>
      <c r="AD342" s="14"/>
      <c r="AE342" s="14"/>
      <c r="AT342" s="257" t="s">
        <v>252</v>
      </c>
      <c r="AU342" s="257" t="s">
        <v>93</v>
      </c>
      <c r="AV342" s="14" t="s">
        <v>93</v>
      </c>
      <c r="AW342" s="14" t="s">
        <v>46</v>
      </c>
      <c r="AX342" s="14" t="s">
        <v>85</v>
      </c>
      <c r="AY342" s="257" t="s">
        <v>241</v>
      </c>
    </row>
    <row r="343" s="14" customFormat="1">
      <c r="A343" s="14"/>
      <c r="B343" s="247"/>
      <c r="C343" s="248"/>
      <c r="D343" s="238" t="s">
        <v>252</v>
      </c>
      <c r="E343" s="249" t="s">
        <v>39</v>
      </c>
      <c r="F343" s="250" t="s">
        <v>485</v>
      </c>
      <c r="G343" s="248"/>
      <c r="H343" s="251">
        <v>19.821000000000002</v>
      </c>
      <c r="I343" s="252"/>
      <c r="J343" s="248"/>
      <c r="K343" s="248"/>
      <c r="L343" s="253"/>
      <c r="M343" s="254"/>
      <c r="N343" s="255"/>
      <c r="O343" s="255"/>
      <c r="P343" s="255"/>
      <c r="Q343" s="255"/>
      <c r="R343" s="255"/>
      <c r="S343" s="255"/>
      <c r="T343" s="256"/>
      <c r="U343" s="14"/>
      <c r="V343" s="14"/>
      <c r="W343" s="14"/>
      <c r="X343" s="14"/>
      <c r="Y343" s="14"/>
      <c r="Z343" s="14"/>
      <c r="AA343" s="14"/>
      <c r="AB343" s="14"/>
      <c r="AC343" s="14"/>
      <c r="AD343" s="14"/>
      <c r="AE343" s="14"/>
      <c r="AT343" s="257" t="s">
        <v>252</v>
      </c>
      <c r="AU343" s="257" t="s">
        <v>93</v>
      </c>
      <c r="AV343" s="14" t="s">
        <v>93</v>
      </c>
      <c r="AW343" s="14" t="s">
        <v>46</v>
      </c>
      <c r="AX343" s="14" t="s">
        <v>85</v>
      </c>
      <c r="AY343" s="257" t="s">
        <v>241</v>
      </c>
    </row>
    <row r="344" s="14" customFormat="1">
      <c r="A344" s="14"/>
      <c r="B344" s="247"/>
      <c r="C344" s="248"/>
      <c r="D344" s="238" t="s">
        <v>252</v>
      </c>
      <c r="E344" s="249" t="s">
        <v>39</v>
      </c>
      <c r="F344" s="250" t="s">
        <v>486</v>
      </c>
      <c r="G344" s="248"/>
      <c r="H344" s="251">
        <v>25.722999999999999</v>
      </c>
      <c r="I344" s="252"/>
      <c r="J344" s="248"/>
      <c r="K344" s="248"/>
      <c r="L344" s="253"/>
      <c r="M344" s="254"/>
      <c r="N344" s="255"/>
      <c r="O344" s="255"/>
      <c r="P344" s="255"/>
      <c r="Q344" s="255"/>
      <c r="R344" s="255"/>
      <c r="S344" s="255"/>
      <c r="T344" s="256"/>
      <c r="U344" s="14"/>
      <c r="V344" s="14"/>
      <c r="W344" s="14"/>
      <c r="X344" s="14"/>
      <c r="Y344" s="14"/>
      <c r="Z344" s="14"/>
      <c r="AA344" s="14"/>
      <c r="AB344" s="14"/>
      <c r="AC344" s="14"/>
      <c r="AD344" s="14"/>
      <c r="AE344" s="14"/>
      <c r="AT344" s="257" t="s">
        <v>252</v>
      </c>
      <c r="AU344" s="257" t="s">
        <v>93</v>
      </c>
      <c r="AV344" s="14" t="s">
        <v>93</v>
      </c>
      <c r="AW344" s="14" t="s">
        <v>46</v>
      </c>
      <c r="AX344" s="14" t="s">
        <v>85</v>
      </c>
      <c r="AY344" s="257" t="s">
        <v>241</v>
      </c>
    </row>
    <row r="345" s="16" customFormat="1">
      <c r="A345" s="16"/>
      <c r="B345" s="269"/>
      <c r="C345" s="270"/>
      <c r="D345" s="238" t="s">
        <v>252</v>
      </c>
      <c r="E345" s="271" t="s">
        <v>39</v>
      </c>
      <c r="F345" s="272" t="s">
        <v>295</v>
      </c>
      <c r="G345" s="270"/>
      <c r="H345" s="273">
        <v>164.286</v>
      </c>
      <c r="I345" s="274"/>
      <c r="J345" s="270"/>
      <c r="K345" s="270"/>
      <c r="L345" s="275"/>
      <c r="M345" s="276"/>
      <c r="N345" s="277"/>
      <c r="O345" s="277"/>
      <c r="P345" s="277"/>
      <c r="Q345" s="277"/>
      <c r="R345" s="277"/>
      <c r="S345" s="277"/>
      <c r="T345" s="278"/>
      <c r="U345" s="16"/>
      <c r="V345" s="16"/>
      <c r="W345" s="16"/>
      <c r="X345" s="16"/>
      <c r="Y345" s="16"/>
      <c r="Z345" s="16"/>
      <c r="AA345" s="16"/>
      <c r="AB345" s="16"/>
      <c r="AC345" s="16"/>
      <c r="AD345" s="16"/>
      <c r="AE345" s="16"/>
      <c r="AT345" s="279" t="s">
        <v>252</v>
      </c>
      <c r="AU345" s="279" t="s">
        <v>93</v>
      </c>
      <c r="AV345" s="16" t="s">
        <v>113</v>
      </c>
      <c r="AW345" s="16" t="s">
        <v>46</v>
      </c>
      <c r="AX345" s="16" t="s">
        <v>85</v>
      </c>
      <c r="AY345" s="279" t="s">
        <v>241</v>
      </c>
    </row>
    <row r="346" s="13" customFormat="1">
      <c r="A346" s="13"/>
      <c r="B346" s="236"/>
      <c r="C346" s="237"/>
      <c r="D346" s="238" t="s">
        <v>252</v>
      </c>
      <c r="E346" s="239" t="s">
        <v>39</v>
      </c>
      <c r="F346" s="240" t="s">
        <v>487</v>
      </c>
      <c r="G346" s="237"/>
      <c r="H346" s="239" t="s">
        <v>39</v>
      </c>
      <c r="I346" s="241"/>
      <c r="J346" s="237"/>
      <c r="K346" s="237"/>
      <c r="L346" s="242"/>
      <c r="M346" s="243"/>
      <c r="N346" s="244"/>
      <c r="O346" s="244"/>
      <c r="P346" s="244"/>
      <c r="Q346" s="244"/>
      <c r="R346" s="244"/>
      <c r="S346" s="244"/>
      <c r="T346" s="245"/>
      <c r="U346" s="13"/>
      <c r="V346" s="13"/>
      <c r="W346" s="13"/>
      <c r="X346" s="13"/>
      <c r="Y346" s="13"/>
      <c r="Z346" s="13"/>
      <c r="AA346" s="13"/>
      <c r="AB346" s="13"/>
      <c r="AC346" s="13"/>
      <c r="AD346" s="13"/>
      <c r="AE346" s="13"/>
      <c r="AT346" s="246" t="s">
        <v>252</v>
      </c>
      <c r="AU346" s="246" t="s">
        <v>93</v>
      </c>
      <c r="AV346" s="13" t="s">
        <v>23</v>
      </c>
      <c r="AW346" s="13" t="s">
        <v>46</v>
      </c>
      <c r="AX346" s="13" t="s">
        <v>85</v>
      </c>
      <c r="AY346" s="246" t="s">
        <v>241</v>
      </c>
    </row>
    <row r="347" s="14" customFormat="1">
      <c r="A347" s="14"/>
      <c r="B347" s="247"/>
      <c r="C347" s="248"/>
      <c r="D347" s="238" t="s">
        <v>252</v>
      </c>
      <c r="E347" s="249" t="s">
        <v>39</v>
      </c>
      <c r="F347" s="250" t="s">
        <v>488</v>
      </c>
      <c r="G347" s="248"/>
      <c r="H347" s="251">
        <v>8.3480000000000008</v>
      </c>
      <c r="I347" s="252"/>
      <c r="J347" s="248"/>
      <c r="K347" s="248"/>
      <c r="L347" s="253"/>
      <c r="M347" s="254"/>
      <c r="N347" s="255"/>
      <c r="O347" s="255"/>
      <c r="P347" s="255"/>
      <c r="Q347" s="255"/>
      <c r="R347" s="255"/>
      <c r="S347" s="255"/>
      <c r="T347" s="256"/>
      <c r="U347" s="14"/>
      <c r="V347" s="14"/>
      <c r="W347" s="14"/>
      <c r="X347" s="14"/>
      <c r="Y347" s="14"/>
      <c r="Z347" s="14"/>
      <c r="AA347" s="14"/>
      <c r="AB347" s="14"/>
      <c r="AC347" s="14"/>
      <c r="AD347" s="14"/>
      <c r="AE347" s="14"/>
      <c r="AT347" s="257" t="s">
        <v>252</v>
      </c>
      <c r="AU347" s="257" t="s">
        <v>93</v>
      </c>
      <c r="AV347" s="14" t="s">
        <v>93</v>
      </c>
      <c r="AW347" s="14" t="s">
        <v>46</v>
      </c>
      <c r="AX347" s="14" t="s">
        <v>85</v>
      </c>
      <c r="AY347" s="257" t="s">
        <v>241</v>
      </c>
    </row>
    <row r="348" s="14" customFormat="1">
      <c r="A348" s="14"/>
      <c r="B348" s="247"/>
      <c r="C348" s="248"/>
      <c r="D348" s="238" t="s">
        <v>252</v>
      </c>
      <c r="E348" s="249" t="s">
        <v>39</v>
      </c>
      <c r="F348" s="250" t="s">
        <v>489</v>
      </c>
      <c r="G348" s="248"/>
      <c r="H348" s="251">
        <v>21.07</v>
      </c>
      <c r="I348" s="252"/>
      <c r="J348" s="248"/>
      <c r="K348" s="248"/>
      <c r="L348" s="253"/>
      <c r="M348" s="254"/>
      <c r="N348" s="255"/>
      <c r="O348" s="255"/>
      <c r="P348" s="255"/>
      <c r="Q348" s="255"/>
      <c r="R348" s="255"/>
      <c r="S348" s="255"/>
      <c r="T348" s="256"/>
      <c r="U348" s="14"/>
      <c r="V348" s="14"/>
      <c r="W348" s="14"/>
      <c r="X348" s="14"/>
      <c r="Y348" s="14"/>
      <c r="Z348" s="14"/>
      <c r="AA348" s="14"/>
      <c r="AB348" s="14"/>
      <c r="AC348" s="14"/>
      <c r="AD348" s="14"/>
      <c r="AE348" s="14"/>
      <c r="AT348" s="257" t="s">
        <v>252</v>
      </c>
      <c r="AU348" s="257" t="s">
        <v>93</v>
      </c>
      <c r="AV348" s="14" t="s">
        <v>93</v>
      </c>
      <c r="AW348" s="14" t="s">
        <v>46</v>
      </c>
      <c r="AX348" s="14" t="s">
        <v>85</v>
      </c>
      <c r="AY348" s="257" t="s">
        <v>241</v>
      </c>
    </row>
    <row r="349" s="14" customFormat="1">
      <c r="A349" s="14"/>
      <c r="B349" s="247"/>
      <c r="C349" s="248"/>
      <c r="D349" s="238" t="s">
        <v>252</v>
      </c>
      <c r="E349" s="249" t="s">
        <v>39</v>
      </c>
      <c r="F349" s="250" t="s">
        <v>490</v>
      </c>
      <c r="G349" s="248"/>
      <c r="H349" s="251">
        <v>22.331</v>
      </c>
      <c r="I349" s="252"/>
      <c r="J349" s="248"/>
      <c r="K349" s="248"/>
      <c r="L349" s="253"/>
      <c r="M349" s="254"/>
      <c r="N349" s="255"/>
      <c r="O349" s="255"/>
      <c r="P349" s="255"/>
      <c r="Q349" s="255"/>
      <c r="R349" s="255"/>
      <c r="S349" s="255"/>
      <c r="T349" s="256"/>
      <c r="U349" s="14"/>
      <c r="V349" s="14"/>
      <c r="W349" s="14"/>
      <c r="X349" s="14"/>
      <c r="Y349" s="14"/>
      <c r="Z349" s="14"/>
      <c r="AA349" s="14"/>
      <c r="AB349" s="14"/>
      <c r="AC349" s="14"/>
      <c r="AD349" s="14"/>
      <c r="AE349" s="14"/>
      <c r="AT349" s="257" t="s">
        <v>252</v>
      </c>
      <c r="AU349" s="257" t="s">
        <v>93</v>
      </c>
      <c r="AV349" s="14" t="s">
        <v>93</v>
      </c>
      <c r="AW349" s="14" t="s">
        <v>46</v>
      </c>
      <c r="AX349" s="14" t="s">
        <v>85</v>
      </c>
      <c r="AY349" s="257" t="s">
        <v>241</v>
      </c>
    </row>
    <row r="350" s="14" customFormat="1">
      <c r="A350" s="14"/>
      <c r="B350" s="247"/>
      <c r="C350" s="248"/>
      <c r="D350" s="238" t="s">
        <v>252</v>
      </c>
      <c r="E350" s="249" t="s">
        <v>39</v>
      </c>
      <c r="F350" s="250" t="s">
        <v>491</v>
      </c>
      <c r="G350" s="248"/>
      <c r="H350" s="251">
        <v>16.417999999999999</v>
      </c>
      <c r="I350" s="252"/>
      <c r="J350" s="248"/>
      <c r="K350" s="248"/>
      <c r="L350" s="253"/>
      <c r="M350" s="254"/>
      <c r="N350" s="255"/>
      <c r="O350" s="255"/>
      <c r="P350" s="255"/>
      <c r="Q350" s="255"/>
      <c r="R350" s="255"/>
      <c r="S350" s="255"/>
      <c r="T350" s="256"/>
      <c r="U350" s="14"/>
      <c r="V350" s="14"/>
      <c r="W350" s="14"/>
      <c r="X350" s="14"/>
      <c r="Y350" s="14"/>
      <c r="Z350" s="14"/>
      <c r="AA350" s="14"/>
      <c r="AB350" s="14"/>
      <c r="AC350" s="14"/>
      <c r="AD350" s="14"/>
      <c r="AE350" s="14"/>
      <c r="AT350" s="257" t="s">
        <v>252</v>
      </c>
      <c r="AU350" s="257" t="s">
        <v>93</v>
      </c>
      <c r="AV350" s="14" t="s">
        <v>93</v>
      </c>
      <c r="AW350" s="14" t="s">
        <v>46</v>
      </c>
      <c r="AX350" s="14" t="s">
        <v>85</v>
      </c>
      <c r="AY350" s="257" t="s">
        <v>241</v>
      </c>
    </row>
    <row r="351" s="14" customFormat="1">
      <c r="A351" s="14"/>
      <c r="B351" s="247"/>
      <c r="C351" s="248"/>
      <c r="D351" s="238" t="s">
        <v>252</v>
      </c>
      <c r="E351" s="249" t="s">
        <v>39</v>
      </c>
      <c r="F351" s="250" t="s">
        <v>492</v>
      </c>
      <c r="G351" s="248"/>
      <c r="H351" s="251">
        <v>15.26</v>
      </c>
      <c r="I351" s="252"/>
      <c r="J351" s="248"/>
      <c r="K351" s="248"/>
      <c r="L351" s="253"/>
      <c r="M351" s="254"/>
      <c r="N351" s="255"/>
      <c r="O351" s="255"/>
      <c r="P351" s="255"/>
      <c r="Q351" s="255"/>
      <c r="R351" s="255"/>
      <c r="S351" s="255"/>
      <c r="T351" s="256"/>
      <c r="U351" s="14"/>
      <c r="V351" s="14"/>
      <c r="W351" s="14"/>
      <c r="X351" s="14"/>
      <c r="Y351" s="14"/>
      <c r="Z351" s="14"/>
      <c r="AA351" s="14"/>
      <c r="AB351" s="14"/>
      <c r="AC351" s="14"/>
      <c r="AD351" s="14"/>
      <c r="AE351" s="14"/>
      <c r="AT351" s="257" t="s">
        <v>252</v>
      </c>
      <c r="AU351" s="257" t="s">
        <v>93</v>
      </c>
      <c r="AV351" s="14" t="s">
        <v>93</v>
      </c>
      <c r="AW351" s="14" t="s">
        <v>46</v>
      </c>
      <c r="AX351" s="14" t="s">
        <v>85</v>
      </c>
      <c r="AY351" s="257" t="s">
        <v>241</v>
      </c>
    </row>
    <row r="352" s="14" customFormat="1">
      <c r="A352" s="14"/>
      <c r="B352" s="247"/>
      <c r="C352" s="248"/>
      <c r="D352" s="238" t="s">
        <v>252</v>
      </c>
      <c r="E352" s="249" t="s">
        <v>39</v>
      </c>
      <c r="F352" s="250" t="s">
        <v>493</v>
      </c>
      <c r="G352" s="248"/>
      <c r="H352" s="251">
        <v>7.782</v>
      </c>
      <c r="I352" s="252"/>
      <c r="J352" s="248"/>
      <c r="K352" s="248"/>
      <c r="L352" s="253"/>
      <c r="M352" s="254"/>
      <c r="N352" s="255"/>
      <c r="O352" s="255"/>
      <c r="P352" s="255"/>
      <c r="Q352" s="255"/>
      <c r="R352" s="255"/>
      <c r="S352" s="255"/>
      <c r="T352" s="256"/>
      <c r="U352" s="14"/>
      <c r="V352" s="14"/>
      <c r="W352" s="14"/>
      <c r="X352" s="14"/>
      <c r="Y352" s="14"/>
      <c r="Z352" s="14"/>
      <c r="AA352" s="14"/>
      <c r="AB352" s="14"/>
      <c r="AC352" s="14"/>
      <c r="AD352" s="14"/>
      <c r="AE352" s="14"/>
      <c r="AT352" s="257" t="s">
        <v>252</v>
      </c>
      <c r="AU352" s="257" t="s">
        <v>93</v>
      </c>
      <c r="AV352" s="14" t="s">
        <v>93</v>
      </c>
      <c r="AW352" s="14" t="s">
        <v>46</v>
      </c>
      <c r="AX352" s="14" t="s">
        <v>85</v>
      </c>
      <c r="AY352" s="257" t="s">
        <v>241</v>
      </c>
    </row>
    <row r="353" s="14" customFormat="1">
      <c r="A353" s="14"/>
      <c r="B353" s="247"/>
      <c r="C353" s="248"/>
      <c r="D353" s="238" t="s">
        <v>252</v>
      </c>
      <c r="E353" s="249" t="s">
        <v>39</v>
      </c>
      <c r="F353" s="250" t="s">
        <v>494</v>
      </c>
      <c r="G353" s="248"/>
      <c r="H353" s="251">
        <v>1.675</v>
      </c>
      <c r="I353" s="252"/>
      <c r="J353" s="248"/>
      <c r="K353" s="248"/>
      <c r="L353" s="253"/>
      <c r="M353" s="254"/>
      <c r="N353" s="255"/>
      <c r="O353" s="255"/>
      <c r="P353" s="255"/>
      <c r="Q353" s="255"/>
      <c r="R353" s="255"/>
      <c r="S353" s="255"/>
      <c r="T353" s="256"/>
      <c r="U353" s="14"/>
      <c r="V353" s="14"/>
      <c r="W353" s="14"/>
      <c r="X353" s="14"/>
      <c r="Y353" s="14"/>
      <c r="Z353" s="14"/>
      <c r="AA353" s="14"/>
      <c r="AB353" s="14"/>
      <c r="AC353" s="14"/>
      <c r="AD353" s="14"/>
      <c r="AE353" s="14"/>
      <c r="AT353" s="257" t="s">
        <v>252</v>
      </c>
      <c r="AU353" s="257" t="s">
        <v>93</v>
      </c>
      <c r="AV353" s="14" t="s">
        <v>93</v>
      </c>
      <c r="AW353" s="14" t="s">
        <v>46</v>
      </c>
      <c r="AX353" s="14" t="s">
        <v>85</v>
      </c>
      <c r="AY353" s="257" t="s">
        <v>241</v>
      </c>
    </row>
    <row r="354" s="14" customFormat="1">
      <c r="A354" s="14"/>
      <c r="B354" s="247"/>
      <c r="C354" s="248"/>
      <c r="D354" s="238" t="s">
        <v>252</v>
      </c>
      <c r="E354" s="249" t="s">
        <v>39</v>
      </c>
      <c r="F354" s="250" t="s">
        <v>495</v>
      </c>
      <c r="G354" s="248"/>
      <c r="H354" s="251">
        <v>12.491</v>
      </c>
      <c r="I354" s="252"/>
      <c r="J354" s="248"/>
      <c r="K354" s="248"/>
      <c r="L354" s="253"/>
      <c r="M354" s="254"/>
      <c r="N354" s="255"/>
      <c r="O354" s="255"/>
      <c r="P354" s="255"/>
      <c r="Q354" s="255"/>
      <c r="R354" s="255"/>
      <c r="S354" s="255"/>
      <c r="T354" s="256"/>
      <c r="U354" s="14"/>
      <c r="V354" s="14"/>
      <c r="W354" s="14"/>
      <c r="X354" s="14"/>
      <c r="Y354" s="14"/>
      <c r="Z354" s="14"/>
      <c r="AA354" s="14"/>
      <c r="AB354" s="14"/>
      <c r="AC354" s="14"/>
      <c r="AD354" s="14"/>
      <c r="AE354" s="14"/>
      <c r="AT354" s="257" t="s">
        <v>252</v>
      </c>
      <c r="AU354" s="257" t="s">
        <v>93</v>
      </c>
      <c r="AV354" s="14" t="s">
        <v>93</v>
      </c>
      <c r="AW354" s="14" t="s">
        <v>46</v>
      </c>
      <c r="AX354" s="14" t="s">
        <v>85</v>
      </c>
      <c r="AY354" s="257" t="s">
        <v>241</v>
      </c>
    </row>
    <row r="355" s="14" customFormat="1">
      <c r="A355" s="14"/>
      <c r="B355" s="247"/>
      <c r="C355" s="248"/>
      <c r="D355" s="238" t="s">
        <v>252</v>
      </c>
      <c r="E355" s="249" t="s">
        <v>39</v>
      </c>
      <c r="F355" s="250" t="s">
        <v>496</v>
      </c>
      <c r="G355" s="248"/>
      <c r="H355" s="251">
        <v>14.526</v>
      </c>
      <c r="I355" s="252"/>
      <c r="J355" s="248"/>
      <c r="K355" s="248"/>
      <c r="L355" s="253"/>
      <c r="M355" s="254"/>
      <c r="N355" s="255"/>
      <c r="O355" s="255"/>
      <c r="P355" s="255"/>
      <c r="Q355" s="255"/>
      <c r="R355" s="255"/>
      <c r="S355" s="255"/>
      <c r="T355" s="256"/>
      <c r="U355" s="14"/>
      <c r="V355" s="14"/>
      <c r="W355" s="14"/>
      <c r="X355" s="14"/>
      <c r="Y355" s="14"/>
      <c r="Z355" s="14"/>
      <c r="AA355" s="14"/>
      <c r="AB355" s="14"/>
      <c r="AC355" s="14"/>
      <c r="AD355" s="14"/>
      <c r="AE355" s="14"/>
      <c r="AT355" s="257" t="s">
        <v>252</v>
      </c>
      <c r="AU355" s="257" t="s">
        <v>93</v>
      </c>
      <c r="AV355" s="14" t="s">
        <v>93</v>
      </c>
      <c r="AW355" s="14" t="s">
        <v>46</v>
      </c>
      <c r="AX355" s="14" t="s">
        <v>85</v>
      </c>
      <c r="AY355" s="257" t="s">
        <v>241</v>
      </c>
    </row>
    <row r="356" s="14" customFormat="1">
      <c r="A356" s="14"/>
      <c r="B356" s="247"/>
      <c r="C356" s="248"/>
      <c r="D356" s="238" t="s">
        <v>252</v>
      </c>
      <c r="E356" s="249" t="s">
        <v>39</v>
      </c>
      <c r="F356" s="250" t="s">
        <v>497</v>
      </c>
      <c r="G356" s="248"/>
      <c r="H356" s="251">
        <v>8.5890000000000004</v>
      </c>
      <c r="I356" s="252"/>
      <c r="J356" s="248"/>
      <c r="K356" s="248"/>
      <c r="L356" s="253"/>
      <c r="M356" s="254"/>
      <c r="N356" s="255"/>
      <c r="O356" s="255"/>
      <c r="P356" s="255"/>
      <c r="Q356" s="255"/>
      <c r="R356" s="255"/>
      <c r="S356" s="255"/>
      <c r="T356" s="256"/>
      <c r="U356" s="14"/>
      <c r="V356" s="14"/>
      <c r="W356" s="14"/>
      <c r="X356" s="14"/>
      <c r="Y356" s="14"/>
      <c r="Z356" s="14"/>
      <c r="AA356" s="14"/>
      <c r="AB356" s="14"/>
      <c r="AC356" s="14"/>
      <c r="AD356" s="14"/>
      <c r="AE356" s="14"/>
      <c r="AT356" s="257" t="s">
        <v>252</v>
      </c>
      <c r="AU356" s="257" t="s">
        <v>93</v>
      </c>
      <c r="AV356" s="14" t="s">
        <v>93</v>
      </c>
      <c r="AW356" s="14" t="s">
        <v>46</v>
      </c>
      <c r="AX356" s="14" t="s">
        <v>85</v>
      </c>
      <c r="AY356" s="257" t="s">
        <v>241</v>
      </c>
    </row>
    <row r="357" s="14" customFormat="1">
      <c r="A357" s="14"/>
      <c r="B357" s="247"/>
      <c r="C357" s="248"/>
      <c r="D357" s="238" t="s">
        <v>252</v>
      </c>
      <c r="E357" s="249" t="s">
        <v>39</v>
      </c>
      <c r="F357" s="250" t="s">
        <v>498</v>
      </c>
      <c r="G357" s="248"/>
      <c r="H357" s="251">
        <v>13.847</v>
      </c>
      <c r="I357" s="252"/>
      <c r="J357" s="248"/>
      <c r="K357" s="248"/>
      <c r="L357" s="253"/>
      <c r="M357" s="254"/>
      <c r="N357" s="255"/>
      <c r="O357" s="255"/>
      <c r="P357" s="255"/>
      <c r="Q357" s="255"/>
      <c r="R357" s="255"/>
      <c r="S357" s="255"/>
      <c r="T357" s="256"/>
      <c r="U357" s="14"/>
      <c r="V357" s="14"/>
      <c r="W357" s="14"/>
      <c r="X357" s="14"/>
      <c r="Y357" s="14"/>
      <c r="Z357" s="14"/>
      <c r="AA357" s="14"/>
      <c r="AB357" s="14"/>
      <c r="AC357" s="14"/>
      <c r="AD357" s="14"/>
      <c r="AE357" s="14"/>
      <c r="AT357" s="257" t="s">
        <v>252</v>
      </c>
      <c r="AU357" s="257" t="s">
        <v>93</v>
      </c>
      <c r="AV357" s="14" t="s">
        <v>93</v>
      </c>
      <c r="AW357" s="14" t="s">
        <v>46</v>
      </c>
      <c r="AX357" s="14" t="s">
        <v>85</v>
      </c>
      <c r="AY357" s="257" t="s">
        <v>241</v>
      </c>
    </row>
    <row r="358" s="14" customFormat="1">
      <c r="A358" s="14"/>
      <c r="B358" s="247"/>
      <c r="C358" s="248"/>
      <c r="D358" s="238" t="s">
        <v>252</v>
      </c>
      <c r="E358" s="249" t="s">
        <v>39</v>
      </c>
      <c r="F358" s="250" t="s">
        <v>499</v>
      </c>
      <c r="G358" s="248"/>
      <c r="H358" s="251">
        <v>15.959</v>
      </c>
      <c r="I358" s="252"/>
      <c r="J358" s="248"/>
      <c r="K358" s="248"/>
      <c r="L358" s="253"/>
      <c r="M358" s="254"/>
      <c r="N358" s="255"/>
      <c r="O358" s="255"/>
      <c r="P358" s="255"/>
      <c r="Q358" s="255"/>
      <c r="R358" s="255"/>
      <c r="S358" s="255"/>
      <c r="T358" s="256"/>
      <c r="U358" s="14"/>
      <c r="V358" s="14"/>
      <c r="W358" s="14"/>
      <c r="X358" s="14"/>
      <c r="Y358" s="14"/>
      <c r="Z358" s="14"/>
      <c r="AA358" s="14"/>
      <c r="AB358" s="14"/>
      <c r="AC358" s="14"/>
      <c r="AD358" s="14"/>
      <c r="AE358" s="14"/>
      <c r="AT358" s="257" t="s">
        <v>252</v>
      </c>
      <c r="AU358" s="257" t="s">
        <v>93</v>
      </c>
      <c r="AV358" s="14" t="s">
        <v>93</v>
      </c>
      <c r="AW358" s="14" t="s">
        <v>46</v>
      </c>
      <c r="AX358" s="14" t="s">
        <v>85</v>
      </c>
      <c r="AY358" s="257" t="s">
        <v>241</v>
      </c>
    </row>
    <row r="359" s="14" customFormat="1">
      <c r="A359" s="14"/>
      <c r="B359" s="247"/>
      <c r="C359" s="248"/>
      <c r="D359" s="238" t="s">
        <v>252</v>
      </c>
      <c r="E359" s="249" t="s">
        <v>39</v>
      </c>
      <c r="F359" s="250" t="s">
        <v>500</v>
      </c>
      <c r="G359" s="248"/>
      <c r="H359" s="251">
        <v>2.2989999999999999</v>
      </c>
      <c r="I359" s="252"/>
      <c r="J359" s="248"/>
      <c r="K359" s="248"/>
      <c r="L359" s="253"/>
      <c r="M359" s="254"/>
      <c r="N359" s="255"/>
      <c r="O359" s="255"/>
      <c r="P359" s="255"/>
      <c r="Q359" s="255"/>
      <c r="R359" s="255"/>
      <c r="S359" s="255"/>
      <c r="T359" s="256"/>
      <c r="U359" s="14"/>
      <c r="V359" s="14"/>
      <c r="W359" s="14"/>
      <c r="X359" s="14"/>
      <c r="Y359" s="14"/>
      <c r="Z359" s="14"/>
      <c r="AA359" s="14"/>
      <c r="AB359" s="14"/>
      <c r="AC359" s="14"/>
      <c r="AD359" s="14"/>
      <c r="AE359" s="14"/>
      <c r="AT359" s="257" t="s">
        <v>252</v>
      </c>
      <c r="AU359" s="257" t="s">
        <v>93</v>
      </c>
      <c r="AV359" s="14" t="s">
        <v>93</v>
      </c>
      <c r="AW359" s="14" t="s">
        <v>46</v>
      </c>
      <c r="AX359" s="14" t="s">
        <v>85</v>
      </c>
      <c r="AY359" s="257" t="s">
        <v>241</v>
      </c>
    </row>
    <row r="360" s="14" customFormat="1">
      <c r="A360" s="14"/>
      <c r="B360" s="247"/>
      <c r="C360" s="248"/>
      <c r="D360" s="238" t="s">
        <v>252</v>
      </c>
      <c r="E360" s="249" t="s">
        <v>39</v>
      </c>
      <c r="F360" s="250" t="s">
        <v>501</v>
      </c>
      <c r="G360" s="248"/>
      <c r="H360" s="251">
        <v>15.744</v>
      </c>
      <c r="I360" s="252"/>
      <c r="J360" s="248"/>
      <c r="K360" s="248"/>
      <c r="L360" s="253"/>
      <c r="M360" s="254"/>
      <c r="N360" s="255"/>
      <c r="O360" s="255"/>
      <c r="P360" s="255"/>
      <c r="Q360" s="255"/>
      <c r="R360" s="255"/>
      <c r="S360" s="255"/>
      <c r="T360" s="256"/>
      <c r="U360" s="14"/>
      <c r="V360" s="14"/>
      <c r="W360" s="14"/>
      <c r="X360" s="14"/>
      <c r="Y360" s="14"/>
      <c r="Z360" s="14"/>
      <c r="AA360" s="14"/>
      <c r="AB360" s="14"/>
      <c r="AC360" s="14"/>
      <c r="AD360" s="14"/>
      <c r="AE360" s="14"/>
      <c r="AT360" s="257" t="s">
        <v>252</v>
      </c>
      <c r="AU360" s="257" t="s">
        <v>93</v>
      </c>
      <c r="AV360" s="14" t="s">
        <v>93</v>
      </c>
      <c r="AW360" s="14" t="s">
        <v>46</v>
      </c>
      <c r="AX360" s="14" t="s">
        <v>85</v>
      </c>
      <c r="AY360" s="257" t="s">
        <v>241</v>
      </c>
    </row>
    <row r="361" s="14" customFormat="1">
      <c r="A361" s="14"/>
      <c r="B361" s="247"/>
      <c r="C361" s="248"/>
      <c r="D361" s="238" t="s">
        <v>252</v>
      </c>
      <c r="E361" s="249" t="s">
        <v>39</v>
      </c>
      <c r="F361" s="250" t="s">
        <v>502</v>
      </c>
      <c r="G361" s="248"/>
      <c r="H361" s="251">
        <v>20.602</v>
      </c>
      <c r="I361" s="252"/>
      <c r="J361" s="248"/>
      <c r="K361" s="248"/>
      <c r="L361" s="253"/>
      <c r="M361" s="254"/>
      <c r="N361" s="255"/>
      <c r="O361" s="255"/>
      <c r="P361" s="255"/>
      <c r="Q361" s="255"/>
      <c r="R361" s="255"/>
      <c r="S361" s="255"/>
      <c r="T361" s="256"/>
      <c r="U361" s="14"/>
      <c r="V361" s="14"/>
      <c r="W361" s="14"/>
      <c r="X361" s="14"/>
      <c r="Y361" s="14"/>
      <c r="Z361" s="14"/>
      <c r="AA361" s="14"/>
      <c r="AB361" s="14"/>
      <c r="AC361" s="14"/>
      <c r="AD361" s="14"/>
      <c r="AE361" s="14"/>
      <c r="AT361" s="257" t="s">
        <v>252</v>
      </c>
      <c r="AU361" s="257" t="s">
        <v>93</v>
      </c>
      <c r="AV361" s="14" t="s">
        <v>93</v>
      </c>
      <c r="AW361" s="14" t="s">
        <v>46</v>
      </c>
      <c r="AX361" s="14" t="s">
        <v>85</v>
      </c>
      <c r="AY361" s="257" t="s">
        <v>241</v>
      </c>
    </row>
    <row r="362" s="14" customFormat="1">
      <c r="A362" s="14"/>
      <c r="B362" s="247"/>
      <c r="C362" s="248"/>
      <c r="D362" s="238" t="s">
        <v>252</v>
      </c>
      <c r="E362" s="249" t="s">
        <v>39</v>
      </c>
      <c r="F362" s="250" t="s">
        <v>503</v>
      </c>
      <c r="G362" s="248"/>
      <c r="H362" s="251">
        <v>26.733000000000001</v>
      </c>
      <c r="I362" s="252"/>
      <c r="J362" s="248"/>
      <c r="K362" s="248"/>
      <c r="L362" s="253"/>
      <c r="M362" s="254"/>
      <c r="N362" s="255"/>
      <c r="O362" s="255"/>
      <c r="P362" s="255"/>
      <c r="Q362" s="255"/>
      <c r="R362" s="255"/>
      <c r="S362" s="255"/>
      <c r="T362" s="256"/>
      <c r="U362" s="14"/>
      <c r="V362" s="14"/>
      <c r="W362" s="14"/>
      <c r="X362" s="14"/>
      <c r="Y362" s="14"/>
      <c r="Z362" s="14"/>
      <c r="AA362" s="14"/>
      <c r="AB362" s="14"/>
      <c r="AC362" s="14"/>
      <c r="AD362" s="14"/>
      <c r="AE362" s="14"/>
      <c r="AT362" s="257" t="s">
        <v>252</v>
      </c>
      <c r="AU362" s="257" t="s">
        <v>93</v>
      </c>
      <c r="AV362" s="14" t="s">
        <v>93</v>
      </c>
      <c r="AW362" s="14" t="s">
        <v>46</v>
      </c>
      <c r="AX362" s="14" t="s">
        <v>85</v>
      </c>
      <c r="AY362" s="257" t="s">
        <v>241</v>
      </c>
    </row>
    <row r="363" s="14" customFormat="1">
      <c r="A363" s="14"/>
      <c r="B363" s="247"/>
      <c r="C363" s="248"/>
      <c r="D363" s="238" t="s">
        <v>252</v>
      </c>
      <c r="E363" s="249" t="s">
        <v>39</v>
      </c>
      <c r="F363" s="250" t="s">
        <v>504</v>
      </c>
      <c r="G363" s="248"/>
      <c r="H363" s="251">
        <v>37.040999999999997</v>
      </c>
      <c r="I363" s="252"/>
      <c r="J363" s="248"/>
      <c r="K363" s="248"/>
      <c r="L363" s="253"/>
      <c r="M363" s="254"/>
      <c r="N363" s="255"/>
      <c r="O363" s="255"/>
      <c r="P363" s="255"/>
      <c r="Q363" s="255"/>
      <c r="R363" s="255"/>
      <c r="S363" s="255"/>
      <c r="T363" s="256"/>
      <c r="U363" s="14"/>
      <c r="V363" s="14"/>
      <c r="W363" s="14"/>
      <c r="X363" s="14"/>
      <c r="Y363" s="14"/>
      <c r="Z363" s="14"/>
      <c r="AA363" s="14"/>
      <c r="AB363" s="14"/>
      <c r="AC363" s="14"/>
      <c r="AD363" s="14"/>
      <c r="AE363" s="14"/>
      <c r="AT363" s="257" t="s">
        <v>252</v>
      </c>
      <c r="AU363" s="257" t="s">
        <v>93</v>
      </c>
      <c r="AV363" s="14" t="s">
        <v>93</v>
      </c>
      <c r="AW363" s="14" t="s">
        <v>46</v>
      </c>
      <c r="AX363" s="14" t="s">
        <v>85</v>
      </c>
      <c r="AY363" s="257" t="s">
        <v>241</v>
      </c>
    </row>
    <row r="364" s="14" customFormat="1">
      <c r="A364" s="14"/>
      <c r="B364" s="247"/>
      <c r="C364" s="248"/>
      <c r="D364" s="238" t="s">
        <v>252</v>
      </c>
      <c r="E364" s="249" t="s">
        <v>39</v>
      </c>
      <c r="F364" s="250" t="s">
        <v>505</v>
      </c>
      <c r="G364" s="248"/>
      <c r="H364" s="251">
        <v>24.803999999999998</v>
      </c>
      <c r="I364" s="252"/>
      <c r="J364" s="248"/>
      <c r="K364" s="248"/>
      <c r="L364" s="253"/>
      <c r="M364" s="254"/>
      <c r="N364" s="255"/>
      <c r="O364" s="255"/>
      <c r="P364" s="255"/>
      <c r="Q364" s="255"/>
      <c r="R364" s="255"/>
      <c r="S364" s="255"/>
      <c r="T364" s="256"/>
      <c r="U364" s="14"/>
      <c r="V364" s="14"/>
      <c r="W364" s="14"/>
      <c r="X364" s="14"/>
      <c r="Y364" s="14"/>
      <c r="Z364" s="14"/>
      <c r="AA364" s="14"/>
      <c r="AB364" s="14"/>
      <c r="AC364" s="14"/>
      <c r="AD364" s="14"/>
      <c r="AE364" s="14"/>
      <c r="AT364" s="257" t="s">
        <v>252</v>
      </c>
      <c r="AU364" s="257" t="s">
        <v>93</v>
      </c>
      <c r="AV364" s="14" t="s">
        <v>93</v>
      </c>
      <c r="AW364" s="14" t="s">
        <v>46</v>
      </c>
      <c r="AX364" s="14" t="s">
        <v>85</v>
      </c>
      <c r="AY364" s="257" t="s">
        <v>241</v>
      </c>
    </row>
    <row r="365" s="14" customFormat="1">
      <c r="A365" s="14"/>
      <c r="B365" s="247"/>
      <c r="C365" s="248"/>
      <c r="D365" s="238" t="s">
        <v>252</v>
      </c>
      <c r="E365" s="249" t="s">
        <v>39</v>
      </c>
      <c r="F365" s="250" t="s">
        <v>506</v>
      </c>
      <c r="G365" s="248"/>
      <c r="H365" s="251">
        <v>23.091999999999999</v>
      </c>
      <c r="I365" s="252"/>
      <c r="J365" s="248"/>
      <c r="K365" s="248"/>
      <c r="L365" s="253"/>
      <c r="M365" s="254"/>
      <c r="N365" s="255"/>
      <c r="O365" s="255"/>
      <c r="P365" s="255"/>
      <c r="Q365" s="255"/>
      <c r="R365" s="255"/>
      <c r="S365" s="255"/>
      <c r="T365" s="256"/>
      <c r="U365" s="14"/>
      <c r="V365" s="14"/>
      <c r="W365" s="14"/>
      <c r="X365" s="14"/>
      <c r="Y365" s="14"/>
      <c r="Z365" s="14"/>
      <c r="AA365" s="14"/>
      <c r="AB365" s="14"/>
      <c r="AC365" s="14"/>
      <c r="AD365" s="14"/>
      <c r="AE365" s="14"/>
      <c r="AT365" s="257" t="s">
        <v>252</v>
      </c>
      <c r="AU365" s="257" t="s">
        <v>93</v>
      </c>
      <c r="AV365" s="14" t="s">
        <v>93</v>
      </c>
      <c r="AW365" s="14" t="s">
        <v>46</v>
      </c>
      <c r="AX365" s="14" t="s">
        <v>85</v>
      </c>
      <c r="AY365" s="257" t="s">
        <v>241</v>
      </c>
    </row>
    <row r="366" s="16" customFormat="1">
      <c r="A366" s="16"/>
      <c r="B366" s="269"/>
      <c r="C366" s="270"/>
      <c r="D366" s="238" t="s">
        <v>252</v>
      </c>
      <c r="E366" s="271" t="s">
        <v>39</v>
      </c>
      <c r="F366" s="272" t="s">
        <v>295</v>
      </c>
      <c r="G366" s="270"/>
      <c r="H366" s="273">
        <v>308.61099999999999</v>
      </c>
      <c r="I366" s="274"/>
      <c r="J366" s="270"/>
      <c r="K366" s="270"/>
      <c r="L366" s="275"/>
      <c r="M366" s="276"/>
      <c r="N366" s="277"/>
      <c r="O366" s="277"/>
      <c r="P366" s="277"/>
      <c r="Q366" s="277"/>
      <c r="R366" s="277"/>
      <c r="S366" s="277"/>
      <c r="T366" s="278"/>
      <c r="U366" s="16"/>
      <c r="V366" s="16"/>
      <c r="W366" s="16"/>
      <c r="X366" s="16"/>
      <c r="Y366" s="16"/>
      <c r="Z366" s="16"/>
      <c r="AA366" s="16"/>
      <c r="AB366" s="16"/>
      <c r="AC366" s="16"/>
      <c r="AD366" s="16"/>
      <c r="AE366" s="16"/>
      <c r="AT366" s="279" t="s">
        <v>252</v>
      </c>
      <c r="AU366" s="279" t="s">
        <v>93</v>
      </c>
      <c r="AV366" s="16" t="s">
        <v>113</v>
      </c>
      <c r="AW366" s="16" t="s">
        <v>46</v>
      </c>
      <c r="AX366" s="16" t="s">
        <v>85</v>
      </c>
      <c r="AY366" s="279" t="s">
        <v>241</v>
      </c>
    </row>
    <row r="367" s="13" customFormat="1">
      <c r="A367" s="13"/>
      <c r="B367" s="236"/>
      <c r="C367" s="237"/>
      <c r="D367" s="238" t="s">
        <v>252</v>
      </c>
      <c r="E367" s="239" t="s">
        <v>39</v>
      </c>
      <c r="F367" s="240" t="s">
        <v>507</v>
      </c>
      <c r="G367" s="237"/>
      <c r="H367" s="239" t="s">
        <v>39</v>
      </c>
      <c r="I367" s="241"/>
      <c r="J367" s="237"/>
      <c r="K367" s="237"/>
      <c r="L367" s="242"/>
      <c r="M367" s="243"/>
      <c r="N367" s="244"/>
      <c r="O367" s="244"/>
      <c r="P367" s="244"/>
      <c r="Q367" s="244"/>
      <c r="R367" s="244"/>
      <c r="S367" s="244"/>
      <c r="T367" s="245"/>
      <c r="U367" s="13"/>
      <c r="V367" s="13"/>
      <c r="W367" s="13"/>
      <c r="X367" s="13"/>
      <c r="Y367" s="13"/>
      <c r="Z367" s="13"/>
      <c r="AA367" s="13"/>
      <c r="AB367" s="13"/>
      <c r="AC367" s="13"/>
      <c r="AD367" s="13"/>
      <c r="AE367" s="13"/>
      <c r="AT367" s="246" t="s">
        <v>252</v>
      </c>
      <c r="AU367" s="246" t="s">
        <v>93</v>
      </c>
      <c r="AV367" s="13" t="s">
        <v>23</v>
      </c>
      <c r="AW367" s="13" t="s">
        <v>46</v>
      </c>
      <c r="AX367" s="13" t="s">
        <v>85</v>
      </c>
      <c r="AY367" s="246" t="s">
        <v>241</v>
      </c>
    </row>
    <row r="368" s="14" customFormat="1">
      <c r="A368" s="14"/>
      <c r="B368" s="247"/>
      <c r="C368" s="248"/>
      <c r="D368" s="238" t="s">
        <v>252</v>
      </c>
      <c r="E368" s="249" t="s">
        <v>39</v>
      </c>
      <c r="F368" s="250" t="s">
        <v>508</v>
      </c>
      <c r="G368" s="248"/>
      <c r="H368" s="251">
        <v>17.791</v>
      </c>
      <c r="I368" s="252"/>
      <c r="J368" s="248"/>
      <c r="K368" s="248"/>
      <c r="L368" s="253"/>
      <c r="M368" s="254"/>
      <c r="N368" s="255"/>
      <c r="O368" s="255"/>
      <c r="P368" s="255"/>
      <c r="Q368" s="255"/>
      <c r="R368" s="255"/>
      <c r="S368" s="255"/>
      <c r="T368" s="256"/>
      <c r="U368" s="14"/>
      <c r="V368" s="14"/>
      <c r="W368" s="14"/>
      <c r="X368" s="14"/>
      <c r="Y368" s="14"/>
      <c r="Z368" s="14"/>
      <c r="AA368" s="14"/>
      <c r="AB368" s="14"/>
      <c r="AC368" s="14"/>
      <c r="AD368" s="14"/>
      <c r="AE368" s="14"/>
      <c r="AT368" s="257" t="s">
        <v>252</v>
      </c>
      <c r="AU368" s="257" t="s">
        <v>93</v>
      </c>
      <c r="AV368" s="14" t="s">
        <v>93</v>
      </c>
      <c r="AW368" s="14" t="s">
        <v>46</v>
      </c>
      <c r="AX368" s="14" t="s">
        <v>85</v>
      </c>
      <c r="AY368" s="257" t="s">
        <v>241</v>
      </c>
    </row>
    <row r="369" s="14" customFormat="1">
      <c r="A369" s="14"/>
      <c r="B369" s="247"/>
      <c r="C369" s="248"/>
      <c r="D369" s="238" t="s">
        <v>252</v>
      </c>
      <c r="E369" s="249" t="s">
        <v>39</v>
      </c>
      <c r="F369" s="250" t="s">
        <v>509</v>
      </c>
      <c r="G369" s="248"/>
      <c r="H369" s="251">
        <v>11.523999999999999</v>
      </c>
      <c r="I369" s="252"/>
      <c r="J369" s="248"/>
      <c r="K369" s="248"/>
      <c r="L369" s="253"/>
      <c r="M369" s="254"/>
      <c r="N369" s="255"/>
      <c r="O369" s="255"/>
      <c r="P369" s="255"/>
      <c r="Q369" s="255"/>
      <c r="R369" s="255"/>
      <c r="S369" s="255"/>
      <c r="T369" s="256"/>
      <c r="U369" s="14"/>
      <c r="V369" s="14"/>
      <c r="W369" s="14"/>
      <c r="X369" s="14"/>
      <c r="Y369" s="14"/>
      <c r="Z369" s="14"/>
      <c r="AA369" s="14"/>
      <c r="AB369" s="14"/>
      <c r="AC369" s="14"/>
      <c r="AD369" s="14"/>
      <c r="AE369" s="14"/>
      <c r="AT369" s="257" t="s">
        <v>252</v>
      </c>
      <c r="AU369" s="257" t="s">
        <v>93</v>
      </c>
      <c r="AV369" s="14" t="s">
        <v>93</v>
      </c>
      <c r="AW369" s="14" t="s">
        <v>46</v>
      </c>
      <c r="AX369" s="14" t="s">
        <v>85</v>
      </c>
      <c r="AY369" s="257" t="s">
        <v>241</v>
      </c>
    </row>
    <row r="370" s="14" customFormat="1">
      <c r="A370" s="14"/>
      <c r="B370" s="247"/>
      <c r="C370" s="248"/>
      <c r="D370" s="238" t="s">
        <v>252</v>
      </c>
      <c r="E370" s="249" t="s">
        <v>39</v>
      </c>
      <c r="F370" s="250" t="s">
        <v>510</v>
      </c>
      <c r="G370" s="248"/>
      <c r="H370" s="251">
        <v>3.8610000000000002</v>
      </c>
      <c r="I370" s="252"/>
      <c r="J370" s="248"/>
      <c r="K370" s="248"/>
      <c r="L370" s="253"/>
      <c r="M370" s="254"/>
      <c r="N370" s="255"/>
      <c r="O370" s="255"/>
      <c r="P370" s="255"/>
      <c r="Q370" s="255"/>
      <c r="R370" s="255"/>
      <c r="S370" s="255"/>
      <c r="T370" s="256"/>
      <c r="U370" s="14"/>
      <c r="V370" s="14"/>
      <c r="W370" s="14"/>
      <c r="X370" s="14"/>
      <c r="Y370" s="14"/>
      <c r="Z370" s="14"/>
      <c r="AA370" s="14"/>
      <c r="AB370" s="14"/>
      <c r="AC370" s="14"/>
      <c r="AD370" s="14"/>
      <c r="AE370" s="14"/>
      <c r="AT370" s="257" t="s">
        <v>252</v>
      </c>
      <c r="AU370" s="257" t="s">
        <v>93</v>
      </c>
      <c r="AV370" s="14" t="s">
        <v>93</v>
      </c>
      <c r="AW370" s="14" t="s">
        <v>46</v>
      </c>
      <c r="AX370" s="14" t="s">
        <v>85</v>
      </c>
      <c r="AY370" s="257" t="s">
        <v>241</v>
      </c>
    </row>
    <row r="371" s="14" customFormat="1">
      <c r="A371" s="14"/>
      <c r="B371" s="247"/>
      <c r="C371" s="248"/>
      <c r="D371" s="238" t="s">
        <v>252</v>
      </c>
      <c r="E371" s="249" t="s">
        <v>39</v>
      </c>
      <c r="F371" s="250" t="s">
        <v>511</v>
      </c>
      <c r="G371" s="248"/>
      <c r="H371" s="251">
        <v>7.3780000000000001</v>
      </c>
      <c r="I371" s="252"/>
      <c r="J371" s="248"/>
      <c r="K371" s="248"/>
      <c r="L371" s="253"/>
      <c r="M371" s="254"/>
      <c r="N371" s="255"/>
      <c r="O371" s="255"/>
      <c r="P371" s="255"/>
      <c r="Q371" s="255"/>
      <c r="R371" s="255"/>
      <c r="S371" s="255"/>
      <c r="T371" s="256"/>
      <c r="U371" s="14"/>
      <c r="V371" s="14"/>
      <c r="W371" s="14"/>
      <c r="X371" s="14"/>
      <c r="Y371" s="14"/>
      <c r="Z371" s="14"/>
      <c r="AA371" s="14"/>
      <c r="AB371" s="14"/>
      <c r="AC371" s="14"/>
      <c r="AD371" s="14"/>
      <c r="AE371" s="14"/>
      <c r="AT371" s="257" t="s">
        <v>252</v>
      </c>
      <c r="AU371" s="257" t="s">
        <v>93</v>
      </c>
      <c r="AV371" s="14" t="s">
        <v>93</v>
      </c>
      <c r="AW371" s="14" t="s">
        <v>46</v>
      </c>
      <c r="AX371" s="14" t="s">
        <v>85</v>
      </c>
      <c r="AY371" s="257" t="s">
        <v>241</v>
      </c>
    </row>
    <row r="372" s="16" customFormat="1">
      <c r="A372" s="16"/>
      <c r="B372" s="269"/>
      <c r="C372" s="270"/>
      <c r="D372" s="238" t="s">
        <v>252</v>
      </c>
      <c r="E372" s="271" t="s">
        <v>39</v>
      </c>
      <c r="F372" s="272" t="s">
        <v>295</v>
      </c>
      <c r="G372" s="270"/>
      <c r="H372" s="273">
        <v>40.554000000000002</v>
      </c>
      <c r="I372" s="274"/>
      <c r="J372" s="270"/>
      <c r="K372" s="270"/>
      <c r="L372" s="275"/>
      <c r="M372" s="276"/>
      <c r="N372" s="277"/>
      <c r="O372" s="277"/>
      <c r="P372" s="277"/>
      <c r="Q372" s="277"/>
      <c r="R372" s="277"/>
      <c r="S372" s="277"/>
      <c r="T372" s="278"/>
      <c r="U372" s="16"/>
      <c r="V372" s="16"/>
      <c r="W372" s="16"/>
      <c r="X372" s="16"/>
      <c r="Y372" s="16"/>
      <c r="Z372" s="16"/>
      <c r="AA372" s="16"/>
      <c r="AB372" s="16"/>
      <c r="AC372" s="16"/>
      <c r="AD372" s="16"/>
      <c r="AE372" s="16"/>
      <c r="AT372" s="279" t="s">
        <v>252</v>
      </c>
      <c r="AU372" s="279" t="s">
        <v>93</v>
      </c>
      <c r="AV372" s="16" t="s">
        <v>113</v>
      </c>
      <c r="AW372" s="16" t="s">
        <v>46</v>
      </c>
      <c r="AX372" s="16" t="s">
        <v>85</v>
      </c>
      <c r="AY372" s="279" t="s">
        <v>241</v>
      </c>
    </row>
    <row r="373" s="15" customFormat="1">
      <c r="A373" s="15"/>
      <c r="B373" s="258"/>
      <c r="C373" s="259"/>
      <c r="D373" s="238" t="s">
        <v>252</v>
      </c>
      <c r="E373" s="260" t="s">
        <v>39</v>
      </c>
      <c r="F373" s="261" t="s">
        <v>274</v>
      </c>
      <c r="G373" s="259"/>
      <c r="H373" s="262">
        <v>513.45100000000002</v>
      </c>
      <c r="I373" s="263"/>
      <c r="J373" s="259"/>
      <c r="K373" s="259"/>
      <c r="L373" s="264"/>
      <c r="M373" s="265"/>
      <c r="N373" s="266"/>
      <c r="O373" s="266"/>
      <c r="P373" s="266"/>
      <c r="Q373" s="266"/>
      <c r="R373" s="266"/>
      <c r="S373" s="266"/>
      <c r="T373" s="267"/>
      <c r="U373" s="15"/>
      <c r="V373" s="15"/>
      <c r="W373" s="15"/>
      <c r="X373" s="15"/>
      <c r="Y373" s="15"/>
      <c r="Z373" s="15"/>
      <c r="AA373" s="15"/>
      <c r="AB373" s="15"/>
      <c r="AC373" s="15"/>
      <c r="AD373" s="15"/>
      <c r="AE373" s="15"/>
      <c r="AT373" s="268" t="s">
        <v>252</v>
      </c>
      <c r="AU373" s="268" t="s">
        <v>93</v>
      </c>
      <c r="AV373" s="15" t="s">
        <v>248</v>
      </c>
      <c r="AW373" s="15" t="s">
        <v>46</v>
      </c>
      <c r="AX373" s="15" t="s">
        <v>23</v>
      </c>
      <c r="AY373" s="268" t="s">
        <v>241</v>
      </c>
    </row>
    <row r="374" s="2" customFormat="1" ht="24.15" customHeight="1">
      <c r="A374" s="42"/>
      <c r="B374" s="43"/>
      <c r="C374" s="218" t="s">
        <v>512</v>
      </c>
      <c r="D374" s="218" t="s">
        <v>243</v>
      </c>
      <c r="E374" s="219" t="s">
        <v>513</v>
      </c>
      <c r="F374" s="220" t="s">
        <v>514</v>
      </c>
      <c r="G374" s="221" t="s">
        <v>515</v>
      </c>
      <c r="H374" s="222">
        <v>141.90000000000001</v>
      </c>
      <c r="I374" s="223"/>
      <c r="J374" s="224">
        <f>ROUND(I374*H374,2)</f>
        <v>0</v>
      </c>
      <c r="K374" s="220" t="s">
        <v>247</v>
      </c>
      <c r="L374" s="48"/>
      <c r="M374" s="225" t="s">
        <v>39</v>
      </c>
      <c r="N374" s="226" t="s">
        <v>56</v>
      </c>
      <c r="O374" s="88"/>
      <c r="P374" s="227">
        <f>O374*H374</f>
        <v>0</v>
      </c>
      <c r="Q374" s="227">
        <v>0.00034000000000000002</v>
      </c>
      <c r="R374" s="227">
        <f>Q374*H374</f>
        <v>0.048246000000000004</v>
      </c>
      <c r="S374" s="227">
        <v>0</v>
      </c>
      <c r="T374" s="228">
        <f>S374*H374</f>
        <v>0</v>
      </c>
      <c r="U374" s="42"/>
      <c r="V374" s="42"/>
      <c r="W374" s="42"/>
      <c r="X374" s="42"/>
      <c r="Y374" s="42"/>
      <c r="Z374" s="42"/>
      <c r="AA374" s="42"/>
      <c r="AB374" s="42"/>
      <c r="AC374" s="42"/>
      <c r="AD374" s="42"/>
      <c r="AE374" s="42"/>
      <c r="AR374" s="229" t="s">
        <v>248</v>
      </c>
      <c r="AT374" s="229" t="s">
        <v>243</v>
      </c>
      <c r="AU374" s="229" t="s">
        <v>93</v>
      </c>
      <c r="AY374" s="20" t="s">
        <v>241</v>
      </c>
      <c r="BE374" s="230">
        <f>IF(N374="základní",J374,0)</f>
        <v>0</v>
      </c>
      <c r="BF374" s="230">
        <f>IF(N374="snížená",J374,0)</f>
        <v>0</v>
      </c>
      <c r="BG374" s="230">
        <f>IF(N374="zákl. přenesená",J374,0)</f>
        <v>0</v>
      </c>
      <c r="BH374" s="230">
        <f>IF(N374="sníž. přenesená",J374,0)</f>
        <v>0</v>
      </c>
      <c r="BI374" s="230">
        <f>IF(N374="nulová",J374,0)</f>
        <v>0</v>
      </c>
      <c r="BJ374" s="20" t="s">
        <v>23</v>
      </c>
      <c r="BK374" s="230">
        <f>ROUND(I374*H374,2)</f>
        <v>0</v>
      </c>
      <c r="BL374" s="20" t="s">
        <v>248</v>
      </c>
      <c r="BM374" s="229" t="s">
        <v>516</v>
      </c>
    </row>
    <row r="375" s="2" customFormat="1">
      <c r="A375" s="42"/>
      <c r="B375" s="43"/>
      <c r="C375" s="44"/>
      <c r="D375" s="231" t="s">
        <v>250</v>
      </c>
      <c r="E375" s="44"/>
      <c r="F375" s="232" t="s">
        <v>517</v>
      </c>
      <c r="G375" s="44"/>
      <c r="H375" s="44"/>
      <c r="I375" s="233"/>
      <c r="J375" s="44"/>
      <c r="K375" s="44"/>
      <c r="L375" s="48"/>
      <c r="M375" s="234"/>
      <c r="N375" s="235"/>
      <c r="O375" s="88"/>
      <c r="P375" s="88"/>
      <c r="Q375" s="88"/>
      <c r="R375" s="88"/>
      <c r="S375" s="88"/>
      <c r="T375" s="89"/>
      <c r="U375" s="42"/>
      <c r="V375" s="42"/>
      <c r="W375" s="42"/>
      <c r="X375" s="42"/>
      <c r="Y375" s="42"/>
      <c r="Z375" s="42"/>
      <c r="AA375" s="42"/>
      <c r="AB375" s="42"/>
      <c r="AC375" s="42"/>
      <c r="AD375" s="42"/>
      <c r="AE375" s="42"/>
      <c r="AT375" s="20" t="s">
        <v>250</v>
      </c>
      <c r="AU375" s="20" t="s">
        <v>93</v>
      </c>
    </row>
    <row r="376" s="13" customFormat="1">
      <c r="A376" s="13"/>
      <c r="B376" s="236"/>
      <c r="C376" s="237"/>
      <c r="D376" s="238" t="s">
        <v>252</v>
      </c>
      <c r="E376" s="239" t="s">
        <v>39</v>
      </c>
      <c r="F376" s="240" t="s">
        <v>518</v>
      </c>
      <c r="G376" s="237"/>
      <c r="H376" s="239" t="s">
        <v>39</v>
      </c>
      <c r="I376" s="241"/>
      <c r="J376" s="237"/>
      <c r="K376" s="237"/>
      <c r="L376" s="242"/>
      <c r="M376" s="243"/>
      <c r="N376" s="244"/>
      <c r="O376" s="244"/>
      <c r="P376" s="244"/>
      <c r="Q376" s="244"/>
      <c r="R376" s="244"/>
      <c r="S376" s="244"/>
      <c r="T376" s="245"/>
      <c r="U376" s="13"/>
      <c r="V376" s="13"/>
      <c r="W376" s="13"/>
      <c r="X376" s="13"/>
      <c r="Y376" s="13"/>
      <c r="Z376" s="13"/>
      <c r="AA376" s="13"/>
      <c r="AB376" s="13"/>
      <c r="AC376" s="13"/>
      <c r="AD376" s="13"/>
      <c r="AE376" s="13"/>
      <c r="AT376" s="246" t="s">
        <v>252</v>
      </c>
      <c r="AU376" s="246" t="s">
        <v>93</v>
      </c>
      <c r="AV376" s="13" t="s">
        <v>23</v>
      </c>
      <c r="AW376" s="13" t="s">
        <v>46</v>
      </c>
      <c r="AX376" s="13" t="s">
        <v>85</v>
      </c>
      <c r="AY376" s="246" t="s">
        <v>241</v>
      </c>
    </row>
    <row r="377" s="14" customFormat="1">
      <c r="A377" s="14"/>
      <c r="B377" s="247"/>
      <c r="C377" s="248"/>
      <c r="D377" s="238" t="s">
        <v>252</v>
      </c>
      <c r="E377" s="249" t="s">
        <v>39</v>
      </c>
      <c r="F377" s="250" t="s">
        <v>519</v>
      </c>
      <c r="G377" s="248"/>
      <c r="H377" s="251">
        <v>141.90000000000001</v>
      </c>
      <c r="I377" s="252"/>
      <c r="J377" s="248"/>
      <c r="K377" s="248"/>
      <c r="L377" s="253"/>
      <c r="M377" s="254"/>
      <c r="N377" s="255"/>
      <c r="O377" s="255"/>
      <c r="P377" s="255"/>
      <c r="Q377" s="255"/>
      <c r="R377" s="255"/>
      <c r="S377" s="255"/>
      <c r="T377" s="256"/>
      <c r="U377" s="14"/>
      <c r="V377" s="14"/>
      <c r="W377" s="14"/>
      <c r="X377" s="14"/>
      <c r="Y377" s="14"/>
      <c r="Z377" s="14"/>
      <c r="AA377" s="14"/>
      <c r="AB377" s="14"/>
      <c r="AC377" s="14"/>
      <c r="AD377" s="14"/>
      <c r="AE377" s="14"/>
      <c r="AT377" s="257" t="s">
        <v>252</v>
      </c>
      <c r="AU377" s="257" t="s">
        <v>93</v>
      </c>
      <c r="AV377" s="14" t="s">
        <v>93</v>
      </c>
      <c r="AW377" s="14" t="s">
        <v>46</v>
      </c>
      <c r="AX377" s="14" t="s">
        <v>23</v>
      </c>
      <c r="AY377" s="257" t="s">
        <v>241</v>
      </c>
    </row>
    <row r="378" s="2" customFormat="1" ht="24.15" customHeight="1">
      <c r="A378" s="42"/>
      <c r="B378" s="43"/>
      <c r="C378" s="218" t="s">
        <v>520</v>
      </c>
      <c r="D378" s="218" t="s">
        <v>243</v>
      </c>
      <c r="E378" s="219" t="s">
        <v>521</v>
      </c>
      <c r="F378" s="220" t="s">
        <v>522</v>
      </c>
      <c r="G378" s="221" t="s">
        <v>515</v>
      </c>
      <c r="H378" s="222">
        <v>52.200000000000003</v>
      </c>
      <c r="I378" s="223"/>
      <c r="J378" s="224">
        <f>ROUND(I378*H378,2)</f>
        <v>0</v>
      </c>
      <c r="K378" s="220" t="s">
        <v>247</v>
      </c>
      <c r="L378" s="48"/>
      <c r="M378" s="225" t="s">
        <v>39</v>
      </c>
      <c r="N378" s="226" t="s">
        <v>56</v>
      </c>
      <c r="O378" s="88"/>
      <c r="P378" s="227">
        <f>O378*H378</f>
        <v>0</v>
      </c>
      <c r="Q378" s="227">
        <v>0.00050000000000000001</v>
      </c>
      <c r="R378" s="227">
        <f>Q378*H378</f>
        <v>0.026100000000000002</v>
      </c>
      <c r="S378" s="227">
        <v>0</v>
      </c>
      <c r="T378" s="228">
        <f>S378*H378</f>
        <v>0</v>
      </c>
      <c r="U378" s="42"/>
      <c r="V378" s="42"/>
      <c r="W378" s="42"/>
      <c r="X378" s="42"/>
      <c r="Y378" s="42"/>
      <c r="Z378" s="42"/>
      <c r="AA378" s="42"/>
      <c r="AB378" s="42"/>
      <c r="AC378" s="42"/>
      <c r="AD378" s="42"/>
      <c r="AE378" s="42"/>
      <c r="AR378" s="229" t="s">
        <v>248</v>
      </c>
      <c r="AT378" s="229" t="s">
        <v>243</v>
      </c>
      <c r="AU378" s="229" t="s">
        <v>93</v>
      </c>
      <c r="AY378" s="20" t="s">
        <v>241</v>
      </c>
      <c r="BE378" s="230">
        <f>IF(N378="základní",J378,0)</f>
        <v>0</v>
      </c>
      <c r="BF378" s="230">
        <f>IF(N378="snížená",J378,0)</f>
        <v>0</v>
      </c>
      <c r="BG378" s="230">
        <f>IF(N378="zákl. přenesená",J378,0)</f>
        <v>0</v>
      </c>
      <c r="BH378" s="230">
        <f>IF(N378="sníž. přenesená",J378,0)</f>
        <v>0</v>
      </c>
      <c r="BI378" s="230">
        <f>IF(N378="nulová",J378,0)</f>
        <v>0</v>
      </c>
      <c r="BJ378" s="20" t="s">
        <v>23</v>
      </c>
      <c r="BK378" s="230">
        <f>ROUND(I378*H378,2)</f>
        <v>0</v>
      </c>
      <c r="BL378" s="20" t="s">
        <v>248</v>
      </c>
      <c r="BM378" s="229" t="s">
        <v>523</v>
      </c>
    </row>
    <row r="379" s="2" customFormat="1">
      <c r="A379" s="42"/>
      <c r="B379" s="43"/>
      <c r="C379" s="44"/>
      <c r="D379" s="231" t="s">
        <v>250</v>
      </c>
      <c r="E379" s="44"/>
      <c r="F379" s="232" t="s">
        <v>524</v>
      </c>
      <c r="G379" s="44"/>
      <c r="H379" s="44"/>
      <c r="I379" s="233"/>
      <c r="J379" s="44"/>
      <c r="K379" s="44"/>
      <c r="L379" s="48"/>
      <c r="M379" s="234"/>
      <c r="N379" s="235"/>
      <c r="O379" s="88"/>
      <c r="P379" s="88"/>
      <c r="Q379" s="88"/>
      <c r="R379" s="88"/>
      <c r="S379" s="88"/>
      <c r="T379" s="89"/>
      <c r="U379" s="42"/>
      <c r="V379" s="42"/>
      <c r="W379" s="42"/>
      <c r="X379" s="42"/>
      <c r="Y379" s="42"/>
      <c r="Z379" s="42"/>
      <c r="AA379" s="42"/>
      <c r="AB379" s="42"/>
      <c r="AC379" s="42"/>
      <c r="AD379" s="42"/>
      <c r="AE379" s="42"/>
      <c r="AT379" s="20" t="s">
        <v>250</v>
      </c>
      <c r="AU379" s="20" t="s">
        <v>93</v>
      </c>
    </row>
    <row r="380" s="13" customFormat="1">
      <c r="A380" s="13"/>
      <c r="B380" s="236"/>
      <c r="C380" s="237"/>
      <c r="D380" s="238" t="s">
        <v>252</v>
      </c>
      <c r="E380" s="239" t="s">
        <v>39</v>
      </c>
      <c r="F380" s="240" t="s">
        <v>518</v>
      </c>
      <c r="G380" s="237"/>
      <c r="H380" s="239" t="s">
        <v>39</v>
      </c>
      <c r="I380" s="241"/>
      <c r="J380" s="237"/>
      <c r="K380" s="237"/>
      <c r="L380" s="242"/>
      <c r="M380" s="243"/>
      <c r="N380" s="244"/>
      <c r="O380" s="244"/>
      <c r="P380" s="244"/>
      <c r="Q380" s="244"/>
      <c r="R380" s="244"/>
      <c r="S380" s="244"/>
      <c r="T380" s="245"/>
      <c r="U380" s="13"/>
      <c r="V380" s="13"/>
      <c r="W380" s="13"/>
      <c r="X380" s="13"/>
      <c r="Y380" s="13"/>
      <c r="Z380" s="13"/>
      <c r="AA380" s="13"/>
      <c r="AB380" s="13"/>
      <c r="AC380" s="13"/>
      <c r="AD380" s="13"/>
      <c r="AE380" s="13"/>
      <c r="AT380" s="246" t="s">
        <v>252</v>
      </c>
      <c r="AU380" s="246" t="s">
        <v>93</v>
      </c>
      <c r="AV380" s="13" t="s">
        <v>23</v>
      </c>
      <c r="AW380" s="13" t="s">
        <v>46</v>
      </c>
      <c r="AX380" s="13" t="s">
        <v>85</v>
      </c>
      <c r="AY380" s="246" t="s">
        <v>241</v>
      </c>
    </row>
    <row r="381" s="14" customFormat="1">
      <c r="A381" s="14"/>
      <c r="B381" s="247"/>
      <c r="C381" s="248"/>
      <c r="D381" s="238" t="s">
        <v>252</v>
      </c>
      <c r="E381" s="249" t="s">
        <v>39</v>
      </c>
      <c r="F381" s="250" t="s">
        <v>525</v>
      </c>
      <c r="G381" s="248"/>
      <c r="H381" s="251">
        <v>52.200000000000003</v>
      </c>
      <c r="I381" s="252"/>
      <c r="J381" s="248"/>
      <c r="K381" s="248"/>
      <c r="L381" s="253"/>
      <c r="M381" s="254"/>
      <c r="N381" s="255"/>
      <c r="O381" s="255"/>
      <c r="P381" s="255"/>
      <c r="Q381" s="255"/>
      <c r="R381" s="255"/>
      <c r="S381" s="255"/>
      <c r="T381" s="256"/>
      <c r="U381" s="14"/>
      <c r="V381" s="14"/>
      <c r="W381" s="14"/>
      <c r="X381" s="14"/>
      <c r="Y381" s="14"/>
      <c r="Z381" s="14"/>
      <c r="AA381" s="14"/>
      <c r="AB381" s="14"/>
      <c r="AC381" s="14"/>
      <c r="AD381" s="14"/>
      <c r="AE381" s="14"/>
      <c r="AT381" s="257" t="s">
        <v>252</v>
      </c>
      <c r="AU381" s="257" t="s">
        <v>93</v>
      </c>
      <c r="AV381" s="14" t="s">
        <v>93</v>
      </c>
      <c r="AW381" s="14" t="s">
        <v>46</v>
      </c>
      <c r="AX381" s="14" t="s">
        <v>23</v>
      </c>
      <c r="AY381" s="257" t="s">
        <v>241</v>
      </c>
    </row>
    <row r="382" s="2" customFormat="1" ht="24.15" customHeight="1">
      <c r="A382" s="42"/>
      <c r="B382" s="43"/>
      <c r="C382" s="218" t="s">
        <v>526</v>
      </c>
      <c r="D382" s="218" t="s">
        <v>243</v>
      </c>
      <c r="E382" s="219" t="s">
        <v>527</v>
      </c>
      <c r="F382" s="220" t="s">
        <v>528</v>
      </c>
      <c r="G382" s="221" t="s">
        <v>515</v>
      </c>
      <c r="H382" s="222">
        <v>10</v>
      </c>
      <c r="I382" s="223"/>
      <c r="J382" s="224">
        <f>ROUND(I382*H382,2)</f>
        <v>0</v>
      </c>
      <c r="K382" s="220" t="s">
        <v>247</v>
      </c>
      <c r="L382" s="48"/>
      <c r="M382" s="225" t="s">
        <v>39</v>
      </c>
      <c r="N382" s="226" t="s">
        <v>56</v>
      </c>
      <c r="O382" s="88"/>
      <c r="P382" s="227">
        <f>O382*H382</f>
        <v>0</v>
      </c>
      <c r="Q382" s="227">
        <v>0.00076000000000000004</v>
      </c>
      <c r="R382" s="227">
        <f>Q382*H382</f>
        <v>0.0076000000000000009</v>
      </c>
      <c r="S382" s="227">
        <v>0</v>
      </c>
      <c r="T382" s="228">
        <f>S382*H382</f>
        <v>0</v>
      </c>
      <c r="U382" s="42"/>
      <c r="V382" s="42"/>
      <c r="W382" s="42"/>
      <c r="X382" s="42"/>
      <c r="Y382" s="42"/>
      <c r="Z382" s="42"/>
      <c r="AA382" s="42"/>
      <c r="AB382" s="42"/>
      <c r="AC382" s="42"/>
      <c r="AD382" s="42"/>
      <c r="AE382" s="42"/>
      <c r="AR382" s="229" t="s">
        <v>248</v>
      </c>
      <c r="AT382" s="229" t="s">
        <v>243</v>
      </c>
      <c r="AU382" s="229" t="s">
        <v>93</v>
      </c>
      <c r="AY382" s="20" t="s">
        <v>241</v>
      </c>
      <c r="BE382" s="230">
        <f>IF(N382="základní",J382,0)</f>
        <v>0</v>
      </c>
      <c r="BF382" s="230">
        <f>IF(N382="snížená",J382,0)</f>
        <v>0</v>
      </c>
      <c r="BG382" s="230">
        <f>IF(N382="zákl. přenesená",J382,0)</f>
        <v>0</v>
      </c>
      <c r="BH382" s="230">
        <f>IF(N382="sníž. přenesená",J382,0)</f>
        <v>0</v>
      </c>
      <c r="BI382" s="230">
        <f>IF(N382="nulová",J382,0)</f>
        <v>0</v>
      </c>
      <c r="BJ382" s="20" t="s">
        <v>23</v>
      </c>
      <c r="BK382" s="230">
        <f>ROUND(I382*H382,2)</f>
        <v>0</v>
      </c>
      <c r="BL382" s="20" t="s">
        <v>248</v>
      </c>
      <c r="BM382" s="229" t="s">
        <v>529</v>
      </c>
    </row>
    <row r="383" s="2" customFormat="1">
      <c r="A383" s="42"/>
      <c r="B383" s="43"/>
      <c r="C383" s="44"/>
      <c r="D383" s="231" t="s">
        <v>250</v>
      </c>
      <c r="E383" s="44"/>
      <c r="F383" s="232" t="s">
        <v>530</v>
      </c>
      <c r="G383" s="44"/>
      <c r="H383" s="44"/>
      <c r="I383" s="233"/>
      <c r="J383" s="44"/>
      <c r="K383" s="44"/>
      <c r="L383" s="48"/>
      <c r="M383" s="234"/>
      <c r="N383" s="235"/>
      <c r="O383" s="88"/>
      <c r="P383" s="88"/>
      <c r="Q383" s="88"/>
      <c r="R383" s="88"/>
      <c r="S383" s="88"/>
      <c r="T383" s="89"/>
      <c r="U383" s="42"/>
      <c r="V383" s="42"/>
      <c r="W383" s="42"/>
      <c r="X383" s="42"/>
      <c r="Y383" s="42"/>
      <c r="Z383" s="42"/>
      <c r="AA383" s="42"/>
      <c r="AB383" s="42"/>
      <c r="AC383" s="42"/>
      <c r="AD383" s="42"/>
      <c r="AE383" s="42"/>
      <c r="AT383" s="20" t="s">
        <v>250</v>
      </c>
      <c r="AU383" s="20" t="s">
        <v>93</v>
      </c>
    </row>
    <row r="384" s="13" customFormat="1">
      <c r="A384" s="13"/>
      <c r="B384" s="236"/>
      <c r="C384" s="237"/>
      <c r="D384" s="238" t="s">
        <v>252</v>
      </c>
      <c r="E384" s="239" t="s">
        <v>39</v>
      </c>
      <c r="F384" s="240" t="s">
        <v>518</v>
      </c>
      <c r="G384" s="237"/>
      <c r="H384" s="239" t="s">
        <v>39</v>
      </c>
      <c r="I384" s="241"/>
      <c r="J384" s="237"/>
      <c r="K384" s="237"/>
      <c r="L384" s="242"/>
      <c r="M384" s="243"/>
      <c r="N384" s="244"/>
      <c r="O384" s="244"/>
      <c r="P384" s="244"/>
      <c r="Q384" s="244"/>
      <c r="R384" s="244"/>
      <c r="S384" s="244"/>
      <c r="T384" s="245"/>
      <c r="U384" s="13"/>
      <c r="V384" s="13"/>
      <c r="W384" s="13"/>
      <c r="X384" s="13"/>
      <c r="Y384" s="13"/>
      <c r="Z384" s="13"/>
      <c r="AA384" s="13"/>
      <c r="AB384" s="13"/>
      <c r="AC384" s="13"/>
      <c r="AD384" s="13"/>
      <c r="AE384" s="13"/>
      <c r="AT384" s="246" t="s">
        <v>252</v>
      </c>
      <c r="AU384" s="246" t="s">
        <v>93</v>
      </c>
      <c r="AV384" s="13" t="s">
        <v>23</v>
      </c>
      <c r="AW384" s="13" t="s">
        <v>46</v>
      </c>
      <c r="AX384" s="13" t="s">
        <v>85</v>
      </c>
      <c r="AY384" s="246" t="s">
        <v>241</v>
      </c>
    </row>
    <row r="385" s="14" customFormat="1">
      <c r="A385" s="14"/>
      <c r="B385" s="247"/>
      <c r="C385" s="248"/>
      <c r="D385" s="238" t="s">
        <v>252</v>
      </c>
      <c r="E385" s="249" t="s">
        <v>39</v>
      </c>
      <c r="F385" s="250" t="s">
        <v>531</v>
      </c>
      <c r="G385" s="248"/>
      <c r="H385" s="251">
        <v>10</v>
      </c>
      <c r="I385" s="252"/>
      <c r="J385" s="248"/>
      <c r="K385" s="248"/>
      <c r="L385" s="253"/>
      <c r="M385" s="254"/>
      <c r="N385" s="255"/>
      <c r="O385" s="255"/>
      <c r="P385" s="255"/>
      <c r="Q385" s="255"/>
      <c r="R385" s="255"/>
      <c r="S385" s="255"/>
      <c r="T385" s="256"/>
      <c r="U385" s="14"/>
      <c r="V385" s="14"/>
      <c r="W385" s="14"/>
      <c r="X385" s="14"/>
      <c r="Y385" s="14"/>
      <c r="Z385" s="14"/>
      <c r="AA385" s="14"/>
      <c r="AB385" s="14"/>
      <c r="AC385" s="14"/>
      <c r="AD385" s="14"/>
      <c r="AE385" s="14"/>
      <c r="AT385" s="257" t="s">
        <v>252</v>
      </c>
      <c r="AU385" s="257" t="s">
        <v>93</v>
      </c>
      <c r="AV385" s="14" t="s">
        <v>93</v>
      </c>
      <c r="AW385" s="14" t="s">
        <v>46</v>
      </c>
      <c r="AX385" s="14" t="s">
        <v>23</v>
      </c>
      <c r="AY385" s="257" t="s">
        <v>241</v>
      </c>
    </row>
    <row r="386" s="2" customFormat="1" ht="24.15" customHeight="1">
      <c r="A386" s="42"/>
      <c r="B386" s="43"/>
      <c r="C386" s="218" t="s">
        <v>7</v>
      </c>
      <c r="D386" s="218" t="s">
        <v>243</v>
      </c>
      <c r="E386" s="219" t="s">
        <v>532</v>
      </c>
      <c r="F386" s="220" t="s">
        <v>533</v>
      </c>
      <c r="G386" s="221" t="s">
        <v>515</v>
      </c>
      <c r="H386" s="222">
        <v>0.40000000000000002</v>
      </c>
      <c r="I386" s="223"/>
      <c r="J386" s="224">
        <f>ROUND(I386*H386,2)</f>
        <v>0</v>
      </c>
      <c r="K386" s="220" t="s">
        <v>247</v>
      </c>
      <c r="L386" s="48"/>
      <c r="M386" s="225" t="s">
        <v>39</v>
      </c>
      <c r="N386" s="226" t="s">
        <v>56</v>
      </c>
      <c r="O386" s="88"/>
      <c r="P386" s="227">
        <f>O386*H386</f>
        <v>0</v>
      </c>
      <c r="Q386" s="227">
        <v>0.0035799999999999998</v>
      </c>
      <c r="R386" s="227">
        <f>Q386*H386</f>
        <v>0.0014320000000000001</v>
      </c>
      <c r="S386" s="227">
        <v>0</v>
      </c>
      <c r="T386" s="228">
        <f>S386*H386</f>
        <v>0</v>
      </c>
      <c r="U386" s="42"/>
      <c r="V386" s="42"/>
      <c r="W386" s="42"/>
      <c r="X386" s="42"/>
      <c r="Y386" s="42"/>
      <c r="Z386" s="42"/>
      <c r="AA386" s="42"/>
      <c r="AB386" s="42"/>
      <c r="AC386" s="42"/>
      <c r="AD386" s="42"/>
      <c r="AE386" s="42"/>
      <c r="AR386" s="229" t="s">
        <v>248</v>
      </c>
      <c r="AT386" s="229" t="s">
        <v>243</v>
      </c>
      <c r="AU386" s="229" t="s">
        <v>93</v>
      </c>
      <c r="AY386" s="20" t="s">
        <v>241</v>
      </c>
      <c r="BE386" s="230">
        <f>IF(N386="základní",J386,0)</f>
        <v>0</v>
      </c>
      <c r="BF386" s="230">
        <f>IF(N386="snížená",J386,0)</f>
        <v>0</v>
      </c>
      <c r="BG386" s="230">
        <f>IF(N386="zákl. přenesená",J386,0)</f>
        <v>0</v>
      </c>
      <c r="BH386" s="230">
        <f>IF(N386="sníž. přenesená",J386,0)</f>
        <v>0</v>
      </c>
      <c r="BI386" s="230">
        <f>IF(N386="nulová",J386,0)</f>
        <v>0</v>
      </c>
      <c r="BJ386" s="20" t="s">
        <v>23</v>
      </c>
      <c r="BK386" s="230">
        <f>ROUND(I386*H386,2)</f>
        <v>0</v>
      </c>
      <c r="BL386" s="20" t="s">
        <v>248</v>
      </c>
      <c r="BM386" s="229" t="s">
        <v>534</v>
      </c>
    </row>
    <row r="387" s="2" customFormat="1">
      <c r="A387" s="42"/>
      <c r="B387" s="43"/>
      <c r="C387" s="44"/>
      <c r="D387" s="231" t="s">
        <v>250</v>
      </c>
      <c r="E387" s="44"/>
      <c r="F387" s="232" t="s">
        <v>535</v>
      </c>
      <c r="G387" s="44"/>
      <c r="H387" s="44"/>
      <c r="I387" s="233"/>
      <c r="J387" s="44"/>
      <c r="K387" s="44"/>
      <c r="L387" s="48"/>
      <c r="M387" s="234"/>
      <c r="N387" s="235"/>
      <c r="O387" s="88"/>
      <c r="P387" s="88"/>
      <c r="Q387" s="88"/>
      <c r="R387" s="88"/>
      <c r="S387" s="88"/>
      <c r="T387" s="89"/>
      <c r="U387" s="42"/>
      <c r="V387" s="42"/>
      <c r="W387" s="42"/>
      <c r="X387" s="42"/>
      <c r="Y387" s="42"/>
      <c r="Z387" s="42"/>
      <c r="AA387" s="42"/>
      <c r="AB387" s="42"/>
      <c r="AC387" s="42"/>
      <c r="AD387" s="42"/>
      <c r="AE387" s="42"/>
      <c r="AT387" s="20" t="s">
        <v>250</v>
      </c>
      <c r="AU387" s="20" t="s">
        <v>93</v>
      </c>
    </row>
    <row r="388" s="13" customFormat="1">
      <c r="A388" s="13"/>
      <c r="B388" s="236"/>
      <c r="C388" s="237"/>
      <c r="D388" s="238" t="s">
        <v>252</v>
      </c>
      <c r="E388" s="239" t="s">
        <v>39</v>
      </c>
      <c r="F388" s="240" t="s">
        <v>518</v>
      </c>
      <c r="G388" s="237"/>
      <c r="H388" s="239" t="s">
        <v>39</v>
      </c>
      <c r="I388" s="241"/>
      <c r="J388" s="237"/>
      <c r="K388" s="237"/>
      <c r="L388" s="242"/>
      <c r="M388" s="243"/>
      <c r="N388" s="244"/>
      <c r="O388" s="244"/>
      <c r="P388" s="244"/>
      <c r="Q388" s="244"/>
      <c r="R388" s="244"/>
      <c r="S388" s="244"/>
      <c r="T388" s="245"/>
      <c r="U388" s="13"/>
      <c r="V388" s="13"/>
      <c r="W388" s="13"/>
      <c r="X388" s="13"/>
      <c r="Y388" s="13"/>
      <c r="Z388" s="13"/>
      <c r="AA388" s="13"/>
      <c r="AB388" s="13"/>
      <c r="AC388" s="13"/>
      <c r="AD388" s="13"/>
      <c r="AE388" s="13"/>
      <c r="AT388" s="246" t="s">
        <v>252</v>
      </c>
      <c r="AU388" s="246" t="s">
        <v>93</v>
      </c>
      <c r="AV388" s="13" t="s">
        <v>23</v>
      </c>
      <c r="AW388" s="13" t="s">
        <v>46</v>
      </c>
      <c r="AX388" s="13" t="s">
        <v>85</v>
      </c>
      <c r="AY388" s="246" t="s">
        <v>241</v>
      </c>
    </row>
    <row r="389" s="13" customFormat="1">
      <c r="A389" s="13"/>
      <c r="B389" s="236"/>
      <c r="C389" s="237"/>
      <c r="D389" s="238" t="s">
        <v>252</v>
      </c>
      <c r="E389" s="239" t="s">
        <v>39</v>
      </c>
      <c r="F389" s="240" t="s">
        <v>536</v>
      </c>
      <c r="G389" s="237"/>
      <c r="H389" s="239" t="s">
        <v>39</v>
      </c>
      <c r="I389" s="241"/>
      <c r="J389" s="237"/>
      <c r="K389" s="237"/>
      <c r="L389" s="242"/>
      <c r="M389" s="243"/>
      <c r="N389" s="244"/>
      <c r="O389" s="244"/>
      <c r="P389" s="244"/>
      <c r="Q389" s="244"/>
      <c r="R389" s="244"/>
      <c r="S389" s="244"/>
      <c r="T389" s="245"/>
      <c r="U389" s="13"/>
      <c r="V389" s="13"/>
      <c r="W389" s="13"/>
      <c r="X389" s="13"/>
      <c r="Y389" s="13"/>
      <c r="Z389" s="13"/>
      <c r="AA389" s="13"/>
      <c r="AB389" s="13"/>
      <c r="AC389" s="13"/>
      <c r="AD389" s="13"/>
      <c r="AE389" s="13"/>
      <c r="AT389" s="246" t="s">
        <v>252</v>
      </c>
      <c r="AU389" s="246" t="s">
        <v>93</v>
      </c>
      <c r="AV389" s="13" t="s">
        <v>23</v>
      </c>
      <c r="AW389" s="13" t="s">
        <v>46</v>
      </c>
      <c r="AX389" s="13" t="s">
        <v>85</v>
      </c>
      <c r="AY389" s="246" t="s">
        <v>241</v>
      </c>
    </row>
    <row r="390" s="14" customFormat="1">
      <c r="A390" s="14"/>
      <c r="B390" s="247"/>
      <c r="C390" s="248"/>
      <c r="D390" s="238" t="s">
        <v>252</v>
      </c>
      <c r="E390" s="249" t="s">
        <v>39</v>
      </c>
      <c r="F390" s="250" t="s">
        <v>537</v>
      </c>
      <c r="G390" s="248"/>
      <c r="H390" s="251">
        <v>0.40000000000000002</v>
      </c>
      <c r="I390" s="252"/>
      <c r="J390" s="248"/>
      <c r="K390" s="248"/>
      <c r="L390" s="253"/>
      <c r="M390" s="254"/>
      <c r="N390" s="255"/>
      <c r="O390" s="255"/>
      <c r="P390" s="255"/>
      <c r="Q390" s="255"/>
      <c r="R390" s="255"/>
      <c r="S390" s="255"/>
      <c r="T390" s="256"/>
      <c r="U390" s="14"/>
      <c r="V390" s="14"/>
      <c r="W390" s="14"/>
      <c r="X390" s="14"/>
      <c r="Y390" s="14"/>
      <c r="Z390" s="14"/>
      <c r="AA390" s="14"/>
      <c r="AB390" s="14"/>
      <c r="AC390" s="14"/>
      <c r="AD390" s="14"/>
      <c r="AE390" s="14"/>
      <c r="AT390" s="257" t="s">
        <v>252</v>
      </c>
      <c r="AU390" s="257" t="s">
        <v>93</v>
      </c>
      <c r="AV390" s="14" t="s">
        <v>93</v>
      </c>
      <c r="AW390" s="14" t="s">
        <v>46</v>
      </c>
      <c r="AX390" s="14" t="s">
        <v>23</v>
      </c>
      <c r="AY390" s="257" t="s">
        <v>241</v>
      </c>
    </row>
    <row r="391" s="2" customFormat="1" ht="16.5" customHeight="1">
      <c r="A391" s="42"/>
      <c r="B391" s="43"/>
      <c r="C391" s="218" t="s">
        <v>538</v>
      </c>
      <c r="D391" s="218" t="s">
        <v>243</v>
      </c>
      <c r="E391" s="219" t="s">
        <v>539</v>
      </c>
      <c r="F391" s="220" t="s">
        <v>540</v>
      </c>
      <c r="G391" s="221" t="s">
        <v>515</v>
      </c>
      <c r="H391" s="222">
        <v>12.970000000000001</v>
      </c>
      <c r="I391" s="223"/>
      <c r="J391" s="224">
        <f>ROUND(I391*H391,2)</f>
        <v>0</v>
      </c>
      <c r="K391" s="220" t="s">
        <v>247</v>
      </c>
      <c r="L391" s="48"/>
      <c r="M391" s="225" t="s">
        <v>39</v>
      </c>
      <c r="N391" s="226" t="s">
        <v>56</v>
      </c>
      <c r="O391" s="88"/>
      <c r="P391" s="227">
        <f>O391*H391</f>
        <v>0</v>
      </c>
      <c r="Q391" s="227">
        <v>0.00149</v>
      </c>
      <c r="R391" s="227">
        <f>Q391*H391</f>
        <v>0.0193253</v>
      </c>
      <c r="S391" s="227">
        <v>0</v>
      </c>
      <c r="T391" s="228">
        <f>S391*H391</f>
        <v>0</v>
      </c>
      <c r="U391" s="42"/>
      <c r="V391" s="42"/>
      <c r="W391" s="42"/>
      <c r="X391" s="42"/>
      <c r="Y391" s="42"/>
      <c r="Z391" s="42"/>
      <c r="AA391" s="42"/>
      <c r="AB391" s="42"/>
      <c r="AC391" s="42"/>
      <c r="AD391" s="42"/>
      <c r="AE391" s="42"/>
      <c r="AR391" s="229" t="s">
        <v>248</v>
      </c>
      <c r="AT391" s="229" t="s">
        <v>243</v>
      </c>
      <c r="AU391" s="229" t="s">
        <v>93</v>
      </c>
      <c r="AY391" s="20" t="s">
        <v>241</v>
      </c>
      <c r="BE391" s="230">
        <f>IF(N391="základní",J391,0)</f>
        <v>0</v>
      </c>
      <c r="BF391" s="230">
        <f>IF(N391="snížená",J391,0)</f>
        <v>0</v>
      </c>
      <c r="BG391" s="230">
        <f>IF(N391="zákl. přenesená",J391,0)</f>
        <v>0</v>
      </c>
      <c r="BH391" s="230">
        <f>IF(N391="sníž. přenesená",J391,0)</f>
        <v>0</v>
      </c>
      <c r="BI391" s="230">
        <f>IF(N391="nulová",J391,0)</f>
        <v>0</v>
      </c>
      <c r="BJ391" s="20" t="s">
        <v>23</v>
      </c>
      <c r="BK391" s="230">
        <f>ROUND(I391*H391,2)</f>
        <v>0</v>
      </c>
      <c r="BL391" s="20" t="s">
        <v>248</v>
      </c>
      <c r="BM391" s="229" t="s">
        <v>541</v>
      </c>
    </row>
    <row r="392" s="2" customFormat="1">
      <c r="A392" s="42"/>
      <c r="B392" s="43"/>
      <c r="C392" s="44"/>
      <c r="D392" s="231" t="s">
        <v>250</v>
      </c>
      <c r="E392" s="44"/>
      <c r="F392" s="232" t="s">
        <v>542</v>
      </c>
      <c r="G392" s="44"/>
      <c r="H392" s="44"/>
      <c r="I392" s="233"/>
      <c r="J392" s="44"/>
      <c r="K392" s="44"/>
      <c r="L392" s="48"/>
      <c r="M392" s="234"/>
      <c r="N392" s="235"/>
      <c r="O392" s="88"/>
      <c r="P392" s="88"/>
      <c r="Q392" s="88"/>
      <c r="R392" s="88"/>
      <c r="S392" s="88"/>
      <c r="T392" s="89"/>
      <c r="U392" s="42"/>
      <c r="V392" s="42"/>
      <c r="W392" s="42"/>
      <c r="X392" s="42"/>
      <c r="Y392" s="42"/>
      <c r="Z392" s="42"/>
      <c r="AA392" s="42"/>
      <c r="AB392" s="42"/>
      <c r="AC392" s="42"/>
      <c r="AD392" s="42"/>
      <c r="AE392" s="42"/>
      <c r="AT392" s="20" t="s">
        <v>250</v>
      </c>
      <c r="AU392" s="20" t="s">
        <v>93</v>
      </c>
    </row>
    <row r="393" s="13" customFormat="1">
      <c r="A393" s="13"/>
      <c r="B393" s="236"/>
      <c r="C393" s="237"/>
      <c r="D393" s="238" t="s">
        <v>252</v>
      </c>
      <c r="E393" s="239" t="s">
        <v>39</v>
      </c>
      <c r="F393" s="240" t="s">
        <v>518</v>
      </c>
      <c r="G393" s="237"/>
      <c r="H393" s="239" t="s">
        <v>39</v>
      </c>
      <c r="I393" s="241"/>
      <c r="J393" s="237"/>
      <c r="K393" s="237"/>
      <c r="L393" s="242"/>
      <c r="M393" s="243"/>
      <c r="N393" s="244"/>
      <c r="O393" s="244"/>
      <c r="P393" s="244"/>
      <c r="Q393" s="244"/>
      <c r="R393" s="244"/>
      <c r="S393" s="244"/>
      <c r="T393" s="245"/>
      <c r="U393" s="13"/>
      <c r="V393" s="13"/>
      <c r="W393" s="13"/>
      <c r="X393" s="13"/>
      <c r="Y393" s="13"/>
      <c r="Z393" s="13"/>
      <c r="AA393" s="13"/>
      <c r="AB393" s="13"/>
      <c r="AC393" s="13"/>
      <c r="AD393" s="13"/>
      <c r="AE393" s="13"/>
      <c r="AT393" s="246" t="s">
        <v>252</v>
      </c>
      <c r="AU393" s="246" t="s">
        <v>93</v>
      </c>
      <c r="AV393" s="13" t="s">
        <v>23</v>
      </c>
      <c r="AW393" s="13" t="s">
        <v>46</v>
      </c>
      <c r="AX393" s="13" t="s">
        <v>85</v>
      </c>
      <c r="AY393" s="246" t="s">
        <v>241</v>
      </c>
    </row>
    <row r="394" s="13" customFormat="1">
      <c r="A394" s="13"/>
      <c r="B394" s="236"/>
      <c r="C394" s="237"/>
      <c r="D394" s="238" t="s">
        <v>252</v>
      </c>
      <c r="E394" s="239" t="s">
        <v>39</v>
      </c>
      <c r="F394" s="240" t="s">
        <v>543</v>
      </c>
      <c r="G394" s="237"/>
      <c r="H394" s="239" t="s">
        <v>39</v>
      </c>
      <c r="I394" s="241"/>
      <c r="J394" s="237"/>
      <c r="K394" s="237"/>
      <c r="L394" s="242"/>
      <c r="M394" s="243"/>
      <c r="N394" s="244"/>
      <c r="O394" s="244"/>
      <c r="P394" s="244"/>
      <c r="Q394" s="244"/>
      <c r="R394" s="244"/>
      <c r="S394" s="244"/>
      <c r="T394" s="245"/>
      <c r="U394" s="13"/>
      <c r="V394" s="13"/>
      <c r="W394" s="13"/>
      <c r="X394" s="13"/>
      <c r="Y394" s="13"/>
      <c r="Z394" s="13"/>
      <c r="AA394" s="13"/>
      <c r="AB394" s="13"/>
      <c r="AC394" s="13"/>
      <c r="AD394" s="13"/>
      <c r="AE394" s="13"/>
      <c r="AT394" s="246" t="s">
        <v>252</v>
      </c>
      <c r="AU394" s="246" t="s">
        <v>93</v>
      </c>
      <c r="AV394" s="13" t="s">
        <v>23</v>
      </c>
      <c r="AW394" s="13" t="s">
        <v>46</v>
      </c>
      <c r="AX394" s="13" t="s">
        <v>85</v>
      </c>
      <c r="AY394" s="246" t="s">
        <v>241</v>
      </c>
    </row>
    <row r="395" s="14" customFormat="1">
      <c r="A395" s="14"/>
      <c r="B395" s="247"/>
      <c r="C395" s="248"/>
      <c r="D395" s="238" t="s">
        <v>252</v>
      </c>
      <c r="E395" s="249" t="s">
        <v>39</v>
      </c>
      <c r="F395" s="250" t="s">
        <v>544</v>
      </c>
      <c r="G395" s="248"/>
      <c r="H395" s="251">
        <v>4.6200000000000001</v>
      </c>
      <c r="I395" s="252"/>
      <c r="J395" s="248"/>
      <c r="K395" s="248"/>
      <c r="L395" s="253"/>
      <c r="M395" s="254"/>
      <c r="N395" s="255"/>
      <c r="O395" s="255"/>
      <c r="P395" s="255"/>
      <c r="Q395" s="255"/>
      <c r="R395" s="255"/>
      <c r="S395" s="255"/>
      <c r="T395" s="256"/>
      <c r="U395" s="14"/>
      <c r="V395" s="14"/>
      <c r="W395" s="14"/>
      <c r="X395" s="14"/>
      <c r="Y395" s="14"/>
      <c r="Z395" s="14"/>
      <c r="AA395" s="14"/>
      <c r="AB395" s="14"/>
      <c r="AC395" s="14"/>
      <c r="AD395" s="14"/>
      <c r="AE395" s="14"/>
      <c r="AT395" s="257" t="s">
        <v>252</v>
      </c>
      <c r="AU395" s="257" t="s">
        <v>93</v>
      </c>
      <c r="AV395" s="14" t="s">
        <v>93</v>
      </c>
      <c r="AW395" s="14" t="s">
        <v>46</v>
      </c>
      <c r="AX395" s="14" t="s">
        <v>85</v>
      </c>
      <c r="AY395" s="257" t="s">
        <v>241</v>
      </c>
    </row>
    <row r="396" s="14" customFormat="1">
      <c r="A396" s="14"/>
      <c r="B396" s="247"/>
      <c r="C396" s="248"/>
      <c r="D396" s="238" t="s">
        <v>252</v>
      </c>
      <c r="E396" s="249" t="s">
        <v>39</v>
      </c>
      <c r="F396" s="250" t="s">
        <v>545</v>
      </c>
      <c r="G396" s="248"/>
      <c r="H396" s="251">
        <v>8.3499999999999996</v>
      </c>
      <c r="I396" s="252"/>
      <c r="J396" s="248"/>
      <c r="K396" s="248"/>
      <c r="L396" s="253"/>
      <c r="M396" s="254"/>
      <c r="N396" s="255"/>
      <c r="O396" s="255"/>
      <c r="P396" s="255"/>
      <c r="Q396" s="255"/>
      <c r="R396" s="255"/>
      <c r="S396" s="255"/>
      <c r="T396" s="256"/>
      <c r="U396" s="14"/>
      <c r="V396" s="14"/>
      <c r="W396" s="14"/>
      <c r="X396" s="14"/>
      <c r="Y396" s="14"/>
      <c r="Z396" s="14"/>
      <c r="AA396" s="14"/>
      <c r="AB396" s="14"/>
      <c r="AC396" s="14"/>
      <c r="AD396" s="14"/>
      <c r="AE396" s="14"/>
      <c r="AT396" s="257" t="s">
        <v>252</v>
      </c>
      <c r="AU396" s="257" t="s">
        <v>93</v>
      </c>
      <c r="AV396" s="14" t="s">
        <v>93</v>
      </c>
      <c r="AW396" s="14" t="s">
        <v>46</v>
      </c>
      <c r="AX396" s="14" t="s">
        <v>85</v>
      </c>
      <c r="AY396" s="257" t="s">
        <v>241</v>
      </c>
    </row>
    <row r="397" s="15" customFormat="1">
      <c r="A397" s="15"/>
      <c r="B397" s="258"/>
      <c r="C397" s="259"/>
      <c r="D397" s="238" t="s">
        <v>252</v>
      </c>
      <c r="E397" s="260" t="s">
        <v>39</v>
      </c>
      <c r="F397" s="261" t="s">
        <v>274</v>
      </c>
      <c r="G397" s="259"/>
      <c r="H397" s="262">
        <v>12.970000000000001</v>
      </c>
      <c r="I397" s="263"/>
      <c r="J397" s="259"/>
      <c r="K397" s="259"/>
      <c r="L397" s="264"/>
      <c r="M397" s="265"/>
      <c r="N397" s="266"/>
      <c r="O397" s="266"/>
      <c r="P397" s="266"/>
      <c r="Q397" s="266"/>
      <c r="R397" s="266"/>
      <c r="S397" s="266"/>
      <c r="T397" s="267"/>
      <c r="U397" s="15"/>
      <c r="V397" s="15"/>
      <c r="W397" s="15"/>
      <c r="X397" s="15"/>
      <c r="Y397" s="15"/>
      <c r="Z397" s="15"/>
      <c r="AA397" s="15"/>
      <c r="AB397" s="15"/>
      <c r="AC397" s="15"/>
      <c r="AD397" s="15"/>
      <c r="AE397" s="15"/>
      <c r="AT397" s="268" t="s">
        <v>252</v>
      </c>
      <c r="AU397" s="268" t="s">
        <v>93</v>
      </c>
      <c r="AV397" s="15" t="s">
        <v>248</v>
      </c>
      <c r="AW397" s="15" t="s">
        <v>46</v>
      </c>
      <c r="AX397" s="15" t="s">
        <v>23</v>
      </c>
      <c r="AY397" s="268" t="s">
        <v>241</v>
      </c>
    </row>
    <row r="398" s="2" customFormat="1" ht="16.5" customHeight="1">
      <c r="A398" s="42"/>
      <c r="B398" s="43"/>
      <c r="C398" s="218" t="s">
        <v>546</v>
      </c>
      <c r="D398" s="218" t="s">
        <v>243</v>
      </c>
      <c r="E398" s="219" t="s">
        <v>547</v>
      </c>
      <c r="F398" s="220" t="s">
        <v>548</v>
      </c>
      <c r="G398" s="221" t="s">
        <v>515</v>
      </c>
      <c r="H398" s="222">
        <v>15.5</v>
      </c>
      <c r="I398" s="223"/>
      <c r="J398" s="224">
        <f>ROUND(I398*H398,2)</f>
        <v>0</v>
      </c>
      <c r="K398" s="220" t="s">
        <v>247</v>
      </c>
      <c r="L398" s="48"/>
      <c r="M398" s="225" t="s">
        <v>39</v>
      </c>
      <c r="N398" s="226" t="s">
        <v>56</v>
      </c>
      <c r="O398" s="88"/>
      <c r="P398" s="227">
        <f>O398*H398</f>
        <v>0</v>
      </c>
      <c r="Q398" s="227">
        <v>0.0021900000000000001</v>
      </c>
      <c r="R398" s="227">
        <f>Q398*H398</f>
        <v>0.033945000000000003</v>
      </c>
      <c r="S398" s="227">
        <v>0</v>
      </c>
      <c r="T398" s="228">
        <f>S398*H398</f>
        <v>0</v>
      </c>
      <c r="U398" s="42"/>
      <c r="V398" s="42"/>
      <c r="W398" s="42"/>
      <c r="X398" s="42"/>
      <c r="Y398" s="42"/>
      <c r="Z398" s="42"/>
      <c r="AA398" s="42"/>
      <c r="AB398" s="42"/>
      <c r="AC398" s="42"/>
      <c r="AD398" s="42"/>
      <c r="AE398" s="42"/>
      <c r="AR398" s="229" t="s">
        <v>248</v>
      </c>
      <c r="AT398" s="229" t="s">
        <v>243</v>
      </c>
      <c r="AU398" s="229" t="s">
        <v>93</v>
      </c>
      <c r="AY398" s="20" t="s">
        <v>241</v>
      </c>
      <c r="BE398" s="230">
        <f>IF(N398="základní",J398,0)</f>
        <v>0</v>
      </c>
      <c r="BF398" s="230">
        <f>IF(N398="snížená",J398,0)</f>
        <v>0</v>
      </c>
      <c r="BG398" s="230">
        <f>IF(N398="zákl. přenesená",J398,0)</f>
        <v>0</v>
      </c>
      <c r="BH398" s="230">
        <f>IF(N398="sníž. přenesená",J398,0)</f>
        <v>0</v>
      </c>
      <c r="BI398" s="230">
        <f>IF(N398="nulová",J398,0)</f>
        <v>0</v>
      </c>
      <c r="BJ398" s="20" t="s">
        <v>23</v>
      </c>
      <c r="BK398" s="230">
        <f>ROUND(I398*H398,2)</f>
        <v>0</v>
      </c>
      <c r="BL398" s="20" t="s">
        <v>248</v>
      </c>
      <c r="BM398" s="229" t="s">
        <v>549</v>
      </c>
    </row>
    <row r="399" s="2" customFormat="1">
      <c r="A399" s="42"/>
      <c r="B399" s="43"/>
      <c r="C399" s="44"/>
      <c r="D399" s="231" t="s">
        <v>250</v>
      </c>
      <c r="E399" s="44"/>
      <c r="F399" s="232" t="s">
        <v>550</v>
      </c>
      <c r="G399" s="44"/>
      <c r="H399" s="44"/>
      <c r="I399" s="233"/>
      <c r="J399" s="44"/>
      <c r="K399" s="44"/>
      <c r="L399" s="48"/>
      <c r="M399" s="234"/>
      <c r="N399" s="235"/>
      <c r="O399" s="88"/>
      <c r="P399" s="88"/>
      <c r="Q399" s="88"/>
      <c r="R399" s="88"/>
      <c r="S399" s="88"/>
      <c r="T399" s="89"/>
      <c r="U399" s="42"/>
      <c r="V399" s="42"/>
      <c r="W399" s="42"/>
      <c r="X399" s="42"/>
      <c r="Y399" s="42"/>
      <c r="Z399" s="42"/>
      <c r="AA399" s="42"/>
      <c r="AB399" s="42"/>
      <c r="AC399" s="42"/>
      <c r="AD399" s="42"/>
      <c r="AE399" s="42"/>
      <c r="AT399" s="20" t="s">
        <v>250</v>
      </c>
      <c r="AU399" s="20" t="s">
        <v>93</v>
      </c>
    </row>
    <row r="400" s="13" customFormat="1">
      <c r="A400" s="13"/>
      <c r="B400" s="236"/>
      <c r="C400" s="237"/>
      <c r="D400" s="238" t="s">
        <v>252</v>
      </c>
      <c r="E400" s="239" t="s">
        <v>39</v>
      </c>
      <c r="F400" s="240" t="s">
        <v>518</v>
      </c>
      <c r="G400" s="237"/>
      <c r="H400" s="239" t="s">
        <v>39</v>
      </c>
      <c r="I400" s="241"/>
      <c r="J400" s="237"/>
      <c r="K400" s="237"/>
      <c r="L400" s="242"/>
      <c r="M400" s="243"/>
      <c r="N400" s="244"/>
      <c r="O400" s="244"/>
      <c r="P400" s="244"/>
      <c r="Q400" s="244"/>
      <c r="R400" s="244"/>
      <c r="S400" s="244"/>
      <c r="T400" s="245"/>
      <c r="U400" s="13"/>
      <c r="V400" s="13"/>
      <c r="W400" s="13"/>
      <c r="X400" s="13"/>
      <c r="Y400" s="13"/>
      <c r="Z400" s="13"/>
      <c r="AA400" s="13"/>
      <c r="AB400" s="13"/>
      <c r="AC400" s="13"/>
      <c r="AD400" s="13"/>
      <c r="AE400" s="13"/>
      <c r="AT400" s="246" t="s">
        <v>252</v>
      </c>
      <c r="AU400" s="246" t="s">
        <v>93</v>
      </c>
      <c r="AV400" s="13" t="s">
        <v>23</v>
      </c>
      <c r="AW400" s="13" t="s">
        <v>46</v>
      </c>
      <c r="AX400" s="13" t="s">
        <v>85</v>
      </c>
      <c r="AY400" s="246" t="s">
        <v>241</v>
      </c>
    </row>
    <row r="401" s="13" customFormat="1">
      <c r="A401" s="13"/>
      <c r="B401" s="236"/>
      <c r="C401" s="237"/>
      <c r="D401" s="238" t="s">
        <v>252</v>
      </c>
      <c r="E401" s="239" t="s">
        <v>39</v>
      </c>
      <c r="F401" s="240" t="s">
        <v>551</v>
      </c>
      <c r="G401" s="237"/>
      <c r="H401" s="239" t="s">
        <v>39</v>
      </c>
      <c r="I401" s="241"/>
      <c r="J401" s="237"/>
      <c r="K401" s="237"/>
      <c r="L401" s="242"/>
      <c r="M401" s="243"/>
      <c r="N401" s="244"/>
      <c r="O401" s="244"/>
      <c r="P401" s="244"/>
      <c r="Q401" s="244"/>
      <c r="R401" s="244"/>
      <c r="S401" s="244"/>
      <c r="T401" s="245"/>
      <c r="U401" s="13"/>
      <c r="V401" s="13"/>
      <c r="W401" s="13"/>
      <c r="X401" s="13"/>
      <c r="Y401" s="13"/>
      <c r="Z401" s="13"/>
      <c r="AA401" s="13"/>
      <c r="AB401" s="13"/>
      <c r="AC401" s="13"/>
      <c r="AD401" s="13"/>
      <c r="AE401" s="13"/>
      <c r="AT401" s="246" t="s">
        <v>252</v>
      </c>
      <c r="AU401" s="246" t="s">
        <v>93</v>
      </c>
      <c r="AV401" s="13" t="s">
        <v>23</v>
      </c>
      <c r="AW401" s="13" t="s">
        <v>46</v>
      </c>
      <c r="AX401" s="13" t="s">
        <v>85</v>
      </c>
      <c r="AY401" s="246" t="s">
        <v>241</v>
      </c>
    </row>
    <row r="402" s="14" customFormat="1">
      <c r="A402" s="14"/>
      <c r="B402" s="247"/>
      <c r="C402" s="248"/>
      <c r="D402" s="238" t="s">
        <v>252</v>
      </c>
      <c r="E402" s="249" t="s">
        <v>39</v>
      </c>
      <c r="F402" s="250" t="s">
        <v>552</v>
      </c>
      <c r="G402" s="248"/>
      <c r="H402" s="251">
        <v>7.75</v>
      </c>
      <c r="I402" s="252"/>
      <c r="J402" s="248"/>
      <c r="K402" s="248"/>
      <c r="L402" s="253"/>
      <c r="M402" s="254"/>
      <c r="N402" s="255"/>
      <c r="O402" s="255"/>
      <c r="P402" s="255"/>
      <c r="Q402" s="255"/>
      <c r="R402" s="255"/>
      <c r="S402" s="255"/>
      <c r="T402" s="256"/>
      <c r="U402" s="14"/>
      <c r="V402" s="14"/>
      <c r="W402" s="14"/>
      <c r="X402" s="14"/>
      <c r="Y402" s="14"/>
      <c r="Z402" s="14"/>
      <c r="AA402" s="14"/>
      <c r="AB402" s="14"/>
      <c r="AC402" s="14"/>
      <c r="AD402" s="14"/>
      <c r="AE402" s="14"/>
      <c r="AT402" s="257" t="s">
        <v>252</v>
      </c>
      <c r="AU402" s="257" t="s">
        <v>93</v>
      </c>
      <c r="AV402" s="14" t="s">
        <v>93</v>
      </c>
      <c r="AW402" s="14" t="s">
        <v>46</v>
      </c>
      <c r="AX402" s="14" t="s">
        <v>85</v>
      </c>
      <c r="AY402" s="257" t="s">
        <v>241</v>
      </c>
    </row>
    <row r="403" s="14" customFormat="1">
      <c r="A403" s="14"/>
      <c r="B403" s="247"/>
      <c r="C403" s="248"/>
      <c r="D403" s="238" t="s">
        <v>252</v>
      </c>
      <c r="E403" s="249" t="s">
        <v>39</v>
      </c>
      <c r="F403" s="250" t="s">
        <v>552</v>
      </c>
      <c r="G403" s="248"/>
      <c r="H403" s="251">
        <v>7.75</v>
      </c>
      <c r="I403" s="252"/>
      <c r="J403" s="248"/>
      <c r="K403" s="248"/>
      <c r="L403" s="253"/>
      <c r="M403" s="254"/>
      <c r="N403" s="255"/>
      <c r="O403" s="255"/>
      <c r="P403" s="255"/>
      <c r="Q403" s="255"/>
      <c r="R403" s="255"/>
      <c r="S403" s="255"/>
      <c r="T403" s="256"/>
      <c r="U403" s="14"/>
      <c r="V403" s="14"/>
      <c r="W403" s="14"/>
      <c r="X403" s="14"/>
      <c r="Y403" s="14"/>
      <c r="Z403" s="14"/>
      <c r="AA403" s="14"/>
      <c r="AB403" s="14"/>
      <c r="AC403" s="14"/>
      <c r="AD403" s="14"/>
      <c r="AE403" s="14"/>
      <c r="AT403" s="257" t="s">
        <v>252</v>
      </c>
      <c r="AU403" s="257" t="s">
        <v>93</v>
      </c>
      <c r="AV403" s="14" t="s">
        <v>93</v>
      </c>
      <c r="AW403" s="14" t="s">
        <v>46</v>
      </c>
      <c r="AX403" s="14" t="s">
        <v>85</v>
      </c>
      <c r="AY403" s="257" t="s">
        <v>241</v>
      </c>
    </row>
    <row r="404" s="15" customFormat="1">
      <c r="A404" s="15"/>
      <c r="B404" s="258"/>
      <c r="C404" s="259"/>
      <c r="D404" s="238" t="s">
        <v>252</v>
      </c>
      <c r="E404" s="260" t="s">
        <v>39</v>
      </c>
      <c r="F404" s="261" t="s">
        <v>274</v>
      </c>
      <c r="G404" s="259"/>
      <c r="H404" s="262">
        <v>15.5</v>
      </c>
      <c r="I404" s="263"/>
      <c r="J404" s="259"/>
      <c r="K404" s="259"/>
      <c r="L404" s="264"/>
      <c r="M404" s="265"/>
      <c r="N404" s="266"/>
      <c r="O404" s="266"/>
      <c r="P404" s="266"/>
      <c r="Q404" s="266"/>
      <c r="R404" s="266"/>
      <c r="S404" s="266"/>
      <c r="T404" s="267"/>
      <c r="U404" s="15"/>
      <c r="V404" s="15"/>
      <c r="W404" s="15"/>
      <c r="X404" s="15"/>
      <c r="Y404" s="15"/>
      <c r="Z404" s="15"/>
      <c r="AA404" s="15"/>
      <c r="AB404" s="15"/>
      <c r="AC404" s="15"/>
      <c r="AD404" s="15"/>
      <c r="AE404" s="15"/>
      <c r="AT404" s="268" t="s">
        <v>252</v>
      </c>
      <c r="AU404" s="268" t="s">
        <v>93</v>
      </c>
      <c r="AV404" s="15" t="s">
        <v>248</v>
      </c>
      <c r="AW404" s="15" t="s">
        <v>46</v>
      </c>
      <c r="AX404" s="15" t="s">
        <v>23</v>
      </c>
      <c r="AY404" s="268" t="s">
        <v>241</v>
      </c>
    </row>
    <row r="405" s="2" customFormat="1" ht="16.5" customHeight="1">
      <c r="A405" s="42"/>
      <c r="B405" s="43"/>
      <c r="C405" s="218" t="s">
        <v>553</v>
      </c>
      <c r="D405" s="218" t="s">
        <v>243</v>
      </c>
      <c r="E405" s="219" t="s">
        <v>554</v>
      </c>
      <c r="F405" s="220" t="s">
        <v>555</v>
      </c>
      <c r="G405" s="221" t="s">
        <v>515</v>
      </c>
      <c r="H405" s="222">
        <v>7.75</v>
      </c>
      <c r="I405" s="223"/>
      <c r="J405" s="224">
        <f>ROUND(I405*H405,2)</f>
        <v>0</v>
      </c>
      <c r="K405" s="220" t="s">
        <v>247</v>
      </c>
      <c r="L405" s="48"/>
      <c r="M405" s="225" t="s">
        <v>39</v>
      </c>
      <c r="N405" s="226" t="s">
        <v>56</v>
      </c>
      <c r="O405" s="88"/>
      <c r="P405" s="227">
        <f>O405*H405</f>
        <v>0</v>
      </c>
      <c r="Q405" s="227">
        <v>0.0033999999999999998</v>
      </c>
      <c r="R405" s="227">
        <f>Q405*H405</f>
        <v>0.026349999999999998</v>
      </c>
      <c r="S405" s="227">
        <v>0</v>
      </c>
      <c r="T405" s="228">
        <f>S405*H405</f>
        <v>0</v>
      </c>
      <c r="U405" s="42"/>
      <c r="V405" s="42"/>
      <c r="W405" s="42"/>
      <c r="X405" s="42"/>
      <c r="Y405" s="42"/>
      <c r="Z405" s="42"/>
      <c r="AA405" s="42"/>
      <c r="AB405" s="42"/>
      <c r="AC405" s="42"/>
      <c r="AD405" s="42"/>
      <c r="AE405" s="42"/>
      <c r="AR405" s="229" t="s">
        <v>248</v>
      </c>
      <c r="AT405" s="229" t="s">
        <v>243</v>
      </c>
      <c r="AU405" s="229" t="s">
        <v>93</v>
      </c>
      <c r="AY405" s="20" t="s">
        <v>241</v>
      </c>
      <c r="BE405" s="230">
        <f>IF(N405="základní",J405,0)</f>
        <v>0</v>
      </c>
      <c r="BF405" s="230">
        <f>IF(N405="snížená",J405,0)</f>
        <v>0</v>
      </c>
      <c r="BG405" s="230">
        <f>IF(N405="zákl. přenesená",J405,0)</f>
        <v>0</v>
      </c>
      <c r="BH405" s="230">
        <f>IF(N405="sníž. přenesená",J405,0)</f>
        <v>0</v>
      </c>
      <c r="BI405" s="230">
        <f>IF(N405="nulová",J405,0)</f>
        <v>0</v>
      </c>
      <c r="BJ405" s="20" t="s">
        <v>23</v>
      </c>
      <c r="BK405" s="230">
        <f>ROUND(I405*H405,2)</f>
        <v>0</v>
      </c>
      <c r="BL405" s="20" t="s">
        <v>248</v>
      </c>
      <c r="BM405" s="229" t="s">
        <v>556</v>
      </c>
    </row>
    <row r="406" s="2" customFormat="1">
      <c r="A406" s="42"/>
      <c r="B406" s="43"/>
      <c r="C406" s="44"/>
      <c r="D406" s="231" t="s">
        <v>250</v>
      </c>
      <c r="E406" s="44"/>
      <c r="F406" s="232" t="s">
        <v>557</v>
      </c>
      <c r="G406" s="44"/>
      <c r="H406" s="44"/>
      <c r="I406" s="233"/>
      <c r="J406" s="44"/>
      <c r="K406" s="44"/>
      <c r="L406" s="48"/>
      <c r="M406" s="234"/>
      <c r="N406" s="235"/>
      <c r="O406" s="88"/>
      <c r="P406" s="88"/>
      <c r="Q406" s="88"/>
      <c r="R406" s="88"/>
      <c r="S406" s="88"/>
      <c r="T406" s="89"/>
      <c r="U406" s="42"/>
      <c r="V406" s="42"/>
      <c r="W406" s="42"/>
      <c r="X406" s="42"/>
      <c r="Y406" s="42"/>
      <c r="Z406" s="42"/>
      <c r="AA406" s="42"/>
      <c r="AB406" s="42"/>
      <c r="AC406" s="42"/>
      <c r="AD406" s="42"/>
      <c r="AE406" s="42"/>
      <c r="AT406" s="20" t="s">
        <v>250</v>
      </c>
      <c r="AU406" s="20" t="s">
        <v>93</v>
      </c>
    </row>
    <row r="407" s="13" customFormat="1">
      <c r="A407" s="13"/>
      <c r="B407" s="236"/>
      <c r="C407" s="237"/>
      <c r="D407" s="238" t="s">
        <v>252</v>
      </c>
      <c r="E407" s="239" t="s">
        <v>39</v>
      </c>
      <c r="F407" s="240" t="s">
        <v>518</v>
      </c>
      <c r="G407" s="237"/>
      <c r="H407" s="239" t="s">
        <v>39</v>
      </c>
      <c r="I407" s="241"/>
      <c r="J407" s="237"/>
      <c r="K407" s="237"/>
      <c r="L407" s="242"/>
      <c r="M407" s="243"/>
      <c r="N407" s="244"/>
      <c r="O407" s="244"/>
      <c r="P407" s="244"/>
      <c r="Q407" s="244"/>
      <c r="R407" s="244"/>
      <c r="S407" s="244"/>
      <c r="T407" s="245"/>
      <c r="U407" s="13"/>
      <c r="V407" s="13"/>
      <c r="W407" s="13"/>
      <c r="X407" s="13"/>
      <c r="Y407" s="13"/>
      <c r="Z407" s="13"/>
      <c r="AA407" s="13"/>
      <c r="AB407" s="13"/>
      <c r="AC407" s="13"/>
      <c r="AD407" s="13"/>
      <c r="AE407" s="13"/>
      <c r="AT407" s="246" t="s">
        <v>252</v>
      </c>
      <c r="AU407" s="246" t="s">
        <v>93</v>
      </c>
      <c r="AV407" s="13" t="s">
        <v>23</v>
      </c>
      <c r="AW407" s="13" t="s">
        <v>46</v>
      </c>
      <c r="AX407" s="13" t="s">
        <v>85</v>
      </c>
      <c r="AY407" s="246" t="s">
        <v>241</v>
      </c>
    </row>
    <row r="408" s="13" customFormat="1">
      <c r="A408" s="13"/>
      <c r="B408" s="236"/>
      <c r="C408" s="237"/>
      <c r="D408" s="238" t="s">
        <v>252</v>
      </c>
      <c r="E408" s="239" t="s">
        <v>39</v>
      </c>
      <c r="F408" s="240" t="s">
        <v>543</v>
      </c>
      <c r="G408" s="237"/>
      <c r="H408" s="239" t="s">
        <v>39</v>
      </c>
      <c r="I408" s="241"/>
      <c r="J408" s="237"/>
      <c r="K408" s="237"/>
      <c r="L408" s="242"/>
      <c r="M408" s="243"/>
      <c r="N408" s="244"/>
      <c r="O408" s="244"/>
      <c r="P408" s="244"/>
      <c r="Q408" s="244"/>
      <c r="R408" s="244"/>
      <c r="S408" s="244"/>
      <c r="T408" s="245"/>
      <c r="U408" s="13"/>
      <c r="V408" s="13"/>
      <c r="W408" s="13"/>
      <c r="X408" s="13"/>
      <c r="Y408" s="13"/>
      <c r="Z408" s="13"/>
      <c r="AA408" s="13"/>
      <c r="AB408" s="13"/>
      <c r="AC408" s="13"/>
      <c r="AD408" s="13"/>
      <c r="AE408" s="13"/>
      <c r="AT408" s="246" t="s">
        <v>252</v>
      </c>
      <c r="AU408" s="246" t="s">
        <v>93</v>
      </c>
      <c r="AV408" s="13" t="s">
        <v>23</v>
      </c>
      <c r="AW408" s="13" t="s">
        <v>46</v>
      </c>
      <c r="AX408" s="13" t="s">
        <v>85</v>
      </c>
      <c r="AY408" s="246" t="s">
        <v>241</v>
      </c>
    </row>
    <row r="409" s="14" customFormat="1">
      <c r="A409" s="14"/>
      <c r="B409" s="247"/>
      <c r="C409" s="248"/>
      <c r="D409" s="238" t="s">
        <v>252</v>
      </c>
      <c r="E409" s="249" t="s">
        <v>39</v>
      </c>
      <c r="F409" s="250" t="s">
        <v>552</v>
      </c>
      <c r="G409" s="248"/>
      <c r="H409" s="251">
        <v>7.75</v>
      </c>
      <c r="I409" s="252"/>
      <c r="J409" s="248"/>
      <c r="K409" s="248"/>
      <c r="L409" s="253"/>
      <c r="M409" s="254"/>
      <c r="N409" s="255"/>
      <c r="O409" s="255"/>
      <c r="P409" s="255"/>
      <c r="Q409" s="255"/>
      <c r="R409" s="255"/>
      <c r="S409" s="255"/>
      <c r="T409" s="256"/>
      <c r="U409" s="14"/>
      <c r="V409" s="14"/>
      <c r="W409" s="14"/>
      <c r="X409" s="14"/>
      <c r="Y409" s="14"/>
      <c r="Z409" s="14"/>
      <c r="AA409" s="14"/>
      <c r="AB409" s="14"/>
      <c r="AC409" s="14"/>
      <c r="AD409" s="14"/>
      <c r="AE409" s="14"/>
      <c r="AT409" s="257" t="s">
        <v>252</v>
      </c>
      <c r="AU409" s="257" t="s">
        <v>93</v>
      </c>
      <c r="AV409" s="14" t="s">
        <v>93</v>
      </c>
      <c r="AW409" s="14" t="s">
        <v>46</v>
      </c>
      <c r="AX409" s="14" t="s">
        <v>23</v>
      </c>
      <c r="AY409" s="257" t="s">
        <v>241</v>
      </c>
    </row>
    <row r="410" s="2" customFormat="1" ht="37.8" customHeight="1">
      <c r="A410" s="42"/>
      <c r="B410" s="43"/>
      <c r="C410" s="218" t="s">
        <v>558</v>
      </c>
      <c r="D410" s="218" t="s">
        <v>243</v>
      </c>
      <c r="E410" s="219" t="s">
        <v>559</v>
      </c>
      <c r="F410" s="220" t="s">
        <v>560</v>
      </c>
      <c r="G410" s="221" t="s">
        <v>561</v>
      </c>
      <c r="H410" s="222">
        <v>22</v>
      </c>
      <c r="I410" s="223"/>
      <c r="J410" s="224">
        <f>ROUND(I410*H410,2)</f>
        <v>0</v>
      </c>
      <c r="K410" s="220" t="s">
        <v>247</v>
      </c>
      <c r="L410" s="48"/>
      <c r="M410" s="225" t="s">
        <v>39</v>
      </c>
      <c r="N410" s="226" t="s">
        <v>56</v>
      </c>
      <c r="O410" s="88"/>
      <c r="P410" s="227">
        <f>O410*H410</f>
        <v>0</v>
      </c>
      <c r="Q410" s="227">
        <v>0</v>
      </c>
      <c r="R410" s="227">
        <f>Q410*H410</f>
        <v>0</v>
      </c>
      <c r="S410" s="227">
        <v>0</v>
      </c>
      <c r="T410" s="228">
        <f>S410*H410</f>
        <v>0</v>
      </c>
      <c r="U410" s="42"/>
      <c r="V410" s="42"/>
      <c r="W410" s="42"/>
      <c r="X410" s="42"/>
      <c r="Y410" s="42"/>
      <c r="Z410" s="42"/>
      <c r="AA410" s="42"/>
      <c r="AB410" s="42"/>
      <c r="AC410" s="42"/>
      <c r="AD410" s="42"/>
      <c r="AE410" s="42"/>
      <c r="AR410" s="229" t="s">
        <v>248</v>
      </c>
      <c r="AT410" s="229" t="s">
        <v>243</v>
      </c>
      <c r="AU410" s="229" t="s">
        <v>93</v>
      </c>
      <c r="AY410" s="20" t="s">
        <v>241</v>
      </c>
      <c r="BE410" s="230">
        <f>IF(N410="základní",J410,0)</f>
        <v>0</v>
      </c>
      <c r="BF410" s="230">
        <f>IF(N410="snížená",J410,0)</f>
        <v>0</v>
      </c>
      <c r="BG410" s="230">
        <f>IF(N410="zákl. přenesená",J410,0)</f>
        <v>0</v>
      </c>
      <c r="BH410" s="230">
        <f>IF(N410="sníž. přenesená",J410,0)</f>
        <v>0</v>
      </c>
      <c r="BI410" s="230">
        <f>IF(N410="nulová",J410,0)</f>
        <v>0</v>
      </c>
      <c r="BJ410" s="20" t="s">
        <v>23</v>
      </c>
      <c r="BK410" s="230">
        <f>ROUND(I410*H410,2)</f>
        <v>0</v>
      </c>
      <c r="BL410" s="20" t="s">
        <v>248</v>
      </c>
      <c r="BM410" s="229" t="s">
        <v>562</v>
      </c>
    </row>
    <row r="411" s="2" customFormat="1">
      <c r="A411" s="42"/>
      <c r="B411" s="43"/>
      <c r="C411" s="44"/>
      <c r="D411" s="231" t="s">
        <v>250</v>
      </c>
      <c r="E411" s="44"/>
      <c r="F411" s="232" t="s">
        <v>563</v>
      </c>
      <c r="G411" s="44"/>
      <c r="H411" s="44"/>
      <c r="I411" s="233"/>
      <c r="J411" s="44"/>
      <c r="K411" s="44"/>
      <c r="L411" s="48"/>
      <c r="M411" s="234"/>
      <c r="N411" s="235"/>
      <c r="O411" s="88"/>
      <c r="P411" s="88"/>
      <c r="Q411" s="88"/>
      <c r="R411" s="88"/>
      <c r="S411" s="88"/>
      <c r="T411" s="89"/>
      <c r="U411" s="42"/>
      <c r="V411" s="42"/>
      <c r="W411" s="42"/>
      <c r="X411" s="42"/>
      <c r="Y411" s="42"/>
      <c r="Z411" s="42"/>
      <c r="AA411" s="42"/>
      <c r="AB411" s="42"/>
      <c r="AC411" s="42"/>
      <c r="AD411" s="42"/>
      <c r="AE411" s="42"/>
      <c r="AT411" s="20" t="s">
        <v>250</v>
      </c>
      <c r="AU411" s="20" t="s">
        <v>93</v>
      </c>
    </row>
    <row r="412" s="13" customFormat="1">
      <c r="A412" s="13"/>
      <c r="B412" s="236"/>
      <c r="C412" s="237"/>
      <c r="D412" s="238" t="s">
        <v>252</v>
      </c>
      <c r="E412" s="239" t="s">
        <v>39</v>
      </c>
      <c r="F412" s="240" t="s">
        <v>564</v>
      </c>
      <c r="G412" s="237"/>
      <c r="H412" s="239" t="s">
        <v>39</v>
      </c>
      <c r="I412" s="241"/>
      <c r="J412" s="237"/>
      <c r="K412" s="237"/>
      <c r="L412" s="242"/>
      <c r="M412" s="243"/>
      <c r="N412" s="244"/>
      <c r="O412" s="244"/>
      <c r="P412" s="244"/>
      <c r="Q412" s="244"/>
      <c r="R412" s="244"/>
      <c r="S412" s="244"/>
      <c r="T412" s="245"/>
      <c r="U412" s="13"/>
      <c r="V412" s="13"/>
      <c r="W412" s="13"/>
      <c r="X412" s="13"/>
      <c r="Y412" s="13"/>
      <c r="Z412" s="13"/>
      <c r="AA412" s="13"/>
      <c r="AB412" s="13"/>
      <c r="AC412" s="13"/>
      <c r="AD412" s="13"/>
      <c r="AE412" s="13"/>
      <c r="AT412" s="246" t="s">
        <v>252</v>
      </c>
      <c r="AU412" s="246" t="s">
        <v>93</v>
      </c>
      <c r="AV412" s="13" t="s">
        <v>23</v>
      </c>
      <c r="AW412" s="13" t="s">
        <v>46</v>
      </c>
      <c r="AX412" s="13" t="s">
        <v>85</v>
      </c>
      <c r="AY412" s="246" t="s">
        <v>241</v>
      </c>
    </row>
    <row r="413" s="13" customFormat="1">
      <c r="A413" s="13"/>
      <c r="B413" s="236"/>
      <c r="C413" s="237"/>
      <c r="D413" s="238" t="s">
        <v>252</v>
      </c>
      <c r="E413" s="239" t="s">
        <v>39</v>
      </c>
      <c r="F413" s="240" t="s">
        <v>565</v>
      </c>
      <c r="G413" s="237"/>
      <c r="H413" s="239" t="s">
        <v>39</v>
      </c>
      <c r="I413" s="241"/>
      <c r="J413" s="237"/>
      <c r="K413" s="237"/>
      <c r="L413" s="242"/>
      <c r="M413" s="243"/>
      <c r="N413" s="244"/>
      <c r="O413" s="244"/>
      <c r="P413" s="244"/>
      <c r="Q413" s="244"/>
      <c r="R413" s="244"/>
      <c r="S413" s="244"/>
      <c r="T413" s="245"/>
      <c r="U413" s="13"/>
      <c r="V413" s="13"/>
      <c r="W413" s="13"/>
      <c r="X413" s="13"/>
      <c r="Y413" s="13"/>
      <c r="Z413" s="13"/>
      <c r="AA413" s="13"/>
      <c r="AB413" s="13"/>
      <c r="AC413" s="13"/>
      <c r="AD413" s="13"/>
      <c r="AE413" s="13"/>
      <c r="AT413" s="246" t="s">
        <v>252</v>
      </c>
      <c r="AU413" s="246" t="s">
        <v>93</v>
      </c>
      <c r="AV413" s="13" t="s">
        <v>23</v>
      </c>
      <c r="AW413" s="13" t="s">
        <v>46</v>
      </c>
      <c r="AX413" s="13" t="s">
        <v>85</v>
      </c>
      <c r="AY413" s="246" t="s">
        <v>241</v>
      </c>
    </row>
    <row r="414" s="14" customFormat="1">
      <c r="A414" s="14"/>
      <c r="B414" s="247"/>
      <c r="C414" s="248"/>
      <c r="D414" s="238" t="s">
        <v>252</v>
      </c>
      <c r="E414" s="249" t="s">
        <v>39</v>
      </c>
      <c r="F414" s="250" t="s">
        <v>8</v>
      </c>
      <c r="G414" s="248"/>
      <c r="H414" s="251">
        <v>12</v>
      </c>
      <c r="I414" s="252"/>
      <c r="J414" s="248"/>
      <c r="K414" s="248"/>
      <c r="L414" s="253"/>
      <c r="M414" s="254"/>
      <c r="N414" s="255"/>
      <c r="O414" s="255"/>
      <c r="P414" s="255"/>
      <c r="Q414" s="255"/>
      <c r="R414" s="255"/>
      <c r="S414" s="255"/>
      <c r="T414" s="256"/>
      <c r="U414" s="14"/>
      <c r="V414" s="14"/>
      <c r="W414" s="14"/>
      <c r="X414" s="14"/>
      <c r="Y414" s="14"/>
      <c r="Z414" s="14"/>
      <c r="AA414" s="14"/>
      <c r="AB414" s="14"/>
      <c r="AC414" s="14"/>
      <c r="AD414" s="14"/>
      <c r="AE414" s="14"/>
      <c r="AT414" s="257" t="s">
        <v>252</v>
      </c>
      <c r="AU414" s="257" t="s">
        <v>93</v>
      </c>
      <c r="AV414" s="14" t="s">
        <v>93</v>
      </c>
      <c r="AW414" s="14" t="s">
        <v>46</v>
      </c>
      <c r="AX414" s="14" t="s">
        <v>85</v>
      </c>
      <c r="AY414" s="257" t="s">
        <v>241</v>
      </c>
    </row>
    <row r="415" s="13" customFormat="1">
      <c r="A415" s="13"/>
      <c r="B415" s="236"/>
      <c r="C415" s="237"/>
      <c r="D415" s="238" t="s">
        <v>252</v>
      </c>
      <c r="E415" s="239" t="s">
        <v>39</v>
      </c>
      <c r="F415" s="240" t="s">
        <v>566</v>
      </c>
      <c r="G415" s="237"/>
      <c r="H415" s="239" t="s">
        <v>39</v>
      </c>
      <c r="I415" s="241"/>
      <c r="J415" s="237"/>
      <c r="K415" s="237"/>
      <c r="L415" s="242"/>
      <c r="M415" s="243"/>
      <c r="N415" s="244"/>
      <c r="O415" s="244"/>
      <c r="P415" s="244"/>
      <c r="Q415" s="244"/>
      <c r="R415" s="244"/>
      <c r="S415" s="244"/>
      <c r="T415" s="245"/>
      <c r="U415" s="13"/>
      <c r="V415" s="13"/>
      <c r="W415" s="13"/>
      <c r="X415" s="13"/>
      <c r="Y415" s="13"/>
      <c r="Z415" s="13"/>
      <c r="AA415" s="13"/>
      <c r="AB415" s="13"/>
      <c r="AC415" s="13"/>
      <c r="AD415" s="13"/>
      <c r="AE415" s="13"/>
      <c r="AT415" s="246" t="s">
        <v>252</v>
      </c>
      <c r="AU415" s="246" t="s">
        <v>93</v>
      </c>
      <c r="AV415" s="13" t="s">
        <v>23</v>
      </c>
      <c r="AW415" s="13" t="s">
        <v>46</v>
      </c>
      <c r="AX415" s="13" t="s">
        <v>85</v>
      </c>
      <c r="AY415" s="246" t="s">
        <v>241</v>
      </c>
    </row>
    <row r="416" s="14" customFormat="1">
      <c r="A416" s="14"/>
      <c r="B416" s="247"/>
      <c r="C416" s="248"/>
      <c r="D416" s="238" t="s">
        <v>252</v>
      </c>
      <c r="E416" s="249" t="s">
        <v>39</v>
      </c>
      <c r="F416" s="250" t="s">
        <v>299</v>
      </c>
      <c r="G416" s="248"/>
      <c r="H416" s="251">
        <v>6</v>
      </c>
      <c r="I416" s="252"/>
      <c r="J416" s="248"/>
      <c r="K416" s="248"/>
      <c r="L416" s="253"/>
      <c r="M416" s="254"/>
      <c r="N416" s="255"/>
      <c r="O416" s="255"/>
      <c r="P416" s="255"/>
      <c r="Q416" s="255"/>
      <c r="R416" s="255"/>
      <c r="S416" s="255"/>
      <c r="T416" s="256"/>
      <c r="U416" s="14"/>
      <c r="V416" s="14"/>
      <c r="W416" s="14"/>
      <c r="X416" s="14"/>
      <c r="Y416" s="14"/>
      <c r="Z416" s="14"/>
      <c r="AA416" s="14"/>
      <c r="AB416" s="14"/>
      <c r="AC416" s="14"/>
      <c r="AD416" s="14"/>
      <c r="AE416" s="14"/>
      <c r="AT416" s="257" t="s">
        <v>252</v>
      </c>
      <c r="AU416" s="257" t="s">
        <v>93</v>
      </c>
      <c r="AV416" s="14" t="s">
        <v>93</v>
      </c>
      <c r="AW416" s="14" t="s">
        <v>46</v>
      </c>
      <c r="AX416" s="14" t="s">
        <v>85</v>
      </c>
      <c r="AY416" s="257" t="s">
        <v>241</v>
      </c>
    </row>
    <row r="417" s="13" customFormat="1">
      <c r="A417" s="13"/>
      <c r="B417" s="236"/>
      <c r="C417" s="237"/>
      <c r="D417" s="238" t="s">
        <v>252</v>
      </c>
      <c r="E417" s="239" t="s">
        <v>39</v>
      </c>
      <c r="F417" s="240" t="s">
        <v>567</v>
      </c>
      <c r="G417" s="237"/>
      <c r="H417" s="239" t="s">
        <v>39</v>
      </c>
      <c r="I417" s="241"/>
      <c r="J417" s="237"/>
      <c r="K417" s="237"/>
      <c r="L417" s="242"/>
      <c r="M417" s="243"/>
      <c r="N417" s="244"/>
      <c r="O417" s="244"/>
      <c r="P417" s="244"/>
      <c r="Q417" s="244"/>
      <c r="R417" s="244"/>
      <c r="S417" s="244"/>
      <c r="T417" s="245"/>
      <c r="U417" s="13"/>
      <c r="V417" s="13"/>
      <c r="W417" s="13"/>
      <c r="X417" s="13"/>
      <c r="Y417" s="13"/>
      <c r="Z417" s="13"/>
      <c r="AA417" s="13"/>
      <c r="AB417" s="13"/>
      <c r="AC417" s="13"/>
      <c r="AD417" s="13"/>
      <c r="AE417" s="13"/>
      <c r="AT417" s="246" t="s">
        <v>252</v>
      </c>
      <c r="AU417" s="246" t="s">
        <v>93</v>
      </c>
      <c r="AV417" s="13" t="s">
        <v>23</v>
      </c>
      <c r="AW417" s="13" t="s">
        <v>46</v>
      </c>
      <c r="AX417" s="13" t="s">
        <v>85</v>
      </c>
      <c r="AY417" s="246" t="s">
        <v>241</v>
      </c>
    </row>
    <row r="418" s="14" customFormat="1">
      <c r="A418" s="14"/>
      <c r="B418" s="247"/>
      <c r="C418" s="248"/>
      <c r="D418" s="238" t="s">
        <v>252</v>
      </c>
      <c r="E418" s="249" t="s">
        <v>39</v>
      </c>
      <c r="F418" s="250" t="s">
        <v>113</v>
      </c>
      <c r="G418" s="248"/>
      <c r="H418" s="251">
        <v>3</v>
      </c>
      <c r="I418" s="252"/>
      <c r="J418" s="248"/>
      <c r="K418" s="248"/>
      <c r="L418" s="253"/>
      <c r="M418" s="254"/>
      <c r="N418" s="255"/>
      <c r="O418" s="255"/>
      <c r="P418" s="255"/>
      <c r="Q418" s="255"/>
      <c r="R418" s="255"/>
      <c r="S418" s="255"/>
      <c r="T418" s="256"/>
      <c r="U418" s="14"/>
      <c r="V418" s="14"/>
      <c r="W418" s="14"/>
      <c r="X418" s="14"/>
      <c r="Y418" s="14"/>
      <c r="Z418" s="14"/>
      <c r="AA418" s="14"/>
      <c r="AB418" s="14"/>
      <c r="AC418" s="14"/>
      <c r="AD418" s="14"/>
      <c r="AE418" s="14"/>
      <c r="AT418" s="257" t="s">
        <v>252</v>
      </c>
      <c r="AU418" s="257" t="s">
        <v>93</v>
      </c>
      <c r="AV418" s="14" t="s">
        <v>93</v>
      </c>
      <c r="AW418" s="14" t="s">
        <v>46</v>
      </c>
      <c r="AX418" s="14" t="s">
        <v>85</v>
      </c>
      <c r="AY418" s="257" t="s">
        <v>241</v>
      </c>
    </row>
    <row r="419" s="16" customFormat="1">
      <c r="A419" s="16"/>
      <c r="B419" s="269"/>
      <c r="C419" s="270"/>
      <c r="D419" s="238" t="s">
        <v>252</v>
      </c>
      <c r="E419" s="271" t="s">
        <v>39</v>
      </c>
      <c r="F419" s="272" t="s">
        <v>295</v>
      </c>
      <c r="G419" s="270"/>
      <c r="H419" s="273">
        <v>21</v>
      </c>
      <c r="I419" s="274"/>
      <c r="J419" s="270"/>
      <c r="K419" s="270"/>
      <c r="L419" s="275"/>
      <c r="M419" s="276"/>
      <c r="N419" s="277"/>
      <c r="O419" s="277"/>
      <c r="P419" s="277"/>
      <c r="Q419" s="277"/>
      <c r="R419" s="277"/>
      <c r="S419" s="277"/>
      <c r="T419" s="278"/>
      <c r="U419" s="16"/>
      <c r="V419" s="16"/>
      <c r="W419" s="16"/>
      <c r="X419" s="16"/>
      <c r="Y419" s="16"/>
      <c r="Z419" s="16"/>
      <c r="AA419" s="16"/>
      <c r="AB419" s="16"/>
      <c r="AC419" s="16"/>
      <c r="AD419" s="16"/>
      <c r="AE419" s="16"/>
      <c r="AT419" s="279" t="s">
        <v>252</v>
      </c>
      <c r="AU419" s="279" t="s">
        <v>93</v>
      </c>
      <c r="AV419" s="16" t="s">
        <v>113</v>
      </c>
      <c r="AW419" s="16" t="s">
        <v>46</v>
      </c>
      <c r="AX419" s="16" t="s">
        <v>85</v>
      </c>
      <c r="AY419" s="279" t="s">
        <v>241</v>
      </c>
    </row>
    <row r="420" s="13" customFormat="1">
      <c r="A420" s="13"/>
      <c r="B420" s="236"/>
      <c r="C420" s="237"/>
      <c r="D420" s="238" t="s">
        <v>252</v>
      </c>
      <c r="E420" s="239" t="s">
        <v>39</v>
      </c>
      <c r="F420" s="240" t="s">
        <v>568</v>
      </c>
      <c r="G420" s="237"/>
      <c r="H420" s="239" t="s">
        <v>39</v>
      </c>
      <c r="I420" s="241"/>
      <c r="J420" s="237"/>
      <c r="K420" s="237"/>
      <c r="L420" s="242"/>
      <c r="M420" s="243"/>
      <c r="N420" s="244"/>
      <c r="O420" s="244"/>
      <c r="P420" s="244"/>
      <c r="Q420" s="244"/>
      <c r="R420" s="244"/>
      <c r="S420" s="244"/>
      <c r="T420" s="245"/>
      <c r="U420" s="13"/>
      <c r="V420" s="13"/>
      <c r="W420" s="13"/>
      <c r="X420" s="13"/>
      <c r="Y420" s="13"/>
      <c r="Z420" s="13"/>
      <c r="AA420" s="13"/>
      <c r="AB420" s="13"/>
      <c r="AC420" s="13"/>
      <c r="AD420" s="13"/>
      <c r="AE420" s="13"/>
      <c r="AT420" s="246" t="s">
        <v>252</v>
      </c>
      <c r="AU420" s="246" t="s">
        <v>93</v>
      </c>
      <c r="AV420" s="13" t="s">
        <v>23</v>
      </c>
      <c r="AW420" s="13" t="s">
        <v>46</v>
      </c>
      <c r="AX420" s="13" t="s">
        <v>85</v>
      </c>
      <c r="AY420" s="246" t="s">
        <v>241</v>
      </c>
    </row>
    <row r="421" s="13" customFormat="1">
      <c r="A421" s="13"/>
      <c r="B421" s="236"/>
      <c r="C421" s="237"/>
      <c r="D421" s="238" t="s">
        <v>252</v>
      </c>
      <c r="E421" s="239" t="s">
        <v>39</v>
      </c>
      <c r="F421" s="240" t="s">
        <v>565</v>
      </c>
      <c r="G421" s="237"/>
      <c r="H421" s="239" t="s">
        <v>39</v>
      </c>
      <c r="I421" s="241"/>
      <c r="J421" s="237"/>
      <c r="K421" s="237"/>
      <c r="L421" s="242"/>
      <c r="M421" s="243"/>
      <c r="N421" s="244"/>
      <c r="O421" s="244"/>
      <c r="P421" s="244"/>
      <c r="Q421" s="244"/>
      <c r="R421" s="244"/>
      <c r="S421" s="244"/>
      <c r="T421" s="245"/>
      <c r="U421" s="13"/>
      <c r="V421" s="13"/>
      <c r="W421" s="13"/>
      <c r="X421" s="13"/>
      <c r="Y421" s="13"/>
      <c r="Z421" s="13"/>
      <c r="AA421" s="13"/>
      <c r="AB421" s="13"/>
      <c r="AC421" s="13"/>
      <c r="AD421" s="13"/>
      <c r="AE421" s="13"/>
      <c r="AT421" s="246" t="s">
        <v>252</v>
      </c>
      <c r="AU421" s="246" t="s">
        <v>93</v>
      </c>
      <c r="AV421" s="13" t="s">
        <v>23</v>
      </c>
      <c r="AW421" s="13" t="s">
        <v>46</v>
      </c>
      <c r="AX421" s="13" t="s">
        <v>85</v>
      </c>
      <c r="AY421" s="246" t="s">
        <v>241</v>
      </c>
    </row>
    <row r="422" s="14" customFormat="1">
      <c r="A422" s="14"/>
      <c r="B422" s="247"/>
      <c r="C422" s="248"/>
      <c r="D422" s="238" t="s">
        <v>252</v>
      </c>
      <c r="E422" s="249" t="s">
        <v>39</v>
      </c>
      <c r="F422" s="250" t="s">
        <v>23</v>
      </c>
      <c r="G422" s="248"/>
      <c r="H422" s="251">
        <v>1</v>
      </c>
      <c r="I422" s="252"/>
      <c r="J422" s="248"/>
      <c r="K422" s="248"/>
      <c r="L422" s="253"/>
      <c r="M422" s="254"/>
      <c r="N422" s="255"/>
      <c r="O422" s="255"/>
      <c r="P422" s="255"/>
      <c r="Q422" s="255"/>
      <c r="R422" s="255"/>
      <c r="S422" s="255"/>
      <c r="T422" s="256"/>
      <c r="U422" s="14"/>
      <c r="V422" s="14"/>
      <c r="W422" s="14"/>
      <c r="X422" s="14"/>
      <c r="Y422" s="14"/>
      <c r="Z422" s="14"/>
      <c r="AA422" s="14"/>
      <c r="AB422" s="14"/>
      <c r="AC422" s="14"/>
      <c r="AD422" s="14"/>
      <c r="AE422" s="14"/>
      <c r="AT422" s="257" t="s">
        <v>252</v>
      </c>
      <c r="AU422" s="257" t="s">
        <v>93</v>
      </c>
      <c r="AV422" s="14" t="s">
        <v>93</v>
      </c>
      <c r="AW422" s="14" t="s">
        <v>46</v>
      </c>
      <c r="AX422" s="14" t="s">
        <v>85</v>
      </c>
      <c r="AY422" s="257" t="s">
        <v>241</v>
      </c>
    </row>
    <row r="423" s="15" customFormat="1">
      <c r="A423" s="15"/>
      <c r="B423" s="258"/>
      <c r="C423" s="259"/>
      <c r="D423" s="238" t="s">
        <v>252</v>
      </c>
      <c r="E423" s="260" t="s">
        <v>39</v>
      </c>
      <c r="F423" s="261" t="s">
        <v>274</v>
      </c>
      <c r="G423" s="259"/>
      <c r="H423" s="262">
        <v>22</v>
      </c>
      <c r="I423" s="263"/>
      <c r="J423" s="259"/>
      <c r="K423" s="259"/>
      <c r="L423" s="264"/>
      <c r="M423" s="265"/>
      <c r="N423" s="266"/>
      <c r="O423" s="266"/>
      <c r="P423" s="266"/>
      <c r="Q423" s="266"/>
      <c r="R423" s="266"/>
      <c r="S423" s="266"/>
      <c r="T423" s="267"/>
      <c r="U423" s="15"/>
      <c r="V423" s="15"/>
      <c r="W423" s="15"/>
      <c r="X423" s="15"/>
      <c r="Y423" s="15"/>
      <c r="Z423" s="15"/>
      <c r="AA423" s="15"/>
      <c r="AB423" s="15"/>
      <c r="AC423" s="15"/>
      <c r="AD423" s="15"/>
      <c r="AE423" s="15"/>
      <c r="AT423" s="268" t="s">
        <v>252</v>
      </c>
      <c r="AU423" s="268" t="s">
        <v>93</v>
      </c>
      <c r="AV423" s="15" t="s">
        <v>248</v>
      </c>
      <c r="AW423" s="15" t="s">
        <v>46</v>
      </c>
      <c r="AX423" s="15" t="s">
        <v>23</v>
      </c>
      <c r="AY423" s="268" t="s">
        <v>241</v>
      </c>
    </row>
    <row r="424" s="2" customFormat="1" ht="16.5" customHeight="1">
      <c r="A424" s="42"/>
      <c r="B424" s="43"/>
      <c r="C424" s="280" t="s">
        <v>569</v>
      </c>
      <c r="D424" s="280" t="s">
        <v>463</v>
      </c>
      <c r="E424" s="281" t="s">
        <v>570</v>
      </c>
      <c r="F424" s="282" t="s">
        <v>571</v>
      </c>
      <c r="G424" s="283" t="s">
        <v>515</v>
      </c>
      <c r="H424" s="284">
        <v>13</v>
      </c>
      <c r="I424" s="285"/>
      <c r="J424" s="286">
        <f>ROUND(I424*H424,2)</f>
        <v>0</v>
      </c>
      <c r="K424" s="282" t="s">
        <v>247</v>
      </c>
      <c r="L424" s="287"/>
      <c r="M424" s="288" t="s">
        <v>39</v>
      </c>
      <c r="N424" s="289" t="s">
        <v>56</v>
      </c>
      <c r="O424" s="88"/>
      <c r="P424" s="227">
        <f>O424*H424</f>
        <v>0</v>
      </c>
      <c r="Q424" s="227">
        <v>0.0025899999999999999</v>
      </c>
      <c r="R424" s="227">
        <f>Q424*H424</f>
        <v>0.033669999999999999</v>
      </c>
      <c r="S424" s="227">
        <v>0</v>
      </c>
      <c r="T424" s="228">
        <f>S424*H424</f>
        <v>0</v>
      </c>
      <c r="U424" s="42"/>
      <c r="V424" s="42"/>
      <c r="W424" s="42"/>
      <c r="X424" s="42"/>
      <c r="Y424" s="42"/>
      <c r="Z424" s="42"/>
      <c r="AA424" s="42"/>
      <c r="AB424" s="42"/>
      <c r="AC424" s="42"/>
      <c r="AD424" s="42"/>
      <c r="AE424" s="42"/>
      <c r="AR424" s="229" t="s">
        <v>321</v>
      </c>
      <c r="AT424" s="229" t="s">
        <v>463</v>
      </c>
      <c r="AU424" s="229" t="s">
        <v>93</v>
      </c>
      <c r="AY424" s="20" t="s">
        <v>241</v>
      </c>
      <c r="BE424" s="230">
        <f>IF(N424="základní",J424,0)</f>
        <v>0</v>
      </c>
      <c r="BF424" s="230">
        <f>IF(N424="snížená",J424,0)</f>
        <v>0</v>
      </c>
      <c r="BG424" s="230">
        <f>IF(N424="zákl. přenesená",J424,0)</f>
        <v>0</v>
      </c>
      <c r="BH424" s="230">
        <f>IF(N424="sníž. přenesená",J424,0)</f>
        <v>0</v>
      </c>
      <c r="BI424" s="230">
        <f>IF(N424="nulová",J424,0)</f>
        <v>0</v>
      </c>
      <c r="BJ424" s="20" t="s">
        <v>23</v>
      </c>
      <c r="BK424" s="230">
        <f>ROUND(I424*H424,2)</f>
        <v>0</v>
      </c>
      <c r="BL424" s="20" t="s">
        <v>248</v>
      </c>
      <c r="BM424" s="229" t="s">
        <v>572</v>
      </c>
    </row>
    <row r="425" s="14" customFormat="1">
      <c r="A425" s="14"/>
      <c r="B425" s="247"/>
      <c r="C425" s="248"/>
      <c r="D425" s="238" t="s">
        <v>252</v>
      </c>
      <c r="E425" s="249" t="s">
        <v>39</v>
      </c>
      <c r="F425" s="250" t="s">
        <v>573</v>
      </c>
      <c r="G425" s="248"/>
      <c r="H425" s="251">
        <v>13</v>
      </c>
      <c r="I425" s="252"/>
      <c r="J425" s="248"/>
      <c r="K425" s="248"/>
      <c r="L425" s="253"/>
      <c r="M425" s="254"/>
      <c r="N425" s="255"/>
      <c r="O425" s="255"/>
      <c r="P425" s="255"/>
      <c r="Q425" s="255"/>
      <c r="R425" s="255"/>
      <c r="S425" s="255"/>
      <c r="T425" s="256"/>
      <c r="U425" s="14"/>
      <c r="V425" s="14"/>
      <c r="W425" s="14"/>
      <c r="X425" s="14"/>
      <c r="Y425" s="14"/>
      <c r="Z425" s="14"/>
      <c r="AA425" s="14"/>
      <c r="AB425" s="14"/>
      <c r="AC425" s="14"/>
      <c r="AD425" s="14"/>
      <c r="AE425" s="14"/>
      <c r="AT425" s="257" t="s">
        <v>252</v>
      </c>
      <c r="AU425" s="257" t="s">
        <v>93</v>
      </c>
      <c r="AV425" s="14" t="s">
        <v>93</v>
      </c>
      <c r="AW425" s="14" t="s">
        <v>46</v>
      </c>
      <c r="AX425" s="14" t="s">
        <v>23</v>
      </c>
      <c r="AY425" s="257" t="s">
        <v>241</v>
      </c>
    </row>
    <row r="426" s="2" customFormat="1" ht="16.5" customHeight="1">
      <c r="A426" s="42"/>
      <c r="B426" s="43"/>
      <c r="C426" s="280" t="s">
        <v>574</v>
      </c>
      <c r="D426" s="280" t="s">
        <v>463</v>
      </c>
      <c r="E426" s="281" t="s">
        <v>575</v>
      </c>
      <c r="F426" s="282" t="s">
        <v>576</v>
      </c>
      <c r="G426" s="283" t="s">
        <v>515</v>
      </c>
      <c r="H426" s="284">
        <v>6</v>
      </c>
      <c r="I426" s="285"/>
      <c r="J426" s="286">
        <f>ROUND(I426*H426,2)</f>
        <v>0</v>
      </c>
      <c r="K426" s="282" t="s">
        <v>247</v>
      </c>
      <c r="L426" s="287"/>
      <c r="M426" s="288" t="s">
        <v>39</v>
      </c>
      <c r="N426" s="289" t="s">
        <v>56</v>
      </c>
      <c r="O426" s="88"/>
      <c r="P426" s="227">
        <f>O426*H426</f>
        <v>0</v>
      </c>
      <c r="Q426" s="227">
        <v>0.0046899999999999997</v>
      </c>
      <c r="R426" s="227">
        <f>Q426*H426</f>
        <v>0.028139999999999998</v>
      </c>
      <c r="S426" s="227">
        <v>0</v>
      </c>
      <c r="T426" s="228">
        <f>S426*H426</f>
        <v>0</v>
      </c>
      <c r="U426" s="42"/>
      <c r="V426" s="42"/>
      <c r="W426" s="42"/>
      <c r="X426" s="42"/>
      <c r="Y426" s="42"/>
      <c r="Z426" s="42"/>
      <c r="AA426" s="42"/>
      <c r="AB426" s="42"/>
      <c r="AC426" s="42"/>
      <c r="AD426" s="42"/>
      <c r="AE426" s="42"/>
      <c r="AR426" s="229" t="s">
        <v>321</v>
      </c>
      <c r="AT426" s="229" t="s">
        <v>463</v>
      </c>
      <c r="AU426" s="229" t="s">
        <v>93</v>
      </c>
      <c r="AY426" s="20" t="s">
        <v>241</v>
      </c>
      <c r="BE426" s="230">
        <f>IF(N426="základní",J426,0)</f>
        <v>0</v>
      </c>
      <c r="BF426" s="230">
        <f>IF(N426="snížená",J426,0)</f>
        <v>0</v>
      </c>
      <c r="BG426" s="230">
        <f>IF(N426="zákl. přenesená",J426,0)</f>
        <v>0</v>
      </c>
      <c r="BH426" s="230">
        <f>IF(N426="sníž. přenesená",J426,0)</f>
        <v>0</v>
      </c>
      <c r="BI426" s="230">
        <f>IF(N426="nulová",J426,0)</f>
        <v>0</v>
      </c>
      <c r="BJ426" s="20" t="s">
        <v>23</v>
      </c>
      <c r="BK426" s="230">
        <f>ROUND(I426*H426,2)</f>
        <v>0</v>
      </c>
      <c r="BL426" s="20" t="s">
        <v>248</v>
      </c>
      <c r="BM426" s="229" t="s">
        <v>577</v>
      </c>
    </row>
    <row r="427" s="2" customFormat="1" ht="16.5" customHeight="1">
      <c r="A427" s="42"/>
      <c r="B427" s="43"/>
      <c r="C427" s="280" t="s">
        <v>578</v>
      </c>
      <c r="D427" s="280" t="s">
        <v>463</v>
      </c>
      <c r="E427" s="281" t="s">
        <v>579</v>
      </c>
      <c r="F427" s="282" t="s">
        <v>580</v>
      </c>
      <c r="G427" s="283" t="s">
        <v>515</v>
      </c>
      <c r="H427" s="284">
        <v>3</v>
      </c>
      <c r="I427" s="285"/>
      <c r="J427" s="286">
        <f>ROUND(I427*H427,2)</f>
        <v>0</v>
      </c>
      <c r="K427" s="282" t="s">
        <v>247</v>
      </c>
      <c r="L427" s="287"/>
      <c r="M427" s="288" t="s">
        <v>39</v>
      </c>
      <c r="N427" s="289" t="s">
        <v>56</v>
      </c>
      <c r="O427" s="88"/>
      <c r="P427" s="227">
        <f>O427*H427</f>
        <v>0</v>
      </c>
      <c r="Q427" s="227">
        <v>0.0081399999999999997</v>
      </c>
      <c r="R427" s="227">
        <f>Q427*H427</f>
        <v>0.024419999999999997</v>
      </c>
      <c r="S427" s="227">
        <v>0</v>
      </c>
      <c r="T427" s="228">
        <f>S427*H427</f>
        <v>0</v>
      </c>
      <c r="U427" s="42"/>
      <c r="V427" s="42"/>
      <c r="W427" s="42"/>
      <c r="X427" s="42"/>
      <c r="Y427" s="42"/>
      <c r="Z427" s="42"/>
      <c r="AA427" s="42"/>
      <c r="AB427" s="42"/>
      <c r="AC427" s="42"/>
      <c r="AD427" s="42"/>
      <c r="AE427" s="42"/>
      <c r="AR427" s="229" t="s">
        <v>321</v>
      </c>
      <c r="AT427" s="229" t="s">
        <v>463</v>
      </c>
      <c r="AU427" s="229" t="s">
        <v>93</v>
      </c>
      <c r="AY427" s="20" t="s">
        <v>241</v>
      </c>
      <c r="BE427" s="230">
        <f>IF(N427="základní",J427,0)</f>
        <v>0</v>
      </c>
      <c r="BF427" s="230">
        <f>IF(N427="snížená",J427,0)</f>
        <v>0</v>
      </c>
      <c r="BG427" s="230">
        <f>IF(N427="zákl. přenesená",J427,0)</f>
        <v>0</v>
      </c>
      <c r="BH427" s="230">
        <f>IF(N427="sníž. přenesená",J427,0)</f>
        <v>0</v>
      </c>
      <c r="BI427" s="230">
        <f>IF(N427="nulová",J427,0)</f>
        <v>0</v>
      </c>
      <c r="BJ427" s="20" t="s">
        <v>23</v>
      </c>
      <c r="BK427" s="230">
        <f>ROUND(I427*H427,2)</f>
        <v>0</v>
      </c>
      <c r="BL427" s="20" t="s">
        <v>248</v>
      </c>
      <c r="BM427" s="229" t="s">
        <v>581</v>
      </c>
    </row>
    <row r="428" s="2" customFormat="1" ht="21.75" customHeight="1">
      <c r="A428" s="42"/>
      <c r="B428" s="43"/>
      <c r="C428" s="218" t="s">
        <v>582</v>
      </c>
      <c r="D428" s="218" t="s">
        <v>243</v>
      </c>
      <c r="E428" s="219" t="s">
        <v>583</v>
      </c>
      <c r="F428" s="220" t="s">
        <v>584</v>
      </c>
      <c r="G428" s="221" t="s">
        <v>246</v>
      </c>
      <c r="H428" s="222">
        <v>64.625</v>
      </c>
      <c r="I428" s="223"/>
      <c r="J428" s="224">
        <f>ROUND(I428*H428,2)</f>
        <v>0</v>
      </c>
      <c r="K428" s="220" t="s">
        <v>247</v>
      </c>
      <c r="L428" s="48"/>
      <c r="M428" s="225" t="s">
        <v>39</v>
      </c>
      <c r="N428" s="226" t="s">
        <v>56</v>
      </c>
      <c r="O428" s="88"/>
      <c r="P428" s="227">
        <f>O428*H428</f>
        <v>0</v>
      </c>
      <c r="Q428" s="227">
        <v>2.1600000000000001</v>
      </c>
      <c r="R428" s="227">
        <f>Q428*H428</f>
        <v>139.59</v>
      </c>
      <c r="S428" s="227">
        <v>0</v>
      </c>
      <c r="T428" s="228">
        <f>S428*H428</f>
        <v>0</v>
      </c>
      <c r="U428" s="42"/>
      <c r="V428" s="42"/>
      <c r="W428" s="42"/>
      <c r="X428" s="42"/>
      <c r="Y428" s="42"/>
      <c r="Z428" s="42"/>
      <c r="AA428" s="42"/>
      <c r="AB428" s="42"/>
      <c r="AC428" s="42"/>
      <c r="AD428" s="42"/>
      <c r="AE428" s="42"/>
      <c r="AR428" s="229" t="s">
        <v>248</v>
      </c>
      <c r="AT428" s="229" t="s">
        <v>243</v>
      </c>
      <c r="AU428" s="229" t="s">
        <v>93</v>
      </c>
      <c r="AY428" s="20" t="s">
        <v>241</v>
      </c>
      <c r="BE428" s="230">
        <f>IF(N428="základní",J428,0)</f>
        <v>0</v>
      </c>
      <c r="BF428" s="230">
        <f>IF(N428="snížená",J428,0)</f>
        <v>0</v>
      </c>
      <c r="BG428" s="230">
        <f>IF(N428="zákl. přenesená",J428,0)</f>
        <v>0</v>
      </c>
      <c r="BH428" s="230">
        <f>IF(N428="sníž. přenesená",J428,0)</f>
        <v>0</v>
      </c>
      <c r="BI428" s="230">
        <f>IF(N428="nulová",J428,0)</f>
        <v>0</v>
      </c>
      <c r="BJ428" s="20" t="s">
        <v>23</v>
      </c>
      <c r="BK428" s="230">
        <f>ROUND(I428*H428,2)</f>
        <v>0</v>
      </c>
      <c r="BL428" s="20" t="s">
        <v>248</v>
      </c>
      <c r="BM428" s="229" t="s">
        <v>585</v>
      </c>
    </row>
    <row r="429" s="2" customFormat="1">
      <c r="A429" s="42"/>
      <c r="B429" s="43"/>
      <c r="C429" s="44"/>
      <c r="D429" s="231" t="s">
        <v>250</v>
      </c>
      <c r="E429" s="44"/>
      <c r="F429" s="232" t="s">
        <v>586</v>
      </c>
      <c r="G429" s="44"/>
      <c r="H429" s="44"/>
      <c r="I429" s="233"/>
      <c r="J429" s="44"/>
      <c r="K429" s="44"/>
      <c r="L429" s="48"/>
      <c r="M429" s="234"/>
      <c r="N429" s="235"/>
      <c r="O429" s="88"/>
      <c r="P429" s="88"/>
      <c r="Q429" s="88"/>
      <c r="R429" s="88"/>
      <c r="S429" s="88"/>
      <c r="T429" s="89"/>
      <c r="U429" s="42"/>
      <c r="V429" s="42"/>
      <c r="W429" s="42"/>
      <c r="X429" s="42"/>
      <c r="Y429" s="42"/>
      <c r="Z429" s="42"/>
      <c r="AA429" s="42"/>
      <c r="AB429" s="42"/>
      <c r="AC429" s="42"/>
      <c r="AD429" s="42"/>
      <c r="AE429" s="42"/>
      <c r="AT429" s="20" t="s">
        <v>250</v>
      </c>
      <c r="AU429" s="20" t="s">
        <v>93</v>
      </c>
    </row>
    <row r="430" s="13" customFormat="1">
      <c r="A430" s="13"/>
      <c r="B430" s="236"/>
      <c r="C430" s="237"/>
      <c r="D430" s="238" t="s">
        <v>252</v>
      </c>
      <c r="E430" s="239" t="s">
        <v>39</v>
      </c>
      <c r="F430" s="240" t="s">
        <v>587</v>
      </c>
      <c r="G430" s="237"/>
      <c r="H430" s="239" t="s">
        <v>39</v>
      </c>
      <c r="I430" s="241"/>
      <c r="J430" s="237"/>
      <c r="K430" s="237"/>
      <c r="L430" s="242"/>
      <c r="M430" s="243"/>
      <c r="N430" s="244"/>
      <c r="O430" s="244"/>
      <c r="P430" s="244"/>
      <c r="Q430" s="244"/>
      <c r="R430" s="244"/>
      <c r="S430" s="244"/>
      <c r="T430" s="245"/>
      <c r="U430" s="13"/>
      <c r="V430" s="13"/>
      <c r="W430" s="13"/>
      <c r="X430" s="13"/>
      <c r="Y430" s="13"/>
      <c r="Z430" s="13"/>
      <c r="AA430" s="13"/>
      <c r="AB430" s="13"/>
      <c r="AC430" s="13"/>
      <c r="AD430" s="13"/>
      <c r="AE430" s="13"/>
      <c r="AT430" s="246" t="s">
        <v>252</v>
      </c>
      <c r="AU430" s="246" t="s">
        <v>93</v>
      </c>
      <c r="AV430" s="13" t="s">
        <v>23</v>
      </c>
      <c r="AW430" s="13" t="s">
        <v>46</v>
      </c>
      <c r="AX430" s="13" t="s">
        <v>85</v>
      </c>
      <c r="AY430" s="246" t="s">
        <v>241</v>
      </c>
    </row>
    <row r="431" s="13" customFormat="1">
      <c r="A431" s="13"/>
      <c r="B431" s="236"/>
      <c r="C431" s="237"/>
      <c r="D431" s="238" t="s">
        <v>252</v>
      </c>
      <c r="E431" s="239" t="s">
        <v>39</v>
      </c>
      <c r="F431" s="240" t="s">
        <v>474</v>
      </c>
      <c r="G431" s="237"/>
      <c r="H431" s="239" t="s">
        <v>39</v>
      </c>
      <c r="I431" s="241"/>
      <c r="J431" s="237"/>
      <c r="K431" s="237"/>
      <c r="L431" s="242"/>
      <c r="M431" s="243"/>
      <c r="N431" s="244"/>
      <c r="O431" s="244"/>
      <c r="P431" s="244"/>
      <c r="Q431" s="244"/>
      <c r="R431" s="244"/>
      <c r="S431" s="244"/>
      <c r="T431" s="245"/>
      <c r="U431" s="13"/>
      <c r="V431" s="13"/>
      <c r="W431" s="13"/>
      <c r="X431" s="13"/>
      <c r="Y431" s="13"/>
      <c r="Z431" s="13"/>
      <c r="AA431" s="13"/>
      <c r="AB431" s="13"/>
      <c r="AC431" s="13"/>
      <c r="AD431" s="13"/>
      <c r="AE431" s="13"/>
      <c r="AT431" s="246" t="s">
        <v>252</v>
      </c>
      <c r="AU431" s="246" t="s">
        <v>93</v>
      </c>
      <c r="AV431" s="13" t="s">
        <v>23</v>
      </c>
      <c r="AW431" s="13" t="s">
        <v>46</v>
      </c>
      <c r="AX431" s="13" t="s">
        <v>85</v>
      </c>
      <c r="AY431" s="246" t="s">
        <v>241</v>
      </c>
    </row>
    <row r="432" s="14" customFormat="1">
      <c r="A432" s="14"/>
      <c r="B432" s="247"/>
      <c r="C432" s="248"/>
      <c r="D432" s="238" t="s">
        <v>252</v>
      </c>
      <c r="E432" s="249" t="s">
        <v>39</v>
      </c>
      <c r="F432" s="250" t="s">
        <v>588</v>
      </c>
      <c r="G432" s="248"/>
      <c r="H432" s="251">
        <v>3.2480000000000002</v>
      </c>
      <c r="I432" s="252"/>
      <c r="J432" s="248"/>
      <c r="K432" s="248"/>
      <c r="L432" s="253"/>
      <c r="M432" s="254"/>
      <c r="N432" s="255"/>
      <c r="O432" s="255"/>
      <c r="P432" s="255"/>
      <c r="Q432" s="255"/>
      <c r="R432" s="255"/>
      <c r="S432" s="255"/>
      <c r="T432" s="256"/>
      <c r="U432" s="14"/>
      <c r="V432" s="14"/>
      <c r="W432" s="14"/>
      <c r="X432" s="14"/>
      <c r="Y432" s="14"/>
      <c r="Z432" s="14"/>
      <c r="AA432" s="14"/>
      <c r="AB432" s="14"/>
      <c r="AC432" s="14"/>
      <c r="AD432" s="14"/>
      <c r="AE432" s="14"/>
      <c r="AT432" s="257" t="s">
        <v>252</v>
      </c>
      <c r="AU432" s="257" t="s">
        <v>93</v>
      </c>
      <c r="AV432" s="14" t="s">
        <v>93</v>
      </c>
      <c r="AW432" s="14" t="s">
        <v>46</v>
      </c>
      <c r="AX432" s="14" t="s">
        <v>85</v>
      </c>
      <c r="AY432" s="257" t="s">
        <v>241</v>
      </c>
    </row>
    <row r="433" s="14" customFormat="1">
      <c r="A433" s="14"/>
      <c r="B433" s="247"/>
      <c r="C433" s="248"/>
      <c r="D433" s="238" t="s">
        <v>252</v>
      </c>
      <c r="E433" s="249" t="s">
        <v>39</v>
      </c>
      <c r="F433" s="250" t="s">
        <v>589</v>
      </c>
      <c r="G433" s="248"/>
      <c r="H433" s="251">
        <v>2.7349999999999999</v>
      </c>
      <c r="I433" s="252"/>
      <c r="J433" s="248"/>
      <c r="K433" s="248"/>
      <c r="L433" s="253"/>
      <c r="M433" s="254"/>
      <c r="N433" s="255"/>
      <c r="O433" s="255"/>
      <c r="P433" s="255"/>
      <c r="Q433" s="255"/>
      <c r="R433" s="255"/>
      <c r="S433" s="255"/>
      <c r="T433" s="256"/>
      <c r="U433" s="14"/>
      <c r="V433" s="14"/>
      <c r="W433" s="14"/>
      <c r="X433" s="14"/>
      <c r="Y433" s="14"/>
      <c r="Z433" s="14"/>
      <c r="AA433" s="14"/>
      <c r="AB433" s="14"/>
      <c r="AC433" s="14"/>
      <c r="AD433" s="14"/>
      <c r="AE433" s="14"/>
      <c r="AT433" s="257" t="s">
        <v>252</v>
      </c>
      <c r="AU433" s="257" t="s">
        <v>93</v>
      </c>
      <c r="AV433" s="14" t="s">
        <v>93</v>
      </c>
      <c r="AW433" s="14" t="s">
        <v>46</v>
      </c>
      <c r="AX433" s="14" t="s">
        <v>85</v>
      </c>
      <c r="AY433" s="257" t="s">
        <v>241</v>
      </c>
    </row>
    <row r="434" s="14" customFormat="1">
      <c r="A434" s="14"/>
      <c r="B434" s="247"/>
      <c r="C434" s="248"/>
      <c r="D434" s="238" t="s">
        <v>252</v>
      </c>
      <c r="E434" s="249" t="s">
        <v>39</v>
      </c>
      <c r="F434" s="250" t="s">
        <v>590</v>
      </c>
      <c r="G434" s="248"/>
      <c r="H434" s="251">
        <v>0.35899999999999999</v>
      </c>
      <c r="I434" s="252"/>
      <c r="J434" s="248"/>
      <c r="K434" s="248"/>
      <c r="L434" s="253"/>
      <c r="M434" s="254"/>
      <c r="N434" s="255"/>
      <c r="O434" s="255"/>
      <c r="P434" s="255"/>
      <c r="Q434" s="255"/>
      <c r="R434" s="255"/>
      <c r="S434" s="255"/>
      <c r="T434" s="256"/>
      <c r="U434" s="14"/>
      <c r="V434" s="14"/>
      <c r="W434" s="14"/>
      <c r="X434" s="14"/>
      <c r="Y434" s="14"/>
      <c r="Z434" s="14"/>
      <c r="AA434" s="14"/>
      <c r="AB434" s="14"/>
      <c r="AC434" s="14"/>
      <c r="AD434" s="14"/>
      <c r="AE434" s="14"/>
      <c r="AT434" s="257" t="s">
        <v>252</v>
      </c>
      <c r="AU434" s="257" t="s">
        <v>93</v>
      </c>
      <c r="AV434" s="14" t="s">
        <v>93</v>
      </c>
      <c r="AW434" s="14" t="s">
        <v>46</v>
      </c>
      <c r="AX434" s="14" t="s">
        <v>85</v>
      </c>
      <c r="AY434" s="257" t="s">
        <v>241</v>
      </c>
    </row>
    <row r="435" s="14" customFormat="1">
      <c r="A435" s="14"/>
      <c r="B435" s="247"/>
      <c r="C435" s="248"/>
      <c r="D435" s="238" t="s">
        <v>252</v>
      </c>
      <c r="E435" s="249" t="s">
        <v>39</v>
      </c>
      <c r="F435" s="250" t="s">
        <v>591</v>
      </c>
      <c r="G435" s="248"/>
      <c r="H435" s="251">
        <v>1.1759999999999999</v>
      </c>
      <c r="I435" s="252"/>
      <c r="J435" s="248"/>
      <c r="K435" s="248"/>
      <c r="L435" s="253"/>
      <c r="M435" s="254"/>
      <c r="N435" s="255"/>
      <c r="O435" s="255"/>
      <c r="P435" s="255"/>
      <c r="Q435" s="255"/>
      <c r="R435" s="255"/>
      <c r="S435" s="255"/>
      <c r="T435" s="256"/>
      <c r="U435" s="14"/>
      <c r="V435" s="14"/>
      <c r="W435" s="14"/>
      <c r="X435" s="14"/>
      <c r="Y435" s="14"/>
      <c r="Z435" s="14"/>
      <c r="AA435" s="14"/>
      <c r="AB435" s="14"/>
      <c r="AC435" s="14"/>
      <c r="AD435" s="14"/>
      <c r="AE435" s="14"/>
      <c r="AT435" s="257" t="s">
        <v>252</v>
      </c>
      <c r="AU435" s="257" t="s">
        <v>93</v>
      </c>
      <c r="AV435" s="14" t="s">
        <v>93</v>
      </c>
      <c r="AW435" s="14" t="s">
        <v>46</v>
      </c>
      <c r="AX435" s="14" t="s">
        <v>85</v>
      </c>
      <c r="AY435" s="257" t="s">
        <v>241</v>
      </c>
    </row>
    <row r="436" s="14" customFormat="1">
      <c r="A436" s="14"/>
      <c r="B436" s="247"/>
      <c r="C436" s="248"/>
      <c r="D436" s="238" t="s">
        <v>252</v>
      </c>
      <c r="E436" s="249" t="s">
        <v>39</v>
      </c>
      <c r="F436" s="250" t="s">
        <v>592</v>
      </c>
      <c r="G436" s="248"/>
      <c r="H436" s="251">
        <v>1.091</v>
      </c>
      <c r="I436" s="252"/>
      <c r="J436" s="248"/>
      <c r="K436" s="248"/>
      <c r="L436" s="253"/>
      <c r="M436" s="254"/>
      <c r="N436" s="255"/>
      <c r="O436" s="255"/>
      <c r="P436" s="255"/>
      <c r="Q436" s="255"/>
      <c r="R436" s="255"/>
      <c r="S436" s="255"/>
      <c r="T436" s="256"/>
      <c r="U436" s="14"/>
      <c r="V436" s="14"/>
      <c r="W436" s="14"/>
      <c r="X436" s="14"/>
      <c r="Y436" s="14"/>
      <c r="Z436" s="14"/>
      <c r="AA436" s="14"/>
      <c r="AB436" s="14"/>
      <c r="AC436" s="14"/>
      <c r="AD436" s="14"/>
      <c r="AE436" s="14"/>
      <c r="AT436" s="257" t="s">
        <v>252</v>
      </c>
      <c r="AU436" s="257" t="s">
        <v>93</v>
      </c>
      <c r="AV436" s="14" t="s">
        <v>93</v>
      </c>
      <c r="AW436" s="14" t="s">
        <v>46</v>
      </c>
      <c r="AX436" s="14" t="s">
        <v>85</v>
      </c>
      <c r="AY436" s="257" t="s">
        <v>241</v>
      </c>
    </row>
    <row r="437" s="14" customFormat="1">
      <c r="A437" s="14"/>
      <c r="B437" s="247"/>
      <c r="C437" s="248"/>
      <c r="D437" s="238" t="s">
        <v>252</v>
      </c>
      <c r="E437" s="249" t="s">
        <v>39</v>
      </c>
      <c r="F437" s="250" t="s">
        <v>593</v>
      </c>
      <c r="G437" s="248"/>
      <c r="H437" s="251">
        <v>0.66300000000000003</v>
      </c>
      <c r="I437" s="252"/>
      <c r="J437" s="248"/>
      <c r="K437" s="248"/>
      <c r="L437" s="253"/>
      <c r="M437" s="254"/>
      <c r="N437" s="255"/>
      <c r="O437" s="255"/>
      <c r="P437" s="255"/>
      <c r="Q437" s="255"/>
      <c r="R437" s="255"/>
      <c r="S437" s="255"/>
      <c r="T437" s="256"/>
      <c r="U437" s="14"/>
      <c r="V437" s="14"/>
      <c r="W437" s="14"/>
      <c r="X437" s="14"/>
      <c r="Y437" s="14"/>
      <c r="Z437" s="14"/>
      <c r="AA437" s="14"/>
      <c r="AB437" s="14"/>
      <c r="AC437" s="14"/>
      <c r="AD437" s="14"/>
      <c r="AE437" s="14"/>
      <c r="AT437" s="257" t="s">
        <v>252</v>
      </c>
      <c r="AU437" s="257" t="s">
        <v>93</v>
      </c>
      <c r="AV437" s="14" t="s">
        <v>93</v>
      </c>
      <c r="AW437" s="14" t="s">
        <v>46</v>
      </c>
      <c r="AX437" s="14" t="s">
        <v>85</v>
      </c>
      <c r="AY437" s="257" t="s">
        <v>241</v>
      </c>
    </row>
    <row r="438" s="14" customFormat="1">
      <c r="A438" s="14"/>
      <c r="B438" s="247"/>
      <c r="C438" s="248"/>
      <c r="D438" s="238" t="s">
        <v>252</v>
      </c>
      <c r="E438" s="249" t="s">
        <v>39</v>
      </c>
      <c r="F438" s="250" t="s">
        <v>594</v>
      </c>
      <c r="G438" s="248"/>
      <c r="H438" s="251">
        <v>0.35799999999999998</v>
      </c>
      <c r="I438" s="252"/>
      <c r="J438" s="248"/>
      <c r="K438" s="248"/>
      <c r="L438" s="253"/>
      <c r="M438" s="254"/>
      <c r="N438" s="255"/>
      <c r="O438" s="255"/>
      <c r="P438" s="255"/>
      <c r="Q438" s="255"/>
      <c r="R438" s="255"/>
      <c r="S438" s="255"/>
      <c r="T438" s="256"/>
      <c r="U438" s="14"/>
      <c r="V438" s="14"/>
      <c r="W438" s="14"/>
      <c r="X438" s="14"/>
      <c r="Y438" s="14"/>
      <c r="Z438" s="14"/>
      <c r="AA438" s="14"/>
      <c r="AB438" s="14"/>
      <c r="AC438" s="14"/>
      <c r="AD438" s="14"/>
      <c r="AE438" s="14"/>
      <c r="AT438" s="257" t="s">
        <v>252</v>
      </c>
      <c r="AU438" s="257" t="s">
        <v>93</v>
      </c>
      <c r="AV438" s="14" t="s">
        <v>93</v>
      </c>
      <c r="AW438" s="14" t="s">
        <v>46</v>
      </c>
      <c r="AX438" s="14" t="s">
        <v>85</v>
      </c>
      <c r="AY438" s="257" t="s">
        <v>241</v>
      </c>
    </row>
    <row r="439" s="14" customFormat="1">
      <c r="A439" s="14"/>
      <c r="B439" s="247"/>
      <c r="C439" s="248"/>
      <c r="D439" s="238" t="s">
        <v>252</v>
      </c>
      <c r="E439" s="249" t="s">
        <v>39</v>
      </c>
      <c r="F439" s="250" t="s">
        <v>595</v>
      </c>
      <c r="G439" s="248"/>
      <c r="H439" s="251">
        <v>4.9390000000000001</v>
      </c>
      <c r="I439" s="252"/>
      <c r="J439" s="248"/>
      <c r="K439" s="248"/>
      <c r="L439" s="253"/>
      <c r="M439" s="254"/>
      <c r="N439" s="255"/>
      <c r="O439" s="255"/>
      <c r="P439" s="255"/>
      <c r="Q439" s="255"/>
      <c r="R439" s="255"/>
      <c r="S439" s="255"/>
      <c r="T439" s="256"/>
      <c r="U439" s="14"/>
      <c r="V439" s="14"/>
      <c r="W439" s="14"/>
      <c r="X439" s="14"/>
      <c r="Y439" s="14"/>
      <c r="Z439" s="14"/>
      <c r="AA439" s="14"/>
      <c r="AB439" s="14"/>
      <c r="AC439" s="14"/>
      <c r="AD439" s="14"/>
      <c r="AE439" s="14"/>
      <c r="AT439" s="257" t="s">
        <v>252</v>
      </c>
      <c r="AU439" s="257" t="s">
        <v>93</v>
      </c>
      <c r="AV439" s="14" t="s">
        <v>93</v>
      </c>
      <c r="AW439" s="14" t="s">
        <v>46</v>
      </c>
      <c r="AX439" s="14" t="s">
        <v>85</v>
      </c>
      <c r="AY439" s="257" t="s">
        <v>241</v>
      </c>
    </row>
    <row r="440" s="14" customFormat="1">
      <c r="A440" s="14"/>
      <c r="B440" s="247"/>
      <c r="C440" s="248"/>
      <c r="D440" s="238" t="s">
        <v>252</v>
      </c>
      <c r="E440" s="249" t="s">
        <v>39</v>
      </c>
      <c r="F440" s="250" t="s">
        <v>596</v>
      </c>
      <c r="G440" s="248"/>
      <c r="H440" s="251">
        <v>3.0859999999999999</v>
      </c>
      <c r="I440" s="252"/>
      <c r="J440" s="248"/>
      <c r="K440" s="248"/>
      <c r="L440" s="253"/>
      <c r="M440" s="254"/>
      <c r="N440" s="255"/>
      <c r="O440" s="255"/>
      <c r="P440" s="255"/>
      <c r="Q440" s="255"/>
      <c r="R440" s="255"/>
      <c r="S440" s="255"/>
      <c r="T440" s="256"/>
      <c r="U440" s="14"/>
      <c r="V440" s="14"/>
      <c r="W440" s="14"/>
      <c r="X440" s="14"/>
      <c r="Y440" s="14"/>
      <c r="Z440" s="14"/>
      <c r="AA440" s="14"/>
      <c r="AB440" s="14"/>
      <c r="AC440" s="14"/>
      <c r="AD440" s="14"/>
      <c r="AE440" s="14"/>
      <c r="AT440" s="257" t="s">
        <v>252</v>
      </c>
      <c r="AU440" s="257" t="s">
        <v>93</v>
      </c>
      <c r="AV440" s="14" t="s">
        <v>93</v>
      </c>
      <c r="AW440" s="14" t="s">
        <v>46</v>
      </c>
      <c r="AX440" s="14" t="s">
        <v>85</v>
      </c>
      <c r="AY440" s="257" t="s">
        <v>241</v>
      </c>
    </row>
    <row r="441" s="14" customFormat="1">
      <c r="A441" s="14"/>
      <c r="B441" s="247"/>
      <c r="C441" s="248"/>
      <c r="D441" s="238" t="s">
        <v>252</v>
      </c>
      <c r="E441" s="249" t="s">
        <v>39</v>
      </c>
      <c r="F441" s="250" t="s">
        <v>597</v>
      </c>
      <c r="G441" s="248"/>
      <c r="H441" s="251">
        <v>2.286</v>
      </c>
      <c r="I441" s="252"/>
      <c r="J441" s="248"/>
      <c r="K441" s="248"/>
      <c r="L441" s="253"/>
      <c r="M441" s="254"/>
      <c r="N441" s="255"/>
      <c r="O441" s="255"/>
      <c r="P441" s="255"/>
      <c r="Q441" s="255"/>
      <c r="R441" s="255"/>
      <c r="S441" s="255"/>
      <c r="T441" s="256"/>
      <c r="U441" s="14"/>
      <c r="V441" s="14"/>
      <c r="W441" s="14"/>
      <c r="X441" s="14"/>
      <c r="Y441" s="14"/>
      <c r="Z441" s="14"/>
      <c r="AA441" s="14"/>
      <c r="AB441" s="14"/>
      <c r="AC441" s="14"/>
      <c r="AD441" s="14"/>
      <c r="AE441" s="14"/>
      <c r="AT441" s="257" t="s">
        <v>252</v>
      </c>
      <c r="AU441" s="257" t="s">
        <v>93</v>
      </c>
      <c r="AV441" s="14" t="s">
        <v>93</v>
      </c>
      <c r="AW441" s="14" t="s">
        <v>46</v>
      </c>
      <c r="AX441" s="14" t="s">
        <v>85</v>
      </c>
      <c r="AY441" s="257" t="s">
        <v>241</v>
      </c>
    </row>
    <row r="442" s="14" customFormat="1">
      <c r="A442" s="14"/>
      <c r="B442" s="247"/>
      <c r="C442" s="248"/>
      <c r="D442" s="238" t="s">
        <v>252</v>
      </c>
      <c r="E442" s="249" t="s">
        <v>39</v>
      </c>
      <c r="F442" s="250" t="s">
        <v>598</v>
      </c>
      <c r="G442" s="248"/>
      <c r="H442" s="251">
        <v>2.9369999999999998</v>
      </c>
      <c r="I442" s="252"/>
      <c r="J442" s="248"/>
      <c r="K442" s="248"/>
      <c r="L442" s="253"/>
      <c r="M442" s="254"/>
      <c r="N442" s="255"/>
      <c r="O442" s="255"/>
      <c r="P442" s="255"/>
      <c r="Q442" s="255"/>
      <c r="R442" s="255"/>
      <c r="S442" s="255"/>
      <c r="T442" s="256"/>
      <c r="U442" s="14"/>
      <c r="V442" s="14"/>
      <c r="W442" s="14"/>
      <c r="X442" s="14"/>
      <c r="Y442" s="14"/>
      <c r="Z442" s="14"/>
      <c r="AA442" s="14"/>
      <c r="AB442" s="14"/>
      <c r="AC442" s="14"/>
      <c r="AD442" s="14"/>
      <c r="AE442" s="14"/>
      <c r="AT442" s="257" t="s">
        <v>252</v>
      </c>
      <c r="AU442" s="257" t="s">
        <v>93</v>
      </c>
      <c r="AV442" s="14" t="s">
        <v>93</v>
      </c>
      <c r="AW442" s="14" t="s">
        <v>46</v>
      </c>
      <c r="AX442" s="14" t="s">
        <v>85</v>
      </c>
      <c r="AY442" s="257" t="s">
        <v>241</v>
      </c>
    </row>
    <row r="443" s="14" customFormat="1">
      <c r="A443" s="14"/>
      <c r="B443" s="247"/>
      <c r="C443" s="248"/>
      <c r="D443" s="238" t="s">
        <v>252</v>
      </c>
      <c r="E443" s="249" t="s">
        <v>39</v>
      </c>
      <c r="F443" s="250" t="s">
        <v>599</v>
      </c>
      <c r="G443" s="248"/>
      <c r="H443" s="251">
        <v>3.2090000000000001</v>
      </c>
      <c r="I443" s="252"/>
      <c r="J443" s="248"/>
      <c r="K443" s="248"/>
      <c r="L443" s="253"/>
      <c r="M443" s="254"/>
      <c r="N443" s="255"/>
      <c r="O443" s="255"/>
      <c r="P443" s="255"/>
      <c r="Q443" s="255"/>
      <c r="R443" s="255"/>
      <c r="S443" s="255"/>
      <c r="T443" s="256"/>
      <c r="U443" s="14"/>
      <c r="V443" s="14"/>
      <c r="W443" s="14"/>
      <c r="X443" s="14"/>
      <c r="Y443" s="14"/>
      <c r="Z443" s="14"/>
      <c r="AA443" s="14"/>
      <c r="AB443" s="14"/>
      <c r="AC443" s="14"/>
      <c r="AD443" s="14"/>
      <c r="AE443" s="14"/>
      <c r="AT443" s="257" t="s">
        <v>252</v>
      </c>
      <c r="AU443" s="257" t="s">
        <v>93</v>
      </c>
      <c r="AV443" s="14" t="s">
        <v>93</v>
      </c>
      <c r="AW443" s="14" t="s">
        <v>46</v>
      </c>
      <c r="AX443" s="14" t="s">
        <v>85</v>
      </c>
      <c r="AY443" s="257" t="s">
        <v>241</v>
      </c>
    </row>
    <row r="444" s="16" customFormat="1">
      <c r="A444" s="16"/>
      <c r="B444" s="269"/>
      <c r="C444" s="270"/>
      <c r="D444" s="238" t="s">
        <v>252</v>
      </c>
      <c r="E444" s="271" t="s">
        <v>39</v>
      </c>
      <c r="F444" s="272" t="s">
        <v>295</v>
      </c>
      <c r="G444" s="270"/>
      <c r="H444" s="273">
        <v>26.087</v>
      </c>
      <c r="I444" s="274"/>
      <c r="J444" s="270"/>
      <c r="K444" s="270"/>
      <c r="L444" s="275"/>
      <c r="M444" s="276"/>
      <c r="N444" s="277"/>
      <c r="O444" s="277"/>
      <c r="P444" s="277"/>
      <c r="Q444" s="277"/>
      <c r="R444" s="277"/>
      <c r="S444" s="277"/>
      <c r="T444" s="278"/>
      <c r="U444" s="16"/>
      <c r="V444" s="16"/>
      <c r="W444" s="16"/>
      <c r="X444" s="16"/>
      <c r="Y444" s="16"/>
      <c r="Z444" s="16"/>
      <c r="AA444" s="16"/>
      <c r="AB444" s="16"/>
      <c r="AC444" s="16"/>
      <c r="AD444" s="16"/>
      <c r="AE444" s="16"/>
      <c r="AT444" s="279" t="s">
        <v>252</v>
      </c>
      <c r="AU444" s="279" t="s">
        <v>93</v>
      </c>
      <c r="AV444" s="16" t="s">
        <v>113</v>
      </c>
      <c r="AW444" s="16" t="s">
        <v>46</v>
      </c>
      <c r="AX444" s="16" t="s">
        <v>85</v>
      </c>
      <c r="AY444" s="279" t="s">
        <v>241</v>
      </c>
    </row>
    <row r="445" s="13" customFormat="1">
      <c r="A445" s="13"/>
      <c r="B445" s="236"/>
      <c r="C445" s="237"/>
      <c r="D445" s="238" t="s">
        <v>252</v>
      </c>
      <c r="E445" s="239" t="s">
        <v>39</v>
      </c>
      <c r="F445" s="240" t="s">
        <v>487</v>
      </c>
      <c r="G445" s="237"/>
      <c r="H445" s="239" t="s">
        <v>39</v>
      </c>
      <c r="I445" s="241"/>
      <c r="J445" s="237"/>
      <c r="K445" s="237"/>
      <c r="L445" s="242"/>
      <c r="M445" s="243"/>
      <c r="N445" s="244"/>
      <c r="O445" s="244"/>
      <c r="P445" s="244"/>
      <c r="Q445" s="244"/>
      <c r="R445" s="244"/>
      <c r="S445" s="244"/>
      <c r="T445" s="245"/>
      <c r="U445" s="13"/>
      <c r="V445" s="13"/>
      <c r="W445" s="13"/>
      <c r="X445" s="13"/>
      <c r="Y445" s="13"/>
      <c r="Z445" s="13"/>
      <c r="AA445" s="13"/>
      <c r="AB445" s="13"/>
      <c r="AC445" s="13"/>
      <c r="AD445" s="13"/>
      <c r="AE445" s="13"/>
      <c r="AT445" s="246" t="s">
        <v>252</v>
      </c>
      <c r="AU445" s="246" t="s">
        <v>93</v>
      </c>
      <c r="AV445" s="13" t="s">
        <v>23</v>
      </c>
      <c r="AW445" s="13" t="s">
        <v>46</v>
      </c>
      <c r="AX445" s="13" t="s">
        <v>85</v>
      </c>
      <c r="AY445" s="246" t="s">
        <v>241</v>
      </c>
    </row>
    <row r="446" s="14" customFormat="1">
      <c r="A446" s="14"/>
      <c r="B446" s="247"/>
      <c r="C446" s="248"/>
      <c r="D446" s="238" t="s">
        <v>252</v>
      </c>
      <c r="E446" s="249" t="s">
        <v>39</v>
      </c>
      <c r="F446" s="250" t="s">
        <v>600</v>
      </c>
      <c r="G446" s="248"/>
      <c r="H446" s="251">
        <v>2.4140000000000001</v>
      </c>
      <c r="I446" s="252"/>
      <c r="J446" s="248"/>
      <c r="K446" s="248"/>
      <c r="L446" s="253"/>
      <c r="M446" s="254"/>
      <c r="N446" s="255"/>
      <c r="O446" s="255"/>
      <c r="P446" s="255"/>
      <c r="Q446" s="255"/>
      <c r="R446" s="255"/>
      <c r="S446" s="255"/>
      <c r="T446" s="256"/>
      <c r="U446" s="14"/>
      <c r="V446" s="14"/>
      <c r="W446" s="14"/>
      <c r="X446" s="14"/>
      <c r="Y446" s="14"/>
      <c r="Z446" s="14"/>
      <c r="AA446" s="14"/>
      <c r="AB446" s="14"/>
      <c r="AC446" s="14"/>
      <c r="AD446" s="14"/>
      <c r="AE446" s="14"/>
      <c r="AT446" s="257" t="s">
        <v>252</v>
      </c>
      <c r="AU446" s="257" t="s">
        <v>93</v>
      </c>
      <c r="AV446" s="14" t="s">
        <v>93</v>
      </c>
      <c r="AW446" s="14" t="s">
        <v>46</v>
      </c>
      <c r="AX446" s="14" t="s">
        <v>85</v>
      </c>
      <c r="AY446" s="257" t="s">
        <v>241</v>
      </c>
    </row>
    <row r="447" s="14" customFormat="1">
      <c r="A447" s="14"/>
      <c r="B447" s="247"/>
      <c r="C447" s="248"/>
      <c r="D447" s="238" t="s">
        <v>252</v>
      </c>
      <c r="E447" s="249" t="s">
        <v>39</v>
      </c>
      <c r="F447" s="250" t="s">
        <v>601</v>
      </c>
      <c r="G447" s="248"/>
      <c r="H447" s="251">
        <v>1.0560000000000001</v>
      </c>
      <c r="I447" s="252"/>
      <c r="J447" s="248"/>
      <c r="K447" s="248"/>
      <c r="L447" s="253"/>
      <c r="M447" s="254"/>
      <c r="N447" s="255"/>
      <c r="O447" s="255"/>
      <c r="P447" s="255"/>
      <c r="Q447" s="255"/>
      <c r="R447" s="255"/>
      <c r="S447" s="255"/>
      <c r="T447" s="256"/>
      <c r="U447" s="14"/>
      <c r="V447" s="14"/>
      <c r="W447" s="14"/>
      <c r="X447" s="14"/>
      <c r="Y447" s="14"/>
      <c r="Z447" s="14"/>
      <c r="AA447" s="14"/>
      <c r="AB447" s="14"/>
      <c r="AC447" s="14"/>
      <c r="AD447" s="14"/>
      <c r="AE447" s="14"/>
      <c r="AT447" s="257" t="s">
        <v>252</v>
      </c>
      <c r="AU447" s="257" t="s">
        <v>93</v>
      </c>
      <c r="AV447" s="14" t="s">
        <v>93</v>
      </c>
      <c r="AW447" s="14" t="s">
        <v>46</v>
      </c>
      <c r="AX447" s="14" t="s">
        <v>85</v>
      </c>
      <c r="AY447" s="257" t="s">
        <v>241</v>
      </c>
    </row>
    <row r="448" s="14" customFormat="1">
      <c r="A448" s="14"/>
      <c r="B448" s="247"/>
      <c r="C448" s="248"/>
      <c r="D448" s="238" t="s">
        <v>252</v>
      </c>
      <c r="E448" s="249" t="s">
        <v>39</v>
      </c>
      <c r="F448" s="250" t="s">
        <v>602</v>
      </c>
      <c r="G448" s="248"/>
      <c r="H448" s="251">
        <v>3.1000000000000001</v>
      </c>
      <c r="I448" s="252"/>
      <c r="J448" s="248"/>
      <c r="K448" s="248"/>
      <c r="L448" s="253"/>
      <c r="M448" s="254"/>
      <c r="N448" s="255"/>
      <c r="O448" s="255"/>
      <c r="P448" s="255"/>
      <c r="Q448" s="255"/>
      <c r="R448" s="255"/>
      <c r="S448" s="255"/>
      <c r="T448" s="256"/>
      <c r="U448" s="14"/>
      <c r="V448" s="14"/>
      <c r="W448" s="14"/>
      <c r="X448" s="14"/>
      <c r="Y448" s="14"/>
      <c r="Z448" s="14"/>
      <c r="AA448" s="14"/>
      <c r="AB448" s="14"/>
      <c r="AC448" s="14"/>
      <c r="AD448" s="14"/>
      <c r="AE448" s="14"/>
      <c r="AT448" s="257" t="s">
        <v>252</v>
      </c>
      <c r="AU448" s="257" t="s">
        <v>93</v>
      </c>
      <c r="AV448" s="14" t="s">
        <v>93</v>
      </c>
      <c r="AW448" s="14" t="s">
        <v>46</v>
      </c>
      <c r="AX448" s="14" t="s">
        <v>85</v>
      </c>
      <c r="AY448" s="257" t="s">
        <v>241</v>
      </c>
    </row>
    <row r="449" s="14" customFormat="1">
      <c r="A449" s="14"/>
      <c r="B449" s="247"/>
      <c r="C449" s="248"/>
      <c r="D449" s="238" t="s">
        <v>252</v>
      </c>
      <c r="E449" s="249" t="s">
        <v>39</v>
      </c>
      <c r="F449" s="250" t="s">
        <v>603</v>
      </c>
      <c r="G449" s="248"/>
      <c r="H449" s="251">
        <v>2.1150000000000002</v>
      </c>
      <c r="I449" s="252"/>
      <c r="J449" s="248"/>
      <c r="K449" s="248"/>
      <c r="L449" s="253"/>
      <c r="M449" s="254"/>
      <c r="N449" s="255"/>
      <c r="O449" s="255"/>
      <c r="P449" s="255"/>
      <c r="Q449" s="255"/>
      <c r="R449" s="255"/>
      <c r="S449" s="255"/>
      <c r="T449" s="256"/>
      <c r="U449" s="14"/>
      <c r="V449" s="14"/>
      <c r="W449" s="14"/>
      <c r="X449" s="14"/>
      <c r="Y449" s="14"/>
      <c r="Z449" s="14"/>
      <c r="AA449" s="14"/>
      <c r="AB449" s="14"/>
      <c r="AC449" s="14"/>
      <c r="AD449" s="14"/>
      <c r="AE449" s="14"/>
      <c r="AT449" s="257" t="s">
        <v>252</v>
      </c>
      <c r="AU449" s="257" t="s">
        <v>93</v>
      </c>
      <c r="AV449" s="14" t="s">
        <v>93</v>
      </c>
      <c r="AW449" s="14" t="s">
        <v>46</v>
      </c>
      <c r="AX449" s="14" t="s">
        <v>85</v>
      </c>
      <c r="AY449" s="257" t="s">
        <v>241</v>
      </c>
    </row>
    <row r="450" s="14" customFormat="1">
      <c r="A450" s="14"/>
      <c r="B450" s="247"/>
      <c r="C450" s="248"/>
      <c r="D450" s="238" t="s">
        <v>252</v>
      </c>
      <c r="E450" s="249" t="s">
        <v>39</v>
      </c>
      <c r="F450" s="250" t="s">
        <v>604</v>
      </c>
      <c r="G450" s="248"/>
      <c r="H450" s="251">
        <v>3.097</v>
      </c>
      <c r="I450" s="252"/>
      <c r="J450" s="248"/>
      <c r="K450" s="248"/>
      <c r="L450" s="253"/>
      <c r="M450" s="254"/>
      <c r="N450" s="255"/>
      <c r="O450" s="255"/>
      <c r="P450" s="255"/>
      <c r="Q450" s="255"/>
      <c r="R450" s="255"/>
      <c r="S450" s="255"/>
      <c r="T450" s="256"/>
      <c r="U450" s="14"/>
      <c r="V450" s="14"/>
      <c r="W450" s="14"/>
      <c r="X450" s="14"/>
      <c r="Y450" s="14"/>
      <c r="Z450" s="14"/>
      <c r="AA450" s="14"/>
      <c r="AB450" s="14"/>
      <c r="AC450" s="14"/>
      <c r="AD450" s="14"/>
      <c r="AE450" s="14"/>
      <c r="AT450" s="257" t="s">
        <v>252</v>
      </c>
      <c r="AU450" s="257" t="s">
        <v>93</v>
      </c>
      <c r="AV450" s="14" t="s">
        <v>93</v>
      </c>
      <c r="AW450" s="14" t="s">
        <v>46</v>
      </c>
      <c r="AX450" s="14" t="s">
        <v>85</v>
      </c>
      <c r="AY450" s="257" t="s">
        <v>241</v>
      </c>
    </row>
    <row r="451" s="14" customFormat="1">
      <c r="A451" s="14"/>
      <c r="B451" s="247"/>
      <c r="C451" s="248"/>
      <c r="D451" s="238" t="s">
        <v>252</v>
      </c>
      <c r="E451" s="249" t="s">
        <v>39</v>
      </c>
      <c r="F451" s="250" t="s">
        <v>605</v>
      </c>
      <c r="G451" s="248"/>
      <c r="H451" s="251">
        <v>1.1519999999999999</v>
      </c>
      <c r="I451" s="252"/>
      <c r="J451" s="248"/>
      <c r="K451" s="248"/>
      <c r="L451" s="253"/>
      <c r="M451" s="254"/>
      <c r="N451" s="255"/>
      <c r="O451" s="255"/>
      <c r="P451" s="255"/>
      <c r="Q451" s="255"/>
      <c r="R451" s="255"/>
      <c r="S451" s="255"/>
      <c r="T451" s="256"/>
      <c r="U451" s="14"/>
      <c r="V451" s="14"/>
      <c r="W451" s="14"/>
      <c r="X451" s="14"/>
      <c r="Y451" s="14"/>
      <c r="Z451" s="14"/>
      <c r="AA451" s="14"/>
      <c r="AB451" s="14"/>
      <c r="AC451" s="14"/>
      <c r="AD451" s="14"/>
      <c r="AE451" s="14"/>
      <c r="AT451" s="257" t="s">
        <v>252</v>
      </c>
      <c r="AU451" s="257" t="s">
        <v>93</v>
      </c>
      <c r="AV451" s="14" t="s">
        <v>93</v>
      </c>
      <c r="AW451" s="14" t="s">
        <v>46</v>
      </c>
      <c r="AX451" s="14" t="s">
        <v>85</v>
      </c>
      <c r="AY451" s="257" t="s">
        <v>241</v>
      </c>
    </row>
    <row r="452" s="14" customFormat="1">
      <c r="A452" s="14"/>
      <c r="B452" s="247"/>
      <c r="C452" s="248"/>
      <c r="D452" s="238" t="s">
        <v>252</v>
      </c>
      <c r="E452" s="249" t="s">
        <v>39</v>
      </c>
      <c r="F452" s="250" t="s">
        <v>606</v>
      </c>
      <c r="G452" s="248"/>
      <c r="H452" s="251">
        <v>1.7629999999999999</v>
      </c>
      <c r="I452" s="252"/>
      <c r="J452" s="248"/>
      <c r="K452" s="248"/>
      <c r="L452" s="253"/>
      <c r="M452" s="254"/>
      <c r="N452" s="255"/>
      <c r="O452" s="255"/>
      <c r="P452" s="255"/>
      <c r="Q452" s="255"/>
      <c r="R452" s="255"/>
      <c r="S452" s="255"/>
      <c r="T452" s="256"/>
      <c r="U452" s="14"/>
      <c r="V452" s="14"/>
      <c r="W452" s="14"/>
      <c r="X452" s="14"/>
      <c r="Y452" s="14"/>
      <c r="Z452" s="14"/>
      <c r="AA452" s="14"/>
      <c r="AB452" s="14"/>
      <c r="AC452" s="14"/>
      <c r="AD452" s="14"/>
      <c r="AE452" s="14"/>
      <c r="AT452" s="257" t="s">
        <v>252</v>
      </c>
      <c r="AU452" s="257" t="s">
        <v>93</v>
      </c>
      <c r="AV452" s="14" t="s">
        <v>93</v>
      </c>
      <c r="AW452" s="14" t="s">
        <v>46</v>
      </c>
      <c r="AX452" s="14" t="s">
        <v>85</v>
      </c>
      <c r="AY452" s="257" t="s">
        <v>241</v>
      </c>
    </row>
    <row r="453" s="14" customFormat="1">
      <c r="A453" s="14"/>
      <c r="B453" s="247"/>
      <c r="C453" s="248"/>
      <c r="D453" s="238" t="s">
        <v>252</v>
      </c>
      <c r="E453" s="249" t="s">
        <v>39</v>
      </c>
      <c r="F453" s="250" t="s">
        <v>607</v>
      </c>
      <c r="G453" s="248"/>
      <c r="H453" s="251">
        <v>0.89900000000000002</v>
      </c>
      <c r="I453" s="252"/>
      <c r="J453" s="248"/>
      <c r="K453" s="248"/>
      <c r="L453" s="253"/>
      <c r="M453" s="254"/>
      <c r="N453" s="255"/>
      <c r="O453" s="255"/>
      <c r="P453" s="255"/>
      <c r="Q453" s="255"/>
      <c r="R453" s="255"/>
      <c r="S453" s="255"/>
      <c r="T453" s="256"/>
      <c r="U453" s="14"/>
      <c r="V453" s="14"/>
      <c r="W453" s="14"/>
      <c r="X453" s="14"/>
      <c r="Y453" s="14"/>
      <c r="Z453" s="14"/>
      <c r="AA453" s="14"/>
      <c r="AB453" s="14"/>
      <c r="AC453" s="14"/>
      <c r="AD453" s="14"/>
      <c r="AE453" s="14"/>
      <c r="AT453" s="257" t="s">
        <v>252</v>
      </c>
      <c r="AU453" s="257" t="s">
        <v>93</v>
      </c>
      <c r="AV453" s="14" t="s">
        <v>93</v>
      </c>
      <c r="AW453" s="14" t="s">
        <v>46</v>
      </c>
      <c r="AX453" s="14" t="s">
        <v>85</v>
      </c>
      <c r="AY453" s="257" t="s">
        <v>241</v>
      </c>
    </row>
    <row r="454" s="14" customFormat="1">
      <c r="A454" s="14"/>
      <c r="B454" s="247"/>
      <c r="C454" s="248"/>
      <c r="D454" s="238" t="s">
        <v>252</v>
      </c>
      <c r="E454" s="249" t="s">
        <v>39</v>
      </c>
      <c r="F454" s="250" t="s">
        <v>608</v>
      </c>
      <c r="G454" s="248"/>
      <c r="H454" s="251">
        <v>3.456</v>
      </c>
      <c r="I454" s="252"/>
      <c r="J454" s="248"/>
      <c r="K454" s="248"/>
      <c r="L454" s="253"/>
      <c r="M454" s="254"/>
      <c r="N454" s="255"/>
      <c r="O454" s="255"/>
      <c r="P454" s="255"/>
      <c r="Q454" s="255"/>
      <c r="R454" s="255"/>
      <c r="S454" s="255"/>
      <c r="T454" s="256"/>
      <c r="U454" s="14"/>
      <c r="V454" s="14"/>
      <c r="W454" s="14"/>
      <c r="X454" s="14"/>
      <c r="Y454" s="14"/>
      <c r="Z454" s="14"/>
      <c r="AA454" s="14"/>
      <c r="AB454" s="14"/>
      <c r="AC454" s="14"/>
      <c r="AD454" s="14"/>
      <c r="AE454" s="14"/>
      <c r="AT454" s="257" t="s">
        <v>252</v>
      </c>
      <c r="AU454" s="257" t="s">
        <v>93</v>
      </c>
      <c r="AV454" s="14" t="s">
        <v>93</v>
      </c>
      <c r="AW454" s="14" t="s">
        <v>46</v>
      </c>
      <c r="AX454" s="14" t="s">
        <v>85</v>
      </c>
      <c r="AY454" s="257" t="s">
        <v>241</v>
      </c>
    </row>
    <row r="455" s="14" customFormat="1">
      <c r="A455" s="14"/>
      <c r="B455" s="247"/>
      <c r="C455" s="248"/>
      <c r="D455" s="238" t="s">
        <v>252</v>
      </c>
      <c r="E455" s="249" t="s">
        <v>39</v>
      </c>
      <c r="F455" s="250" t="s">
        <v>609</v>
      </c>
      <c r="G455" s="248"/>
      <c r="H455" s="251">
        <v>3.3490000000000002</v>
      </c>
      <c r="I455" s="252"/>
      <c r="J455" s="248"/>
      <c r="K455" s="248"/>
      <c r="L455" s="253"/>
      <c r="M455" s="254"/>
      <c r="N455" s="255"/>
      <c r="O455" s="255"/>
      <c r="P455" s="255"/>
      <c r="Q455" s="255"/>
      <c r="R455" s="255"/>
      <c r="S455" s="255"/>
      <c r="T455" s="256"/>
      <c r="U455" s="14"/>
      <c r="V455" s="14"/>
      <c r="W455" s="14"/>
      <c r="X455" s="14"/>
      <c r="Y455" s="14"/>
      <c r="Z455" s="14"/>
      <c r="AA455" s="14"/>
      <c r="AB455" s="14"/>
      <c r="AC455" s="14"/>
      <c r="AD455" s="14"/>
      <c r="AE455" s="14"/>
      <c r="AT455" s="257" t="s">
        <v>252</v>
      </c>
      <c r="AU455" s="257" t="s">
        <v>93</v>
      </c>
      <c r="AV455" s="14" t="s">
        <v>93</v>
      </c>
      <c r="AW455" s="14" t="s">
        <v>46</v>
      </c>
      <c r="AX455" s="14" t="s">
        <v>85</v>
      </c>
      <c r="AY455" s="257" t="s">
        <v>241</v>
      </c>
    </row>
    <row r="456" s="14" customFormat="1">
      <c r="A456" s="14"/>
      <c r="B456" s="247"/>
      <c r="C456" s="248"/>
      <c r="D456" s="238" t="s">
        <v>252</v>
      </c>
      <c r="E456" s="249" t="s">
        <v>39</v>
      </c>
      <c r="F456" s="250" t="s">
        <v>610</v>
      </c>
      <c r="G456" s="248"/>
      <c r="H456" s="251">
        <v>3.1339999999999999</v>
      </c>
      <c r="I456" s="252"/>
      <c r="J456" s="248"/>
      <c r="K456" s="248"/>
      <c r="L456" s="253"/>
      <c r="M456" s="254"/>
      <c r="N456" s="255"/>
      <c r="O456" s="255"/>
      <c r="P456" s="255"/>
      <c r="Q456" s="255"/>
      <c r="R456" s="255"/>
      <c r="S456" s="255"/>
      <c r="T456" s="256"/>
      <c r="U456" s="14"/>
      <c r="V456" s="14"/>
      <c r="W456" s="14"/>
      <c r="X456" s="14"/>
      <c r="Y456" s="14"/>
      <c r="Z456" s="14"/>
      <c r="AA456" s="14"/>
      <c r="AB456" s="14"/>
      <c r="AC456" s="14"/>
      <c r="AD456" s="14"/>
      <c r="AE456" s="14"/>
      <c r="AT456" s="257" t="s">
        <v>252</v>
      </c>
      <c r="AU456" s="257" t="s">
        <v>93</v>
      </c>
      <c r="AV456" s="14" t="s">
        <v>93</v>
      </c>
      <c r="AW456" s="14" t="s">
        <v>46</v>
      </c>
      <c r="AX456" s="14" t="s">
        <v>85</v>
      </c>
      <c r="AY456" s="257" t="s">
        <v>241</v>
      </c>
    </row>
    <row r="457" s="14" customFormat="1">
      <c r="A457" s="14"/>
      <c r="B457" s="247"/>
      <c r="C457" s="248"/>
      <c r="D457" s="238" t="s">
        <v>252</v>
      </c>
      <c r="E457" s="249" t="s">
        <v>39</v>
      </c>
      <c r="F457" s="250" t="s">
        <v>611</v>
      </c>
      <c r="G457" s="248"/>
      <c r="H457" s="251">
        <v>5.4119999999999999</v>
      </c>
      <c r="I457" s="252"/>
      <c r="J457" s="248"/>
      <c r="K457" s="248"/>
      <c r="L457" s="253"/>
      <c r="M457" s="254"/>
      <c r="N457" s="255"/>
      <c r="O457" s="255"/>
      <c r="P457" s="255"/>
      <c r="Q457" s="255"/>
      <c r="R457" s="255"/>
      <c r="S457" s="255"/>
      <c r="T457" s="256"/>
      <c r="U457" s="14"/>
      <c r="V457" s="14"/>
      <c r="W457" s="14"/>
      <c r="X457" s="14"/>
      <c r="Y457" s="14"/>
      <c r="Z457" s="14"/>
      <c r="AA457" s="14"/>
      <c r="AB457" s="14"/>
      <c r="AC457" s="14"/>
      <c r="AD457" s="14"/>
      <c r="AE457" s="14"/>
      <c r="AT457" s="257" t="s">
        <v>252</v>
      </c>
      <c r="AU457" s="257" t="s">
        <v>93</v>
      </c>
      <c r="AV457" s="14" t="s">
        <v>93</v>
      </c>
      <c r="AW457" s="14" t="s">
        <v>46</v>
      </c>
      <c r="AX457" s="14" t="s">
        <v>85</v>
      </c>
      <c r="AY457" s="257" t="s">
        <v>241</v>
      </c>
    </row>
    <row r="458" s="16" customFormat="1">
      <c r="A458" s="16"/>
      <c r="B458" s="269"/>
      <c r="C458" s="270"/>
      <c r="D458" s="238" t="s">
        <v>252</v>
      </c>
      <c r="E458" s="271" t="s">
        <v>39</v>
      </c>
      <c r="F458" s="272" t="s">
        <v>295</v>
      </c>
      <c r="G458" s="270"/>
      <c r="H458" s="273">
        <v>30.946999999999999</v>
      </c>
      <c r="I458" s="274"/>
      <c r="J458" s="270"/>
      <c r="K458" s="270"/>
      <c r="L458" s="275"/>
      <c r="M458" s="276"/>
      <c r="N458" s="277"/>
      <c r="O458" s="277"/>
      <c r="P458" s="277"/>
      <c r="Q458" s="277"/>
      <c r="R458" s="277"/>
      <c r="S458" s="277"/>
      <c r="T458" s="278"/>
      <c r="U458" s="16"/>
      <c r="V458" s="16"/>
      <c r="W458" s="16"/>
      <c r="X458" s="16"/>
      <c r="Y458" s="16"/>
      <c r="Z458" s="16"/>
      <c r="AA458" s="16"/>
      <c r="AB458" s="16"/>
      <c r="AC458" s="16"/>
      <c r="AD458" s="16"/>
      <c r="AE458" s="16"/>
      <c r="AT458" s="279" t="s">
        <v>252</v>
      </c>
      <c r="AU458" s="279" t="s">
        <v>93</v>
      </c>
      <c r="AV458" s="16" t="s">
        <v>113</v>
      </c>
      <c r="AW458" s="16" t="s">
        <v>46</v>
      </c>
      <c r="AX458" s="16" t="s">
        <v>85</v>
      </c>
      <c r="AY458" s="279" t="s">
        <v>241</v>
      </c>
    </row>
    <row r="459" s="13" customFormat="1">
      <c r="A459" s="13"/>
      <c r="B459" s="236"/>
      <c r="C459" s="237"/>
      <c r="D459" s="238" t="s">
        <v>252</v>
      </c>
      <c r="E459" s="239" t="s">
        <v>39</v>
      </c>
      <c r="F459" s="240" t="s">
        <v>507</v>
      </c>
      <c r="G459" s="237"/>
      <c r="H459" s="239" t="s">
        <v>39</v>
      </c>
      <c r="I459" s="241"/>
      <c r="J459" s="237"/>
      <c r="K459" s="237"/>
      <c r="L459" s="242"/>
      <c r="M459" s="243"/>
      <c r="N459" s="244"/>
      <c r="O459" s="244"/>
      <c r="P459" s="244"/>
      <c r="Q459" s="244"/>
      <c r="R459" s="244"/>
      <c r="S459" s="244"/>
      <c r="T459" s="245"/>
      <c r="U459" s="13"/>
      <c r="V459" s="13"/>
      <c r="W459" s="13"/>
      <c r="X459" s="13"/>
      <c r="Y459" s="13"/>
      <c r="Z459" s="13"/>
      <c r="AA459" s="13"/>
      <c r="AB459" s="13"/>
      <c r="AC459" s="13"/>
      <c r="AD459" s="13"/>
      <c r="AE459" s="13"/>
      <c r="AT459" s="246" t="s">
        <v>252</v>
      </c>
      <c r="AU459" s="246" t="s">
        <v>93</v>
      </c>
      <c r="AV459" s="13" t="s">
        <v>23</v>
      </c>
      <c r="AW459" s="13" t="s">
        <v>46</v>
      </c>
      <c r="AX459" s="13" t="s">
        <v>85</v>
      </c>
      <c r="AY459" s="246" t="s">
        <v>241</v>
      </c>
    </row>
    <row r="460" s="14" customFormat="1">
      <c r="A460" s="14"/>
      <c r="B460" s="247"/>
      <c r="C460" s="248"/>
      <c r="D460" s="238" t="s">
        <v>252</v>
      </c>
      <c r="E460" s="249" t="s">
        <v>39</v>
      </c>
      <c r="F460" s="250" t="s">
        <v>612</v>
      </c>
      <c r="G460" s="248"/>
      <c r="H460" s="251">
        <v>3.0880000000000001</v>
      </c>
      <c r="I460" s="252"/>
      <c r="J460" s="248"/>
      <c r="K460" s="248"/>
      <c r="L460" s="253"/>
      <c r="M460" s="254"/>
      <c r="N460" s="255"/>
      <c r="O460" s="255"/>
      <c r="P460" s="255"/>
      <c r="Q460" s="255"/>
      <c r="R460" s="255"/>
      <c r="S460" s="255"/>
      <c r="T460" s="256"/>
      <c r="U460" s="14"/>
      <c r="V460" s="14"/>
      <c r="W460" s="14"/>
      <c r="X460" s="14"/>
      <c r="Y460" s="14"/>
      <c r="Z460" s="14"/>
      <c r="AA460" s="14"/>
      <c r="AB460" s="14"/>
      <c r="AC460" s="14"/>
      <c r="AD460" s="14"/>
      <c r="AE460" s="14"/>
      <c r="AT460" s="257" t="s">
        <v>252</v>
      </c>
      <c r="AU460" s="257" t="s">
        <v>93</v>
      </c>
      <c r="AV460" s="14" t="s">
        <v>93</v>
      </c>
      <c r="AW460" s="14" t="s">
        <v>46</v>
      </c>
      <c r="AX460" s="14" t="s">
        <v>85</v>
      </c>
      <c r="AY460" s="257" t="s">
        <v>241</v>
      </c>
    </row>
    <row r="461" s="14" customFormat="1">
      <c r="A461" s="14"/>
      <c r="B461" s="247"/>
      <c r="C461" s="248"/>
      <c r="D461" s="238" t="s">
        <v>252</v>
      </c>
      <c r="E461" s="249" t="s">
        <v>39</v>
      </c>
      <c r="F461" s="250" t="s">
        <v>613</v>
      </c>
      <c r="G461" s="248"/>
      <c r="H461" s="251">
        <v>1.5520000000000001</v>
      </c>
      <c r="I461" s="252"/>
      <c r="J461" s="248"/>
      <c r="K461" s="248"/>
      <c r="L461" s="253"/>
      <c r="M461" s="254"/>
      <c r="N461" s="255"/>
      <c r="O461" s="255"/>
      <c r="P461" s="255"/>
      <c r="Q461" s="255"/>
      <c r="R461" s="255"/>
      <c r="S461" s="255"/>
      <c r="T461" s="256"/>
      <c r="U461" s="14"/>
      <c r="V461" s="14"/>
      <c r="W461" s="14"/>
      <c r="X461" s="14"/>
      <c r="Y461" s="14"/>
      <c r="Z461" s="14"/>
      <c r="AA461" s="14"/>
      <c r="AB461" s="14"/>
      <c r="AC461" s="14"/>
      <c r="AD461" s="14"/>
      <c r="AE461" s="14"/>
      <c r="AT461" s="257" t="s">
        <v>252</v>
      </c>
      <c r="AU461" s="257" t="s">
        <v>93</v>
      </c>
      <c r="AV461" s="14" t="s">
        <v>93</v>
      </c>
      <c r="AW461" s="14" t="s">
        <v>46</v>
      </c>
      <c r="AX461" s="14" t="s">
        <v>85</v>
      </c>
      <c r="AY461" s="257" t="s">
        <v>241</v>
      </c>
    </row>
    <row r="462" s="14" customFormat="1">
      <c r="A462" s="14"/>
      <c r="B462" s="247"/>
      <c r="C462" s="248"/>
      <c r="D462" s="238" t="s">
        <v>252</v>
      </c>
      <c r="E462" s="249" t="s">
        <v>39</v>
      </c>
      <c r="F462" s="250" t="s">
        <v>614</v>
      </c>
      <c r="G462" s="248"/>
      <c r="H462" s="251">
        <v>0.34999999999999998</v>
      </c>
      <c r="I462" s="252"/>
      <c r="J462" s="248"/>
      <c r="K462" s="248"/>
      <c r="L462" s="253"/>
      <c r="M462" s="254"/>
      <c r="N462" s="255"/>
      <c r="O462" s="255"/>
      <c r="P462" s="255"/>
      <c r="Q462" s="255"/>
      <c r="R462" s="255"/>
      <c r="S462" s="255"/>
      <c r="T462" s="256"/>
      <c r="U462" s="14"/>
      <c r="V462" s="14"/>
      <c r="W462" s="14"/>
      <c r="X462" s="14"/>
      <c r="Y462" s="14"/>
      <c r="Z462" s="14"/>
      <c r="AA462" s="14"/>
      <c r="AB462" s="14"/>
      <c r="AC462" s="14"/>
      <c r="AD462" s="14"/>
      <c r="AE462" s="14"/>
      <c r="AT462" s="257" t="s">
        <v>252</v>
      </c>
      <c r="AU462" s="257" t="s">
        <v>93</v>
      </c>
      <c r="AV462" s="14" t="s">
        <v>93</v>
      </c>
      <c r="AW462" s="14" t="s">
        <v>46</v>
      </c>
      <c r="AX462" s="14" t="s">
        <v>85</v>
      </c>
      <c r="AY462" s="257" t="s">
        <v>241</v>
      </c>
    </row>
    <row r="463" s="14" customFormat="1">
      <c r="A463" s="14"/>
      <c r="B463" s="247"/>
      <c r="C463" s="248"/>
      <c r="D463" s="238" t="s">
        <v>252</v>
      </c>
      <c r="E463" s="249" t="s">
        <v>39</v>
      </c>
      <c r="F463" s="250" t="s">
        <v>615</v>
      </c>
      <c r="G463" s="248"/>
      <c r="H463" s="251">
        <v>1.4670000000000001</v>
      </c>
      <c r="I463" s="252"/>
      <c r="J463" s="248"/>
      <c r="K463" s="248"/>
      <c r="L463" s="253"/>
      <c r="M463" s="254"/>
      <c r="N463" s="255"/>
      <c r="O463" s="255"/>
      <c r="P463" s="255"/>
      <c r="Q463" s="255"/>
      <c r="R463" s="255"/>
      <c r="S463" s="255"/>
      <c r="T463" s="256"/>
      <c r="U463" s="14"/>
      <c r="V463" s="14"/>
      <c r="W463" s="14"/>
      <c r="X463" s="14"/>
      <c r="Y463" s="14"/>
      <c r="Z463" s="14"/>
      <c r="AA463" s="14"/>
      <c r="AB463" s="14"/>
      <c r="AC463" s="14"/>
      <c r="AD463" s="14"/>
      <c r="AE463" s="14"/>
      <c r="AT463" s="257" t="s">
        <v>252</v>
      </c>
      <c r="AU463" s="257" t="s">
        <v>93</v>
      </c>
      <c r="AV463" s="14" t="s">
        <v>93</v>
      </c>
      <c r="AW463" s="14" t="s">
        <v>46</v>
      </c>
      <c r="AX463" s="14" t="s">
        <v>85</v>
      </c>
      <c r="AY463" s="257" t="s">
        <v>241</v>
      </c>
    </row>
    <row r="464" s="14" customFormat="1">
      <c r="A464" s="14"/>
      <c r="B464" s="247"/>
      <c r="C464" s="248"/>
      <c r="D464" s="238" t="s">
        <v>252</v>
      </c>
      <c r="E464" s="249" t="s">
        <v>39</v>
      </c>
      <c r="F464" s="250" t="s">
        <v>616</v>
      </c>
      <c r="G464" s="248"/>
      <c r="H464" s="251">
        <v>1.1339999999999999</v>
      </c>
      <c r="I464" s="252"/>
      <c r="J464" s="248"/>
      <c r="K464" s="248"/>
      <c r="L464" s="253"/>
      <c r="M464" s="254"/>
      <c r="N464" s="255"/>
      <c r="O464" s="255"/>
      <c r="P464" s="255"/>
      <c r="Q464" s="255"/>
      <c r="R464" s="255"/>
      <c r="S464" s="255"/>
      <c r="T464" s="256"/>
      <c r="U464" s="14"/>
      <c r="V464" s="14"/>
      <c r="W464" s="14"/>
      <c r="X464" s="14"/>
      <c r="Y464" s="14"/>
      <c r="Z464" s="14"/>
      <c r="AA464" s="14"/>
      <c r="AB464" s="14"/>
      <c r="AC464" s="14"/>
      <c r="AD464" s="14"/>
      <c r="AE464" s="14"/>
      <c r="AT464" s="257" t="s">
        <v>252</v>
      </c>
      <c r="AU464" s="257" t="s">
        <v>93</v>
      </c>
      <c r="AV464" s="14" t="s">
        <v>93</v>
      </c>
      <c r="AW464" s="14" t="s">
        <v>46</v>
      </c>
      <c r="AX464" s="14" t="s">
        <v>85</v>
      </c>
      <c r="AY464" s="257" t="s">
        <v>241</v>
      </c>
    </row>
    <row r="465" s="16" customFormat="1">
      <c r="A465" s="16"/>
      <c r="B465" s="269"/>
      <c r="C465" s="270"/>
      <c r="D465" s="238" t="s">
        <v>252</v>
      </c>
      <c r="E465" s="271" t="s">
        <v>39</v>
      </c>
      <c r="F465" s="272" t="s">
        <v>295</v>
      </c>
      <c r="G465" s="270"/>
      <c r="H465" s="273">
        <v>7.5910000000000002</v>
      </c>
      <c r="I465" s="274"/>
      <c r="J465" s="270"/>
      <c r="K465" s="270"/>
      <c r="L465" s="275"/>
      <c r="M465" s="276"/>
      <c r="N465" s="277"/>
      <c r="O465" s="277"/>
      <c r="P465" s="277"/>
      <c r="Q465" s="277"/>
      <c r="R465" s="277"/>
      <c r="S465" s="277"/>
      <c r="T465" s="278"/>
      <c r="U465" s="16"/>
      <c r="V465" s="16"/>
      <c r="W465" s="16"/>
      <c r="X465" s="16"/>
      <c r="Y465" s="16"/>
      <c r="Z465" s="16"/>
      <c r="AA465" s="16"/>
      <c r="AB465" s="16"/>
      <c r="AC465" s="16"/>
      <c r="AD465" s="16"/>
      <c r="AE465" s="16"/>
      <c r="AT465" s="279" t="s">
        <v>252</v>
      </c>
      <c r="AU465" s="279" t="s">
        <v>93</v>
      </c>
      <c r="AV465" s="16" t="s">
        <v>113</v>
      </c>
      <c r="AW465" s="16" t="s">
        <v>46</v>
      </c>
      <c r="AX465" s="16" t="s">
        <v>85</v>
      </c>
      <c r="AY465" s="279" t="s">
        <v>241</v>
      </c>
    </row>
    <row r="466" s="15" customFormat="1">
      <c r="A466" s="15"/>
      <c r="B466" s="258"/>
      <c r="C466" s="259"/>
      <c r="D466" s="238" t="s">
        <v>252</v>
      </c>
      <c r="E466" s="260" t="s">
        <v>39</v>
      </c>
      <c r="F466" s="261" t="s">
        <v>274</v>
      </c>
      <c r="G466" s="259"/>
      <c r="H466" s="262">
        <v>64.625</v>
      </c>
      <c r="I466" s="263"/>
      <c r="J466" s="259"/>
      <c r="K466" s="259"/>
      <c r="L466" s="264"/>
      <c r="M466" s="265"/>
      <c r="N466" s="266"/>
      <c r="O466" s="266"/>
      <c r="P466" s="266"/>
      <c r="Q466" s="266"/>
      <c r="R466" s="266"/>
      <c r="S466" s="266"/>
      <c r="T466" s="267"/>
      <c r="U466" s="15"/>
      <c r="V466" s="15"/>
      <c r="W466" s="15"/>
      <c r="X466" s="15"/>
      <c r="Y466" s="15"/>
      <c r="Z466" s="15"/>
      <c r="AA466" s="15"/>
      <c r="AB466" s="15"/>
      <c r="AC466" s="15"/>
      <c r="AD466" s="15"/>
      <c r="AE466" s="15"/>
      <c r="AT466" s="268" t="s">
        <v>252</v>
      </c>
      <c r="AU466" s="268" t="s">
        <v>93</v>
      </c>
      <c r="AV466" s="15" t="s">
        <v>248</v>
      </c>
      <c r="AW466" s="15" t="s">
        <v>46</v>
      </c>
      <c r="AX466" s="15" t="s">
        <v>23</v>
      </c>
      <c r="AY466" s="268" t="s">
        <v>241</v>
      </c>
    </row>
    <row r="467" s="2" customFormat="1" ht="21.75" customHeight="1">
      <c r="A467" s="42"/>
      <c r="B467" s="43"/>
      <c r="C467" s="218" t="s">
        <v>617</v>
      </c>
      <c r="D467" s="218" t="s">
        <v>243</v>
      </c>
      <c r="E467" s="219" t="s">
        <v>618</v>
      </c>
      <c r="F467" s="220" t="s">
        <v>619</v>
      </c>
      <c r="G467" s="221" t="s">
        <v>246</v>
      </c>
      <c r="H467" s="222">
        <v>96.935000000000002</v>
      </c>
      <c r="I467" s="223"/>
      <c r="J467" s="224">
        <f>ROUND(I467*H467,2)</f>
        <v>0</v>
      </c>
      <c r="K467" s="220" t="s">
        <v>247</v>
      </c>
      <c r="L467" s="48"/>
      <c r="M467" s="225" t="s">
        <v>39</v>
      </c>
      <c r="N467" s="226" t="s">
        <v>56</v>
      </c>
      <c r="O467" s="88"/>
      <c r="P467" s="227">
        <f>O467*H467</f>
        <v>0</v>
      </c>
      <c r="Q467" s="227">
        <v>2.1600000000000001</v>
      </c>
      <c r="R467" s="227">
        <f>Q467*H467</f>
        <v>209.37960000000001</v>
      </c>
      <c r="S467" s="227">
        <v>0</v>
      </c>
      <c r="T467" s="228">
        <f>S467*H467</f>
        <v>0</v>
      </c>
      <c r="U467" s="42"/>
      <c r="V467" s="42"/>
      <c r="W467" s="42"/>
      <c r="X467" s="42"/>
      <c r="Y467" s="42"/>
      <c r="Z467" s="42"/>
      <c r="AA467" s="42"/>
      <c r="AB467" s="42"/>
      <c r="AC467" s="42"/>
      <c r="AD467" s="42"/>
      <c r="AE467" s="42"/>
      <c r="AR467" s="229" t="s">
        <v>248</v>
      </c>
      <c r="AT467" s="229" t="s">
        <v>243</v>
      </c>
      <c r="AU467" s="229" t="s">
        <v>93</v>
      </c>
      <c r="AY467" s="20" t="s">
        <v>241</v>
      </c>
      <c r="BE467" s="230">
        <f>IF(N467="základní",J467,0)</f>
        <v>0</v>
      </c>
      <c r="BF467" s="230">
        <f>IF(N467="snížená",J467,0)</f>
        <v>0</v>
      </c>
      <c r="BG467" s="230">
        <f>IF(N467="zákl. přenesená",J467,0)</f>
        <v>0</v>
      </c>
      <c r="BH467" s="230">
        <f>IF(N467="sníž. přenesená",J467,0)</f>
        <v>0</v>
      </c>
      <c r="BI467" s="230">
        <f>IF(N467="nulová",J467,0)</f>
        <v>0</v>
      </c>
      <c r="BJ467" s="20" t="s">
        <v>23</v>
      </c>
      <c r="BK467" s="230">
        <f>ROUND(I467*H467,2)</f>
        <v>0</v>
      </c>
      <c r="BL467" s="20" t="s">
        <v>248</v>
      </c>
      <c r="BM467" s="229" t="s">
        <v>620</v>
      </c>
    </row>
    <row r="468" s="2" customFormat="1">
      <c r="A468" s="42"/>
      <c r="B468" s="43"/>
      <c r="C468" s="44"/>
      <c r="D468" s="231" t="s">
        <v>250</v>
      </c>
      <c r="E468" s="44"/>
      <c r="F468" s="232" t="s">
        <v>621</v>
      </c>
      <c r="G468" s="44"/>
      <c r="H468" s="44"/>
      <c r="I468" s="233"/>
      <c r="J468" s="44"/>
      <c r="K468" s="44"/>
      <c r="L468" s="48"/>
      <c r="M468" s="234"/>
      <c r="N468" s="235"/>
      <c r="O468" s="88"/>
      <c r="P468" s="88"/>
      <c r="Q468" s="88"/>
      <c r="R468" s="88"/>
      <c r="S468" s="88"/>
      <c r="T468" s="89"/>
      <c r="U468" s="42"/>
      <c r="V468" s="42"/>
      <c r="W468" s="42"/>
      <c r="X468" s="42"/>
      <c r="Y468" s="42"/>
      <c r="Z468" s="42"/>
      <c r="AA468" s="42"/>
      <c r="AB468" s="42"/>
      <c r="AC468" s="42"/>
      <c r="AD468" s="42"/>
      <c r="AE468" s="42"/>
      <c r="AT468" s="20" t="s">
        <v>250</v>
      </c>
      <c r="AU468" s="20" t="s">
        <v>93</v>
      </c>
    </row>
    <row r="469" s="13" customFormat="1">
      <c r="A469" s="13"/>
      <c r="B469" s="236"/>
      <c r="C469" s="237"/>
      <c r="D469" s="238" t="s">
        <v>252</v>
      </c>
      <c r="E469" s="239" t="s">
        <v>39</v>
      </c>
      <c r="F469" s="240" t="s">
        <v>587</v>
      </c>
      <c r="G469" s="237"/>
      <c r="H469" s="239" t="s">
        <v>39</v>
      </c>
      <c r="I469" s="241"/>
      <c r="J469" s="237"/>
      <c r="K469" s="237"/>
      <c r="L469" s="242"/>
      <c r="M469" s="243"/>
      <c r="N469" s="244"/>
      <c r="O469" s="244"/>
      <c r="P469" s="244"/>
      <c r="Q469" s="244"/>
      <c r="R469" s="244"/>
      <c r="S469" s="244"/>
      <c r="T469" s="245"/>
      <c r="U469" s="13"/>
      <c r="V469" s="13"/>
      <c r="W469" s="13"/>
      <c r="X469" s="13"/>
      <c r="Y469" s="13"/>
      <c r="Z469" s="13"/>
      <c r="AA469" s="13"/>
      <c r="AB469" s="13"/>
      <c r="AC469" s="13"/>
      <c r="AD469" s="13"/>
      <c r="AE469" s="13"/>
      <c r="AT469" s="246" t="s">
        <v>252</v>
      </c>
      <c r="AU469" s="246" t="s">
        <v>93</v>
      </c>
      <c r="AV469" s="13" t="s">
        <v>23</v>
      </c>
      <c r="AW469" s="13" t="s">
        <v>46</v>
      </c>
      <c r="AX469" s="13" t="s">
        <v>85</v>
      </c>
      <c r="AY469" s="246" t="s">
        <v>241</v>
      </c>
    </row>
    <row r="470" s="13" customFormat="1">
      <c r="A470" s="13"/>
      <c r="B470" s="236"/>
      <c r="C470" s="237"/>
      <c r="D470" s="238" t="s">
        <v>252</v>
      </c>
      <c r="E470" s="239" t="s">
        <v>39</v>
      </c>
      <c r="F470" s="240" t="s">
        <v>474</v>
      </c>
      <c r="G470" s="237"/>
      <c r="H470" s="239" t="s">
        <v>39</v>
      </c>
      <c r="I470" s="241"/>
      <c r="J470" s="237"/>
      <c r="K470" s="237"/>
      <c r="L470" s="242"/>
      <c r="M470" s="243"/>
      <c r="N470" s="244"/>
      <c r="O470" s="244"/>
      <c r="P470" s="244"/>
      <c r="Q470" s="244"/>
      <c r="R470" s="244"/>
      <c r="S470" s="244"/>
      <c r="T470" s="245"/>
      <c r="U470" s="13"/>
      <c r="V470" s="13"/>
      <c r="W470" s="13"/>
      <c r="X470" s="13"/>
      <c r="Y470" s="13"/>
      <c r="Z470" s="13"/>
      <c r="AA470" s="13"/>
      <c r="AB470" s="13"/>
      <c r="AC470" s="13"/>
      <c r="AD470" s="13"/>
      <c r="AE470" s="13"/>
      <c r="AT470" s="246" t="s">
        <v>252</v>
      </c>
      <c r="AU470" s="246" t="s">
        <v>93</v>
      </c>
      <c r="AV470" s="13" t="s">
        <v>23</v>
      </c>
      <c r="AW470" s="13" t="s">
        <v>46</v>
      </c>
      <c r="AX470" s="13" t="s">
        <v>85</v>
      </c>
      <c r="AY470" s="246" t="s">
        <v>241</v>
      </c>
    </row>
    <row r="471" s="14" customFormat="1">
      <c r="A471" s="14"/>
      <c r="B471" s="247"/>
      <c r="C471" s="248"/>
      <c r="D471" s="238" t="s">
        <v>252</v>
      </c>
      <c r="E471" s="249" t="s">
        <v>39</v>
      </c>
      <c r="F471" s="250" t="s">
        <v>622</v>
      </c>
      <c r="G471" s="248"/>
      <c r="H471" s="251">
        <v>4.8730000000000002</v>
      </c>
      <c r="I471" s="252"/>
      <c r="J471" s="248"/>
      <c r="K471" s="248"/>
      <c r="L471" s="253"/>
      <c r="M471" s="254"/>
      <c r="N471" s="255"/>
      <c r="O471" s="255"/>
      <c r="P471" s="255"/>
      <c r="Q471" s="255"/>
      <c r="R471" s="255"/>
      <c r="S471" s="255"/>
      <c r="T471" s="256"/>
      <c r="U471" s="14"/>
      <c r="V471" s="14"/>
      <c r="W471" s="14"/>
      <c r="X471" s="14"/>
      <c r="Y471" s="14"/>
      <c r="Z471" s="14"/>
      <c r="AA471" s="14"/>
      <c r="AB471" s="14"/>
      <c r="AC471" s="14"/>
      <c r="AD471" s="14"/>
      <c r="AE471" s="14"/>
      <c r="AT471" s="257" t="s">
        <v>252</v>
      </c>
      <c r="AU471" s="257" t="s">
        <v>93</v>
      </c>
      <c r="AV471" s="14" t="s">
        <v>93</v>
      </c>
      <c r="AW471" s="14" t="s">
        <v>46</v>
      </c>
      <c r="AX471" s="14" t="s">
        <v>85</v>
      </c>
      <c r="AY471" s="257" t="s">
        <v>241</v>
      </c>
    </row>
    <row r="472" s="14" customFormat="1">
      <c r="A472" s="14"/>
      <c r="B472" s="247"/>
      <c r="C472" s="248"/>
      <c r="D472" s="238" t="s">
        <v>252</v>
      </c>
      <c r="E472" s="249" t="s">
        <v>39</v>
      </c>
      <c r="F472" s="250" t="s">
        <v>623</v>
      </c>
      <c r="G472" s="248"/>
      <c r="H472" s="251">
        <v>4.1029999999999998</v>
      </c>
      <c r="I472" s="252"/>
      <c r="J472" s="248"/>
      <c r="K472" s="248"/>
      <c r="L472" s="253"/>
      <c r="M472" s="254"/>
      <c r="N472" s="255"/>
      <c r="O472" s="255"/>
      <c r="P472" s="255"/>
      <c r="Q472" s="255"/>
      <c r="R472" s="255"/>
      <c r="S472" s="255"/>
      <c r="T472" s="256"/>
      <c r="U472" s="14"/>
      <c r="V472" s="14"/>
      <c r="W472" s="14"/>
      <c r="X472" s="14"/>
      <c r="Y472" s="14"/>
      <c r="Z472" s="14"/>
      <c r="AA472" s="14"/>
      <c r="AB472" s="14"/>
      <c r="AC472" s="14"/>
      <c r="AD472" s="14"/>
      <c r="AE472" s="14"/>
      <c r="AT472" s="257" t="s">
        <v>252</v>
      </c>
      <c r="AU472" s="257" t="s">
        <v>93</v>
      </c>
      <c r="AV472" s="14" t="s">
        <v>93</v>
      </c>
      <c r="AW472" s="14" t="s">
        <v>46</v>
      </c>
      <c r="AX472" s="14" t="s">
        <v>85</v>
      </c>
      <c r="AY472" s="257" t="s">
        <v>241</v>
      </c>
    </row>
    <row r="473" s="14" customFormat="1">
      <c r="A473" s="14"/>
      <c r="B473" s="247"/>
      <c r="C473" s="248"/>
      <c r="D473" s="238" t="s">
        <v>252</v>
      </c>
      <c r="E473" s="249" t="s">
        <v>39</v>
      </c>
      <c r="F473" s="250" t="s">
        <v>624</v>
      </c>
      <c r="G473" s="248"/>
      <c r="H473" s="251">
        <v>0.53800000000000003</v>
      </c>
      <c r="I473" s="252"/>
      <c r="J473" s="248"/>
      <c r="K473" s="248"/>
      <c r="L473" s="253"/>
      <c r="M473" s="254"/>
      <c r="N473" s="255"/>
      <c r="O473" s="255"/>
      <c r="P473" s="255"/>
      <c r="Q473" s="255"/>
      <c r="R473" s="255"/>
      <c r="S473" s="255"/>
      <c r="T473" s="256"/>
      <c r="U473" s="14"/>
      <c r="V473" s="14"/>
      <c r="W473" s="14"/>
      <c r="X473" s="14"/>
      <c r="Y473" s="14"/>
      <c r="Z473" s="14"/>
      <c r="AA473" s="14"/>
      <c r="AB473" s="14"/>
      <c r="AC473" s="14"/>
      <c r="AD473" s="14"/>
      <c r="AE473" s="14"/>
      <c r="AT473" s="257" t="s">
        <v>252</v>
      </c>
      <c r="AU473" s="257" t="s">
        <v>93</v>
      </c>
      <c r="AV473" s="14" t="s">
        <v>93</v>
      </c>
      <c r="AW473" s="14" t="s">
        <v>46</v>
      </c>
      <c r="AX473" s="14" t="s">
        <v>85</v>
      </c>
      <c r="AY473" s="257" t="s">
        <v>241</v>
      </c>
    </row>
    <row r="474" s="14" customFormat="1">
      <c r="A474" s="14"/>
      <c r="B474" s="247"/>
      <c r="C474" s="248"/>
      <c r="D474" s="238" t="s">
        <v>252</v>
      </c>
      <c r="E474" s="249" t="s">
        <v>39</v>
      </c>
      <c r="F474" s="250" t="s">
        <v>625</v>
      </c>
      <c r="G474" s="248"/>
      <c r="H474" s="251">
        <v>1.764</v>
      </c>
      <c r="I474" s="252"/>
      <c r="J474" s="248"/>
      <c r="K474" s="248"/>
      <c r="L474" s="253"/>
      <c r="M474" s="254"/>
      <c r="N474" s="255"/>
      <c r="O474" s="255"/>
      <c r="P474" s="255"/>
      <c r="Q474" s="255"/>
      <c r="R474" s="255"/>
      <c r="S474" s="255"/>
      <c r="T474" s="256"/>
      <c r="U474" s="14"/>
      <c r="V474" s="14"/>
      <c r="W474" s="14"/>
      <c r="X474" s="14"/>
      <c r="Y474" s="14"/>
      <c r="Z474" s="14"/>
      <c r="AA474" s="14"/>
      <c r="AB474" s="14"/>
      <c r="AC474" s="14"/>
      <c r="AD474" s="14"/>
      <c r="AE474" s="14"/>
      <c r="AT474" s="257" t="s">
        <v>252</v>
      </c>
      <c r="AU474" s="257" t="s">
        <v>93</v>
      </c>
      <c r="AV474" s="14" t="s">
        <v>93</v>
      </c>
      <c r="AW474" s="14" t="s">
        <v>46</v>
      </c>
      <c r="AX474" s="14" t="s">
        <v>85</v>
      </c>
      <c r="AY474" s="257" t="s">
        <v>241</v>
      </c>
    </row>
    <row r="475" s="14" customFormat="1">
      <c r="A475" s="14"/>
      <c r="B475" s="247"/>
      <c r="C475" s="248"/>
      <c r="D475" s="238" t="s">
        <v>252</v>
      </c>
      <c r="E475" s="249" t="s">
        <v>39</v>
      </c>
      <c r="F475" s="250" t="s">
        <v>626</v>
      </c>
      <c r="G475" s="248"/>
      <c r="H475" s="251">
        <v>1.637</v>
      </c>
      <c r="I475" s="252"/>
      <c r="J475" s="248"/>
      <c r="K475" s="248"/>
      <c r="L475" s="253"/>
      <c r="M475" s="254"/>
      <c r="N475" s="255"/>
      <c r="O475" s="255"/>
      <c r="P475" s="255"/>
      <c r="Q475" s="255"/>
      <c r="R475" s="255"/>
      <c r="S475" s="255"/>
      <c r="T475" s="256"/>
      <c r="U475" s="14"/>
      <c r="V475" s="14"/>
      <c r="W475" s="14"/>
      <c r="X475" s="14"/>
      <c r="Y475" s="14"/>
      <c r="Z475" s="14"/>
      <c r="AA475" s="14"/>
      <c r="AB475" s="14"/>
      <c r="AC475" s="14"/>
      <c r="AD475" s="14"/>
      <c r="AE475" s="14"/>
      <c r="AT475" s="257" t="s">
        <v>252</v>
      </c>
      <c r="AU475" s="257" t="s">
        <v>93</v>
      </c>
      <c r="AV475" s="14" t="s">
        <v>93</v>
      </c>
      <c r="AW475" s="14" t="s">
        <v>46</v>
      </c>
      <c r="AX475" s="14" t="s">
        <v>85</v>
      </c>
      <c r="AY475" s="257" t="s">
        <v>241</v>
      </c>
    </row>
    <row r="476" s="14" customFormat="1">
      <c r="A476" s="14"/>
      <c r="B476" s="247"/>
      <c r="C476" s="248"/>
      <c r="D476" s="238" t="s">
        <v>252</v>
      </c>
      <c r="E476" s="249" t="s">
        <v>39</v>
      </c>
      <c r="F476" s="250" t="s">
        <v>627</v>
      </c>
      <c r="G476" s="248"/>
      <c r="H476" s="251">
        <v>0.995</v>
      </c>
      <c r="I476" s="252"/>
      <c r="J476" s="248"/>
      <c r="K476" s="248"/>
      <c r="L476" s="253"/>
      <c r="M476" s="254"/>
      <c r="N476" s="255"/>
      <c r="O476" s="255"/>
      <c r="P476" s="255"/>
      <c r="Q476" s="255"/>
      <c r="R476" s="255"/>
      <c r="S476" s="255"/>
      <c r="T476" s="256"/>
      <c r="U476" s="14"/>
      <c r="V476" s="14"/>
      <c r="W476" s="14"/>
      <c r="X476" s="14"/>
      <c r="Y476" s="14"/>
      <c r="Z476" s="14"/>
      <c r="AA476" s="14"/>
      <c r="AB476" s="14"/>
      <c r="AC476" s="14"/>
      <c r="AD476" s="14"/>
      <c r="AE476" s="14"/>
      <c r="AT476" s="257" t="s">
        <v>252</v>
      </c>
      <c r="AU476" s="257" t="s">
        <v>93</v>
      </c>
      <c r="AV476" s="14" t="s">
        <v>93</v>
      </c>
      <c r="AW476" s="14" t="s">
        <v>46</v>
      </c>
      <c r="AX476" s="14" t="s">
        <v>85</v>
      </c>
      <c r="AY476" s="257" t="s">
        <v>241</v>
      </c>
    </row>
    <row r="477" s="14" customFormat="1">
      <c r="A477" s="14"/>
      <c r="B477" s="247"/>
      <c r="C477" s="248"/>
      <c r="D477" s="238" t="s">
        <v>252</v>
      </c>
      <c r="E477" s="249" t="s">
        <v>39</v>
      </c>
      <c r="F477" s="250" t="s">
        <v>628</v>
      </c>
      <c r="G477" s="248"/>
      <c r="H477" s="251">
        <v>0.53700000000000003</v>
      </c>
      <c r="I477" s="252"/>
      <c r="J477" s="248"/>
      <c r="K477" s="248"/>
      <c r="L477" s="253"/>
      <c r="M477" s="254"/>
      <c r="N477" s="255"/>
      <c r="O477" s="255"/>
      <c r="P477" s="255"/>
      <c r="Q477" s="255"/>
      <c r="R477" s="255"/>
      <c r="S477" s="255"/>
      <c r="T477" s="256"/>
      <c r="U477" s="14"/>
      <c r="V477" s="14"/>
      <c r="W477" s="14"/>
      <c r="X477" s="14"/>
      <c r="Y477" s="14"/>
      <c r="Z477" s="14"/>
      <c r="AA477" s="14"/>
      <c r="AB477" s="14"/>
      <c r="AC477" s="14"/>
      <c r="AD477" s="14"/>
      <c r="AE477" s="14"/>
      <c r="AT477" s="257" t="s">
        <v>252</v>
      </c>
      <c r="AU477" s="257" t="s">
        <v>93</v>
      </c>
      <c r="AV477" s="14" t="s">
        <v>93</v>
      </c>
      <c r="AW477" s="14" t="s">
        <v>46</v>
      </c>
      <c r="AX477" s="14" t="s">
        <v>85</v>
      </c>
      <c r="AY477" s="257" t="s">
        <v>241</v>
      </c>
    </row>
    <row r="478" s="14" customFormat="1">
      <c r="A478" s="14"/>
      <c r="B478" s="247"/>
      <c r="C478" s="248"/>
      <c r="D478" s="238" t="s">
        <v>252</v>
      </c>
      <c r="E478" s="249" t="s">
        <v>39</v>
      </c>
      <c r="F478" s="250" t="s">
        <v>629</v>
      </c>
      <c r="G478" s="248"/>
      <c r="H478" s="251">
        <v>7.4080000000000004</v>
      </c>
      <c r="I478" s="252"/>
      <c r="J478" s="248"/>
      <c r="K478" s="248"/>
      <c r="L478" s="253"/>
      <c r="M478" s="254"/>
      <c r="N478" s="255"/>
      <c r="O478" s="255"/>
      <c r="P478" s="255"/>
      <c r="Q478" s="255"/>
      <c r="R478" s="255"/>
      <c r="S478" s="255"/>
      <c r="T478" s="256"/>
      <c r="U478" s="14"/>
      <c r="V478" s="14"/>
      <c r="W478" s="14"/>
      <c r="X478" s="14"/>
      <c r="Y478" s="14"/>
      <c r="Z478" s="14"/>
      <c r="AA478" s="14"/>
      <c r="AB478" s="14"/>
      <c r="AC478" s="14"/>
      <c r="AD478" s="14"/>
      <c r="AE478" s="14"/>
      <c r="AT478" s="257" t="s">
        <v>252</v>
      </c>
      <c r="AU478" s="257" t="s">
        <v>93</v>
      </c>
      <c r="AV478" s="14" t="s">
        <v>93</v>
      </c>
      <c r="AW478" s="14" t="s">
        <v>46</v>
      </c>
      <c r="AX478" s="14" t="s">
        <v>85</v>
      </c>
      <c r="AY478" s="257" t="s">
        <v>241</v>
      </c>
    </row>
    <row r="479" s="14" customFormat="1">
      <c r="A479" s="14"/>
      <c r="B479" s="247"/>
      <c r="C479" s="248"/>
      <c r="D479" s="238" t="s">
        <v>252</v>
      </c>
      <c r="E479" s="249" t="s">
        <v>39</v>
      </c>
      <c r="F479" s="250" t="s">
        <v>630</v>
      </c>
      <c r="G479" s="248"/>
      <c r="H479" s="251">
        <v>4.6289999999999996</v>
      </c>
      <c r="I479" s="252"/>
      <c r="J479" s="248"/>
      <c r="K479" s="248"/>
      <c r="L479" s="253"/>
      <c r="M479" s="254"/>
      <c r="N479" s="255"/>
      <c r="O479" s="255"/>
      <c r="P479" s="255"/>
      <c r="Q479" s="255"/>
      <c r="R479" s="255"/>
      <c r="S479" s="255"/>
      <c r="T479" s="256"/>
      <c r="U479" s="14"/>
      <c r="V479" s="14"/>
      <c r="W479" s="14"/>
      <c r="X479" s="14"/>
      <c r="Y479" s="14"/>
      <c r="Z479" s="14"/>
      <c r="AA479" s="14"/>
      <c r="AB479" s="14"/>
      <c r="AC479" s="14"/>
      <c r="AD479" s="14"/>
      <c r="AE479" s="14"/>
      <c r="AT479" s="257" t="s">
        <v>252</v>
      </c>
      <c r="AU479" s="257" t="s">
        <v>93</v>
      </c>
      <c r="AV479" s="14" t="s">
        <v>93</v>
      </c>
      <c r="AW479" s="14" t="s">
        <v>46</v>
      </c>
      <c r="AX479" s="14" t="s">
        <v>85</v>
      </c>
      <c r="AY479" s="257" t="s">
        <v>241</v>
      </c>
    </row>
    <row r="480" s="14" customFormat="1">
      <c r="A480" s="14"/>
      <c r="B480" s="247"/>
      <c r="C480" s="248"/>
      <c r="D480" s="238" t="s">
        <v>252</v>
      </c>
      <c r="E480" s="249" t="s">
        <v>39</v>
      </c>
      <c r="F480" s="250" t="s">
        <v>631</v>
      </c>
      <c r="G480" s="248"/>
      <c r="H480" s="251">
        <v>3.4289999999999998</v>
      </c>
      <c r="I480" s="252"/>
      <c r="J480" s="248"/>
      <c r="K480" s="248"/>
      <c r="L480" s="253"/>
      <c r="M480" s="254"/>
      <c r="N480" s="255"/>
      <c r="O480" s="255"/>
      <c r="P480" s="255"/>
      <c r="Q480" s="255"/>
      <c r="R480" s="255"/>
      <c r="S480" s="255"/>
      <c r="T480" s="256"/>
      <c r="U480" s="14"/>
      <c r="V480" s="14"/>
      <c r="W480" s="14"/>
      <c r="X480" s="14"/>
      <c r="Y480" s="14"/>
      <c r="Z480" s="14"/>
      <c r="AA480" s="14"/>
      <c r="AB480" s="14"/>
      <c r="AC480" s="14"/>
      <c r="AD480" s="14"/>
      <c r="AE480" s="14"/>
      <c r="AT480" s="257" t="s">
        <v>252</v>
      </c>
      <c r="AU480" s="257" t="s">
        <v>93</v>
      </c>
      <c r="AV480" s="14" t="s">
        <v>93</v>
      </c>
      <c r="AW480" s="14" t="s">
        <v>46</v>
      </c>
      <c r="AX480" s="14" t="s">
        <v>85</v>
      </c>
      <c r="AY480" s="257" t="s">
        <v>241</v>
      </c>
    </row>
    <row r="481" s="14" customFormat="1">
      <c r="A481" s="14"/>
      <c r="B481" s="247"/>
      <c r="C481" s="248"/>
      <c r="D481" s="238" t="s">
        <v>252</v>
      </c>
      <c r="E481" s="249" t="s">
        <v>39</v>
      </c>
      <c r="F481" s="250" t="s">
        <v>632</v>
      </c>
      <c r="G481" s="248"/>
      <c r="H481" s="251">
        <v>4.4050000000000002</v>
      </c>
      <c r="I481" s="252"/>
      <c r="J481" s="248"/>
      <c r="K481" s="248"/>
      <c r="L481" s="253"/>
      <c r="M481" s="254"/>
      <c r="N481" s="255"/>
      <c r="O481" s="255"/>
      <c r="P481" s="255"/>
      <c r="Q481" s="255"/>
      <c r="R481" s="255"/>
      <c r="S481" s="255"/>
      <c r="T481" s="256"/>
      <c r="U481" s="14"/>
      <c r="V481" s="14"/>
      <c r="W481" s="14"/>
      <c r="X481" s="14"/>
      <c r="Y481" s="14"/>
      <c r="Z481" s="14"/>
      <c r="AA481" s="14"/>
      <c r="AB481" s="14"/>
      <c r="AC481" s="14"/>
      <c r="AD481" s="14"/>
      <c r="AE481" s="14"/>
      <c r="AT481" s="257" t="s">
        <v>252</v>
      </c>
      <c r="AU481" s="257" t="s">
        <v>93</v>
      </c>
      <c r="AV481" s="14" t="s">
        <v>93</v>
      </c>
      <c r="AW481" s="14" t="s">
        <v>46</v>
      </c>
      <c r="AX481" s="14" t="s">
        <v>85</v>
      </c>
      <c r="AY481" s="257" t="s">
        <v>241</v>
      </c>
    </row>
    <row r="482" s="14" customFormat="1">
      <c r="A482" s="14"/>
      <c r="B482" s="247"/>
      <c r="C482" s="248"/>
      <c r="D482" s="238" t="s">
        <v>252</v>
      </c>
      <c r="E482" s="249" t="s">
        <v>39</v>
      </c>
      <c r="F482" s="250" t="s">
        <v>633</v>
      </c>
      <c r="G482" s="248"/>
      <c r="H482" s="251">
        <v>4.8129999999999997</v>
      </c>
      <c r="I482" s="252"/>
      <c r="J482" s="248"/>
      <c r="K482" s="248"/>
      <c r="L482" s="253"/>
      <c r="M482" s="254"/>
      <c r="N482" s="255"/>
      <c r="O482" s="255"/>
      <c r="P482" s="255"/>
      <c r="Q482" s="255"/>
      <c r="R482" s="255"/>
      <c r="S482" s="255"/>
      <c r="T482" s="256"/>
      <c r="U482" s="14"/>
      <c r="V482" s="14"/>
      <c r="W482" s="14"/>
      <c r="X482" s="14"/>
      <c r="Y482" s="14"/>
      <c r="Z482" s="14"/>
      <c r="AA482" s="14"/>
      <c r="AB482" s="14"/>
      <c r="AC482" s="14"/>
      <c r="AD482" s="14"/>
      <c r="AE482" s="14"/>
      <c r="AT482" s="257" t="s">
        <v>252</v>
      </c>
      <c r="AU482" s="257" t="s">
        <v>93</v>
      </c>
      <c r="AV482" s="14" t="s">
        <v>93</v>
      </c>
      <c r="AW482" s="14" t="s">
        <v>46</v>
      </c>
      <c r="AX482" s="14" t="s">
        <v>85</v>
      </c>
      <c r="AY482" s="257" t="s">
        <v>241</v>
      </c>
    </row>
    <row r="483" s="16" customFormat="1">
      <c r="A483" s="16"/>
      <c r="B483" s="269"/>
      <c r="C483" s="270"/>
      <c r="D483" s="238" t="s">
        <v>252</v>
      </c>
      <c r="E483" s="271" t="s">
        <v>39</v>
      </c>
      <c r="F483" s="272" t="s">
        <v>295</v>
      </c>
      <c r="G483" s="270"/>
      <c r="H483" s="273">
        <v>39.131</v>
      </c>
      <c r="I483" s="274"/>
      <c r="J483" s="270"/>
      <c r="K483" s="270"/>
      <c r="L483" s="275"/>
      <c r="M483" s="276"/>
      <c r="N483" s="277"/>
      <c r="O483" s="277"/>
      <c r="P483" s="277"/>
      <c r="Q483" s="277"/>
      <c r="R483" s="277"/>
      <c r="S483" s="277"/>
      <c r="T483" s="278"/>
      <c r="U483" s="16"/>
      <c r="V483" s="16"/>
      <c r="W483" s="16"/>
      <c r="X483" s="16"/>
      <c r="Y483" s="16"/>
      <c r="Z483" s="16"/>
      <c r="AA483" s="16"/>
      <c r="AB483" s="16"/>
      <c r="AC483" s="16"/>
      <c r="AD483" s="16"/>
      <c r="AE483" s="16"/>
      <c r="AT483" s="279" t="s">
        <v>252</v>
      </c>
      <c r="AU483" s="279" t="s">
        <v>93</v>
      </c>
      <c r="AV483" s="16" t="s">
        <v>113</v>
      </c>
      <c r="AW483" s="16" t="s">
        <v>46</v>
      </c>
      <c r="AX483" s="16" t="s">
        <v>85</v>
      </c>
      <c r="AY483" s="279" t="s">
        <v>241</v>
      </c>
    </row>
    <row r="484" s="13" customFormat="1">
      <c r="A484" s="13"/>
      <c r="B484" s="236"/>
      <c r="C484" s="237"/>
      <c r="D484" s="238" t="s">
        <v>252</v>
      </c>
      <c r="E484" s="239" t="s">
        <v>39</v>
      </c>
      <c r="F484" s="240" t="s">
        <v>487</v>
      </c>
      <c r="G484" s="237"/>
      <c r="H484" s="239" t="s">
        <v>39</v>
      </c>
      <c r="I484" s="241"/>
      <c r="J484" s="237"/>
      <c r="K484" s="237"/>
      <c r="L484" s="242"/>
      <c r="M484" s="243"/>
      <c r="N484" s="244"/>
      <c r="O484" s="244"/>
      <c r="P484" s="244"/>
      <c r="Q484" s="244"/>
      <c r="R484" s="244"/>
      <c r="S484" s="244"/>
      <c r="T484" s="245"/>
      <c r="U484" s="13"/>
      <c r="V484" s="13"/>
      <c r="W484" s="13"/>
      <c r="X484" s="13"/>
      <c r="Y484" s="13"/>
      <c r="Z484" s="13"/>
      <c r="AA484" s="13"/>
      <c r="AB484" s="13"/>
      <c r="AC484" s="13"/>
      <c r="AD484" s="13"/>
      <c r="AE484" s="13"/>
      <c r="AT484" s="246" t="s">
        <v>252</v>
      </c>
      <c r="AU484" s="246" t="s">
        <v>93</v>
      </c>
      <c r="AV484" s="13" t="s">
        <v>23</v>
      </c>
      <c r="AW484" s="13" t="s">
        <v>46</v>
      </c>
      <c r="AX484" s="13" t="s">
        <v>85</v>
      </c>
      <c r="AY484" s="246" t="s">
        <v>241</v>
      </c>
    </row>
    <row r="485" s="14" customFormat="1">
      <c r="A485" s="14"/>
      <c r="B485" s="247"/>
      <c r="C485" s="248"/>
      <c r="D485" s="238" t="s">
        <v>252</v>
      </c>
      <c r="E485" s="249" t="s">
        <v>39</v>
      </c>
      <c r="F485" s="250" t="s">
        <v>634</v>
      </c>
      <c r="G485" s="248"/>
      <c r="H485" s="251">
        <v>3.621</v>
      </c>
      <c r="I485" s="252"/>
      <c r="J485" s="248"/>
      <c r="K485" s="248"/>
      <c r="L485" s="253"/>
      <c r="M485" s="254"/>
      <c r="N485" s="255"/>
      <c r="O485" s="255"/>
      <c r="P485" s="255"/>
      <c r="Q485" s="255"/>
      <c r="R485" s="255"/>
      <c r="S485" s="255"/>
      <c r="T485" s="256"/>
      <c r="U485" s="14"/>
      <c r="V485" s="14"/>
      <c r="W485" s="14"/>
      <c r="X485" s="14"/>
      <c r="Y485" s="14"/>
      <c r="Z485" s="14"/>
      <c r="AA485" s="14"/>
      <c r="AB485" s="14"/>
      <c r="AC485" s="14"/>
      <c r="AD485" s="14"/>
      <c r="AE485" s="14"/>
      <c r="AT485" s="257" t="s">
        <v>252</v>
      </c>
      <c r="AU485" s="257" t="s">
        <v>93</v>
      </c>
      <c r="AV485" s="14" t="s">
        <v>93</v>
      </c>
      <c r="AW485" s="14" t="s">
        <v>46</v>
      </c>
      <c r="AX485" s="14" t="s">
        <v>85</v>
      </c>
      <c r="AY485" s="257" t="s">
        <v>241</v>
      </c>
    </row>
    <row r="486" s="14" customFormat="1">
      <c r="A486" s="14"/>
      <c r="B486" s="247"/>
      <c r="C486" s="248"/>
      <c r="D486" s="238" t="s">
        <v>252</v>
      </c>
      <c r="E486" s="249" t="s">
        <v>39</v>
      </c>
      <c r="F486" s="250" t="s">
        <v>635</v>
      </c>
      <c r="G486" s="248"/>
      <c r="H486" s="251">
        <v>1.5840000000000001</v>
      </c>
      <c r="I486" s="252"/>
      <c r="J486" s="248"/>
      <c r="K486" s="248"/>
      <c r="L486" s="253"/>
      <c r="M486" s="254"/>
      <c r="N486" s="255"/>
      <c r="O486" s="255"/>
      <c r="P486" s="255"/>
      <c r="Q486" s="255"/>
      <c r="R486" s="255"/>
      <c r="S486" s="255"/>
      <c r="T486" s="256"/>
      <c r="U486" s="14"/>
      <c r="V486" s="14"/>
      <c r="W486" s="14"/>
      <c r="X486" s="14"/>
      <c r="Y486" s="14"/>
      <c r="Z486" s="14"/>
      <c r="AA486" s="14"/>
      <c r="AB486" s="14"/>
      <c r="AC486" s="14"/>
      <c r="AD486" s="14"/>
      <c r="AE486" s="14"/>
      <c r="AT486" s="257" t="s">
        <v>252</v>
      </c>
      <c r="AU486" s="257" t="s">
        <v>93</v>
      </c>
      <c r="AV486" s="14" t="s">
        <v>93</v>
      </c>
      <c r="AW486" s="14" t="s">
        <v>46</v>
      </c>
      <c r="AX486" s="14" t="s">
        <v>85</v>
      </c>
      <c r="AY486" s="257" t="s">
        <v>241</v>
      </c>
    </row>
    <row r="487" s="14" customFormat="1">
      <c r="A487" s="14"/>
      <c r="B487" s="247"/>
      <c r="C487" s="248"/>
      <c r="D487" s="238" t="s">
        <v>252</v>
      </c>
      <c r="E487" s="249" t="s">
        <v>39</v>
      </c>
      <c r="F487" s="250" t="s">
        <v>636</v>
      </c>
      <c r="G487" s="248"/>
      <c r="H487" s="251">
        <v>4.649</v>
      </c>
      <c r="I487" s="252"/>
      <c r="J487" s="248"/>
      <c r="K487" s="248"/>
      <c r="L487" s="253"/>
      <c r="M487" s="254"/>
      <c r="N487" s="255"/>
      <c r="O487" s="255"/>
      <c r="P487" s="255"/>
      <c r="Q487" s="255"/>
      <c r="R487" s="255"/>
      <c r="S487" s="255"/>
      <c r="T487" s="256"/>
      <c r="U487" s="14"/>
      <c r="V487" s="14"/>
      <c r="W487" s="14"/>
      <c r="X487" s="14"/>
      <c r="Y487" s="14"/>
      <c r="Z487" s="14"/>
      <c r="AA487" s="14"/>
      <c r="AB487" s="14"/>
      <c r="AC487" s="14"/>
      <c r="AD487" s="14"/>
      <c r="AE487" s="14"/>
      <c r="AT487" s="257" t="s">
        <v>252</v>
      </c>
      <c r="AU487" s="257" t="s">
        <v>93</v>
      </c>
      <c r="AV487" s="14" t="s">
        <v>93</v>
      </c>
      <c r="AW487" s="14" t="s">
        <v>46</v>
      </c>
      <c r="AX487" s="14" t="s">
        <v>85</v>
      </c>
      <c r="AY487" s="257" t="s">
        <v>241</v>
      </c>
    </row>
    <row r="488" s="14" customFormat="1">
      <c r="A488" s="14"/>
      <c r="B488" s="247"/>
      <c r="C488" s="248"/>
      <c r="D488" s="238" t="s">
        <v>252</v>
      </c>
      <c r="E488" s="249" t="s">
        <v>39</v>
      </c>
      <c r="F488" s="250" t="s">
        <v>637</v>
      </c>
      <c r="G488" s="248"/>
      <c r="H488" s="251">
        <v>3.173</v>
      </c>
      <c r="I488" s="252"/>
      <c r="J488" s="248"/>
      <c r="K488" s="248"/>
      <c r="L488" s="253"/>
      <c r="M488" s="254"/>
      <c r="N488" s="255"/>
      <c r="O488" s="255"/>
      <c r="P488" s="255"/>
      <c r="Q488" s="255"/>
      <c r="R488" s="255"/>
      <c r="S488" s="255"/>
      <c r="T488" s="256"/>
      <c r="U488" s="14"/>
      <c r="V488" s="14"/>
      <c r="W488" s="14"/>
      <c r="X488" s="14"/>
      <c r="Y488" s="14"/>
      <c r="Z488" s="14"/>
      <c r="AA488" s="14"/>
      <c r="AB488" s="14"/>
      <c r="AC488" s="14"/>
      <c r="AD488" s="14"/>
      <c r="AE488" s="14"/>
      <c r="AT488" s="257" t="s">
        <v>252</v>
      </c>
      <c r="AU488" s="257" t="s">
        <v>93</v>
      </c>
      <c r="AV488" s="14" t="s">
        <v>93</v>
      </c>
      <c r="AW488" s="14" t="s">
        <v>46</v>
      </c>
      <c r="AX488" s="14" t="s">
        <v>85</v>
      </c>
      <c r="AY488" s="257" t="s">
        <v>241</v>
      </c>
    </row>
    <row r="489" s="14" customFormat="1">
      <c r="A489" s="14"/>
      <c r="B489" s="247"/>
      <c r="C489" s="248"/>
      <c r="D489" s="238" t="s">
        <v>252</v>
      </c>
      <c r="E489" s="249" t="s">
        <v>39</v>
      </c>
      <c r="F489" s="250" t="s">
        <v>638</v>
      </c>
      <c r="G489" s="248"/>
      <c r="H489" s="251">
        <v>4.6449999999999996</v>
      </c>
      <c r="I489" s="252"/>
      <c r="J489" s="248"/>
      <c r="K489" s="248"/>
      <c r="L489" s="253"/>
      <c r="M489" s="254"/>
      <c r="N489" s="255"/>
      <c r="O489" s="255"/>
      <c r="P489" s="255"/>
      <c r="Q489" s="255"/>
      <c r="R489" s="255"/>
      <c r="S489" s="255"/>
      <c r="T489" s="256"/>
      <c r="U489" s="14"/>
      <c r="V489" s="14"/>
      <c r="W489" s="14"/>
      <c r="X489" s="14"/>
      <c r="Y489" s="14"/>
      <c r="Z489" s="14"/>
      <c r="AA489" s="14"/>
      <c r="AB489" s="14"/>
      <c r="AC489" s="14"/>
      <c r="AD489" s="14"/>
      <c r="AE489" s="14"/>
      <c r="AT489" s="257" t="s">
        <v>252</v>
      </c>
      <c r="AU489" s="257" t="s">
        <v>93</v>
      </c>
      <c r="AV489" s="14" t="s">
        <v>93</v>
      </c>
      <c r="AW489" s="14" t="s">
        <v>46</v>
      </c>
      <c r="AX489" s="14" t="s">
        <v>85</v>
      </c>
      <c r="AY489" s="257" t="s">
        <v>241</v>
      </c>
    </row>
    <row r="490" s="14" customFormat="1">
      <c r="A490" s="14"/>
      <c r="B490" s="247"/>
      <c r="C490" s="248"/>
      <c r="D490" s="238" t="s">
        <v>252</v>
      </c>
      <c r="E490" s="249" t="s">
        <v>39</v>
      </c>
      <c r="F490" s="250" t="s">
        <v>639</v>
      </c>
      <c r="G490" s="248"/>
      <c r="H490" s="251">
        <v>1.728</v>
      </c>
      <c r="I490" s="252"/>
      <c r="J490" s="248"/>
      <c r="K490" s="248"/>
      <c r="L490" s="253"/>
      <c r="M490" s="254"/>
      <c r="N490" s="255"/>
      <c r="O490" s="255"/>
      <c r="P490" s="255"/>
      <c r="Q490" s="255"/>
      <c r="R490" s="255"/>
      <c r="S490" s="255"/>
      <c r="T490" s="256"/>
      <c r="U490" s="14"/>
      <c r="V490" s="14"/>
      <c r="W490" s="14"/>
      <c r="X490" s="14"/>
      <c r="Y490" s="14"/>
      <c r="Z490" s="14"/>
      <c r="AA490" s="14"/>
      <c r="AB490" s="14"/>
      <c r="AC490" s="14"/>
      <c r="AD490" s="14"/>
      <c r="AE490" s="14"/>
      <c r="AT490" s="257" t="s">
        <v>252</v>
      </c>
      <c r="AU490" s="257" t="s">
        <v>93</v>
      </c>
      <c r="AV490" s="14" t="s">
        <v>93</v>
      </c>
      <c r="AW490" s="14" t="s">
        <v>46</v>
      </c>
      <c r="AX490" s="14" t="s">
        <v>85</v>
      </c>
      <c r="AY490" s="257" t="s">
        <v>241</v>
      </c>
    </row>
    <row r="491" s="14" customFormat="1">
      <c r="A491" s="14"/>
      <c r="B491" s="247"/>
      <c r="C491" s="248"/>
      <c r="D491" s="238" t="s">
        <v>252</v>
      </c>
      <c r="E491" s="249" t="s">
        <v>39</v>
      </c>
      <c r="F491" s="250" t="s">
        <v>640</v>
      </c>
      <c r="G491" s="248"/>
      <c r="H491" s="251">
        <v>2.645</v>
      </c>
      <c r="I491" s="252"/>
      <c r="J491" s="248"/>
      <c r="K491" s="248"/>
      <c r="L491" s="253"/>
      <c r="M491" s="254"/>
      <c r="N491" s="255"/>
      <c r="O491" s="255"/>
      <c r="P491" s="255"/>
      <c r="Q491" s="255"/>
      <c r="R491" s="255"/>
      <c r="S491" s="255"/>
      <c r="T491" s="256"/>
      <c r="U491" s="14"/>
      <c r="V491" s="14"/>
      <c r="W491" s="14"/>
      <c r="X491" s="14"/>
      <c r="Y491" s="14"/>
      <c r="Z491" s="14"/>
      <c r="AA491" s="14"/>
      <c r="AB491" s="14"/>
      <c r="AC491" s="14"/>
      <c r="AD491" s="14"/>
      <c r="AE491" s="14"/>
      <c r="AT491" s="257" t="s">
        <v>252</v>
      </c>
      <c r="AU491" s="257" t="s">
        <v>93</v>
      </c>
      <c r="AV491" s="14" t="s">
        <v>93</v>
      </c>
      <c r="AW491" s="14" t="s">
        <v>46</v>
      </c>
      <c r="AX491" s="14" t="s">
        <v>85</v>
      </c>
      <c r="AY491" s="257" t="s">
        <v>241</v>
      </c>
    </row>
    <row r="492" s="14" customFormat="1">
      <c r="A492" s="14"/>
      <c r="B492" s="247"/>
      <c r="C492" s="248"/>
      <c r="D492" s="238" t="s">
        <v>252</v>
      </c>
      <c r="E492" s="249" t="s">
        <v>39</v>
      </c>
      <c r="F492" s="250" t="s">
        <v>641</v>
      </c>
      <c r="G492" s="248"/>
      <c r="H492" s="251">
        <v>1.3480000000000001</v>
      </c>
      <c r="I492" s="252"/>
      <c r="J492" s="248"/>
      <c r="K492" s="248"/>
      <c r="L492" s="253"/>
      <c r="M492" s="254"/>
      <c r="N492" s="255"/>
      <c r="O492" s="255"/>
      <c r="P492" s="255"/>
      <c r="Q492" s="255"/>
      <c r="R492" s="255"/>
      <c r="S492" s="255"/>
      <c r="T492" s="256"/>
      <c r="U492" s="14"/>
      <c r="V492" s="14"/>
      <c r="W492" s="14"/>
      <c r="X492" s="14"/>
      <c r="Y492" s="14"/>
      <c r="Z492" s="14"/>
      <c r="AA492" s="14"/>
      <c r="AB492" s="14"/>
      <c r="AC492" s="14"/>
      <c r="AD492" s="14"/>
      <c r="AE492" s="14"/>
      <c r="AT492" s="257" t="s">
        <v>252</v>
      </c>
      <c r="AU492" s="257" t="s">
        <v>93</v>
      </c>
      <c r="AV492" s="14" t="s">
        <v>93</v>
      </c>
      <c r="AW492" s="14" t="s">
        <v>46</v>
      </c>
      <c r="AX492" s="14" t="s">
        <v>85</v>
      </c>
      <c r="AY492" s="257" t="s">
        <v>241</v>
      </c>
    </row>
    <row r="493" s="14" customFormat="1">
      <c r="A493" s="14"/>
      <c r="B493" s="247"/>
      <c r="C493" s="248"/>
      <c r="D493" s="238" t="s">
        <v>252</v>
      </c>
      <c r="E493" s="249" t="s">
        <v>39</v>
      </c>
      <c r="F493" s="250" t="s">
        <v>642</v>
      </c>
      <c r="G493" s="248"/>
      <c r="H493" s="251">
        <v>5.1829999999999998</v>
      </c>
      <c r="I493" s="252"/>
      <c r="J493" s="248"/>
      <c r="K493" s="248"/>
      <c r="L493" s="253"/>
      <c r="M493" s="254"/>
      <c r="N493" s="255"/>
      <c r="O493" s="255"/>
      <c r="P493" s="255"/>
      <c r="Q493" s="255"/>
      <c r="R493" s="255"/>
      <c r="S493" s="255"/>
      <c r="T493" s="256"/>
      <c r="U493" s="14"/>
      <c r="V493" s="14"/>
      <c r="W493" s="14"/>
      <c r="X493" s="14"/>
      <c r="Y493" s="14"/>
      <c r="Z493" s="14"/>
      <c r="AA493" s="14"/>
      <c r="AB493" s="14"/>
      <c r="AC493" s="14"/>
      <c r="AD493" s="14"/>
      <c r="AE493" s="14"/>
      <c r="AT493" s="257" t="s">
        <v>252</v>
      </c>
      <c r="AU493" s="257" t="s">
        <v>93</v>
      </c>
      <c r="AV493" s="14" t="s">
        <v>93</v>
      </c>
      <c r="AW493" s="14" t="s">
        <v>46</v>
      </c>
      <c r="AX493" s="14" t="s">
        <v>85</v>
      </c>
      <c r="AY493" s="257" t="s">
        <v>241</v>
      </c>
    </row>
    <row r="494" s="14" customFormat="1">
      <c r="A494" s="14"/>
      <c r="B494" s="247"/>
      <c r="C494" s="248"/>
      <c r="D494" s="238" t="s">
        <v>252</v>
      </c>
      <c r="E494" s="249" t="s">
        <v>39</v>
      </c>
      <c r="F494" s="250" t="s">
        <v>643</v>
      </c>
      <c r="G494" s="248"/>
      <c r="H494" s="251">
        <v>5.0229999999999997</v>
      </c>
      <c r="I494" s="252"/>
      <c r="J494" s="248"/>
      <c r="K494" s="248"/>
      <c r="L494" s="253"/>
      <c r="M494" s="254"/>
      <c r="N494" s="255"/>
      <c r="O494" s="255"/>
      <c r="P494" s="255"/>
      <c r="Q494" s="255"/>
      <c r="R494" s="255"/>
      <c r="S494" s="255"/>
      <c r="T494" s="256"/>
      <c r="U494" s="14"/>
      <c r="V494" s="14"/>
      <c r="W494" s="14"/>
      <c r="X494" s="14"/>
      <c r="Y494" s="14"/>
      <c r="Z494" s="14"/>
      <c r="AA494" s="14"/>
      <c r="AB494" s="14"/>
      <c r="AC494" s="14"/>
      <c r="AD494" s="14"/>
      <c r="AE494" s="14"/>
      <c r="AT494" s="257" t="s">
        <v>252</v>
      </c>
      <c r="AU494" s="257" t="s">
        <v>93</v>
      </c>
      <c r="AV494" s="14" t="s">
        <v>93</v>
      </c>
      <c r="AW494" s="14" t="s">
        <v>46</v>
      </c>
      <c r="AX494" s="14" t="s">
        <v>85</v>
      </c>
      <c r="AY494" s="257" t="s">
        <v>241</v>
      </c>
    </row>
    <row r="495" s="14" customFormat="1">
      <c r="A495" s="14"/>
      <c r="B495" s="247"/>
      <c r="C495" s="248"/>
      <c r="D495" s="238" t="s">
        <v>252</v>
      </c>
      <c r="E495" s="249" t="s">
        <v>39</v>
      </c>
      <c r="F495" s="250" t="s">
        <v>644</v>
      </c>
      <c r="G495" s="248"/>
      <c r="H495" s="251">
        <v>4.7000000000000002</v>
      </c>
      <c r="I495" s="252"/>
      <c r="J495" s="248"/>
      <c r="K495" s="248"/>
      <c r="L495" s="253"/>
      <c r="M495" s="254"/>
      <c r="N495" s="255"/>
      <c r="O495" s="255"/>
      <c r="P495" s="255"/>
      <c r="Q495" s="255"/>
      <c r="R495" s="255"/>
      <c r="S495" s="255"/>
      <c r="T495" s="256"/>
      <c r="U495" s="14"/>
      <c r="V495" s="14"/>
      <c r="W495" s="14"/>
      <c r="X495" s="14"/>
      <c r="Y495" s="14"/>
      <c r="Z495" s="14"/>
      <c r="AA495" s="14"/>
      <c r="AB495" s="14"/>
      <c r="AC495" s="14"/>
      <c r="AD495" s="14"/>
      <c r="AE495" s="14"/>
      <c r="AT495" s="257" t="s">
        <v>252</v>
      </c>
      <c r="AU495" s="257" t="s">
        <v>93</v>
      </c>
      <c r="AV495" s="14" t="s">
        <v>93</v>
      </c>
      <c r="AW495" s="14" t="s">
        <v>46</v>
      </c>
      <c r="AX495" s="14" t="s">
        <v>85</v>
      </c>
      <c r="AY495" s="257" t="s">
        <v>241</v>
      </c>
    </row>
    <row r="496" s="14" customFormat="1">
      <c r="A496" s="14"/>
      <c r="B496" s="247"/>
      <c r="C496" s="248"/>
      <c r="D496" s="238" t="s">
        <v>252</v>
      </c>
      <c r="E496" s="249" t="s">
        <v>39</v>
      </c>
      <c r="F496" s="250" t="s">
        <v>645</v>
      </c>
      <c r="G496" s="248"/>
      <c r="H496" s="251">
        <v>8.1180000000000003</v>
      </c>
      <c r="I496" s="252"/>
      <c r="J496" s="248"/>
      <c r="K496" s="248"/>
      <c r="L496" s="253"/>
      <c r="M496" s="254"/>
      <c r="N496" s="255"/>
      <c r="O496" s="255"/>
      <c r="P496" s="255"/>
      <c r="Q496" s="255"/>
      <c r="R496" s="255"/>
      <c r="S496" s="255"/>
      <c r="T496" s="256"/>
      <c r="U496" s="14"/>
      <c r="V496" s="14"/>
      <c r="W496" s="14"/>
      <c r="X496" s="14"/>
      <c r="Y496" s="14"/>
      <c r="Z496" s="14"/>
      <c r="AA496" s="14"/>
      <c r="AB496" s="14"/>
      <c r="AC496" s="14"/>
      <c r="AD496" s="14"/>
      <c r="AE496" s="14"/>
      <c r="AT496" s="257" t="s">
        <v>252</v>
      </c>
      <c r="AU496" s="257" t="s">
        <v>93</v>
      </c>
      <c r="AV496" s="14" t="s">
        <v>93</v>
      </c>
      <c r="AW496" s="14" t="s">
        <v>46</v>
      </c>
      <c r="AX496" s="14" t="s">
        <v>85</v>
      </c>
      <c r="AY496" s="257" t="s">
        <v>241</v>
      </c>
    </row>
    <row r="497" s="16" customFormat="1">
      <c r="A497" s="16"/>
      <c r="B497" s="269"/>
      <c r="C497" s="270"/>
      <c r="D497" s="238" t="s">
        <v>252</v>
      </c>
      <c r="E497" s="271" t="s">
        <v>39</v>
      </c>
      <c r="F497" s="272" t="s">
        <v>295</v>
      </c>
      <c r="G497" s="270"/>
      <c r="H497" s="273">
        <v>46.417000000000002</v>
      </c>
      <c r="I497" s="274"/>
      <c r="J497" s="270"/>
      <c r="K497" s="270"/>
      <c r="L497" s="275"/>
      <c r="M497" s="276"/>
      <c r="N497" s="277"/>
      <c r="O497" s="277"/>
      <c r="P497" s="277"/>
      <c r="Q497" s="277"/>
      <c r="R497" s="277"/>
      <c r="S497" s="277"/>
      <c r="T497" s="278"/>
      <c r="U497" s="16"/>
      <c r="V497" s="16"/>
      <c r="W497" s="16"/>
      <c r="X497" s="16"/>
      <c r="Y497" s="16"/>
      <c r="Z497" s="16"/>
      <c r="AA497" s="16"/>
      <c r="AB497" s="16"/>
      <c r="AC497" s="16"/>
      <c r="AD497" s="16"/>
      <c r="AE497" s="16"/>
      <c r="AT497" s="279" t="s">
        <v>252</v>
      </c>
      <c r="AU497" s="279" t="s">
        <v>93</v>
      </c>
      <c r="AV497" s="16" t="s">
        <v>113</v>
      </c>
      <c r="AW497" s="16" t="s">
        <v>46</v>
      </c>
      <c r="AX497" s="16" t="s">
        <v>85</v>
      </c>
      <c r="AY497" s="279" t="s">
        <v>241</v>
      </c>
    </row>
    <row r="498" s="13" customFormat="1">
      <c r="A498" s="13"/>
      <c r="B498" s="236"/>
      <c r="C498" s="237"/>
      <c r="D498" s="238" t="s">
        <v>252</v>
      </c>
      <c r="E498" s="239" t="s">
        <v>39</v>
      </c>
      <c r="F498" s="240" t="s">
        <v>507</v>
      </c>
      <c r="G498" s="237"/>
      <c r="H498" s="239" t="s">
        <v>39</v>
      </c>
      <c r="I498" s="241"/>
      <c r="J498" s="237"/>
      <c r="K498" s="237"/>
      <c r="L498" s="242"/>
      <c r="M498" s="243"/>
      <c r="N498" s="244"/>
      <c r="O498" s="244"/>
      <c r="P498" s="244"/>
      <c r="Q498" s="244"/>
      <c r="R498" s="244"/>
      <c r="S498" s="244"/>
      <c r="T498" s="245"/>
      <c r="U498" s="13"/>
      <c r="V498" s="13"/>
      <c r="W498" s="13"/>
      <c r="X498" s="13"/>
      <c r="Y498" s="13"/>
      <c r="Z498" s="13"/>
      <c r="AA498" s="13"/>
      <c r="AB498" s="13"/>
      <c r="AC498" s="13"/>
      <c r="AD498" s="13"/>
      <c r="AE498" s="13"/>
      <c r="AT498" s="246" t="s">
        <v>252</v>
      </c>
      <c r="AU498" s="246" t="s">
        <v>93</v>
      </c>
      <c r="AV498" s="13" t="s">
        <v>23</v>
      </c>
      <c r="AW498" s="13" t="s">
        <v>46</v>
      </c>
      <c r="AX498" s="13" t="s">
        <v>85</v>
      </c>
      <c r="AY498" s="246" t="s">
        <v>241</v>
      </c>
    </row>
    <row r="499" s="14" customFormat="1">
      <c r="A499" s="14"/>
      <c r="B499" s="247"/>
      <c r="C499" s="248"/>
      <c r="D499" s="238" t="s">
        <v>252</v>
      </c>
      <c r="E499" s="249" t="s">
        <v>39</v>
      </c>
      <c r="F499" s="250" t="s">
        <v>646</v>
      </c>
      <c r="G499" s="248"/>
      <c r="H499" s="251">
        <v>4.6319999999999997</v>
      </c>
      <c r="I499" s="252"/>
      <c r="J499" s="248"/>
      <c r="K499" s="248"/>
      <c r="L499" s="253"/>
      <c r="M499" s="254"/>
      <c r="N499" s="255"/>
      <c r="O499" s="255"/>
      <c r="P499" s="255"/>
      <c r="Q499" s="255"/>
      <c r="R499" s="255"/>
      <c r="S499" s="255"/>
      <c r="T499" s="256"/>
      <c r="U499" s="14"/>
      <c r="V499" s="14"/>
      <c r="W499" s="14"/>
      <c r="X499" s="14"/>
      <c r="Y499" s="14"/>
      <c r="Z499" s="14"/>
      <c r="AA499" s="14"/>
      <c r="AB499" s="14"/>
      <c r="AC499" s="14"/>
      <c r="AD499" s="14"/>
      <c r="AE499" s="14"/>
      <c r="AT499" s="257" t="s">
        <v>252</v>
      </c>
      <c r="AU499" s="257" t="s">
        <v>93</v>
      </c>
      <c r="AV499" s="14" t="s">
        <v>93</v>
      </c>
      <c r="AW499" s="14" t="s">
        <v>46</v>
      </c>
      <c r="AX499" s="14" t="s">
        <v>85</v>
      </c>
      <c r="AY499" s="257" t="s">
        <v>241</v>
      </c>
    </row>
    <row r="500" s="14" customFormat="1">
      <c r="A500" s="14"/>
      <c r="B500" s="247"/>
      <c r="C500" s="248"/>
      <c r="D500" s="238" t="s">
        <v>252</v>
      </c>
      <c r="E500" s="249" t="s">
        <v>39</v>
      </c>
      <c r="F500" s="250" t="s">
        <v>647</v>
      </c>
      <c r="G500" s="248"/>
      <c r="H500" s="251">
        <v>2.3279999999999998</v>
      </c>
      <c r="I500" s="252"/>
      <c r="J500" s="248"/>
      <c r="K500" s="248"/>
      <c r="L500" s="253"/>
      <c r="M500" s="254"/>
      <c r="N500" s="255"/>
      <c r="O500" s="255"/>
      <c r="P500" s="255"/>
      <c r="Q500" s="255"/>
      <c r="R500" s="255"/>
      <c r="S500" s="255"/>
      <c r="T500" s="256"/>
      <c r="U500" s="14"/>
      <c r="V500" s="14"/>
      <c r="W500" s="14"/>
      <c r="X500" s="14"/>
      <c r="Y500" s="14"/>
      <c r="Z500" s="14"/>
      <c r="AA500" s="14"/>
      <c r="AB500" s="14"/>
      <c r="AC500" s="14"/>
      <c r="AD500" s="14"/>
      <c r="AE500" s="14"/>
      <c r="AT500" s="257" t="s">
        <v>252</v>
      </c>
      <c r="AU500" s="257" t="s">
        <v>93</v>
      </c>
      <c r="AV500" s="14" t="s">
        <v>93</v>
      </c>
      <c r="AW500" s="14" t="s">
        <v>46</v>
      </c>
      <c r="AX500" s="14" t="s">
        <v>85</v>
      </c>
      <c r="AY500" s="257" t="s">
        <v>241</v>
      </c>
    </row>
    <row r="501" s="14" customFormat="1">
      <c r="A501" s="14"/>
      <c r="B501" s="247"/>
      <c r="C501" s="248"/>
      <c r="D501" s="238" t="s">
        <v>252</v>
      </c>
      <c r="E501" s="249" t="s">
        <v>39</v>
      </c>
      <c r="F501" s="250" t="s">
        <v>648</v>
      </c>
      <c r="G501" s="248"/>
      <c r="H501" s="251">
        <v>0.52500000000000002</v>
      </c>
      <c r="I501" s="252"/>
      <c r="J501" s="248"/>
      <c r="K501" s="248"/>
      <c r="L501" s="253"/>
      <c r="M501" s="254"/>
      <c r="N501" s="255"/>
      <c r="O501" s="255"/>
      <c r="P501" s="255"/>
      <c r="Q501" s="255"/>
      <c r="R501" s="255"/>
      <c r="S501" s="255"/>
      <c r="T501" s="256"/>
      <c r="U501" s="14"/>
      <c r="V501" s="14"/>
      <c r="W501" s="14"/>
      <c r="X501" s="14"/>
      <c r="Y501" s="14"/>
      <c r="Z501" s="14"/>
      <c r="AA501" s="14"/>
      <c r="AB501" s="14"/>
      <c r="AC501" s="14"/>
      <c r="AD501" s="14"/>
      <c r="AE501" s="14"/>
      <c r="AT501" s="257" t="s">
        <v>252</v>
      </c>
      <c r="AU501" s="257" t="s">
        <v>93</v>
      </c>
      <c r="AV501" s="14" t="s">
        <v>93</v>
      </c>
      <c r="AW501" s="14" t="s">
        <v>46</v>
      </c>
      <c r="AX501" s="14" t="s">
        <v>85</v>
      </c>
      <c r="AY501" s="257" t="s">
        <v>241</v>
      </c>
    </row>
    <row r="502" s="14" customFormat="1">
      <c r="A502" s="14"/>
      <c r="B502" s="247"/>
      <c r="C502" s="248"/>
      <c r="D502" s="238" t="s">
        <v>252</v>
      </c>
      <c r="E502" s="249" t="s">
        <v>39</v>
      </c>
      <c r="F502" s="250" t="s">
        <v>649</v>
      </c>
      <c r="G502" s="248"/>
      <c r="H502" s="251">
        <v>2.2010000000000001</v>
      </c>
      <c r="I502" s="252"/>
      <c r="J502" s="248"/>
      <c r="K502" s="248"/>
      <c r="L502" s="253"/>
      <c r="M502" s="254"/>
      <c r="N502" s="255"/>
      <c r="O502" s="255"/>
      <c r="P502" s="255"/>
      <c r="Q502" s="255"/>
      <c r="R502" s="255"/>
      <c r="S502" s="255"/>
      <c r="T502" s="256"/>
      <c r="U502" s="14"/>
      <c r="V502" s="14"/>
      <c r="W502" s="14"/>
      <c r="X502" s="14"/>
      <c r="Y502" s="14"/>
      <c r="Z502" s="14"/>
      <c r="AA502" s="14"/>
      <c r="AB502" s="14"/>
      <c r="AC502" s="14"/>
      <c r="AD502" s="14"/>
      <c r="AE502" s="14"/>
      <c r="AT502" s="257" t="s">
        <v>252</v>
      </c>
      <c r="AU502" s="257" t="s">
        <v>93</v>
      </c>
      <c r="AV502" s="14" t="s">
        <v>93</v>
      </c>
      <c r="AW502" s="14" t="s">
        <v>46</v>
      </c>
      <c r="AX502" s="14" t="s">
        <v>85</v>
      </c>
      <c r="AY502" s="257" t="s">
        <v>241</v>
      </c>
    </row>
    <row r="503" s="14" customFormat="1">
      <c r="A503" s="14"/>
      <c r="B503" s="247"/>
      <c r="C503" s="248"/>
      <c r="D503" s="238" t="s">
        <v>252</v>
      </c>
      <c r="E503" s="249" t="s">
        <v>39</v>
      </c>
      <c r="F503" s="250" t="s">
        <v>650</v>
      </c>
      <c r="G503" s="248"/>
      <c r="H503" s="251">
        <v>1.7010000000000001</v>
      </c>
      <c r="I503" s="252"/>
      <c r="J503" s="248"/>
      <c r="K503" s="248"/>
      <c r="L503" s="253"/>
      <c r="M503" s="254"/>
      <c r="N503" s="255"/>
      <c r="O503" s="255"/>
      <c r="P503" s="255"/>
      <c r="Q503" s="255"/>
      <c r="R503" s="255"/>
      <c r="S503" s="255"/>
      <c r="T503" s="256"/>
      <c r="U503" s="14"/>
      <c r="V503" s="14"/>
      <c r="W503" s="14"/>
      <c r="X503" s="14"/>
      <c r="Y503" s="14"/>
      <c r="Z503" s="14"/>
      <c r="AA503" s="14"/>
      <c r="AB503" s="14"/>
      <c r="AC503" s="14"/>
      <c r="AD503" s="14"/>
      <c r="AE503" s="14"/>
      <c r="AT503" s="257" t="s">
        <v>252</v>
      </c>
      <c r="AU503" s="257" t="s">
        <v>93</v>
      </c>
      <c r="AV503" s="14" t="s">
        <v>93</v>
      </c>
      <c r="AW503" s="14" t="s">
        <v>46</v>
      </c>
      <c r="AX503" s="14" t="s">
        <v>85</v>
      </c>
      <c r="AY503" s="257" t="s">
        <v>241</v>
      </c>
    </row>
    <row r="504" s="16" customFormat="1">
      <c r="A504" s="16"/>
      <c r="B504" s="269"/>
      <c r="C504" s="270"/>
      <c r="D504" s="238" t="s">
        <v>252</v>
      </c>
      <c r="E504" s="271" t="s">
        <v>39</v>
      </c>
      <c r="F504" s="272" t="s">
        <v>295</v>
      </c>
      <c r="G504" s="270"/>
      <c r="H504" s="273">
        <v>11.387000000000001</v>
      </c>
      <c r="I504" s="274"/>
      <c r="J504" s="270"/>
      <c r="K504" s="270"/>
      <c r="L504" s="275"/>
      <c r="M504" s="276"/>
      <c r="N504" s="277"/>
      <c r="O504" s="277"/>
      <c r="P504" s="277"/>
      <c r="Q504" s="277"/>
      <c r="R504" s="277"/>
      <c r="S504" s="277"/>
      <c r="T504" s="278"/>
      <c r="U504" s="16"/>
      <c r="V504" s="16"/>
      <c r="W504" s="16"/>
      <c r="X504" s="16"/>
      <c r="Y504" s="16"/>
      <c r="Z504" s="16"/>
      <c r="AA504" s="16"/>
      <c r="AB504" s="16"/>
      <c r="AC504" s="16"/>
      <c r="AD504" s="16"/>
      <c r="AE504" s="16"/>
      <c r="AT504" s="279" t="s">
        <v>252</v>
      </c>
      <c r="AU504" s="279" t="s">
        <v>93</v>
      </c>
      <c r="AV504" s="16" t="s">
        <v>113</v>
      </c>
      <c r="AW504" s="16" t="s">
        <v>46</v>
      </c>
      <c r="AX504" s="16" t="s">
        <v>85</v>
      </c>
      <c r="AY504" s="279" t="s">
        <v>241</v>
      </c>
    </row>
    <row r="505" s="15" customFormat="1">
      <c r="A505" s="15"/>
      <c r="B505" s="258"/>
      <c r="C505" s="259"/>
      <c r="D505" s="238" t="s">
        <v>252</v>
      </c>
      <c r="E505" s="260" t="s">
        <v>39</v>
      </c>
      <c r="F505" s="261" t="s">
        <v>274</v>
      </c>
      <c r="G505" s="259"/>
      <c r="H505" s="262">
        <v>96.935000000000002</v>
      </c>
      <c r="I505" s="263"/>
      <c r="J505" s="259"/>
      <c r="K505" s="259"/>
      <c r="L505" s="264"/>
      <c r="M505" s="265"/>
      <c r="N505" s="266"/>
      <c r="O505" s="266"/>
      <c r="P505" s="266"/>
      <c r="Q505" s="266"/>
      <c r="R505" s="266"/>
      <c r="S505" s="266"/>
      <c r="T505" s="267"/>
      <c r="U505" s="15"/>
      <c r="V505" s="15"/>
      <c r="W505" s="15"/>
      <c r="X505" s="15"/>
      <c r="Y505" s="15"/>
      <c r="Z505" s="15"/>
      <c r="AA505" s="15"/>
      <c r="AB505" s="15"/>
      <c r="AC505" s="15"/>
      <c r="AD505" s="15"/>
      <c r="AE505" s="15"/>
      <c r="AT505" s="268" t="s">
        <v>252</v>
      </c>
      <c r="AU505" s="268" t="s">
        <v>93</v>
      </c>
      <c r="AV505" s="15" t="s">
        <v>248</v>
      </c>
      <c r="AW505" s="15" t="s">
        <v>46</v>
      </c>
      <c r="AX505" s="15" t="s">
        <v>23</v>
      </c>
      <c r="AY505" s="268" t="s">
        <v>241</v>
      </c>
    </row>
    <row r="506" s="2" customFormat="1" ht="21.75" customHeight="1">
      <c r="A506" s="42"/>
      <c r="B506" s="43"/>
      <c r="C506" s="218" t="s">
        <v>651</v>
      </c>
      <c r="D506" s="218" t="s">
        <v>243</v>
      </c>
      <c r="E506" s="219" t="s">
        <v>618</v>
      </c>
      <c r="F506" s="220" t="s">
        <v>619</v>
      </c>
      <c r="G506" s="221" t="s">
        <v>246</v>
      </c>
      <c r="H506" s="222">
        <v>6.9359999999999999</v>
      </c>
      <c r="I506" s="223"/>
      <c r="J506" s="224">
        <f>ROUND(I506*H506,2)</f>
        <v>0</v>
      </c>
      <c r="K506" s="220" t="s">
        <v>247</v>
      </c>
      <c r="L506" s="48"/>
      <c r="M506" s="225" t="s">
        <v>39</v>
      </c>
      <c r="N506" s="226" t="s">
        <v>56</v>
      </c>
      <c r="O506" s="88"/>
      <c r="P506" s="227">
        <f>O506*H506</f>
        <v>0</v>
      </c>
      <c r="Q506" s="227">
        <v>2.1600000000000001</v>
      </c>
      <c r="R506" s="227">
        <f>Q506*H506</f>
        <v>14.981760000000001</v>
      </c>
      <c r="S506" s="227">
        <v>0</v>
      </c>
      <c r="T506" s="228">
        <f>S506*H506</f>
        <v>0</v>
      </c>
      <c r="U506" s="42"/>
      <c r="V506" s="42"/>
      <c r="W506" s="42"/>
      <c r="X506" s="42"/>
      <c r="Y506" s="42"/>
      <c r="Z506" s="42"/>
      <c r="AA506" s="42"/>
      <c r="AB506" s="42"/>
      <c r="AC506" s="42"/>
      <c r="AD506" s="42"/>
      <c r="AE506" s="42"/>
      <c r="AR506" s="229" t="s">
        <v>248</v>
      </c>
      <c r="AT506" s="229" t="s">
        <v>243</v>
      </c>
      <c r="AU506" s="229" t="s">
        <v>93</v>
      </c>
      <c r="AY506" s="20" t="s">
        <v>241</v>
      </c>
      <c r="BE506" s="230">
        <f>IF(N506="základní",J506,0)</f>
        <v>0</v>
      </c>
      <c r="BF506" s="230">
        <f>IF(N506="snížená",J506,0)</f>
        <v>0</v>
      </c>
      <c r="BG506" s="230">
        <f>IF(N506="zákl. přenesená",J506,0)</f>
        <v>0</v>
      </c>
      <c r="BH506" s="230">
        <f>IF(N506="sníž. přenesená",J506,0)</f>
        <v>0</v>
      </c>
      <c r="BI506" s="230">
        <f>IF(N506="nulová",J506,0)</f>
        <v>0</v>
      </c>
      <c r="BJ506" s="20" t="s">
        <v>23</v>
      </c>
      <c r="BK506" s="230">
        <f>ROUND(I506*H506,2)</f>
        <v>0</v>
      </c>
      <c r="BL506" s="20" t="s">
        <v>248</v>
      </c>
      <c r="BM506" s="229" t="s">
        <v>652</v>
      </c>
    </row>
    <row r="507" s="2" customFormat="1">
      <c r="A507" s="42"/>
      <c r="B507" s="43"/>
      <c r="C507" s="44"/>
      <c r="D507" s="231" t="s">
        <v>250</v>
      </c>
      <c r="E507" s="44"/>
      <c r="F507" s="232" t="s">
        <v>621</v>
      </c>
      <c r="G507" s="44"/>
      <c r="H507" s="44"/>
      <c r="I507" s="233"/>
      <c r="J507" s="44"/>
      <c r="K507" s="44"/>
      <c r="L507" s="48"/>
      <c r="M507" s="234"/>
      <c r="N507" s="235"/>
      <c r="O507" s="88"/>
      <c r="P507" s="88"/>
      <c r="Q507" s="88"/>
      <c r="R507" s="88"/>
      <c r="S507" s="88"/>
      <c r="T507" s="89"/>
      <c r="U507" s="42"/>
      <c r="V507" s="42"/>
      <c r="W507" s="42"/>
      <c r="X507" s="42"/>
      <c r="Y507" s="42"/>
      <c r="Z507" s="42"/>
      <c r="AA507" s="42"/>
      <c r="AB507" s="42"/>
      <c r="AC507" s="42"/>
      <c r="AD507" s="42"/>
      <c r="AE507" s="42"/>
      <c r="AT507" s="20" t="s">
        <v>250</v>
      </c>
      <c r="AU507" s="20" t="s">
        <v>93</v>
      </c>
    </row>
    <row r="508" s="13" customFormat="1">
      <c r="A508" s="13"/>
      <c r="B508" s="236"/>
      <c r="C508" s="237"/>
      <c r="D508" s="238" t="s">
        <v>252</v>
      </c>
      <c r="E508" s="239" t="s">
        <v>39</v>
      </c>
      <c r="F508" s="240" t="s">
        <v>653</v>
      </c>
      <c r="G508" s="237"/>
      <c r="H508" s="239" t="s">
        <v>39</v>
      </c>
      <c r="I508" s="241"/>
      <c r="J508" s="237"/>
      <c r="K508" s="237"/>
      <c r="L508" s="242"/>
      <c r="M508" s="243"/>
      <c r="N508" s="244"/>
      <c r="O508" s="244"/>
      <c r="P508" s="244"/>
      <c r="Q508" s="244"/>
      <c r="R508" s="244"/>
      <c r="S508" s="244"/>
      <c r="T508" s="245"/>
      <c r="U508" s="13"/>
      <c r="V508" s="13"/>
      <c r="W508" s="13"/>
      <c r="X508" s="13"/>
      <c r="Y508" s="13"/>
      <c r="Z508" s="13"/>
      <c r="AA508" s="13"/>
      <c r="AB508" s="13"/>
      <c r="AC508" s="13"/>
      <c r="AD508" s="13"/>
      <c r="AE508" s="13"/>
      <c r="AT508" s="246" t="s">
        <v>252</v>
      </c>
      <c r="AU508" s="246" t="s">
        <v>93</v>
      </c>
      <c r="AV508" s="13" t="s">
        <v>23</v>
      </c>
      <c r="AW508" s="13" t="s">
        <v>46</v>
      </c>
      <c r="AX508" s="13" t="s">
        <v>85</v>
      </c>
      <c r="AY508" s="246" t="s">
        <v>241</v>
      </c>
    </row>
    <row r="509" s="13" customFormat="1">
      <c r="A509" s="13"/>
      <c r="B509" s="236"/>
      <c r="C509" s="237"/>
      <c r="D509" s="238" t="s">
        <v>252</v>
      </c>
      <c r="E509" s="239" t="s">
        <v>39</v>
      </c>
      <c r="F509" s="240" t="s">
        <v>654</v>
      </c>
      <c r="G509" s="237"/>
      <c r="H509" s="239" t="s">
        <v>39</v>
      </c>
      <c r="I509" s="241"/>
      <c r="J509" s="237"/>
      <c r="K509" s="237"/>
      <c r="L509" s="242"/>
      <c r="M509" s="243"/>
      <c r="N509" s="244"/>
      <c r="O509" s="244"/>
      <c r="P509" s="244"/>
      <c r="Q509" s="244"/>
      <c r="R509" s="244"/>
      <c r="S509" s="244"/>
      <c r="T509" s="245"/>
      <c r="U509" s="13"/>
      <c r="V509" s="13"/>
      <c r="W509" s="13"/>
      <c r="X509" s="13"/>
      <c r="Y509" s="13"/>
      <c r="Z509" s="13"/>
      <c r="AA509" s="13"/>
      <c r="AB509" s="13"/>
      <c r="AC509" s="13"/>
      <c r="AD509" s="13"/>
      <c r="AE509" s="13"/>
      <c r="AT509" s="246" t="s">
        <v>252</v>
      </c>
      <c r="AU509" s="246" t="s">
        <v>93</v>
      </c>
      <c r="AV509" s="13" t="s">
        <v>23</v>
      </c>
      <c r="AW509" s="13" t="s">
        <v>46</v>
      </c>
      <c r="AX509" s="13" t="s">
        <v>85</v>
      </c>
      <c r="AY509" s="246" t="s">
        <v>241</v>
      </c>
    </row>
    <row r="510" s="14" customFormat="1">
      <c r="A510" s="14"/>
      <c r="B510" s="247"/>
      <c r="C510" s="248"/>
      <c r="D510" s="238" t="s">
        <v>252</v>
      </c>
      <c r="E510" s="249" t="s">
        <v>39</v>
      </c>
      <c r="F510" s="250" t="s">
        <v>655</v>
      </c>
      <c r="G510" s="248"/>
      <c r="H510" s="251">
        <v>1.1519999999999999</v>
      </c>
      <c r="I510" s="252"/>
      <c r="J510" s="248"/>
      <c r="K510" s="248"/>
      <c r="L510" s="253"/>
      <c r="M510" s="254"/>
      <c r="N510" s="255"/>
      <c r="O510" s="255"/>
      <c r="P510" s="255"/>
      <c r="Q510" s="255"/>
      <c r="R510" s="255"/>
      <c r="S510" s="255"/>
      <c r="T510" s="256"/>
      <c r="U510" s="14"/>
      <c r="V510" s="14"/>
      <c r="W510" s="14"/>
      <c r="X510" s="14"/>
      <c r="Y510" s="14"/>
      <c r="Z510" s="14"/>
      <c r="AA510" s="14"/>
      <c r="AB510" s="14"/>
      <c r="AC510" s="14"/>
      <c r="AD510" s="14"/>
      <c r="AE510" s="14"/>
      <c r="AT510" s="257" t="s">
        <v>252</v>
      </c>
      <c r="AU510" s="257" t="s">
        <v>93</v>
      </c>
      <c r="AV510" s="14" t="s">
        <v>93</v>
      </c>
      <c r="AW510" s="14" t="s">
        <v>46</v>
      </c>
      <c r="AX510" s="14" t="s">
        <v>85</v>
      </c>
      <c r="AY510" s="257" t="s">
        <v>241</v>
      </c>
    </row>
    <row r="511" s="13" customFormat="1">
      <c r="A511" s="13"/>
      <c r="B511" s="236"/>
      <c r="C511" s="237"/>
      <c r="D511" s="238" t="s">
        <v>252</v>
      </c>
      <c r="E511" s="239" t="s">
        <v>39</v>
      </c>
      <c r="F511" s="240" t="s">
        <v>656</v>
      </c>
      <c r="G511" s="237"/>
      <c r="H511" s="239" t="s">
        <v>39</v>
      </c>
      <c r="I511" s="241"/>
      <c r="J511" s="237"/>
      <c r="K511" s="237"/>
      <c r="L511" s="242"/>
      <c r="M511" s="243"/>
      <c r="N511" s="244"/>
      <c r="O511" s="244"/>
      <c r="P511" s="244"/>
      <c r="Q511" s="244"/>
      <c r="R511" s="244"/>
      <c r="S511" s="244"/>
      <c r="T511" s="245"/>
      <c r="U511" s="13"/>
      <c r="V511" s="13"/>
      <c r="W511" s="13"/>
      <c r="X511" s="13"/>
      <c r="Y511" s="13"/>
      <c r="Z511" s="13"/>
      <c r="AA511" s="13"/>
      <c r="AB511" s="13"/>
      <c r="AC511" s="13"/>
      <c r="AD511" s="13"/>
      <c r="AE511" s="13"/>
      <c r="AT511" s="246" t="s">
        <v>252</v>
      </c>
      <c r="AU511" s="246" t="s">
        <v>93</v>
      </c>
      <c r="AV511" s="13" t="s">
        <v>23</v>
      </c>
      <c r="AW511" s="13" t="s">
        <v>46</v>
      </c>
      <c r="AX511" s="13" t="s">
        <v>85</v>
      </c>
      <c r="AY511" s="246" t="s">
        <v>241</v>
      </c>
    </row>
    <row r="512" s="14" customFormat="1">
      <c r="A512" s="14"/>
      <c r="B512" s="247"/>
      <c r="C512" s="248"/>
      <c r="D512" s="238" t="s">
        <v>252</v>
      </c>
      <c r="E512" s="249" t="s">
        <v>39</v>
      </c>
      <c r="F512" s="250" t="s">
        <v>657</v>
      </c>
      <c r="G512" s="248"/>
      <c r="H512" s="251">
        <v>4.8609999999999998</v>
      </c>
      <c r="I512" s="252"/>
      <c r="J512" s="248"/>
      <c r="K512" s="248"/>
      <c r="L512" s="253"/>
      <c r="M512" s="254"/>
      <c r="N512" s="255"/>
      <c r="O512" s="255"/>
      <c r="P512" s="255"/>
      <c r="Q512" s="255"/>
      <c r="R512" s="255"/>
      <c r="S512" s="255"/>
      <c r="T512" s="256"/>
      <c r="U512" s="14"/>
      <c r="V512" s="14"/>
      <c r="W512" s="14"/>
      <c r="X512" s="14"/>
      <c r="Y512" s="14"/>
      <c r="Z512" s="14"/>
      <c r="AA512" s="14"/>
      <c r="AB512" s="14"/>
      <c r="AC512" s="14"/>
      <c r="AD512" s="14"/>
      <c r="AE512" s="14"/>
      <c r="AT512" s="257" t="s">
        <v>252</v>
      </c>
      <c r="AU512" s="257" t="s">
        <v>93</v>
      </c>
      <c r="AV512" s="14" t="s">
        <v>93</v>
      </c>
      <c r="AW512" s="14" t="s">
        <v>46</v>
      </c>
      <c r="AX512" s="14" t="s">
        <v>85</v>
      </c>
      <c r="AY512" s="257" t="s">
        <v>241</v>
      </c>
    </row>
    <row r="513" s="13" customFormat="1">
      <c r="A513" s="13"/>
      <c r="B513" s="236"/>
      <c r="C513" s="237"/>
      <c r="D513" s="238" t="s">
        <v>252</v>
      </c>
      <c r="E513" s="239" t="s">
        <v>39</v>
      </c>
      <c r="F513" s="240" t="s">
        <v>658</v>
      </c>
      <c r="G513" s="237"/>
      <c r="H513" s="239" t="s">
        <v>39</v>
      </c>
      <c r="I513" s="241"/>
      <c r="J513" s="237"/>
      <c r="K513" s="237"/>
      <c r="L513" s="242"/>
      <c r="M513" s="243"/>
      <c r="N513" s="244"/>
      <c r="O513" s="244"/>
      <c r="P513" s="244"/>
      <c r="Q513" s="244"/>
      <c r="R513" s="244"/>
      <c r="S513" s="244"/>
      <c r="T513" s="245"/>
      <c r="U513" s="13"/>
      <c r="V513" s="13"/>
      <c r="W513" s="13"/>
      <c r="X513" s="13"/>
      <c r="Y513" s="13"/>
      <c r="Z513" s="13"/>
      <c r="AA513" s="13"/>
      <c r="AB513" s="13"/>
      <c r="AC513" s="13"/>
      <c r="AD513" s="13"/>
      <c r="AE513" s="13"/>
      <c r="AT513" s="246" t="s">
        <v>252</v>
      </c>
      <c r="AU513" s="246" t="s">
        <v>93</v>
      </c>
      <c r="AV513" s="13" t="s">
        <v>23</v>
      </c>
      <c r="AW513" s="13" t="s">
        <v>46</v>
      </c>
      <c r="AX513" s="13" t="s">
        <v>85</v>
      </c>
      <c r="AY513" s="246" t="s">
        <v>241</v>
      </c>
    </row>
    <row r="514" s="14" customFormat="1">
      <c r="A514" s="14"/>
      <c r="B514" s="247"/>
      <c r="C514" s="248"/>
      <c r="D514" s="238" t="s">
        <v>252</v>
      </c>
      <c r="E514" s="249" t="s">
        <v>39</v>
      </c>
      <c r="F514" s="250" t="s">
        <v>659</v>
      </c>
      <c r="G514" s="248"/>
      <c r="H514" s="251">
        <v>0.92300000000000004</v>
      </c>
      <c r="I514" s="252"/>
      <c r="J514" s="248"/>
      <c r="K514" s="248"/>
      <c r="L514" s="253"/>
      <c r="M514" s="254"/>
      <c r="N514" s="255"/>
      <c r="O514" s="255"/>
      <c r="P514" s="255"/>
      <c r="Q514" s="255"/>
      <c r="R514" s="255"/>
      <c r="S514" s="255"/>
      <c r="T514" s="256"/>
      <c r="U514" s="14"/>
      <c r="V514" s="14"/>
      <c r="W514" s="14"/>
      <c r="X514" s="14"/>
      <c r="Y514" s="14"/>
      <c r="Z514" s="14"/>
      <c r="AA514" s="14"/>
      <c r="AB514" s="14"/>
      <c r="AC514" s="14"/>
      <c r="AD514" s="14"/>
      <c r="AE514" s="14"/>
      <c r="AT514" s="257" t="s">
        <v>252</v>
      </c>
      <c r="AU514" s="257" t="s">
        <v>93</v>
      </c>
      <c r="AV514" s="14" t="s">
        <v>93</v>
      </c>
      <c r="AW514" s="14" t="s">
        <v>46</v>
      </c>
      <c r="AX514" s="14" t="s">
        <v>85</v>
      </c>
      <c r="AY514" s="257" t="s">
        <v>241</v>
      </c>
    </row>
    <row r="515" s="15" customFormat="1">
      <c r="A515" s="15"/>
      <c r="B515" s="258"/>
      <c r="C515" s="259"/>
      <c r="D515" s="238" t="s">
        <v>252</v>
      </c>
      <c r="E515" s="260" t="s">
        <v>39</v>
      </c>
      <c r="F515" s="261" t="s">
        <v>274</v>
      </c>
      <c r="G515" s="259"/>
      <c r="H515" s="262">
        <v>6.9359999999999999</v>
      </c>
      <c r="I515" s="263"/>
      <c r="J515" s="259"/>
      <c r="K515" s="259"/>
      <c r="L515" s="264"/>
      <c r="M515" s="265"/>
      <c r="N515" s="266"/>
      <c r="O515" s="266"/>
      <c r="P515" s="266"/>
      <c r="Q515" s="266"/>
      <c r="R515" s="266"/>
      <c r="S515" s="266"/>
      <c r="T515" s="267"/>
      <c r="U515" s="15"/>
      <c r="V515" s="15"/>
      <c r="W515" s="15"/>
      <c r="X515" s="15"/>
      <c r="Y515" s="15"/>
      <c r="Z515" s="15"/>
      <c r="AA515" s="15"/>
      <c r="AB515" s="15"/>
      <c r="AC515" s="15"/>
      <c r="AD515" s="15"/>
      <c r="AE515" s="15"/>
      <c r="AT515" s="268" t="s">
        <v>252</v>
      </c>
      <c r="AU515" s="268" t="s">
        <v>93</v>
      </c>
      <c r="AV515" s="15" t="s">
        <v>248</v>
      </c>
      <c r="AW515" s="15" t="s">
        <v>46</v>
      </c>
      <c r="AX515" s="15" t="s">
        <v>23</v>
      </c>
      <c r="AY515" s="268" t="s">
        <v>241</v>
      </c>
    </row>
    <row r="516" s="2" customFormat="1" ht="21.75" customHeight="1">
      <c r="A516" s="42"/>
      <c r="B516" s="43"/>
      <c r="C516" s="218" t="s">
        <v>660</v>
      </c>
      <c r="D516" s="218" t="s">
        <v>243</v>
      </c>
      <c r="E516" s="219" t="s">
        <v>661</v>
      </c>
      <c r="F516" s="220" t="s">
        <v>662</v>
      </c>
      <c r="G516" s="221" t="s">
        <v>246</v>
      </c>
      <c r="H516" s="222">
        <v>141.26400000000001</v>
      </c>
      <c r="I516" s="223"/>
      <c r="J516" s="224">
        <f>ROUND(I516*H516,2)</f>
        <v>0</v>
      </c>
      <c r="K516" s="220" t="s">
        <v>247</v>
      </c>
      <c r="L516" s="48"/>
      <c r="M516" s="225" t="s">
        <v>39</v>
      </c>
      <c r="N516" s="226" t="s">
        <v>56</v>
      </c>
      <c r="O516" s="88"/>
      <c r="P516" s="227">
        <f>O516*H516</f>
        <v>0</v>
      </c>
      <c r="Q516" s="227">
        <v>2.5018699999999998</v>
      </c>
      <c r="R516" s="227">
        <f>Q516*H516</f>
        <v>353.42416367999999</v>
      </c>
      <c r="S516" s="227">
        <v>0</v>
      </c>
      <c r="T516" s="228">
        <f>S516*H516</f>
        <v>0</v>
      </c>
      <c r="U516" s="42"/>
      <c r="V516" s="42"/>
      <c r="W516" s="42"/>
      <c r="X516" s="42"/>
      <c r="Y516" s="42"/>
      <c r="Z516" s="42"/>
      <c r="AA516" s="42"/>
      <c r="AB516" s="42"/>
      <c r="AC516" s="42"/>
      <c r="AD516" s="42"/>
      <c r="AE516" s="42"/>
      <c r="AR516" s="229" t="s">
        <v>248</v>
      </c>
      <c r="AT516" s="229" t="s">
        <v>243</v>
      </c>
      <c r="AU516" s="229" t="s">
        <v>93</v>
      </c>
      <c r="AY516" s="20" t="s">
        <v>241</v>
      </c>
      <c r="BE516" s="230">
        <f>IF(N516="základní",J516,0)</f>
        <v>0</v>
      </c>
      <c r="BF516" s="230">
        <f>IF(N516="snížená",J516,0)</f>
        <v>0</v>
      </c>
      <c r="BG516" s="230">
        <f>IF(N516="zákl. přenesená",J516,0)</f>
        <v>0</v>
      </c>
      <c r="BH516" s="230">
        <f>IF(N516="sníž. přenesená",J516,0)</f>
        <v>0</v>
      </c>
      <c r="BI516" s="230">
        <f>IF(N516="nulová",J516,0)</f>
        <v>0</v>
      </c>
      <c r="BJ516" s="20" t="s">
        <v>23</v>
      </c>
      <c r="BK516" s="230">
        <f>ROUND(I516*H516,2)</f>
        <v>0</v>
      </c>
      <c r="BL516" s="20" t="s">
        <v>248</v>
      </c>
      <c r="BM516" s="229" t="s">
        <v>663</v>
      </c>
    </row>
    <row r="517" s="2" customFormat="1">
      <c r="A517" s="42"/>
      <c r="B517" s="43"/>
      <c r="C517" s="44"/>
      <c r="D517" s="231" t="s">
        <v>250</v>
      </c>
      <c r="E517" s="44"/>
      <c r="F517" s="232" t="s">
        <v>664</v>
      </c>
      <c r="G517" s="44"/>
      <c r="H517" s="44"/>
      <c r="I517" s="233"/>
      <c r="J517" s="44"/>
      <c r="K517" s="44"/>
      <c r="L517" s="48"/>
      <c r="M517" s="234"/>
      <c r="N517" s="235"/>
      <c r="O517" s="88"/>
      <c r="P517" s="88"/>
      <c r="Q517" s="88"/>
      <c r="R517" s="88"/>
      <c r="S517" s="88"/>
      <c r="T517" s="89"/>
      <c r="U517" s="42"/>
      <c r="V517" s="42"/>
      <c r="W517" s="42"/>
      <c r="X517" s="42"/>
      <c r="Y517" s="42"/>
      <c r="Z517" s="42"/>
      <c r="AA517" s="42"/>
      <c r="AB517" s="42"/>
      <c r="AC517" s="42"/>
      <c r="AD517" s="42"/>
      <c r="AE517" s="42"/>
      <c r="AT517" s="20" t="s">
        <v>250</v>
      </c>
      <c r="AU517" s="20" t="s">
        <v>93</v>
      </c>
    </row>
    <row r="518" s="13" customFormat="1">
      <c r="A518" s="13"/>
      <c r="B518" s="236"/>
      <c r="C518" s="237"/>
      <c r="D518" s="238" t="s">
        <v>252</v>
      </c>
      <c r="E518" s="239" t="s">
        <v>39</v>
      </c>
      <c r="F518" s="240" t="s">
        <v>665</v>
      </c>
      <c r="G518" s="237"/>
      <c r="H518" s="239" t="s">
        <v>39</v>
      </c>
      <c r="I518" s="241"/>
      <c r="J518" s="237"/>
      <c r="K518" s="237"/>
      <c r="L518" s="242"/>
      <c r="M518" s="243"/>
      <c r="N518" s="244"/>
      <c r="O518" s="244"/>
      <c r="P518" s="244"/>
      <c r="Q518" s="244"/>
      <c r="R518" s="244"/>
      <c r="S518" s="244"/>
      <c r="T518" s="245"/>
      <c r="U518" s="13"/>
      <c r="V518" s="13"/>
      <c r="W518" s="13"/>
      <c r="X518" s="13"/>
      <c r="Y518" s="13"/>
      <c r="Z518" s="13"/>
      <c r="AA518" s="13"/>
      <c r="AB518" s="13"/>
      <c r="AC518" s="13"/>
      <c r="AD518" s="13"/>
      <c r="AE518" s="13"/>
      <c r="AT518" s="246" t="s">
        <v>252</v>
      </c>
      <c r="AU518" s="246" t="s">
        <v>93</v>
      </c>
      <c r="AV518" s="13" t="s">
        <v>23</v>
      </c>
      <c r="AW518" s="13" t="s">
        <v>46</v>
      </c>
      <c r="AX518" s="13" t="s">
        <v>85</v>
      </c>
      <c r="AY518" s="246" t="s">
        <v>241</v>
      </c>
    </row>
    <row r="519" s="13" customFormat="1">
      <c r="A519" s="13"/>
      <c r="B519" s="236"/>
      <c r="C519" s="237"/>
      <c r="D519" s="238" t="s">
        <v>252</v>
      </c>
      <c r="E519" s="239" t="s">
        <v>39</v>
      </c>
      <c r="F519" s="240" t="s">
        <v>666</v>
      </c>
      <c r="G519" s="237"/>
      <c r="H519" s="239" t="s">
        <v>39</v>
      </c>
      <c r="I519" s="241"/>
      <c r="J519" s="237"/>
      <c r="K519" s="237"/>
      <c r="L519" s="242"/>
      <c r="M519" s="243"/>
      <c r="N519" s="244"/>
      <c r="O519" s="244"/>
      <c r="P519" s="244"/>
      <c r="Q519" s="244"/>
      <c r="R519" s="244"/>
      <c r="S519" s="244"/>
      <c r="T519" s="245"/>
      <c r="U519" s="13"/>
      <c r="V519" s="13"/>
      <c r="W519" s="13"/>
      <c r="X519" s="13"/>
      <c r="Y519" s="13"/>
      <c r="Z519" s="13"/>
      <c r="AA519" s="13"/>
      <c r="AB519" s="13"/>
      <c r="AC519" s="13"/>
      <c r="AD519" s="13"/>
      <c r="AE519" s="13"/>
      <c r="AT519" s="246" t="s">
        <v>252</v>
      </c>
      <c r="AU519" s="246" t="s">
        <v>93</v>
      </c>
      <c r="AV519" s="13" t="s">
        <v>23</v>
      </c>
      <c r="AW519" s="13" t="s">
        <v>46</v>
      </c>
      <c r="AX519" s="13" t="s">
        <v>85</v>
      </c>
      <c r="AY519" s="246" t="s">
        <v>241</v>
      </c>
    </row>
    <row r="520" s="14" customFormat="1">
      <c r="A520" s="14"/>
      <c r="B520" s="247"/>
      <c r="C520" s="248"/>
      <c r="D520" s="238" t="s">
        <v>252</v>
      </c>
      <c r="E520" s="249" t="s">
        <v>39</v>
      </c>
      <c r="F520" s="250" t="s">
        <v>667</v>
      </c>
      <c r="G520" s="248"/>
      <c r="H520" s="251">
        <v>5.851</v>
      </c>
      <c r="I520" s="252"/>
      <c r="J520" s="248"/>
      <c r="K520" s="248"/>
      <c r="L520" s="253"/>
      <c r="M520" s="254"/>
      <c r="N520" s="255"/>
      <c r="O520" s="255"/>
      <c r="P520" s="255"/>
      <c r="Q520" s="255"/>
      <c r="R520" s="255"/>
      <c r="S520" s="255"/>
      <c r="T520" s="256"/>
      <c r="U520" s="14"/>
      <c r="V520" s="14"/>
      <c r="W520" s="14"/>
      <c r="X520" s="14"/>
      <c r="Y520" s="14"/>
      <c r="Z520" s="14"/>
      <c r="AA520" s="14"/>
      <c r="AB520" s="14"/>
      <c r="AC520" s="14"/>
      <c r="AD520" s="14"/>
      <c r="AE520" s="14"/>
      <c r="AT520" s="257" t="s">
        <v>252</v>
      </c>
      <c r="AU520" s="257" t="s">
        <v>93</v>
      </c>
      <c r="AV520" s="14" t="s">
        <v>93</v>
      </c>
      <c r="AW520" s="14" t="s">
        <v>46</v>
      </c>
      <c r="AX520" s="14" t="s">
        <v>85</v>
      </c>
      <c r="AY520" s="257" t="s">
        <v>241</v>
      </c>
    </row>
    <row r="521" s="14" customFormat="1">
      <c r="A521" s="14"/>
      <c r="B521" s="247"/>
      <c r="C521" s="248"/>
      <c r="D521" s="238" t="s">
        <v>252</v>
      </c>
      <c r="E521" s="249" t="s">
        <v>39</v>
      </c>
      <c r="F521" s="250" t="s">
        <v>668</v>
      </c>
      <c r="G521" s="248"/>
      <c r="H521" s="251">
        <v>6.6849999999999996</v>
      </c>
      <c r="I521" s="252"/>
      <c r="J521" s="248"/>
      <c r="K521" s="248"/>
      <c r="L521" s="253"/>
      <c r="M521" s="254"/>
      <c r="N521" s="255"/>
      <c r="O521" s="255"/>
      <c r="P521" s="255"/>
      <c r="Q521" s="255"/>
      <c r="R521" s="255"/>
      <c r="S521" s="255"/>
      <c r="T521" s="256"/>
      <c r="U521" s="14"/>
      <c r="V521" s="14"/>
      <c r="W521" s="14"/>
      <c r="X521" s="14"/>
      <c r="Y521" s="14"/>
      <c r="Z521" s="14"/>
      <c r="AA521" s="14"/>
      <c r="AB521" s="14"/>
      <c r="AC521" s="14"/>
      <c r="AD521" s="14"/>
      <c r="AE521" s="14"/>
      <c r="AT521" s="257" t="s">
        <v>252</v>
      </c>
      <c r="AU521" s="257" t="s">
        <v>93</v>
      </c>
      <c r="AV521" s="14" t="s">
        <v>93</v>
      </c>
      <c r="AW521" s="14" t="s">
        <v>46</v>
      </c>
      <c r="AX521" s="14" t="s">
        <v>85</v>
      </c>
      <c r="AY521" s="257" t="s">
        <v>241</v>
      </c>
    </row>
    <row r="522" s="14" customFormat="1">
      <c r="A522" s="14"/>
      <c r="B522" s="247"/>
      <c r="C522" s="248"/>
      <c r="D522" s="238" t="s">
        <v>252</v>
      </c>
      <c r="E522" s="249" t="s">
        <v>39</v>
      </c>
      <c r="F522" s="250" t="s">
        <v>669</v>
      </c>
      <c r="G522" s="248"/>
      <c r="H522" s="251">
        <v>0.57399999999999995</v>
      </c>
      <c r="I522" s="252"/>
      <c r="J522" s="248"/>
      <c r="K522" s="248"/>
      <c r="L522" s="253"/>
      <c r="M522" s="254"/>
      <c r="N522" s="255"/>
      <c r="O522" s="255"/>
      <c r="P522" s="255"/>
      <c r="Q522" s="255"/>
      <c r="R522" s="255"/>
      <c r="S522" s="255"/>
      <c r="T522" s="256"/>
      <c r="U522" s="14"/>
      <c r="V522" s="14"/>
      <c r="W522" s="14"/>
      <c r="X522" s="14"/>
      <c r="Y522" s="14"/>
      <c r="Z522" s="14"/>
      <c r="AA522" s="14"/>
      <c r="AB522" s="14"/>
      <c r="AC522" s="14"/>
      <c r="AD522" s="14"/>
      <c r="AE522" s="14"/>
      <c r="AT522" s="257" t="s">
        <v>252</v>
      </c>
      <c r="AU522" s="257" t="s">
        <v>93</v>
      </c>
      <c r="AV522" s="14" t="s">
        <v>93</v>
      </c>
      <c r="AW522" s="14" t="s">
        <v>46</v>
      </c>
      <c r="AX522" s="14" t="s">
        <v>85</v>
      </c>
      <c r="AY522" s="257" t="s">
        <v>241</v>
      </c>
    </row>
    <row r="523" s="14" customFormat="1">
      <c r="A523" s="14"/>
      <c r="B523" s="247"/>
      <c r="C523" s="248"/>
      <c r="D523" s="238" t="s">
        <v>252</v>
      </c>
      <c r="E523" s="249" t="s">
        <v>39</v>
      </c>
      <c r="F523" s="250" t="s">
        <v>670</v>
      </c>
      <c r="G523" s="248"/>
      <c r="H523" s="251">
        <v>2.5329999999999999</v>
      </c>
      <c r="I523" s="252"/>
      <c r="J523" s="248"/>
      <c r="K523" s="248"/>
      <c r="L523" s="253"/>
      <c r="M523" s="254"/>
      <c r="N523" s="255"/>
      <c r="O523" s="255"/>
      <c r="P523" s="255"/>
      <c r="Q523" s="255"/>
      <c r="R523" s="255"/>
      <c r="S523" s="255"/>
      <c r="T523" s="256"/>
      <c r="U523" s="14"/>
      <c r="V523" s="14"/>
      <c r="W523" s="14"/>
      <c r="X523" s="14"/>
      <c r="Y523" s="14"/>
      <c r="Z523" s="14"/>
      <c r="AA523" s="14"/>
      <c r="AB523" s="14"/>
      <c r="AC523" s="14"/>
      <c r="AD523" s="14"/>
      <c r="AE523" s="14"/>
      <c r="AT523" s="257" t="s">
        <v>252</v>
      </c>
      <c r="AU523" s="257" t="s">
        <v>93</v>
      </c>
      <c r="AV523" s="14" t="s">
        <v>93</v>
      </c>
      <c r="AW523" s="14" t="s">
        <v>46</v>
      </c>
      <c r="AX523" s="14" t="s">
        <v>85</v>
      </c>
      <c r="AY523" s="257" t="s">
        <v>241</v>
      </c>
    </row>
    <row r="524" s="14" customFormat="1">
      <c r="A524" s="14"/>
      <c r="B524" s="247"/>
      <c r="C524" s="248"/>
      <c r="D524" s="238" t="s">
        <v>252</v>
      </c>
      <c r="E524" s="249" t="s">
        <v>39</v>
      </c>
      <c r="F524" s="250" t="s">
        <v>671</v>
      </c>
      <c r="G524" s="248"/>
      <c r="H524" s="251">
        <v>3.1019999999999999</v>
      </c>
      <c r="I524" s="252"/>
      <c r="J524" s="248"/>
      <c r="K524" s="248"/>
      <c r="L524" s="253"/>
      <c r="M524" s="254"/>
      <c r="N524" s="255"/>
      <c r="O524" s="255"/>
      <c r="P524" s="255"/>
      <c r="Q524" s="255"/>
      <c r="R524" s="255"/>
      <c r="S524" s="255"/>
      <c r="T524" s="256"/>
      <c r="U524" s="14"/>
      <c r="V524" s="14"/>
      <c r="W524" s="14"/>
      <c r="X524" s="14"/>
      <c r="Y524" s="14"/>
      <c r="Z524" s="14"/>
      <c r="AA524" s="14"/>
      <c r="AB524" s="14"/>
      <c r="AC524" s="14"/>
      <c r="AD524" s="14"/>
      <c r="AE524" s="14"/>
      <c r="AT524" s="257" t="s">
        <v>252</v>
      </c>
      <c r="AU524" s="257" t="s">
        <v>93</v>
      </c>
      <c r="AV524" s="14" t="s">
        <v>93</v>
      </c>
      <c r="AW524" s="14" t="s">
        <v>46</v>
      </c>
      <c r="AX524" s="14" t="s">
        <v>85</v>
      </c>
      <c r="AY524" s="257" t="s">
        <v>241</v>
      </c>
    </row>
    <row r="525" s="14" customFormat="1">
      <c r="A525" s="14"/>
      <c r="B525" s="247"/>
      <c r="C525" s="248"/>
      <c r="D525" s="238" t="s">
        <v>252</v>
      </c>
      <c r="E525" s="249" t="s">
        <v>39</v>
      </c>
      <c r="F525" s="250" t="s">
        <v>672</v>
      </c>
      <c r="G525" s="248"/>
      <c r="H525" s="251">
        <v>1.6799999999999999</v>
      </c>
      <c r="I525" s="252"/>
      <c r="J525" s="248"/>
      <c r="K525" s="248"/>
      <c r="L525" s="253"/>
      <c r="M525" s="254"/>
      <c r="N525" s="255"/>
      <c r="O525" s="255"/>
      <c r="P525" s="255"/>
      <c r="Q525" s="255"/>
      <c r="R525" s="255"/>
      <c r="S525" s="255"/>
      <c r="T525" s="256"/>
      <c r="U525" s="14"/>
      <c r="V525" s="14"/>
      <c r="W525" s="14"/>
      <c r="X525" s="14"/>
      <c r="Y525" s="14"/>
      <c r="Z525" s="14"/>
      <c r="AA525" s="14"/>
      <c r="AB525" s="14"/>
      <c r="AC525" s="14"/>
      <c r="AD525" s="14"/>
      <c r="AE525" s="14"/>
      <c r="AT525" s="257" t="s">
        <v>252</v>
      </c>
      <c r="AU525" s="257" t="s">
        <v>93</v>
      </c>
      <c r="AV525" s="14" t="s">
        <v>93</v>
      </c>
      <c r="AW525" s="14" t="s">
        <v>46</v>
      </c>
      <c r="AX525" s="14" t="s">
        <v>85</v>
      </c>
      <c r="AY525" s="257" t="s">
        <v>241</v>
      </c>
    </row>
    <row r="526" s="14" customFormat="1">
      <c r="A526" s="14"/>
      <c r="B526" s="247"/>
      <c r="C526" s="248"/>
      <c r="D526" s="238" t="s">
        <v>252</v>
      </c>
      <c r="E526" s="249" t="s">
        <v>39</v>
      </c>
      <c r="F526" s="250" t="s">
        <v>673</v>
      </c>
      <c r="G526" s="248"/>
      <c r="H526" s="251">
        <v>34.68</v>
      </c>
      <c r="I526" s="252"/>
      <c r="J526" s="248"/>
      <c r="K526" s="248"/>
      <c r="L526" s="253"/>
      <c r="M526" s="254"/>
      <c r="N526" s="255"/>
      <c r="O526" s="255"/>
      <c r="P526" s="255"/>
      <c r="Q526" s="255"/>
      <c r="R526" s="255"/>
      <c r="S526" s="255"/>
      <c r="T526" s="256"/>
      <c r="U526" s="14"/>
      <c r="V526" s="14"/>
      <c r="W526" s="14"/>
      <c r="X526" s="14"/>
      <c r="Y526" s="14"/>
      <c r="Z526" s="14"/>
      <c r="AA526" s="14"/>
      <c r="AB526" s="14"/>
      <c r="AC526" s="14"/>
      <c r="AD526" s="14"/>
      <c r="AE526" s="14"/>
      <c r="AT526" s="257" t="s">
        <v>252</v>
      </c>
      <c r="AU526" s="257" t="s">
        <v>93</v>
      </c>
      <c r="AV526" s="14" t="s">
        <v>93</v>
      </c>
      <c r="AW526" s="14" t="s">
        <v>46</v>
      </c>
      <c r="AX526" s="14" t="s">
        <v>85</v>
      </c>
      <c r="AY526" s="257" t="s">
        <v>241</v>
      </c>
    </row>
    <row r="527" s="16" customFormat="1">
      <c r="A527" s="16"/>
      <c r="B527" s="269"/>
      <c r="C527" s="270"/>
      <c r="D527" s="238" t="s">
        <v>252</v>
      </c>
      <c r="E527" s="271" t="s">
        <v>39</v>
      </c>
      <c r="F527" s="272" t="s">
        <v>295</v>
      </c>
      <c r="G527" s="270"/>
      <c r="H527" s="273">
        <v>55.104999999999997</v>
      </c>
      <c r="I527" s="274"/>
      <c r="J527" s="270"/>
      <c r="K527" s="270"/>
      <c r="L527" s="275"/>
      <c r="M527" s="276"/>
      <c r="N527" s="277"/>
      <c r="O527" s="277"/>
      <c r="P527" s="277"/>
      <c r="Q527" s="277"/>
      <c r="R527" s="277"/>
      <c r="S527" s="277"/>
      <c r="T527" s="278"/>
      <c r="U527" s="16"/>
      <c r="V527" s="16"/>
      <c r="W527" s="16"/>
      <c r="X527" s="16"/>
      <c r="Y527" s="16"/>
      <c r="Z527" s="16"/>
      <c r="AA527" s="16"/>
      <c r="AB527" s="16"/>
      <c r="AC527" s="16"/>
      <c r="AD527" s="16"/>
      <c r="AE527" s="16"/>
      <c r="AT527" s="279" t="s">
        <v>252</v>
      </c>
      <c r="AU527" s="279" t="s">
        <v>93</v>
      </c>
      <c r="AV527" s="16" t="s">
        <v>113</v>
      </c>
      <c r="AW527" s="16" t="s">
        <v>46</v>
      </c>
      <c r="AX527" s="16" t="s">
        <v>85</v>
      </c>
      <c r="AY527" s="279" t="s">
        <v>241</v>
      </c>
    </row>
    <row r="528" s="13" customFormat="1">
      <c r="A528" s="13"/>
      <c r="B528" s="236"/>
      <c r="C528" s="237"/>
      <c r="D528" s="238" t="s">
        <v>252</v>
      </c>
      <c r="E528" s="239" t="s">
        <v>39</v>
      </c>
      <c r="F528" s="240" t="s">
        <v>674</v>
      </c>
      <c r="G528" s="237"/>
      <c r="H528" s="239" t="s">
        <v>39</v>
      </c>
      <c r="I528" s="241"/>
      <c r="J528" s="237"/>
      <c r="K528" s="237"/>
      <c r="L528" s="242"/>
      <c r="M528" s="243"/>
      <c r="N528" s="244"/>
      <c r="O528" s="244"/>
      <c r="P528" s="244"/>
      <c r="Q528" s="244"/>
      <c r="R528" s="244"/>
      <c r="S528" s="244"/>
      <c r="T528" s="245"/>
      <c r="U528" s="13"/>
      <c r="V528" s="13"/>
      <c r="W528" s="13"/>
      <c r="X528" s="13"/>
      <c r="Y528" s="13"/>
      <c r="Z528" s="13"/>
      <c r="AA528" s="13"/>
      <c r="AB528" s="13"/>
      <c r="AC528" s="13"/>
      <c r="AD528" s="13"/>
      <c r="AE528" s="13"/>
      <c r="AT528" s="246" t="s">
        <v>252</v>
      </c>
      <c r="AU528" s="246" t="s">
        <v>93</v>
      </c>
      <c r="AV528" s="13" t="s">
        <v>23</v>
      </c>
      <c r="AW528" s="13" t="s">
        <v>46</v>
      </c>
      <c r="AX528" s="13" t="s">
        <v>85</v>
      </c>
      <c r="AY528" s="246" t="s">
        <v>241</v>
      </c>
    </row>
    <row r="529" s="14" customFormat="1">
      <c r="A529" s="14"/>
      <c r="B529" s="247"/>
      <c r="C529" s="248"/>
      <c r="D529" s="238" t="s">
        <v>252</v>
      </c>
      <c r="E529" s="249" t="s">
        <v>39</v>
      </c>
      <c r="F529" s="250" t="s">
        <v>675</v>
      </c>
      <c r="G529" s="248"/>
      <c r="H529" s="251">
        <v>12.096</v>
      </c>
      <c r="I529" s="252"/>
      <c r="J529" s="248"/>
      <c r="K529" s="248"/>
      <c r="L529" s="253"/>
      <c r="M529" s="254"/>
      <c r="N529" s="255"/>
      <c r="O529" s="255"/>
      <c r="P529" s="255"/>
      <c r="Q529" s="255"/>
      <c r="R529" s="255"/>
      <c r="S529" s="255"/>
      <c r="T529" s="256"/>
      <c r="U529" s="14"/>
      <c r="V529" s="14"/>
      <c r="W529" s="14"/>
      <c r="X529" s="14"/>
      <c r="Y529" s="14"/>
      <c r="Z529" s="14"/>
      <c r="AA529" s="14"/>
      <c r="AB529" s="14"/>
      <c r="AC529" s="14"/>
      <c r="AD529" s="14"/>
      <c r="AE529" s="14"/>
      <c r="AT529" s="257" t="s">
        <v>252</v>
      </c>
      <c r="AU529" s="257" t="s">
        <v>93</v>
      </c>
      <c r="AV529" s="14" t="s">
        <v>93</v>
      </c>
      <c r="AW529" s="14" t="s">
        <v>46</v>
      </c>
      <c r="AX529" s="14" t="s">
        <v>85</v>
      </c>
      <c r="AY529" s="257" t="s">
        <v>241</v>
      </c>
    </row>
    <row r="530" s="14" customFormat="1">
      <c r="A530" s="14"/>
      <c r="B530" s="247"/>
      <c r="C530" s="248"/>
      <c r="D530" s="238" t="s">
        <v>252</v>
      </c>
      <c r="E530" s="249" t="s">
        <v>39</v>
      </c>
      <c r="F530" s="250" t="s">
        <v>676</v>
      </c>
      <c r="G530" s="248"/>
      <c r="H530" s="251">
        <v>14.566000000000001</v>
      </c>
      <c r="I530" s="252"/>
      <c r="J530" s="248"/>
      <c r="K530" s="248"/>
      <c r="L530" s="253"/>
      <c r="M530" s="254"/>
      <c r="N530" s="255"/>
      <c r="O530" s="255"/>
      <c r="P530" s="255"/>
      <c r="Q530" s="255"/>
      <c r="R530" s="255"/>
      <c r="S530" s="255"/>
      <c r="T530" s="256"/>
      <c r="U530" s="14"/>
      <c r="V530" s="14"/>
      <c r="W530" s="14"/>
      <c r="X530" s="14"/>
      <c r="Y530" s="14"/>
      <c r="Z530" s="14"/>
      <c r="AA530" s="14"/>
      <c r="AB530" s="14"/>
      <c r="AC530" s="14"/>
      <c r="AD530" s="14"/>
      <c r="AE530" s="14"/>
      <c r="AT530" s="257" t="s">
        <v>252</v>
      </c>
      <c r="AU530" s="257" t="s">
        <v>93</v>
      </c>
      <c r="AV530" s="14" t="s">
        <v>93</v>
      </c>
      <c r="AW530" s="14" t="s">
        <v>46</v>
      </c>
      <c r="AX530" s="14" t="s">
        <v>85</v>
      </c>
      <c r="AY530" s="257" t="s">
        <v>241</v>
      </c>
    </row>
    <row r="531" s="14" customFormat="1">
      <c r="A531" s="14"/>
      <c r="B531" s="247"/>
      <c r="C531" s="248"/>
      <c r="D531" s="238" t="s">
        <v>252</v>
      </c>
      <c r="E531" s="249" t="s">
        <v>39</v>
      </c>
      <c r="F531" s="250" t="s">
        <v>677</v>
      </c>
      <c r="G531" s="248"/>
      <c r="H531" s="251">
        <v>33.771999999999998</v>
      </c>
      <c r="I531" s="252"/>
      <c r="J531" s="248"/>
      <c r="K531" s="248"/>
      <c r="L531" s="253"/>
      <c r="M531" s="254"/>
      <c r="N531" s="255"/>
      <c r="O531" s="255"/>
      <c r="P531" s="255"/>
      <c r="Q531" s="255"/>
      <c r="R531" s="255"/>
      <c r="S531" s="255"/>
      <c r="T531" s="256"/>
      <c r="U531" s="14"/>
      <c r="V531" s="14"/>
      <c r="W531" s="14"/>
      <c r="X531" s="14"/>
      <c r="Y531" s="14"/>
      <c r="Z531" s="14"/>
      <c r="AA531" s="14"/>
      <c r="AB531" s="14"/>
      <c r="AC531" s="14"/>
      <c r="AD531" s="14"/>
      <c r="AE531" s="14"/>
      <c r="AT531" s="257" t="s">
        <v>252</v>
      </c>
      <c r="AU531" s="257" t="s">
        <v>93</v>
      </c>
      <c r="AV531" s="14" t="s">
        <v>93</v>
      </c>
      <c r="AW531" s="14" t="s">
        <v>46</v>
      </c>
      <c r="AX531" s="14" t="s">
        <v>85</v>
      </c>
      <c r="AY531" s="257" t="s">
        <v>241</v>
      </c>
    </row>
    <row r="532" s="13" customFormat="1">
      <c r="A532" s="13"/>
      <c r="B532" s="236"/>
      <c r="C532" s="237"/>
      <c r="D532" s="238" t="s">
        <v>252</v>
      </c>
      <c r="E532" s="239" t="s">
        <v>39</v>
      </c>
      <c r="F532" s="240" t="s">
        <v>678</v>
      </c>
      <c r="G532" s="237"/>
      <c r="H532" s="239" t="s">
        <v>39</v>
      </c>
      <c r="I532" s="241"/>
      <c r="J532" s="237"/>
      <c r="K532" s="237"/>
      <c r="L532" s="242"/>
      <c r="M532" s="243"/>
      <c r="N532" s="244"/>
      <c r="O532" s="244"/>
      <c r="P532" s="244"/>
      <c r="Q532" s="244"/>
      <c r="R532" s="244"/>
      <c r="S532" s="244"/>
      <c r="T532" s="245"/>
      <c r="U532" s="13"/>
      <c r="V532" s="13"/>
      <c r="W532" s="13"/>
      <c r="X532" s="13"/>
      <c r="Y532" s="13"/>
      <c r="Z532" s="13"/>
      <c r="AA532" s="13"/>
      <c r="AB532" s="13"/>
      <c r="AC532" s="13"/>
      <c r="AD532" s="13"/>
      <c r="AE532" s="13"/>
      <c r="AT532" s="246" t="s">
        <v>252</v>
      </c>
      <c r="AU532" s="246" t="s">
        <v>93</v>
      </c>
      <c r="AV532" s="13" t="s">
        <v>23</v>
      </c>
      <c r="AW532" s="13" t="s">
        <v>46</v>
      </c>
      <c r="AX532" s="13" t="s">
        <v>85</v>
      </c>
      <c r="AY532" s="246" t="s">
        <v>241</v>
      </c>
    </row>
    <row r="533" s="14" customFormat="1">
      <c r="A533" s="14"/>
      <c r="B533" s="247"/>
      <c r="C533" s="248"/>
      <c r="D533" s="238" t="s">
        <v>252</v>
      </c>
      <c r="E533" s="249" t="s">
        <v>39</v>
      </c>
      <c r="F533" s="250" t="s">
        <v>679</v>
      </c>
      <c r="G533" s="248"/>
      <c r="H533" s="251">
        <v>9.9459999999999997</v>
      </c>
      <c r="I533" s="252"/>
      <c r="J533" s="248"/>
      <c r="K533" s="248"/>
      <c r="L533" s="253"/>
      <c r="M533" s="254"/>
      <c r="N533" s="255"/>
      <c r="O533" s="255"/>
      <c r="P533" s="255"/>
      <c r="Q533" s="255"/>
      <c r="R533" s="255"/>
      <c r="S533" s="255"/>
      <c r="T533" s="256"/>
      <c r="U533" s="14"/>
      <c r="V533" s="14"/>
      <c r="W533" s="14"/>
      <c r="X533" s="14"/>
      <c r="Y533" s="14"/>
      <c r="Z533" s="14"/>
      <c r="AA533" s="14"/>
      <c r="AB533" s="14"/>
      <c r="AC533" s="14"/>
      <c r="AD533" s="14"/>
      <c r="AE533" s="14"/>
      <c r="AT533" s="257" t="s">
        <v>252</v>
      </c>
      <c r="AU533" s="257" t="s">
        <v>93</v>
      </c>
      <c r="AV533" s="14" t="s">
        <v>93</v>
      </c>
      <c r="AW533" s="14" t="s">
        <v>46</v>
      </c>
      <c r="AX533" s="14" t="s">
        <v>85</v>
      </c>
      <c r="AY533" s="257" t="s">
        <v>241</v>
      </c>
    </row>
    <row r="534" s="16" customFormat="1">
      <c r="A534" s="16"/>
      <c r="B534" s="269"/>
      <c r="C534" s="270"/>
      <c r="D534" s="238" t="s">
        <v>252</v>
      </c>
      <c r="E534" s="271" t="s">
        <v>39</v>
      </c>
      <c r="F534" s="272" t="s">
        <v>295</v>
      </c>
      <c r="G534" s="270"/>
      <c r="H534" s="273">
        <v>70.379999999999995</v>
      </c>
      <c r="I534" s="274"/>
      <c r="J534" s="270"/>
      <c r="K534" s="270"/>
      <c r="L534" s="275"/>
      <c r="M534" s="276"/>
      <c r="N534" s="277"/>
      <c r="O534" s="277"/>
      <c r="P534" s="277"/>
      <c r="Q534" s="277"/>
      <c r="R534" s="277"/>
      <c r="S534" s="277"/>
      <c r="T534" s="278"/>
      <c r="U534" s="16"/>
      <c r="V534" s="16"/>
      <c r="W534" s="16"/>
      <c r="X534" s="16"/>
      <c r="Y534" s="16"/>
      <c r="Z534" s="16"/>
      <c r="AA534" s="16"/>
      <c r="AB534" s="16"/>
      <c r="AC534" s="16"/>
      <c r="AD534" s="16"/>
      <c r="AE534" s="16"/>
      <c r="AT534" s="279" t="s">
        <v>252</v>
      </c>
      <c r="AU534" s="279" t="s">
        <v>93</v>
      </c>
      <c r="AV534" s="16" t="s">
        <v>113</v>
      </c>
      <c r="AW534" s="16" t="s">
        <v>46</v>
      </c>
      <c r="AX534" s="16" t="s">
        <v>85</v>
      </c>
      <c r="AY534" s="279" t="s">
        <v>241</v>
      </c>
    </row>
    <row r="535" s="13" customFormat="1">
      <c r="A535" s="13"/>
      <c r="B535" s="236"/>
      <c r="C535" s="237"/>
      <c r="D535" s="238" t="s">
        <v>252</v>
      </c>
      <c r="E535" s="239" t="s">
        <v>39</v>
      </c>
      <c r="F535" s="240" t="s">
        <v>507</v>
      </c>
      <c r="G535" s="237"/>
      <c r="H535" s="239" t="s">
        <v>39</v>
      </c>
      <c r="I535" s="241"/>
      <c r="J535" s="237"/>
      <c r="K535" s="237"/>
      <c r="L535" s="242"/>
      <c r="M535" s="243"/>
      <c r="N535" s="244"/>
      <c r="O535" s="244"/>
      <c r="P535" s="244"/>
      <c r="Q535" s="244"/>
      <c r="R535" s="244"/>
      <c r="S535" s="244"/>
      <c r="T535" s="245"/>
      <c r="U535" s="13"/>
      <c r="V535" s="13"/>
      <c r="W535" s="13"/>
      <c r="X535" s="13"/>
      <c r="Y535" s="13"/>
      <c r="Z535" s="13"/>
      <c r="AA535" s="13"/>
      <c r="AB535" s="13"/>
      <c r="AC535" s="13"/>
      <c r="AD535" s="13"/>
      <c r="AE535" s="13"/>
      <c r="AT535" s="246" t="s">
        <v>252</v>
      </c>
      <c r="AU535" s="246" t="s">
        <v>93</v>
      </c>
      <c r="AV535" s="13" t="s">
        <v>23</v>
      </c>
      <c r="AW535" s="13" t="s">
        <v>46</v>
      </c>
      <c r="AX535" s="13" t="s">
        <v>85</v>
      </c>
      <c r="AY535" s="246" t="s">
        <v>241</v>
      </c>
    </row>
    <row r="536" s="14" customFormat="1">
      <c r="A536" s="14"/>
      <c r="B536" s="247"/>
      <c r="C536" s="248"/>
      <c r="D536" s="238" t="s">
        <v>252</v>
      </c>
      <c r="E536" s="249" t="s">
        <v>39</v>
      </c>
      <c r="F536" s="250" t="s">
        <v>680</v>
      </c>
      <c r="G536" s="248"/>
      <c r="H536" s="251">
        <v>14.881</v>
      </c>
      <c r="I536" s="252"/>
      <c r="J536" s="248"/>
      <c r="K536" s="248"/>
      <c r="L536" s="253"/>
      <c r="M536" s="254"/>
      <c r="N536" s="255"/>
      <c r="O536" s="255"/>
      <c r="P536" s="255"/>
      <c r="Q536" s="255"/>
      <c r="R536" s="255"/>
      <c r="S536" s="255"/>
      <c r="T536" s="256"/>
      <c r="U536" s="14"/>
      <c r="V536" s="14"/>
      <c r="W536" s="14"/>
      <c r="X536" s="14"/>
      <c r="Y536" s="14"/>
      <c r="Z536" s="14"/>
      <c r="AA536" s="14"/>
      <c r="AB536" s="14"/>
      <c r="AC536" s="14"/>
      <c r="AD536" s="14"/>
      <c r="AE536" s="14"/>
      <c r="AT536" s="257" t="s">
        <v>252</v>
      </c>
      <c r="AU536" s="257" t="s">
        <v>93</v>
      </c>
      <c r="AV536" s="14" t="s">
        <v>93</v>
      </c>
      <c r="AW536" s="14" t="s">
        <v>46</v>
      </c>
      <c r="AX536" s="14" t="s">
        <v>85</v>
      </c>
      <c r="AY536" s="257" t="s">
        <v>241</v>
      </c>
    </row>
    <row r="537" s="14" customFormat="1">
      <c r="A537" s="14"/>
      <c r="B537" s="247"/>
      <c r="C537" s="248"/>
      <c r="D537" s="238" t="s">
        <v>252</v>
      </c>
      <c r="E537" s="249" t="s">
        <v>39</v>
      </c>
      <c r="F537" s="250" t="s">
        <v>681</v>
      </c>
      <c r="G537" s="248"/>
      <c r="H537" s="251">
        <v>0.89800000000000002</v>
      </c>
      <c r="I537" s="252"/>
      <c r="J537" s="248"/>
      <c r="K537" s="248"/>
      <c r="L537" s="253"/>
      <c r="M537" s="254"/>
      <c r="N537" s="255"/>
      <c r="O537" s="255"/>
      <c r="P537" s="255"/>
      <c r="Q537" s="255"/>
      <c r="R537" s="255"/>
      <c r="S537" s="255"/>
      <c r="T537" s="256"/>
      <c r="U537" s="14"/>
      <c r="V537" s="14"/>
      <c r="W537" s="14"/>
      <c r="X537" s="14"/>
      <c r="Y537" s="14"/>
      <c r="Z537" s="14"/>
      <c r="AA537" s="14"/>
      <c r="AB537" s="14"/>
      <c r="AC537" s="14"/>
      <c r="AD537" s="14"/>
      <c r="AE537" s="14"/>
      <c r="AT537" s="257" t="s">
        <v>252</v>
      </c>
      <c r="AU537" s="257" t="s">
        <v>93</v>
      </c>
      <c r="AV537" s="14" t="s">
        <v>93</v>
      </c>
      <c r="AW537" s="14" t="s">
        <v>46</v>
      </c>
      <c r="AX537" s="14" t="s">
        <v>85</v>
      </c>
      <c r="AY537" s="257" t="s">
        <v>241</v>
      </c>
    </row>
    <row r="538" s="16" customFormat="1">
      <c r="A538" s="16"/>
      <c r="B538" s="269"/>
      <c r="C538" s="270"/>
      <c r="D538" s="238" t="s">
        <v>252</v>
      </c>
      <c r="E538" s="271" t="s">
        <v>39</v>
      </c>
      <c r="F538" s="272" t="s">
        <v>295</v>
      </c>
      <c r="G538" s="270"/>
      <c r="H538" s="273">
        <v>15.779</v>
      </c>
      <c r="I538" s="274"/>
      <c r="J538" s="270"/>
      <c r="K538" s="270"/>
      <c r="L538" s="275"/>
      <c r="M538" s="276"/>
      <c r="N538" s="277"/>
      <c r="O538" s="277"/>
      <c r="P538" s="277"/>
      <c r="Q538" s="277"/>
      <c r="R538" s="277"/>
      <c r="S538" s="277"/>
      <c r="T538" s="278"/>
      <c r="U538" s="16"/>
      <c r="V538" s="16"/>
      <c r="W538" s="16"/>
      <c r="X538" s="16"/>
      <c r="Y538" s="16"/>
      <c r="Z538" s="16"/>
      <c r="AA538" s="16"/>
      <c r="AB538" s="16"/>
      <c r="AC538" s="16"/>
      <c r="AD538" s="16"/>
      <c r="AE538" s="16"/>
      <c r="AT538" s="279" t="s">
        <v>252</v>
      </c>
      <c r="AU538" s="279" t="s">
        <v>93</v>
      </c>
      <c r="AV538" s="16" t="s">
        <v>113</v>
      </c>
      <c r="AW538" s="16" t="s">
        <v>46</v>
      </c>
      <c r="AX538" s="16" t="s">
        <v>85</v>
      </c>
      <c r="AY538" s="279" t="s">
        <v>241</v>
      </c>
    </row>
    <row r="539" s="15" customFormat="1">
      <c r="A539" s="15"/>
      <c r="B539" s="258"/>
      <c r="C539" s="259"/>
      <c r="D539" s="238" t="s">
        <v>252</v>
      </c>
      <c r="E539" s="260" t="s">
        <v>39</v>
      </c>
      <c r="F539" s="261" t="s">
        <v>274</v>
      </c>
      <c r="G539" s="259"/>
      <c r="H539" s="262">
        <v>141.26400000000001</v>
      </c>
      <c r="I539" s="263"/>
      <c r="J539" s="259"/>
      <c r="K539" s="259"/>
      <c r="L539" s="264"/>
      <c r="M539" s="265"/>
      <c r="N539" s="266"/>
      <c r="O539" s="266"/>
      <c r="P539" s="266"/>
      <c r="Q539" s="266"/>
      <c r="R539" s="266"/>
      <c r="S539" s="266"/>
      <c r="T539" s="267"/>
      <c r="U539" s="15"/>
      <c r="V539" s="15"/>
      <c r="W539" s="15"/>
      <c r="X539" s="15"/>
      <c r="Y539" s="15"/>
      <c r="Z539" s="15"/>
      <c r="AA539" s="15"/>
      <c r="AB539" s="15"/>
      <c r="AC539" s="15"/>
      <c r="AD539" s="15"/>
      <c r="AE539" s="15"/>
      <c r="AT539" s="268" t="s">
        <v>252</v>
      </c>
      <c r="AU539" s="268" t="s">
        <v>93</v>
      </c>
      <c r="AV539" s="15" t="s">
        <v>248</v>
      </c>
      <c r="AW539" s="15" t="s">
        <v>46</v>
      </c>
      <c r="AX539" s="15" t="s">
        <v>23</v>
      </c>
      <c r="AY539" s="268" t="s">
        <v>241</v>
      </c>
    </row>
    <row r="540" s="2" customFormat="1" ht="16.5" customHeight="1">
      <c r="A540" s="42"/>
      <c r="B540" s="43"/>
      <c r="C540" s="218" t="s">
        <v>682</v>
      </c>
      <c r="D540" s="218" t="s">
        <v>243</v>
      </c>
      <c r="E540" s="219" t="s">
        <v>683</v>
      </c>
      <c r="F540" s="220" t="s">
        <v>684</v>
      </c>
      <c r="G540" s="221" t="s">
        <v>145</v>
      </c>
      <c r="H540" s="222">
        <v>56.218000000000004</v>
      </c>
      <c r="I540" s="223"/>
      <c r="J540" s="224">
        <f>ROUND(I540*H540,2)</f>
        <v>0</v>
      </c>
      <c r="K540" s="220" t="s">
        <v>247</v>
      </c>
      <c r="L540" s="48"/>
      <c r="M540" s="225" t="s">
        <v>39</v>
      </c>
      <c r="N540" s="226" t="s">
        <v>56</v>
      </c>
      <c r="O540" s="88"/>
      <c r="P540" s="227">
        <f>O540*H540</f>
        <v>0</v>
      </c>
      <c r="Q540" s="227">
        <v>0.0029399999999999999</v>
      </c>
      <c r="R540" s="227">
        <f>Q540*H540</f>
        <v>0.16528092</v>
      </c>
      <c r="S540" s="227">
        <v>0</v>
      </c>
      <c r="T540" s="228">
        <f>S540*H540</f>
        <v>0</v>
      </c>
      <c r="U540" s="42"/>
      <c r="V540" s="42"/>
      <c r="W540" s="42"/>
      <c r="X540" s="42"/>
      <c r="Y540" s="42"/>
      <c r="Z540" s="42"/>
      <c r="AA540" s="42"/>
      <c r="AB540" s="42"/>
      <c r="AC540" s="42"/>
      <c r="AD540" s="42"/>
      <c r="AE540" s="42"/>
      <c r="AR540" s="229" t="s">
        <v>248</v>
      </c>
      <c r="AT540" s="229" t="s">
        <v>243</v>
      </c>
      <c r="AU540" s="229" t="s">
        <v>93</v>
      </c>
      <c r="AY540" s="20" t="s">
        <v>241</v>
      </c>
      <c r="BE540" s="230">
        <f>IF(N540="základní",J540,0)</f>
        <v>0</v>
      </c>
      <c r="BF540" s="230">
        <f>IF(N540="snížená",J540,0)</f>
        <v>0</v>
      </c>
      <c r="BG540" s="230">
        <f>IF(N540="zákl. přenesená",J540,0)</f>
        <v>0</v>
      </c>
      <c r="BH540" s="230">
        <f>IF(N540="sníž. přenesená",J540,0)</f>
        <v>0</v>
      </c>
      <c r="BI540" s="230">
        <f>IF(N540="nulová",J540,0)</f>
        <v>0</v>
      </c>
      <c r="BJ540" s="20" t="s">
        <v>23</v>
      </c>
      <c r="BK540" s="230">
        <f>ROUND(I540*H540,2)</f>
        <v>0</v>
      </c>
      <c r="BL540" s="20" t="s">
        <v>248</v>
      </c>
      <c r="BM540" s="229" t="s">
        <v>685</v>
      </c>
    </row>
    <row r="541" s="2" customFormat="1">
      <c r="A541" s="42"/>
      <c r="B541" s="43"/>
      <c r="C541" s="44"/>
      <c r="D541" s="231" t="s">
        <v>250</v>
      </c>
      <c r="E541" s="44"/>
      <c r="F541" s="232" t="s">
        <v>686</v>
      </c>
      <c r="G541" s="44"/>
      <c r="H541" s="44"/>
      <c r="I541" s="233"/>
      <c r="J541" s="44"/>
      <c r="K541" s="44"/>
      <c r="L541" s="48"/>
      <c r="M541" s="234"/>
      <c r="N541" s="235"/>
      <c r="O541" s="88"/>
      <c r="P541" s="88"/>
      <c r="Q541" s="88"/>
      <c r="R541" s="88"/>
      <c r="S541" s="88"/>
      <c r="T541" s="89"/>
      <c r="U541" s="42"/>
      <c r="V541" s="42"/>
      <c r="W541" s="42"/>
      <c r="X541" s="42"/>
      <c r="Y541" s="42"/>
      <c r="Z541" s="42"/>
      <c r="AA541" s="42"/>
      <c r="AB541" s="42"/>
      <c r="AC541" s="42"/>
      <c r="AD541" s="42"/>
      <c r="AE541" s="42"/>
      <c r="AT541" s="20" t="s">
        <v>250</v>
      </c>
      <c r="AU541" s="20" t="s">
        <v>93</v>
      </c>
    </row>
    <row r="542" s="13" customFormat="1">
      <c r="A542" s="13"/>
      <c r="B542" s="236"/>
      <c r="C542" s="237"/>
      <c r="D542" s="238" t="s">
        <v>252</v>
      </c>
      <c r="E542" s="239" t="s">
        <v>39</v>
      </c>
      <c r="F542" s="240" t="s">
        <v>665</v>
      </c>
      <c r="G542" s="237"/>
      <c r="H542" s="239" t="s">
        <v>39</v>
      </c>
      <c r="I542" s="241"/>
      <c r="J542" s="237"/>
      <c r="K542" s="237"/>
      <c r="L542" s="242"/>
      <c r="M542" s="243"/>
      <c r="N542" s="244"/>
      <c r="O542" s="244"/>
      <c r="P542" s="244"/>
      <c r="Q542" s="244"/>
      <c r="R542" s="244"/>
      <c r="S542" s="244"/>
      <c r="T542" s="245"/>
      <c r="U542" s="13"/>
      <c r="V542" s="13"/>
      <c r="W542" s="13"/>
      <c r="X542" s="13"/>
      <c r="Y542" s="13"/>
      <c r="Z542" s="13"/>
      <c r="AA542" s="13"/>
      <c r="AB542" s="13"/>
      <c r="AC542" s="13"/>
      <c r="AD542" s="13"/>
      <c r="AE542" s="13"/>
      <c r="AT542" s="246" t="s">
        <v>252</v>
      </c>
      <c r="AU542" s="246" t="s">
        <v>93</v>
      </c>
      <c r="AV542" s="13" t="s">
        <v>23</v>
      </c>
      <c r="AW542" s="13" t="s">
        <v>46</v>
      </c>
      <c r="AX542" s="13" t="s">
        <v>85</v>
      </c>
      <c r="AY542" s="246" t="s">
        <v>241</v>
      </c>
    </row>
    <row r="543" s="13" customFormat="1">
      <c r="A543" s="13"/>
      <c r="B543" s="236"/>
      <c r="C543" s="237"/>
      <c r="D543" s="238" t="s">
        <v>252</v>
      </c>
      <c r="E543" s="239" t="s">
        <v>39</v>
      </c>
      <c r="F543" s="240" t="s">
        <v>666</v>
      </c>
      <c r="G543" s="237"/>
      <c r="H543" s="239" t="s">
        <v>39</v>
      </c>
      <c r="I543" s="241"/>
      <c r="J543" s="237"/>
      <c r="K543" s="237"/>
      <c r="L543" s="242"/>
      <c r="M543" s="243"/>
      <c r="N543" s="244"/>
      <c r="O543" s="244"/>
      <c r="P543" s="244"/>
      <c r="Q543" s="244"/>
      <c r="R543" s="244"/>
      <c r="S543" s="244"/>
      <c r="T543" s="245"/>
      <c r="U543" s="13"/>
      <c r="V543" s="13"/>
      <c r="W543" s="13"/>
      <c r="X543" s="13"/>
      <c r="Y543" s="13"/>
      <c r="Z543" s="13"/>
      <c r="AA543" s="13"/>
      <c r="AB543" s="13"/>
      <c r="AC543" s="13"/>
      <c r="AD543" s="13"/>
      <c r="AE543" s="13"/>
      <c r="AT543" s="246" t="s">
        <v>252</v>
      </c>
      <c r="AU543" s="246" t="s">
        <v>93</v>
      </c>
      <c r="AV543" s="13" t="s">
        <v>23</v>
      </c>
      <c r="AW543" s="13" t="s">
        <v>46</v>
      </c>
      <c r="AX543" s="13" t="s">
        <v>85</v>
      </c>
      <c r="AY543" s="246" t="s">
        <v>241</v>
      </c>
    </row>
    <row r="544" s="14" customFormat="1">
      <c r="A544" s="14"/>
      <c r="B544" s="247"/>
      <c r="C544" s="248"/>
      <c r="D544" s="238" t="s">
        <v>252</v>
      </c>
      <c r="E544" s="249" t="s">
        <v>39</v>
      </c>
      <c r="F544" s="250" t="s">
        <v>687</v>
      </c>
      <c r="G544" s="248"/>
      <c r="H544" s="251">
        <v>2.754</v>
      </c>
      <c r="I544" s="252"/>
      <c r="J544" s="248"/>
      <c r="K544" s="248"/>
      <c r="L544" s="253"/>
      <c r="M544" s="254"/>
      <c r="N544" s="255"/>
      <c r="O544" s="255"/>
      <c r="P544" s="255"/>
      <c r="Q544" s="255"/>
      <c r="R544" s="255"/>
      <c r="S544" s="255"/>
      <c r="T544" s="256"/>
      <c r="U544" s="14"/>
      <c r="V544" s="14"/>
      <c r="W544" s="14"/>
      <c r="X544" s="14"/>
      <c r="Y544" s="14"/>
      <c r="Z544" s="14"/>
      <c r="AA544" s="14"/>
      <c r="AB544" s="14"/>
      <c r="AC544" s="14"/>
      <c r="AD544" s="14"/>
      <c r="AE544" s="14"/>
      <c r="AT544" s="257" t="s">
        <v>252</v>
      </c>
      <c r="AU544" s="257" t="s">
        <v>93</v>
      </c>
      <c r="AV544" s="14" t="s">
        <v>93</v>
      </c>
      <c r="AW544" s="14" t="s">
        <v>46</v>
      </c>
      <c r="AX544" s="14" t="s">
        <v>85</v>
      </c>
      <c r="AY544" s="257" t="s">
        <v>241</v>
      </c>
    </row>
    <row r="545" s="14" customFormat="1">
      <c r="A545" s="14"/>
      <c r="B545" s="247"/>
      <c r="C545" s="248"/>
      <c r="D545" s="238" t="s">
        <v>252</v>
      </c>
      <c r="E545" s="249" t="s">
        <v>39</v>
      </c>
      <c r="F545" s="250" t="s">
        <v>688</v>
      </c>
      <c r="G545" s="248"/>
      <c r="H545" s="251">
        <v>3.302</v>
      </c>
      <c r="I545" s="252"/>
      <c r="J545" s="248"/>
      <c r="K545" s="248"/>
      <c r="L545" s="253"/>
      <c r="M545" s="254"/>
      <c r="N545" s="255"/>
      <c r="O545" s="255"/>
      <c r="P545" s="255"/>
      <c r="Q545" s="255"/>
      <c r="R545" s="255"/>
      <c r="S545" s="255"/>
      <c r="T545" s="256"/>
      <c r="U545" s="14"/>
      <c r="V545" s="14"/>
      <c r="W545" s="14"/>
      <c r="X545" s="14"/>
      <c r="Y545" s="14"/>
      <c r="Z545" s="14"/>
      <c r="AA545" s="14"/>
      <c r="AB545" s="14"/>
      <c r="AC545" s="14"/>
      <c r="AD545" s="14"/>
      <c r="AE545" s="14"/>
      <c r="AT545" s="257" t="s">
        <v>252</v>
      </c>
      <c r="AU545" s="257" t="s">
        <v>93</v>
      </c>
      <c r="AV545" s="14" t="s">
        <v>93</v>
      </c>
      <c r="AW545" s="14" t="s">
        <v>46</v>
      </c>
      <c r="AX545" s="14" t="s">
        <v>85</v>
      </c>
      <c r="AY545" s="257" t="s">
        <v>241</v>
      </c>
    </row>
    <row r="546" s="14" customFormat="1">
      <c r="A546" s="14"/>
      <c r="B546" s="247"/>
      <c r="C546" s="248"/>
      <c r="D546" s="238" t="s">
        <v>252</v>
      </c>
      <c r="E546" s="249" t="s">
        <v>39</v>
      </c>
      <c r="F546" s="250" t="s">
        <v>689</v>
      </c>
      <c r="G546" s="248"/>
      <c r="H546" s="251">
        <v>3.3530000000000002</v>
      </c>
      <c r="I546" s="252"/>
      <c r="J546" s="248"/>
      <c r="K546" s="248"/>
      <c r="L546" s="253"/>
      <c r="M546" s="254"/>
      <c r="N546" s="255"/>
      <c r="O546" s="255"/>
      <c r="P546" s="255"/>
      <c r="Q546" s="255"/>
      <c r="R546" s="255"/>
      <c r="S546" s="255"/>
      <c r="T546" s="256"/>
      <c r="U546" s="14"/>
      <c r="V546" s="14"/>
      <c r="W546" s="14"/>
      <c r="X546" s="14"/>
      <c r="Y546" s="14"/>
      <c r="Z546" s="14"/>
      <c r="AA546" s="14"/>
      <c r="AB546" s="14"/>
      <c r="AC546" s="14"/>
      <c r="AD546" s="14"/>
      <c r="AE546" s="14"/>
      <c r="AT546" s="257" t="s">
        <v>252</v>
      </c>
      <c r="AU546" s="257" t="s">
        <v>93</v>
      </c>
      <c r="AV546" s="14" t="s">
        <v>93</v>
      </c>
      <c r="AW546" s="14" t="s">
        <v>46</v>
      </c>
      <c r="AX546" s="14" t="s">
        <v>85</v>
      </c>
      <c r="AY546" s="257" t="s">
        <v>241</v>
      </c>
    </row>
    <row r="547" s="14" customFormat="1">
      <c r="A547" s="14"/>
      <c r="B547" s="247"/>
      <c r="C547" s="248"/>
      <c r="D547" s="238" t="s">
        <v>252</v>
      </c>
      <c r="E547" s="249" t="s">
        <v>39</v>
      </c>
      <c r="F547" s="250" t="s">
        <v>690</v>
      </c>
      <c r="G547" s="248"/>
      <c r="H547" s="251">
        <v>2.3839999999999999</v>
      </c>
      <c r="I547" s="252"/>
      <c r="J547" s="248"/>
      <c r="K547" s="248"/>
      <c r="L547" s="253"/>
      <c r="M547" s="254"/>
      <c r="N547" s="255"/>
      <c r="O547" s="255"/>
      <c r="P547" s="255"/>
      <c r="Q547" s="255"/>
      <c r="R547" s="255"/>
      <c r="S547" s="255"/>
      <c r="T547" s="256"/>
      <c r="U547" s="14"/>
      <c r="V547" s="14"/>
      <c r="W547" s="14"/>
      <c r="X547" s="14"/>
      <c r="Y547" s="14"/>
      <c r="Z547" s="14"/>
      <c r="AA547" s="14"/>
      <c r="AB547" s="14"/>
      <c r="AC547" s="14"/>
      <c r="AD547" s="14"/>
      <c r="AE547" s="14"/>
      <c r="AT547" s="257" t="s">
        <v>252</v>
      </c>
      <c r="AU547" s="257" t="s">
        <v>93</v>
      </c>
      <c r="AV547" s="14" t="s">
        <v>93</v>
      </c>
      <c r="AW547" s="14" t="s">
        <v>46</v>
      </c>
      <c r="AX547" s="14" t="s">
        <v>85</v>
      </c>
      <c r="AY547" s="257" t="s">
        <v>241</v>
      </c>
    </row>
    <row r="548" s="14" customFormat="1">
      <c r="A548" s="14"/>
      <c r="B548" s="247"/>
      <c r="C548" s="248"/>
      <c r="D548" s="238" t="s">
        <v>252</v>
      </c>
      <c r="E548" s="249" t="s">
        <v>39</v>
      </c>
      <c r="F548" s="250" t="s">
        <v>691</v>
      </c>
      <c r="G548" s="248"/>
      <c r="H548" s="251">
        <v>4.6100000000000003</v>
      </c>
      <c r="I548" s="252"/>
      <c r="J548" s="248"/>
      <c r="K548" s="248"/>
      <c r="L548" s="253"/>
      <c r="M548" s="254"/>
      <c r="N548" s="255"/>
      <c r="O548" s="255"/>
      <c r="P548" s="255"/>
      <c r="Q548" s="255"/>
      <c r="R548" s="255"/>
      <c r="S548" s="255"/>
      <c r="T548" s="256"/>
      <c r="U548" s="14"/>
      <c r="V548" s="14"/>
      <c r="W548" s="14"/>
      <c r="X548" s="14"/>
      <c r="Y548" s="14"/>
      <c r="Z548" s="14"/>
      <c r="AA548" s="14"/>
      <c r="AB548" s="14"/>
      <c r="AC548" s="14"/>
      <c r="AD548" s="14"/>
      <c r="AE548" s="14"/>
      <c r="AT548" s="257" t="s">
        <v>252</v>
      </c>
      <c r="AU548" s="257" t="s">
        <v>93</v>
      </c>
      <c r="AV548" s="14" t="s">
        <v>93</v>
      </c>
      <c r="AW548" s="14" t="s">
        <v>46</v>
      </c>
      <c r="AX548" s="14" t="s">
        <v>85</v>
      </c>
      <c r="AY548" s="257" t="s">
        <v>241</v>
      </c>
    </row>
    <row r="549" s="14" customFormat="1">
      <c r="A549" s="14"/>
      <c r="B549" s="247"/>
      <c r="C549" s="248"/>
      <c r="D549" s="238" t="s">
        <v>252</v>
      </c>
      <c r="E549" s="249" t="s">
        <v>39</v>
      </c>
      <c r="F549" s="250" t="s">
        <v>692</v>
      </c>
      <c r="G549" s="248"/>
      <c r="H549" s="251">
        <v>4.258</v>
      </c>
      <c r="I549" s="252"/>
      <c r="J549" s="248"/>
      <c r="K549" s="248"/>
      <c r="L549" s="253"/>
      <c r="M549" s="254"/>
      <c r="N549" s="255"/>
      <c r="O549" s="255"/>
      <c r="P549" s="255"/>
      <c r="Q549" s="255"/>
      <c r="R549" s="255"/>
      <c r="S549" s="255"/>
      <c r="T549" s="256"/>
      <c r="U549" s="14"/>
      <c r="V549" s="14"/>
      <c r="W549" s="14"/>
      <c r="X549" s="14"/>
      <c r="Y549" s="14"/>
      <c r="Z549" s="14"/>
      <c r="AA549" s="14"/>
      <c r="AB549" s="14"/>
      <c r="AC549" s="14"/>
      <c r="AD549" s="14"/>
      <c r="AE549" s="14"/>
      <c r="AT549" s="257" t="s">
        <v>252</v>
      </c>
      <c r="AU549" s="257" t="s">
        <v>93</v>
      </c>
      <c r="AV549" s="14" t="s">
        <v>93</v>
      </c>
      <c r="AW549" s="14" t="s">
        <v>46</v>
      </c>
      <c r="AX549" s="14" t="s">
        <v>85</v>
      </c>
      <c r="AY549" s="257" t="s">
        <v>241</v>
      </c>
    </row>
    <row r="550" s="16" customFormat="1">
      <c r="A550" s="16"/>
      <c r="B550" s="269"/>
      <c r="C550" s="270"/>
      <c r="D550" s="238" t="s">
        <v>252</v>
      </c>
      <c r="E550" s="271" t="s">
        <v>39</v>
      </c>
      <c r="F550" s="272" t="s">
        <v>295</v>
      </c>
      <c r="G550" s="270"/>
      <c r="H550" s="273">
        <v>20.661000000000001</v>
      </c>
      <c r="I550" s="274"/>
      <c r="J550" s="270"/>
      <c r="K550" s="270"/>
      <c r="L550" s="275"/>
      <c r="M550" s="276"/>
      <c r="N550" s="277"/>
      <c r="O550" s="277"/>
      <c r="P550" s="277"/>
      <c r="Q550" s="277"/>
      <c r="R550" s="277"/>
      <c r="S550" s="277"/>
      <c r="T550" s="278"/>
      <c r="U550" s="16"/>
      <c r="V550" s="16"/>
      <c r="W550" s="16"/>
      <c r="X550" s="16"/>
      <c r="Y550" s="16"/>
      <c r="Z550" s="16"/>
      <c r="AA550" s="16"/>
      <c r="AB550" s="16"/>
      <c r="AC550" s="16"/>
      <c r="AD550" s="16"/>
      <c r="AE550" s="16"/>
      <c r="AT550" s="279" t="s">
        <v>252</v>
      </c>
      <c r="AU550" s="279" t="s">
        <v>93</v>
      </c>
      <c r="AV550" s="16" t="s">
        <v>113</v>
      </c>
      <c r="AW550" s="16" t="s">
        <v>46</v>
      </c>
      <c r="AX550" s="16" t="s">
        <v>85</v>
      </c>
      <c r="AY550" s="279" t="s">
        <v>241</v>
      </c>
    </row>
    <row r="551" s="13" customFormat="1">
      <c r="A551" s="13"/>
      <c r="B551" s="236"/>
      <c r="C551" s="237"/>
      <c r="D551" s="238" t="s">
        <v>252</v>
      </c>
      <c r="E551" s="239" t="s">
        <v>39</v>
      </c>
      <c r="F551" s="240" t="s">
        <v>674</v>
      </c>
      <c r="G551" s="237"/>
      <c r="H551" s="239" t="s">
        <v>39</v>
      </c>
      <c r="I551" s="241"/>
      <c r="J551" s="237"/>
      <c r="K551" s="237"/>
      <c r="L551" s="242"/>
      <c r="M551" s="243"/>
      <c r="N551" s="244"/>
      <c r="O551" s="244"/>
      <c r="P551" s="244"/>
      <c r="Q551" s="244"/>
      <c r="R551" s="244"/>
      <c r="S551" s="244"/>
      <c r="T551" s="245"/>
      <c r="U551" s="13"/>
      <c r="V551" s="13"/>
      <c r="W551" s="13"/>
      <c r="X551" s="13"/>
      <c r="Y551" s="13"/>
      <c r="Z551" s="13"/>
      <c r="AA551" s="13"/>
      <c r="AB551" s="13"/>
      <c r="AC551" s="13"/>
      <c r="AD551" s="13"/>
      <c r="AE551" s="13"/>
      <c r="AT551" s="246" t="s">
        <v>252</v>
      </c>
      <c r="AU551" s="246" t="s">
        <v>93</v>
      </c>
      <c r="AV551" s="13" t="s">
        <v>23</v>
      </c>
      <c r="AW551" s="13" t="s">
        <v>46</v>
      </c>
      <c r="AX551" s="13" t="s">
        <v>85</v>
      </c>
      <c r="AY551" s="246" t="s">
        <v>241</v>
      </c>
    </row>
    <row r="552" s="14" customFormat="1">
      <c r="A552" s="14"/>
      <c r="B552" s="247"/>
      <c r="C552" s="248"/>
      <c r="D552" s="238" t="s">
        <v>252</v>
      </c>
      <c r="E552" s="249" t="s">
        <v>39</v>
      </c>
      <c r="F552" s="250" t="s">
        <v>693</v>
      </c>
      <c r="G552" s="248"/>
      <c r="H552" s="251">
        <v>9.9320000000000004</v>
      </c>
      <c r="I552" s="252"/>
      <c r="J552" s="248"/>
      <c r="K552" s="248"/>
      <c r="L552" s="253"/>
      <c r="M552" s="254"/>
      <c r="N552" s="255"/>
      <c r="O552" s="255"/>
      <c r="P552" s="255"/>
      <c r="Q552" s="255"/>
      <c r="R552" s="255"/>
      <c r="S552" s="255"/>
      <c r="T552" s="256"/>
      <c r="U552" s="14"/>
      <c r="V552" s="14"/>
      <c r="W552" s="14"/>
      <c r="X552" s="14"/>
      <c r="Y552" s="14"/>
      <c r="Z552" s="14"/>
      <c r="AA552" s="14"/>
      <c r="AB552" s="14"/>
      <c r="AC552" s="14"/>
      <c r="AD552" s="14"/>
      <c r="AE552" s="14"/>
      <c r="AT552" s="257" t="s">
        <v>252</v>
      </c>
      <c r="AU552" s="257" t="s">
        <v>93</v>
      </c>
      <c r="AV552" s="14" t="s">
        <v>93</v>
      </c>
      <c r="AW552" s="14" t="s">
        <v>46</v>
      </c>
      <c r="AX552" s="14" t="s">
        <v>85</v>
      </c>
      <c r="AY552" s="257" t="s">
        <v>241</v>
      </c>
    </row>
    <row r="553" s="14" customFormat="1">
      <c r="A553" s="14"/>
      <c r="B553" s="247"/>
      <c r="C553" s="248"/>
      <c r="D553" s="238" t="s">
        <v>252</v>
      </c>
      <c r="E553" s="249" t="s">
        <v>39</v>
      </c>
      <c r="F553" s="250" t="s">
        <v>694</v>
      </c>
      <c r="G553" s="248"/>
      <c r="H553" s="251">
        <v>4.1109999999999998</v>
      </c>
      <c r="I553" s="252"/>
      <c r="J553" s="248"/>
      <c r="K553" s="248"/>
      <c r="L553" s="253"/>
      <c r="M553" s="254"/>
      <c r="N553" s="255"/>
      <c r="O553" s="255"/>
      <c r="P553" s="255"/>
      <c r="Q553" s="255"/>
      <c r="R553" s="255"/>
      <c r="S553" s="255"/>
      <c r="T553" s="256"/>
      <c r="U553" s="14"/>
      <c r="V553" s="14"/>
      <c r="W553" s="14"/>
      <c r="X553" s="14"/>
      <c r="Y553" s="14"/>
      <c r="Z553" s="14"/>
      <c r="AA553" s="14"/>
      <c r="AB553" s="14"/>
      <c r="AC553" s="14"/>
      <c r="AD553" s="14"/>
      <c r="AE553" s="14"/>
      <c r="AT553" s="257" t="s">
        <v>252</v>
      </c>
      <c r="AU553" s="257" t="s">
        <v>93</v>
      </c>
      <c r="AV553" s="14" t="s">
        <v>93</v>
      </c>
      <c r="AW553" s="14" t="s">
        <v>46</v>
      </c>
      <c r="AX553" s="14" t="s">
        <v>85</v>
      </c>
      <c r="AY553" s="257" t="s">
        <v>241</v>
      </c>
    </row>
    <row r="554" s="14" customFormat="1">
      <c r="A554" s="14"/>
      <c r="B554" s="247"/>
      <c r="C554" s="248"/>
      <c r="D554" s="238" t="s">
        <v>252</v>
      </c>
      <c r="E554" s="249" t="s">
        <v>39</v>
      </c>
      <c r="F554" s="250" t="s">
        <v>695</v>
      </c>
      <c r="G554" s="248"/>
      <c r="H554" s="251">
        <v>6.3520000000000003</v>
      </c>
      <c r="I554" s="252"/>
      <c r="J554" s="248"/>
      <c r="K554" s="248"/>
      <c r="L554" s="253"/>
      <c r="M554" s="254"/>
      <c r="N554" s="255"/>
      <c r="O554" s="255"/>
      <c r="P554" s="255"/>
      <c r="Q554" s="255"/>
      <c r="R554" s="255"/>
      <c r="S554" s="255"/>
      <c r="T554" s="256"/>
      <c r="U554" s="14"/>
      <c r="V554" s="14"/>
      <c r="W554" s="14"/>
      <c r="X554" s="14"/>
      <c r="Y554" s="14"/>
      <c r="Z554" s="14"/>
      <c r="AA554" s="14"/>
      <c r="AB554" s="14"/>
      <c r="AC554" s="14"/>
      <c r="AD554" s="14"/>
      <c r="AE554" s="14"/>
      <c r="AT554" s="257" t="s">
        <v>252</v>
      </c>
      <c r="AU554" s="257" t="s">
        <v>93</v>
      </c>
      <c r="AV554" s="14" t="s">
        <v>93</v>
      </c>
      <c r="AW554" s="14" t="s">
        <v>46</v>
      </c>
      <c r="AX554" s="14" t="s">
        <v>85</v>
      </c>
      <c r="AY554" s="257" t="s">
        <v>241</v>
      </c>
    </row>
    <row r="555" s="13" customFormat="1">
      <c r="A555" s="13"/>
      <c r="B555" s="236"/>
      <c r="C555" s="237"/>
      <c r="D555" s="238" t="s">
        <v>252</v>
      </c>
      <c r="E555" s="239" t="s">
        <v>39</v>
      </c>
      <c r="F555" s="240" t="s">
        <v>678</v>
      </c>
      <c r="G555" s="237"/>
      <c r="H555" s="239" t="s">
        <v>39</v>
      </c>
      <c r="I555" s="241"/>
      <c r="J555" s="237"/>
      <c r="K555" s="237"/>
      <c r="L555" s="242"/>
      <c r="M555" s="243"/>
      <c r="N555" s="244"/>
      <c r="O555" s="244"/>
      <c r="P555" s="244"/>
      <c r="Q555" s="244"/>
      <c r="R555" s="244"/>
      <c r="S555" s="244"/>
      <c r="T555" s="245"/>
      <c r="U555" s="13"/>
      <c r="V555" s="13"/>
      <c r="W555" s="13"/>
      <c r="X555" s="13"/>
      <c r="Y555" s="13"/>
      <c r="Z555" s="13"/>
      <c r="AA555" s="13"/>
      <c r="AB555" s="13"/>
      <c r="AC555" s="13"/>
      <c r="AD555" s="13"/>
      <c r="AE555" s="13"/>
      <c r="AT555" s="246" t="s">
        <v>252</v>
      </c>
      <c r="AU555" s="246" t="s">
        <v>93</v>
      </c>
      <c r="AV555" s="13" t="s">
        <v>23</v>
      </c>
      <c r="AW555" s="13" t="s">
        <v>46</v>
      </c>
      <c r="AX555" s="13" t="s">
        <v>85</v>
      </c>
      <c r="AY555" s="246" t="s">
        <v>241</v>
      </c>
    </row>
    <row r="556" s="14" customFormat="1">
      <c r="A556" s="14"/>
      <c r="B556" s="247"/>
      <c r="C556" s="248"/>
      <c r="D556" s="238" t="s">
        <v>252</v>
      </c>
      <c r="E556" s="249" t="s">
        <v>39</v>
      </c>
      <c r="F556" s="250" t="s">
        <v>696</v>
      </c>
      <c r="G556" s="248"/>
      <c r="H556" s="251">
        <v>5.6440000000000001</v>
      </c>
      <c r="I556" s="252"/>
      <c r="J556" s="248"/>
      <c r="K556" s="248"/>
      <c r="L556" s="253"/>
      <c r="M556" s="254"/>
      <c r="N556" s="255"/>
      <c r="O556" s="255"/>
      <c r="P556" s="255"/>
      <c r="Q556" s="255"/>
      <c r="R556" s="255"/>
      <c r="S556" s="255"/>
      <c r="T556" s="256"/>
      <c r="U556" s="14"/>
      <c r="V556" s="14"/>
      <c r="W556" s="14"/>
      <c r="X556" s="14"/>
      <c r="Y556" s="14"/>
      <c r="Z556" s="14"/>
      <c r="AA556" s="14"/>
      <c r="AB556" s="14"/>
      <c r="AC556" s="14"/>
      <c r="AD556" s="14"/>
      <c r="AE556" s="14"/>
      <c r="AT556" s="257" t="s">
        <v>252</v>
      </c>
      <c r="AU556" s="257" t="s">
        <v>93</v>
      </c>
      <c r="AV556" s="14" t="s">
        <v>93</v>
      </c>
      <c r="AW556" s="14" t="s">
        <v>46</v>
      </c>
      <c r="AX556" s="14" t="s">
        <v>85</v>
      </c>
      <c r="AY556" s="257" t="s">
        <v>241</v>
      </c>
    </row>
    <row r="557" s="16" customFormat="1">
      <c r="A557" s="16"/>
      <c r="B557" s="269"/>
      <c r="C557" s="270"/>
      <c r="D557" s="238" t="s">
        <v>252</v>
      </c>
      <c r="E557" s="271" t="s">
        <v>39</v>
      </c>
      <c r="F557" s="272" t="s">
        <v>295</v>
      </c>
      <c r="G557" s="270"/>
      <c r="H557" s="273">
        <v>26.039000000000001</v>
      </c>
      <c r="I557" s="274"/>
      <c r="J557" s="270"/>
      <c r="K557" s="270"/>
      <c r="L557" s="275"/>
      <c r="M557" s="276"/>
      <c r="N557" s="277"/>
      <c r="O557" s="277"/>
      <c r="P557" s="277"/>
      <c r="Q557" s="277"/>
      <c r="R557" s="277"/>
      <c r="S557" s="277"/>
      <c r="T557" s="278"/>
      <c r="U557" s="16"/>
      <c r="V557" s="16"/>
      <c r="W557" s="16"/>
      <c r="X557" s="16"/>
      <c r="Y557" s="16"/>
      <c r="Z557" s="16"/>
      <c r="AA557" s="16"/>
      <c r="AB557" s="16"/>
      <c r="AC557" s="16"/>
      <c r="AD557" s="16"/>
      <c r="AE557" s="16"/>
      <c r="AT557" s="279" t="s">
        <v>252</v>
      </c>
      <c r="AU557" s="279" t="s">
        <v>93</v>
      </c>
      <c r="AV557" s="16" t="s">
        <v>113</v>
      </c>
      <c r="AW557" s="16" t="s">
        <v>46</v>
      </c>
      <c r="AX557" s="16" t="s">
        <v>85</v>
      </c>
      <c r="AY557" s="279" t="s">
        <v>241</v>
      </c>
    </row>
    <row r="558" s="13" customFormat="1">
      <c r="A558" s="13"/>
      <c r="B558" s="236"/>
      <c r="C558" s="237"/>
      <c r="D558" s="238" t="s">
        <v>252</v>
      </c>
      <c r="E558" s="239" t="s">
        <v>39</v>
      </c>
      <c r="F558" s="240" t="s">
        <v>507</v>
      </c>
      <c r="G558" s="237"/>
      <c r="H558" s="239" t="s">
        <v>39</v>
      </c>
      <c r="I558" s="241"/>
      <c r="J558" s="237"/>
      <c r="K558" s="237"/>
      <c r="L558" s="242"/>
      <c r="M558" s="243"/>
      <c r="N558" s="244"/>
      <c r="O558" s="244"/>
      <c r="P558" s="244"/>
      <c r="Q558" s="244"/>
      <c r="R558" s="244"/>
      <c r="S558" s="244"/>
      <c r="T558" s="245"/>
      <c r="U558" s="13"/>
      <c r="V558" s="13"/>
      <c r="W558" s="13"/>
      <c r="X558" s="13"/>
      <c r="Y558" s="13"/>
      <c r="Z558" s="13"/>
      <c r="AA558" s="13"/>
      <c r="AB558" s="13"/>
      <c r="AC558" s="13"/>
      <c r="AD558" s="13"/>
      <c r="AE558" s="13"/>
      <c r="AT558" s="246" t="s">
        <v>252</v>
      </c>
      <c r="AU558" s="246" t="s">
        <v>93</v>
      </c>
      <c r="AV558" s="13" t="s">
        <v>23</v>
      </c>
      <c r="AW558" s="13" t="s">
        <v>46</v>
      </c>
      <c r="AX558" s="13" t="s">
        <v>85</v>
      </c>
      <c r="AY558" s="246" t="s">
        <v>241</v>
      </c>
    </row>
    <row r="559" s="14" customFormat="1">
      <c r="A559" s="14"/>
      <c r="B559" s="247"/>
      <c r="C559" s="248"/>
      <c r="D559" s="238" t="s">
        <v>252</v>
      </c>
      <c r="E559" s="249" t="s">
        <v>39</v>
      </c>
      <c r="F559" s="250" t="s">
        <v>697</v>
      </c>
      <c r="G559" s="248"/>
      <c r="H559" s="251">
        <v>8.3849999999999998</v>
      </c>
      <c r="I559" s="252"/>
      <c r="J559" s="248"/>
      <c r="K559" s="248"/>
      <c r="L559" s="253"/>
      <c r="M559" s="254"/>
      <c r="N559" s="255"/>
      <c r="O559" s="255"/>
      <c r="P559" s="255"/>
      <c r="Q559" s="255"/>
      <c r="R559" s="255"/>
      <c r="S559" s="255"/>
      <c r="T559" s="256"/>
      <c r="U559" s="14"/>
      <c r="V559" s="14"/>
      <c r="W559" s="14"/>
      <c r="X559" s="14"/>
      <c r="Y559" s="14"/>
      <c r="Z559" s="14"/>
      <c r="AA559" s="14"/>
      <c r="AB559" s="14"/>
      <c r="AC559" s="14"/>
      <c r="AD559" s="14"/>
      <c r="AE559" s="14"/>
      <c r="AT559" s="257" t="s">
        <v>252</v>
      </c>
      <c r="AU559" s="257" t="s">
        <v>93</v>
      </c>
      <c r="AV559" s="14" t="s">
        <v>93</v>
      </c>
      <c r="AW559" s="14" t="s">
        <v>46</v>
      </c>
      <c r="AX559" s="14" t="s">
        <v>85</v>
      </c>
      <c r="AY559" s="257" t="s">
        <v>241</v>
      </c>
    </row>
    <row r="560" s="14" customFormat="1">
      <c r="A560" s="14"/>
      <c r="B560" s="247"/>
      <c r="C560" s="248"/>
      <c r="D560" s="238" t="s">
        <v>252</v>
      </c>
      <c r="E560" s="249" t="s">
        <v>39</v>
      </c>
      <c r="F560" s="250" t="s">
        <v>698</v>
      </c>
      <c r="G560" s="248"/>
      <c r="H560" s="251">
        <v>1.133</v>
      </c>
      <c r="I560" s="252"/>
      <c r="J560" s="248"/>
      <c r="K560" s="248"/>
      <c r="L560" s="253"/>
      <c r="M560" s="254"/>
      <c r="N560" s="255"/>
      <c r="O560" s="255"/>
      <c r="P560" s="255"/>
      <c r="Q560" s="255"/>
      <c r="R560" s="255"/>
      <c r="S560" s="255"/>
      <c r="T560" s="256"/>
      <c r="U560" s="14"/>
      <c r="V560" s="14"/>
      <c r="W560" s="14"/>
      <c r="X560" s="14"/>
      <c r="Y560" s="14"/>
      <c r="Z560" s="14"/>
      <c r="AA560" s="14"/>
      <c r="AB560" s="14"/>
      <c r="AC560" s="14"/>
      <c r="AD560" s="14"/>
      <c r="AE560" s="14"/>
      <c r="AT560" s="257" t="s">
        <v>252</v>
      </c>
      <c r="AU560" s="257" t="s">
        <v>93</v>
      </c>
      <c r="AV560" s="14" t="s">
        <v>93</v>
      </c>
      <c r="AW560" s="14" t="s">
        <v>46</v>
      </c>
      <c r="AX560" s="14" t="s">
        <v>85</v>
      </c>
      <c r="AY560" s="257" t="s">
        <v>241</v>
      </c>
    </row>
    <row r="561" s="16" customFormat="1">
      <c r="A561" s="16"/>
      <c r="B561" s="269"/>
      <c r="C561" s="270"/>
      <c r="D561" s="238" t="s">
        <v>252</v>
      </c>
      <c r="E561" s="271" t="s">
        <v>39</v>
      </c>
      <c r="F561" s="272" t="s">
        <v>295</v>
      </c>
      <c r="G561" s="270"/>
      <c r="H561" s="273">
        <v>9.5180000000000007</v>
      </c>
      <c r="I561" s="274"/>
      <c r="J561" s="270"/>
      <c r="K561" s="270"/>
      <c r="L561" s="275"/>
      <c r="M561" s="276"/>
      <c r="N561" s="277"/>
      <c r="O561" s="277"/>
      <c r="P561" s="277"/>
      <c r="Q561" s="277"/>
      <c r="R561" s="277"/>
      <c r="S561" s="277"/>
      <c r="T561" s="278"/>
      <c r="U561" s="16"/>
      <c r="V561" s="16"/>
      <c r="W561" s="16"/>
      <c r="X561" s="16"/>
      <c r="Y561" s="16"/>
      <c r="Z561" s="16"/>
      <c r="AA561" s="16"/>
      <c r="AB561" s="16"/>
      <c r="AC561" s="16"/>
      <c r="AD561" s="16"/>
      <c r="AE561" s="16"/>
      <c r="AT561" s="279" t="s">
        <v>252</v>
      </c>
      <c r="AU561" s="279" t="s">
        <v>93</v>
      </c>
      <c r="AV561" s="16" t="s">
        <v>113</v>
      </c>
      <c r="AW561" s="16" t="s">
        <v>46</v>
      </c>
      <c r="AX561" s="16" t="s">
        <v>85</v>
      </c>
      <c r="AY561" s="279" t="s">
        <v>241</v>
      </c>
    </row>
    <row r="562" s="15" customFormat="1">
      <c r="A562" s="15"/>
      <c r="B562" s="258"/>
      <c r="C562" s="259"/>
      <c r="D562" s="238" t="s">
        <v>252</v>
      </c>
      <c r="E562" s="260" t="s">
        <v>39</v>
      </c>
      <c r="F562" s="261" t="s">
        <v>274</v>
      </c>
      <c r="G562" s="259"/>
      <c r="H562" s="262">
        <v>56.218000000000004</v>
      </c>
      <c r="I562" s="263"/>
      <c r="J562" s="259"/>
      <c r="K562" s="259"/>
      <c r="L562" s="264"/>
      <c r="M562" s="265"/>
      <c r="N562" s="266"/>
      <c r="O562" s="266"/>
      <c r="P562" s="266"/>
      <c r="Q562" s="266"/>
      <c r="R562" s="266"/>
      <c r="S562" s="266"/>
      <c r="T562" s="267"/>
      <c r="U562" s="15"/>
      <c r="V562" s="15"/>
      <c r="W562" s="15"/>
      <c r="X562" s="15"/>
      <c r="Y562" s="15"/>
      <c r="Z562" s="15"/>
      <c r="AA562" s="15"/>
      <c r="AB562" s="15"/>
      <c r="AC562" s="15"/>
      <c r="AD562" s="15"/>
      <c r="AE562" s="15"/>
      <c r="AT562" s="268" t="s">
        <v>252</v>
      </c>
      <c r="AU562" s="268" t="s">
        <v>93</v>
      </c>
      <c r="AV562" s="15" t="s">
        <v>248</v>
      </c>
      <c r="AW562" s="15" t="s">
        <v>46</v>
      </c>
      <c r="AX562" s="15" t="s">
        <v>23</v>
      </c>
      <c r="AY562" s="268" t="s">
        <v>241</v>
      </c>
    </row>
    <row r="563" s="2" customFormat="1" ht="16.5" customHeight="1">
      <c r="A563" s="42"/>
      <c r="B563" s="43"/>
      <c r="C563" s="218" t="s">
        <v>699</v>
      </c>
      <c r="D563" s="218" t="s">
        <v>243</v>
      </c>
      <c r="E563" s="219" t="s">
        <v>700</v>
      </c>
      <c r="F563" s="220" t="s">
        <v>701</v>
      </c>
      <c r="G563" s="221" t="s">
        <v>145</v>
      </c>
      <c r="H563" s="222">
        <v>56.218000000000004</v>
      </c>
      <c r="I563" s="223"/>
      <c r="J563" s="224">
        <f>ROUND(I563*H563,2)</f>
        <v>0</v>
      </c>
      <c r="K563" s="220" t="s">
        <v>247</v>
      </c>
      <c r="L563" s="48"/>
      <c r="M563" s="225" t="s">
        <v>39</v>
      </c>
      <c r="N563" s="226" t="s">
        <v>56</v>
      </c>
      <c r="O563" s="88"/>
      <c r="P563" s="227">
        <f>O563*H563</f>
        <v>0</v>
      </c>
      <c r="Q563" s="227">
        <v>0</v>
      </c>
      <c r="R563" s="227">
        <f>Q563*H563</f>
        <v>0</v>
      </c>
      <c r="S563" s="227">
        <v>0</v>
      </c>
      <c r="T563" s="228">
        <f>S563*H563</f>
        <v>0</v>
      </c>
      <c r="U563" s="42"/>
      <c r="V563" s="42"/>
      <c r="W563" s="42"/>
      <c r="X563" s="42"/>
      <c r="Y563" s="42"/>
      <c r="Z563" s="42"/>
      <c r="AA563" s="42"/>
      <c r="AB563" s="42"/>
      <c r="AC563" s="42"/>
      <c r="AD563" s="42"/>
      <c r="AE563" s="42"/>
      <c r="AR563" s="229" t="s">
        <v>248</v>
      </c>
      <c r="AT563" s="229" t="s">
        <v>243</v>
      </c>
      <c r="AU563" s="229" t="s">
        <v>93</v>
      </c>
      <c r="AY563" s="20" t="s">
        <v>241</v>
      </c>
      <c r="BE563" s="230">
        <f>IF(N563="základní",J563,0)</f>
        <v>0</v>
      </c>
      <c r="BF563" s="230">
        <f>IF(N563="snížená",J563,0)</f>
        <v>0</v>
      </c>
      <c r="BG563" s="230">
        <f>IF(N563="zákl. přenesená",J563,0)</f>
        <v>0</v>
      </c>
      <c r="BH563" s="230">
        <f>IF(N563="sníž. přenesená",J563,0)</f>
        <v>0</v>
      </c>
      <c r="BI563" s="230">
        <f>IF(N563="nulová",J563,0)</f>
        <v>0</v>
      </c>
      <c r="BJ563" s="20" t="s">
        <v>23</v>
      </c>
      <c r="BK563" s="230">
        <f>ROUND(I563*H563,2)</f>
        <v>0</v>
      </c>
      <c r="BL563" s="20" t="s">
        <v>248</v>
      </c>
      <c r="BM563" s="229" t="s">
        <v>702</v>
      </c>
    </row>
    <row r="564" s="2" customFormat="1">
      <c r="A564" s="42"/>
      <c r="B564" s="43"/>
      <c r="C564" s="44"/>
      <c r="D564" s="231" t="s">
        <v>250</v>
      </c>
      <c r="E564" s="44"/>
      <c r="F564" s="232" t="s">
        <v>703</v>
      </c>
      <c r="G564" s="44"/>
      <c r="H564" s="44"/>
      <c r="I564" s="233"/>
      <c r="J564" s="44"/>
      <c r="K564" s="44"/>
      <c r="L564" s="48"/>
      <c r="M564" s="234"/>
      <c r="N564" s="235"/>
      <c r="O564" s="88"/>
      <c r="P564" s="88"/>
      <c r="Q564" s="88"/>
      <c r="R564" s="88"/>
      <c r="S564" s="88"/>
      <c r="T564" s="89"/>
      <c r="U564" s="42"/>
      <c r="V564" s="42"/>
      <c r="W564" s="42"/>
      <c r="X564" s="42"/>
      <c r="Y564" s="42"/>
      <c r="Z564" s="42"/>
      <c r="AA564" s="42"/>
      <c r="AB564" s="42"/>
      <c r="AC564" s="42"/>
      <c r="AD564" s="42"/>
      <c r="AE564" s="42"/>
      <c r="AT564" s="20" t="s">
        <v>250</v>
      </c>
      <c r="AU564" s="20" t="s">
        <v>93</v>
      </c>
    </row>
    <row r="565" s="2" customFormat="1" ht="16.5" customHeight="1">
      <c r="A565" s="42"/>
      <c r="B565" s="43"/>
      <c r="C565" s="218" t="s">
        <v>704</v>
      </c>
      <c r="D565" s="218" t="s">
        <v>243</v>
      </c>
      <c r="E565" s="219" t="s">
        <v>705</v>
      </c>
      <c r="F565" s="220" t="s">
        <v>706</v>
      </c>
      <c r="G565" s="221" t="s">
        <v>430</v>
      </c>
      <c r="H565" s="222">
        <v>0.079000000000000001</v>
      </c>
      <c r="I565" s="223"/>
      <c r="J565" s="224">
        <f>ROUND(I565*H565,2)</f>
        <v>0</v>
      </c>
      <c r="K565" s="220" t="s">
        <v>247</v>
      </c>
      <c r="L565" s="48"/>
      <c r="M565" s="225" t="s">
        <v>39</v>
      </c>
      <c r="N565" s="226" t="s">
        <v>56</v>
      </c>
      <c r="O565" s="88"/>
      <c r="P565" s="227">
        <f>O565*H565</f>
        <v>0</v>
      </c>
      <c r="Q565" s="227">
        <v>1.0606199999999999</v>
      </c>
      <c r="R565" s="227">
        <f>Q565*H565</f>
        <v>0.083788979999999999</v>
      </c>
      <c r="S565" s="227">
        <v>0</v>
      </c>
      <c r="T565" s="228">
        <f>S565*H565</f>
        <v>0</v>
      </c>
      <c r="U565" s="42"/>
      <c r="V565" s="42"/>
      <c r="W565" s="42"/>
      <c r="X565" s="42"/>
      <c r="Y565" s="42"/>
      <c r="Z565" s="42"/>
      <c r="AA565" s="42"/>
      <c r="AB565" s="42"/>
      <c r="AC565" s="42"/>
      <c r="AD565" s="42"/>
      <c r="AE565" s="42"/>
      <c r="AR565" s="229" t="s">
        <v>248</v>
      </c>
      <c r="AT565" s="229" t="s">
        <v>243</v>
      </c>
      <c r="AU565" s="229" t="s">
        <v>93</v>
      </c>
      <c r="AY565" s="20" t="s">
        <v>241</v>
      </c>
      <c r="BE565" s="230">
        <f>IF(N565="základní",J565,0)</f>
        <v>0</v>
      </c>
      <c r="BF565" s="230">
        <f>IF(N565="snížená",J565,0)</f>
        <v>0</v>
      </c>
      <c r="BG565" s="230">
        <f>IF(N565="zákl. přenesená",J565,0)</f>
        <v>0</v>
      </c>
      <c r="BH565" s="230">
        <f>IF(N565="sníž. přenesená",J565,0)</f>
        <v>0</v>
      </c>
      <c r="BI565" s="230">
        <f>IF(N565="nulová",J565,0)</f>
        <v>0</v>
      </c>
      <c r="BJ565" s="20" t="s">
        <v>23</v>
      </c>
      <c r="BK565" s="230">
        <f>ROUND(I565*H565,2)</f>
        <v>0</v>
      </c>
      <c r="BL565" s="20" t="s">
        <v>248</v>
      </c>
      <c r="BM565" s="229" t="s">
        <v>707</v>
      </c>
    </row>
    <row r="566" s="2" customFormat="1">
      <c r="A566" s="42"/>
      <c r="B566" s="43"/>
      <c r="C566" s="44"/>
      <c r="D566" s="231" t="s">
        <v>250</v>
      </c>
      <c r="E566" s="44"/>
      <c r="F566" s="232" t="s">
        <v>708</v>
      </c>
      <c r="G566" s="44"/>
      <c r="H566" s="44"/>
      <c r="I566" s="233"/>
      <c r="J566" s="44"/>
      <c r="K566" s="44"/>
      <c r="L566" s="48"/>
      <c r="M566" s="234"/>
      <c r="N566" s="235"/>
      <c r="O566" s="88"/>
      <c r="P566" s="88"/>
      <c r="Q566" s="88"/>
      <c r="R566" s="88"/>
      <c r="S566" s="88"/>
      <c r="T566" s="89"/>
      <c r="U566" s="42"/>
      <c r="V566" s="42"/>
      <c r="W566" s="42"/>
      <c r="X566" s="42"/>
      <c r="Y566" s="42"/>
      <c r="Z566" s="42"/>
      <c r="AA566" s="42"/>
      <c r="AB566" s="42"/>
      <c r="AC566" s="42"/>
      <c r="AD566" s="42"/>
      <c r="AE566" s="42"/>
      <c r="AT566" s="20" t="s">
        <v>250</v>
      </c>
      <c r="AU566" s="20" t="s">
        <v>93</v>
      </c>
    </row>
    <row r="567" s="13" customFormat="1">
      <c r="A567" s="13"/>
      <c r="B567" s="236"/>
      <c r="C567" s="237"/>
      <c r="D567" s="238" t="s">
        <v>252</v>
      </c>
      <c r="E567" s="239" t="s">
        <v>39</v>
      </c>
      <c r="F567" s="240" t="s">
        <v>674</v>
      </c>
      <c r="G567" s="237"/>
      <c r="H567" s="239" t="s">
        <v>39</v>
      </c>
      <c r="I567" s="241"/>
      <c r="J567" s="237"/>
      <c r="K567" s="237"/>
      <c r="L567" s="242"/>
      <c r="M567" s="243"/>
      <c r="N567" s="244"/>
      <c r="O567" s="244"/>
      <c r="P567" s="244"/>
      <c r="Q567" s="244"/>
      <c r="R567" s="244"/>
      <c r="S567" s="244"/>
      <c r="T567" s="245"/>
      <c r="U567" s="13"/>
      <c r="V567" s="13"/>
      <c r="W567" s="13"/>
      <c r="X567" s="13"/>
      <c r="Y567" s="13"/>
      <c r="Z567" s="13"/>
      <c r="AA567" s="13"/>
      <c r="AB567" s="13"/>
      <c r="AC567" s="13"/>
      <c r="AD567" s="13"/>
      <c r="AE567" s="13"/>
      <c r="AT567" s="246" t="s">
        <v>252</v>
      </c>
      <c r="AU567" s="246" t="s">
        <v>93</v>
      </c>
      <c r="AV567" s="13" t="s">
        <v>23</v>
      </c>
      <c r="AW567" s="13" t="s">
        <v>46</v>
      </c>
      <c r="AX567" s="13" t="s">
        <v>85</v>
      </c>
      <c r="AY567" s="246" t="s">
        <v>241</v>
      </c>
    </row>
    <row r="568" s="13" customFormat="1">
      <c r="A568" s="13"/>
      <c r="B568" s="236"/>
      <c r="C568" s="237"/>
      <c r="D568" s="238" t="s">
        <v>252</v>
      </c>
      <c r="E568" s="239" t="s">
        <v>39</v>
      </c>
      <c r="F568" s="240" t="s">
        <v>709</v>
      </c>
      <c r="G568" s="237"/>
      <c r="H568" s="239" t="s">
        <v>39</v>
      </c>
      <c r="I568" s="241"/>
      <c r="J568" s="237"/>
      <c r="K568" s="237"/>
      <c r="L568" s="242"/>
      <c r="M568" s="243"/>
      <c r="N568" s="244"/>
      <c r="O568" s="244"/>
      <c r="P568" s="244"/>
      <c r="Q568" s="244"/>
      <c r="R568" s="244"/>
      <c r="S568" s="244"/>
      <c r="T568" s="245"/>
      <c r="U568" s="13"/>
      <c r="V568" s="13"/>
      <c r="W568" s="13"/>
      <c r="X568" s="13"/>
      <c r="Y568" s="13"/>
      <c r="Z568" s="13"/>
      <c r="AA568" s="13"/>
      <c r="AB568" s="13"/>
      <c r="AC568" s="13"/>
      <c r="AD568" s="13"/>
      <c r="AE568" s="13"/>
      <c r="AT568" s="246" t="s">
        <v>252</v>
      </c>
      <c r="AU568" s="246" t="s">
        <v>93</v>
      </c>
      <c r="AV568" s="13" t="s">
        <v>23</v>
      </c>
      <c r="AW568" s="13" t="s">
        <v>46</v>
      </c>
      <c r="AX568" s="13" t="s">
        <v>85</v>
      </c>
      <c r="AY568" s="246" t="s">
        <v>241</v>
      </c>
    </row>
    <row r="569" s="14" customFormat="1">
      <c r="A569" s="14"/>
      <c r="B569" s="247"/>
      <c r="C569" s="248"/>
      <c r="D569" s="238" t="s">
        <v>252</v>
      </c>
      <c r="E569" s="249" t="s">
        <v>39</v>
      </c>
      <c r="F569" s="250" t="s">
        <v>710</v>
      </c>
      <c r="G569" s="248"/>
      <c r="H569" s="251">
        <v>24.199999999999999</v>
      </c>
      <c r="I569" s="252"/>
      <c r="J569" s="248"/>
      <c r="K569" s="248"/>
      <c r="L569" s="253"/>
      <c r="M569" s="254"/>
      <c r="N569" s="255"/>
      <c r="O569" s="255"/>
      <c r="P569" s="255"/>
      <c r="Q569" s="255"/>
      <c r="R569" s="255"/>
      <c r="S569" s="255"/>
      <c r="T569" s="256"/>
      <c r="U569" s="14"/>
      <c r="V569" s="14"/>
      <c r="W569" s="14"/>
      <c r="X569" s="14"/>
      <c r="Y569" s="14"/>
      <c r="Z569" s="14"/>
      <c r="AA569" s="14"/>
      <c r="AB569" s="14"/>
      <c r="AC569" s="14"/>
      <c r="AD569" s="14"/>
      <c r="AE569" s="14"/>
      <c r="AT569" s="257" t="s">
        <v>252</v>
      </c>
      <c r="AU569" s="257" t="s">
        <v>93</v>
      </c>
      <c r="AV569" s="14" t="s">
        <v>93</v>
      </c>
      <c r="AW569" s="14" t="s">
        <v>46</v>
      </c>
      <c r="AX569" s="14" t="s">
        <v>85</v>
      </c>
      <c r="AY569" s="257" t="s">
        <v>241</v>
      </c>
    </row>
    <row r="570" s="14" customFormat="1">
      <c r="A570" s="14"/>
      <c r="B570" s="247"/>
      <c r="C570" s="248"/>
      <c r="D570" s="238" t="s">
        <v>252</v>
      </c>
      <c r="E570" s="249" t="s">
        <v>39</v>
      </c>
      <c r="F570" s="250" t="s">
        <v>711</v>
      </c>
      <c r="G570" s="248"/>
      <c r="H570" s="251">
        <v>45.667000000000002</v>
      </c>
      <c r="I570" s="252"/>
      <c r="J570" s="248"/>
      <c r="K570" s="248"/>
      <c r="L570" s="253"/>
      <c r="M570" s="254"/>
      <c r="N570" s="255"/>
      <c r="O570" s="255"/>
      <c r="P570" s="255"/>
      <c r="Q570" s="255"/>
      <c r="R570" s="255"/>
      <c r="S570" s="255"/>
      <c r="T570" s="256"/>
      <c r="U570" s="14"/>
      <c r="V570" s="14"/>
      <c r="W570" s="14"/>
      <c r="X570" s="14"/>
      <c r="Y570" s="14"/>
      <c r="Z570" s="14"/>
      <c r="AA570" s="14"/>
      <c r="AB570" s="14"/>
      <c r="AC570" s="14"/>
      <c r="AD570" s="14"/>
      <c r="AE570" s="14"/>
      <c r="AT570" s="257" t="s">
        <v>252</v>
      </c>
      <c r="AU570" s="257" t="s">
        <v>93</v>
      </c>
      <c r="AV570" s="14" t="s">
        <v>93</v>
      </c>
      <c r="AW570" s="14" t="s">
        <v>46</v>
      </c>
      <c r="AX570" s="14" t="s">
        <v>85</v>
      </c>
      <c r="AY570" s="257" t="s">
        <v>241</v>
      </c>
    </row>
    <row r="571" s="14" customFormat="1">
      <c r="A571" s="14"/>
      <c r="B571" s="247"/>
      <c r="C571" s="248"/>
      <c r="D571" s="238" t="s">
        <v>252</v>
      </c>
      <c r="E571" s="249" t="s">
        <v>39</v>
      </c>
      <c r="F571" s="250" t="s">
        <v>712</v>
      </c>
      <c r="G571" s="248"/>
      <c r="H571" s="251">
        <v>0.079000000000000001</v>
      </c>
      <c r="I571" s="252"/>
      <c r="J571" s="248"/>
      <c r="K571" s="248"/>
      <c r="L571" s="253"/>
      <c r="M571" s="254"/>
      <c r="N571" s="255"/>
      <c r="O571" s="255"/>
      <c r="P571" s="255"/>
      <c r="Q571" s="255"/>
      <c r="R571" s="255"/>
      <c r="S571" s="255"/>
      <c r="T571" s="256"/>
      <c r="U571" s="14"/>
      <c r="V571" s="14"/>
      <c r="W571" s="14"/>
      <c r="X571" s="14"/>
      <c r="Y571" s="14"/>
      <c r="Z571" s="14"/>
      <c r="AA571" s="14"/>
      <c r="AB571" s="14"/>
      <c r="AC571" s="14"/>
      <c r="AD571" s="14"/>
      <c r="AE571" s="14"/>
      <c r="AT571" s="257" t="s">
        <v>252</v>
      </c>
      <c r="AU571" s="257" t="s">
        <v>93</v>
      </c>
      <c r="AV571" s="14" t="s">
        <v>93</v>
      </c>
      <c r="AW571" s="14" t="s">
        <v>46</v>
      </c>
      <c r="AX571" s="14" t="s">
        <v>23</v>
      </c>
      <c r="AY571" s="257" t="s">
        <v>241</v>
      </c>
    </row>
    <row r="572" s="2" customFormat="1" ht="16.5" customHeight="1">
      <c r="A572" s="42"/>
      <c r="B572" s="43"/>
      <c r="C572" s="218" t="s">
        <v>713</v>
      </c>
      <c r="D572" s="218" t="s">
        <v>243</v>
      </c>
      <c r="E572" s="219" t="s">
        <v>705</v>
      </c>
      <c r="F572" s="220" t="s">
        <v>706</v>
      </c>
      <c r="G572" s="221" t="s">
        <v>430</v>
      </c>
      <c r="H572" s="222">
        <v>1.359</v>
      </c>
      <c r="I572" s="223"/>
      <c r="J572" s="224">
        <f>ROUND(I572*H572,2)</f>
        <v>0</v>
      </c>
      <c r="K572" s="220" t="s">
        <v>247</v>
      </c>
      <c r="L572" s="48"/>
      <c r="M572" s="225" t="s">
        <v>39</v>
      </c>
      <c r="N572" s="226" t="s">
        <v>56</v>
      </c>
      <c r="O572" s="88"/>
      <c r="P572" s="227">
        <f>O572*H572</f>
        <v>0</v>
      </c>
      <c r="Q572" s="227">
        <v>1.0606199999999999</v>
      </c>
      <c r="R572" s="227">
        <f>Q572*H572</f>
        <v>1.4413825799999998</v>
      </c>
      <c r="S572" s="227">
        <v>0</v>
      </c>
      <c r="T572" s="228">
        <f>S572*H572</f>
        <v>0</v>
      </c>
      <c r="U572" s="42"/>
      <c r="V572" s="42"/>
      <c r="W572" s="42"/>
      <c r="X572" s="42"/>
      <c r="Y572" s="42"/>
      <c r="Z572" s="42"/>
      <c r="AA572" s="42"/>
      <c r="AB572" s="42"/>
      <c r="AC572" s="42"/>
      <c r="AD572" s="42"/>
      <c r="AE572" s="42"/>
      <c r="AR572" s="229" t="s">
        <v>248</v>
      </c>
      <c r="AT572" s="229" t="s">
        <v>243</v>
      </c>
      <c r="AU572" s="229" t="s">
        <v>93</v>
      </c>
      <c r="AY572" s="20" t="s">
        <v>241</v>
      </c>
      <c r="BE572" s="230">
        <f>IF(N572="základní",J572,0)</f>
        <v>0</v>
      </c>
      <c r="BF572" s="230">
        <f>IF(N572="snížená",J572,0)</f>
        <v>0</v>
      </c>
      <c r="BG572" s="230">
        <f>IF(N572="zákl. přenesená",J572,0)</f>
        <v>0</v>
      </c>
      <c r="BH572" s="230">
        <f>IF(N572="sníž. přenesená",J572,0)</f>
        <v>0</v>
      </c>
      <c r="BI572" s="230">
        <f>IF(N572="nulová",J572,0)</f>
        <v>0</v>
      </c>
      <c r="BJ572" s="20" t="s">
        <v>23</v>
      </c>
      <c r="BK572" s="230">
        <f>ROUND(I572*H572,2)</f>
        <v>0</v>
      </c>
      <c r="BL572" s="20" t="s">
        <v>248</v>
      </c>
      <c r="BM572" s="229" t="s">
        <v>714</v>
      </c>
    </row>
    <row r="573" s="2" customFormat="1">
      <c r="A573" s="42"/>
      <c r="B573" s="43"/>
      <c r="C573" s="44"/>
      <c r="D573" s="231" t="s">
        <v>250</v>
      </c>
      <c r="E573" s="44"/>
      <c r="F573" s="232" t="s">
        <v>708</v>
      </c>
      <c r="G573" s="44"/>
      <c r="H573" s="44"/>
      <c r="I573" s="233"/>
      <c r="J573" s="44"/>
      <c r="K573" s="44"/>
      <c r="L573" s="48"/>
      <c r="M573" s="234"/>
      <c r="N573" s="235"/>
      <c r="O573" s="88"/>
      <c r="P573" s="88"/>
      <c r="Q573" s="88"/>
      <c r="R573" s="88"/>
      <c r="S573" s="88"/>
      <c r="T573" s="89"/>
      <c r="U573" s="42"/>
      <c r="V573" s="42"/>
      <c r="W573" s="42"/>
      <c r="X573" s="42"/>
      <c r="Y573" s="42"/>
      <c r="Z573" s="42"/>
      <c r="AA573" s="42"/>
      <c r="AB573" s="42"/>
      <c r="AC573" s="42"/>
      <c r="AD573" s="42"/>
      <c r="AE573" s="42"/>
      <c r="AT573" s="20" t="s">
        <v>250</v>
      </c>
      <c r="AU573" s="20" t="s">
        <v>93</v>
      </c>
    </row>
    <row r="574" s="13" customFormat="1">
      <c r="A574" s="13"/>
      <c r="B574" s="236"/>
      <c r="C574" s="237"/>
      <c r="D574" s="238" t="s">
        <v>252</v>
      </c>
      <c r="E574" s="239" t="s">
        <v>39</v>
      </c>
      <c r="F574" s="240" t="s">
        <v>715</v>
      </c>
      <c r="G574" s="237"/>
      <c r="H574" s="239" t="s">
        <v>39</v>
      </c>
      <c r="I574" s="241"/>
      <c r="J574" s="237"/>
      <c r="K574" s="237"/>
      <c r="L574" s="242"/>
      <c r="M574" s="243"/>
      <c r="N574" s="244"/>
      <c r="O574" s="244"/>
      <c r="P574" s="244"/>
      <c r="Q574" s="244"/>
      <c r="R574" s="244"/>
      <c r="S574" s="244"/>
      <c r="T574" s="245"/>
      <c r="U574" s="13"/>
      <c r="V574" s="13"/>
      <c r="W574" s="13"/>
      <c r="X574" s="13"/>
      <c r="Y574" s="13"/>
      <c r="Z574" s="13"/>
      <c r="AA574" s="13"/>
      <c r="AB574" s="13"/>
      <c r="AC574" s="13"/>
      <c r="AD574" s="13"/>
      <c r="AE574" s="13"/>
      <c r="AT574" s="246" t="s">
        <v>252</v>
      </c>
      <c r="AU574" s="246" t="s">
        <v>93</v>
      </c>
      <c r="AV574" s="13" t="s">
        <v>23</v>
      </c>
      <c r="AW574" s="13" t="s">
        <v>46</v>
      </c>
      <c r="AX574" s="13" t="s">
        <v>85</v>
      </c>
      <c r="AY574" s="246" t="s">
        <v>241</v>
      </c>
    </row>
    <row r="575" s="13" customFormat="1">
      <c r="A575" s="13"/>
      <c r="B575" s="236"/>
      <c r="C575" s="237"/>
      <c r="D575" s="238" t="s">
        <v>252</v>
      </c>
      <c r="E575" s="239" t="s">
        <v>39</v>
      </c>
      <c r="F575" s="240" t="s">
        <v>716</v>
      </c>
      <c r="G575" s="237"/>
      <c r="H575" s="239" t="s">
        <v>39</v>
      </c>
      <c r="I575" s="241"/>
      <c r="J575" s="237"/>
      <c r="K575" s="237"/>
      <c r="L575" s="242"/>
      <c r="M575" s="243"/>
      <c r="N575" s="244"/>
      <c r="O575" s="244"/>
      <c r="P575" s="244"/>
      <c r="Q575" s="244"/>
      <c r="R575" s="244"/>
      <c r="S575" s="244"/>
      <c r="T575" s="245"/>
      <c r="U575" s="13"/>
      <c r="V575" s="13"/>
      <c r="W575" s="13"/>
      <c r="X575" s="13"/>
      <c r="Y575" s="13"/>
      <c r="Z575" s="13"/>
      <c r="AA575" s="13"/>
      <c r="AB575" s="13"/>
      <c r="AC575" s="13"/>
      <c r="AD575" s="13"/>
      <c r="AE575" s="13"/>
      <c r="AT575" s="246" t="s">
        <v>252</v>
      </c>
      <c r="AU575" s="246" t="s">
        <v>93</v>
      </c>
      <c r="AV575" s="13" t="s">
        <v>23</v>
      </c>
      <c r="AW575" s="13" t="s">
        <v>46</v>
      </c>
      <c r="AX575" s="13" t="s">
        <v>85</v>
      </c>
      <c r="AY575" s="246" t="s">
        <v>241</v>
      </c>
    </row>
    <row r="576" s="13" customFormat="1">
      <c r="A576" s="13"/>
      <c r="B576" s="236"/>
      <c r="C576" s="237"/>
      <c r="D576" s="238" t="s">
        <v>252</v>
      </c>
      <c r="E576" s="239" t="s">
        <v>39</v>
      </c>
      <c r="F576" s="240" t="s">
        <v>717</v>
      </c>
      <c r="G576" s="237"/>
      <c r="H576" s="239" t="s">
        <v>39</v>
      </c>
      <c r="I576" s="241"/>
      <c r="J576" s="237"/>
      <c r="K576" s="237"/>
      <c r="L576" s="242"/>
      <c r="M576" s="243"/>
      <c r="N576" s="244"/>
      <c r="O576" s="244"/>
      <c r="P576" s="244"/>
      <c r="Q576" s="244"/>
      <c r="R576" s="244"/>
      <c r="S576" s="244"/>
      <c r="T576" s="245"/>
      <c r="U576" s="13"/>
      <c r="V576" s="13"/>
      <c r="W576" s="13"/>
      <c r="X576" s="13"/>
      <c r="Y576" s="13"/>
      <c r="Z576" s="13"/>
      <c r="AA576" s="13"/>
      <c r="AB576" s="13"/>
      <c r="AC576" s="13"/>
      <c r="AD576" s="13"/>
      <c r="AE576" s="13"/>
      <c r="AT576" s="246" t="s">
        <v>252</v>
      </c>
      <c r="AU576" s="246" t="s">
        <v>93</v>
      </c>
      <c r="AV576" s="13" t="s">
        <v>23</v>
      </c>
      <c r="AW576" s="13" t="s">
        <v>46</v>
      </c>
      <c r="AX576" s="13" t="s">
        <v>85</v>
      </c>
      <c r="AY576" s="246" t="s">
        <v>241</v>
      </c>
    </row>
    <row r="577" s="14" customFormat="1">
      <c r="A577" s="14"/>
      <c r="B577" s="247"/>
      <c r="C577" s="248"/>
      <c r="D577" s="238" t="s">
        <v>252</v>
      </c>
      <c r="E577" s="249" t="s">
        <v>39</v>
      </c>
      <c r="F577" s="250" t="s">
        <v>718</v>
      </c>
      <c r="G577" s="248"/>
      <c r="H577" s="251">
        <v>0.074999999999999997</v>
      </c>
      <c r="I577" s="252"/>
      <c r="J577" s="248"/>
      <c r="K577" s="248"/>
      <c r="L577" s="253"/>
      <c r="M577" s="254"/>
      <c r="N577" s="255"/>
      <c r="O577" s="255"/>
      <c r="P577" s="255"/>
      <c r="Q577" s="255"/>
      <c r="R577" s="255"/>
      <c r="S577" s="255"/>
      <c r="T577" s="256"/>
      <c r="U577" s="14"/>
      <c r="V577" s="14"/>
      <c r="W577" s="14"/>
      <c r="X577" s="14"/>
      <c r="Y577" s="14"/>
      <c r="Z577" s="14"/>
      <c r="AA577" s="14"/>
      <c r="AB577" s="14"/>
      <c r="AC577" s="14"/>
      <c r="AD577" s="14"/>
      <c r="AE577" s="14"/>
      <c r="AT577" s="257" t="s">
        <v>252</v>
      </c>
      <c r="AU577" s="257" t="s">
        <v>93</v>
      </c>
      <c r="AV577" s="14" t="s">
        <v>93</v>
      </c>
      <c r="AW577" s="14" t="s">
        <v>46</v>
      </c>
      <c r="AX577" s="14" t="s">
        <v>85</v>
      </c>
      <c r="AY577" s="257" t="s">
        <v>241</v>
      </c>
    </row>
    <row r="578" s="14" customFormat="1">
      <c r="A578" s="14"/>
      <c r="B578" s="247"/>
      <c r="C578" s="248"/>
      <c r="D578" s="238" t="s">
        <v>252</v>
      </c>
      <c r="E578" s="249" t="s">
        <v>39</v>
      </c>
      <c r="F578" s="250" t="s">
        <v>719</v>
      </c>
      <c r="G578" s="248"/>
      <c r="H578" s="251">
        <v>0.071999999999999995</v>
      </c>
      <c r="I578" s="252"/>
      <c r="J578" s="248"/>
      <c r="K578" s="248"/>
      <c r="L578" s="253"/>
      <c r="M578" s="254"/>
      <c r="N578" s="255"/>
      <c r="O578" s="255"/>
      <c r="P578" s="255"/>
      <c r="Q578" s="255"/>
      <c r="R578" s="255"/>
      <c r="S578" s="255"/>
      <c r="T578" s="256"/>
      <c r="U578" s="14"/>
      <c r="V578" s="14"/>
      <c r="W578" s="14"/>
      <c r="X578" s="14"/>
      <c r="Y578" s="14"/>
      <c r="Z578" s="14"/>
      <c r="AA578" s="14"/>
      <c r="AB578" s="14"/>
      <c r="AC578" s="14"/>
      <c r="AD578" s="14"/>
      <c r="AE578" s="14"/>
      <c r="AT578" s="257" t="s">
        <v>252</v>
      </c>
      <c r="AU578" s="257" t="s">
        <v>93</v>
      </c>
      <c r="AV578" s="14" t="s">
        <v>93</v>
      </c>
      <c r="AW578" s="14" t="s">
        <v>46</v>
      </c>
      <c r="AX578" s="14" t="s">
        <v>85</v>
      </c>
      <c r="AY578" s="257" t="s">
        <v>241</v>
      </c>
    </row>
    <row r="579" s="14" customFormat="1">
      <c r="A579" s="14"/>
      <c r="B579" s="247"/>
      <c r="C579" s="248"/>
      <c r="D579" s="238" t="s">
        <v>252</v>
      </c>
      <c r="E579" s="249" t="s">
        <v>39</v>
      </c>
      <c r="F579" s="250" t="s">
        <v>720</v>
      </c>
      <c r="G579" s="248"/>
      <c r="H579" s="251">
        <v>0.14000000000000001</v>
      </c>
      <c r="I579" s="252"/>
      <c r="J579" s="248"/>
      <c r="K579" s="248"/>
      <c r="L579" s="253"/>
      <c r="M579" s="254"/>
      <c r="N579" s="255"/>
      <c r="O579" s="255"/>
      <c r="P579" s="255"/>
      <c r="Q579" s="255"/>
      <c r="R579" s="255"/>
      <c r="S579" s="255"/>
      <c r="T579" s="256"/>
      <c r="U579" s="14"/>
      <c r="V579" s="14"/>
      <c r="W579" s="14"/>
      <c r="X579" s="14"/>
      <c r="Y579" s="14"/>
      <c r="Z579" s="14"/>
      <c r="AA579" s="14"/>
      <c r="AB579" s="14"/>
      <c r="AC579" s="14"/>
      <c r="AD579" s="14"/>
      <c r="AE579" s="14"/>
      <c r="AT579" s="257" t="s">
        <v>252</v>
      </c>
      <c r="AU579" s="257" t="s">
        <v>93</v>
      </c>
      <c r="AV579" s="14" t="s">
        <v>93</v>
      </c>
      <c r="AW579" s="14" t="s">
        <v>46</v>
      </c>
      <c r="AX579" s="14" t="s">
        <v>85</v>
      </c>
      <c r="AY579" s="257" t="s">
        <v>241</v>
      </c>
    </row>
    <row r="580" s="14" customFormat="1">
      <c r="A580" s="14"/>
      <c r="B580" s="247"/>
      <c r="C580" s="248"/>
      <c r="D580" s="238" t="s">
        <v>252</v>
      </c>
      <c r="E580" s="249" t="s">
        <v>39</v>
      </c>
      <c r="F580" s="250" t="s">
        <v>721</v>
      </c>
      <c r="G580" s="248"/>
      <c r="H580" s="251">
        <v>0.071999999999999995</v>
      </c>
      <c r="I580" s="252"/>
      <c r="J580" s="248"/>
      <c r="K580" s="248"/>
      <c r="L580" s="253"/>
      <c r="M580" s="254"/>
      <c r="N580" s="255"/>
      <c r="O580" s="255"/>
      <c r="P580" s="255"/>
      <c r="Q580" s="255"/>
      <c r="R580" s="255"/>
      <c r="S580" s="255"/>
      <c r="T580" s="256"/>
      <c r="U580" s="14"/>
      <c r="V580" s="14"/>
      <c r="W580" s="14"/>
      <c r="X580" s="14"/>
      <c r="Y580" s="14"/>
      <c r="Z580" s="14"/>
      <c r="AA580" s="14"/>
      <c r="AB580" s="14"/>
      <c r="AC580" s="14"/>
      <c r="AD580" s="14"/>
      <c r="AE580" s="14"/>
      <c r="AT580" s="257" t="s">
        <v>252</v>
      </c>
      <c r="AU580" s="257" t="s">
        <v>93</v>
      </c>
      <c r="AV580" s="14" t="s">
        <v>93</v>
      </c>
      <c r="AW580" s="14" t="s">
        <v>46</v>
      </c>
      <c r="AX580" s="14" t="s">
        <v>85</v>
      </c>
      <c r="AY580" s="257" t="s">
        <v>241</v>
      </c>
    </row>
    <row r="581" s="14" customFormat="1">
      <c r="A581" s="14"/>
      <c r="B581" s="247"/>
      <c r="C581" s="248"/>
      <c r="D581" s="238" t="s">
        <v>252</v>
      </c>
      <c r="E581" s="249" t="s">
        <v>39</v>
      </c>
      <c r="F581" s="250" t="s">
        <v>722</v>
      </c>
      <c r="G581" s="248"/>
      <c r="H581" s="251">
        <v>0.058999999999999997</v>
      </c>
      <c r="I581" s="252"/>
      <c r="J581" s="248"/>
      <c r="K581" s="248"/>
      <c r="L581" s="253"/>
      <c r="M581" s="254"/>
      <c r="N581" s="255"/>
      <c r="O581" s="255"/>
      <c r="P581" s="255"/>
      <c r="Q581" s="255"/>
      <c r="R581" s="255"/>
      <c r="S581" s="255"/>
      <c r="T581" s="256"/>
      <c r="U581" s="14"/>
      <c r="V581" s="14"/>
      <c r="W581" s="14"/>
      <c r="X581" s="14"/>
      <c r="Y581" s="14"/>
      <c r="Z581" s="14"/>
      <c r="AA581" s="14"/>
      <c r="AB581" s="14"/>
      <c r="AC581" s="14"/>
      <c r="AD581" s="14"/>
      <c r="AE581" s="14"/>
      <c r="AT581" s="257" t="s">
        <v>252</v>
      </c>
      <c r="AU581" s="257" t="s">
        <v>93</v>
      </c>
      <c r="AV581" s="14" t="s">
        <v>93</v>
      </c>
      <c r="AW581" s="14" t="s">
        <v>46</v>
      </c>
      <c r="AX581" s="14" t="s">
        <v>85</v>
      </c>
      <c r="AY581" s="257" t="s">
        <v>241</v>
      </c>
    </row>
    <row r="582" s="16" customFormat="1">
      <c r="A582" s="16"/>
      <c r="B582" s="269"/>
      <c r="C582" s="270"/>
      <c r="D582" s="238" t="s">
        <v>252</v>
      </c>
      <c r="E582" s="271" t="s">
        <v>39</v>
      </c>
      <c r="F582" s="272" t="s">
        <v>295</v>
      </c>
      <c r="G582" s="270"/>
      <c r="H582" s="273">
        <v>0.41799999999999998</v>
      </c>
      <c r="I582" s="274"/>
      <c r="J582" s="270"/>
      <c r="K582" s="270"/>
      <c r="L582" s="275"/>
      <c r="M582" s="276"/>
      <c r="N582" s="277"/>
      <c r="O582" s="277"/>
      <c r="P582" s="277"/>
      <c r="Q582" s="277"/>
      <c r="R582" s="277"/>
      <c r="S582" s="277"/>
      <c r="T582" s="278"/>
      <c r="U582" s="16"/>
      <c r="V582" s="16"/>
      <c r="W582" s="16"/>
      <c r="X582" s="16"/>
      <c r="Y582" s="16"/>
      <c r="Z582" s="16"/>
      <c r="AA582" s="16"/>
      <c r="AB582" s="16"/>
      <c r="AC582" s="16"/>
      <c r="AD582" s="16"/>
      <c r="AE582" s="16"/>
      <c r="AT582" s="279" t="s">
        <v>252</v>
      </c>
      <c r="AU582" s="279" t="s">
        <v>93</v>
      </c>
      <c r="AV582" s="16" t="s">
        <v>113</v>
      </c>
      <c r="AW582" s="16" t="s">
        <v>46</v>
      </c>
      <c r="AX582" s="16" t="s">
        <v>85</v>
      </c>
      <c r="AY582" s="279" t="s">
        <v>241</v>
      </c>
    </row>
    <row r="583" s="13" customFormat="1">
      <c r="A583" s="13"/>
      <c r="B583" s="236"/>
      <c r="C583" s="237"/>
      <c r="D583" s="238" t="s">
        <v>252</v>
      </c>
      <c r="E583" s="239" t="s">
        <v>39</v>
      </c>
      <c r="F583" s="240" t="s">
        <v>723</v>
      </c>
      <c r="G583" s="237"/>
      <c r="H583" s="239" t="s">
        <v>39</v>
      </c>
      <c r="I583" s="241"/>
      <c r="J583" s="237"/>
      <c r="K583" s="237"/>
      <c r="L583" s="242"/>
      <c r="M583" s="243"/>
      <c r="N583" s="244"/>
      <c r="O583" s="244"/>
      <c r="P583" s="244"/>
      <c r="Q583" s="244"/>
      <c r="R583" s="244"/>
      <c r="S583" s="244"/>
      <c r="T583" s="245"/>
      <c r="U583" s="13"/>
      <c r="V583" s="13"/>
      <c r="W583" s="13"/>
      <c r="X583" s="13"/>
      <c r="Y583" s="13"/>
      <c r="Z583" s="13"/>
      <c r="AA583" s="13"/>
      <c r="AB583" s="13"/>
      <c r="AC583" s="13"/>
      <c r="AD583" s="13"/>
      <c r="AE583" s="13"/>
      <c r="AT583" s="246" t="s">
        <v>252</v>
      </c>
      <c r="AU583" s="246" t="s">
        <v>93</v>
      </c>
      <c r="AV583" s="13" t="s">
        <v>23</v>
      </c>
      <c r="AW583" s="13" t="s">
        <v>46</v>
      </c>
      <c r="AX583" s="13" t="s">
        <v>85</v>
      </c>
      <c r="AY583" s="246" t="s">
        <v>241</v>
      </c>
    </row>
    <row r="584" s="14" customFormat="1">
      <c r="A584" s="14"/>
      <c r="B584" s="247"/>
      <c r="C584" s="248"/>
      <c r="D584" s="238" t="s">
        <v>252</v>
      </c>
      <c r="E584" s="249" t="s">
        <v>39</v>
      </c>
      <c r="F584" s="250" t="s">
        <v>724</v>
      </c>
      <c r="G584" s="248"/>
      <c r="H584" s="251">
        <v>0.26900000000000002</v>
      </c>
      <c r="I584" s="252"/>
      <c r="J584" s="248"/>
      <c r="K584" s="248"/>
      <c r="L584" s="253"/>
      <c r="M584" s="254"/>
      <c r="N584" s="255"/>
      <c r="O584" s="255"/>
      <c r="P584" s="255"/>
      <c r="Q584" s="255"/>
      <c r="R584" s="255"/>
      <c r="S584" s="255"/>
      <c r="T584" s="256"/>
      <c r="U584" s="14"/>
      <c r="V584" s="14"/>
      <c r="W584" s="14"/>
      <c r="X584" s="14"/>
      <c r="Y584" s="14"/>
      <c r="Z584" s="14"/>
      <c r="AA584" s="14"/>
      <c r="AB584" s="14"/>
      <c r="AC584" s="14"/>
      <c r="AD584" s="14"/>
      <c r="AE584" s="14"/>
      <c r="AT584" s="257" t="s">
        <v>252</v>
      </c>
      <c r="AU584" s="257" t="s">
        <v>93</v>
      </c>
      <c r="AV584" s="14" t="s">
        <v>93</v>
      </c>
      <c r="AW584" s="14" t="s">
        <v>46</v>
      </c>
      <c r="AX584" s="14" t="s">
        <v>85</v>
      </c>
      <c r="AY584" s="257" t="s">
        <v>241</v>
      </c>
    </row>
    <row r="585" s="14" customFormat="1">
      <c r="A585" s="14"/>
      <c r="B585" s="247"/>
      <c r="C585" s="248"/>
      <c r="D585" s="238" t="s">
        <v>252</v>
      </c>
      <c r="E585" s="249" t="s">
        <v>39</v>
      </c>
      <c r="F585" s="250" t="s">
        <v>725</v>
      </c>
      <c r="G585" s="248"/>
      <c r="H585" s="251">
        <v>0.058000000000000003</v>
      </c>
      <c r="I585" s="252"/>
      <c r="J585" s="248"/>
      <c r="K585" s="248"/>
      <c r="L585" s="253"/>
      <c r="M585" s="254"/>
      <c r="N585" s="255"/>
      <c r="O585" s="255"/>
      <c r="P585" s="255"/>
      <c r="Q585" s="255"/>
      <c r="R585" s="255"/>
      <c r="S585" s="255"/>
      <c r="T585" s="256"/>
      <c r="U585" s="14"/>
      <c r="V585" s="14"/>
      <c r="W585" s="14"/>
      <c r="X585" s="14"/>
      <c r="Y585" s="14"/>
      <c r="Z585" s="14"/>
      <c r="AA585" s="14"/>
      <c r="AB585" s="14"/>
      <c r="AC585" s="14"/>
      <c r="AD585" s="14"/>
      <c r="AE585" s="14"/>
      <c r="AT585" s="257" t="s">
        <v>252</v>
      </c>
      <c r="AU585" s="257" t="s">
        <v>93</v>
      </c>
      <c r="AV585" s="14" t="s">
        <v>93</v>
      </c>
      <c r="AW585" s="14" t="s">
        <v>46</v>
      </c>
      <c r="AX585" s="14" t="s">
        <v>85</v>
      </c>
      <c r="AY585" s="257" t="s">
        <v>241</v>
      </c>
    </row>
    <row r="586" s="14" customFormat="1">
      <c r="A586" s="14"/>
      <c r="B586" s="247"/>
      <c r="C586" s="248"/>
      <c r="D586" s="238" t="s">
        <v>252</v>
      </c>
      <c r="E586" s="249" t="s">
        <v>39</v>
      </c>
      <c r="F586" s="250" t="s">
        <v>726</v>
      </c>
      <c r="G586" s="248"/>
      <c r="H586" s="251">
        <v>0.254</v>
      </c>
      <c r="I586" s="252"/>
      <c r="J586" s="248"/>
      <c r="K586" s="248"/>
      <c r="L586" s="253"/>
      <c r="M586" s="254"/>
      <c r="N586" s="255"/>
      <c r="O586" s="255"/>
      <c r="P586" s="255"/>
      <c r="Q586" s="255"/>
      <c r="R586" s="255"/>
      <c r="S586" s="255"/>
      <c r="T586" s="256"/>
      <c r="U586" s="14"/>
      <c r="V586" s="14"/>
      <c r="W586" s="14"/>
      <c r="X586" s="14"/>
      <c r="Y586" s="14"/>
      <c r="Z586" s="14"/>
      <c r="AA586" s="14"/>
      <c r="AB586" s="14"/>
      <c r="AC586" s="14"/>
      <c r="AD586" s="14"/>
      <c r="AE586" s="14"/>
      <c r="AT586" s="257" t="s">
        <v>252</v>
      </c>
      <c r="AU586" s="257" t="s">
        <v>93</v>
      </c>
      <c r="AV586" s="14" t="s">
        <v>93</v>
      </c>
      <c r="AW586" s="14" t="s">
        <v>46</v>
      </c>
      <c r="AX586" s="14" t="s">
        <v>85</v>
      </c>
      <c r="AY586" s="257" t="s">
        <v>241</v>
      </c>
    </row>
    <row r="587" s="14" customFormat="1">
      <c r="A587" s="14"/>
      <c r="B587" s="247"/>
      <c r="C587" s="248"/>
      <c r="D587" s="238" t="s">
        <v>252</v>
      </c>
      <c r="E587" s="249" t="s">
        <v>39</v>
      </c>
      <c r="F587" s="250" t="s">
        <v>727</v>
      </c>
      <c r="G587" s="248"/>
      <c r="H587" s="251">
        <v>0.096000000000000002</v>
      </c>
      <c r="I587" s="252"/>
      <c r="J587" s="248"/>
      <c r="K587" s="248"/>
      <c r="L587" s="253"/>
      <c r="M587" s="254"/>
      <c r="N587" s="255"/>
      <c r="O587" s="255"/>
      <c r="P587" s="255"/>
      <c r="Q587" s="255"/>
      <c r="R587" s="255"/>
      <c r="S587" s="255"/>
      <c r="T587" s="256"/>
      <c r="U587" s="14"/>
      <c r="V587" s="14"/>
      <c r="W587" s="14"/>
      <c r="X587" s="14"/>
      <c r="Y587" s="14"/>
      <c r="Z587" s="14"/>
      <c r="AA587" s="14"/>
      <c r="AB587" s="14"/>
      <c r="AC587" s="14"/>
      <c r="AD587" s="14"/>
      <c r="AE587" s="14"/>
      <c r="AT587" s="257" t="s">
        <v>252</v>
      </c>
      <c r="AU587" s="257" t="s">
        <v>93</v>
      </c>
      <c r="AV587" s="14" t="s">
        <v>93</v>
      </c>
      <c r="AW587" s="14" t="s">
        <v>46</v>
      </c>
      <c r="AX587" s="14" t="s">
        <v>85</v>
      </c>
      <c r="AY587" s="257" t="s">
        <v>241</v>
      </c>
    </row>
    <row r="588" s="16" customFormat="1">
      <c r="A588" s="16"/>
      <c r="B588" s="269"/>
      <c r="C588" s="270"/>
      <c r="D588" s="238" t="s">
        <v>252</v>
      </c>
      <c r="E588" s="271" t="s">
        <v>39</v>
      </c>
      <c r="F588" s="272" t="s">
        <v>295</v>
      </c>
      <c r="G588" s="270"/>
      <c r="H588" s="273">
        <v>0.67700000000000005</v>
      </c>
      <c r="I588" s="274"/>
      <c r="J588" s="270"/>
      <c r="K588" s="270"/>
      <c r="L588" s="275"/>
      <c r="M588" s="276"/>
      <c r="N588" s="277"/>
      <c r="O588" s="277"/>
      <c r="P588" s="277"/>
      <c r="Q588" s="277"/>
      <c r="R588" s="277"/>
      <c r="S588" s="277"/>
      <c r="T588" s="278"/>
      <c r="U588" s="16"/>
      <c r="V588" s="16"/>
      <c r="W588" s="16"/>
      <c r="X588" s="16"/>
      <c r="Y588" s="16"/>
      <c r="Z588" s="16"/>
      <c r="AA588" s="16"/>
      <c r="AB588" s="16"/>
      <c r="AC588" s="16"/>
      <c r="AD588" s="16"/>
      <c r="AE588" s="16"/>
      <c r="AT588" s="279" t="s">
        <v>252</v>
      </c>
      <c r="AU588" s="279" t="s">
        <v>93</v>
      </c>
      <c r="AV588" s="16" t="s">
        <v>113</v>
      </c>
      <c r="AW588" s="16" t="s">
        <v>46</v>
      </c>
      <c r="AX588" s="16" t="s">
        <v>85</v>
      </c>
      <c r="AY588" s="279" t="s">
        <v>241</v>
      </c>
    </row>
    <row r="589" s="13" customFormat="1">
      <c r="A589" s="13"/>
      <c r="B589" s="236"/>
      <c r="C589" s="237"/>
      <c r="D589" s="238" t="s">
        <v>252</v>
      </c>
      <c r="E589" s="239" t="s">
        <v>39</v>
      </c>
      <c r="F589" s="240" t="s">
        <v>728</v>
      </c>
      <c r="G589" s="237"/>
      <c r="H589" s="239" t="s">
        <v>39</v>
      </c>
      <c r="I589" s="241"/>
      <c r="J589" s="237"/>
      <c r="K589" s="237"/>
      <c r="L589" s="242"/>
      <c r="M589" s="243"/>
      <c r="N589" s="244"/>
      <c r="O589" s="244"/>
      <c r="P589" s="244"/>
      <c r="Q589" s="244"/>
      <c r="R589" s="244"/>
      <c r="S589" s="244"/>
      <c r="T589" s="245"/>
      <c r="U589" s="13"/>
      <c r="V589" s="13"/>
      <c r="W589" s="13"/>
      <c r="X589" s="13"/>
      <c r="Y589" s="13"/>
      <c r="Z589" s="13"/>
      <c r="AA589" s="13"/>
      <c r="AB589" s="13"/>
      <c r="AC589" s="13"/>
      <c r="AD589" s="13"/>
      <c r="AE589" s="13"/>
      <c r="AT589" s="246" t="s">
        <v>252</v>
      </c>
      <c r="AU589" s="246" t="s">
        <v>93</v>
      </c>
      <c r="AV589" s="13" t="s">
        <v>23</v>
      </c>
      <c r="AW589" s="13" t="s">
        <v>46</v>
      </c>
      <c r="AX589" s="13" t="s">
        <v>85</v>
      </c>
      <c r="AY589" s="246" t="s">
        <v>241</v>
      </c>
    </row>
    <row r="590" s="14" customFormat="1">
      <c r="A590" s="14"/>
      <c r="B590" s="247"/>
      <c r="C590" s="248"/>
      <c r="D590" s="238" t="s">
        <v>252</v>
      </c>
      <c r="E590" s="249" t="s">
        <v>39</v>
      </c>
      <c r="F590" s="250" t="s">
        <v>729</v>
      </c>
      <c r="G590" s="248"/>
      <c r="H590" s="251">
        <v>0.099000000000000005</v>
      </c>
      <c r="I590" s="252"/>
      <c r="J590" s="248"/>
      <c r="K590" s="248"/>
      <c r="L590" s="253"/>
      <c r="M590" s="254"/>
      <c r="N590" s="255"/>
      <c r="O590" s="255"/>
      <c r="P590" s="255"/>
      <c r="Q590" s="255"/>
      <c r="R590" s="255"/>
      <c r="S590" s="255"/>
      <c r="T590" s="256"/>
      <c r="U590" s="14"/>
      <c r="V590" s="14"/>
      <c r="W590" s="14"/>
      <c r="X590" s="14"/>
      <c r="Y590" s="14"/>
      <c r="Z590" s="14"/>
      <c r="AA590" s="14"/>
      <c r="AB590" s="14"/>
      <c r="AC590" s="14"/>
      <c r="AD590" s="14"/>
      <c r="AE590" s="14"/>
      <c r="AT590" s="257" t="s">
        <v>252</v>
      </c>
      <c r="AU590" s="257" t="s">
        <v>93</v>
      </c>
      <c r="AV590" s="14" t="s">
        <v>93</v>
      </c>
      <c r="AW590" s="14" t="s">
        <v>46</v>
      </c>
      <c r="AX590" s="14" t="s">
        <v>85</v>
      </c>
      <c r="AY590" s="257" t="s">
        <v>241</v>
      </c>
    </row>
    <row r="591" s="14" customFormat="1">
      <c r="A591" s="14"/>
      <c r="B591" s="247"/>
      <c r="C591" s="248"/>
      <c r="D591" s="238" t="s">
        <v>252</v>
      </c>
      <c r="E591" s="249" t="s">
        <v>39</v>
      </c>
      <c r="F591" s="250" t="s">
        <v>730</v>
      </c>
      <c r="G591" s="248"/>
      <c r="H591" s="251">
        <v>0.104</v>
      </c>
      <c r="I591" s="252"/>
      <c r="J591" s="248"/>
      <c r="K591" s="248"/>
      <c r="L591" s="253"/>
      <c r="M591" s="254"/>
      <c r="N591" s="255"/>
      <c r="O591" s="255"/>
      <c r="P591" s="255"/>
      <c r="Q591" s="255"/>
      <c r="R591" s="255"/>
      <c r="S591" s="255"/>
      <c r="T591" s="256"/>
      <c r="U591" s="14"/>
      <c r="V591" s="14"/>
      <c r="W591" s="14"/>
      <c r="X591" s="14"/>
      <c r="Y591" s="14"/>
      <c r="Z591" s="14"/>
      <c r="AA591" s="14"/>
      <c r="AB591" s="14"/>
      <c r="AC591" s="14"/>
      <c r="AD591" s="14"/>
      <c r="AE591" s="14"/>
      <c r="AT591" s="257" t="s">
        <v>252</v>
      </c>
      <c r="AU591" s="257" t="s">
        <v>93</v>
      </c>
      <c r="AV591" s="14" t="s">
        <v>93</v>
      </c>
      <c r="AW591" s="14" t="s">
        <v>46</v>
      </c>
      <c r="AX591" s="14" t="s">
        <v>85</v>
      </c>
      <c r="AY591" s="257" t="s">
        <v>241</v>
      </c>
    </row>
    <row r="592" s="14" customFormat="1">
      <c r="A592" s="14"/>
      <c r="B592" s="247"/>
      <c r="C592" s="248"/>
      <c r="D592" s="238" t="s">
        <v>252</v>
      </c>
      <c r="E592" s="249" t="s">
        <v>39</v>
      </c>
      <c r="F592" s="250" t="s">
        <v>731</v>
      </c>
      <c r="G592" s="248"/>
      <c r="H592" s="251">
        <v>0.060999999999999999</v>
      </c>
      <c r="I592" s="252"/>
      <c r="J592" s="248"/>
      <c r="K592" s="248"/>
      <c r="L592" s="253"/>
      <c r="M592" s="254"/>
      <c r="N592" s="255"/>
      <c r="O592" s="255"/>
      <c r="P592" s="255"/>
      <c r="Q592" s="255"/>
      <c r="R592" s="255"/>
      <c r="S592" s="255"/>
      <c r="T592" s="256"/>
      <c r="U592" s="14"/>
      <c r="V592" s="14"/>
      <c r="W592" s="14"/>
      <c r="X592" s="14"/>
      <c r="Y592" s="14"/>
      <c r="Z592" s="14"/>
      <c r="AA592" s="14"/>
      <c r="AB592" s="14"/>
      <c r="AC592" s="14"/>
      <c r="AD592" s="14"/>
      <c r="AE592" s="14"/>
      <c r="AT592" s="257" t="s">
        <v>252</v>
      </c>
      <c r="AU592" s="257" t="s">
        <v>93</v>
      </c>
      <c r="AV592" s="14" t="s">
        <v>93</v>
      </c>
      <c r="AW592" s="14" t="s">
        <v>46</v>
      </c>
      <c r="AX592" s="14" t="s">
        <v>85</v>
      </c>
      <c r="AY592" s="257" t="s">
        <v>241</v>
      </c>
    </row>
    <row r="593" s="16" customFormat="1">
      <c r="A593" s="16"/>
      <c r="B593" s="269"/>
      <c r="C593" s="270"/>
      <c r="D593" s="238" t="s">
        <v>252</v>
      </c>
      <c r="E593" s="271" t="s">
        <v>39</v>
      </c>
      <c r="F593" s="272" t="s">
        <v>295</v>
      </c>
      <c r="G593" s="270"/>
      <c r="H593" s="273">
        <v>0.26400000000000001</v>
      </c>
      <c r="I593" s="274"/>
      <c r="J593" s="270"/>
      <c r="K593" s="270"/>
      <c r="L593" s="275"/>
      <c r="M593" s="276"/>
      <c r="N593" s="277"/>
      <c r="O593" s="277"/>
      <c r="P593" s="277"/>
      <c r="Q593" s="277"/>
      <c r="R593" s="277"/>
      <c r="S593" s="277"/>
      <c r="T593" s="278"/>
      <c r="U593" s="16"/>
      <c r="V593" s="16"/>
      <c r="W593" s="16"/>
      <c r="X593" s="16"/>
      <c r="Y593" s="16"/>
      <c r="Z593" s="16"/>
      <c r="AA593" s="16"/>
      <c r="AB593" s="16"/>
      <c r="AC593" s="16"/>
      <c r="AD593" s="16"/>
      <c r="AE593" s="16"/>
      <c r="AT593" s="279" t="s">
        <v>252</v>
      </c>
      <c r="AU593" s="279" t="s">
        <v>93</v>
      </c>
      <c r="AV593" s="16" t="s">
        <v>113</v>
      </c>
      <c r="AW593" s="16" t="s">
        <v>46</v>
      </c>
      <c r="AX593" s="16" t="s">
        <v>85</v>
      </c>
      <c r="AY593" s="279" t="s">
        <v>241</v>
      </c>
    </row>
    <row r="594" s="15" customFormat="1">
      <c r="A594" s="15"/>
      <c r="B594" s="258"/>
      <c r="C594" s="259"/>
      <c r="D594" s="238" t="s">
        <v>252</v>
      </c>
      <c r="E594" s="260" t="s">
        <v>39</v>
      </c>
      <c r="F594" s="261" t="s">
        <v>274</v>
      </c>
      <c r="G594" s="259"/>
      <c r="H594" s="262">
        <v>1.359</v>
      </c>
      <c r="I594" s="263"/>
      <c r="J594" s="259"/>
      <c r="K594" s="259"/>
      <c r="L594" s="264"/>
      <c r="M594" s="265"/>
      <c r="N594" s="266"/>
      <c r="O594" s="266"/>
      <c r="P594" s="266"/>
      <c r="Q594" s="266"/>
      <c r="R594" s="266"/>
      <c r="S594" s="266"/>
      <c r="T594" s="267"/>
      <c r="U594" s="15"/>
      <c r="V594" s="15"/>
      <c r="W594" s="15"/>
      <c r="X594" s="15"/>
      <c r="Y594" s="15"/>
      <c r="Z594" s="15"/>
      <c r="AA594" s="15"/>
      <c r="AB594" s="15"/>
      <c r="AC594" s="15"/>
      <c r="AD594" s="15"/>
      <c r="AE594" s="15"/>
      <c r="AT594" s="268" t="s">
        <v>252</v>
      </c>
      <c r="AU594" s="268" t="s">
        <v>93</v>
      </c>
      <c r="AV594" s="15" t="s">
        <v>248</v>
      </c>
      <c r="AW594" s="15" t="s">
        <v>46</v>
      </c>
      <c r="AX594" s="15" t="s">
        <v>23</v>
      </c>
      <c r="AY594" s="268" t="s">
        <v>241</v>
      </c>
    </row>
    <row r="595" s="2" customFormat="1" ht="16.5" customHeight="1">
      <c r="A595" s="42"/>
      <c r="B595" s="43"/>
      <c r="C595" s="218" t="s">
        <v>732</v>
      </c>
      <c r="D595" s="218" t="s">
        <v>243</v>
      </c>
      <c r="E595" s="219" t="s">
        <v>733</v>
      </c>
      <c r="F595" s="220" t="s">
        <v>734</v>
      </c>
      <c r="G595" s="221" t="s">
        <v>430</v>
      </c>
      <c r="H595" s="222">
        <v>8.391</v>
      </c>
      <c r="I595" s="223"/>
      <c r="J595" s="224">
        <f>ROUND(I595*H595,2)</f>
        <v>0</v>
      </c>
      <c r="K595" s="220" t="s">
        <v>247</v>
      </c>
      <c r="L595" s="48"/>
      <c r="M595" s="225" t="s">
        <v>39</v>
      </c>
      <c r="N595" s="226" t="s">
        <v>56</v>
      </c>
      <c r="O595" s="88"/>
      <c r="P595" s="227">
        <f>O595*H595</f>
        <v>0</v>
      </c>
      <c r="Q595" s="227">
        <v>1.06277</v>
      </c>
      <c r="R595" s="227">
        <f>Q595*H595</f>
        <v>8.91770307</v>
      </c>
      <c r="S595" s="227">
        <v>0</v>
      </c>
      <c r="T595" s="228">
        <f>S595*H595</f>
        <v>0</v>
      </c>
      <c r="U595" s="42"/>
      <c r="V595" s="42"/>
      <c r="W595" s="42"/>
      <c r="X595" s="42"/>
      <c r="Y595" s="42"/>
      <c r="Z595" s="42"/>
      <c r="AA595" s="42"/>
      <c r="AB595" s="42"/>
      <c r="AC595" s="42"/>
      <c r="AD595" s="42"/>
      <c r="AE595" s="42"/>
      <c r="AR595" s="229" t="s">
        <v>248</v>
      </c>
      <c r="AT595" s="229" t="s">
        <v>243</v>
      </c>
      <c r="AU595" s="229" t="s">
        <v>93</v>
      </c>
      <c r="AY595" s="20" t="s">
        <v>241</v>
      </c>
      <c r="BE595" s="230">
        <f>IF(N595="základní",J595,0)</f>
        <v>0</v>
      </c>
      <c r="BF595" s="230">
        <f>IF(N595="snížená",J595,0)</f>
        <v>0</v>
      </c>
      <c r="BG595" s="230">
        <f>IF(N595="zákl. přenesená",J595,0)</f>
        <v>0</v>
      </c>
      <c r="BH595" s="230">
        <f>IF(N595="sníž. přenesená",J595,0)</f>
        <v>0</v>
      </c>
      <c r="BI595" s="230">
        <f>IF(N595="nulová",J595,0)</f>
        <v>0</v>
      </c>
      <c r="BJ595" s="20" t="s">
        <v>23</v>
      </c>
      <c r="BK595" s="230">
        <f>ROUND(I595*H595,2)</f>
        <v>0</v>
      </c>
      <c r="BL595" s="20" t="s">
        <v>248</v>
      </c>
      <c r="BM595" s="229" t="s">
        <v>735</v>
      </c>
    </row>
    <row r="596" s="2" customFormat="1">
      <c r="A596" s="42"/>
      <c r="B596" s="43"/>
      <c r="C596" s="44"/>
      <c r="D596" s="231" t="s">
        <v>250</v>
      </c>
      <c r="E596" s="44"/>
      <c r="F596" s="232" t="s">
        <v>736</v>
      </c>
      <c r="G596" s="44"/>
      <c r="H596" s="44"/>
      <c r="I596" s="233"/>
      <c r="J596" s="44"/>
      <c r="K596" s="44"/>
      <c r="L596" s="48"/>
      <c r="M596" s="234"/>
      <c r="N596" s="235"/>
      <c r="O596" s="88"/>
      <c r="P596" s="88"/>
      <c r="Q596" s="88"/>
      <c r="R596" s="88"/>
      <c r="S596" s="88"/>
      <c r="T596" s="89"/>
      <c r="U596" s="42"/>
      <c r="V596" s="42"/>
      <c r="W596" s="42"/>
      <c r="X596" s="42"/>
      <c r="Y596" s="42"/>
      <c r="Z596" s="42"/>
      <c r="AA596" s="42"/>
      <c r="AB596" s="42"/>
      <c r="AC596" s="42"/>
      <c r="AD596" s="42"/>
      <c r="AE596" s="42"/>
      <c r="AT596" s="20" t="s">
        <v>250</v>
      </c>
      <c r="AU596" s="20" t="s">
        <v>93</v>
      </c>
    </row>
    <row r="597" s="13" customFormat="1">
      <c r="A597" s="13"/>
      <c r="B597" s="236"/>
      <c r="C597" s="237"/>
      <c r="D597" s="238" t="s">
        <v>252</v>
      </c>
      <c r="E597" s="239" t="s">
        <v>39</v>
      </c>
      <c r="F597" s="240" t="s">
        <v>715</v>
      </c>
      <c r="G597" s="237"/>
      <c r="H597" s="239" t="s">
        <v>39</v>
      </c>
      <c r="I597" s="241"/>
      <c r="J597" s="237"/>
      <c r="K597" s="237"/>
      <c r="L597" s="242"/>
      <c r="M597" s="243"/>
      <c r="N597" s="244"/>
      <c r="O597" s="244"/>
      <c r="P597" s="244"/>
      <c r="Q597" s="244"/>
      <c r="R597" s="244"/>
      <c r="S597" s="244"/>
      <c r="T597" s="245"/>
      <c r="U597" s="13"/>
      <c r="V597" s="13"/>
      <c r="W597" s="13"/>
      <c r="X597" s="13"/>
      <c r="Y597" s="13"/>
      <c r="Z597" s="13"/>
      <c r="AA597" s="13"/>
      <c r="AB597" s="13"/>
      <c r="AC597" s="13"/>
      <c r="AD597" s="13"/>
      <c r="AE597" s="13"/>
      <c r="AT597" s="246" t="s">
        <v>252</v>
      </c>
      <c r="AU597" s="246" t="s">
        <v>93</v>
      </c>
      <c r="AV597" s="13" t="s">
        <v>23</v>
      </c>
      <c r="AW597" s="13" t="s">
        <v>46</v>
      </c>
      <c r="AX597" s="13" t="s">
        <v>85</v>
      </c>
      <c r="AY597" s="246" t="s">
        <v>241</v>
      </c>
    </row>
    <row r="598" s="13" customFormat="1">
      <c r="A598" s="13"/>
      <c r="B598" s="236"/>
      <c r="C598" s="237"/>
      <c r="D598" s="238" t="s">
        <v>252</v>
      </c>
      <c r="E598" s="239" t="s">
        <v>39</v>
      </c>
      <c r="F598" s="240" t="s">
        <v>717</v>
      </c>
      <c r="G598" s="237"/>
      <c r="H598" s="239" t="s">
        <v>39</v>
      </c>
      <c r="I598" s="241"/>
      <c r="J598" s="237"/>
      <c r="K598" s="237"/>
      <c r="L598" s="242"/>
      <c r="M598" s="243"/>
      <c r="N598" s="244"/>
      <c r="O598" s="244"/>
      <c r="P598" s="244"/>
      <c r="Q598" s="244"/>
      <c r="R598" s="244"/>
      <c r="S598" s="244"/>
      <c r="T598" s="245"/>
      <c r="U598" s="13"/>
      <c r="V598" s="13"/>
      <c r="W598" s="13"/>
      <c r="X598" s="13"/>
      <c r="Y598" s="13"/>
      <c r="Z598" s="13"/>
      <c r="AA598" s="13"/>
      <c r="AB598" s="13"/>
      <c r="AC598" s="13"/>
      <c r="AD598" s="13"/>
      <c r="AE598" s="13"/>
      <c r="AT598" s="246" t="s">
        <v>252</v>
      </c>
      <c r="AU598" s="246" t="s">
        <v>93</v>
      </c>
      <c r="AV598" s="13" t="s">
        <v>23</v>
      </c>
      <c r="AW598" s="13" t="s">
        <v>46</v>
      </c>
      <c r="AX598" s="13" t="s">
        <v>85</v>
      </c>
      <c r="AY598" s="246" t="s">
        <v>241</v>
      </c>
    </row>
    <row r="599" s="13" customFormat="1">
      <c r="A599" s="13"/>
      <c r="B599" s="236"/>
      <c r="C599" s="237"/>
      <c r="D599" s="238" t="s">
        <v>252</v>
      </c>
      <c r="E599" s="239" t="s">
        <v>39</v>
      </c>
      <c r="F599" s="240" t="s">
        <v>737</v>
      </c>
      <c r="G599" s="237"/>
      <c r="H599" s="239" t="s">
        <v>39</v>
      </c>
      <c r="I599" s="241"/>
      <c r="J599" s="237"/>
      <c r="K599" s="237"/>
      <c r="L599" s="242"/>
      <c r="M599" s="243"/>
      <c r="N599" s="244"/>
      <c r="O599" s="244"/>
      <c r="P599" s="244"/>
      <c r="Q599" s="244"/>
      <c r="R599" s="244"/>
      <c r="S599" s="244"/>
      <c r="T599" s="245"/>
      <c r="U599" s="13"/>
      <c r="V599" s="13"/>
      <c r="W599" s="13"/>
      <c r="X599" s="13"/>
      <c r="Y599" s="13"/>
      <c r="Z599" s="13"/>
      <c r="AA599" s="13"/>
      <c r="AB599" s="13"/>
      <c r="AC599" s="13"/>
      <c r="AD599" s="13"/>
      <c r="AE599" s="13"/>
      <c r="AT599" s="246" t="s">
        <v>252</v>
      </c>
      <c r="AU599" s="246" t="s">
        <v>93</v>
      </c>
      <c r="AV599" s="13" t="s">
        <v>23</v>
      </c>
      <c r="AW599" s="13" t="s">
        <v>46</v>
      </c>
      <c r="AX599" s="13" t="s">
        <v>85</v>
      </c>
      <c r="AY599" s="246" t="s">
        <v>241</v>
      </c>
    </row>
    <row r="600" s="14" customFormat="1">
      <c r="A600" s="14"/>
      <c r="B600" s="247"/>
      <c r="C600" s="248"/>
      <c r="D600" s="238" t="s">
        <v>252</v>
      </c>
      <c r="E600" s="249" t="s">
        <v>39</v>
      </c>
      <c r="F600" s="250" t="s">
        <v>738</v>
      </c>
      <c r="G600" s="248"/>
      <c r="H600" s="251">
        <v>0.19300000000000001</v>
      </c>
      <c r="I600" s="252"/>
      <c r="J600" s="248"/>
      <c r="K600" s="248"/>
      <c r="L600" s="253"/>
      <c r="M600" s="254"/>
      <c r="N600" s="255"/>
      <c r="O600" s="255"/>
      <c r="P600" s="255"/>
      <c r="Q600" s="255"/>
      <c r="R600" s="255"/>
      <c r="S600" s="255"/>
      <c r="T600" s="256"/>
      <c r="U600" s="14"/>
      <c r="V600" s="14"/>
      <c r="W600" s="14"/>
      <c r="X600" s="14"/>
      <c r="Y600" s="14"/>
      <c r="Z600" s="14"/>
      <c r="AA600" s="14"/>
      <c r="AB600" s="14"/>
      <c r="AC600" s="14"/>
      <c r="AD600" s="14"/>
      <c r="AE600" s="14"/>
      <c r="AT600" s="257" t="s">
        <v>252</v>
      </c>
      <c r="AU600" s="257" t="s">
        <v>93</v>
      </c>
      <c r="AV600" s="14" t="s">
        <v>93</v>
      </c>
      <c r="AW600" s="14" t="s">
        <v>46</v>
      </c>
      <c r="AX600" s="14" t="s">
        <v>85</v>
      </c>
      <c r="AY600" s="257" t="s">
        <v>241</v>
      </c>
    </row>
    <row r="601" s="14" customFormat="1">
      <c r="A601" s="14"/>
      <c r="B601" s="247"/>
      <c r="C601" s="248"/>
      <c r="D601" s="238" t="s">
        <v>252</v>
      </c>
      <c r="E601" s="249" t="s">
        <v>39</v>
      </c>
      <c r="F601" s="250" t="s">
        <v>739</v>
      </c>
      <c r="G601" s="248"/>
      <c r="H601" s="251">
        <v>0.22</v>
      </c>
      <c r="I601" s="252"/>
      <c r="J601" s="248"/>
      <c r="K601" s="248"/>
      <c r="L601" s="253"/>
      <c r="M601" s="254"/>
      <c r="N601" s="255"/>
      <c r="O601" s="255"/>
      <c r="P601" s="255"/>
      <c r="Q601" s="255"/>
      <c r="R601" s="255"/>
      <c r="S601" s="255"/>
      <c r="T601" s="256"/>
      <c r="U601" s="14"/>
      <c r="V601" s="14"/>
      <c r="W601" s="14"/>
      <c r="X601" s="14"/>
      <c r="Y601" s="14"/>
      <c r="Z601" s="14"/>
      <c r="AA601" s="14"/>
      <c r="AB601" s="14"/>
      <c r="AC601" s="14"/>
      <c r="AD601" s="14"/>
      <c r="AE601" s="14"/>
      <c r="AT601" s="257" t="s">
        <v>252</v>
      </c>
      <c r="AU601" s="257" t="s">
        <v>93</v>
      </c>
      <c r="AV601" s="14" t="s">
        <v>93</v>
      </c>
      <c r="AW601" s="14" t="s">
        <v>46</v>
      </c>
      <c r="AX601" s="14" t="s">
        <v>85</v>
      </c>
      <c r="AY601" s="257" t="s">
        <v>241</v>
      </c>
    </row>
    <row r="602" s="14" customFormat="1">
      <c r="A602" s="14"/>
      <c r="B602" s="247"/>
      <c r="C602" s="248"/>
      <c r="D602" s="238" t="s">
        <v>252</v>
      </c>
      <c r="E602" s="249" t="s">
        <v>39</v>
      </c>
      <c r="F602" s="250" t="s">
        <v>740</v>
      </c>
      <c r="G602" s="248"/>
      <c r="H602" s="251">
        <v>0.019</v>
      </c>
      <c r="I602" s="252"/>
      <c r="J602" s="248"/>
      <c r="K602" s="248"/>
      <c r="L602" s="253"/>
      <c r="M602" s="254"/>
      <c r="N602" s="255"/>
      <c r="O602" s="255"/>
      <c r="P602" s="255"/>
      <c r="Q602" s="255"/>
      <c r="R602" s="255"/>
      <c r="S602" s="255"/>
      <c r="T602" s="256"/>
      <c r="U602" s="14"/>
      <c r="V602" s="14"/>
      <c r="W602" s="14"/>
      <c r="X602" s="14"/>
      <c r="Y602" s="14"/>
      <c r="Z602" s="14"/>
      <c r="AA602" s="14"/>
      <c r="AB602" s="14"/>
      <c r="AC602" s="14"/>
      <c r="AD602" s="14"/>
      <c r="AE602" s="14"/>
      <c r="AT602" s="257" t="s">
        <v>252</v>
      </c>
      <c r="AU602" s="257" t="s">
        <v>93</v>
      </c>
      <c r="AV602" s="14" t="s">
        <v>93</v>
      </c>
      <c r="AW602" s="14" t="s">
        <v>46</v>
      </c>
      <c r="AX602" s="14" t="s">
        <v>85</v>
      </c>
      <c r="AY602" s="257" t="s">
        <v>241</v>
      </c>
    </row>
    <row r="603" s="14" customFormat="1">
      <c r="A603" s="14"/>
      <c r="B603" s="247"/>
      <c r="C603" s="248"/>
      <c r="D603" s="238" t="s">
        <v>252</v>
      </c>
      <c r="E603" s="249" t="s">
        <v>39</v>
      </c>
      <c r="F603" s="250" t="s">
        <v>741</v>
      </c>
      <c r="G603" s="248"/>
      <c r="H603" s="251">
        <v>0.083000000000000004</v>
      </c>
      <c r="I603" s="252"/>
      <c r="J603" s="248"/>
      <c r="K603" s="248"/>
      <c r="L603" s="253"/>
      <c r="M603" s="254"/>
      <c r="N603" s="255"/>
      <c r="O603" s="255"/>
      <c r="P603" s="255"/>
      <c r="Q603" s="255"/>
      <c r="R603" s="255"/>
      <c r="S603" s="255"/>
      <c r="T603" s="256"/>
      <c r="U603" s="14"/>
      <c r="V603" s="14"/>
      <c r="W603" s="14"/>
      <c r="X603" s="14"/>
      <c r="Y603" s="14"/>
      <c r="Z603" s="14"/>
      <c r="AA603" s="14"/>
      <c r="AB603" s="14"/>
      <c r="AC603" s="14"/>
      <c r="AD603" s="14"/>
      <c r="AE603" s="14"/>
      <c r="AT603" s="257" t="s">
        <v>252</v>
      </c>
      <c r="AU603" s="257" t="s">
        <v>93</v>
      </c>
      <c r="AV603" s="14" t="s">
        <v>93</v>
      </c>
      <c r="AW603" s="14" t="s">
        <v>46</v>
      </c>
      <c r="AX603" s="14" t="s">
        <v>85</v>
      </c>
      <c r="AY603" s="257" t="s">
        <v>241</v>
      </c>
    </row>
    <row r="604" s="14" customFormat="1">
      <c r="A604" s="14"/>
      <c r="B604" s="247"/>
      <c r="C604" s="248"/>
      <c r="D604" s="238" t="s">
        <v>252</v>
      </c>
      <c r="E604" s="249" t="s">
        <v>39</v>
      </c>
      <c r="F604" s="250" t="s">
        <v>742</v>
      </c>
      <c r="G604" s="248"/>
      <c r="H604" s="251">
        <v>0.10199999999999999</v>
      </c>
      <c r="I604" s="252"/>
      <c r="J604" s="248"/>
      <c r="K604" s="248"/>
      <c r="L604" s="253"/>
      <c r="M604" s="254"/>
      <c r="N604" s="255"/>
      <c r="O604" s="255"/>
      <c r="P604" s="255"/>
      <c r="Q604" s="255"/>
      <c r="R604" s="255"/>
      <c r="S604" s="255"/>
      <c r="T604" s="256"/>
      <c r="U604" s="14"/>
      <c r="V604" s="14"/>
      <c r="W604" s="14"/>
      <c r="X604" s="14"/>
      <c r="Y604" s="14"/>
      <c r="Z604" s="14"/>
      <c r="AA604" s="14"/>
      <c r="AB604" s="14"/>
      <c r="AC604" s="14"/>
      <c r="AD604" s="14"/>
      <c r="AE604" s="14"/>
      <c r="AT604" s="257" t="s">
        <v>252</v>
      </c>
      <c r="AU604" s="257" t="s">
        <v>93</v>
      </c>
      <c r="AV604" s="14" t="s">
        <v>93</v>
      </c>
      <c r="AW604" s="14" t="s">
        <v>46</v>
      </c>
      <c r="AX604" s="14" t="s">
        <v>85</v>
      </c>
      <c r="AY604" s="257" t="s">
        <v>241</v>
      </c>
    </row>
    <row r="605" s="14" customFormat="1">
      <c r="A605" s="14"/>
      <c r="B605" s="247"/>
      <c r="C605" s="248"/>
      <c r="D605" s="238" t="s">
        <v>252</v>
      </c>
      <c r="E605" s="249" t="s">
        <v>39</v>
      </c>
      <c r="F605" s="250" t="s">
        <v>743</v>
      </c>
      <c r="G605" s="248"/>
      <c r="H605" s="251">
        <v>0.055</v>
      </c>
      <c r="I605" s="252"/>
      <c r="J605" s="248"/>
      <c r="K605" s="248"/>
      <c r="L605" s="253"/>
      <c r="M605" s="254"/>
      <c r="N605" s="255"/>
      <c r="O605" s="255"/>
      <c r="P605" s="255"/>
      <c r="Q605" s="255"/>
      <c r="R605" s="255"/>
      <c r="S605" s="255"/>
      <c r="T605" s="256"/>
      <c r="U605" s="14"/>
      <c r="V605" s="14"/>
      <c r="W605" s="14"/>
      <c r="X605" s="14"/>
      <c r="Y605" s="14"/>
      <c r="Z605" s="14"/>
      <c r="AA605" s="14"/>
      <c r="AB605" s="14"/>
      <c r="AC605" s="14"/>
      <c r="AD605" s="14"/>
      <c r="AE605" s="14"/>
      <c r="AT605" s="257" t="s">
        <v>252</v>
      </c>
      <c r="AU605" s="257" t="s">
        <v>93</v>
      </c>
      <c r="AV605" s="14" t="s">
        <v>93</v>
      </c>
      <c r="AW605" s="14" t="s">
        <v>46</v>
      </c>
      <c r="AX605" s="14" t="s">
        <v>85</v>
      </c>
      <c r="AY605" s="257" t="s">
        <v>241</v>
      </c>
    </row>
    <row r="606" s="14" customFormat="1">
      <c r="A606" s="14"/>
      <c r="B606" s="247"/>
      <c r="C606" s="248"/>
      <c r="D606" s="238" t="s">
        <v>252</v>
      </c>
      <c r="E606" s="249" t="s">
        <v>39</v>
      </c>
      <c r="F606" s="250" t="s">
        <v>744</v>
      </c>
      <c r="G606" s="248"/>
      <c r="H606" s="251">
        <v>1.1419999999999999</v>
      </c>
      <c r="I606" s="252"/>
      <c r="J606" s="248"/>
      <c r="K606" s="248"/>
      <c r="L606" s="253"/>
      <c r="M606" s="254"/>
      <c r="N606" s="255"/>
      <c r="O606" s="255"/>
      <c r="P606" s="255"/>
      <c r="Q606" s="255"/>
      <c r="R606" s="255"/>
      <c r="S606" s="255"/>
      <c r="T606" s="256"/>
      <c r="U606" s="14"/>
      <c r="V606" s="14"/>
      <c r="W606" s="14"/>
      <c r="X606" s="14"/>
      <c r="Y606" s="14"/>
      <c r="Z606" s="14"/>
      <c r="AA606" s="14"/>
      <c r="AB606" s="14"/>
      <c r="AC606" s="14"/>
      <c r="AD606" s="14"/>
      <c r="AE606" s="14"/>
      <c r="AT606" s="257" t="s">
        <v>252</v>
      </c>
      <c r="AU606" s="257" t="s">
        <v>93</v>
      </c>
      <c r="AV606" s="14" t="s">
        <v>93</v>
      </c>
      <c r="AW606" s="14" t="s">
        <v>46</v>
      </c>
      <c r="AX606" s="14" t="s">
        <v>85</v>
      </c>
      <c r="AY606" s="257" t="s">
        <v>241</v>
      </c>
    </row>
    <row r="607" s="13" customFormat="1">
      <c r="A607" s="13"/>
      <c r="B607" s="236"/>
      <c r="C607" s="237"/>
      <c r="D607" s="238" t="s">
        <v>252</v>
      </c>
      <c r="E607" s="239" t="s">
        <v>39</v>
      </c>
      <c r="F607" s="240" t="s">
        <v>745</v>
      </c>
      <c r="G607" s="237"/>
      <c r="H607" s="239" t="s">
        <v>39</v>
      </c>
      <c r="I607" s="241"/>
      <c r="J607" s="237"/>
      <c r="K607" s="237"/>
      <c r="L607" s="242"/>
      <c r="M607" s="243"/>
      <c r="N607" s="244"/>
      <c r="O607" s="244"/>
      <c r="P607" s="244"/>
      <c r="Q607" s="244"/>
      <c r="R607" s="244"/>
      <c r="S607" s="244"/>
      <c r="T607" s="245"/>
      <c r="U607" s="13"/>
      <c r="V607" s="13"/>
      <c r="W607" s="13"/>
      <c r="X607" s="13"/>
      <c r="Y607" s="13"/>
      <c r="Z607" s="13"/>
      <c r="AA607" s="13"/>
      <c r="AB607" s="13"/>
      <c r="AC607" s="13"/>
      <c r="AD607" s="13"/>
      <c r="AE607" s="13"/>
      <c r="AT607" s="246" t="s">
        <v>252</v>
      </c>
      <c r="AU607" s="246" t="s">
        <v>93</v>
      </c>
      <c r="AV607" s="13" t="s">
        <v>23</v>
      </c>
      <c r="AW607" s="13" t="s">
        <v>46</v>
      </c>
      <c r="AX607" s="13" t="s">
        <v>85</v>
      </c>
      <c r="AY607" s="246" t="s">
        <v>241</v>
      </c>
    </row>
    <row r="608" s="14" customFormat="1">
      <c r="A608" s="14"/>
      <c r="B608" s="247"/>
      <c r="C608" s="248"/>
      <c r="D608" s="238" t="s">
        <v>252</v>
      </c>
      <c r="E608" s="249" t="s">
        <v>39</v>
      </c>
      <c r="F608" s="250" t="s">
        <v>746</v>
      </c>
      <c r="G608" s="248"/>
      <c r="H608" s="251">
        <v>0.10100000000000001</v>
      </c>
      <c r="I608" s="252"/>
      <c r="J608" s="248"/>
      <c r="K608" s="248"/>
      <c r="L608" s="253"/>
      <c r="M608" s="254"/>
      <c r="N608" s="255"/>
      <c r="O608" s="255"/>
      <c r="P608" s="255"/>
      <c r="Q608" s="255"/>
      <c r="R608" s="255"/>
      <c r="S608" s="255"/>
      <c r="T608" s="256"/>
      <c r="U608" s="14"/>
      <c r="V608" s="14"/>
      <c r="W608" s="14"/>
      <c r="X608" s="14"/>
      <c r="Y608" s="14"/>
      <c r="Z608" s="14"/>
      <c r="AA608" s="14"/>
      <c r="AB608" s="14"/>
      <c r="AC608" s="14"/>
      <c r="AD608" s="14"/>
      <c r="AE608" s="14"/>
      <c r="AT608" s="257" t="s">
        <v>252</v>
      </c>
      <c r="AU608" s="257" t="s">
        <v>93</v>
      </c>
      <c r="AV608" s="14" t="s">
        <v>93</v>
      </c>
      <c r="AW608" s="14" t="s">
        <v>46</v>
      </c>
      <c r="AX608" s="14" t="s">
        <v>85</v>
      </c>
      <c r="AY608" s="257" t="s">
        <v>241</v>
      </c>
    </row>
    <row r="609" s="16" customFormat="1">
      <c r="A609" s="16"/>
      <c r="B609" s="269"/>
      <c r="C609" s="270"/>
      <c r="D609" s="238" t="s">
        <v>252</v>
      </c>
      <c r="E609" s="271" t="s">
        <v>39</v>
      </c>
      <c r="F609" s="272" t="s">
        <v>295</v>
      </c>
      <c r="G609" s="270"/>
      <c r="H609" s="273">
        <v>1.915</v>
      </c>
      <c r="I609" s="274"/>
      <c r="J609" s="270"/>
      <c r="K609" s="270"/>
      <c r="L609" s="275"/>
      <c r="M609" s="276"/>
      <c r="N609" s="277"/>
      <c r="O609" s="277"/>
      <c r="P609" s="277"/>
      <c r="Q609" s="277"/>
      <c r="R609" s="277"/>
      <c r="S609" s="277"/>
      <c r="T609" s="278"/>
      <c r="U609" s="16"/>
      <c r="V609" s="16"/>
      <c r="W609" s="16"/>
      <c r="X609" s="16"/>
      <c r="Y609" s="16"/>
      <c r="Z609" s="16"/>
      <c r="AA609" s="16"/>
      <c r="AB609" s="16"/>
      <c r="AC609" s="16"/>
      <c r="AD609" s="16"/>
      <c r="AE609" s="16"/>
      <c r="AT609" s="279" t="s">
        <v>252</v>
      </c>
      <c r="AU609" s="279" t="s">
        <v>93</v>
      </c>
      <c r="AV609" s="16" t="s">
        <v>113</v>
      </c>
      <c r="AW609" s="16" t="s">
        <v>46</v>
      </c>
      <c r="AX609" s="16" t="s">
        <v>85</v>
      </c>
      <c r="AY609" s="279" t="s">
        <v>241</v>
      </c>
    </row>
    <row r="610" s="13" customFormat="1">
      <c r="A610" s="13"/>
      <c r="B610" s="236"/>
      <c r="C610" s="237"/>
      <c r="D610" s="238" t="s">
        <v>252</v>
      </c>
      <c r="E610" s="239" t="s">
        <v>39</v>
      </c>
      <c r="F610" s="240" t="s">
        <v>747</v>
      </c>
      <c r="G610" s="237"/>
      <c r="H610" s="239" t="s">
        <v>39</v>
      </c>
      <c r="I610" s="241"/>
      <c r="J610" s="237"/>
      <c r="K610" s="237"/>
      <c r="L610" s="242"/>
      <c r="M610" s="243"/>
      <c r="N610" s="244"/>
      <c r="O610" s="244"/>
      <c r="P610" s="244"/>
      <c r="Q610" s="244"/>
      <c r="R610" s="244"/>
      <c r="S610" s="244"/>
      <c r="T610" s="245"/>
      <c r="U610" s="13"/>
      <c r="V610" s="13"/>
      <c r="W610" s="13"/>
      <c r="X610" s="13"/>
      <c r="Y610" s="13"/>
      <c r="Z610" s="13"/>
      <c r="AA610" s="13"/>
      <c r="AB610" s="13"/>
      <c r="AC610" s="13"/>
      <c r="AD610" s="13"/>
      <c r="AE610" s="13"/>
      <c r="AT610" s="246" t="s">
        <v>252</v>
      </c>
      <c r="AU610" s="246" t="s">
        <v>93</v>
      </c>
      <c r="AV610" s="13" t="s">
        <v>23</v>
      </c>
      <c r="AW610" s="13" t="s">
        <v>46</v>
      </c>
      <c r="AX610" s="13" t="s">
        <v>85</v>
      </c>
      <c r="AY610" s="246" t="s">
        <v>241</v>
      </c>
    </row>
    <row r="611" s="14" customFormat="1">
      <c r="A611" s="14"/>
      <c r="B611" s="247"/>
      <c r="C611" s="248"/>
      <c r="D611" s="238" t="s">
        <v>252</v>
      </c>
      <c r="E611" s="249" t="s">
        <v>39</v>
      </c>
      <c r="F611" s="250" t="s">
        <v>748</v>
      </c>
      <c r="G611" s="248"/>
      <c r="H611" s="251">
        <v>0.16600000000000001</v>
      </c>
      <c r="I611" s="252"/>
      <c r="J611" s="248"/>
      <c r="K611" s="248"/>
      <c r="L611" s="253"/>
      <c r="M611" s="254"/>
      <c r="N611" s="255"/>
      <c r="O611" s="255"/>
      <c r="P611" s="255"/>
      <c r="Q611" s="255"/>
      <c r="R611" s="255"/>
      <c r="S611" s="255"/>
      <c r="T611" s="256"/>
      <c r="U611" s="14"/>
      <c r="V611" s="14"/>
      <c r="W611" s="14"/>
      <c r="X611" s="14"/>
      <c r="Y611" s="14"/>
      <c r="Z611" s="14"/>
      <c r="AA611" s="14"/>
      <c r="AB611" s="14"/>
      <c r="AC611" s="14"/>
      <c r="AD611" s="14"/>
      <c r="AE611" s="14"/>
      <c r="AT611" s="257" t="s">
        <v>252</v>
      </c>
      <c r="AU611" s="257" t="s">
        <v>93</v>
      </c>
      <c r="AV611" s="14" t="s">
        <v>93</v>
      </c>
      <c r="AW611" s="14" t="s">
        <v>46</v>
      </c>
      <c r="AX611" s="14" t="s">
        <v>85</v>
      </c>
      <c r="AY611" s="257" t="s">
        <v>241</v>
      </c>
    </row>
    <row r="612" s="14" customFormat="1">
      <c r="A612" s="14"/>
      <c r="B612" s="247"/>
      <c r="C612" s="248"/>
      <c r="D612" s="238" t="s">
        <v>252</v>
      </c>
      <c r="E612" s="249" t="s">
        <v>39</v>
      </c>
      <c r="F612" s="250" t="s">
        <v>749</v>
      </c>
      <c r="G612" s="248"/>
      <c r="H612" s="251">
        <v>0.312</v>
      </c>
      <c r="I612" s="252"/>
      <c r="J612" s="248"/>
      <c r="K612" s="248"/>
      <c r="L612" s="253"/>
      <c r="M612" s="254"/>
      <c r="N612" s="255"/>
      <c r="O612" s="255"/>
      <c r="P612" s="255"/>
      <c r="Q612" s="255"/>
      <c r="R612" s="255"/>
      <c r="S612" s="255"/>
      <c r="T612" s="256"/>
      <c r="U612" s="14"/>
      <c r="V612" s="14"/>
      <c r="W612" s="14"/>
      <c r="X612" s="14"/>
      <c r="Y612" s="14"/>
      <c r="Z612" s="14"/>
      <c r="AA612" s="14"/>
      <c r="AB612" s="14"/>
      <c r="AC612" s="14"/>
      <c r="AD612" s="14"/>
      <c r="AE612" s="14"/>
      <c r="AT612" s="257" t="s">
        <v>252</v>
      </c>
      <c r="AU612" s="257" t="s">
        <v>93</v>
      </c>
      <c r="AV612" s="14" t="s">
        <v>93</v>
      </c>
      <c r="AW612" s="14" t="s">
        <v>46</v>
      </c>
      <c r="AX612" s="14" t="s">
        <v>85</v>
      </c>
      <c r="AY612" s="257" t="s">
        <v>241</v>
      </c>
    </row>
    <row r="613" s="14" customFormat="1">
      <c r="A613" s="14"/>
      <c r="B613" s="247"/>
      <c r="C613" s="248"/>
      <c r="D613" s="238" t="s">
        <v>252</v>
      </c>
      <c r="E613" s="249" t="s">
        <v>39</v>
      </c>
      <c r="F613" s="250" t="s">
        <v>750</v>
      </c>
      <c r="G613" s="248"/>
      <c r="H613" s="251">
        <v>0.23300000000000001</v>
      </c>
      <c r="I613" s="252"/>
      <c r="J613" s="248"/>
      <c r="K613" s="248"/>
      <c r="L613" s="253"/>
      <c r="M613" s="254"/>
      <c r="N613" s="255"/>
      <c r="O613" s="255"/>
      <c r="P613" s="255"/>
      <c r="Q613" s="255"/>
      <c r="R613" s="255"/>
      <c r="S613" s="255"/>
      <c r="T613" s="256"/>
      <c r="U613" s="14"/>
      <c r="V613" s="14"/>
      <c r="W613" s="14"/>
      <c r="X613" s="14"/>
      <c r="Y613" s="14"/>
      <c r="Z613" s="14"/>
      <c r="AA613" s="14"/>
      <c r="AB613" s="14"/>
      <c r="AC613" s="14"/>
      <c r="AD613" s="14"/>
      <c r="AE613" s="14"/>
      <c r="AT613" s="257" t="s">
        <v>252</v>
      </c>
      <c r="AU613" s="257" t="s">
        <v>93</v>
      </c>
      <c r="AV613" s="14" t="s">
        <v>93</v>
      </c>
      <c r="AW613" s="14" t="s">
        <v>46</v>
      </c>
      <c r="AX613" s="14" t="s">
        <v>85</v>
      </c>
      <c r="AY613" s="257" t="s">
        <v>241</v>
      </c>
    </row>
    <row r="614" s="14" customFormat="1">
      <c r="A614" s="14"/>
      <c r="B614" s="247"/>
      <c r="C614" s="248"/>
      <c r="D614" s="238" t="s">
        <v>252</v>
      </c>
      <c r="E614" s="249" t="s">
        <v>39</v>
      </c>
      <c r="F614" s="250" t="s">
        <v>751</v>
      </c>
      <c r="G614" s="248"/>
      <c r="H614" s="251">
        <v>0.19500000000000001</v>
      </c>
      <c r="I614" s="252"/>
      <c r="J614" s="248"/>
      <c r="K614" s="248"/>
      <c r="L614" s="253"/>
      <c r="M614" s="254"/>
      <c r="N614" s="255"/>
      <c r="O614" s="255"/>
      <c r="P614" s="255"/>
      <c r="Q614" s="255"/>
      <c r="R614" s="255"/>
      <c r="S614" s="255"/>
      <c r="T614" s="256"/>
      <c r="U614" s="14"/>
      <c r="V614" s="14"/>
      <c r="W614" s="14"/>
      <c r="X614" s="14"/>
      <c r="Y614" s="14"/>
      <c r="Z614" s="14"/>
      <c r="AA614" s="14"/>
      <c r="AB614" s="14"/>
      <c r="AC614" s="14"/>
      <c r="AD614" s="14"/>
      <c r="AE614" s="14"/>
      <c r="AT614" s="257" t="s">
        <v>252</v>
      </c>
      <c r="AU614" s="257" t="s">
        <v>93</v>
      </c>
      <c r="AV614" s="14" t="s">
        <v>93</v>
      </c>
      <c r="AW614" s="14" t="s">
        <v>46</v>
      </c>
      <c r="AX614" s="14" t="s">
        <v>85</v>
      </c>
      <c r="AY614" s="257" t="s">
        <v>241</v>
      </c>
    </row>
    <row r="615" s="14" customFormat="1">
      <c r="A615" s="14"/>
      <c r="B615" s="247"/>
      <c r="C615" s="248"/>
      <c r="D615" s="238" t="s">
        <v>252</v>
      </c>
      <c r="E615" s="249" t="s">
        <v>39</v>
      </c>
      <c r="F615" s="250" t="s">
        <v>752</v>
      </c>
      <c r="G615" s="248"/>
      <c r="H615" s="251">
        <v>0.11500000000000001</v>
      </c>
      <c r="I615" s="252"/>
      <c r="J615" s="248"/>
      <c r="K615" s="248"/>
      <c r="L615" s="253"/>
      <c r="M615" s="254"/>
      <c r="N615" s="255"/>
      <c r="O615" s="255"/>
      <c r="P615" s="255"/>
      <c r="Q615" s="255"/>
      <c r="R615" s="255"/>
      <c r="S615" s="255"/>
      <c r="T615" s="256"/>
      <c r="U615" s="14"/>
      <c r="V615" s="14"/>
      <c r="W615" s="14"/>
      <c r="X615" s="14"/>
      <c r="Y615" s="14"/>
      <c r="Z615" s="14"/>
      <c r="AA615" s="14"/>
      <c r="AB615" s="14"/>
      <c r="AC615" s="14"/>
      <c r="AD615" s="14"/>
      <c r="AE615" s="14"/>
      <c r="AT615" s="257" t="s">
        <v>252</v>
      </c>
      <c r="AU615" s="257" t="s">
        <v>93</v>
      </c>
      <c r="AV615" s="14" t="s">
        <v>93</v>
      </c>
      <c r="AW615" s="14" t="s">
        <v>46</v>
      </c>
      <c r="AX615" s="14" t="s">
        <v>85</v>
      </c>
      <c r="AY615" s="257" t="s">
        <v>241</v>
      </c>
    </row>
    <row r="616" s="14" customFormat="1">
      <c r="A616" s="14"/>
      <c r="B616" s="247"/>
      <c r="C616" s="248"/>
      <c r="D616" s="238" t="s">
        <v>252</v>
      </c>
      <c r="E616" s="249" t="s">
        <v>39</v>
      </c>
      <c r="F616" s="250" t="s">
        <v>753</v>
      </c>
      <c r="G616" s="248"/>
      <c r="H616" s="251">
        <v>0.161</v>
      </c>
      <c r="I616" s="252"/>
      <c r="J616" s="248"/>
      <c r="K616" s="248"/>
      <c r="L616" s="253"/>
      <c r="M616" s="254"/>
      <c r="N616" s="255"/>
      <c r="O616" s="255"/>
      <c r="P616" s="255"/>
      <c r="Q616" s="255"/>
      <c r="R616" s="255"/>
      <c r="S616" s="255"/>
      <c r="T616" s="256"/>
      <c r="U616" s="14"/>
      <c r="V616" s="14"/>
      <c r="W616" s="14"/>
      <c r="X616" s="14"/>
      <c r="Y616" s="14"/>
      <c r="Z616" s="14"/>
      <c r="AA616" s="14"/>
      <c r="AB616" s="14"/>
      <c r="AC616" s="14"/>
      <c r="AD616" s="14"/>
      <c r="AE616" s="14"/>
      <c r="AT616" s="257" t="s">
        <v>252</v>
      </c>
      <c r="AU616" s="257" t="s">
        <v>93</v>
      </c>
      <c r="AV616" s="14" t="s">
        <v>93</v>
      </c>
      <c r="AW616" s="14" t="s">
        <v>46</v>
      </c>
      <c r="AX616" s="14" t="s">
        <v>85</v>
      </c>
      <c r="AY616" s="257" t="s">
        <v>241</v>
      </c>
    </row>
    <row r="617" s="14" customFormat="1">
      <c r="A617" s="14"/>
      <c r="B617" s="247"/>
      <c r="C617" s="248"/>
      <c r="D617" s="238" t="s">
        <v>252</v>
      </c>
      <c r="E617" s="249" t="s">
        <v>39</v>
      </c>
      <c r="F617" s="250" t="s">
        <v>750</v>
      </c>
      <c r="G617" s="248"/>
      <c r="H617" s="251">
        <v>0.23300000000000001</v>
      </c>
      <c r="I617" s="252"/>
      <c r="J617" s="248"/>
      <c r="K617" s="248"/>
      <c r="L617" s="253"/>
      <c r="M617" s="254"/>
      <c r="N617" s="255"/>
      <c r="O617" s="255"/>
      <c r="P617" s="255"/>
      <c r="Q617" s="255"/>
      <c r="R617" s="255"/>
      <c r="S617" s="255"/>
      <c r="T617" s="256"/>
      <c r="U617" s="14"/>
      <c r="V617" s="14"/>
      <c r="W617" s="14"/>
      <c r="X617" s="14"/>
      <c r="Y617" s="14"/>
      <c r="Z617" s="14"/>
      <c r="AA617" s="14"/>
      <c r="AB617" s="14"/>
      <c r="AC617" s="14"/>
      <c r="AD617" s="14"/>
      <c r="AE617" s="14"/>
      <c r="AT617" s="257" t="s">
        <v>252</v>
      </c>
      <c r="AU617" s="257" t="s">
        <v>93</v>
      </c>
      <c r="AV617" s="14" t="s">
        <v>93</v>
      </c>
      <c r="AW617" s="14" t="s">
        <v>46</v>
      </c>
      <c r="AX617" s="14" t="s">
        <v>85</v>
      </c>
      <c r="AY617" s="257" t="s">
        <v>241</v>
      </c>
    </row>
    <row r="618" s="14" customFormat="1">
      <c r="A618" s="14"/>
      <c r="B618" s="247"/>
      <c r="C618" s="248"/>
      <c r="D618" s="238" t="s">
        <v>252</v>
      </c>
      <c r="E618" s="249" t="s">
        <v>39</v>
      </c>
      <c r="F618" s="250" t="s">
        <v>754</v>
      </c>
      <c r="G618" s="248"/>
      <c r="H618" s="251">
        <v>0.223</v>
      </c>
      <c r="I618" s="252"/>
      <c r="J618" s="248"/>
      <c r="K618" s="248"/>
      <c r="L618" s="253"/>
      <c r="M618" s="254"/>
      <c r="N618" s="255"/>
      <c r="O618" s="255"/>
      <c r="P618" s="255"/>
      <c r="Q618" s="255"/>
      <c r="R618" s="255"/>
      <c r="S618" s="255"/>
      <c r="T618" s="256"/>
      <c r="U618" s="14"/>
      <c r="V618" s="14"/>
      <c r="W618" s="14"/>
      <c r="X618" s="14"/>
      <c r="Y618" s="14"/>
      <c r="Z618" s="14"/>
      <c r="AA618" s="14"/>
      <c r="AB618" s="14"/>
      <c r="AC618" s="14"/>
      <c r="AD618" s="14"/>
      <c r="AE618" s="14"/>
      <c r="AT618" s="257" t="s">
        <v>252</v>
      </c>
      <c r="AU618" s="257" t="s">
        <v>93</v>
      </c>
      <c r="AV618" s="14" t="s">
        <v>93</v>
      </c>
      <c r="AW618" s="14" t="s">
        <v>46</v>
      </c>
      <c r="AX618" s="14" t="s">
        <v>85</v>
      </c>
      <c r="AY618" s="257" t="s">
        <v>241</v>
      </c>
    </row>
    <row r="619" s="14" customFormat="1">
      <c r="A619" s="14"/>
      <c r="B619" s="247"/>
      <c r="C619" s="248"/>
      <c r="D619" s="238" t="s">
        <v>252</v>
      </c>
      <c r="E619" s="249" t="s">
        <v>39</v>
      </c>
      <c r="F619" s="250" t="s">
        <v>755</v>
      </c>
      <c r="G619" s="248"/>
      <c r="H619" s="251">
        <v>0.11700000000000001</v>
      </c>
      <c r="I619" s="252"/>
      <c r="J619" s="248"/>
      <c r="K619" s="248"/>
      <c r="L619" s="253"/>
      <c r="M619" s="254"/>
      <c r="N619" s="255"/>
      <c r="O619" s="255"/>
      <c r="P619" s="255"/>
      <c r="Q619" s="255"/>
      <c r="R619" s="255"/>
      <c r="S619" s="255"/>
      <c r="T619" s="256"/>
      <c r="U619" s="14"/>
      <c r="V619" s="14"/>
      <c r="W619" s="14"/>
      <c r="X619" s="14"/>
      <c r="Y619" s="14"/>
      <c r="Z619" s="14"/>
      <c r="AA619" s="14"/>
      <c r="AB619" s="14"/>
      <c r="AC619" s="14"/>
      <c r="AD619" s="14"/>
      <c r="AE619" s="14"/>
      <c r="AT619" s="257" t="s">
        <v>252</v>
      </c>
      <c r="AU619" s="257" t="s">
        <v>93</v>
      </c>
      <c r="AV619" s="14" t="s">
        <v>93</v>
      </c>
      <c r="AW619" s="14" t="s">
        <v>46</v>
      </c>
      <c r="AX619" s="14" t="s">
        <v>85</v>
      </c>
      <c r="AY619" s="257" t="s">
        <v>241</v>
      </c>
    </row>
    <row r="620" s="16" customFormat="1">
      <c r="A620" s="16"/>
      <c r="B620" s="269"/>
      <c r="C620" s="270"/>
      <c r="D620" s="238" t="s">
        <v>252</v>
      </c>
      <c r="E620" s="271" t="s">
        <v>39</v>
      </c>
      <c r="F620" s="272" t="s">
        <v>295</v>
      </c>
      <c r="G620" s="270"/>
      <c r="H620" s="273">
        <v>1.7549999999999999</v>
      </c>
      <c r="I620" s="274"/>
      <c r="J620" s="270"/>
      <c r="K620" s="270"/>
      <c r="L620" s="275"/>
      <c r="M620" s="276"/>
      <c r="N620" s="277"/>
      <c r="O620" s="277"/>
      <c r="P620" s="277"/>
      <c r="Q620" s="277"/>
      <c r="R620" s="277"/>
      <c r="S620" s="277"/>
      <c r="T620" s="278"/>
      <c r="U620" s="16"/>
      <c r="V620" s="16"/>
      <c r="W620" s="16"/>
      <c r="X620" s="16"/>
      <c r="Y620" s="16"/>
      <c r="Z620" s="16"/>
      <c r="AA620" s="16"/>
      <c r="AB620" s="16"/>
      <c r="AC620" s="16"/>
      <c r="AD620" s="16"/>
      <c r="AE620" s="16"/>
      <c r="AT620" s="279" t="s">
        <v>252</v>
      </c>
      <c r="AU620" s="279" t="s">
        <v>93</v>
      </c>
      <c r="AV620" s="16" t="s">
        <v>113</v>
      </c>
      <c r="AW620" s="16" t="s">
        <v>46</v>
      </c>
      <c r="AX620" s="16" t="s">
        <v>85</v>
      </c>
      <c r="AY620" s="279" t="s">
        <v>241</v>
      </c>
    </row>
    <row r="621" s="13" customFormat="1">
      <c r="A621" s="13"/>
      <c r="B621" s="236"/>
      <c r="C621" s="237"/>
      <c r="D621" s="238" t="s">
        <v>252</v>
      </c>
      <c r="E621" s="239" t="s">
        <v>39</v>
      </c>
      <c r="F621" s="240" t="s">
        <v>674</v>
      </c>
      <c r="G621" s="237"/>
      <c r="H621" s="239" t="s">
        <v>39</v>
      </c>
      <c r="I621" s="241"/>
      <c r="J621" s="237"/>
      <c r="K621" s="237"/>
      <c r="L621" s="242"/>
      <c r="M621" s="243"/>
      <c r="N621" s="244"/>
      <c r="O621" s="244"/>
      <c r="P621" s="244"/>
      <c r="Q621" s="244"/>
      <c r="R621" s="244"/>
      <c r="S621" s="244"/>
      <c r="T621" s="245"/>
      <c r="U621" s="13"/>
      <c r="V621" s="13"/>
      <c r="W621" s="13"/>
      <c r="X621" s="13"/>
      <c r="Y621" s="13"/>
      <c r="Z621" s="13"/>
      <c r="AA621" s="13"/>
      <c r="AB621" s="13"/>
      <c r="AC621" s="13"/>
      <c r="AD621" s="13"/>
      <c r="AE621" s="13"/>
      <c r="AT621" s="246" t="s">
        <v>252</v>
      </c>
      <c r="AU621" s="246" t="s">
        <v>93</v>
      </c>
      <c r="AV621" s="13" t="s">
        <v>23</v>
      </c>
      <c r="AW621" s="13" t="s">
        <v>46</v>
      </c>
      <c r="AX621" s="13" t="s">
        <v>85</v>
      </c>
      <c r="AY621" s="246" t="s">
        <v>241</v>
      </c>
    </row>
    <row r="622" s="13" customFormat="1">
      <c r="A622" s="13"/>
      <c r="B622" s="236"/>
      <c r="C622" s="237"/>
      <c r="D622" s="238" t="s">
        <v>252</v>
      </c>
      <c r="E622" s="239" t="s">
        <v>39</v>
      </c>
      <c r="F622" s="240" t="s">
        <v>737</v>
      </c>
      <c r="G622" s="237"/>
      <c r="H622" s="239" t="s">
        <v>39</v>
      </c>
      <c r="I622" s="241"/>
      <c r="J622" s="237"/>
      <c r="K622" s="237"/>
      <c r="L622" s="242"/>
      <c r="M622" s="243"/>
      <c r="N622" s="244"/>
      <c r="O622" s="244"/>
      <c r="P622" s="244"/>
      <c r="Q622" s="244"/>
      <c r="R622" s="244"/>
      <c r="S622" s="244"/>
      <c r="T622" s="245"/>
      <c r="U622" s="13"/>
      <c r="V622" s="13"/>
      <c r="W622" s="13"/>
      <c r="X622" s="13"/>
      <c r="Y622" s="13"/>
      <c r="Z622" s="13"/>
      <c r="AA622" s="13"/>
      <c r="AB622" s="13"/>
      <c r="AC622" s="13"/>
      <c r="AD622" s="13"/>
      <c r="AE622" s="13"/>
      <c r="AT622" s="246" t="s">
        <v>252</v>
      </c>
      <c r="AU622" s="246" t="s">
        <v>93</v>
      </c>
      <c r="AV622" s="13" t="s">
        <v>23</v>
      </c>
      <c r="AW622" s="13" t="s">
        <v>46</v>
      </c>
      <c r="AX622" s="13" t="s">
        <v>85</v>
      </c>
      <c r="AY622" s="246" t="s">
        <v>241</v>
      </c>
    </row>
    <row r="623" s="14" customFormat="1">
      <c r="A623" s="14"/>
      <c r="B623" s="247"/>
      <c r="C623" s="248"/>
      <c r="D623" s="238" t="s">
        <v>252</v>
      </c>
      <c r="E623" s="249" t="s">
        <v>39</v>
      </c>
      <c r="F623" s="250" t="s">
        <v>756</v>
      </c>
      <c r="G623" s="248"/>
      <c r="H623" s="251">
        <v>0.39800000000000002</v>
      </c>
      <c r="I623" s="252"/>
      <c r="J623" s="248"/>
      <c r="K623" s="248"/>
      <c r="L623" s="253"/>
      <c r="M623" s="254"/>
      <c r="N623" s="255"/>
      <c r="O623" s="255"/>
      <c r="P623" s="255"/>
      <c r="Q623" s="255"/>
      <c r="R623" s="255"/>
      <c r="S623" s="255"/>
      <c r="T623" s="256"/>
      <c r="U623" s="14"/>
      <c r="V623" s="14"/>
      <c r="W623" s="14"/>
      <c r="X623" s="14"/>
      <c r="Y623" s="14"/>
      <c r="Z623" s="14"/>
      <c r="AA623" s="14"/>
      <c r="AB623" s="14"/>
      <c r="AC623" s="14"/>
      <c r="AD623" s="14"/>
      <c r="AE623" s="14"/>
      <c r="AT623" s="257" t="s">
        <v>252</v>
      </c>
      <c r="AU623" s="257" t="s">
        <v>93</v>
      </c>
      <c r="AV623" s="14" t="s">
        <v>93</v>
      </c>
      <c r="AW623" s="14" t="s">
        <v>46</v>
      </c>
      <c r="AX623" s="14" t="s">
        <v>85</v>
      </c>
      <c r="AY623" s="257" t="s">
        <v>241</v>
      </c>
    </row>
    <row r="624" s="14" customFormat="1">
      <c r="A624" s="14"/>
      <c r="B624" s="247"/>
      <c r="C624" s="248"/>
      <c r="D624" s="238" t="s">
        <v>252</v>
      </c>
      <c r="E624" s="249" t="s">
        <v>39</v>
      </c>
      <c r="F624" s="250" t="s">
        <v>757</v>
      </c>
      <c r="G624" s="248"/>
      <c r="H624" s="251">
        <v>0.47899999999999998</v>
      </c>
      <c r="I624" s="252"/>
      <c r="J624" s="248"/>
      <c r="K624" s="248"/>
      <c r="L624" s="253"/>
      <c r="M624" s="254"/>
      <c r="N624" s="255"/>
      <c r="O624" s="255"/>
      <c r="P624" s="255"/>
      <c r="Q624" s="255"/>
      <c r="R624" s="255"/>
      <c r="S624" s="255"/>
      <c r="T624" s="256"/>
      <c r="U624" s="14"/>
      <c r="V624" s="14"/>
      <c r="W624" s="14"/>
      <c r="X624" s="14"/>
      <c r="Y624" s="14"/>
      <c r="Z624" s="14"/>
      <c r="AA624" s="14"/>
      <c r="AB624" s="14"/>
      <c r="AC624" s="14"/>
      <c r="AD624" s="14"/>
      <c r="AE624" s="14"/>
      <c r="AT624" s="257" t="s">
        <v>252</v>
      </c>
      <c r="AU624" s="257" t="s">
        <v>93</v>
      </c>
      <c r="AV624" s="14" t="s">
        <v>93</v>
      </c>
      <c r="AW624" s="14" t="s">
        <v>46</v>
      </c>
      <c r="AX624" s="14" t="s">
        <v>85</v>
      </c>
      <c r="AY624" s="257" t="s">
        <v>241</v>
      </c>
    </row>
    <row r="625" s="14" customFormat="1">
      <c r="A625" s="14"/>
      <c r="B625" s="247"/>
      <c r="C625" s="248"/>
      <c r="D625" s="238" t="s">
        <v>252</v>
      </c>
      <c r="E625" s="249" t="s">
        <v>39</v>
      </c>
      <c r="F625" s="250" t="s">
        <v>758</v>
      </c>
      <c r="G625" s="248"/>
      <c r="H625" s="251">
        <v>1.1120000000000001</v>
      </c>
      <c r="I625" s="252"/>
      <c r="J625" s="248"/>
      <c r="K625" s="248"/>
      <c r="L625" s="253"/>
      <c r="M625" s="254"/>
      <c r="N625" s="255"/>
      <c r="O625" s="255"/>
      <c r="P625" s="255"/>
      <c r="Q625" s="255"/>
      <c r="R625" s="255"/>
      <c r="S625" s="255"/>
      <c r="T625" s="256"/>
      <c r="U625" s="14"/>
      <c r="V625" s="14"/>
      <c r="W625" s="14"/>
      <c r="X625" s="14"/>
      <c r="Y625" s="14"/>
      <c r="Z625" s="14"/>
      <c r="AA625" s="14"/>
      <c r="AB625" s="14"/>
      <c r="AC625" s="14"/>
      <c r="AD625" s="14"/>
      <c r="AE625" s="14"/>
      <c r="AT625" s="257" t="s">
        <v>252</v>
      </c>
      <c r="AU625" s="257" t="s">
        <v>93</v>
      </c>
      <c r="AV625" s="14" t="s">
        <v>93</v>
      </c>
      <c r="AW625" s="14" t="s">
        <v>46</v>
      </c>
      <c r="AX625" s="14" t="s">
        <v>85</v>
      </c>
      <c r="AY625" s="257" t="s">
        <v>241</v>
      </c>
    </row>
    <row r="626" s="13" customFormat="1">
      <c r="A626" s="13"/>
      <c r="B626" s="236"/>
      <c r="C626" s="237"/>
      <c r="D626" s="238" t="s">
        <v>252</v>
      </c>
      <c r="E626" s="239" t="s">
        <v>39</v>
      </c>
      <c r="F626" s="240" t="s">
        <v>745</v>
      </c>
      <c r="G626" s="237"/>
      <c r="H626" s="239" t="s">
        <v>39</v>
      </c>
      <c r="I626" s="241"/>
      <c r="J626" s="237"/>
      <c r="K626" s="237"/>
      <c r="L626" s="242"/>
      <c r="M626" s="243"/>
      <c r="N626" s="244"/>
      <c r="O626" s="244"/>
      <c r="P626" s="244"/>
      <c r="Q626" s="244"/>
      <c r="R626" s="244"/>
      <c r="S626" s="244"/>
      <c r="T626" s="245"/>
      <c r="U626" s="13"/>
      <c r="V626" s="13"/>
      <c r="W626" s="13"/>
      <c r="X626" s="13"/>
      <c r="Y626" s="13"/>
      <c r="Z626" s="13"/>
      <c r="AA626" s="13"/>
      <c r="AB626" s="13"/>
      <c r="AC626" s="13"/>
      <c r="AD626" s="13"/>
      <c r="AE626" s="13"/>
      <c r="AT626" s="246" t="s">
        <v>252</v>
      </c>
      <c r="AU626" s="246" t="s">
        <v>93</v>
      </c>
      <c r="AV626" s="13" t="s">
        <v>23</v>
      </c>
      <c r="AW626" s="13" t="s">
        <v>46</v>
      </c>
      <c r="AX626" s="13" t="s">
        <v>85</v>
      </c>
      <c r="AY626" s="246" t="s">
        <v>241</v>
      </c>
    </row>
    <row r="627" s="14" customFormat="1">
      <c r="A627" s="14"/>
      <c r="B627" s="247"/>
      <c r="C627" s="248"/>
      <c r="D627" s="238" t="s">
        <v>252</v>
      </c>
      <c r="E627" s="249" t="s">
        <v>39</v>
      </c>
      <c r="F627" s="250" t="s">
        <v>759</v>
      </c>
      <c r="G627" s="248"/>
      <c r="H627" s="251">
        <v>0.095000000000000001</v>
      </c>
      <c r="I627" s="252"/>
      <c r="J627" s="248"/>
      <c r="K627" s="248"/>
      <c r="L627" s="253"/>
      <c r="M627" s="254"/>
      <c r="N627" s="255"/>
      <c r="O627" s="255"/>
      <c r="P627" s="255"/>
      <c r="Q627" s="255"/>
      <c r="R627" s="255"/>
      <c r="S627" s="255"/>
      <c r="T627" s="256"/>
      <c r="U627" s="14"/>
      <c r="V627" s="14"/>
      <c r="W627" s="14"/>
      <c r="X627" s="14"/>
      <c r="Y627" s="14"/>
      <c r="Z627" s="14"/>
      <c r="AA627" s="14"/>
      <c r="AB627" s="14"/>
      <c r="AC627" s="14"/>
      <c r="AD627" s="14"/>
      <c r="AE627" s="14"/>
      <c r="AT627" s="257" t="s">
        <v>252</v>
      </c>
      <c r="AU627" s="257" t="s">
        <v>93</v>
      </c>
      <c r="AV627" s="14" t="s">
        <v>93</v>
      </c>
      <c r="AW627" s="14" t="s">
        <v>46</v>
      </c>
      <c r="AX627" s="14" t="s">
        <v>85</v>
      </c>
      <c r="AY627" s="257" t="s">
        <v>241</v>
      </c>
    </row>
    <row r="628" s="16" customFormat="1">
      <c r="A628" s="16"/>
      <c r="B628" s="269"/>
      <c r="C628" s="270"/>
      <c r="D628" s="238" t="s">
        <v>252</v>
      </c>
      <c r="E628" s="271" t="s">
        <v>39</v>
      </c>
      <c r="F628" s="272" t="s">
        <v>295</v>
      </c>
      <c r="G628" s="270"/>
      <c r="H628" s="273">
        <v>2.0840000000000001</v>
      </c>
      <c r="I628" s="274"/>
      <c r="J628" s="270"/>
      <c r="K628" s="270"/>
      <c r="L628" s="275"/>
      <c r="M628" s="276"/>
      <c r="N628" s="277"/>
      <c r="O628" s="277"/>
      <c r="P628" s="277"/>
      <c r="Q628" s="277"/>
      <c r="R628" s="277"/>
      <c r="S628" s="277"/>
      <c r="T628" s="278"/>
      <c r="U628" s="16"/>
      <c r="V628" s="16"/>
      <c r="W628" s="16"/>
      <c r="X628" s="16"/>
      <c r="Y628" s="16"/>
      <c r="Z628" s="16"/>
      <c r="AA628" s="16"/>
      <c r="AB628" s="16"/>
      <c r="AC628" s="16"/>
      <c r="AD628" s="16"/>
      <c r="AE628" s="16"/>
      <c r="AT628" s="279" t="s">
        <v>252</v>
      </c>
      <c r="AU628" s="279" t="s">
        <v>93</v>
      </c>
      <c r="AV628" s="16" t="s">
        <v>113</v>
      </c>
      <c r="AW628" s="16" t="s">
        <v>46</v>
      </c>
      <c r="AX628" s="16" t="s">
        <v>85</v>
      </c>
      <c r="AY628" s="279" t="s">
        <v>241</v>
      </c>
    </row>
    <row r="629" s="13" customFormat="1">
      <c r="A629" s="13"/>
      <c r="B629" s="236"/>
      <c r="C629" s="237"/>
      <c r="D629" s="238" t="s">
        <v>252</v>
      </c>
      <c r="E629" s="239" t="s">
        <v>39</v>
      </c>
      <c r="F629" s="240" t="s">
        <v>747</v>
      </c>
      <c r="G629" s="237"/>
      <c r="H629" s="239" t="s">
        <v>39</v>
      </c>
      <c r="I629" s="241"/>
      <c r="J629" s="237"/>
      <c r="K629" s="237"/>
      <c r="L629" s="242"/>
      <c r="M629" s="243"/>
      <c r="N629" s="244"/>
      <c r="O629" s="244"/>
      <c r="P629" s="244"/>
      <c r="Q629" s="244"/>
      <c r="R629" s="244"/>
      <c r="S629" s="244"/>
      <c r="T629" s="245"/>
      <c r="U629" s="13"/>
      <c r="V629" s="13"/>
      <c r="W629" s="13"/>
      <c r="X629" s="13"/>
      <c r="Y629" s="13"/>
      <c r="Z629" s="13"/>
      <c r="AA629" s="13"/>
      <c r="AB629" s="13"/>
      <c r="AC629" s="13"/>
      <c r="AD629" s="13"/>
      <c r="AE629" s="13"/>
      <c r="AT629" s="246" t="s">
        <v>252</v>
      </c>
      <c r="AU629" s="246" t="s">
        <v>93</v>
      </c>
      <c r="AV629" s="13" t="s">
        <v>23</v>
      </c>
      <c r="AW629" s="13" t="s">
        <v>46</v>
      </c>
      <c r="AX629" s="13" t="s">
        <v>85</v>
      </c>
      <c r="AY629" s="246" t="s">
        <v>241</v>
      </c>
    </row>
    <row r="630" s="14" customFormat="1">
      <c r="A630" s="14"/>
      <c r="B630" s="247"/>
      <c r="C630" s="248"/>
      <c r="D630" s="238" t="s">
        <v>252</v>
      </c>
      <c r="E630" s="249" t="s">
        <v>39</v>
      </c>
      <c r="F630" s="250" t="s">
        <v>760</v>
      </c>
      <c r="G630" s="248"/>
      <c r="H630" s="251">
        <v>0.251</v>
      </c>
      <c r="I630" s="252"/>
      <c r="J630" s="248"/>
      <c r="K630" s="248"/>
      <c r="L630" s="253"/>
      <c r="M630" s="254"/>
      <c r="N630" s="255"/>
      <c r="O630" s="255"/>
      <c r="P630" s="255"/>
      <c r="Q630" s="255"/>
      <c r="R630" s="255"/>
      <c r="S630" s="255"/>
      <c r="T630" s="256"/>
      <c r="U630" s="14"/>
      <c r="V630" s="14"/>
      <c r="W630" s="14"/>
      <c r="X630" s="14"/>
      <c r="Y630" s="14"/>
      <c r="Z630" s="14"/>
      <c r="AA630" s="14"/>
      <c r="AB630" s="14"/>
      <c r="AC630" s="14"/>
      <c r="AD630" s="14"/>
      <c r="AE630" s="14"/>
      <c r="AT630" s="257" t="s">
        <v>252</v>
      </c>
      <c r="AU630" s="257" t="s">
        <v>93</v>
      </c>
      <c r="AV630" s="14" t="s">
        <v>93</v>
      </c>
      <c r="AW630" s="14" t="s">
        <v>46</v>
      </c>
      <c r="AX630" s="14" t="s">
        <v>85</v>
      </c>
      <c r="AY630" s="257" t="s">
        <v>241</v>
      </c>
    </row>
    <row r="631" s="14" customFormat="1">
      <c r="A631" s="14"/>
      <c r="B631" s="247"/>
      <c r="C631" s="248"/>
      <c r="D631" s="238" t="s">
        <v>252</v>
      </c>
      <c r="E631" s="249" t="s">
        <v>39</v>
      </c>
      <c r="F631" s="250" t="s">
        <v>761</v>
      </c>
      <c r="G631" s="248"/>
      <c r="H631" s="251">
        <v>0.47799999999999998</v>
      </c>
      <c r="I631" s="252"/>
      <c r="J631" s="248"/>
      <c r="K631" s="248"/>
      <c r="L631" s="253"/>
      <c r="M631" s="254"/>
      <c r="N631" s="255"/>
      <c r="O631" s="255"/>
      <c r="P631" s="255"/>
      <c r="Q631" s="255"/>
      <c r="R631" s="255"/>
      <c r="S631" s="255"/>
      <c r="T631" s="256"/>
      <c r="U631" s="14"/>
      <c r="V631" s="14"/>
      <c r="W631" s="14"/>
      <c r="X631" s="14"/>
      <c r="Y631" s="14"/>
      <c r="Z631" s="14"/>
      <c r="AA631" s="14"/>
      <c r="AB631" s="14"/>
      <c r="AC631" s="14"/>
      <c r="AD631" s="14"/>
      <c r="AE631" s="14"/>
      <c r="AT631" s="257" t="s">
        <v>252</v>
      </c>
      <c r="AU631" s="257" t="s">
        <v>93</v>
      </c>
      <c r="AV631" s="14" t="s">
        <v>93</v>
      </c>
      <c r="AW631" s="14" t="s">
        <v>46</v>
      </c>
      <c r="AX631" s="14" t="s">
        <v>85</v>
      </c>
      <c r="AY631" s="257" t="s">
        <v>241</v>
      </c>
    </row>
    <row r="632" s="14" customFormat="1">
      <c r="A632" s="14"/>
      <c r="B632" s="247"/>
      <c r="C632" s="248"/>
      <c r="D632" s="238" t="s">
        <v>252</v>
      </c>
      <c r="E632" s="249" t="s">
        <v>39</v>
      </c>
      <c r="F632" s="250" t="s">
        <v>762</v>
      </c>
      <c r="G632" s="248"/>
      <c r="H632" s="251">
        <v>0.313</v>
      </c>
      <c r="I632" s="252"/>
      <c r="J632" s="248"/>
      <c r="K632" s="248"/>
      <c r="L632" s="253"/>
      <c r="M632" s="254"/>
      <c r="N632" s="255"/>
      <c r="O632" s="255"/>
      <c r="P632" s="255"/>
      <c r="Q632" s="255"/>
      <c r="R632" s="255"/>
      <c r="S632" s="255"/>
      <c r="T632" s="256"/>
      <c r="U632" s="14"/>
      <c r="V632" s="14"/>
      <c r="W632" s="14"/>
      <c r="X632" s="14"/>
      <c r="Y632" s="14"/>
      <c r="Z632" s="14"/>
      <c r="AA632" s="14"/>
      <c r="AB632" s="14"/>
      <c r="AC632" s="14"/>
      <c r="AD632" s="14"/>
      <c r="AE632" s="14"/>
      <c r="AT632" s="257" t="s">
        <v>252</v>
      </c>
      <c r="AU632" s="257" t="s">
        <v>93</v>
      </c>
      <c r="AV632" s="14" t="s">
        <v>93</v>
      </c>
      <c r="AW632" s="14" t="s">
        <v>46</v>
      </c>
      <c r="AX632" s="14" t="s">
        <v>85</v>
      </c>
      <c r="AY632" s="257" t="s">
        <v>241</v>
      </c>
    </row>
    <row r="633" s="14" customFormat="1">
      <c r="A633" s="14"/>
      <c r="B633" s="247"/>
      <c r="C633" s="248"/>
      <c r="D633" s="238" t="s">
        <v>252</v>
      </c>
      <c r="E633" s="249" t="s">
        <v>39</v>
      </c>
      <c r="F633" s="250" t="s">
        <v>763</v>
      </c>
      <c r="G633" s="248"/>
      <c r="H633" s="251">
        <v>0.34699999999999998</v>
      </c>
      <c r="I633" s="252"/>
      <c r="J633" s="248"/>
      <c r="K633" s="248"/>
      <c r="L633" s="253"/>
      <c r="M633" s="254"/>
      <c r="N633" s="255"/>
      <c r="O633" s="255"/>
      <c r="P633" s="255"/>
      <c r="Q633" s="255"/>
      <c r="R633" s="255"/>
      <c r="S633" s="255"/>
      <c r="T633" s="256"/>
      <c r="U633" s="14"/>
      <c r="V633" s="14"/>
      <c r="W633" s="14"/>
      <c r="X633" s="14"/>
      <c r="Y633" s="14"/>
      <c r="Z633" s="14"/>
      <c r="AA633" s="14"/>
      <c r="AB633" s="14"/>
      <c r="AC633" s="14"/>
      <c r="AD633" s="14"/>
      <c r="AE633" s="14"/>
      <c r="AT633" s="257" t="s">
        <v>252</v>
      </c>
      <c r="AU633" s="257" t="s">
        <v>93</v>
      </c>
      <c r="AV633" s="14" t="s">
        <v>93</v>
      </c>
      <c r="AW633" s="14" t="s">
        <v>46</v>
      </c>
      <c r="AX633" s="14" t="s">
        <v>85</v>
      </c>
      <c r="AY633" s="257" t="s">
        <v>241</v>
      </c>
    </row>
    <row r="634" s="16" customFormat="1">
      <c r="A634" s="16"/>
      <c r="B634" s="269"/>
      <c r="C634" s="270"/>
      <c r="D634" s="238" t="s">
        <v>252</v>
      </c>
      <c r="E634" s="271" t="s">
        <v>39</v>
      </c>
      <c r="F634" s="272" t="s">
        <v>295</v>
      </c>
      <c r="G634" s="270"/>
      <c r="H634" s="273">
        <v>1.389</v>
      </c>
      <c r="I634" s="274"/>
      <c r="J634" s="270"/>
      <c r="K634" s="270"/>
      <c r="L634" s="275"/>
      <c r="M634" s="276"/>
      <c r="N634" s="277"/>
      <c r="O634" s="277"/>
      <c r="P634" s="277"/>
      <c r="Q634" s="277"/>
      <c r="R634" s="277"/>
      <c r="S634" s="277"/>
      <c r="T634" s="278"/>
      <c r="U634" s="16"/>
      <c r="V634" s="16"/>
      <c r="W634" s="16"/>
      <c r="X634" s="16"/>
      <c r="Y634" s="16"/>
      <c r="Z634" s="16"/>
      <c r="AA634" s="16"/>
      <c r="AB634" s="16"/>
      <c r="AC634" s="16"/>
      <c r="AD634" s="16"/>
      <c r="AE634" s="16"/>
      <c r="AT634" s="279" t="s">
        <v>252</v>
      </c>
      <c r="AU634" s="279" t="s">
        <v>93</v>
      </c>
      <c r="AV634" s="16" t="s">
        <v>113</v>
      </c>
      <c r="AW634" s="16" t="s">
        <v>46</v>
      </c>
      <c r="AX634" s="16" t="s">
        <v>85</v>
      </c>
      <c r="AY634" s="279" t="s">
        <v>241</v>
      </c>
    </row>
    <row r="635" s="13" customFormat="1">
      <c r="A635" s="13"/>
      <c r="B635" s="236"/>
      <c r="C635" s="237"/>
      <c r="D635" s="238" t="s">
        <v>252</v>
      </c>
      <c r="E635" s="239" t="s">
        <v>39</v>
      </c>
      <c r="F635" s="240" t="s">
        <v>764</v>
      </c>
      <c r="G635" s="237"/>
      <c r="H635" s="239" t="s">
        <v>39</v>
      </c>
      <c r="I635" s="241"/>
      <c r="J635" s="237"/>
      <c r="K635" s="237"/>
      <c r="L635" s="242"/>
      <c r="M635" s="243"/>
      <c r="N635" s="244"/>
      <c r="O635" s="244"/>
      <c r="P635" s="244"/>
      <c r="Q635" s="244"/>
      <c r="R635" s="244"/>
      <c r="S635" s="244"/>
      <c r="T635" s="245"/>
      <c r="U635" s="13"/>
      <c r="V635" s="13"/>
      <c r="W635" s="13"/>
      <c r="X635" s="13"/>
      <c r="Y635" s="13"/>
      <c r="Z635" s="13"/>
      <c r="AA635" s="13"/>
      <c r="AB635" s="13"/>
      <c r="AC635" s="13"/>
      <c r="AD635" s="13"/>
      <c r="AE635" s="13"/>
      <c r="AT635" s="246" t="s">
        <v>252</v>
      </c>
      <c r="AU635" s="246" t="s">
        <v>93</v>
      </c>
      <c r="AV635" s="13" t="s">
        <v>23</v>
      </c>
      <c r="AW635" s="13" t="s">
        <v>46</v>
      </c>
      <c r="AX635" s="13" t="s">
        <v>85</v>
      </c>
      <c r="AY635" s="246" t="s">
        <v>241</v>
      </c>
    </row>
    <row r="636" s="14" customFormat="1">
      <c r="A636" s="14"/>
      <c r="B636" s="247"/>
      <c r="C636" s="248"/>
      <c r="D636" s="238" t="s">
        <v>252</v>
      </c>
      <c r="E636" s="249" t="s">
        <v>39</v>
      </c>
      <c r="F636" s="250" t="s">
        <v>765</v>
      </c>
      <c r="G636" s="248"/>
      <c r="H636" s="251">
        <v>0.26200000000000001</v>
      </c>
      <c r="I636" s="252"/>
      <c r="J636" s="248"/>
      <c r="K636" s="248"/>
      <c r="L636" s="253"/>
      <c r="M636" s="254"/>
      <c r="N636" s="255"/>
      <c r="O636" s="255"/>
      <c r="P636" s="255"/>
      <c r="Q636" s="255"/>
      <c r="R636" s="255"/>
      <c r="S636" s="255"/>
      <c r="T636" s="256"/>
      <c r="U636" s="14"/>
      <c r="V636" s="14"/>
      <c r="W636" s="14"/>
      <c r="X636" s="14"/>
      <c r="Y636" s="14"/>
      <c r="Z636" s="14"/>
      <c r="AA636" s="14"/>
      <c r="AB636" s="14"/>
      <c r="AC636" s="14"/>
      <c r="AD636" s="14"/>
      <c r="AE636" s="14"/>
      <c r="AT636" s="257" t="s">
        <v>252</v>
      </c>
      <c r="AU636" s="257" t="s">
        <v>93</v>
      </c>
      <c r="AV636" s="14" t="s">
        <v>93</v>
      </c>
      <c r="AW636" s="14" t="s">
        <v>46</v>
      </c>
      <c r="AX636" s="14" t="s">
        <v>85</v>
      </c>
      <c r="AY636" s="257" t="s">
        <v>241</v>
      </c>
    </row>
    <row r="637" s="16" customFormat="1">
      <c r="A637" s="16"/>
      <c r="B637" s="269"/>
      <c r="C637" s="270"/>
      <c r="D637" s="238" t="s">
        <v>252</v>
      </c>
      <c r="E637" s="271" t="s">
        <v>39</v>
      </c>
      <c r="F637" s="272" t="s">
        <v>295</v>
      </c>
      <c r="G637" s="270"/>
      <c r="H637" s="273">
        <v>0.26200000000000001</v>
      </c>
      <c r="I637" s="274"/>
      <c r="J637" s="270"/>
      <c r="K637" s="270"/>
      <c r="L637" s="275"/>
      <c r="M637" s="276"/>
      <c r="N637" s="277"/>
      <c r="O637" s="277"/>
      <c r="P637" s="277"/>
      <c r="Q637" s="277"/>
      <c r="R637" s="277"/>
      <c r="S637" s="277"/>
      <c r="T637" s="278"/>
      <c r="U637" s="16"/>
      <c r="V637" s="16"/>
      <c r="W637" s="16"/>
      <c r="X637" s="16"/>
      <c r="Y637" s="16"/>
      <c r="Z637" s="16"/>
      <c r="AA637" s="16"/>
      <c r="AB637" s="16"/>
      <c r="AC637" s="16"/>
      <c r="AD637" s="16"/>
      <c r="AE637" s="16"/>
      <c r="AT637" s="279" t="s">
        <v>252</v>
      </c>
      <c r="AU637" s="279" t="s">
        <v>93</v>
      </c>
      <c r="AV637" s="16" t="s">
        <v>113</v>
      </c>
      <c r="AW637" s="16" t="s">
        <v>46</v>
      </c>
      <c r="AX637" s="16" t="s">
        <v>85</v>
      </c>
      <c r="AY637" s="279" t="s">
        <v>241</v>
      </c>
    </row>
    <row r="638" s="13" customFormat="1">
      <c r="A638" s="13"/>
      <c r="B638" s="236"/>
      <c r="C638" s="237"/>
      <c r="D638" s="238" t="s">
        <v>252</v>
      </c>
      <c r="E638" s="239" t="s">
        <v>39</v>
      </c>
      <c r="F638" s="240" t="s">
        <v>728</v>
      </c>
      <c r="G638" s="237"/>
      <c r="H638" s="239" t="s">
        <v>39</v>
      </c>
      <c r="I638" s="241"/>
      <c r="J638" s="237"/>
      <c r="K638" s="237"/>
      <c r="L638" s="242"/>
      <c r="M638" s="243"/>
      <c r="N638" s="244"/>
      <c r="O638" s="244"/>
      <c r="P638" s="244"/>
      <c r="Q638" s="244"/>
      <c r="R638" s="244"/>
      <c r="S638" s="244"/>
      <c r="T638" s="245"/>
      <c r="U638" s="13"/>
      <c r="V638" s="13"/>
      <c r="W638" s="13"/>
      <c r="X638" s="13"/>
      <c r="Y638" s="13"/>
      <c r="Z638" s="13"/>
      <c r="AA638" s="13"/>
      <c r="AB638" s="13"/>
      <c r="AC638" s="13"/>
      <c r="AD638" s="13"/>
      <c r="AE638" s="13"/>
      <c r="AT638" s="246" t="s">
        <v>252</v>
      </c>
      <c r="AU638" s="246" t="s">
        <v>93</v>
      </c>
      <c r="AV638" s="13" t="s">
        <v>23</v>
      </c>
      <c r="AW638" s="13" t="s">
        <v>46</v>
      </c>
      <c r="AX638" s="13" t="s">
        <v>85</v>
      </c>
      <c r="AY638" s="246" t="s">
        <v>241</v>
      </c>
    </row>
    <row r="639" s="13" customFormat="1">
      <c r="A639" s="13"/>
      <c r="B639" s="236"/>
      <c r="C639" s="237"/>
      <c r="D639" s="238" t="s">
        <v>252</v>
      </c>
      <c r="E639" s="239" t="s">
        <v>39</v>
      </c>
      <c r="F639" s="240" t="s">
        <v>737</v>
      </c>
      <c r="G639" s="237"/>
      <c r="H639" s="239" t="s">
        <v>39</v>
      </c>
      <c r="I639" s="241"/>
      <c r="J639" s="237"/>
      <c r="K639" s="237"/>
      <c r="L639" s="242"/>
      <c r="M639" s="243"/>
      <c r="N639" s="244"/>
      <c r="O639" s="244"/>
      <c r="P639" s="244"/>
      <c r="Q639" s="244"/>
      <c r="R639" s="244"/>
      <c r="S639" s="244"/>
      <c r="T639" s="245"/>
      <c r="U639" s="13"/>
      <c r="V639" s="13"/>
      <c r="W639" s="13"/>
      <c r="X639" s="13"/>
      <c r="Y639" s="13"/>
      <c r="Z639" s="13"/>
      <c r="AA639" s="13"/>
      <c r="AB639" s="13"/>
      <c r="AC639" s="13"/>
      <c r="AD639" s="13"/>
      <c r="AE639" s="13"/>
      <c r="AT639" s="246" t="s">
        <v>252</v>
      </c>
      <c r="AU639" s="246" t="s">
        <v>93</v>
      </c>
      <c r="AV639" s="13" t="s">
        <v>23</v>
      </c>
      <c r="AW639" s="13" t="s">
        <v>46</v>
      </c>
      <c r="AX639" s="13" t="s">
        <v>85</v>
      </c>
      <c r="AY639" s="246" t="s">
        <v>241</v>
      </c>
    </row>
    <row r="640" s="14" customFormat="1">
      <c r="A640" s="14"/>
      <c r="B640" s="247"/>
      <c r="C640" s="248"/>
      <c r="D640" s="238" t="s">
        <v>252</v>
      </c>
      <c r="E640" s="249" t="s">
        <v>39</v>
      </c>
      <c r="F640" s="250" t="s">
        <v>766</v>
      </c>
      <c r="G640" s="248"/>
      <c r="H640" s="251">
        <v>0.48999999999999999</v>
      </c>
      <c r="I640" s="252"/>
      <c r="J640" s="248"/>
      <c r="K640" s="248"/>
      <c r="L640" s="253"/>
      <c r="M640" s="254"/>
      <c r="N640" s="255"/>
      <c r="O640" s="255"/>
      <c r="P640" s="255"/>
      <c r="Q640" s="255"/>
      <c r="R640" s="255"/>
      <c r="S640" s="255"/>
      <c r="T640" s="256"/>
      <c r="U640" s="14"/>
      <c r="V640" s="14"/>
      <c r="W640" s="14"/>
      <c r="X640" s="14"/>
      <c r="Y640" s="14"/>
      <c r="Z640" s="14"/>
      <c r="AA640" s="14"/>
      <c r="AB640" s="14"/>
      <c r="AC640" s="14"/>
      <c r="AD640" s="14"/>
      <c r="AE640" s="14"/>
      <c r="AT640" s="257" t="s">
        <v>252</v>
      </c>
      <c r="AU640" s="257" t="s">
        <v>93</v>
      </c>
      <c r="AV640" s="14" t="s">
        <v>93</v>
      </c>
      <c r="AW640" s="14" t="s">
        <v>46</v>
      </c>
      <c r="AX640" s="14" t="s">
        <v>85</v>
      </c>
      <c r="AY640" s="257" t="s">
        <v>241</v>
      </c>
    </row>
    <row r="641" s="14" customFormat="1">
      <c r="A641" s="14"/>
      <c r="B641" s="247"/>
      <c r="C641" s="248"/>
      <c r="D641" s="238" t="s">
        <v>252</v>
      </c>
      <c r="E641" s="249" t="s">
        <v>39</v>
      </c>
      <c r="F641" s="250" t="s">
        <v>767</v>
      </c>
      <c r="G641" s="248"/>
      <c r="H641" s="251">
        <v>0.039</v>
      </c>
      <c r="I641" s="252"/>
      <c r="J641" s="248"/>
      <c r="K641" s="248"/>
      <c r="L641" s="253"/>
      <c r="M641" s="254"/>
      <c r="N641" s="255"/>
      <c r="O641" s="255"/>
      <c r="P641" s="255"/>
      <c r="Q641" s="255"/>
      <c r="R641" s="255"/>
      <c r="S641" s="255"/>
      <c r="T641" s="256"/>
      <c r="U641" s="14"/>
      <c r="V641" s="14"/>
      <c r="W641" s="14"/>
      <c r="X641" s="14"/>
      <c r="Y641" s="14"/>
      <c r="Z641" s="14"/>
      <c r="AA641" s="14"/>
      <c r="AB641" s="14"/>
      <c r="AC641" s="14"/>
      <c r="AD641" s="14"/>
      <c r="AE641" s="14"/>
      <c r="AT641" s="257" t="s">
        <v>252</v>
      </c>
      <c r="AU641" s="257" t="s">
        <v>93</v>
      </c>
      <c r="AV641" s="14" t="s">
        <v>93</v>
      </c>
      <c r="AW641" s="14" t="s">
        <v>46</v>
      </c>
      <c r="AX641" s="14" t="s">
        <v>85</v>
      </c>
      <c r="AY641" s="257" t="s">
        <v>241</v>
      </c>
    </row>
    <row r="642" s="13" customFormat="1">
      <c r="A642" s="13"/>
      <c r="B642" s="236"/>
      <c r="C642" s="237"/>
      <c r="D642" s="238" t="s">
        <v>252</v>
      </c>
      <c r="E642" s="239" t="s">
        <v>39</v>
      </c>
      <c r="F642" s="240" t="s">
        <v>745</v>
      </c>
      <c r="G642" s="237"/>
      <c r="H642" s="239" t="s">
        <v>39</v>
      </c>
      <c r="I642" s="241"/>
      <c r="J642" s="237"/>
      <c r="K642" s="237"/>
      <c r="L642" s="242"/>
      <c r="M642" s="243"/>
      <c r="N642" s="244"/>
      <c r="O642" s="244"/>
      <c r="P642" s="244"/>
      <c r="Q642" s="244"/>
      <c r="R642" s="244"/>
      <c r="S642" s="244"/>
      <c r="T642" s="245"/>
      <c r="U642" s="13"/>
      <c r="V642" s="13"/>
      <c r="W642" s="13"/>
      <c r="X642" s="13"/>
      <c r="Y642" s="13"/>
      <c r="Z642" s="13"/>
      <c r="AA642" s="13"/>
      <c r="AB642" s="13"/>
      <c r="AC642" s="13"/>
      <c r="AD642" s="13"/>
      <c r="AE642" s="13"/>
      <c r="AT642" s="246" t="s">
        <v>252</v>
      </c>
      <c r="AU642" s="246" t="s">
        <v>93</v>
      </c>
      <c r="AV642" s="13" t="s">
        <v>23</v>
      </c>
      <c r="AW642" s="13" t="s">
        <v>46</v>
      </c>
      <c r="AX642" s="13" t="s">
        <v>85</v>
      </c>
      <c r="AY642" s="246" t="s">
        <v>241</v>
      </c>
    </row>
    <row r="643" s="14" customFormat="1">
      <c r="A643" s="14"/>
      <c r="B643" s="247"/>
      <c r="C643" s="248"/>
      <c r="D643" s="238" t="s">
        <v>252</v>
      </c>
      <c r="E643" s="249" t="s">
        <v>39</v>
      </c>
      <c r="F643" s="250" t="s">
        <v>768</v>
      </c>
      <c r="G643" s="248"/>
      <c r="H643" s="251">
        <v>0.049000000000000002</v>
      </c>
      <c r="I643" s="252"/>
      <c r="J643" s="248"/>
      <c r="K643" s="248"/>
      <c r="L643" s="253"/>
      <c r="M643" s="254"/>
      <c r="N643" s="255"/>
      <c r="O643" s="255"/>
      <c r="P643" s="255"/>
      <c r="Q643" s="255"/>
      <c r="R643" s="255"/>
      <c r="S643" s="255"/>
      <c r="T643" s="256"/>
      <c r="U643" s="14"/>
      <c r="V643" s="14"/>
      <c r="W643" s="14"/>
      <c r="X643" s="14"/>
      <c r="Y643" s="14"/>
      <c r="Z643" s="14"/>
      <c r="AA643" s="14"/>
      <c r="AB643" s="14"/>
      <c r="AC643" s="14"/>
      <c r="AD643" s="14"/>
      <c r="AE643" s="14"/>
      <c r="AT643" s="257" t="s">
        <v>252</v>
      </c>
      <c r="AU643" s="257" t="s">
        <v>93</v>
      </c>
      <c r="AV643" s="14" t="s">
        <v>93</v>
      </c>
      <c r="AW643" s="14" t="s">
        <v>46</v>
      </c>
      <c r="AX643" s="14" t="s">
        <v>85</v>
      </c>
      <c r="AY643" s="257" t="s">
        <v>241</v>
      </c>
    </row>
    <row r="644" s="16" customFormat="1">
      <c r="A644" s="16"/>
      <c r="B644" s="269"/>
      <c r="C644" s="270"/>
      <c r="D644" s="238" t="s">
        <v>252</v>
      </c>
      <c r="E644" s="271" t="s">
        <v>39</v>
      </c>
      <c r="F644" s="272" t="s">
        <v>295</v>
      </c>
      <c r="G644" s="270"/>
      <c r="H644" s="273">
        <v>0.57799999999999996</v>
      </c>
      <c r="I644" s="274"/>
      <c r="J644" s="270"/>
      <c r="K644" s="270"/>
      <c r="L644" s="275"/>
      <c r="M644" s="276"/>
      <c r="N644" s="277"/>
      <c r="O644" s="277"/>
      <c r="P644" s="277"/>
      <c r="Q644" s="277"/>
      <c r="R644" s="277"/>
      <c r="S644" s="277"/>
      <c r="T644" s="278"/>
      <c r="U644" s="16"/>
      <c r="V644" s="16"/>
      <c r="W644" s="16"/>
      <c r="X644" s="16"/>
      <c r="Y644" s="16"/>
      <c r="Z644" s="16"/>
      <c r="AA644" s="16"/>
      <c r="AB644" s="16"/>
      <c r="AC644" s="16"/>
      <c r="AD644" s="16"/>
      <c r="AE644" s="16"/>
      <c r="AT644" s="279" t="s">
        <v>252</v>
      </c>
      <c r="AU644" s="279" t="s">
        <v>93</v>
      </c>
      <c r="AV644" s="16" t="s">
        <v>113</v>
      </c>
      <c r="AW644" s="16" t="s">
        <v>46</v>
      </c>
      <c r="AX644" s="16" t="s">
        <v>85</v>
      </c>
      <c r="AY644" s="279" t="s">
        <v>241</v>
      </c>
    </row>
    <row r="645" s="13" customFormat="1">
      <c r="A645" s="13"/>
      <c r="B645" s="236"/>
      <c r="C645" s="237"/>
      <c r="D645" s="238" t="s">
        <v>252</v>
      </c>
      <c r="E645" s="239" t="s">
        <v>39</v>
      </c>
      <c r="F645" s="240" t="s">
        <v>747</v>
      </c>
      <c r="G645" s="237"/>
      <c r="H645" s="239" t="s">
        <v>39</v>
      </c>
      <c r="I645" s="241"/>
      <c r="J645" s="237"/>
      <c r="K645" s="237"/>
      <c r="L645" s="242"/>
      <c r="M645" s="243"/>
      <c r="N645" s="244"/>
      <c r="O645" s="244"/>
      <c r="P645" s="244"/>
      <c r="Q645" s="244"/>
      <c r="R645" s="244"/>
      <c r="S645" s="244"/>
      <c r="T645" s="245"/>
      <c r="U645" s="13"/>
      <c r="V645" s="13"/>
      <c r="W645" s="13"/>
      <c r="X645" s="13"/>
      <c r="Y645" s="13"/>
      <c r="Z645" s="13"/>
      <c r="AA645" s="13"/>
      <c r="AB645" s="13"/>
      <c r="AC645" s="13"/>
      <c r="AD645" s="13"/>
      <c r="AE645" s="13"/>
      <c r="AT645" s="246" t="s">
        <v>252</v>
      </c>
      <c r="AU645" s="246" t="s">
        <v>93</v>
      </c>
      <c r="AV645" s="13" t="s">
        <v>23</v>
      </c>
      <c r="AW645" s="13" t="s">
        <v>46</v>
      </c>
      <c r="AX645" s="13" t="s">
        <v>85</v>
      </c>
      <c r="AY645" s="246" t="s">
        <v>241</v>
      </c>
    </row>
    <row r="646" s="14" customFormat="1">
      <c r="A646" s="14"/>
      <c r="B646" s="247"/>
      <c r="C646" s="248"/>
      <c r="D646" s="238" t="s">
        <v>252</v>
      </c>
      <c r="E646" s="249" t="s">
        <v>39</v>
      </c>
      <c r="F646" s="250" t="s">
        <v>769</v>
      </c>
      <c r="G646" s="248"/>
      <c r="H646" s="251">
        <v>0.29199999999999998</v>
      </c>
      <c r="I646" s="252"/>
      <c r="J646" s="248"/>
      <c r="K646" s="248"/>
      <c r="L646" s="253"/>
      <c r="M646" s="254"/>
      <c r="N646" s="255"/>
      <c r="O646" s="255"/>
      <c r="P646" s="255"/>
      <c r="Q646" s="255"/>
      <c r="R646" s="255"/>
      <c r="S646" s="255"/>
      <c r="T646" s="256"/>
      <c r="U646" s="14"/>
      <c r="V646" s="14"/>
      <c r="W646" s="14"/>
      <c r="X646" s="14"/>
      <c r="Y646" s="14"/>
      <c r="Z646" s="14"/>
      <c r="AA646" s="14"/>
      <c r="AB646" s="14"/>
      <c r="AC646" s="14"/>
      <c r="AD646" s="14"/>
      <c r="AE646" s="14"/>
      <c r="AT646" s="257" t="s">
        <v>252</v>
      </c>
      <c r="AU646" s="257" t="s">
        <v>93</v>
      </c>
      <c r="AV646" s="14" t="s">
        <v>93</v>
      </c>
      <c r="AW646" s="14" t="s">
        <v>46</v>
      </c>
      <c r="AX646" s="14" t="s">
        <v>85</v>
      </c>
      <c r="AY646" s="257" t="s">
        <v>241</v>
      </c>
    </row>
    <row r="647" s="14" customFormat="1">
      <c r="A647" s="14"/>
      <c r="B647" s="247"/>
      <c r="C647" s="248"/>
      <c r="D647" s="238" t="s">
        <v>252</v>
      </c>
      <c r="E647" s="249" t="s">
        <v>39</v>
      </c>
      <c r="F647" s="250" t="s">
        <v>770</v>
      </c>
      <c r="G647" s="248"/>
      <c r="H647" s="251">
        <v>0.11600000000000001</v>
      </c>
      <c r="I647" s="252"/>
      <c r="J647" s="248"/>
      <c r="K647" s="248"/>
      <c r="L647" s="253"/>
      <c r="M647" s="254"/>
      <c r="N647" s="255"/>
      <c r="O647" s="255"/>
      <c r="P647" s="255"/>
      <c r="Q647" s="255"/>
      <c r="R647" s="255"/>
      <c r="S647" s="255"/>
      <c r="T647" s="256"/>
      <c r="U647" s="14"/>
      <c r="V647" s="14"/>
      <c r="W647" s="14"/>
      <c r="X647" s="14"/>
      <c r="Y647" s="14"/>
      <c r="Z647" s="14"/>
      <c r="AA647" s="14"/>
      <c r="AB647" s="14"/>
      <c r="AC647" s="14"/>
      <c r="AD647" s="14"/>
      <c r="AE647" s="14"/>
      <c r="AT647" s="257" t="s">
        <v>252</v>
      </c>
      <c r="AU647" s="257" t="s">
        <v>93</v>
      </c>
      <c r="AV647" s="14" t="s">
        <v>93</v>
      </c>
      <c r="AW647" s="14" t="s">
        <v>46</v>
      </c>
      <c r="AX647" s="14" t="s">
        <v>85</v>
      </c>
      <c r="AY647" s="257" t="s">
        <v>241</v>
      </c>
    </row>
    <row r="648" s="16" customFormat="1">
      <c r="A648" s="16"/>
      <c r="B648" s="269"/>
      <c r="C648" s="270"/>
      <c r="D648" s="238" t="s">
        <v>252</v>
      </c>
      <c r="E648" s="271" t="s">
        <v>39</v>
      </c>
      <c r="F648" s="272" t="s">
        <v>295</v>
      </c>
      <c r="G648" s="270"/>
      <c r="H648" s="273">
        <v>0.40799999999999997</v>
      </c>
      <c r="I648" s="274"/>
      <c r="J648" s="270"/>
      <c r="K648" s="270"/>
      <c r="L648" s="275"/>
      <c r="M648" s="276"/>
      <c r="N648" s="277"/>
      <c r="O648" s="277"/>
      <c r="P648" s="277"/>
      <c r="Q648" s="277"/>
      <c r="R648" s="277"/>
      <c r="S648" s="277"/>
      <c r="T648" s="278"/>
      <c r="U648" s="16"/>
      <c r="V648" s="16"/>
      <c r="W648" s="16"/>
      <c r="X648" s="16"/>
      <c r="Y648" s="16"/>
      <c r="Z648" s="16"/>
      <c r="AA648" s="16"/>
      <c r="AB648" s="16"/>
      <c r="AC648" s="16"/>
      <c r="AD648" s="16"/>
      <c r="AE648" s="16"/>
      <c r="AT648" s="279" t="s">
        <v>252</v>
      </c>
      <c r="AU648" s="279" t="s">
        <v>93</v>
      </c>
      <c r="AV648" s="16" t="s">
        <v>113</v>
      </c>
      <c r="AW648" s="16" t="s">
        <v>46</v>
      </c>
      <c r="AX648" s="16" t="s">
        <v>85</v>
      </c>
      <c r="AY648" s="279" t="s">
        <v>241</v>
      </c>
    </row>
    <row r="649" s="15" customFormat="1">
      <c r="A649" s="15"/>
      <c r="B649" s="258"/>
      <c r="C649" s="259"/>
      <c r="D649" s="238" t="s">
        <v>252</v>
      </c>
      <c r="E649" s="260" t="s">
        <v>39</v>
      </c>
      <c r="F649" s="261" t="s">
        <v>274</v>
      </c>
      <c r="G649" s="259"/>
      <c r="H649" s="262">
        <v>8.391</v>
      </c>
      <c r="I649" s="263"/>
      <c r="J649" s="259"/>
      <c r="K649" s="259"/>
      <c r="L649" s="264"/>
      <c r="M649" s="265"/>
      <c r="N649" s="266"/>
      <c r="O649" s="266"/>
      <c r="P649" s="266"/>
      <c r="Q649" s="266"/>
      <c r="R649" s="266"/>
      <c r="S649" s="266"/>
      <c r="T649" s="267"/>
      <c r="U649" s="15"/>
      <c r="V649" s="15"/>
      <c r="W649" s="15"/>
      <c r="X649" s="15"/>
      <c r="Y649" s="15"/>
      <c r="Z649" s="15"/>
      <c r="AA649" s="15"/>
      <c r="AB649" s="15"/>
      <c r="AC649" s="15"/>
      <c r="AD649" s="15"/>
      <c r="AE649" s="15"/>
      <c r="AT649" s="268" t="s">
        <v>252</v>
      </c>
      <c r="AU649" s="268" t="s">
        <v>93</v>
      </c>
      <c r="AV649" s="15" t="s">
        <v>248</v>
      </c>
      <c r="AW649" s="15" t="s">
        <v>46</v>
      </c>
      <c r="AX649" s="15" t="s">
        <v>23</v>
      </c>
      <c r="AY649" s="268" t="s">
        <v>241</v>
      </c>
    </row>
    <row r="650" s="2" customFormat="1" ht="16.5" customHeight="1">
      <c r="A650" s="42"/>
      <c r="B650" s="43"/>
      <c r="C650" s="218" t="s">
        <v>771</v>
      </c>
      <c r="D650" s="218" t="s">
        <v>243</v>
      </c>
      <c r="E650" s="219" t="s">
        <v>772</v>
      </c>
      <c r="F650" s="220" t="s">
        <v>773</v>
      </c>
      <c r="G650" s="221" t="s">
        <v>246</v>
      </c>
      <c r="H650" s="222">
        <v>209.708</v>
      </c>
      <c r="I650" s="223"/>
      <c r="J650" s="224">
        <f>ROUND(I650*H650,2)</f>
        <v>0</v>
      </c>
      <c r="K650" s="220" t="s">
        <v>247</v>
      </c>
      <c r="L650" s="48"/>
      <c r="M650" s="225" t="s">
        <v>39</v>
      </c>
      <c r="N650" s="226" t="s">
        <v>56</v>
      </c>
      <c r="O650" s="88"/>
      <c r="P650" s="227">
        <f>O650*H650</f>
        <v>0</v>
      </c>
      <c r="Q650" s="227">
        <v>2.5018699999999998</v>
      </c>
      <c r="R650" s="227">
        <f>Q650*H650</f>
        <v>524.66215395999996</v>
      </c>
      <c r="S650" s="227">
        <v>0</v>
      </c>
      <c r="T650" s="228">
        <f>S650*H650</f>
        <v>0</v>
      </c>
      <c r="U650" s="42"/>
      <c r="V650" s="42"/>
      <c r="W650" s="42"/>
      <c r="X650" s="42"/>
      <c r="Y650" s="42"/>
      <c r="Z650" s="42"/>
      <c r="AA650" s="42"/>
      <c r="AB650" s="42"/>
      <c r="AC650" s="42"/>
      <c r="AD650" s="42"/>
      <c r="AE650" s="42"/>
      <c r="AR650" s="229" t="s">
        <v>248</v>
      </c>
      <c r="AT650" s="229" t="s">
        <v>243</v>
      </c>
      <c r="AU650" s="229" t="s">
        <v>93</v>
      </c>
      <c r="AY650" s="20" t="s">
        <v>241</v>
      </c>
      <c r="BE650" s="230">
        <f>IF(N650="základní",J650,0)</f>
        <v>0</v>
      </c>
      <c r="BF650" s="230">
        <f>IF(N650="snížená",J650,0)</f>
        <v>0</v>
      </c>
      <c r="BG650" s="230">
        <f>IF(N650="zákl. přenesená",J650,0)</f>
        <v>0</v>
      </c>
      <c r="BH650" s="230">
        <f>IF(N650="sníž. přenesená",J650,0)</f>
        <v>0</v>
      </c>
      <c r="BI650" s="230">
        <f>IF(N650="nulová",J650,0)</f>
        <v>0</v>
      </c>
      <c r="BJ650" s="20" t="s">
        <v>23</v>
      </c>
      <c r="BK650" s="230">
        <f>ROUND(I650*H650,2)</f>
        <v>0</v>
      </c>
      <c r="BL650" s="20" t="s">
        <v>248</v>
      </c>
      <c r="BM650" s="229" t="s">
        <v>774</v>
      </c>
    </row>
    <row r="651" s="2" customFormat="1">
      <c r="A651" s="42"/>
      <c r="B651" s="43"/>
      <c r="C651" s="44"/>
      <c r="D651" s="231" t="s">
        <v>250</v>
      </c>
      <c r="E651" s="44"/>
      <c r="F651" s="232" t="s">
        <v>775</v>
      </c>
      <c r="G651" s="44"/>
      <c r="H651" s="44"/>
      <c r="I651" s="233"/>
      <c r="J651" s="44"/>
      <c r="K651" s="44"/>
      <c r="L651" s="48"/>
      <c r="M651" s="234"/>
      <c r="N651" s="235"/>
      <c r="O651" s="88"/>
      <c r="P651" s="88"/>
      <c r="Q651" s="88"/>
      <c r="R651" s="88"/>
      <c r="S651" s="88"/>
      <c r="T651" s="89"/>
      <c r="U651" s="42"/>
      <c r="V651" s="42"/>
      <c r="W651" s="42"/>
      <c r="X651" s="42"/>
      <c r="Y651" s="42"/>
      <c r="Z651" s="42"/>
      <c r="AA651" s="42"/>
      <c r="AB651" s="42"/>
      <c r="AC651" s="42"/>
      <c r="AD651" s="42"/>
      <c r="AE651" s="42"/>
      <c r="AT651" s="20" t="s">
        <v>250</v>
      </c>
      <c r="AU651" s="20" t="s">
        <v>93</v>
      </c>
    </row>
    <row r="652" s="13" customFormat="1">
      <c r="A652" s="13"/>
      <c r="B652" s="236"/>
      <c r="C652" s="237"/>
      <c r="D652" s="238" t="s">
        <v>252</v>
      </c>
      <c r="E652" s="239" t="s">
        <v>39</v>
      </c>
      <c r="F652" s="240" t="s">
        <v>474</v>
      </c>
      <c r="G652" s="237"/>
      <c r="H652" s="239" t="s">
        <v>39</v>
      </c>
      <c r="I652" s="241"/>
      <c r="J652" s="237"/>
      <c r="K652" s="237"/>
      <c r="L652" s="242"/>
      <c r="M652" s="243"/>
      <c r="N652" s="244"/>
      <c r="O652" s="244"/>
      <c r="P652" s="244"/>
      <c r="Q652" s="244"/>
      <c r="R652" s="244"/>
      <c r="S652" s="244"/>
      <c r="T652" s="245"/>
      <c r="U652" s="13"/>
      <c r="V652" s="13"/>
      <c r="W652" s="13"/>
      <c r="X652" s="13"/>
      <c r="Y652" s="13"/>
      <c r="Z652" s="13"/>
      <c r="AA652" s="13"/>
      <c r="AB652" s="13"/>
      <c r="AC652" s="13"/>
      <c r="AD652" s="13"/>
      <c r="AE652" s="13"/>
      <c r="AT652" s="246" t="s">
        <v>252</v>
      </c>
      <c r="AU652" s="246" t="s">
        <v>93</v>
      </c>
      <c r="AV652" s="13" t="s">
        <v>23</v>
      </c>
      <c r="AW652" s="13" t="s">
        <v>46</v>
      </c>
      <c r="AX652" s="13" t="s">
        <v>85</v>
      </c>
      <c r="AY652" s="246" t="s">
        <v>241</v>
      </c>
    </row>
    <row r="653" s="14" customFormat="1">
      <c r="A653" s="14"/>
      <c r="B653" s="247"/>
      <c r="C653" s="248"/>
      <c r="D653" s="238" t="s">
        <v>252</v>
      </c>
      <c r="E653" s="249" t="s">
        <v>39</v>
      </c>
      <c r="F653" s="250" t="s">
        <v>776</v>
      </c>
      <c r="G653" s="248"/>
      <c r="H653" s="251">
        <v>3.6190000000000002</v>
      </c>
      <c r="I653" s="252"/>
      <c r="J653" s="248"/>
      <c r="K653" s="248"/>
      <c r="L653" s="253"/>
      <c r="M653" s="254"/>
      <c r="N653" s="255"/>
      <c r="O653" s="255"/>
      <c r="P653" s="255"/>
      <c r="Q653" s="255"/>
      <c r="R653" s="255"/>
      <c r="S653" s="255"/>
      <c r="T653" s="256"/>
      <c r="U653" s="14"/>
      <c r="V653" s="14"/>
      <c r="W653" s="14"/>
      <c r="X653" s="14"/>
      <c r="Y653" s="14"/>
      <c r="Z653" s="14"/>
      <c r="AA653" s="14"/>
      <c r="AB653" s="14"/>
      <c r="AC653" s="14"/>
      <c r="AD653" s="14"/>
      <c r="AE653" s="14"/>
      <c r="AT653" s="257" t="s">
        <v>252</v>
      </c>
      <c r="AU653" s="257" t="s">
        <v>93</v>
      </c>
      <c r="AV653" s="14" t="s">
        <v>93</v>
      </c>
      <c r="AW653" s="14" t="s">
        <v>46</v>
      </c>
      <c r="AX653" s="14" t="s">
        <v>85</v>
      </c>
      <c r="AY653" s="257" t="s">
        <v>241</v>
      </c>
    </row>
    <row r="654" s="14" customFormat="1">
      <c r="A654" s="14"/>
      <c r="B654" s="247"/>
      <c r="C654" s="248"/>
      <c r="D654" s="238" t="s">
        <v>252</v>
      </c>
      <c r="E654" s="249" t="s">
        <v>39</v>
      </c>
      <c r="F654" s="250" t="s">
        <v>777</v>
      </c>
      <c r="G654" s="248"/>
      <c r="H654" s="251">
        <v>1.6499999999999999</v>
      </c>
      <c r="I654" s="252"/>
      <c r="J654" s="248"/>
      <c r="K654" s="248"/>
      <c r="L654" s="253"/>
      <c r="M654" s="254"/>
      <c r="N654" s="255"/>
      <c r="O654" s="255"/>
      <c r="P654" s="255"/>
      <c r="Q654" s="255"/>
      <c r="R654" s="255"/>
      <c r="S654" s="255"/>
      <c r="T654" s="256"/>
      <c r="U654" s="14"/>
      <c r="V654" s="14"/>
      <c r="W654" s="14"/>
      <c r="X654" s="14"/>
      <c r="Y654" s="14"/>
      <c r="Z654" s="14"/>
      <c r="AA654" s="14"/>
      <c r="AB654" s="14"/>
      <c r="AC654" s="14"/>
      <c r="AD654" s="14"/>
      <c r="AE654" s="14"/>
      <c r="AT654" s="257" t="s">
        <v>252</v>
      </c>
      <c r="AU654" s="257" t="s">
        <v>93</v>
      </c>
      <c r="AV654" s="14" t="s">
        <v>93</v>
      </c>
      <c r="AW654" s="14" t="s">
        <v>46</v>
      </c>
      <c r="AX654" s="14" t="s">
        <v>85</v>
      </c>
      <c r="AY654" s="257" t="s">
        <v>241</v>
      </c>
    </row>
    <row r="655" s="14" customFormat="1">
      <c r="A655" s="14"/>
      <c r="B655" s="247"/>
      <c r="C655" s="248"/>
      <c r="D655" s="238" t="s">
        <v>252</v>
      </c>
      <c r="E655" s="249" t="s">
        <v>39</v>
      </c>
      <c r="F655" s="250" t="s">
        <v>778</v>
      </c>
      <c r="G655" s="248"/>
      <c r="H655" s="251">
        <v>0.73999999999999999</v>
      </c>
      <c r="I655" s="252"/>
      <c r="J655" s="248"/>
      <c r="K655" s="248"/>
      <c r="L655" s="253"/>
      <c r="M655" s="254"/>
      <c r="N655" s="255"/>
      <c r="O655" s="255"/>
      <c r="P655" s="255"/>
      <c r="Q655" s="255"/>
      <c r="R655" s="255"/>
      <c r="S655" s="255"/>
      <c r="T655" s="256"/>
      <c r="U655" s="14"/>
      <c r="V655" s="14"/>
      <c r="W655" s="14"/>
      <c r="X655" s="14"/>
      <c r="Y655" s="14"/>
      <c r="Z655" s="14"/>
      <c r="AA655" s="14"/>
      <c r="AB655" s="14"/>
      <c r="AC655" s="14"/>
      <c r="AD655" s="14"/>
      <c r="AE655" s="14"/>
      <c r="AT655" s="257" t="s">
        <v>252</v>
      </c>
      <c r="AU655" s="257" t="s">
        <v>93</v>
      </c>
      <c r="AV655" s="14" t="s">
        <v>93</v>
      </c>
      <c r="AW655" s="14" t="s">
        <v>46</v>
      </c>
      <c r="AX655" s="14" t="s">
        <v>85</v>
      </c>
      <c r="AY655" s="257" t="s">
        <v>241</v>
      </c>
    </row>
    <row r="656" s="14" customFormat="1">
      <c r="A656" s="14"/>
      <c r="B656" s="247"/>
      <c r="C656" s="248"/>
      <c r="D656" s="238" t="s">
        <v>252</v>
      </c>
      <c r="E656" s="249" t="s">
        <v>39</v>
      </c>
      <c r="F656" s="250" t="s">
        <v>779</v>
      </c>
      <c r="G656" s="248"/>
      <c r="H656" s="251">
        <v>1.226</v>
      </c>
      <c r="I656" s="252"/>
      <c r="J656" s="248"/>
      <c r="K656" s="248"/>
      <c r="L656" s="253"/>
      <c r="M656" s="254"/>
      <c r="N656" s="255"/>
      <c r="O656" s="255"/>
      <c r="P656" s="255"/>
      <c r="Q656" s="255"/>
      <c r="R656" s="255"/>
      <c r="S656" s="255"/>
      <c r="T656" s="256"/>
      <c r="U656" s="14"/>
      <c r="V656" s="14"/>
      <c r="W656" s="14"/>
      <c r="X656" s="14"/>
      <c r="Y656" s="14"/>
      <c r="Z656" s="14"/>
      <c r="AA656" s="14"/>
      <c r="AB656" s="14"/>
      <c r="AC656" s="14"/>
      <c r="AD656" s="14"/>
      <c r="AE656" s="14"/>
      <c r="AT656" s="257" t="s">
        <v>252</v>
      </c>
      <c r="AU656" s="257" t="s">
        <v>93</v>
      </c>
      <c r="AV656" s="14" t="s">
        <v>93</v>
      </c>
      <c r="AW656" s="14" t="s">
        <v>46</v>
      </c>
      <c r="AX656" s="14" t="s">
        <v>85</v>
      </c>
      <c r="AY656" s="257" t="s">
        <v>241</v>
      </c>
    </row>
    <row r="657" s="14" customFormat="1">
      <c r="A657" s="14"/>
      <c r="B657" s="247"/>
      <c r="C657" s="248"/>
      <c r="D657" s="238" t="s">
        <v>252</v>
      </c>
      <c r="E657" s="249" t="s">
        <v>39</v>
      </c>
      <c r="F657" s="250" t="s">
        <v>780</v>
      </c>
      <c r="G657" s="248"/>
      <c r="H657" s="251">
        <v>1.0600000000000001</v>
      </c>
      <c r="I657" s="252"/>
      <c r="J657" s="248"/>
      <c r="K657" s="248"/>
      <c r="L657" s="253"/>
      <c r="M657" s="254"/>
      <c r="N657" s="255"/>
      <c r="O657" s="255"/>
      <c r="P657" s="255"/>
      <c r="Q657" s="255"/>
      <c r="R657" s="255"/>
      <c r="S657" s="255"/>
      <c r="T657" s="256"/>
      <c r="U657" s="14"/>
      <c r="V657" s="14"/>
      <c r="W657" s="14"/>
      <c r="X657" s="14"/>
      <c r="Y657" s="14"/>
      <c r="Z657" s="14"/>
      <c r="AA657" s="14"/>
      <c r="AB657" s="14"/>
      <c r="AC657" s="14"/>
      <c r="AD657" s="14"/>
      <c r="AE657" s="14"/>
      <c r="AT657" s="257" t="s">
        <v>252</v>
      </c>
      <c r="AU657" s="257" t="s">
        <v>93</v>
      </c>
      <c r="AV657" s="14" t="s">
        <v>93</v>
      </c>
      <c r="AW657" s="14" t="s">
        <v>46</v>
      </c>
      <c r="AX657" s="14" t="s">
        <v>85</v>
      </c>
      <c r="AY657" s="257" t="s">
        <v>241</v>
      </c>
    </row>
    <row r="658" s="14" customFormat="1">
      <c r="A658" s="14"/>
      <c r="B658" s="247"/>
      <c r="C658" s="248"/>
      <c r="D658" s="238" t="s">
        <v>252</v>
      </c>
      <c r="E658" s="249" t="s">
        <v>39</v>
      </c>
      <c r="F658" s="250" t="s">
        <v>781</v>
      </c>
      <c r="G658" s="248"/>
      <c r="H658" s="251">
        <v>0.36699999999999999</v>
      </c>
      <c r="I658" s="252"/>
      <c r="J658" s="248"/>
      <c r="K658" s="248"/>
      <c r="L658" s="253"/>
      <c r="M658" s="254"/>
      <c r="N658" s="255"/>
      <c r="O658" s="255"/>
      <c r="P658" s="255"/>
      <c r="Q658" s="255"/>
      <c r="R658" s="255"/>
      <c r="S658" s="255"/>
      <c r="T658" s="256"/>
      <c r="U658" s="14"/>
      <c r="V658" s="14"/>
      <c r="W658" s="14"/>
      <c r="X658" s="14"/>
      <c r="Y658" s="14"/>
      <c r="Z658" s="14"/>
      <c r="AA658" s="14"/>
      <c r="AB658" s="14"/>
      <c r="AC658" s="14"/>
      <c r="AD658" s="14"/>
      <c r="AE658" s="14"/>
      <c r="AT658" s="257" t="s">
        <v>252</v>
      </c>
      <c r="AU658" s="257" t="s">
        <v>93</v>
      </c>
      <c r="AV658" s="14" t="s">
        <v>93</v>
      </c>
      <c r="AW658" s="14" t="s">
        <v>46</v>
      </c>
      <c r="AX658" s="14" t="s">
        <v>85</v>
      </c>
      <c r="AY658" s="257" t="s">
        <v>241</v>
      </c>
    </row>
    <row r="659" s="14" customFormat="1">
      <c r="A659" s="14"/>
      <c r="B659" s="247"/>
      <c r="C659" s="248"/>
      <c r="D659" s="238" t="s">
        <v>252</v>
      </c>
      <c r="E659" s="249" t="s">
        <v>39</v>
      </c>
      <c r="F659" s="250" t="s">
        <v>782</v>
      </c>
      <c r="G659" s="248"/>
      <c r="H659" s="251">
        <v>5.2160000000000002</v>
      </c>
      <c r="I659" s="252"/>
      <c r="J659" s="248"/>
      <c r="K659" s="248"/>
      <c r="L659" s="253"/>
      <c r="M659" s="254"/>
      <c r="N659" s="255"/>
      <c r="O659" s="255"/>
      <c r="P659" s="255"/>
      <c r="Q659" s="255"/>
      <c r="R659" s="255"/>
      <c r="S659" s="255"/>
      <c r="T659" s="256"/>
      <c r="U659" s="14"/>
      <c r="V659" s="14"/>
      <c r="W659" s="14"/>
      <c r="X659" s="14"/>
      <c r="Y659" s="14"/>
      <c r="Z659" s="14"/>
      <c r="AA659" s="14"/>
      <c r="AB659" s="14"/>
      <c r="AC659" s="14"/>
      <c r="AD659" s="14"/>
      <c r="AE659" s="14"/>
      <c r="AT659" s="257" t="s">
        <v>252</v>
      </c>
      <c r="AU659" s="257" t="s">
        <v>93</v>
      </c>
      <c r="AV659" s="14" t="s">
        <v>93</v>
      </c>
      <c r="AW659" s="14" t="s">
        <v>46</v>
      </c>
      <c r="AX659" s="14" t="s">
        <v>85</v>
      </c>
      <c r="AY659" s="257" t="s">
        <v>241</v>
      </c>
    </row>
    <row r="660" s="14" customFormat="1">
      <c r="A660" s="14"/>
      <c r="B660" s="247"/>
      <c r="C660" s="248"/>
      <c r="D660" s="238" t="s">
        <v>252</v>
      </c>
      <c r="E660" s="249" t="s">
        <v>39</v>
      </c>
      <c r="F660" s="250" t="s">
        <v>783</v>
      </c>
      <c r="G660" s="248"/>
      <c r="H660" s="251">
        <v>2.0219999999999998</v>
      </c>
      <c r="I660" s="252"/>
      <c r="J660" s="248"/>
      <c r="K660" s="248"/>
      <c r="L660" s="253"/>
      <c r="M660" s="254"/>
      <c r="N660" s="255"/>
      <c r="O660" s="255"/>
      <c r="P660" s="255"/>
      <c r="Q660" s="255"/>
      <c r="R660" s="255"/>
      <c r="S660" s="255"/>
      <c r="T660" s="256"/>
      <c r="U660" s="14"/>
      <c r="V660" s="14"/>
      <c r="W660" s="14"/>
      <c r="X660" s="14"/>
      <c r="Y660" s="14"/>
      <c r="Z660" s="14"/>
      <c r="AA660" s="14"/>
      <c r="AB660" s="14"/>
      <c r="AC660" s="14"/>
      <c r="AD660" s="14"/>
      <c r="AE660" s="14"/>
      <c r="AT660" s="257" t="s">
        <v>252</v>
      </c>
      <c r="AU660" s="257" t="s">
        <v>93</v>
      </c>
      <c r="AV660" s="14" t="s">
        <v>93</v>
      </c>
      <c r="AW660" s="14" t="s">
        <v>46</v>
      </c>
      <c r="AX660" s="14" t="s">
        <v>85</v>
      </c>
      <c r="AY660" s="257" t="s">
        <v>241</v>
      </c>
    </row>
    <row r="661" s="14" customFormat="1">
      <c r="A661" s="14"/>
      <c r="B661" s="247"/>
      <c r="C661" s="248"/>
      <c r="D661" s="238" t="s">
        <v>252</v>
      </c>
      <c r="E661" s="249" t="s">
        <v>39</v>
      </c>
      <c r="F661" s="250" t="s">
        <v>784</v>
      </c>
      <c r="G661" s="248"/>
      <c r="H661" s="251">
        <v>2</v>
      </c>
      <c r="I661" s="252"/>
      <c r="J661" s="248"/>
      <c r="K661" s="248"/>
      <c r="L661" s="253"/>
      <c r="M661" s="254"/>
      <c r="N661" s="255"/>
      <c r="O661" s="255"/>
      <c r="P661" s="255"/>
      <c r="Q661" s="255"/>
      <c r="R661" s="255"/>
      <c r="S661" s="255"/>
      <c r="T661" s="256"/>
      <c r="U661" s="14"/>
      <c r="V661" s="14"/>
      <c r="W661" s="14"/>
      <c r="X661" s="14"/>
      <c r="Y661" s="14"/>
      <c r="Z661" s="14"/>
      <c r="AA661" s="14"/>
      <c r="AB661" s="14"/>
      <c r="AC661" s="14"/>
      <c r="AD661" s="14"/>
      <c r="AE661" s="14"/>
      <c r="AT661" s="257" t="s">
        <v>252</v>
      </c>
      <c r="AU661" s="257" t="s">
        <v>93</v>
      </c>
      <c r="AV661" s="14" t="s">
        <v>93</v>
      </c>
      <c r="AW661" s="14" t="s">
        <v>46</v>
      </c>
      <c r="AX661" s="14" t="s">
        <v>85</v>
      </c>
      <c r="AY661" s="257" t="s">
        <v>241</v>
      </c>
    </row>
    <row r="662" s="14" customFormat="1">
      <c r="A662" s="14"/>
      <c r="B662" s="247"/>
      <c r="C662" s="248"/>
      <c r="D662" s="238" t="s">
        <v>252</v>
      </c>
      <c r="E662" s="249" t="s">
        <v>39</v>
      </c>
      <c r="F662" s="250" t="s">
        <v>785</v>
      </c>
      <c r="G662" s="248"/>
      <c r="H662" s="251">
        <v>2.3300000000000001</v>
      </c>
      <c r="I662" s="252"/>
      <c r="J662" s="248"/>
      <c r="K662" s="248"/>
      <c r="L662" s="253"/>
      <c r="M662" s="254"/>
      <c r="N662" s="255"/>
      <c r="O662" s="255"/>
      <c r="P662" s="255"/>
      <c r="Q662" s="255"/>
      <c r="R662" s="255"/>
      <c r="S662" s="255"/>
      <c r="T662" s="256"/>
      <c r="U662" s="14"/>
      <c r="V662" s="14"/>
      <c r="W662" s="14"/>
      <c r="X662" s="14"/>
      <c r="Y662" s="14"/>
      <c r="Z662" s="14"/>
      <c r="AA662" s="14"/>
      <c r="AB662" s="14"/>
      <c r="AC662" s="14"/>
      <c r="AD662" s="14"/>
      <c r="AE662" s="14"/>
      <c r="AT662" s="257" t="s">
        <v>252</v>
      </c>
      <c r="AU662" s="257" t="s">
        <v>93</v>
      </c>
      <c r="AV662" s="14" t="s">
        <v>93</v>
      </c>
      <c r="AW662" s="14" t="s">
        <v>46</v>
      </c>
      <c r="AX662" s="14" t="s">
        <v>85</v>
      </c>
      <c r="AY662" s="257" t="s">
        <v>241</v>
      </c>
    </row>
    <row r="663" s="14" customFormat="1">
      <c r="A663" s="14"/>
      <c r="B663" s="247"/>
      <c r="C663" s="248"/>
      <c r="D663" s="238" t="s">
        <v>252</v>
      </c>
      <c r="E663" s="249" t="s">
        <v>39</v>
      </c>
      <c r="F663" s="250" t="s">
        <v>786</v>
      </c>
      <c r="G663" s="248"/>
      <c r="H663" s="251">
        <v>0.30399999999999999</v>
      </c>
      <c r="I663" s="252"/>
      <c r="J663" s="248"/>
      <c r="K663" s="248"/>
      <c r="L663" s="253"/>
      <c r="M663" s="254"/>
      <c r="N663" s="255"/>
      <c r="O663" s="255"/>
      <c r="P663" s="255"/>
      <c r="Q663" s="255"/>
      <c r="R663" s="255"/>
      <c r="S663" s="255"/>
      <c r="T663" s="256"/>
      <c r="U663" s="14"/>
      <c r="V663" s="14"/>
      <c r="W663" s="14"/>
      <c r="X663" s="14"/>
      <c r="Y663" s="14"/>
      <c r="Z663" s="14"/>
      <c r="AA663" s="14"/>
      <c r="AB663" s="14"/>
      <c r="AC663" s="14"/>
      <c r="AD663" s="14"/>
      <c r="AE663" s="14"/>
      <c r="AT663" s="257" t="s">
        <v>252</v>
      </c>
      <c r="AU663" s="257" t="s">
        <v>93</v>
      </c>
      <c r="AV663" s="14" t="s">
        <v>93</v>
      </c>
      <c r="AW663" s="14" t="s">
        <v>46</v>
      </c>
      <c r="AX663" s="14" t="s">
        <v>85</v>
      </c>
      <c r="AY663" s="257" t="s">
        <v>241</v>
      </c>
    </row>
    <row r="664" s="14" customFormat="1">
      <c r="A664" s="14"/>
      <c r="B664" s="247"/>
      <c r="C664" s="248"/>
      <c r="D664" s="238" t="s">
        <v>252</v>
      </c>
      <c r="E664" s="249" t="s">
        <v>39</v>
      </c>
      <c r="F664" s="250" t="s">
        <v>787</v>
      </c>
      <c r="G664" s="248"/>
      <c r="H664" s="251">
        <v>5.7960000000000003</v>
      </c>
      <c r="I664" s="252"/>
      <c r="J664" s="248"/>
      <c r="K664" s="248"/>
      <c r="L664" s="253"/>
      <c r="M664" s="254"/>
      <c r="N664" s="255"/>
      <c r="O664" s="255"/>
      <c r="P664" s="255"/>
      <c r="Q664" s="255"/>
      <c r="R664" s="255"/>
      <c r="S664" s="255"/>
      <c r="T664" s="256"/>
      <c r="U664" s="14"/>
      <c r="V664" s="14"/>
      <c r="W664" s="14"/>
      <c r="X664" s="14"/>
      <c r="Y664" s="14"/>
      <c r="Z664" s="14"/>
      <c r="AA664" s="14"/>
      <c r="AB664" s="14"/>
      <c r="AC664" s="14"/>
      <c r="AD664" s="14"/>
      <c r="AE664" s="14"/>
      <c r="AT664" s="257" t="s">
        <v>252</v>
      </c>
      <c r="AU664" s="257" t="s">
        <v>93</v>
      </c>
      <c r="AV664" s="14" t="s">
        <v>93</v>
      </c>
      <c r="AW664" s="14" t="s">
        <v>46</v>
      </c>
      <c r="AX664" s="14" t="s">
        <v>85</v>
      </c>
      <c r="AY664" s="257" t="s">
        <v>241</v>
      </c>
    </row>
    <row r="665" s="14" customFormat="1">
      <c r="A665" s="14"/>
      <c r="B665" s="247"/>
      <c r="C665" s="248"/>
      <c r="D665" s="238" t="s">
        <v>252</v>
      </c>
      <c r="E665" s="249" t="s">
        <v>39</v>
      </c>
      <c r="F665" s="250" t="s">
        <v>788</v>
      </c>
      <c r="G665" s="248"/>
      <c r="H665" s="251">
        <v>3.3940000000000001</v>
      </c>
      <c r="I665" s="252"/>
      <c r="J665" s="248"/>
      <c r="K665" s="248"/>
      <c r="L665" s="253"/>
      <c r="M665" s="254"/>
      <c r="N665" s="255"/>
      <c r="O665" s="255"/>
      <c r="P665" s="255"/>
      <c r="Q665" s="255"/>
      <c r="R665" s="255"/>
      <c r="S665" s="255"/>
      <c r="T665" s="256"/>
      <c r="U665" s="14"/>
      <c r="V665" s="14"/>
      <c r="W665" s="14"/>
      <c r="X665" s="14"/>
      <c r="Y665" s="14"/>
      <c r="Z665" s="14"/>
      <c r="AA665" s="14"/>
      <c r="AB665" s="14"/>
      <c r="AC665" s="14"/>
      <c r="AD665" s="14"/>
      <c r="AE665" s="14"/>
      <c r="AT665" s="257" t="s">
        <v>252</v>
      </c>
      <c r="AU665" s="257" t="s">
        <v>93</v>
      </c>
      <c r="AV665" s="14" t="s">
        <v>93</v>
      </c>
      <c r="AW665" s="14" t="s">
        <v>46</v>
      </c>
      <c r="AX665" s="14" t="s">
        <v>85</v>
      </c>
      <c r="AY665" s="257" t="s">
        <v>241</v>
      </c>
    </row>
    <row r="666" s="14" customFormat="1">
      <c r="A666" s="14"/>
      <c r="B666" s="247"/>
      <c r="C666" s="248"/>
      <c r="D666" s="238" t="s">
        <v>252</v>
      </c>
      <c r="E666" s="249" t="s">
        <v>39</v>
      </c>
      <c r="F666" s="250" t="s">
        <v>789</v>
      </c>
      <c r="G666" s="248"/>
      <c r="H666" s="251">
        <v>1.2589999999999999</v>
      </c>
      <c r="I666" s="252"/>
      <c r="J666" s="248"/>
      <c r="K666" s="248"/>
      <c r="L666" s="253"/>
      <c r="M666" s="254"/>
      <c r="N666" s="255"/>
      <c r="O666" s="255"/>
      <c r="P666" s="255"/>
      <c r="Q666" s="255"/>
      <c r="R666" s="255"/>
      <c r="S666" s="255"/>
      <c r="T666" s="256"/>
      <c r="U666" s="14"/>
      <c r="V666" s="14"/>
      <c r="W666" s="14"/>
      <c r="X666" s="14"/>
      <c r="Y666" s="14"/>
      <c r="Z666" s="14"/>
      <c r="AA666" s="14"/>
      <c r="AB666" s="14"/>
      <c r="AC666" s="14"/>
      <c r="AD666" s="14"/>
      <c r="AE666" s="14"/>
      <c r="AT666" s="257" t="s">
        <v>252</v>
      </c>
      <c r="AU666" s="257" t="s">
        <v>93</v>
      </c>
      <c r="AV666" s="14" t="s">
        <v>93</v>
      </c>
      <c r="AW666" s="14" t="s">
        <v>46</v>
      </c>
      <c r="AX666" s="14" t="s">
        <v>85</v>
      </c>
      <c r="AY666" s="257" t="s">
        <v>241</v>
      </c>
    </row>
    <row r="667" s="14" customFormat="1">
      <c r="A667" s="14"/>
      <c r="B667" s="247"/>
      <c r="C667" s="248"/>
      <c r="D667" s="238" t="s">
        <v>252</v>
      </c>
      <c r="E667" s="249" t="s">
        <v>39</v>
      </c>
      <c r="F667" s="250" t="s">
        <v>790</v>
      </c>
      <c r="G667" s="248"/>
      <c r="H667" s="251">
        <v>18.484000000000002</v>
      </c>
      <c r="I667" s="252"/>
      <c r="J667" s="248"/>
      <c r="K667" s="248"/>
      <c r="L667" s="253"/>
      <c r="M667" s="254"/>
      <c r="N667" s="255"/>
      <c r="O667" s="255"/>
      <c r="P667" s="255"/>
      <c r="Q667" s="255"/>
      <c r="R667" s="255"/>
      <c r="S667" s="255"/>
      <c r="T667" s="256"/>
      <c r="U667" s="14"/>
      <c r="V667" s="14"/>
      <c r="W667" s="14"/>
      <c r="X667" s="14"/>
      <c r="Y667" s="14"/>
      <c r="Z667" s="14"/>
      <c r="AA667" s="14"/>
      <c r="AB667" s="14"/>
      <c r="AC667" s="14"/>
      <c r="AD667" s="14"/>
      <c r="AE667" s="14"/>
      <c r="AT667" s="257" t="s">
        <v>252</v>
      </c>
      <c r="AU667" s="257" t="s">
        <v>93</v>
      </c>
      <c r="AV667" s="14" t="s">
        <v>93</v>
      </c>
      <c r="AW667" s="14" t="s">
        <v>46</v>
      </c>
      <c r="AX667" s="14" t="s">
        <v>85</v>
      </c>
      <c r="AY667" s="257" t="s">
        <v>241</v>
      </c>
    </row>
    <row r="668" s="14" customFormat="1">
      <c r="A668" s="14"/>
      <c r="B668" s="247"/>
      <c r="C668" s="248"/>
      <c r="D668" s="238" t="s">
        <v>252</v>
      </c>
      <c r="E668" s="249" t="s">
        <v>39</v>
      </c>
      <c r="F668" s="250" t="s">
        <v>791</v>
      </c>
      <c r="G668" s="248"/>
      <c r="H668" s="251">
        <v>3.5840000000000001</v>
      </c>
      <c r="I668" s="252"/>
      <c r="J668" s="248"/>
      <c r="K668" s="248"/>
      <c r="L668" s="253"/>
      <c r="M668" s="254"/>
      <c r="N668" s="255"/>
      <c r="O668" s="255"/>
      <c r="P668" s="255"/>
      <c r="Q668" s="255"/>
      <c r="R668" s="255"/>
      <c r="S668" s="255"/>
      <c r="T668" s="256"/>
      <c r="U668" s="14"/>
      <c r="V668" s="14"/>
      <c r="W668" s="14"/>
      <c r="X668" s="14"/>
      <c r="Y668" s="14"/>
      <c r="Z668" s="14"/>
      <c r="AA668" s="14"/>
      <c r="AB668" s="14"/>
      <c r="AC668" s="14"/>
      <c r="AD668" s="14"/>
      <c r="AE668" s="14"/>
      <c r="AT668" s="257" t="s">
        <v>252</v>
      </c>
      <c r="AU668" s="257" t="s">
        <v>93</v>
      </c>
      <c r="AV668" s="14" t="s">
        <v>93</v>
      </c>
      <c r="AW668" s="14" t="s">
        <v>46</v>
      </c>
      <c r="AX668" s="14" t="s">
        <v>85</v>
      </c>
      <c r="AY668" s="257" t="s">
        <v>241</v>
      </c>
    </row>
    <row r="669" s="14" customFormat="1">
      <c r="A669" s="14"/>
      <c r="B669" s="247"/>
      <c r="C669" s="248"/>
      <c r="D669" s="238" t="s">
        <v>252</v>
      </c>
      <c r="E669" s="249" t="s">
        <v>39</v>
      </c>
      <c r="F669" s="250" t="s">
        <v>792</v>
      </c>
      <c r="G669" s="248"/>
      <c r="H669" s="251">
        <v>2.1840000000000002</v>
      </c>
      <c r="I669" s="252"/>
      <c r="J669" s="248"/>
      <c r="K669" s="248"/>
      <c r="L669" s="253"/>
      <c r="M669" s="254"/>
      <c r="N669" s="255"/>
      <c r="O669" s="255"/>
      <c r="P669" s="255"/>
      <c r="Q669" s="255"/>
      <c r="R669" s="255"/>
      <c r="S669" s="255"/>
      <c r="T669" s="256"/>
      <c r="U669" s="14"/>
      <c r="V669" s="14"/>
      <c r="W669" s="14"/>
      <c r="X669" s="14"/>
      <c r="Y669" s="14"/>
      <c r="Z669" s="14"/>
      <c r="AA669" s="14"/>
      <c r="AB669" s="14"/>
      <c r="AC669" s="14"/>
      <c r="AD669" s="14"/>
      <c r="AE669" s="14"/>
      <c r="AT669" s="257" t="s">
        <v>252</v>
      </c>
      <c r="AU669" s="257" t="s">
        <v>93</v>
      </c>
      <c r="AV669" s="14" t="s">
        <v>93</v>
      </c>
      <c r="AW669" s="14" t="s">
        <v>46</v>
      </c>
      <c r="AX669" s="14" t="s">
        <v>85</v>
      </c>
      <c r="AY669" s="257" t="s">
        <v>241</v>
      </c>
    </row>
    <row r="670" s="14" customFormat="1">
      <c r="A670" s="14"/>
      <c r="B670" s="247"/>
      <c r="C670" s="248"/>
      <c r="D670" s="238" t="s">
        <v>252</v>
      </c>
      <c r="E670" s="249" t="s">
        <v>39</v>
      </c>
      <c r="F670" s="250" t="s">
        <v>793</v>
      </c>
      <c r="G670" s="248"/>
      <c r="H670" s="251">
        <v>7.9749999999999996</v>
      </c>
      <c r="I670" s="252"/>
      <c r="J670" s="248"/>
      <c r="K670" s="248"/>
      <c r="L670" s="253"/>
      <c r="M670" s="254"/>
      <c r="N670" s="255"/>
      <c r="O670" s="255"/>
      <c r="P670" s="255"/>
      <c r="Q670" s="255"/>
      <c r="R670" s="255"/>
      <c r="S670" s="255"/>
      <c r="T670" s="256"/>
      <c r="U670" s="14"/>
      <c r="V670" s="14"/>
      <c r="W670" s="14"/>
      <c r="X670" s="14"/>
      <c r="Y670" s="14"/>
      <c r="Z670" s="14"/>
      <c r="AA670" s="14"/>
      <c r="AB670" s="14"/>
      <c r="AC670" s="14"/>
      <c r="AD670" s="14"/>
      <c r="AE670" s="14"/>
      <c r="AT670" s="257" t="s">
        <v>252</v>
      </c>
      <c r="AU670" s="257" t="s">
        <v>93</v>
      </c>
      <c r="AV670" s="14" t="s">
        <v>93</v>
      </c>
      <c r="AW670" s="14" t="s">
        <v>46</v>
      </c>
      <c r="AX670" s="14" t="s">
        <v>85</v>
      </c>
      <c r="AY670" s="257" t="s">
        <v>241</v>
      </c>
    </row>
    <row r="671" s="14" customFormat="1">
      <c r="A671" s="14"/>
      <c r="B671" s="247"/>
      <c r="C671" s="248"/>
      <c r="D671" s="238" t="s">
        <v>252</v>
      </c>
      <c r="E671" s="249" t="s">
        <v>39</v>
      </c>
      <c r="F671" s="250" t="s">
        <v>794</v>
      </c>
      <c r="G671" s="248"/>
      <c r="H671" s="251">
        <v>3.2829999999999999</v>
      </c>
      <c r="I671" s="252"/>
      <c r="J671" s="248"/>
      <c r="K671" s="248"/>
      <c r="L671" s="253"/>
      <c r="M671" s="254"/>
      <c r="N671" s="255"/>
      <c r="O671" s="255"/>
      <c r="P671" s="255"/>
      <c r="Q671" s="255"/>
      <c r="R671" s="255"/>
      <c r="S671" s="255"/>
      <c r="T671" s="256"/>
      <c r="U671" s="14"/>
      <c r="V671" s="14"/>
      <c r="W671" s="14"/>
      <c r="X671" s="14"/>
      <c r="Y671" s="14"/>
      <c r="Z671" s="14"/>
      <c r="AA671" s="14"/>
      <c r="AB671" s="14"/>
      <c r="AC671" s="14"/>
      <c r="AD671" s="14"/>
      <c r="AE671" s="14"/>
      <c r="AT671" s="257" t="s">
        <v>252</v>
      </c>
      <c r="AU671" s="257" t="s">
        <v>93</v>
      </c>
      <c r="AV671" s="14" t="s">
        <v>93</v>
      </c>
      <c r="AW671" s="14" t="s">
        <v>46</v>
      </c>
      <c r="AX671" s="14" t="s">
        <v>85</v>
      </c>
      <c r="AY671" s="257" t="s">
        <v>241</v>
      </c>
    </row>
    <row r="672" s="14" customFormat="1">
      <c r="A672" s="14"/>
      <c r="B672" s="247"/>
      <c r="C672" s="248"/>
      <c r="D672" s="238" t="s">
        <v>252</v>
      </c>
      <c r="E672" s="249" t="s">
        <v>39</v>
      </c>
      <c r="F672" s="250" t="s">
        <v>795</v>
      </c>
      <c r="G672" s="248"/>
      <c r="H672" s="251">
        <v>1.024</v>
      </c>
      <c r="I672" s="252"/>
      <c r="J672" s="248"/>
      <c r="K672" s="248"/>
      <c r="L672" s="253"/>
      <c r="M672" s="254"/>
      <c r="N672" s="255"/>
      <c r="O672" s="255"/>
      <c r="P672" s="255"/>
      <c r="Q672" s="255"/>
      <c r="R672" s="255"/>
      <c r="S672" s="255"/>
      <c r="T672" s="256"/>
      <c r="U672" s="14"/>
      <c r="V672" s="14"/>
      <c r="W672" s="14"/>
      <c r="X672" s="14"/>
      <c r="Y672" s="14"/>
      <c r="Z672" s="14"/>
      <c r="AA672" s="14"/>
      <c r="AB672" s="14"/>
      <c r="AC672" s="14"/>
      <c r="AD672" s="14"/>
      <c r="AE672" s="14"/>
      <c r="AT672" s="257" t="s">
        <v>252</v>
      </c>
      <c r="AU672" s="257" t="s">
        <v>93</v>
      </c>
      <c r="AV672" s="14" t="s">
        <v>93</v>
      </c>
      <c r="AW672" s="14" t="s">
        <v>46</v>
      </c>
      <c r="AX672" s="14" t="s">
        <v>85</v>
      </c>
      <c r="AY672" s="257" t="s">
        <v>241</v>
      </c>
    </row>
    <row r="673" s="14" customFormat="1">
      <c r="A673" s="14"/>
      <c r="B673" s="247"/>
      <c r="C673" s="248"/>
      <c r="D673" s="238" t="s">
        <v>252</v>
      </c>
      <c r="E673" s="249" t="s">
        <v>39</v>
      </c>
      <c r="F673" s="250" t="s">
        <v>796</v>
      </c>
      <c r="G673" s="248"/>
      <c r="H673" s="251">
        <v>7.4000000000000004</v>
      </c>
      <c r="I673" s="252"/>
      <c r="J673" s="248"/>
      <c r="K673" s="248"/>
      <c r="L673" s="253"/>
      <c r="M673" s="254"/>
      <c r="N673" s="255"/>
      <c r="O673" s="255"/>
      <c r="P673" s="255"/>
      <c r="Q673" s="255"/>
      <c r="R673" s="255"/>
      <c r="S673" s="255"/>
      <c r="T673" s="256"/>
      <c r="U673" s="14"/>
      <c r="V673" s="14"/>
      <c r="W673" s="14"/>
      <c r="X673" s="14"/>
      <c r="Y673" s="14"/>
      <c r="Z673" s="14"/>
      <c r="AA673" s="14"/>
      <c r="AB673" s="14"/>
      <c r="AC673" s="14"/>
      <c r="AD673" s="14"/>
      <c r="AE673" s="14"/>
      <c r="AT673" s="257" t="s">
        <v>252</v>
      </c>
      <c r="AU673" s="257" t="s">
        <v>93</v>
      </c>
      <c r="AV673" s="14" t="s">
        <v>93</v>
      </c>
      <c r="AW673" s="14" t="s">
        <v>46</v>
      </c>
      <c r="AX673" s="14" t="s">
        <v>85</v>
      </c>
      <c r="AY673" s="257" t="s">
        <v>241</v>
      </c>
    </row>
    <row r="674" s="14" customFormat="1">
      <c r="A674" s="14"/>
      <c r="B674" s="247"/>
      <c r="C674" s="248"/>
      <c r="D674" s="238" t="s">
        <v>252</v>
      </c>
      <c r="E674" s="249" t="s">
        <v>39</v>
      </c>
      <c r="F674" s="250" t="s">
        <v>797</v>
      </c>
      <c r="G674" s="248"/>
      <c r="H674" s="251">
        <v>4.3040000000000003</v>
      </c>
      <c r="I674" s="252"/>
      <c r="J674" s="248"/>
      <c r="K674" s="248"/>
      <c r="L674" s="253"/>
      <c r="M674" s="254"/>
      <c r="N674" s="255"/>
      <c r="O674" s="255"/>
      <c r="P674" s="255"/>
      <c r="Q674" s="255"/>
      <c r="R674" s="255"/>
      <c r="S674" s="255"/>
      <c r="T674" s="256"/>
      <c r="U674" s="14"/>
      <c r="V674" s="14"/>
      <c r="W674" s="14"/>
      <c r="X674" s="14"/>
      <c r="Y674" s="14"/>
      <c r="Z674" s="14"/>
      <c r="AA674" s="14"/>
      <c r="AB674" s="14"/>
      <c r="AC674" s="14"/>
      <c r="AD674" s="14"/>
      <c r="AE674" s="14"/>
      <c r="AT674" s="257" t="s">
        <v>252</v>
      </c>
      <c r="AU674" s="257" t="s">
        <v>93</v>
      </c>
      <c r="AV674" s="14" t="s">
        <v>93</v>
      </c>
      <c r="AW674" s="14" t="s">
        <v>46</v>
      </c>
      <c r="AX674" s="14" t="s">
        <v>85</v>
      </c>
      <c r="AY674" s="257" t="s">
        <v>241</v>
      </c>
    </row>
    <row r="675" s="14" customFormat="1">
      <c r="A675" s="14"/>
      <c r="B675" s="247"/>
      <c r="C675" s="248"/>
      <c r="D675" s="238" t="s">
        <v>252</v>
      </c>
      <c r="E675" s="249" t="s">
        <v>39</v>
      </c>
      <c r="F675" s="250" t="s">
        <v>798</v>
      </c>
      <c r="G675" s="248"/>
      <c r="H675" s="251">
        <v>5.1870000000000003</v>
      </c>
      <c r="I675" s="252"/>
      <c r="J675" s="248"/>
      <c r="K675" s="248"/>
      <c r="L675" s="253"/>
      <c r="M675" s="254"/>
      <c r="N675" s="255"/>
      <c r="O675" s="255"/>
      <c r="P675" s="255"/>
      <c r="Q675" s="255"/>
      <c r="R675" s="255"/>
      <c r="S675" s="255"/>
      <c r="T675" s="256"/>
      <c r="U675" s="14"/>
      <c r="V675" s="14"/>
      <c r="W675" s="14"/>
      <c r="X675" s="14"/>
      <c r="Y675" s="14"/>
      <c r="Z675" s="14"/>
      <c r="AA675" s="14"/>
      <c r="AB675" s="14"/>
      <c r="AC675" s="14"/>
      <c r="AD675" s="14"/>
      <c r="AE675" s="14"/>
      <c r="AT675" s="257" t="s">
        <v>252</v>
      </c>
      <c r="AU675" s="257" t="s">
        <v>93</v>
      </c>
      <c r="AV675" s="14" t="s">
        <v>93</v>
      </c>
      <c r="AW675" s="14" t="s">
        <v>46</v>
      </c>
      <c r="AX675" s="14" t="s">
        <v>85</v>
      </c>
      <c r="AY675" s="257" t="s">
        <v>241</v>
      </c>
    </row>
    <row r="676" s="14" customFormat="1">
      <c r="A676" s="14"/>
      <c r="B676" s="247"/>
      <c r="C676" s="248"/>
      <c r="D676" s="238" t="s">
        <v>252</v>
      </c>
      <c r="E676" s="249" t="s">
        <v>39</v>
      </c>
      <c r="F676" s="250" t="s">
        <v>799</v>
      </c>
      <c r="G676" s="248"/>
      <c r="H676" s="251">
        <v>0.70899999999999996</v>
      </c>
      <c r="I676" s="252"/>
      <c r="J676" s="248"/>
      <c r="K676" s="248"/>
      <c r="L676" s="253"/>
      <c r="M676" s="254"/>
      <c r="N676" s="255"/>
      <c r="O676" s="255"/>
      <c r="P676" s="255"/>
      <c r="Q676" s="255"/>
      <c r="R676" s="255"/>
      <c r="S676" s="255"/>
      <c r="T676" s="256"/>
      <c r="U676" s="14"/>
      <c r="V676" s="14"/>
      <c r="W676" s="14"/>
      <c r="X676" s="14"/>
      <c r="Y676" s="14"/>
      <c r="Z676" s="14"/>
      <c r="AA676" s="14"/>
      <c r="AB676" s="14"/>
      <c r="AC676" s="14"/>
      <c r="AD676" s="14"/>
      <c r="AE676" s="14"/>
      <c r="AT676" s="257" t="s">
        <v>252</v>
      </c>
      <c r="AU676" s="257" t="s">
        <v>93</v>
      </c>
      <c r="AV676" s="14" t="s">
        <v>93</v>
      </c>
      <c r="AW676" s="14" t="s">
        <v>46</v>
      </c>
      <c r="AX676" s="14" t="s">
        <v>85</v>
      </c>
      <c r="AY676" s="257" t="s">
        <v>241</v>
      </c>
    </row>
    <row r="677" s="13" customFormat="1">
      <c r="A677" s="13"/>
      <c r="B677" s="236"/>
      <c r="C677" s="237"/>
      <c r="D677" s="238" t="s">
        <v>252</v>
      </c>
      <c r="E677" s="239" t="s">
        <v>39</v>
      </c>
      <c r="F677" s="240" t="s">
        <v>678</v>
      </c>
      <c r="G677" s="237"/>
      <c r="H677" s="239" t="s">
        <v>39</v>
      </c>
      <c r="I677" s="241"/>
      <c r="J677" s="237"/>
      <c r="K677" s="237"/>
      <c r="L677" s="242"/>
      <c r="M677" s="243"/>
      <c r="N677" s="244"/>
      <c r="O677" s="244"/>
      <c r="P677" s="244"/>
      <c r="Q677" s="244"/>
      <c r="R677" s="244"/>
      <c r="S677" s="244"/>
      <c r="T677" s="245"/>
      <c r="U677" s="13"/>
      <c r="V677" s="13"/>
      <c r="W677" s="13"/>
      <c r="X677" s="13"/>
      <c r="Y677" s="13"/>
      <c r="Z677" s="13"/>
      <c r="AA677" s="13"/>
      <c r="AB677" s="13"/>
      <c r="AC677" s="13"/>
      <c r="AD677" s="13"/>
      <c r="AE677" s="13"/>
      <c r="AT677" s="246" t="s">
        <v>252</v>
      </c>
      <c r="AU677" s="246" t="s">
        <v>93</v>
      </c>
      <c r="AV677" s="13" t="s">
        <v>23</v>
      </c>
      <c r="AW677" s="13" t="s">
        <v>46</v>
      </c>
      <c r="AX677" s="13" t="s">
        <v>85</v>
      </c>
      <c r="AY677" s="246" t="s">
        <v>241</v>
      </c>
    </row>
    <row r="678" s="14" customFormat="1">
      <c r="A678" s="14"/>
      <c r="B678" s="247"/>
      <c r="C678" s="248"/>
      <c r="D678" s="238" t="s">
        <v>252</v>
      </c>
      <c r="E678" s="249" t="s">
        <v>39</v>
      </c>
      <c r="F678" s="250" t="s">
        <v>800</v>
      </c>
      <c r="G678" s="248"/>
      <c r="H678" s="251">
        <v>3.9369999999999998</v>
      </c>
      <c r="I678" s="252"/>
      <c r="J678" s="248"/>
      <c r="K678" s="248"/>
      <c r="L678" s="253"/>
      <c r="M678" s="254"/>
      <c r="N678" s="255"/>
      <c r="O678" s="255"/>
      <c r="P678" s="255"/>
      <c r="Q678" s="255"/>
      <c r="R678" s="255"/>
      <c r="S678" s="255"/>
      <c r="T678" s="256"/>
      <c r="U678" s="14"/>
      <c r="V678" s="14"/>
      <c r="W678" s="14"/>
      <c r="X678" s="14"/>
      <c r="Y678" s="14"/>
      <c r="Z678" s="14"/>
      <c r="AA678" s="14"/>
      <c r="AB678" s="14"/>
      <c r="AC678" s="14"/>
      <c r="AD678" s="14"/>
      <c r="AE678" s="14"/>
      <c r="AT678" s="257" t="s">
        <v>252</v>
      </c>
      <c r="AU678" s="257" t="s">
        <v>93</v>
      </c>
      <c r="AV678" s="14" t="s">
        <v>93</v>
      </c>
      <c r="AW678" s="14" t="s">
        <v>46</v>
      </c>
      <c r="AX678" s="14" t="s">
        <v>85</v>
      </c>
      <c r="AY678" s="257" t="s">
        <v>241</v>
      </c>
    </row>
    <row r="679" s="14" customFormat="1">
      <c r="A679" s="14"/>
      <c r="B679" s="247"/>
      <c r="C679" s="248"/>
      <c r="D679" s="238" t="s">
        <v>252</v>
      </c>
      <c r="E679" s="249" t="s">
        <v>39</v>
      </c>
      <c r="F679" s="250" t="s">
        <v>801</v>
      </c>
      <c r="G679" s="248"/>
      <c r="H679" s="251">
        <v>1.198</v>
      </c>
      <c r="I679" s="252"/>
      <c r="J679" s="248"/>
      <c r="K679" s="248"/>
      <c r="L679" s="253"/>
      <c r="M679" s="254"/>
      <c r="N679" s="255"/>
      <c r="O679" s="255"/>
      <c r="P679" s="255"/>
      <c r="Q679" s="255"/>
      <c r="R679" s="255"/>
      <c r="S679" s="255"/>
      <c r="T679" s="256"/>
      <c r="U679" s="14"/>
      <c r="V679" s="14"/>
      <c r="W679" s="14"/>
      <c r="X679" s="14"/>
      <c r="Y679" s="14"/>
      <c r="Z679" s="14"/>
      <c r="AA679" s="14"/>
      <c r="AB679" s="14"/>
      <c r="AC679" s="14"/>
      <c r="AD679" s="14"/>
      <c r="AE679" s="14"/>
      <c r="AT679" s="257" t="s">
        <v>252</v>
      </c>
      <c r="AU679" s="257" t="s">
        <v>93</v>
      </c>
      <c r="AV679" s="14" t="s">
        <v>93</v>
      </c>
      <c r="AW679" s="14" t="s">
        <v>46</v>
      </c>
      <c r="AX679" s="14" t="s">
        <v>85</v>
      </c>
      <c r="AY679" s="257" t="s">
        <v>241</v>
      </c>
    </row>
    <row r="680" s="14" customFormat="1">
      <c r="A680" s="14"/>
      <c r="B680" s="247"/>
      <c r="C680" s="248"/>
      <c r="D680" s="238" t="s">
        <v>252</v>
      </c>
      <c r="E680" s="249" t="s">
        <v>39</v>
      </c>
      <c r="F680" s="250" t="s">
        <v>802</v>
      </c>
      <c r="G680" s="248"/>
      <c r="H680" s="251">
        <v>4.0599999999999996</v>
      </c>
      <c r="I680" s="252"/>
      <c r="J680" s="248"/>
      <c r="K680" s="248"/>
      <c r="L680" s="253"/>
      <c r="M680" s="254"/>
      <c r="N680" s="255"/>
      <c r="O680" s="255"/>
      <c r="P680" s="255"/>
      <c r="Q680" s="255"/>
      <c r="R680" s="255"/>
      <c r="S680" s="255"/>
      <c r="T680" s="256"/>
      <c r="U680" s="14"/>
      <c r="V680" s="14"/>
      <c r="W680" s="14"/>
      <c r="X680" s="14"/>
      <c r="Y680" s="14"/>
      <c r="Z680" s="14"/>
      <c r="AA680" s="14"/>
      <c r="AB680" s="14"/>
      <c r="AC680" s="14"/>
      <c r="AD680" s="14"/>
      <c r="AE680" s="14"/>
      <c r="AT680" s="257" t="s">
        <v>252</v>
      </c>
      <c r="AU680" s="257" t="s">
        <v>93</v>
      </c>
      <c r="AV680" s="14" t="s">
        <v>93</v>
      </c>
      <c r="AW680" s="14" t="s">
        <v>46</v>
      </c>
      <c r="AX680" s="14" t="s">
        <v>85</v>
      </c>
      <c r="AY680" s="257" t="s">
        <v>241</v>
      </c>
    </row>
    <row r="681" s="16" customFormat="1">
      <c r="A681" s="16"/>
      <c r="B681" s="269"/>
      <c r="C681" s="270"/>
      <c r="D681" s="238" t="s">
        <v>252</v>
      </c>
      <c r="E681" s="271" t="s">
        <v>39</v>
      </c>
      <c r="F681" s="272" t="s">
        <v>295</v>
      </c>
      <c r="G681" s="270"/>
      <c r="H681" s="273">
        <v>94.311999999999998</v>
      </c>
      <c r="I681" s="274"/>
      <c r="J681" s="270"/>
      <c r="K681" s="270"/>
      <c r="L681" s="275"/>
      <c r="M681" s="276"/>
      <c r="N681" s="277"/>
      <c r="O681" s="277"/>
      <c r="P681" s="277"/>
      <c r="Q681" s="277"/>
      <c r="R681" s="277"/>
      <c r="S681" s="277"/>
      <c r="T681" s="278"/>
      <c r="U681" s="16"/>
      <c r="V681" s="16"/>
      <c r="W681" s="16"/>
      <c r="X681" s="16"/>
      <c r="Y681" s="16"/>
      <c r="Z681" s="16"/>
      <c r="AA681" s="16"/>
      <c r="AB681" s="16"/>
      <c r="AC681" s="16"/>
      <c r="AD681" s="16"/>
      <c r="AE681" s="16"/>
      <c r="AT681" s="279" t="s">
        <v>252</v>
      </c>
      <c r="AU681" s="279" t="s">
        <v>93</v>
      </c>
      <c r="AV681" s="16" t="s">
        <v>113</v>
      </c>
      <c r="AW681" s="16" t="s">
        <v>46</v>
      </c>
      <c r="AX681" s="16" t="s">
        <v>85</v>
      </c>
      <c r="AY681" s="279" t="s">
        <v>241</v>
      </c>
    </row>
    <row r="682" s="13" customFormat="1">
      <c r="A682" s="13"/>
      <c r="B682" s="236"/>
      <c r="C682" s="237"/>
      <c r="D682" s="238" t="s">
        <v>252</v>
      </c>
      <c r="E682" s="239" t="s">
        <v>39</v>
      </c>
      <c r="F682" s="240" t="s">
        <v>487</v>
      </c>
      <c r="G682" s="237"/>
      <c r="H682" s="239" t="s">
        <v>39</v>
      </c>
      <c r="I682" s="241"/>
      <c r="J682" s="237"/>
      <c r="K682" s="237"/>
      <c r="L682" s="242"/>
      <c r="M682" s="243"/>
      <c r="N682" s="244"/>
      <c r="O682" s="244"/>
      <c r="P682" s="244"/>
      <c r="Q682" s="244"/>
      <c r="R682" s="244"/>
      <c r="S682" s="244"/>
      <c r="T682" s="245"/>
      <c r="U682" s="13"/>
      <c r="V682" s="13"/>
      <c r="W682" s="13"/>
      <c r="X682" s="13"/>
      <c r="Y682" s="13"/>
      <c r="Z682" s="13"/>
      <c r="AA682" s="13"/>
      <c r="AB682" s="13"/>
      <c r="AC682" s="13"/>
      <c r="AD682" s="13"/>
      <c r="AE682" s="13"/>
      <c r="AT682" s="246" t="s">
        <v>252</v>
      </c>
      <c r="AU682" s="246" t="s">
        <v>93</v>
      </c>
      <c r="AV682" s="13" t="s">
        <v>23</v>
      </c>
      <c r="AW682" s="13" t="s">
        <v>46</v>
      </c>
      <c r="AX682" s="13" t="s">
        <v>85</v>
      </c>
      <c r="AY682" s="246" t="s">
        <v>241</v>
      </c>
    </row>
    <row r="683" s="14" customFormat="1">
      <c r="A683" s="14"/>
      <c r="B683" s="247"/>
      <c r="C683" s="248"/>
      <c r="D683" s="238" t="s">
        <v>252</v>
      </c>
      <c r="E683" s="249" t="s">
        <v>39</v>
      </c>
      <c r="F683" s="250" t="s">
        <v>803</v>
      </c>
      <c r="G683" s="248"/>
      <c r="H683" s="251">
        <v>1.966</v>
      </c>
      <c r="I683" s="252"/>
      <c r="J683" s="248"/>
      <c r="K683" s="248"/>
      <c r="L683" s="253"/>
      <c r="M683" s="254"/>
      <c r="N683" s="255"/>
      <c r="O683" s="255"/>
      <c r="P683" s="255"/>
      <c r="Q683" s="255"/>
      <c r="R683" s="255"/>
      <c r="S683" s="255"/>
      <c r="T683" s="256"/>
      <c r="U683" s="14"/>
      <c r="V683" s="14"/>
      <c r="W683" s="14"/>
      <c r="X683" s="14"/>
      <c r="Y683" s="14"/>
      <c r="Z683" s="14"/>
      <c r="AA683" s="14"/>
      <c r="AB683" s="14"/>
      <c r="AC683" s="14"/>
      <c r="AD683" s="14"/>
      <c r="AE683" s="14"/>
      <c r="AT683" s="257" t="s">
        <v>252</v>
      </c>
      <c r="AU683" s="257" t="s">
        <v>93</v>
      </c>
      <c r="AV683" s="14" t="s">
        <v>93</v>
      </c>
      <c r="AW683" s="14" t="s">
        <v>46</v>
      </c>
      <c r="AX683" s="14" t="s">
        <v>85</v>
      </c>
      <c r="AY683" s="257" t="s">
        <v>241</v>
      </c>
    </row>
    <row r="684" s="14" customFormat="1">
      <c r="A684" s="14"/>
      <c r="B684" s="247"/>
      <c r="C684" s="248"/>
      <c r="D684" s="238" t="s">
        <v>252</v>
      </c>
      <c r="E684" s="249" t="s">
        <v>39</v>
      </c>
      <c r="F684" s="250" t="s">
        <v>804</v>
      </c>
      <c r="G684" s="248"/>
      <c r="H684" s="251">
        <v>4.3579999999999997</v>
      </c>
      <c r="I684" s="252"/>
      <c r="J684" s="248"/>
      <c r="K684" s="248"/>
      <c r="L684" s="253"/>
      <c r="M684" s="254"/>
      <c r="N684" s="255"/>
      <c r="O684" s="255"/>
      <c r="P684" s="255"/>
      <c r="Q684" s="255"/>
      <c r="R684" s="255"/>
      <c r="S684" s="255"/>
      <c r="T684" s="256"/>
      <c r="U684" s="14"/>
      <c r="V684" s="14"/>
      <c r="W684" s="14"/>
      <c r="X684" s="14"/>
      <c r="Y684" s="14"/>
      <c r="Z684" s="14"/>
      <c r="AA684" s="14"/>
      <c r="AB684" s="14"/>
      <c r="AC684" s="14"/>
      <c r="AD684" s="14"/>
      <c r="AE684" s="14"/>
      <c r="AT684" s="257" t="s">
        <v>252</v>
      </c>
      <c r="AU684" s="257" t="s">
        <v>93</v>
      </c>
      <c r="AV684" s="14" t="s">
        <v>93</v>
      </c>
      <c r="AW684" s="14" t="s">
        <v>46</v>
      </c>
      <c r="AX684" s="14" t="s">
        <v>85</v>
      </c>
      <c r="AY684" s="257" t="s">
        <v>241</v>
      </c>
    </row>
    <row r="685" s="14" customFormat="1">
      <c r="A685" s="14"/>
      <c r="B685" s="247"/>
      <c r="C685" s="248"/>
      <c r="D685" s="238" t="s">
        <v>252</v>
      </c>
      <c r="E685" s="249" t="s">
        <v>39</v>
      </c>
      <c r="F685" s="250" t="s">
        <v>805</v>
      </c>
      <c r="G685" s="248"/>
      <c r="H685" s="251">
        <v>14.643000000000001</v>
      </c>
      <c r="I685" s="252"/>
      <c r="J685" s="248"/>
      <c r="K685" s="248"/>
      <c r="L685" s="253"/>
      <c r="M685" s="254"/>
      <c r="N685" s="255"/>
      <c r="O685" s="255"/>
      <c r="P685" s="255"/>
      <c r="Q685" s="255"/>
      <c r="R685" s="255"/>
      <c r="S685" s="255"/>
      <c r="T685" s="256"/>
      <c r="U685" s="14"/>
      <c r="V685" s="14"/>
      <c r="W685" s="14"/>
      <c r="X685" s="14"/>
      <c r="Y685" s="14"/>
      <c r="Z685" s="14"/>
      <c r="AA685" s="14"/>
      <c r="AB685" s="14"/>
      <c r="AC685" s="14"/>
      <c r="AD685" s="14"/>
      <c r="AE685" s="14"/>
      <c r="AT685" s="257" t="s">
        <v>252</v>
      </c>
      <c r="AU685" s="257" t="s">
        <v>93</v>
      </c>
      <c r="AV685" s="14" t="s">
        <v>93</v>
      </c>
      <c r="AW685" s="14" t="s">
        <v>46</v>
      </c>
      <c r="AX685" s="14" t="s">
        <v>85</v>
      </c>
      <c r="AY685" s="257" t="s">
        <v>241</v>
      </c>
    </row>
    <row r="686" s="14" customFormat="1">
      <c r="A686" s="14"/>
      <c r="B686" s="247"/>
      <c r="C686" s="248"/>
      <c r="D686" s="238" t="s">
        <v>252</v>
      </c>
      <c r="E686" s="249" t="s">
        <v>39</v>
      </c>
      <c r="F686" s="250" t="s">
        <v>806</v>
      </c>
      <c r="G686" s="248"/>
      <c r="H686" s="251">
        <v>0.40500000000000003</v>
      </c>
      <c r="I686" s="252"/>
      <c r="J686" s="248"/>
      <c r="K686" s="248"/>
      <c r="L686" s="253"/>
      <c r="M686" s="254"/>
      <c r="N686" s="255"/>
      <c r="O686" s="255"/>
      <c r="P686" s="255"/>
      <c r="Q686" s="255"/>
      <c r="R686" s="255"/>
      <c r="S686" s="255"/>
      <c r="T686" s="256"/>
      <c r="U686" s="14"/>
      <c r="V686" s="14"/>
      <c r="W686" s="14"/>
      <c r="X686" s="14"/>
      <c r="Y686" s="14"/>
      <c r="Z686" s="14"/>
      <c r="AA686" s="14"/>
      <c r="AB686" s="14"/>
      <c r="AC686" s="14"/>
      <c r="AD686" s="14"/>
      <c r="AE686" s="14"/>
      <c r="AT686" s="257" t="s">
        <v>252</v>
      </c>
      <c r="AU686" s="257" t="s">
        <v>93</v>
      </c>
      <c r="AV686" s="14" t="s">
        <v>93</v>
      </c>
      <c r="AW686" s="14" t="s">
        <v>46</v>
      </c>
      <c r="AX686" s="14" t="s">
        <v>85</v>
      </c>
      <c r="AY686" s="257" t="s">
        <v>241</v>
      </c>
    </row>
    <row r="687" s="14" customFormat="1">
      <c r="A687" s="14"/>
      <c r="B687" s="247"/>
      <c r="C687" s="248"/>
      <c r="D687" s="238" t="s">
        <v>252</v>
      </c>
      <c r="E687" s="249" t="s">
        <v>39</v>
      </c>
      <c r="F687" s="250" t="s">
        <v>807</v>
      </c>
      <c r="G687" s="248"/>
      <c r="H687" s="251">
        <v>1.131</v>
      </c>
      <c r="I687" s="252"/>
      <c r="J687" s="248"/>
      <c r="K687" s="248"/>
      <c r="L687" s="253"/>
      <c r="M687" s="254"/>
      <c r="N687" s="255"/>
      <c r="O687" s="255"/>
      <c r="P687" s="255"/>
      <c r="Q687" s="255"/>
      <c r="R687" s="255"/>
      <c r="S687" s="255"/>
      <c r="T687" s="256"/>
      <c r="U687" s="14"/>
      <c r="V687" s="14"/>
      <c r="W687" s="14"/>
      <c r="X687" s="14"/>
      <c r="Y687" s="14"/>
      <c r="Z687" s="14"/>
      <c r="AA687" s="14"/>
      <c r="AB687" s="14"/>
      <c r="AC687" s="14"/>
      <c r="AD687" s="14"/>
      <c r="AE687" s="14"/>
      <c r="AT687" s="257" t="s">
        <v>252</v>
      </c>
      <c r="AU687" s="257" t="s">
        <v>93</v>
      </c>
      <c r="AV687" s="14" t="s">
        <v>93</v>
      </c>
      <c r="AW687" s="14" t="s">
        <v>46</v>
      </c>
      <c r="AX687" s="14" t="s">
        <v>85</v>
      </c>
      <c r="AY687" s="257" t="s">
        <v>241</v>
      </c>
    </row>
    <row r="688" s="14" customFormat="1">
      <c r="A688" s="14"/>
      <c r="B688" s="247"/>
      <c r="C688" s="248"/>
      <c r="D688" s="238" t="s">
        <v>252</v>
      </c>
      <c r="E688" s="249" t="s">
        <v>39</v>
      </c>
      <c r="F688" s="250" t="s">
        <v>808</v>
      </c>
      <c r="G688" s="248"/>
      <c r="H688" s="251">
        <v>2.5760000000000001</v>
      </c>
      <c r="I688" s="252"/>
      <c r="J688" s="248"/>
      <c r="K688" s="248"/>
      <c r="L688" s="253"/>
      <c r="M688" s="254"/>
      <c r="N688" s="255"/>
      <c r="O688" s="255"/>
      <c r="P688" s="255"/>
      <c r="Q688" s="255"/>
      <c r="R688" s="255"/>
      <c r="S688" s="255"/>
      <c r="T688" s="256"/>
      <c r="U688" s="14"/>
      <c r="V688" s="14"/>
      <c r="W688" s="14"/>
      <c r="X688" s="14"/>
      <c r="Y688" s="14"/>
      <c r="Z688" s="14"/>
      <c r="AA688" s="14"/>
      <c r="AB688" s="14"/>
      <c r="AC688" s="14"/>
      <c r="AD688" s="14"/>
      <c r="AE688" s="14"/>
      <c r="AT688" s="257" t="s">
        <v>252</v>
      </c>
      <c r="AU688" s="257" t="s">
        <v>93</v>
      </c>
      <c r="AV688" s="14" t="s">
        <v>93</v>
      </c>
      <c r="AW688" s="14" t="s">
        <v>46</v>
      </c>
      <c r="AX688" s="14" t="s">
        <v>85</v>
      </c>
      <c r="AY688" s="257" t="s">
        <v>241</v>
      </c>
    </row>
    <row r="689" s="14" customFormat="1">
      <c r="A689" s="14"/>
      <c r="B689" s="247"/>
      <c r="C689" s="248"/>
      <c r="D689" s="238" t="s">
        <v>252</v>
      </c>
      <c r="E689" s="249" t="s">
        <v>39</v>
      </c>
      <c r="F689" s="250" t="s">
        <v>809</v>
      </c>
      <c r="G689" s="248"/>
      <c r="H689" s="251">
        <v>2.1589999999999998</v>
      </c>
      <c r="I689" s="252"/>
      <c r="J689" s="248"/>
      <c r="K689" s="248"/>
      <c r="L689" s="253"/>
      <c r="M689" s="254"/>
      <c r="N689" s="255"/>
      <c r="O689" s="255"/>
      <c r="P689" s="255"/>
      <c r="Q689" s="255"/>
      <c r="R689" s="255"/>
      <c r="S689" s="255"/>
      <c r="T689" s="256"/>
      <c r="U689" s="14"/>
      <c r="V689" s="14"/>
      <c r="W689" s="14"/>
      <c r="X689" s="14"/>
      <c r="Y689" s="14"/>
      <c r="Z689" s="14"/>
      <c r="AA689" s="14"/>
      <c r="AB689" s="14"/>
      <c r="AC689" s="14"/>
      <c r="AD689" s="14"/>
      <c r="AE689" s="14"/>
      <c r="AT689" s="257" t="s">
        <v>252</v>
      </c>
      <c r="AU689" s="257" t="s">
        <v>93</v>
      </c>
      <c r="AV689" s="14" t="s">
        <v>93</v>
      </c>
      <c r="AW689" s="14" t="s">
        <v>46</v>
      </c>
      <c r="AX689" s="14" t="s">
        <v>85</v>
      </c>
      <c r="AY689" s="257" t="s">
        <v>241</v>
      </c>
    </row>
    <row r="690" s="14" customFormat="1">
      <c r="A690" s="14"/>
      <c r="B690" s="247"/>
      <c r="C690" s="248"/>
      <c r="D690" s="238" t="s">
        <v>252</v>
      </c>
      <c r="E690" s="249" t="s">
        <v>39</v>
      </c>
      <c r="F690" s="250" t="s">
        <v>810</v>
      </c>
      <c r="G690" s="248"/>
      <c r="H690" s="251">
        <v>6.0750000000000002</v>
      </c>
      <c r="I690" s="252"/>
      <c r="J690" s="248"/>
      <c r="K690" s="248"/>
      <c r="L690" s="253"/>
      <c r="M690" s="254"/>
      <c r="N690" s="255"/>
      <c r="O690" s="255"/>
      <c r="P690" s="255"/>
      <c r="Q690" s="255"/>
      <c r="R690" s="255"/>
      <c r="S690" s="255"/>
      <c r="T690" s="256"/>
      <c r="U690" s="14"/>
      <c r="V690" s="14"/>
      <c r="W690" s="14"/>
      <c r="X690" s="14"/>
      <c r="Y690" s="14"/>
      <c r="Z690" s="14"/>
      <c r="AA690" s="14"/>
      <c r="AB690" s="14"/>
      <c r="AC690" s="14"/>
      <c r="AD690" s="14"/>
      <c r="AE690" s="14"/>
      <c r="AT690" s="257" t="s">
        <v>252</v>
      </c>
      <c r="AU690" s="257" t="s">
        <v>93</v>
      </c>
      <c r="AV690" s="14" t="s">
        <v>93</v>
      </c>
      <c r="AW690" s="14" t="s">
        <v>46</v>
      </c>
      <c r="AX690" s="14" t="s">
        <v>85</v>
      </c>
      <c r="AY690" s="257" t="s">
        <v>241</v>
      </c>
    </row>
    <row r="691" s="14" customFormat="1">
      <c r="A691" s="14"/>
      <c r="B691" s="247"/>
      <c r="C691" s="248"/>
      <c r="D691" s="238" t="s">
        <v>252</v>
      </c>
      <c r="E691" s="249" t="s">
        <v>39</v>
      </c>
      <c r="F691" s="250" t="s">
        <v>811</v>
      </c>
      <c r="G691" s="248"/>
      <c r="H691" s="251">
        <v>9.8249999999999993</v>
      </c>
      <c r="I691" s="252"/>
      <c r="J691" s="248"/>
      <c r="K691" s="248"/>
      <c r="L691" s="253"/>
      <c r="M691" s="254"/>
      <c r="N691" s="255"/>
      <c r="O691" s="255"/>
      <c r="P691" s="255"/>
      <c r="Q691" s="255"/>
      <c r="R691" s="255"/>
      <c r="S691" s="255"/>
      <c r="T691" s="256"/>
      <c r="U691" s="14"/>
      <c r="V691" s="14"/>
      <c r="W691" s="14"/>
      <c r="X691" s="14"/>
      <c r="Y691" s="14"/>
      <c r="Z691" s="14"/>
      <c r="AA691" s="14"/>
      <c r="AB691" s="14"/>
      <c r="AC691" s="14"/>
      <c r="AD691" s="14"/>
      <c r="AE691" s="14"/>
      <c r="AT691" s="257" t="s">
        <v>252</v>
      </c>
      <c r="AU691" s="257" t="s">
        <v>93</v>
      </c>
      <c r="AV691" s="14" t="s">
        <v>93</v>
      </c>
      <c r="AW691" s="14" t="s">
        <v>46</v>
      </c>
      <c r="AX691" s="14" t="s">
        <v>85</v>
      </c>
      <c r="AY691" s="257" t="s">
        <v>241</v>
      </c>
    </row>
    <row r="692" s="14" customFormat="1">
      <c r="A692" s="14"/>
      <c r="B692" s="247"/>
      <c r="C692" s="248"/>
      <c r="D692" s="238" t="s">
        <v>252</v>
      </c>
      <c r="E692" s="249" t="s">
        <v>39</v>
      </c>
      <c r="F692" s="250" t="s">
        <v>812</v>
      </c>
      <c r="G692" s="248"/>
      <c r="H692" s="251">
        <v>3.089</v>
      </c>
      <c r="I692" s="252"/>
      <c r="J692" s="248"/>
      <c r="K692" s="248"/>
      <c r="L692" s="253"/>
      <c r="M692" s="254"/>
      <c r="N692" s="255"/>
      <c r="O692" s="255"/>
      <c r="P692" s="255"/>
      <c r="Q692" s="255"/>
      <c r="R692" s="255"/>
      <c r="S692" s="255"/>
      <c r="T692" s="256"/>
      <c r="U692" s="14"/>
      <c r="V692" s="14"/>
      <c r="W692" s="14"/>
      <c r="X692" s="14"/>
      <c r="Y692" s="14"/>
      <c r="Z692" s="14"/>
      <c r="AA692" s="14"/>
      <c r="AB692" s="14"/>
      <c r="AC692" s="14"/>
      <c r="AD692" s="14"/>
      <c r="AE692" s="14"/>
      <c r="AT692" s="257" t="s">
        <v>252</v>
      </c>
      <c r="AU692" s="257" t="s">
        <v>93</v>
      </c>
      <c r="AV692" s="14" t="s">
        <v>93</v>
      </c>
      <c r="AW692" s="14" t="s">
        <v>46</v>
      </c>
      <c r="AX692" s="14" t="s">
        <v>85</v>
      </c>
      <c r="AY692" s="257" t="s">
        <v>241</v>
      </c>
    </row>
    <row r="693" s="14" customFormat="1">
      <c r="A693" s="14"/>
      <c r="B693" s="247"/>
      <c r="C693" s="248"/>
      <c r="D693" s="238" t="s">
        <v>252</v>
      </c>
      <c r="E693" s="249" t="s">
        <v>39</v>
      </c>
      <c r="F693" s="250" t="s">
        <v>813</v>
      </c>
      <c r="G693" s="248"/>
      <c r="H693" s="251">
        <v>8.0779999999999994</v>
      </c>
      <c r="I693" s="252"/>
      <c r="J693" s="248"/>
      <c r="K693" s="248"/>
      <c r="L693" s="253"/>
      <c r="M693" s="254"/>
      <c r="N693" s="255"/>
      <c r="O693" s="255"/>
      <c r="P693" s="255"/>
      <c r="Q693" s="255"/>
      <c r="R693" s="255"/>
      <c r="S693" s="255"/>
      <c r="T693" s="256"/>
      <c r="U693" s="14"/>
      <c r="V693" s="14"/>
      <c r="W693" s="14"/>
      <c r="X693" s="14"/>
      <c r="Y693" s="14"/>
      <c r="Z693" s="14"/>
      <c r="AA693" s="14"/>
      <c r="AB693" s="14"/>
      <c r="AC693" s="14"/>
      <c r="AD693" s="14"/>
      <c r="AE693" s="14"/>
      <c r="AT693" s="257" t="s">
        <v>252</v>
      </c>
      <c r="AU693" s="257" t="s">
        <v>93</v>
      </c>
      <c r="AV693" s="14" t="s">
        <v>93</v>
      </c>
      <c r="AW693" s="14" t="s">
        <v>46</v>
      </c>
      <c r="AX693" s="14" t="s">
        <v>85</v>
      </c>
      <c r="AY693" s="257" t="s">
        <v>241</v>
      </c>
    </row>
    <row r="694" s="14" customFormat="1">
      <c r="A694" s="14"/>
      <c r="B694" s="247"/>
      <c r="C694" s="248"/>
      <c r="D694" s="238" t="s">
        <v>252</v>
      </c>
      <c r="E694" s="249" t="s">
        <v>39</v>
      </c>
      <c r="F694" s="250" t="s">
        <v>814</v>
      </c>
      <c r="G694" s="248"/>
      <c r="H694" s="251">
        <v>2.4630000000000001</v>
      </c>
      <c r="I694" s="252"/>
      <c r="J694" s="248"/>
      <c r="K694" s="248"/>
      <c r="L694" s="253"/>
      <c r="M694" s="254"/>
      <c r="N694" s="255"/>
      <c r="O694" s="255"/>
      <c r="P694" s="255"/>
      <c r="Q694" s="255"/>
      <c r="R694" s="255"/>
      <c r="S694" s="255"/>
      <c r="T694" s="256"/>
      <c r="U694" s="14"/>
      <c r="V694" s="14"/>
      <c r="W694" s="14"/>
      <c r="X694" s="14"/>
      <c r="Y694" s="14"/>
      <c r="Z694" s="14"/>
      <c r="AA694" s="14"/>
      <c r="AB694" s="14"/>
      <c r="AC694" s="14"/>
      <c r="AD694" s="14"/>
      <c r="AE694" s="14"/>
      <c r="AT694" s="257" t="s">
        <v>252</v>
      </c>
      <c r="AU694" s="257" t="s">
        <v>93</v>
      </c>
      <c r="AV694" s="14" t="s">
        <v>93</v>
      </c>
      <c r="AW694" s="14" t="s">
        <v>46</v>
      </c>
      <c r="AX694" s="14" t="s">
        <v>85</v>
      </c>
      <c r="AY694" s="257" t="s">
        <v>241</v>
      </c>
    </row>
    <row r="695" s="14" customFormat="1">
      <c r="A695" s="14"/>
      <c r="B695" s="247"/>
      <c r="C695" s="248"/>
      <c r="D695" s="238" t="s">
        <v>252</v>
      </c>
      <c r="E695" s="249" t="s">
        <v>39</v>
      </c>
      <c r="F695" s="250" t="s">
        <v>815</v>
      </c>
      <c r="G695" s="248"/>
      <c r="H695" s="251">
        <v>1.5600000000000001</v>
      </c>
      <c r="I695" s="252"/>
      <c r="J695" s="248"/>
      <c r="K695" s="248"/>
      <c r="L695" s="253"/>
      <c r="M695" s="254"/>
      <c r="N695" s="255"/>
      <c r="O695" s="255"/>
      <c r="P695" s="255"/>
      <c r="Q695" s="255"/>
      <c r="R695" s="255"/>
      <c r="S695" s="255"/>
      <c r="T695" s="256"/>
      <c r="U695" s="14"/>
      <c r="V695" s="14"/>
      <c r="W695" s="14"/>
      <c r="X695" s="14"/>
      <c r="Y695" s="14"/>
      <c r="Z695" s="14"/>
      <c r="AA695" s="14"/>
      <c r="AB695" s="14"/>
      <c r="AC695" s="14"/>
      <c r="AD695" s="14"/>
      <c r="AE695" s="14"/>
      <c r="AT695" s="257" t="s">
        <v>252</v>
      </c>
      <c r="AU695" s="257" t="s">
        <v>93</v>
      </c>
      <c r="AV695" s="14" t="s">
        <v>93</v>
      </c>
      <c r="AW695" s="14" t="s">
        <v>46</v>
      </c>
      <c r="AX695" s="14" t="s">
        <v>85</v>
      </c>
      <c r="AY695" s="257" t="s">
        <v>241</v>
      </c>
    </row>
    <row r="696" s="14" customFormat="1">
      <c r="A696" s="14"/>
      <c r="B696" s="247"/>
      <c r="C696" s="248"/>
      <c r="D696" s="238" t="s">
        <v>252</v>
      </c>
      <c r="E696" s="249" t="s">
        <v>39</v>
      </c>
      <c r="F696" s="250" t="s">
        <v>816</v>
      </c>
      <c r="G696" s="248"/>
      <c r="H696" s="251">
        <v>2.0800000000000001</v>
      </c>
      <c r="I696" s="252"/>
      <c r="J696" s="248"/>
      <c r="K696" s="248"/>
      <c r="L696" s="253"/>
      <c r="M696" s="254"/>
      <c r="N696" s="255"/>
      <c r="O696" s="255"/>
      <c r="P696" s="255"/>
      <c r="Q696" s="255"/>
      <c r="R696" s="255"/>
      <c r="S696" s="255"/>
      <c r="T696" s="256"/>
      <c r="U696" s="14"/>
      <c r="V696" s="14"/>
      <c r="W696" s="14"/>
      <c r="X696" s="14"/>
      <c r="Y696" s="14"/>
      <c r="Z696" s="14"/>
      <c r="AA696" s="14"/>
      <c r="AB696" s="14"/>
      <c r="AC696" s="14"/>
      <c r="AD696" s="14"/>
      <c r="AE696" s="14"/>
      <c r="AT696" s="257" t="s">
        <v>252</v>
      </c>
      <c r="AU696" s="257" t="s">
        <v>93</v>
      </c>
      <c r="AV696" s="14" t="s">
        <v>93</v>
      </c>
      <c r="AW696" s="14" t="s">
        <v>46</v>
      </c>
      <c r="AX696" s="14" t="s">
        <v>85</v>
      </c>
      <c r="AY696" s="257" t="s">
        <v>241</v>
      </c>
    </row>
    <row r="697" s="14" customFormat="1">
      <c r="A697" s="14"/>
      <c r="B697" s="247"/>
      <c r="C697" s="248"/>
      <c r="D697" s="238" t="s">
        <v>252</v>
      </c>
      <c r="E697" s="249" t="s">
        <v>39</v>
      </c>
      <c r="F697" s="250" t="s">
        <v>817</v>
      </c>
      <c r="G697" s="248"/>
      <c r="H697" s="251">
        <v>2.7240000000000002</v>
      </c>
      <c r="I697" s="252"/>
      <c r="J697" s="248"/>
      <c r="K697" s="248"/>
      <c r="L697" s="253"/>
      <c r="M697" s="254"/>
      <c r="N697" s="255"/>
      <c r="O697" s="255"/>
      <c r="P697" s="255"/>
      <c r="Q697" s="255"/>
      <c r="R697" s="255"/>
      <c r="S697" s="255"/>
      <c r="T697" s="256"/>
      <c r="U697" s="14"/>
      <c r="V697" s="14"/>
      <c r="W697" s="14"/>
      <c r="X697" s="14"/>
      <c r="Y697" s="14"/>
      <c r="Z697" s="14"/>
      <c r="AA697" s="14"/>
      <c r="AB697" s="14"/>
      <c r="AC697" s="14"/>
      <c r="AD697" s="14"/>
      <c r="AE697" s="14"/>
      <c r="AT697" s="257" t="s">
        <v>252</v>
      </c>
      <c r="AU697" s="257" t="s">
        <v>93</v>
      </c>
      <c r="AV697" s="14" t="s">
        <v>93</v>
      </c>
      <c r="AW697" s="14" t="s">
        <v>46</v>
      </c>
      <c r="AX697" s="14" t="s">
        <v>85</v>
      </c>
      <c r="AY697" s="257" t="s">
        <v>241</v>
      </c>
    </row>
    <row r="698" s="14" customFormat="1">
      <c r="A698" s="14"/>
      <c r="B698" s="247"/>
      <c r="C698" s="248"/>
      <c r="D698" s="238" t="s">
        <v>252</v>
      </c>
      <c r="E698" s="249" t="s">
        <v>39</v>
      </c>
      <c r="F698" s="250" t="s">
        <v>818</v>
      </c>
      <c r="G698" s="248"/>
      <c r="H698" s="251">
        <v>3.6320000000000001</v>
      </c>
      <c r="I698" s="252"/>
      <c r="J698" s="248"/>
      <c r="K698" s="248"/>
      <c r="L698" s="253"/>
      <c r="M698" s="254"/>
      <c r="N698" s="255"/>
      <c r="O698" s="255"/>
      <c r="P698" s="255"/>
      <c r="Q698" s="255"/>
      <c r="R698" s="255"/>
      <c r="S698" s="255"/>
      <c r="T698" s="256"/>
      <c r="U698" s="14"/>
      <c r="V698" s="14"/>
      <c r="W698" s="14"/>
      <c r="X698" s="14"/>
      <c r="Y698" s="14"/>
      <c r="Z698" s="14"/>
      <c r="AA698" s="14"/>
      <c r="AB698" s="14"/>
      <c r="AC698" s="14"/>
      <c r="AD698" s="14"/>
      <c r="AE698" s="14"/>
      <c r="AT698" s="257" t="s">
        <v>252</v>
      </c>
      <c r="AU698" s="257" t="s">
        <v>93</v>
      </c>
      <c r="AV698" s="14" t="s">
        <v>93</v>
      </c>
      <c r="AW698" s="14" t="s">
        <v>46</v>
      </c>
      <c r="AX698" s="14" t="s">
        <v>85</v>
      </c>
      <c r="AY698" s="257" t="s">
        <v>241</v>
      </c>
    </row>
    <row r="699" s="14" customFormat="1">
      <c r="A699" s="14"/>
      <c r="B699" s="247"/>
      <c r="C699" s="248"/>
      <c r="D699" s="238" t="s">
        <v>252</v>
      </c>
      <c r="E699" s="249" t="s">
        <v>39</v>
      </c>
      <c r="F699" s="250" t="s">
        <v>819</v>
      </c>
      <c r="G699" s="248"/>
      <c r="H699" s="251">
        <v>22.553999999999998</v>
      </c>
      <c r="I699" s="252"/>
      <c r="J699" s="248"/>
      <c r="K699" s="248"/>
      <c r="L699" s="253"/>
      <c r="M699" s="254"/>
      <c r="N699" s="255"/>
      <c r="O699" s="255"/>
      <c r="P699" s="255"/>
      <c r="Q699" s="255"/>
      <c r="R699" s="255"/>
      <c r="S699" s="255"/>
      <c r="T699" s="256"/>
      <c r="U699" s="14"/>
      <c r="V699" s="14"/>
      <c r="W699" s="14"/>
      <c r="X699" s="14"/>
      <c r="Y699" s="14"/>
      <c r="Z699" s="14"/>
      <c r="AA699" s="14"/>
      <c r="AB699" s="14"/>
      <c r="AC699" s="14"/>
      <c r="AD699" s="14"/>
      <c r="AE699" s="14"/>
      <c r="AT699" s="257" t="s">
        <v>252</v>
      </c>
      <c r="AU699" s="257" t="s">
        <v>93</v>
      </c>
      <c r="AV699" s="14" t="s">
        <v>93</v>
      </c>
      <c r="AW699" s="14" t="s">
        <v>46</v>
      </c>
      <c r="AX699" s="14" t="s">
        <v>85</v>
      </c>
      <c r="AY699" s="257" t="s">
        <v>241</v>
      </c>
    </row>
    <row r="700" s="16" customFormat="1">
      <c r="A700" s="16"/>
      <c r="B700" s="269"/>
      <c r="C700" s="270"/>
      <c r="D700" s="238" t="s">
        <v>252</v>
      </c>
      <c r="E700" s="271" t="s">
        <v>39</v>
      </c>
      <c r="F700" s="272" t="s">
        <v>295</v>
      </c>
      <c r="G700" s="270"/>
      <c r="H700" s="273">
        <v>89.317999999999998</v>
      </c>
      <c r="I700" s="274"/>
      <c r="J700" s="270"/>
      <c r="K700" s="270"/>
      <c r="L700" s="275"/>
      <c r="M700" s="276"/>
      <c r="N700" s="277"/>
      <c r="O700" s="277"/>
      <c r="P700" s="277"/>
      <c r="Q700" s="277"/>
      <c r="R700" s="277"/>
      <c r="S700" s="277"/>
      <c r="T700" s="278"/>
      <c r="U700" s="16"/>
      <c r="V700" s="16"/>
      <c r="W700" s="16"/>
      <c r="X700" s="16"/>
      <c r="Y700" s="16"/>
      <c r="Z700" s="16"/>
      <c r="AA700" s="16"/>
      <c r="AB700" s="16"/>
      <c r="AC700" s="16"/>
      <c r="AD700" s="16"/>
      <c r="AE700" s="16"/>
      <c r="AT700" s="279" t="s">
        <v>252</v>
      </c>
      <c r="AU700" s="279" t="s">
        <v>93</v>
      </c>
      <c r="AV700" s="16" t="s">
        <v>113</v>
      </c>
      <c r="AW700" s="16" t="s">
        <v>46</v>
      </c>
      <c r="AX700" s="16" t="s">
        <v>85</v>
      </c>
      <c r="AY700" s="279" t="s">
        <v>241</v>
      </c>
    </row>
    <row r="701" s="13" customFormat="1">
      <c r="A701" s="13"/>
      <c r="B701" s="236"/>
      <c r="C701" s="237"/>
      <c r="D701" s="238" t="s">
        <v>252</v>
      </c>
      <c r="E701" s="239" t="s">
        <v>39</v>
      </c>
      <c r="F701" s="240" t="s">
        <v>507</v>
      </c>
      <c r="G701" s="237"/>
      <c r="H701" s="239" t="s">
        <v>39</v>
      </c>
      <c r="I701" s="241"/>
      <c r="J701" s="237"/>
      <c r="K701" s="237"/>
      <c r="L701" s="242"/>
      <c r="M701" s="243"/>
      <c r="N701" s="244"/>
      <c r="O701" s="244"/>
      <c r="P701" s="244"/>
      <c r="Q701" s="244"/>
      <c r="R701" s="244"/>
      <c r="S701" s="244"/>
      <c r="T701" s="245"/>
      <c r="U701" s="13"/>
      <c r="V701" s="13"/>
      <c r="W701" s="13"/>
      <c r="X701" s="13"/>
      <c r="Y701" s="13"/>
      <c r="Z701" s="13"/>
      <c r="AA701" s="13"/>
      <c r="AB701" s="13"/>
      <c r="AC701" s="13"/>
      <c r="AD701" s="13"/>
      <c r="AE701" s="13"/>
      <c r="AT701" s="246" t="s">
        <v>252</v>
      </c>
      <c r="AU701" s="246" t="s">
        <v>93</v>
      </c>
      <c r="AV701" s="13" t="s">
        <v>23</v>
      </c>
      <c r="AW701" s="13" t="s">
        <v>46</v>
      </c>
      <c r="AX701" s="13" t="s">
        <v>85</v>
      </c>
      <c r="AY701" s="246" t="s">
        <v>241</v>
      </c>
    </row>
    <row r="702" s="14" customFormat="1">
      <c r="A702" s="14"/>
      <c r="B702" s="247"/>
      <c r="C702" s="248"/>
      <c r="D702" s="238" t="s">
        <v>252</v>
      </c>
      <c r="E702" s="249" t="s">
        <v>39</v>
      </c>
      <c r="F702" s="250" t="s">
        <v>820</v>
      </c>
      <c r="G702" s="248"/>
      <c r="H702" s="251">
        <v>12.061</v>
      </c>
      <c r="I702" s="252"/>
      <c r="J702" s="248"/>
      <c r="K702" s="248"/>
      <c r="L702" s="253"/>
      <c r="M702" s="254"/>
      <c r="N702" s="255"/>
      <c r="O702" s="255"/>
      <c r="P702" s="255"/>
      <c r="Q702" s="255"/>
      <c r="R702" s="255"/>
      <c r="S702" s="255"/>
      <c r="T702" s="256"/>
      <c r="U702" s="14"/>
      <c r="V702" s="14"/>
      <c r="W702" s="14"/>
      <c r="X702" s="14"/>
      <c r="Y702" s="14"/>
      <c r="Z702" s="14"/>
      <c r="AA702" s="14"/>
      <c r="AB702" s="14"/>
      <c r="AC702" s="14"/>
      <c r="AD702" s="14"/>
      <c r="AE702" s="14"/>
      <c r="AT702" s="257" t="s">
        <v>252</v>
      </c>
      <c r="AU702" s="257" t="s">
        <v>93</v>
      </c>
      <c r="AV702" s="14" t="s">
        <v>93</v>
      </c>
      <c r="AW702" s="14" t="s">
        <v>46</v>
      </c>
      <c r="AX702" s="14" t="s">
        <v>85</v>
      </c>
      <c r="AY702" s="257" t="s">
        <v>241</v>
      </c>
    </row>
    <row r="703" s="14" customFormat="1">
      <c r="A703" s="14"/>
      <c r="B703" s="247"/>
      <c r="C703" s="248"/>
      <c r="D703" s="238" t="s">
        <v>252</v>
      </c>
      <c r="E703" s="249" t="s">
        <v>39</v>
      </c>
      <c r="F703" s="250" t="s">
        <v>821</v>
      </c>
      <c r="G703" s="248"/>
      <c r="H703" s="251">
        <v>5.915</v>
      </c>
      <c r="I703" s="252"/>
      <c r="J703" s="248"/>
      <c r="K703" s="248"/>
      <c r="L703" s="253"/>
      <c r="M703" s="254"/>
      <c r="N703" s="255"/>
      <c r="O703" s="255"/>
      <c r="P703" s="255"/>
      <c r="Q703" s="255"/>
      <c r="R703" s="255"/>
      <c r="S703" s="255"/>
      <c r="T703" s="256"/>
      <c r="U703" s="14"/>
      <c r="V703" s="14"/>
      <c r="W703" s="14"/>
      <c r="X703" s="14"/>
      <c r="Y703" s="14"/>
      <c r="Z703" s="14"/>
      <c r="AA703" s="14"/>
      <c r="AB703" s="14"/>
      <c r="AC703" s="14"/>
      <c r="AD703" s="14"/>
      <c r="AE703" s="14"/>
      <c r="AT703" s="257" t="s">
        <v>252</v>
      </c>
      <c r="AU703" s="257" t="s">
        <v>93</v>
      </c>
      <c r="AV703" s="14" t="s">
        <v>93</v>
      </c>
      <c r="AW703" s="14" t="s">
        <v>46</v>
      </c>
      <c r="AX703" s="14" t="s">
        <v>85</v>
      </c>
      <c r="AY703" s="257" t="s">
        <v>241</v>
      </c>
    </row>
    <row r="704" s="14" customFormat="1">
      <c r="A704" s="14"/>
      <c r="B704" s="247"/>
      <c r="C704" s="248"/>
      <c r="D704" s="238" t="s">
        <v>252</v>
      </c>
      <c r="E704" s="249" t="s">
        <v>39</v>
      </c>
      <c r="F704" s="250" t="s">
        <v>822</v>
      </c>
      <c r="G704" s="248"/>
      <c r="H704" s="251">
        <v>0.61599999999999999</v>
      </c>
      <c r="I704" s="252"/>
      <c r="J704" s="248"/>
      <c r="K704" s="248"/>
      <c r="L704" s="253"/>
      <c r="M704" s="254"/>
      <c r="N704" s="255"/>
      <c r="O704" s="255"/>
      <c r="P704" s="255"/>
      <c r="Q704" s="255"/>
      <c r="R704" s="255"/>
      <c r="S704" s="255"/>
      <c r="T704" s="256"/>
      <c r="U704" s="14"/>
      <c r="V704" s="14"/>
      <c r="W704" s="14"/>
      <c r="X704" s="14"/>
      <c r="Y704" s="14"/>
      <c r="Z704" s="14"/>
      <c r="AA704" s="14"/>
      <c r="AB704" s="14"/>
      <c r="AC704" s="14"/>
      <c r="AD704" s="14"/>
      <c r="AE704" s="14"/>
      <c r="AT704" s="257" t="s">
        <v>252</v>
      </c>
      <c r="AU704" s="257" t="s">
        <v>93</v>
      </c>
      <c r="AV704" s="14" t="s">
        <v>93</v>
      </c>
      <c r="AW704" s="14" t="s">
        <v>46</v>
      </c>
      <c r="AX704" s="14" t="s">
        <v>85</v>
      </c>
      <c r="AY704" s="257" t="s">
        <v>241</v>
      </c>
    </row>
    <row r="705" s="14" customFormat="1">
      <c r="A705" s="14"/>
      <c r="B705" s="247"/>
      <c r="C705" s="248"/>
      <c r="D705" s="238" t="s">
        <v>252</v>
      </c>
      <c r="E705" s="249" t="s">
        <v>39</v>
      </c>
      <c r="F705" s="250" t="s">
        <v>823</v>
      </c>
      <c r="G705" s="248"/>
      <c r="H705" s="251">
        <v>0.878</v>
      </c>
      <c r="I705" s="252"/>
      <c r="J705" s="248"/>
      <c r="K705" s="248"/>
      <c r="L705" s="253"/>
      <c r="M705" s="254"/>
      <c r="N705" s="255"/>
      <c r="O705" s="255"/>
      <c r="P705" s="255"/>
      <c r="Q705" s="255"/>
      <c r="R705" s="255"/>
      <c r="S705" s="255"/>
      <c r="T705" s="256"/>
      <c r="U705" s="14"/>
      <c r="V705" s="14"/>
      <c r="W705" s="14"/>
      <c r="X705" s="14"/>
      <c r="Y705" s="14"/>
      <c r="Z705" s="14"/>
      <c r="AA705" s="14"/>
      <c r="AB705" s="14"/>
      <c r="AC705" s="14"/>
      <c r="AD705" s="14"/>
      <c r="AE705" s="14"/>
      <c r="AT705" s="257" t="s">
        <v>252</v>
      </c>
      <c r="AU705" s="257" t="s">
        <v>93</v>
      </c>
      <c r="AV705" s="14" t="s">
        <v>93</v>
      </c>
      <c r="AW705" s="14" t="s">
        <v>46</v>
      </c>
      <c r="AX705" s="14" t="s">
        <v>85</v>
      </c>
      <c r="AY705" s="257" t="s">
        <v>241</v>
      </c>
    </row>
    <row r="706" s="13" customFormat="1">
      <c r="A706" s="13"/>
      <c r="B706" s="236"/>
      <c r="C706" s="237"/>
      <c r="D706" s="238" t="s">
        <v>252</v>
      </c>
      <c r="E706" s="239" t="s">
        <v>39</v>
      </c>
      <c r="F706" s="240" t="s">
        <v>678</v>
      </c>
      <c r="G706" s="237"/>
      <c r="H706" s="239" t="s">
        <v>39</v>
      </c>
      <c r="I706" s="241"/>
      <c r="J706" s="237"/>
      <c r="K706" s="237"/>
      <c r="L706" s="242"/>
      <c r="M706" s="243"/>
      <c r="N706" s="244"/>
      <c r="O706" s="244"/>
      <c r="P706" s="244"/>
      <c r="Q706" s="244"/>
      <c r="R706" s="244"/>
      <c r="S706" s="244"/>
      <c r="T706" s="245"/>
      <c r="U706" s="13"/>
      <c r="V706" s="13"/>
      <c r="W706" s="13"/>
      <c r="X706" s="13"/>
      <c r="Y706" s="13"/>
      <c r="Z706" s="13"/>
      <c r="AA706" s="13"/>
      <c r="AB706" s="13"/>
      <c r="AC706" s="13"/>
      <c r="AD706" s="13"/>
      <c r="AE706" s="13"/>
      <c r="AT706" s="246" t="s">
        <v>252</v>
      </c>
      <c r="AU706" s="246" t="s">
        <v>93</v>
      </c>
      <c r="AV706" s="13" t="s">
        <v>23</v>
      </c>
      <c r="AW706" s="13" t="s">
        <v>46</v>
      </c>
      <c r="AX706" s="13" t="s">
        <v>85</v>
      </c>
      <c r="AY706" s="246" t="s">
        <v>241</v>
      </c>
    </row>
    <row r="707" s="14" customFormat="1">
      <c r="A707" s="14"/>
      <c r="B707" s="247"/>
      <c r="C707" s="248"/>
      <c r="D707" s="238" t="s">
        <v>252</v>
      </c>
      <c r="E707" s="249" t="s">
        <v>39</v>
      </c>
      <c r="F707" s="250" t="s">
        <v>824</v>
      </c>
      <c r="G707" s="248"/>
      <c r="H707" s="251">
        <v>5.2880000000000003</v>
      </c>
      <c r="I707" s="252"/>
      <c r="J707" s="248"/>
      <c r="K707" s="248"/>
      <c r="L707" s="253"/>
      <c r="M707" s="254"/>
      <c r="N707" s="255"/>
      <c r="O707" s="255"/>
      <c r="P707" s="255"/>
      <c r="Q707" s="255"/>
      <c r="R707" s="255"/>
      <c r="S707" s="255"/>
      <c r="T707" s="256"/>
      <c r="U707" s="14"/>
      <c r="V707" s="14"/>
      <c r="W707" s="14"/>
      <c r="X707" s="14"/>
      <c r="Y707" s="14"/>
      <c r="Z707" s="14"/>
      <c r="AA707" s="14"/>
      <c r="AB707" s="14"/>
      <c r="AC707" s="14"/>
      <c r="AD707" s="14"/>
      <c r="AE707" s="14"/>
      <c r="AT707" s="257" t="s">
        <v>252</v>
      </c>
      <c r="AU707" s="257" t="s">
        <v>93</v>
      </c>
      <c r="AV707" s="14" t="s">
        <v>93</v>
      </c>
      <c r="AW707" s="14" t="s">
        <v>46</v>
      </c>
      <c r="AX707" s="14" t="s">
        <v>85</v>
      </c>
      <c r="AY707" s="257" t="s">
        <v>241</v>
      </c>
    </row>
    <row r="708" s="14" customFormat="1">
      <c r="A708" s="14"/>
      <c r="B708" s="247"/>
      <c r="C708" s="248"/>
      <c r="D708" s="238" t="s">
        <v>252</v>
      </c>
      <c r="E708" s="249" t="s">
        <v>39</v>
      </c>
      <c r="F708" s="250" t="s">
        <v>825</v>
      </c>
      <c r="G708" s="248"/>
      <c r="H708" s="251">
        <v>1.3200000000000001</v>
      </c>
      <c r="I708" s="252"/>
      <c r="J708" s="248"/>
      <c r="K708" s="248"/>
      <c r="L708" s="253"/>
      <c r="M708" s="254"/>
      <c r="N708" s="255"/>
      <c r="O708" s="255"/>
      <c r="P708" s="255"/>
      <c r="Q708" s="255"/>
      <c r="R708" s="255"/>
      <c r="S708" s="255"/>
      <c r="T708" s="256"/>
      <c r="U708" s="14"/>
      <c r="V708" s="14"/>
      <c r="W708" s="14"/>
      <c r="X708" s="14"/>
      <c r="Y708" s="14"/>
      <c r="Z708" s="14"/>
      <c r="AA708" s="14"/>
      <c r="AB708" s="14"/>
      <c r="AC708" s="14"/>
      <c r="AD708" s="14"/>
      <c r="AE708" s="14"/>
      <c r="AT708" s="257" t="s">
        <v>252</v>
      </c>
      <c r="AU708" s="257" t="s">
        <v>93</v>
      </c>
      <c r="AV708" s="14" t="s">
        <v>93</v>
      </c>
      <c r="AW708" s="14" t="s">
        <v>46</v>
      </c>
      <c r="AX708" s="14" t="s">
        <v>85</v>
      </c>
      <c r="AY708" s="257" t="s">
        <v>241</v>
      </c>
    </row>
    <row r="709" s="16" customFormat="1">
      <c r="A709" s="16"/>
      <c r="B709" s="269"/>
      <c r="C709" s="270"/>
      <c r="D709" s="238" t="s">
        <v>252</v>
      </c>
      <c r="E709" s="271" t="s">
        <v>39</v>
      </c>
      <c r="F709" s="272" t="s">
        <v>295</v>
      </c>
      <c r="G709" s="270"/>
      <c r="H709" s="273">
        <v>26.077999999999999</v>
      </c>
      <c r="I709" s="274"/>
      <c r="J709" s="270"/>
      <c r="K709" s="270"/>
      <c r="L709" s="275"/>
      <c r="M709" s="276"/>
      <c r="N709" s="277"/>
      <c r="O709" s="277"/>
      <c r="P709" s="277"/>
      <c r="Q709" s="277"/>
      <c r="R709" s="277"/>
      <c r="S709" s="277"/>
      <c r="T709" s="278"/>
      <c r="U709" s="16"/>
      <c r="V709" s="16"/>
      <c r="W709" s="16"/>
      <c r="X709" s="16"/>
      <c r="Y709" s="16"/>
      <c r="Z709" s="16"/>
      <c r="AA709" s="16"/>
      <c r="AB709" s="16"/>
      <c r="AC709" s="16"/>
      <c r="AD709" s="16"/>
      <c r="AE709" s="16"/>
      <c r="AT709" s="279" t="s">
        <v>252</v>
      </c>
      <c r="AU709" s="279" t="s">
        <v>93</v>
      </c>
      <c r="AV709" s="16" t="s">
        <v>113</v>
      </c>
      <c r="AW709" s="16" t="s">
        <v>46</v>
      </c>
      <c r="AX709" s="16" t="s">
        <v>85</v>
      </c>
      <c r="AY709" s="279" t="s">
        <v>241</v>
      </c>
    </row>
    <row r="710" s="15" customFormat="1">
      <c r="A710" s="15"/>
      <c r="B710" s="258"/>
      <c r="C710" s="259"/>
      <c r="D710" s="238" t="s">
        <v>252</v>
      </c>
      <c r="E710" s="260" t="s">
        <v>39</v>
      </c>
      <c r="F710" s="261" t="s">
        <v>274</v>
      </c>
      <c r="G710" s="259"/>
      <c r="H710" s="262">
        <v>209.708</v>
      </c>
      <c r="I710" s="263"/>
      <c r="J710" s="259"/>
      <c r="K710" s="259"/>
      <c r="L710" s="264"/>
      <c r="M710" s="265"/>
      <c r="N710" s="266"/>
      <c r="O710" s="266"/>
      <c r="P710" s="266"/>
      <c r="Q710" s="266"/>
      <c r="R710" s="266"/>
      <c r="S710" s="266"/>
      <c r="T710" s="267"/>
      <c r="U710" s="15"/>
      <c r="V710" s="15"/>
      <c r="W710" s="15"/>
      <c r="X710" s="15"/>
      <c r="Y710" s="15"/>
      <c r="Z710" s="15"/>
      <c r="AA710" s="15"/>
      <c r="AB710" s="15"/>
      <c r="AC710" s="15"/>
      <c r="AD710" s="15"/>
      <c r="AE710" s="15"/>
      <c r="AT710" s="268" t="s">
        <v>252</v>
      </c>
      <c r="AU710" s="268" t="s">
        <v>93</v>
      </c>
      <c r="AV710" s="15" t="s">
        <v>248</v>
      </c>
      <c r="AW710" s="15" t="s">
        <v>46</v>
      </c>
      <c r="AX710" s="15" t="s">
        <v>23</v>
      </c>
      <c r="AY710" s="268" t="s">
        <v>241</v>
      </c>
    </row>
    <row r="711" s="2" customFormat="1" ht="21.75" customHeight="1">
      <c r="A711" s="42"/>
      <c r="B711" s="43"/>
      <c r="C711" s="218" t="s">
        <v>826</v>
      </c>
      <c r="D711" s="218" t="s">
        <v>243</v>
      </c>
      <c r="E711" s="219" t="s">
        <v>827</v>
      </c>
      <c r="F711" s="220" t="s">
        <v>828</v>
      </c>
      <c r="G711" s="221" t="s">
        <v>246</v>
      </c>
      <c r="H711" s="222">
        <v>16.222999999999999</v>
      </c>
      <c r="I711" s="223"/>
      <c r="J711" s="224">
        <f>ROUND(I711*H711,2)</f>
        <v>0</v>
      </c>
      <c r="K711" s="220" t="s">
        <v>247</v>
      </c>
      <c r="L711" s="48"/>
      <c r="M711" s="225" t="s">
        <v>39</v>
      </c>
      <c r="N711" s="226" t="s">
        <v>56</v>
      </c>
      <c r="O711" s="88"/>
      <c r="P711" s="227">
        <f>O711*H711</f>
        <v>0</v>
      </c>
      <c r="Q711" s="227">
        <v>2.5018699999999998</v>
      </c>
      <c r="R711" s="227">
        <f>Q711*H711</f>
        <v>40.587837009999994</v>
      </c>
      <c r="S711" s="227">
        <v>0</v>
      </c>
      <c r="T711" s="228">
        <f>S711*H711</f>
        <v>0</v>
      </c>
      <c r="U711" s="42"/>
      <c r="V711" s="42"/>
      <c r="W711" s="42"/>
      <c r="X711" s="42"/>
      <c r="Y711" s="42"/>
      <c r="Z711" s="42"/>
      <c r="AA711" s="42"/>
      <c r="AB711" s="42"/>
      <c r="AC711" s="42"/>
      <c r="AD711" s="42"/>
      <c r="AE711" s="42"/>
      <c r="AR711" s="229" t="s">
        <v>248</v>
      </c>
      <c r="AT711" s="229" t="s">
        <v>243</v>
      </c>
      <c r="AU711" s="229" t="s">
        <v>93</v>
      </c>
      <c r="AY711" s="20" t="s">
        <v>241</v>
      </c>
      <c r="BE711" s="230">
        <f>IF(N711="základní",J711,0)</f>
        <v>0</v>
      </c>
      <c r="BF711" s="230">
        <f>IF(N711="snížená",J711,0)</f>
        <v>0</v>
      </c>
      <c r="BG711" s="230">
        <f>IF(N711="zákl. přenesená",J711,0)</f>
        <v>0</v>
      </c>
      <c r="BH711" s="230">
        <f>IF(N711="sníž. přenesená",J711,0)</f>
        <v>0</v>
      </c>
      <c r="BI711" s="230">
        <f>IF(N711="nulová",J711,0)</f>
        <v>0</v>
      </c>
      <c r="BJ711" s="20" t="s">
        <v>23</v>
      </c>
      <c r="BK711" s="230">
        <f>ROUND(I711*H711,2)</f>
        <v>0</v>
      </c>
      <c r="BL711" s="20" t="s">
        <v>248</v>
      </c>
      <c r="BM711" s="229" t="s">
        <v>829</v>
      </c>
    </row>
    <row r="712" s="2" customFormat="1">
      <c r="A712" s="42"/>
      <c r="B712" s="43"/>
      <c r="C712" s="44"/>
      <c r="D712" s="231" t="s">
        <v>250</v>
      </c>
      <c r="E712" s="44"/>
      <c r="F712" s="232" t="s">
        <v>830</v>
      </c>
      <c r="G712" s="44"/>
      <c r="H712" s="44"/>
      <c r="I712" s="233"/>
      <c r="J712" s="44"/>
      <c r="K712" s="44"/>
      <c r="L712" s="48"/>
      <c r="M712" s="234"/>
      <c r="N712" s="235"/>
      <c r="O712" s="88"/>
      <c r="P712" s="88"/>
      <c r="Q712" s="88"/>
      <c r="R712" s="88"/>
      <c r="S712" s="88"/>
      <c r="T712" s="89"/>
      <c r="U712" s="42"/>
      <c r="V712" s="42"/>
      <c r="W712" s="42"/>
      <c r="X712" s="42"/>
      <c r="Y712" s="42"/>
      <c r="Z712" s="42"/>
      <c r="AA712" s="42"/>
      <c r="AB712" s="42"/>
      <c r="AC712" s="42"/>
      <c r="AD712" s="42"/>
      <c r="AE712" s="42"/>
      <c r="AT712" s="20" t="s">
        <v>250</v>
      </c>
      <c r="AU712" s="20" t="s">
        <v>93</v>
      </c>
    </row>
    <row r="713" s="13" customFormat="1">
      <c r="A713" s="13"/>
      <c r="B713" s="236"/>
      <c r="C713" s="237"/>
      <c r="D713" s="238" t="s">
        <v>252</v>
      </c>
      <c r="E713" s="239" t="s">
        <v>39</v>
      </c>
      <c r="F713" s="240" t="s">
        <v>487</v>
      </c>
      <c r="G713" s="237"/>
      <c r="H713" s="239" t="s">
        <v>39</v>
      </c>
      <c r="I713" s="241"/>
      <c r="J713" s="237"/>
      <c r="K713" s="237"/>
      <c r="L713" s="242"/>
      <c r="M713" s="243"/>
      <c r="N713" s="244"/>
      <c r="O713" s="244"/>
      <c r="P713" s="244"/>
      <c r="Q713" s="244"/>
      <c r="R713" s="244"/>
      <c r="S713" s="244"/>
      <c r="T713" s="245"/>
      <c r="U713" s="13"/>
      <c r="V713" s="13"/>
      <c r="W713" s="13"/>
      <c r="X713" s="13"/>
      <c r="Y713" s="13"/>
      <c r="Z713" s="13"/>
      <c r="AA713" s="13"/>
      <c r="AB713" s="13"/>
      <c r="AC713" s="13"/>
      <c r="AD713" s="13"/>
      <c r="AE713" s="13"/>
      <c r="AT713" s="246" t="s">
        <v>252</v>
      </c>
      <c r="AU713" s="246" t="s">
        <v>93</v>
      </c>
      <c r="AV713" s="13" t="s">
        <v>23</v>
      </c>
      <c r="AW713" s="13" t="s">
        <v>46</v>
      </c>
      <c r="AX713" s="13" t="s">
        <v>85</v>
      </c>
      <c r="AY713" s="246" t="s">
        <v>241</v>
      </c>
    </row>
    <row r="714" s="13" customFormat="1">
      <c r="A714" s="13"/>
      <c r="B714" s="236"/>
      <c r="C714" s="237"/>
      <c r="D714" s="238" t="s">
        <v>252</v>
      </c>
      <c r="E714" s="239" t="s">
        <v>39</v>
      </c>
      <c r="F714" s="240" t="s">
        <v>831</v>
      </c>
      <c r="G714" s="237"/>
      <c r="H714" s="239" t="s">
        <v>39</v>
      </c>
      <c r="I714" s="241"/>
      <c r="J714" s="237"/>
      <c r="K714" s="237"/>
      <c r="L714" s="242"/>
      <c r="M714" s="243"/>
      <c r="N714" s="244"/>
      <c r="O714" s="244"/>
      <c r="P714" s="244"/>
      <c r="Q714" s="244"/>
      <c r="R714" s="244"/>
      <c r="S714" s="244"/>
      <c r="T714" s="245"/>
      <c r="U714" s="13"/>
      <c r="V714" s="13"/>
      <c r="W714" s="13"/>
      <c r="X714" s="13"/>
      <c r="Y714" s="13"/>
      <c r="Z714" s="13"/>
      <c r="AA714" s="13"/>
      <c r="AB714" s="13"/>
      <c r="AC714" s="13"/>
      <c r="AD714" s="13"/>
      <c r="AE714" s="13"/>
      <c r="AT714" s="246" t="s">
        <v>252</v>
      </c>
      <c r="AU714" s="246" t="s">
        <v>93</v>
      </c>
      <c r="AV714" s="13" t="s">
        <v>23</v>
      </c>
      <c r="AW714" s="13" t="s">
        <v>46</v>
      </c>
      <c r="AX714" s="13" t="s">
        <v>85</v>
      </c>
      <c r="AY714" s="246" t="s">
        <v>241</v>
      </c>
    </row>
    <row r="715" s="14" customFormat="1">
      <c r="A715" s="14"/>
      <c r="B715" s="247"/>
      <c r="C715" s="248"/>
      <c r="D715" s="238" t="s">
        <v>252</v>
      </c>
      <c r="E715" s="249" t="s">
        <v>39</v>
      </c>
      <c r="F715" s="250" t="s">
        <v>832</v>
      </c>
      <c r="G715" s="248"/>
      <c r="H715" s="251">
        <v>16.222999999999999</v>
      </c>
      <c r="I715" s="252"/>
      <c r="J715" s="248"/>
      <c r="K715" s="248"/>
      <c r="L715" s="253"/>
      <c r="M715" s="254"/>
      <c r="N715" s="255"/>
      <c r="O715" s="255"/>
      <c r="P715" s="255"/>
      <c r="Q715" s="255"/>
      <c r="R715" s="255"/>
      <c r="S715" s="255"/>
      <c r="T715" s="256"/>
      <c r="U715" s="14"/>
      <c r="V715" s="14"/>
      <c r="W715" s="14"/>
      <c r="X715" s="14"/>
      <c r="Y715" s="14"/>
      <c r="Z715" s="14"/>
      <c r="AA715" s="14"/>
      <c r="AB715" s="14"/>
      <c r="AC715" s="14"/>
      <c r="AD715" s="14"/>
      <c r="AE715" s="14"/>
      <c r="AT715" s="257" t="s">
        <v>252</v>
      </c>
      <c r="AU715" s="257" t="s">
        <v>93</v>
      </c>
      <c r="AV715" s="14" t="s">
        <v>93</v>
      </c>
      <c r="AW715" s="14" t="s">
        <v>46</v>
      </c>
      <c r="AX715" s="14" t="s">
        <v>23</v>
      </c>
      <c r="AY715" s="257" t="s">
        <v>241</v>
      </c>
    </row>
    <row r="716" s="2" customFormat="1" ht="16.5" customHeight="1">
      <c r="A716" s="42"/>
      <c r="B716" s="43"/>
      <c r="C716" s="218" t="s">
        <v>833</v>
      </c>
      <c r="D716" s="218" t="s">
        <v>243</v>
      </c>
      <c r="E716" s="219" t="s">
        <v>834</v>
      </c>
      <c r="F716" s="220" t="s">
        <v>835</v>
      </c>
      <c r="G716" s="221" t="s">
        <v>145</v>
      </c>
      <c r="H716" s="222">
        <v>624.29399999999998</v>
      </c>
      <c r="I716" s="223"/>
      <c r="J716" s="224">
        <f>ROUND(I716*H716,2)</f>
        <v>0</v>
      </c>
      <c r="K716" s="220" t="s">
        <v>247</v>
      </c>
      <c r="L716" s="48"/>
      <c r="M716" s="225" t="s">
        <v>39</v>
      </c>
      <c r="N716" s="226" t="s">
        <v>56</v>
      </c>
      <c r="O716" s="88"/>
      <c r="P716" s="227">
        <f>O716*H716</f>
        <v>0</v>
      </c>
      <c r="Q716" s="227">
        <v>0.0026900000000000001</v>
      </c>
      <c r="R716" s="227">
        <f>Q716*H716</f>
        <v>1.67935086</v>
      </c>
      <c r="S716" s="227">
        <v>0</v>
      </c>
      <c r="T716" s="228">
        <f>S716*H716</f>
        <v>0</v>
      </c>
      <c r="U716" s="42"/>
      <c r="V716" s="42"/>
      <c r="W716" s="42"/>
      <c r="X716" s="42"/>
      <c r="Y716" s="42"/>
      <c r="Z716" s="42"/>
      <c r="AA716" s="42"/>
      <c r="AB716" s="42"/>
      <c r="AC716" s="42"/>
      <c r="AD716" s="42"/>
      <c r="AE716" s="42"/>
      <c r="AR716" s="229" t="s">
        <v>248</v>
      </c>
      <c r="AT716" s="229" t="s">
        <v>243</v>
      </c>
      <c r="AU716" s="229" t="s">
        <v>93</v>
      </c>
      <c r="AY716" s="20" t="s">
        <v>241</v>
      </c>
      <c r="BE716" s="230">
        <f>IF(N716="základní",J716,0)</f>
        <v>0</v>
      </c>
      <c r="BF716" s="230">
        <f>IF(N716="snížená",J716,0)</f>
        <v>0</v>
      </c>
      <c r="BG716" s="230">
        <f>IF(N716="zákl. přenesená",J716,0)</f>
        <v>0</v>
      </c>
      <c r="BH716" s="230">
        <f>IF(N716="sníž. přenesená",J716,0)</f>
        <v>0</v>
      </c>
      <c r="BI716" s="230">
        <f>IF(N716="nulová",J716,0)</f>
        <v>0</v>
      </c>
      <c r="BJ716" s="20" t="s">
        <v>23</v>
      </c>
      <c r="BK716" s="230">
        <f>ROUND(I716*H716,2)</f>
        <v>0</v>
      </c>
      <c r="BL716" s="20" t="s">
        <v>248</v>
      </c>
      <c r="BM716" s="229" t="s">
        <v>836</v>
      </c>
    </row>
    <row r="717" s="2" customFormat="1">
      <c r="A717" s="42"/>
      <c r="B717" s="43"/>
      <c r="C717" s="44"/>
      <c r="D717" s="231" t="s">
        <v>250</v>
      </c>
      <c r="E717" s="44"/>
      <c r="F717" s="232" t="s">
        <v>837</v>
      </c>
      <c r="G717" s="44"/>
      <c r="H717" s="44"/>
      <c r="I717" s="233"/>
      <c r="J717" s="44"/>
      <c r="K717" s="44"/>
      <c r="L717" s="48"/>
      <c r="M717" s="234"/>
      <c r="N717" s="235"/>
      <c r="O717" s="88"/>
      <c r="P717" s="88"/>
      <c r="Q717" s="88"/>
      <c r="R717" s="88"/>
      <c r="S717" s="88"/>
      <c r="T717" s="89"/>
      <c r="U717" s="42"/>
      <c r="V717" s="42"/>
      <c r="W717" s="42"/>
      <c r="X717" s="42"/>
      <c r="Y717" s="42"/>
      <c r="Z717" s="42"/>
      <c r="AA717" s="42"/>
      <c r="AB717" s="42"/>
      <c r="AC717" s="42"/>
      <c r="AD717" s="42"/>
      <c r="AE717" s="42"/>
      <c r="AT717" s="20" t="s">
        <v>250</v>
      </c>
      <c r="AU717" s="20" t="s">
        <v>93</v>
      </c>
    </row>
    <row r="718" s="13" customFormat="1">
      <c r="A718" s="13"/>
      <c r="B718" s="236"/>
      <c r="C718" s="237"/>
      <c r="D718" s="238" t="s">
        <v>252</v>
      </c>
      <c r="E718" s="239" t="s">
        <v>39</v>
      </c>
      <c r="F718" s="240" t="s">
        <v>474</v>
      </c>
      <c r="G718" s="237"/>
      <c r="H718" s="239" t="s">
        <v>39</v>
      </c>
      <c r="I718" s="241"/>
      <c r="J718" s="237"/>
      <c r="K718" s="237"/>
      <c r="L718" s="242"/>
      <c r="M718" s="243"/>
      <c r="N718" s="244"/>
      <c r="O718" s="244"/>
      <c r="P718" s="244"/>
      <c r="Q718" s="244"/>
      <c r="R718" s="244"/>
      <c r="S718" s="244"/>
      <c r="T718" s="245"/>
      <c r="U718" s="13"/>
      <c r="V718" s="13"/>
      <c r="W718" s="13"/>
      <c r="X718" s="13"/>
      <c r="Y718" s="13"/>
      <c r="Z718" s="13"/>
      <c r="AA718" s="13"/>
      <c r="AB718" s="13"/>
      <c r="AC718" s="13"/>
      <c r="AD718" s="13"/>
      <c r="AE718" s="13"/>
      <c r="AT718" s="246" t="s">
        <v>252</v>
      </c>
      <c r="AU718" s="246" t="s">
        <v>93</v>
      </c>
      <c r="AV718" s="13" t="s">
        <v>23</v>
      </c>
      <c r="AW718" s="13" t="s">
        <v>46</v>
      </c>
      <c r="AX718" s="13" t="s">
        <v>85</v>
      </c>
      <c r="AY718" s="246" t="s">
        <v>241</v>
      </c>
    </row>
    <row r="719" s="14" customFormat="1">
      <c r="A719" s="14"/>
      <c r="B719" s="247"/>
      <c r="C719" s="248"/>
      <c r="D719" s="238" t="s">
        <v>252</v>
      </c>
      <c r="E719" s="249" t="s">
        <v>39</v>
      </c>
      <c r="F719" s="250" t="s">
        <v>838</v>
      </c>
      <c r="G719" s="248"/>
      <c r="H719" s="251">
        <v>12.194000000000001</v>
      </c>
      <c r="I719" s="252"/>
      <c r="J719" s="248"/>
      <c r="K719" s="248"/>
      <c r="L719" s="253"/>
      <c r="M719" s="254"/>
      <c r="N719" s="255"/>
      <c r="O719" s="255"/>
      <c r="P719" s="255"/>
      <c r="Q719" s="255"/>
      <c r="R719" s="255"/>
      <c r="S719" s="255"/>
      <c r="T719" s="256"/>
      <c r="U719" s="14"/>
      <c r="V719" s="14"/>
      <c r="W719" s="14"/>
      <c r="X719" s="14"/>
      <c r="Y719" s="14"/>
      <c r="Z719" s="14"/>
      <c r="AA719" s="14"/>
      <c r="AB719" s="14"/>
      <c r="AC719" s="14"/>
      <c r="AD719" s="14"/>
      <c r="AE719" s="14"/>
      <c r="AT719" s="257" t="s">
        <v>252</v>
      </c>
      <c r="AU719" s="257" t="s">
        <v>93</v>
      </c>
      <c r="AV719" s="14" t="s">
        <v>93</v>
      </c>
      <c r="AW719" s="14" t="s">
        <v>46</v>
      </c>
      <c r="AX719" s="14" t="s">
        <v>85</v>
      </c>
      <c r="AY719" s="257" t="s">
        <v>241</v>
      </c>
    </row>
    <row r="720" s="14" customFormat="1">
      <c r="A720" s="14"/>
      <c r="B720" s="247"/>
      <c r="C720" s="248"/>
      <c r="D720" s="238" t="s">
        <v>252</v>
      </c>
      <c r="E720" s="249" t="s">
        <v>39</v>
      </c>
      <c r="F720" s="250" t="s">
        <v>839</v>
      </c>
      <c r="G720" s="248"/>
      <c r="H720" s="251">
        <v>7.2489999999999997</v>
      </c>
      <c r="I720" s="252"/>
      <c r="J720" s="248"/>
      <c r="K720" s="248"/>
      <c r="L720" s="253"/>
      <c r="M720" s="254"/>
      <c r="N720" s="255"/>
      <c r="O720" s="255"/>
      <c r="P720" s="255"/>
      <c r="Q720" s="255"/>
      <c r="R720" s="255"/>
      <c r="S720" s="255"/>
      <c r="T720" s="256"/>
      <c r="U720" s="14"/>
      <c r="V720" s="14"/>
      <c r="W720" s="14"/>
      <c r="X720" s="14"/>
      <c r="Y720" s="14"/>
      <c r="Z720" s="14"/>
      <c r="AA720" s="14"/>
      <c r="AB720" s="14"/>
      <c r="AC720" s="14"/>
      <c r="AD720" s="14"/>
      <c r="AE720" s="14"/>
      <c r="AT720" s="257" t="s">
        <v>252</v>
      </c>
      <c r="AU720" s="257" t="s">
        <v>93</v>
      </c>
      <c r="AV720" s="14" t="s">
        <v>93</v>
      </c>
      <c r="AW720" s="14" t="s">
        <v>46</v>
      </c>
      <c r="AX720" s="14" t="s">
        <v>85</v>
      </c>
      <c r="AY720" s="257" t="s">
        <v>241</v>
      </c>
    </row>
    <row r="721" s="14" customFormat="1">
      <c r="A721" s="14"/>
      <c r="B721" s="247"/>
      <c r="C721" s="248"/>
      <c r="D721" s="238" t="s">
        <v>252</v>
      </c>
      <c r="E721" s="249" t="s">
        <v>39</v>
      </c>
      <c r="F721" s="250" t="s">
        <v>840</v>
      </c>
      <c r="G721" s="248"/>
      <c r="H721" s="251">
        <v>22.712</v>
      </c>
      <c r="I721" s="252"/>
      <c r="J721" s="248"/>
      <c r="K721" s="248"/>
      <c r="L721" s="253"/>
      <c r="M721" s="254"/>
      <c r="N721" s="255"/>
      <c r="O721" s="255"/>
      <c r="P721" s="255"/>
      <c r="Q721" s="255"/>
      <c r="R721" s="255"/>
      <c r="S721" s="255"/>
      <c r="T721" s="256"/>
      <c r="U721" s="14"/>
      <c r="V721" s="14"/>
      <c r="W721" s="14"/>
      <c r="X721" s="14"/>
      <c r="Y721" s="14"/>
      <c r="Z721" s="14"/>
      <c r="AA721" s="14"/>
      <c r="AB721" s="14"/>
      <c r="AC721" s="14"/>
      <c r="AD721" s="14"/>
      <c r="AE721" s="14"/>
      <c r="AT721" s="257" t="s">
        <v>252</v>
      </c>
      <c r="AU721" s="257" t="s">
        <v>93</v>
      </c>
      <c r="AV721" s="14" t="s">
        <v>93</v>
      </c>
      <c r="AW721" s="14" t="s">
        <v>46</v>
      </c>
      <c r="AX721" s="14" t="s">
        <v>85</v>
      </c>
      <c r="AY721" s="257" t="s">
        <v>241</v>
      </c>
    </row>
    <row r="722" s="14" customFormat="1">
      <c r="A722" s="14"/>
      <c r="B722" s="247"/>
      <c r="C722" s="248"/>
      <c r="D722" s="238" t="s">
        <v>252</v>
      </c>
      <c r="E722" s="249" t="s">
        <v>39</v>
      </c>
      <c r="F722" s="250" t="s">
        <v>841</v>
      </c>
      <c r="G722" s="248"/>
      <c r="H722" s="251">
        <v>11.346</v>
      </c>
      <c r="I722" s="252"/>
      <c r="J722" s="248"/>
      <c r="K722" s="248"/>
      <c r="L722" s="253"/>
      <c r="M722" s="254"/>
      <c r="N722" s="255"/>
      <c r="O722" s="255"/>
      <c r="P722" s="255"/>
      <c r="Q722" s="255"/>
      <c r="R722" s="255"/>
      <c r="S722" s="255"/>
      <c r="T722" s="256"/>
      <c r="U722" s="14"/>
      <c r="V722" s="14"/>
      <c r="W722" s="14"/>
      <c r="X722" s="14"/>
      <c r="Y722" s="14"/>
      <c r="Z722" s="14"/>
      <c r="AA722" s="14"/>
      <c r="AB722" s="14"/>
      <c r="AC722" s="14"/>
      <c r="AD722" s="14"/>
      <c r="AE722" s="14"/>
      <c r="AT722" s="257" t="s">
        <v>252</v>
      </c>
      <c r="AU722" s="257" t="s">
        <v>93</v>
      </c>
      <c r="AV722" s="14" t="s">
        <v>93</v>
      </c>
      <c r="AW722" s="14" t="s">
        <v>46</v>
      </c>
      <c r="AX722" s="14" t="s">
        <v>85</v>
      </c>
      <c r="AY722" s="257" t="s">
        <v>241</v>
      </c>
    </row>
    <row r="723" s="14" customFormat="1">
      <c r="A723" s="14"/>
      <c r="B723" s="247"/>
      <c r="C723" s="248"/>
      <c r="D723" s="238" t="s">
        <v>252</v>
      </c>
      <c r="E723" s="249" t="s">
        <v>39</v>
      </c>
      <c r="F723" s="250" t="s">
        <v>842</v>
      </c>
      <c r="G723" s="248"/>
      <c r="H723" s="251">
        <v>9.4009999999999998</v>
      </c>
      <c r="I723" s="252"/>
      <c r="J723" s="248"/>
      <c r="K723" s="248"/>
      <c r="L723" s="253"/>
      <c r="M723" s="254"/>
      <c r="N723" s="255"/>
      <c r="O723" s="255"/>
      <c r="P723" s="255"/>
      <c r="Q723" s="255"/>
      <c r="R723" s="255"/>
      <c r="S723" s="255"/>
      <c r="T723" s="256"/>
      <c r="U723" s="14"/>
      <c r="V723" s="14"/>
      <c r="W723" s="14"/>
      <c r="X723" s="14"/>
      <c r="Y723" s="14"/>
      <c r="Z723" s="14"/>
      <c r="AA723" s="14"/>
      <c r="AB723" s="14"/>
      <c r="AC723" s="14"/>
      <c r="AD723" s="14"/>
      <c r="AE723" s="14"/>
      <c r="AT723" s="257" t="s">
        <v>252</v>
      </c>
      <c r="AU723" s="257" t="s">
        <v>93</v>
      </c>
      <c r="AV723" s="14" t="s">
        <v>93</v>
      </c>
      <c r="AW723" s="14" t="s">
        <v>46</v>
      </c>
      <c r="AX723" s="14" t="s">
        <v>85</v>
      </c>
      <c r="AY723" s="257" t="s">
        <v>241</v>
      </c>
    </row>
    <row r="724" s="14" customFormat="1">
      <c r="A724" s="14"/>
      <c r="B724" s="247"/>
      <c r="C724" s="248"/>
      <c r="D724" s="238" t="s">
        <v>252</v>
      </c>
      <c r="E724" s="249" t="s">
        <v>39</v>
      </c>
      <c r="F724" s="250" t="s">
        <v>843</v>
      </c>
      <c r="G724" s="248"/>
      <c r="H724" s="251">
        <v>2.0830000000000002</v>
      </c>
      <c r="I724" s="252"/>
      <c r="J724" s="248"/>
      <c r="K724" s="248"/>
      <c r="L724" s="253"/>
      <c r="M724" s="254"/>
      <c r="N724" s="255"/>
      <c r="O724" s="255"/>
      <c r="P724" s="255"/>
      <c r="Q724" s="255"/>
      <c r="R724" s="255"/>
      <c r="S724" s="255"/>
      <c r="T724" s="256"/>
      <c r="U724" s="14"/>
      <c r="V724" s="14"/>
      <c r="W724" s="14"/>
      <c r="X724" s="14"/>
      <c r="Y724" s="14"/>
      <c r="Z724" s="14"/>
      <c r="AA724" s="14"/>
      <c r="AB724" s="14"/>
      <c r="AC724" s="14"/>
      <c r="AD724" s="14"/>
      <c r="AE724" s="14"/>
      <c r="AT724" s="257" t="s">
        <v>252</v>
      </c>
      <c r="AU724" s="257" t="s">
        <v>93</v>
      </c>
      <c r="AV724" s="14" t="s">
        <v>93</v>
      </c>
      <c r="AW724" s="14" t="s">
        <v>46</v>
      </c>
      <c r="AX724" s="14" t="s">
        <v>85</v>
      </c>
      <c r="AY724" s="257" t="s">
        <v>241</v>
      </c>
    </row>
    <row r="725" s="14" customFormat="1">
      <c r="A725" s="14"/>
      <c r="B725" s="247"/>
      <c r="C725" s="248"/>
      <c r="D725" s="238" t="s">
        <v>252</v>
      </c>
      <c r="E725" s="249" t="s">
        <v>39</v>
      </c>
      <c r="F725" s="250" t="s">
        <v>844</v>
      </c>
      <c r="G725" s="248"/>
      <c r="H725" s="251">
        <v>8.2599999999999998</v>
      </c>
      <c r="I725" s="252"/>
      <c r="J725" s="248"/>
      <c r="K725" s="248"/>
      <c r="L725" s="253"/>
      <c r="M725" s="254"/>
      <c r="N725" s="255"/>
      <c r="O725" s="255"/>
      <c r="P725" s="255"/>
      <c r="Q725" s="255"/>
      <c r="R725" s="255"/>
      <c r="S725" s="255"/>
      <c r="T725" s="256"/>
      <c r="U725" s="14"/>
      <c r="V725" s="14"/>
      <c r="W725" s="14"/>
      <c r="X725" s="14"/>
      <c r="Y725" s="14"/>
      <c r="Z725" s="14"/>
      <c r="AA725" s="14"/>
      <c r="AB725" s="14"/>
      <c r="AC725" s="14"/>
      <c r="AD725" s="14"/>
      <c r="AE725" s="14"/>
      <c r="AT725" s="257" t="s">
        <v>252</v>
      </c>
      <c r="AU725" s="257" t="s">
        <v>93</v>
      </c>
      <c r="AV725" s="14" t="s">
        <v>93</v>
      </c>
      <c r="AW725" s="14" t="s">
        <v>46</v>
      </c>
      <c r="AX725" s="14" t="s">
        <v>85</v>
      </c>
      <c r="AY725" s="257" t="s">
        <v>241</v>
      </c>
    </row>
    <row r="726" s="14" customFormat="1">
      <c r="A726" s="14"/>
      <c r="B726" s="247"/>
      <c r="C726" s="248"/>
      <c r="D726" s="238" t="s">
        <v>252</v>
      </c>
      <c r="E726" s="249" t="s">
        <v>39</v>
      </c>
      <c r="F726" s="250" t="s">
        <v>845</v>
      </c>
      <c r="G726" s="248"/>
      <c r="H726" s="251">
        <v>2.2749999999999999</v>
      </c>
      <c r="I726" s="252"/>
      <c r="J726" s="248"/>
      <c r="K726" s="248"/>
      <c r="L726" s="253"/>
      <c r="M726" s="254"/>
      <c r="N726" s="255"/>
      <c r="O726" s="255"/>
      <c r="P726" s="255"/>
      <c r="Q726" s="255"/>
      <c r="R726" s="255"/>
      <c r="S726" s="255"/>
      <c r="T726" s="256"/>
      <c r="U726" s="14"/>
      <c r="V726" s="14"/>
      <c r="W726" s="14"/>
      <c r="X726" s="14"/>
      <c r="Y726" s="14"/>
      <c r="Z726" s="14"/>
      <c r="AA726" s="14"/>
      <c r="AB726" s="14"/>
      <c r="AC726" s="14"/>
      <c r="AD726" s="14"/>
      <c r="AE726" s="14"/>
      <c r="AT726" s="257" t="s">
        <v>252</v>
      </c>
      <c r="AU726" s="257" t="s">
        <v>93</v>
      </c>
      <c r="AV726" s="14" t="s">
        <v>93</v>
      </c>
      <c r="AW726" s="14" t="s">
        <v>46</v>
      </c>
      <c r="AX726" s="14" t="s">
        <v>85</v>
      </c>
      <c r="AY726" s="257" t="s">
        <v>241</v>
      </c>
    </row>
    <row r="727" s="14" customFormat="1">
      <c r="A727" s="14"/>
      <c r="B727" s="247"/>
      <c r="C727" s="248"/>
      <c r="D727" s="238" t="s">
        <v>252</v>
      </c>
      <c r="E727" s="249" t="s">
        <v>39</v>
      </c>
      <c r="F727" s="250" t="s">
        <v>846</v>
      </c>
      <c r="G727" s="248"/>
      <c r="H727" s="251">
        <v>21.878</v>
      </c>
      <c r="I727" s="252"/>
      <c r="J727" s="248"/>
      <c r="K727" s="248"/>
      <c r="L727" s="253"/>
      <c r="M727" s="254"/>
      <c r="N727" s="255"/>
      <c r="O727" s="255"/>
      <c r="P727" s="255"/>
      <c r="Q727" s="255"/>
      <c r="R727" s="255"/>
      <c r="S727" s="255"/>
      <c r="T727" s="256"/>
      <c r="U727" s="14"/>
      <c r="V727" s="14"/>
      <c r="W727" s="14"/>
      <c r="X727" s="14"/>
      <c r="Y727" s="14"/>
      <c r="Z727" s="14"/>
      <c r="AA727" s="14"/>
      <c r="AB727" s="14"/>
      <c r="AC727" s="14"/>
      <c r="AD727" s="14"/>
      <c r="AE727" s="14"/>
      <c r="AT727" s="257" t="s">
        <v>252</v>
      </c>
      <c r="AU727" s="257" t="s">
        <v>93</v>
      </c>
      <c r="AV727" s="14" t="s">
        <v>93</v>
      </c>
      <c r="AW727" s="14" t="s">
        <v>46</v>
      </c>
      <c r="AX727" s="14" t="s">
        <v>85</v>
      </c>
      <c r="AY727" s="257" t="s">
        <v>241</v>
      </c>
    </row>
    <row r="728" s="14" customFormat="1">
      <c r="A728" s="14"/>
      <c r="B728" s="247"/>
      <c r="C728" s="248"/>
      <c r="D728" s="238" t="s">
        <v>252</v>
      </c>
      <c r="E728" s="249" t="s">
        <v>39</v>
      </c>
      <c r="F728" s="250" t="s">
        <v>847</v>
      </c>
      <c r="G728" s="248"/>
      <c r="H728" s="251">
        <v>5.4459999999999997</v>
      </c>
      <c r="I728" s="252"/>
      <c r="J728" s="248"/>
      <c r="K728" s="248"/>
      <c r="L728" s="253"/>
      <c r="M728" s="254"/>
      <c r="N728" s="255"/>
      <c r="O728" s="255"/>
      <c r="P728" s="255"/>
      <c r="Q728" s="255"/>
      <c r="R728" s="255"/>
      <c r="S728" s="255"/>
      <c r="T728" s="256"/>
      <c r="U728" s="14"/>
      <c r="V728" s="14"/>
      <c r="W728" s="14"/>
      <c r="X728" s="14"/>
      <c r="Y728" s="14"/>
      <c r="Z728" s="14"/>
      <c r="AA728" s="14"/>
      <c r="AB728" s="14"/>
      <c r="AC728" s="14"/>
      <c r="AD728" s="14"/>
      <c r="AE728" s="14"/>
      <c r="AT728" s="257" t="s">
        <v>252</v>
      </c>
      <c r="AU728" s="257" t="s">
        <v>93</v>
      </c>
      <c r="AV728" s="14" t="s">
        <v>93</v>
      </c>
      <c r="AW728" s="14" t="s">
        <v>46</v>
      </c>
      <c r="AX728" s="14" t="s">
        <v>85</v>
      </c>
      <c r="AY728" s="257" t="s">
        <v>241</v>
      </c>
    </row>
    <row r="729" s="14" customFormat="1">
      <c r="A729" s="14"/>
      <c r="B729" s="247"/>
      <c r="C729" s="248"/>
      <c r="D729" s="238" t="s">
        <v>252</v>
      </c>
      <c r="E729" s="249" t="s">
        <v>39</v>
      </c>
      <c r="F729" s="250" t="s">
        <v>848</v>
      </c>
      <c r="G729" s="248"/>
      <c r="H729" s="251">
        <v>4.3799999999999999</v>
      </c>
      <c r="I729" s="252"/>
      <c r="J729" s="248"/>
      <c r="K729" s="248"/>
      <c r="L729" s="253"/>
      <c r="M729" s="254"/>
      <c r="N729" s="255"/>
      <c r="O729" s="255"/>
      <c r="P729" s="255"/>
      <c r="Q729" s="255"/>
      <c r="R729" s="255"/>
      <c r="S729" s="255"/>
      <c r="T729" s="256"/>
      <c r="U729" s="14"/>
      <c r="V729" s="14"/>
      <c r="W729" s="14"/>
      <c r="X729" s="14"/>
      <c r="Y729" s="14"/>
      <c r="Z729" s="14"/>
      <c r="AA729" s="14"/>
      <c r="AB729" s="14"/>
      <c r="AC729" s="14"/>
      <c r="AD729" s="14"/>
      <c r="AE729" s="14"/>
      <c r="AT729" s="257" t="s">
        <v>252</v>
      </c>
      <c r="AU729" s="257" t="s">
        <v>93</v>
      </c>
      <c r="AV729" s="14" t="s">
        <v>93</v>
      </c>
      <c r="AW729" s="14" t="s">
        <v>46</v>
      </c>
      <c r="AX729" s="14" t="s">
        <v>85</v>
      </c>
      <c r="AY729" s="257" t="s">
        <v>241</v>
      </c>
    </row>
    <row r="730" s="14" customFormat="1">
      <c r="A730" s="14"/>
      <c r="B730" s="247"/>
      <c r="C730" s="248"/>
      <c r="D730" s="238" t="s">
        <v>252</v>
      </c>
      <c r="E730" s="249" t="s">
        <v>39</v>
      </c>
      <c r="F730" s="250" t="s">
        <v>849</v>
      </c>
      <c r="G730" s="248"/>
      <c r="H730" s="251">
        <v>2.8140000000000001</v>
      </c>
      <c r="I730" s="252"/>
      <c r="J730" s="248"/>
      <c r="K730" s="248"/>
      <c r="L730" s="253"/>
      <c r="M730" s="254"/>
      <c r="N730" s="255"/>
      <c r="O730" s="255"/>
      <c r="P730" s="255"/>
      <c r="Q730" s="255"/>
      <c r="R730" s="255"/>
      <c r="S730" s="255"/>
      <c r="T730" s="256"/>
      <c r="U730" s="14"/>
      <c r="V730" s="14"/>
      <c r="W730" s="14"/>
      <c r="X730" s="14"/>
      <c r="Y730" s="14"/>
      <c r="Z730" s="14"/>
      <c r="AA730" s="14"/>
      <c r="AB730" s="14"/>
      <c r="AC730" s="14"/>
      <c r="AD730" s="14"/>
      <c r="AE730" s="14"/>
      <c r="AT730" s="257" t="s">
        <v>252</v>
      </c>
      <c r="AU730" s="257" t="s">
        <v>93</v>
      </c>
      <c r="AV730" s="14" t="s">
        <v>93</v>
      </c>
      <c r="AW730" s="14" t="s">
        <v>46</v>
      </c>
      <c r="AX730" s="14" t="s">
        <v>85</v>
      </c>
      <c r="AY730" s="257" t="s">
        <v>241</v>
      </c>
    </row>
    <row r="731" s="14" customFormat="1">
      <c r="A731" s="14"/>
      <c r="B731" s="247"/>
      <c r="C731" s="248"/>
      <c r="D731" s="238" t="s">
        <v>252</v>
      </c>
      <c r="E731" s="249" t="s">
        <v>39</v>
      </c>
      <c r="F731" s="250" t="s">
        <v>850</v>
      </c>
      <c r="G731" s="248"/>
      <c r="H731" s="251">
        <v>63.006</v>
      </c>
      <c r="I731" s="252"/>
      <c r="J731" s="248"/>
      <c r="K731" s="248"/>
      <c r="L731" s="253"/>
      <c r="M731" s="254"/>
      <c r="N731" s="255"/>
      <c r="O731" s="255"/>
      <c r="P731" s="255"/>
      <c r="Q731" s="255"/>
      <c r="R731" s="255"/>
      <c r="S731" s="255"/>
      <c r="T731" s="256"/>
      <c r="U731" s="14"/>
      <c r="V731" s="14"/>
      <c r="W731" s="14"/>
      <c r="X731" s="14"/>
      <c r="Y731" s="14"/>
      <c r="Z731" s="14"/>
      <c r="AA731" s="14"/>
      <c r="AB731" s="14"/>
      <c r="AC731" s="14"/>
      <c r="AD731" s="14"/>
      <c r="AE731" s="14"/>
      <c r="AT731" s="257" t="s">
        <v>252</v>
      </c>
      <c r="AU731" s="257" t="s">
        <v>93</v>
      </c>
      <c r="AV731" s="14" t="s">
        <v>93</v>
      </c>
      <c r="AW731" s="14" t="s">
        <v>46</v>
      </c>
      <c r="AX731" s="14" t="s">
        <v>85</v>
      </c>
      <c r="AY731" s="257" t="s">
        <v>241</v>
      </c>
    </row>
    <row r="732" s="14" customFormat="1">
      <c r="A732" s="14"/>
      <c r="B732" s="247"/>
      <c r="C732" s="248"/>
      <c r="D732" s="238" t="s">
        <v>252</v>
      </c>
      <c r="E732" s="249" t="s">
        <v>39</v>
      </c>
      <c r="F732" s="250" t="s">
        <v>851</v>
      </c>
      <c r="G732" s="248"/>
      <c r="H732" s="251">
        <v>13.403000000000001</v>
      </c>
      <c r="I732" s="252"/>
      <c r="J732" s="248"/>
      <c r="K732" s="248"/>
      <c r="L732" s="253"/>
      <c r="M732" s="254"/>
      <c r="N732" s="255"/>
      <c r="O732" s="255"/>
      <c r="P732" s="255"/>
      <c r="Q732" s="255"/>
      <c r="R732" s="255"/>
      <c r="S732" s="255"/>
      <c r="T732" s="256"/>
      <c r="U732" s="14"/>
      <c r="V732" s="14"/>
      <c r="W732" s="14"/>
      <c r="X732" s="14"/>
      <c r="Y732" s="14"/>
      <c r="Z732" s="14"/>
      <c r="AA732" s="14"/>
      <c r="AB732" s="14"/>
      <c r="AC732" s="14"/>
      <c r="AD732" s="14"/>
      <c r="AE732" s="14"/>
      <c r="AT732" s="257" t="s">
        <v>252</v>
      </c>
      <c r="AU732" s="257" t="s">
        <v>93</v>
      </c>
      <c r="AV732" s="14" t="s">
        <v>93</v>
      </c>
      <c r="AW732" s="14" t="s">
        <v>46</v>
      </c>
      <c r="AX732" s="14" t="s">
        <v>85</v>
      </c>
      <c r="AY732" s="257" t="s">
        <v>241</v>
      </c>
    </row>
    <row r="733" s="14" customFormat="1">
      <c r="A733" s="14"/>
      <c r="B733" s="247"/>
      <c r="C733" s="248"/>
      <c r="D733" s="238" t="s">
        <v>252</v>
      </c>
      <c r="E733" s="249" t="s">
        <v>39</v>
      </c>
      <c r="F733" s="250" t="s">
        <v>852</v>
      </c>
      <c r="G733" s="248"/>
      <c r="H733" s="251">
        <v>18.899999999999999</v>
      </c>
      <c r="I733" s="252"/>
      <c r="J733" s="248"/>
      <c r="K733" s="248"/>
      <c r="L733" s="253"/>
      <c r="M733" s="254"/>
      <c r="N733" s="255"/>
      <c r="O733" s="255"/>
      <c r="P733" s="255"/>
      <c r="Q733" s="255"/>
      <c r="R733" s="255"/>
      <c r="S733" s="255"/>
      <c r="T733" s="256"/>
      <c r="U733" s="14"/>
      <c r="V733" s="14"/>
      <c r="W733" s="14"/>
      <c r="X733" s="14"/>
      <c r="Y733" s="14"/>
      <c r="Z733" s="14"/>
      <c r="AA733" s="14"/>
      <c r="AB733" s="14"/>
      <c r="AC733" s="14"/>
      <c r="AD733" s="14"/>
      <c r="AE733" s="14"/>
      <c r="AT733" s="257" t="s">
        <v>252</v>
      </c>
      <c r="AU733" s="257" t="s">
        <v>93</v>
      </c>
      <c r="AV733" s="14" t="s">
        <v>93</v>
      </c>
      <c r="AW733" s="14" t="s">
        <v>46</v>
      </c>
      <c r="AX733" s="14" t="s">
        <v>85</v>
      </c>
      <c r="AY733" s="257" t="s">
        <v>241</v>
      </c>
    </row>
    <row r="734" s="14" customFormat="1">
      <c r="A734" s="14"/>
      <c r="B734" s="247"/>
      <c r="C734" s="248"/>
      <c r="D734" s="238" t="s">
        <v>252</v>
      </c>
      <c r="E734" s="249" t="s">
        <v>39</v>
      </c>
      <c r="F734" s="250" t="s">
        <v>853</v>
      </c>
      <c r="G734" s="248"/>
      <c r="H734" s="251">
        <v>11.199999999999999</v>
      </c>
      <c r="I734" s="252"/>
      <c r="J734" s="248"/>
      <c r="K734" s="248"/>
      <c r="L734" s="253"/>
      <c r="M734" s="254"/>
      <c r="N734" s="255"/>
      <c r="O734" s="255"/>
      <c r="P734" s="255"/>
      <c r="Q734" s="255"/>
      <c r="R734" s="255"/>
      <c r="S734" s="255"/>
      <c r="T734" s="256"/>
      <c r="U734" s="14"/>
      <c r="V734" s="14"/>
      <c r="W734" s="14"/>
      <c r="X734" s="14"/>
      <c r="Y734" s="14"/>
      <c r="Z734" s="14"/>
      <c r="AA734" s="14"/>
      <c r="AB734" s="14"/>
      <c r="AC734" s="14"/>
      <c r="AD734" s="14"/>
      <c r="AE734" s="14"/>
      <c r="AT734" s="257" t="s">
        <v>252</v>
      </c>
      <c r="AU734" s="257" t="s">
        <v>93</v>
      </c>
      <c r="AV734" s="14" t="s">
        <v>93</v>
      </c>
      <c r="AW734" s="14" t="s">
        <v>46</v>
      </c>
      <c r="AX734" s="14" t="s">
        <v>85</v>
      </c>
      <c r="AY734" s="257" t="s">
        <v>241</v>
      </c>
    </row>
    <row r="735" s="14" customFormat="1">
      <c r="A735" s="14"/>
      <c r="B735" s="247"/>
      <c r="C735" s="248"/>
      <c r="D735" s="238" t="s">
        <v>252</v>
      </c>
      <c r="E735" s="249" t="s">
        <v>39</v>
      </c>
      <c r="F735" s="250" t="s">
        <v>854</v>
      </c>
      <c r="G735" s="248"/>
      <c r="H735" s="251">
        <v>34.109000000000002</v>
      </c>
      <c r="I735" s="252"/>
      <c r="J735" s="248"/>
      <c r="K735" s="248"/>
      <c r="L735" s="253"/>
      <c r="M735" s="254"/>
      <c r="N735" s="255"/>
      <c r="O735" s="255"/>
      <c r="P735" s="255"/>
      <c r="Q735" s="255"/>
      <c r="R735" s="255"/>
      <c r="S735" s="255"/>
      <c r="T735" s="256"/>
      <c r="U735" s="14"/>
      <c r="V735" s="14"/>
      <c r="W735" s="14"/>
      <c r="X735" s="14"/>
      <c r="Y735" s="14"/>
      <c r="Z735" s="14"/>
      <c r="AA735" s="14"/>
      <c r="AB735" s="14"/>
      <c r="AC735" s="14"/>
      <c r="AD735" s="14"/>
      <c r="AE735" s="14"/>
      <c r="AT735" s="257" t="s">
        <v>252</v>
      </c>
      <c r="AU735" s="257" t="s">
        <v>93</v>
      </c>
      <c r="AV735" s="14" t="s">
        <v>93</v>
      </c>
      <c r="AW735" s="14" t="s">
        <v>46</v>
      </c>
      <c r="AX735" s="14" t="s">
        <v>85</v>
      </c>
      <c r="AY735" s="257" t="s">
        <v>241</v>
      </c>
    </row>
    <row r="736" s="14" customFormat="1">
      <c r="A736" s="14"/>
      <c r="B736" s="247"/>
      <c r="C736" s="248"/>
      <c r="D736" s="238" t="s">
        <v>252</v>
      </c>
      <c r="E736" s="249" t="s">
        <v>39</v>
      </c>
      <c r="F736" s="250" t="s">
        <v>855</v>
      </c>
      <c r="G736" s="248"/>
      <c r="H736" s="251">
        <v>12.635</v>
      </c>
      <c r="I736" s="252"/>
      <c r="J736" s="248"/>
      <c r="K736" s="248"/>
      <c r="L736" s="253"/>
      <c r="M736" s="254"/>
      <c r="N736" s="255"/>
      <c r="O736" s="255"/>
      <c r="P736" s="255"/>
      <c r="Q736" s="255"/>
      <c r="R736" s="255"/>
      <c r="S736" s="255"/>
      <c r="T736" s="256"/>
      <c r="U736" s="14"/>
      <c r="V736" s="14"/>
      <c r="W736" s="14"/>
      <c r="X736" s="14"/>
      <c r="Y736" s="14"/>
      <c r="Z736" s="14"/>
      <c r="AA736" s="14"/>
      <c r="AB736" s="14"/>
      <c r="AC736" s="14"/>
      <c r="AD736" s="14"/>
      <c r="AE736" s="14"/>
      <c r="AT736" s="257" t="s">
        <v>252</v>
      </c>
      <c r="AU736" s="257" t="s">
        <v>93</v>
      </c>
      <c r="AV736" s="14" t="s">
        <v>93</v>
      </c>
      <c r="AW736" s="14" t="s">
        <v>46</v>
      </c>
      <c r="AX736" s="14" t="s">
        <v>85</v>
      </c>
      <c r="AY736" s="257" t="s">
        <v>241</v>
      </c>
    </row>
    <row r="737" s="14" customFormat="1">
      <c r="A737" s="14"/>
      <c r="B737" s="247"/>
      <c r="C737" s="248"/>
      <c r="D737" s="238" t="s">
        <v>252</v>
      </c>
      <c r="E737" s="249" t="s">
        <v>39</v>
      </c>
      <c r="F737" s="250" t="s">
        <v>856</v>
      </c>
      <c r="G737" s="248"/>
      <c r="H737" s="251">
        <v>3.0379999999999998</v>
      </c>
      <c r="I737" s="252"/>
      <c r="J737" s="248"/>
      <c r="K737" s="248"/>
      <c r="L737" s="253"/>
      <c r="M737" s="254"/>
      <c r="N737" s="255"/>
      <c r="O737" s="255"/>
      <c r="P737" s="255"/>
      <c r="Q737" s="255"/>
      <c r="R737" s="255"/>
      <c r="S737" s="255"/>
      <c r="T737" s="256"/>
      <c r="U737" s="14"/>
      <c r="V737" s="14"/>
      <c r="W737" s="14"/>
      <c r="X737" s="14"/>
      <c r="Y737" s="14"/>
      <c r="Z737" s="14"/>
      <c r="AA737" s="14"/>
      <c r="AB737" s="14"/>
      <c r="AC737" s="14"/>
      <c r="AD737" s="14"/>
      <c r="AE737" s="14"/>
      <c r="AT737" s="257" t="s">
        <v>252</v>
      </c>
      <c r="AU737" s="257" t="s">
        <v>93</v>
      </c>
      <c r="AV737" s="14" t="s">
        <v>93</v>
      </c>
      <c r="AW737" s="14" t="s">
        <v>46</v>
      </c>
      <c r="AX737" s="14" t="s">
        <v>85</v>
      </c>
      <c r="AY737" s="257" t="s">
        <v>241</v>
      </c>
    </row>
    <row r="738" s="16" customFormat="1">
      <c r="A738" s="16"/>
      <c r="B738" s="269"/>
      <c r="C738" s="270"/>
      <c r="D738" s="238" t="s">
        <v>252</v>
      </c>
      <c r="E738" s="271" t="s">
        <v>39</v>
      </c>
      <c r="F738" s="272" t="s">
        <v>295</v>
      </c>
      <c r="G738" s="270"/>
      <c r="H738" s="273">
        <v>266.32900000000001</v>
      </c>
      <c r="I738" s="274"/>
      <c r="J738" s="270"/>
      <c r="K738" s="270"/>
      <c r="L738" s="275"/>
      <c r="M738" s="276"/>
      <c r="N738" s="277"/>
      <c r="O738" s="277"/>
      <c r="P738" s="277"/>
      <c r="Q738" s="277"/>
      <c r="R738" s="277"/>
      <c r="S738" s="277"/>
      <c r="T738" s="278"/>
      <c r="U738" s="16"/>
      <c r="V738" s="16"/>
      <c r="W738" s="16"/>
      <c r="X738" s="16"/>
      <c r="Y738" s="16"/>
      <c r="Z738" s="16"/>
      <c r="AA738" s="16"/>
      <c r="AB738" s="16"/>
      <c r="AC738" s="16"/>
      <c r="AD738" s="16"/>
      <c r="AE738" s="16"/>
      <c r="AT738" s="279" t="s">
        <v>252</v>
      </c>
      <c r="AU738" s="279" t="s">
        <v>93</v>
      </c>
      <c r="AV738" s="16" t="s">
        <v>113</v>
      </c>
      <c r="AW738" s="16" t="s">
        <v>46</v>
      </c>
      <c r="AX738" s="16" t="s">
        <v>85</v>
      </c>
      <c r="AY738" s="279" t="s">
        <v>241</v>
      </c>
    </row>
    <row r="739" s="13" customFormat="1">
      <c r="A739" s="13"/>
      <c r="B739" s="236"/>
      <c r="C739" s="237"/>
      <c r="D739" s="238" t="s">
        <v>252</v>
      </c>
      <c r="E739" s="239" t="s">
        <v>39</v>
      </c>
      <c r="F739" s="240" t="s">
        <v>487</v>
      </c>
      <c r="G739" s="237"/>
      <c r="H739" s="239" t="s">
        <v>39</v>
      </c>
      <c r="I739" s="241"/>
      <c r="J739" s="237"/>
      <c r="K739" s="237"/>
      <c r="L739" s="242"/>
      <c r="M739" s="243"/>
      <c r="N739" s="244"/>
      <c r="O739" s="244"/>
      <c r="P739" s="244"/>
      <c r="Q739" s="244"/>
      <c r="R739" s="244"/>
      <c r="S739" s="244"/>
      <c r="T739" s="245"/>
      <c r="U739" s="13"/>
      <c r="V739" s="13"/>
      <c r="W739" s="13"/>
      <c r="X739" s="13"/>
      <c r="Y739" s="13"/>
      <c r="Z739" s="13"/>
      <c r="AA739" s="13"/>
      <c r="AB739" s="13"/>
      <c r="AC739" s="13"/>
      <c r="AD739" s="13"/>
      <c r="AE739" s="13"/>
      <c r="AT739" s="246" t="s">
        <v>252</v>
      </c>
      <c r="AU739" s="246" t="s">
        <v>93</v>
      </c>
      <c r="AV739" s="13" t="s">
        <v>23</v>
      </c>
      <c r="AW739" s="13" t="s">
        <v>46</v>
      </c>
      <c r="AX739" s="13" t="s">
        <v>85</v>
      </c>
      <c r="AY739" s="246" t="s">
        <v>241</v>
      </c>
    </row>
    <row r="740" s="14" customFormat="1">
      <c r="A740" s="14"/>
      <c r="B740" s="247"/>
      <c r="C740" s="248"/>
      <c r="D740" s="238" t="s">
        <v>252</v>
      </c>
      <c r="E740" s="249" t="s">
        <v>39</v>
      </c>
      <c r="F740" s="250" t="s">
        <v>857</v>
      </c>
      <c r="G740" s="248"/>
      <c r="H740" s="251">
        <v>7.1820000000000004</v>
      </c>
      <c r="I740" s="252"/>
      <c r="J740" s="248"/>
      <c r="K740" s="248"/>
      <c r="L740" s="253"/>
      <c r="M740" s="254"/>
      <c r="N740" s="255"/>
      <c r="O740" s="255"/>
      <c r="P740" s="255"/>
      <c r="Q740" s="255"/>
      <c r="R740" s="255"/>
      <c r="S740" s="255"/>
      <c r="T740" s="256"/>
      <c r="U740" s="14"/>
      <c r="V740" s="14"/>
      <c r="W740" s="14"/>
      <c r="X740" s="14"/>
      <c r="Y740" s="14"/>
      <c r="Z740" s="14"/>
      <c r="AA740" s="14"/>
      <c r="AB740" s="14"/>
      <c r="AC740" s="14"/>
      <c r="AD740" s="14"/>
      <c r="AE740" s="14"/>
      <c r="AT740" s="257" t="s">
        <v>252</v>
      </c>
      <c r="AU740" s="257" t="s">
        <v>93</v>
      </c>
      <c r="AV740" s="14" t="s">
        <v>93</v>
      </c>
      <c r="AW740" s="14" t="s">
        <v>46</v>
      </c>
      <c r="AX740" s="14" t="s">
        <v>85</v>
      </c>
      <c r="AY740" s="257" t="s">
        <v>241</v>
      </c>
    </row>
    <row r="741" s="14" customFormat="1">
      <c r="A741" s="14"/>
      <c r="B741" s="247"/>
      <c r="C741" s="248"/>
      <c r="D741" s="238" t="s">
        <v>252</v>
      </c>
      <c r="E741" s="249" t="s">
        <v>39</v>
      </c>
      <c r="F741" s="250" t="s">
        <v>858</v>
      </c>
      <c r="G741" s="248"/>
      <c r="H741" s="251">
        <v>14.675000000000001</v>
      </c>
      <c r="I741" s="252"/>
      <c r="J741" s="248"/>
      <c r="K741" s="248"/>
      <c r="L741" s="253"/>
      <c r="M741" s="254"/>
      <c r="N741" s="255"/>
      <c r="O741" s="255"/>
      <c r="P741" s="255"/>
      <c r="Q741" s="255"/>
      <c r="R741" s="255"/>
      <c r="S741" s="255"/>
      <c r="T741" s="256"/>
      <c r="U741" s="14"/>
      <c r="V741" s="14"/>
      <c r="W741" s="14"/>
      <c r="X741" s="14"/>
      <c r="Y741" s="14"/>
      <c r="Z741" s="14"/>
      <c r="AA741" s="14"/>
      <c r="AB741" s="14"/>
      <c r="AC741" s="14"/>
      <c r="AD741" s="14"/>
      <c r="AE741" s="14"/>
      <c r="AT741" s="257" t="s">
        <v>252</v>
      </c>
      <c r="AU741" s="257" t="s">
        <v>93</v>
      </c>
      <c r="AV741" s="14" t="s">
        <v>93</v>
      </c>
      <c r="AW741" s="14" t="s">
        <v>46</v>
      </c>
      <c r="AX741" s="14" t="s">
        <v>85</v>
      </c>
      <c r="AY741" s="257" t="s">
        <v>241</v>
      </c>
    </row>
    <row r="742" s="14" customFormat="1">
      <c r="A742" s="14"/>
      <c r="B742" s="247"/>
      <c r="C742" s="248"/>
      <c r="D742" s="238" t="s">
        <v>252</v>
      </c>
      <c r="E742" s="249" t="s">
        <v>39</v>
      </c>
      <c r="F742" s="250" t="s">
        <v>859</v>
      </c>
      <c r="G742" s="248"/>
      <c r="H742" s="251">
        <v>5.8319999999999999</v>
      </c>
      <c r="I742" s="252"/>
      <c r="J742" s="248"/>
      <c r="K742" s="248"/>
      <c r="L742" s="253"/>
      <c r="M742" s="254"/>
      <c r="N742" s="255"/>
      <c r="O742" s="255"/>
      <c r="P742" s="255"/>
      <c r="Q742" s="255"/>
      <c r="R742" s="255"/>
      <c r="S742" s="255"/>
      <c r="T742" s="256"/>
      <c r="U742" s="14"/>
      <c r="V742" s="14"/>
      <c r="W742" s="14"/>
      <c r="X742" s="14"/>
      <c r="Y742" s="14"/>
      <c r="Z742" s="14"/>
      <c r="AA742" s="14"/>
      <c r="AB742" s="14"/>
      <c r="AC742" s="14"/>
      <c r="AD742" s="14"/>
      <c r="AE742" s="14"/>
      <c r="AT742" s="257" t="s">
        <v>252</v>
      </c>
      <c r="AU742" s="257" t="s">
        <v>93</v>
      </c>
      <c r="AV742" s="14" t="s">
        <v>93</v>
      </c>
      <c r="AW742" s="14" t="s">
        <v>46</v>
      </c>
      <c r="AX742" s="14" t="s">
        <v>85</v>
      </c>
      <c r="AY742" s="257" t="s">
        <v>241</v>
      </c>
    </row>
    <row r="743" s="14" customFormat="1">
      <c r="A743" s="14"/>
      <c r="B743" s="247"/>
      <c r="C743" s="248"/>
      <c r="D743" s="238" t="s">
        <v>252</v>
      </c>
      <c r="E743" s="249" t="s">
        <v>39</v>
      </c>
      <c r="F743" s="250" t="s">
        <v>860</v>
      </c>
      <c r="G743" s="248"/>
      <c r="H743" s="251">
        <v>15.658</v>
      </c>
      <c r="I743" s="252"/>
      <c r="J743" s="248"/>
      <c r="K743" s="248"/>
      <c r="L743" s="253"/>
      <c r="M743" s="254"/>
      <c r="N743" s="255"/>
      <c r="O743" s="255"/>
      <c r="P743" s="255"/>
      <c r="Q743" s="255"/>
      <c r="R743" s="255"/>
      <c r="S743" s="255"/>
      <c r="T743" s="256"/>
      <c r="U743" s="14"/>
      <c r="V743" s="14"/>
      <c r="W743" s="14"/>
      <c r="X743" s="14"/>
      <c r="Y743" s="14"/>
      <c r="Z743" s="14"/>
      <c r="AA743" s="14"/>
      <c r="AB743" s="14"/>
      <c r="AC743" s="14"/>
      <c r="AD743" s="14"/>
      <c r="AE743" s="14"/>
      <c r="AT743" s="257" t="s">
        <v>252</v>
      </c>
      <c r="AU743" s="257" t="s">
        <v>93</v>
      </c>
      <c r="AV743" s="14" t="s">
        <v>93</v>
      </c>
      <c r="AW743" s="14" t="s">
        <v>46</v>
      </c>
      <c r="AX743" s="14" t="s">
        <v>85</v>
      </c>
      <c r="AY743" s="257" t="s">
        <v>241</v>
      </c>
    </row>
    <row r="744" s="14" customFormat="1">
      <c r="A744" s="14"/>
      <c r="B744" s="247"/>
      <c r="C744" s="248"/>
      <c r="D744" s="238" t="s">
        <v>252</v>
      </c>
      <c r="E744" s="249" t="s">
        <v>39</v>
      </c>
      <c r="F744" s="250" t="s">
        <v>861</v>
      </c>
      <c r="G744" s="248"/>
      <c r="H744" s="251">
        <v>28.888000000000002</v>
      </c>
      <c r="I744" s="252"/>
      <c r="J744" s="248"/>
      <c r="K744" s="248"/>
      <c r="L744" s="253"/>
      <c r="M744" s="254"/>
      <c r="N744" s="255"/>
      <c r="O744" s="255"/>
      <c r="P744" s="255"/>
      <c r="Q744" s="255"/>
      <c r="R744" s="255"/>
      <c r="S744" s="255"/>
      <c r="T744" s="256"/>
      <c r="U744" s="14"/>
      <c r="V744" s="14"/>
      <c r="W744" s="14"/>
      <c r="X744" s="14"/>
      <c r="Y744" s="14"/>
      <c r="Z744" s="14"/>
      <c r="AA744" s="14"/>
      <c r="AB744" s="14"/>
      <c r="AC744" s="14"/>
      <c r="AD744" s="14"/>
      <c r="AE744" s="14"/>
      <c r="AT744" s="257" t="s">
        <v>252</v>
      </c>
      <c r="AU744" s="257" t="s">
        <v>93</v>
      </c>
      <c r="AV744" s="14" t="s">
        <v>93</v>
      </c>
      <c r="AW744" s="14" t="s">
        <v>46</v>
      </c>
      <c r="AX744" s="14" t="s">
        <v>85</v>
      </c>
      <c r="AY744" s="257" t="s">
        <v>241</v>
      </c>
    </row>
    <row r="745" s="14" customFormat="1">
      <c r="A745" s="14"/>
      <c r="B745" s="247"/>
      <c r="C745" s="248"/>
      <c r="D745" s="238" t="s">
        <v>252</v>
      </c>
      <c r="E745" s="249" t="s">
        <v>39</v>
      </c>
      <c r="F745" s="250" t="s">
        <v>862</v>
      </c>
      <c r="G745" s="248"/>
      <c r="H745" s="251">
        <v>9.4860000000000007</v>
      </c>
      <c r="I745" s="252"/>
      <c r="J745" s="248"/>
      <c r="K745" s="248"/>
      <c r="L745" s="253"/>
      <c r="M745" s="254"/>
      <c r="N745" s="255"/>
      <c r="O745" s="255"/>
      <c r="P745" s="255"/>
      <c r="Q745" s="255"/>
      <c r="R745" s="255"/>
      <c r="S745" s="255"/>
      <c r="T745" s="256"/>
      <c r="U745" s="14"/>
      <c r="V745" s="14"/>
      <c r="W745" s="14"/>
      <c r="X745" s="14"/>
      <c r="Y745" s="14"/>
      <c r="Z745" s="14"/>
      <c r="AA745" s="14"/>
      <c r="AB745" s="14"/>
      <c r="AC745" s="14"/>
      <c r="AD745" s="14"/>
      <c r="AE745" s="14"/>
      <c r="AT745" s="257" t="s">
        <v>252</v>
      </c>
      <c r="AU745" s="257" t="s">
        <v>93</v>
      </c>
      <c r="AV745" s="14" t="s">
        <v>93</v>
      </c>
      <c r="AW745" s="14" t="s">
        <v>46</v>
      </c>
      <c r="AX745" s="14" t="s">
        <v>85</v>
      </c>
      <c r="AY745" s="257" t="s">
        <v>241</v>
      </c>
    </row>
    <row r="746" s="14" customFormat="1">
      <c r="A746" s="14"/>
      <c r="B746" s="247"/>
      <c r="C746" s="248"/>
      <c r="D746" s="238" t="s">
        <v>252</v>
      </c>
      <c r="E746" s="249" t="s">
        <v>39</v>
      </c>
      <c r="F746" s="250" t="s">
        <v>863</v>
      </c>
      <c r="G746" s="248"/>
      <c r="H746" s="251">
        <v>23.312999999999999</v>
      </c>
      <c r="I746" s="252"/>
      <c r="J746" s="248"/>
      <c r="K746" s="248"/>
      <c r="L746" s="253"/>
      <c r="M746" s="254"/>
      <c r="N746" s="255"/>
      <c r="O746" s="255"/>
      <c r="P746" s="255"/>
      <c r="Q746" s="255"/>
      <c r="R746" s="255"/>
      <c r="S746" s="255"/>
      <c r="T746" s="256"/>
      <c r="U746" s="14"/>
      <c r="V746" s="14"/>
      <c r="W746" s="14"/>
      <c r="X746" s="14"/>
      <c r="Y746" s="14"/>
      <c r="Z746" s="14"/>
      <c r="AA746" s="14"/>
      <c r="AB746" s="14"/>
      <c r="AC746" s="14"/>
      <c r="AD746" s="14"/>
      <c r="AE746" s="14"/>
      <c r="AT746" s="257" t="s">
        <v>252</v>
      </c>
      <c r="AU746" s="257" t="s">
        <v>93</v>
      </c>
      <c r="AV746" s="14" t="s">
        <v>93</v>
      </c>
      <c r="AW746" s="14" t="s">
        <v>46</v>
      </c>
      <c r="AX746" s="14" t="s">
        <v>85</v>
      </c>
      <c r="AY746" s="257" t="s">
        <v>241</v>
      </c>
    </row>
    <row r="747" s="14" customFormat="1">
      <c r="A747" s="14"/>
      <c r="B747" s="247"/>
      <c r="C747" s="248"/>
      <c r="D747" s="238" t="s">
        <v>252</v>
      </c>
      <c r="E747" s="249" t="s">
        <v>39</v>
      </c>
      <c r="F747" s="250" t="s">
        <v>864</v>
      </c>
      <c r="G747" s="248"/>
      <c r="H747" s="251">
        <v>21.699999999999999</v>
      </c>
      <c r="I747" s="252"/>
      <c r="J747" s="248"/>
      <c r="K747" s="248"/>
      <c r="L747" s="253"/>
      <c r="M747" s="254"/>
      <c r="N747" s="255"/>
      <c r="O747" s="255"/>
      <c r="P747" s="255"/>
      <c r="Q747" s="255"/>
      <c r="R747" s="255"/>
      <c r="S747" s="255"/>
      <c r="T747" s="256"/>
      <c r="U747" s="14"/>
      <c r="V747" s="14"/>
      <c r="W747" s="14"/>
      <c r="X747" s="14"/>
      <c r="Y747" s="14"/>
      <c r="Z747" s="14"/>
      <c r="AA747" s="14"/>
      <c r="AB747" s="14"/>
      <c r="AC747" s="14"/>
      <c r="AD747" s="14"/>
      <c r="AE747" s="14"/>
      <c r="AT747" s="257" t="s">
        <v>252</v>
      </c>
      <c r="AU747" s="257" t="s">
        <v>93</v>
      </c>
      <c r="AV747" s="14" t="s">
        <v>93</v>
      </c>
      <c r="AW747" s="14" t="s">
        <v>46</v>
      </c>
      <c r="AX747" s="14" t="s">
        <v>85</v>
      </c>
      <c r="AY747" s="257" t="s">
        <v>241</v>
      </c>
    </row>
    <row r="748" s="14" customFormat="1">
      <c r="A748" s="14"/>
      <c r="B748" s="247"/>
      <c r="C748" s="248"/>
      <c r="D748" s="238" t="s">
        <v>252</v>
      </c>
      <c r="E748" s="249" t="s">
        <v>39</v>
      </c>
      <c r="F748" s="250" t="s">
        <v>865</v>
      </c>
      <c r="G748" s="248"/>
      <c r="H748" s="251">
        <v>9.0359999999999996</v>
      </c>
      <c r="I748" s="252"/>
      <c r="J748" s="248"/>
      <c r="K748" s="248"/>
      <c r="L748" s="253"/>
      <c r="M748" s="254"/>
      <c r="N748" s="255"/>
      <c r="O748" s="255"/>
      <c r="P748" s="255"/>
      <c r="Q748" s="255"/>
      <c r="R748" s="255"/>
      <c r="S748" s="255"/>
      <c r="T748" s="256"/>
      <c r="U748" s="14"/>
      <c r="V748" s="14"/>
      <c r="W748" s="14"/>
      <c r="X748" s="14"/>
      <c r="Y748" s="14"/>
      <c r="Z748" s="14"/>
      <c r="AA748" s="14"/>
      <c r="AB748" s="14"/>
      <c r="AC748" s="14"/>
      <c r="AD748" s="14"/>
      <c r="AE748" s="14"/>
      <c r="AT748" s="257" t="s">
        <v>252</v>
      </c>
      <c r="AU748" s="257" t="s">
        <v>93</v>
      </c>
      <c r="AV748" s="14" t="s">
        <v>93</v>
      </c>
      <c r="AW748" s="14" t="s">
        <v>46</v>
      </c>
      <c r="AX748" s="14" t="s">
        <v>85</v>
      </c>
      <c r="AY748" s="257" t="s">
        <v>241</v>
      </c>
    </row>
    <row r="749" s="14" customFormat="1">
      <c r="A749" s="14"/>
      <c r="B749" s="247"/>
      <c r="C749" s="248"/>
      <c r="D749" s="238" t="s">
        <v>252</v>
      </c>
      <c r="E749" s="249" t="s">
        <v>39</v>
      </c>
      <c r="F749" s="250" t="s">
        <v>866</v>
      </c>
      <c r="G749" s="248"/>
      <c r="H749" s="251">
        <v>14.586</v>
      </c>
      <c r="I749" s="252"/>
      <c r="J749" s="248"/>
      <c r="K749" s="248"/>
      <c r="L749" s="253"/>
      <c r="M749" s="254"/>
      <c r="N749" s="255"/>
      <c r="O749" s="255"/>
      <c r="P749" s="255"/>
      <c r="Q749" s="255"/>
      <c r="R749" s="255"/>
      <c r="S749" s="255"/>
      <c r="T749" s="256"/>
      <c r="U749" s="14"/>
      <c r="V749" s="14"/>
      <c r="W749" s="14"/>
      <c r="X749" s="14"/>
      <c r="Y749" s="14"/>
      <c r="Z749" s="14"/>
      <c r="AA749" s="14"/>
      <c r="AB749" s="14"/>
      <c r="AC749" s="14"/>
      <c r="AD749" s="14"/>
      <c r="AE749" s="14"/>
      <c r="AT749" s="257" t="s">
        <v>252</v>
      </c>
      <c r="AU749" s="257" t="s">
        <v>93</v>
      </c>
      <c r="AV749" s="14" t="s">
        <v>93</v>
      </c>
      <c r="AW749" s="14" t="s">
        <v>46</v>
      </c>
      <c r="AX749" s="14" t="s">
        <v>85</v>
      </c>
      <c r="AY749" s="257" t="s">
        <v>241</v>
      </c>
    </row>
    <row r="750" s="14" customFormat="1">
      <c r="A750" s="14"/>
      <c r="B750" s="247"/>
      <c r="C750" s="248"/>
      <c r="D750" s="238" t="s">
        <v>252</v>
      </c>
      <c r="E750" s="249" t="s">
        <v>39</v>
      </c>
      <c r="F750" s="250" t="s">
        <v>867</v>
      </c>
      <c r="G750" s="248"/>
      <c r="H750" s="251">
        <v>11.462999999999999</v>
      </c>
      <c r="I750" s="252"/>
      <c r="J750" s="248"/>
      <c r="K750" s="248"/>
      <c r="L750" s="253"/>
      <c r="M750" s="254"/>
      <c r="N750" s="255"/>
      <c r="O750" s="255"/>
      <c r="P750" s="255"/>
      <c r="Q750" s="255"/>
      <c r="R750" s="255"/>
      <c r="S750" s="255"/>
      <c r="T750" s="256"/>
      <c r="U750" s="14"/>
      <c r="V750" s="14"/>
      <c r="W750" s="14"/>
      <c r="X750" s="14"/>
      <c r="Y750" s="14"/>
      <c r="Z750" s="14"/>
      <c r="AA750" s="14"/>
      <c r="AB750" s="14"/>
      <c r="AC750" s="14"/>
      <c r="AD750" s="14"/>
      <c r="AE750" s="14"/>
      <c r="AT750" s="257" t="s">
        <v>252</v>
      </c>
      <c r="AU750" s="257" t="s">
        <v>93</v>
      </c>
      <c r="AV750" s="14" t="s">
        <v>93</v>
      </c>
      <c r="AW750" s="14" t="s">
        <v>46</v>
      </c>
      <c r="AX750" s="14" t="s">
        <v>85</v>
      </c>
      <c r="AY750" s="257" t="s">
        <v>241</v>
      </c>
    </row>
    <row r="751" s="14" customFormat="1">
      <c r="A751" s="14"/>
      <c r="B751" s="247"/>
      <c r="C751" s="248"/>
      <c r="D751" s="238" t="s">
        <v>252</v>
      </c>
      <c r="E751" s="249" t="s">
        <v>39</v>
      </c>
      <c r="F751" s="250" t="s">
        <v>868</v>
      </c>
      <c r="G751" s="248"/>
      <c r="H751" s="251">
        <v>10.4</v>
      </c>
      <c r="I751" s="252"/>
      <c r="J751" s="248"/>
      <c r="K751" s="248"/>
      <c r="L751" s="253"/>
      <c r="M751" s="254"/>
      <c r="N751" s="255"/>
      <c r="O751" s="255"/>
      <c r="P751" s="255"/>
      <c r="Q751" s="255"/>
      <c r="R751" s="255"/>
      <c r="S751" s="255"/>
      <c r="T751" s="256"/>
      <c r="U751" s="14"/>
      <c r="V751" s="14"/>
      <c r="W751" s="14"/>
      <c r="X751" s="14"/>
      <c r="Y751" s="14"/>
      <c r="Z751" s="14"/>
      <c r="AA751" s="14"/>
      <c r="AB751" s="14"/>
      <c r="AC751" s="14"/>
      <c r="AD751" s="14"/>
      <c r="AE751" s="14"/>
      <c r="AT751" s="257" t="s">
        <v>252</v>
      </c>
      <c r="AU751" s="257" t="s">
        <v>93</v>
      </c>
      <c r="AV751" s="14" t="s">
        <v>93</v>
      </c>
      <c r="AW751" s="14" t="s">
        <v>46</v>
      </c>
      <c r="AX751" s="14" t="s">
        <v>85</v>
      </c>
      <c r="AY751" s="257" t="s">
        <v>241</v>
      </c>
    </row>
    <row r="752" s="14" customFormat="1">
      <c r="A752" s="14"/>
      <c r="B752" s="247"/>
      <c r="C752" s="248"/>
      <c r="D752" s="238" t="s">
        <v>252</v>
      </c>
      <c r="E752" s="249" t="s">
        <v>39</v>
      </c>
      <c r="F752" s="250" t="s">
        <v>869</v>
      </c>
      <c r="G752" s="248"/>
      <c r="H752" s="251">
        <v>16.128</v>
      </c>
      <c r="I752" s="252"/>
      <c r="J752" s="248"/>
      <c r="K752" s="248"/>
      <c r="L752" s="253"/>
      <c r="M752" s="254"/>
      <c r="N752" s="255"/>
      <c r="O752" s="255"/>
      <c r="P752" s="255"/>
      <c r="Q752" s="255"/>
      <c r="R752" s="255"/>
      <c r="S752" s="255"/>
      <c r="T752" s="256"/>
      <c r="U752" s="14"/>
      <c r="V752" s="14"/>
      <c r="W752" s="14"/>
      <c r="X752" s="14"/>
      <c r="Y752" s="14"/>
      <c r="Z752" s="14"/>
      <c r="AA752" s="14"/>
      <c r="AB752" s="14"/>
      <c r="AC752" s="14"/>
      <c r="AD752" s="14"/>
      <c r="AE752" s="14"/>
      <c r="AT752" s="257" t="s">
        <v>252</v>
      </c>
      <c r="AU752" s="257" t="s">
        <v>93</v>
      </c>
      <c r="AV752" s="14" t="s">
        <v>93</v>
      </c>
      <c r="AW752" s="14" t="s">
        <v>46</v>
      </c>
      <c r="AX752" s="14" t="s">
        <v>85</v>
      </c>
      <c r="AY752" s="257" t="s">
        <v>241</v>
      </c>
    </row>
    <row r="753" s="14" customFormat="1">
      <c r="A753" s="14"/>
      <c r="B753" s="247"/>
      <c r="C753" s="248"/>
      <c r="D753" s="238" t="s">
        <v>252</v>
      </c>
      <c r="E753" s="249" t="s">
        <v>39</v>
      </c>
      <c r="F753" s="250" t="s">
        <v>870</v>
      </c>
      <c r="G753" s="248"/>
      <c r="H753" s="251">
        <v>72.659999999999997</v>
      </c>
      <c r="I753" s="252"/>
      <c r="J753" s="248"/>
      <c r="K753" s="248"/>
      <c r="L753" s="253"/>
      <c r="M753" s="254"/>
      <c r="N753" s="255"/>
      <c r="O753" s="255"/>
      <c r="P753" s="255"/>
      <c r="Q753" s="255"/>
      <c r="R753" s="255"/>
      <c r="S753" s="255"/>
      <c r="T753" s="256"/>
      <c r="U753" s="14"/>
      <c r="V753" s="14"/>
      <c r="W753" s="14"/>
      <c r="X753" s="14"/>
      <c r="Y753" s="14"/>
      <c r="Z753" s="14"/>
      <c r="AA753" s="14"/>
      <c r="AB753" s="14"/>
      <c r="AC753" s="14"/>
      <c r="AD753" s="14"/>
      <c r="AE753" s="14"/>
      <c r="AT753" s="257" t="s">
        <v>252</v>
      </c>
      <c r="AU753" s="257" t="s">
        <v>93</v>
      </c>
      <c r="AV753" s="14" t="s">
        <v>93</v>
      </c>
      <c r="AW753" s="14" t="s">
        <v>46</v>
      </c>
      <c r="AX753" s="14" t="s">
        <v>85</v>
      </c>
      <c r="AY753" s="257" t="s">
        <v>241</v>
      </c>
    </row>
    <row r="754" s="14" customFormat="1">
      <c r="A754" s="14"/>
      <c r="B754" s="247"/>
      <c r="C754" s="248"/>
      <c r="D754" s="238" t="s">
        <v>252</v>
      </c>
      <c r="E754" s="249" t="s">
        <v>39</v>
      </c>
      <c r="F754" s="250" t="s">
        <v>871</v>
      </c>
      <c r="G754" s="248"/>
      <c r="H754" s="251">
        <v>33.075000000000003</v>
      </c>
      <c r="I754" s="252"/>
      <c r="J754" s="248"/>
      <c r="K754" s="248"/>
      <c r="L754" s="253"/>
      <c r="M754" s="254"/>
      <c r="N754" s="255"/>
      <c r="O754" s="255"/>
      <c r="P754" s="255"/>
      <c r="Q754" s="255"/>
      <c r="R754" s="255"/>
      <c r="S754" s="255"/>
      <c r="T754" s="256"/>
      <c r="U754" s="14"/>
      <c r="V754" s="14"/>
      <c r="W754" s="14"/>
      <c r="X754" s="14"/>
      <c r="Y754" s="14"/>
      <c r="Z754" s="14"/>
      <c r="AA754" s="14"/>
      <c r="AB754" s="14"/>
      <c r="AC754" s="14"/>
      <c r="AD754" s="14"/>
      <c r="AE754" s="14"/>
      <c r="AT754" s="257" t="s">
        <v>252</v>
      </c>
      <c r="AU754" s="257" t="s">
        <v>93</v>
      </c>
      <c r="AV754" s="14" t="s">
        <v>93</v>
      </c>
      <c r="AW754" s="14" t="s">
        <v>46</v>
      </c>
      <c r="AX754" s="14" t="s">
        <v>85</v>
      </c>
      <c r="AY754" s="257" t="s">
        <v>241</v>
      </c>
    </row>
    <row r="755" s="16" customFormat="1">
      <c r="A755" s="16"/>
      <c r="B755" s="269"/>
      <c r="C755" s="270"/>
      <c r="D755" s="238" t="s">
        <v>252</v>
      </c>
      <c r="E755" s="271" t="s">
        <v>39</v>
      </c>
      <c r="F755" s="272" t="s">
        <v>295</v>
      </c>
      <c r="G755" s="270"/>
      <c r="H755" s="273">
        <v>294.08199999999999</v>
      </c>
      <c r="I755" s="274"/>
      <c r="J755" s="270"/>
      <c r="K755" s="270"/>
      <c r="L755" s="275"/>
      <c r="M755" s="276"/>
      <c r="N755" s="277"/>
      <c r="O755" s="277"/>
      <c r="P755" s="277"/>
      <c r="Q755" s="277"/>
      <c r="R755" s="277"/>
      <c r="S755" s="277"/>
      <c r="T755" s="278"/>
      <c r="U755" s="16"/>
      <c r="V755" s="16"/>
      <c r="W755" s="16"/>
      <c r="X755" s="16"/>
      <c r="Y755" s="16"/>
      <c r="Z755" s="16"/>
      <c r="AA755" s="16"/>
      <c r="AB755" s="16"/>
      <c r="AC755" s="16"/>
      <c r="AD755" s="16"/>
      <c r="AE755" s="16"/>
      <c r="AT755" s="279" t="s">
        <v>252</v>
      </c>
      <c r="AU755" s="279" t="s">
        <v>93</v>
      </c>
      <c r="AV755" s="16" t="s">
        <v>113</v>
      </c>
      <c r="AW755" s="16" t="s">
        <v>46</v>
      </c>
      <c r="AX755" s="16" t="s">
        <v>85</v>
      </c>
      <c r="AY755" s="279" t="s">
        <v>241</v>
      </c>
    </row>
    <row r="756" s="13" customFormat="1">
      <c r="A756" s="13"/>
      <c r="B756" s="236"/>
      <c r="C756" s="237"/>
      <c r="D756" s="238" t="s">
        <v>252</v>
      </c>
      <c r="E756" s="239" t="s">
        <v>39</v>
      </c>
      <c r="F756" s="240" t="s">
        <v>507</v>
      </c>
      <c r="G756" s="237"/>
      <c r="H756" s="239" t="s">
        <v>39</v>
      </c>
      <c r="I756" s="241"/>
      <c r="J756" s="237"/>
      <c r="K756" s="237"/>
      <c r="L756" s="242"/>
      <c r="M756" s="243"/>
      <c r="N756" s="244"/>
      <c r="O756" s="244"/>
      <c r="P756" s="244"/>
      <c r="Q756" s="244"/>
      <c r="R756" s="244"/>
      <c r="S756" s="244"/>
      <c r="T756" s="245"/>
      <c r="U756" s="13"/>
      <c r="V756" s="13"/>
      <c r="W756" s="13"/>
      <c r="X756" s="13"/>
      <c r="Y756" s="13"/>
      <c r="Z756" s="13"/>
      <c r="AA756" s="13"/>
      <c r="AB756" s="13"/>
      <c r="AC756" s="13"/>
      <c r="AD756" s="13"/>
      <c r="AE756" s="13"/>
      <c r="AT756" s="246" t="s">
        <v>252</v>
      </c>
      <c r="AU756" s="246" t="s">
        <v>93</v>
      </c>
      <c r="AV756" s="13" t="s">
        <v>23</v>
      </c>
      <c r="AW756" s="13" t="s">
        <v>46</v>
      </c>
      <c r="AX756" s="13" t="s">
        <v>85</v>
      </c>
      <c r="AY756" s="246" t="s">
        <v>241</v>
      </c>
    </row>
    <row r="757" s="14" customFormat="1">
      <c r="A757" s="14"/>
      <c r="B757" s="247"/>
      <c r="C757" s="248"/>
      <c r="D757" s="238" t="s">
        <v>252</v>
      </c>
      <c r="E757" s="249" t="s">
        <v>39</v>
      </c>
      <c r="F757" s="250" t="s">
        <v>872</v>
      </c>
      <c r="G757" s="248"/>
      <c r="H757" s="251">
        <v>54.713999999999999</v>
      </c>
      <c r="I757" s="252"/>
      <c r="J757" s="248"/>
      <c r="K757" s="248"/>
      <c r="L757" s="253"/>
      <c r="M757" s="254"/>
      <c r="N757" s="255"/>
      <c r="O757" s="255"/>
      <c r="P757" s="255"/>
      <c r="Q757" s="255"/>
      <c r="R757" s="255"/>
      <c r="S757" s="255"/>
      <c r="T757" s="256"/>
      <c r="U757" s="14"/>
      <c r="V757" s="14"/>
      <c r="W757" s="14"/>
      <c r="X757" s="14"/>
      <c r="Y757" s="14"/>
      <c r="Z757" s="14"/>
      <c r="AA757" s="14"/>
      <c r="AB757" s="14"/>
      <c r="AC757" s="14"/>
      <c r="AD757" s="14"/>
      <c r="AE757" s="14"/>
      <c r="AT757" s="257" t="s">
        <v>252</v>
      </c>
      <c r="AU757" s="257" t="s">
        <v>93</v>
      </c>
      <c r="AV757" s="14" t="s">
        <v>93</v>
      </c>
      <c r="AW757" s="14" t="s">
        <v>46</v>
      </c>
      <c r="AX757" s="14" t="s">
        <v>85</v>
      </c>
      <c r="AY757" s="257" t="s">
        <v>241</v>
      </c>
    </row>
    <row r="758" s="14" customFormat="1">
      <c r="A758" s="14"/>
      <c r="B758" s="247"/>
      <c r="C758" s="248"/>
      <c r="D758" s="238" t="s">
        <v>252</v>
      </c>
      <c r="E758" s="249" t="s">
        <v>39</v>
      </c>
      <c r="F758" s="250" t="s">
        <v>873</v>
      </c>
      <c r="G758" s="248"/>
      <c r="H758" s="251">
        <v>3.3149999999999999</v>
      </c>
      <c r="I758" s="252"/>
      <c r="J758" s="248"/>
      <c r="K758" s="248"/>
      <c r="L758" s="253"/>
      <c r="M758" s="254"/>
      <c r="N758" s="255"/>
      <c r="O758" s="255"/>
      <c r="P758" s="255"/>
      <c r="Q758" s="255"/>
      <c r="R758" s="255"/>
      <c r="S758" s="255"/>
      <c r="T758" s="256"/>
      <c r="U758" s="14"/>
      <c r="V758" s="14"/>
      <c r="W758" s="14"/>
      <c r="X758" s="14"/>
      <c r="Y758" s="14"/>
      <c r="Z758" s="14"/>
      <c r="AA758" s="14"/>
      <c r="AB758" s="14"/>
      <c r="AC758" s="14"/>
      <c r="AD758" s="14"/>
      <c r="AE758" s="14"/>
      <c r="AT758" s="257" t="s">
        <v>252</v>
      </c>
      <c r="AU758" s="257" t="s">
        <v>93</v>
      </c>
      <c r="AV758" s="14" t="s">
        <v>93</v>
      </c>
      <c r="AW758" s="14" t="s">
        <v>46</v>
      </c>
      <c r="AX758" s="14" t="s">
        <v>85</v>
      </c>
      <c r="AY758" s="257" t="s">
        <v>241</v>
      </c>
    </row>
    <row r="759" s="14" customFormat="1">
      <c r="A759" s="14"/>
      <c r="B759" s="247"/>
      <c r="C759" s="248"/>
      <c r="D759" s="238" t="s">
        <v>252</v>
      </c>
      <c r="E759" s="249" t="s">
        <v>39</v>
      </c>
      <c r="F759" s="250" t="s">
        <v>874</v>
      </c>
      <c r="G759" s="248"/>
      <c r="H759" s="251">
        <v>5.8540000000000001</v>
      </c>
      <c r="I759" s="252"/>
      <c r="J759" s="248"/>
      <c r="K759" s="248"/>
      <c r="L759" s="253"/>
      <c r="M759" s="254"/>
      <c r="N759" s="255"/>
      <c r="O759" s="255"/>
      <c r="P759" s="255"/>
      <c r="Q759" s="255"/>
      <c r="R759" s="255"/>
      <c r="S759" s="255"/>
      <c r="T759" s="256"/>
      <c r="U759" s="14"/>
      <c r="V759" s="14"/>
      <c r="W759" s="14"/>
      <c r="X759" s="14"/>
      <c r="Y759" s="14"/>
      <c r="Z759" s="14"/>
      <c r="AA759" s="14"/>
      <c r="AB759" s="14"/>
      <c r="AC759" s="14"/>
      <c r="AD759" s="14"/>
      <c r="AE759" s="14"/>
      <c r="AT759" s="257" t="s">
        <v>252</v>
      </c>
      <c r="AU759" s="257" t="s">
        <v>93</v>
      </c>
      <c r="AV759" s="14" t="s">
        <v>93</v>
      </c>
      <c r="AW759" s="14" t="s">
        <v>46</v>
      </c>
      <c r="AX759" s="14" t="s">
        <v>85</v>
      </c>
      <c r="AY759" s="257" t="s">
        <v>241</v>
      </c>
    </row>
    <row r="760" s="16" customFormat="1">
      <c r="A760" s="16"/>
      <c r="B760" s="269"/>
      <c r="C760" s="270"/>
      <c r="D760" s="238" t="s">
        <v>252</v>
      </c>
      <c r="E760" s="271" t="s">
        <v>39</v>
      </c>
      <c r="F760" s="272" t="s">
        <v>295</v>
      </c>
      <c r="G760" s="270"/>
      <c r="H760" s="273">
        <v>63.883000000000003</v>
      </c>
      <c r="I760" s="274"/>
      <c r="J760" s="270"/>
      <c r="K760" s="270"/>
      <c r="L760" s="275"/>
      <c r="M760" s="276"/>
      <c r="N760" s="277"/>
      <c r="O760" s="277"/>
      <c r="P760" s="277"/>
      <c r="Q760" s="277"/>
      <c r="R760" s="277"/>
      <c r="S760" s="277"/>
      <c r="T760" s="278"/>
      <c r="U760" s="16"/>
      <c r="V760" s="16"/>
      <c r="W760" s="16"/>
      <c r="X760" s="16"/>
      <c r="Y760" s="16"/>
      <c r="Z760" s="16"/>
      <c r="AA760" s="16"/>
      <c r="AB760" s="16"/>
      <c r="AC760" s="16"/>
      <c r="AD760" s="16"/>
      <c r="AE760" s="16"/>
      <c r="AT760" s="279" t="s">
        <v>252</v>
      </c>
      <c r="AU760" s="279" t="s">
        <v>93</v>
      </c>
      <c r="AV760" s="16" t="s">
        <v>113</v>
      </c>
      <c r="AW760" s="16" t="s">
        <v>46</v>
      </c>
      <c r="AX760" s="16" t="s">
        <v>85</v>
      </c>
      <c r="AY760" s="279" t="s">
        <v>241</v>
      </c>
    </row>
    <row r="761" s="15" customFormat="1">
      <c r="A761" s="15"/>
      <c r="B761" s="258"/>
      <c r="C761" s="259"/>
      <c r="D761" s="238" t="s">
        <v>252</v>
      </c>
      <c r="E761" s="260" t="s">
        <v>39</v>
      </c>
      <c r="F761" s="261" t="s">
        <v>274</v>
      </c>
      <c r="G761" s="259"/>
      <c r="H761" s="262">
        <v>624.29399999999998</v>
      </c>
      <c r="I761" s="263"/>
      <c r="J761" s="259"/>
      <c r="K761" s="259"/>
      <c r="L761" s="264"/>
      <c r="M761" s="265"/>
      <c r="N761" s="266"/>
      <c r="O761" s="266"/>
      <c r="P761" s="266"/>
      <c r="Q761" s="266"/>
      <c r="R761" s="266"/>
      <c r="S761" s="266"/>
      <c r="T761" s="267"/>
      <c r="U761" s="15"/>
      <c r="V761" s="15"/>
      <c r="W761" s="15"/>
      <c r="X761" s="15"/>
      <c r="Y761" s="15"/>
      <c r="Z761" s="15"/>
      <c r="AA761" s="15"/>
      <c r="AB761" s="15"/>
      <c r="AC761" s="15"/>
      <c r="AD761" s="15"/>
      <c r="AE761" s="15"/>
      <c r="AT761" s="268" t="s">
        <v>252</v>
      </c>
      <c r="AU761" s="268" t="s">
        <v>93</v>
      </c>
      <c r="AV761" s="15" t="s">
        <v>248</v>
      </c>
      <c r="AW761" s="15" t="s">
        <v>46</v>
      </c>
      <c r="AX761" s="15" t="s">
        <v>23</v>
      </c>
      <c r="AY761" s="268" t="s">
        <v>241</v>
      </c>
    </row>
    <row r="762" s="2" customFormat="1" ht="16.5" customHeight="1">
      <c r="A762" s="42"/>
      <c r="B762" s="43"/>
      <c r="C762" s="218" t="s">
        <v>875</v>
      </c>
      <c r="D762" s="218" t="s">
        <v>243</v>
      </c>
      <c r="E762" s="219" t="s">
        <v>876</v>
      </c>
      <c r="F762" s="220" t="s">
        <v>877</v>
      </c>
      <c r="G762" s="221" t="s">
        <v>145</v>
      </c>
      <c r="H762" s="222">
        <v>624.29399999999998</v>
      </c>
      <c r="I762" s="223"/>
      <c r="J762" s="224">
        <f>ROUND(I762*H762,2)</f>
        <v>0</v>
      </c>
      <c r="K762" s="220" t="s">
        <v>247</v>
      </c>
      <c r="L762" s="48"/>
      <c r="M762" s="225" t="s">
        <v>39</v>
      </c>
      <c r="N762" s="226" t="s">
        <v>56</v>
      </c>
      <c r="O762" s="88"/>
      <c r="P762" s="227">
        <f>O762*H762</f>
        <v>0</v>
      </c>
      <c r="Q762" s="227">
        <v>0</v>
      </c>
      <c r="R762" s="227">
        <f>Q762*H762</f>
        <v>0</v>
      </c>
      <c r="S762" s="227">
        <v>0</v>
      </c>
      <c r="T762" s="228">
        <f>S762*H762</f>
        <v>0</v>
      </c>
      <c r="U762" s="42"/>
      <c r="V762" s="42"/>
      <c r="W762" s="42"/>
      <c r="X762" s="42"/>
      <c r="Y762" s="42"/>
      <c r="Z762" s="42"/>
      <c r="AA762" s="42"/>
      <c r="AB762" s="42"/>
      <c r="AC762" s="42"/>
      <c r="AD762" s="42"/>
      <c r="AE762" s="42"/>
      <c r="AR762" s="229" t="s">
        <v>248</v>
      </c>
      <c r="AT762" s="229" t="s">
        <v>243</v>
      </c>
      <c r="AU762" s="229" t="s">
        <v>93</v>
      </c>
      <c r="AY762" s="20" t="s">
        <v>241</v>
      </c>
      <c r="BE762" s="230">
        <f>IF(N762="základní",J762,0)</f>
        <v>0</v>
      </c>
      <c r="BF762" s="230">
        <f>IF(N762="snížená",J762,0)</f>
        <v>0</v>
      </c>
      <c r="BG762" s="230">
        <f>IF(N762="zákl. přenesená",J762,0)</f>
        <v>0</v>
      </c>
      <c r="BH762" s="230">
        <f>IF(N762="sníž. přenesená",J762,0)</f>
        <v>0</v>
      </c>
      <c r="BI762" s="230">
        <f>IF(N762="nulová",J762,0)</f>
        <v>0</v>
      </c>
      <c r="BJ762" s="20" t="s">
        <v>23</v>
      </c>
      <c r="BK762" s="230">
        <f>ROUND(I762*H762,2)</f>
        <v>0</v>
      </c>
      <c r="BL762" s="20" t="s">
        <v>248</v>
      </c>
      <c r="BM762" s="229" t="s">
        <v>878</v>
      </c>
    </row>
    <row r="763" s="2" customFormat="1">
      <c r="A763" s="42"/>
      <c r="B763" s="43"/>
      <c r="C763" s="44"/>
      <c r="D763" s="231" t="s">
        <v>250</v>
      </c>
      <c r="E763" s="44"/>
      <c r="F763" s="232" t="s">
        <v>879</v>
      </c>
      <c r="G763" s="44"/>
      <c r="H763" s="44"/>
      <c r="I763" s="233"/>
      <c r="J763" s="44"/>
      <c r="K763" s="44"/>
      <c r="L763" s="48"/>
      <c r="M763" s="234"/>
      <c r="N763" s="235"/>
      <c r="O763" s="88"/>
      <c r="P763" s="88"/>
      <c r="Q763" s="88"/>
      <c r="R763" s="88"/>
      <c r="S763" s="88"/>
      <c r="T763" s="89"/>
      <c r="U763" s="42"/>
      <c r="V763" s="42"/>
      <c r="W763" s="42"/>
      <c r="X763" s="42"/>
      <c r="Y763" s="42"/>
      <c r="Z763" s="42"/>
      <c r="AA763" s="42"/>
      <c r="AB763" s="42"/>
      <c r="AC763" s="42"/>
      <c r="AD763" s="42"/>
      <c r="AE763" s="42"/>
      <c r="AT763" s="20" t="s">
        <v>250</v>
      </c>
      <c r="AU763" s="20" t="s">
        <v>93</v>
      </c>
    </row>
    <row r="764" s="2" customFormat="1" ht="16.5" customHeight="1">
      <c r="A764" s="42"/>
      <c r="B764" s="43"/>
      <c r="C764" s="218" t="s">
        <v>880</v>
      </c>
      <c r="D764" s="218" t="s">
        <v>243</v>
      </c>
      <c r="E764" s="219" t="s">
        <v>881</v>
      </c>
      <c r="F764" s="220" t="s">
        <v>882</v>
      </c>
      <c r="G764" s="221" t="s">
        <v>430</v>
      </c>
      <c r="H764" s="222">
        <v>0.153</v>
      </c>
      <c r="I764" s="223"/>
      <c r="J764" s="224">
        <f>ROUND(I764*H764,2)</f>
        <v>0</v>
      </c>
      <c r="K764" s="220" t="s">
        <v>247</v>
      </c>
      <c r="L764" s="48"/>
      <c r="M764" s="225" t="s">
        <v>39</v>
      </c>
      <c r="N764" s="226" t="s">
        <v>56</v>
      </c>
      <c r="O764" s="88"/>
      <c r="P764" s="227">
        <f>O764*H764</f>
        <v>0</v>
      </c>
      <c r="Q764" s="227">
        <v>1.0606199999999999</v>
      </c>
      <c r="R764" s="227">
        <f>Q764*H764</f>
        <v>0.16227485999999999</v>
      </c>
      <c r="S764" s="227">
        <v>0</v>
      </c>
      <c r="T764" s="228">
        <f>S764*H764</f>
        <v>0</v>
      </c>
      <c r="U764" s="42"/>
      <c r="V764" s="42"/>
      <c r="W764" s="42"/>
      <c r="X764" s="42"/>
      <c r="Y764" s="42"/>
      <c r="Z764" s="42"/>
      <c r="AA764" s="42"/>
      <c r="AB764" s="42"/>
      <c r="AC764" s="42"/>
      <c r="AD764" s="42"/>
      <c r="AE764" s="42"/>
      <c r="AR764" s="229" t="s">
        <v>248</v>
      </c>
      <c r="AT764" s="229" t="s">
        <v>243</v>
      </c>
      <c r="AU764" s="229" t="s">
        <v>93</v>
      </c>
      <c r="AY764" s="20" t="s">
        <v>241</v>
      </c>
      <c r="BE764" s="230">
        <f>IF(N764="základní",J764,0)</f>
        <v>0</v>
      </c>
      <c r="BF764" s="230">
        <f>IF(N764="snížená",J764,0)</f>
        <v>0</v>
      </c>
      <c r="BG764" s="230">
        <f>IF(N764="zákl. přenesená",J764,0)</f>
        <v>0</v>
      </c>
      <c r="BH764" s="230">
        <f>IF(N764="sníž. přenesená",J764,0)</f>
        <v>0</v>
      </c>
      <c r="BI764" s="230">
        <f>IF(N764="nulová",J764,0)</f>
        <v>0</v>
      </c>
      <c r="BJ764" s="20" t="s">
        <v>23</v>
      </c>
      <c r="BK764" s="230">
        <f>ROUND(I764*H764,2)</f>
        <v>0</v>
      </c>
      <c r="BL764" s="20" t="s">
        <v>248</v>
      </c>
      <c r="BM764" s="229" t="s">
        <v>883</v>
      </c>
    </row>
    <row r="765" s="2" customFormat="1">
      <c r="A765" s="42"/>
      <c r="B765" s="43"/>
      <c r="C765" s="44"/>
      <c r="D765" s="231" t="s">
        <v>250</v>
      </c>
      <c r="E765" s="44"/>
      <c r="F765" s="232" t="s">
        <v>884</v>
      </c>
      <c r="G765" s="44"/>
      <c r="H765" s="44"/>
      <c r="I765" s="233"/>
      <c r="J765" s="44"/>
      <c r="K765" s="44"/>
      <c r="L765" s="48"/>
      <c r="M765" s="234"/>
      <c r="N765" s="235"/>
      <c r="O765" s="88"/>
      <c r="P765" s="88"/>
      <c r="Q765" s="88"/>
      <c r="R765" s="88"/>
      <c r="S765" s="88"/>
      <c r="T765" s="89"/>
      <c r="U765" s="42"/>
      <c r="V765" s="42"/>
      <c r="W765" s="42"/>
      <c r="X765" s="42"/>
      <c r="Y765" s="42"/>
      <c r="Z765" s="42"/>
      <c r="AA765" s="42"/>
      <c r="AB765" s="42"/>
      <c r="AC765" s="42"/>
      <c r="AD765" s="42"/>
      <c r="AE765" s="42"/>
      <c r="AT765" s="20" t="s">
        <v>250</v>
      </c>
      <c r="AU765" s="20" t="s">
        <v>93</v>
      </c>
    </row>
    <row r="766" s="13" customFormat="1">
      <c r="A766" s="13"/>
      <c r="B766" s="236"/>
      <c r="C766" s="237"/>
      <c r="D766" s="238" t="s">
        <v>252</v>
      </c>
      <c r="E766" s="239" t="s">
        <v>39</v>
      </c>
      <c r="F766" s="240" t="s">
        <v>487</v>
      </c>
      <c r="G766" s="237"/>
      <c r="H766" s="239" t="s">
        <v>39</v>
      </c>
      <c r="I766" s="241"/>
      <c r="J766" s="237"/>
      <c r="K766" s="237"/>
      <c r="L766" s="242"/>
      <c r="M766" s="243"/>
      <c r="N766" s="244"/>
      <c r="O766" s="244"/>
      <c r="P766" s="244"/>
      <c r="Q766" s="244"/>
      <c r="R766" s="244"/>
      <c r="S766" s="244"/>
      <c r="T766" s="245"/>
      <c r="U766" s="13"/>
      <c r="V766" s="13"/>
      <c r="W766" s="13"/>
      <c r="X766" s="13"/>
      <c r="Y766" s="13"/>
      <c r="Z766" s="13"/>
      <c r="AA766" s="13"/>
      <c r="AB766" s="13"/>
      <c r="AC766" s="13"/>
      <c r="AD766" s="13"/>
      <c r="AE766" s="13"/>
      <c r="AT766" s="246" t="s">
        <v>252</v>
      </c>
      <c r="AU766" s="246" t="s">
        <v>93</v>
      </c>
      <c r="AV766" s="13" t="s">
        <v>23</v>
      </c>
      <c r="AW766" s="13" t="s">
        <v>46</v>
      </c>
      <c r="AX766" s="13" t="s">
        <v>85</v>
      </c>
      <c r="AY766" s="246" t="s">
        <v>241</v>
      </c>
    </row>
    <row r="767" s="13" customFormat="1">
      <c r="A767" s="13"/>
      <c r="B767" s="236"/>
      <c r="C767" s="237"/>
      <c r="D767" s="238" t="s">
        <v>252</v>
      </c>
      <c r="E767" s="239" t="s">
        <v>39</v>
      </c>
      <c r="F767" s="240" t="s">
        <v>885</v>
      </c>
      <c r="G767" s="237"/>
      <c r="H767" s="239" t="s">
        <v>39</v>
      </c>
      <c r="I767" s="241"/>
      <c r="J767" s="237"/>
      <c r="K767" s="237"/>
      <c r="L767" s="242"/>
      <c r="M767" s="243"/>
      <c r="N767" s="244"/>
      <c r="O767" s="244"/>
      <c r="P767" s="244"/>
      <c r="Q767" s="244"/>
      <c r="R767" s="244"/>
      <c r="S767" s="244"/>
      <c r="T767" s="245"/>
      <c r="U767" s="13"/>
      <c r="V767" s="13"/>
      <c r="W767" s="13"/>
      <c r="X767" s="13"/>
      <c r="Y767" s="13"/>
      <c r="Z767" s="13"/>
      <c r="AA767" s="13"/>
      <c r="AB767" s="13"/>
      <c r="AC767" s="13"/>
      <c r="AD767" s="13"/>
      <c r="AE767" s="13"/>
      <c r="AT767" s="246" t="s">
        <v>252</v>
      </c>
      <c r="AU767" s="246" t="s">
        <v>93</v>
      </c>
      <c r="AV767" s="13" t="s">
        <v>23</v>
      </c>
      <c r="AW767" s="13" t="s">
        <v>46</v>
      </c>
      <c r="AX767" s="13" t="s">
        <v>85</v>
      </c>
      <c r="AY767" s="246" t="s">
        <v>241</v>
      </c>
    </row>
    <row r="768" s="14" customFormat="1">
      <c r="A768" s="14"/>
      <c r="B768" s="247"/>
      <c r="C768" s="248"/>
      <c r="D768" s="238" t="s">
        <v>252</v>
      </c>
      <c r="E768" s="249" t="s">
        <v>39</v>
      </c>
      <c r="F768" s="250" t="s">
        <v>886</v>
      </c>
      <c r="G768" s="248"/>
      <c r="H768" s="251">
        <v>0.153</v>
      </c>
      <c r="I768" s="252"/>
      <c r="J768" s="248"/>
      <c r="K768" s="248"/>
      <c r="L768" s="253"/>
      <c r="M768" s="254"/>
      <c r="N768" s="255"/>
      <c r="O768" s="255"/>
      <c r="P768" s="255"/>
      <c r="Q768" s="255"/>
      <c r="R768" s="255"/>
      <c r="S768" s="255"/>
      <c r="T768" s="256"/>
      <c r="U768" s="14"/>
      <c r="V768" s="14"/>
      <c r="W768" s="14"/>
      <c r="X768" s="14"/>
      <c r="Y768" s="14"/>
      <c r="Z768" s="14"/>
      <c r="AA768" s="14"/>
      <c r="AB768" s="14"/>
      <c r="AC768" s="14"/>
      <c r="AD768" s="14"/>
      <c r="AE768" s="14"/>
      <c r="AT768" s="257" t="s">
        <v>252</v>
      </c>
      <c r="AU768" s="257" t="s">
        <v>93</v>
      </c>
      <c r="AV768" s="14" t="s">
        <v>93</v>
      </c>
      <c r="AW768" s="14" t="s">
        <v>46</v>
      </c>
      <c r="AX768" s="14" t="s">
        <v>23</v>
      </c>
      <c r="AY768" s="257" t="s">
        <v>241</v>
      </c>
    </row>
    <row r="769" s="2" customFormat="1" ht="21.75" customHeight="1">
      <c r="A769" s="42"/>
      <c r="B769" s="43"/>
      <c r="C769" s="218" t="s">
        <v>887</v>
      </c>
      <c r="D769" s="218" t="s">
        <v>243</v>
      </c>
      <c r="E769" s="219" t="s">
        <v>888</v>
      </c>
      <c r="F769" s="220" t="s">
        <v>889</v>
      </c>
      <c r="G769" s="221" t="s">
        <v>246</v>
      </c>
      <c r="H769" s="222">
        <v>3.9329999999999998</v>
      </c>
      <c r="I769" s="223"/>
      <c r="J769" s="224">
        <f>ROUND(I769*H769,2)</f>
        <v>0</v>
      </c>
      <c r="K769" s="220" t="s">
        <v>247</v>
      </c>
      <c r="L769" s="48"/>
      <c r="M769" s="225" t="s">
        <v>39</v>
      </c>
      <c r="N769" s="226" t="s">
        <v>56</v>
      </c>
      <c r="O769" s="88"/>
      <c r="P769" s="227">
        <f>O769*H769</f>
        <v>0</v>
      </c>
      <c r="Q769" s="227">
        <v>2.5018699999999998</v>
      </c>
      <c r="R769" s="227">
        <f>Q769*H769</f>
        <v>9.8398547099999991</v>
      </c>
      <c r="S769" s="227">
        <v>0</v>
      </c>
      <c r="T769" s="228">
        <f>S769*H769</f>
        <v>0</v>
      </c>
      <c r="U769" s="42"/>
      <c r="V769" s="42"/>
      <c r="W769" s="42"/>
      <c r="X769" s="42"/>
      <c r="Y769" s="42"/>
      <c r="Z769" s="42"/>
      <c r="AA769" s="42"/>
      <c r="AB769" s="42"/>
      <c r="AC769" s="42"/>
      <c r="AD769" s="42"/>
      <c r="AE769" s="42"/>
      <c r="AR769" s="229" t="s">
        <v>248</v>
      </c>
      <c r="AT769" s="229" t="s">
        <v>243</v>
      </c>
      <c r="AU769" s="229" t="s">
        <v>93</v>
      </c>
      <c r="AY769" s="20" t="s">
        <v>241</v>
      </c>
      <c r="BE769" s="230">
        <f>IF(N769="základní",J769,0)</f>
        <v>0</v>
      </c>
      <c r="BF769" s="230">
        <f>IF(N769="snížená",J769,0)</f>
        <v>0</v>
      </c>
      <c r="BG769" s="230">
        <f>IF(N769="zákl. přenesená",J769,0)</f>
        <v>0</v>
      </c>
      <c r="BH769" s="230">
        <f>IF(N769="sníž. přenesená",J769,0)</f>
        <v>0</v>
      </c>
      <c r="BI769" s="230">
        <f>IF(N769="nulová",J769,0)</f>
        <v>0</v>
      </c>
      <c r="BJ769" s="20" t="s">
        <v>23</v>
      </c>
      <c r="BK769" s="230">
        <f>ROUND(I769*H769,2)</f>
        <v>0</v>
      </c>
      <c r="BL769" s="20" t="s">
        <v>248</v>
      </c>
      <c r="BM769" s="229" t="s">
        <v>890</v>
      </c>
    </row>
    <row r="770" s="2" customFormat="1">
      <c r="A770" s="42"/>
      <c r="B770" s="43"/>
      <c r="C770" s="44"/>
      <c r="D770" s="231" t="s">
        <v>250</v>
      </c>
      <c r="E770" s="44"/>
      <c r="F770" s="232" t="s">
        <v>891</v>
      </c>
      <c r="G770" s="44"/>
      <c r="H770" s="44"/>
      <c r="I770" s="233"/>
      <c r="J770" s="44"/>
      <c r="K770" s="44"/>
      <c r="L770" s="48"/>
      <c r="M770" s="234"/>
      <c r="N770" s="235"/>
      <c r="O770" s="88"/>
      <c r="P770" s="88"/>
      <c r="Q770" s="88"/>
      <c r="R770" s="88"/>
      <c r="S770" s="88"/>
      <c r="T770" s="89"/>
      <c r="U770" s="42"/>
      <c r="V770" s="42"/>
      <c r="W770" s="42"/>
      <c r="X770" s="42"/>
      <c r="Y770" s="42"/>
      <c r="Z770" s="42"/>
      <c r="AA770" s="42"/>
      <c r="AB770" s="42"/>
      <c r="AC770" s="42"/>
      <c r="AD770" s="42"/>
      <c r="AE770" s="42"/>
      <c r="AT770" s="20" t="s">
        <v>250</v>
      </c>
      <c r="AU770" s="20" t="s">
        <v>93</v>
      </c>
    </row>
    <row r="771" s="13" customFormat="1">
      <c r="A771" s="13"/>
      <c r="B771" s="236"/>
      <c r="C771" s="237"/>
      <c r="D771" s="238" t="s">
        <v>252</v>
      </c>
      <c r="E771" s="239" t="s">
        <v>39</v>
      </c>
      <c r="F771" s="240" t="s">
        <v>674</v>
      </c>
      <c r="G771" s="237"/>
      <c r="H771" s="239" t="s">
        <v>39</v>
      </c>
      <c r="I771" s="241"/>
      <c r="J771" s="237"/>
      <c r="K771" s="237"/>
      <c r="L771" s="242"/>
      <c r="M771" s="243"/>
      <c r="N771" s="244"/>
      <c r="O771" s="244"/>
      <c r="P771" s="244"/>
      <c r="Q771" s="244"/>
      <c r="R771" s="244"/>
      <c r="S771" s="244"/>
      <c r="T771" s="245"/>
      <c r="U771" s="13"/>
      <c r="V771" s="13"/>
      <c r="W771" s="13"/>
      <c r="X771" s="13"/>
      <c r="Y771" s="13"/>
      <c r="Z771" s="13"/>
      <c r="AA771" s="13"/>
      <c r="AB771" s="13"/>
      <c r="AC771" s="13"/>
      <c r="AD771" s="13"/>
      <c r="AE771" s="13"/>
      <c r="AT771" s="246" t="s">
        <v>252</v>
      </c>
      <c r="AU771" s="246" t="s">
        <v>93</v>
      </c>
      <c r="AV771" s="13" t="s">
        <v>23</v>
      </c>
      <c r="AW771" s="13" t="s">
        <v>46</v>
      </c>
      <c r="AX771" s="13" t="s">
        <v>85</v>
      </c>
      <c r="AY771" s="246" t="s">
        <v>241</v>
      </c>
    </row>
    <row r="772" s="13" customFormat="1">
      <c r="A772" s="13"/>
      <c r="B772" s="236"/>
      <c r="C772" s="237"/>
      <c r="D772" s="238" t="s">
        <v>252</v>
      </c>
      <c r="E772" s="239" t="s">
        <v>39</v>
      </c>
      <c r="F772" s="240" t="s">
        <v>678</v>
      </c>
      <c r="G772" s="237"/>
      <c r="H772" s="239" t="s">
        <v>39</v>
      </c>
      <c r="I772" s="241"/>
      <c r="J772" s="237"/>
      <c r="K772" s="237"/>
      <c r="L772" s="242"/>
      <c r="M772" s="243"/>
      <c r="N772" s="244"/>
      <c r="O772" s="244"/>
      <c r="P772" s="244"/>
      <c r="Q772" s="244"/>
      <c r="R772" s="244"/>
      <c r="S772" s="244"/>
      <c r="T772" s="245"/>
      <c r="U772" s="13"/>
      <c r="V772" s="13"/>
      <c r="W772" s="13"/>
      <c r="X772" s="13"/>
      <c r="Y772" s="13"/>
      <c r="Z772" s="13"/>
      <c r="AA772" s="13"/>
      <c r="AB772" s="13"/>
      <c r="AC772" s="13"/>
      <c r="AD772" s="13"/>
      <c r="AE772" s="13"/>
      <c r="AT772" s="246" t="s">
        <v>252</v>
      </c>
      <c r="AU772" s="246" t="s">
        <v>93</v>
      </c>
      <c r="AV772" s="13" t="s">
        <v>23</v>
      </c>
      <c r="AW772" s="13" t="s">
        <v>46</v>
      </c>
      <c r="AX772" s="13" t="s">
        <v>85</v>
      </c>
      <c r="AY772" s="246" t="s">
        <v>241</v>
      </c>
    </row>
    <row r="773" s="14" customFormat="1">
      <c r="A773" s="14"/>
      <c r="B773" s="247"/>
      <c r="C773" s="248"/>
      <c r="D773" s="238" t="s">
        <v>252</v>
      </c>
      <c r="E773" s="249" t="s">
        <v>39</v>
      </c>
      <c r="F773" s="250" t="s">
        <v>892</v>
      </c>
      <c r="G773" s="248"/>
      <c r="H773" s="251">
        <v>1.454</v>
      </c>
      <c r="I773" s="252"/>
      <c r="J773" s="248"/>
      <c r="K773" s="248"/>
      <c r="L773" s="253"/>
      <c r="M773" s="254"/>
      <c r="N773" s="255"/>
      <c r="O773" s="255"/>
      <c r="P773" s="255"/>
      <c r="Q773" s="255"/>
      <c r="R773" s="255"/>
      <c r="S773" s="255"/>
      <c r="T773" s="256"/>
      <c r="U773" s="14"/>
      <c r="V773" s="14"/>
      <c r="W773" s="14"/>
      <c r="X773" s="14"/>
      <c r="Y773" s="14"/>
      <c r="Z773" s="14"/>
      <c r="AA773" s="14"/>
      <c r="AB773" s="14"/>
      <c r="AC773" s="14"/>
      <c r="AD773" s="14"/>
      <c r="AE773" s="14"/>
      <c r="AT773" s="257" t="s">
        <v>252</v>
      </c>
      <c r="AU773" s="257" t="s">
        <v>93</v>
      </c>
      <c r="AV773" s="14" t="s">
        <v>93</v>
      </c>
      <c r="AW773" s="14" t="s">
        <v>46</v>
      </c>
      <c r="AX773" s="14" t="s">
        <v>85</v>
      </c>
      <c r="AY773" s="257" t="s">
        <v>241</v>
      </c>
    </row>
    <row r="774" s="14" customFormat="1">
      <c r="A774" s="14"/>
      <c r="B774" s="247"/>
      <c r="C774" s="248"/>
      <c r="D774" s="238" t="s">
        <v>252</v>
      </c>
      <c r="E774" s="249" t="s">
        <v>39</v>
      </c>
      <c r="F774" s="250" t="s">
        <v>893</v>
      </c>
      <c r="G774" s="248"/>
      <c r="H774" s="251">
        <v>1.413</v>
      </c>
      <c r="I774" s="252"/>
      <c r="J774" s="248"/>
      <c r="K774" s="248"/>
      <c r="L774" s="253"/>
      <c r="M774" s="254"/>
      <c r="N774" s="255"/>
      <c r="O774" s="255"/>
      <c r="P774" s="255"/>
      <c r="Q774" s="255"/>
      <c r="R774" s="255"/>
      <c r="S774" s="255"/>
      <c r="T774" s="256"/>
      <c r="U774" s="14"/>
      <c r="V774" s="14"/>
      <c r="W774" s="14"/>
      <c r="X774" s="14"/>
      <c r="Y774" s="14"/>
      <c r="Z774" s="14"/>
      <c r="AA774" s="14"/>
      <c r="AB774" s="14"/>
      <c r="AC774" s="14"/>
      <c r="AD774" s="14"/>
      <c r="AE774" s="14"/>
      <c r="AT774" s="257" t="s">
        <v>252</v>
      </c>
      <c r="AU774" s="257" t="s">
        <v>93</v>
      </c>
      <c r="AV774" s="14" t="s">
        <v>93</v>
      </c>
      <c r="AW774" s="14" t="s">
        <v>46</v>
      </c>
      <c r="AX774" s="14" t="s">
        <v>85</v>
      </c>
      <c r="AY774" s="257" t="s">
        <v>241</v>
      </c>
    </row>
    <row r="775" s="14" customFormat="1">
      <c r="A775" s="14"/>
      <c r="B775" s="247"/>
      <c r="C775" s="248"/>
      <c r="D775" s="238" t="s">
        <v>252</v>
      </c>
      <c r="E775" s="249" t="s">
        <v>39</v>
      </c>
      <c r="F775" s="250" t="s">
        <v>894</v>
      </c>
      <c r="G775" s="248"/>
      <c r="H775" s="251">
        <v>1.0660000000000001</v>
      </c>
      <c r="I775" s="252"/>
      <c r="J775" s="248"/>
      <c r="K775" s="248"/>
      <c r="L775" s="253"/>
      <c r="M775" s="254"/>
      <c r="N775" s="255"/>
      <c r="O775" s="255"/>
      <c r="P775" s="255"/>
      <c r="Q775" s="255"/>
      <c r="R775" s="255"/>
      <c r="S775" s="255"/>
      <c r="T775" s="256"/>
      <c r="U775" s="14"/>
      <c r="V775" s="14"/>
      <c r="W775" s="14"/>
      <c r="X775" s="14"/>
      <c r="Y775" s="14"/>
      <c r="Z775" s="14"/>
      <c r="AA775" s="14"/>
      <c r="AB775" s="14"/>
      <c r="AC775" s="14"/>
      <c r="AD775" s="14"/>
      <c r="AE775" s="14"/>
      <c r="AT775" s="257" t="s">
        <v>252</v>
      </c>
      <c r="AU775" s="257" t="s">
        <v>93</v>
      </c>
      <c r="AV775" s="14" t="s">
        <v>93</v>
      </c>
      <c r="AW775" s="14" t="s">
        <v>46</v>
      </c>
      <c r="AX775" s="14" t="s">
        <v>85</v>
      </c>
      <c r="AY775" s="257" t="s">
        <v>241</v>
      </c>
    </row>
    <row r="776" s="15" customFormat="1">
      <c r="A776" s="15"/>
      <c r="B776" s="258"/>
      <c r="C776" s="259"/>
      <c r="D776" s="238" t="s">
        <v>252</v>
      </c>
      <c r="E776" s="260" t="s">
        <v>39</v>
      </c>
      <c r="F776" s="261" t="s">
        <v>274</v>
      </c>
      <c r="G776" s="259"/>
      <c r="H776" s="262">
        <v>3.9329999999999998</v>
      </c>
      <c r="I776" s="263"/>
      <c r="J776" s="259"/>
      <c r="K776" s="259"/>
      <c r="L776" s="264"/>
      <c r="M776" s="265"/>
      <c r="N776" s="266"/>
      <c r="O776" s="266"/>
      <c r="P776" s="266"/>
      <c r="Q776" s="266"/>
      <c r="R776" s="266"/>
      <c r="S776" s="266"/>
      <c r="T776" s="267"/>
      <c r="U776" s="15"/>
      <c r="V776" s="15"/>
      <c r="W776" s="15"/>
      <c r="X776" s="15"/>
      <c r="Y776" s="15"/>
      <c r="Z776" s="15"/>
      <c r="AA776" s="15"/>
      <c r="AB776" s="15"/>
      <c r="AC776" s="15"/>
      <c r="AD776" s="15"/>
      <c r="AE776" s="15"/>
      <c r="AT776" s="268" t="s">
        <v>252</v>
      </c>
      <c r="AU776" s="268" t="s">
        <v>93</v>
      </c>
      <c r="AV776" s="15" t="s">
        <v>248</v>
      </c>
      <c r="AW776" s="15" t="s">
        <v>46</v>
      </c>
      <c r="AX776" s="15" t="s">
        <v>23</v>
      </c>
      <c r="AY776" s="268" t="s">
        <v>241</v>
      </c>
    </row>
    <row r="777" s="2" customFormat="1" ht="16.5" customHeight="1">
      <c r="A777" s="42"/>
      <c r="B777" s="43"/>
      <c r="C777" s="218" t="s">
        <v>895</v>
      </c>
      <c r="D777" s="218" t="s">
        <v>243</v>
      </c>
      <c r="E777" s="219" t="s">
        <v>896</v>
      </c>
      <c r="F777" s="220" t="s">
        <v>897</v>
      </c>
      <c r="G777" s="221" t="s">
        <v>145</v>
      </c>
      <c r="H777" s="222">
        <v>23.513000000000002</v>
      </c>
      <c r="I777" s="223"/>
      <c r="J777" s="224">
        <f>ROUND(I777*H777,2)</f>
        <v>0</v>
      </c>
      <c r="K777" s="220" t="s">
        <v>247</v>
      </c>
      <c r="L777" s="48"/>
      <c r="M777" s="225" t="s">
        <v>39</v>
      </c>
      <c r="N777" s="226" t="s">
        <v>56</v>
      </c>
      <c r="O777" s="88"/>
      <c r="P777" s="227">
        <f>O777*H777</f>
        <v>0</v>
      </c>
      <c r="Q777" s="227">
        <v>0.00264</v>
      </c>
      <c r="R777" s="227">
        <f>Q777*H777</f>
        <v>0.062074320000000002</v>
      </c>
      <c r="S777" s="227">
        <v>0</v>
      </c>
      <c r="T777" s="228">
        <f>S777*H777</f>
        <v>0</v>
      </c>
      <c r="U777" s="42"/>
      <c r="V777" s="42"/>
      <c r="W777" s="42"/>
      <c r="X777" s="42"/>
      <c r="Y777" s="42"/>
      <c r="Z777" s="42"/>
      <c r="AA777" s="42"/>
      <c r="AB777" s="42"/>
      <c r="AC777" s="42"/>
      <c r="AD777" s="42"/>
      <c r="AE777" s="42"/>
      <c r="AR777" s="229" t="s">
        <v>248</v>
      </c>
      <c r="AT777" s="229" t="s">
        <v>243</v>
      </c>
      <c r="AU777" s="229" t="s">
        <v>93</v>
      </c>
      <c r="AY777" s="20" t="s">
        <v>241</v>
      </c>
      <c r="BE777" s="230">
        <f>IF(N777="základní",J777,0)</f>
        <v>0</v>
      </c>
      <c r="BF777" s="230">
        <f>IF(N777="snížená",J777,0)</f>
        <v>0</v>
      </c>
      <c r="BG777" s="230">
        <f>IF(N777="zákl. přenesená",J777,0)</f>
        <v>0</v>
      </c>
      <c r="BH777" s="230">
        <f>IF(N777="sníž. přenesená",J777,0)</f>
        <v>0</v>
      </c>
      <c r="BI777" s="230">
        <f>IF(N777="nulová",J777,0)</f>
        <v>0</v>
      </c>
      <c r="BJ777" s="20" t="s">
        <v>23</v>
      </c>
      <c r="BK777" s="230">
        <f>ROUND(I777*H777,2)</f>
        <v>0</v>
      </c>
      <c r="BL777" s="20" t="s">
        <v>248</v>
      </c>
      <c r="BM777" s="229" t="s">
        <v>898</v>
      </c>
    </row>
    <row r="778" s="2" customFormat="1">
      <c r="A778" s="42"/>
      <c r="B778" s="43"/>
      <c r="C778" s="44"/>
      <c r="D778" s="231" t="s">
        <v>250</v>
      </c>
      <c r="E778" s="44"/>
      <c r="F778" s="232" t="s">
        <v>899</v>
      </c>
      <c r="G778" s="44"/>
      <c r="H778" s="44"/>
      <c r="I778" s="233"/>
      <c r="J778" s="44"/>
      <c r="K778" s="44"/>
      <c r="L778" s="48"/>
      <c r="M778" s="234"/>
      <c r="N778" s="235"/>
      <c r="O778" s="88"/>
      <c r="P778" s="88"/>
      <c r="Q778" s="88"/>
      <c r="R778" s="88"/>
      <c r="S778" s="88"/>
      <c r="T778" s="89"/>
      <c r="U778" s="42"/>
      <c r="V778" s="42"/>
      <c r="W778" s="42"/>
      <c r="X778" s="42"/>
      <c r="Y778" s="42"/>
      <c r="Z778" s="42"/>
      <c r="AA778" s="42"/>
      <c r="AB778" s="42"/>
      <c r="AC778" s="42"/>
      <c r="AD778" s="42"/>
      <c r="AE778" s="42"/>
      <c r="AT778" s="20" t="s">
        <v>250</v>
      </c>
      <c r="AU778" s="20" t="s">
        <v>93</v>
      </c>
    </row>
    <row r="779" s="13" customFormat="1">
      <c r="A779" s="13"/>
      <c r="B779" s="236"/>
      <c r="C779" s="237"/>
      <c r="D779" s="238" t="s">
        <v>252</v>
      </c>
      <c r="E779" s="239" t="s">
        <v>39</v>
      </c>
      <c r="F779" s="240" t="s">
        <v>674</v>
      </c>
      <c r="G779" s="237"/>
      <c r="H779" s="239" t="s">
        <v>39</v>
      </c>
      <c r="I779" s="241"/>
      <c r="J779" s="237"/>
      <c r="K779" s="237"/>
      <c r="L779" s="242"/>
      <c r="M779" s="243"/>
      <c r="N779" s="244"/>
      <c r="O779" s="244"/>
      <c r="P779" s="244"/>
      <c r="Q779" s="244"/>
      <c r="R779" s="244"/>
      <c r="S779" s="244"/>
      <c r="T779" s="245"/>
      <c r="U779" s="13"/>
      <c r="V779" s="13"/>
      <c r="W779" s="13"/>
      <c r="X779" s="13"/>
      <c r="Y779" s="13"/>
      <c r="Z779" s="13"/>
      <c r="AA779" s="13"/>
      <c r="AB779" s="13"/>
      <c r="AC779" s="13"/>
      <c r="AD779" s="13"/>
      <c r="AE779" s="13"/>
      <c r="AT779" s="246" t="s">
        <v>252</v>
      </c>
      <c r="AU779" s="246" t="s">
        <v>93</v>
      </c>
      <c r="AV779" s="13" t="s">
        <v>23</v>
      </c>
      <c r="AW779" s="13" t="s">
        <v>46</v>
      </c>
      <c r="AX779" s="13" t="s">
        <v>85</v>
      </c>
      <c r="AY779" s="246" t="s">
        <v>241</v>
      </c>
    </row>
    <row r="780" s="13" customFormat="1">
      <c r="A780" s="13"/>
      <c r="B780" s="236"/>
      <c r="C780" s="237"/>
      <c r="D780" s="238" t="s">
        <v>252</v>
      </c>
      <c r="E780" s="239" t="s">
        <v>39</v>
      </c>
      <c r="F780" s="240" t="s">
        <v>678</v>
      </c>
      <c r="G780" s="237"/>
      <c r="H780" s="239" t="s">
        <v>39</v>
      </c>
      <c r="I780" s="241"/>
      <c r="J780" s="237"/>
      <c r="K780" s="237"/>
      <c r="L780" s="242"/>
      <c r="M780" s="243"/>
      <c r="N780" s="244"/>
      <c r="O780" s="244"/>
      <c r="P780" s="244"/>
      <c r="Q780" s="244"/>
      <c r="R780" s="244"/>
      <c r="S780" s="244"/>
      <c r="T780" s="245"/>
      <c r="U780" s="13"/>
      <c r="V780" s="13"/>
      <c r="W780" s="13"/>
      <c r="X780" s="13"/>
      <c r="Y780" s="13"/>
      <c r="Z780" s="13"/>
      <c r="AA780" s="13"/>
      <c r="AB780" s="13"/>
      <c r="AC780" s="13"/>
      <c r="AD780" s="13"/>
      <c r="AE780" s="13"/>
      <c r="AT780" s="246" t="s">
        <v>252</v>
      </c>
      <c r="AU780" s="246" t="s">
        <v>93</v>
      </c>
      <c r="AV780" s="13" t="s">
        <v>23</v>
      </c>
      <c r="AW780" s="13" t="s">
        <v>46</v>
      </c>
      <c r="AX780" s="13" t="s">
        <v>85</v>
      </c>
      <c r="AY780" s="246" t="s">
        <v>241</v>
      </c>
    </row>
    <row r="781" s="14" customFormat="1">
      <c r="A781" s="14"/>
      <c r="B781" s="247"/>
      <c r="C781" s="248"/>
      <c r="D781" s="238" t="s">
        <v>252</v>
      </c>
      <c r="E781" s="249" t="s">
        <v>39</v>
      </c>
      <c r="F781" s="250" t="s">
        <v>900</v>
      </c>
      <c r="G781" s="248"/>
      <c r="H781" s="251">
        <v>9.6959999999999997</v>
      </c>
      <c r="I781" s="252"/>
      <c r="J781" s="248"/>
      <c r="K781" s="248"/>
      <c r="L781" s="253"/>
      <c r="M781" s="254"/>
      <c r="N781" s="255"/>
      <c r="O781" s="255"/>
      <c r="P781" s="255"/>
      <c r="Q781" s="255"/>
      <c r="R781" s="255"/>
      <c r="S781" s="255"/>
      <c r="T781" s="256"/>
      <c r="U781" s="14"/>
      <c r="V781" s="14"/>
      <c r="W781" s="14"/>
      <c r="X781" s="14"/>
      <c r="Y781" s="14"/>
      <c r="Z781" s="14"/>
      <c r="AA781" s="14"/>
      <c r="AB781" s="14"/>
      <c r="AC781" s="14"/>
      <c r="AD781" s="14"/>
      <c r="AE781" s="14"/>
      <c r="AT781" s="257" t="s">
        <v>252</v>
      </c>
      <c r="AU781" s="257" t="s">
        <v>93</v>
      </c>
      <c r="AV781" s="14" t="s">
        <v>93</v>
      </c>
      <c r="AW781" s="14" t="s">
        <v>46</v>
      </c>
      <c r="AX781" s="14" t="s">
        <v>85</v>
      </c>
      <c r="AY781" s="257" t="s">
        <v>241</v>
      </c>
    </row>
    <row r="782" s="14" customFormat="1">
      <c r="A782" s="14"/>
      <c r="B782" s="247"/>
      <c r="C782" s="248"/>
      <c r="D782" s="238" t="s">
        <v>252</v>
      </c>
      <c r="E782" s="249" t="s">
        <v>39</v>
      </c>
      <c r="F782" s="250" t="s">
        <v>901</v>
      </c>
      <c r="G782" s="248"/>
      <c r="H782" s="251">
        <v>6.7130000000000001</v>
      </c>
      <c r="I782" s="252"/>
      <c r="J782" s="248"/>
      <c r="K782" s="248"/>
      <c r="L782" s="253"/>
      <c r="M782" s="254"/>
      <c r="N782" s="255"/>
      <c r="O782" s="255"/>
      <c r="P782" s="255"/>
      <c r="Q782" s="255"/>
      <c r="R782" s="255"/>
      <c r="S782" s="255"/>
      <c r="T782" s="256"/>
      <c r="U782" s="14"/>
      <c r="V782" s="14"/>
      <c r="W782" s="14"/>
      <c r="X782" s="14"/>
      <c r="Y782" s="14"/>
      <c r="Z782" s="14"/>
      <c r="AA782" s="14"/>
      <c r="AB782" s="14"/>
      <c r="AC782" s="14"/>
      <c r="AD782" s="14"/>
      <c r="AE782" s="14"/>
      <c r="AT782" s="257" t="s">
        <v>252</v>
      </c>
      <c r="AU782" s="257" t="s">
        <v>93</v>
      </c>
      <c r="AV782" s="14" t="s">
        <v>93</v>
      </c>
      <c r="AW782" s="14" t="s">
        <v>46</v>
      </c>
      <c r="AX782" s="14" t="s">
        <v>85</v>
      </c>
      <c r="AY782" s="257" t="s">
        <v>241</v>
      </c>
    </row>
    <row r="783" s="14" customFormat="1">
      <c r="A783" s="14"/>
      <c r="B783" s="247"/>
      <c r="C783" s="248"/>
      <c r="D783" s="238" t="s">
        <v>252</v>
      </c>
      <c r="E783" s="249" t="s">
        <v>39</v>
      </c>
      <c r="F783" s="250" t="s">
        <v>902</v>
      </c>
      <c r="G783" s="248"/>
      <c r="H783" s="251">
        <v>7.1040000000000001</v>
      </c>
      <c r="I783" s="252"/>
      <c r="J783" s="248"/>
      <c r="K783" s="248"/>
      <c r="L783" s="253"/>
      <c r="M783" s="254"/>
      <c r="N783" s="255"/>
      <c r="O783" s="255"/>
      <c r="P783" s="255"/>
      <c r="Q783" s="255"/>
      <c r="R783" s="255"/>
      <c r="S783" s="255"/>
      <c r="T783" s="256"/>
      <c r="U783" s="14"/>
      <c r="V783" s="14"/>
      <c r="W783" s="14"/>
      <c r="X783" s="14"/>
      <c r="Y783" s="14"/>
      <c r="Z783" s="14"/>
      <c r="AA783" s="14"/>
      <c r="AB783" s="14"/>
      <c r="AC783" s="14"/>
      <c r="AD783" s="14"/>
      <c r="AE783" s="14"/>
      <c r="AT783" s="257" t="s">
        <v>252</v>
      </c>
      <c r="AU783" s="257" t="s">
        <v>93</v>
      </c>
      <c r="AV783" s="14" t="s">
        <v>93</v>
      </c>
      <c r="AW783" s="14" t="s">
        <v>46</v>
      </c>
      <c r="AX783" s="14" t="s">
        <v>85</v>
      </c>
      <c r="AY783" s="257" t="s">
        <v>241</v>
      </c>
    </row>
    <row r="784" s="15" customFormat="1">
      <c r="A784" s="15"/>
      <c r="B784" s="258"/>
      <c r="C784" s="259"/>
      <c r="D784" s="238" t="s">
        <v>252</v>
      </c>
      <c r="E784" s="260" t="s">
        <v>39</v>
      </c>
      <c r="F784" s="261" t="s">
        <v>274</v>
      </c>
      <c r="G784" s="259"/>
      <c r="H784" s="262">
        <v>23.513000000000002</v>
      </c>
      <c r="I784" s="263"/>
      <c r="J784" s="259"/>
      <c r="K784" s="259"/>
      <c r="L784" s="264"/>
      <c r="M784" s="265"/>
      <c r="N784" s="266"/>
      <c r="O784" s="266"/>
      <c r="P784" s="266"/>
      <c r="Q784" s="266"/>
      <c r="R784" s="266"/>
      <c r="S784" s="266"/>
      <c r="T784" s="267"/>
      <c r="U784" s="15"/>
      <c r="V784" s="15"/>
      <c r="W784" s="15"/>
      <c r="X784" s="15"/>
      <c r="Y784" s="15"/>
      <c r="Z784" s="15"/>
      <c r="AA784" s="15"/>
      <c r="AB784" s="15"/>
      <c r="AC784" s="15"/>
      <c r="AD784" s="15"/>
      <c r="AE784" s="15"/>
      <c r="AT784" s="268" t="s">
        <v>252</v>
      </c>
      <c r="AU784" s="268" t="s">
        <v>93</v>
      </c>
      <c r="AV784" s="15" t="s">
        <v>248</v>
      </c>
      <c r="AW784" s="15" t="s">
        <v>46</v>
      </c>
      <c r="AX784" s="15" t="s">
        <v>23</v>
      </c>
      <c r="AY784" s="268" t="s">
        <v>241</v>
      </c>
    </row>
    <row r="785" s="2" customFormat="1" ht="16.5" customHeight="1">
      <c r="A785" s="42"/>
      <c r="B785" s="43"/>
      <c r="C785" s="218" t="s">
        <v>903</v>
      </c>
      <c r="D785" s="218" t="s">
        <v>243</v>
      </c>
      <c r="E785" s="219" t="s">
        <v>904</v>
      </c>
      <c r="F785" s="220" t="s">
        <v>905</v>
      </c>
      <c r="G785" s="221" t="s">
        <v>145</v>
      </c>
      <c r="H785" s="222">
        <v>23.513000000000002</v>
      </c>
      <c r="I785" s="223"/>
      <c r="J785" s="224">
        <f>ROUND(I785*H785,2)</f>
        <v>0</v>
      </c>
      <c r="K785" s="220" t="s">
        <v>247</v>
      </c>
      <c r="L785" s="48"/>
      <c r="M785" s="225" t="s">
        <v>39</v>
      </c>
      <c r="N785" s="226" t="s">
        <v>56</v>
      </c>
      <c r="O785" s="88"/>
      <c r="P785" s="227">
        <f>O785*H785</f>
        <v>0</v>
      </c>
      <c r="Q785" s="227">
        <v>0</v>
      </c>
      <c r="R785" s="227">
        <f>Q785*H785</f>
        <v>0</v>
      </c>
      <c r="S785" s="227">
        <v>0</v>
      </c>
      <c r="T785" s="228">
        <f>S785*H785</f>
        <v>0</v>
      </c>
      <c r="U785" s="42"/>
      <c r="V785" s="42"/>
      <c r="W785" s="42"/>
      <c r="X785" s="42"/>
      <c r="Y785" s="42"/>
      <c r="Z785" s="42"/>
      <c r="AA785" s="42"/>
      <c r="AB785" s="42"/>
      <c r="AC785" s="42"/>
      <c r="AD785" s="42"/>
      <c r="AE785" s="42"/>
      <c r="AR785" s="229" t="s">
        <v>248</v>
      </c>
      <c r="AT785" s="229" t="s">
        <v>243</v>
      </c>
      <c r="AU785" s="229" t="s">
        <v>93</v>
      </c>
      <c r="AY785" s="20" t="s">
        <v>241</v>
      </c>
      <c r="BE785" s="230">
        <f>IF(N785="základní",J785,0)</f>
        <v>0</v>
      </c>
      <c r="BF785" s="230">
        <f>IF(N785="snížená",J785,0)</f>
        <v>0</v>
      </c>
      <c r="BG785" s="230">
        <f>IF(N785="zákl. přenesená",J785,0)</f>
        <v>0</v>
      </c>
      <c r="BH785" s="230">
        <f>IF(N785="sníž. přenesená",J785,0)</f>
        <v>0</v>
      </c>
      <c r="BI785" s="230">
        <f>IF(N785="nulová",J785,0)</f>
        <v>0</v>
      </c>
      <c r="BJ785" s="20" t="s">
        <v>23</v>
      </c>
      <c r="BK785" s="230">
        <f>ROUND(I785*H785,2)</f>
        <v>0</v>
      </c>
      <c r="BL785" s="20" t="s">
        <v>248</v>
      </c>
      <c r="BM785" s="229" t="s">
        <v>906</v>
      </c>
    </row>
    <row r="786" s="2" customFormat="1">
      <c r="A786" s="42"/>
      <c r="B786" s="43"/>
      <c r="C786" s="44"/>
      <c r="D786" s="231" t="s">
        <v>250</v>
      </c>
      <c r="E786" s="44"/>
      <c r="F786" s="232" t="s">
        <v>907</v>
      </c>
      <c r="G786" s="44"/>
      <c r="H786" s="44"/>
      <c r="I786" s="233"/>
      <c r="J786" s="44"/>
      <c r="K786" s="44"/>
      <c r="L786" s="48"/>
      <c r="M786" s="234"/>
      <c r="N786" s="235"/>
      <c r="O786" s="88"/>
      <c r="P786" s="88"/>
      <c r="Q786" s="88"/>
      <c r="R786" s="88"/>
      <c r="S786" s="88"/>
      <c r="T786" s="89"/>
      <c r="U786" s="42"/>
      <c r="V786" s="42"/>
      <c r="W786" s="42"/>
      <c r="X786" s="42"/>
      <c r="Y786" s="42"/>
      <c r="Z786" s="42"/>
      <c r="AA786" s="42"/>
      <c r="AB786" s="42"/>
      <c r="AC786" s="42"/>
      <c r="AD786" s="42"/>
      <c r="AE786" s="42"/>
      <c r="AT786" s="20" t="s">
        <v>250</v>
      </c>
      <c r="AU786" s="20" t="s">
        <v>93</v>
      </c>
    </row>
    <row r="787" s="2" customFormat="1" ht="16.5" customHeight="1">
      <c r="A787" s="42"/>
      <c r="B787" s="43"/>
      <c r="C787" s="218" t="s">
        <v>908</v>
      </c>
      <c r="D787" s="218" t="s">
        <v>243</v>
      </c>
      <c r="E787" s="219" t="s">
        <v>909</v>
      </c>
      <c r="F787" s="220" t="s">
        <v>910</v>
      </c>
      <c r="G787" s="221" t="s">
        <v>430</v>
      </c>
      <c r="H787" s="222">
        <v>0.112</v>
      </c>
      <c r="I787" s="223"/>
      <c r="J787" s="224">
        <f>ROUND(I787*H787,2)</f>
        <v>0</v>
      </c>
      <c r="K787" s="220" t="s">
        <v>247</v>
      </c>
      <c r="L787" s="48"/>
      <c r="M787" s="225" t="s">
        <v>39</v>
      </c>
      <c r="N787" s="226" t="s">
        <v>56</v>
      </c>
      <c r="O787" s="88"/>
      <c r="P787" s="227">
        <f>O787*H787</f>
        <v>0</v>
      </c>
      <c r="Q787" s="227">
        <v>1.0606199999999999</v>
      </c>
      <c r="R787" s="227">
        <f>Q787*H787</f>
        <v>0.11878944</v>
      </c>
      <c r="S787" s="227">
        <v>0</v>
      </c>
      <c r="T787" s="228">
        <f>S787*H787</f>
        <v>0</v>
      </c>
      <c r="U787" s="42"/>
      <c r="V787" s="42"/>
      <c r="W787" s="42"/>
      <c r="X787" s="42"/>
      <c r="Y787" s="42"/>
      <c r="Z787" s="42"/>
      <c r="AA787" s="42"/>
      <c r="AB787" s="42"/>
      <c r="AC787" s="42"/>
      <c r="AD787" s="42"/>
      <c r="AE787" s="42"/>
      <c r="AR787" s="229" t="s">
        <v>248</v>
      </c>
      <c r="AT787" s="229" t="s">
        <v>243</v>
      </c>
      <c r="AU787" s="229" t="s">
        <v>93</v>
      </c>
      <c r="AY787" s="20" t="s">
        <v>241</v>
      </c>
      <c r="BE787" s="230">
        <f>IF(N787="základní",J787,0)</f>
        <v>0</v>
      </c>
      <c r="BF787" s="230">
        <f>IF(N787="snížená",J787,0)</f>
        <v>0</v>
      </c>
      <c r="BG787" s="230">
        <f>IF(N787="zákl. přenesená",J787,0)</f>
        <v>0</v>
      </c>
      <c r="BH787" s="230">
        <f>IF(N787="sníž. přenesená",J787,0)</f>
        <v>0</v>
      </c>
      <c r="BI787" s="230">
        <f>IF(N787="nulová",J787,0)</f>
        <v>0</v>
      </c>
      <c r="BJ787" s="20" t="s">
        <v>23</v>
      </c>
      <c r="BK787" s="230">
        <f>ROUND(I787*H787,2)</f>
        <v>0</v>
      </c>
      <c r="BL787" s="20" t="s">
        <v>248</v>
      </c>
      <c r="BM787" s="229" t="s">
        <v>911</v>
      </c>
    </row>
    <row r="788" s="2" customFormat="1">
      <c r="A788" s="42"/>
      <c r="B788" s="43"/>
      <c r="C788" s="44"/>
      <c r="D788" s="231" t="s">
        <v>250</v>
      </c>
      <c r="E788" s="44"/>
      <c r="F788" s="232" t="s">
        <v>912</v>
      </c>
      <c r="G788" s="44"/>
      <c r="H788" s="44"/>
      <c r="I788" s="233"/>
      <c r="J788" s="44"/>
      <c r="K788" s="44"/>
      <c r="L788" s="48"/>
      <c r="M788" s="234"/>
      <c r="N788" s="235"/>
      <c r="O788" s="88"/>
      <c r="P788" s="88"/>
      <c r="Q788" s="88"/>
      <c r="R788" s="88"/>
      <c r="S788" s="88"/>
      <c r="T788" s="89"/>
      <c r="U788" s="42"/>
      <c r="V788" s="42"/>
      <c r="W788" s="42"/>
      <c r="X788" s="42"/>
      <c r="Y788" s="42"/>
      <c r="Z788" s="42"/>
      <c r="AA788" s="42"/>
      <c r="AB788" s="42"/>
      <c r="AC788" s="42"/>
      <c r="AD788" s="42"/>
      <c r="AE788" s="42"/>
      <c r="AT788" s="20" t="s">
        <v>250</v>
      </c>
      <c r="AU788" s="20" t="s">
        <v>93</v>
      </c>
    </row>
    <row r="789" s="13" customFormat="1">
      <c r="A789" s="13"/>
      <c r="B789" s="236"/>
      <c r="C789" s="237"/>
      <c r="D789" s="238" t="s">
        <v>252</v>
      </c>
      <c r="E789" s="239" t="s">
        <v>39</v>
      </c>
      <c r="F789" s="240" t="s">
        <v>674</v>
      </c>
      <c r="G789" s="237"/>
      <c r="H789" s="239" t="s">
        <v>39</v>
      </c>
      <c r="I789" s="241"/>
      <c r="J789" s="237"/>
      <c r="K789" s="237"/>
      <c r="L789" s="242"/>
      <c r="M789" s="243"/>
      <c r="N789" s="244"/>
      <c r="O789" s="244"/>
      <c r="P789" s="244"/>
      <c r="Q789" s="244"/>
      <c r="R789" s="244"/>
      <c r="S789" s="244"/>
      <c r="T789" s="245"/>
      <c r="U789" s="13"/>
      <c r="V789" s="13"/>
      <c r="W789" s="13"/>
      <c r="X789" s="13"/>
      <c r="Y789" s="13"/>
      <c r="Z789" s="13"/>
      <c r="AA789" s="13"/>
      <c r="AB789" s="13"/>
      <c r="AC789" s="13"/>
      <c r="AD789" s="13"/>
      <c r="AE789" s="13"/>
      <c r="AT789" s="246" t="s">
        <v>252</v>
      </c>
      <c r="AU789" s="246" t="s">
        <v>93</v>
      </c>
      <c r="AV789" s="13" t="s">
        <v>23</v>
      </c>
      <c r="AW789" s="13" t="s">
        <v>46</v>
      </c>
      <c r="AX789" s="13" t="s">
        <v>85</v>
      </c>
      <c r="AY789" s="246" t="s">
        <v>241</v>
      </c>
    </row>
    <row r="790" s="13" customFormat="1">
      <c r="A790" s="13"/>
      <c r="B790" s="236"/>
      <c r="C790" s="237"/>
      <c r="D790" s="238" t="s">
        <v>252</v>
      </c>
      <c r="E790" s="239" t="s">
        <v>39</v>
      </c>
      <c r="F790" s="240" t="s">
        <v>913</v>
      </c>
      <c r="G790" s="237"/>
      <c r="H790" s="239" t="s">
        <v>39</v>
      </c>
      <c r="I790" s="241"/>
      <c r="J790" s="237"/>
      <c r="K790" s="237"/>
      <c r="L790" s="242"/>
      <c r="M790" s="243"/>
      <c r="N790" s="244"/>
      <c r="O790" s="244"/>
      <c r="P790" s="244"/>
      <c r="Q790" s="244"/>
      <c r="R790" s="244"/>
      <c r="S790" s="244"/>
      <c r="T790" s="245"/>
      <c r="U790" s="13"/>
      <c r="V790" s="13"/>
      <c r="W790" s="13"/>
      <c r="X790" s="13"/>
      <c r="Y790" s="13"/>
      <c r="Z790" s="13"/>
      <c r="AA790" s="13"/>
      <c r="AB790" s="13"/>
      <c r="AC790" s="13"/>
      <c r="AD790" s="13"/>
      <c r="AE790" s="13"/>
      <c r="AT790" s="246" t="s">
        <v>252</v>
      </c>
      <c r="AU790" s="246" t="s">
        <v>93</v>
      </c>
      <c r="AV790" s="13" t="s">
        <v>23</v>
      </c>
      <c r="AW790" s="13" t="s">
        <v>46</v>
      </c>
      <c r="AX790" s="13" t="s">
        <v>85</v>
      </c>
      <c r="AY790" s="246" t="s">
        <v>241</v>
      </c>
    </row>
    <row r="791" s="14" customFormat="1">
      <c r="A791" s="14"/>
      <c r="B791" s="247"/>
      <c r="C791" s="248"/>
      <c r="D791" s="238" t="s">
        <v>252</v>
      </c>
      <c r="E791" s="249" t="s">
        <v>39</v>
      </c>
      <c r="F791" s="250" t="s">
        <v>914</v>
      </c>
      <c r="G791" s="248"/>
      <c r="H791" s="251">
        <v>0.036999999999999998</v>
      </c>
      <c r="I791" s="252"/>
      <c r="J791" s="248"/>
      <c r="K791" s="248"/>
      <c r="L791" s="253"/>
      <c r="M791" s="254"/>
      <c r="N791" s="255"/>
      <c r="O791" s="255"/>
      <c r="P791" s="255"/>
      <c r="Q791" s="255"/>
      <c r="R791" s="255"/>
      <c r="S791" s="255"/>
      <c r="T791" s="256"/>
      <c r="U791" s="14"/>
      <c r="V791" s="14"/>
      <c r="W791" s="14"/>
      <c r="X791" s="14"/>
      <c r="Y791" s="14"/>
      <c r="Z791" s="14"/>
      <c r="AA791" s="14"/>
      <c r="AB791" s="14"/>
      <c r="AC791" s="14"/>
      <c r="AD791" s="14"/>
      <c r="AE791" s="14"/>
      <c r="AT791" s="257" t="s">
        <v>252</v>
      </c>
      <c r="AU791" s="257" t="s">
        <v>93</v>
      </c>
      <c r="AV791" s="14" t="s">
        <v>93</v>
      </c>
      <c r="AW791" s="14" t="s">
        <v>46</v>
      </c>
      <c r="AX791" s="14" t="s">
        <v>85</v>
      </c>
      <c r="AY791" s="257" t="s">
        <v>241</v>
      </c>
    </row>
    <row r="792" s="14" customFormat="1">
      <c r="A792" s="14"/>
      <c r="B792" s="247"/>
      <c r="C792" s="248"/>
      <c r="D792" s="238" t="s">
        <v>252</v>
      </c>
      <c r="E792" s="249" t="s">
        <v>39</v>
      </c>
      <c r="F792" s="250" t="s">
        <v>915</v>
      </c>
      <c r="G792" s="248"/>
      <c r="H792" s="251">
        <v>0.02</v>
      </c>
      <c r="I792" s="252"/>
      <c r="J792" s="248"/>
      <c r="K792" s="248"/>
      <c r="L792" s="253"/>
      <c r="M792" s="254"/>
      <c r="N792" s="255"/>
      <c r="O792" s="255"/>
      <c r="P792" s="255"/>
      <c r="Q792" s="255"/>
      <c r="R792" s="255"/>
      <c r="S792" s="255"/>
      <c r="T792" s="256"/>
      <c r="U792" s="14"/>
      <c r="V792" s="14"/>
      <c r="W792" s="14"/>
      <c r="X792" s="14"/>
      <c r="Y792" s="14"/>
      <c r="Z792" s="14"/>
      <c r="AA792" s="14"/>
      <c r="AB792" s="14"/>
      <c r="AC792" s="14"/>
      <c r="AD792" s="14"/>
      <c r="AE792" s="14"/>
      <c r="AT792" s="257" t="s">
        <v>252</v>
      </c>
      <c r="AU792" s="257" t="s">
        <v>93</v>
      </c>
      <c r="AV792" s="14" t="s">
        <v>93</v>
      </c>
      <c r="AW792" s="14" t="s">
        <v>46</v>
      </c>
      <c r="AX792" s="14" t="s">
        <v>85</v>
      </c>
      <c r="AY792" s="257" t="s">
        <v>241</v>
      </c>
    </row>
    <row r="793" s="14" customFormat="1">
      <c r="A793" s="14"/>
      <c r="B793" s="247"/>
      <c r="C793" s="248"/>
      <c r="D793" s="238" t="s">
        <v>252</v>
      </c>
      <c r="E793" s="249" t="s">
        <v>39</v>
      </c>
      <c r="F793" s="250" t="s">
        <v>916</v>
      </c>
      <c r="G793" s="248"/>
      <c r="H793" s="251">
        <v>0.029000000000000001</v>
      </c>
      <c r="I793" s="252"/>
      <c r="J793" s="248"/>
      <c r="K793" s="248"/>
      <c r="L793" s="253"/>
      <c r="M793" s="254"/>
      <c r="N793" s="255"/>
      <c r="O793" s="255"/>
      <c r="P793" s="255"/>
      <c r="Q793" s="255"/>
      <c r="R793" s="255"/>
      <c r="S793" s="255"/>
      <c r="T793" s="256"/>
      <c r="U793" s="14"/>
      <c r="V793" s="14"/>
      <c r="W793" s="14"/>
      <c r="X793" s="14"/>
      <c r="Y793" s="14"/>
      <c r="Z793" s="14"/>
      <c r="AA793" s="14"/>
      <c r="AB793" s="14"/>
      <c r="AC793" s="14"/>
      <c r="AD793" s="14"/>
      <c r="AE793" s="14"/>
      <c r="AT793" s="257" t="s">
        <v>252</v>
      </c>
      <c r="AU793" s="257" t="s">
        <v>93</v>
      </c>
      <c r="AV793" s="14" t="s">
        <v>93</v>
      </c>
      <c r="AW793" s="14" t="s">
        <v>46</v>
      </c>
      <c r="AX793" s="14" t="s">
        <v>85</v>
      </c>
      <c r="AY793" s="257" t="s">
        <v>241</v>
      </c>
    </row>
    <row r="794" s="13" customFormat="1">
      <c r="A794" s="13"/>
      <c r="B794" s="236"/>
      <c r="C794" s="237"/>
      <c r="D794" s="238" t="s">
        <v>252</v>
      </c>
      <c r="E794" s="239" t="s">
        <v>39</v>
      </c>
      <c r="F794" s="240" t="s">
        <v>917</v>
      </c>
      <c r="G794" s="237"/>
      <c r="H794" s="239" t="s">
        <v>39</v>
      </c>
      <c r="I794" s="241"/>
      <c r="J794" s="237"/>
      <c r="K794" s="237"/>
      <c r="L794" s="242"/>
      <c r="M794" s="243"/>
      <c r="N794" s="244"/>
      <c r="O794" s="244"/>
      <c r="P794" s="244"/>
      <c r="Q794" s="244"/>
      <c r="R794" s="244"/>
      <c r="S794" s="244"/>
      <c r="T794" s="245"/>
      <c r="U794" s="13"/>
      <c r="V794" s="13"/>
      <c r="W794" s="13"/>
      <c r="X794" s="13"/>
      <c r="Y794" s="13"/>
      <c r="Z794" s="13"/>
      <c r="AA794" s="13"/>
      <c r="AB794" s="13"/>
      <c r="AC794" s="13"/>
      <c r="AD794" s="13"/>
      <c r="AE794" s="13"/>
      <c r="AT794" s="246" t="s">
        <v>252</v>
      </c>
      <c r="AU794" s="246" t="s">
        <v>93</v>
      </c>
      <c r="AV794" s="13" t="s">
        <v>23</v>
      </c>
      <c r="AW794" s="13" t="s">
        <v>46</v>
      </c>
      <c r="AX794" s="13" t="s">
        <v>85</v>
      </c>
      <c r="AY794" s="246" t="s">
        <v>241</v>
      </c>
    </row>
    <row r="795" s="14" customFormat="1">
      <c r="A795" s="14"/>
      <c r="B795" s="247"/>
      <c r="C795" s="248"/>
      <c r="D795" s="238" t="s">
        <v>252</v>
      </c>
      <c r="E795" s="249" t="s">
        <v>39</v>
      </c>
      <c r="F795" s="250" t="s">
        <v>918</v>
      </c>
      <c r="G795" s="248"/>
      <c r="H795" s="251">
        <v>0.010999999999999999</v>
      </c>
      <c r="I795" s="252"/>
      <c r="J795" s="248"/>
      <c r="K795" s="248"/>
      <c r="L795" s="253"/>
      <c r="M795" s="254"/>
      <c r="N795" s="255"/>
      <c r="O795" s="255"/>
      <c r="P795" s="255"/>
      <c r="Q795" s="255"/>
      <c r="R795" s="255"/>
      <c r="S795" s="255"/>
      <c r="T795" s="256"/>
      <c r="U795" s="14"/>
      <c r="V795" s="14"/>
      <c r="W795" s="14"/>
      <c r="X795" s="14"/>
      <c r="Y795" s="14"/>
      <c r="Z795" s="14"/>
      <c r="AA795" s="14"/>
      <c r="AB795" s="14"/>
      <c r="AC795" s="14"/>
      <c r="AD795" s="14"/>
      <c r="AE795" s="14"/>
      <c r="AT795" s="257" t="s">
        <v>252</v>
      </c>
      <c r="AU795" s="257" t="s">
        <v>93</v>
      </c>
      <c r="AV795" s="14" t="s">
        <v>93</v>
      </c>
      <c r="AW795" s="14" t="s">
        <v>46</v>
      </c>
      <c r="AX795" s="14" t="s">
        <v>85</v>
      </c>
      <c r="AY795" s="257" t="s">
        <v>241</v>
      </c>
    </row>
    <row r="796" s="14" customFormat="1">
      <c r="A796" s="14"/>
      <c r="B796" s="247"/>
      <c r="C796" s="248"/>
      <c r="D796" s="238" t="s">
        <v>252</v>
      </c>
      <c r="E796" s="249" t="s">
        <v>39</v>
      </c>
      <c r="F796" s="250" t="s">
        <v>919</v>
      </c>
      <c r="G796" s="248"/>
      <c r="H796" s="251">
        <v>0.0070000000000000001</v>
      </c>
      <c r="I796" s="252"/>
      <c r="J796" s="248"/>
      <c r="K796" s="248"/>
      <c r="L796" s="253"/>
      <c r="M796" s="254"/>
      <c r="N796" s="255"/>
      <c r="O796" s="255"/>
      <c r="P796" s="255"/>
      <c r="Q796" s="255"/>
      <c r="R796" s="255"/>
      <c r="S796" s="255"/>
      <c r="T796" s="256"/>
      <c r="U796" s="14"/>
      <c r="V796" s="14"/>
      <c r="W796" s="14"/>
      <c r="X796" s="14"/>
      <c r="Y796" s="14"/>
      <c r="Z796" s="14"/>
      <c r="AA796" s="14"/>
      <c r="AB796" s="14"/>
      <c r="AC796" s="14"/>
      <c r="AD796" s="14"/>
      <c r="AE796" s="14"/>
      <c r="AT796" s="257" t="s">
        <v>252</v>
      </c>
      <c r="AU796" s="257" t="s">
        <v>93</v>
      </c>
      <c r="AV796" s="14" t="s">
        <v>93</v>
      </c>
      <c r="AW796" s="14" t="s">
        <v>46</v>
      </c>
      <c r="AX796" s="14" t="s">
        <v>85</v>
      </c>
      <c r="AY796" s="257" t="s">
        <v>241</v>
      </c>
    </row>
    <row r="797" s="14" customFormat="1">
      <c r="A797" s="14"/>
      <c r="B797" s="247"/>
      <c r="C797" s="248"/>
      <c r="D797" s="238" t="s">
        <v>252</v>
      </c>
      <c r="E797" s="249" t="s">
        <v>39</v>
      </c>
      <c r="F797" s="250" t="s">
        <v>920</v>
      </c>
      <c r="G797" s="248"/>
      <c r="H797" s="251">
        <v>0.0080000000000000002</v>
      </c>
      <c r="I797" s="252"/>
      <c r="J797" s="248"/>
      <c r="K797" s="248"/>
      <c r="L797" s="253"/>
      <c r="M797" s="254"/>
      <c r="N797" s="255"/>
      <c r="O797" s="255"/>
      <c r="P797" s="255"/>
      <c r="Q797" s="255"/>
      <c r="R797" s="255"/>
      <c r="S797" s="255"/>
      <c r="T797" s="256"/>
      <c r="U797" s="14"/>
      <c r="V797" s="14"/>
      <c r="W797" s="14"/>
      <c r="X797" s="14"/>
      <c r="Y797" s="14"/>
      <c r="Z797" s="14"/>
      <c r="AA797" s="14"/>
      <c r="AB797" s="14"/>
      <c r="AC797" s="14"/>
      <c r="AD797" s="14"/>
      <c r="AE797" s="14"/>
      <c r="AT797" s="257" t="s">
        <v>252</v>
      </c>
      <c r="AU797" s="257" t="s">
        <v>93</v>
      </c>
      <c r="AV797" s="14" t="s">
        <v>93</v>
      </c>
      <c r="AW797" s="14" t="s">
        <v>46</v>
      </c>
      <c r="AX797" s="14" t="s">
        <v>85</v>
      </c>
      <c r="AY797" s="257" t="s">
        <v>241</v>
      </c>
    </row>
    <row r="798" s="15" customFormat="1">
      <c r="A798" s="15"/>
      <c r="B798" s="258"/>
      <c r="C798" s="259"/>
      <c r="D798" s="238" t="s">
        <v>252</v>
      </c>
      <c r="E798" s="260" t="s">
        <v>39</v>
      </c>
      <c r="F798" s="261" t="s">
        <v>274</v>
      </c>
      <c r="G798" s="259"/>
      <c r="H798" s="262">
        <v>0.112</v>
      </c>
      <c r="I798" s="263"/>
      <c r="J798" s="259"/>
      <c r="K798" s="259"/>
      <c r="L798" s="264"/>
      <c r="M798" s="265"/>
      <c r="N798" s="266"/>
      <c r="O798" s="266"/>
      <c r="P798" s="266"/>
      <c r="Q798" s="266"/>
      <c r="R798" s="266"/>
      <c r="S798" s="266"/>
      <c r="T798" s="267"/>
      <c r="U798" s="15"/>
      <c r="V798" s="15"/>
      <c r="W798" s="15"/>
      <c r="X798" s="15"/>
      <c r="Y798" s="15"/>
      <c r="Z798" s="15"/>
      <c r="AA798" s="15"/>
      <c r="AB798" s="15"/>
      <c r="AC798" s="15"/>
      <c r="AD798" s="15"/>
      <c r="AE798" s="15"/>
      <c r="AT798" s="268" t="s">
        <v>252</v>
      </c>
      <c r="AU798" s="268" t="s">
        <v>93</v>
      </c>
      <c r="AV798" s="15" t="s">
        <v>248</v>
      </c>
      <c r="AW798" s="15" t="s">
        <v>46</v>
      </c>
      <c r="AX798" s="15" t="s">
        <v>23</v>
      </c>
      <c r="AY798" s="268" t="s">
        <v>241</v>
      </c>
    </row>
    <row r="799" s="2" customFormat="1" ht="24.15" customHeight="1">
      <c r="A799" s="42"/>
      <c r="B799" s="43"/>
      <c r="C799" s="218" t="s">
        <v>921</v>
      </c>
      <c r="D799" s="218" t="s">
        <v>243</v>
      </c>
      <c r="E799" s="219" t="s">
        <v>922</v>
      </c>
      <c r="F799" s="220" t="s">
        <v>923</v>
      </c>
      <c r="G799" s="221" t="s">
        <v>145</v>
      </c>
      <c r="H799" s="222">
        <v>22.899000000000001</v>
      </c>
      <c r="I799" s="223"/>
      <c r="J799" s="224">
        <f>ROUND(I799*H799,2)</f>
        <v>0</v>
      </c>
      <c r="K799" s="220" t="s">
        <v>247</v>
      </c>
      <c r="L799" s="48"/>
      <c r="M799" s="225" t="s">
        <v>39</v>
      </c>
      <c r="N799" s="226" t="s">
        <v>56</v>
      </c>
      <c r="O799" s="88"/>
      <c r="P799" s="227">
        <f>O799*H799</f>
        <v>0</v>
      </c>
      <c r="Q799" s="227">
        <v>0.61207999999999996</v>
      </c>
      <c r="R799" s="227">
        <f>Q799*H799</f>
        <v>14.01601992</v>
      </c>
      <c r="S799" s="227">
        <v>0</v>
      </c>
      <c r="T799" s="228">
        <f>S799*H799</f>
        <v>0</v>
      </c>
      <c r="U799" s="42"/>
      <c r="V799" s="42"/>
      <c r="W799" s="42"/>
      <c r="X799" s="42"/>
      <c r="Y799" s="42"/>
      <c r="Z799" s="42"/>
      <c r="AA799" s="42"/>
      <c r="AB799" s="42"/>
      <c r="AC799" s="42"/>
      <c r="AD799" s="42"/>
      <c r="AE799" s="42"/>
      <c r="AR799" s="229" t="s">
        <v>248</v>
      </c>
      <c r="AT799" s="229" t="s">
        <v>243</v>
      </c>
      <c r="AU799" s="229" t="s">
        <v>93</v>
      </c>
      <c r="AY799" s="20" t="s">
        <v>241</v>
      </c>
      <c r="BE799" s="230">
        <f>IF(N799="základní",J799,0)</f>
        <v>0</v>
      </c>
      <c r="BF799" s="230">
        <f>IF(N799="snížená",J799,0)</f>
        <v>0</v>
      </c>
      <c r="BG799" s="230">
        <f>IF(N799="zákl. přenesená",J799,0)</f>
        <v>0</v>
      </c>
      <c r="BH799" s="230">
        <f>IF(N799="sníž. přenesená",J799,0)</f>
        <v>0</v>
      </c>
      <c r="BI799" s="230">
        <f>IF(N799="nulová",J799,0)</f>
        <v>0</v>
      </c>
      <c r="BJ799" s="20" t="s">
        <v>23</v>
      </c>
      <c r="BK799" s="230">
        <f>ROUND(I799*H799,2)</f>
        <v>0</v>
      </c>
      <c r="BL799" s="20" t="s">
        <v>248</v>
      </c>
      <c r="BM799" s="229" t="s">
        <v>924</v>
      </c>
    </row>
    <row r="800" s="2" customFormat="1">
      <c r="A800" s="42"/>
      <c r="B800" s="43"/>
      <c r="C800" s="44"/>
      <c r="D800" s="231" t="s">
        <v>250</v>
      </c>
      <c r="E800" s="44"/>
      <c r="F800" s="232" t="s">
        <v>925</v>
      </c>
      <c r="G800" s="44"/>
      <c r="H800" s="44"/>
      <c r="I800" s="233"/>
      <c r="J800" s="44"/>
      <c r="K800" s="44"/>
      <c r="L800" s="48"/>
      <c r="M800" s="234"/>
      <c r="N800" s="235"/>
      <c r="O800" s="88"/>
      <c r="P800" s="88"/>
      <c r="Q800" s="88"/>
      <c r="R800" s="88"/>
      <c r="S800" s="88"/>
      <c r="T800" s="89"/>
      <c r="U800" s="42"/>
      <c r="V800" s="42"/>
      <c r="W800" s="42"/>
      <c r="X800" s="42"/>
      <c r="Y800" s="42"/>
      <c r="Z800" s="42"/>
      <c r="AA800" s="42"/>
      <c r="AB800" s="42"/>
      <c r="AC800" s="42"/>
      <c r="AD800" s="42"/>
      <c r="AE800" s="42"/>
      <c r="AT800" s="20" t="s">
        <v>250</v>
      </c>
      <c r="AU800" s="20" t="s">
        <v>93</v>
      </c>
    </row>
    <row r="801" s="13" customFormat="1">
      <c r="A801" s="13"/>
      <c r="B801" s="236"/>
      <c r="C801" s="237"/>
      <c r="D801" s="238" t="s">
        <v>252</v>
      </c>
      <c r="E801" s="239" t="s">
        <v>39</v>
      </c>
      <c r="F801" s="240" t="s">
        <v>474</v>
      </c>
      <c r="G801" s="237"/>
      <c r="H801" s="239" t="s">
        <v>39</v>
      </c>
      <c r="I801" s="241"/>
      <c r="J801" s="237"/>
      <c r="K801" s="237"/>
      <c r="L801" s="242"/>
      <c r="M801" s="243"/>
      <c r="N801" s="244"/>
      <c r="O801" s="244"/>
      <c r="P801" s="244"/>
      <c r="Q801" s="244"/>
      <c r="R801" s="244"/>
      <c r="S801" s="244"/>
      <c r="T801" s="245"/>
      <c r="U801" s="13"/>
      <c r="V801" s="13"/>
      <c r="W801" s="13"/>
      <c r="X801" s="13"/>
      <c r="Y801" s="13"/>
      <c r="Z801" s="13"/>
      <c r="AA801" s="13"/>
      <c r="AB801" s="13"/>
      <c r="AC801" s="13"/>
      <c r="AD801" s="13"/>
      <c r="AE801" s="13"/>
      <c r="AT801" s="246" t="s">
        <v>252</v>
      </c>
      <c r="AU801" s="246" t="s">
        <v>93</v>
      </c>
      <c r="AV801" s="13" t="s">
        <v>23</v>
      </c>
      <c r="AW801" s="13" t="s">
        <v>46</v>
      </c>
      <c r="AX801" s="13" t="s">
        <v>85</v>
      </c>
      <c r="AY801" s="246" t="s">
        <v>241</v>
      </c>
    </row>
    <row r="802" s="13" customFormat="1">
      <c r="A802" s="13"/>
      <c r="B802" s="236"/>
      <c r="C802" s="237"/>
      <c r="D802" s="238" t="s">
        <v>252</v>
      </c>
      <c r="E802" s="239" t="s">
        <v>39</v>
      </c>
      <c r="F802" s="240" t="s">
        <v>926</v>
      </c>
      <c r="G802" s="237"/>
      <c r="H802" s="239" t="s">
        <v>39</v>
      </c>
      <c r="I802" s="241"/>
      <c r="J802" s="237"/>
      <c r="K802" s="237"/>
      <c r="L802" s="242"/>
      <c r="M802" s="243"/>
      <c r="N802" s="244"/>
      <c r="O802" s="244"/>
      <c r="P802" s="244"/>
      <c r="Q802" s="244"/>
      <c r="R802" s="244"/>
      <c r="S802" s="244"/>
      <c r="T802" s="245"/>
      <c r="U802" s="13"/>
      <c r="V802" s="13"/>
      <c r="W802" s="13"/>
      <c r="X802" s="13"/>
      <c r="Y802" s="13"/>
      <c r="Z802" s="13"/>
      <c r="AA802" s="13"/>
      <c r="AB802" s="13"/>
      <c r="AC802" s="13"/>
      <c r="AD802" s="13"/>
      <c r="AE802" s="13"/>
      <c r="AT802" s="246" t="s">
        <v>252</v>
      </c>
      <c r="AU802" s="246" t="s">
        <v>93</v>
      </c>
      <c r="AV802" s="13" t="s">
        <v>23</v>
      </c>
      <c r="AW802" s="13" t="s">
        <v>46</v>
      </c>
      <c r="AX802" s="13" t="s">
        <v>85</v>
      </c>
      <c r="AY802" s="246" t="s">
        <v>241</v>
      </c>
    </row>
    <row r="803" s="14" customFormat="1">
      <c r="A803" s="14"/>
      <c r="B803" s="247"/>
      <c r="C803" s="248"/>
      <c r="D803" s="238" t="s">
        <v>252</v>
      </c>
      <c r="E803" s="249" t="s">
        <v>39</v>
      </c>
      <c r="F803" s="250" t="s">
        <v>927</v>
      </c>
      <c r="G803" s="248"/>
      <c r="H803" s="251">
        <v>1.925</v>
      </c>
      <c r="I803" s="252"/>
      <c r="J803" s="248"/>
      <c r="K803" s="248"/>
      <c r="L803" s="253"/>
      <c r="M803" s="254"/>
      <c r="N803" s="255"/>
      <c r="O803" s="255"/>
      <c r="P803" s="255"/>
      <c r="Q803" s="255"/>
      <c r="R803" s="255"/>
      <c r="S803" s="255"/>
      <c r="T803" s="256"/>
      <c r="U803" s="14"/>
      <c r="V803" s="14"/>
      <c r="W803" s="14"/>
      <c r="X803" s="14"/>
      <c r="Y803" s="14"/>
      <c r="Z803" s="14"/>
      <c r="AA803" s="14"/>
      <c r="AB803" s="14"/>
      <c r="AC803" s="14"/>
      <c r="AD803" s="14"/>
      <c r="AE803" s="14"/>
      <c r="AT803" s="257" t="s">
        <v>252</v>
      </c>
      <c r="AU803" s="257" t="s">
        <v>93</v>
      </c>
      <c r="AV803" s="14" t="s">
        <v>93</v>
      </c>
      <c r="AW803" s="14" t="s">
        <v>46</v>
      </c>
      <c r="AX803" s="14" t="s">
        <v>85</v>
      </c>
      <c r="AY803" s="257" t="s">
        <v>241</v>
      </c>
    </row>
    <row r="804" s="13" customFormat="1">
      <c r="A804" s="13"/>
      <c r="B804" s="236"/>
      <c r="C804" s="237"/>
      <c r="D804" s="238" t="s">
        <v>252</v>
      </c>
      <c r="E804" s="239" t="s">
        <v>39</v>
      </c>
      <c r="F804" s="240" t="s">
        <v>928</v>
      </c>
      <c r="G804" s="237"/>
      <c r="H804" s="239" t="s">
        <v>39</v>
      </c>
      <c r="I804" s="241"/>
      <c r="J804" s="237"/>
      <c r="K804" s="237"/>
      <c r="L804" s="242"/>
      <c r="M804" s="243"/>
      <c r="N804" s="244"/>
      <c r="O804" s="244"/>
      <c r="P804" s="244"/>
      <c r="Q804" s="244"/>
      <c r="R804" s="244"/>
      <c r="S804" s="244"/>
      <c r="T804" s="245"/>
      <c r="U804" s="13"/>
      <c r="V804" s="13"/>
      <c r="W804" s="13"/>
      <c r="X804" s="13"/>
      <c r="Y804" s="13"/>
      <c r="Z804" s="13"/>
      <c r="AA804" s="13"/>
      <c r="AB804" s="13"/>
      <c r="AC804" s="13"/>
      <c r="AD804" s="13"/>
      <c r="AE804" s="13"/>
      <c r="AT804" s="246" t="s">
        <v>252</v>
      </c>
      <c r="AU804" s="246" t="s">
        <v>93</v>
      </c>
      <c r="AV804" s="13" t="s">
        <v>23</v>
      </c>
      <c r="AW804" s="13" t="s">
        <v>46</v>
      </c>
      <c r="AX804" s="13" t="s">
        <v>85</v>
      </c>
      <c r="AY804" s="246" t="s">
        <v>241</v>
      </c>
    </row>
    <row r="805" s="14" customFormat="1">
      <c r="A805" s="14"/>
      <c r="B805" s="247"/>
      <c r="C805" s="248"/>
      <c r="D805" s="238" t="s">
        <v>252</v>
      </c>
      <c r="E805" s="249" t="s">
        <v>39</v>
      </c>
      <c r="F805" s="250" t="s">
        <v>929</v>
      </c>
      <c r="G805" s="248"/>
      <c r="H805" s="251">
        <v>5.8760000000000003</v>
      </c>
      <c r="I805" s="252"/>
      <c r="J805" s="248"/>
      <c r="K805" s="248"/>
      <c r="L805" s="253"/>
      <c r="M805" s="254"/>
      <c r="N805" s="255"/>
      <c r="O805" s="255"/>
      <c r="P805" s="255"/>
      <c r="Q805" s="255"/>
      <c r="R805" s="255"/>
      <c r="S805" s="255"/>
      <c r="T805" s="256"/>
      <c r="U805" s="14"/>
      <c r="V805" s="14"/>
      <c r="W805" s="14"/>
      <c r="X805" s="14"/>
      <c r="Y805" s="14"/>
      <c r="Z805" s="14"/>
      <c r="AA805" s="14"/>
      <c r="AB805" s="14"/>
      <c r="AC805" s="14"/>
      <c r="AD805" s="14"/>
      <c r="AE805" s="14"/>
      <c r="AT805" s="257" t="s">
        <v>252</v>
      </c>
      <c r="AU805" s="257" t="s">
        <v>93</v>
      </c>
      <c r="AV805" s="14" t="s">
        <v>93</v>
      </c>
      <c r="AW805" s="14" t="s">
        <v>46</v>
      </c>
      <c r="AX805" s="14" t="s">
        <v>85</v>
      </c>
      <c r="AY805" s="257" t="s">
        <v>241</v>
      </c>
    </row>
    <row r="806" s="13" customFormat="1">
      <c r="A806" s="13"/>
      <c r="B806" s="236"/>
      <c r="C806" s="237"/>
      <c r="D806" s="238" t="s">
        <v>252</v>
      </c>
      <c r="E806" s="239" t="s">
        <v>39</v>
      </c>
      <c r="F806" s="240" t="s">
        <v>930</v>
      </c>
      <c r="G806" s="237"/>
      <c r="H806" s="239" t="s">
        <v>39</v>
      </c>
      <c r="I806" s="241"/>
      <c r="J806" s="237"/>
      <c r="K806" s="237"/>
      <c r="L806" s="242"/>
      <c r="M806" s="243"/>
      <c r="N806" s="244"/>
      <c r="O806" s="244"/>
      <c r="P806" s="244"/>
      <c r="Q806" s="244"/>
      <c r="R806" s="244"/>
      <c r="S806" s="244"/>
      <c r="T806" s="245"/>
      <c r="U806" s="13"/>
      <c r="V806" s="13"/>
      <c r="W806" s="13"/>
      <c r="X806" s="13"/>
      <c r="Y806" s="13"/>
      <c r="Z806" s="13"/>
      <c r="AA806" s="13"/>
      <c r="AB806" s="13"/>
      <c r="AC806" s="13"/>
      <c r="AD806" s="13"/>
      <c r="AE806" s="13"/>
      <c r="AT806" s="246" t="s">
        <v>252</v>
      </c>
      <c r="AU806" s="246" t="s">
        <v>93</v>
      </c>
      <c r="AV806" s="13" t="s">
        <v>23</v>
      </c>
      <c r="AW806" s="13" t="s">
        <v>46</v>
      </c>
      <c r="AX806" s="13" t="s">
        <v>85</v>
      </c>
      <c r="AY806" s="246" t="s">
        <v>241</v>
      </c>
    </row>
    <row r="807" s="14" customFormat="1">
      <c r="A807" s="14"/>
      <c r="B807" s="247"/>
      <c r="C807" s="248"/>
      <c r="D807" s="238" t="s">
        <v>252</v>
      </c>
      <c r="E807" s="249" t="s">
        <v>39</v>
      </c>
      <c r="F807" s="250" t="s">
        <v>931</v>
      </c>
      <c r="G807" s="248"/>
      <c r="H807" s="251">
        <v>2.468</v>
      </c>
      <c r="I807" s="252"/>
      <c r="J807" s="248"/>
      <c r="K807" s="248"/>
      <c r="L807" s="253"/>
      <c r="M807" s="254"/>
      <c r="N807" s="255"/>
      <c r="O807" s="255"/>
      <c r="P807" s="255"/>
      <c r="Q807" s="255"/>
      <c r="R807" s="255"/>
      <c r="S807" s="255"/>
      <c r="T807" s="256"/>
      <c r="U807" s="14"/>
      <c r="V807" s="14"/>
      <c r="W807" s="14"/>
      <c r="X807" s="14"/>
      <c r="Y807" s="14"/>
      <c r="Z807" s="14"/>
      <c r="AA807" s="14"/>
      <c r="AB807" s="14"/>
      <c r="AC807" s="14"/>
      <c r="AD807" s="14"/>
      <c r="AE807" s="14"/>
      <c r="AT807" s="257" t="s">
        <v>252</v>
      </c>
      <c r="AU807" s="257" t="s">
        <v>93</v>
      </c>
      <c r="AV807" s="14" t="s">
        <v>93</v>
      </c>
      <c r="AW807" s="14" t="s">
        <v>46</v>
      </c>
      <c r="AX807" s="14" t="s">
        <v>85</v>
      </c>
      <c r="AY807" s="257" t="s">
        <v>241</v>
      </c>
    </row>
    <row r="808" s="14" customFormat="1">
      <c r="A808" s="14"/>
      <c r="B808" s="247"/>
      <c r="C808" s="248"/>
      <c r="D808" s="238" t="s">
        <v>252</v>
      </c>
      <c r="E808" s="249" t="s">
        <v>39</v>
      </c>
      <c r="F808" s="250" t="s">
        <v>932</v>
      </c>
      <c r="G808" s="248"/>
      <c r="H808" s="251">
        <v>4.992</v>
      </c>
      <c r="I808" s="252"/>
      <c r="J808" s="248"/>
      <c r="K808" s="248"/>
      <c r="L808" s="253"/>
      <c r="M808" s="254"/>
      <c r="N808" s="255"/>
      <c r="O808" s="255"/>
      <c r="P808" s="255"/>
      <c r="Q808" s="255"/>
      <c r="R808" s="255"/>
      <c r="S808" s="255"/>
      <c r="T808" s="256"/>
      <c r="U808" s="14"/>
      <c r="V808" s="14"/>
      <c r="W808" s="14"/>
      <c r="X808" s="14"/>
      <c r="Y808" s="14"/>
      <c r="Z808" s="14"/>
      <c r="AA808" s="14"/>
      <c r="AB808" s="14"/>
      <c r="AC808" s="14"/>
      <c r="AD808" s="14"/>
      <c r="AE808" s="14"/>
      <c r="AT808" s="257" t="s">
        <v>252</v>
      </c>
      <c r="AU808" s="257" t="s">
        <v>93</v>
      </c>
      <c r="AV808" s="14" t="s">
        <v>93</v>
      </c>
      <c r="AW808" s="14" t="s">
        <v>46</v>
      </c>
      <c r="AX808" s="14" t="s">
        <v>85</v>
      </c>
      <c r="AY808" s="257" t="s">
        <v>241</v>
      </c>
    </row>
    <row r="809" s="14" customFormat="1">
      <c r="A809" s="14"/>
      <c r="B809" s="247"/>
      <c r="C809" s="248"/>
      <c r="D809" s="238" t="s">
        <v>252</v>
      </c>
      <c r="E809" s="249" t="s">
        <v>39</v>
      </c>
      <c r="F809" s="250" t="s">
        <v>933</v>
      </c>
      <c r="G809" s="248"/>
      <c r="H809" s="251">
        <v>1.75</v>
      </c>
      <c r="I809" s="252"/>
      <c r="J809" s="248"/>
      <c r="K809" s="248"/>
      <c r="L809" s="253"/>
      <c r="M809" s="254"/>
      <c r="N809" s="255"/>
      <c r="O809" s="255"/>
      <c r="P809" s="255"/>
      <c r="Q809" s="255"/>
      <c r="R809" s="255"/>
      <c r="S809" s="255"/>
      <c r="T809" s="256"/>
      <c r="U809" s="14"/>
      <c r="V809" s="14"/>
      <c r="W809" s="14"/>
      <c r="X809" s="14"/>
      <c r="Y809" s="14"/>
      <c r="Z809" s="14"/>
      <c r="AA809" s="14"/>
      <c r="AB809" s="14"/>
      <c r="AC809" s="14"/>
      <c r="AD809" s="14"/>
      <c r="AE809" s="14"/>
      <c r="AT809" s="257" t="s">
        <v>252</v>
      </c>
      <c r="AU809" s="257" t="s">
        <v>93</v>
      </c>
      <c r="AV809" s="14" t="s">
        <v>93</v>
      </c>
      <c r="AW809" s="14" t="s">
        <v>46</v>
      </c>
      <c r="AX809" s="14" t="s">
        <v>85</v>
      </c>
      <c r="AY809" s="257" t="s">
        <v>241</v>
      </c>
    </row>
    <row r="810" s="14" customFormat="1">
      <c r="A810" s="14"/>
      <c r="B810" s="247"/>
      <c r="C810" s="248"/>
      <c r="D810" s="238" t="s">
        <v>252</v>
      </c>
      <c r="E810" s="249" t="s">
        <v>39</v>
      </c>
      <c r="F810" s="250" t="s">
        <v>934</v>
      </c>
      <c r="G810" s="248"/>
      <c r="H810" s="251">
        <v>2.4580000000000002</v>
      </c>
      <c r="I810" s="252"/>
      <c r="J810" s="248"/>
      <c r="K810" s="248"/>
      <c r="L810" s="253"/>
      <c r="M810" s="254"/>
      <c r="N810" s="255"/>
      <c r="O810" s="255"/>
      <c r="P810" s="255"/>
      <c r="Q810" s="255"/>
      <c r="R810" s="255"/>
      <c r="S810" s="255"/>
      <c r="T810" s="256"/>
      <c r="U810" s="14"/>
      <c r="V810" s="14"/>
      <c r="W810" s="14"/>
      <c r="X810" s="14"/>
      <c r="Y810" s="14"/>
      <c r="Z810" s="14"/>
      <c r="AA810" s="14"/>
      <c r="AB810" s="14"/>
      <c r="AC810" s="14"/>
      <c r="AD810" s="14"/>
      <c r="AE810" s="14"/>
      <c r="AT810" s="257" t="s">
        <v>252</v>
      </c>
      <c r="AU810" s="257" t="s">
        <v>93</v>
      </c>
      <c r="AV810" s="14" t="s">
        <v>93</v>
      </c>
      <c r="AW810" s="14" t="s">
        <v>46</v>
      </c>
      <c r="AX810" s="14" t="s">
        <v>85</v>
      </c>
      <c r="AY810" s="257" t="s">
        <v>241</v>
      </c>
    </row>
    <row r="811" s="13" customFormat="1">
      <c r="A811" s="13"/>
      <c r="B811" s="236"/>
      <c r="C811" s="237"/>
      <c r="D811" s="238" t="s">
        <v>252</v>
      </c>
      <c r="E811" s="239" t="s">
        <v>39</v>
      </c>
      <c r="F811" s="240" t="s">
        <v>935</v>
      </c>
      <c r="G811" s="237"/>
      <c r="H811" s="239" t="s">
        <v>39</v>
      </c>
      <c r="I811" s="241"/>
      <c r="J811" s="237"/>
      <c r="K811" s="237"/>
      <c r="L811" s="242"/>
      <c r="M811" s="243"/>
      <c r="N811" s="244"/>
      <c r="O811" s="244"/>
      <c r="P811" s="244"/>
      <c r="Q811" s="244"/>
      <c r="R811" s="244"/>
      <c r="S811" s="244"/>
      <c r="T811" s="245"/>
      <c r="U811" s="13"/>
      <c r="V811" s="13"/>
      <c r="W811" s="13"/>
      <c r="X811" s="13"/>
      <c r="Y811" s="13"/>
      <c r="Z811" s="13"/>
      <c r="AA811" s="13"/>
      <c r="AB811" s="13"/>
      <c r="AC811" s="13"/>
      <c r="AD811" s="13"/>
      <c r="AE811" s="13"/>
      <c r="AT811" s="246" t="s">
        <v>252</v>
      </c>
      <c r="AU811" s="246" t="s">
        <v>93</v>
      </c>
      <c r="AV811" s="13" t="s">
        <v>23</v>
      </c>
      <c r="AW811" s="13" t="s">
        <v>46</v>
      </c>
      <c r="AX811" s="13" t="s">
        <v>85</v>
      </c>
      <c r="AY811" s="246" t="s">
        <v>241</v>
      </c>
    </row>
    <row r="812" s="14" customFormat="1">
      <c r="A812" s="14"/>
      <c r="B812" s="247"/>
      <c r="C812" s="248"/>
      <c r="D812" s="238" t="s">
        <v>252</v>
      </c>
      <c r="E812" s="249" t="s">
        <v>39</v>
      </c>
      <c r="F812" s="250" t="s">
        <v>936</v>
      </c>
      <c r="G812" s="248"/>
      <c r="H812" s="251">
        <v>1.75</v>
      </c>
      <c r="I812" s="252"/>
      <c r="J812" s="248"/>
      <c r="K812" s="248"/>
      <c r="L812" s="253"/>
      <c r="M812" s="254"/>
      <c r="N812" s="255"/>
      <c r="O812" s="255"/>
      <c r="P812" s="255"/>
      <c r="Q812" s="255"/>
      <c r="R812" s="255"/>
      <c r="S812" s="255"/>
      <c r="T812" s="256"/>
      <c r="U812" s="14"/>
      <c r="V812" s="14"/>
      <c r="W812" s="14"/>
      <c r="X812" s="14"/>
      <c r="Y812" s="14"/>
      <c r="Z812" s="14"/>
      <c r="AA812" s="14"/>
      <c r="AB812" s="14"/>
      <c r="AC812" s="14"/>
      <c r="AD812" s="14"/>
      <c r="AE812" s="14"/>
      <c r="AT812" s="257" t="s">
        <v>252</v>
      </c>
      <c r="AU812" s="257" t="s">
        <v>93</v>
      </c>
      <c r="AV812" s="14" t="s">
        <v>93</v>
      </c>
      <c r="AW812" s="14" t="s">
        <v>46</v>
      </c>
      <c r="AX812" s="14" t="s">
        <v>85</v>
      </c>
      <c r="AY812" s="257" t="s">
        <v>241</v>
      </c>
    </row>
    <row r="813" s="13" customFormat="1">
      <c r="A813" s="13"/>
      <c r="B813" s="236"/>
      <c r="C813" s="237"/>
      <c r="D813" s="238" t="s">
        <v>252</v>
      </c>
      <c r="E813" s="239" t="s">
        <v>39</v>
      </c>
      <c r="F813" s="240" t="s">
        <v>937</v>
      </c>
      <c r="G813" s="237"/>
      <c r="H813" s="239" t="s">
        <v>39</v>
      </c>
      <c r="I813" s="241"/>
      <c r="J813" s="237"/>
      <c r="K813" s="237"/>
      <c r="L813" s="242"/>
      <c r="M813" s="243"/>
      <c r="N813" s="244"/>
      <c r="O813" s="244"/>
      <c r="P813" s="244"/>
      <c r="Q813" s="244"/>
      <c r="R813" s="244"/>
      <c r="S813" s="244"/>
      <c r="T813" s="245"/>
      <c r="U813" s="13"/>
      <c r="V813" s="13"/>
      <c r="W813" s="13"/>
      <c r="X813" s="13"/>
      <c r="Y813" s="13"/>
      <c r="Z813" s="13"/>
      <c r="AA813" s="13"/>
      <c r="AB813" s="13"/>
      <c r="AC813" s="13"/>
      <c r="AD813" s="13"/>
      <c r="AE813" s="13"/>
      <c r="AT813" s="246" t="s">
        <v>252</v>
      </c>
      <c r="AU813" s="246" t="s">
        <v>93</v>
      </c>
      <c r="AV813" s="13" t="s">
        <v>23</v>
      </c>
      <c r="AW813" s="13" t="s">
        <v>46</v>
      </c>
      <c r="AX813" s="13" t="s">
        <v>85</v>
      </c>
      <c r="AY813" s="246" t="s">
        <v>241</v>
      </c>
    </row>
    <row r="814" s="14" customFormat="1">
      <c r="A814" s="14"/>
      <c r="B814" s="247"/>
      <c r="C814" s="248"/>
      <c r="D814" s="238" t="s">
        <v>252</v>
      </c>
      <c r="E814" s="249" t="s">
        <v>39</v>
      </c>
      <c r="F814" s="250" t="s">
        <v>938</v>
      </c>
      <c r="G814" s="248"/>
      <c r="H814" s="251">
        <v>0.52500000000000002</v>
      </c>
      <c r="I814" s="252"/>
      <c r="J814" s="248"/>
      <c r="K814" s="248"/>
      <c r="L814" s="253"/>
      <c r="M814" s="254"/>
      <c r="N814" s="255"/>
      <c r="O814" s="255"/>
      <c r="P814" s="255"/>
      <c r="Q814" s="255"/>
      <c r="R814" s="255"/>
      <c r="S814" s="255"/>
      <c r="T814" s="256"/>
      <c r="U814" s="14"/>
      <c r="V814" s="14"/>
      <c r="W814" s="14"/>
      <c r="X814" s="14"/>
      <c r="Y814" s="14"/>
      <c r="Z814" s="14"/>
      <c r="AA814" s="14"/>
      <c r="AB814" s="14"/>
      <c r="AC814" s="14"/>
      <c r="AD814" s="14"/>
      <c r="AE814" s="14"/>
      <c r="AT814" s="257" t="s">
        <v>252</v>
      </c>
      <c r="AU814" s="257" t="s">
        <v>93</v>
      </c>
      <c r="AV814" s="14" t="s">
        <v>93</v>
      </c>
      <c r="AW814" s="14" t="s">
        <v>46</v>
      </c>
      <c r="AX814" s="14" t="s">
        <v>85</v>
      </c>
      <c r="AY814" s="257" t="s">
        <v>241</v>
      </c>
    </row>
    <row r="815" s="14" customFormat="1">
      <c r="A815" s="14"/>
      <c r="B815" s="247"/>
      <c r="C815" s="248"/>
      <c r="D815" s="238" t="s">
        <v>252</v>
      </c>
      <c r="E815" s="249" t="s">
        <v>39</v>
      </c>
      <c r="F815" s="250" t="s">
        <v>939</v>
      </c>
      <c r="G815" s="248"/>
      <c r="H815" s="251">
        <v>1.155</v>
      </c>
      <c r="I815" s="252"/>
      <c r="J815" s="248"/>
      <c r="K815" s="248"/>
      <c r="L815" s="253"/>
      <c r="M815" s="254"/>
      <c r="N815" s="255"/>
      <c r="O815" s="255"/>
      <c r="P815" s="255"/>
      <c r="Q815" s="255"/>
      <c r="R815" s="255"/>
      <c r="S815" s="255"/>
      <c r="T815" s="256"/>
      <c r="U815" s="14"/>
      <c r="V815" s="14"/>
      <c r="W815" s="14"/>
      <c r="X815" s="14"/>
      <c r="Y815" s="14"/>
      <c r="Z815" s="14"/>
      <c r="AA815" s="14"/>
      <c r="AB815" s="14"/>
      <c r="AC815" s="14"/>
      <c r="AD815" s="14"/>
      <c r="AE815" s="14"/>
      <c r="AT815" s="257" t="s">
        <v>252</v>
      </c>
      <c r="AU815" s="257" t="s">
        <v>93</v>
      </c>
      <c r="AV815" s="14" t="s">
        <v>93</v>
      </c>
      <c r="AW815" s="14" t="s">
        <v>46</v>
      </c>
      <c r="AX815" s="14" t="s">
        <v>85</v>
      </c>
      <c r="AY815" s="257" t="s">
        <v>241</v>
      </c>
    </row>
    <row r="816" s="15" customFormat="1">
      <c r="A816" s="15"/>
      <c r="B816" s="258"/>
      <c r="C816" s="259"/>
      <c r="D816" s="238" t="s">
        <v>252</v>
      </c>
      <c r="E816" s="260" t="s">
        <v>39</v>
      </c>
      <c r="F816" s="261" t="s">
        <v>274</v>
      </c>
      <c r="G816" s="259"/>
      <c r="H816" s="262">
        <v>22.899000000000001</v>
      </c>
      <c r="I816" s="263"/>
      <c r="J816" s="259"/>
      <c r="K816" s="259"/>
      <c r="L816" s="264"/>
      <c r="M816" s="265"/>
      <c r="N816" s="266"/>
      <c r="O816" s="266"/>
      <c r="P816" s="266"/>
      <c r="Q816" s="266"/>
      <c r="R816" s="266"/>
      <c r="S816" s="266"/>
      <c r="T816" s="267"/>
      <c r="U816" s="15"/>
      <c r="V816" s="15"/>
      <c r="W816" s="15"/>
      <c r="X816" s="15"/>
      <c r="Y816" s="15"/>
      <c r="Z816" s="15"/>
      <c r="AA816" s="15"/>
      <c r="AB816" s="15"/>
      <c r="AC816" s="15"/>
      <c r="AD816" s="15"/>
      <c r="AE816" s="15"/>
      <c r="AT816" s="268" t="s">
        <v>252</v>
      </c>
      <c r="AU816" s="268" t="s">
        <v>93</v>
      </c>
      <c r="AV816" s="15" t="s">
        <v>248</v>
      </c>
      <c r="AW816" s="15" t="s">
        <v>46</v>
      </c>
      <c r="AX816" s="15" t="s">
        <v>23</v>
      </c>
      <c r="AY816" s="268" t="s">
        <v>241</v>
      </c>
    </row>
    <row r="817" s="2" customFormat="1" ht="24.15" customHeight="1">
      <c r="A817" s="42"/>
      <c r="B817" s="43"/>
      <c r="C817" s="218" t="s">
        <v>940</v>
      </c>
      <c r="D817" s="218" t="s">
        <v>243</v>
      </c>
      <c r="E817" s="219" t="s">
        <v>941</v>
      </c>
      <c r="F817" s="220" t="s">
        <v>942</v>
      </c>
      <c r="G817" s="221" t="s">
        <v>145</v>
      </c>
      <c r="H817" s="222">
        <v>3.0350000000000001</v>
      </c>
      <c r="I817" s="223"/>
      <c r="J817" s="224">
        <f>ROUND(I817*H817,2)</f>
        <v>0</v>
      </c>
      <c r="K817" s="220" t="s">
        <v>247</v>
      </c>
      <c r="L817" s="48"/>
      <c r="M817" s="225" t="s">
        <v>39</v>
      </c>
      <c r="N817" s="226" t="s">
        <v>56</v>
      </c>
      <c r="O817" s="88"/>
      <c r="P817" s="227">
        <f>O817*H817</f>
        <v>0</v>
      </c>
      <c r="Q817" s="227">
        <v>0.73558000000000001</v>
      </c>
      <c r="R817" s="227">
        <f>Q817*H817</f>
        <v>2.2324853</v>
      </c>
      <c r="S817" s="227">
        <v>0</v>
      </c>
      <c r="T817" s="228">
        <f>S817*H817</f>
        <v>0</v>
      </c>
      <c r="U817" s="42"/>
      <c r="V817" s="42"/>
      <c r="W817" s="42"/>
      <c r="X817" s="42"/>
      <c r="Y817" s="42"/>
      <c r="Z817" s="42"/>
      <c r="AA817" s="42"/>
      <c r="AB817" s="42"/>
      <c r="AC817" s="42"/>
      <c r="AD817" s="42"/>
      <c r="AE817" s="42"/>
      <c r="AR817" s="229" t="s">
        <v>248</v>
      </c>
      <c r="AT817" s="229" t="s">
        <v>243</v>
      </c>
      <c r="AU817" s="229" t="s">
        <v>93</v>
      </c>
      <c r="AY817" s="20" t="s">
        <v>241</v>
      </c>
      <c r="BE817" s="230">
        <f>IF(N817="základní",J817,0)</f>
        <v>0</v>
      </c>
      <c r="BF817" s="230">
        <f>IF(N817="snížená",J817,0)</f>
        <v>0</v>
      </c>
      <c r="BG817" s="230">
        <f>IF(N817="zákl. přenesená",J817,0)</f>
        <v>0</v>
      </c>
      <c r="BH817" s="230">
        <f>IF(N817="sníž. přenesená",J817,0)</f>
        <v>0</v>
      </c>
      <c r="BI817" s="230">
        <f>IF(N817="nulová",J817,0)</f>
        <v>0</v>
      </c>
      <c r="BJ817" s="20" t="s">
        <v>23</v>
      </c>
      <c r="BK817" s="230">
        <f>ROUND(I817*H817,2)</f>
        <v>0</v>
      </c>
      <c r="BL817" s="20" t="s">
        <v>248</v>
      </c>
      <c r="BM817" s="229" t="s">
        <v>943</v>
      </c>
    </row>
    <row r="818" s="2" customFormat="1">
      <c r="A818" s="42"/>
      <c r="B818" s="43"/>
      <c r="C818" s="44"/>
      <c r="D818" s="231" t="s">
        <v>250</v>
      </c>
      <c r="E818" s="44"/>
      <c r="F818" s="232" t="s">
        <v>944</v>
      </c>
      <c r="G818" s="44"/>
      <c r="H818" s="44"/>
      <c r="I818" s="233"/>
      <c r="J818" s="44"/>
      <c r="K818" s="44"/>
      <c r="L818" s="48"/>
      <c r="M818" s="234"/>
      <c r="N818" s="235"/>
      <c r="O818" s="88"/>
      <c r="P818" s="88"/>
      <c r="Q818" s="88"/>
      <c r="R818" s="88"/>
      <c r="S818" s="88"/>
      <c r="T818" s="89"/>
      <c r="U818" s="42"/>
      <c r="V818" s="42"/>
      <c r="W818" s="42"/>
      <c r="X818" s="42"/>
      <c r="Y818" s="42"/>
      <c r="Z818" s="42"/>
      <c r="AA818" s="42"/>
      <c r="AB818" s="42"/>
      <c r="AC818" s="42"/>
      <c r="AD818" s="42"/>
      <c r="AE818" s="42"/>
      <c r="AT818" s="20" t="s">
        <v>250</v>
      </c>
      <c r="AU818" s="20" t="s">
        <v>93</v>
      </c>
    </row>
    <row r="819" s="13" customFormat="1">
      <c r="A819" s="13"/>
      <c r="B819" s="236"/>
      <c r="C819" s="237"/>
      <c r="D819" s="238" t="s">
        <v>252</v>
      </c>
      <c r="E819" s="239" t="s">
        <v>39</v>
      </c>
      <c r="F819" s="240" t="s">
        <v>474</v>
      </c>
      <c r="G819" s="237"/>
      <c r="H819" s="239" t="s">
        <v>39</v>
      </c>
      <c r="I819" s="241"/>
      <c r="J819" s="237"/>
      <c r="K819" s="237"/>
      <c r="L819" s="242"/>
      <c r="M819" s="243"/>
      <c r="N819" s="244"/>
      <c r="O819" s="244"/>
      <c r="P819" s="244"/>
      <c r="Q819" s="244"/>
      <c r="R819" s="244"/>
      <c r="S819" s="244"/>
      <c r="T819" s="245"/>
      <c r="U819" s="13"/>
      <c r="V819" s="13"/>
      <c r="W819" s="13"/>
      <c r="X819" s="13"/>
      <c r="Y819" s="13"/>
      <c r="Z819" s="13"/>
      <c r="AA819" s="13"/>
      <c r="AB819" s="13"/>
      <c r="AC819" s="13"/>
      <c r="AD819" s="13"/>
      <c r="AE819" s="13"/>
      <c r="AT819" s="246" t="s">
        <v>252</v>
      </c>
      <c r="AU819" s="246" t="s">
        <v>93</v>
      </c>
      <c r="AV819" s="13" t="s">
        <v>23</v>
      </c>
      <c r="AW819" s="13" t="s">
        <v>46</v>
      </c>
      <c r="AX819" s="13" t="s">
        <v>85</v>
      </c>
      <c r="AY819" s="246" t="s">
        <v>241</v>
      </c>
    </row>
    <row r="820" s="13" customFormat="1">
      <c r="A820" s="13"/>
      <c r="B820" s="236"/>
      <c r="C820" s="237"/>
      <c r="D820" s="238" t="s">
        <v>252</v>
      </c>
      <c r="E820" s="239" t="s">
        <v>39</v>
      </c>
      <c r="F820" s="240" t="s">
        <v>945</v>
      </c>
      <c r="G820" s="237"/>
      <c r="H820" s="239" t="s">
        <v>39</v>
      </c>
      <c r="I820" s="241"/>
      <c r="J820" s="237"/>
      <c r="K820" s="237"/>
      <c r="L820" s="242"/>
      <c r="M820" s="243"/>
      <c r="N820" s="244"/>
      <c r="O820" s="244"/>
      <c r="P820" s="244"/>
      <c r="Q820" s="244"/>
      <c r="R820" s="244"/>
      <c r="S820" s="244"/>
      <c r="T820" s="245"/>
      <c r="U820" s="13"/>
      <c r="V820" s="13"/>
      <c r="W820" s="13"/>
      <c r="X820" s="13"/>
      <c r="Y820" s="13"/>
      <c r="Z820" s="13"/>
      <c r="AA820" s="13"/>
      <c r="AB820" s="13"/>
      <c r="AC820" s="13"/>
      <c r="AD820" s="13"/>
      <c r="AE820" s="13"/>
      <c r="AT820" s="246" t="s">
        <v>252</v>
      </c>
      <c r="AU820" s="246" t="s">
        <v>93</v>
      </c>
      <c r="AV820" s="13" t="s">
        <v>23</v>
      </c>
      <c r="AW820" s="13" t="s">
        <v>46</v>
      </c>
      <c r="AX820" s="13" t="s">
        <v>85</v>
      </c>
      <c r="AY820" s="246" t="s">
        <v>241</v>
      </c>
    </row>
    <row r="821" s="14" customFormat="1">
      <c r="A821" s="14"/>
      <c r="B821" s="247"/>
      <c r="C821" s="248"/>
      <c r="D821" s="238" t="s">
        <v>252</v>
      </c>
      <c r="E821" s="249" t="s">
        <v>39</v>
      </c>
      <c r="F821" s="250" t="s">
        <v>946</v>
      </c>
      <c r="G821" s="248"/>
      <c r="H821" s="251">
        <v>3.0350000000000001</v>
      </c>
      <c r="I821" s="252"/>
      <c r="J821" s="248"/>
      <c r="K821" s="248"/>
      <c r="L821" s="253"/>
      <c r="M821" s="254"/>
      <c r="N821" s="255"/>
      <c r="O821" s="255"/>
      <c r="P821" s="255"/>
      <c r="Q821" s="255"/>
      <c r="R821" s="255"/>
      <c r="S821" s="255"/>
      <c r="T821" s="256"/>
      <c r="U821" s="14"/>
      <c r="V821" s="14"/>
      <c r="W821" s="14"/>
      <c r="X821" s="14"/>
      <c r="Y821" s="14"/>
      <c r="Z821" s="14"/>
      <c r="AA821" s="14"/>
      <c r="AB821" s="14"/>
      <c r="AC821" s="14"/>
      <c r="AD821" s="14"/>
      <c r="AE821" s="14"/>
      <c r="AT821" s="257" t="s">
        <v>252</v>
      </c>
      <c r="AU821" s="257" t="s">
        <v>93</v>
      </c>
      <c r="AV821" s="14" t="s">
        <v>93</v>
      </c>
      <c r="AW821" s="14" t="s">
        <v>46</v>
      </c>
      <c r="AX821" s="14" t="s">
        <v>23</v>
      </c>
      <c r="AY821" s="257" t="s">
        <v>241</v>
      </c>
    </row>
    <row r="822" s="2" customFormat="1" ht="24.15" customHeight="1">
      <c r="A822" s="42"/>
      <c r="B822" s="43"/>
      <c r="C822" s="218" t="s">
        <v>947</v>
      </c>
      <c r="D822" s="218" t="s">
        <v>243</v>
      </c>
      <c r="E822" s="219" t="s">
        <v>948</v>
      </c>
      <c r="F822" s="220" t="s">
        <v>949</v>
      </c>
      <c r="G822" s="221" t="s">
        <v>145</v>
      </c>
      <c r="H822" s="222">
        <v>210.69999999999999</v>
      </c>
      <c r="I822" s="223"/>
      <c r="J822" s="224">
        <f>ROUND(I822*H822,2)</f>
        <v>0</v>
      </c>
      <c r="K822" s="220" t="s">
        <v>247</v>
      </c>
      <c r="L822" s="48"/>
      <c r="M822" s="225" t="s">
        <v>39</v>
      </c>
      <c r="N822" s="226" t="s">
        <v>56</v>
      </c>
      <c r="O822" s="88"/>
      <c r="P822" s="227">
        <f>O822*H822</f>
        <v>0</v>
      </c>
      <c r="Q822" s="227">
        <v>0.99007999999999996</v>
      </c>
      <c r="R822" s="227">
        <f>Q822*H822</f>
        <v>208.60985599999998</v>
      </c>
      <c r="S822" s="227">
        <v>0</v>
      </c>
      <c r="T822" s="228">
        <f>S822*H822</f>
        <v>0</v>
      </c>
      <c r="U822" s="42"/>
      <c r="V822" s="42"/>
      <c r="W822" s="42"/>
      <c r="X822" s="42"/>
      <c r="Y822" s="42"/>
      <c r="Z822" s="42"/>
      <c r="AA822" s="42"/>
      <c r="AB822" s="42"/>
      <c r="AC822" s="42"/>
      <c r="AD822" s="42"/>
      <c r="AE822" s="42"/>
      <c r="AR822" s="229" t="s">
        <v>248</v>
      </c>
      <c r="AT822" s="229" t="s">
        <v>243</v>
      </c>
      <c r="AU822" s="229" t="s">
        <v>93</v>
      </c>
      <c r="AY822" s="20" t="s">
        <v>241</v>
      </c>
      <c r="BE822" s="230">
        <f>IF(N822="základní",J822,0)</f>
        <v>0</v>
      </c>
      <c r="BF822" s="230">
        <f>IF(N822="snížená",J822,0)</f>
        <v>0</v>
      </c>
      <c r="BG822" s="230">
        <f>IF(N822="zákl. přenesená",J822,0)</f>
        <v>0</v>
      </c>
      <c r="BH822" s="230">
        <f>IF(N822="sníž. přenesená",J822,0)</f>
        <v>0</v>
      </c>
      <c r="BI822" s="230">
        <f>IF(N822="nulová",J822,0)</f>
        <v>0</v>
      </c>
      <c r="BJ822" s="20" t="s">
        <v>23</v>
      </c>
      <c r="BK822" s="230">
        <f>ROUND(I822*H822,2)</f>
        <v>0</v>
      </c>
      <c r="BL822" s="20" t="s">
        <v>248</v>
      </c>
      <c r="BM822" s="229" t="s">
        <v>950</v>
      </c>
    </row>
    <row r="823" s="2" customFormat="1">
      <c r="A823" s="42"/>
      <c r="B823" s="43"/>
      <c r="C823" s="44"/>
      <c r="D823" s="231" t="s">
        <v>250</v>
      </c>
      <c r="E823" s="44"/>
      <c r="F823" s="232" t="s">
        <v>951</v>
      </c>
      <c r="G823" s="44"/>
      <c r="H823" s="44"/>
      <c r="I823" s="233"/>
      <c r="J823" s="44"/>
      <c r="K823" s="44"/>
      <c r="L823" s="48"/>
      <c r="M823" s="234"/>
      <c r="N823" s="235"/>
      <c r="O823" s="88"/>
      <c r="P823" s="88"/>
      <c r="Q823" s="88"/>
      <c r="R823" s="88"/>
      <c r="S823" s="88"/>
      <c r="T823" s="89"/>
      <c r="U823" s="42"/>
      <c r="V823" s="42"/>
      <c r="W823" s="42"/>
      <c r="X823" s="42"/>
      <c r="Y823" s="42"/>
      <c r="Z823" s="42"/>
      <c r="AA823" s="42"/>
      <c r="AB823" s="42"/>
      <c r="AC823" s="42"/>
      <c r="AD823" s="42"/>
      <c r="AE823" s="42"/>
      <c r="AT823" s="20" t="s">
        <v>250</v>
      </c>
      <c r="AU823" s="20" t="s">
        <v>93</v>
      </c>
    </row>
    <row r="824" s="13" customFormat="1">
      <c r="A824" s="13"/>
      <c r="B824" s="236"/>
      <c r="C824" s="237"/>
      <c r="D824" s="238" t="s">
        <v>252</v>
      </c>
      <c r="E824" s="239" t="s">
        <v>39</v>
      </c>
      <c r="F824" s="240" t="s">
        <v>474</v>
      </c>
      <c r="G824" s="237"/>
      <c r="H824" s="239" t="s">
        <v>39</v>
      </c>
      <c r="I824" s="241"/>
      <c r="J824" s="237"/>
      <c r="K824" s="237"/>
      <c r="L824" s="242"/>
      <c r="M824" s="243"/>
      <c r="N824" s="244"/>
      <c r="O824" s="244"/>
      <c r="P824" s="244"/>
      <c r="Q824" s="244"/>
      <c r="R824" s="244"/>
      <c r="S824" s="244"/>
      <c r="T824" s="245"/>
      <c r="U824" s="13"/>
      <c r="V824" s="13"/>
      <c r="W824" s="13"/>
      <c r="X824" s="13"/>
      <c r="Y824" s="13"/>
      <c r="Z824" s="13"/>
      <c r="AA824" s="13"/>
      <c r="AB824" s="13"/>
      <c r="AC824" s="13"/>
      <c r="AD824" s="13"/>
      <c r="AE824" s="13"/>
      <c r="AT824" s="246" t="s">
        <v>252</v>
      </c>
      <c r="AU824" s="246" t="s">
        <v>93</v>
      </c>
      <c r="AV824" s="13" t="s">
        <v>23</v>
      </c>
      <c r="AW824" s="13" t="s">
        <v>46</v>
      </c>
      <c r="AX824" s="13" t="s">
        <v>85</v>
      </c>
      <c r="AY824" s="246" t="s">
        <v>241</v>
      </c>
    </row>
    <row r="825" s="14" customFormat="1">
      <c r="A825" s="14"/>
      <c r="B825" s="247"/>
      <c r="C825" s="248"/>
      <c r="D825" s="238" t="s">
        <v>252</v>
      </c>
      <c r="E825" s="249" t="s">
        <v>39</v>
      </c>
      <c r="F825" s="250" t="s">
        <v>952</v>
      </c>
      <c r="G825" s="248"/>
      <c r="H825" s="251">
        <v>12.630000000000001</v>
      </c>
      <c r="I825" s="252"/>
      <c r="J825" s="248"/>
      <c r="K825" s="248"/>
      <c r="L825" s="253"/>
      <c r="M825" s="254"/>
      <c r="N825" s="255"/>
      <c r="O825" s="255"/>
      <c r="P825" s="255"/>
      <c r="Q825" s="255"/>
      <c r="R825" s="255"/>
      <c r="S825" s="255"/>
      <c r="T825" s="256"/>
      <c r="U825" s="14"/>
      <c r="V825" s="14"/>
      <c r="W825" s="14"/>
      <c r="X825" s="14"/>
      <c r="Y825" s="14"/>
      <c r="Z825" s="14"/>
      <c r="AA825" s="14"/>
      <c r="AB825" s="14"/>
      <c r="AC825" s="14"/>
      <c r="AD825" s="14"/>
      <c r="AE825" s="14"/>
      <c r="AT825" s="257" t="s">
        <v>252</v>
      </c>
      <c r="AU825" s="257" t="s">
        <v>93</v>
      </c>
      <c r="AV825" s="14" t="s">
        <v>93</v>
      </c>
      <c r="AW825" s="14" t="s">
        <v>46</v>
      </c>
      <c r="AX825" s="14" t="s">
        <v>85</v>
      </c>
      <c r="AY825" s="257" t="s">
        <v>241</v>
      </c>
    </row>
    <row r="826" s="14" customFormat="1">
      <c r="A826" s="14"/>
      <c r="B826" s="247"/>
      <c r="C826" s="248"/>
      <c r="D826" s="238" t="s">
        <v>252</v>
      </c>
      <c r="E826" s="249" t="s">
        <v>39</v>
      </c>
      <c r="F826" s="250" t="s">
        <v>953</v>
      </c>
      <c r="G826" s="248"/>
      <c r="H826" s="251">
        <v>6.6449999999999996</v>
      </c>
      <c r="I826" s="252"/>
      <c r="J826" s="248"/>
      <c r="K826" s="248"/>
      <c r="L826" s="253"/>
      <c r="M826" s="254"/>
      <c r="N826" s="255"/>
      <c r="O826" s="255"/>
      <c r="P826" s="255"/>
      <c r="Q826" s="255"/>
      <c r="R826" s="255"/>
      <c r="S826" s="255"/>
      <c r="T826" s="256"/>
      <c r="U826" s="14"/>
      <c r="V826" s="14"/>
      <c r="W826" s="14"/>
      <c r="X826" s="14"/>
      <c r="Y826" s="14"/>
      <c r="Z826" s="14"/>
      <c r="AA826" s="14"/>
      <c r="AB826" s="14"/>
      <c r="AC826" s="14"/>
      <c r="AD826" s="14"/>
      <c r="AE826" s="14"/>
      <c r="AT826" s="257" t="s">
        <v>252</v>
      </c>
      <c r="AU826" s="257" t="s">
        <v>93</v>
      </c>
      <c r="AV826" s="14" t="s">
        <v>93</v>
      </c>
      <c r="AW826" s="14" t="s">
        <v>46</v>
      </c>
      <c r="AX826" s="14" t="s">
        <v>85</v>
      </c>
      <c r="AY826" s="257" t="s">
        <v>241</v>
      </c>
    </row>
    <row r="827" s="14" customFormat="1">
      <c r="A827" s="14"/>
      <c r="B827" s="247"/>
      <c r="C827" s="248"/>
      <c r="D827" s="238" t="s">
        <v>252</v>
      </c>
      <c r="E827" s="249" t="s">
        <v>39</v>
      </c>
      <c r="F827" s="250" t="s">
        <v>954</v>
      </c>
      <c r="G827" s="248"/>
      <c r="H827" s="251">
        <v>17.719000000000001</v>
      </c>
      <c r="I827" s="252"/>
      <c r="J827" s="248"/>
      <c r="K827" s="248"/>
      <c r="L827" s="253"/>
      <c r="M827" s="254"/>
      <c r="N827" s="255"/>
      <c r="O827" s="255"/>
      <c r="P827" s="255"/>
      <c r="Q827" s="255"/>
      <c r="R827" s="255"/>
      <c r="S827" s="255"/>
      <c r="T827" s="256"/>
      <c r="U827" s="14"/>
      <c r="V827" s="14"/>
      <c r="W827" s="14"/>
      <c r="X827" s="14"/>
      <c r="Y827" s="14"/>
      <c r="Z827" s="14"/>
      <c r="AA827" s="14"/>
      <c r="AB827" s="14"/>
      <c r="AC827" s="14"/>
      <c r="AD827" s="14"/>
      <c r="AE827" s="14"/>
      <c r="AT827" s="257" t="s">
        <v>252</v>
      </c>
      <c r="AU827" s="257" t="s">
        <v>93</v>
      </c>
      <c r="AV827" s="14" t="s">
        <v>93</v>
      </c>
      <c r="AW827" s="14" t="s">
        <v>46</v>
      </c>
      <c r="AX827" s="14" t="s">
        <v>85</v>
      </c>
      <c r="AY827" s="257" t="s">
        <v>241</v>
      </c>
    </row>
    <row r="828" s="14" customFormat="1">
      <c r="A828" s="14"/>
      <c r="B828" s="247"/>
      <c r="C828" s="248"/>
      <c r="D828" s="238" t="s">
        <v>252</v>
      </c>
      <c r="E828" s="249" t="s">
        <v>39</v>
      </c>
      <c r="F828" s="250" t="s">
        <v>955</v>
      </c>
      <c r="G828" s="248"/>
      <c r="H828" s="251">
        <v>9.2059999999999995</v>
      </c>
      <c r="I828" s="252"/>
      <c r="J828" s="248"/>
      <c r="K828" s="248"/>
      <c r="L828" s="253"/>
      <c r="M828" s="254"/>
      <c r="N828" s="255"/>
      <c r="O828" s="255"/>
      <c r="P828" s="255"/>
      <c r="Q828" s="255"/>
      <c r="R828" s="255"/>
      <c r="S828" s="255"/>
      <c r="T828" s="256"/>
      <c r="U828" s="14"/>
      <c r="V828" s="14"/>
      <c r="W828" s="14"/>
      <c r="X828" s="14"/>
      <c r="Y828" s="14"/>
      <c r="Z828" s="14"/>
      <c r="AA828" s="14"/>
      <c r="AB828" s="14"/>
      <c r="AC828" s="14"/>
      <c r="AD828" s="14"/>
      <c r="AE828" s="14"/>
      <c r="AT828" s="257" t="s">
        <v>252</v>
      </c>
      <c r="AU828" s="257" t="s">
        <v>93</v>
      </c>
      <c r="AV828" s="14" t="s">
        <v>93</v>
      </c>
      <c r="AW828" s="14" t="s">
        <v>46</v>
      </c>
      <c r="AX828" s="14" t="s">
        <v>85</v>
      </c>
      <c r="AY828" s="257" t="s">
        <v>241</v>
      </c>
    </row>
    <row r="829" s="14" customFormat="1">
      <c r="A829" s="14"/>
      <c r="B829" s="247"/>
      <c r="C829" s="248"/>
      <c r="D829" s="238" t="s">
        <v>252</v>
      </c>
      <c r="E829" s="249" t="s">
        <v>39</v>
      </c>
      <c r="F829" s="250" t="s">
        <v>956</v>
      </c>
      <c r="G829" s="248"/>
      <c r="H829" s="251">
        <v>16.613</v>
      </c>
      <c r="I829" s="252"/>
      <c r="J829" s="248"/>
      <c r="K829" s="248"/>
      <c r="L829" s="253"/>
      <c r="M829" s="254"/>
      <c r="N829" s="255"/>
      <c r="O829" s="255"/>
      <c r="P829" s="255"/>
      <c r="Q829" s="255"/>
      <c r="R829" s="255"/>
      <c r="S829" s="255"/>
      <c r="T829" s="256"/>
      <c r="U829" s="14"/>
      <c r="V829" s="14"/>
      <c r="W829" s="14"/>
      <c r="X829" s="14"/>
      <c r="Y829" s="14"/>
      <c r="Z829" s="14"/>
      <c r="AA829" s="14"/>
      <c r="AB829" s="14"/>
      <c r="AC829" s="14"/>
      <c r="AD829" s="14"/>
      <c r="AE829" s="14"/>
      <c r="AT829" s="257" t="s">
        <v>252</v>
      </c>
      <c r="AU829" s="257" t="s">
        <v>93</v>
      </c>
      <c r="AV829" s="14" t="s">
        <v>93</v>
      </c>
      <c r="AW829" s="14" t="s">
        <v>46</v>
      </c>
      <c r="AX829" s="14" t="s">
        <v>85</v>
      </c>
      <c r="AY829" s="257" t="s">
        <v>241</v>
      </c>
    </row>
    <row r="830" s="16" customFormat="1">
      <c r="A830" s="16"/>
      <c r="B830" s="269"/>
      <c r="C830" s="270"/>
      <c r="D830" s="238" t="s">
        <v>252</v>
      </c>
      <c r="E830" s="271" t="s">
        <v>39</v>
      </c>
      <c r="F830" s="272" t="s">
        <v>295</v>
      </c>
      <c r="G830" s="270"/>
      <c r="H830" s="273">
        <v>62.813000000000002</v>
      </c>
      <c r="I830" s="274"/>
      <c r="J830" s="270"/>
      <c r="K830" s="270"/>
      <c r="L830" s="275"/>
      <c r="M830" s="276"/>
      <c r="N830" s="277"/>
      <c r="O830" s="277"/>
      <c r="P830" s="277"/>
      <c r="Q830" s="277"/>
      <c r="R830" s="277"/>
      <c r="S830" s="277"/>
      <c r="T830" s="278"/>
      <c r="U830" s="16"/>
      <c r="V830" s="16"/>
      <c r="W830" s="16"/>
      <c r="X830" s="16"/>
      <c r="Y830" s="16"/>
      <c r="Z830" s="16"/>
      <c r="AA830" s="16"/>
      <c r="AB830" s="16"/>
      <c r="AC830" s="16"/>
      <c r="AD830" s="16"/>
      <c r="AE830" s="16"/>
      <c r="AT830" s="279" t="s">
        <v>252</v>
      </c>
      <c r="AU830" s="279" t="s">
        <v>93</v>
      </c>
      <c r="AV830" s="16" t="s">
        <v>113</v>
      </c>
      <c r="AW830" s="16" t="s">
        <v>46</v>
      </c>
      <c r="AX830" s="16" t="s">
        <v>85</v>
      </c>
      <c r="AY830" s="279" t="s">
        <v>241</v>
      </c>
    </row>
    <row r="831" s="13" customFormat="1">
      <c r="A831" s="13"/>
      <c r="B831" s="236"/>
      <c r="C831" s="237"/>
      <c r="D831" s="238" t="s">
        <v>252</v>
      </c>
      <c r="E831" s="239" t="s">
        <v>39</v>
      </c>
      <c r="F831" s="240" t="s">
        <v>674</v>
      </c>
      <c r="G831" s="237"/>
      <c r="H831" s="239" t="s">
        <v>39</v>
      </c>
      <c r="I831" s="241"/>
      <c r="J831" s="237"/>
      <c r="K831" s="237"/>
      <c r="L831" s="242"/>
      <c r="M831" s="243"/>
      <c r="N831" s="244"/>
      <c r="O831" s="244"/>
      <c r="P831" s="244"/>
      <c r="Q831" s="244"/>
      <c r="R831" s="244"/>
      <c r="S831" s="244"/>
      <c r="T831" s="245"/>
      <c r="U831" s="13"/>
      <c r="V831" s="13"/>
      <c r="W831" s="13"/>
      <c r="X831" s="13"/>
      <c r="Y831" s="13"/>
      <c r="Z831" s="13"/>
      <c r="AA831" s="13"/>
      <c r="AB831" s="13"/>
      <c r="AC831" s="13"/>
      <c r="AD831" s="13"/>
      <c r="AE831" s="13"/>
      <c r="AT831" s="246" t="s">
        <v>252</v>
      </c>
      <c r="AU831" s="246" t="s">
        <v>93</v>
      </c>
      <c r="AV831" s="13" t="s">
        <v>23</v>
      </c>
      <c r="AW831" s="13" t="s">
        <v>46</v>
      </c>
      <c r="AX831" s="13" t="s">
        <v>85</v>
      </c>
      <c r="AY831" s="246" t="s">
        <v>241</v>
      </c>
    </row>
    <row r="832" s="14" customFormat="1">
      <c r="A832" s="14"/>
      <c r="B832" s="247"/>
      <c r="C832" s="248"/>
      <c r="D832" s="238" t="s">
        <v>252</v>
      </c>
      <c r="E832" s="249" t="s">
        <v>39</v>
      </c>
      <c r="F832" s="250" t="s">
        <v>957</v>
      </c>
      <c r="G832" s="248"/>
      <c r="H832" s="251">
        <v>2.3399999999999999</v>
      </c>
      <c r="I832" s="252"/>
      <c r="J832" s="248"/>
      <c r="K832" s="248"/>
      <c r="L832" s="253"/>
      <c r="M832" s="254"/>
      <c r="N832" s="255"/>
      <c r="O832" s="255"/>
      <c r="P832" s="255"/>
      <c r="Q832" s="255"/>
      <c r="R832" s="255"/>
      <c r="S832" s="255"/>
      <c r="T832" s="256"/>
      <c r="U832" s="14"/>
      <c r="V832" s="14"/>
      <c r="W832" s="14"/>
      <c r="X832" s="14"/>
      <c r="Y832" s="14"/>
      <c r="Z832" s="14"/>
      <c r="AA832" s="14"/>
      <c r="AB832" s="14"/>
      <c r="AC832" s="14"/>
      <c r="AD832" s="14"/>
      <c r="AE832" s="14"/>
      <c r="AT832" s="257" t="s">
        <v>252</v>
      </c>
      <c r="AU832" s="257" t="s">
        <v>93</v>
      </c>
      <c r="AV832" s="14" t="s">
        <v>93</v>
      </c>
      <c r="AW832" s="14" t="s">
        <v>46</v>
      </c>
      <c r="AX832" s="14" t="s">
        <v>85</v>
      </c>
      <c r="AY832" s="257" t="s">
        <v>241</v>
      </c>
    </row>
    <row r="833" s="14" customFormat="1">
      <c r="A833" s="14"/>
      <c r="B833" s="247"/>
      <c r="C833" s="248"/>
      <c r="D833" s="238" t="s">
        <v>252</v>
      </c>
      <c r="E833" s="249" t="s">
        <v>39</v>
      </c>
      <c r="F833" s="250" t="s">
        <v>958</v>
      </c>
      <c r="G833" s="248"/>
      <c r="H833" s="251">
        <v>5.8099999999999996</v>
      </c>
      <c r="I833" s="252"/>
      <c r="J833" s="248"/>
      <c r="K833" s="248"/>
      <c r="L833" s="253"/>
      <c r="M833" s="254"/>
      <c r="N833" s="255"/>
      <c r="O833" s="255"/>
      <c r="P833" s="255"/>
      <c r="Q833" s="255"/>
      <c r="R833" s="255"/>
      <c r="S833" s="255"/>
      <c r="T833" s="256"/>
      <c r="U833" s="14"/>
      <c r="V833" s="14"/>
      <c r="W833" s="14"/>
      <c r="X833" s="14"/>
      <c r="Y833" s="14"/>
      <c r="Z833" s="14"/>
      <c r="AA833" s="14"/>
      <c r="AB833" s="14"/>
      <c r="AC833" s="14"/>
      <c r="AD833" s="14"/>
      <c r="AE833" s="14"/>
      <c r="AT833" s="257" t="s">
        <v>252</v>
      </c>
      <c r="AU833" s="257" t="s">
        <v>93</v>
      </c>
      <c r="AV833" s="14" t="s">
        <v>93</v>
      </c>
      <c r="AW833" s="14" t="s">
        <v>46</v>
      </c>
      <c r="AX833" s="14" t="s">
        <v>85</v>
      </c>
      <c r="AY833" s="257" t="s">
        <v>241</v>
      </c>
    </row>
    <row r="834" s="14" customFormat="1">
      <c r="A834" s="14"/>
      <c r="B834" s="247"/>
      <c r="C834" s="248"/>
      <c r="D834" s="238" t="s">
        <v>252</v>
      </c>
      <c r="E834" s="249" t="s">
        <v>39</v>
      </c>
      <c r="F834" s="250" t="s">
        <v>959</v>
      </c>
      <c r="G834" s="248"/>
      <c r="H834" s="251">
        <v>8.9290000000000003</v>
      </c>
      <c r="I834" s="252"/>
      <c r="J834" s="248"/>
      <c r="K834" s="248"/>
      <c r="L834" s="253"/>
      <c r="M834" s="254"/>
      <c r="N834" s="255"/>
      <c r="O834" s="255"/>
      <c r="P834" s="255"/>
      <c r="Q834" s="255"/>
      <c r="R834" s="255"/>
      <c r="S834" s="255"/>
      <c r="T834" s="256"/>
      <c r="U834" s="14"/>
      <c r="V834" s="14"/>
      <c r="W834" s="14"/>
      <c r="X834" s="14"/>
      <c r="Y834" s="14"/>
      <c r="Z834" s="14"/>
      <c r="AA834" s="14"/>
      <c r="AB834" s="14"/>
      <c r="AC834" s="14"/>
      <c r="AD834" s="14"/>
      <c r="AE834" s="14"/>
      <c r="AT834" s="257" t="s">
        <v>252</v>
      </c>
      <c r="AU834" s="257" t="s">
        <v>93</v>
      </c>
      <c r="AV834" s="14" t="s">
        <v>93</v>
      </c>
      <c r="AW834" s="14" t="s">
        <v>46</v>
      </c>
      <c r="AX834" s="14" t="s">
        <v>85</v>
      </c>
      <c r="AY834" s="257" t="s">
        <v>241</v>
      </c>
    </row>
    <row r="835" s="14" customFormat="1">
      <c r="A835" s="14"/>
      <c r="B835" s="247"/>
      <c r="C835" s="248"/>
      <c r="D835" s="238" t="s">
        <v>252</v>
      </c>
      <c r="E835" s="249" t="s">
        <v>39</v>
      </c>
      <c r="F835" s="250" t="s">
        <v>960</v>
      </c>
      <c r="G835" s="248"/>
      <c r="H835" s="251">
        <v>17.719000000000001</v>
      </c>
      <c r="I835" s="252"/>
      <c r="J835" s="248"/>
      <c r="K835" s="248"/>
      <c r="L835" s="253"/>
      <c r="M835" s="254"/>
      <c r="N835" s="255"/>
      <c r="O835" s="255"/>
      <c r="P835" s="255"/>
      <c r="Q835" s="255"/>
      <c r="R835" s="255"/>
      <c r="S835" s="255"/>
      <c r="T835" s="256"/>
      <c r="U835" s="14"/>
      <c r="V835" s="14"/>
      <c r="W835" s="14"/>
      <c r="X835" s="14"/>
      <c r="Y835" s="14"/>
      <c r="Z835" s="14"/>
      <c r="AA835" s="14"/>
      <c r="AB835" s="14"/>
      <c r="AC835" s="14"/>
      <c r="AD835" s="14"/>
      <c r="AE835" s="14"/>
      <c r="AT835" s="257" t="s">
        <v>252</v>
      </c>
      <c r="AU835" s="257" t="s">
        <v>93</v>
      </c>
      <c r="AV835" s="14" t="s">
        <v>93</v>
      </c>
      <c r="AW835" s="14" t="s">
        <v>46</v>
      </c>
      <c r="AX835" s="14" t="s">
        <v>85</v>
      </c>
      <c r="AY835" s="257" t="s">
        <v>241</v>
      </c>
    </row>
    <row r="836" s="14" customFormat="1">
      <c r="A836" s="14"/>
      <c r="B836" s="247"/>
      <c r="C836" s="248"/>
      <c r="D836" s="238" t="s">
        <v>252</v>
      </c>
      <c r="E836" s="249" t="s">
        <v>39</v>
      </c>
      <c r="F836" s="250" t="s">
        <v>961</v>
      </c>
      <c r="G836" s="248"/>
      <c r="H836" s="251">
        <v>17.074999999999999</v>
      </c>
      <c r="I836" s="252"/>
      <c r="J836" s="248"/>
      <c r="K836" s="248"/>
      <c r="L836" s="253"/>
      <c r="M836" s="254"/>
      <c r="N836" s="255"/>
      <c r="O836" s="255"/>
      <c r="P836" s="255"/>
      <c r="Q836" s="255"/>
      <c r="R836" s="255"/>
      <c r="S836" s="255"/>
      <c r="T836" s="256"/>
      <c r="U836" s="14"/>
      <c r="V836" s="14"/>
      <c r="W836" s="14"/>
      <c r="X836" s="14"/>
      <c r="Y836" s="14"/>
      <c r="Z836" s="14"/>
      <c r="AA836" s="14"/>
      <c r="AB836" s="14"/>
      <c r="AC836" s="14"/>
      <c r="AD836" s="14"/>
      <c r="AE836" s="14"/>
      <c r="AT836" s="257" t="s">
        <v>252</v>
      </c>
      <c r="AU836" s="257" t="s">
        <v>93</v>
      </c>
      <c r="AV836" s="14" t="s">
        <v>93</v>
      </c>
      <c r="AW836" s="14" t="s">
        <v>46</v>
      </c>
      <c r="AX836" s="14" t="s">
        <v>85</v>
      </c>
      <c r="AY836" s="257" t="s">
        <v>241</v>
      </c>
    </row>
    <row r="837" s="14" customFormat="1">
      <c r="A837" s="14"/>
      <c r="B837" s="247"/>
      <c r="C837" s="248"/>
      <c r="D837" s="238" t="s">
        <v>252</v>
      </c>
      <c r="E837" s="249" t="s">
        <v>39</v>
      </c>
      <c r="F837" s="250" t="s">
        <v>962</v>
      </c>
      <c r="G837" s="248"/>
      <c r="H837" s="251">
        <v>14</v>
      </c>
      <c r="I837" s="252"/>
      <c r="J837" s="248"/>
      <c r="K837" s="248"/>
      <c r="L837" s="253"/>
      <c r="M837" s="254"/>
      <c r="N837" s="255"/>
      <c r="O837" s="255"/>
      <c r="P837" s="255"/>
      <c r="Q837" s="255"/>
      <c r="R837" s="255"/>
      <c r="S837" s="255"/>
      <c r="T837" s="256"/>
      <c r="U837" s="14"/>
      <c r="V837" s="14"/>
      <c r="W837" s="14"/>
      <c r="X837" s="14"/>
      <c r="Y837" s="14"/>
      <c r="Z837" s="14"/>
      <c r="AA837" s="14"/>
      <c r="AB837" s="14"/>
      <c r="AC837" s="14"/>
      <c r="AD837" s="14"/>
      <c r="AE837" s="14"/>
      <c r="AT837" s="257" t="s">
        <v>252</v>
      </c>
      <c r="AU837" s="257" t="s">
        <v>93</v>
      </c>
      <c r="AV837" s="14" t="s">
        <v>93</v>
      </c>
      <c r="AW837" s="14" t="s">
        <v>46</v>
      </c>
      <c r="AX837" s="14" t="s">
        <v>85</v>
      </c>
      <c r="AY837" s="257" t="s">
        <v>241</v>
      </c>
    </row>
    <row r="838" s="14" customFormat="1">
      <c r="A838" s="14"/>
      <c r="B838" s="247"/>
      <c r="C838" s="248"/>
      <c r="D838" s="238" t="s">
        <v>252</v>
      </c>
      <c r="E838" s="249" t="s">
        <v>39</v>
      </c>
      <c r="F838" s="250" t="s">
        <v>963</v>
      </c>
      <c r="G838" s="248"/>
      <c r="H838" s="251">
        <v>29.213000000000001</v>
      </c>
      <c r="I838" s="252"/>
      <c r="J838" s="248"/>
      <c r="K838" s="248"/>
      <c r="L838" s="253"/>
      <c r="M838" s="254"/>
      <c r="N838" s="255"/>
      <c r="O838" s="255"/>
      <c r="P838" s="255"/>
      <c r="Q838" s="255"/>
      <c r="R838" s="255"/>
      <c r="S838" s="255"/>
      <c r="T838" s="256"/>
      <c r="U838" s="14"/>
      <c r="V838" s="14"/>
      <c r="W838" s="14"/>
      <c r="X838" s="14"/>
      <c r="Y838" s="14"/>
      <c r="Z838" s="14"/>
      <c r="AA838" s="14"/>
      <c r="AB838" s="14"/>
      <c r="AC838" s="14"/>
      <c r="AD838" s="14"/>
      <c r="AE838" s="14"/>
      <c r="AT838" s="257" t="s">
        <v>252</v>
      </c>
      <c r="AU838" s="257" t="s">
        <v>93</v>
      </c>
      <c r="AV838" s="14" t="s">
        <v>93</v>
      </c>
      <c r="AW838" s="14" t="s">
        <v>46</v>
      </c>
      <c r="AX838" s="14" t="s">
        <v>85</v>
      </c>
      <c r="AY838" s="257" t="s">
        <v>241</v>
      </c>
    </row>
    <row r="839" s="14" customFormat="1">
      <c r="A839" s="14"/>
      <c r="B839" s="247"/>
      <c r="C839" s="248"/>
      <c r="D839" s="238" t="s">
        <v>252</v>
      </c>
      <c r="E839" s="249" t="s">
        <v>39</v>
      </c>
      <c r="F839" s="250" t="s">
        <v>964</v>
      </c>
      <c r="G839" s="248"/>
      <c r="H839" s="251">
        <v>29.963000000000001</v>
      </c>
      <c r="I839" s="252"/>
      <c r="J839" s="248"/>
      <c r="K839" s="248"/>
      <c r="L839" s="253"/>
      <c r="M839" s="254"/>
      <c r="N839" s="255"/>
      <c r="O839" s="255"/>
      <c r="P839" s="255"/>
      <c r="Q839" s="255"/>
      <c r="R839" s="255"/>
      <c r="S839" s="255"/>
      <c r="T839" s="256"/>
      <c r="U839" s="14"/>
      <c r="V839" s="14"/>
      <c r="W839" s="14"/>
      <c r="X839" s="14"/>
      <c r="Y839" s="14"/>
      <c r="Z839" s="14"/>
      <c r="AA839" s="14"/>
      <c r="AB839" s="14"/>
      <c r="AC839" s="14"/>
      <c r="AD839" s="14"/>
      <c r="AE839" s="14"/>
      <c r="AT839" s="257" t="s">
        <v>252</v>
      </c>
      <c r="AU839" s="257" t="s">
        <v>93</v>
      </c>
      <c r="AV839" s="14" t="s">
        <v>93</v>
      </c>
      <c r="AW839" s="14" t="s">
        <v>46</v>
      </c>
      <c r="AX839" s="14" t="s">
        <v>85</v>
      </c>
      <c r="AY839" s="257" t="s">
        <v>241</v>
      </c>
    </row>
    <row r="840" s="16" customFormat="1">
      <c r="A840" s="16"/>
      <c r="B840" s="269"/>
      <c r="C840" s="270"/>
      <c r="D840" s="238" t="s">
        <v>252</v>
      </c>
      <c r="E840" s="271" t="s">
        <v>39</v>
      </c>
      <c r="F840" s="272" t="s">
        <v>295</v>
      </c>
      <c r="G840" s="270"/>
      <c r="H840" s="273">
        <v>125.04900000000001</v>
      </c>
      <c r="I840" s="274"/>
      <c r="J840" s="270"/>
      <c r="K840" s="270"/>
      <c r="L840" s="275"/>
      <c r="M840" s="276"/>
      <c r="N840" s="277"/>
      <c r="O840" s="277"/>
      <c r="P840" s="277"/>
      <c r="Q840" s="277"/>
      <c r="R840" s="277"/>
      <c r="S840" s="277"/>
      <c r="T840" s="278"/>
      <c r="U840" s="16"/>
      <c r="V840" s="16"/>
      <c r="W840" s="16"/>
      <c r="X840" s="16"/>
      <c r="Y840" s="16"/>
      <c r="Z840" s="16"/>
      <c r="AA840" s="16"/>
      <c r="AB840" s="16"/>
      <c r="AC840" s="16"/>
      <c r="AD840" s="16"/>
      <c r="AE840" s="16"/>
      <c r="AT840" s="279" t="s">
        <v>252</v>
      </c>
      <c r="AU840" s="279" t="s">
        <v>93</v>
      </c>
      <c r="AV840" s="16" t="s">
        <v>113</v>
      </c>
      <c r="AW840" s="16" t="s">
        <v>46</v>
      </c>
      <c r="AX840" s="16" t="s">
        <v>85</v>
      </c>
      <c r="AY840" s="279" t="s">
        <v>241</v>
      </c>
    </row>
    <row r="841" s="13" customFormat="1">
      <c r="A841" s="13"/>
      <c r="B841" s="236"/>
      <c r="C841" s="237"/>
      <c r="D841" s="238" t="s">
        <v>252</v>
      </c>
      <c r="E841" s="239" t="s">
        <v>39</v>
      </c>
      <c r="F841" s="240" t="s">
        <v>507</v>
      </c>
      <c r="G841" s="237"/>
      <c r="H841" s="239" t="s">
        <v>39</v>
      </c>
      <c r="I841" s="241"/>
      <c r="J841" s="237"/>
      <c r="K841" s="237"/>
      <c r="L841" s="242"/>
      <c r="M841" s="243"/>
      <c r="N841" s="244"/>
      <c r="O841" s="244"/>
      <c r="P841" s="244"/>
      <c r="Q841" s="244"/>
      <c r="R841" s="244"/>
      <c r="S841" s="244"/>
      <c r="T841" s="245"/>
      <c r="U841" s="13"/>
      <c r="V841" s="13"/>
      <c r="W841" s="13"/>
      <c r="X841" s="13"/>
      <c r="Y841" s="13"/>
      <c r="Z841" s="13"/>
      <c r="AA841" s="13"/>
      <c r="AB841" s="13"/>
      <c r="AC841" s="13"/>
      <c r="AD841" s="13"/>
      <c r="AE841" s="13"/>
      <c r="AT841" s="246" t="s">
        <v>252</v>
      </c>
      <c r="AU841" s="246" t="s">
        <v>93</v>
      </c>
      <c r="AV841" s="13" t="s">
        <v>23</v>
      </c>
      <c r="AW841" s="13" t="s">
        <v>46</v>
      </c>
      <c r="AX841" s="13" t="s">
        <v>85</v>
      </c>
      <c r="AY841" s="246" t="s">
        <v>241</v>
      </c>
    </row>
    <row r="842" s="14" customFormat="1">
      <c r="A842" s="14"/>
      <c r="B842" s="247"/>
      <c r="C842" s="248"/>
      <c r="D842" s="238" t="s">
        <v>252</v>
      </c>
      <c r="E842" s="249" t="s">
        <v>39</v>
      </c>
      <c r="F842" s="250" t="s">
        <v>965</v>
      </c>
      <c r="G842" s="248"/>
      <c r="H842" s="251">
        <v>15.175000000000001</v>
      </c>
      <c r="I842" s="252"/>
      <c r="J842" s="248"/>
      <c r="K842" s="248"/>
      <c r="L842" s="253"/>
      <c r="M842" s="254"/>
      <c r="N842" s="255"/>
      <c r="O842" s="255"/>
      <c r="P842" s="255"/>
      <c r="Q842" s="255"/>
      <c r="R842" s="255"/>
      <c r="S842" s="255"/>
      <c r="T842" s="256"/>
      <c r="U842" s="14"/>
      <c r="V842" s="14"/>
      <c r="W842" s="14"/>
      <c r="X842" s="14"/>
      <c r="Y842" s="14"/>
      <c r="Z842" s="14"/>
      <c r="AA842" s="14"/>
      <c r="AB842" s="14"/>
      <c r="AC842" s="14"/>
      <c r="AD842" s="14"/>
      <c r="AE842" s="14"/>
      <c r="AT842" s="257" t="s">
        <v>252</v>
      </c>
      <c r="AU842" s="257" t="s">
        <v>93</v>
      </c>
      <c r="AV842" s="14" t="s">
        <v>93</v>
      </c>
      <c r="AW842" s="14" t="s">
        <v>46</v>
      </c>
      <c r="AX842" s="14" t="s">
        <v>85</v>
      </c>
      <c r="AY842" s="257" t="s">
        <v>241</v>
      </c>
    </row>
    <row r="843" s="14" customFormat="1">
      <c r="A843" s="14"/>
      <c r="B843" s="247"/>
      <c r="C843" s="248"/>
      <c r="D843" s="238" t="s">
        <v>252</v>
      </c>
      <c r="E843" s="249" t="s">
        <v>39</v>
      </c>
      <c r="F843" s="250" t="s">
        <v>966</v>
      </c>
      <c r="G843" s="248"/>
      <c r="H843" s="251">
        <v>7.6630000000000003</v>
      </c>
      <c r="I843" s="252"/>
      <c r="J843" s="248"/>
      <c r="K843" s="248"/>
      <c r="L843" s="253"/>
      <c r="M843" s="254"/>
      <c r="N843" s="255"/>
      <c r="O843" s="255"/>
      <c r="P843" s="255"/>
      <c r="Q843" s="255"/>
      <c r="R843" s="255"/>
      <c r="S843" s="255"/>
      <c r="T843" s="256"/>
      <c r="U843" s="14"/>
      <c r="V843" s="14"/>
      <c r="W843" s="14"/>
      <c r="X843" s="14"/>
      <c r="Y843" s="14"/>
      <c r="Z843" s="14"/>
      <c r="AA843" s="14"/>
      <c r="AB843" s="14"/>
      <c r="AC843" s="14"/>
      <c r="AD843" s="14"/>
      <c r="AE843" s="14"/>
      <c r="AT843" s="257" t="s">
        <v>252</v>
      </c>
      <c r="AU843" s="257" t="s">
        <v>93</v>
      </c>
      <c r="AV843" s="14" t="s">
        <v>93</v>
      </c>
      <c r="AW843" s="14" t="s">
        <v>46</v>
      </c>
      <c r="AX843" s="14" t="s">
        <v>85</v>
      </c>
      <c r="AY843" s="257" t="s">
        <v>241</v>
      </c>
    </row>
    <row r="844" s="16" customFormat="1">
      <c r="A844" s="16"/>
      <c r="B844" s="269"/>
      <c r="C844" s="270"/>
      <c r="D844" s="238" t="s">
        <v>252</v>
      </c>
      <c r="E844" s="271" t="s">
        <v>39</v>
      </c>
      <c r="F844" s="272" t="s">
        <v>295</v>
      </c>
      <c r="G844" s="270"/>
      <c r="H844" s="273">
        <v>22.838000000000001</v>
      </c>
      <c r="I844" s="274"/>
      <c r="J844" s="270"/>
      <c r="K844" s="270"/>
      <c r="L844" s="275"/>
      <c r="M844" s="276"/>
      <c r="N844" s="277"/>
      <c r="O844" s="277"/>
      <c r="P844" s="277"/>
      <c r="Q844" s="277"/>
      <c r="R844" s="277"/>
      <c r="S844" s="277"/>
      <c r="T844" s="278"/>
      <c r="U844" s="16"/>
      <c r="V844" s="16"/>
      <c r="W844" s="16"/>
      <c r="X844" s="16"/>
      <c r="Y844" s="16"/>
      <c r="Z844" s="16"/>
      <c r="AA844" s="16"/>
      <c r="AB844" s="16"/>
      <c r="AC844" s="16"/>
      <c r="AD844" s="16"/>
      <c r="AE844" s="16"/>
      <c r="AT844" s="279" t="s">
        <v>252</v>
      </c>
      <c r="AU844" s="279" t="s">
        <v>93</v>
      </c>
      <c r="AV844" s="16" t="s">
        <v>113</v>
      </c>
      <c r="AW844" s="16" t="s">
        <v>46</v>
      </c>
      <c r="AX844" s="16" t="s">
        <v>85</v>
      </c>
      <c r="AY844" s="279" t="s">
        <v>241</v>
      </c>
    </row>
    <row r="845" s="15" customFormat="1">
      <c r="A845" s="15"/>
      <c r="B845" s="258"/>
      <c r="C845" s="259"/>
      <c r="D845" s="238" t="s">
        <v>252</v>
      </c>
      <c r="E845" s="260" t="s">
        <v>39</v>
      </c>
      <c r="F845" s="261" t="s">
        <v>274</v>
      </c>
      <c r="G845" s="259"/>
      <c r="H845" s="262">
        <v>210.69999999999999</v>
      </c>
      <c r="I845" s="263"/>
      <c r="J845" s="259"/>
      <c r="K845" s="259"/>
      <c r="L845" s="264"/>
      <c r="M845" s="265"/>
      <c r="N845" s="266"/>
      <c r="O845" s="266"/>
      <c r="P845" s="266"/>
      <c r="Q845" s="266"/>
      <c r="R845" s="266"/>
      <c r="S845" s="266"/>
      <c r="T845" s="267"/>
      <c r="U845" s="15"/>
      <c r="V845" s="15"/>
      <c r="W845" s="15"/>
      <c r="X845" s="15"/>
      <c r="Y845" s="15"/>
      <c r="Z845" s="15"/>
      <c r="AA845" s="15"/>
      <c r="AB845" s="15"/>
      <c r="AC845" s="15"/>
      <c r="AD845" s="15"/>
      <c r="AE845" s="15"/>
      <c r="AT845" s="268" t="s">
        <v>252</v>
      </c>
      <c r="AU845" s="268" t="s">
        <v>93</v>
      </c>
      <c r="AV845" s="15" t="s">
        <v>248</v>
      </c>
      <c r="AW845" s="15" t="s">
        <v>46</v>
      </c>
      <c r="AX845" s="15" t="s">
        <v>23</v>
      </c>
      <c r="AY845" s="268" t="s">
        <v>241</v>
      </c>
    </row>
    <row r="846" s="2" customFormat="1" ht="24.15" customHeight="1">
      <c r="A846" s="42"/>
      <c r="B846" s="43"/>
      <c r="C846" s="218" t="s">
        <v>967</v>
      </c>
      <c r="D846" s="218" t="s">
        <v>243</v>
      </c>
      <c r="E846" s="219" t="s">
        <v>968</v>
      </c>
      <c r="F846" s="220" t="s">
        <v>969</v>
      </c>
      <c r="G846" s="221" t="s">
        <v>246</v>
      </c>
      <c r="H846" s="222">
        <v>4.6100000000000003</v>
      </c>
      <c r="I846" s="223"/>
      <c r="J846" s="224">
        <f>ROUND(I846*H846,2)</f>
        <v>0</v>
      </c>
      <c r="K846" s="220" t="s">
        <v>247</v>
      </c>
      <c r="L846" s="48"/>
      <c r="M846" s="225" t="s">
        <v>39</v>
      </c>
      <c r="N846" s="226" t="s">
        <v>56</v>
      </c>
      <c r="O846" s="88"/>
      <c r="P846" s="227">
        <f>O846*H846</f>
        <v>0</v>
      </c>
      <c r="Q846" s="227">
        <v>2.5504500000000001</v>
      </c>
      <c r="R846" s="227">
        <f>Q846*H846</f>
        <v>11.757574500000001</v>
      </c>
      <c r="S846" s="227">
        <v>0</v>
      </c>
      <c r="T846" s="228">
        <f>S846*H846</f>
        <v>0</v>
      </c>
      <c r="U846" s="42"/>
      <c r="V846" s="42"/>
      <c r="W846" s="42"/>
      <c r="X846" s="42"/>
      <c r="Y846" s="42"/>
      <c r="Z846" s="42"/>
      <c r="AA846" s="42"/>
      <c r="AB846" s="42"/>
      <c r="AC846" s="42"/>
      <c r="AD846" s="42"/>
      <c r="AE846" s="42"/>
      <c r="AR846" s="229" t="s">
        <v>248</v>
      </c>
      <c r="AT846" s="229" t="s">
        <v>243</v>
      </c>
      <c r="AU846" s="229" t="s">
        <v>93</v>
      </c>
      <c r="AY846" s="20" t="s">
        <v>241</v>
      </c>
      <c r="BE846" s="230">
        <f>IF(N846="základní",J846,0)</f>
        <v>0</v>
      </c>
      <c r="BF846" s="230">
        <f>IF(N846="snížená",J846,0)</f>
        <v>0</v>
      </c>
      <c r="BG846" s="230">
        <f>IF(N846="zákl. přenesená",J846,0)</f>
        <v>0</v>
      </c>
      <c r="BH846" s="230">
        <f>IF(N846="sníž. přenesená",J846,0)</f>
        <v>0</v>
      </c>
      <c r="BI846" s="230">
        <f>IF(N846="nulová",J846,0)</f>
        <v>0</v>
      </c>
      <c r="BJ846" s="20" t="s">
        <v>23</v>
      </c>
      <c r="BK846" s="230">
        <f>ROUND(I846*H846,2)</f>
        <v>0</v>
      </c>
      <c r="BL846" s="20" t="s">
        <v>248</v>
      </c>
      <c r="BM846" s="229" t="s">
        <v>970</v>
      </c>
    </row>
    <row r="847" s="2" customFormat="1">
      <c r="A847" s="42"/>
      <c r="B847" s="43"/>
      <c r="C847" s="44"/>
      <c r="D847" s="231" t="s">
        <v>250</v>
      </c>
      <c r="E847" s="44"/>
      <c r="F847" s="232" t="s">
        <v>971</v>
      </c>
      <c r="G847" s="44"/>
      <c r="H847" s="44"/>
      <c r="I847" s="233"/>
      <c r="J847" s="44"/>
      <c r="K847" s="44"/>
      <c r="L847" s="48"/>
      <c r="M847" s="234"/>
      <c r="N847" s="235"/>
      <c r="O847" s="88"/>
      <c r="P847" s="88"/>
      <c r="Q847" s="88"/>
      <c r="R847" s="88"/>
      <c r="S847" s="88"/>
      <c r="T847" s="89"/>
      <c r="U847" s="42"/>
      <c r="V847" s="42"/>
      <c r="W847" s="42"/>
      <c r="X847" s="42"/>
      <c r="Y847" s="42"/>
      <c r="Z847" s="42"/>
      <c r="AA847" s="42"/>
      <c r="AB847" s="42"/>
      <c r="AC847" s="42"/>
      <c r="AD847" s="42"/>
      <c r="AE847" s="42"/>
      <c r="AT847" s="20" t="s">
        <v>250</v>
      </c>
      <c r="AU847" s="20" t="s">
        <v>93</v>
      </c>
    </row>
    <row r="848" s="13" customFormat="1">
      <c r="A848" s="13"/>
      <c r="B848" s="236"/>
      <c r="C848" s="237"/>
      <c r="D848" s="238" t="s">
        <v>252</v>
      </c>
      <c r="E848" s="239" t="s">
        <v>39</v>
      </c>
      <c r="F848" s="240" t="s">
        <v>304</v>
      </c>
      <c r="G848" s="237"/>
      <c r="H848" s="239" t="s">
        <v>39</v>
      </c>
      <c r="I848" s="241"/>
      <c r="J848" s="237"/>
      <c r="K848" s="237"/>
      <c r="L848" s="242"/>
      <c r="M848" s="243"/>
      <c r="N848" s="244"/>
      <c r="O848" s="244"/>
      <c r="P848" s="244"/>
      <c r="Q848" s="244"/>
      <c r="R848" s="244"/>
      <c r="S848" s="244"/>
      <c r="T848" s="245"/>
      <c r="U848" s="13"/>
      <c r="V848" s="13"/>
      <c r="W848" s="13"/>
      <c r="X848" s="13"/>
      <c r="Y848" s="13"/>
      <c r="Z848" s="13"/>
      <c r="AA848" s="13"/>
      <c r="AB848" s="13"/>
      <c r="AC848" s="13"/>
      <c r="AD848" s="13"/>
      <c r="AE848" s="13"/>
      <c r="AT848" s="246" t="s">
        <v>252</v>
      </c>
      <c r="AU848" s="246" t="s">
        <v>93</v>
      </c>
      <c r="AV848" s="13" t="s">
        <v>23</v>
      </c>
      <c r="AW848" s="13" t="s">
        <v>46</v>
      </c>
      <c r="AX848" s="13" t="s">
        <v>85</v>
      </c>
      <c r="AY848" s="246" t="s">
        <v>241</v>
      </c>
    </row>
    <row r="849" s="13" customFormat="1">
      <c r="A849" s="13"/>
      <c r="B849" s="236"/>
      <c r="C849" s="237"/>
      <c r="D849" s="238" t="s">
        <v>252</v>
      </c>
      <c r="E849" s="239" t="s">
        <v>39</v>
      </c>
      <c r="F849" s="240" t="s">
        <v>305</v>
      </c>
      <c r="G849" s="237"/>
      <c r="H849" s="239" t="s">
        <v>39</v>
      </c>
      <c r="I849" s="241"/>
      <c r="J849" s="237"/>
      <c r="K849" s="237"/>
      <c r="L849" s="242"/>
      <c r="M849" s="243"/>
      <c r="N849" s="244"/>
      <c r="O849" s="244"/>
      <c r="P849" s="244"/>
      <c r="Q849" s="244"/>
      <c r="R849" s="244"/>
      <c r="S849" s="244"/>
      <c r="T849" s="245"/>
      <c r="U849" s="13"/>
      <c r="V849" s="13"/>
      <c r="W849" s="13"/>
      <c r="X849" s="13"/>
      <c r="Y849" s="13"/>
      <c r="Z849" s="13"/>
      <c r="AA849" s="13"/>
      <c r="AB849" s="13"/>
      <c r="AC849" s="13"/>
      <c r="AD849" s="13"/>
      <c r="AE849" s="13"/>
      <c r="AT849" s="246" t="s">
        <v>252</v>
      </c>
      <c r="AU849" s="246" t="s">
        <v>93</v>
      </c>
      <c r="AV849" s="13" t="s">
        <v>23</v>
      </c>
      <c r="AW849" s="13" t="s">
        <v>46</v>
      </c>
      <c r="AX849" s="13" t="s">
        <v>85</v>
      </c>
      <c r="AY849" s="246" t="s">
        <v>241</v>
      </c>
    </row>
    <row r="850" s="14" customFormat="1">
      <c r="A850" s="14"/>
      <c r="B850" s="247"/>
      <c r="C850" s="248"/>
      <c r="D850" s="238" t="s">
        <v>252</v>
      </c>
      <c r="E850" s="249" t="s">
        <v>39</v>
      </c>
      <c r="F850" s="250" t="s">
        <v>306</v>
      </c>
      <c r="G850" s="248"/>
      <c r="H850" s="251">
        <v>1.6879999999999999</v>
      </c>
      <c r="I850" s="252"/>
      <c r="J850" s="248"/>
      <c r="K850" s="248"/>
      <c r="L850" s="253"/>
      <c r="M850" s="254"/>
      <c r="N850" s="255"/>
      <c r="O850" s="255"/>
      <c r="P850" s="255"/>
      <c r="Q850" s="255"/>
      <c r="R850" s="255"/>
      <c r="S850" s="255"/>
      <c r="T850" s="256"/>
      <c r="U850" s="14"/>
      <c r="V850" s="14"/>
      <c r="W850" s="14"/>
      <c r="X850" s="14"/>
      <c r="Y850" s="14"/>
      <c r="Z850" s="14"/>
      <c r="AA850" s="14"/>
      <c r="AB850" s="14"/>
      <c r="AC850" s="14"/>
      <c r="AD850" s="14"/>
      <c r="AE850" s="14"/>
      <c r="AT850" s="257" t="s">
        <v>252</v>
      </c>
      <c r="AU850" s="257" t="s">
        <v>93</v>
      </c>
      <c r="AV850" s="14" t="s">
        <v>93</v>
      </c>
      <c r="AW850" s="14" t="s">
        <v>46</v>
      </c>
      <c r="AX850" s="14" t="s">
        <v>85</v>
      </c>
      <c r="AY850" s="257" t="s">
        <v>241</v>
      </c>
    </row>
    <row r="851" s="14" customFormat="1">
      <c r="A851" s="14"/>
      <c r="B851" s="247"/>
      <c r="C851" s="248"/>
      <c r="D851" s="238" t="s">
        <v>252</v>
      </c>
      <c r="E851" s="249" t="s">
        <v>39</v>
      </c>
      <c r="F851" s="250" t="s">
        <v>307</v>
      </c>
      <c r="G851" s="248"/>
      <c r="H851" s="251">
        <v>1.069</v>
      </c>
      <c r="I851" s="252"/>
      <c r="J851" s="248"/>
      <c r="K851" s="248"/>
      <c r="L851" s="253"/>
      <c r="M851" s="254"/>
      <c r="N851" s="255"/>
      <c r="O851" s="255"/>
      <c r="P851" s="255"/>
      <c r="Q851" s="255"/>
      <c r="R851" s="255"/>
      <c r="S851" s="255"/>
      <c r="T851" s="256"/>
      <c r="U851" s="14"/>
      <c r="V851" s="14"/>
      <c r="W851" s="14"/>
      <c r="X851" s="14"/>
      <c r="Y851" s="14"/>
      <c r="Z851" s="14"/>
      <c r="AA851" s="14"/>
      <c r="AB851" s="14"/>
      <c r="AC851" s="14"/>
      <c r="AD851" s="14"/>
      <c r="AE851" s="14"/>
      <c r="AT851" s="257" t="s">
        <v>252</v>
      </c>
      <c r="AU851" s="257" t="s">
        <v>93</v>
      </c>
      <c r="AV851" s="14" t="s">
        <v>93</v>
      </c>
      <c r="AW851" s="14" t="s">
        <v>46</v>
      </c>
      <c r="AX851" s="14" t="s">
        <v>85</v>
      </c>
      <c r="AY851" s="257" t="s">
        <v>241</v>
      </c>
    </row>
    <row r="852" s="13" customFormat="1">
      <c r="A852" s="13"/>
      <c r="B852" s="236"/>
      <c r="C852" s="237"/>
      <c r="D852" s="238" t="s">
        <v>252</v>
      </c>
      <c r="E852" s="239" t="s">
        <v>39</v>
      </c>
      <c r="F852" s="240" t="s">
        <v>308</v>
      </c>
      <c r="G852" s="237"/>
      <c r="H852" s="239" t="s">
        <v>39</v>
      </c>
      <c r="I852" s="241"/>
      <c r="J852" s="237"/>
      <c r="K852" s="237"/>
      <c r="L852" s="242"/>
      <c r="M852" s="243"/>
      <c r="N852" s="244"/>
      <c r="O852" s="244"/>
      <c r="P852" s="244"/>
      <c r="Q852" s="244"/>
      <c r="R852" s="244"/>
      <c r="S852" s="244"/>
      <c r="T852" s="245"/>
      <c r="U852" s="13"/>
      <c r="V852" s="13"/>
      <c r="W852" s="13"/>
      <c r="X852" s="13"/>
      <c r="Y852" s="13"/>
      <c r="Z852" s="13"/>
      <c r="AA852" s="13"/>
      <c r="AB852" s="13"/>
      <c r="AC852" s="13"/>
      <c r="AD852" s="13"/>
      <c r="AE852" s="13"/>
      <c r="AT852" s="246" t="s">
        <v>252</v>
      </c>
      <c r="AU852" s="246" t="s">
        <v>93</v>
      </c>
      <c r="AV852" s="13" t="s">
        <v>23</v>
      </c>
      <c r="AW852" s="13" t="s">
        <v>46</v>
      </c>
      <c r="AX852" s="13" t="s">
        <v>85</v>
      </c>
      <c r="AY852" s="246" t="s">
        <v>241</v>
      </c>
    </row>
    <row r="853" s="14" customFormat="1">
      <c r="A853" s="14"/>
      <c r="B853" s="247"/>
      <c r="C853" s="248"/>
      <c r="D853" s="238" t="s">
        <v>252</v>
      </c>
      <c r="E853" s="249" t="s">
        <v>39</v>
      </c>
      <c r="F853" s="250" t="s">
        <v>972</v>
      </c>
      <c r="G853" s="248"/>
      <c r="H853" s="251">
        <v>1.853</v>
      </c>
      <c r="I853" s="252"/>
      <c r="J853" s="248"/>
      <c r="K853" s="248"/>
      <c r="L853" s="253"/>
      <c r="M853" s="254"/>
      <c r="N853" s="255"/>
      <c r="O853" s="255"/>
      <c r="P853" s="255"/>
      <c r="Q853" s="255"/>
      <c r="R853" s="255"/>
      <c r="S853" s="255"/>
      <c r="T853" s="256"/>
      <c r="U853" s="14"/>
      <c r="V853" s="14"/>
      <c r="W853" s="14"/>
      <c r="X853" s="14"/>
      <c r="Y853" s="14"/>
      <c r="Z853" s="14"/>
      <c r="AA853" s="14"/>
      <c r="AB853" s="14"/>
      <c r="AC853" s="14"/>
      <c r="AD853" s="14"/>
      <c r="AE853" s="14"/>
      <c r="AT853" s="257" t="s">
        <v>252</v>
      </c>
      <c r="AU853" s="257" t="s">
        <v>93</v>
      </c>
      <c r="AV853" s="14" t="s">
        <v>93</v>
      </c>
      <c r="AW853" s="14" t="s">
        <v>46</v>
      </c>
      <c r="AX853" s="14" t="s">
        <v>85</v>
      </c>
      <c r="AY853" s="257" t="s">
        <v>241</v>
      </c>
    </row>
    <row r="854" s="15" customFormat="1">
      <c r="A854" s="15"/>
      <c r="B854" s="258"/>
      <c r="C854" s="259"/>
      <c r="D854" s="238" t="s">
        <v>252</v>
      </c>
      <c r="E854" s="260" t="s">
        <v>39</v>
      </c>
      <c r="F854" s="261" t="s">
        <v>274</v>
      </c>
      <c r="G854" s="259"/>
      <c r="H854" s="262">
        <v>4.6100000000000003</v>
      </c>
      <c r="I854" s="263"/>
      <c r="J854" s="259"/>
      <c r="K854" s="259"/>
      <c r="L854" s="264"/>
      <c r="M854" s="265"/>
      <c r="N854" s="266"/>
      <c r="O854" s="266"/>
      <c r="P854" s="266"/>
      <c r="Q854" s="266"/>
      <c r="R854" s="266"/>
      <c r="S854" s="266"/>
      <c r="T854" s="267"/>
      <c r="U854" s="15"/>
      <c r="V854" s="15"/>
      <c r="W854" s="15"/>
      <c r="X854" s="15"/>
      <c r="Y854" s="15"/>
      <c r="Z854" s="15"/>
      <c r="AA854" s="15"/>
      <c r="AB854" s="15"/>
      <c r="AC854" s="15"/>
      <c r="AD854" s="15"/>
      <c r="AE854" s="15"/>
      <c r="AT854" s="268" t="s">
        <v>252</v>
      </c>
      <c r="AU854" s="268" t="s">
        <v>93</v>
      </c>
      <c r="AV854" s="15" t="s">
        <v>248</v>
      </c>
      <c r="AW854" s="15" t="s">
        <v>46</v>
      </c>
      <c r="AX854" s="15" t="s">
        <v>23</v>
      </c>
      <c r="AY854" s="268" t="s">
        <v>241</v>
      </c>
    </row>
    <row r="855" s="2" customFormat="1" ht="16.5" customHeight="1">
      <c r="A855" s="42"/>
      <c r="B855" s="43"/>
      <c r="C855" s="218" t="s">
        <v>973</v>
      </c>
      <c r="D855" s="218" t="s">
        <v>243</v>
      </c>
      <c r="E855" s="219" t="s">
        <v>974</v>
      </c>
      <c r="F855" s="220" t="s">
        <v>975</v>
      </c>
      <c r="G855" s="221" t="s">
        <v>145</v>
      </c>
      <c r="H855" s="222">
        <v>20.288</v>
      </c>
      <c r="I855" s="223"/>
      <c r="J855" s="224">
        <f>ROUND(I855*H855,2)</f>
        <v>0</v>
      </c>
      <c r="K855" s="220" t="s">
        <v>247</v>
      </c>
      <c r="L855" s="48"/>
      <c r="M855" s="225" t="s">
        <v>39</v>
      </c>
      <c r="N855" s="226" t="s">
        <v>56</v>
      </c>
      <c r="O855" s="88"/>
      <c r="P855" s="227">
        <f>O855*H855</f>
        <v>0</v>
      </c>
      <c r="Q855" s="227">
        <v>0.0077000000000000002</v>
      </c>
      <c r="R855" s="227">
        <f>Q855*H855</f>
        <v>0.15621760000000001</v>
      </c>
      <c r="S855" s="227">
        <v>0</v>
      </c>
      <c r="T855" s="228">
        <f>S855*H855</f>
        <v>0</v>
      </c>
      <c r="U855" s="42"/>
      <c r="V855" s="42"/>
      <c r="W855" s="42"/>
      <c r="X855" s="42"/>
      <c r="Y855" s="42"/>
      <c r="Z855" s="42"/>
      <c r="AA855" s="42"/>
      <c r="AB855" s="42"/>
      <c r="AC855" s="42"/>
      <c r="AD855" s="42"/>
      <c r="AE855" s="42"/>
      <c r="AR855" s="229" t="s">
        <v>248</v>
      </c>
      <c r="AT855" s="229" t="s">
        <v>243</v>
      </c>
      <c r="AU855" s="229" t="s">
        <v>93</v>
      </c>
      <c r="AY855" s="20" t="s">
        <v>241</v>
      </c>
      <c r="BE855" s="230">
        <f>IF(N855="základní",J855,0)</f>
        <v>0</v>
      </c>
      <c r="BF855" s="230">
        <f>IF(N855="snížená",J855,0)</f>
        <v>0</v>
      </c>
      <c r="BG855" s="230">
        <f>IF(N855="zákl. přenesená",J855,0)</f>
        <v>0</v>
      </c>
      <c r="BH855" s="230">
        <f>IF(N855="sníž. přenesená",J855,0)</f>
        <v>0</v>
      </c>
      <c r="BI855" s="230">
        <f>IF(N855="nulová",J855,0)</f>
        <v>0</v>
      </c>
      <c r="BJ855" s="20" t="s">
        <v>23</v>
      </c>
      <c r="BK855" s="230">
        <f>ROUND(I855*H855,2)</f>
        <v>0</v>
      </c>
      <c r="BL855" s="20" t="s">
        <v>248</v>
      </c>
      <c r="BM855" s="229" t="s">
        <v>976</v>
      </c>
    </row>
    <row r="856" s="2" customFormat="1">
      <c r="A856" s="42"/>
      <c r="B856" s="43"/>
      <c r="C856" s="44"/>
      <c r="D856" s="231" t="s">
        <v>250</v>
      </c>
      <c r="E856" s="44"/>
      <c r="F856" s="232" t="s">
        <v>977</v>
      </c>
      <c r="G856" s="44"/>
      <c r="H856" s="44"/>
      <c r="I856" s="233"/>
      <c r="J856" s="44"/>
      <c r="K856" s="44"/>
      <c r="L856" s="48"/>
      <c r="M856" s="234"/>
      <c r="N856" s="235"/>
      <c r="O856" s="88"/>
      <c r="P856" s="88"/>
      <c r="Q856" s="88"/>
      <c r="R856" s="88"/>
      <c r="S856" s="88"/>
      <c r="T856" s="89"/>
      <c r="U856" s="42"/>
      <c r="V856" s="42"/>
      <c r="W856" s="42"/>
      <c r="X856" s="42"/>
      <c r="Y856" s="42"/>
      <c r="Z856" s="42"/>
      <c r="AA856" s="42"/>
      <c r="AB856" s="42"/>
      <c r="AC856" s="42"/>
      <c r="AD856" s="42"/>
      <c r="AE856" s="42"/>
      <c r="AT856" s="20" t="s">
        <v>250</v>
      </c>
      <c r="AU856" s="20" t="s">
        <v>93</v>
      </c>
    </row>
    <row r="857" s="13" customFormat="1">
      <c r="A857" s="13"/>
      <c r="B857" s="236"/>
      <c r="C857" s="237"/>
      <c r="D857" s="238" t="s">
        <v>252</v>
      </c>
      <c r="E857" s="239" t="s">
        <v>39</v>
      </c>
      <c r="F857" s="240" t="s">
        <v>304</v>
      </c>
      <c r="G857" s="237"/>
      <c r="H857" s="239" t="s">
        <v>39</v>
      </c>
      <c r="I857" s="241"/>
      <c r="J857" s="237"/>
      <c r="K857" s="237"/>
      <c r="L857" s="242"/>
      <c r="M857" s="243"/>
      <c r="N857" s="244"/>
      <c r="O857" s="244"/>
      <c r="P857" s="244"/>
      <c r="Q857" s="244"/>
      <c r="R857" s="244"/>
      <c r="S857" s="244"/>
      <c r="T857" s="245"/>
      <c r="U857" s="13"/>
      <c r="V857" s="13"/>
      <c r="W857" s="13"/>
      <c r="X857" s="13"/>
      <c r="Y857" s="13"/>
      <c r="Z857" s="13"/>
      <c r="AA857" s="13"/>
      <c r="AB857" s="13"/>
      <c r="AC857" s="13"/>
      <c r="AD857" s="13"/>
      <c r="AE857" s="13"/>
      <c r="AT857" s="246" t="s">
        <v>252</v>
      </c>
      <c r="AU857" s="246" t="s">
        <v>93</v>
      </c>
      <c r="AV857" s="13" t="s">
        <v>23</v>
      </c>
      <c r="AW857" s="13" t="s">
        <v>46</v>
      </c>
      <c r="AX857" s="13" t="s">
        <v>85</v>
      </c>
      <c r="AY857" s="246" t="s">
        <v>241</v>
      </c>
    </row>
    <row r="858" s="13" customFormat="1">
      <c r="A858" s="13"/>
      <c r="B858" s="236"/>
      <c r="C858" s="237"/>
      <c r="D858" s="238" t="s">
        <v>252</v>
      </c>
      <c r="E858" s="239" t="s">
        <v>39</v>
      </c>
      <c r="F858" s="240" t="s">
        <v>305</v>
      </c>
      <c r="G858" s="237"/>
      <c r="H858" s="239" t="s">
        <v>39</v>
      </c>
      <c r="I858" s="241"/>
      <c r="J858" s="237"/>
      <c r="K858" s="237"/>
      <c r="L858" s="242"/>
      <c r="M858" s="243"/>
      <c r="N858" s="244"/>
      <c r="O858" s="244"/>
      <c r="P858" s="244"/>
      <c r="Q858" s="244"/>
      <c r="R858" s="244"/>
      <c r="S858" s="244"/>
      <c r="T858" s="245"/>
      <c r="U858" s="13"/>
      <c r="V858" s="13"/>
      <c r="W858" s="13"/>
      <c r="X858" s="13"/>
      <c r="Y858" s="13"/>
      <c r="Z858" s="13"/>
      <c r="AA858" s="13"/>
      <c r="AB858" s="13"/>
      <c r="AC858" s="13"/>
      <c r="AD858" s="13"/>
      <c r="AE858" s="13"/>
      <c r="AT858" s="246" t="s">
        <v>252</v>
      </c>
      <c r="AU858" s="246" t="s">
        <v>93</v>
      </c>
      <c r="AV858" s="13" t="s">
        <v>23</v>
      </c>
      <c r="AW858" s="13" t="s">
        <v>46</v>
      </c>
      <c r="AX858" s="13" t="s">
        <v>85</v>
      </c>
      <c r="AY858" s="246" t="s">
        <v>241</v>
      </c>
    </row>
    <row r="859" s="14" customFormat="1">
      <c r="A859" s="14"/>
      <c r="B859" s="247"/>
      <c r="C859" s="248"/>
      <c r="D859" s="238" t="s">
        <v>252</v>
      </c>
      <c r="E859" s="249" t="s">
        <v>39</v>
      </c>
      <c r="F859" s="250" t="s">
        <v>978</v>
      </c>
      <c r="G859" s="248"/>
      <c r="H859" s="251">
        <v>6.75</v>
      </c>
      <c r="I859" s="252"/>
      <c r="J859" s="248"/>
      <c r="K859" s="248"/>
      <c r="L859" s="253"/>
      <c r="M859" s="254"/>
      <c r="N859" s="255"/>
      <c r="O859" s="255"/>
      <c r="P859" s="255"/>
      <c r="Q859" s="255"/>
      <c r="R859" s="255"/>
      <c r="S859" s="255"/>
      <c r="T859" s="256"/>
      <c r="U859" s="14"/>
      <c r="V859" s="14"/>
      <c r="W859" s="14"/>
      <c r="X859" s="14"/>
      <c r="Y859" s="14"/>
      <c r="Z859" s="14"/>
      <c r="AA859" s="14"/>
      <c r="AB859" s="14"/>
      <c r="AC859" s="14"/>
      <c r="AD859" s="14"/>
      <c r="AE859" s="14"/>
      <c r="AT859" s="257" t="s">
        <v>252</v>
      </c>
      <c r="AU859" s="257" t="s">
        <v>93</v>
      </c>
      <c r="AV859" s="14" t="s">
        <v>93</v>
      </c>
      <c r="AW859" s="14" t="s">
        <v>46</v>
      </c>
      <c r="AX859" s="14" t="s">
        <v>85</v>
      </c>
      <c r="AY859" s="257" t="s">
        <v>241</v>
      </c>
    </row>
    <row r="860" s="14" customFormat="1">
      <c r="A860" s="14"/>
      <c r="B860" s="247"/>
      <c r="C860" s="248"/>
      <c r="D860" s="238" t="s">
        <v>252</v>
      </c>
      <c r="E860" s="249" t="s">
        <v>39</v>
      </c>
      <c r="F860" s="250" t="s">
        <v>979</v>
      </c>
      <c r="G860" s="248"/>
      <c r="H860" s="251">
        <v>4.2750000000000004</v>
      </c>
      <c r="I860" s="252"/>
      <c r="J860" s="248"/>
      <c r="K860" s="248"/>
      <c r="L860" s="253"/>
      <c r="M860" s="254"/>
      <c r="N860" s="255"/>
      <c r="O860" s="255"/>
      <c r="P860" s="255"/>
      <c r="Q860" s="255"/>
      <c r="R860" s="255"/>
      <c r="S860" s="255"/>
      <c r="T860" s="256"/>
      <c r="U860" s="14"/>
      <c r="V860" s="14"/>
      <c r="W860" s="14"/>
      <c r="X860" s="14"/>
      <c r="Y860" s="14"/>
      <c r="Z860" s="14"/>
      <c r="AA860" s="14"/>
      <c r="AB860" s="14"/>
      <c r="AC860" s="14"/>
      <c r="AD860" s="14"/>
      <c r="AE860" s="14"/>
      <c r="AT860" s="257" t="s">
        <v>252</v>
      </c>
      <c r="AU860" s="257" t="s">
        <v>93</v>
      </c>
      <c r="AV860" s="14" t="s">
        <v>93</v>
      </c>
      <c r="AW860" s="14" t="s">
        <v>46</v>
      </c>
      <c r="AX860" s="14" t="s">
        <v>85</v>
      </c>
      <c r="AY860" s="257" t="s">
        <v>241</v>
      </c>
    </row>
    <row r="861" s="13" customFormat="1">
      <c r="A861" s="13"/>
      <c r="B861" s="236"/>
      <c r="C861" s="237"/>
      <c r="D861" s="238" t="s">
        <v>252</v>
      </c>
      <c r="E861" s="239" t="s">
        <v>39</v>
      </c>
      <c r="F861" s="240" t="s">
        <v>308</v>
      </c>
      <c r="G861" s="237"/>
      <c r="H861" s="239" t="s">
        <v>39</v>
      </c>
      <c r="I861" s="241"/>
      <c r="J861" s="237"/>
      <c r="K861" s="237"/>
      <c r="L861" s="242"/>
      <c r="M861" s="243"/>
      <c r="N861" s="244"/>
      <c r="O861" s="244"/>
      <c r="P861" s="244"/>
      <c r="Q861" s="244"/>
      <c r="R861" s="244"/>
      <c r="S861" s="244"/>
      <c r="T861" s="245"/>
      <c r="U861" s="13"/>
      <c r="V861" s="13"/>
      <c r="W861" s="13"/>
      <c r="X861" s="13"/>
      <c r="Y861" s="13"/>
      <c r="Z861" s="13"/>
      <c r="AA861" s="13"/>
      <c r="AB861" s="13"/>
      <c r="AC861" s="13"/>
      <c r="AD861" s="13"/>
      <c r="AE861" s="13"/>
      <c r="AT861" s="246" t="s">
        <v>252</v>
      </c>
      <c r="AU861" s="246" t="s">
        <v>93</v>
      </c>
      <c r="AV861" s="13" t="s">
        <v>23</v>
      </c>
      <c r="AW861" s="13" t="s">
        <v>46</v>
      </c>
      <c r="AX861" s="13" t="s">
        <v>85</v>
      </c>
      <c r="AY861" s="246" t="s">
        <v>241</v>
      </c>
    </row>
    <row r="862" s="14" customFormat="1">
      <c r="A862" s="14"/>
      <c r="B862" s="247"/>
      <c r="C862" s="248"/>
      <c r="D862" s="238" t="s">
        <v>252</v>
      </c>
      <c r="E862" s="249" t="s">
        <v>39</v>
      </c>
      <c r="F862" s="250" t="s">
        <v>980</v>
      </c>
      <c r="G862" s="248"/>
      <c r="H862" s="251">
        <v>9.2629999999999999</v>
      </c>
      <c r="I862" s="252"/>
      <c r="J862" s="248"/>
      <c r="K862" s="248"/>
      <c r="L862" s="253"/>
      <c r="M862" s="254"/>
      <c r="N862" s="255"/>
      <c r="O862" s="255"/>
      <c r="P862" s="255"/>
      <c r="Q862" s="255"/>
      <c r="R862" s="255"/>
      <c r="S862" s="255"/>
      <c r="T862" s="256"/>
      <c r="U862" s="14"/>
      <c r="V862" s="14"/>
      <c r="W862" s="14"/>
      <c r="X862" s="14"/>
      <c r="Y862" s="14"/>
      <c r="Z862" s="14"/>
      <c r="AA862" s="14"/>
      <c r="AB862" s="14"/>
      <c r="AC862" s="14"/>
      <c r="AD862" s="14"/>
      <c r="AE862" s="14"/>
      <c r="AT862" s="257" t="s">
        <v>252</v>
      </c>
      <c r="AU862" s="257" t="s">
        <v>93</v>
      </c>
      <c r="AV862" s="14" t="s">
        <v>93</v>
      </c>
      <c r="AW862" s="14" t="s">
        <v>46</v>
      </c>
      <c r="AX862" s="14" t="s">
        <v>85</v>
      </c>
      <c r="AY862" s="257" t="s">
        <v>241</v>
      </c>
    </row>
    <row r="863" s="15" customFormat="1">
      <c r="A863" s="15"/>
      <c r="B863" s="258"/>
      <c r="C863" s="259"/>
      <c r="D863" s="238" t="s">
        <v>252</v>
      </c>
      <c r="E863" s="260" t="s">
        <v>39</v>
      </c>
      <c r="F863" s="261" t="s">
        <v>274</v>
      </c>
      <c r="G863" s="259"/>
      <c r="H863" s="262">
        <v>20.288</v>
      </c>
      <c r="I863" s="263"/>
      <c r="J863" s="259"/>
      <c r="K863" s="259"/>
      <c r="L863" s="264"/>
      <c r="M863" s="265"/>
      <c r="N863" s="266"/>
      <c r="O863" s="266"/>
      <c r="P863" s="266"/>
      <c r="Q863" s="266"/>
      <c r="R863" s="266"/>
      <c r="S863" s="266"/>
      <c r="T863" s="267"/>
      <c r="U863" s="15"/>
      <c r="V863" s="15"/>
      <c r="W863" s="15"/>
      <c r="X863" s="15"/>
      <c r="Y863" s="15"/>
      <c r="Z863" s="15"/>
      <c r="AA863" s="15"/>
      <c r="AB863" s="15"/>
      <c r="AC863" s="15"/>
      <c r="AD863" s="15"/>
      <c r="AE863" s="15"/>
      <c r="AT863" s="268" t="s">
        <v>252</v>
      </c>
      <c r="AU863" s="268" t="s">
        <v>93</v>
      </c>
      <c r="AV863" s="15" t="s">
        <v>248</v>
      </c>
      <c r="AW863" s="15" t="s">
        <v>46</v>
      </c>
      <c r="AX863" s="15" t="s">
        <v>23</v>
      </c>
      <c r="AY863" s="268" t="s">
        <v>241</v>
      </c>
    </row>
    <row r="864" s="2" customFormat="1" ht="16.5" customHeight="1">
      <c r="A864" s="42"/>
      <c r="B864" s="43"/>
      <c r="C864" s="218" t="s">
        <v>981</v>
      </c>
      <c r="D864" s="218" t="s">
        <v>243</v>
      </c>
      <c r="E864" s="219" t="s">
        <v>982</v>
      </c>
      <c r="F864" s="220" t="s">
        <v>983</v>
      </c>
      <c r="G864" s="221" t="s">
        <v>145</v>
      </c>
      <c r="H864" s="222">
        <v>20.288</v>
      </c>
      <c r="I864" s="223"/>
      <c r="J864" s="224">
        <f>ROUND(I864*H864,2)</f>
        <v>0</v>
      </c>
      <c r="K864" s="220" t="s">
        <v>247</v>
      </c>
      <c r="L864" s="48"/>
      <c r="M864" s="225" t="s">
        <v>39</v>
      </c>
      <c r="N864" s="226" t="s">
        <v>56</v>
      </c>
      <c r="O864" s="88"/>
      <c r="P864" s="227">
        <f>O864*H864</f>
        <v>0</v>
      </c>
      <c r="Q864" s="227">
        <v>0</v>
      </c>
      <c r="R864" s="227">
        <f>Q864*H864</f>
        <v>0</v>
      </c>
      <c r="S864" s="227">
        <v>0</v>
      </c>
      <c r="T864" s="228">
        <f>S864*H864</f>
        <v>0</v>
      </c>
      <c r="U864" s="42"/>
      <c r="V864" s="42"/>
      <c r="W864" s="42"/>
      <c r="X864" s="42"/>
      <c r="Y864" s="42"/>
      <c r="Z864" s="42"/>
      <c r="AA864" s="42"/>
      <c r="AB864" s="42"/>
      <c r="AC864" s="42"/>
      <c r="AD864" s="42"/>
      <c r="AE864" s="42"/>
      <c r="AR864" s="229" t="s">
        <v>248</v>
      </c>
      <c r="AT864" s="229" t="s">
        <v>243</v>
      </c>
      <c r="AU864" s="229" t="s">
        <v>93</v>
      </c>
      <c r="AY864" s="20" t="s">
        <v>241</v>
      </c>
      <c r="BE864" s="230">
        <f>IF(N864="základní",J864,0)</f>
        <v>0</v>
      </c>
      <c r="BF864" s="230">
        <f>IF(N864="snížená",J864,0)</f>
        <v>0</v>
      </c>
      <c r="BG864" s="230">
        <f>IF(N864="zákl. přenesená",J864,0)</f>
        <v>0</v>
      </c>
      <c r="BH864" s="230">
        <f>IF(N864="sníž. přenesená",J864,0)</f>
        <v>0</v>
      </c>
      <c r="BI864" s="230">
        <f>IF(N864="nulová",J864,0)</f>
        <v>0</v>
      </c>
      <c r="BJ864" s="20" t="s">
        <v>23</v>
      </c>
      <c r="BK864" s="230">
        <f>ROUND(I864*H864,2)</f>
        <v>0</v>
      </c>
      <c r="BL864" s="20" t="s">
        <v>248</v>
      </c>
      <c r="BM864" s="229" t="s">
        <v>984</v>
      </c>
    </row>
    <row r="865" s="2" customFormat="1">
      <c r="A865" s="42"/>
      <c r="B865" s="43"/>
      <c r="C865" s="44"/>
      <c r="D865" s="231" t="s">
        <v>250</v>
      </c>
      <c r="E865" s="44"/>
      <c r="F865" s="232" t="s">
        <v>985</v>
      </c>
      <c r="G865" s="44"/>
      <c r="H865" s="44"/>
      <c r="I865" s="233"/>
      <c r="J865" s="44"/>
      <c r="K865" s="44"/>
      <c r="L865" s="48"/>
      <c r="M865" s="234"/>
      <c r="N865" s="235"/>
      <c r="O865" s="88"/>
      <c r="P865" s="88"/>
      <c r="Q865" s="88"/>
      <c r="R865" s="88"/>
      <c r="S865" s="88"/>
      <c r="T865" s="89"/>
      <c r="U865" s="42"/>
      <c r="V865" s="42"/>
      <c r="W865" s="42"/>
      <c r="X865" s="42"/>
      <c r="Y865" s="42"/>
      <c r="Z865" s="42"/>
      <c r="AA865" s="42"/>
      <c r="AB865" s="42"/>
      <c r="AC865" s="42"/>
      <c r="AD865" s="42"/>
      <c r="AE865" s="42"/>
      <c r="AT865" s="20" t="s">
        <v>250</v>
      </c>
      <c r="AU865" s="20" t="s">
        <v>93</v>
      </c>
    </row>
    <row r="866" s="2" customFormat="1" ht="16.5" customHeight="1">
      <c r="A866" s="42"/>
      <c r="B866" s="43"/>
      <c r="C866" s="218" t="s">
        <v>986</v>
      </c>
      <c r="D866" s="218" t="s">
        <v>243</v>
      </c>
      <c r="E866" s="219" t="s">
        <v>987</v>
      </c>
      <c r="F866" s="220" t="s">
        <v>988</v>
      </c>
      <c r="G866" s="221" t="s">
        <v>430</v>
      </c>
      <c r="H866" s="222">
        <v>0.254</v>
      </c>
      <c r="I866" s="223"/>
      <c r="J866" s="224">
        <f>ROUND(I866*H866,2)</f>
        <v>0</v>
      </c>
      <c r="K866" s="220" t="s">
        <v>247</v>
      </c>
      <c r="L866" s="48"/>
      <c r="M866" s="225" t="s">
        <v>39</v>
      </c>
      <c r="N866" s="226" t="s">
        <v>56</v>
      </c>
      <c r="O866" s="88"/>
      <c r="P866" s="227">
        <f>O866*H866</f>
        <v>0</v>
      </c>
      <c r="Q866" s="227">
        <v>1.0606199999999999</v>
      </c>
      <c r="R866" s="227">
        <f>Q866*H866</f>
        <v>0.26939747999999997</v>
      </c>
      <c r="S866" s="227">
        <v>0</v>
      </c>
      <c r="T866" s="228">
        <f>S866*H866</f>
        <v>0</v>
      </c>
      <c r="U866" s="42"/>
      <c r="V866" s="42"/>
      <c r="W866" s="42"/>
      <c r="X866" s="42"/>
      <c r="Y866" s="42"/>
      <c r="Z866" s="42"/>
      <c r="AA866" s="42"/>
      <c r="AB866" s="42"/>
      <c r="AC866" s="42"/>
      <c r="AD866" s="42"/>
      <c r="AE866" s="42"/>
      <c r="AR866" s="229" t="s">
        <v>248</v>
      </c>
      <c r="AT866" s="229" t="s">
        <v>243</v>
      </c>
      <c r="AU866" s="229" t="s">
        <v>93</v>
      </c>
      <c r="AY866" s="20" t="s">
        <v>241</v>
      </c>
      <c r="BE866" s="230">
        <f>IF(N866="základní",J866,0)</f>
        <v>0</v>
      </c>
      <c r="BF866" s="230">
        <f>IF(N866="snížená",J866,0)</f>
        <v>0</v>
      </c>
      <c r="BG866" s="230">
        <f>IF(N866="zákl. přenesená",J866,0)</f>
        <v>0</v>
      </c>
      <c r="BH866" s="230">
        <f>IF(N866="sníž. přenesená",J866,0)</f>
        <v>0</v>
      </c>
      <c r="BI866" s="230">
        <f>IF(N866="nulová",J866,0)</f>
        <v>0</v>
      </c>
      <c r="BJ866" s="20" t="s">
        <v>23</v>
      </c>
      <c r="BK866" s="230">
        <f>ROUND(I866*H866,2)</f>
        <v>0</v>
      </c>
      <c r="BL866" s="20" t="s">
        <v>248</v>
      </c>
      <c r="BM866" s="229" t="s">
        <v>989</v>
      </c>
    </row>
    <row r="867" s="2" customFormat="1">
      <c r="A867" s="42"/>
      <c r="B867" s="43"/>
      <c r="C867" s="44"/>
      <c r="D867" s="231" t="s">
        <v>250</v>
      </c>
      <c r="E867" s="44"/>
      <c r="F867" s="232" t="s">
        <v>990</v>
      </c>
      <c r="G867" s="44"/>
      <c r="H867" s="44"/>
      <c r="I867" s="233"/>
      <c r="J867" s="44"/>
      <c r="K867" s="44"/>
      <c r="L867" s="48"/>
      <c r="M867" s="234"/>
      <c r="N867" s="235"/>
      <c r="O867" s="88"/>
      <c r="P867" s="88"/>
      <c r="Q867" s="88"/>
      <c r="R867" s="88"/>
      <c r="S867" s="88"/>
      <c r="T867" s="89"/>
      <c r="U867" s="42"/>
      <c r="V867" s="42"/>
      <c r="W867" s="42"/>
      <c r="X867" s="42"/>
      <c r="Y867" s="42"/>
      <c r="Z867" s="42"/>
      <c r="AA867" s="42"/>
      <c r="AB867" s="42"/>
      <c r="AC867" s="42"/>
      <c r="AD867" s="42"/>
      <c r="AE867" s="42"/>
      <c r="AT867" s="20" t="s">
        <v>250</v>
      </c>
      <c r="AU867" s="20" t="s">
        <v>93</v>
      </c>
    </row>
    <row r="868" s="13" customFormat="1">
      <c r="A868" s="13"/>
      <c r="B868" s="236"/>
      <c r="C868" s="237"/>
      <c r="D868" s="238" t="s">
        <v>252</v>
      </c>
      <c r="E868" s="239" t="s">
        <v>39</v>
      </c>
      <c r="F868" s="240" t="s">
        <v>991</v>
      </c>
      <c r="G868" s="237"/>
      <c r="H868" s="239" t="s">
        <v>39</v>
      </c>
      <c r="I868" s="241"/>
      <c r="J868" s="237"/>
      <c r="K868" s="237"/>
      <c r="L868" s="242"/>
      <c r="M868" s="243"/>
      <c r="N868" s="244"/>
      <c r="O868" s="244"/>
      <c r="P868" s="244"/>
      <c r="Q868" s="244"/>
      <c r="R868" s="244"/>
      <c r="S868" s="244"/>
      <c r="T868" s="245"/>
      <c r="U868" s="13"/>
      <c r="V868" s="13"/>
      <c r="W868" s="13"/>
      <c r="X868" s="13"/>
      <c r="Y868" s="13"/>
      <c r="Z868" s="13"/>
      <c r="AA868" s="13"/>
      <c r="AB868" s="13"/>
      <c r="AC868" s="13"/>
      <c r="AD868" s="13"/>
      <c r="AE868" s="13"/>
      <c r="AT868" s="246" t="s">
        <v>252</v>
      </c>
      <c r="AU868" s="246" t="s">
        <v>93</v>
      </c>
      <c r="AV868" s="13" t="s">
        <v>23</v>
      </c>
      <c r="AW868" s="13" t="s">
        <v>46</v>
      </c>
      <c r="AX868" s="13" t="s">
        <v>85</v>
      </c>
      <c r="AY868" s="246" t="s">
        <v>241</v>
      </c>
    </row>
    <row r="869" s="13" customFormat="1">
      <c r="A869" s="13"/>
      <c r="B869" s="236"/>
      <c r="C869" s="237"/>
      <c r="D869" s="238" t="s">
        <v>252</v>
      </c>
      <c r="E869" s="239" t="s">
        <v>39</v>
      </c>
      <c r="F869" s="240" t="s">
        <v>992</v>
      </c>
      <c r="G869" s="237"/>
      <c r="H869" s="239" t="s">
        <v>39</v>
      </c>
      <c r="I869" s="241"/>
      <c r="J869" s="237"/>
      <c r="K869" s="237"/>
      <c r="L869" s="242"/>
      <c r="M869" s="243"/>
      <c r="N869" s="244"/>
      <c r="O869" s="244"/>
      <c r="P869" s="244"/>
      <c r="Q869" s="244"/>
      <c r="R869" s="244"/>
      <c r="S869" s="244"/>
      <c r="T869" s="245"/>
      <c r="U869" s="13"/>
      <c r="V869" s="13"/>
      <c r="W869" s="13"/>
      <c r="X869" s="13"/>
      <c r="Y869" s="13"/>
      <c r="Z869" s="13"/>
      <c r="AA869" s="13"/>
      <c r="AB869" s="13"/>
      <c r="AC869" s="13"/>
      <c r="AD869" s="13"/>
      <c r="AE869" s="13"/>
      <c r="AT869" s="246" t="s">
        <v>252</v>
      </c>
      <c r="AU869" s="246" t="s">
        <v>93</v>
      </c>
      <c r="AV869" s="13" t="s">
        <v>23</v>
      </c>
      <c r="AW869" s="13" t="s">
        <v>46</v>
      </c>
      <c r="AX869" s="13" t="s">
        <v>85</v>
      </c>
      <c r="AY869" s="246" t="s">
        <v>241</v>
      </c>
    </row>
    <row r="870" s="14" customFormat="1">
      <c r="A870" s="14"/>
      <c r="B870" s="247"/>
      <c r="C870" s="248"/>
      <c r="D870" s="238" t="s">
        <v>252</v>
      </c>
      <c r="E870" s="249" t="s">
        <v>39</v>
      </c>
      <c r="F870" s="250" t="s">
        <v>993</v>
      </c>
      <c r="G870" s="248"/>
      <c r="H870" s="251">
        <v>0.254</v>
      </c>
      <c r="I870" s="252"/>
      <c r="J870" s="248"/>
      <c r="K870" s="248"/>
      <c r="L870" s="253"/>
      <c r="M870" s="254"/>
      <c r="N870" s="255"/>
      <c r="O870" s="255"/>
      <c r="P870" s="255"/>
      <c r="Q870" s="255"/>
      <c r="R870" s="255"/>
      <c r="S870" s="255"/>
      <c r="T870" s="256"/>
      <c r="U870" s="14"/>
      <c r="V870" s="14"/>
      <c r="W870" s="14"/>
      <c r="X870" s="14"/>
      <c r="Y870" s="14"/>
      <c r="Z870" s="14"/>
      <c r="AA870" s="14"/>
      <c r="AB870" s="14"/>
      <c r="AC870" s="14"/>
      <c r="AD870" s="14"/>
      <c r="AE870" s="14"/>
      <c r="AT870" s="257" t="s">
        <v>252</v>
      </c>
      <c r="AU870" s="257" t="s">
        <v>93</v>
      </c>
      <c r="AV870" s="14" t="s">
        <v>93</v>
      </c>
      <c r="AW870" s="14" t="s">
        <v>46</v>
      </c>
      <c r="AX870" s="14" t="s">
        <v>23</v>
      </c>
      <c r="AY870" s="257" t="s">
        <v>241</v>
      </c>
    </row>
    <row r="871" s="2" customFormat="1" ht="33" customHeight="1">
      <c r="A871" s="42"/>
      <c r="B871" s="43"/>
      <c r="C871" s="218" t="s">
        <v>994</v>
      </c>
      <c r="D871" s="218" t="s">
        <v>243</v>
      </c>
      <c r="E871" s="219" t="s">
        <v>995</v>
      </c>
      <c r="F871" s="220" t="s">
        <v>996</v>
      </c>
      <c r="G871" s="221" t="s">
        <v>430</v>
      </c>
      <c r="H871" s="222">
        <v>2.6280000000000001</v>
      </c>
      <c r="I871" s="223"/>
      <c r="J871" s="224">
        <f>ROUND(I871*H871,2)</f>
        <v>0</v>
      </c>
      <c r="K871" s="220" t="s">
        <v>247</v>
      </c>
      <c r="L871" s="48"/>
      <c r="M871" s="225" t="s">
        <v>39</v>
      </c>
      <c r="N871" s="226" t="s">
        <v>56</v>
      </c>
      <c r="O871" s="88"/>
      <c r="P871" s="227">
        <f>O871*H871</f>
        <v>0</v>
      </c>
      <c r="Q871" s="227">
        <v>1.0593999999999999</v>
      </c>
      <c r="R871" s="227">
        <f>Q871*H871</f>
        <v>2.7841031999999997</v>
      </c>
      <c r="S871" s="227">
        <v>0</v>
      </c>
      <c r="T871" s="228">
        <f>S871*H871</f>
        <v>0</v>
      </c>
      <c r="U871" s="42"/>
      <c r="V871" s="42"/>
      <c r="W871" s="42"/>
      <c r="X871" s="42"/>
      <c r="Y871" s="42"/>
      <c r="Z871" s="42"/>
      <c r="AA871" s="42"/>
      <c r="AB871" s="42"/>
      <c r="AC871" s="42"/>
      <c r="AD871" s="42"/>
      <c r="AE871" s="42"/>
      <c r="AR871" s="229" t="s">
        <v>248</v>
      </c>
      <c r="AT871" s="229" t="s">
        <v>243</v>
      </c>
      <c r="AU871" s="229" t="s">
        <v>93</v>
      </c>
      <c r="AY871" s="20" t="s">
        <v>241</v>
      </c>
      <c r="BE871" s="230">
        <f>IF(N871="základní",J871,0)</f>
        <v>0</v>
      </c>
      <c r="BF871" s="230">
        <f>IF(N871="snížená",J871,0)</f>
        <v>0</v>
      </c>
      <c r="BG871" s="230">
        <f>IF(N871="zákl. přenesená",J871,0)</f>
        <v>0</v>
      </c>
      <c r="BH871" s="230">
        <f>IF(N871="sníž. přenesená",J871,0)</f>
        <v>0</v>
      </c>
      <c r="BI871" s="230">
        <f>IF(N871="nulová",J871,0)</f>
        <v>0</v>
      </c>
      <c r="BJ871" s="20" t="s">
        <v>23</v>
      </c>
      <c r="BK871" s="230">
        <f>ROUND(I871*H871,2)</f>
        <v>0</v>
      </c>
      <c r="BL871" s="20" t="s">
        <v>248</v>
      </c>
      <c r="BM871" s="229" t="s">
        <v>997</v>
      </c>
    </row>
    <row r="872" s="2" customFormat="1">
      <c r="A872" s="42"/>
      <c r="B872" s="43"/>
      <c r="C872" s="44"/>
      <c r="D872" s="231" t="s">
        <v>250</v>
      </c>
      <c r="E872" s="44"/>
      <c r="F872" s="232" t="s">
        <v>998</v>
      </c>
      <c r="G872" s="44"/>
      <c r="H872" s="44"/>
      <c r="I872" s="233"/>
      <c r="J872" s="44"/>
      <c r="K872" s="44"/>
      <c r="L872" s="48"/>
      <c r="M872" s="234"/>
      <c r="N872" s="235"/>
      <c r="O872" s="88"/>
      <c r="P872" s="88"/>
      <c r="Q872" s="88"/>
      <c r="R872" s="88"/>
      <c r="S872" s="88"/>
      <c r="T872" s="89"/>
      <c r="U872" s="42"/>
      <c r="V872" s="42"/>
      <c r="W872" s="42"/>
      <c r="X872" s="42"/>
      <c r="Y872" s="42"/>
      <c r="Z872" s="42"/>
      <c r="AA872" s="42"/>
      <c r="AB872" s="42"/>
      <c r="AC872" s="42"/>
      <c r="AD872" s="42"/>
      <c r="AE872" s="42"/>
      <c r="AT872" s="20" t="s">
        <v>250</v>
      </c>
      <c r="AU872" s="20" t="s">
        <v>93</v>
      </c>
    </row>
    <row r="873" s="13" customFormat="1">
      <c r="A873" s="13"/>
      <c r="B873" s="236"/>
      <c r="C873" s="237"/>
      <c r="D873" s="238" t="s">
        <v>252</v>
      </c>
      <c r="E873" s="239" t="s">
        <v>39</v>
      </c>
      <c r="F873" s="240" t="s">
        <v>999</v>
      </c>
      <c r="G873" s="237"/>
      <c r="H873" s="239" t="s">
        <v>39</v>
      </c>
      <c r="I873" s="241"/>
      <c r="J873" s="237"/>
      <c r="K873" s="237"/>
      <c r="L873" s="242"/>
      <c r="M873" s="243"/>
      <c r="N873" s="244"/>
      <c r="O873" s="244"/>
      <c r="P873" s="244"/>
      <c r="Q873" s="244"/>
      <c r="R873" s="244"/>
      <c r="S873" s="244"/>
      <c r="T873" s="245"/>
      <c r="U873" s="13"/>
      <c r="V873" s="13"/>
      <c r="W873" s="13"/>
      <c r="X873" s="13"/>
      <c r="Y873" s="13"/>
      <c r="Z873" s="13"/>
      <c r="AA873" s="13"/>
      <c r="AB873" s="13"/>
      <c r="AC873" s="13"/>
      <c r="AD873" s="13"/>
      <c r="AE873" s="13"/>
      <c r="AT873" s="246" t="s">
        <v>252</v>
      </c>
      <c r="AU873" s="246" t="s">
        <v>93</v>
      </c>
      <c r="AV873" s="13" t="s">
        <v>23</v>
      </c>
      <c r="AW873" s="13" t="s">
        <v>46</v>
      </c>
      <c r="AX873" s="13" t="s">
        <v>85</v>
      </c>
      <c r="AY873" s="246" t="s">
        <v>241</v>
      </c>
    </row>
    <row r="874" s="13" customFormat="1">
      <c r="A874" s="13"/>
      <c r="B874" s="236"/>
      <c r="C874" s="237"/>
      <c r="D874" s="238" t="s">
        <v>252</v>
      </c>
      <c r="E874" s="239" t="s">
        <v>39</v>
      </c>
      <c r="F874" s="240" t="s">
        <v>1000</v>
      </c>
      <c r="G874" s="237"/>
      <c r="H874" s="239" t="s">
        <v>39</v>
      </c>
      <c r="I874" s="241"/>
      <c r="J874" s="237"/>
      <c r="K874" s="237"/>
      <c r="L874" s="242"/>
      <c r="M874" s="243"/>
      <c r="N874" s="244"/>
      <c r="O874" s="244"/>
      <c r="P874" s="244"/>
      <c r="Q874" s="244"/>
      <c r="R874" s="244"/>
      <c r="S874" s="244"/>
      <c r="T874" s="245"/>
      <c r="U874" s="13"/>
      <c r="V874" s="13"/>
      <c r="W874" s="13"/>
      <c r="X874" s="13"/>
      <c r="Y874" s="13"/>
      <c r="Z874" s="13"/>
      <c r="AA874" s="13"/>
      <c r="AB874" s="13"/>
      <c r="AC874" s="13"/>
      <c r="AD874" s="13"/>
      <c r="AE874" s="13"/>
      <c r="AT874" s="246" t="s">
        <v>252</v>
      </c>
      <c r="AU874" s="246" t="s">
        <v>93</v>
      </c>
      <c r="AV874" s="13" t="s">
        <v>23</v>
      </c>
      <c r="AW874" s="13" t="s">
        <v>46</v>
      </c>
      <c r="AX874" s="13" t="s">
        <v>85</v>
      </c>
      <c r="AY874" s="246" t="s">
        <v>241</v>
      </c>
    </row>
    <row r="875" s="13" customFormat="1">
      <c r="A875" s="13"/>
      <c r="B875" s="236"/>
      <c r="C875" s="237"/>
      <c r="D875" s="238" t="s">
        <v>252</v>
      </c>
      <c r="E875" s="239" t="s">
        <v>39</v>
      </c>
      <c r="F875" s="240" t="s">
        <v>1001</v>
      </c>
      <c r="G875" s="237"/>
      <c r="H875" s="239" t="s">
        <v>39</v>
      </c>
      <c r="I875" s="241"/>
      <c r="J875" s="237"/>
      <c r="K875" s="237"/>
      <c r="L875" s="242"/>
      <c r="M875" s="243"/>
      <c r="N875" s="244"/>
      <c r="O875" s="244"/>
      <c r="P875" s="244"/>
      <c r="Q875" s="244"/>
      <c r="R875" s="244"/>
      <c r="S875" s="244"/>
      <c r="T875" s="245"/>
      <c r="U875" s="13"/>
      <c r="V875" s="13"/>
      <c r="W875" s="13"/>
      <c r="X875" s="13"/>
      <c r="Y875" s="13"/>
      <c r="Z875" s="13"/>
      <c r="AA875" s="13"/>
      <c r="AB875" s="13"/>
      <c r="AC875" s="13"/>
      <c r="AD875" s="13"/>
      <c r="AE875" s="13"/>
      <c r="AT875" s="246" t="s">
        <v>252</v>
      </c>
      <c r="AU875" s="246" t="s">
        <v>93</v>
      </c>
      <c r="AV875" s="13" t="s">
        <v>23</v>
      </c>
      <c r="AW875" s="13" t="s">
        <v>46</v>
      </c>
      <c r="AX875" s="13" t="s">
        <v>85</v>
      </c>
      <c r="AY875" s="246" t="s">
        <v>241</v>
      </c>
    </row>
    <row r="876" s="13" customFormat="1">
      <c r="A876" s="13"/>
      <c r="B876" s="236"/>
      <c r="C876" s="237"/>
      <c r="D876" s="238" t="s">
        <v>252</v>
      </c>
      <c r="E876" s="239" t="s">
        <v>39</v>
      </c>
      <c r="F876" s="240" t="s">
        <v>1002</v>
      </c>
      <c r="G876" s="237"/>
      <c r="H876" s="239" t="s">
        <v>39</v>
      </c>
      <c r="I876" s="241"/>
      <c r="J876" s="237"/>
      <c r="K876" s="237"/>
      <c r="L876" s="242"/>
      <c r="M876" s="243"/>
      <c r="N876" s="244"/>
      <c r="O876" s="244"/>
      <c r="P876" s="244"/>
      <c r="Q876" s="244"/>
      <c r="R876" s="244"/>
      <c r="S876" s="244"/>
      <c r="T876" s="245"/>
      <c r="U876" s="13"/>
      <c r="V876" s="13"/>
      <c r="W876" s="13"/>
      <c r="X876" s="13"/>
      <c r="Y876" s="13"/>
      <c r="Z876" s="13"/>
      <c r="AA876" s="13"/>
      <c r="AB876" s="13"/>
      <c r="AC876" s="13"/>
      <c r="AD876" s="13"/>
      <c r="AE876" s="13"/>
      <c r="AT876" s="246" t="s">
        <v>252</v>
      </c>
      <c r="AU876" s="246" t="s">
        <v>93</v>
      </c>
      <c r="AV876" s="13" t="s">
        <v>23</v>
      </c>
      <c r="AW876" s="13" t="s">
        <v>46</v>
      </c>
      <c r="AX876" s="13" t="s">
        <v>85</v>
      </c>
      <c r="AY876" s="246" t="s">
        <v>241</v>
      </c>
    </row>
    <row r="877" s="14" customFormat="1">
      <c r="A877" s="14"/>
      <c r="B877" s="247"/>
      <c r="C877" s="248"/>
      <c r="D877" s="238" t="s">
        <v>252</v>
      </c>
      <c r="E877" s="249" t="s">
        <v>39</v>
      </c>
      <c r="F877" s="250" t="s">
        <v>1003</v>
      </c>
      <c r="G877" s="248"/>
      <c r="H877" s="251">
        <v>2.6280000000000001</v>
      </c>
      <c r="I877" s="252"/>
      <c r="J877" s="248"/>
      <c r="K877" s="248"/>
      <c r="L877" s="253"/>
      <c r="M877" s="254"/>
      <c r="N877" s="255"/>
      <c r="O877" s="255"/>
      <c r="P877" s="255"/>
      <c r="Q877" s="255"/>
      <c r="R877" s="255"/>
      <c r="S877" s="255"/>
      <c r="T877" s="256"/>
      <c r="U877" s="14"/>
      <c r="V877" s="14"/>
      <c r="W877" s="14"/>
      <c r="X877" s="14"/>
      <c r="Y877" s="14"/>
      <c r="Z877" s="14"/>
      <c r="AA877" s="14"/>
      <c r="AB877" s="14"/>
      <c r="AC877" s="14"/>
      <c r="AD877" s="14"/>
      <c r="AE877" s="14"/>
      <c r="AT877" s="257" t="s">
        <v>252</v>
      </c>
      <c r="AU877" s="257" t="s">
        <v>93</v>
      </c>
      <c r="AV877" s="14" t="s">
        <v>93</v>
      </c>
      <c r="AW877" s="14" t="s">
        <v>46</v>
      </c>
      <c r="AX877" s="14" t="s">
        <v>23</v>
      </c>
      <c r="AY877" s="257" t="s">
        <v>241</v>
      </c>
    </row>
    <row r="878" s="12" customFormat="1" ht="22.8" customHeight="1">
      <c r="A878" s="12"/>
      <c r="B878" s="202"/>
      <c r="C878" s="203"/>
      <c r="D878" s="204" t="s">
        <v>84</v>
      </c>
      <c r="E878" s="216" t="s">
        <v>113</v>
      </c>
      <c r="F878" s="216" t="s">
        <v>1004</v>
      </c>
      <c r="G878" s="203"/>
      <c r="H878" s="203"/>
      <c r="I878" s="206"/>
      <c r="J878" s="217">
        <f>BK878</f>
        <v>0</v>
      </c>
      <c r="K878" s="203"/>
      <c r="L878" s="208"/>
      <c r="M878" s="209"/>
      <c r="N878" s="210"/>
      <c r="O878" s="210"/>
      <c r="P878" s="211">
        <f>SUM(P879:P1774)</f>
        <v>0</v>
      </c>
      <c r="Q878" s="210"/>
      <c r="R878" s="211">
        <f>SUM(R879:R1774)</f>
        <v>554.94300962289981</v>
      </c>
      <c r="S878" s="210"/>
      <c r="T878" s="212">
        <f>SUM(T879:T1774)</f>
        <v>0</v>
      </c>
      <c r="U878" s="12"/>
      <c r="V878" s="12"/>
      <c r="W878" s="12"/>
      <c r="X878" s="12"/>
      <c r="Y878" s="12"/>
      <c r="Z878" s="12"/>
      <c r="AA878" s="12"/>
      <c r="AB878" s="12"/>
      <c r="AC878" s="12"/>
      <c r="AD878" s="12"/>
      <c r="AE878" s="12"/>
      <c r="AR878" s="213" t="s">
        <v>23</v>
      </c>
      <c r="AT878" s="214" t="s">
        <v>84</v>
      </c>
      <c r="AU878" s="214" t="s">
        <v>23</v>
      </c>
      <c r="AY878" s="213" t="s">
        <v>241</v>
      </c>
      <c r="BK878" s="215">
        <f>SUM(BK879:BK1774)</f>
        <v>0</v>
      </c>
    </row>
    <row r="879" s="2" customFormat="1" ht="24.15" customHeight="1">
      <c r="A879" s="42"/>
      <c r="B879" s="43"/>
      <c r="C879" s="218" t="s">
        <v>1005</v>
      </c>
      <c r="D879" s="218" t="s">
        <v>243</v>
      </c>
      <c r="E879" s="219" t="s">
        <v>1006</v>
      </c>
      <c r="F879" s="220" t="s">
        <v>1007</v>
      </c>
      <c r="G879" s="221" t="s">
        <v>145</v>
      </c>
      <c r="H879" s="222">
        <v>6.6600000000000001</v>
      </c>
      <c r="I879" s="223"/>
      <c r="J879" s="224">
        <f>ROUND(I879*H879,2)</f>
        <v>0</v>
      </c>
      <c r="K879" s="220" t="s">
        <v>247</v>
      </c>
      <c r="L879" s="48"/>
      <c r="M879" s="225" t="s">
        <v>39</v>
      </c>
      <c r="N879" s="226" t="s">
        <v>56</v>
      </c>
      <c r="O879" s="88"/>
      <c r="P879" s="227">
        <f>O879*H879</f>
        <v>0</v>
      </c>
      <c r="Q879" s="227">
        <v>0.19094</v>
      </c>
      <c r="R879" s="227">
        <f>Q879*H879</f>
        <v>1.2716604</v>
      </c>
      <c r="S879" s="227">
        <v>0</v>
      </c>
      <c r="T879" s="228">
        <f>S879*H879</f>
        <v>0</v>
      </c>
      <c r="U879" s="42"/>
      <c r="V879" s="42"/>
      <c r="W879" s="42"/>
      <c r="X879" s="42"/>
      <c r="Y879" s="42"/>
      <c r="Z879" s="42"/>
      <c r="AA879" s="42"/>
      <c r="AB879" s="42"/>
      <c r="AC879" s="42"/>
      <c r="AD879" s="42"/>
      <c r="AE879" s="42"/>
      <c r="AR879" s="229" t="s">
        <v>248</v>
      </c>
      <c r="AT879" s="229" t="s">
        <v>243</v>
      </c>
      <c r="AU879" s="229" t="s">
        <v>93</v>
      </c>
      <c r="AY879" s="20" t="s">
        <v>241</v>
      </c>
      <c r="BE879" s="230">
        <f>IF(N879="základní",J879,0)</f>
        <v>0</v>
      </c>
      <c r="BF879" s="230">
        <f>IF(N879="snížená",J879,0)</f>
        <v>0</v>
      </c>
      <c r="BG879" s="230">
        <f>IF(N879="zákl. přenesená",J879,0)</f>
        <v>0</v>
      </c>
      <c r="BH879" s="230">
        <f>IF(N879="sníž. přenesená",J879,0)</f>
        <v>0</v>
      </c>
      <c r="BI879" s="230">
        <f>IF(N879="nulová",J879,0)</f>
        <v>0</v>
      </c>
      <c r="BJ879" s="20" t="s">
        <v>23</v>
      </c>
      <c r="BK879" s="230">
        <f>ROUND(I879*H879,2)</f>
        <v>0</v>
      </c>
      <c r="BL879" s="20" t="s">
        <v>248</v>
      </c>
      <c r="BM879" s="229" t="s">
        <v>1008</v>
      </c>
    </row>
    <row r="880" s="2" customFormat="1">
      <c r="A880" s="42"/>
      <c r="B880" s="43"/>
      <c r="C880" s="44"/>
      <c r="D880" s="231" t="s">
        <v>250</v>
      </c>
      <c r="E880" s="44"/>
      <c r="F880" s="232" t="s">
        <v>1009</v>
      </c>
      <c r="G880" s="44"/>
      <c r="H880" s="44"/>
      <c r="I880" s="233"/>
      <c r="J880" s="44"/>
      <c r="K880" s="44"/>
      <c r="L880" s="48"/>
      <c r="M880" s="234"/>
      <c r="N880" s="235"/>
      <c r="O880" s="88"/>
      <c r="P880" s="88"/>
      <c r="Q880" s="88"/>
      <c r="R880" s="88"/>
      <c r="S880" s="88"/>
      <c r="T880" s="89"/>
      <c r="U880" s="42"/>
      <c r="V880" s="42"/>
      <c r="W880" s="42"/>
      <c r="X880" s="42"/>
      <c r="Y880" s="42"/>
      <c r="Z880" s="42"/>
      <c r="AA880" s="42"/>
      <c r="AB880" s="42"/>
      <c r="AC880" s="42"/>
      <c r="AD880" s="42"/>
      <c r="AE880" s="42"/>
      <c r="AT880" s="20" t="s">
        <v>250</v>
      </c>
      <c r="AU880" s="20" t="s">
        <v>93</v>
      </c>
    </row>
    <row r="881" s="13" customFormat="1">
      <c r="A881" s="13"/>
      <c r="B881" s="236"/>
      <c r="C881" s="237"/>
      <c r="D881" s="238" t="s">
        <v>252</v>
      </c>
      <c r="E881" s="239" t="s">
        <v>39</v>
      </c>
      <c r="F881" s="240" t="s">
        <v>1010</v>
      </c>
      <c r="G881" s="237"/>
      <c r="H881" s="239" t="s">
        <v>39</v>
      </c>
      <c r="I881" s="241"/>
      <c r="J881" s="237"/>
      <c r="K881" s="237"/>
      <c r="L881" s="242"/>
      <c r="M881" s="243"/>
      <c r="N881" s="244"/>
      <c r="O881" s="244"/>
      <c r="P881" s="244"/>
      <c r="Q881" s="244"/>
      <c r="R881" s="244"/>
      <c r="S881" s="244"/>
      <c r="T881" s="245"/>
      <c r="U881" s="13"/>
      <c r="V881" s="13"/>
      <c r="W881" s="13"/>
      <c r="X881" s="13"/>
      <c r="Y881" s="13"/>
      <c r="Z881" s="13"/>
      <c r="AA881" s="13"/>
      <c r="AB881" s="13"/>
      <c r="AC881" s="13"/>
      <c r="AD881" s="13"/>
      <c r="AE881" s="13"/>
      <c r="AT881" s="246" t="s">
        <v>252</v>
      </c>
      <c r="AU881" s="246" t="s">
        <v>93</v>
      </c>
      <c r="AV881" s="13" t="s">
        <v>23</v>
      </c>
      <c r="AW881" s="13" t="s">
        <v>46</v>
      </c>
      <c r="AX881" s="13" t="s">
        <v>85</v>
      </c>
      <c r="AY881" s="246" t="s">
        <v>241</v>
      </c>
    </row>
    <row r="882" s="13" customFormat="1">
      <c r="A882" s="13"/>
      <c r="B882" s="236"/>
      <c r="C882" s="237"/>
      <c r="D882" s="238" t="s">
        <v>252</v>
      </c>
      <c r="E882" s="239" t="s">
        <v>39</v>
      </c>
      <c r="F882" s="240" t="s">
        <v>1011</v>
      </c>
      <c r="G882" s="237"/>
      <c r="H882" s="239" t="s">
        <v>39</v>
      </c>
      <c r="I882" s="241"/>
      <c r="J882" s="237"/>
      <c r="K882" s="237"/>
      <c r="L882" s="242"/>
      <c r="M882" s="243"/>
      <c r="N882" s="244"/>
      <c r="O882" s="244"/>
      <c r="P882" s="244"/>
      <c r="Q882" s="244"/>
      <c r="R882" s="244"/>
      <c r="S882" s="244"/>
      <c r="T882" s="245"/>
      <c r="U882" s="13"/>
      <c r="V882" s="13"/>
      <c r="W882" s="13"/>
      <c r="X882" s="13"/>
      <c r="Y882" s="13"/>
      <c r="Z882" s="13"/>
      <c r="AA882" s="13"/>
      <c r="AB882" s="13"/>
      <c r="AC882" s="13"/>
      <c r="AD882" s="13"/>
      <c r="AE882" s="13"/>
      <c r="AT882" s="246" t="s">
        <v>252</v>
      </c>
      <c r="AU882" s="246" t="s">
        <v>93</v>
      </c>
      <c r="AV882" s="13" t="s">
        <v>23</v>
      </c>
      <c r="AW882" s="13" t="s">
        <v>46</v>
      </c>
      <c r="AX882" s="13" t="s">
        <v>85</v>
      </c>
      <c r="AY882" s="246" t="s">
        <v>241</v>
      </c>
    </row>
    <row r="883" s="14" customFormat="1">
      <c r="A883" s="14"/>
      <c r="B883" s="247"/>
      <c r="C883" s="248"/>
      <c r="D883" s="238" t="s">
        <v>252</v>
      </c>
      <c r="E883" s="249" t="s">
        <v>39</v>
      </c>
      <c r="F883" s="250" t="s">
        <v>1012</v>
      </c>
      <c r="G883" s="248"/>
      <c r="H883" s="251">
        <v>1.44</v>
      </c>
      <c r="I883" s="252"/>
      <c r="J883" s="248"/>
      <c r="K883" s="248"/>
      <c r="L883" s="253"/>
      <c r="M883" s="254"/>
      <c r="N883" s="255"/>
      <c r="O883" s="255"/>
      <c r="P883" s="255"/>
      <c r="Q883" s="255"/>
      <c r="R883" s="255"/>
      <c r="S883" s="255"/>
      <c r="T883" s="256"/>
      <c r="U883" s="14"/>
      <c r="V883" s="14"/>
      <c r="W883" s="14"/>
      <c r="X883" s="14"/>
      <c r="Y883" s="14"/>
      <c r="Z883" s="14"/>
      <c r="AA883" s="14"/>
      <c r="AB883" s="14"/>
      <c r="AC883" s="14"/>
      <c r="AD883" s="14"/>
      <c r="AE883" s="14"/>
      <c r="AT883" s="257" t="s">
        <v>252</v>
      </c>
      <c r="AU883" s="257" t="s">
        <v>93</v>
      </c>
      <c r="AV883" s="14" t="s">
        <v>93</v>
      </c>
      <c r="AW883" s="14" t="s">
        <v>46</v>
      </c>
      <c r="AX883" s="14" t="s">
        <v>85</v>
      </c>
      <c r="AY883" s="257" t="s">
        <v>241</v>
      </c>
    </row>
    <row r="884" s="14" customFormat="1">
      <c r="A884" s="14"/>
      <c r="B884" s="247"/>
      <c r="C884" s="248"/>
      <c r="D884" s="238" t="s">
        <v>252</v>
      </c>
      <c r="E884" s="249" t="s">
        <v>39</v>
      </c>
      <c r="F884" s="250" t="s">
        <v>1013</v>
      </c>
      <c r="G884" s="248"/>
      <c r="H884" s="251">
        <v>2.4300000000000002</v>
      </c>
      <c r="I884" s="252"/>
      <c r="J884" s="248"/>
      <c r="K884" s="248"/>
      <c r="L884" s="253"/>
      <c r="M884" s="254"/>
      <c r="N884" s="255"/>
      <c r="O884" s="255"/>
      <c r="P884" s="255"/>
      <c r="Q884" s="255"/>
      <c r="R884" s="255"/>
      <c r="S884" s="255"/>
      <c r="T884" s="256"/>
      <c r="U884" s="14"/>
      <c r="V884" s="14"/>
      <c r="W884" s="14"/>
      <c r="X884" s="14"/>
      <c r="Y884" s="14"/>
      <c r="Z884" s="14"/>
      <c r="AA884" s="14"/>
      <c r="AB884" s="14"/>
      <c r="AC884" s="14"/>
      <c r="AD884" s="14"/>
      <c r="AE884" s="14"/>
      <c r="AT884" s="257" t="s">
        <v>252</v>
      </c>
      <c r="AU884" s="257" t="s">
        <v>93</v>
      </c>
      <c r="AV884" s="14" t="s">
        <v>93</v>
      </c>
      <c r="AW884" s="14" t="s">
        <v>46</v>
      </c>
      <c r="AX884" s="14" t="s">
        <v>85</v>
      </c>
      <c r="AY884" s="257" t="s">
        <v>241</v>
      </c>
    </row>
    <row r="885" s="13" customFormat="1">
      <c r="A885" s="13"/>
      <c r="B885" s="236"/>
      <c r="C885" s="237"/>
      <c r="D885" s="238" t="s">
        <v>252</v>
      </c>
      <c r="E885" s="239" t="s">
        <v>39</v>
      </c>
      <c r="F885" s="240" t="s">
        <v>1014</v>
      </c>
      <c r="G885" s="237"/>
      <c r="H885" s="239" t="s">
        <v>39</v>
      </c>
      <c r="I885" s="241"/>
      <c r="J885" s="237"/>
      <c r="K885" s="237"/>
      <c r="L885" s="242"/>
      <c r="M885" s="243"/>
      <c r="N885" s="244"/>
      <c r="O885" s="244"/>
      <c r="P885" s="244"/>
      <c r="Q885" s="244"/>
      <c r="R885" s="244"/>
      <c r="S885" s="244"/>
      <c r="T885" s="245"/>
      <c r="U885" s="13"/>
      <c r="V885" s="13"/>
      <c r="W885" s="13"/>
      <c r="X885" s="13"/>
      <c r="Y885" s="13"/>
      <c r="Z885" s="13"/>
      <c r="AA885" s="13"/>
      <c r="AB885" s="13"/>
      <c r="AC885" s="13"/>
      <c r="AD885" s="13"/>
      <c r="AE885" s="13"/>
      <c r="AT885" s="246" t="s">
        <v>252</v>
      </c>
      <c r="AU885" s="246" t="s">
        <v>93</v>
      </c>
      <c r="AV885" s="13" t="s">
        <v>23</v>
      </c>
      <c r="AW885" s="13" t="s">
        <v>46</v>
      </c>
      <c r="AX885" s="13" t="s">
        <v>85</v>
      </c>
      <c r="AY885" s="246" t="s">
        <v>241</v>
      </c>
    </row>
    <row r="886" s="14" customFormat="1">
      <c r="A886" s="14"/>
      <c r="B886" s="247"/>
      <c r="C886" s="248"/>
      <c r="D886" s="238" t="s">
        <v>252</v>
      </c>
      <c r="E886" s="249" t="s">
        <v>39</v>
      </c>
      <c r="F886" s="250" t="s">
        <v>1013</v>
      </c>
      <c r="G886" s="248"/>
      <c r="H886" s="251">
        <v>2.4300000000000002</v>
      </c>
      <c r="I886" s="252"/>
      <c r="J886" s="248"/>
      <c r="K886" s="248"/>
      <c r="L886" s="253"/>
      <c r="M886" s="254"/>
      <c r="N886" s="255"/>
      <c r="O886" s="255"/>
      <c r="P886" s="255"/>
      <c r="Q886" s="255"/>
      <c r="R886" s="255"/>
      <c r="S886" s="255"/>
      <c r="T886" s="256"/>
      <c r="U886" s="14"/>
      <c r="V886" s="14"/>
      <c r="W886" s="14"/>
      <c r="X886" s="14"/>
      <c r="Y886" s="14"/>
      <c r="Z886" s="14"/>
      <c r="AA886" s="14"/>
      <c r="AB886" s="14"/>
      <c r="AC886" s="14"/>
      <c r="AD886" s="14"/>
      <c r="AE886" s="14"/>
      <c r="AT886" s="257" t="s">
        <v>252</v>
      </c>
      <c r="AU886" s="257" t="s">
        <v>93</v>
      </c>
      <c r="AV886" s="14" t="s">
        <v>93</v>
      </c>
      <c r="AW886" s="14" t="s">
        <v>46</v>
      </c>
      <c r="AX886" s="14" t="s">
        <v>85</v>
      </c>
      <c r="AY886" s="257" t="s">
        <v>241</v>
      </c>
    </row>
    <row r="887" s="14" customFormat="1">
      <c r="A887" s="14"/>
      <c r="B887" s="247"/>
      <c r="C887" s="248"/>
      <c r="D887" s="238" t="s">
        <v>252</v>
      </c>
      <c r="E887" s="249" t="s">
        <v>39</v>
      </c>
      <c r="F887" s="250" t="s">
        <v>1015</v>
      </c>
      <c r="G887" s="248"/>
      <c r="H887" s="251">
        <v>0.35999999999999999</v>
      </c>
      <c r="I887" s="252"/>
      <c r="J887" s="248"/>
      <c r="K887" s="248"/>
      <c r="L887" s="253"/>
      <c r="M887" s="254"/>
      <c r="N887" s="255"/>
      <c r="O887" s="255"/>
      <c r="P887" s="255"/>
      <c r="Q887" s="255"/>
      <c r="R887" s="255"/>
      <c r="S887" s="255"/>
      <c r="T887" s="256"/>
      <c r="U887" s="14"/>
      <c r="V887" s="14"/>
      <c r="W887" s="14"/>
      <c r="X887" s="14"/>
      <c r="Y887" s="14"/>
      <c r="Z887" s="14"/>
      <c r="AA887" s="14"/>
      <c r="AB887" s="14"/>
      <c r="AC887" s="14"/>
      <c r="AD887" s="14"/>
      <c r="AE887" s="14"/>
      <c r="AT887" s="257" t="s">
        <v>252</v>
      </c>
      <c r="AU887" s="257" t="s">
        <v>93</v>
      </c>
      <c r="AV887" s="14" t="s">
        <v>93</v>
      </c>
      <c r="AW887" s="14" t="s">
        <v>46</v>
      </c>
      <c r="AX887" s="14" t="s">
        <v>85</v>
      </c>
      <c r="AY887" s="257" t="s">
        <v>241</v>
      </c>
    </row>
    <row r="888" s="15" customFormat="1">
      <c r="A888" s="15"/>
      <c r="B888" s="258"/>
      <c r="C888" s="259"/>
      <c r="D888" s="238" t="s">
        <v>252</v>
      </c>
      <c r="E888" s="260" t="s">
        <v>39</v>
      </c>
      <c r="F888" s="261" t="s">
        <v>274</v>
      </c>
      <c r="G888" s="259"/>
      <c r="H888" s="262">
        <v>6.6600000000000001</v>
      </c>
      <c r="I888" s="263"/>
      <c r="J888" s="259"/>
      <c r="K888" s="259"/>
      <c r="L888" s="264"/>
      <c r="M888" s="265"/>
      <c r="N888" s="266"/>
      <c r="O888" s="266"/>
      <c r="P888" s="266"/>
      <c r="Q888" s="266"/>
      <c r="R888" s="266"/>
      <c r="S888" s="266"/>
      <c r="T888" s="267"/>
      <c r="U888" s="15"/>
      <c r="V888" s="15"/>
      <c r="W888" s="15"/>
      <c r="X888" s="15"/>
      <c r="Y888" s="15"/>
      <c r="Z888" s="15"/>
      <c r="AA888" s="15"/>
      <c r="AB888" s="15"/>
      <c r="AC888" s="15"/>
      <c r="AD888" s="15"/>
      <c r="AE888" s="15"/>
      <c r="AT888" s="268" t="s">
        <v>252</v>
      </c>
      <c r="AU888" s="268" t="s">
        <v>93</v>
      </c>
      <c r="AV888" s="15" t="s">
        <v>248</v>
      </c>
      <c r="AW888" s="15" t="s">
        <v>46</v>
      </c>
      <c r="AX888" s="15" t="s">
        <v>23</v>
      </c>
      <c r="AY888" s="268" t="s">
        <v>241</v>
      </c>
    </row>
    <row r="889" s="2" customFormat="1" ht="24.15" customHeight="1">
      <c r="A889" s="42"/>
      <c r="B889" s="43"/>
      <c r="C889" s="218" t="s">
        <v>1016</v>
      </c>
      <c r="D889" s="218" t="s">
        <v>243</v>
      </c>
      <c r="E889" s="219" t="s">
        <v>1017</v>
      </c>
      <c r="F889" s="220" t="s">
        <v>1018</v>
      </c>
      <c r="G889" s="221" t="s">
        <v>145</v>
      </c>
      <c r="H889" s="222">
        <v>3.2400000000000002</v>
      </c>
      <c r="I889" s="223"/>
      <c r="J889" s="224">
        <f>ROUND(I889*H889,2)</f>
        <v>0</v>
      </c>
      <c r="K889" s="220" t="s">
        <v>247</v>
      </c>
      <c r="L889" s="48"/>
      <c r="M889" s="225" t="s">
        <v>39</v>
      </c>
      <c r="N889" s="226" t="s">
        <v>56</v>
      </c>
      <c r="O889" s="88"/>
      <c r="P889" s="227">
        <f>O889*H889</f>
        <v>0</v>
      </c>
      <c r="Q889" s="227">
        <v>0.23102</v>
      </c>
      <c r="R889" s="227">
        <f>Q889*H889</f>
        <v>0.74850480000000008</v>
      </c>
      <c r="S889" s="227">
        <v>0</v>
      </c>
      <c r="T889" s="228">
        <f>S889*H889</f>
        <v>0</v>
      </c>
      <c r="U889" s="42"/>
      <c r="V889" s="42"/>
      <c r="W889" s="42"/>
      <c r="X889" s="42"/>
      <c r="Y889" s="42"/>
      <c r="Z889" s="42"/>
      <c r="AA889" s="42"/>
      <c r="AB889" s="42"/>
      <c r="AC889" s="42"/>
      <c r="AD889" s="42"/>
      <c r="AE889" s="42"/>
      <c r="AR889" s="229" t="s">
        <v>248</v>
      </c>
      <c r="AT889" s="229" t="s">
        <v>243</v>
      </c>
      <c r="AU889" s="229" t="s">
        <v>93</v>
      </c>
      <c r="AY889" s="20" t="s">
        <v>241</v>
      </c>
      <c r="BE889" s="230">
        <f>IF(N889="základní",J889,0)</f>
        <v>0</v>
      </c>
      <c r="BF889" s="230">
        <f>IF(N889="snížená",J889,0)</f>
        <v>0</v>
      </c>
      <c r="BG889" s="230">
        <f>IF(N889="zákl. přenesená",J889,0)</f>
        <v>0</v>
      </c>
      <c r="BH889" s="230">
        <f>IF(N889="sníž. přenesená",J889,0)</f>
        <v>0</v>
      </c>
      <c r="BI889" s="230">
        <f>IF(N889="nulová",J889,0)</f>
        <v>0</v>
      </c>
      <c r="BJ889" s="20" t="s">
        <v>23</v>
      </c>
      <c r="BK889" s="230">
        <f>ROUND(I889*H889,2)</f>
        <v>0</v>
      </c>
      <c r="BL889" s="20" t="s">
        <v>248</v>
      </c>
      <c r="BM889" s="229" t="s">
        <v>1019</v>
      </c>
    </row>
    <row r="890" s="2" customFormat="1">
      <c r="A890" s="42"/>
      <c r="B890" s="43"/>
      <c r="C890" s="44"/>
      <c r="D890" s="231" t="s">
        <v>250</v>
      </c>
      <c r="E890" s="44"/>
      <c r="F890" s="232" t="s">
        <v>1020</v>
      </c>
      <c r="G890" s="44"/>
      <c r="H890" s="44"/>
      <c r="I890" s="233"/>
      <c r="J890" s="44"/>
      <c r="K890" s="44"/>
      <c r="L890" s="48"/>
      <c r="M890" s="234"/>
      <c r="N890" s="235"/>
      <c r="O890" s="88"/>
      <c r="P890" s="88"/>
      <c r="Q890" s="88"/>
      <c r="R890" s="88"/>
      <c r="S890" s="88"/>
      <c r="T890" s="89"/>
      <c r="U890" s="42"/>
      <c r="V890" s="42"/>
      <c r="W890" s="42"/>
      <c r="X890" s="42"/>
      <c r="Y890" s="42"/>
      <c r="Z890" s="42"/>
      <c r="AA890" s="42"/>
      <c r="AB890" s="42"/>
      <c r="AC890" s="42"/>
      <c r="AD890" s="42"/>
      <c r="AE890" s="42"/>
      <c r="AT890" s="20" t="s">
        <v>250</v>
      </c>
      <c r="AU890" s="20" t="s">
        <v>93</v>
      </c>
    </row>
    <row r="891" s="13" customFormat="1">
      <c r="A891" s="13"/>
      <c r="B891" s="236"/>
      <c r="C891" s="237"/>
      <c r="D891" s="238" t="s">
        <v>252</v>
      </c>
      <c r="E891" s="239" t="s">
        <v>39</v>
      </c>
      <c r="F891" s="240" t="s">
        <v>1010</v>
      </c>
      <c r="G891" s="237"/>
      <c r="H891" s="239" t="s">
        <v>39</v>
      </c>
      <c r="I891" s="241"/>
      <c r="J891" s="237"/>
      <c r="K891" s="237"/>
      <c r="L891" s="242"/>
      <c r="M891" s="243"/>
      <c r="N891" s="244"/>
      <c r="O891" s="244"/>
      <c r="P891" s="244"/>
      <c r="Q891" s="244"/>
      <c r="R891" s="244"/>
      <c r="S891" s="244"/>
      <c r="T891" s="245"/>
      <c r="U891" s="13"/>
      <c r="V891" s="13"/>
      <c r="W891" s="13"/>
      <c r="X891" s="13"/>
      <c r="Y891" s="13"/>
      <c r="Z891" s="13"/>
      <c r="AA891" s="13"/>
      <c r="AB891" s="13"/>
      <c r="AC891" s="13"/>
      <c r="AD891" s="13"/>
      <c r="AE891" s="13"/>
      <c r="AT891" s="246" t="s">
        <v>252</v>
      </c>
      <c r="AU891" s="246" t="s">
        <v>93</v>
      </c>
      <c r="AV891" s="13" t="s">
        <v>23</v>
      </c>
      <c r="AW891" s="13" t="s">
        <v>46</v>
      </c>
      <c r="AX891" s="13" t="s">
        <v>85</v>
      </c>
      <c r="AY891" s="246" t="s">
        <v>241</v>
      </c>
    </row>
    <row r="892" s="13" customFormat="1">
      <c r="A892" s="13"/>
      <c r="B892" s="236"/>
      <c r="C892" s="237"/>
      <c r="D892" s="238" t="s">
        <v>252</v>
      </c>
      <c r="E892" s="239" t="s">
        <v>39</v>
      </c>
      <c r="F892" s="240" t="s">
        <v>1021</v>
      </c>
      <c r="G892" s="237"/>
      <c r="H892" s="239" t="s">
        <v>39</v>
      </c>
      <c r="I892" s="241"/>
      <c r="J892" s="237"/>
      <c r="K892" s="237"/>
      <c r="L892" s="242"/>
      <c r="M892" s="243"/>
      <c r="N892" s="244"/>
      <c r="O892" s="244"/>
      <c r="P892" s="244"/>
      <c r="Q892" s="244"/>
      <c r="R892" s="244"/>
      <c r="S892" s="244"/>
      <c r="T892" s="245"/>
      <c r="U892" s="13"/>
      <c r="V892" s="13"/>
      <c r="W892" s="13"/>
      <c r="X892" s="13"/>
      <c r="Y892" s="13"/>
      <c r="Z892" s="13"/>
      <c r="AA892" s="13"/>
      <c r="AB892" s="13"/>
      <c r="AC892" s="13"/>
      <c r="AD892" s="13"/>
      <c r="AE892" s="13"/>
      <c r="AT892" s="246" t="s">
        <v>252</v>
      </c>
      <c r="AU892" s="246" t="s">
        <v>93</v>
      </c>
      <c r="AV892" s="13" t="s">
        <v>23</v>
      </c>
      <c r="AW892" s="13" t="s">
        <v>46</v>
      </c>
      <c r="AX892" s="13" t="s">
        <v>85</v>
      </c>
      <c r="AY892" s="246" t="s">
        <v>241</v>
      </c>
    </row>
    <row r="893" s="14" customFormat="1">
      <c r="A893" s="14"/>
      <c r="B893" s="247"/>
      <c r="C893" s="248"/>
      <c r="D893" s="238" t="s">
        <v>252</v>
      </c>
      <c r="E893" s="249" t="s">
        <v>39</v>
      </c>
      <c r="F893" s="250" t="s">
        <v>1022</v>
      </c>
      <c r="G893" s="248"/>
      <c r="H893" s="251">
        <v>1.0800000000000001</v>
      </c>
      <c r="I893" s="252"/>
      <c r="J893" s="248"/>
      <c r="K893" s="248"/>
      <c r="L893" s="253"/>
      <c r="M893" s="254"/>
      <c r="N893" s="255"/>
      <c r="O893" s="255"/>
      <c r="P893" s="255"/>
      <c r="Q893" s="255"/>
      <c r="R893" s="255"/>
      <c r="S893" s="255"/>
      <c r="T893" s="256"/>
      <c r="U893" s="14"/>
      <c r="V893" s="14"/>
      <c r="W893" s="14"/>
      <c r="X893" s="14"/>
      <c r="Y893" s="14"/>
      <c r="Z893" s="14"/>
      <c r="AA893" s="14"/>
      <c r="AB893" s="14"/>
      <c r="AC893" s="14"/>
      <c r="AD893" s="14"/>
      <c r="AE893" s="14"/>
      <c r="AT893" s="257" t="s">
        <v>252</v>
      </c>
      <c r="AU893" s="257" t="s">
        <v>93</v>
      </c>
      <c r="AV893" s="14" t="s">
        <v>93</v>
      </c>
      <c r="AW893" s="14" t="s">
        <v>46</v>
      </c>
      <c r="AX893" s="14" t="s">
        <v>85</v>
      </c>
      <c r="AY893" s="257" t="s">
        <v>241</v>
      </c>
    </row>
    <row r="894" s="14" customFormat="1">
      <c r="A894" s="14"/>
      <c r="B894" s="247"/>
      <c r="C894" s="248"/>
      <c r="D894" s="238" t="s">
        <v>252</v>
      </c>
      <c r="E894" s="249" t="s">
        <v>39</v>
      </c>
      <c r="F894" s="250" t="s">
        <v>1023</v>
      </c>
      <c r="G894" s="248"/>
      <c r="H894" s="251">
        <v>1.0800000000000001</v>
      </c>
      <c r="I894" s="252"/>
      <c r="J894" s="248"/>
      <c r="K894" s="248"/>
      <c r="L894" s="253"/>
      <c r="M894" s="254"/>
      <c r="N894" s="255"/>
      <c r="O894" s="255"/>
      <c r="P894" s="255"/>
      <c r="Q894" s="255"/>
      <c r="R894" s="255"/>
      <c r="S894" s="255"/>
      <c r="T894" s="256"/>
      <c r="U894" s="14"/>
      <c r="V894" s="14"/>
      <c r="W894" s="14"/>
      <c r="X894" s="14"/>
      <c r="Y894" s="14"/>
      <c r="Z894" s="14"/>
      <c r="AA894" s="14"/>
      <c r="AB894" s="14"/>
      <c r="AC894" s="14"/>
      <c r="AD894" s="14"/>
      <c r="AE894" s="14"/>
      <c r="AT894" s="257" t="s">
        <v>252</v>
      </c>
      <c r="AU894" s="257" t="s">
        <v>93</v>
      </c>
      <c r="AV894" s="14" t="s">
        <v>93</v>
      </c>
      <c r="AW894" s="14" t="s">
        <v>46</v>
      </c>
      <c r="AX894" s="14" t="s">
        <v>85</v>
      </c>
      <c r="AY894" s="257" t="s">
        <v>241</v>
      </c>
    </row>
    <row r="895" s="13" customFormat="1">
      <c r="A895" s="13"/>
      <c r="B895" s="236"/>
      <c r="C895" s="237"/>
      <c r="D895" s="238" t="s">
        <v>252</v>
      </c>
      <c r="E895" s="239" t="s">
        <v>39</v>
      </c>
      <c r="F895" s="240" t="s">
        <v>1024</v>
      </c>
      <c r="G895" s="237"/>
      <c r="H895" s="239" t="s">
        <v>39</v>
      </c>
      <c r="I895" s="241"/>
      <c r="J895" s="237"/>
      <c r="K895" s="237"/>
      <c r="L895" s="242"/>
      <c r="M895" s="243"/>
      <c r="N895" s="244"/>
      <c r="O895" s="244"/>
      <c r="P895" s="244"/>
      <c r="Q895" s="244"/>
      <c r="R895" s="244"/>
      <c r="S895" s="244"/>
      <c r="T895" s="245"/>
      <c r="U895" s="13"/>
      <c r="V895" s="13"/>
      <c r="W895" s="13"/>
      <c r="X895" s="13"/>
      <c r="Y895" s="13"/>
      <c r="Z895" s="13"/>
      <c r="AA895" s="13"/>
      <c r="AB895" s="13"/>
      <c r="AC895" s="13"/>
      <c r="AD895" s="13"/>
      <c r="AE895" s="13"/>
      <c r="AT895" s="246" t="s">
        <v>252</v>
      </c>
      <c r="AU895" s="246" t="s">
        <v>93</v>
      </c>
      <c r="AV895" s="13" t="s">
        <v>23</v>
      </c>
      <c r="AW895" s="13" t="s">
        <v>46</v>
      </c>
      <c r="AX895" s="13" t="s">
        <v>85</v>
      </c>
      <c r="AY895" s="246" t="s">
        <v>241</v>
      </c>
    </row>
    <row r="896" s="14" customFormat="1">
      <c r="A896" s="14"/>
      <c r="B896" s="247"/>
      <c r="C896" s="248"/>
      <c r="D896" s="238" t="s">
        <v>252</v>
      </c>
      <c r="E896" s="249" t="s">
        <v>39</v>
      </c>
      <c r="F896" s="250" t="s">
        <v>1022</v>
      </c>
      <c r="G896" s="248"/>
      <c r="H896" s="251">
        <v>1.0800000000000001</v>
      </c>
      <c r="I896" s="252"/>
      <c r="J896" s="248"/>
      <c r="K896" s="248"/>
      <c r="L896" s="253"/>
      <c r="M896" s="254"/>
      <c r="N896" s="255"/>
      <c r="O896" s="255"/>
      <c r="P896" s="255"/>
      <c r="Q896" s="255"/>
      <c r="R896" s="255"/>
      <c r="S896" s="255"/>
      <c r="T896" s="256"/>
      <c r="U896" s="14"/>
      <c r="V896" s="14"/>
      <c r="W896" s="14"/>
      <c r="X896" s="14"/>
      <c r="Y896" s="14"/>
      <c r="Z896" s="14"/>
      <c r="AA896" s="14"/>
      <c r="AB896" s="14"/>
      <c r="AC896" s="14"/>
      <c r="AD896" s="14"/>
      <c r="AE896" s="14"/>
      <c r="AT896" s="257" t="s">
        <v>252</v>
      </c>
      <c r="AU896" s="257" t="s">
        <v>93</v>
      </c>
      <c r="AV896" s="14" t="s">
        <v>93</v>
      </c>
      <c r="AW896" s="14" t="s">
        <v>46</v>
      </c>
      <c r="AX896" s="14" t="s">
        <v>85</v>
      </c>
      <c r="AY896" s="257" t="s">
        <v>241</v>
      </c>
    </row>
    <row r="897" s="15" customFormat="1">
      <c r="A897" s="15"/>
      <c r="B897" s="258"/>
      <c r="C897" s="259"/>
      <c r="D897" s="238" t="s">
        <v>252</v>
      </c>
      <c r="E897" s="260" t="s">
        <v>39</v>
      </c>
      <c r="F897" s="261" t="s">
        <v>274</v>
      </c>
      <c r="G897" s="259"/>
      <c r="H897" s="262">
        <v>3.2400000000000002</v>
      </c>
      <c r="I897" s="263"/>
      <c r="J897" s="259"/>
      <c r="K897" s="259"/>
      <c r="L897" s="264"/>
      <c r="M897" s="265"/>
      <c r="N897" s="266"/>
      <c r="O897" s="266"/>
      <c r="P897" s="266"/>
      <c r="Q897" s="266"/>
      <c r="R897" s="266"/>
      <c r="S897" s="266"/>
      <c r="T897" s="267"/>
      <c r="U897" s="15"/>
      <c r="V897" s="15"/>
      <c r="W897" s="15"/>
      <c r="X897" s="15"/>
      <c r="Y897" s="15"/>
      <c r="Z897" s="15"/>
      <c r="AA897" s="15"/>
      <c r="AB897" s="15"/>
      <c r="AC897" s="15"/>
      <c r="AD897" s="15"/>
      <c r="AE897" s="15"/>
      <c r="AT897" s="268" t="s">
        <v>252</v>
      </c>
      <c r="AU897" s="268" t="s">
        <v>93</v>
      </c>
      <c r="AV897" s="15" t="s">
        <v>248</v>
      </c>
      <c r="AW897" s="15" t="s">
        <v>46</v>
      </c>
      <c r="AX897" s="15" t="s">
        <v>23</v>
      </c>
      <c r="AY897" s="268" t="s">
        <v>241</v>
      </c>
    </row>
    <row r="898" s="2" customFormat="1" ht="24.15" customHeight="1">
      <c r="A898" s="42"/>
      <c r="B898" s="43"/>
      <c r="C898" s="218" t="s">
        <v>1025</v>
      </c>
      <c r="D898" s="218" t="s">
        <v>243</v>
      </c>
      <c r="E898" s="219" t="s">
        <v>1026</v>
      </c>
      <c r="F898" s="220" t="s">
        <v>1027</v>
      </c>
      <c r="G898" s="221" t="s">
        <v>145</v>
      </c>
      <c r="H898" s="222">
        <v>27.050000000000001</v>
      </c>
      <c r="I898" s="223"/>
      <c r="J898" s="224">
        <f>ROUND(I898*H898,2)</f>
        <v>0</v>
      </c>
      <c r="K898" s="220" t="s">
        <v>247</v>
      </c>
      <c r="L898" s="48"/>
      <c r="M898" s="225" t="s">
        <v>39</v>
      </c>
      <c r="N898" s="226" t="s">
        <v>56</v>
      </c>
      <c r="O898" s="88"/>
      <c r="P898" s="227">
        <f>O898*H898</f>
        <v>0</v>
      </c>
      <c r="Q898" s="227">
        <v>0.1875</v>
      </c>
      <c r="R898" s="227">
        <f>Q898*H898</f>
        <v>5.0718750000000004</v>
      </c>
      <c r="S898" s="227">
        <v>0</v>
      </c>
      <c r="T898" s="228">
        <f>S898*H898</f>
        <v>0</v>
      </c>
      <c r="U898" s="42"/>
      <c r="V898" s="42"/>
      <c r="W898" s="42"/>
      <c r="X898" s="42"/>
      <c r="Y898" s="42"/>
      <c r="Z898" s="42"/>
      <c r="AA898" s="42"/>
      <c r="AB898" s="42"/>
      <c r="AC898" s="42"/>
      <c r="AD898" s="42"/>
      <c r="AE898" s="42"/>
      <c r="AR898" s="229" t="s">
        <v>248</v>
      </c>
      <c r="AT898" s="229" t="s">
        <v>243</v>
      </c>
      <c r="AU898" s="229" t="s">
        <v>93</v>
      </c>
      <c r="AY898" s="20" t="s">
        <v>241</v>
      </c>
      <c r="BE898" s="230">
        <f>IF(N898="základní",J898,0)</f>
        <v>0</v>
      </c>
      <c r="BF898" s="230">
        <f>IF(N898="snížená",J898,0)</f>
        <v>0</v>
      </c>
      <c r="BG898" s="230">
        <f>IF(N898="zákl. přenesená",J898,0)</f>
        <v>0</v>
      </c>
      <c r="BH898" s="230">
        <f>IF(N898="sníž. přenesená",J898,0)</f>
        <v>0</v>
      </c>
      <c r="BI898" s="230">
        <f>IF(N898="nulová",J898,0)</f>
        <v>0</v>
      </c>
      <c r="BJ898" s="20" t="s">
        <v>23</v>
      </c>
      <c r="BK898" s="230">
        <f>ROUND(I898*H898,2)</f>
        <v>0</v>
      </c>
      <c r="BL898" s="20" t="s">
        <v>248</v>
      </c>
      <c r="BM898" s="229" t="s">
        <v>1028</v>
      </c>
    </row>
    <row r="899" s="2" customFormat="1">
      <c r="A899" s="42"/>
      <c r="B899" s="43"/>
      <c r="C899" s="44"/>
      <c r="D899" s="231" t="s">
        <v>250</v>
      </c>
      <c r="E899" s="44"/>
      <c r="F899" s="232" t="s">
        <v>1029</v>
      </c>
      <c r="G899" s="44"/>
      <c r="H899" s="44"/>
      <c r="I899" s="233"/>
      <c r="J899" s="44"/>
      <c r="K899" s="44"/>
      <c r="L899" s="48"/>
      <c r="M899" s="234"/>
      <c r="N899" s="235"/>
      <c r="O899" s="88"/>
      <c r="P899" s="88"/>
      <c r="Q899" s="88"/>
      <c r="R899" s="88"/>
      <c r="S899" s="88"/>
      <c r="T899" s="89"/>
      <c r="U899" s="42"/>
      <c r="V899" s="42"/>
      <c r="W899" s="42"/>
      <c r="X899" s="42"/>
      <c r="Y899" s="42"/>
      <c r="Z899" s="42"/>
      <c r="AA899" s="42"/>
      <c r="AB899" s="42"/>
      <c r="AC899" s="42"/>
      <c r="AD899" s="42"/>
      <c r="AE899" s="42"/>
      <c r="AT899" s="20" t="s">
        <v>250</v>
      </c>
      <c r="AU899" s="20" t="s">
        <v>93</v>
      </c>
    </row>
    <row r="900" s="13" customFormat="1">
      <c r="A900" s="13"/>
      <c r="B900" s="236"/>
      <c r="C900" s="237"/>
      <c r="D900" s="238" t="s">
        <v>252</v>
      </c>
      <c r="E900" s="239" t="s">
        <v>39</v>
      </c>
      <c r="F900" s="240" t="s">
        <v>1010</v>
      </c>
      <c r="G900" s="237"/>
      <c r="H900" s="239" t="s">
        <v>39</v>
      </c>
      <c r="I900" s="241"/>
      <c r="J900" s="237"/>
      <c r="K900" s="237"/>
      <c r="L900" s="242"/>
      <c r="M900" s="243"/>
      <c r="N900" s="244"/>
      <c r="O900" s="244"/>
      <c r="P900" s="244"/>
      <c r="Q900" s="244"/>
      <c r="R900" s="244"/>
      <c r="S900" s="244"/>
      <c r="T900" s="245"/>
      <c r="U900" s="13"/>
      <c r="V900" s="13"/>
      <c r="W900" s="13"/>
      <c r="X900" s="13"/>
      <c r="Y900" s="13"/>
      <c r="Z900" s="13"/>
      <c r="AA900" s="13"/>
      <c r="AB900" s="13"/>
      <c r="AC900" s="13"/>
      <c r="AD900" s="13"/>
      <c r="AE900" s="13"/>
      <c r="AT900" s="246" t="s">
        <v>252</v>
      </c>
      <c r="AU900" s="246" t="s">
        <v>93</v>
      </c>
      <c r="AV900" s="13" t="s">
        <v>23</v>
      </c>
      <c r="AW900" s="13" t="s">
        <v>46</v>
      </c>
      <c r="AX900" s="13" t="s">
        <v>85</v>
      </c>
      <c r="AY900" s="246" t="s">
        <v>241</v>
      </c>
    </row>
    <row r="901" s="13" customFormat="1">
      <c r="A901" s="13"/>
      <c r="B901" s="236"/>
      <c r="C901" s="237"/>
      <c r="D901" s="238" t="s">
        <v>252</v>
      </c>
      <c r="E901" s="239" t="s">
        <v>39</v>
      </c>
      <c r="F901" s="240" t="s">
        <v>1011</v>
      </c>
      <c r="G901" s="237"/>
      <c r="H901" s="239" t="s">
        <v>39</v>
      </c>
      <c r="I901" s="241"/>
      <c r="J901" s="237"/>
      <c r="K901" s="237"/>
      <c r="L901" s="242"/>
      <c r="M901" s="243"/>
      <c r="N901" s="244"/>
      <c r="O901" s="244"/>
      <c r="P901" s="244"/>
      <c r="Q901" s="244"/>
      <c r="R901" s="244"/>
      <c r="S901" s="244"/>
      <c r="T901" s="245"/>
      <c r="U901" s="13"/>
      <c r="V901" s="13"/>
      <c r="W901" s="13"/>
      <c r="X901" s="13"/>
      <c r="Y901" s="13"/>
      <c r="Z901" s="13"/>
      <c r="AA901" s="13"/>
      <c r="AB901" s="13"/>
      <c r="AC901" s="13"/>
      <c r="AD901" s="13"/>
      <c r="AE901" s="13"/>
      <c r="AT901" s="246" t="s">
        <v>252</v>
      </c>
      <c r="AU901" s="246" t="s">
        <v>93</v>
      </c>
      <c r="AV901" s="13" t="s">
        <v>23</v>
      </c>
      <c r="AW901" s="13" t="s">
        <v>46</v>
      </c>
      <c r="AX901" s="13" t="s">
        <v>85</v>
      </c>
      <c r="AY901" s="246" t="s">
        <v>241</v>
      </c>
    </row>
    <row r="902" s="14" customFormat="1">
      <c r="A902" s="14"/>
      <c r="B902" s="247"/>
      <c r="C902" s="248"/>
      <c r="D902" s="238" t="s">
        <v>252</v>
      </c>
      <c r="E902" s="249" t="s">
        <v>39</v>
      </c>
      <c r="F902" s="250" t="s">
        <v>1030</v>
      </c>
      <c r="G902" s="248"/>
      <c r="H902" s="251">
        <v>2.1600000000000001</v>
      </c>
      <c r="I902" s="252"/>
      <c r="J902" s="248"/>
      <c r="K902" s="248"/>
      <c r="L902" s="253"/>
      <c r="M902" s="254"/>
      <c r="N902" s="255"/>
      <c r="O902" s="255"/>
      <c r="P902" s="255"/>
      <c r="Q902" s="255"/>
      <c r="R902" s="255"/>
      <c r="S902" s="255"/>
      <c r="T902" s="256"/>
      <c r="U902" s="14"/>
      <c r="V902" s="14"/>
      <c r="W902" s="14"/>
      <c r="X902" s="14"/>
      <c r="Y902" s="14"/>
      <c r="Z902" s="14"/>
      <c r="AA902" s="14"/>
      <c r="AB902" s="14"/>
      <c r="AC902" s="14"/>
      <c r="AD902" s="14"/>
      <c r="AE902" s="14"/>
      <c r="AT902" s="257" t="s">
        <v>252</v>
      </c>
      <c r="AU902" s="257" t="s">
        <v>93</v>
      </c>
      <c r="AV902" s="14" t="s">
        <v>93</v>
      </c>
      <c r="AW902" s="14" t="s">
        <v>46</v>
      </c>
      <c r="AX902" s="14" t="s">
        <v>85</v>
      </c>
      <c r="AY902" s="257" t="s">
        <v>241</v>
      </c>
    </row>
    <row r="903" s="14" customFormat="1">
      <c r="A903" s="14"/>
      <c r="B903" s="247"/>
      <c r="C903" s="248"/>
      <c r="D903" s="238" t="s">
        <v>252</v>
      </c>
      <c r="E903" s="249" t="s">
        <v>39</v>
      </c>
      <c r="F903" s="250" t="s">
        <v>1031</v>
      </c>
      <c r="G903" s="248"/>
      <c r="H903" s="251">
        <v>4.3200000000000003</v>
      </c>
      <c r="I903" s="252"/>
      <c r="J903" s="248"/>
      <c r="K903" s="248"/>
      <c r="L903" s="253"/>
      <c r="M903" s="254"/>
      <c r="N903" s="255"/>
      <c r="O903" s="255"/>
      <c r="P903" s="255"/>
      <c r="Q903" s="255"/>
      <c r="R903" s="255"/>
      <c r="S903" s="255"/>
      <c r="T903" s="256"/>
      <c r="U903" s="14"/>
      <c r="V903" s="14"/>
      <c r="W903" s="14"/>
      <c r="X903" s="14"/>
      <c r="Y903" s="14"/>
      <c r="Z903" s="14"/>
      <c r="AA903" s="14"/>
      <c r="AB903" s="14"/>
      <c r="AC903" s="14"/>
      <c r="AD903" s="14"/>
      <c r="AE903" s="14"/>
      <c r="AT903" s="257" t="s">
        <v>252</v>
      </c>
      <c r="AU903" s="257" t="s">
        <v>93</v>
      </c>
      <c r="AV903" s="14" t="s">
        <v>93</v>
      </c>
      <c r="AW903" s="14" t="s">
        <v>46</v>
      </c>
      <c r="AX903" s="14" t="s">
        <v>85</v>
      </c>
      <c r="AY903" s="257" t="s">
        <v>241</v>
      </c>
    </row>
    <row r="904" s="14" customFormat="1">
      <c r="A904" s="14"/>
      <c r="B904" s="247"/>
      <c r="C904" s="248"/>
      <c r="D904" s="238" t="s">
        <v>252</v>
      </c>
      <c r="E904" s="249" t="s">
        <v>39</v>
      </c>
      <c r="F904" s="250" t="s">
        <v>1032</v>
      </c>
      <c r="G904" s="248"/>
      <c r="H904" s="251">
        <v>10.800000000000001</v>
      </c>
      <c r="I904" s="252"/>
      <c r="J904" s="248"/>
      <c r="K904" s="248"/>
      <c r="L904" s="253"/>
      <c r="M904" s="254"/>
      <c r="N904" s="255"/>
      <c r="O904" s="255"/>
      <c r="P904" s="255"/>
      <c r="Q904" s="255"/>
      <c r="R904" s="255"/>
      <c r="S904" s="255"/>
      <c r="T904" s="256"/>
      <c r="U904" s="14"/>
      <c r="V904" s="14"/>
      <c r="W904" s="14"/>
      <c r="X904" s="14"/>
      <c r="Y904" s="14"/>
      <c r="Z904" s="14"/>
      <c r="AA904" s="14"/>
      <c r="AB904" s="14"/>
      <c r="AC904" s="14"/>
      <c r="AD904" s="14"/>
      <c r="AE904" s="14"/>
      <c r="AT904" s="257" t="s">
        <v>252</v>
      </c>
      <c r="AU904" s="257" t="s">
        <v>93</v>
      </c>
      <c r="AV904" s="14" t="s">
        <v>93</v>
      </c>
      <c r="AW904" s="14" t="s">
        <v>46</v>
      </c>
      <c r="AX904" s="14" t="s">
        <v>85</v>
      </c>
      <c r="AY904" s="257" t="s">
        <v>241</v>
      </c>
    </row>
    <row r="905" s="13" customFormat="1">
      <c r="A905" s="13"/>
      <c r="B905" s="236"/>
      <c r="C905" s="237"/>
      <c r="D905" s="238" t="s">
        <v>252</v>
      </c>
      <c r="E905" s="239" t="s">
        <v>39</v>
      </c>
      <c r="F905" s="240" t="s">
        <v>1033</v>
      </c>
      <c r="G905" s="237"/>
      <c r="H905" s="239" t="s">
        <v>39</v>
      </c>
      <c r="I905" s="241"/>
      <c r="J905" s="237"/>
      <c r="K905" s="237"/>
      <c r="L905" s="242"/>
      <c r="M905" s="243"/>
      <c r="N905" s="244"/>
      <c r="O905" s="244"/>
      <c r="P905" s="244"/>
      <c r="Q905" s="244"/>
      <c r="R905" s="244"/>
      <c r="S905" s="244"/>
      <c r="T905" s="245"/>
      <c r="U905" s="13"/>
      <c r="V905" s="13"/>
      <c r="W905" s="13"/>
      <c r="X905" s="13"/>
      <c r="Y905" s="13"/>
      <c r="Z905" s="13"/>
      <c r="AA905" s="13"/>
      <c r="AB905" s="13"/>
      <c r="AC905" s="13"/>
      <c r="AD905" s="13"/>
      <c r="AE905" s="13"/>
      <c r="AT905" s="246" t="s">
        <v>252</v>
      </c>
      <c r="AU905" s="246" t="s">
        <v>93</v>
      </c>
      <c r="AV905" s="13" t="s">
        <v>23</v>
      </c>
      <c r="AW905" s="13" t="s">
        <v>46</v>
      </c>
      <c r="AX905" s="13" t="s">
        <v>85</v>
      </c>
      <c r="AY905" s="246" t="s">
        <v>241</v>
      </c>
    </row>
    <row r="906" s="14" customFormat="1">
      <c r="A906" s="14"/>
      <c r="B906" s="247"/>
      <c r="C906" s="248"/>
      <c r="D906" s="238" t="s">
        <v>252</v>
      </c>
      <c r="E906" s="249" t="s">
        <v>39</v>
      </c>
      <c r="F906" s="250" t="s">
        <v>1034</v>
      </c>
      <c r="G906" s="248"/>
      <c r="H906" s="251">
        <v>3.6000000000000001</v>
      </c>
      <c r="I906" s="252"/>
      <c r="J906" s="248"/>
      <c r="K906" s="248"/>
      <c r="L906" s="253"/>
      <c r="M906" s="254"/>
      <c r="N906" s="255"/>
      <c r="O906" s="255"/>
      <c r="P906" s="255"/>
      <c r="Q906" s="255"/>
      <c r="R906" s="255"/>
      <c r="S906" s="255"/>
      <c r="T906" s="256"/>
      <c r="U906" s="14"/>
      <c r="V906" s="14"/>
      <c r="W906" s="14"/>
      <c r="X906" s="14"/>
      <c r="Y906" s="14"/>
      <c r="Z906" s="14"/>
      <c r="AA906" s="14"/>
      <c r="AB906" s="14"/>
      <c r="AC906" s="14"/>
      <c r="AD906" s="14"/>
      <c r="AE906" s="14"/>
      <c r="AT906" s="257" t="s">
        <v>252</v>
      </c>
      <c r="AU906" s="257" t="s">
        <v>93</v>
      </c>
      <c r="AV906" s="14" t="s">
        <v>93</v>
      </c>
      <c r="AW906" s="14" t="s">
        <v>46</v>
      </c>
      <c r="AX906" s="14" t="s">
        <v>85</v>
      </c>
      <c r="AY906" s="257" t="s">
        <v>241</v>
      </c>
    </row>
    <row r="907" s="14" customFormat="1">
      <c r="A907" s="14"/>
      <c r="B907" s="247"/>
      <c r="C907" s="248"/>
      <c r="D907" s="238" t="s">
        <v>252</v>
      </c>
      <c r="E907" s="249" t="s">
        <v>39</v>
      </c>
      <c r="F907" s="250" t="s">
        <v>1035</v>
      </c>
      <c r="G907" s="248"/>
      <c r="H907" s="251">
        <v>2.25</v>
      </c>
      <c r="I907" s="252"/>
      <c r="J907" s="248"/>
      <c r="K907" s="248"/>
      <c r="L907" s="253"/>
      <c r="M907" s="254"/>
      <c r="N907" s="255"/>
      <c r="O907" s="255"/>
      <c r="P907" s="255"/>
      <c r="Q907" s="255"/>
      <c r="R907" s="255"/>
      <c r="S907" s="255"/>
      <c r="T907" s="256"/>
      <c r="U907" s="14"/>
      <c r="V907" s="14"/>
      <c r="W907" s="14"/>
      <c r="X907" s="14"/>
      <c r="Y907" s="14"/>
      <c r="Z907" s="14"/>
      <c r="AA907" s="14"/>
      <c r="AB907" s="14"/>
      <c r="AC907" s="14"/>
      <c r="AD907" s="14"/>
      <c r="AE907" s="14"/>
      <c r="AT907" s="257" t="s">
        <v>252</v>
      </c>
      <c r="AU907" s="257" t="s">
        <v>93</v>
      </c>
      <c r="AV907" s="14" t="s">
        <v>93</v>
      </c>
      <c r="AW907" s="14" t="s">
        <v>46</v>
      </c>
      <c r="AX907" s="14" t="s">
        <v>85</v>
      </c>
      <c r="AY907" s="257" t="s">
        <v>241</v>
      </c>
    </row>
    <row r="908" s="14" customFormat="1">
      <c r="A908" s="14"/>
      <c r="B908" s="247"/>
      <c r="C908" s="248"/>
      <c r="D908" s="238" t="s">
        <v>252</v>
      </c>
      <c r="E908" s="249" t="s">
        <v>39</v>
      </c>
      <c r="F908" s="250" t="s">
        <v>1036</v>
      </c>
      <c r="G908" s="248"/>
      <c r="H908" s="251">
        <v>1.76</v>
      </c>
      <c r="I908" s="252"/>
      <c r="J908" s="248"/>
      <c r="K908" s="248"/>
      <c r="L908" s="253"/>
      <c r="M908" s="254"/>
      <c r="N908" s="255"/>
      <c r="O908" s="255"/>
      <c r="P908" s="255"/>
      <c r="Q908" s="255"/>
      <c r="R908" s="255"/>
      <c r="S908" s="255"/>
      <c r="T908" s="256"/>
      <c r="U908" s="14"/>
      <c r="V908" s="14"/>
      <c r="W908" s="14"/>
      <c r="X908" s="14"/>
      <c r="Y908" s="14"/>
      <c r="Z908" s="14"/>
      <c r="AA908" s="14"/>
      <c r="AB908" s="14"/>
      <c r="AC908" s="14"/>
      <c r="AD908" s="14"/>
      <c r="AE908" s="14"/>
      <c r="AT908" s="257" t="s">
        <v>252</v>
      </c>
      <c r="AU908" s="257" t="s">
        <v>93</v>
      </c>
      <c r="AV908" s="14" t="s">
        <v>93</v>
      </c>
      <c r="AW908" s="14" t="s">
        <v>46</v>
      </c>
      <c r="AX908" s="14" t="s">
        <v>85</v>
      </c>
      <c r="AY908" s="257" t="s">
        <v>241</v>
      </c>
    </row>
    <row r="909" s="13" customFormat="1">
      <c r="A909" s="13"/>
      <c r="B909" s="236"/>
      <c r="C909" s="237"/>
      <c r="D909" s="238" t="s">
        <v>252</v>
      </c>
      <c r="E909" s="239" t="s">
        <v>39</v>
      </c>
      <c r="F909" s="240" t="s">
        <v>1014</v>
      </c>
      <c r="G909" s="237"/>
      <c r="H909" s="239" t="s">
        <v>39</v>
      </c>
      <c r="I909" s="241"/>
      <c r="J909" s="237"/>
      <c r="K909" s="237"/>
      <c r="L909" s="242"/>
      <c r="M909" s="243"/>
      <c r="N909" s="244"/>
      <c r="O909" s="244"/>
      <c r="P909" s="244"/>
      <c r="Q909" s="244"/>
      <c r="R909" s="244"/>
      <c r="S909" s="244"/>
      <c r="T909" s="245"/>
      <c r="U909" s="13"/>
      <c r="V909" s="13"/>
      <c r="W909" s="13"/>
      <c r="X909" s="13"/>
      <c r="Y909" s="13"/>
      <c r="Z909" s="13"/>
      <c r="AA909" s="13"/>
      <c r="AB909" s="13"/>
      <c r="AC909" s="13"/>
      <c r="AD909" s="13"/>
      <c r="AE909" s="13"/>
      <c r="AT909" s="246" t="s">
        <v>252</v>
      </c>
      <c r="AU909" s="246" t="s">
        <v>93</v>
      </c>
      <c r="AV909" s="13" t="s">
        <v>23</v>
      </c>
      <c r="AW909" s="13" t="s">
        <v>46</v>
      </c>
      <c r="AX909" s="13" t="s">
        <v>85</v>
      </c>
      <c r="AY909" s="246" t="s">
        <v>241</v>
      </c>
    </row>
    <row r="910" s="14" customFormat="1">
      <c r="A910" s="14"/>
      <c r="B910" s="247"/>
      <c r="C910" s="248"/>
      <c r="D910" s="238" t="s">
        <v>252</v>
      </c>
      <c r="E910" s="249" t="s">
        <v>39</v>
      </c>
      <c r="F910" s="250" t="s">
        <v>1030</v>
      </c>
      <c r="G910" s="248"/>
      <c r="H910" s="251">
        <v>2.1600000000000001</v>
      </c>
      <c r="I910" s="252"/>
      <c r="J910" s="248"/>
      <c r="K910" s="248"/>
      <c r="L910" s="253"/>
      <c r="M910" s="254"/>
      <c r="N910" s="255"/>
      <c r="O910" s="255"/>
      <c r="P910" s="255"/>
      <c r="Q910" s="255"/>
      <c r="R910" s="255"/>
      <c r="S910" s="255"/>
      <c r="T910" s="256"/>
      <c r="U910" s="14"/>
      <c r="V910" s="14"/>
      <c r="W910" s="14"/>
      <c r="X910" s="14"/>
      <c r="Y910" s="14"/>
      <c r="Z910" s="14"/>
      <c r="AA910" s="14"/>
      <c r="AB910" s="14"/>
      <c r="AC910" s="14"/>
      <c r="AD910" s="14"/>
      <c r="AE910" s="14"/>
      <c r="AT910" s="257" t="s">
        <v>252</v>
      </c>
      <c r="AU910" s="257" t="s">
        <v>93</v>
      </c>
      <c r="AV910" s="14" t="s">
        <v>93</v>
      </c>
      <c r="AW910" s="14" t="s">
        <v>46</v>
      </c>
      <c r="AX910" s="14" t="s">
        <v>85</v>
      </c>
      <c r="AY910" s="257" t="s">
        <v>241</v>
      </c>
    </row>
    <row r="911" s="15" customFormat="1">
      <c r="A911" s="15"/>
      <c r="B911" s="258"/>
      <c r="C911" s="259"/>
      <c r="D911" s="238" t="s">
        <v>252</v>
      </c>
      <c r="E911" s="260" t="s">
        <v>39</v>
      </c>
      <c r="F911" s="261" t="s">
        <v>274</v>
      </c>
      <c r="G911" s="259"/>
      <c r="H911" s="262">
        <v>27.050000000000001</v>
      </c>
      <c r="I911" s="263"/>
      <c r="J911" s="259"/>
      <c r="K911" s="259"/>
      <c r="L911" s="264"/>
      <c r="M911" s="265"/>
      <c r="N911" s="266"/>
      <c r="O911" s="266"/>
      <c r="P911" s="266"/>
      <c r="Q911" s="266"/>
      <c r="R911" s="266"/>
      <c r="S911" s="266"/>
      <c r="T911" s="267"/>
      <c r="U911" s="15"/>
      <c r="V911" s="15"/>
      <c r="W911" s="15"/>
      <c r="X911" s="15"/>
      <c r="Y911" s="15"/>
      <c r="Z911" s="15"/>
      <c r="AA911" s="15"/>
      <c r="AB911" s="15"/>
      <c r="AC911" s="15"/>
      <c r="AD911" s="15"/>
      <c r="AE911" s="15"/>
      <c r="AT911" s="268" t="s">
        <v>252</v>
      </c>
      <c r="AU911" s="268" t="s">
        <v>93</v>
      </c>
      <c r="AV911" s="15" t="s">
        <v>248</v>
      </c>
      <c r="AW911" s="15" t="s">
        <v>46</v>
      </c>
      <c r="AX911" s="15" t="s">
        <v>23</v>
      </c>
      <c r="AY911" s="268" t="s">
        <v>241</v>
      </c>
    </row>
    <row r="912" s="2" customFormat="1" ht="24.15" customHeight="1">
      <c r="A912" s="42"/>
      <c r="B912" s="43"/>
      <c r="C912" s="218" t="s">
        <v>1037</v>
      </c>
      <c r="D912" s="218" t="s">
        <v>243</v>
      </c>
      <c r="E912" s="219" t="s">
        <v>1038</v>
      </c>
      <c r="F912" s="220" t="s">
        <v>1039</v>
      </c>
      <c r="G912" s="221" t="s">
        <v>145</v>
      </c>
      <c r="H912" s="222">
        <v>1.8180000000000001</v>
      </c>
      <c r="I912" s="223"/>
      <c r="J912" s="224">
        <f>ROUND(I912*H912,2)</f>
        <v>0</v>
      </c>
      <c r="K912" s="220" t="s">
        <v>247</v>
      </c>
      <c r="L912" s="48"/>
      <c r="M912" s="225" t="s">
        <v>39</v>
      </c>
      <c r="N912" s="226" t="s">
        <v>56</v>
      </c>
      <c r="O912" s="88"/>
      <c r="P912" s="227">
        <f>O912*H912</f>
        <v>0</v>
      </c>
      <c r="Q912" s="227">
        <v>0.18206</v>
      </c>
      <c r="R912" s="227">
        <f>Q912*H912</f>
        <v>0.33098507999999999</v>
      </c>
      <c r="S912" s="227">
        <v>0</v>
      </c>
      <c r="T912" s="228">
        <f>S912*H912</f>
        <v>0</v>
      </c>
      <c r="U912" s="42"/>
      <c r="V912" s="42"/>
      <c r="W912" s="42"/>
      <c r="X912" s="42"/>
      <c r="Y912" s="42"/>
      <c r="Z912" s="42"/>
      <c r="AA912" s="42"/>
      <c r="AB912" s="42"/>
      <c r="AC912" s="42"/>
      <c r="AD912" s="42"/>
      <c r="AE912" s="42"/>
      <c r="AR912" s="229" t="s">
        <v>248</v>
      </c>
      <c r="AT912" s="229" t="s">
        <v>243</v>
      </c>
      <c r="AU912" s="229" t="s">
        <v>93</v>
      </c>
      <c r="AY912" s="20" t="s">
        <v>241</v>
      </c>
      <c r="BE912" s="230">
        <f>IF(N912="základní",J912,0)</f>
        <v>0</v>
      </c>
      <c r="BF912" s="230">
        <f>IF(N912="snížená",J912,0)</f>
        <v>0</v>
      </c>
      <c r="BG912" s="230">
        <f>IF(N912="zákl. přenesená",J912,0)</f>
        <v>0</v>
      </c>
      <c r="BH912" s="230">
        <f>IF(N912="sníž. přenesená",J912,0)</f>
        <v>0</v>
      </c>
      <c r="BI912" s="230">
        <f>IF(N912="nulová",J912,0)</f>
        <v>0</v>
      </c>
      <c r="BJ912" s="20" t="s">
        <v>23</v>
      </c>
      <c r="BK912" s="230">
        <f>ROUND(I912*H912,2)</f>
        <v>0</v>
      </c>
      <c r="BL912" s="20" t="s">
        <v>248</v>
      </c>
      <c r="BM912" s="229" t="s">
        <v>1040</v>
      </c>
    </row>
    <row r="913" s="2" customFormat="1">
      <c r="A913" s="42"/>
      <c r="B913" s="43"/>
      <c r="C913" s="44"/>
      <c r="D913" s="231" t="s">
        <v>250</v>
      </c>
      <c r="E913" s="44"/>
      <c r="F913" s="232" t="s">
        <v>1041</v>
      </c>
      <c r="G913" s="44"/>
      <c r="H913" s="44"/>
      <c r="I913" s="233"/>
      <c r="J913" s="44"/>
      <c r="K913" s="44"/>
      <c r="L913" s="48"/>
      <c r="M913" s="234"/>
      <c r="N913" s="235"/>
      <c r="O913" s="88"/>
      <c r="P913" s="88"/>
      <c r="Q913" s="88"/>
      <c r="R913" s="88"/>
      <c r="S913" s="88"/>
      <c r="T913" s="89"/>
      <c r="U913" s="42"/>
      <c r="V913" s="42"/>
      <c r="W913" s="42"/>
      <c r="X913" s="42"/>
      <c r="Y913" s="42"/>
      <c r="Z913" s="42"/>
      <c r="AA913" s="42"/>
      <c r="AB913" s="42"/>
      <c r="AC913" s="42"/>
      <c r="AD913" s="42"/>
      <c r="AE913" s="42"/>
      <c r="AT913" s="20" t="s">
        <v>250</v>
      </c>
      <c r="AU913" s="20" t="s">
        <v>93</v>
      </c>
    </row>
    <row r="914" s="13" customFormat="1">
      <c r="A914" s="13"/>
      <c r="B914" s="236"/>
      <c r="C914" s="237"/>
      <c r="D914" s="238" t="s">
        <v>252</v>
      </c>
      <c r="E914" s="239" t="s">
        <v>39</v>
      </c>
      <c r="F914" s="240" t="s">
        <v>1010</v>
      </c>
      <c r="G914" s="237"/>
      <c r="H914" s="239" t="s">
        <v>39</v>
      </c>
      <c r="I914" s="241"/>
      <c r="J914" s="237"/>
      <c r="K914" s="237"/>
      <c r="L914" s="242"/>
      <c r="M914" s="243"/>
      <c r="N914" s="244"/>
      <c r="O914" s="244"/>
      <c r="P914" s="244"/>
      <c r="Q914" s="244"/>
      <c r="R914" s="244"/>
      <c r="S914" s="244"/>
      <c r="T914" s="245"/>
      <c r="U914" s="13"/>
      <c r="V914" s="13"/>
      <c r="W914" s="13"/>
      <c r="X914" s="13"/>
      <c r="Y914" s="13"/>
      <c r="Z914" s="13"/>
      <c r="AA914" s="13"/>
      <c r="AB914" s="13"/>
      <c r="AC914" s="13"/>
      <c r="AD914" s="13"/>
      <c r="AE914" s="13"/>
      <c r="AT914" s="246" t="s">
        <v>252</v>
      </c>
      <c r="AU914" s="246" t="s">
        <v>93</v>
      </c>
      <c r="AV914" s="13" t="s">
        <v>23</v>
      </c>
      <c r="AW914" s="13" t="s">
        <v>46</v>
      </c>
      <c r="AX914" s="13" t="s">
        <v>85</v>
      </c>
      <c r="AY914" s="246" t="s">
        <v>241</v>
      </c>
    </row>
    <row r="915" s="13" customFormat="1">
      <c r="A915" s="13"/>
      <c r="B915" s="236"/>
      <c r="C915" s="237"/>
      <c r="D915" s="238" t="s">
        <v>252</v>
      </c>
      <c r="E915" s="239" t="s">
        <v>39</v>
      </c>
      <c r="F915" s="240" t="s">
        <v>1021</v>
      </c>
      <c r="G915" s="237"/>
      <c r="H915" s="239" t="s">
        <v>39</v>
      </c>
      <c r="I915" s="241"/>
      <c r="J915" s="237"/>
      <c r="K915" s="237"/>
      <c r="L915" s="242"/>
      <c r="M915" s="243"/>
      <c r="N915" s="244"/>
      <c r="O915" s="244"/>
      <c r="P915" s="244"/>
      <c r="Q915" s="244"/>
      <c r="R915" s="244"/>
      <c r="S915" s="244"/>
      <c r="T915" s="245"/>
      <c r="U915" s="13"/>
      <c r="V915" s="13"/>
      <c r="W915" s="13"/>
      <c r="X915" s="13"/>
      <c r="Y915" s="13"/>
      <c r="Z915" s="13"/>
      <c r="AA915" s="13"/>
      <c r="AB915" s="13"/>
      <c r="AC915" s="13"/>
      <c r="AD915" s="13"/>
      <c r="AE915" s="13"/>
      <c r="AT915" s="246" t="s">
        <v>252</v>
      </c>
      <c r="AU915" s="246" t="s">
        <v>93</v>
      </c>
      <c r="AV915" s="13" t="s">
        <v>23</v>
      </c>
      <c r="AW915" s="13" t="s">
        <v>46</v>
      </c>
      <c r="AX915" s="13" t="s">
        <v>85</v>
      </c>
      <c r="AY915" s="246" t="s">
        <v>241</v>
      </c>
    </row>
    <row r="916" s="14" customFormat="1">
      <c r="A916" s="14"/>
      <c r="B916" s="247"/>
      <c r="C916" s="248"/>
      <c r="D916" s="238" t="s">
        <v>252</v>
      </c>
      <c r="E916" s="249" t="s">
        <v>39</v>
      </c>
      <c r="F916" s="250" t="s">
        <v>1042</v>
      </c>
      <c r="G916" s="248"/>
      <c r="H916" s="251">
        <v>1.8180000000000001</v>
      </c>
      <c r="I916" s="252"/>
      <c r="J916" s="248"/>
      <c r="K916" s="248"/>
      <c r="L916" s="253"/>
      <c r="M916" s="254"/>
      <c r="N916" s="255"/>
      <c r="O916" s="255"/>
      <c r="P916" s="255"/>
      <c r="Q916" s="255"/>
      <c r="R916" s="255"/>
      <c r="S916" s="255"/>
      <c r="T916" s="256"/>
      <c r="U916" s="14"/>
      <c r="V916" s="14"/>
      <c r="W916" s="14"/>
      <c r="X916" s="14"/>
      <c r="Y916" s="14"/>
      <c r="Z916" s="14"/>
      <c r="AA916" s="14"/>
      <c r="AB916" s="14"/>
      <c r="AC916" s="14"/>
      <c r="AD916" s="14"/>
      <c r="AE916" s="14"/>
      <c r="AT916" s="257" t="s">
        <v>252</v>
      </c>
      <c r="AU916" s="257" t="s">
        <v>93</v>
      </c>
      <c r="AV916" s="14" t="s">
        <v>93</v>
      </c>
      <c r="AW916" s="14" t="s">
        <v>46</v>
      </c>
      <c r="AX916" s="14" t="s">
        <v>23</v>
      </c>
      <c r="AY916" s="257" t="s">
        <v>241</v>
      </c>
    </row>
    <row r="917" s="2" customFormat="1" ht="24.15" customHeight="1">
      <c r="A917" s="42"/>
      <c r="B917" s="43"/>
      <c r="C917" s="218" t="s">
        <v>1043</v>
      </c>
      <c r="D917" s="218" t="s">
        <v>243</v>
      </c>
      <c r="E917" s="219" t="s">
        <v>1044</v>
      </c>
      <c r="F917" s="220" t="s">
        <v>1045</v>
      </c>
      <c r="G917" s="221" t="s">
        <v>145</v>
      </c>
      <c r="H917" s="222">
        <v>3.2400000000000002</v>
      </c>
      <c r="I917" s="223"/>
      <c r="J917" s="224">
        <f>ROUND(I917*H917,2)</f>
        <v>0</v>
      </c>
      <c r="K917" s="220" t="s">
        <v>247</v>
      </c>
      <c r="L917" s="48"/>
      <c r="M917" s="225" t="s">
        <v>39</v>
      </c>
      <c r="N917" s="226" t="s">
        <v>56</v>
      </c>
      <c r="O917" s="88"/>
      <c r="P917" s="227">
        <f>O917*H917</f>
        <v>0</v>
      </c>
      <c r="Q917" s="227">
        <v>0.22686999999999999</v>
      </c>
      <c r="R917" s="227">
        <f>Q917*H917</f>
        <v>0.73505880000000001</v>
      </c>
      <c r="S917" s="227">
        <v>0</v>
      </c>
      <c r="T917" s="228">
        <f>S917*H917</f>
        <v>0</v>
      </c>
      <c r="U917" s="42"/>
      <c r="V917" s="42"/>
      <c r="W917" s="42"/>
      <c r="X917" s="42"/>
      <c r="Y917" s="42"/>
      <c r="Z917" s="42"/>
      <c r="AA917" s="42"/>
      <c r="AB917" s="42"/>
      <c r="AC917" s="42"/>
      <c r="AD917" s="42"/>
      <c r="AE917" s="42"/>
      <c r="AR917" s="229" t="s">
        <v>248</v>
      </c>
      <c r="AT917" s="229" t="s">
        <v>243</v>
      </c>
      <c r="AU917" s="229" t="s">
        <v>93</v>
      </c>
      <c r="AY917" s="20" t="s">
        <v>241</v>
      </c>
      <c r="BE917" s="230">
        <f>IF(N917="základní",J917,0)</f>
        <v>0</v>
      </c>
      <c r="BF917" s="230">
        <f>IF(N917="snížená",J917,0)</f>
        <v>0</v>
      </c>
      <c r="BG917" s="230">
        <f>IF(N917="zákl. přenesená",J917,0)</f>
        <v>0</v>
      </c>
      <c r="BH917" s="230">
        <f>IF(N917="sníž. přenesená",J917,0)</f>
        <v>0</v>
      </c>
      <c r="BI917" s="230">
        <f>IF(N917="nulová",J917,0)</f>
        <v>0</v>
      </c>
      <c r="BJ917" s="20" t="s">
        <v>23</v>
      </c>
      <c r="BK917" s="230">
        <f>ROUND(I917*H917,2)</f>
        <v>0</v>
      </c>
      <c r="BL917" s="20" t="s">
        <v>248</v>
      </c>
      <c r="BM917" s="229" t="s">
        <v>1046</v>
      </c>
    </row>
    <row r="918" s="2" customFormat="1">
      <c r="A918" s="42"/>
      <c r="B918" s="43"/>
      <c r="C918" s="44"/>
      <c r="D918" s="231" t="s">
        <v>250</v>
      </c>
      <c r="E918" s="44"/>
      <c r="F918" s="232" t="s">
        <v>1047</v>
      </c>
      <c r="G918" s="44"/>
      <c r="H918" s="44"/>
      <c r="I918" s="233"/>
      <c r="J918" s="44"/>
      <c r="K918" s="44"/>
      <c r="L918" s="48"/>
      <c r="M918" s="234"/>
      <c r="N918" s="235"/>
      <c r="O918" s="88"/>
      <c r="P918" s="88"/>
      <c r="Q918" s="88"/>
      <c r="R918" s="88"/>
      <c r="S918" s="88"/>
      <c r="T918" s="89"/>
      <c r="U918" s="42"/>
      <c r="V918" s="42"/>
      <c r="W918" s="42"/>
      <c r="X918" s="42"/>
      <c r="Y918" s="42"/>
      <c r="Z918" s="42"/>
      <c r="AA918" s="42"/>
      <c r="AB918" s="42"/>
      <c r="AC918" s="42"/>
      <c r="AD918" s="42"/>
      <c r="AE918" s="42"/>
      <c r="AT918" s="20" t="s">
        <v>250</v>
      </c>
      <c r="AU918" s="20" t="s">
        <v>93</v>
      </c>
    </row>
    <row r="919" s="13" customFormat="1">
      <c r="A919" s="13"/>
      <c r="B919" s="236"/>
      <c r="C919" s="237"/>
      <c r="D919" s="238" t="s">
        <v>252</v>
      </c>
      <c r="E919" s="239" t="s">
        <v>39</v>
      </c>
      <c r="F919" s="240" t="s">
        <v>1010</v>
      </c>
      <c r="G919" s="237"/>
      <c r="H919" s="239" t="s">
        <v>39</v>
      </c>
      <c r="I919" s="241"/>
      <c r="J919" s="237"/>
      <c r="K919" s="237"/>
      <c r="L919" s="242"/>
      <c r="M919" s="243"/>
      <c r="N919" s="244"/>
      <c r="O919" s="244"/>
      <c r="P919" s="244"/>
      <c r="Q919" s="244"/>
      <c r="R919" s="244"/>
      <c r="S919" s="244"/>
      <c r="T919" s="245"/>
      <c r="U919" s="13"/>
      <c r="V919" s="13"/>
      <c r="W919" s="13"/>
      <c r="X919" s="13"/>
      <c r="Y919" s="13"/>
      <c r="Z919" s="13"/>
      <c r="AA919" s="13"/>
      <c r="AB919" s="13"/>
      <c r="AC919" s="13"/>
      <c r="AD919" s="13"/>
      <c r="AE919" s="13"/>
      <c r="AT919" s="246" t="s">
        <v>252</v>
      </c>
      <c r="AU919" s="246" t="s">
        <v>93</v>
      </c>
      <c r="AV919" s="13" t="s">
        <v>23</v>
      </c>
      <c r="AW919" s="13" t="s">
        <v>46</v>
      </c>
      <c r="AX919" s="13" t="s">
        <v>85</v>
      </c>
      <c r="AY919" s="246" t="s">
        <v>241</v>
      </c>
    </row>
    <row r="920" s="13" customFormat="1">
      <c r="A920" s="13"/>
      <c r="B920" s="236"/>
      <c r="C920" s="237"/>
      <c r="D920" s="238" t="s">
        <v>252</v>
      </c>
      <c r="E920" s="239" t="s">
        <v>39</v>
      </c>
      <c r="F920" s="240" t="s">
        <v>1024</v>
      </c>
      <c r="G920" s="237"/>
      <c r="H920" s="239" t="s">
        <v>39</v>
      </c>
      <c r="I920" s="241"/>
      <c r="J920" s="237"/>
      <c r="K920" s="237"/>
      <c r="L920" s="242"/>
      <c r="M920" s="243"/>
      <c r="N920" s="244"/>
      <c r="O920" s="244"/>
      <c r="P920" s="244"/>
      <c r="Q920" s="244"/>
      <c r="R920" s="244"/>
      <c r="S920" s="244"/>
      <c r="T920" s="245"/>
      <c r="U920" s="13"/>
      <c r="V920" s="13"/>
      <c r="W920" s="13"/>
      <c r="X920" s="13"/>
      <c r="Y920" s="13"/>
      <c r="Z920" s="13"/>
      <c r="AA920" s="13"/>
      <c r="AB920" s="13"/>
      <c r="AC920" s="13"/>
      <c r="AD920" s="13"/>
      <c r="AE920" s="13"/>
      <c r="AT920" s="246" t="s">
        <v>252</v>
      </c>
      <c r="AU920" s="246" t="s">
        <v>93</v>
      </c>
      <c r="AV920" s="13" t="s">
        <v>23</v>
      </c>
      <c r="AW920" s="13" t="s">
        <v>46</v>
      </c>
      <c r="AX920" s="13" t="s">
        <v>85</v>
      </c>
      <c r="AY920" s="246" t="s">
        <v>241</v>
      </c>
    </row>
    <row r="921" s="14" customFormat="1">
      <c r="A921" s="14"/>
      <c r="B921" s="247"/>
      <c r="C921" s="248"/>
      <c r="D921" s="238" t="s">
        <v>252</v>
      </c>
      <c r="E921" s="249" t="s">
        <v>39</v>
      </c>
      <c r="F921" s="250" t="s">
        <v>1048</v>
      </c>
      <c r="G921" s="248"/>
      <c r="H921" s="251">
        <v>3.2400000000000002</v>
      </c>
      <c r="I921" s="252"/>
      <c r="J921" s="248"/>
      <c r="K921" s="248"/>
      <c r="L921" s="253"/>
      <c r="M921" s="254"/>
      <c r="N921" s="255"/>
      <c r="O921" s="255"/>
      <c r="P921" s="255"/>
      <c r="Q921" s="255"/>
      <c r="R921" s="255"/>
      <c r="S921" s="255"/>
      <c r="T921" s="256"/>
      <c r="U921" s="14"/>
      <c r="V921" s="14"/>
      <c r="W921" s="14"/>
      <c r="X921" s="14"/>
      <c r="Y921" s="14"/>
      <c r="Z921" s="14"/>
      <c r="AA921" s="14"/>
      <c r="AB921" s="14"/>
      <c r="AC921" s="14"/>
      <c r="AD921" s="14"/>
      <c r="AE921" s="14"/>
      <c r="AT921" s="257" t="s">
        <v>252</v>
      </c>
      <c r="AU921" s="257" t="s">
        <v>93</v>
      </c>
      <c r="AV921" s="14" t="s">
        <v>93</v>
      </c>
      <c r="AW921" s="14" t="s">
        <v>46</v>
      </c>
      <c r="AX921" s="14" t="s">
        <v>23</v>
      </c>
      <c r="AY921" s="257" t="s">
        <v>241</v>
      </c>
    </row>
    <row r="922" s="2" customFormat="1" ht="24.15" customHeight="1">
      <c r="A922" s="42"/>
      <c r="B922" s="43"/>
      <c r="C922" s="218" t="s">
        <v>1049</v>
      </c>
      <c r="D922" s="218" t="s">
        <v>243</v>
      </c>
      <c r="E922" s="219" t="s">
        <v>1050</v>
      </c>
      <c r="F922" s="220" t="s">
        <v>1051</v>
      </c>
      <c r="G922" s="221" t="s">
        <v>145</v>
      </c>
      <c r="H922" s="222">
        <v>2.972</v>
      </c>
      <c r="I922" s="223"/>
      <c r="J922" s="224">
        <f>ROUND(I922*H922,2)</f>
        <v>0</v>
      </c>
      <c r="K922" s="220" t="s">
        <v>247</v>
      </c>
      <c r="L922" s="48"/>
      <c r="M922" s="225" t="s">
        <v>39</v>
      </c>
      <c r="N922" s="226" t="s">
        <v>56</v>
      </c>
      <c r="O922" s="88"/>
      <c r="P922" s="227">
        <f>O922*H922</f>
        <v>0</v>
      </c>
      <c r="Q922" s="227">
        <v>0.50100999999999996</v>
      </c>
      <c r="R922" s="227">
        <f>Q922*H922</f>
        <v>1.4890017199999999</v>
      </c>
      <c r="S922" s="227">
        <v>0</v>
      </c>
      <c r="T922" s="228">
        <f>S922*H922</f>
        <v>0</v>
      </c>
      <c r="U922" s="42"/>
      <c r="V922" s="42"/>
      <c r="W922" s="42"/>
      <c r="X922" s="42"/>
      <c r="Y922" s="42"/>
      <c r="Z922" s="42"/>
      <c r="AA922" s="42"/>
      <c r="AB922" s="42"/>
      <c r="AC922" s="42"/>
      <c r="AD922" s="42"/>
      <c r="AE922" s="42"/>
      <c r="AR922" s="229" t="s">
        <v>248</v>
      </c>
      <c r="AT922" s="229" t="s">
        <v>243</v>
      </c>
      <c r="AU922" s="229" t="s">
        <v>93</v>
      </c>
      <c r="AY922" s="20" t="s">
        <v>241</v>
      </c>
      <c r="BE922" s="230">
        <f>IF(N922="základní",J922,0)</f>
        <v>0</v>
      </c>
      <c r="BF922" s="230">
        <f>IF(N922="snížená",J922,0)</f>
        <v>0</v>
      </c>
      <c r="BG922" s="230">
        <f>IF(N922="zákl. přenesená",J922,0)</f>
        <v>0</v>
      </c>
      <c r="BH922" s="230">
        <f>IF(N922="sníž. přenesená",J922,0)</f>
        <v>0</v>
      </c>
      <c r="BI922" s="230">
        <f>IF(N922="nulová",J922,0)</f>
        <v>0</v>
      </c>
      <c r="BJ922" s="20" t="s">
        <v>23</v>
      </c>
      <c r="BK922" s="230">
        <f>ROUND(I922*H922,2)</f>
        <v>0</v>
      </c>
      <c r="BL922" s="20" t="s">
        <v>248</v>
      </c>
      <c r="BM922" s="229" t="s">
        <v>1052</v>
      </c>
    </row>
    <row r="923" s="2" customFormat="1">
      <c r="A923" s="42"/>
      <c r="B923" s="43"/>
      <c r="C923" s="44"/>
      <c r="D923" s="231" t="s">
        <v>250</v>
      </c>
      <c r="E923" s="44"/>
      <c r="F923" s="232" t="s">
        <v>1053</v>
      </c>
      <c r="G923" s="44"/>
      <c r="H923" s="44"/>
      <c r="I923" s="233"/>
      <c r="J923" s="44"/>
      <c r="K923" s="44"/>
      <c r="L923" s="48"/>
      <c r="M923" s="234"/>
      <c r="N923" s="235"/>
      <c r="O923" s="88"/>
      <c r="P923" s="88"/>
      <c r="Q923" s="88"/>
      <c r="R923" s="88"/>
      <c r="S923" s="88"/>
      <c r="T923" s="89"/>
      <c r="U923" s="42"/>
      <c r="V923" s="42"/>
      <c r="W923" s="42"/>
      <c r="X923" s="42"/>
      <c r="Y923" s="42"/>
      <c r="Z923" s="42"/>
      <c r="AA923" s="42"/>
      <c r="AB923" s="42"/>
      <c r="AC923" s="42"/>
      <c r="AD923" s="42"/>
      <c r="AE923" s="42"/>
      <c r="AT923" s="20" t="s">
        <v>250</v>
      </c>
      <c r="AU923" s="20" t="s">
        <v>93</v>
      </c>
    </row>
    <row r="924" s="13" customFormat="1">
      <c r="A924" s="13"/>
      <c r="B924" s="236"/>
      <c r="C924" s="237"/>
      <c r="D924" s="238" t="s">
        <v>252</v>
      </c>
      <c r="E924" s="239" t="s">
        <v>39</v>
      </c>
      <c r="F924" s="240" t="s">
        <v>717</v>
      </c>
      <c r="G924" s="237"/>
      <c r="H924" s="239" t="s">
        <v>39</v>
      </c>
      <c r="I924" s="241"/>
      <c r="J924" s="237"/>
      <c r="K924" s="237"/>
      <c r="L924" s="242"/>
      <c r="M924" s="243"/>
      <c r="N924" s="244"/>
      <c r="O924" s="244"/>
      <c r="P924" s="244"/>
      <c r="Q924" s="244"/>
      <c r="R924" s="244"/>
      <c r="S924" s="244"/>
      <c r="T924" s="245"/>
      <c r="U924" s="13"/>
      <c r="V924" s="13"/>
      <c r="W924" s="13"/>
      <c r="X924" s="13"/>
      <c r="Y924" s="13"/>
      <c r="Z924" s="13"/>
      <c r="AA924" s="13"/>
      <c r="AB924" s="13"/>
      <c r="AC924" s="13"/>
      <c r="AD924" s="13"/>
      <c r="AE924" s="13"/>
      <c r="AT924" s="246" t="s">
        <v>252</v>
      </c>
      <c r="AU924" s="246" t="s">
        <v>93</v>
      </c>
      <c r="AV924" s="13" t="s">
        <v>23</v>
      </c>
      <c r="AW924" s="13" t="s">
        <v>46</v>
      </c>
      <c r="AX924" s="13" t="s">
        <v>85</v>
      </c>
      <c r="AY924" s="246" t="s">
        <v>241</v>
      </c>
    </row>
    <row r="925" s="13" customFormat="1">
      <c r="A925" s="13"/>
      <c r="B925" s="236"/>
      <c r="C925" s="237"/>
      <c r="D925" s="238" t="s">
        <v>252</v>
      </c>
      <c r="E925" s="239" t="s">
        <v>39</v>
      </c>
      <c r="F925" s="240" t="s">
        <v>1054</v>
      </c>
      <c r="G925" s="237"/>
      <c r="H925" s="239" t="s">
        <v>39</v>
      </c>
      <c r="I925" s="241"/>
      <c r="J925" s="237"/>
      <c r="K925" s="237"/>
      <c r="L925" s="242"/>
      <c r="M925" s="243"/>
      <c r="N925" s="244"/>
      <c r="O925" s="244"/>
      <c r="P925" s="244"/>
      <c r="Q925" s="244"/>
      <c r="R925" s="244"/>
      <c r="S925" s="244"/>
      <c r="T925" s="245"/>
      <c r="U925" s="13"/>
      <c r="V925" s="13"/>
      <c r="W925" s="13"/>
      <c r="X925" s="13"/>
      <c r="Y925" s="13"/>
      <c r="Z925" s="13"/>
      <c r="AA925" s="13"/>
      <c r="AB925" s="13"/>
      <c r="AC925" s="13"/>
      <c r="AD925" s="13"/>
      <c r="AE925" s="13"/>
      <c r="AT925" s="246" t="s">
        <v>252</v>
      </c>
      <c r="AU925" s="246" t="s">
        <v>93</v>
      </c>
      <c r="AV925" s="13" t="s">
        <v>23</v>
      </c>
      <c r="AW925" s="13" t="s">
        <v>46</v>
      </c>
      <c r="AX925" s="13" t="s">
        <v>85</v>
      </c>
      <c r="AY925" s="246" t="s">
        <v>241</v>
      </c>
    </row>
    <row r="926" s="13" customFormat="1">
      <c r="A926" s="13"/>
      <c r="B926" s="236"/>
      <c r="C926" s="237"/>
      <c r="D926" s="238" t="s">
        <v>252</v>
      </c>
      <c r="E926" s="239" t="s">
        <v>39</v>
      </c>
      <c r="F926" s="240" t="s">
        <v>1055</v>
      </c>
      <c r="G926" s="237"/>
      <c r="H926" s="239" t="s">
        <v>39</v>
      </c>
      <c r="I926" s="241"/>
      <c r="J926" s="237"/>
      <c r="K926" s="237"/>
      <c r="L926" s="242"/>
      <c r="M926" s="243"/>
      <c r="N926" s="244"/>
      <c r="O926" s="244"/>
      <c r="P926" s="244"/>
      <c r="Q926" s="244"/>
      <c r="R926" s="244"/>
      <c r="S926" s="244"/>
      <c r="T926" s="245"/>
      <c r="U926" s="13"/>
      <c r="V926" s="13"/>
      <c r="W926" s="13"/>
      <c r="X926" s="13"/>
      <c r="Y926" s="13"/>
      <c r="Z926" s="13"/>
      <c r="AA926" s="13"/>
      <c r="AB926" s="13"/>
      <c r="AC926" s="13"/>
      <c r="AD926" s="13"/>
      <c r="AE926" s="13"/>
      <c r="AT926" s="246" t="s">
        <v>252</v>
      </c>
      <c r="AU926" s="246" t="s">
        <v>93</v>
      </c>
      <c r="AV926" s="13" t="s">
        <v>23</v>
      </c>
      <c r="AW926" s="13" t="s">
        <v>46</v>
      </c>
      <c r="AX926" s="13" t="s">
        <v>85</v>
      </c>
      <c r="AY926" s="246" t="s">
        <v>241</v>
      </c>
    </row>
    <row r="927" s="14" customFormat="1">
      <c r="A927" s="14"/>
      <c r="B927" s="247"/>
      <c r="C927" s="248"/>
      <c r="D927" s="238" t="s">
        <v>252</v>
      </c>
      <c r="E927" s="249" t="s">
        <v>39</v>
      </c>
      <c r="F927" s="250" t="s">
        <v>1056</v>
      </c>
      <c r="G927" s="248"/>
      <c r="H927" s="251">
        <v>0.93700000000000006</v>
      </c>
      <c r="I927" s="252"/>
      <c r="J927" s="248"/>
      <c r="K927" s="248"/>
      <c r="L927" s="253"/>
      <c r="M927" s="254"/>
      <c r="N927" s="255"/>
      <c r="O927" s="255"/>
      <c r="P927" s="255"/>
      <c r="Q927" s="255"/>
      <c r="R927" s="255"/>
      <c r="S927" s="255"/>
      <c r="T927" s="256"/>
      <c r="U927" s="14"/>
      <c r="V927" s="14"/>
      <c r="W927" s="14"/>
      <c r="X927" s="14"/>
      <c r="Y927" s="14"/>
      <c r="Z927" s="14"/>
      <c r="AA927" s="14"/>
      <c r="AB927" s="14"/>
      <c r="AC927" s="14"/>
      <c r="AD927" s="14"/>
      <c r="AE927" s="14"/>
      <c r="AT927" s="257" t="s">
        <v>252</v>
      </c>
      <c r="AU927" s="257" t="s">
        <v>93</v>
      </c>
      <c r="AV927" s="14" t="s">
        <v>93</v>
      </c>
      <c r="AW927" s="14" t="s">
        <v>46</v>
      </c>
      <c r="AX927" s="14" t="s">
        <v>85</v>
      </c>
      <c r="AY927" s="257" t="s">
        <v>241</v>
      </c>
    </row>
    <row r="928" s="13" customFormat="1">
      <c r="A928" s="13"/>
      <c r="B928" s="236"/>
      <c r="C928" s="237"/>
      <c r="D928" s="238" t="s">
        <v>252</v>
      </c>
      <c r="E928" s="239" t="s">
        <v>39</v>
      </c>
      <c r="F928" s="240" t="s">
        <v>723</v>
      </c>
      <c r="G928" s="237"/>
      <c r="H928" s="239" t="s">
        <v>39</v>
      </c>
      <c r="I928" s="241"/>
      <c r="J928" s="237"/>
      <c r="K928" s="237"/>
      <c r="L928" s="242"/>
      <c r="M928" s="243"/>
      <c r="N928" s="244"/>
      <c r="O928" s="244"/>
      <c r="P928" s="244"/>
      <c r="Q928" s="244"/>
      <c r="R928" s="244"/>
      <c r="S928" s="244"/>
      <c r="T928" s="245"/>
      <c r="U928" s="13"/>
      <c r="V928" s="13"/>
      <c r="W928" s="13"/>
      <c r="X928" s="13"/>
      <c r="Y928" s="13"/>
      <c r="Z928" s="13"/>
      <c r="AA928" s="13"/>
      <c r="AB928" s="13"/>
      <c r="AC928" s="13"/>
      <c r="AD928" s="13"/>
      <c r="AE928" s="13"/>
      <c r="AT928" s="246" t="s">
        <v>252</v>
      </c>
      <c r="AU928" s="246" t="s">
        <v>93</v>
      </c>
      <c r="AV928" s="13" t="s">
        <v>23</v>
      </c>
      <c r="AW928" s="13" t="s">
        <v>46</v>
      </c>
      <c r="AX928" s="13" t="s">
        <v>85</v>
      </c>
      <c r="AY928" s="246" t="s">
        <v>241</v>
      </c>
    </row>
    <row r="929" s="13" customFormat="1">
      <c r="A929" s="13"/>
      <c r="B929" s="236"/>
      <c r="C929" s="237"/>
      <c r="D929" s="238" t="s">
        <v>252</v>
      </c>
      <c r="E929" s="239" t="s">
        <v>39</v>
      </c>
      <c r="F929" s="240" t="s">
        <v>1057</v>
      </c>
      <c r="G929" s="237"/>
      <c r="H929" s="239" t="s">
        <v>39</v>
      </c>
      <c r="I929" s="241"/>
      <c r="J929" s="237"/>
      <c r="K929" s="237"/>
      <c r="L929" s="242"/>
      <c r="M929" s="243"/>
      <c r="N929" s="244"/>
      <c r="O929" s="244"/>
      <c r="P929" s="244"/>
      <c r="Q929" s="244"/>
      <c r="R929" s="244"/>
      <c r="S929" s="244"/>
      <c r="T929" s="245"/>
      <c r="U929" s="13"/>
      <c r="V929" s="13"/>
      <c r="W929" s="13"/>
      <c r="X929" s="13"/>
      <c r="Y929" s="13"/>
      <c r="Z929" s="13"/>
      <c r="AA929" s="13"/>
      <c r="AB929" s="13"/>
      <c r="AC929" s="13"/>
      <c r="AD929" s="13"/>
      <c r="AE929" s="13"/>
      <c r="AT929" s="246" t="s">
        <v>252</v>
      </c>
      <c r="AU929" s="246" t="s">
        <v>93</v>
      </c>
      <c r="AV929" s="13" t="s">
        <v>23</v>
      </c>
      <c r="AW929" s="13" t="s">
        <v>46</v>
      </c>
      <c r="AX929" s="13" t="s">
        <v>85</v>
      </c>
      <c r="AY929" s="246" t="s">
        <v>241</v>
      </c>
    </row>
    <row r="930" s="13" customFormat="1">
      <c r="A930" s="13"/>
      <c r="B930" s="236"/>
      <c r="C930" s="237"/>
      <c r="D930" s="238" t="s">
        <v>252</v>
      </c>
      <c r="E930" s="239" t="s">
        <v>39</v>
      </c>
      <c r="F930" s="240" t="s">
        <v>1058</v>
      </c>
      <c r="G930" s="237"/>
      <c r="H930" s="239" t="s">
        <v>39</v>
      </c>
      <c r="I930" s="241"/>
      <c r="J930" s="237"/>
      <c r="K930" s="237"/>
      <c r="L930" s="242"/>
      <c r="M930" s="243"/>
      <c r="N930" s="244"/>
      <c r="O930" s="244"/>
      <c r="P930" s="244"/>
      <c r="Q930" s="244"/>
      <c r="R930" s="244"/>
      <c r="S930" s="244"/>
      <c r="T930" s="245"/>
      <c r="U930" s="13"/>
      <c r="V930" s="13"/>
      <c r="W930" s="13"/>
      <c r="X930" s="13"/>
      <c r="Y930" s="13"/>
      <c r="Z930" s="13"/>
      <c r="AA930" s="13"/>
      <c r="AB930" s="13"/>
      <c r="AC930" s="13"/>
      <c r="AD930" s="13"/>
      <c r="AE930" s="13"/>
      <c r="AT930" s="246" t="s">
        <v>252</v>
      </c>
      <c r="AU930" s="246" t="s">
        <v>93</v>
      </c>
      <c r="AV930" s="13" t="s">
        <v>23</v>
      </c>
      <c r="AW930" s="13" t="s">
        <v>46</v>
      </c>
      <c r="AX930" s="13" t="s">
        <v>85</v>
      </c>
      <c r="AY930" s="246" t="s">
        <v>241</v>
      </c>
    </row>
    <row r="931" s="14" customFormat="1">
      <c r="A931" s="14"/>
      <c r="B931" s="247"/>
      <c r="C931" s="248"/>
      <c r="D931" s="238" t="s">
        <v>252</v>
      </c>
      <c r="E931" s="249" t="s">
        <v>39</v>
      </c>
      <c r="F931" s="250" t="s">
        <v>1059</v>
      </c>
      <c r="G931" s="248"/>
      <c r="H931" s="251">
        <v>0.76500000000000001</v>
      </c>
      <c r="I931" s="252"/>
      <c r="J931" s="248"/>
      <c r="K931" s="248"/>
      <c r="L931" s="253"/>
      <c r="M931" s="254"/>
      <c r="N931" s="255"/>
      <c r="O931" s="255"/>
      <c r="P931" s="255"/>
      <c r="Q931" s="255"/>
      <c r="R931" s="255"/>
      <c r="S931" s="255"/>
      <c r="T931" s="256"/>
      <c r="U931" s="14"/>
      <c r="V931" s="14"/>
      <c r="W931" s="14"/>
      <c r="X931" s="14"/>
      <c r="Y931" s="14"/>
      <c r="Z931" s="14"/>
      <c r="AA931" s="14"/>
      <c r="AB931" s="14"/>
      <c r="AC931" s="14"/>
      <c r="AD931" s="14"/>
      <c r="AE931" s="14"/>
      <c r="AT931" s="257" t="s">
        <v>252</v>
      </c>
      <c r="AU931" s="257" t="s">
        <v>93</v>
      </c>
      <c r="AV931" s="14" t="s">
        <v>93</v>
      </c>
      <c r="AW931" s="14" t="s">
        <v>46</v>
      </c>
      <c r="AX931" s="14" t="s">
        <v>85</v>
      </c>
      <c r="AY931" s="257" t="s">
        <v>241</v>
      </c>
    </row>
    <row r="932" s="13" customFormat="1">
      <c r="A932" s="13"/>
      <c r="B932" s="236"/>
      <c r="C932" s="237"/>
      <c r="D932" s="238" t="s">
        <v>252</v>
      </c>
      <c r="E932" s="239" t="s">
        <v>39</v>
      </c>
      <c r="F932" s="240" t="s">
        <v>1060</v>
      </c>
      <c r="G932" s="237"/>
      <c r="H932" s="239" t="s">
        <v>39</v>
      </c>
      <c r="I932" s="241"/>
      <c r="J932" s="237"/>
      <c r="K932" s="237"/>
      <c r="L932" s="242"/>
      <c r="M932" s="243"/>
      <c r="N932" s="244"/>
      <c r="O932" s="244"/>
      <c r="P932" s="244"/>
      <c r="Q932" s="244"/>
      <c r="R932" s="244"/>
      <c r="S932" s="244"/>
      <c r="T932" s="245"/>
      <c r="U932" s="13"/>
      <c r="V932" s="13"/>
      <c r="W932" s="13"/>
      <c r="X932" s="13"/>
      <c r="Y932" s="13"/>
      <c r="Z932" s="13"/>
      <c r="AA932" s="13"/>
      <c r="AB932" s="13"/>
      <c r="AC932" s="13"/>
      <c r="AD932" s="13"/>
      <c r="AE932" s="13"/>
      <c r="AT932" s="246" t="s">
        <v>252</v>
      </c>
      <c r="AU932" s="246" t="s">
        <v>93</v>
      </c>
      <c r="AV932" s="13" t="s">
        <v>23</v>
      </c>
      <c r="AW932" s="13" t="s">
        <v>46</v>
      </c>
      <c r="AX932" s="13" t="s">
        <v>85</v>
      </c>
      <c r="AY932" s="246" t="s">
        <v>241</v>
      </c>
    </row>
    <row r="933" s="14" customFormat="1">
      <c r="A933" s="14"/>
      <c r="B933" s="247"/>
      <c r="C933" s="248"/>
      <c r="D933" s="238" t="s">
        <v>252</v>
      </c>
      <c r="E933" s="249" t="s">
        <v>39</v>
      </c>
      <c r="F933" s="250" t="s">
        <v>1061</v>
      </c>
      <c r="G933" s="248"/>
      <c r="H933" s="251">
        <v>1.27</v>
      </c>
      <c r="I933" s="252"/>
      <c r="J933" s="248"/>
      <c r="K933" s="248"/>
      <c r="L933" s="253"/>
      <c r="M933" s="254"/>
      <c r="N933" s="255"/>
      <c r="O933" s="255"/>
      <c r="P933" s="255"/>
      <c r="Q933" s="255"/>
      <c r="R933" s="255"/>
      <c r="S933" s="255"/>
      <c r="T933" s="256"/>
      <c r="U933" s="14"/>
      <c r="V933" s="14"/>
      <c r="W933" s="14"/>
      <c r="X933" s="14"/>
      <c r="Y933" s="14"/>
      <c r="Z933" s="14"/>
      <c r="AA933" s="14"/>
      <c r="AB933" s="14"/>
      <c r="AC933" s="14"/>
      <c r="AD933" s="14"/>
      <c r="AE933" s="14"/>
      <c r="AT933" s="257" t="s">
        <v>252</v>
      </c>
      <c r="AU933" s="257" t="s">
        <v>93</v>
      </c>
      <c r="AV933" s="14" t="s">
        <v>93</v>
      </c>
      <c r="AW933" s="14" t="s">
        <v>46</v>
      </c>
      <c r="AX933" s="14" t="s">
        <v>85</v>
      </c>
      <c r="AY933" s="257" t="s">
        <v>241</v>
      </c>
    </row>
    <row r="934" s="15" customFormat="1">
      <c r="A934" s="15"/>
      <c r="B934" s="258"/>
      <c r="C934" s="259"/>
      <c r="D934" s="238" t="s">
        <v>252</v>
      </c>
      <c r="E934" s="260" t="s">
        <v>39</v>
      </c>
      <c r="F934" s="261" t="s">
        <v>274</v>
      </c>
      <c r="G934" s="259"/>
      <c r="H934" s="262">
        <v>2.972</v>
      </c>
      <c r="I934" s="263"/>
      <c r="J934" s="259"/>
      <c r="K934" s="259"/>
      <c r="L934" s="264"/>
      <c r="M934" s="265"/>
      <c r="N934" s="266"/>
      <c r="O934" s="266"/>
      <c r="P934" s="266"/>
      <c r="Q934" s="266"/>
      <c r="R934" s="266"/>
      <c r="S934" s="266"/>
      <c r="T934" s="267"/>
      <c r="U934" s="15"/>
      <c r="V934" s="15"/>
      <c r="W934" s="15"/>
      <c r="X934" s="15"/>
      <c r="Y934" s="15"/>
      <c r="Z934" s="15"/>
      <c r="AA934" s="15"/>
      <c r="AB934" s="15"/>
      <c r="AC934" s="15"/>
      <c r="AD934" s="15"/>
      <c r="AE934" s="15"/>
      <c r="AT934" s="268" t="s">
        <v>252</v>
      </c>
      <c r="AU934" s="268" t="s">
        <v>93</v>
      </c>
      <c r="AV934" s="15" t="s">
        <v>248</v>
      </c>
      <c r="AW934" s="15" t="s">
        <v>46</v>
      </c>
      <c r="AX934" s="15" t="s">
        <v>23</v>
      </c>
      <c r="AY934" s="268" t="s">
        <v>241</v>
      </c>
    </row>
    <row r="935" s="2" customFormat="1" ht="24.15" customHeight="1">
      <c r="A935" s="42"/>
      <c r="B935" s="43"/>
      <c r="C935" s="218" t="s">
        <v>1062</v>
      </c>
      <c r="D935" s="218" t="s">
        <v>243</v>
      </c>
      <c r="E935" s="219" t="s">
        <v>1063</v>
      </c>
      <c r="F935" s="220" t="s">
        <v>1064</v>
      </c>
      <c r="G935" s="221" t="s">
        <v>145</v>
      </c>
      <c r="H935" s="222">
        <v>14.481</v>
      </c>
      <c r="I935" s="223"/>
      <c r="J935" s="224">
        <f>ROUND(I935*H935,2)</f>
        <v>0</v>
      </c>
      <c r="K935" s="220" t="s">
        <v>247</v>
      </c>
      <c r="L935" s="48"/>
      <c r="M935" s="225" t="s">
        <v>39</v>
      </c>
      <c r="N935" s="226" t="s">
        <v>56</v>
      </c>
      <c r="O935" s="88"/>
      <c r="P935" s="227">
        <f>O935*H935</f>
        <v>0</v>
      </c>
      <c r="Q935" s="227">
        <v>0.61207999999999996</v>
      </c>
      <c r="R935" s="227">
        <f>Q935*H935</f>
        <v>8.8635304799999997</v>
      </c>
      <c r="S935" s="227">
        <v>0</v>
      </c>
      <c r="T935" s="228">
        <f>S935*H935</f>
        <v>0</v>
      </c>
      <c r="U935" s="42"/>
      <c r="V935" s="42"/>
      <c r="W935" s="42"/>
      <c r="X935" s="42"/>
      <c r="Y935" s="42"/>
      <c r="Z935" s="42"/>
      <c r="AA935" s="42"/>
      <c r="AB935" s="42"/>
      <c r="AC935" s="42"/>
      <c r="AD935" s="42"/>
      <c r="AE935" s="42"/>
      <c r="AR935" s="229" t="s">
        <v>248</v>
      </c>
      <c r="AT935" s="229" t="s">
        <v>243</v>
      </c>
      <c r="AU935" s="229" t="s">
        <v>93</v>
      </c>
      <c r="AY935" s="20" t="s">
        <v>241</v>
      </c>
      <c r="BE935" s="230">
        <f>IF(N935="základní",J935,0)</f>
        <v>0</v>
      </c>
      <c r="BF935" s="230">
        <f>IF(N935="snížená",J935,0)</f>
        <v>0</v>
      </c>
      <c r="BG935" s="230">
        <f>IF(N935="zákl. přenesená",J935,0)</f>
        <v>0</v>
      </c>
      <c r="BH935" s="230">
        <f>IF(N935="sníž. přenesená",J935,0)</f>
        <v>0</v>
      </c>
      <c r="BI935" s="230">
        <f>IF(N935="nulová",J935,0)</f>
        <v>0</v>
      </c>
      <c r="BJ935" s="20" t="s">
        <v>23</v>
      </c>
      <c r="BK935" s="230">
        <f>ROUND(I935*H935,2)</f>
        <v>0</v>
      </c>
      <c r="BL935" s="20" t="s">
        <v>248</v>
      </c>
      <c r="BM935" s="229" t="s">
        <v>1065</v>
      </c>
    </row>
    <row r="936" s="2" customFormat="1">
      <c r="A936" s="42"/>
      <c r="B936" s="43"/>
      <c r="C936" s="44"/>
      <c r="D936" s="231" t="s">
        <v>250</v>
      </c>
      <c r="E936" s="44"/>
      <c r="F936" s="232" t="s">
        <v>1066</v>
      </c>
      <c r="G936" s="44"/>
      <c r="H936" s="44"/>
      <c r="I936" s="233"/>
      <c r="J936" s="44"/>
      <c r="K936" s="44"/>
      <c r="L936" s="48"/>
      <c r="M936" s="234"/>
      <c r="N936" s="235"/>
      <c r="O936" s="88"/>
      <c r="P936" s="88"/>
      <c r="Q936" s="88"/>
      <c r="R936" s="88"/>
      <c r="S936" s="88"/>
      <c r="T936" s="89"/>
      <c r="U936" s="42"/>
      <c r="V936" s="42"/>
      <c r="W936" s="42"/>
      <c r="X936" s="42"/>
      <c r="Y936" s="42"/>
      <c r="Z936" s="42"/>
      <c r="AA936" s="42"/>
      <c r="AB936" s="42"/>
      <c r="AC936" s="42"/>
      <c r="AD936" s="42"/>
      <c r="AE936" s="42"/>
      <c r="AT936" s="20" t="s">
        <v>250</v>
      </c>
      <c r="AU936" s="20" t="s">
        <v>93</v>
      </c>
    </row>
    <row r="937" s="13" customFormat="1">
      <c r="A937" s="13"/>
      <c r="B937" s="236"/>
      <c r="C937" s="237"/>
      <c r="D937" s="238" t="s">
        <v>252</v>
      </c>
      <c r="E937" s="239" t="s">
        <v>39</v>
      </c>
      <c r="F937" s="240" t="s">
        <v>1067</v>
      </c>
      <c r="G937" s="237"/>
      <c r="H937" s="239" t="s">
        <v>39</v>
      </c>
      <c r="I937" s="241"/>
      <c r="J937" s="237"/>
      <c r="K937" s="237"/>
      <c r="L937" s="242"/>
      <c r="M937" s="243"/>
      <c r="N937" s="244"/>
      <c r="O937" s="244"/>
      <c r="P937" s="244"/>
      <c r="Q937" s="244"/>
      <c r="R937" s="244"/>
      <c r="S937" s="244"/>
      <c r="T937" s="245"/>
      <c r="U937" s="13"/>
      <c r="V937" s="13"/>
      <c r="W937" s="13"/>
      <c r="X937" s="13"/>
      <c r="Y937" s="13"/>
      <c r="Z937" s="13"/>
      <c r="AA937" s="13"/>
      <c r="AB937" s="13"/>
      <c r="AC937" s="13"/>
      <c r="AD937" s="13"/>
      <c r="AE937" s="13"/>
      <c r="AT937" s="246" t="s">
        <v>252</v>
      </c>
      <c r="AU937" s="246" t="s">
        <v>93</v>
      </c>
      <c r="AV937" s="13" t="s">
        <v>23</v>
      </c>
      <c r="AW937" s="13" t="s">
        <v>46</v>
      </c>
      <c r="AX937" s="13" t="s">
        <v>85</v>
      </c>
      <c r="AY937" s="246" t="s">
        <v>241</v>
      </c>
    </row>
    <row r="938" s="13" customFormat="1">
      <c r="A938" s="13"/>
      <c r="B938" s="236"/>
      <c r="C938" s="237"/>
      <c r="D938" s="238" t="s">
        <v>252</v>
      </c>
      <c r="E938" s="239" t="s">
        <v>39</v>
      </c>
      <c r="F938" s="240" t="s">
        <v>1068</v>
      </c>
      <c r="G938" s="237"/>
      <c r="H938" s="239" t="s">
        <v>39</v>
      </c>
      <c r="I938" s="241"/>
      <c r="J938" s="237"/>
      <c r="K938" s="237"/>
      <c r="L938" s="242"/>
      <c r="M938" s="243"/>
      <c r="N938" s="244"/>
      <c r="O938" s="244"/>
      <c r="P938" s="244"/>
      <c r="Q938" s="244"/>
      <c r="R938" s="244"/>
      <c r="S938" s="244"/>
      <c r="T938" s="245"/>
      <c r="U938" s="13"/>
      <c r="V938" s="13"/>
      <c r="W938" s="13"/>
      <c r="X938" s="13"/>
      <c r="Y938" s="13"/>
      <c r="Z938" s="13"/>
      <c r="AA938" s="13"/>
      <c r="AB938" s="13"/>
      <c r="AC938" s="13"/>
      <c r="AD938" s="13"/>
      <c r="AE938" s="13"/>
      <c r="AT938" s="246" t="s">
        <v>252</v>
      </c>
      <c r="AU938" s="246" t="s">
        <v>93</v>
      </c>
      <c r="AV938" s="13" t="s">
        <v>23</v>
      </c>
      <c r="AW938" s="13" t="s">
        <v>46</v>
      </c>
      <c r="AX938" s="13" t="s">
        <v>85</v>
      </c>
      <c r="AY938" s="246" t="s">
        <v>241</v>
      </c>
    </row>
    <row r="939" s="13" customFormat="1">
      <c r="A939" s="13"/>
      <c r="B939" s="236"/>
      <c r="C939" s="237"/>
      <c r="D939" s="238" t="s">
        <v>252</v>
      </c>
      <c r="E939" s="239" t="s">
        <v>39</v>
      </c>
      <c r="F939" s="240" t="s">
        <v>1067</v>
      </c>
      <c r="G939" s="237"/>
      <c r="H939" s="239" t="s">
        <v>39</v>
      </c>
      <c r="I939" s="241"/>
      <c r="J939" s="237"/>
      <c r="K939" s="237"/>
      <c r="L939" s="242"/>
      <c r="M939" s="243"/>
      <c r="N939" s="244"/>
      <c r="O939" s="244"/>
      <c r="P939" s="244"/>
      <c r="Q939" s="244"/>
      <c r="R939" s="244"/>
      <c r="S939" s="244"/>
      <c r="T939" s="245"/>
      <c r="U939" s="13"/>
      <c r="V939" s="13"/>
      <c r="W939" s="13"/>
      <c r="X939" s="13"/>
      <c r="Y939" s="13"/>
      <c r="Z939" s="13"/>
      <c r="AA939" s="13"/>
      <c r="AB939" s="13"/>
      <c r="AC939" s="13"/>
      <c r="AD939" s="13"/>
      <c r="AE939" s="13"/>
      <c r="AT939" s="246" t="s">
        <v>252</v>
      </c>
      <c r="AU939" s="246" t="s">
        <v>93</v>
      </c>
      <c r="AV939" s="13" t="s">
        <v>23</v>
      </c>
      <c r="AW939" s="13" t="s">
        <v>46</v>
      </c>
      <c r="AX939" s="13" t="s">
        <v>85</v>
      </c>
      <c r="AY939" s="246" t="s">
        <v>241</v>
      </c>
    </row>
    <row r="940" s="14" customFormat="1">
      <c r="A940" s="14"/>
      <c r="B940" s="247"/>
      <c r="C940" s="248"/>
      <c r="D940" s="238" t="s">
        <v>252</v>
      </c>
      <c r="E940" s="249" t="s">
        <v>39</v>
      </c>
      <c r="F940" s="250" t="s">
        <v>1069</v>
      </c>
      <c r="G940" s="248"/>
      <c r="H940" s="251">
        <v>1.75</v>
      </c>
      <c r="I940" s="252"/>
      <c r="J940" s="248"/>
      <c r="K940" s="248"/>
      <c r="L940" s="253"/>
      <c r="M940" s="254"/>
      <c r="N940" s="255"/>
      <c r="O940" s="255"/>
      <c r="P940" s="255"/>
      <c r="Q940" s="255"/>
      <c r="R940" s="255"/>
      <c r="S940" s="255"/>
      <c r="T940" s="256"/>
      <c r="U940" s="14"/>
      <c r="V940" s="14"/>
      <c r="W940" s="14"/>
      <c r="X940" s="14"/>
      <c r="Y940" s="14"/>
      <c r="Z940" s="14"/>
      <c r="AA940" s="14"/>
      <c r="AB940" s="14"/>
      <c r="AC940" s="14"/>
      <c r="AD940" s="14"/>
      <c r="AE940" s="14"/>
      <c r="AT940" s="257" t="s">
        <v>252</v>
      </c>
      <c r="AU940" s="257" t="s">
        <v>93</v>
      </c>
      <c r="AV940" s="14" t="s">
        <v>93</v>
      </c>
      <c r="AW940" s="14" t="s">
        <v>46</v>
      </c>
      <c r="AX940" s="14" t="s">
        <v>85</v>
      </c>
      <c r="AY940" s="257" t="s">
        <v>241</v>
      </c>
    </row>
    <row r="941" s="13" customFormat="1">
      <c r="A941" s="13"/>
      <c r="B941" s="236"/>
      <c r="C941" s="237"/>
      <c r="D941" s="238" t="s">
        <v>252</v>
      </c>
      <c r="E941" s="239" t="s">
        <v>39</v>
      </c>
      <c r="F941" s="240" t="s">
        <v>1070</v>
      </c>
      <c r="G941" s="237"/>
      <c r="H941" s="239" t="s">
        <v>39</v>
      </c>
      <c r="I941" s="241"/>
      <c r="J941" s="237"/>
      <c r="K941" s="237"/>
      <c r="L941" s="242"/>
      <c r="M941" s="243"/>
      <c r="N941" s="244"/>
      <c r="O941" s="244"/>
      <c r="P941" s="244"/>
      <c r="Q941" s="244"/>
      <c r="R941" s="244"/>
      <c r="S941" s="244"/>
      <c r="T941" s="245"/>
      <c r="U941" s="13"/>
      <c r="V941" s="13"/>
      <c r="W941" s="13"/>
      <c r="X941" s="13"/>
      <c r="Y941" s="13"/>
      <c r="Z941" s="13"/>
      <c r="AA941" s="13"/>
      <c r="AB941" s="13"/>
      <c r="AC941" s="13"/>
      <c r="AD941" s="13"/>
      <c r="AE941" s="13"/>
      <c r="AT941" s="246" t="s">
        <v>252</v>
      </c>
      <c r="AU941" s="246" t="s">
        <v>93</v>
      </c>
      <c r="AV941" s="13" t="s">
        <v>23</v>
      </c>
      <c r="AW941" s="13" t="s">
        <v>46</v>
      </c>
      <c r="AX941" s="13" t="s">
        <v>85</v>
      </c>
      <c r="AY941" s="246" t="s">
        <v>241</v>
      </c>
    </row>
    <row r="942" s="14" customFormat="1">
      <c r="A942" s="14"/>
      <c r="B942" s="247"/>
      <c r="C942" s="248"/>
      <c r="D942" s="238" t="s">
        <v>252</v>
      </c>
      <c r="E942" s="249" t="s">
        <v>39</v>
      </c>
      <c r="F942" s="250" t="s">
        <v>1071</v>
      </c>
      <c r="G942" s="248"/>
      <c r="H942" s="251">
        <v>0.65000000000000002</v>
      </c>
      <c r="I942" s="252"/>
      <c r="J942" s="248"/>
      <c r="K942" s="248"/>
      <c r="L942" s="253"/>
      <c r="M942" s="254"/>
      <c r="N942" s="255"/>
      <c r="O942" s="255"/>
      <c r="P942" s="255"/>
      <c r="Q942" s="255"/>
      <c r="R942" s="255"/>
      <c r="S942" s="255"/>
      <c r="T942" s="256"/>
      <c r="U942" s="14"/>
      <c r="V942" s="14"/>
      <c r="W942" s="14"/>
      <c r="X942" s="14"/>
      <c r="Y942" s="14"/>
      <c r="Z942" s="14"/>
      <c r="AA942" s="14"/>
      <c r="AB942" s="14"/>
      <c r="AC942" s="14"/>
      <c r="AD942" s="14"/>
      <c r="AE942" s="14"/>
      <c r="AT942" s="257" t="s">
        <v>252</v>
      </c>
      <c r="AU942" s="257" t="s">
        <v>93</v>
      </c>
      <c r="AV942" s="14" t="s">
        <v>93</v>
      </c>
      <c r="AW942" s="14" t="s">
        <v>46</v>
      </c>
      <c r="AX942" s="14" t="s">
        <v>85</v>
      </c>
      <c r="AY942" s="257" t="s">
        <v>241</v>
      </c>
    </row>
    <row r="943" s="16" customFormat="1">
      <c r="A943" s="16"/>
      <c r="B943" s="269"/>
      <c r="C943" s="270"/>
      <c r="D943" s="238" t="s">
        <v>252</v>
      </c>
      <c r="E943" s="271" t="s">
        <v>39</v>
      </c>
      <c r="F943" s="272" t="s">
        <v>295</v>
      </c>
      <c r="G943" s="270"/>
      <c r="H943" s="273">
        <v>2.3999999999999999</v>
      </c>
      <c r="I943" s="274"/>
      <c r="J943" s="270"/>
      <c r="K943" s="270"/>
      <c r="L943" s="275"/>
      <c r="M943" s="276"/>
      <c r="N943" s="277"/>
      <c r="O943" s="277"/>
      <c r="P943" s="277"/>
      <c r="Q943" s="277"/>
      <c r="R943" s="277"/>
      <c r="S943" s="277"/>
      <c r="T943" s="278"/>
      <c r="U943" s="16"/>
      <c r="V943" s="16"/>
      <c r="W943" s="16"/>
      <c r="X943" s="16"/>
      <c r="Y943" s="16"/>
      <c r="Z943" s="16"/>
      <c r="AA943" s="16"/>
      <c r="AB943" s="16"/>
      <c r="AC943" s="16"/>
      <c r="AD943" s="16"/>
      <c r="AE943" s="16"/>
      <c r="AT943" s="279" t="s">
        <v>252</v>
      </c>
      <c r="AU943" s="279" t="s">
        <v>93</v>
      </c>
      <c r="AV943" s="16" t="s">
        <v>113</v>
      </c>
      <c r="AW943" s="16" t="s">
        <v>46</v>
      </c>
      <c r="AX943" s="16" t="s">
        <v>85</v>
      </c>
      <c r="AY943" s="279" t="s">
        <v>241</v>
      </c>
    </row>
    <row r="944" s="13" customFormat="1">
      <c r="A944" s="13"/>
      <c r="B944" s="236"/>
      <c r="C944" s="237"/>
      <c r="D944" s="238" t="s">
        <v>252</v>
      </c>
      <c r="E944" s="239" t="s">
        <v>39</v>
      </c>
      <c r="F944" s="240" t="s">
        <v>1072</v>
      </c>
      <c r="G944" s="237"/>
      <c r="H944" s="239" t="s">
        <v>39</v>
      </c>
      <c r="I944" s="241"/>
      <c r="J944" s="237"/>
      <c r="K944" s="237"/>
      <c r="L944" s="242"/>
      <c r="M944" s="243"/>
      <c r="N944" s="244"/>
      <c r="O944" s="244"/>
      <c r="P944" s="244"/>
      <c r="Q944" s="244"/>
      <c r="R944" s="244"/>
      <c r="S944" s="244"/>
      <c r="T944" s="245"/>
      <c r="U944" s="13"/>
      <c r="V944" s="13"/>
      <c r="W944" s="13"/>
      <c r="X944" s="13"/>
      <c r="Y944" s="13"/>
      <c r="Z944" s="13"/>
      <c r="AA944" s="13"/>
      <c r="AB944" s="13"/>
      <c r="AC944" s="13"/>
      <c r="AD944" s="13"/>
      <c r="AE944" s="13"/>
      <c r="AT944" s="246" t="s">
        <v>252</v>
      </c>
      <c r="AU944" s="246" t="s">
        <v>93</v>
      </c>
      <c r="AV944" s="13" t="s">
        <v>23</v>
      </c>
      <c r="AW944" s="13" t="s">
        <v>46</v>
      </c>
      <c r="AX944" s="13" t="s">
        <v>85</v>
      </c>
      <c r="AY944" s="246" t="s">
        <v>241</v>
      </c>
    </row>
    <row r="945" s="13" customFormat="1">
      <c r="A945" s="13"/>
      <c r="B945" s="236"/>
      <c r="C945" s="237"/>
      <c r="D945" s="238" t="s">
        <v>252</v>
      </c>
      <c r="E945" s="239" t="s">
        <v>39</v>
      </c>
      <c r="F945" s="240" t="s">
        <v>654</v>
      </c>
      <c r="G945" s="237"/>
      <c r="H945" s="239" t="s">
        <v>39</v>
      </c>
      <c r="I945" s="241"/>
      <c r="J945" s="237"/>
      <c r="K945" s="237"/>
      <c r="L945" s="242"/>
      <c r="M945" s="243"/>
      <c r="N945" s="244"/>
      <c r="O945" s="244"/>
      <c r="P945" s="244"/>
      <c r="Q945" s="244"/>
      <c r="R945" s="244"/>
      <c r="S945" s="244"/>
      <c r="T945" s="245"/>
      <c r="U945" s="13"/>
      <c r="V945" s="13"/>
      <c r="W945" s="13"/>
      <c r="X945" s="13"/>
      <c r="Y945" s="13"/>
      <c r="Z945" s="13"/>
      <c r="AA945" s="13"/>
      <c r="AB945" s="13"/>
      <c r="AC945" s="13"/>
      <c r="AD945" s="13"/>
      <c r="AE945" s="13"/>
      <c r="AT945" s="246" t="s">
        <v>252</v>
      </c>
      <c r="AU945" s="246" t="s">
        <v>93</v>
      </c>
      <c r="AV945" s="13" t="s">
        <v>23</v>
      </c>
      <c r="AW945" s="13" t="s">
        <v>46</v>
      </c>
      <c r="AX945" s="13" t="s">
        <v>85</v>
      </c>
      <c r="AY945" s="246" t="s">
        <v>241</v>
      </c>
    </row>
    <row r="946" s="14" customFormat="1">
      <c r="A946" s="14"/>
      <c r="B946" s="247"/>
      <c r="C946" s="248"/>
      <c r="D946" s="238" t="s">
        <v>252</v>
      </c>
      <c r="E946" s="249" t="s">
        <v>39</v>
      </c>
      <c r="F946" s="250" t="s">
        <v>1073</v>
      </c>
      <c r="G946" s="248"/>
      <c r="H946" s="251">
        <v>1.925</v>
      </c>
      <c r="I946" s="252"/>
      <c r="J946" s="248"/>
      <c r="K946" s="248"/>
      <c r="L946" s="253"/>
      <c r="M946" s="254"/>
      <c r="N946" s="255"/>
      <c r="O946" s="255"/>
      <c r="P946" s="255"/>
      <c r="Q946" s="255"/>
      <c r="R946" s="255"/>
      <c r="S946" s="255"/>
      <c r="T946" s="256"/>
      <c r="U946" s="14"/>
      <c r="V946" s="14"/>
      <c r="W946" s="14"/>
      <c r="X946" s="14"/>
      <c r="Y946" s="14"/>
      <c r="Z946" s="14"/>
      <c r="AA946" s="14"/>
      <c r="AB946" s="14"/>
      <c r="AC946" s="14"/>
      <c r="AD946" s="14"/>
      <c r="AE946" s="14"/>
      <c r="AT946" s="257" t="s">
        <v>252</v>
      </c>
      <c r="AU946" s="257" t="s">
        <v>93</v>
      </c>
      <c r="AV946" s="14" t="s">
        <v>93</v>
      </c>
      <c r="AW946" s="14" t="s">
        <v>46</v>
      </c>
      <c r="AX946" s="14" t="s">
        <v>85</v>
      </c>
      <c r="AY946" s="257" t="s">
        <v>241</v>
      </c>
    </row>
    <row r="947" s="13" customFormat="1">
      <c r="A947" s="13"/>
      <c r="B947" s="236"/>
      <c r="C947" s="237"/>
      <c r="D947" s="238" t="s">
        <v>252</v>
      </c>
      <c r="E947" s="239" t="s">
        <v>39</v>
      </c>
      <c r="F947" s="240" t="s">
        <v>1070</v>
      </c>
      <c r="G947" s="237"/>
      <c r="H947" s="239" t="s">
        <v>39</v>
      </c>
      <c r="I947" s="241"/>
      <c r="J947" s="237"/>
      <c r="K947" s="237"/>
      <c r="L947" s="242"/>
      <c r="M947" s="243"/>
      <c r="N947" s="244"/>
      <c r="O947" s="244"/>
      <c r="P947" s="244"/>
      <c r="Q947" s="244"/>
      <c r="R947" s="244"/>
      <c r="S947" s="244"/>
      <c r="T947" s="245"/>
      <c r="U947" s="13"/>
      <c r="V947" s="13"/>
      <c r="W947" s="13"/>
      <c r="X947" s="13"/>
      <c r="Y947" s="13"/>
      <c r="Z947" s="13"/>
      <c r="AA947" s="13"/>
      <c r="AB947" s="13"/>
      <c r="AC947" s="13"/>
      <c r="AD947" s="13"/>
      <c r="AE947" s="13"/>
      <c r="AT947" s="246" t="s">
        <v>252</v>
      </c>
      <c r="AU947" s="246" t="s">
        <v>93</v>
      </c>
      <c r="AV947" s="13" t="s">
        <v>23</v>
      </c>
      <c r="AW947" s="13" t="s">
        <v>46</v>
      </c>
      <c r="AX947" s="13" t="s">
        <v>85</v>
      </c>
      <c r="AY947" s="246" t="s">
        <v>241</v>
      </c>
    </row>
    <row r="948" s="14" customFormat="1">
      <c r="A948" s="14"/>
      <c r="B948" s="247"/>
      <c r="C948" s="248"/>
      <c r="D948" s="238" t="s">
        <v>252</v>
      </c>
      <c r="E948" s="249" t="s">
        <v>39</v>
      </c>
      <c r="F948" s="250" t="s">
        <v>1074</v>
      </c>
      <c r="G948" s="248"/>
      <c r="H948" s="251">
        <v>1.28</v>
      </c>
      <c r="I948" s="252"/>
      <c r="J948" s="248"/>
      <c r="K948" s="248"/>
      <c r="L948" s="253"/>
      <c r="M948" s="254"/>
      <c r="N948" s="255"/>
      <c r="O948" s="255"/>
      <c r="P948" s="255"/>
      <c r="Q948" s="255"/>
      <c r="R948" s="255"/>
      <c r="S948" s="255"/>
      <c r="T948" s="256"/>
      <c r="U948" s="14"/>
      <c r="V948" s="14"/>
      <c r="W948" s="14"/>
      <c r="X948" s="14"/>
      <c r="Y948" s="14"/>
      <c r="Z948" s="14"/>
      <c r="AA948" s="14"/>
      <c r="AB948" s="14"/>
      <c r="AC948" s="14"/>
      <c r="AD948" s="14"/>
      <c r="AE948" s="14"/>
      <c r="AT948" s="257" t="s">
        <v>252</v>
      </c>
      <c r="AU948" s="257" t="s">
        <v>93</v>
      </c>
      <c r="AV948" s="14" t="s">
        <v>93</v>
      </c>
      <c r="AW948" s="14" t="s">
        <v>46</v>
      </c>
      <c r="AX948" s="14" t="s">
        <v>85</v>
      </c>
      <c r="AY948" s="257" t="s">
        <v>241</v>
      </c>
    </row>
    <row r="949" s="16" customFormat="1">
      <c r="A949" s="16"/>
      <c r="B949" s="269"/>
      <c r="C949" s="270"/>
      <c r="D949" s="238" t="s">
        <v>252</v>
      </c>
      <c r="E949" s="271" t="s">
        <v>39</v>
      </c>
      <c r="F949" s="272" t="s">
        <v>295</v>
      </c>
      <c r="G949" s="270"/>
      <c r="H949" s="273">
        <v>3.2050000000000001</v>
      </c>
      <c r="I949" s="274"/>
      <c r="J949" s="270"/>
      <c r="K949" s="270"/>
      <c r="L949" s="275"/>
      <c r="M949" s="276"/>
      <c r="N949" s="277"/>
      <c r="O949" s="277"/>
      <c r="P949" s="277"/>
      <c r="Q949" s="277"/>
      <c r="R949" s="277"/>
      <c r="S949" s="277"/>
      <c r="T949" s="278"/>
      <c r="U949" s="16"/>
      <c r="V949" s="16"/>
      <c r="W949" s="16"/>
      <c r="X949" s="16"/>
      <c r="Y949" s="16"/>
      <c r="Z949" s="16"/>
      <c r="AA949" s="16"/>
      <c r="AB949" s="16"/>
      <c r="AC949" s="16"/>
      <c r="AD949" s="16"/>
      <c r="AE949" s="16"/>
      <c r="AT949" s="279" t="s">
        <v>252</v>
      </c>
      <c r="AU949" s="279" t="s">
        <v>93</v>
      </c>
      <c r="AV949" s="16" t="s">
        <v>113</v>
      </c>
      <c r="AW949" s="16" t="s">
        <v>46</v>
      </c>
      <c r="AX949" s="16" t="s">
        <v>85</v>
      </c>
      <c r="AY949" s="279" t="s">
        <v>241</v>
      </c>
    </row>
    <row r="950" s="13" customFormat="1">
      <c r="A950" s="13"/>
      <c r="B950" s="236"/>
      <c r="C950" s="237"/>
      <c r="D950" s="238" t="s">
        <v>252</v>
      </c>
      <c r="E950" s="239" t="s">
        <v>39</v>
      </c>
      <c r="F950" s="240" t="s">
        <v>1075</v>
      </c>
      <c r="G950" s="237"/>
      <c r="H950" s="239" t="s">
        <v>39</v>
      </c>
      <c r="I950" s="241"/>
      <c r="J950" s="237"/>
      <c r="K950" s="237"/>
      <c r="L950" s="242"/>
      <c r="M950" s="243"/>
      <c r="N950" s="244"/>
      <c r="O950" s="244"/>
      <c r="P950" s="244"/>
      <c r="Q950" s="244"/>
      <c r="R950" s="244"/>
      <c r="S950" s="244"/>
      <c r="T950" s="245"/>
      <c r="U950" s="13"/>
      <c r="V950" s="13"/>
      <c r="W950" s="13"/>
      <c r="X950" s="13"/>
      <c r="Y950" s="13"/>
      <c r="Z950" s="13"/>
      <c r="AA950" s="13"/>
      <c r="AB950" s="13"/>
      <c r="AC950" s="13"/>
      <c r="AD950" s="13"/>
      <c r="AE950" s="13"/>
      <c r="AT950" s="246" t="s">
        <v>252</v>
      </c>
      <c r="AU950" s="246" t="s">
        <v>93</v>
      </c>
      <c r="AV950" s="13" t="s">
        <v>23</v>
      </c>
      <c r="AW950" s="13" t="s">
        <v>46</v>
      </c>
      <c r="AX950" s="13" t="s">
        <v>85</v>
      </c>
      <c r="AY950" s="246" t="s">
        <v>241</v>
      </c>
    </row>
    <row r="951" s="13" customFormat="1">
      <c r="A951" s="13"/>
      <c r="B951" s="236"/>
      <c r="C951" s="237"/>
      <c r="D951" s="238" t="s">
        <v>252</v>
      </c>
      <c r="E951" s="239" t="s">
        <v>39</v>
      </c>
      <c r="F951" s="240" t="s">
        <v>1076</v>
      </c>
      <c r="G951" s="237"/>
      <c r="H951" s="239" t="s">
        <v>39</v>
      </c>
      <c r="I951" s="241"/>
      <c r="J951" s="237"/>
      <c r="K951" s="237"/>
      <c r="L951" s="242"/>
      <c r="M951" s="243"/>
      <c r="N951" s="244"/>
      <c r="O951" s="244"/>
      <c r="P951" s="244"/>
      <c r="Q951" s="244"/>
      <c r="R951" s="244"/>
      <c r="S951" s="244"/>
      <c r="T951" s="245"/>
      <c r="U951" s="13"/>
      <c r="V951" s="13"/>
      <c r="W951" s="13"/>
      <c r="X951" s="13"/>
      <c r="Y951" s="13"/>
      <c r="Z951" s="13"/>
      <c r="AA951" s="13"/>
      <c r="AB951" s="13"/>
      <c r="AC951" s="13"/>
      <c r="AD951" s="13"/>
      <c r="AE951" s="13"/>
      <c r="AT951" s="246" t="s">
        <v>252</v>
      </c>
      <c r="AU951" s="246" t="s">
        <v>93</v>
      </c>
      <c r="AV951" s="13" t="s">
        <v>23</v>
      </c>
      <c r="AW951" s="13" t="s">
        <v>46</v>
      </c>
      <c r="AX951" s="13" t="s">
        <v>85</v>
      </c>
      <c r="AY951" s="246" t="s">
        <v>241</v>
      </c>
    </row>
    <row r="952" s="13" customFormat="1">
      <c r="A952" s="13"/>
      <c r="B952" s="236"/>
      <c r="C952" s="237"/>
      <c r="D952" s="238" t="s">
        <v>252</v>
      </c>
      <c r="E952" s="239" t="s">
        <v>39</v>
      </c>
      <c r="F952" s="240" t="s">
        <v>656</v>
      </c>
      <c r="G952" s="237"/>
      <c r="H952" s="239" t="s">
        <v>39</v>
      </c>
      <c r="I952" s="241"/>
      <c r="J952" s="237"/>
      <c r="K952" s="237"/>
      <c r="L952" s="242"/>
      <c r="M952" s="243"/>
      <c r="N952" s="244"/>
      <c r="O952" s="244"/>
      <c r="P952" s="244"/>
      <c r="Q952" s="244"/>
      <c r="R952" s="244"/>
      <c r="S952" s="244"/>
      <c r="T952" s="245"/>
      <c r="U952" s="13"/>
      <c r="V952" s="13"/>
      <c r="W952" s="13"/>
      <c r="X952" s="13"/>
      <c r="Y952" s="13"/>
      <c r="Z952" s="13"/>
      <c r="AA952" s="13"/>
      <c r="AB952" s="13"/>
      <c r="AC952" s="13"/>
      <c r="AD952" s="13"/>
      <c r="AE952" s="13"/>
      <c r="AT952" s="246" t="s">
        <v>252</v>
      </c>
      <c r="AU952" s="246" t="s">
        <v>93</v>
      </c>
      <c r="AV952" s="13" t="s">
        <v>23</v>
      </c>
      <c r="AW952" s="13" t="s">
        <v>46</v>
      </c>
      <c r="AX952" s="13" t="s">
        <v>85</v>
      </c>
      <c r="AY952" s="246" t="s">
        <v>241</v>
      </c>
    </row>
    <row r="953" s="13" customFormat="1">
      <c r="A953" s="13"/>
      <c r="B953" s="236"/>
      <c r="C953" s="237"/>
      <c r="D953" s="238" t="s">
        <v>252</v>
      </c>
      <c r="E953" s="239" t="s">
        <v>39</v>
      </c>
      <c r="F953" s="240" t="s">
        <v>658</v>
      </c>
      <c r="G953" s="237"/>
      <c r="H953" s="239" t="s">
        <v>39</v>
      </c>
      <c r="I953" s="241"/>
      <c r="J953" s="237"/>
      <c r="K953" s="237"/>
      <c r="L953" s="242"/>
      <c r="M953" s="243"/>
      <c r="N953" s="244"/>
      <c r="O953" s="244"/>
      <c r="P953" s="244"/>
      <c r="Q953" s="244"/>
      <c r="R953" s="244"/>
      <c r="S953" s="244"/>
      <c r="T953" s="245"/>
      <c r="U953" s="13"/>
      <c r="V953" s="13"/>
      <c r="W953" s="13"/>
      <c r="X953" s="13"/>
      <c r="Y953" s="13"/>
      <c r="Z953" s="13"/>
      <c r="AA953" s="13"/>
      <c r="AB953" s="13"/>
      <c r="AC953" s="13"/>
      <c r="AD953" s="13"/>
      <c r="AE953" s="13"/>
      <c r="AT953" s="246" t="s">
        <v>252</v>
      </c>
      <c r="AU953" s="246" t="s">
        <v>93</v>
      </c>
      <c r="AV953" s="13" t="s">
        <v>23</v>
      </c>
      <c r="AW953" s="13" t="s">
        <v>46</v>
      </c>
      <c r="AX953" s="13" t="s">
        <v>85</v>
      </c>
      <c r="AY953" s="246" t="s">
        <v>241</v>
      </c>
    </row>
    <row r="954" s="14" customFormat="1">
      <c r="A954" s="14"/>
      <c r="B954" s="247"/>
      <c r="C954" s="248"/>
      <c r="D954" s="238" t="s">
        <v>252</v>
      </c>
      <c r="E954" s="249" t="s">
        <v>39</v>
      </c>
      <c r="F954" s="250" t="s">
        <v>1077</v>
      </c>
      <c r="G954" s="248"/>
      <c r="H954" s="251">
        <v>1.6000000000000001</v>
      </c>
      <c r="I954" s="252"/>
      <c r="J954" s="248"/>
      <c r="K954" s="248"/>
      <c r="L954" s="253"/>
      <c r="M954" s="254"/>
      <c r="N954" s="255"/>
      <c r="O954" s="255"/>
      <c r="P954" s="255"/>
      <c r="Q954" s="255"/>
      <c r="R954" s="255"/>
      <c r="S954" s="255"/>
      <c r="T954" s="256"/>
      <c r="U954" s="14"/>
      <c r="V954" s="14"/>
      <c r="W954" s="14"/>
      <c r="X954" s="14"/>
      <c r="Y954" s="14"/>
      <c r="Z954" s="14"/>
      <c r="AA954" s="14"/>
      <c r="AB954" s="14"/>
      <c r="AC954" s="14"/>
      <c r="AD954" s="14"/>
      <c r="AE954" s="14"/>
      <c r="AT954" s="257" t="s">
        <v>252</v>
      </c>
      <c r="AU954" s="257" t="s">
        <v>93</v>
      </c>
      <c r="AV954" s="14" t="s">
        <v>93</v>
      </c>
      <c r="AW954" s="14" t="s">
        <v>46</v>
      </c>
      <c r="AX954" s="14" t="s">
        <v>85</v>
      </c>
      <c r="AY954" s="257" t="s">
        <v>241</v>
      </c>
    </row>
    <row r="955" s="14" customFormat="1">
      <c r="A955" s="14"/>
      <c r="B955" s="247"/>
      <c r="C955" s="248"/>
      <c r="D955" s="238" t="s">
        <v>252</v>
      </c>
      <c r="E955" s="249" t="s">
        <v>39</v>
      </c>
      <c r="F955" s="250" t="s">
        <v>1078</v>
      </c>
      <c r="G955" s="248"/>
      <c r="H955" s="251">
        <v>1.8999999999999999</v>
      </c>
      <c r="I955" s="252"/>
      <c r="J955" s="248"/>
      <c r="K955" s="248"/>
      <c r="L955" s="253"/>
      <c r="M955" s="254"/>
      <c r="N955" s="255"/>
      <c r="O955" s="255"/>
      <c r="P955" s="255"/>
      <c r="Q955" s="255"/>
      <c r="R955" s="255"/>
      <c r="S955" s="255"/>
      <c r="T955" s="256"/>
      <c r="U955" s="14"/>
      <c r="V955" s="14"/>
      <c r="W955" s="14"/>
      <c r="X955" s="14"/>
      <c r="Y955" s="14"/>
      <c r="Z955" s="14"/>
      <c r="AA955" s="14"/>
      <c r="AB955" s="14"/>
      <c r="AC955" s="14"/>
      <c r="AD955" s="14"/>
      <c r="AE955" s="14"/>
      <c r="AT955" s="257" t="s">
        <v>252</v>
      </c>
      <c r="AU955" s="257" t="s">
        <v>93</v>
      </c>
      <c r="AV955" s="14" t="s">
        <v>93</v>
      </c>
      <c r="AW955" s="14" t="s">
        <v>46</v>
      </c>
      <c r="AX955" s="14" t="s">
        <v>85</v>
      </c>
      <c r="AY955" s="257" t="s">
        <v>241</v>
      </c>
    </row>
    <row r="956" s="14" customFormat="1">
      <c r="A956" s="14"/>
      <c r="B956" s="247"/>
      <c r="C956" s="248"/>
      <c r="D956" s="238" t="s">
        <v>252</v>
      </c>
      <c r="E956" s="249" t="s">
        <v>39</v>
      </c>
      <c r="F956" s="250" t="s">
        <v>1079</v>
      </c>
      <c r="G956" s="248"/>
      <c r="H956" s="251">
        <v>5.3760000000000003</v>
      </c>
      <c r="I956" s="252"/>
      <c r="J956" s="248"/>
      <c r="K956" s="248"/>
      <c r="L956" s="253"/>
      <c r="M956" s="254"/>
      <c r="N956" s="255"/>
      <c r="O956" s="255"/>
      <c r="P956" s="255"/>
      <c r="Q956" s="255"/>
      <c r="R956" s="255"/>
      <c r="S956" s="255"/>
      <c r="T956" s="256"/>
      <c r="U956" s="14"/>
      <c r="V956" s="14"/>
      <c r="W956" s="14"/>
      <c r="X956" s="14"/>
      <c r="Y956" s="14"/>
      <c r="Z956" s="14"/>
      <c r="AA956" s="14"/>
      <c r="AB956" s="14"/>
      <c r="AC956" s="14"/>
      <c r="AD956" s="14"/>
      <c r="AE956" s="14"/>
      <c r="AT956" s="257" t="s">
        <v>252</v>
      </c>
      <c r="AU956" s="257" t="s">
        <v>93</v>
      </c>
      <c r="AV956" s="14" t="s">
        <v>93</v>
      </c>
      <c r="AW956" s="14" t="s">
        <v>46</v>
      </c>
      <c r="AX956" s="14" t="s">
        <v>85</v>
      </c>
      <c r="AY956" s="257" t="s">
        <v>241</v>
      </c>
    </row>
    <row r="957" s="16" customFormat="1">
      <c r="A957" s="16"/>
      <c r="B957" s="269"/>
      <c r="C957" s="270"/>
      <c r="D957" s="238" t="s">
        <v>252</v>
      </c>
      <c r="E957" s="271" t="s">
        <v>39</v>
      </c>
      <c r="F957" s="272" t="s">
        <v>295</v>
      </c>
      <c r="G957" s="270"/>
      <c r="H957" s="273">
        <v>8.8759999999999994</v>
      </c>
      <c r="I957" s="274"/>
      <c r="J957" s="270"/>
      <c r="K957" s="270"/>
      <c r="L957" s="275"/>
      <c r="M957" s="276"/>
      <c r="N957" s="277"/>
      <c r="O957" s="277"/>
      <c r="P957" s="277"/>
      <c r="Q957" s="277"/>
      <c r="R957" s="277"/>
      <c r="S957" s="277"/>
      <c r="T957" s="278"/>
      <c r="U957" s="16"/>
      <c r="V957" s="16"/>
      <c r="W957" s="16"/>
      <c r="X957" s="16"/>
      <c r="Y957" s="16"/>
      <c r="Z957" s="16"/>
      <c r="AA957" s="16"/>
      <c r="AB957" s="16"/>
      <c r="AC957" s="16"/>
      <c r="AD957" s="16"/>
      <c r="AE957" s="16"/>
      <c r="AT957" s="279" t="s">
        <v>252</v>
      </c>
      <c r="AU957" s="279" t="s">
        <v>93</v>
      </c>
      <c r="AV957" s="16" t="s">
        <v>113</v>
      </c>
      <c r="AW957" s="16" t="s">
        <v>46</v>
      </c>
      <c r="AX957" s="16" t="s">
        <v>85</v>
      </c>
      <c r="AY957" s="279" t="s">
        <v>241</v>
      </c>
    </row>
    <row r="958" s="15" customFormat="1">
      <c r="A958" s="15"/>
      <c r="B958" s="258"/>
      <c r="C958" s="259"/>
      <c r="D958" s="238" t="s">
        <v>252</v>
      </c>
      <c r="E958" s="260" t="s">
        <v>39</v>
      </c>
      <c r="F958" s="261" t="s">
        <v>274</v>
      </c>
      <c r="G958" s="259"/>
      <c r="H958" s="262">
        <v>14.481</v>
      </c>
      <c r="I958" s="263"/>
      <c r="J958" s="259"/>
      <c r="K958" s="259"/>
      <c r="L958" s="264"/>
      <c r="M958" s="265"/>
      <c r="N958" s="266"/>
      <c r="O958" s="266"/>
      <c r="P958" s="266"/>
      <c r="Q958" s="266"/>
      <c r="R958" s="266"/>
      <c r="S958" s="266"/>
      <c r="T958" s="267"/>
      <c r="U958" s="15"/>
      <c r="V958" s="15"/>
      <c r="W958" s="15"/>
      <c r="X958" s="15"/>
      <c r="Y958" s="15"/>
      <c r="Z958" s="15"/>
      <c r="AA958" s="15"/>
      <c r="AB958" s="15"/>
      <c r="AC958" s="15"/>
      <c r="AD958" s="15"/>
      <c r="AE958" s="15"/>
      <c r="AT958" s="268" t="s">
        <v>252</v>
      </c>
      <c r="AU958" s="268" t="s">
        <v>93</v>
      </c>
      <c r="AV958" s="15" t="s">
        <v>248</v>
      </c>
      <c r="AW958" s="15" t="s">
        <v>46</v>
      </c>
      <c r="AX958" s="15" t="s">
        <v>23</v>
      </c>
      <c r="AY958" s="268" t="s">
        <v>241</v>
      </c>
    </row>
    <row r="959" s="2" customFormat="1" ht="24.15" customHeight="1">
      <c r="A959" s="42"/>
      <c r="B959" s="43"/>
      <c r="C959" s="218" t="s">
        <v>1080</v>
      </c>
      <c r="D959" s="218" t="s">
        <v>243</v>
      </c>
      <c r="E959" s="219" t="s">
        <v>1081</v>
      </c>
      <c r="F959" s="220" t="s">
        <v>1082</v>
      </c>
      <c r="G959" s="221" t="s">
        <v>145</v>
      </c>
      <c r="H959" s="222">
        <v>31.443000000000001</v>
      </c>
      <c r="I959" s="223"/>
      <c r="J959" s="224">
        <f>ROUND(I959*H959,2)</f>
        <v>0</v>
      </c>
      <c r="K959" s="220" t="s">
        <v>247</v>
      </c>
      <c r="L959" s="48"/>
      <c r="M959" s="225" t="s">
        <v>39</v>
      </c>
      <c r="N959" s="226" t="s">
        <v>56</v>
      </c>
      <c r="O959" s="88"/>
      <c r="P959" s="227">
        <f>O959*H959</f>
        <v>0</v>
      </c>
      <c r="Q959" s="227">
        <v>0.73558000000000001</v>
      </c>
      <c r="R959" s="227">
        <f>Q959*H959</f>
        <v>23.128841940000001</v>
      </c>
      <c r="S959" s="227">
        <v>0</v>
      </c>
      <c r="T959" s="228">
        <f>S959*H959</f>
        <v>0</v>
      </c>
      <c r="U959" s="42"/>
      <c r="V959" s="42"/>
      <c r="W959" s="42"/>
      <c r="X959" s="42"/>
      <c r="Y959" s="42"/>
      <c r="Z959" s="42"/>
      <c r="AA959" s="42"/>
      <c r="AB959" s="42"/>
      <c r="AC959" s="42"/>
      <c r="AD959" s="42"/>
      <c r="AE959" s="42"/>
      <c r="AR959" s="229" t="s">
        <v>248</v>
      </c>
      <c r="AT959" s="229" t="s">
        <v>243</v>
      </c>
      <c r="AU959" s="229" t="s">
        <v>93</v>
      </c>
      <c r="AY959" s="20" t="s">
        <v>241</v>
      </c>
      <c r="BE959" s="230">
        <f>IF(N959="základní",J959,0)</f>
        <v>0</v>
      </c>
      <c r="BF959" s="230">
        <f>IF(N959="snížená",J959,0)</f>
        <v>0</v>
      </c>
      <c r="BG959" s="230">
        <f>IF(N959="zákl. přenesená",J959,0)</f>
        <v>0</v>
      </c>
      <c r="BH959" s="230">
        <f>IF(N959="sníž. přenesená",J959,0)</f>
        <v>0</v>
      </c>
      <c r="BI959" s="230">
        <f>IF(N959="nulová",J959,0)</f>
        <v>0</v>
      </c>
      <c r="BJ959" s="20" t="s">
        <v>23</v>
      </c>
      <c r="BK959" s="230">
        <f>ROUND(I959*H959,2)</f>
        <v>0</v>
      </c>
      <c r="BL959" s="20" t="s">
        <v>248</v>
      </c>
      <c r="BM959" s="229" t="s">
        <v>1083</v>
      </c>
    </row>
    <row r="960" s="2" customFormat="1">
      <c r="A960" s="42"/>
      <c r="B960" s="43"/>
      <c r="C960" s="44"/>
      <c r="D960" s="231" t="s">
        <v>250</v>
      </c>
      <c r="E960" s="44"/>
      <c r="F960" s="232" t="s">
        <v>1084</v>
      </c>
      <c r="G960" s="44"/>
      <c r="H960" s="44"/>
      <c r="I960" s="233"/>
      <c r="J960" s="44"/>
      <c r="K960" s="44"/>
      <c r="L960" s="48"/>
      <c r="M960" s="234"/>
      <c r="N960" s="235"/>
      <c r="O960" s="88"/>
      <c r="P960" s="88"/>
      <c r="Q960" s="88"/>
      <c r="R960" s="88"/>
      <c r="S960" s="88"/>
      <c r="T960" s="89"/>
      <c r="U960" s="42"/>
      <c r="V960" s="42"/>
      <c r="W960" s="42"/>
      <c r="X960" s="42"/>
      <c r="Y960" s="42"/>
      <c r="Z960" s="42"/>
      <c r="AA960" s="42"/>
      <c r="AB960" s="42"/>
      <c r="AC960" s="42"/>
      <c r="AD960" s="42"/>
      <c r="AE960" s="42"/>
      <c r="AT960" s="20" t="s">
        <v>250</v>
      </c>
      <c r="AU960" s="20" t="s">
        <v>93</v>
      </c>
    </row>
    <row r="961" s="13" customFormat="1">
      <c r="A961" s="13"/>
      <c r="B961" s="236"/>
      <c r="C961" s="237"/>
      <c r="D961" s="238" t="s">
        <v>252</v>
      </c>
      <c r="E961" s="239" t="s">
        <v>39</v>
      </c>
      <c r="F961" s="240" t="s">
        <v>1085</v>
      </c>
      <c r="G961" s="237"/>
      <c r="H961" s="239" t="s">
        <v>39</v>
      </c>
      <c r="I961" s="241"/>
      <c r="J961" s="237"/>
      <c r="K961" s="237"/>
      <c r="L961" s="242"/>
      <c r="M961" s="243"/>
      <c r="N961" s="244"/>
      <c r="O961" s="244"/>
      <c r="P961" s="244"/>
      <c r="Q961" s="244"/>
      <c r="R961" s="244"/>
      <c r="S961" s="244"/>
      <c r="T961" s="245"/>
      <c r="U961" s="13"/>
      <c r="V961" s="13"/>
      <c r="W961" s="13"/>
      <c r="X961" s="13"/>
      <c r="Y961" s="13"/>
      <c r="Z961" s="13"/>
      <c r="AA961" s="13"/>
      <c r="AB961" s="13"/>
      <c r="AC961" s="13"/>
      <c r="AD961" s="13"/>
      <c r="AE961" s="13"/>
      <c r="AT961" s="246" t="s">
        <v>252</v>
      </c>
      <c r="AU961" s="246" t="s">
        <v>93</v>
      </c>
      <c r="AV961" s="13" t="s">
        <v>23</v>
      </c>
      <c r="AW961" s="13" t="s">
        <v>46</v>
      </c>
      <c r="AX961" s="13" t="s">
        <v>85</v>
      </c>
      <c r="AY961" s="246" t="s">
        <v>241</v>
      </c>
    </row>
    <row r="962" s="14" customFormat="1">
      <c r="A962" s="14"/>
      <c r="B962" s="247"/>
      <c r="C962" s="248"/>
      <c r="D962" s="238" t="s">
        <v>252</v>
      </c>
      <c r="E962" s="249" t="s">
        <v>39</v>
      </c>
      <c r="F962" s="250" t="s">
        <v>1086</v>
      </c>
      <c r="G962" s="248"/>
      <c r="H962" s="251">
        <v>31.443000000000001</v>
      </c>
      <c r="I962" s="252"/>
      <c r="J962" s="248"/>
      <c r="K962" s="248"/>
      <c r="L962" s="253"/>
      <c r="M962" s="254"/>
      <c r="N962" s="255"/>
      <c r="O962" s="255"/>
      <c r="P962" s="255"/>
      <c r="Q962" s="255"/>
      <c r="R962" s="255"/>
      <c r="S962" s="255"/>
      <c r="T962" s="256"/>
      <c r="U962" s="14"/>
      <c r="V962" s="14"/>
      <c r="W962" s="14"/>
      <c r="X962" s="14"/>
      <c r="Y962" s="14"/>
      <c r="Z962" s="14"/>
      <c r="AA962" s="14"/>
      <c r="AB962" s="14"/>
      <c r="AC962" s="14"/>
      <c r="AD962" s="14"/>
      <c r="AE962" s="14"/>
      <c r="AT962" s="257" t="s">
        <v>252</v>
      </c>
      <c r="AU962" s="257" t="s">
        <v>93</v>
      </c>
      <c r="AV962" s="14" t="s">
        <v>93</v>
      </c>
      <c r="AW962" s="14" t="s">
        <v>46</v>
      </c>
      <c r="AX962" s="14" t="s">
        <v>23</v>
      </c>
      <c r="AY962" s="257" t="s">
        <v>241</v>
      </c>
    </row>
    <row r="963" s="2" customFormat="1" ht="24.15" customHeight="1">
      <c r="A963" s="42"/>
      <c r="B963" s="43"/>
      <c r="C963" s="218" t="s">
        <v>1087</v>
      </c>
      <c r="D963" s="218" t="s">
        <v>243</v>
      </c>
      <c r="E963" s="219" t="s">
        <v>1088</v>
      </c>
      <c r="F963" s="220" t="s">
        <v>1089</v>
      </c>
      <c r="G963" s="221" t="s">
        <v>145</v>
      </c>
      <c r="H963" s="222">
        <v>27.405000000000001</v>
      </c>
      <c r="I963" s="223"/>
      <c r="J963" s="224">
        <f>ROUND(I963*H963,2)</f>
        <v>0</v>
      </c>
      <c r="K963" s="220" t="s">
        <v>247</v>
      </c>
      <c r="L963" s="48"/>
      <c r="M963" s="225" t="s">
        <v>39</v>
      </c>
      <c r="N963" s="226" t="s">
        <v>56</v>
      </c>
      <c r="O963" s="88"/>
      <c r="P963" s="227">
        <f>O963*H963</f>
        <v>0</v>
      </c>
      <c r="Q963" s="227">
        <v>0.99007999999999996</v>
      </c>
      <c r="R963" s="227">
        <f>Q963*H963</f>
        <v>27.133142400000001</v>
      </c>
      <c r="S963" s="227">
        <v>0</v>
      </c>
      <c r="T963" s="228">
        <f>S963*H963</f>
        <v>0</v>
      </c>
      <c r="U963" s="42"/>
      <c r="V963" s="42"/>
      <c r="W963" s="42"/>
      <c r="X963" s="42"/>
      <c r="Y963" s="42"/>
      <c r="Z963" s="42"/>
      <c r="AA963" s="42"/>
      <c r="AB963" s="42"/>
      <c r="AC963" s="42"/>
      <c r="AD963" s="42"/>
      <c r="AE963" s="42"/>
      <c r="AR963" s="229" t="s">
        <v>248</v>
      </c>
      <c r="AT963" s="229" t="s">
        <v>243</v>
      </c>
      <c r="AU963" s="229" t="s">
        <v>93</v>
      </c>
      <c r="AY963" s="20" t="s">
        <v>241</v>
      </c>
      <c r="BE963" s="230">
        <f>IF(N963="základní",J963,0)</f>
        <v>0</v>
      </c>
      <c r="BF963" s="230">
        <f>IF(N963="snížená",J963,0)</f>
        <v>0</v>
      </c>
      <c r="BG963" s="230">
        <f>IF(N963="zákl. přenesená",J963,0)</f>
        <v>0</v>
      </c>
      <c r="BH963" s="230">
        <f>IF(N963="sníž. přenesená",J963,0)</f>
        <v>0</v>
      </c>
      <c r="BI963" s="230">
        <f>IF(N963="nulová",J963,0)</f>
        <v>0</v>
      </c>
      <c r="BJ963" s="20" t="s">
        <v>23</v>
      </c>
      <c r="BK963" s="230">
        <f>ROUND(I963*H963,2)</f>
        <v>0</v>
      </c>
      <c r="BL963" s="20" t="s">
        <v>248</v>
      </c>
      <c r="BM963" s="229" t="s">
        <v>1090</v>
      </c>
    </row>
    <row r="964" s="2" customFormat="1">
      <c r="A964" s="42"/>
      <c r="B964" s="43"/>
      <c r="C964" s="44"/>
      <c r="D964" s="231" t="s">
        <v>250</v>
      </c>
      <c r="E964" s="44"/>
      <c r="F964" s="232" t="s">
        <v>1091</v>
      </c>
      <c r="G964" s="44"/>
      <c r="H964" s="44"/>
      <c r="I964" s="233"/>
      <c r="J964" s="44"/>
      <c r="K964" s="44"/>
      <c r="L964" s="48"/>
      <c r="M964" s="234"/>
      <c r="N964" s="235"/>
      <c r="O964" s="88"/>
      <c r="P964" s="88"/>
      <c r="Q964" s="88"/>
      <c r="R964" s="88"/>
      <c r="S964" s="88"/>
      <c r="T964" s="89"/>
      <c r="U964" s="42"/>
      <c r="V964" s="42"/>
      <c r="W964" s="42"/>
      <c r="X964" s="42"/>
      <c r="Y964" s="42"/>
      <c r="Z964" s="42"/>
      <c r="AA964" s="42"/>
      <c r="AB964" s="42"/>
      <c r="AC964" s="42"/>
      <c r="AD964" s="42"/>
      <c r="AE964" s="42"/>
      <c r="AT964" s="20" t="s">
        <v>250</v>
      </c>
      <c r="AU964" s="20" t="s">
        <v>93</v>
      </c>
    </row>
    <row r="965" s="13" customFormat="1">
      <c r="A965" s="13"/>
      <c r="B965" s="236"/>
      <c r="C965" s="237"/>
      <c r="D965" s="238" t="s">
        <v>252</v>
      </c>
      <c r="E965" s="239" t="s">
        <v>39</v>
      </c>
      <c r="F965" s="240" t="s">
        <v>1085</v>
      </c>
      <c r="G965" s="237"/>
      <c r="H965" s="239" t="s">
        <v>39</v>
      </c>
      <c r="I965" s="241"/>
      <c r="J965" s="237"/>
      <c r="K965" s="237"/>
      <c r="L965" s="242"/>
      <c r="M965" s="243"/>
      <c r="N965" s="244"/>
      <c r="O965" s="244"/>
      <c r="P965" s="244"/>
      <c r="Q965" s="244"/>
      <c r="R965" s="244"/>
      <c r="S965" s="244"/>
      <c r="T965" s="245"/>
      <c r="U965" s="13"/>
      <c r="V965" s="13"/>
      <c r="W965" s="13"/>
      <c r="X965" s="13"/>
      <c r="Y965" s="13"/>
      <c r="Z965" s="13"/>
      <c r="AA965" s="13"/>
      <c r="AB965" s="13"/>
      <c r="AC965" s="13"/>
      <c r="AD965" s="13"/>
      <c r="AE965" s="13"/>
      <c r="AT965" s="246" t="s">
        <v>252</v>
      </c>
      <c r="AU965" s="246" t="s">
        <v>93</v>
      </c>
      <c r="AV965" s="13" t="s">
        <v>23</v>
      </c>
      <c r="AW965" s="13" t="s">
        <v>46</v>
      </c>
      <c r="AX965" s="13" t="s">
        <v>85</v>
      </c>
      <c r="AY965" s="246" t="s">
        <v>241</v>
      </c>
    </row>
    <row r="966" s="13" customFormat="1">
      <c r="A966" s="13"/>
      <c r="B966" s="236"/>
      <c r="C966" s="237"/>
      <c r="D966" s="238" t="s">
        <v>252</v>
      </c>
      <c r="E966" s="239" t="s">
        <v>39</v>
      </c>
      <c r="F966" s="240" t="s">
        <v>1092</v>
      </c>
      <c r="G966" s="237"/>
      <c r="H966" s="239" t="s">
        <v>39</v>
      </c>
      <c r="I966" s="241"/>
      <c r="J966" s="237"/>
      <c r="K966" s="237"/>
      <c r="L966" s="242"/>
      <c r="M966" s="243"/>
      <c r="N966" s="244"/>
      <c r="O966" s="244"/>
      <c r="P966" s="244"/>
      <c r="Q966" s="244"/>
      <c r="R966" s="244"/>
      <c r="S966" s="244"/>
      <c r="T966" s="245"/>
      <c r="U966" s="13"/>
      <c r="V966" s="13"/>
      <c r="W966" s="13"/>
      <c r="X966" s="13"/>
      <c r="Y966" s="13"/>
      <c r="Z966" s="13"/>
      <c r="AA966" s="13"/>
      <c r="AB966" s="13"/>
      <c r="AC966" s="13"/>
      <c r="AD966" s="13"/>
      <c r="AE966" s="13"/>
      <c r="AT966" s="246" t="s">
        <v>252</v>
      </c>
      <c r="AU966" s="246" t="s">
        <v>93</v>
      </c>
      <c r="AV966" s="13" t="s">
        <v>23</v>
      </c>
      <c r="AW966" s="13" t="s">
        <v>46</v>
      </c>
      <c r="AX966" s="13" t="s">
        <v>85</v>
      </c>
      <c r="AY966" s="246" t="s">
        <v>241</v>
      </c>
    </row>
    <row r="967" s="14" customFormat="1">
      <c r="A967" s="14"/>
      <c r="B967" s="247"/>
      <c r="C967" s="248"/>
      <c r="D967" s="238" t="s">
        <v>252</v>
      </c>
      <c r="E967" s="249" t="s">
        <v>39</v>
      </c>
      <c r="F967" s="250" t="s">
        <v>1093</v>
      </c>
      <c r="G967" s="248"/>
      <c r="H967" s="251">
        <v>27.405000000000001</v>
      </c>
      <c r="I967" s="252"/>
      <c r="J967" s="248"/>
      <c r="K967" s="248"/>
      <c r="L967" s="253"/>
      <c r="M967" s="254"/>
      <c r="N967" s="255"/>
      <c r="O967" s="255"/>
      <c r="P967" s="255"/>
      <c r="Q967" s="255"/>
      <c r="R967" s="255"/>
      <c r="S967" s="255"/>
      <c r="T967" s="256"/>
      <c r="U967" s="14"/>
      <c r="V967" s="14"/>
      <c r="W967" s="14"/>
      <c r="X967" s="14"/>
      <c r="Y967" s="14"/>
      <c r="Z967" s="14"/>
      <c r="AA967" s="14"/>
      <c r="AB967" s="14"/>
      <c r="AC967" s="14"/>
      <c r="AD967" s="14"/>
      <c r="AE967" s="14"/>
      <c r="AT967" s="257" t="s">
        <v>252</v>
      </c>
      <c r="AU967" s="257" t="s">
        <v>93</v>
      </c>
      <c r="AV967" s="14" t="s">
        <v>93</v>
      </c>
      <c r="AW967" s="14" t="s">
        <v>46</v>
      </c>
      <c r="AX967" s="14" t="s">
        <v>23</v>
      </c>
      <c r="AY967" s="257" t="s">
        <v>241</v>
      </c>
    </row>
    <row r="968" s="2" customFormat="1" ht="24.15" customHeight="1">
      <c r="A968" s="42"/>
      <c r="B968" s="43"/>
      <c r="C968" s="218" t="s">
        <v>1094</v>
      </c>
      <c r="D968" s="218" t="s">
        <v>243</v>
      </c>
      <c r="E968" s="219" t="s">
        <v>1095</v>
      </c>
      <c r="F968" s="220" t="s">
        <v>1096</v>
      </c>
      <c r="G968" s="221" t="s">
        <v>145</v>
      </c>
      <c r="H968" s="222">
        <v>105.38</v>
      </c>
      <c r="I968" s="223"/>
      <c r="J968" s="224">
        <f>ROUND(I968*H968,2)</f>
        <v>0</v>
      </c>
      <c r="K968" s="220" t="s">
        <v>247</v>
      </c>
      <c r="L968" s="48"/>
      <c r="M968" s="225" t="s">
        <v>39</v>
      </c>
      <c r="N968" s="226" t="s">
        <v>56</v>
      </c>
      <c r="O968" s="88"/>
      <c r="P968" s="227">
        <f>O968*H968</f>
        <v>0</v>
      </c>
      <c r="Q968" s="227">
        <v>0.158</v>
      </c>
      <c r="R968" s="227">
        <f>Q968*H968</f>
        <v>16.650040000000001</v>
      </c>
      <c r="S968" s="227">
        <v>0</v>
      </c>
      <c r="T968" s="228">
        <f>S968*H968</f>
        <v>0</v>
      </c>
      <c r="U968" s="42"/>
      <c r="V968" s="42"/>
      <c r="W968" s="42"/>
      <c r="X968" s="42"/>
      <c r="Y968" s="42"/>
      <c r="Z968" s="42"/>
      <c r="AA968" s="42"/>
      <c r="AB968" s="42"/>
      <c r="AC968" s="42"/>
      <c r="AD968" s="42"/>
      <c r="AE968" s="42"/>
      <c r="AR968" s="229" t="s">
        <v>248</v>
      </c>
      <c r="AT968" s="229" t="s">
        <v>243</v>
      </c>
      <c r="AU968" s="229" t="s">
        <v>93</v>
      </c>
      <c r="AY968" s="20" t="s">
        <v>241</v>
      </c>
      <c r="BE968" s="230">
        <f>IF(N968="základní",J968,0)</f>
        <v>0</v>
      </c>
      <c r="BF968" s="230">
        <f>IF(N968="snížená",J968,0)</f>
        <v>0</v>
      </c>
      <c r="BG968" s="230">
        <f>IF(N968="zákl. přenesená",J968,0)</f>
        <v>0</v>
      </c>
      <c r="BH968" s="230">
        <f>IF(N968="sníž. přenesená",J968,0)</f>
        <v>0</v>
      </c>
      <c r="BI968" s="230">
        <f>IF(N968="nulová",J968,0)</f>
        <v>0</v>
      </c>
      <c r="BJ968" s="20" t="s">
        <v>23</v>
      </c>
      <c r="BK968" s="230">
        <f>ROUND(I968*H968,2)</f>
        <v>0</v>
      </c>
      <c r="BL968" s="20" t="s">
        <v>248</v>
      </c>
      <c r="BM968" s="229" t="s">
        <v>1097</v>
      </c>
    </row>
    <row r="969" s="2" customFormat="1">
      <c r="A969" s="42"/>
      <c r="B969" s="43"/>
      <c r="C969" s="44"/>
      <c r="D969" s="231" t="s">
        <v>250</v>
      </c>
      <c r="E969" s="44"/>
      <c r="F969" s="232" t="s">
        <v>1098</v>
      </c>
      <c r="G969" s="44"/>
      <c r="H969" s="44"/>
      <c r="I969" s="233"/>
      <c r="J969" s="44"/>
      <c r="K969" s="44"/>
      <c r="L969" s="48"/>
      <c r="M969" s="234"/>
      <c r="N969" s="235"/>
      <c r="O969" s="88"/>
      <c r="P969" s="88"/>
      <c r="Q969" s="88"/>
      <c r="R969" s="88"/>
      <c r="S969" s="88"/>
      <c r="T969" s="89"/>
      <c r="U969" s="42"/>
      <c r="V969" s="42"/>
      <c r="W969" s="42"/>
      <c r="X969" s="42"/>
      <c r="Y969" s="42"/>
      <c r="Z969" s="42"/>
      <c r="AA969" s="42"/>
      <c r="AB969" s="42"/>
      <c r="AC969" s="42"/>
      <c r="AD969" s="42"/>
      <c r="AE969" s="42"/>
      <c r="AT969" s="20" t="s">
        <v>250</v>
      </c>
      <c r="AU969" s="20" t="s">
        <v>93</v>
      </c>
    </row>
    <row r="970" s="13" customFormat="1">
      <c r="A970" s="13"/>
      <c r="B970" s="236"/>
      <c r="C970" s="237"/>
      <c r="D970" s="238" t="s">
        <v>252</v>
      </c>
      <c r="E970" s="239" t="s">
        <v>39</v>
      </c>
      <c r="F970" s="240" t="s">
        <v>1010</v>
      </c>
      <c r="G970" s="237"/>
      <c r="H970" s="239" t="s">
        <v>39</v>
      </c>
      <c r="I970" s="241"/>
      <c r="J970" s="237"/>
      <c r="K970" s="237"/>
      <c r="L970" s="242"/>
      <c r="M970" s="243"/>
      <c r="N970" s="244"/>
      <c r="O970" s="244"/>
      <c r="P970" s="244"/>
      <c r="Q970" s="244"/>
      <c r="R970" s="244"/>
      <c r="S970" s="244"/>
      <c r="T970" s="245"/>
      <c r="U970" s="13"/>
      <c r="V970" s="13"/>
      <c r="W970" s="13"/>
      <c r="X970" s="13"/>
      <c r="Y970" s="13"/>
      <c r="Z970" s="13"/>
      <c r="AA970" s="13"/>
      <c r="AB970" s="13"/>
      <c r="AC970" s="13"/>
      <c r="AD970" s="13"/>
      <c r="AE970" s="13"/>
      <c r="AT970" s="246" t="s">
        <v>252</v>
      </c>
      <c r="AU970" s="246" t="s">
        <v>93</v>
      </c>
      <c r="AV970" s="13" t="s">
        <v>23</v>
      </c>
      <c r="AW970" s="13" t="s">
        <v>46</v>
      </c>
      <c r="AX970" s="13" t="s">
        <v>85</v>
      </c>
      <c r="AY970" s="246" t="s">
        <v>241</v>
      </c>
    </row>
    <row r="971" s="13" customFormat="1">
      <c r="A971" s="13"/>
      <c r="B971" s="236"/>
      <c r="C971" s="237"/>
      <c r="D971" s="238" t="s">
        <v>252</v>
      </c>
      <c r="E971" s="239" t="s">
        <v>39</v>
      </c>
      <c r="F971" s="240" t="s">
        <v>1011</v>
      </c>
      <c r="G971" s="237"/>
      <c r="H971" s="239" t="s">
        <v>39</v>
      </c>
      <c r="I971" s="241"/>
      <c r="J971" s="237"/>
      <c r="K971" s="237"/>
      <c r="L971" s="242"/>
      <c r="M971" s="243"/>
      <c r="N971" s="244"/>
      <c r="O971" s="244"/>
      <c r="P971" s="244"/>
      <c r="Q971" s="244"/>
      <c r="R971" s="244"/>
      <c r="S971" s="244"/>
      <c r="T971" s="245"/>
      <c r="U971" s="13"/>
      <c r="V971" s="13"/>
      <c r="W971" s="13"/>
      <c r="X971" s="13"/>
      <c r="Y971" s="13"/>
      <c r="Z971" s="13"/>
      <c r="AA971" s="13"/>
      <c r="AB971" s="13"/>
      <c r="AC971" s="13"/>
      <c r="AD971" s="13"/>
      <c r="AE971" s="13"/>
      <c r="AT971" s="246" t="s">
        <v>252</v>
      </c>
      <c r="AU971" s="246" t="s">
        <v>93</v>
      </c>
      <c r="AV971" s="13" t="s">
        <v>23</v>
      </c>
      <c r="AW971" s="13" t="s">
        <v>46</v>
      </c>
      <c r="AX971" s="13" t="s">
        <v>85</v>
      </c>
      <c r="AY971" s="246" t="s">
        <v>241</v>
      </c>
    </row>
    <row r="972" s="14" customFormat="1">
      <c r="A972" s="14"/>
      <c r="B972" s="247"/>
      <c r="C972" s="248"/>
      <c r="D972" s="238" t="s">
        <v>252</v>
      </c>
      <c r="E972" s="249" t="s">
        <v>39</v>
      </c>
      <c r="F972" s="250" t="s">
        <v>1099</v>
      </c>
      <c r="G972" s="248"/>
      <c r="H972" s="251">
        <v>34.880000000000003</v>
      </c>
      <c r="I972" s="252"/>
      <c r="J972" s="248"/>
      <c r="K972" s="248"/>
      <c r="L972" s="253"/>
      <c r="M972" s="254"/>
      <c r="N972" s="255"/>
      <c r="O972" s="255"/>
      <c r="P972" s="255"/>
      <c r="Q972" s="255"/>
      <c r="R972" s="255"/>
      <c r="S972" s="255"/>
      <c r="T972" s="256"/>
      <c r="U972" s="14"/>
      <c r="V972" s="14"/>
      <c r="W972" s="14"/>
      <c r="X972" s="14"/>
      <c r="Y972" s="14"/>
      <c r="Z972" s="14"/>
      <c r="AA972" s="14"/>
      <c r="AB972" s="14"/>
      <c r="AC972" s="14"/>
      <c r="AD972" s="14"/>
      <c r="AE972" s="14"/>
      <c r="AT972" s="257" t="s">
        <v>252</v>
      </c>
      <c r="AU972" s="257" t="s">
        <v>93</v>
      </c>
      <c r="AV972" s="14" t="s">
        <v>93</v>
      </c>
      <c r="AW972" s="14" t="s">
        <v>46</v>
      </c>
      <c r="AX972" s="14" t="s">
        <v>85</v>
      </c>
      <c r="AY972" s="257" t="s">
        <v>241</v>
      </c>
    </row>
    <row r="973" s="13" customFormat="1">
      <c r="A973" s="13"/>
      <c r="B973" s="236"/>
      <c r="C973" s="237"/>
      <c r="D973" s="238" t="s">
        <v>252</v>
      </c>
      <c r="E973" s="239" t="s">
        <v>39</v>
      </c>
      <c r="F973" s="240" t="s">
        <v>1021</v>
      </c>
      <c r="G973" s="237"/>
      <c r="H973" s="239" t="s">
        <v>39</v>
      </c>
      <c r="I973" s="241"/>
      <c r="J973" s="237"/>
      <c r="K973" s="237"/>
      <c r="L973" s="242"/>
      <c r="M973" s="243"/>
      <c r="N973" s="244"/>
      <c r="O973" s="244"/>
      <c r="P973" s="244"/>
      <c r="Q973" s="244"/>
      <c r="R973" s="244"/>
      <c r="S973" s="244"/>
      <c r="T973" s="245"/>
      <c r="U973" s="13"/>
      <c r="V973" s="13"/>
      <c r="W973" s="13"/>
      <c r="X973" s="13"/>
      <c r="Y973" s="13"/>
      <c r="Z973" s="13"/>
      <c r="AA973" s="13"/>
      <c r="AB973" s="13"/>
      <c r="AC973" s="13"/>
      <c r="AD973" s="13"/>
      <c r="AE973" s="13"/>
      <c r="AT973" s="246" t="s">
        <v>252</v>
      </c>
      <c r="AU973" s="246" t="s">
        <v>93</v>
      </c>
      <c r="AV973" s="13" t="s">
        <v>23</v>
      </c>
      <c r="AW973" s="13" t="s">
        <v>46</v>
      </c>
      <c r="AX973" s="13" t="s">
        <v>85</v>
      </c>
      <c r="AY973" s="246" t="s">
        <v>241</v>
      </c>
    </row>
    <row r="974" s="14" customFormat="1">
      <c r="A974" s="14"/>
      <c r="B974" s="247"/>
      <c r="C974" s="248"/>
      <c r="D974" s="238" t="s">
        <v>252</v>
      </c>
      <c r="E974" s="249" t="s">
        <v>39</v>
      </c>
      <c r="F974" s="250" t="s">
        <v>1100</v>
      </c>
      <c r="G974" s="248"/>
      <c r="H974" s="251">
        <v>20.655999999999999</v>
      </c>
      <c r="I974" s="252"/>
      <c r="J974" s="248"/>
      <c r="K974" s="248"/>
      <c r="L974" s="253"/>
      <c r="M974" s="254"/>
      <c r="N974" s="255"/>
      <c r="O974" s="255"/>
      <c r="P974" s="255"/>
      <c r="Q974" s="255"/>
      <c r="R974" s="255"/>
      <c r="S974" s="255"/>
      <c r="T974" s="256"/>
      <c r="U974" s="14"/>
      <c r="V974" s="14"/>
      <c r="W974" s="14"/>
      <c r="X974" s="14"/>
      <c r="Y974" s="14"/>
      <c r="Z974" s="14"/>
      <c r="AA974" s="14"/>
      <c r="AB974" s="14"/>
      <c r="AC974" s="14"/>
      <c r="AD974" s="14"/>
      <c r="AE974" s="14"/>
      <c r="AT974" s="257" t="s">
        <v>252</v>
      </c>
      <c r="AU974" s="257" t="s">
        <v>93</v>
      </c>
      <c r="AV974" s="14" t="s">
        <v>93</v>
      </c>
      <c r="AW974" s="14" t="s">
        <v>46</v>
      </c>
      <c r="AX974" s="14" t="s">
        <v>85</v>
      </c>
      <c r="AY974" s="257" t="s">
        <v>241</v>
      </c>
    </row>
    <row r="975" s="13" customFormat="1">
      <c r="A975" s="13"/>
      <c r="B975" s="236"/>
      <c r="C975" s="237"/>
      <c r="D975" s="238" t="s">
        <v>252</v>
      </c>
      <c r="E975" s="239" t="s">
        <v>39</v>
      </c>
      <c r="F975" s="240" t="s">
        <v>1014</v>
      </c>
      <c r="G975" s="237"/>
      <c r="H975" s="239" t="s">
        <v>39</v>
      </c>
      <c r="I975" s="241"/>
      <c r="J975" s="237"/>
      <c r="K975" s="237"/>
      <c r="L975" s="242"/>
      <c r="M975" s="243"/>
      <c r="N975" s="244"/>
      <c r="O975" s="244"/>
      <c r="P975" s="244"/>
      <c r="Q975" s="244"/>
      <c r="R975" s="244"/>
      <c r="S975" s="244"/>
      <c r="T975" s="245"/>
      <c r="U975" s="13"/>
      <c r="V975" s="13"/>
      <c r="W975" s="13"/>
      <c r="X975" s="13"/>
      <c r="Y975" s="13"/>
      <c r="Z975" s="13"/>
      <c r="AA975" s="13"/>
      <c r="AB975" s="13"/>
      <c r="AC975" s="13"/>
      <c r="AD975" s="13"/>
      <c r="AE975" s="13"/>
      <c r="AT975" s="246" t="s">
        <v>252</v>
      </c>
      <c r="AU975" s="246" t="s">
        <v>93</v>
      </c>
      <c r="AV975" s="13" t="s">
        <v>23</v>
      </c>
      <c r="AW975" s="13" t="s">
        <v>46</v>
      </c>
      <c r="AX975" s="13" t="s">
        <v>85</v>
      </c>
      <c r="AY975" s="246" t="s">
        <v>241</v>
      </c>
    </row>
    <row r="976" s="14" customFormat="1">
      <c r="A976" s="14"/>
      <c r="B976" s="247"/>
      <c r="C976" s="248"/>
      <c r="D976" s="238" t="s">
        <v>252</v>
      </c>
      <c r="E976" s="249" t="s">
        <v>39</v>
      </c>
      <c r="F976" s="250" t="s">
        <v>1101</v>
      </c>
      <c r="G976" s="248"/>
      <c r="H976" s="251">
        <v>30.122</v>
      </c>
      <c r="I976" s="252"/>
      <c r="J976" s="248"/>
      <c r="K976" s="248"/>
      <c r="L976" s="253"/>
      <c r="M976" s="254"/>
      <c r="N976" s="255"/>
      <c r="O976" s="255"/>
      <c r="P976" s="255"/>
      <c r="Q976" s="255"/>
      <c r="R976" s="255"/>
      <c r="S976" s="255"/>
      <c r="T976" s="256"/>
      <c r="U976" s="14"/>
      <c r="V976" s="14"/>
      <c r="W976" s="14"/>
      <c r="X976" s="14"/>
      <c r="Y976" s="14"/>
      <c r="Z976" s="14"/>
      <c r="AA976" s="14"/>
      <c r="AB976" s="14"/>
      <c r="AC976" s="14"/>
      <c r="AD976" s="14"/>
      <c r="AE976" s="14"/>
      <c r="AT976" s="257" t="s">
        <v>252</v>
      </c>
      <c r="AU976" s="257" t="s">
        <v>93</v>
      </c>
      <c r="AV976" s="14" t="s">
        <v>93</v>
      </c>
      <c r="AW976" s="14" t="s">
        <v>46</v>
      </c>
      <c r="AX976" s="14" t="s">
        <v>85</v>
      </c>
      <c r="AY976" s="257" t="s">
        <v>241</v>
      </c>
    </row>
    <row r="977" s="13" customFormat="1">
      <c r="A977" s="13"/>
      <c r="B977" s="236"/>
      <c r="C977" s="237"/>
      <c r="D977" s="238" t="s">
        <v>252</v>
      </c>
      <c r="E977" s="239" t="s">
        <v>39</v>
      </c>
      <c r="F977" s="240" t="s">
        <v>1024</v>
      </c>
      <c r="G977" s="237"/>
      <c r="H977" s="239" t="s">
        <v>39</v>
      </c>
      <c r="I977" s="241"/>
      <c r="J977" s="237"/>
      <c r="K977" s="237"/>
      <c r="L977" s="242"/>
      <c r="M977" s="243"/>
      <c r="N977" s="244"/>
      <c r="O977" s="244"/>
      <c r="P977" s="244"/>
      <c r="Q977" s="244"/>
      <c r="R977" s="244"/>
      <c r="S977" s="244"/>
      <c r="T977" s="245"/>
      <c r="U977" s="13"/>
      <c r="V977" s="13"/>
      <c r="W977" s="13"/>
      <c r="X977" s="13"/>
      <c r="Y977" s="13"/>
      <c r="Z977" s="13"/>
      <c r="AA977" s="13"/>
      <c r="AB977" s="13"/>
      <c r="AC977" s="13"/>
      <c r="AD977" s="13"/>
      <c r="AE977" s="13"/>
      <c r="AT977" s="246" t="s">
        <v>252</v>
      </c>
      <c r="AU977" s="246" t="s">
        <v>93</v>
      </c>
      <c r="AV977" s="13" t="s">
        <v>23</v>
      </c>
      <c r="AW977" s="13" t="s">
        <v>46</v>
      </c>
      <c r="AX977" s="13" t="s">
        <v>85</v>
      </c>
      <c r="AY977" s="246" t="s">
        <v>241</v>
      </c>
    </row>
    <row r="978" s="14" customFormat="1">
      <c r="A978" s="14"/>
      <c r="B978" s="247"/>
      <c r="C978" s="248"/>
      <c r="D978" s="238" t="s">
        <v>252</v>
      </c>
      <c r="E978" s="249" t="s">
        <v>39</v>
      </c>
      <c r="F978" s="250" t="s">
        <v>1102</v>
      </c>
      <c r="G978" s="248"/>
      <c r="H978" s="251">
        <v>19.722000000000001</v>
      </c>
      <c r="I978" s="252"/>
      <c r="J978" s="248"/>
      <c r="K978" s="248"/>
      <c r="L978" s="253"/>
      <c r="M978" s="254"/>
      <c r="N978" s="255"/>
      <c r="O978" s="255"/>
      <c r="P978" s="255"/>
      <c r="Q978" s="255"/>
      <c r="R978" s="255"/>
      <c r="S978" s="255"/>
      <c r="T978" s="256"/>
      <c r="U978" s="14"/>
      <c r="V978" s="14"/>
      <c r="W978" s="14"/>
      <c r="X978" s="14"/>
      <c r="Y978" s="14"/>
      <c r="Z978" s="14"/>
      <c r="AA978" s="14"/>
      <c r="AB978" s="14"/>
      <c r="AC978" s="14"/>
      <c r="AD978" s="14"/>
      <c r="AE978" s="14"/>
      <c r="AT978" s="257" t="s">
        <v>252</v>
      </c>
      <c r="AU978" s="257" t="s">
        <v>93</v>
      </c>
      <c r="AV978" s="14" t="s">
        <v>93</v>
      </c>
      <c r="AW978" s="14" t="s">
        <v>46</v>
      </c>
      <c r="AX978" s="14" t="s">
        <v>85</v>
      </c>
      <c r="AY978" s="257" t="s">
        <v>241</v>
      </c>
    </row>
    <row r="979" s="15" customFormat="1">
      <c r="A979" s="15"/>
      <c r="B979" s="258"/>
      <c r="C979" s="259"/>
      <c r="D979" s="238" t="s">
        <v>252</v>
      </c>
      <c r="E979" s="260" t="s">
        <v>39</v>
      </c>
      <c r="F979" s="261" t="s">
        <v>274</v>
      </c>
      <c r="G979" s="259"/>
      <c r="H979" s="262">
        <v>105.38</v>
      </c>
      <c r="I979" s="263"/>
      <c r="J979" s="259"/>
      <c r="K979" s="259"/>
      <c r="L979" s="264"/>
      <c r="M979" s="265"/>
      <c r="N979" s="266"/>
      <c r="O979" s="266"/>
      <c r="P979" s="266"/>
      <c r="Q979" s="266"/>
      <c r="R979" s="266"/>
      <c r="S979" s="266"/>
      <c r="T979" s="267"/>
      <c r="U979" s="15"/>
      <c r="V979" s="15"/>
      <c r="W979" s="15"/>
      <c r="X979" s="15"/>
      <c r="Y979" s="15"/>
      <c r="Z979" s="15"/>
      <c r="AA979" s="15"/>
      <c r="AB979" s="15"/>
      <c r="AC979" s="15"/>
      <c r="AD979" s="15"/>
      <c r="AE979" s="15"/>
      <c r="AT979" s="268" t="s">
        <v>252</v>
      </c>
      <c r="AU979" s="268" t="s">
        <v>93</v>
      </c>
      <c r="AV979" s="15" t="s">
        <v>248</v>
      </c>
      <c r="AW979" s="15" t="s">
        <v>46</v>
      </c>
      <c r="AX979" s="15" t="s">
        <v>23</v>
      </c>
      <c r="AY979" s="268" t="s">
        <v>241</v>
      </c>
    </row>
    <row r="980" s="2" customFormat="1" ht="24.15" customHeight="1">
      <c r="A980" s="42"/>
      <c r="B980" s="43"/>
      <c r="C980" s="218" t="s">
        <v>1103</v>
      </c>
      <c r="D980" s="218" t="s">
        <v>243</v>
      </c>
      <c r="E980" s="219" t="s">
        <v>1104</v>
      </c>
      <c r="F980" s="220" t="s">
        <v>1105</v>
      </c>
      <c r="G980" s="221" t="s">
        <v>145</v>
      </c>
      <c r="H980" s="222">
        <v>192.22800000000001</v>
      </c>
      <c r="I980" s="223"/>
      <c r="J980" s="224">
        <f>ROUND(I980*H980,2)</f>
        <v>0</v>
      </c>
      <c r="K980" s="220" t="s">
        <v>247</v>
      </c>
      <c r="L980" s="48"/>
      <c r="M980" s="225" t="s">
        <v>39</v>
      </c>
      <c r="N980" s="226" t="s">
        <v>56</v>
      </c>
      <c r="O980" s="88"/>
      <c r="P980" s="227">
        <f>O980*H980</f>
        <v>0</v>
      </c>
      <c r="Q980" s="227">
        <v>0.22897999999999999</v>
      </c>
      <c r="R980" s="227">
        <f>Q980*H980</f>
        <v>44.016367440000003</v>
      </c>
      <c r="S980" s="227">
        <v>0</v>
      </c>
      <c r="T980" s="228">
        <f>S980*H980</f>
        <v>0</v>
      </c>
      <c r="U980" s="42"/>
      <c r="V980" s="42"/>
      <c r="W980" s="42"/>
      <c r="X980" s="42"/>
      <c r="Y980" s="42"/>
      <c r="Z980" s="42"/>
      <c r="AA980" s="42"/>
      <c r="AB980" s="42"/>
      <c r="AC980" s="42"/>
      <c r="AD980" s="42"/>
      <c r="AE980" s="42"/>
      <c r="AR980" s="229" t="s">
        <v>248</v>
      </c>
      <c r="AT980" s="229" t="s">
        <v>243</v>
      </c>
      <c r="AU980" s="229" t="s">
        <v>93</v>
      </c>
      <c r="AY980" s="20" t="s">
        <v>241</v>
      </c>
      <c r="BE980" s="230">
        <f>IF(N980="základní",J980,0)</f>
        <v>0</v>
      </c>
      <c r="BF980" s="230">
        <f>IF(N980="snížená",J980,0)</f>
        <v>0</v>
      </c>
      <c r="BG980" s="230">
        <f>IF(N980="zákl. přenesená",J980,0)</f>
        <v>0</v>
      </c>
      <c r="BH980" s="230">
        <f>IF(N980="sníž. přenesená",J980,0)</f>
        <v>0</v>
      </c>
      <c r="BI980" s="230">
        <f>IF(N980="nulová",J980,0)</f>
        <v>0</v>
      </c>
      <c r="BJ980" s="20" t="s">
        <v>23</v>
      </c>
      <c r="BK980" s="230">
        <f>ROUND(I980*H980,2)</f>
        <v>0</v>
      </c>
      <c r="BL980" s="20" t="s">
        <v>248</v>
      </c>
      <c r="BM980" s="229" t="s">
        <v>1106</v>
      </c>
    </row>
    <row r="981" s="2" customFormat="1">
      <c r="A981" s="42"/>
      <c r="B981" s="43"/>
      <c r="C981" s="44"/>
      <c r="D981" s="231" t="s">
        <v>250</v>
      </c>
      <c r="E981" s="44"/>
      <c r="F981" s="232" t="s">
        <v>1107</v>
      </c>
      <c r="G981" s="44"/>
      <c r="H981" s="44"/>
      <c r="I981" s="233"/>
      <c r="J981" s="44"/>
      <c r="K981" s="44"/>
      <c r="L981" s="48"/>
      <c r="M981" s="234"/>
      <c r="N981" s="235"/>
      <c r="O981" s="88"/>
      <c r="P981" s="88"/>
      <c r="Q981" s="88"/>
      <c r="R981" s="88"/>
      <c r="S981" s="88"/>
      <c r="T981" s="89"/>
      <c r="U981" s="42"/>
      <c r="V981" s="42"/>
      <c r="W981" s="42"/>
      <c r="X981" s="42"/>
      <c r="Y981" s="42"/>
      <c r="Z981" s="42"/>
      <c r="AA981" s="42"/>
      <c r="AB981" s="42"/>
      <c r="AC981" s="42"/>
      <c r="AD981" s="42"/>
      <c r="AE981" s="42"/>
      <c r="AT981" s="20" t="s">
        <v>250</v>
      </c>
      <c r="AU981" s="20" t="s">
        <v>93</v>
      </c>
    </row>
    <row r="982" s="13" customFormat="1">
      <c r="A982" s="13"/>
      <c r="B982" s="236"/>
      <c r="C982" s="237"/>
      <c r="D982" s="238" t="s">
        <v>252</v>
      </c>
      <c r="E982" s="239" t="s">
        <v>39</v>
      </c>
      <c r="F982" s="240" t="s">
        <v>1010</v>
      </c>
      <c r="G982" s="237"/>
      <c r="H982" s="239" t="s">
        <v>39</v>
      </c>
      <c r="I982" s="241"/>
      <c r="J982" s="237"/>
      <c r="K982" s="237"/>
      <c r="L982" s="242"/>
      <c r="M982" s="243"/>
      <c r="N982" s="244"/>
      <c r="O982" s="244"/>
      <c r="P982" s="244"/>
      <c r="Q982" s="244"/>
      <c r="R982" s="244"/>
      <c r="S982" s="244"/>
      <c r="T982" s="245"/>
      <c r="U982" s="13"/>
      <c r="V982" s="13"/>
      <c r="W982" s="13"/>
      <c r="X982" s="13"/>
      <c r="Y982" s="13"/>
      <c r="Z982" s="13"/>
      <c r="AA982" s="13"/>
      <c r="AB982" s="13"/>
      <c r="AC982" s="13"/>
      <c r="AD982" s="13"/>
      <c r="AE982" s="13"/>
      <c r="AT982" s="246" t="s">
        <v>252</v>
      </c>
      <c r="AU982" s="246" t="s">
        <v>93</v>
      </c>
      <c r="AV982" s="13" t="s">
        <v>23</v>
      </c>
      <c r="AW982" s="13" t="s">
        <v>46</v>
      </c>
      <c r="AX982" s="13" t="s">
        <v>85</v>
      </c>
      <c r="AY982" s="246" t="s">
        <v>241</v>
      </c>
    </row>
    <row r="983" s="13" customFormat="1">
      <c r="A983" s="13"/>
      <c r="B983" s="236"/>
      <c r="C983" s="237"/>
      <c r="D983" s="238" t="s">
        <v>252</v>
      </c>
      <c r="E983" s="239" t="s">
        <v>39</v>
      </c>
      <c r="F983" s="240" t="s">
        <v>1085</v>
      </c>
      <c r="G983" s="237"/>
      <c r="H983" s="239" t="s">
        <v>39</v>
      </c>
      <c r="I983" s="241"/>
      <c r="J983" s="237"/>
      <c r="K983" s="237"/>
      <c r="L983" s="242"/>
      <c r="M983" s="243"/>
      <c r="N983" s="244"/>
      <c r="O983" s="244"/>
      <c r="P983" s="244"/>
      <c r="Q983" s="244"/>
      <c r="R983" s="244"/>
      <c r="S983" s="244"/>
      <c r="T983" s="245"/>
      <c r="U983" s="13"/>
      <c r="V983" s="13"/>
      <c r="W983" s="13"/>
      <c r="X983" s="13"/>
      <c r="Y983" s="13"/>
      <c r="Z983" s="13"/>
      <c r="AA983" s="13"/>
      <c r="AB983" s="13"/>
      <c r="AC983" s="13"/>
      <c r="AD983" s="13"/>
      <c r="AE983" s="13"/>
      <c r="AT983" s="246" t="s">
        <v>252</v>
      </c>
      <c r="AU983" s="246" t="s">
        <v>93</v>
      </c>
      <c r="AV983" s="13" t="s">
        <v>23</v>
      </c>
      <c r="AW983" s="13" t="s">
        <v>46</v>
      </c>
      <c r="AX983" s="13" t="s">
        <v>85</v>
      </c>
      <c r="AY983" s="246" t="s">
        <v>241</v>
      </c>
    </row>
    <row r="984" s="14" customFormat="1">
      <c r="A984" s="14"/>
      <c r="B984" s="247"/>
      <c r="C984" s="248"/>
      <c r="D984" s="238" t="s">
        <v>252</v>
      </c>
      <c r="E984" s="249" t="s">
        <v>39</v>
      </c>
      <c r="F984" s="250" t="s">
        <v>1108</v>
      </c>
      <c r="G984" s="248"/>
      <c r="H984" s="251">
        <v>49.533000000000001</v>
      </c>
      <c r="I984" s="252"/>
      <c r="J984" s="248"/>
      <c r="K984" s="248"/>
      <c r="L984" s="253"/>
      <c r="M984" s="254"/>
      <c r="N984" s="255"/>
      <c r="O984" s="255"/>
      <c r="P984" s="255"/>
      <c r="Q984" s="255"/>
      <c r="R984" s="255"/>
      <c r="S984" s="255"/>
      <c r="T984" s="256"/>
      <c r="U984" s="14"/>
      <c r="V984" s="14"/>
      <c r="W984" s="14"/>
      <c r="X984" s="14"/>
      <c r="Y984" s="14"/>
      <c r="Z984" s="14"/>
      <c r="AA984" s="14"/>
      <c r="AB984" s="14"/>
      <c r="AC984" s="14"/>
      <c r="AD984" s="14"/>
      <c r="AE984" s="14"/>
      <c r="AT984" s="257" t="s">
        <v>252</v>
      </c>
      <c r="AU984" s="257" t="s">
        <v>93</v>
      </c>
      <c r="AV984" s="14" t="s">
        <v>93</v>
      </c>
      <c r="AW984" s="14" t="s">
        <v>46</v>
      </c>
      <c r="AX984" s="14" t="s">
        <v>85</v>
      </c>
      <c r="AY984" s="257" t="s">
        <v>241</v>
      </c>
    </row>
    <row r="985" s="13" customFormat="1">
      <c r="A985" s="13"/>
      <c r="B985" s="236"/>
      <c r="C985" s="237"/>
      <c r="D985" s="238" t="s">
        <v>252</v>
      </c>
      <c r="E985" s="239" t="s">
        <v>39</v>
      </c>
      <c r="F985" s="240" t="s">
        <v>1011</v>
      </c>
      <c r="G985" s="237"/>
      <c r="H985" s="239" t="s">
        <v>39</v>
      </c>
      <c r="I985" s="241"/>
      <c r="J985" s="237"/>
      <c r="K985" s="237"/>
      <c r="L985" s="242"/>
      <c r="M985" s="243"/>
      <c r="N985" s="244"/>
      <c r="O985" s="244"/>
      <c r="P985" s="244"/>
      <c r="Q985" s="244"/>
      <c r="R985" s="244"/>
      <c r="S985" s="244"/>
      <c r="T985" s="245"/>
      <c r="U985" s="13"/>
      <c r="V985" s="13"/>
      <c r="W985" s="13"/>
      <c r="X985" s="13"/>
      <c r="Y985" s="13"/>
      <c r="Z985" s="13"/>
      <c r="AA985" s="13"/>
      <c r="AB985" s="13"/>
      <c r="AC985" s="13"/>
      <c r="AD985" s="13"/>
      <c r="AE985" s="13"/>
      <c r="AT985" s="246" t="s">
        <v>252</v>
      </c>
      <c r="AU985" s="246" t="s">
        <v>93</v>
      </c>
      <c r="AV985" s="13" t="s">
        <v>23</v>
      </c>
      <c r="AW985" s="13" t="s">
        <v>46</v>
      </c>
      <c r="AX985" s="13" t="s">
        <v>85</v>
      </c>
      <c r="AY985" s="246" t="s">
        <v>241</v>
      </c>
    </row>
    <row r="986" s="14" customFormat="1">
      <c r="A986" s="14"/>
      <c r="B986" s="247"/>
      <c r="C986" s="248"/>
      <c r="D986" s="238" t="s">
        <v>252</v>
      </c>
      <c r="E986" s="249" t="s">
        <v>39</v>
      </c>
      <c r="F986" s="250" t="s">
        <v>1109</v>
      </c>
      <c r="G986" s="248"/>
      <c r="H986" s="251">
        <v>15.327999999999999</v>
      </c>
      <c r="I986" s="252"/>
      <c r="J986" s="248"/>
      <c r="K986" s="248"/>
      <c r="L986" s="253"/>
      <c r="M986" s="254"/>
      <c r="N986" s="255"/>
      <c r="O986" s="255"/>
      <c r="P986" s="255"/>
      <c r="Q986" s="255"/>
      <c r="R986" s="255"/>
      <c r="S986" s="255"/>
      <c r="T986" s="256"/>
      <c r="U986" s="14"/>
      <c r="V986" s="14"/>
      <c r="W986" s="14"/>
      <c r="X986" s="14"/>
      <c r="Y986" s="14"/>
      <c r="Z986" s="14"/>
      <c r="AA986" s="14"/>
      <c r="AB986" s="14"/>
      <c r="AC986" s="14"/>
      <c r="AD986" s="14"/>
      <c r="AE986" s="14"/>
      <c r="AT986" s="257" t="s">
        <v>252</v>
      </c>
      <c r="AU986" s="257" t="s">
        <v>93</v>
      </c>
      <c r="AV986" s="14" t="s">
        <v>93</v>
      </c>
      <c r="AW986" s="14" t="s">
        <v>46</v>
      </c>
      <c r="AX986" s="14" t="s">
        <v>85</v>
      </c>
      <c r="AY986" s="257" t="s">
        <v>241</v>
      </c>
    </row>
    <row r="987" s="14" customFormat="1">
      <c r="A987" s="14"/>
      <c r="B987" s="247"/>
      <c r="C987" s="248"/>
      <c r="D987" s="238" t="s">
        <v>252</v>
      </c>
      <c r="E987" s="249" t="s">
        <v>39</v>
      </c>
      <c r="F987" s="250" t="s">
        <v>1110</v>
      </c>
      <c r="G987" s="248"/>
      <c r="H987" s="251">
        <v>43.436999999999998</v>
      </c>
      <c r="I987" s="252"/>
      <c r="J987" s="248"/>
      <c r="K987" s="248"/>
      <c r="L987" s="253"/>
      <c r="M987" s="254"/>
      <c r="N987" s="255"/>
      <c r="O987" s="255"/>
      <c r="P987" s="255"/>
      <c r="Q987" s="255"/>
      <c r="R987" s="255"/>
      <c r="S987" s="255"/>
      <c r="T987" s="256"/>
      <c r="U987" s="14"/>
      <c r="V987" s="14"/>
      <c r="W987" s="14"/>
      <c r="X987" s="14"/>
      <c r="Y987" s="14"/>
      <c r="Z987" s="14"/>
      <c r="AA987" s="14"/>
      <c r="AB987" s="14"/>
      <c r="AC987" s="14"/>
      <c r="AD987" s="14"/>
      <c r="AE987" s="14"/>
      <c r="AT987" s="257" t="s">
        <v>252</v>
      </c>
      <c r="AU987" s="257" t="s">
        <v>93</v>
      </c>
      <c r="AV987" s="14" t="s">
        <v>93</v>
      </c>
      <c r="AW987" s="14" t="s">
        <v>46</v>
      </c>
      <c r="AX987" s="14" t="s">
        <v>85</v>
      </c>
      <c r="AY987" s="257" t="s">
        <v>241</v>
      </c>
    </row>
    <row r="988" s="14" customFormat="1">
      <c r="A988" s="14"/>
      <c r="B988" s="247"/>
      <c r="C988" s="248"/>
      <c r="D988" s="238" t="s">
        <v>252</v>
      </c>
      <c r="E988" s="249" t="s">
        <v>39</v>
      </c>
      <c r="F988" s="250" t="s">
        <v>1111</v>
      </c>
      <c r="G988" s="248"/>
      <c r="H988" s="251">
        <v>18.07</v>
      </c>
      <c r="I988" s="252"/>
      <c r="J988" s="248"/>
      <c r="K988" s="248"/>
      <c r="L988" s="253"/>
      <c r="M988" s="254"/>
      <c r="N988" s="255"/>
      <c r="O988" s="255"/>
      <c r="P988" s="255"/>
      <c r="Q988" s="255"/>
      <c r="R988" s="255"/>
      <c r="S988" s="255"/>
      <c r="T988" s="256"/>
      <c r="U988" s="14"/>
      <c r="V988" s="14"/>
      <c r="W988" s="14"/>
      <c r="X988" s="14"/>
      <c r="Y988" s="14"/>
      <c r="Z988" s="14"/>
      <c r="AA988" s="14"/>
      <c r="AB988" s="14"/>
      <c r="AC988" s="14"/>
      <c r="AD988" s="14"/>
      <c r="AE988" s="14"/>
      <c r="AT988" s="257" t="s">
        <v>252</v>
      </c>
      <c r="AU988" s="257" t="s">
        <v>93</v>
      </c>
      <c r="AV988" s="14" t="s">
        <v>93</v>
      </c>
      <c r="AW988" s="14" t="s">
        <v>46</v>
      </c>
      <c r="AX988" s="14" t="s">
        <v>85</v>
      </c>
      <c r="AY988" s="257" t="s">
        <v>241</v>
      </c>
    </row>
    <row r="989" s="13" customFormat="1">
      <c r="A989" s="13"/>
      <c r="B989" s="236"/>
      <c r="C989" s="237"/>
      <c r="D989" s="238" t="s">
        <v>252</v>
      </c>
      <c r="E989" s="239" t="s">
        <v>39</v>
      </c>
      <c r="F989" s="240" t="s">
        <v>1021</v>
      </c>
      <c r="G989" s="237"/>
      <c r="H989" s="239" t="s">
        <v>39</v>
      </c>
      <c r="I989" s="241"/>
      <c r="J989" s="237"/>
      <c r="K989" s="237"/>
      <c r="L989" s="242"/>
      <c r="M989" s="243"/>
      <c r="N989" s="244"/>
      <c r="O989" s="244"/>
      <c r="P989" s="244"/>
      <c r="Q989" s="244"/>
      <c r="R989" s="244"/>
      <c r="S989" s="244"/>
      <c r="T989" s="245"/>
      <c r="U989" s="13"/>
      <c r="V989" s="13"/>
      <c r="W989" s="13"/>
      <c r="X989" s="13"/>
      <c r="Y989" s="13"/>
      <c r="Z989" s="13"/>
      <c r="AA989" s="13"/>
      <c r="AB989" s="13"/>
      <c r="AC989" s="13"/>
      <c r="AD989" s="13"/>
      <c r="AE989" s="13"/>
      <c r="AT989" s="246" t="s">
        <v>252</v>
      </c>
      <c r="AU989" s="246" t="s">
        <v>93</v>
      </c>
      <c r="AV989" s="13" t="s">
        <v>23</v>
      </c>
      <c r="AW989" s="13" t="s">
        <v>46</v>
      </c>
      <c r="AX989" s="13" t="s">
        <v>85</v>
      </c>
      <c r="AY989" s="246" t="s">
        <v>241</v>
      </c>
    </row>
    <row r="990" s="14" customFormat="1">
      <c r="A990" s="14"/>
      <c r="B990" s="247"/>
      <c r="C990" s="248"/>
      <c r="D990" s="238" t="s">
        <v>252</v>
      </c>
      <c r="E990" s="249" t="s">
        <v>39</v>
      </c>
      <c r="F990" s="250" t="s">
        <v>1112</v>
      </c>
      <c r="G990" s="248"/>
      <c r="H990" s="251">
        <v>22.878</v>
      </c>
      <c r="I990" s="252"/>
      <c r="J990" s="248"/>
      <c r="K990" s="248"/>
      <c r="L990" s="253"/>
      <c r="M990" s="254"/>
      <c r="N990" s="255"/>
      <c r="O990" s="255"/>
      <c r="P990" s="255"/>
      <c r="Q990" s="255"/>
      <c r="R990" s="255"/>
      <c r="S990" s="255"/>
      <c r="T990" s="256"/>
      <c r="U990" s="14"/>
      <c r="V990" s="14"/>
      <c r="W990" s="14"/>
      <c r="X990" s="14"/>
      <c r="Y990" s="14"/>
      <c r="Z990" s="14"/>
      <c r="AA990" s="14"/>
      <c r="AB990" s="14"/>
      <c r="AC990" s="14"/>
      <c r="AD990" s="14"/>
      <c r="AE990" s="14"/>
      <c r="AT990" s="257" t="s">
        <v>252</v>
      </c>
      <c r="AU990" s="257" t="s">
        <v>93</v>
      </c>
      <c r="AV990" s="14" t="s">
        <v>93</v>
      </c>
      <c r="AW990" s="14" t="s">
        <v>46</v>
      </c>
      <c r="AX990" s="14" t="s">
        <v>85</v>
      </c>
      <c r="AY990" s="257" t="s">
        <v>241</v>
      </c>
    </row>
    <row r="991" s="13" customFormat="1">
      <c r="A991" s="13"/>
      <c r="B991" s="236"/>
      <c r="C991" s="237"/>
      <c r="D991" s="238" t="s">
        <v>252</v>
      </c>
      <c r="E991" s="239" t="s">
        <v>39</v>
      </c>
      <c r="F991" s="240" t="s">
        <v>1014</v>
      </c>
      <c r="G991" s="237"/>
      <c r="H991" s="239" t="s">
        <v>39</v>
      </c>
      <c r="I991" s="241"/>
      <c r="J991" s="237"/>
      <c r="K991" s="237"/>
      <c r="L991" s="242"/>
      <c r="M991" s="243"/>
      <c r="N991" s="244"/>
      <c r="O991" s="244"/>
      <c r="P991" s="244"/>
      <c r="Q991" s="244"/>
      <c r="R991" s="244"/>
      <c r="S991" s="244"/>
      <c r="T991" s="245"/>
      <c r="U991" s="13"/>
      <c r="V991" s="13"/>
      <c r="W991" s="13"/>
      <c r="X991" s="13"/>
      <c r="Y991" s="13"/>
      <c r="Z991" s="13"/>
      <c r="AA991" s="13"/>
      <c r="AB991" s="13"/>
      <c r="AC991" s="13"/>
      <c r="AD991" s="13"/>
      <c r="AE991" s="13"/>
      <c r="AT991" s="246" t="s">
        <v>252</v>
      </c>
      <c r="AU991" s="246" t="s">
        <v>93</v>
      </c>
      <c r="AV991" s="13" t="s">
        <v>23</v>
      </c>
      <c r="AW991" s="13" t="s">
        <v>46</v>
      </c>
      <c r="AX991" s="13" t="s">
        <v>85</v>
      </c>
      <c r="AY991" s="246" t="s">
        <v>241</v>
      </c>
    </row>
    <row r="992" s="14" customFormat="1">
      <c r="A992" s="14"/>
      <c r="B992" s="247"/>
      <c r="C992" s="248"/>
      <c r="D992" s="238" t="s">
        <v>252</v>
      </c>
      <c r="E992" s="249" t="s">
        <v>39</v>
      </c>
      <c r="F992" s="250" t="s">
        <v>1113</v>
      </c>
      <c r="G992" s="248"/>
      <c r="H992" s="251">
        <v>21.73</v>
      </c>
      <c r="I992" s="252"/>
      <c r="J992" s="248"/>
      <c r="K992" s="248"/>
      <c r="L992" s="253"/>
      <c r="M992" s="254"/>
      <c r="N992" s="255"/>
      <c r="O992" s="255"/>
      <c r="P992" s="255"/>
      <c r="Q992" s="255"/>
      <c r="R992" s="255"/>
      <c r="S992" s="255"/>
      <c r="T992" s="256"/>
      <c r="U992" s="14"/>
      <c r="V992" s="14"/>
      <c r="W992" s="14"/>
      <c r="X992" s="14"/>
      <c r="Y992" s="14"/>
      <c r="Z992" s="14"/>
      <c r="AA992" s="14"/>
      <c r="AB992" s="14"/>
      <c r="AC992" s="14"/>
      <c r="AD992" s="14"/>
      <c r="AE992" s="14"/>
      <c r="AT992" s="257" t="s">
        <v>252</v>
      </c>
      <c r="AU992" s="257" t="s">
        <v>93</v>
      </c>
      <c r="AV992" s="14" t="s">
        <v>93</v>
      </c>
      <c r="AW992" s="14" t="s">
        <v>46</v>
      </c>
      <c r="AX992" s="14" t="s">
        <v>85</v>
      </c>
      <c r="AY992" s="257" t="s">
        <v>241</v>
      </c>
    </row>
    <row r="993" s="13" customFormat="1">
      <c r="A993" s="13"/>
      <c r="B993" s="236"/>
      <c r="C993" s="237"/>
      <c r="D993" s="238" t="s">
        <v>252</v>
      </c>
      <c r="E993" s="239" t="s">
        <v>39</v>
      </c>
      <c r="F993" s="240" t="s">
        <v>1024</v>
      </c>
      <c r="G993" s="237"/>
      <c r="H993" s="239" t="s">
        <v>39</v>
      </c>
      <c r="I993" s="241"/>
      <c r="J993" s="237"/>
      <c r="K993" s="237"/>
      <c r="L993" s="242"/>
      <c r="M993" s="243"/>
      <c r="N993" s="244"/>
      <c r="O993" s="244"/>
      <c r="P993" s="244"/>
      <c r="Q993" s="244"/>
      <c r="R993" s="244"/>
      <c r="S993" s="244"/>
      <c r="T993" s="245"/>
      <c r="U993" s="13"/>
      <c r="V993" s="13"/>
      <c r="W993" s="13"/>
      <c r="X993" s="13"/>
      <c r="Y993" s="13"/>
      <c r="Z993" s="13"/>
      <c r="AA993" s="13"/>
      <c r="AB993" s="13"/>
      <c r="AC993" s="13"/>
      <c r="AD993" s="13"/>
      <c r="AE993" s="13"/>
      <c r="AT993" s="246" t="s">
        <v>252</v>
      </c>
      <c r="AU993" s="246" t="s">
        <v>93</v>
      </c>
      <c r="AV993" s="13" t="s">
        <v>23</v>
      </c>
      <c r="AW993" s="13" t="s">
        <v>46</v>
      </c>
      <c r="AX993" s="13" t="s">
        <v>85</v>
      </c>
      <c r="AY993" s="246" t="s">
        <v>241</v>
      </c>
    </row>
    <row r="994" s="14" customFormat="1">
      <c r="A994" s="14"/>
      <c r="B994" s="247"/>
      <c r="C994" s="248"/>
      <c r="D994" s="238" t="s">
        <v>252</v>
      </c>
      <c r="E994" s="249" t="s">
        <v>39</v>
      </c>
      <c r="F994" s="250" t="s">
        <v>1114</v>
      </c>
      <c r="G994" s="248"/>
      <c r="H994" s="251">
        <v>21.251999999999999</v>
      </c>
      <c r="I994" s="252"/>
      <c r="J994" s="248"/>
      <c r="K994" s="248"/>
      <c r="L994" s="253"/>
      <c r="M994" s="254"/>
      <c r="N994" s="255"/>
      <c r="O994" s="255"/>
      <c r="P994" s="255"/>
      <c r="Q994" s="255"/>
      <c r="R994" s="255"/>
      <c r="S994" s="255"/>
      <c r="T994" s="256"/>
      <c r="U994" s="14"/>
      <c r="V994" s="14"/>
      <c r="W994" s="14"/>
      <c r="X994" s="14"/>
      <c r="Y994" s="14"/>
      <c r="Z994" s="14"/>
      <c r="AA994" s="14"/>
      <c r="AB994" s="14"/>
      <c r="AC994" s="14"/>
      <c r="AD994" s="14"/>
      <c r="AE994" s="14"/>
      <c r="AT994" s="257" t="s">
        <v>252</v>
      </c>
      <c r="AU994" s="257" t="s">
        <v>93</v>
      </c>
      <c r="AV994" s="14" t="s">
        <v>93</v>
      </c>
      <c r="AW994" s="14" t="s">
        <v>46</v>
      </c>
      <c r="AX994" s="14" t="s">
        <v>85</v>
      </c>
      <c r="AY994" s="257" t="s">
        <v>241</v>
      </c>
    </row>
    <row r="995" s="15" customFormat="1">
      <c r="A995" s="15"/>
      <c r="B995" s="258"/>
      <c r="C995" s="259"/>
      <c r="D995" s="238" t="s">
        <v>252</v>
      </c>
      <c r="E995" s="260" t="s">
        <v>39</v>
      </c>
      <c r="F995" s="261" t="s">
        <v>274</v>
      </c>
      <c r="G995" s="259"/>
      <c r="H995" s="262">
        <v>192.22800000000001</v>
      </c>
      <c r="I995" s="263"/>
      <c r="J995" s="259"/>
      <c r="K995" s="259"/>
      <c r="L995" s="264"/>
      <c r="M995" s="265"/>
      <c r="N995" s="266"/>
      <c r="O995" s="266"/>
      <c r="P995" s="266"/>
      <c r="Q995" s="266"/>
      <c r="R995" s="266"/>
      <c r="S995" s="266"/>
      <c r="T995" s="267"/>
      <c r="U995" s="15"/>
      <c r="V995" s="15"/>
      <c r="W995" s="15"/>
      <c r="X995" s="15"/>
      <c r="Y995" s="15"/>
      <c r="Z995" s="15"/>
      <c r="AA995" s="15"/>
      <c r="AB995" s="15"/>
      <c r="AC995" s="15"/>
      <c r="AD995" s="15"/>
      <c r="AE995" s="15"/>
      <c r="AT995" s="268" t="s">
        <v>252</v>
      </c>
      <c r="AU995" s="268" t="s">
        <v>93</v>
      </c>
      <c r="AV995" s="15" t="s">
        <v>248</v>
      </c>
      <c r="AW995" s="15" t="s">
        <v>46</v>
      </c>
      <c r="AX995" s="15" t="s">
        <v>23</v>
      </c>
      <c r="AY995" s="268" t="s">
        <v>241</v>
      </c>
    </row>
    <row r="996" s="2" customFormat="1" ht="24.15" customHeight="1">
      <c r="A996" s="42"/>
      <c r="B996" s="43"/>
      <c r="C996" s="218" t="s">
        <v>1115</v>
      </c>
      <c r="D996" s="218" t="s">
        <v>243</v>
      </c>
      <c r="E996" s="219" t="s">
        <v>1116</v>
      </c>
      <c r="F996" s="220" t="s">
        <v>1117</v>
      </c>
      <c r="G996" s="221" t="s">
        <v>145</v>
      </c>
      <c r="H996" s="222">
        <v>23.683</v>
      </c>
      <c r="I996" s="223"/>
      <c r="J996" s="224">
        <f>ROUND(I996*H996,2)</f>
        <v>0</v>
      </c>
      <c r="K996" s="220" t="s">
        <v>247</v>
      </c>
      <c r="L996" s="48"/>
      <c r="M996" s="225" t="s">
        <v>39</v>
      </c>
      <c r="N996" s="226" t="s">
        <v>56</v>
      </c>
      <c r="O996" s="88"/>
      <c r="P996" s="227">
        <f>O996*H996</f>
        <v>0</v>
      </c>
      <c r="Q996" s="227">
        <v>0.26905000000000001</v>
      </c>
      <c r="R996" s="227">
        <f>Q996*H996</f>
        <v>6.3719111499999999</v>
      </c>
      <c r="S996" s="227">
        <v>0</v>
      </c>
      <c r="T996" s="228">
        <f>S996*H996</f>
        <v>0</v>
      </c>
      <c r="U996" s="42"/>
      <c r="V996" s="42"/>
      <c r="W996" s="42"/>
      <c r="X996" s="42"/>
      <c r="Y996" s="42"/>
      <c r="Z996" s="42"/>
      <c r="AA996" s="42"/>
      <c r="AB996" s="42"/>
      <c r="AC996" s="42"/>
      <c r="AD996" s="42"/>
      <c r="AE996" s="42"/>
      <c r="AR996" s="229" t="s">
        <v>248</v>
      </c>
      <c r="AT996" s="229" t="s">
        <v>243</v>
      </c>
      <c r="AU996" s="229" t="s">
        <v>93</v>
      </c>
      <c r="AY996" s="20" t="s">
        <v>241</v>
      </c>
      <c r="BE996" s="230">
        <f>IF(N996="základní",J996,0)</f>
        <v>0</v>
      </c>
      <c r="BF996" s="230">
        <f>IF(N996="snížená",J996,0)</f>
        <v>0</v>
      </c>
      <c r="BG996" s="230">
        <f>IF(N996="zákl. přenesená",J996,0)</f>
        <v>0</v>
      </c>
      <c r="BH996" s="230">
        <f>IF(N996="sníž. přenesená",J996,0)</f>
        <v>0</v>
      </c>
      <c r="BI996" s="230">
        <f>IF(N996="nulová",J996,0)</f>
        <v>0</v>
      </c>
      <c r="BJ996" s="20" t="s">
        <v>23</v>
      </c>
      <c r="BK996" s="230">
        <f>ROUND(I996*H996,2)</f>
        <v>0</v>
      </c>
      <c r="BL996" s="20" t="s">
        <v>248</v>
      </c>
      <c r="BM996" s="229" t="s">
        <v>1118</v>
      </c>
    </row>
    <row r="997" s="2" customFormat="1">
      <c r="A997" s="42"/>
      <c r="B997" s="43"/>
      <c r="C997" s="44"/>
      <c r="D997" s="231" t="s">
        <v>250</v>
      </c>
      <c r="E997" s="44"/>
      <c r="F997" s="232" t="s">
        <v>1119</v>
      </c>
      <c r="G997" s="44"/>
      <c r="H997" s="44"/>
      <c r="I997" s="233"/>
      <c r="J997" s="44"/>
      <c r="K997" s="44"/>
      <c r="L997" s="48"/>
      <c r="M997" s="234"/>
      <c r="N997" s="235"/>
      <c r="O997" s="88"/>
      <c r="P997" s="88"/>
      <c r="Q997" s="88"/>
      <c r="R997" s="88"/>
      <c r="S997" s="88"/>
      <c r="T997" s="89"/>
      <c r="U997" s="42"/>
      <c r="V997" s="42"/>
      <c r="W997" s="42"/>
      <c r="X997" s="42"/>
      <c r="Y997" s="42"/>
      <c r="Z997" s="42"/>
      <c r="AA997" s="42"/>
      <c r="AB997" s="42"/>
      <c r="AC997" s="42"/>
      <c r="AD997" s="42"/>
      <c r="AE997" s="42"/>
      <c r="AT997" s="20" t="s">
        <v>250</v>
      </c>
      <c r="AU997" s="20" t="s">
        <v>93</v>
      </c>
    </row>
    <row r="998" s="13" customFormat="1">
      <c r="A998" s="13"/>
      <c r="B998" s="236"/>
      <c r="C998" s="237"/>
      <c r="D998" s="238" t="s">
        <v>252</v>
      </c>
      <c r="E998" s="239" t="s">
        <v>39</v>
      </c>
      <c r="F998" s="240" t="s">
        <v>1010</v>
      </c>
      <c r="G998" s="237"/>
      <c r="H998" s="239" t="s">
        <v>39</v>
      </c>
      <c r="I998" s="241"/>
      <c r="J998" s="237"/>
      <c r="K998" s="237"/>
      <c r="L998" s="242"/>
      <c r="M998" s="243"/>
      <c r="N998" s="244"/>
      <c r="O998" s="244"/>
      <c r="P998" s="244"/>
      <c r="Q998" s="244"/>
      <c r="R998" s="244"/>
      <c r="S998" s="244"/>
      <c r="T998" s="245"/>
      <c r="U998" s="13"/>
      <c r="V998" s="13"/>
      <c r="W998" s="13"/>
      <c r="X998" s="13"/>
      <c r="Y998" s="13"/>
      <c r="Z998" s="13"/>
      <c r="AA998" s="13"/>
      <c r="AB998" s="13"/>
      <c r="AC998" s="13"/>
      <c r="AD998" s="13"/>
      <c r="AE998" s="13"/>
      <c r="AT998" s="246" t="s">
        <v>252</v>
      </c>
      <c r="AU998" s="246" t="s">
        <v>93</v>
      </c>
      <c r="AV998" s="13" t="s">
        <v>23</v>
      </c>
      <c r="AW998" s="13" t="s">
        <v>46</v>
      </c>
      <c r="AX998" s="13" t="s">
        <v>85</v>
      </c>
      <c r="AY998" s="246" t="s">
        <v>241</v>
      </c>
    </row>
    <row r="999" s="13" customFormat="1">
      <c r="A999" s="13"/>
      <c r="B999" s="236"/>
      <c r="C999" s="237"/>
      <c r="D999" s="238" t="s">
        <v>252</v>
      </c>
      <c r="E999" s="239" t="s">
        <v>39</v>
      </c>
      <c r="F999" s="240" t="s">
        <v>1011</v>
      </c>
      <c r="G999" s="237"/>
      <c r="H999" s="239" t="s">
        <v>39</v>
      </c>
      <c r="I999" s="241"/>
      <c r="J999" s="237"/>
      <c r="K999" s="237"/>
      <c r="L999" s="242"/>
      <c r="M999" s="243"/>
      <c r="N999" s="244"/>
      <c r="O999" s="244"/>
      <c r="P999" s="244"/>
      <c r="Q999" s="244"/>
      <c r="R999" s="244"/>
      <c r="S999" s="244"/>
      <c r="T999" s="245"/>
      <c r="U999" s="13"/>
      <c r="V999" s="13"/>
      <c r="W999" s="13"/>
      <c r="X999" s="13"/>
      <c r="Y999" s="13"/>
      <c r="Z999" s="13"/>
      <c r="AA999" s="13"/>
      <c r="AB999" s="13"/>
      <c r="AC999" s="13"/>
      <c r="AD999" s="13"/>
      <c r="AE999" s="13"/>
      <c r="AT999" s="246" t="s">
        <v>252</v>
      </c>
      <c r="AU999" s="246" t="s">
        <v>93</v>
      </c>
      <c r="AV999" s="13" t="s">
        <v>23</v>
      </c>
      <c r="AW999" s="13" t="s">
        <v>46</v>
      </c>
      <c r="AX999" s="13" t="s">
        <v>85</v>
      </c>
      <c r="AY999" s="246" t="s">
        <v>241</v>
      </c>
    </row>
    <row r="1000" s="14" customFormat="1">
      <c r="A1000" s="14"/>
      <c r="B1000" s="247"/>
      <c r="C1000" s="248"/>
      <c r="D1000" s="238" t="s">
        <v>252</v>
      </c>
      <c r="E1000" s="249" t="s">
        <v>39</v>
      </c>
      <c r="F1000" s="250" t="s">
        <v>1120</v>
      </c>
      <c r="G1000" s="248"/>
      <c r="H1000" s="251">
        <v>10.885</v>
      </c>
      <c r="I1000" s="252"/>
      <c r="J1000" s="248"/>
      <c r="K1000" s="248"/>
      <c r="L1000" s="253"/>
      <c r="M1000" s="254"/>
      <c r="N1000" s="255"/>
      <c r="O1000" s="255"/>
      <c r="P1000" s="255"/>
      <c r="Q1000" s="255"/>
      <c r="R1000" s="255"/>
      <c r="S1000" s="255"/>
      <c r="T1000" s="256"/>
      <c r="U1000" s="14"/>
      <c r="V1000" s="14"/>
      <c r="W1000" s="14"/>
      <c r="X1000" s="14"/>
      <c r="Y1000" s="14"/>
      <c r="Z1000" s="14"/>
      <c r="AA1000" s="14"/>
      <c r="AB1000" s="14"/>
      <c r="AC1000" s="14"/>
      <c r="AD1000" s="14"/>
      <c r="AE1000" s="14"/>
      <c r="AT1000" s="257" t="s">
        <v>252</v>
      </c>
      <c r="AU1000" s="257" t="s">
        <v>93</v>
      </c>
      <c r="AV1000" s="14" t="s">
        <v>93</v>
      </c>
      <c r="AW1000" s="14" t="s">
        <v>46</v>
      </c>
      <c r="AX1000" s="14" t="s">
        <v>85</v>
      </c>
      <c r="AY1000" s="257" t="s">
        <v>241</v>
      </c>
    </row>
    <row r="1001" s="14" customFormat="1">
      <c r="A1001" s="14"/>
      <c r="B1001" s="247"/>
      <c r="C1001" s="248"/>
      <c r="D1001" s="238" t="s">
        <v>252</v>
      </c>
      <c r="E1001" s="249" t="s">
        <v>39</v>
      </c>
      <c r="F1001" s="250" t="s">
        <v>1121</v>
      </c>
      <c r="G1001" s="248"/>
      <c r="H1001" s="251">
        <v>12.798</v>
      </c>
      <c r="I1001" s="252"/>
      <c r="J1001" s="248"/>
      <c r="K1001" s="248"/>
      <c r="L1001" s="253"/>
      <c r="M1001" s="254"/>
      <c r="N1001" s="255"/>
      <c r="O1001" s="255"/>
      <c r="P1001" s="255"/>
      <c r="Q1001" s="255"/>
      <c r="R1001" s="255"/>
      <c r="S1001" s="255"/>
      <c r="T1001" s="256"/>
      <c r="U1001" s="14"/>
      <c r="V1001" s="14"/>
      <c r="W1001" s="14"/>
      <c r="X1001" s="14"/>
      <c r="Y1001" s="14"/>
      <c r="Z1001" s="14"/>
      <c r="AA1001" s="14"/>
      <c r="AB1001" s="14"/>
      <c r="AC1001" s="14"/>
      <c r="AD1001" s="14"/>
      <c r="AE1001" s="14"/>
      <c r="AT1001" s="257" t="s">
        <v>252</v>
      </c>
      <c r="AU1001" s="257" t="s">
        <v>93</v>
      </c>
      <c r="AV1001" s="14" t="s">
        <v>93</v>
      </c>
      <c r="AW1001" s="14" t="s">
        <v>46</v>
      </c>
      <c r="AX1001" s="14" t="s">
        <v>85</v>
      </c>
      <c r="AY1001" s="257" t="s">
        <v>241</v>
      </c>
    </row>
    <row r="1002" s="15" customFormat="1">
      <c r="A1002" s="15"/>
      <c r="B1002" s="258"/>
      <c r="C1002" s="259"/>
      <c r="D1002" s="238" t="s">
        <v>252</v>
      </c>
      <c r="E1002" s="260" t="s">
        <v>39</v>
      </c>
      <c r="F1002" s="261" t="s">
        <v>274</v>
      </c>
      <c r="G1002" s="259"/>
      <c r="H1002" s="262">
        <v>23.683</v>
      </c>
      <c r="I1002" s="263"/>
      <c r="J1002" s="259"/>
      <c r="K1002" s="259"/>
      <c r="L1002" s="264"/>
      <c r="M1002" s="265"/>
      <c r="N1002" s="266"/>
      <c r="O1002" s="266"/>
      <c r="P1002" s="266"/>
      <c r="Q1002" s="266"/>
      <c r="R1002" s="266"/>
      <c r="S1002" s="266"/>
      <c r="T1002" s="267"/>
      <c r="U1002" s="15"/>
      <c r="V1002" s="15"/>
      <c r="W1002" s="15"/>
      <c r="X1002" s="15"/>
      <c r="Y1002" s="15"/>
      <c r="Z1002" s="15"/>
      <c r="AA1002" s="15"/>
      <c r="AB1002" s="15"/>
      <c r="AC1002" s="15"/>
      <c r="AD1002" s="15"/>
      <c r="AE1002" s="15"/>
      <c r="AT1002" s="268" t="s">
        <v>252</v>
      </c>
      <c r="AU1002" s="268" t="s">
        <v>93</v>
      </c>
      <c r="AV1002" s="15" t="s">
        <v>248</v>
      </c>
      <c r="AW1002" s="15" t="s">
        <v>46</v>
      </c>
      <c r="AX1002" s="15" t="s">
        <v>23</v>
      </c>
      <c r="AY1002" s="268" t="s">
        <v>241</v>
      </c>
    </row>
    <row r="1003" s="2" customFormat="1" ht="33" customHeight="1">
      <c r="A1003" s="42"/>
      <c r="B1003" s="43"/>
      <c r="C1003" s="218" t="s">
        <v>1122</v>
      </c>
      <c r="D1003" s="218" t="s">
        <v>243</v>
      </c>
      <c r="E1003" s="219" t="s">
        <v>1123</v>
      </c>
      <c r="F1003" s="220" t="s">
        <v>1124</v>
      </c>
      <c r="G1003" s="221" t="s">
        <v>145</v>
      </c>
      <c r="H1003" s="222">
        <v>24.18</v>
      </c>
      <c r="I1003" s="223"/>
      <c r="J1003" s="224">
        <f>ROUND(I1003*H1003,2)</f>
        <v>0</v>
      </c>
      <c r="K1003" s="220" t="s">
        <v>247</v>
      </c>
      <c r="L1003" s="48"/>
      <c r="M1003" s="225" t="s">
        <v>39</v>
      </c>
      <c r="N1003" s="226" t="s">
        <v>56</v>
      </c>
      <c r="O1003" s="88"/>
      <c r="P1003" s="227">
        <f>O1003*H1003</f>
        <v>0</v>
      </c>
      <c r="Q1003" s="227">
        <v>0.30475000000000002</v>
      </c>
      <c r="R1003" s="227">
        <f>Q1003*H1003</f>
        <v>7.3688550000000008</v>
      </c>
      <c r="S1003" s="227">
        <v>0</v>
      </c>
      <c r="T1003" s="228">
        <f>S1003*H1003</f>
        <v>0</v>
      </c>
      <c r="U1003" s="42"/>
      <c r="V1003" s="42"/>
      <c r="W1003" s="42"/>
      <c r="X1003" s="42"/>
      <c r="Y1003" s="42"/>
      <c r="Z1003" s="42"/>
      <c r="AA1003" s="42"/>
      <c r="AB1003" s="42"/>
      <c r="AC1003" s="42"/>
      <c r="AD1003" s="42"/>
      <c r="AE1003" s="42"/>
      <c r="AR1003" s="229" t="s">
        <v>248</v>
      </c>
      <c r="AT1003" s="229" t="s">
        <v>243</v>
      </c>
      <c r="AU1003" s="229" t="s">
        <v>93</v>
      </c>
      <c r="AY1003" s="20" t="s">
        <v>241</v>
      </c>
      <c r="BE1003" s="230">
        <f>IF(N1003="základní",J1003,0)</f>
        <v>0</v>
      </c>
      <c r="BF1003" s="230">
        <f>IF(N1003="snížená",J1003,0)</f>
        <v>0</v>
      </c>
      <c r="BG1003" s="230">
        <f>IF(N1003="zákl. přenesená",J1003,0)</f>
        <v>0</v>
      </c>
      <c r="BH1003" s="230">
        <f>IF(N1003="sníž. přenesená",J1003,0)</f>
        <v>0</v>
      </c>
      <c r="BI1003" s="230">
        <f>IF(N1003="nulová",J1003,0)</f>
        <v>0</v>
      </c>
      <c r="BJ1003" s="20" t="s">
        <v>23</v>
      </c>
      <c r="BK1003" s="230">
        <f>ROUND(I1003*H1003,2)</f>
        <v>0</v>
      </c>
      <c r="BL1003" s="20" t="s">
        <v>248</v>
      </c>
      <c r="BM1003" s="229" t="s">
        <v>1125</v>
      </c>
    </row>
    <row r="1004" s="2" customFormat="1">
      <c r="A1004" s="42"/>
      <c r="B1004" s="43"/>
      <c r="C1004" s="44"/>
      <c r="D1004" s="231" t="s">
        <v>250</v>
      </c>
      <c r="E1004" s="44"/>
      <c r="F1004" s="232" t="s">
        <v>1126</v>
      </c>
      <c r="G1004" s="44"/>
      <c r="H1004" s="44"/>
      <c r="I1004" s="233"/>
      <c r="J1004" s="44"/>
      <c r="K1004" s="44"/>
      <c r="L1004" s="48"/>
      <c r="M1004" s="234"/>
      <c r="N1004" s="235"/>
      <c r="O1004" s="88"/>
      <c r="P1004" s="88"/>
      <c r="Q1004" s="88"/>
      <c r="R1004" s="88"/>
      <c r="S1004" s="88"/>
      <c r="T1004" s="89"/>
      <c r="U1004" s="42"/>
      <c r="V1004" s="42"/>
      <c r="W1004" s="42"/>
      <c r="X1004" s="42"/>
      <c r="Y1004" s="42"/>
      <c r="Z1004" s="42"/>
      <c r="AA1004" s="42"/>
      <c r="AB1004" s="42"/>
      <c r="AC1004" s="42"/>
      <c r="AD1004" s="42"/>
      <c r="AE1004" s="42"/>
      <c r="AT1004" s="20" t="s">
        <v>250</v>
      </c>
      <c r="AU1004" s="20" t="s">
        <v>93</v>
      </c>
    </row>
    <row r="1005" s="13" customFormat="1">
      <c r="A1005" s="13"/>
      <c r="B1005" s="236"/>
      <c r="C1005" s="237"/>
      <c r="D1005" s="238" t="s">
        <v>252</v>
      </c>
      <c r="E1005" s="239" t="s">
        <v>39</v>
      </c>
      <c r="F1005" s="240" t="s">
        <v>1127</v>
      </c>
      <c r="G1005" s="237"/>
      <c r="H1005" s="239" t="s">
        <v>39</v>
      </c>
      <c r="I1005" s="241"/>
      <c r="J1005" s="237"/>
      <c r="K1005" s="237"/>
      <c r="L1005" s="242"/>
      <c r="M1005" s="243"/>
      <c r="N1005" s="244"/>
      <c r="O1005" s="244"/>
      <c r="P1005" s="244"/>
      <c r="Q1005" s="244"/>
      <c r="R1005" s="244"/>
      <c r="S1005" s="244"/>
      <c r="T1005" s="245"/>
      <c r="U1005" s="13"/>
      <c r="V1005" s="13"/>
      <c r="W1005" s="13"/>
      <c r="X1005" s="13"/>
      <c r="Y1005" s="13"/>
      <c r="Z1005" s="13"/>
      <c r="AA1005" s="13"/>
      <c r="AB1005" s="13"/>
      <c r="AC1005" s="13"/>
      <c r="AD1005" s="13"/>
      <c r="AE1005" s="13"/>
      <c r="AT1005" s="246" t="s">
        <v>252</v>
      </c>
      <c r="AU1005" s="246" t="s">
        <v>93</v>
      </c>
      <c r="AV1005" s="13" t="s">
        <v>23</v>
      </c>
      <c r="AW1005" s="13" t="s">
        <v>46</v>
      </c>
      <c r="AX1005" s="13" t="s">
        <v>85</v>
      </c>
      <c r="AY1005" s="246" t="s">
        <v>241</v>
      </c>
    </row>
    <row r="1006" s="13" customFormat="1">
      <c r="A1006" s="13"/>
      <c r="B1006" s="236"/>
      <c r="C1006" s="237"/>
      <c r="D1006" s="238" t="s">
        <v>252</v>
      </c>
      <c r="E1006" s="239" t="s">
        <v>39</v>
      </c>
      <c r="F1006" s="240" t="s">
        <v>1010</v>
      </c>
      <c r="G1006" s="237"/>
      <c r="H1006" s="239" t="s">
        <v>39</v>
      </c>
      <c r="I1006" s="241"/>
      <c r="J1006" s="237"/>
      <c r="K1006" s="237"/>
      <c r="L1006" s="242"/>
      <c r="M1006" s="243"/>
      <c r="N1006" s="244"/>
      <c r="O1006" s="244"/>
      <c r="P1006" s="244"/>
      <c r="Q1006" s="244"/>
      <c r="R1006" s="244"/>
      <c r="S1006" s="244"/>
      <c r="T1006" s="245"/>
      <c r="U1006" s="13"/>
      <c r="V1006" s="13"/>
      <c r="W1006" s="13"/>
      <c r="X1006" s="13"/>
      <c r="Y1006" s="13"/>
      <c r="Z1006" s="13"/>
      <c r="AA1006" s="13"/>
      <c r="AB1006" s="13"/>
      <c r="AC1006" s="13"/>
      <c r="AD1006" s="13"/>
      <c r="AE1006" s="13"/>
      <c r="AT1006" s="246" t="s">
        <v>252</v>
      </c>
      <c r="AU1006" s="246" t="s">
        <v>93</v>
      </c>
      <c r="AV1006" s="13" t="s">
        <v>23</v>
      </c>
      <c r="AW1006" s="13" t="s">
        <v>46</v>
      </c>
      <c r="AX1006" s="13" t="s">
        <v>85</v>
      </c>
      <c r="AY1006" s="246" t="s">
        <v>241</v>
      </c>
    </row>
    <row r="1007" s="13" customFormat="1">
      <c r="A1007" s="13"/>
      <c r="B1007" s="236"/>
      <c r="C1007" s="237"/>
      <c r="D1007" s="238" t="s">
        <v>252</v>
      </c>
      <c r="E1007" s="239" t="s">
        <v>39</v>
      </c>
      <c r="F1007" s="240" t="s">
        <v>1011</v>
      </c>
      <c r="G1007" s="237"/>
      <c r="H1007" s="239" t="s">
        <v>39</v>
      </c>
      <c r="I1007" s="241"/>
      <c r="J1007" s="237"/>
      <c r="K1007" s="237"/>
      <c r="L1007" s="242"/>
      <c r="M1007" s="243"/>
      <c r="N1007" s="244"/>
      <c r="O1007" s="244"/>
      <c r="P1007" s="244"/>
      <c r="Q1007" s="244"/>
      <c r="R1007" s="244"/>
      <c r="S1007" s="244"/>
      <c r="T1007" s="245"/>
      <c r="U1007" s="13"/>
      <c r="V1007" s="13"/>
      <c r="W1007" s="13"/>
      <c r="X1007" s="13"/>
      <c r="Y1007" s="13"/>
      <c r="Z1007" s="13"/>
      <c r="AA1007" s="13"/>
      <c r="AB1007" s="13"/>
      <c r="AC1007" s="13"/>
      <c r="AD1007" s="13"/>
      <c r="AE1007" s="13"/>
      <c r="AT1007" s="246" t="s">
        <v>252</v>
      </c>
      <c r="AU1007" s="246" t="s">
        <v>93</v>
      </c>
      <c r="AV1007" s="13" t="s">
        <v>23</v>
      </c>
      <c r="AW1007" s="13" t="s">
        <v>46</v>
      </c>
      <c r="AX1007" s="13" t="s">
        <v>85</v>
      </c>
      <c r="AY1007" s="246" t="s">
        <v>241</v>
      </c>
    </row>
    <row r="1008" s="14" customFormat="1">
      <c r="A1008" s="14"/>
      <c r="B1008" s="247"/>
      <c r="C1008" s="248"/>
      <c r="D1008" s="238" t="s">
        <v>252</v>
      </c>
      <c r="E1008" s="249" t="s">
        <v>39</v>
      </c>
      <c r="F1008" s="250" t="s">
        <v>1128</v>
      </c>
      <c r="G1008" s="248"/>
      <c r="H1008" s="251">
        <v>1.6200000000000001</v>
      </c>
      <c r="I1008" s="252"/>
      <c r="J1008" s="248"/>
      <c r="K1008" s="248"/>
      <c r="L1008" s="253"/>
      <c r="M1008" s="254"/>
      <c r="N1008" s="255"/>
      <c r="O1008" s="255"/>
      <c r="P1008" s="255"/>
      <c r="Q1008" s="255"/>
      <c r="R1008" s="255"/>
      <c r="S1008" s="255"/>
      <c r="T1008" s="256"/>
      <c r="U1008" s="14"/>
      <c r="V1008" s="14"/>
      <c r="W1008" s="14"/>
      <c r="X1008" s="14"/>
      <c r="Y1008" s="14"/>
      <c r="Z1008" s="14"/>
      <c r="AA1008" s="14"/>
      <c r="AB1008" s="14"/>
      <c r="AC1008" s="14"/>
      <c r="AD1008" s="14"/>
      <c r="AE1008" s="14"/>
      <c r="AT1008" s="257" t="s">
        <v>252</v>
      </c>
      <c r="AU1008" s="257" t="s">
        <v>93</v>
      </c>
      <c r="AV1008" s="14" t="s">
        <v>93</v>
      </c>
      <c r="AW1008" s="14" t="s">
        <v>46</v>
      </c>
      <c r="AX1008" s="14" t="s">
        <v>85</v>
      </c>
      <c r="AY1008" s="257" t="s">
        <v>241</v>
      </c>
    </row>
    <row r="1009" s="14" customFormat="1">
      <c r="A1009" s="14"/>
      <c r="B1009" s="247"/>
      <c r="C1009" s="248"/>
      <c r="D1009" s="238" t="s">
        <v>252</v>
      </c>
      <c r="E1009" s="249" t="s">
        <v>39</v>
      </c>
      <c r="F1009" s="250" t="s">
        <v>1129</v>
      </c>
      <c r="G1009" s="248"/>
      <c r="H1009" s="251">
        <v>3.3300000000000001</v>
      </c>
      <c r="I1009" s="252"/>
      <c r="J1009" s="248"/>
      <c r="K1009" s="248"/>
      <c r="L1009" s="253"/>
      <c r="M1009" s="254"/>
      <c r="N1009" s="255"/>
      <c r="O1009" s="255"/>
      <c r="P1009" s="255"/>
      <c r="Q1009" s="255"/>
      <c r="R1009" s="255"/>
      <c r="S1009" s="255"/>
      <c r="T1009" s="256"/>
      <c r="U1009" s="14"/>
      <c r="V1009" s="14"/>
      <c r="W1009" s="14"/>
      <c r="X1009" s="14"/>
      <c r="Y1009" s="14"/>
      <c r="Z1009" s="14"/>
      <c r="AA1009" s="14"/>
      <c r="AB1009" s="14"/>
      <c r="AC1009" s="14"/>
      <c r="AD1009" s="14"/>
      <c r="AE1009" s="14"/>
      <c r="AT1009" s="257" t="s">
        <v>252</v>
      </c>
      <c r="AU1009" s="257" t="s">
        <v>93</v>
      </c>
      <c r="AV1009" s="14" t="s">
        <v>93</v>
      </c>
      <c r="AW1009" s="14" t="s">
        <v>46</v>
      </c>
      <c r="AX1009" s="14" t="s">
        <v>85</v>
      </c>
      <c r="AY1009" s="257" t="s">
        <v>241</v>
      </c>
    </row>
    <row r="1010" s="13" customFormat="1">
      <c r="A1010" s="13"/>
      <c r="B1010" s="236"/>
      <c r="C1010" s="237"/>
      <c r="D1010" s="238" t="s">
        <v>252</v>
      </c>
      <c r="E1010" s="239" t="s">
        <v>39</v>
      </c>
      <c r="F1010" s="240" t="s">
        <v>1021</v>
      </c>
      <c r="G1010" s="237"/>
      <c r="H1010" s="239" t="s">
        <v>39</v>
      </c>
      <c r="I1010" s="241"/>
      <c r="J1010" s="237"/>
      <c r="K1010" s="237"/>
      <c r="L1010" s="242"/>
      <c r="M1010" s="243"/>
      <c r="N1010" s="244"/>
      <c r="O1010" s="244"/>
      <c r="P1010" s="244"/>
      <c r="Q1010" s="244"/>
      <c r="R1010" s="244"/>
      <c r="S1010" s="244"/>
      <c r="T1010" s="245"/>
      <c r="U1010" s="13"/>
      <c r="V1010" s="13"/>
      <c r="W1010" s="13"/>
      <c r="X1010" s="13"/>
      <c r="Y1010" s="13"/>
      <c r="Z1010" s="13"/>
      <c r="AA1010" s="13"/>
      <c r="AB1010" s="13"/>
      <c r="AC1010" s="13"/>
      <c r="AD1010" s="13"/>
      <c r="AE1010" s="13"/>
      <c r="AT1010" s="246" t="s">
        <v>252</v>
      </c>
      <c r="AU1010" s="246" t="s">
        <v>93</v>
      </c>
      <c r="AV1010" s="13" t="s">
        <v>23</v>
      </c>
      <c r="AW1010" s="13" t="s">
        <v>46</v>
      </c>
      <c r="AX1010" s="13" t="s">
        <v>85</v>
      </c>
      <c r="AY1010" s="246" t="s">
        <v>241</v>
      </c>
    </row>
    <row r="1011" s="14" customFormat="1">
      <c r="A1011" s="14"/>
      <c r="B1011" s="247"/>
      <c r="C1011" s="248"/>
      <c r="D1011" s="238" t="s">
        <v>252</v>
      </c>
      <c r="E1011" s="249" t="s">
        <v>39</v>
      </c>
      <c r="F1011" s="250" t="s">
        <v>1130</v>
      </c>
      <c r="G1011" s="248"/>
      <c r="H1011" s="251">
        <v>6.6600000000000001</v>
      </c>
      <c r="I1011" s="252"/>
      <c r="J1011" s="248"/>
      <c r="K1011" s="248"/>
      <c r="L1011" s="253"/>
      <c r="M1011" s="254"/>
      <c r="N1011" s="255"/>
      <c r="O1011" s="255"/>
      <c r="P1011" s="255"/>
      <c r="Q1011" s="255"/>
      <c r="R1011" s="255"/>
      <c r="S1011" s="255"/>
      <c r="T1011" s="256"/>
      <c r="U1011" s="14"/>
      <c r="V1011" s="14"/>
      <c r="W1011" s="14"/>
      <c r="X1011" s="14"/>
      <c r="Y1011" s="14"/>
      <c r="Z1011" s="14"/>
      <c r="AA1011" s="14"/>
      <c r="AB1011" s="14"/>
      <c r="AC1011" s="14"/>
      <c r="AD1011" s="14"/>
      <c r="AE1011" s="14"/>
      <c r="AT1011" s="257" t="s">
        <v>252</v>
      </c>
      <c r="AU1011" s="257" t="s">
        <v>93</v>
      </c>
      <c r="AV1011" s="14" t="s">
        <v>93</v>
      </c>
      <c r="AW1011" s="14" t="s">
        <v>46</v>
      </c>
      <c r="AX1011" s="14" t="s">
        <v>85</v>
      </c>
      <c r="AY1011" s="257" t="s">
        <v>241</v>
      </c>
    </row>
    <row r="1012" s="13" customFormat="1">
      <c r="A1012" s="13"/>
      <c r="B1012" s="236"/>
      <c r="C1012" s="237"/>
      <c r="D1012" s="238" t="s">
        <v>252</v>
      </c>
      <c r="E1012" s="239" t="s">
        <v>39</v>
      </c>
      <c r="F1012" s="240" t="s">
        <v>1014</v>
      </c>
      <c r="G1012" s="237"/>
      <c r="H1012" s="239" t="s">
        <v>39</v>
      </c>
      <c r="I1012" s="241"/>
      <c r="J1012" s="237"/>
      <c r="K1012" s="237"/>
      <c r="L1012" s="242"/>
      <c r="M1012" s="243"/>
      <c r="N1012" s="244"/>
      <c r="O1012" s="244"/>
      <c r="P1012" s="244"/>
      <c r="Q1012" s="244"/>
      <c r="R1012" s="244"/>
      <c r="S1012" s="244"/>
      <c r="T1012" s="245"/>
      <c r="U1012" s="13"/>
      <c r="V1012" s="13"/>
      <c r="W1012" s="13"/>
      <c r="X1012" s="13"/>
      <c r="Y1012" s="13"/>
      <c r="Z1012" s="13"/>
      <c r="AA1012" s="13"/>
      <c r="AB1012" s="13"/>
      <c r="AC1012" s="13"/>
      <c r="AD1012" s="13"/>
      <c r="AE1012" s="13"/>
      <c r="AT1012" s="246" t="s">
        <v>252</v>
      </c>
      <c r="AU1012" s="246" t="s">
        <v>93</v>
      </c>
      <c r="AV1012" s="13" t="s">
        <v>23</v>
      </c>
      <c r="AW1012" s="13" t="s">
        <v>46</v>
      </c>
      <c r="AX1012" s="13" t="s">
        <v>85</v>
      </c>
      <c r="AY1012" s="246" t="s">
        <v>241</v>
      </c>
    </row>
    <row r="1013" s="14" customFormat="1">
      <c r="A1013" s="14"/>
      <c r="B1013" s="247"/>
      <c r="C1013" s="248"/>
      <c r="D1013" s="238" t="s">
        <v>252</v>
      </c>
      <c r="E1013" s="249" t="s">
        <v>39</v>
      </c>
      <c r="F1013" s="250" t="s">
        <v>1129</v>
      </c>
      <c r="G1013" s="248"/>
      <c r="H1013" s="251">
        <v>3.3300000000000001</v>
      </c>
      <c r="I1013" s="252"/>
      <c r="J1013" s="248"/>
      <c r="K1013" s="248"/>
      <c r="L1013" s="253"/>
      <c r="M1013" s="254"/>
      <c r="N1013" s="255"/>
      <c r="O1013" s="255"/>
      <c r="P1013" s="255"/>
      <c r="Q1013" s="255"/>
      <c r="R1013" s="255"/>
      <c r="S1013" s="255"/>
      <c r="T1013" s="256"/>
      <c r="U1013" s="14"/>
      <c r="V1013" s="14"/>
      <c r="W1013" s="14"/>
      <c r="X1013" s="14"/>
      <c r="Y1013" s="14"/>
      <c r="Z1013" s="14"/>
      <c r="AA1013" s="14"/>
      <c r="AB1013" s="14"/>
      <c r="AC1013" s="14"/>
      <c r="AD1013" s="14"/>
      <c r="AE1013" s="14"/>
      <c r="AT1013" s="257" t="s">
        <v>252</v>
      </c>
      <c r="AU1013" s="257" t="s">
        <v>93</v>
      </c>
      <c r="AV1013" s="14" t="s">
        <v>93</v>
      </c>
      <c r="AW1013" s="14" t="s">
        <v>46</v>
      </c>
      <c r="AX1013" s="14" t="s">
        <v>85</v>
      </c>
      <c r="AY1013" s="257" t="s">
        <v>241</v>
      </c>
    </row>
    <row r="1014" s="13" customFormat="1">
      <c r="A1014" s="13"/>
      <c r="B1014" s="236"/>
      <c r="C1014" s="237"/>
      <c r="D1014" s="238" t="s">
        <v>252</v>
      </c>
      <c r="E1014" s="239" t="s">
        <v>39</v>
      </c>
      <c r="F1014" s="240" t="s">
        <v>1024</v>
      </c>
      <c r="G1014" s="237"/>
      <c r="H1014" s="239" t="s">
        <v>39</v>
      </c>
      <c r="I1014" s="241"/>
      <c r="J1014" s="237"/>
      <c r="K1014" s="237"/>
      <c r="L1014" s="242"/>
      <c r="M1014" s="243"/>
      <c r="N1014" s="244"/>
      <c r="O1014" s="244"/>
      <c r="P1014" s="244"/>
      <c r="Q1014" s="244"/>
      <c r="R1014" s="244"/>
      <c r="S1014" s="244"/>
      <c r="T1014" s="245"/>
      <c r="U1014" s="13"/>
      <c r="V1014" s="13"/>
      <c r="W1014" s="13"/>
      <c r="X1014" s="13"/>
      <c r="Y1014" s="13"/>
      <c r="Z1014" s="13"/>
      <c r="AA1014" s="13"/>
      <c r="AB1014" s="13"/>
      <c r="AC1014" s="13"/>
      <c r="AD1014" s="13"/>
      <c r="AE1014" s="13"/>
      <c r="AT1014" s="246" t="s">
        <v>252</v>
      </c>
      <c r="AU1014" s="246" t="s">
        <v>93</v>
      </c>
      <c r="AV1014" s="13" t="s">
        <v>23</v>
      </c>
      <c r="AW1014" s="13" t="s">
        <v>46</v>
      </c>
      <c r="AX1014" s="13" t="s">
        <v>85</v>
      </c>
      <c r="AY1014" s="246" t="s">
        <v>241</v>
      </c>
    </row>
    <row r="1015" s="14" customFormat="1">
      <c r="A1015" s="14"/>
      <c r="B1015" s="247"/>
      <c r="C1015" s="248"/>
      <c r="D1015" s="238" t="s">
        <v>252</v>
      </c>
      <c r="E1015" s="249" t="s">
        <v>39</v>
      </c>
      <c r="F1015" s="250" t="s">
        <v>1130</v>
      </c>
      <c r="G1015" s="248"/>
      <c r="H1015" s="251">
        <v>6.6600000000000001</v>
      </c>
      <c r="I1015" s="252"/>
      <c r="J1015" s="248"/>
      <c r="K1015" s="248"/>
      <c r="L1015" s="253"/>
      <c r="M1015" s="254"/>
      <c r="N1015" s="255"/>
      <c r="O1015" s="255"/>
      <c r="P1015" s="255"/>
      <c r="Q1015" s="255"/>
      <c r="R1015" s="255"/>
      <c r="S1015" s="255"/>
      <c r="T1015" s="256"/>
      <c r="U1015" s="14"/>
      <c r="V1015" s="14"/>
      <c r="W1015" s="14"/>
      <c r="X1015" s="14"/>
      <c r="Y1015" s="14"/>
      <c r="Z1015" s="14"/>
      <c r="AA1015" s="14"/>
      <c r="AB1015" s="14"/>
      <c r="AC1015" s="14"/>
      <c r="AD1015" s="14"/>
      <c r="AE1015" s="14"/>
      <c r="AT1015" s="257" t="s">
        <v>252</v>
      </c>
      <c r="AU1015" s="257" t="s">
        <v>93</v>
      </c>
      <c r="AV1015" s="14" t="s">
        <v>93</v>
      </c>
      <c r="AW1015" s="14" t="s">
        <v>46</v>
      </c>
      <c r="AX1015" s="14" t="s">
        <v>85</v>
      </c>
      <c r="AY1015" s="257" t="s">
        <v>241</v>
      </c>
    </row>
    <row r="1016" s="13" customFormat="1">
      <c r="A1016" s="13"/>
      <c r="B1016" s="236"/>
      <c r="C1016" s="237"/>
      <c r="D1016" s="238" t="s">
        <v>252</v>
      </c>
      <c r="E1016" s="239" t="s">
        <v>39</v>
      </c>
      <c r="F1016" s="240" t="s">
        <v>1131</v>
      </c>
      <c r="G1016" s="237"/>
      <c r="H1016" s="239" t="s">
        <v>39</v>
      </c>
      <c r="I1016" s="241"/>
      <c r="J1016" s="237"/>
      <c r="K1016" s="237"/>
      <c r="L1016" s="242"/>
      <c r="M1016" s="243"/>
      <c r="N1016" s="244"/>
      <c r="O1016" s="244"/>
      <c r="P1016" s="244"/>
      <c r="Q1016" s="244"/>
      <c r="R1016" s="244"/>
      <c r="S1016" s="244"/>
      <c r="T1016" s="245"/>
      <c r="U1016" s="13"/>
      <c r="V1016" s="13"/>
      <c r="W1016" s="13"/>
      <c r="X1016" s="13"/>
      <c r="Y1016" s="13"/>
      <c r="Z1016" s="13"/>
      <c r="AA1016" s="13"/>
      <c r="AB1016" s="13"/>
      <c r="AC1016" s="13"/>
      <c r="AD1016" s="13"/>
      <c r="AE1016" s="13"/>
      <c r="AT1016" s="246" t="s">
        <v>252</v>
      </c>
      <c r="AU1016" s="246" t="s">
        <v>93</v>
      </c>
      <c r="AV1016" s="13" t="s">
        <v>23</v>
      </c>
      <c r="AW1016" s="13" t="s">
        <v>46</v>
      </c>
      <c r="AX1016" s="13" t="s">
        <v>85</v>
      </c>
      <c r="AY1016" s="246" t="s">
        <v>241</v>
      </c>
    </row>
    <row r="1017" s="14" customFormat="1">
      <c r="A1017" s="14"/>
      <c r="B1017" s="247"/>
      <c r="C1017" s="248"/>
      <c r="D1017" s="238" t="s">
        <v>252</v>
      </c>
      <c r="E1017" s="249" t="s">
        <v>39</v>
      </c>
      <c r="F1017" s="250" t="s">
        <v>1132</v>
      </c>
      <c r="G1017" s="248"/>
      <c r="H1017" s="251">
        <v>2.5800000000000001</v>
      </c>
      <c r="I1017" s="252"/>
      <c r="J1017" s="248"/>
      <c r="K1017" s="248"/>
      <c r="L1017" s="253"/>
      <c r="M1017" s="254"/>
      <c r="N1017" s="255"/>
      <c r="O1017" s="255"/>
      <c r="P1017" s="255"/>
      <c r="Q1017" s="255"/>
      <c r="R1017" s="255"/>
      <c r="S1017" s="255"/>
      <c r="T1017" s="256"/>
      <c r="U1017" s="14"/>
      <c r="V1017" s="14"/>
      <c r="W1017" s="14"/>
      <c r="X1017" s="14"/>
      <c r="Y1017" s="14"/>
      <c r="Z1017" s="14"/>
      <c r="AA1017" s="14"/>
      <c r="AB1017" s="14"/>
      <c r="AC1017" s="14"/>
      <c r="AD1017" s="14"/>
      <c r="AE1017" s="14"/>
      <c r="AT1017" s="257" t="s">
        <v>252</v>
      </c>
      <c r="AU1017" s="257" t="s">
        <v>93</v>
      </c>
      <c r="AV1017" s="14" t="s">
        <v>93</v>
      </c>
      <c r="AW1017" s="14" t="s">
        <v>46</v>
      </c>
      <c r="AX1017" s="14" t="s">
        <v>85</v>
      </c>
      <c r="AY1017" s="257" t="s">
        <v>241</v>
      </c>
    </row>
    <row r="1018" s="15" customFormat="1">
      <c r="A1018" s="15"/>
      <c r="B1018" s="258"/>
      <c r="C1018" s="259"/>
      <c r="D1018" s="238" t="s">
        <v>252</v>
      </c>
      <c r="E1018" s="260" t="s">
        <v>39</v>
      </c>
      <c r="F1018" s="261" t="s">
        <v>274</v>
      </c>
      <c r="G1018" s="259"/>
      <c r="H1018" s="262">
        <v>24.18</v>
      </c>
      <c r="I1018" s="263"/>
      <c r="J1018" s="259"/>
      <c r="K1018" s="259"/>
      <c r="L1018" s="264"/>
      <c r="M1018" s="265"/>
      <c r="N1018" s="266"/>
      <c r="O1018" s="266"/>
      <c r="P1018" s="266"/>
      <c r="Q1018" s="266"/>
      <c r="R1018" s="266"/>
      <c r="S1018" s="266"/>
      <c r="T1018" s="267"/>
      <c r="U1018" s="15"/>
      <c r="V1018" s="15"/>
      <c r="W1018" s="15"/>
      <c r="X1018" s="15"/>
      <c r="Y1018" s="15"/>
      <c r="Z1018" s="15"/>
      <c r="AA1018" s="15"/>
      <c r="AB1018" s="15"/>
      <c r="AC1018" s="15"/>
      <c r="AD1018" s="15"/>
      <c r="AE1018" s="15"/>
      <c r="AT1018" s="268" t="s">
        <v>252</v>
      </c>
      <c r="AU1018" s="268" t="s">
        <v>93</v>
      </c>
      <c r="AV1018" s="15" t="s">
        <v>248</v>
      </c>
      <c r="AW1018" s="15" t="s">
        <v>46</v>
      </c>
      <c r="AX1018" s="15" t="s">
        <v>23</v>
      </c>
      <c r="AY1018" s="268" t="s">
        <v>241</v>
      </c>
    </row>
    <row r="1019" s="2" customFormat="1" ht="24.15" customHeight="1">
      <c r="A1019" s="42"/>
      <c r="B1019" s="43"/>
      <c r="C1019" s="218" t="s">
        <v>1133</v>
      </c>
      <c r="D1019" s="218" t="s">
        <v>243</v>
      </c>
      <c r="E1019" s="219" t="s">
        <v>1134</v>
      </c>
      <c r="F1019" s="220" t="s">
        <v>1135</v>
      </c>
      <c r="G1019" s="221" t="s">
        <v>145</v>
      </c>
      <c r="H1019" s="222">
        <v>102.473</v>
      </c>
      <c r="I1019" s="223"/>
      <c r="J1019" s="224">
        <f>ROUND(I1019*H1019,2)</f>
        <v>0</v>
      </c>
      <c r="K1019" s="220" t="s">
        <v>247</v>
      </c>
      <c r="L1019" s="48"/>
      <c r="M1019" s="225" t="s">
        <v>39</v>
      </c>
      <c r="N1019" s="226" t="s">
        <v>56</v>
      </c>
      <c r="O1019" s="88"/>
      <c r="P1019" s="227">
        <f>O1019*H1019</f>
        <v>0</v>
      </c>
      <c r="Q1019" s="227">
        <v>0.19692000000000001</v>
      </c>
      <c r="R1019" s="227">
        <f>Q1019*H1019</f>
        <v>20.178983160000001</v>
      </c>
      <c r="S1019" s="227">
        <v>0</v>
      </c>
      <c r="T1019" s="228">
        <f>S1019*H1019</f>
        <v>0</v>
      </c>
      <c r="U1019" s="42"/>
      <c r="V1019" s="42"/>
      <c r="W1019" s="42"/>
      <c r="X1019" s="42"/>
      <c r="Y1019" s="42"/>
      <c r="Z1019" s="42"/>
      <c r="AA1019" s="42"/>
      <c r="AB1019" s="42"/>
      <c r="AC1019" s="42"/>
      <c r="AD1019" s="42"/>
      <c r="AE1019" s="42"/>
      <c r="AR1019" s="229" t="s">
        <v>248</v>
      </c>
      <c r="AT1019" s="229" t="s">
        <v>243</v>
      </c>
      <c r="AU1019" s="229" t="s">
        <v>93</v>
      </c>
      <c r="AY1019" s="20" t="s">
        <v>241</v>
      </c>
      <c r="BE1019" s="230">
        <f>IF(N1019="základní",J1019,0)</f>
        <v>0</v>
      </c>
      <c r="BF1019" s="230">
        <f>IF(N1019="snížená",J1019,0)</f>
        <v>0</v>
      </c>
      <c r="BG1019" s="230">
        <f>IF(N1019="zákl. přenesená",J1019,0)</f>
        <v>0</v>
      </c>
      <c r="BH1019" s="230">
        <f>IF(N1019="sníž. přenesená",J1019,0)</f>
        <v>0</v>
      </c>
      <c r="BI1019" s="230">
        <f>IF(N1019="nulová",J1019,0)</f>
        <v>0</v>
      </c>
      <c r="BJ1019" s="20" t="s">
        <v>23</v>
      </c>
      <c r="BK1019" s="230">
        <f>ROUND(I1019*H1019,2)</f>
        <v>0</v>
      </c>
      <c r="BL1019" s="20" t="s">
        <v>248</v>
      </c>
      <c r="BM1019" s="229" t="s">
        <v>1136</v>
      </c>
    </row>
    <row r="1020" s="2" customFormat="1">
      <c r="A1020" s="42"/>
      <c r="B1020" s="43"/>
      <c r="C1020" s="44"/>
      <c r="D1020" s="231" t="s">
        <v>250</v>
      </c>
      <c r="E1020" s="44"/>
      <c r="F1020" s="232" t="s">
        <v>1137</v>
      </c>
      <c r="G1020" s="44"/>
      <c r="H1020" s="44"/>
      <c r="I1020" s="233"/>
      <c r="J1020" s="44"/>
      <c r="K1020" s="44"/>
      <c r="L1020" s="48"/>
      <c r="M1020" s="234"/>
      <c r="N1020" s="235"/>
      <c r="O1020" s="88"/>
      <c r="P1020" s="88"/>
      <c r="Q1020" s="88"/>
      <c r="R1020" s="88"/>
      <c r="S1020" s="88"/>
      <c r="T1020" s="89"/>
      <c r="U1020" s="42"/>
      <c r="V1020" s="42"/>
      <c r="W1020" s="42"/>
      <c r="X1020" s="42"/>
      <c r="Y1020" s="42"/>
      <c r="Z1020" s="42"/>
      <c r="AA1020" s="42"/>
      <c r="AB1020" s="42"/>
      <c r="AC1020" s="42"/>
      <c r="AD1020" s="42"/>
      <c r="AE1020" s="42"/>
      <c r="AT1020" s="20" t="s">
        <v>250</v>
      </c>
      <c r="AU1020" s="20" t="s">
        <v>93</v>
      </c>
    </row>
    <row r="1021" s="13" customFormat="1">
      <c r="A1021" s="13"/>
      <c r="B1021" s="236"/>
      <c r="C1021" s="237"/>
      <c r="D1021" s="238" t="s">
        <v>252</v>
      </c>
      <c r="E1021" s="239" t="s">
        <v>39</v>
      </c>
      <c r="F1021" s="240" t="s">
        <v>1010</v>
      </c>
      <c r="G1021" s="237"/>
      <c r="H1021" s="239" t="s">
        <v>39</v>
      </c>
      <c r="I1021" s="241"/>
      <c r="J1021" s="237"/>
      <c r="K1021" s="237"/>
      <c r="L1021" s="242"/>
      <c r="M1021" s="243"/>
      <c r="N1021" s="244"/>
      <c r="O1021" s="244"/>
      <c r="P1021" s="244"/>
      <c r="Q1021" s="244"/>
      <c r="R1021" s="244"/>
      <c r="S1021" s="244"/>
      <c r="T1021" s="245"/>
      <c r="U1021" s="13"/>
      <c r="V1021" s="13"/>
      <c r="W1021" s="13"/>
      <c r="X1021" s="13"/>
      <c r="Y1021" s="13"/>
      <c r="Z1021" s="13"/>
      <c r="AA1021" s="13"/>
      <c r="AB1021" s="13"/>
      <c r="AC1021" s="13"/>
      <c r="AD1021" s="13"/>
      <c r="AE1021" s="13"/>
      <c r="AT1021" s="246" t="s">
        <v>252</v>
      </c>
      <c r="AU1021" s="246" t="s">
        <v>93</v>
      </c>
      <c r="AV1021" s="13" t="s">
        <v>23</v>
      </c>
      <c r="AW1021" s="13" t="s">
        <v>46</v>
      </c>
      <c r="AX1021" s="13" t="s">
        <v>85</v>
      </c>
      <c r="AY1021" s="246" t="s">
        <v>241</v>
      </c>
    </row>
    <row r="1022" s="13" customFormat="1">
      <c r="A1022" s="13"/>
      <c r="B1022" s="236"/>
      <c r="C1022" s="237"/>
      <c r="D1022" s="238" t="s">
        <v>252</v>
      </c>
      <c r="E1022" s="239" t="s">
        <v>39</v>
      </c>
      <c r="F1022" s="240" t="s">
        <v>1011</v>
      </c>
      <c r="G1022" s="237"/>
      <c r="H1022" s="239" t="s">
        <v>39</v>
      </c>
      <c r="I1022" s="241"/>
      <c r="J1022" s="237"/>
      <c r="K1022" s="237"/>
      <c r="L1022" s="242"/>
      <c r="M1022" s="243"/>
      <c r="N1022" s="244"/>
      <c r="O1022" s="244"/>
      <c r="P1022" s="244"/>
      <c r="Q1022" s="244"/>
      <c r="R1022" s="244"/>
      <c r="S1022" s="244"/>
      <c r="T1022" s="245"/>
      <c r="U1022" s="13"/>
      <c r="V1022" s="13"/>
      <c r="W1022" s="13"/>
      <c r="X1022" s="13"/>
      <c r="Y1022" s="13"/>
      <c r="Z1022" s="13"/>
      <c r="AA1022" s="13"/>
      <c r="AB1022" s="13"/>
      <c r="AC1022" s="13"/>
      <c r="AD1022" s="13"/>
      <c r="AE1022" s="13"/>
      <c r="AT1022" s="246" t="s">
        <v>252</v>
      </c>
      <c r="AU1022" s="246" t="s">
        <v>93</v>
      </c>
      <c r="AV1022" s="13" t="s">
        <v>23</v>
      </c>
      <c r="AW1022" s="13" t="s">
        <v>46</v>
      </c>
      <c r="AX1022" s="13" t="s">
        <v>85</v>
      </c>
      <c r="AY1022" s="246" t="s">
        <v>241</v>
      </c>
    </row>
    <row r="1023" s="14" customFormat="1">
      <c r="A1023" s="14"/>
      <c r="B1023" s="247"/>
      <c r="C1023" s="248"/>
      <c r="D1023" s="238" t="s">
        <v>252</v>
      </c>
      <c r="E1023" s="249" t="s">
        <v>39</v>
      </c>
      <c r="F1023" s="250" t="s">
        <v>1138</v>
      </c>
      <c r="G1023" s="248"/>
      <c r="H1023" s="251">
        <v>23.387</v>
      </c>
      <c r="I1023" s="252"/>
      <c r="J1023" s="248"/>
      <c r="K1023" s="248"/>
      <c r="L1023" s="253"/>
      <c r="M1023" s="254"/>
      <c r="N1023" s="255"/>
      <c r="O1023" s="255"/>
      <c r="P1023" s="255"/>
      <c r="Q1023" s="255"/>
      <c r="R1023" s="255"/>
      <c r="S1023" s="255"/>
      <c r="T1023" s="256"/>
      <c r="U1023" s="14"/>
      <c r="V1023" s="14"/>
      <c r="W1023" s="14"/>
      <c r="X1023" s="14"/>
      <c r="Y1023" s="14"/>
      <c r="Z1023" s="14"/>
      <c r="AA1023" s="14"/>
      <c r="AB1023" s="14"/>
      <c r="AC1023" s="14"/>
      <c r="AD1023" s="14"/>
      <c r="AE1023" s="14"/>
      <c r="AT1023" s="257" t="s">
        <v>252</v>
      </c>
      <c r="AU1023" s="257" t="s">
        <v>93</v>
      </c>
      <c r="AV1023" s="14" t="s">
        <v>93</v>
      </c>
      <c r="AW1023" s="14" t="s">
        <v>46</v>
      </c>
      <c r="AX1023" s="14" t="s">
        <v>85</v>
      </c>
      <c r="AY1023" s="257" t="s">
        <v>241</v>
      </c>
    </row>
    <row r="1024" s="14" customFormat="1">
      <c r="A1024" s="14"/>
      <c r="B1024" s="247"/>
      <c r="C1024" s="248"/>
      <c r="D1024" s="238" t="s">
        <v>252</v>
      </c>
      <c r="E1024" s="249" t="s">
        <v>39</v>
      </c>
      <c r="F1024" s="250" t="s">
        <v>1139</v>
      </c>
      <c r="G1024" s="248"/>
      <c r="H1024" s="251">
        <v>10.074999999999999</v>
      </c>
      <c r="I1024" s="252"/>
      <c r="J1024" s="248"/>
      <c r="K1024" s="248"/>
      <c r="L1024" s="253"/>
      <c r="M1024" s="254"/>
      <c r="N1024" s="255"/>
      <c r="O1024" s="255"/>
      <c r="P1024" s="255"/>
      <c r="Q1024" s="255"/>
      <c r="R1024" s="255"/>
      <c r="S1024" s="255"/>
      <c r="T1024" s="256"/>
      <c r="U1024" s="14"/>
      <c r="V1024" s="14"/>
      <c r="W1024" s="14"/>
      <c r="X1024" s="14"/>
      <c r="Y1024" s="14"/>
      <c r="Z1024" s="14"/>
      <c r="AA1024" s="14"/>
      <c r="AB1024" s="14"/>
      <c r="AC1024" s="14"/>
      <c r="AD1024" s="14"/>
      <c r="AE1024" s="14"/>
      <c r="AT1024" s="257" t="s">
        <v>252</v>
      </c>
      <c r="AU1024" s="257" t="s">
        <v>93</v>
      </c>
      <c r="AV1024" s="14" t="s">
        <v>93</v>
      </c>
      <c r="AW1024" s="14" t="s">
        <v>46</v>
      </c>
      <c r="AX1024" s="14" t="s">
        <v>85</v>
      </c>
      <c r="AY1024" s="257" t="s">
        <v>241</v>
      </c>
    </row>
    <row r="1025" s="14" customFormat="1">
      <c r="A1025" s="14"/>
      <c r="B1025" s="247"/>
      <c r="C1025" s="248"/>
      <c r="D1025" s="238" t="s">
        <v>252</v>
      </c>
      <c r="E1025" s="249" t="s">
        <v>39</v>
      </c>
      <c r="F1025" s="250" t="s">
        <v>1140</v>
      </c>
      <c r="G1025" s="248"/>
      <c r="H1025" s="251">
        <v>17.91</v>
      </c>
      <c r="I1025" s="252"/>
      <c r="J1025" s="248"/>
      <c r="K1025" s="248"/>
      <c r="L1025" s="253"/>
      <c r="M1025" s="254"/>
      <c r="N1025" s="255"/>
      <c r="O1025" s="255"/>
      <c r="P1025" s="255"/>
      <c r="Q1025" s="255"/>
      <c r="R1025" s="255"/>
      <c r="S1025" s="255"/>
      <c r="T1025" s="256"/>
      <c r="U1025" s="14"/>
      <c r="V1025" s="14"/>
      <c r="W1025" s="14"/>
      <c r="X1025" s="14"/>
      <c r="Y1025" s="14"/>
      <c r="Z1025" s="14"/>
      <c r="AA1025" s="14"/>
      <c r="AB1025" s="14"/>
      <c r="AC1025" s="14"/>
      <c r="AD1025" s="14"/>
      <c r="AE1025" s="14"/>
      <c r="AT1025" s="257" t="s">
        <v>252</v>
      </c>
      <c r="AU1025" s="257" t="s">
        <v>93</v>
      </c>
      <c r="AV1025" s="14" t="s">
        <v>93</v>
      </c>
      <c r="AW1025" s="14" t="s">
        <v>46</v>
      </c>
      <c r="AX1025" s="14" t="s">
        <v>85</v>
      </c>
      <c r="AY1025" s="257" t="s">
        <v>241</v>
      </c>
    </row>
    <row r="1026" s="13" customFormat="1">
      <c r="A1026" s="13"/>
      <c r="B1026" s="236"/>
      <c r="C1026" s="237"/>
      <c r="D1026" s="238" t="s">
        <v>252</v>
      </c>
      <c r="E1026" s="239" t="s">
        <v>39</v>
      </c>
      <c r="F1026" s="240" t="s">
        <v>1014</v>
      </c>
      <c r="G1026" s="237"/>
      <c r="H1026" s="239" t="s">
        <v>39</v>
      </c>
      <c r="I1026" s="241"/>
      <c r="J1026" s="237"/>
      <c r="K1026" s="237"/>
      <c r="L1026" s="242"/>
      <c r="M1026" s="243"/>
      <c r="N1026" s="244"/>
      <c r="O1026" s="244"/>
      <c r="P1026" s="244"/>
      <c r="Q1026" s="244"/>
      <c r="R1026" s="244"/>
      <c r="S1026" s="244"/>
      <c r="T1026" s="245"/>
      <c r="U1026" s="13"/>
      <c r="V1026" s="13"/>
      <c r="W1026" s="13"/>
      <c r="X1026" s="13"/>
      <c r="Y1026" s="13"/>
      <c r="Z1026" s="13"/>
      <c r="AA1026" s="13"/>
      <c r="AB1026" s="13"/>
      <c r="AC1026" s="13"/>
      <c r="AD1026" s="13"/>
      <c r="AE1026" s="13"/>
      <c r="AT1026" s="246" t="s">
        <v>252</v>
      </c>
      <c r="AU1026" s="246" t="s">
        <v>93</v>
      </c>
      <c r="AV1026" s="13" t="s">
        <v>23</v>
      </c>
      <c r="AW1026" s="13" t="s">
        <v>46</v>
      </c>
      <c r="AX1026" s="13" t="s">
        <v>85</v>
      </c>
      <c r="AY1026" s="246" t="s">
        <v>241</v>
      </c>
    </row>
    <row r="1027" s="14" customFormat="1">
      <c r="A1027" s="14"/>
      <c r="B1027" s="247"/>
      <c r="C1027" s="248"/>
      <c r="D1027" s="238" t="s">
        <v>252</v>
      </c>
      <c r="E1027" s="249" t="s">
        <v>39</v>
      </c>
      <c r="F1027" s="250" t="s">
        <v>1141</v>
      </c>
      <c r="G1027" s="248"/>
      <c r="H1027" s="251">
        <v>28.600999999999999</v>
      </c>
      <c r="I1027" s="252"/>
      <c r="J1027" s="248"/>
      <c r="K1027" s="248"/>
      <c r="L1027" s="253"/>
      <c r="M1027" s="254"/>
      <c r="N1027" s="255"/>
      <c r="O1027" s="255"/>
      <c r="P1027" s="255"/>
      <c r="Q1027" s="255"/>
      <c r="R1027" s="255"/>
      <c r="S1027" s="255"/>
      <c r="T1027" s="256"/>
      <c r="U1027" s="14"/>
      <c r="V1027" s="14"/>
      <c r="W1027" s="14"/>
      <c r="X1027" s="14"/>
      <c r="Y1027" s="14"/>
      <c r="Z1027" s="14"/>
      <c r="AA1027" s="14"/>
      <c r="AB1027" s="14"/>
      <c r="AC1027" s="14"/>
      <c r="AD1027" s="14"/>
      <c r="AE1027" s="14"/>
      <c r="AT1027" s="257" t="s">
        <v>252</v>
      </c>
      <c r="AU1027" s="257" t="s">
        <v>93</v>
      </c>
      <c r="AV1027" s="14" t="s">
        <v>93</v>
      </c>
      <c r="AW1027" s="14" t="s">
        <v>46</v>
      </c>
      <c r="AX1027" s="14" t="s">
        <v>85</v>
      </c>
      <c r="AY1027" s="257" t="s">
        <v>241</v>
      </c>
    </row>
    <row r="1028" s="14" customFormat="1">
      <c r="A1028" s="14"/>
      <c r="B1028" s="247"/>
      <c r="C1028" s="248"/>
      <c r="D1028" s="238" t="s">
        <v>252</v>
      </c>
      <c r="E1028" s="249" t="s">
        <v>39</v>
      </c>
      <c r="F1028" s="250" t="s">
        <v>1142</v>
      </c>
      <c r="G1028" s="248"/>
      <c r="H1028" s="251">
        <v>17.399999999999999</v>
      </c>
      <c r="I1028" s="252"/>
      <c r="J1028" s="248"/>
      <c r="K1028" s="248"/>
      <c r="L1028" s="253"/>
      <c r="M1028" s="254"/>
      <c r="N1028" s="255"/>
      <c r="O1028" s="255"/>
      <c r="P1028" s="255"/>
      <c r="Q1028" s="255"/>
      <c r="R1028" s="255"/>
      <c r="S1028" s="255"/>
      <c r="T1028" s="256"/>
      <c r="U1028" s="14"/>
      <c r="V1028" s="14"/>
      <c r="W1028" s="14"/>
      <c r="X1028" s="14"/>
      <c r="Y1028" s="14"/>
      <c r="Z1028" s="14"/>
      <c r="AA1028" s="14"/>
      <c r="AB1028" s="14"/>
      <c r="AC1028" s="14"/>
      <c r="AD1028" s="14"/>
      <c r="AE1028" s="14"/>
      <c r="AT1028" s="257" t="s">
        <v>252</v>
      </c>
      <c r="AU1028" s="257" t="s">
        <v>93</v>
      </c>
      <c r="AV1028" s="14" t="s">
        <v>93</v>
      </c>
      <c r="AW1028" s="14" t="s">
        <v>46</v>
      </c>
      <c r="AX1028" s="14" t="s">
        <v>85</v>
      </c>
      <c r="AY1028" s="257" t="s">
        <v>241</v>
      </c>
    </row>
    <row r="1029" s="13" customFormat="1">
      <c r="A1029" s="13"/>
      <c r="B1029" s="236"/>
      <c r="C1029" s="237"/>
      <c r="D1029" s="238" t="s">
        <v>252</v>
      </c>
      <c r="E1029" s="239" t="s">
        <v>39</v>
      </c>
      <c r="F1029" s="240" t="s">
        <v>1143</v>
      </c>
      <c r="G1029" s="237"/>
      <c r="H1029" s="239" t="s">
        <v>39</v>
      </c>
      <c r="I1029" s="241"/>
      <c r="J1029" s="237"/>
      <c r="K1029" s="237"/>
      <c r="L1029" s="242"/>
      <c r="M1029" s="243"/>
      <c r="N1029" s="244"/>
      <c r="O1029" s="244"/>
      <c r="P1029" s="244"/>
      <c r="Q1029" s="244"/>
      <c r="R1029" s="244"/>
      <c r="S1029" s="244"/>
      <c r="T1029" s="245"/>
      <c r="U1029" s="13"/>
      <c r="V1029" s="13"/>
      <c r="W1029" s="13"/>
      <c r="X1029" s="13"/>
      <c r="Y1029" s="13"/>
      <c r="Z1029" s="13"/>
      <c r="AA1029" s="13"/>
      <c r="AB1029" s="13"/>
      <c r="AC1029" s="13"/>
      <c r="AD1029" s="13"/>
      <c r="AE1029" s="13"/>
      <c r="AT1029" s="246" t="s">
        <v>252</v>
      </c>
      <c r="AU1029" s="246" t="s">
        <v>93</v>
      </c>
      <c r="AV1029" s="13" t="s">
        <v>23</v>
      </c>
      <c r="AW1029" s="13" t="s">
        <v>46</v>
      </c>
      <c r="AX1029" s="13" t="s">
        <v>85</v>
      </c>
      <c r="AY1029" s="246" t="s">
        <v>241</v>
      </c>
    </row>
    <row r="1030" s="14" customFormat="1">
      <c r="A1030" s="14"/>
      <c r="B1030" s="247"/>
      <c r="C1030" s="248"/>
      <c r="D1030" s="238" t="s">
        <v>252</v>
      </c>
      <c r="E1030" s="249" t="s">
        <v>39</v>
      </c>
      <c r="F1030" s="250" t="s">
        <v>1144</v>
      </c>
      <c r="G1030" s="248"/>
      <c r="H1030" s="251">
        <v>5.0999999999999996</v>
      </c>
      <c r="I1030" s="252"/>
      <c r="J1030" s="248"/>
      <c r="K1030" s="248"/>
      <c r="L1030" s="253"/>
      <c r="M1030" s="254"/>
      <c r="N1030" s="255"/>
      <c r="O1030" s="255"/>
      <c r="P1030" s="255"/>
      <c r="Q1030" s="255"/>
      <c r="R1030" s="255"/>
      <c r="S1030" s="255"/>
      <c r="T1030" s="256"/>
      <c r="U1030" s="14"/>
      <c r="V1030" s="14"/>
      <c r="W1030" s="14"/>
      <c r="X1030" s="14"/>
      <c r="Y1030" s="14"/>
      <c r="Z1030" s="14"/>
      <c r="AA1030" s="14"/>
      <c r="AB1030" s="14"/>
      <c r="AC1030" s="14"/>
      <c r="AD1030" s="14"/>
      <c r="AE1030" s="14"/>
      <c r="AT1030" s="257" t="s">
        <v>252</v>
      </c>
      <c r="AU1030" s="257" t="s">
        <v>93</v>
      </c>
      <c r="AV1030" s="14" t="s">
        <v>93</v>
      </c>
      <c r="AW1030" s="14" t="s">
        <v>46</v>
      </c>
      <c r="AX1030" s="14" t="s">
        <v>85</v>
      </c>
      <c r="AY1030" s="257" t="s">
        <v>241</v>
      </c>
    </row>
    <row r="1031" s="15" customFormat="1">
      <c r="A1031" s="15"/>
      <c r="B1031" s="258"/>
      <c r="C1031" s="259"/>
      <c r="D1031" s="238" t="s">
        <v>252</v>
      </c>
      <c r="E1031" s="260" t="s">
        <v>39</v>
      </c>
      <c r="F1031" s="261" t="s">
        <v>274</v>
      </c>
      <c r="G1031" s="259"/>
      <c r="H1031" s="262">
        <v>102.473</v>
      </c>
      <c r="I1031" s="263"/>
      <c r="J1031" s="259"/>
      <c r="K1031" s="259"/>
      <c r="L1031" s="264"/>
      <c r="M1031" s="265"/>
      <c r="N1031" s="266"/>
      <c r="O1031" s="266"/>
      <c r="P1031" s="266"/>
      <c r="Q1031" s="266"/>
      <c r="R1031" s="266"/>
      <c r="S1031" s="266"/>
      <c r="T1031" s="267"/>
      <c r="U1031" s="15"/>
      <c r="V1031" s="15"/>
      <c r="W1031" s="15"/>
      <c r="X1031" s="15"/>
      <c r="Y1031" s="15"/>
      <c r="Z1031" s="15"/>
      <c r="AA1031" s="15"/>
      <c r="AB1031" s="15"/>
      <c r="AC1031" s="15"/>
      <c r="AD1031" s="15"/>
      <c r="AE1031" s="15"/>
      <c r="AT1031" s="268" t="s">
        <v>252</v>
      </c>
      <c r="AU1031" s="268" t="s">
        <v>93</v>
      </c>
      <c r="AV1031" s="15" t="s">
        <v>248</v>
      </c>
      <c r="AW1031" s="15" t="s">
        <v>46</v>
      </c>
      <c r="AX1031" s="15" t="s">
        <v>23</v>
      </c>
      <c r="AY1031" s="268" t="s">
        <v>241</v>
      </c>
    </row>
    <row r="1032" s="2" customFormat="1" ht="24.15" customHeight="1">
      <c r="A1032" s="42"/>
      <c r="B1032" s="43"/>
      <c r="C1032" s="218" t="s">
        <v>1145</v>
      </c>
      <c r="D1032" s="218" t="s">
        <v>243</v>
      </c>
      <c r="E1032" s="219" t="s">
        <v>1146</v>
      </c>
      <c r="F1032" s="220" t="s">
        <v>1147</v>
      </c>
      <c r="G1032" s="221" t="s">
        <v>145</v>
      </c>
      <c r="H1032" s="222">
        <v>463.41399999999999</v>
      </c>
      <c r="I1032" s="223"/>
      <c r="J1032" s="224">
        <f>ROUND(I1032*H1032,2)</f>
        <v>0</v>
      </c>
      <c r="K1032" s="220" t="s">
        <v>247</v>
      </c>
      <c r="L1032" s="48"/>
      <c r="M1032" s="225" t="s">
        <v>39</v>
      </c>
      <c r="N1032" s="226" t="s">
        <v>56</v>
      </c>
      <c r="O1032" s="88"/>
      <c r="P1032" s="227">
        <f>O1032*H1032</f>
        <v>0</v>
      </c>
      <c r="Q1032" s="227">
        <v>0.25862000000000002</v>
      </c>
      <c r="R1032" s="227">
        <f>Q1032*H1032</f>
        <v>119.84812868</v>
      </c>
      <c r="S1032" s="227">
        <v>0</v>
      </c>
      <c r="T1032" s="228">
        <f>S1032*H1032</f>
        <v>0</v>
      </c>
      <c r="U1032" s="42"/>
      <c r="V1032" s="42"/>
      <c r="W1032" s="42"/>
      <c r="X1032" s="42"/>
      <c r="Y1032" s="42"/>
      <c r="Z1032" s="42"/>
      <c r="AA1032" s="42"/>
      <c r="AB1032" s="42"/>
      <c r="AC1032" s="42"/>
      <c r="AD1032" s="42"/>
      <c r="AE1032" s="42"/>
      <c r="AR1032" s="229" t="s">
        <v>248</v>
      </c>
      <c r="AT1032" s="229" t="s">
        <v>243</v>
      </c>
      <c r="AU1032" s="229" t="s">
        <v>93</v>
      </c>
      <c r="AY1032" s="20" t="s">
        <v>241</v>
      </c>
      <c r="BE1032" s="230">
        <f>IF(N1032="základní",J1032,0)</f>
        <v>0</v>
      </c>
      <c r="BF1032" s="230">
        <f>IF(N1032="snížená",J1032,0)</f>
        <v>0</v>
      </c>
      <c r="BG1032" s="230">
        <f>IF(N1032="zákl. přenesená",J1032,0)</f>
        <v>0</v>
      </c>
      <c r="BH1032" s="230">
        <f>IF(N1032="sníž. přenesená",J1032,0)</f>
        <v>0</v>
      </c>
      <c r="BI1032" s="230">
        <f>IF(N1032="nulová",J1032,0)</f>
        <v>0</v>
      </c>
      <c r="BJ1032" s="20" t="s">
        <v>23</v>
      </c>
      <c r="BK1032" s="230">
        <f>ROUND(I1032*H1032,2)</f>
        <v>0</v>
      </c>
      <c r="BL1032" s="20" t="s">
        <v>248</v>
      </c>
      <c r="BM1032" s="229" t="s">
        <v>1148</v>
      </c>
    </row>
    <row r="1033" s="2" customFormat="1">
      <c r="A1033" s="42"/>
      <c r="B1033" s="43"/>
      <c r="C1033" s="44"/>
      <c r="D1033" s="231" t="s">
        <v>250</v>
      </c>
      <c r="E1033" s="44"/>
      <c r="F1033" s="232" t="s">
        <v>1149</v>
      </c>
      <c r="G1033" s="44"/>
      <c r="H1033" s="44"/>
      <c r="I1033" s="233"/>
      <c r="J1033" s="44"/>
      <c r="K1033" s="44"/>
      <c r="L1033" s="48"/>
      <c r="M1033" s="234"/>
      <c r="N1033" s="235"/>
      <c r="O1033" s="88"/>
      <c r="P1033" s="88"/>
      <c r="Q1033" s="88"/>
      <c r="R1033" s="88"/>
      <c r="S1033" s="88"/>
      <c r="T1033" s="89"/>
      <c r="U1033" s="42"/>
      <c r="V1033" s="42"/>
      <c r="W1033" s="42"/>
      <c r="X1033" s="42"/>
      <c r="Y1033" s="42"/>
      <c r="Z1033" s="42"/>
      <c r="AA1033" s="42"/>
      <c r="AB1033" s="42"/>
      <c r="AC1033" s="42"/>
      <c r="AD1033" s="42"/>
      <c r="AE1033" s="42"/>
      <c r="AT1033" s="20" t="s">
        <v>250</v>
      </c>
      <c r="AU1033" s="20" t="s">
        <v>93</v>
      </c>
    </row>
    <row r="1034" s="13" customFormat="1">
      <c r="A1034" s="13"/>
      <c r="B1034" s="236"/>
      <c r="C1034" s="237"/>
      <c r="D1034" s="238" t="s">
        <v>252</v>
      </c>
      <c r="E1034" s="239" t="s">
        <v>39</v>
      </c>
      <c r="F1034" s="240" t="s">
        <v>1010</v>
      </c>
      <c r="G1034" s="237"/>
      <c r="H1034" s="239" t="s">
        <v>39</v>
      </c>
      <c r="I1034" s="241"/>
      <c r="J1034" s="237"/>
      <c r="K1034" s="237"/>
      <c r="L1034" s="242"/>
      <c r="M1034" s="243"/>
      <c r="N1034" s="244"/>
      <c r="O1034" s="244"/>
      <c r="P1034" s="244"/>
      <c r="Q1034" s="244"/>
      <c r="R1034" s="244"/>
      <c r="S1034" s="244"/>
      <c r="T1034" s="245"/>
      <c r="U1034" s="13"/>
      <c r="V1034" s="13"/>
      <c r="W1034" s="13"/>
      <c r="X1034" s="13"/>
      <c r="Y1034" s="13"/>
      <c r="Z1034" s="13"/>
      <c r="AA1034" s="13"/>
      <c r="AB1034" s="13"/>
      <c r="AC1034" s="13"/>
      <c r="AD1034" s="13"/>
      <c r="AE1034" s="13"/>
      <c r="AT1034" s="246" t="s">
        <v>252</v>
      </c>
      <c r="AU1034" s="246" t="s">
        <v>93</v>
      </c>
      <c r="AV1034" s="13" t="s">
        <v>23</v>
      </c>
      <c r="AW1034" s="13" t="s">
        <v>46</v>
      </c>
      <c r="AX1034" s="13" t="s">
        <v>85</v>
      </c>
      <c r="AY1034" s="246" t="s">
        <v>241</v>
      </c>
    </row>
    <row r="1035" s="13" customFormat="1">
      <c r="A1035" s="13"/>
      <c r="B1035" s="236"/>
      <c r="C1035" s="237"/>
      <c r="D1035" s="238" t="s">
        <v>252</v>
      </c>
      <c r="E1035" s="239" t="s">
        <v>39</v>
      </c>
      <c r="F1035" s="240" t="s">
        <v>1011</v>
      </c>
      <c r="G1035" s="237"/>
      <c r="H1035" s="239" t="s">
        <v>39</v>
      </c>
      <c r="I1035" s="241"/>
      <c r="J1035" s="237"/>
      <c r="K1035" s="237"/>
      <c r="L1035" s="242"/>
      <c r="M1035" s="243"/>
      <c r="N1035" s="244"/>
      <c r="O1035" s="244"/>
      <c r="P1035" s="244"/>
      <c r="Q1035" s="244"/>
      <c r="R1035" s="244"/>
      <c r="S1035" s="244"/>
      <c r="T1035" s="245"/>
      <c r="U1035" s="13"/>
      <c r="V1035" s="13"/>
      <c r="W1035" s="13"/>
      <c r="X1035" s="13"/>
      <c r="Y1035" s="13"/>
      <c r="Z1035" s="13"/>
      <c r="AA1035" s="13"/>
      <c r="AB1035" s="13"/>
      <c r="AC1035" s="13"/>
      <c r="AD1035" s="13"/>
      <c r="AE1035" s="13"/>
      <c r="AT1035" s="246" t="s">
        <v>252</v>
      </c>
      <c r="AU1035" s="246" t="s">
        <v>93</v>
      </c>
      <c r="AV1035" s="13" t="s">
        <v>23</v>
      </c>
      <c r="AW1035" s="13" t="s">
        <v>46</v>
      </c>
      <c r="AX1035" s="13" t="s">
        <v>85</v>
      </c>
      <c r="AY1035" s="246" t="s">
        <v>241</v>
      </c>
    </row>
    <row r="1036" s="14" customFormat="1">
      <c r="A1036" s="14"/>
      <c r="B1036" s="247"/>
      <c r="C1036" s="248"/>
      <c r="D1036" s="238" t="s">
        <v>252</v>
      </c>
      <c r="E1036" s="249" t="s">
        <v>39</v>
      </c>
      <c r="F1036" s="250" t="s">
        <v>1140</v>
      </c>
      <c r="G1036" s="248"/>
      <c r="H1036" s="251">
        <v>17.91</v>
      </c>
      <c r="I1036" s="252"/>
      <c r="J1036" s="248"/>
      <c r="K1036" s="248"/>
      <c r="L1036" s="253"/>
      <c r="M1036" s="254"/>
      <c r="N1036" s="255"/>
      <c r="O1036" s="255"/>
      <c r="P1036" s="255"/>
      <c r="Q1036" s="255"/>
      <c r="R1036" s="255"/>
      <c r="S1036" s="255"/>
      <c r="T1036" s="256"/>
      <c r="U1036" s="14"/>
      <c r="V1036" s="14"/>
      <c r="W1036" s="14"/>
      <c r="X1036" s="14"/>
      <c r="Y1036" s="14"/>
      <c r="Z1036" s="14"/>
      <c r="AA1036" s="14"/>
      <c r="AB1036" s="14"/>
      <c r="AC1036" s="14"/>
      <c r="AD1036" s="14"/>
      <c r="AE1036" s="14"/>
      <c r="AT1036" s="257" t="s">
        <v>252</v>
      </c>
      <c r="AU1036" s="257" t="s">
        <v>93</v>
      </c>
      <c r="AV1036" s="14" t="s">
        <v>93</v>
      </c>
      <c r="AW1036" s="14" t="s">
        <v>46</v>
      </c>
      <c r="AX1036" s="14" t="s">
        <v>85</v>
      </c>
      <c r="AY1036" s="257" t="s">
        <v>241</v>
      </c>
    </row>
    <row r="1037" s="14" customFormat="1">
      <c r="A1037" s="14"/>
      <c r="B1037" s="247"/>
      <c r="C1037" s="248"/>
      <c r="D1037" s="238" t="s">
        <v>252</v>
      </c>
      <c r="E1037" s="249" t="s">
        <v>39</v>
      </c>
      <c r="F1037" s="250" t="s">
        <v>1150</v>
      </c>
      <c r="G1037" s="248"/>
      <c r="H1037" s="251">
        <v>19.173999999999999</v>
      </c>
      <c r="I1037" s="252"/>
      <c r="J1037" s="248"/>
      <c r="K1037" s="248"/>
      <c r="L1037" s="253"/>
      <c r="M1037" s="254"/>
      <c r="N1037" s="255"/>
      <c r="O1037" s="255"/>
      <c r="P1037" s="255"/>
      <c r="Q1037" s="255"/>
      <c r="R1037" s="255"/>
      <c r="S1037" s="255"/>
      <c r="T1037" s="256"/>
      <c r="U1037" s="14"/>
      <c r="V1037" s="14"/>
      <c r="W1037" s="14"/>
      <c r="X1037" s="14"/>
      <c r="Y1037" s="14"/>
      <c r="Z1037" s="14"/>
      <c r="AA1037" s="14"/>
      <c r="AB1037" s="14"/>
      <c r="AC1037" s="14"/>
      <c r="AD1037" s="14"/>
      <c r="AE1037" s="14"/>
      <c r="AT1037" s="257" t="s">
        <v>252</v>
      </c>
      <c r="AU1037" s="257" t="s">
        <v>93</v>
      </c>
      <c r="AV1037" s="14" t="s">
        <v>93</v>
      </c>
      <c r="AW1037" s="14" t="s">
        <v>46</v>
      </c>
      <c r="AX1037" s="14" t="s">
        <v>85</v>
      </c>
      <c r="AY1037" s="257" t="s">
        <v>241</v>
      </c>
    </row>
    <row r="1038" s="13" customFormat="1">
      <c r="A1038" s="13"/>
      <c r="B1038" s="236"/>
      <c r="C1038" s="237"/>
      <c r="D1038" s="238" t="s">
        <v>252</v>
      </c>
      <c r="E1038" s="239" t="s">
        <v>39</v>
      </c>
      <c r="F1038" s="240" t="s">
        <v>1021</v>
      </c>
      <c r="G1038" s="237"/>
      <c r="H1038" s="239" t="s">
        <v>39</v>
      </c>
      <c r="I1038" s="241"/>
      <c r="J1038" s="237"/>
      <c r="K1038" s="237"/>
      <c r="L1038" s="242"/>
      <c r="M1038" s="243"/>
      <c r="N1038" s="244"/>
      <c r="O1038" s="244"/>
      <c r="P1038" s="244"/>
      <c r="Q1038" s="244"/>
      <c r="R1038" s="244"/>
      <c r="S1038" s="244"/>
      <c r="T1038" s="245"/>
      <c r="U1038" s="13"/>
      <c r="V1038" s="13"/>
      <c r="W1038" s="13"/>
      <c r="X1038" s="13"/>
      <c r="Y1038" s="13"/>
      <c r="Z1038" s="13"/>
      <c r="AA1038" s="13"/>
      <c r="AB1038" s="13"/>
      <c r="AC1038" s="13"/>
      <c r="AD1038" s="13"/>
      <c r="AE1038" s="13"/>
      <c r="AT1038" s="246" t="s">
        <v>252</v>
      </c>
      <c r="AU1038" s="246" t="s">
        <v>93</v>
      </c>
      <c r="AV1038" s="13" t="s">
        <v>23</v>
      </c>
      <c r="AW1038" s="13" t="s">
        <v>46</v>
      </c>
      <c r="AX1038" s="13" t="s">
        <v>85</v>
      </c>
      <c r="AY1038" s="246" t="s">
        <v>241</v>
      </c>
    </row>
    <row r="1039" s="14" customFormat="1">
      <c r="A1039" s="14"/>
      <c r="B1039" s="247"/>
      <c r="C1039" s="248"/>
      <c r="D1039" s="238" t="s">
        <v>252</v>
      </c>
      <c r="E1039" s="249" t="s">
        <v>39</v>
      </c>
      <c r="F1039" s="250" t="s">
        <v>1151</v>
      </c>
      <c r="G1039" s="248"/>
      <c r="H1039" s="251">
        <v>57.115000000000002</v>
      </c>
      <c r="I1039" s="252"/>
      <c r="J1039" s="248"/>
      <c r="K1039" s="248"/>
      <c r="L1039" s="253"/>
      <c r="M1039" s="254"/>
      <c r="N1039" s="255"/>
      <c r="O1039" s="255"/>
      <c r="P1039" s="255"/>
      <c r="Q1039" s="255"/>
      <c r="R1039" s="255"/>
      <c r="S1039" s="255"/>
      <c r="T1039" s="256"/>
      <c r="U1039" s="14"/>
      <c r="V1039" s="14"/>
      <c r="W1039" s="14"/>
      <c r="X1039" s="14"/>
      <c r="Y1039" s="14"/>
      <c r="Z1039" s="14"/>
      <c r="AA1039" s="14"/>
      <c r="AB1039" s="14"/>
      <c r="AC1039" s="14"/>
      <c r="AD1039" s="14"/>
      <c r="AE1039" s="14"/>
      <c r="AT1039" s="257" t="s">
        <v>252</v>
      </c>
      <c r="AU1039" s="257" t="s">
        <v>93</v>
      </c>
      <c r="AV1039" s="14" t="s">
        <v>93</v>
      </c>
      <c r="AW1039" s="14" t="s">
        <v>46</v>
      </c>
      <c r="AX1039" s="14" t="s">
        <v>85</v>
      </c>
      <c r="AY1039" s="257" t="s">
        <v>241</v>
      </c>
    </row>
    <row r="1040" s="14" customFormat="1">
      <c r="A1040" s="14"/>
      <c r="B1040" s="247"/>
      <c r="C1040" s="248"/>
      <c r="D1040" s="238" t="s">
        <v>252</v>
      </c>
      <c r="E1040" s="249" t="s">
        <v>39</v>
      </c>
      <c r="F1040" s="250" t="s">
        <v>1152</v>
      </c>
      <c r="G1040" s="248"/>
      <c r="H1040" s="251">
        <v>95.835999999999999</v>
      </c>
      <c r="I1040" s="252"/>
      <c r="J1040" s="248"/>
      <c r="K1040" s="248"/>
      <c r="L1040" s="253"/>
      <c r="M1040" s="254"/>
      <c r="N1040" s="255"/>
      <c r="O1040" s="255"/>
      <c r="P1040" s="255"/>
      <c r="Q1040" s="255"/>
      <c r="R1040" s="255"/>
      <c r="S1040" s="255"/>
      <c r="T1040" s="256"/>
      <c r="U1040" s="14"/>
      <c r="V1040" s="14"/>
      <c r="W1040" s="14"/>
      <c r="X1040" s="14"/>
      <c r="Y1040" s="14"/>
      <c r="Z1040" s="14"/>
      <c r="AA1040" s="14"/>
      <c r="AB1040" s="14"/>
      <c r="AC1040" s="14"/>
      <c r="AD1040" s="14"/>
      <c r="AE1040" s="14"/>
      <c r="AT1040" s="257" t="s">
        <v>252</v>
      </c>
      <c r="AU1040" s="257" t="s">
        <v>93</v>
      </c>
      <c r="AV1040" s="14" t="s">
        <v>93</v>
      </c>
      <c r="AW1040" s="14" t="s">
        <v>46</v>
      </c>
      <c r="AX1040" s="14" t="s">
        <v>85</v>
      </c>
      <c r="AY1040" s="257" t="s">
        <v>241</v>
      </c>
    </row>
    <row r="1041" s="13" customFormat="1">
      <c r="A1041" s="13"/>
      <c r="B1041" s="236"/>
      <c r="C1041" s="237"/>
      <c r="D1041" s="238" t="s">
        <v>252</v>
      </c>
      <c r="E1041" s="239" t="s">
        <v>39</v>
      </c>
      <c r="F1041" s="240" t="s">
        <v>1033</v>
      </c>
      <c r="G1041" s="237"/>
      <c r="H1041" s="239" t="s">
        <v>39</v>
      </c>
      <c r="I1041" s="241"/>
      <c r="J1041" s="237"/>
      <c r="K1041" s="237"/>
      <c r="L1041" s="242"/>
      <c r="M1041" s="243"/>
      <c r="N1041" s="244"/>
      <c r="O1041" s="244"/>
      <c r="P1041" s="244"/>
      <c r="Q1041" s="244"/>
      <c r="R1041" s="244"/>
      <c r="S1041" s="244"/>
      <c r="T1041" s="245"/>
      <c r="U1041" s="13"/>
      <c r="V1041" s="13"/>
      <c r="W1041" s="13"/>
      <c r="X1041" s="13"/>
      <c r="Y1041" s="13"/>
      <c r="Z1041" s="13"/>
      <c r="AA1041" s="13"/>
      <c r="AB1041" s="13"/>
      <c r="AC1041" s="13"/>
      <c r="AD1041" s="13"/>
      <c r="AE1041" s="13"/>
      <c r="AT1041" s="246" t="s">
        <v>252</v>
      </c>
      <c r="AU1041" s="246" t="s">
        <v>93</v>
      </c>
      <c r="AV1041" s="13" t="s">
        <v>23</v>
      </c>
      <c r="AW1041" s="13" t="s">
        <v>46</v>
      </c>
      <c r="AX1041" s="13" t="s">
        <v>85</v>
      </c>
      <c r="AY1041" s="246" t="s">
        <v>241</v>
      </c>
    </row>
    <row r="1042" s="14" customFormat="1">
      <c r="A1042" s="14"/>
      <c r="B1042" s="247"/>
      <c r="C1042" s="248"/>
      <c r="D1042" s="238" t="s">
        <v>252</v>
      </c>
      <c r="E1042" s="249" t="s">
        <v>39</v>
      </c>
      <c r="F1042" s="250" t="s">
        <v>1153</v>
      </c>
      <c r="G1042" s="248"/>
      <c r="H1042" s="251">
        <v>35.738999999999997</v>
      </c>
      <c r="I1042" s="252"/>
      <c r="J1042" s="248"/>
      <c r="K1042" s="248"/>
      <c r="L1042" s="253"/>
      <c r="M1042" s="254"/>
      <c r="N1042" s="255"/>
      <c r="O1042" s="255"/>
      <c r="P1042" s="255"/>
      <c r="Q1042" s="255"/>
      <c r="R1042" s="255"/>
      <c r="S1042" s="255"/>
      <c r="T1042" s="256"/>
      <c r="U1042" s="14"/>
      <c r="V1042" s="14"/>
      <c r="W1042" s="14"/>
      <c r="X1042" s="14"/>
      <c r="Y1042" s="14"/>
      <c r="Z1042" s="14"/>
      <c r="AA1042" s="14"/>
      <c r="AB1042" s="14"/>
      <c r="AC1042" s="14"/>
      <c r="AD1042" s="14"/>
      <c r="AE1042" s="14"/>
      <c r="AT1042" s="257" t="s">
        <v>252</v>
      </c>
      <c r="AU1042" s="257" t="s">
        <v>93</v>
      </c>
      <c r="AV1042" s="14" t="s">
        <v>93</v>
      </c>
      <c r="AW1042" s="14" t="s">
        <v>46</v>
      </c>
      <c r="AX1042" s="14" t="s">
        <v>85</v>
      </c>
      <c r="AY1042" s="257" t="s">
        <v>241</v>
      </c>
    </row>
    <row r="1043" s="13" customFormat="1">
      <c r="A1043" s="13"/>
      <c r="B1043" s="236"/>
      <c r="C1043" s="237"/>
      <c r="D1043" s="238" t="s">
        <v>252</v>
      </c>
      <c r="E1043" s="239" t="s">
        <v>39</v>
      </c>
      <c r="F1043" s="240" t="s">
        <v>1014</v>
      </c>
      <c r="G1043" s="237"/>
      <c r="H1043" s="239" t="s">
        <v>39</v>
      </c>
      <c r="I1043" s="241"/>
      <c r="J1043" s="237"/>
      <c r="K1043" s="237"/>
      <c r="L1043" s="242"/>
      <c r="M1043" s="243"/>
      <c r="N1043" s="244"/>
      <c r="O1043" s="244"/>
      <c r="P1043" s="244"/>
      <c r="Q1043" s="244"/>
      <c r="R1043" s="244"/>
      <c r="S1043" s="244"/>
      <c r="T1043" s="245"/>
      <c r="U1043" s="13"/>
      <c r="V1043" s="13"/>
      <c r="W1043" s="13"/>
      <c r="X1043" s="13"/>
      <c r="Y1043" s="13"/>
      <c r="Z1043" s="13"/>
      <c r="AA1043" s="13"/>
      <c r="AB1043" s="13"/>
      <c r="AC1043" s="13"/>
      <c r="AD1043" s="13"/>
      <c r="AE1043" s="13"/>
      <c r="AT1043" s="246" t="s">
        <v>252</v>
      </c>
      <c r="AU1043" s="246" t="s">
        <v>93</v>
      </c>
      <c r="AV1043" s="13" t="s">
        <v>23</v>
      </c>
      <c r="AW1043" s="13" t="s">
        <v>46</v>
      </c>
      <c r="AX1043" s="13" t="s">
        <v>85</v>
      </c>
      <c r="AY1043" s="246" t="s">
        <v>241</v>
      </c>
    </row>
    <row r="1044" s="14" customFormat="1">
      <c r="A1044" s="14"/>
      <c r="B1044" s="247"/>
      <c r="C1044" s="248"/>
      <c r="D1044" s="238" t="s">
        <v>252</v>
      </c>
      <c r="E1044" s="249" t="s">
        <v>39</v>
      </c>
      <c r="F1044" s="250" t="s">
        <v>1142</v>
      </c>
      <c r="G1044" s="248"/>
      <c r="H1044" s="251">
        <v>17.399999999999999</v>
      </c>
      <c r="I1044" s="252"/>
      <c r="J1044" s="248"/>
      <c r="K1044" s="248"/>
      <c r="L1044" s="253"/>
      <c r="M1044" s="254"/>
      <c r="N1044" s="255"/>
      <c r="O1044" s="255"/>
      <c r="P1044" s="255"/>
      <c r="Q1044" s="255"/>
      <c r="R1044" s="255"/>
      <c r="S1044" s="255"/>
      <c r="T1044" s="256"/>
      <c r="U1044" s="14"/>
      <c r="V1044" s="14"/>
      <c r="W1044" s="14"/>
      <c r="X1044" s="14"/>
      <c r="Y1044" s="14"/>
      <c r="Z1044" s="14"/>
      <c r="AA1044" s="14"/>
      <c r="AB1044" s="14"/>
      <c r="AC1044" s="14"/>
      <c r="AD1044" s="14"/>
      <c r="AE1044" s="14"/>
      <c r="AT1044" s="257" t="s">
        <v>252</v>
      </c>
      <c r="AU1044" s="257" t="s">
        <v>93</v>
      </c>
      <c r="AV1044" s="14" t="s">
        <v>93</v>
      </c>
      <c r="AW1044" s="14" t="s">
        <v>46</v>
      </c>
      <c r="AX1044" s="14" t="s">
        <v>85</v>
      </c>
      <c r="AY1044" s="257" t="s">
        <v>241</v>
      </c>
    </row>
    <row r="1045" s="14" customFormat="1">
      <c r="A1045" s="14"/>
      <c r="B1045" s="247"/>
      <c r="C1045" s="248"/>
      <c r="D1045" s="238" t="s">
        <v>252</v>
      </c>
      <c r="E1045" s="249" t="s">
        <v>39</v>
      </c>
      <c r="F1045" s="250" t="s">
        <v>1154</v>
      </c>
      <c r="G1045" s="248"/>
      <c r="H1045" s="251">
        <v>18.57</v>
      </c>
      <c r="I1045" s="252"/>
      <c r="J1045" s="248"/>
      <c r="K1045" s="248"/>
      <c r="L1045" s="253"/>
      <c r="M1045" s="254"/>
      <c r="N1045" s="255"/>
      <c r="O1045" s="255"/>
      <c r="P1045" s="255"/>
      <c r="Q1045" s="255"/>
      <c r="R1045" s="255"/>
      <c r="S1045" s="255"/>
      <c r="T1045" s="256"/>
      <c r="U1045" s="14"/>
      <c r="V1045" s="14"/>
      <c r="W1045" s="14"/>
      <c r="X1045" s="14"/>
      <c r="Y1045" s="14"/>
      <c r="Z1045" s="14"/>
      <c r="AA1045" s="14"/>
      <c r="AB1045" s="14"/>
      <c r="AC1045" s="14"/>
      <c r="AD1045" s="14"/>
      <c r="AE1045" s="14"/>
      <c r="AT1045" s="257" t="s">
        <v>252</v>
      </c>
      <c r="AU1045" s="257" t="s">
        <v>93</v>
      </c>
      <c r="AV1045" s="14" t="s">
        <v>93</v>
      </c>
      <c r="AW1045" s="14" t="s">
        <v>46</v>
      </c>
      <c r="AX1045" s="14" t="s">
        <v>85</v>
      </c>
      <c r="AY1045" s="257" t="s">
        <v>241</v>
      </c>
    </row>
    <row r="1046" s="13" customFormat="1">
      <c r="A1046" s="13"/>
      <c r="B1046" s="236"/>
      <c r="C1046" s="237"/>
      <c r="D1046" s="238" t="s">
        <v>252</v>
      </c>
      <c r="E1046" s="239" t="s">
        <v>39</v>
      </c>
      <c r="F1046" s="240" t="s">
        <v>1024</v>
      </c>
      <c r="G1046" s="237"/>
      <c r="H1046" s="239" t="s">
        <v>39</v>
      </c>
      <c r="I1046" s="241"/>
      <c r="J1046" s="237"/>
      <c r="K1046" s="237"/>
      <c r="L1046" s="242"/>
      <c r="M1046" s="243"/>
      <c r="N1046" s="244"/>
      <c r="O1046" s="244"/>
      <c r="P1046" s="244"/>
      <c r="Q1046" s="244"/>
      <c r="R1046" s="244"/>
      <c r="S1046" s="244"/>
      <c r="T1046" s="245"/>
      <c r="U1046" s="13"/>
      <c r="V1046" s="13"/>
      <c r="W1046" s="13"/>
      <c r="X1046" s="13"/>
      <c r="Y1046" s="13"/>
      <c r="Z1046" s="13"/>
      <c r="AA1046" s="13"/>
      <c r="AB1046" s="13"/>
      <c r="AC1046" s="13"/>
      <c r="AD1046" s="13"/>
      <c r="AE1046" s="13"/>
      <c r="AT1046" s="246" t="s">
        <v>252</v>
      </c>
      <c r="AU1046" s="246" t="s">
        <v>93</v>
      </c>
      <c r="AV1046" s="13" t="s">
        <v>23</v>
      </c>
      <c r="AW1046" s="13" t="s">
        <v>46</v>
      </c>
      <c r="AX1046" s="13" t="s">
        <v>85</v>
      </c>
      <c r="AY1046" s="246" t="s">
        <v>241</v>
      </c>
    </row>
    <row r="1047" s="14" customFormat="1">
      <c r="A1047" s="14"/>
      <c r="B1047" s="247"/>
      <c r="C1047" s="248"/>
      <c r="D1047" s="238" t="s">
        <v>252</v>
      </c>
      <c r="E1047" s="249" t="s">
        <v>39</v>
      </c>
      <c r="F1047" s="250" t="s">
        <v>1155</v>
      </c>
      <c r="G1047" s="248"/>
      <c r="H1047" s="251">
        <v>55.520000000000003</v>
      </c>
      <c r="I1047" s="252"/>
      <c r="J1047" s="248"/>
      <c r="K1047" s="248"/>
      <c r="L1047" s="253"/>
      <c r="M1047" s="254"/>
      <c r="N1047" s="255"/>
      <c r="O1047" s="255"/>
      <c r="P1047" s="255"/>
      <c r="Q1047" s="255"/>
      <c r="R1047" s="255"/>
      <c r="S1047" s="255"/>
      <c r="T1047" s="256"/>
      <c r="U1047" s="14"/>
      <c r="V1047" s="14"/>
      <c r="W1047" s="14"/>
      <c r="X1047" s="14"/>
      <c r="Y1047" s="14"/>
      <c r="Z1047" s="14"/>
      <c r="AA1047" s="14"/>
      <c r="AB1047" s="14"/>
      <c r="AC1047" s="14"/>
      <c r="AD1047" s="14"/>
      <c r="AE1047" s="14"/>
      <c r="AT1047" s="257" t="s">
        <v>252</v>
      </c>
      <c r="AU1047" s="257" t="s">
        <v>93</v>
      </c>
      <c r="AV1047" s="14" t="s">
        <v>93</v>
      </c>
      <c r="AW1047" s="14" t="s">
        <v>46</v>
      </c>
      <c r="AX1047" s="14" t="s">
        <v>85</v>
      </c>
      <c r="AY1047" s="257" t="s">
        <v>241</v>
      </c>
    </row>
    <row r="1048" s="14" customFormat="1">
      <c r="A1048" s="14"/>
      <c r="B1048" s="247"/>
      <c r="C1048" s="248"/>
      <c r="D1048" s="238" t="s">
        <v>252</v>
      </c>
      <c r="E1048" s="249" t="s">
        <v>39</v>
      </c>
      <c r="F1048" s="250" t="s">
        <v>1156</v>
      </c>
      <c r="G1048" s="248"/>
      <c r="H1048" s="251">
        <v>83.394999999999996</v>
      </c>
      <c r="I1048" s="252"/>
      <c r="J1048" s="248"/>
      <c r="K1048" s="248"/>
      <c r="L1048" s="253"/>
      <c r="M1048" s="254"/>
      <c r="N1048" s="255"/>
      <c r="O1048" s="255"/>
      <c r="P1048" s="255"/>
      <c r="Q1048" s="255"/>
      <c r="R1048" s="255"/>
      <c r="S1048" s="255"/>
      <c r="T1048" s="256"/>
      <c r="U1048" s="14"/>
      <c r="V1048" s="14"/>
      <c r="W1048" s="14"/>
      <c r="X1048" s="14"/>
      <c r="Y1048" s="14"/>
      <c r="Z1048" s="14"/>
      <c r="AA1048" s="14"/>
      <c r="AB1048" s="14"/>
      <c r="AC1048" s="14"/>
      <c r="AD1048" s="14"/>
      <c r="AE1048" s="14"/>
      <c r="AT1048" s="257" t="s">
        <v>252</v>
      </c>
      <c r="AU1048" s="257" t="s">
        <v>93</v>
      </c>
      <c r="AV1048" s="14" t="s">
        <v>93</v>
      </c>
      <c r="AW1048" s="14" t="s">
        <v>46</v>
      </c>
      <c r="AX1048" s="14" t="s">
        <v>85</v>
      </c>
      <c r="AY1048" s="257" t="s">
        <v>241</v>
      </c>
    </row>
    <row r="1049" s="14" customFormat="1">
      <c r="A1049" s="14"/>
      <c r="B1049" s="247"/>
      <c r="C1049" s="248"/>
      <c r="D1049" s="238" t="s">
        <v>252</v>
      </c>
      <c r="E1049" s="249" t="s">
        <v>39</v>
      </c>
      <c r="F1049" s="250" t="s">
        <v>1157</v>
      </c>
      <c r="G1049" s="248"/>
      <c r="H1049" s="251">
        <v>21.035</v>
      </c>
      <c r="I1049" s="252"/>
      <c r="J1049" s="248"/>
      <c r="K1049" s="248"/>
      <c r="L1049" s="253"/>
      <c r="M1049" s="254"/>
      <c r="N1049" s="255"/>
      <c r="O1049" s="255"/>
      <c r="P1049" s="255"/>
      <c r="Q1049" s="255"/>
      <c r="R1049" s="255"/>
      <c r="S1049" s="255"/>
      <c r="T1049" s="256"/>
      <c r="U1049" s="14"/>
      <c r="V1049" s="14"/>
      <c r="W1049" s="14"/>
      <c r="X1049" s="14"/>
      <c r="Y1049" s="14"/>
      <c r="Z1049" s="14"/>
      <c r="AA1049" s="14"/>
      <c r="AB1049" s="14"/>
      <c r="AC1049" s="14"/>
      <c r="AD1049" s="14"/>
      <c r="AE1049" s="14"/>
      <c r="AT1049" s="257" t="s">
        <v>252</v>
      </c>
      <c r="AU1049" s="257" t="s">
        <v>93</v>
      </c>
      <c r="AV1049" s="14" t="s">
        <v>93</v>
      </c>
      <c r="AW1049" s="14" t="s">
        <v>46</v>
      </c>
      <c r="AX1049" s="14" t="s">
        <v>85</v>
      </c>
      <c r="AY1049" s="257" t="s">
        <v>241</v>
      </c>
    </row>
    <row r="1050" s="13" customFormat="1">
      <c r="A1050" s="13"/>
      <c r="B1050" s="236"/>
      <c r="C1050" s="237"/>
      <c r="D1050" s="238" t="s">
        <v>252</v>
      </c>
      <c r="E1050" s="239" t="s">
        <v>39</v>
      </c>
      <c r="F1050" s="240" t="s">
        <v>1131</v>
      </c>
      <c r="G1050" s="237"/>
      <c r="H1050" s="239" t="s">
        <v>39</v>
      </c>
      <c r="I1050" s="241"/>
      <c r="J1050" s="237"/>
      <c r="K1050" s="237"/>
      <c r="L1050" s="242"/>
      <c r="M1050" s="243"/>
      <c r="N1050" s="244"/>
      <c r="O1050" s="244"/>
      <c r="P1050" s="244"/>
      <c r="Q1050" s="244"/>
      <c r="R1050" s="244"/>
      <c r="S1050" s="244"/>
      <c r="T1050" s="245"/>
      <c r="U1050" s="13"/>
      <c r="V1050" s="13"/>
      <c r="W1050" s="13"/>
      <c r="X1050" s="13"/>
      <c r="Y1050" s="13"/>
      <c r="Z1050" s="13"/>
      <c r="AA1050" s="13"/>
      <c r="AB1050" s="13"/>
      <c r="AC1050" s="13"/>
      <c r="AD1050" s="13"/>
      <c r="AE1050" s="13"/>
      <c r="AT1050" s="246" t="s">
        <v>252</v>
      </c>
      <c r="AU1050" s="246" t="s">
        <v>93</v>
      </c>
      <c r="AV1050" s="13" t="s">
        <v>23</v>
      </c>
      <c r="AW1050" s="13" t="s">
        <v>46</v>
      </c>
      <c r="AX1050" s="13" t="s">
        <v>85</v>
      </c>
      <c r="AY1050" s="246" t="s">
        <v>241</v>
      </c>
    </row>
    <row r="1051" s="14" customFormat="1">
      <c r="A1051" s="14"/>
      <c r="B1051" s="247"/>
      <c r="C1051" s="248"/>
      <c r="D1051" s="238" t="s">
        <v>252</v>
      </c>
      <c r="E1051" s="249" t="s">
        <v>39</v>
      </c>
      <c r="F1051" s="250" t="s">
        <v>1158</v>
      </c>
      <c r="G1051" s="248"/>
      <c r="H1051" s="251">
        <v>41.719999999999999</v>
      </c>
      <c r="I1051" s="252"/>
      <c r="J1051" s="248"/>
      <c r="K1051" s="248"/>
      <c r="L1051" s="253"/>
      <c r="M1051" s="254"/>
      <c r="N1051" s="255"/>
      <c r="O1051" s="255"/>
      <c r="P1051" s="255"/>
      <c r="Q1051" s="255"/>
      <c r="R1051" s="255"/>
      <c r="S1051" s="255"/>
      <c r="T1051" s="256"/>
      <c r="U1051" s="14"/>
      <c r="V1051" s="14"/>
      <c r="W1051" s="14"/>
      <c r="X1051" s="14"/>
      <c r="Y1051" s="14"/>
      <c r="Z1051" s="14"/>
      <c r="AA1051" s="14"/>
      <c r="AB1051" s="14"/>
      <c r="AC1051" s="14"/>
      <c r="AD1051" s="14"/>
      <c r="AE1051" s="14"/>
      <c r="AT1051" s="257" t="s">
        <v>252</v>
      </c>
      <c r="AU1051" s="257" t="s">
        <v>93</v>
      </c>
      <c r="AV1051" s="14" t="s">
        <v>93</v>
      </c>
      <c r="AW1051" s="14" t="s">
        <v>46</v>
      </c>
      <c r="AX1051" s="14" t="s">
        <v>85</v>
      </c>
      <c r="AY1051" s="257" t="s">
        <v>241</v>
      </c>
    </row>
    <row r="1052" s="15" customFormat="1">
      <c r="A1052" s="15"/>
      <c r="B1052" s="258"/>
      <c r="C1052" s="259"/>
      <c r="D1052" s="238" t="s">
        <v>252</v>
      </c>
      <c r="E1052" s="260" t="s">
        <v>39</v>
      </c>
      <c r="F1052" s="261" t="s">
        <v>274</v>
      </c>
      <c r="G1052" s="259"/>
      <c r="H1052" s="262">
        <v>463.41399999999999</v>
      </c>
      <c r="I1052" s="263"/>
      <c r="J1052" s="259"/>
      <c r="K1052" s="259"/>
      <c r="L1052" s="264"/>
      <c r="M1052" s="265"/>
      <c r="N1052" s="266"/>
      <c r="O1052" s="266"/>
      <c r="P1052" s="266"/>
      <c r="Q1052" s="266"/>
      <c r="R1052" s="266"/>
      <c r="S1052" s="266"/>
      <c r="T1052" s="267"/>
      <c r="U1052" s="15"/>
      <c r="V1052" s="15"/>
      <c r="W1052" s="15"/>
      <c r="X1052" s="15"/>
      <c r="Y1052" s="15"/>
      <c r="Z1052" s="15"/>
      <c r="AA1052" s="15"/>
      <c r="AB1052" s="15"/>
      <c r="AC1052" s="15"/>
      <c r="AD1052" s="15"/>
      <c r="AE1052" s="15"/>
      <c r="AT1052" s="268" t="s">
        <v>252</v>
      </c>
      <c r="AU1052" s="268" t="s">
        <v>93</v>
      </c>
      <c r="AV1052" s="15" t="s">
        <v>248</v>
      </c>
      <c r="AW1052" s="15" t="s">
        <v>46</v>
      </c>
      <c r="AX1052" s="15" t="s">
        <v>23</v>
      </c>
      <c r="AY1052" s="268" t="s">
        <v>241</v>
      </c>
    </row>
    <row r="1053" s="2" customFormat="1" ht="24.15" customHeight="1">
      <c r="A1053" s="42"/>
      <c r="B1053" s="43"/>
      <c r="C1053" s="218" t="s">
        <v>1159</v>
      </c>
      <c r="D1053" s="218" t="s">
        <v>243</v>
      </c>
      <c r="E1053" s="219" t="s">
        <v>1160</v>
      </c>
      <c r="F1053" s="220" t="s">
        <v>1161</v>
      </c>
      <c r="G1053" s="221" t="s">
        <v>145</v>
      </c>
      <c r="H1053" s="222">
        <v>121.78700000000001</v>
      </c>
      <c r="I1053" s="223"/>
      <c r="J1053" s="224">
        <f>ROUND(I1053*H1053,2)</f>
        <v>0</v>
      </c>
      <c r="K1053" s="220" t="s">
        <v>247</v>
      </c>
      <c r="L1053" s="48"/>
      <c r="M1053" s="225" t="s">
        <v>39</v>
      </c>
      <c r="N1053" s="226" t="s">
        <v>56</v>
      </c>
      <c r="O1053" s="88"/>
      <c r="P1053" s="227">
        <f>O1053*H1053</f>
        <v>0</v>
      </c>
      <c r="Q1053" s="227">
        <v>0.31672</v>
      </c>
      <c r="R1053" s="227">
        <f>Q1053*H1053</f>
        <v>38.572378640000004</v>
      </c>
      <c r="S1053" s="227">
        <v>0</v>
      </c>
      <c r="T1053" s="228">
        <f>S1053*H1053</f>
        <v>0</v>
      </c>
      <c r="U1053" s="42"/>
      <c r="V1053" s="42"/>
      <c r="W1053" s="42"/>
      <c r="X1053" s="42"/>
      <c r="Y1053" s="42"/>
      <c r="Z1053" s="42"/>
      <c r="AA1053" s="42"/>
      <c r="AB1053" s="42"/>
      <c r="AC1053" s="42"/>
      <c r="AD1053" s="42"/>
      <c r="AE1053" s="42"/>
      <c r="AR1053" s="229" t="s">
        <v>248</v>
      </c>
      <c r="AT1053" s="229" t="s">
        <v>243</v>
      </c>
      <c r="AU1053" s="229" t="s">
        <v>93</v>
      </c>
      <c r="AY1053" s="20" t="s">
        <v>241</v>
      </c>
      <c r="BE1053" s="230">
        <f>IF(N1053="základní",J1053,0)</f>
        <v>0</v>
      </c>
      <c r="BF1053" s="230">
        <f>IF(N1053="snížená",J1053,0)</f>
        <v>0</v>
      </c>
      <c r="BG1053" s="230">
        <f>IF(N1053="zákl. přenesená",J1053,0)</f>
        <v>0</v>
      </c>
      <c r="BH1053" s="230">
        <f>IF(N1053="sníž. přenesená",J1053,0)</f>
        <v>0</v>
      </c>
      <c r="BI1053" s="230">
        <f>IF(N1053="nulová",J1053,0)</f>
        <v>0</v>
      </c>
      <c r="BJ1053" s="20" t="s">
        <v>23</v>
      </c>
      <c r="BK1053" s="230">
        <f>ROUND(I1053*H1053,2)</f>
        <v>0</v>
      </c>
      <c r="BL1053" s="20" t="s">
        <v>248</v>
      </c>
      <c r="BM1053" s="229" t="s">
        <v>1162</v>
      </c>
    </row>
    <row r="1054" s="2" customFormat="1">
      <c r="A1054" s="42"/>
      <c r="B1054" s="43"/>
      <c r="C1054" s="44"/>
      <c r="D1054" s="231" t="s">
        <v>250</v>
      </c>
      <c r="E1054" s="44"/>
      <c r="F1054" s="232" t="s">
        <v>1163</v>
      </c>
      <c r="G1054" s="44"/>
      <c r="H1054" s="44"/>
      <c r="I1054" s="233"/>
      <c r="J1054" s="44"/>
      <c r="K1054" s="44"/>
      <c r="L1054" s="48"/>
      <c r="M1054" s="234"/>
      <c r="N1054" s="235"/>
      <c r="O1054" s="88"/>
      <c r="P1054" s="88"/>
      <c r="Q1054" s="88"/>
      <c r="R1054" s="88"/>
      <c r="S1054" s="88"/>
      <c r="T1054" s="89"/>
      <c r="U1054" s="42"/>
      <c r="V1054" s="42"/>
      <c r="W1054" s="42"/>
      <c r="X1054" s="42"/>
      <c r="Y1054" s="42"/>
      <c r="Z1054" s="42"/>
      <c r="AA1054" s="42"/>
      <c r="AB1054" s="42"/>
      <c r="AC1054" s="42"/>
      <c r="AD1054" s="42"/>
      <c r="AE1054" s="42"/>
      <c r="AT1054" s="20" t="s">
        <v>250</v>
      </c>
      <c r="AU1054" s="20" t="s">
        <v>93</v>
      </c>
    </row>
    <row r="1055" s="13" customFormat="1">
      <c r="A1055" s="13"/>
      <c r="B1055" s="236"/>
      <c r="C1055" s="237"/>
      <c r="D1055" s="238" t="s">
        <v>252</v>
      </c>
      <c r="E1055" s="239" t="s">
        <v>39</v>
      </c>
      <c r="F1055" s="240" t="s">
        <v>1010</v>
      </c>
      <c r="G1055" s="237"/>
      <c r="H1055" s="239" t="s">
        <v>39</v>
      </c>
      <c r="I1055" s="241"/>
      <c r="J1055" s="237"/>
      <c r="K1055" s="237"/>
      <c r="L1055" s="242"/>
      <c r="M1055" s="243"/>
      <c r="N1055" s="244"/>
      <c r="O1055" s="244"/>
      <c r="P1055" s="244"/>
      <c r="Q1055" s="244"/>
      <c r="R1055" s="244"/>
      <c r="S1055" s="244"/>
      <c r="T1055" s="245"/>
      <c r="U1055" s="13"/>
      <c r="V1055" s="13"/>
      <c r="W1055" s="13"/>
      <c r="X1055" s="13"/>
      <c r="Y1055" s="13"/>
      <c r="Z1055" s="13"/>
      <c r="AA1055" s="13"/>
      <c r="AB1055" s="13"/>
      <c r="AC1055" s="13"/>
      <c r="AD1055" s="13"/>
      <c r="AE1055" s="13"/>
      <c r="AT1055" s="246" t="s">
        <v>252</v>
      </c>
      <c r="AU1055" s="246" t="s">
        <v>93</v>
      </c>
      <c r="AV1055" s="13" t="s">
        <v>23</v>
      </c>
      <c r="AW1055" s="13" t="s">
        <v>46</v>
      </c>
      <c r="AX1055" s="13" t="s">
        <v>85</v>
      </c>
      <c r="AY1055" s="246" t="s">
        <v>241</v>
      </c>
    </row>
    <row r="1056" s="13" customFormat="1">
      <c r="A1056" s="13"/>
      <c r="B1056" s="236"/>
      <c r="C1056" s="237"/>
      <c r="D1056" s="238" t="s">
        <v>252</v>
      </c>
      <c r="E1056" s="239" t="s">
        <v>39</v>
      </c>
      <c r="F1056" s="240" t="s">
        <v>1011</v>
      </c>
      <c r="G1056" s="237"/>
      <c r="H1056" s="239" t="s">
        <v>39</v>
      </c>
      <c r="I1056" s="241"/>
      <c r="J1056" s="237"/>
      <c r="K1056" s="237"/>
      <c r="L1056" s="242"/>
      <c r="M1056" s="243"/>
      <c r="N1056" s="244"/>
      <c r="O1056" s="244"/>
      <c r="P1056" s="244"/>
      <c r="Q1056" s="244"/>
      <c r="R1056" s="244"/>
      <c r="S1056" s="244"/>
      <c r="T1056" s="245"/>
      <c r="U1056" s="13"/>
      <c r="V1056" s="13"/>
      <c r="W1056" s="13"/>
      <c r="X1056" s="13"/>
      <c r="Y1056" s="13"/>
      <c r="Z1056" s="13"/>
      <c r="AA1056" s="13"/>
      <c r="AB1056" s="13"/>
      <c r="AC1056" s="13"/>
      <c r="AD1056" s="13"/>
      <c r="AE1056" s="13"/>
      <c r="AT1056" s="246" t="s">
        <v>252</v>
      </c>
      <c r="AU1056" s="246" t="s">
        <v>93</v>
      </c>
      <c r="AV1056" s="13" t="s">
        <v>23</v>
      </c>
      <c r="AW1056" s="13" t="s">
        <v>46</v>
      </c>
      <c r="AX1056" s="13" t="s">
        <v>85</v>
      </c>
      <c r="AY1056" s="246" t="s">
        <v>241</v>
      </c>
    </row>
    <row r="1057" s="14" customFormat="1">
      <c r="A1057" s="14"/>
      <c r="B1057" s="247"/>
      <c r="C1057" s="248"/>
      <c r="D1057" s="238" t="s">
        <v>252</v>
      </c>
      <c r="E1057" s="249" t="s">
        <v>39</v>
      </c>
      <c r="F1057" s="250" t="s">
        <v>1164</v>
      </c>
      <c r="G1057" s="248"/>
      <c r="H1057" s="251">
        <v>29.311</v>
      </c>
      <c r="I1057" s="252"/>
      <c r="J1057" s="248"/>
      <c r="K1057" s="248"/>
      <c r="L1057" s="253"/>
      <c r="M1057" s="254"/>
      <c r="N1057" s="255"/>
      <c r="O1057" s="255"/>
      <c r="P1057" s="255"/>
      <c r="Q1057" s="255"/>
      <c r="R1057" s="255"/>
      <c r="S1057" s="255"/>
      <c r="T1057" s="256"/>
      <c r="U1057" s="14"/>
      <c r="V1057" s="14"/>
      <c r="W1057" s="14"/>
      <c r="X1057" s="14"/>
      <c r="Y1057" s="14"/>
      <c r="Z1057" s="14"/>
      <c r="AA1057" s="14"/>
      <c r="AB1057" s="14"/>
      <c r="AC1057" s="14"/>
      <c r="AD1057" s="14"/>
      <c r="AE1057" s="14"/>
      <c r="AT1057" s="257" t="s">
        <v>252</v>
      </c>
      <c r="AU1057" s="257" t="s">
        <v>93</v>
      </c>
      <c r="AV1057" s="14" t="s">
        <v>93</v>
      </c>
      <c r="AW1057" s="14" t="s">
        <v>46</v>
      </c>
      <c r="AX1057" s="14" t="s">
        <v>85</v>
      </c>
      <c r="AY1057" s="257" t="s">
        <v>241</v>
      </c>
    </row>
    <row r="1058" s="13" customFormat="1">
      <c r="A1058" s="13"/>
      <c r="B1058" s="236"/>
      <c r="C1058" s="237"/>
      <c r="D1058" s="238" t="s">
        <v>252</v>
      </c>
      <c r="E1058" s="239" t="s">
        <v>39</v>
      </c>
      <c r="F1058" s="240" t="s">
        <v>1021</v>
      </c>
      <c r="G1058" s="237"/>
      <c r="H1058" s="239" t="s">
        <v>39</v>
      </c>
      <c r="I1058" s="241"/>
      <c r="J1058" s="237"/>
      <c r="K1058" s="237"/>
      <c r="L1058" s="242"/>
      <c r="M1058" s="243"/>
      <c r="N1058" s="244"/>
      <c r="O1058" s="244"/>
      <c r="P1058" s="244"/>
      <c r="Q1058" s="244"/>
      <c r="R1058" s="244"/>
      <c r="S1058" s="244"/>
      <c r="T1058" s="245"/>
      <c r="U1058" s="13"/>
      <c r="V1058" s="13"/>
      <c r="W1058" s="13"/>
      <c r="X1058" s="13"/>
      <c r="Y1058" s="13"/>
      <c r="Z1058" s="13"/>
      <c r="AA1058" s="13"/>
      <c r="AB1058" s="13"/>
      <c r="AC1058" s="13"/>
      <c r="AD1058" s="13"/>
      <c r="AE1058" s="13"/>
      <c r="AT1058" s="246" t="s">
        <v>252</v>
      </c>
      <c r="AU1058" s="246" t="s">
        <v>93</v>
      </c>
      <c r="AV1058" s="13" t="s">
        <v>23</v>
      </c>
      <c r="AW1058" s="13" t="s">
        <v>46</v>
      </c>
      <c r="AX1058" s="13" t="s">
        <v>85</v>
      </c>
      <c r="AY1058" s="246" t="s">
        <v>241</v>
      </c>
    </row>
    <row r="1059" s="14" customFormat="1">
      <c r="A1059" s="14"/>
      <c r="B1059" s="247"/>
      <c r="C1059" s="248"/>
      <c r="D1059" s="238" t="s">
        <v>252</v>
      </c>
      <c r="E1059" s="249" t="s">
        <v>39</v>
      </c>
      <c r="F1059" s="250" t="s">
        <v>1165</v>
      </c>
      <c r="G1059" s="248"/>
      <c r="H1059" s="251">
        <v>35.390000000000001</v>
      </c>
      <c r="I1059" s="252"/>
      <c r="J1059" s="248"/>
      <c r="K1059" s="248"/>
      <c r="L1059" s="253"/>
      <c r="M1059" s="254"/>
      <c r="N1059" s="255"/>
      <c r="O1059" s="255"/>
      <c r="P1059" s="255"/>
      <c r="Q1059" s="255"/>
      <c r="R1059" s="255"/>
      <c r="S1059" s="255"/>
      <c r="T1059" s="256"/>
      <c r="U1059" s="14"/>
      <c r="V1059" s="14"/>
      <c r="W1059" s="14"/>
      <c r="X1059" s="14"/>
      <c r="Y1059" s="14"/>
      <c r="Z1059" s="14"/>
      <c r="AA1059" s="14"/>
      <c r="AB1059" s="14"/>
      <c r="AC1059" s="14"/>
      <c r="AD1059" s="14"/>
      <c r="AE1059" s="14"/>
      <c r="AT1059" s="257" t="s">
        <v>252</v>
      </c>
      <c r="AU1059" s="257" t="s">
        <v>93</v>
      </c>
      <c r="AV1059" s="14" t="s">
        <v>93</v>
      </c>
      <c r="AW1059" s="14" t="s">
        <v>46</v>
      </c>
      <c r="AX1059" s="14" t="s">
        <v>85</v>
      </c>
      <c r="AY1059" s="257" t="s">
        <v>241</v>
      </c>
    </row>
    <row r="1060" s="13" customFormat="1">
      <c r="A1060" s="13"/>
      <c r="B1060" s="236"/>
      <c r="C1060" s="237"/>
      <c r="D1060" s="238" t="s">
        <v>252</v>
      </c>
      <c r="E1060" s="239" t="s">
        <v>39</v>
      </c>
      <c r="F1060" s="240" t="s">
        <v>1014</v>
      </c>
      <c r="G1060" s="237"/>
      <c r="H1060" s="239" t="s">
        <v>39</v>
      </c>
      <c r="I1060" s="241"/>
      <c r="J1060" s="237"/>
      <c r="K1060" s="237"/>
      <c r="L1060" s="242"/>
      <c r="M1060" s="243"/>
      <c r="N1060" s="244"/>
      <c r="O1060" s="244"/>
      <c r="P1060" s="244"/>
      <c r="Q1060" s="244"/>
      <c r="R1060" s="244"/>
      <c r="S1060" s="244"/>
      <c r="T1060" s="245"/>
      <c r="U1060" s="13"/>
      <c r="V1060" s="13"/>
      <c r="W1060" s="13"/>
      <c r="X1060" s="13"/>
      <c r="Y1060" s="13"/>
      <c r="Z1060" s="13"/>
      <c r="AA1060" s="13"/>
      <c r="AB1060" s="13"/>
      <c r="AC1060" s="13"/>
      <c r="AD1060" s="13"/>
      <c r="AE1060" s="13"/>
      <c r="AT1060" s="246" t="s">
        <v>252</v>
      </c>
      <c r="AU1060" s="246" t="s">
        <v>93</v>
      </c>
      <c r="AV1060" s="13" t="s">
        <v>23</v>
      </c>
      <c r="AW1060" s="13" t="s">
        <v>46</v>
      </c>
      <c r="AX1060" s="13" t="s">
        <v>85</v>
      </c>
      <c r="AY1060" s="246" t="s">
        <v>241</v>
      </c>
    </row>
    <row r="1061" s="14" customFormat="1">
      <c r="A1061" s="14"/>
      <c r="B1061" s="247"/>
      <c r="C1061" s="248"/>
      <c r="D1061" s="238" t="s">
        <v>252</v>
      </c>
      <c r="E1061" s="249" t="s">
        <v>39</v>
      </c>
      <c r="F1061" s="250" t="s">
        <v>1166</v>
      </c>
      <c r="G1061" s="248"/>
      <c r="H1061" s="251">
        <v>43.456000000000003</v>
      </c>
      <c r="I1061" s="252"/>
      <c r="J1061" s="248"/>
      <c r="K1061" s="248"/>
      <c r="L1061" s="253"/>
      <c r="M1061" s="254"/>
      <c r="N1061" s="255"/>
      <c r="O1061" s="255"/>
      <c r="P1061" s="255"/>
      <c r="Q1061" s="255"/>
      <c r="R1061" s="255"/>
      <c r="S1061" s="255"/>
      <c r="T1061" s="256"/>
      <c r="U1061" s="14"/>
      <c r="V1061" s="14"/>
      <c r="W1061" s="14"/>
      <c r="X1061" s="14"/>
      <c r="Y1061" s="14"/>
      <c r="Z1061" s="14"/>
      <c r="AA1061" s="14"/>
      <c r="AB1061" s="14"/>
      <c r="AC1061" s="14"/>
      <c r="AD1061" s="14"/>
      <c r="AE1061" s="14"/>
      <c r="AT1061" s="257" t="s">
        <v>252</v>
      </c>
      <c r="AU1061" s="257" t="s">
        <v>93</v>
      </c>
      <c r="AV1061" s="14" t="s">
        <v>93</v>
      </c>
      <c r="AW1061" s="14" t="s">
        <v>46</v>
      </c>
      <c r="AX1061" s="14" t="s">
        <v>85</v>
      </c>
      <c r="AY1061" s="257" t="s">
        <v>241</v>
      </c>
    </row>
    <row r="1062" s="13" customFormat="1">
      <c r="A1062" s="13"/>
      <c r="B1062" s="236"/>
      <c r="C1062" s="237"/>
      <c r="D1062" s="238" t="s">
        <v>252</v>
      </c>
      <c r="E1062" s="239" t="s">
        <v>39</v>
      </c>
      <c r="F1062" s="240" t="s">
        <v>1024</v>
      </c>
      <c r="G1062" s="237"/>
      <c r="H1062" s="239" t="s">
        <v>39</v>
      </c>
      <c r="I1062" s="241"/>
      <c r="J1062" s="237"/>
      <c r="K1062" s="237"/>
      <c r="L1062" s="242"/>
      <c r="M1062" s="243"/>
      <c r="N1062" s="244"/>
      <c r="O1062" s="244"/>
      <c r="P1062" s="244"/>
      <c r="Q1062" s="244"/>
      <c r="R1062" s="244"/>
      <c r="S1062" s="244"/>
      <c r="T1062" s="245"/>
      <c r="U1062" s="13"/>
      <c r="V1062" s="13"/>
      <c r="W1062" s="13"/>
      <c r="X1062" s="13"/>
      <c r="Y1062" s="13"/>
      <c r="Z1062" s="13"/>
      <c r="AA1062" s="13"/>
      <c r="AB1062" s="13"/>
      <c r="AC1062" s="13"/>
      <c r="AD1062" s="13"/>
      <c r="AE1062" s="13"/>
      <c r="AT1062" s="246" t="s">
        <v>252</v>
      </c>
      <c r="AU1062" s="246" t="s">
        <v>93</v>
      </c>
      <c r="AV1062" s="13" t="s">
        <v>23</v>
      </c>
      <c r="AW1062" s="13" t="s">
        <v>46</v>
      </c>
      <c r="AX1062" s="13" t="s">
        <v>85</v>
      </c>
      <c r="AY1062" s="246" t="s">
        <v>241</v>
      </c>
    </row>
    <row r="1063" s="14" customFormat="1">
      <c r="A1063" s="14"/>
      <c r="B1063" s="247"/>
      <c r="C1063" s="248"/>
      <c r="D1063" s="238" t="s">
        <v>252</v>
      </c>
      <c r="E1063" s="249" t="s">
        <v>39</v>
      </c>
      <c r="F1063" s="250" t="s">
        <v>1167</v>
      </c>
      <c r="G1063" s="248"/>
      <c r="H1063" s="251">
        <v>13.630000000000001</v>
      </c>
      <c r="I1063" s="252"/>
      <c r="J1063" s="248"/>
      <c r="K1063" s="248"/>
      <c r="L1063" s="253"/>
      <c r="M1063" s="254"/>
      <c r="N1063" s="255"/>
      <c r="O1063" s="255"/>
      <c r="P1063" s="255"/>
      <c r="Q1063" s="255"/>
      <c r="R1063" s="255"/>
      <c r="S1063" s="255"/>
      <c r="T1063" s="256"/>
      <c r="U1063" s="14"/>
      <c r="V1063" s="14"/>
      <c r="W1063" s="14"/>
      <c r="X1063" s="14"/>
      <c r="Y1063" s="14"/>
      <c r="Z1063" s="14"/>
      <c r="AA1063" s="14"/>
      <c r="AB1063" s="14"/>
      <c r="AC1063" s="14"/>
      <c r="AD1063" s="14"/>
      <c r="AE1063" s="14"/>
      <c r="AT1063" s="257" t="s">
        <v>252</v>
      </c>
      <c r="AU1063" s="257" t="s">
        <v>93</v>
      </c>
      <c r="AV1063" s="14" t="s">
        <v>93</v>
      </c>
      <c r="AW1063" s="14" t="s">
        <v>46</v>
      </c>
      <c r="AX1063" s="14" t="s">
        <v>85</v>
      </c>
      <c r="AY1063" s="257" t="s">
        <v>241</v>
      </c>
    </row>
    <row r="1064" s="15" customFormat="1">
      <c r="A1064" s="15"/>
      <c r="B1064" s="258"/>
      <c r="C1064" s="259"/>
      <c r="D1064" s="238" t="s">
        <v>252</v>
      </c>
      <c r="E1064" s="260" t="s">
        <v>39</v>
      </c>
      <c r="F1064" s="261" t="s">
        <v>274</v>
      </c>
      <c r="G1064" s="259"/>
      <c r="H1064" s="262">
        <v>121.78700000000001</v>
      </c>
      <c r="I1064" s="263"/>
      <c r="J1064" s="259"/>
      <c r="K1064" s="259"/>
      <c r="L1064" s="264"/>
      <c r="M1064" s="265"/>
      <c r="N1064" s="266"/>
      <c r="O1064" s="266"/>
      <c r="P1064" s="266"/>
      <c r="Q1064" s="266"/>
      <c r="R1064" s="266"/>
      <c r="S1064" s="266"/>
      <c r="T1064" s="267"/>
      <c r="U1064" s="15"/>
      <c r="V1064" s="15"/>
      <c r="W1064" s="15"/>
      <c r="X1064" s="15"/>
      <c r="Y1064" s="15"/>
      <c r="Z1064" s="15"/>
      <c r="AA1064" s="15"/>
      <c r="AB1064" s="15"/>
      <c r="AC1064" s="15"/>
      <c r="AD1064" s="15"/>
      <c r="AE1064" s="15"/>
      <c r="AT1064" s="268" t="s">
        <v>252</v>
      </c>
      <c r="AU1064" s="268" t="s">
        <v>93</v>
      </c>
      <c r="AV1064" s="15" t="s">
        <v>248</v>
      </c>
      <c r="AW1064" s="15" t="s">
        <v>46</v>
      </c>
      <c r="AX1064" s="15" t="s">
        <v>23</v>
      </c>
      <c r="AY1064" s="268" t="s">
        <v>241</v>
      </c>
    </row>
    <row r="1065" s="2" customFormat="1" ht="24.15" customHeight="1">
      <c r="A1065" s="42"/>
      <c r="B1065" s="43"/>
      <c r="C1065" s="218" t="s">
        <v>1168</v>
      </c>
      <c r="D1065" s="218" t="s">
        <v>243</v>
      </c>
      <c r="E1065" s="219" t="s">
        <v>1169</v>
      </c>
      <c r="F1065" s="220" t="s">
        <v>1170</v>
      </c>
      <c r="G1065" s="221" t="s">
        <v>145</v>
      </c>
      <c r="H1065" s="222">
        <v>52.799999999999997</v>
      </c>
      <c r="I1065" s="223"/>
      <c r="J1065" s="224">
        <f>ROUND(I1065*H1065,2)</f>
        <v>0</v>
      </c>
      <c r="K1065" s="220" t="s">
        <v>247</v>
      </c>
      <c r="L1065" s="48"/>
      <c r="M1065" s="225" t="s">
        <v>39</v>
      </c>
      <c r="N1065" s="226" t="s">
        <v>56</v>
      </c>
      <c r="O1065" s="88"/>
      <c r="P1065" s="227">
        <f>O1065*H1065</f>
        <v>0</v>
      </c>
      <c r="Q1065" s="227">
        <v>0.16435</v>
      </c>
      <c r="R1065" s="227">
        <f>Q1065*H1065</f>
        <v>8.6776799999999987</v>
      </c>
      <c r="S1065" s="227">
        <v>0</v>
      </c>
      <c r="T1065" s="228">
        <f>S1065*H1065</f>
        <v>0</v>
      </c>
      <c r="U1065" s="42"/>
      <c r="V1065" s="42"/>
      <c r="W1065" s="42"/>
      <c r="X1065" s="42"/>
      <c r="Y1065" s="42"/>
      <c r="Z1065" s="42"/>
      <c r="AA1065" s="42"/>
      <c r="AB1065" s="42"/>
      <c r="AC1065" s="42"/>
      <c r="AD1065" s="42"/>
      <c r="AE1065" s="42"/>
      <c r="AR1065" s="229" t="s">
        <v>248</v>
      </c>
      <c r="AT1065" s="229" t="s">
        <v>243</v>
      </c>
      <c r="AU1065" s="229" t="s">
        <v>93</v>
      </c>
      <c r="AY1065" s="20" t="s">
        <v>241</v>
      </c>
      <c r="BE1065" s="230">
        <f>IF(N1065="základní",J1065,0)</f>
        <v>0</v>
      </c>
      <c r="BF1065" s="230">
        <f>IF(N1065="snížená",J1065,0)</f>
        <v>0</v>
      </c>
      <c r="BG1065" s="230">
        <f>IF(N1065="zákl. přenesená",J1065,0)</f>
        <v>0</v>
      </c>
      <c r="BH1065" s="230">
        <f>IF(N1065="sníž. přenesená",J1065,0)</f>
        <v>0</v>
      </c>
      <c r="BI1065" s="230">
        <f>IF(N1065="nulová",J1065,0)</f>
        <v>0</v>
      </c>
      <c r="BJ1065" s="20" t="s">
        <v>23</v>
      </c>
      <c r="BK1065" s="230">
        <f>ROUND(I1065*H1065,2)</f>
        <v>0</v>
      </c>
      <c r="BL1065" s="20" t="s">
        <v>248</v>
      </c>
      <c r="BM1065" s="229" t="s">
        <v>1171</v>
      </c>
    </row>
    <row r="1066" s="2" customFormat="1">
      <c r="A1066" s="42"/>
      <c r="B1066" s="43"/>
      <c r="C1066" s="44"/>
      <c r="D1066" s="231" t="s">
        <v>250</v>
      </c>
      <c r="E1066" s="44"/>
      <c r="F1066" s="232" t="s">
        <v>1172</v>
      </c>
      <c r="G1066" s="44"/>
      <c r="H1066" s="44"/>
      <c r="I1066" s="233"/>
      <c r="J1066" s="44"/>
      <c r="K1066" s="44"/>
      <c r="L1066" s="48"/>
      <c r="M1066" s="234"/>
      <c r="N1066" s="235"/>
      <c r="O1066" s="88"/>
      <c r="P1066" s="88"/>
      <c r="Q1066" s="88"/>
      <c r="R1066" s="88"/>
      <c r="S1066" s="88"/>
      <c r="T1066" s="89"/>
      <c r="U1066" s="42"/>
      <c r="V1066" s="42"/>
      <c r="W1066" s="42"/>
      <c r="X1066" s="42"/>
      <c r="Y1066" s="42"/>
      <c r="Z1066" s="42"/>
      <c r="AA1066" s="42"/>
      <c r="AB1066" s="42"/>
      <c r="AC1066" s="42"/>
      <c r="AD1066" s="42"/>
      <c r="AE1066" s="42"/>
      <c r="AT1066" s="20" t="s">
        <v>250</v>
      </c>
      <c r="AU1066" s="20" t="s">
        <v>93</v>
      </c>
    </row>
    <row r="1067" s="13" customFormat="1">
      <c r="A1067" s="13"/>
      <c r="B1067" s="236"/>
      <c r="C1067" s="237"/>
      <c r="D1067" s="238" t="s">
        <v>252</v>
      </c>
      <c r="E1067" s="239" t="s">
        <v>39</v>
      </c>
      <c r="F1067" s="240" t="s">
        <v>1173</v>
      </c>
      <c r="G1067" s="237"/>
      <c r="H1067" s="239" t="s">
        <v>39</v>
      </c>
      <c r="I1067" s="241"/>
      <c r="J1067" s="237"/>
      <c r="K1067" s="237"/>
      <c r="L1067" s="242"/>
      <c r="M1067" s="243"/>
      <c r="N1067" s="244"/>
      <c r="O1067" s="244"/>
      <c r="P1067" s="244"/>
      <c r="Q1067" s="244"/>
      <c r="R1067" s="244"/>
      <c r="S1067" s="244"/>
      <c r="T1067" s="245"/>
      <c r="U1067" s="13"/>
      <c r="V1067" s="13"/>
      <c r="W1067" s="13"/>
      <c r="X1067" s="13"/>
      <c r="Y1067" s="13"/>
      <c r="Z1067" s="13"/>
      <c r="AA1067" s="13"/>
      <c r="AB1067" s="13"/>
      <c r="AC1067" s="13"/>
      <c r="AD1067" s="13"/>
      <c r="AE1067" s="13"/>
      <c r="AT1067" s="246" t="s">
        <v>252</v>
      </c>
      <c r="AU1067" s="246" t="s">
        <v>93</v>
      </c>
      <c r="AV1067" s="13" t="s">
        <v>23</v>
      </c>
      <c r="AW1067" s="13" t="s">
        <v>46</v>
      </c>
      <c r="AX1067" s="13" t="s">
        <v>85</v>
      </c>
      <c r="AY1067" s="246" t="s">
        <v>241</v>
      </c>
    </row>
    <row r="1068" s="13" customFormat="1">
      <c r="A1068" s="13"/>
      <c r="B1068" s="236"/>
      <c r="C1068" s="237"/>
      <c r="D1068" s="238" t="s">
        <v>252</v>
      </c>
      <c r="E1068" s="239" t="s">
        <v>39</v>
      </c>
      <c r="F1068" s="240" t="s">
        <v>1010</v>
      </c>
      <c r="G1068" s="237"/>
      <c r="H1068" s="239" t="s">
        <v>39</v>
      </c>
      <c r="I1068" s="241"/>
      <c r="J1068" s="237"/>
      <c r="K1068" s="237"/>
      <c r="L1068" s="242"/>
      <c r="M1068" s="243"/>
      <c r="N1068" s="244"/>
      <c r="O1068" s="244"/>
      <c r="P1068" s="244"/>
      <c r="Q1068" s="244"/>
      <c r="R1068" s="244"/>
      <c r="S1068" s="244"/>
      <c r="T1068" s="245"/>
      <c r="U1068" s="13"/>
      <c r="V1068" s="13"/>
      <c r="W1068" s="13"/>
      <c r="X1068" s="13"/>
      <c r="Y1068" s="13"/>
      <c r="Z1068" s="13"/>
      <c r="AA1068" s="13"/>
      <c r="AB1068" s="13"/>
      <c r="AC1068" s="13"/>
      <c r="AD1068" s="13"/>
      <c r="AE1068" s="13"/>
      <c r="AT1068" s="246" t="s">
        <v>252</v>
      </c>
      <c r="AU1068" s="246" t="s">
        <v>93</v>
      </c>
      <c r="AV1068" s="13" t="s">
        <v>23</v>
      </c>
      <c r="AW1068" s="13" t="s">
        <v>46</v>
      </c>
      <c r="AX1068" s="13" t="s">
        <v>85</v>
      </c>
      <c r="AY1068" s="246" t="s">
        <v>241</v>
      </c>
    </row>
    <row r="1069" s="13" customFormat="1">
      <c r="A1069" s="13"/>
      <c r="B1069" s="236"/>
      <c r="C1069" s="237"/>
      <c r="D1069" s="238" t="s">
        <v>252</v>
      </c>
      <c r="E1069" s="239" t="s">
        <v>39</v>
      </c>
      <c r="F1069" s="240" t="s">
        <v>1014</v>
      </c>
      <c r="G1069" s="237"/>
      <c r="H1069" s="239" t="s">
        <v>39</v>
      </c>
      <c r="I1069" s="241"/>
      <c r="J1069" s="237"/>
      <c r="K1069" s="237"/>
      <c r="L1069" s="242"/>
      <c r="M1069" s="243"/>
      <c r="N1069" s="244"/>
      <c r="O1069" s="244"/>
      <c r="P1069" s="244"/>
      <c r="Q1069" s="244"/>
      <c r="R1069" s="244"/>
      <c r="S1069" s="244"/>
      <c r="T1069" s="245"/>
      <c r="U1069" s="13"/>
      <c r="V1069" s="13"/>
      <c r="W1069" s="13"/>
      <c r="X1069" s="13"/>
      <c r="Y1069" s="13"/>
      <c r="Z1069" s="13"/>
      <c r="AA1069" s="13"/>
      <c r="AB1069" s="13"/>
      <c r="AC1069" s="13"/>
      <c r="AD1069" s="13"/>
      <c r="AE1069" s="13"/>
      <c r="AT1069" s="246" t="s">
        <v>252</v>
      </c>
      <c r="AU1069" s="246" t="s">
        <v>93</v>
      </c>
      <c r="AV1069" s="13" t="s">
        <v>23</v>
      </c>
      <c r="AW1069" s="13" t="s">
        <v>46</v>
      </c>
      <c r="AX1069" s="13" t="s">
        <v>85</v>
      </c>
      <c r="AY1069" s="246" t="s">
        <v>241</v>
      </c>
    </row>
    <row r="1070" s="14" customFormat="1">
      <c r="A1070" s="14"/>
      <c r="B1070" s="247"/>
      <c r="C1070" s="248"/>
      <c r="D1070" s="238" t="s">
        <v>252</v>
      </c>
      <c r="E1070" s="249" t="s">
        <v>39</v>
      </c>
      <c r="F1070" s="250" t="s">
        <v>1174</v>
      </c>
      <c r="G1070" s="248"/>
      <c r="H1070" s="251">
        <v>63.240000000000002</v>
      </c>
      <c r="I1070" s="252"/>
      <c r="J1070" s="248"/>
      <c r="K1070" s="248"/>
      <c r="L1070" s="253"/>
      <c r="M1070" s="254"/>
      <c r="N1070" s="255"/>
      <c r="O1070" s="255"/>
      <c r="P1070" s="255"/>
      <c r="Q1070" s="255"/>
      <c r="R1070" s="255"/>
      <c r="S1070" s="255"/>
      <c r="T1070" s="256"/>
      <c r="U1070" s="14"/>
      <c r="V1070" s="14"/>
      <c r="W1070" s="14"/>
      <c r="X1070" s="14"/>
      <c r="Y1070" s="14"/>
      <c r="Z1070" s="14"/>
      <c r="AA1070" s="14"/>
      <c r="AB1070" s="14"/>
      <c r="AC1070" s="14"/>
      <c r="AD1070" s="14"/>
      <c r="AE1070" s="14"/>
      <c r="AT1070" s="257" t="s">
        <v>252</v>
      </c>
      <c r="AU1070" s="257" t="s">
        <v>93</v>
      </c>
      <c r="AV1070" s="14" t="s">
        <v>93</v>
      </c>
      <c r="AW1070" s="14" t="s">
        <v>46</v>
      </c>
      <c r="AX1070" s="14" t="s">
        <v>85</v>
      </c>
      <c r="AY1070" s="257" t="s">
        <v>241</v>
      </c>
    </row>
    <row r="1071" s="14" customFormat="1">
      <c r="A1071" s="14"/>
      <c r="B1071" s="247"/>
      <c r="C1071" s="248"/>
      <c r="D1071" s="238" t="s">
        <v>252</v>
      </c>
      <c r="E1071" s="249" t="s">
        <v>39</v>
      </c>
      <c r="F1071" s="250" t="s">
        <v>1175</v>
      </c>
      <c r="G1071" s="248"/>
      <c r="H1071" s="251">
        <v>-10.44</v>
      </c>
      <c r="I1071" s="252"/>
      <c r="J1071" s="248"/>
      <c r="K1071" s="248"/>
      <c r="L1071" s="253"/>
      <c r="M1071" s="254"/>
      <c r="N1071" s="255"/>
      <c r="O1071" s="255"/>
      <c r="P1071" s="255"/>
      <c r="Q1071" s="255"/>
      <c r="R1071" s="255"/>
      <c r="S1071" s="255"/>
      <c r="T1071" s="256"/>
      <c r="U1071" s="14"/>
      <c r="V1071" s="14"/>
      <c r="W1071" s="14"/>
      <c r="X1071" s="14"/>
      <c r="Y1071" s="14"/>
      <c r="Z1071" s="14"/>
      <c r="AA1071" s="14"/>
      <c r="AB1071" s="14"/>
      <c r="AC1071" s="14"/>
      <c r="AD1071" s="14"/>
      <c r="AE1071" s="14"/>
      <c r="AT1071" s="257" t="s">
        <v>252</v>
      </c>
      <c r="AU1071" s="257" t="s">
        <v>93</v>
      </c>
      <c r="AV1071" s="14" t="s">
        <v>93</v>
      </c>
      <c r="AW1071" s="14" t="s">
        <v>46</v>
      </c>
      <c r="AX1071" s="14" t="s">
        <v>85</v>
      </c>
      <c r="AY1071" s="257" t="s">
        <v>241</v>
      </c>
    </row>
    <row r="1072" s="15" customFormat="1">
      <c r="A1072" s="15"/>
      <c r="B1072" s="258"/>
      <c r="C1072" s="259"/>
      <c r="D1072" s="238" t="s">
        <v>252</v>
      </c>
      <c r="E1072" s="260" t="s">
        <v>39</v>
      </c>
      <c r="F1072" s="261" t="s">
        <v>274</v>
      </c>
      <c r="G1072" s="259"/>
      <c r="H1072" s="262">
        <v>52.799999999999997</v>
      </c>
      <c r="I1072" s="263"/>
      <c r="J1072" s="259"/>
      <c r="K1072" s="259"/>
      <c r="L1072" s="264"/>
      <c r="M1072" s="265"/>
      <c r="N1072" s="266"/>
      <c r="O1072" s="266"/>
      <c r="P1072" s="266"/>
      <c r="Q1072" s="266"/>
      <c r="R1072" s="266"/>
      <c r="S1072" s="266"/>
      <c r="T1072" s="267"/>
      <c r="U1072" s="15"/>
      <c r="V1072" s="15"/>
      <c r="W1072" s="15"/>
      <c r="X1072" s="15"/>
      <c r="Y1072" s="15"/>
      <c r="Z1072" s="15"/>
      <c r="AA1072" s="15"/>
      <c r="AB1072" s="15"/>
      <c r="AC1072" s="15"/>
      <c r="AD1072" s="15"/>
      <c r="AE1072" s="15"/>
      <c r="AT1072" s="268" t="s">
        <v>252</v>
      </c>
      <c r="AU1072" s="268" t="s">
        <v>93</v>
      </c>
      <c r="AV1072" s="15" t="s">
        <v>248</v>
      </c>
      <c r="AW1072" s="15" t="s">
        <v>46</v>
      </c>
      <c r="AX1072" s="15" t="s">
        <v>23</v>
      </c>
      <c r="AY1072" s="268" t="s">
        <v>241</v>
      </c>
    </row>
    <row r="1073" s="2" customFormat="1" ht="37.8" customHeight="1">
      <c r="A1073" s="42"/>
      <c r="B1073" s="43"/>
      <c r="C1073" s="218" t="s">
        <v>1176</v>
      </c>
      <c r="D1073" s="218" t="s">
        <v>243</v>
      </c>
      <c r="E1073" s="219" t="s">
        <v>1177</v>
      </c>
      <c r="F1073" s="220" t="s">
        <v>1178</v>
      </c>
      <c r="G1073" s="221" t="s">
        <v>145</v>
      </c>
      <c r="H1073" s="222">
        <v>642.24300000000005</v>
      </c>
      <c r="I1073" s="223"/>
      <c r="J1073" s="224">
        <f>ROUND(I1073*H1073,2)</f>
        <v>0</v>
      </c>
      <c r="K1073" s="220" t="s">
        <v>247</v>
      </c>
      <c r="L1073" s="48"/>
      <c r="M1073" s="225" t="s">
        <v>39</v>
      </c>
      <c r="N1073" s="226" t="s">
        <v>56</v>
      </c>
      <c r="O1073" s="88"/>
      <c r="P1073" s="227">
        <f>O1073*H1073</f>
        <v>0</v>
      </c>
      <c r="Q1073" s="227">
        <v>0.20885999999999999</v>
      </c>
      <c r="R1073" s="227">
        <f>Q1073*H1073</f>
        <v>134.13887298</v>
      </c>
      <c r="S1073" s="227">
        <v>0</v>
      </c>
      <c r="T1073" s="228">
        <f>S1073*H1073</f>
        <v>0</v>
      </c>
      <c r="U1073" s="42"/>
      <c r="V1073" s="42"/>
      <c r="W1073" s="42"/>
      <c r="X1073" s="42"/>
      <c r="Y1073" s="42"/>
      <c r="Z1073" s="42"/>
      <c r="AA1073" s="42"/>
      <c r="AB1073" s="42"/>
      <c r="AC1073" s="42"/>
      <c r="AD1073" s="42"/>
      <c r="AE1073" s="42"/>
      <c r="AR1073" s="229" t="s">
        <v>248</v>
      </c>
      <c r="AT1073" s="229" t="s">
        <v>243</v>
      </c>
      <c r="AU1073" s="229" t="s">
        <v>93</v>
      </c>
      <c r="AY1073" s="20" t="s">
        <v>241</v>
      </c>
      <c r="BE1073" s="230">
        <f>IF(N1073="základní",J1073,0)</f>
        <v>0</v>
      </c>
      <c r="BF1073" s="230">
        <f>IF(N1073="snížená",J1073,0)</f>
        <v>0</v>
      </c>
      <c r="BG1073" s="230">
        <f>IF(N1073="zákl. přenesená",J1073,0)</f>
        <v>0</v>
      </c>
      <c r="BH1073" s="230">
        <f>IF(N1073="sníž. přenesená",J1073,0)</f>
        <v>0</v>
      </c>
      <c r="BI1073" s="230">
        <f>IF(N1073="nulová",J1073,0)</f>
        <v>0</v>
      </c>
      <c r="BJ1073" s="20" t="s">
        <v>23</v>
      </c>
      <c r="BK1073" s="230">
        <f>ROUND(I1073*H1073,2)</f>
        <v>0</v>
      </c>
      <c r="BL1073" s="20" t="s">
        <v>248</v>
      </c>
      <c r="BM1073" s="229" t="s">
        <v>1179</v>
      </c>
    </row>
    <row r="1074" s="2" customFormat="1">
      <c r="A1074" s="42"/>
      <c r="B1074" s="43"/>
      <c r="C1074" s="44"/>
      <c r="D1074" s="231" t="s">
        <v>250</v>
      </c>
      <c r="E1074" s="44"/>
      <c r="F1074" s="232" t="s">
        <v>1180</v>
      </c>
      <c r="G1074" s="44"/>
      <c r="H1074" s="44"/>
      <c r="I1074" s="233"/>
      <c r="J1074" s="44"/>
      <c r="K1074" s="44"/>
      <c r="L1074" s="48"/>
      <c r="M1074" s="234"/>
      <c r="N1074" s="235"/>
      <c r="O1074" s="88"/>
      <c r="P1074" s="88"/>
      <c r="Q1074" s="88"/>
      <c r="R1074" s="88"/>
      <c r="S1074" s="88"/>
      <c r="T1074" s="89"/>
      <c r="U1074" s="42"/>
      <c r="V1074" s="42"/>
      <c r="W1074" s="42"/>
      <c r="X1074" s="42"/>
      <c r="Y1074" s="42"/>
      <c r="Z1074" s="42"/>
      <c r="AA1074" s="42"/>
      <c r="AB1074" s="42"/>
      <c r="AC1074" s="42"/>
      <c r="AD1074" s="42"/>
      <c r="AE1074" s="42"/>
      <c r="AT1074" s="20" t="s">
        <v>250</v>
      </c>
      <c r="AU1074" s="20" t="s">
        <v>93</v>
      </c>
    </row>
    <row r="1075" s="13" customFormat="1">
      <c r="A1075" s="13"/>
      <c r="B1075" s="236"/>
      <c r="C1075" s="237"/>
      <c r="D1075" s="238" t="s">
        <v>252</v>
      </c>
      <c r="E1075" s="239" t="s">
        <v>39</v>
      </c>
      <c r="F1075" s="240" t="s">
        <v>1181</v>
      </c>
      <c r="G1075" s="237"/>
      <c r="H1075" s="239" t="s">
        <v>39</v>
      </c>
      <c r="I1075" s="241"/>
      <c r="J1075" s="237"/>
      <c r="K1075" s="237"/>
      <c r="L1075" s="242"/>
      <c r="M1075" s="243"/>
      <c r="N1075" s="244"/>
      <c r="O1075" s="244"/>
      <c r="P1075" s="244"/>
      <c r="Q1075" s="244"/>
      <c r="R1075" s="244"/>
      <c r="S1075" s="244"/>
      <c r="T1075" s="245"/>
      <c r="U1075" s="13"/>
      <c r="V1075" s="13"/>
      <c r="W1075" s="13"/>
      <c r="X1075" s="13"/>
      <c r="Y1075" s="13"/>
      <c r="Z1075" s="13"/>
      <c r="AA1075" s="13"/>
      <c r="AB1075" s="13"/>
      <c r="AC1075" s="13"/>
      <c r="AD1075" s="13"/>
      <c r="AE1075" s="13"/>
      <c r="AT1075" s="246" t="s">
        <v>252</v>
      </c>
      <c r="AU1075" s="246" t="s">
        <v>93</v>
      </c>
      <c r="AV1075" s="13" t="s">
        <v>23</v>
      </c>
      <c r="AW1075" s="13" t="s">
        <v>46</v>
      </c>
      <c r="AX1075" s="13" t="s">
        <v>85</v>
      </c>
      <c r="AY1075" s="246" t="s">
        <v>241</v>
      </c>
    </row>
    <row r="1076" s="13" customFormat="1">
      <c r="A1076" s="13"/>
      <c r="B1076" s="236"/>
      <c r="C1076" s="237"/>
      <c r="D1076" s="238" t="s">
        <v>252</v>
      </c>
      <c r="E1076" s="239" t="s">
        <v>39</v>
      </c>
      <c r="F1076" s="240" t="s">
        <v>1010</v>
      </c>
      <c r="G1076" s="237"/>
      <c r="H1076" s="239" t="s">
        <v>39</v>
      </c>
      <c r="I1076" s="241"/>
      <c r="J1076" s="237"/>
      <c r="K1076" s="237"/>
      <c r="L1076" s="242"/>
      <c r="M1076" s="243"/>
      <c r="N1076" s="244"/>
      <c r="O1076" s="244"/>
      <c r="P1076" s="244"/>
      <c r="Q1076" s="244"/>
      <c r="R1076" s="244"/>
      <c r="S1076" s="244"/>
      <c r="T1076" s="245"/>
      <c r="U1076" s="13"/>
      <c r="V1076" s="13"/>
      <c r="W1076" s="13"/>
      <c r="X1076" s="13"/>
      <c r="Y1076" s="13"/>
      <c r="Z1076" s="13"/>
      <c r="AA1076" s="13"/>
      <c r="AB1076" s="13"/>
      <c r="AC1076" s="13"/>
      <c r="AD1076" s="13"/>
      <c r="AE1076" s="13"/>
      <c r="AT1076" s="246" t="s">
        <v>252</v>
      </c>
      <c r="AU1076" s="246" t="s">
        <v>93</v>
      </c>
      <c r="AV1076" s="13" t="s">
        <v>23</v>
      </c>
      <c r="AW1076" s="13" t="s">
        <v>46</v>
      </c>
      <c r="AX1076" s="13" t="s">
        <v>85</v>
      </c>
      <c r="AY1076" s="246" t="s">
        <v>241</v>
      </c>
    </row>
    <row r="1077" s="13" customFormat="1">
      <c r="A1077" s="13"/>
      <c r="B1077" s="236"/>
      <c r="C1077" s="237"/>
      <c r="D1077" s="238" t="s">
        <v>252</v>
      </c>
      <c r="E1077" s="239" t="s">
        <v>39</v>
      </c>
      <c r="F1077" s="240" t="s">
        <v>1011</v>
      </c>
      <c r="G1077" s="237"/>
      <c r="H1077" s="239" t="s">
        <v>39</v>
      </c>
      <c r="I1077" s="241"/>
      <c r="J1077" s="237"/>
      <c r="K1077" s="237"/>
      <c r="L1077" s="242"/>
      <c r="M1077" s="243"/>
      <c r="N1077" s="244"/>
      <c r="O1077" s="244"/>
      <c r="P1077" s="244"/>
      <c r="Q1077" s="244"/>
      <c r="R1077" s="244"/>
      <c r="S1077" s="244"/>
      <c r="T1077" s="245"/>
      <c r="U1077" s="13"/>
      <c r="V1077" s="13"/>
      <c r="W1077" s="13"/>
      <c r="X1077" s="13"/>
      <c r="Y1077" s="13"/>
      <c r="Z1077" s="13"/>
      <c r="AA1077" s="13"/>
      <c r="AB1077" s="13"/>
      <c r="AC1077" s="13"/>
      <c r="AD1077" s="13"/>
      <c r="AE1077" s="13"/>
      <c r="AT1077" s="246" t="s">
        <v>252</v>
      </c>
      <c r="AU1077" s="246" t="s">
        <v>93</v>
      </c>
      <c r="AV1077" s="13" t="s">
        <v>23</v>
      </c>
      <c r="AW1077" s="13" t="s">
        <v>46</v>
      </c>
      <c r="AX1077" s="13" t="s">
        <v>85</v>
      </c>
      <c r="AY1077" s="246" t="s">
        <v>241</v>
      </c>
    </row>
    <row r="1078" s="14" customFormat="1">
      <c r="A1078" s="14"/>
      <c r="B1078" s="247"/>
      <c r="C1078" s="248"/>
      <c r="D1078" s="238" t="s">
        <v>252</v>
      </c>
      <c r="E1078" s="249" t="s">
        <v>39</v>
      </c>
      <c r="F1078" s="250" t="s">
        <v>1182</v>
      </c>
      <c r="G1078" s="248"/>
      <c r="H1078" s="251">
        <v>7.8719999999999999</v>
      </c>
      <c r="I1078" s="252"/>
      <c r="J1078" s="248"/>
      <c r="K1078" s="248"/>
      <c r="L1078" s="253"/>
      <c r="M1078" s="254"/>
      <c r="N1078" s="255"/>
      <c r="O1078" s="255"/>
      <c r="P1078" s="255"/>
      <c r="Q1078" s="255"/>
      <c r="R1078" s="255"/>
      <c r="S1078" s="255"/>
      <c r="T1078" s="256"/>
      <c r="U1078" s="14"/>
      <c r="V1078" s="14"/>
      <c r="W1078" s="14"/>
      <c r="X1078" s="14"/>
      <c r="Y1078" s="14"/>
      <c r="Z1078" s="14"/>
      <c r="AA1078" s="14"/>
      <c r="AB1078" s="14"/>
      <c r="AC1078" s="14"/>
      <c r="AD1078" s="14"/>
      <c r="AE1078" s="14"/>
      <c r="AT1078" s="257" t="s">
        <v>252</v>
      </c>
      <c r="AU1078" s="257" t="s">
        <v>93</v>
      </c>
      <c r="AV1078" s="14" t="s">
        <v>93</v>
      </c>
      <c r="AW1078" s="14" t="s">
        <v>46</v>
      </c>
      <c r="AX1078" s="14" t="s">
        <v>85</v>
      </c>
      <c r="AY1078" s="257" t="s">
        <v>241</v>
      </c>
    </row>
    <row r="1079" s="14" customFormat="1">
      <c r="A1079" s="14"/>
      <c r="B1079" s="247"/>
      <c r="C1079" s="248"/>
      <c r="D1079" s="238" t="s">
        <v>252</v>
      </c>
      <c r="E1079" s="249" t="s">
        <v>39</v>
      </c>
      <c r="F1079" s="250" t="s">
        <v>1183</v>
      </c>
      <c r="G1079" s="248"/>
      <c r="H1079" s="251">
        <v>101.968</v>
      </c>
      <c r="I1079" s="252"/>
      <c r="J1079" s="248"/>
      <c r="K1079" s="248"/>
      <c r="L1079" s="253"/>
      <c r="M1079" s="254"/>
      <c r="N1079" s="255"/>
      <c r="O1079" s="255"/>
      <c r="P1079" s="255"/>
      <c r="Q1079" s="255"/>
      <c r="R1079" s="255"/>
      <c r="S1079" s="255"/>
      <c r="T1079" s="256"/>
      <c r="U1079" s="14"/>
      <c r="V1079" s="14"/>
      <c r="W1079" s="14"/>
      <c r="X1079" s="14"/>
      <c r="Y1079" s="14"/>
      <c r="Z1079" s="14"/>
      <c r="AA1079" s="14"/>
      <c r="AB1079" s="14"/>
      <c r="AC1079" s="14"/>
      <c r="AD1079" s="14"/>
      <c r="AE1079" s="14"/>
      <c r="AT1079" s="257" t="s">
        <v>252</v>
      </c>
      <c r="AU1079" s="257" t="s">
        <v>93</v>
      </c>
      <c r="AV1079" s="14" t="s">
        <v>93</v>
      </c>
      <c r="AW1079" s="14" t="s">
        <v>46</v>
      </c>
      <c r="AX1079" s="14" t="s">
        <v>85</v>
      </c>
      <c r="AY1079" s="257" t="s">
        <v>241</v>
      </c>
    </row>
    <row r="1080" s="14" customFormat="1">
      <c r="A1080" s="14"/>
      <c r="B1080" s="247"/>
      <c r="C1080" s="248"/>
      <c r="D1080" s="238" t="s">
        <v>252</v>
      </c>
      <c r="E1080" s="249" t="s">
        <v>39</v>
      </c>
      <c r="F1080" s="250" t="s">
        <v>1184</v>
      </c>
      <c r="G1080" s="248"/>
      <c r="H1080" s="251">
        <v>-26.52</v>
      </c>
      <c r="I1080" s="252"/>
      <c r="J1080" s="248"/>
      <c r="K1080" s="248"/>
      <c r="L1080" s="253"/>
      <c r="M1080" s="254"/>
      <c r="N1080" s="255"/>
      <c r="O1080" s="255"/>
      <c r="P1080" s="255"/>
      <c r="Q1080" s="255"/>
      <c r="R1080" s="255"/>
      <c r="S1080" s="255"/>
      <c r="T1080" s="256"/>
      <c r="U1080" s="14"/>
      <c r="V1080" s="14"/>
      <c r="W1080" s="14"/>
      <c r="X1080" s="14"/>
      <c r="Y1080" s="14"/>
      <c r="Z1080" s="14"/>
      <c r="AA1080" s="14"/>
      <c r="AB1080" s="14"/>
      <c r="AC1080" s="14"/>
      <c r="AD1080" s="14"/>
      <c r="AE1080" s="14"/>
      <c r="AT1080" s="257" t="s">
        <v>252</v>
      </c>
      <c r="AU1080" s="257" t="s">
        <v>93</v>
      </c>
      <c r="AV1080" s="14" t="s">
        <v>93</v>
      </c>
      <c r="AW1080" s="14" t="s">
        <v>46</v>
      </c>
      <c r="AX1080" s="14" t="s">
        <v>85</v>
      </c>
      <c r="AY1080" s="257" t="s">
        <v>241</v>
      </c>
    </row>
    <row r="1081" s="14" customFormat="1">
      <c r="A1081" s="14"/>
      <c r="B1081" s="247"/>
      <c r="C1081" s="248"/>
      <c r="D1081" s="238" t="s">
        <v>252</v>
      </c>
      <c r="E1081" s="249" t="s">
        <v>39</v>
      </c>
      <c r="F1081" s="250" t="s">
        <v>1185</v>
      </c>
      <c r="G1081" s="248"/>
      <c r="H1081" s="251">
        <v>25.074000000000002</v>
      </c>
      <c r="I1081" s="252"/>
      <c r="J1081" s="248"/>
      <c r="K1081" s="248"/>
      <c r="L1081" s="253"/>
      <c r="M1081" s="254"/>
      <c r="N1081" s="255"/>
      <c r="O1081" s="255"/>
      <c r="P1081" s="255"/>
      <c r="Q1081" s="255"/>
      <c r="R1081" s="255"/>
      <c r="S1081" s="255"/>
      <c r="T1081" s="256"/>
      <c r="U1081" s="14"/>
      <c r="V1081" s="14"/>
      <c r="W1081" s="14"/>
      <c r="X1081" s="14"/>
      <c r="Y1081" s="14"/>
      <c r="Z1081" s="14"/>
      <c r="AA1081" s="14"/>
      <c r="AB1081" s="14"/>
      <c r="AC1081" s="14"/>
      <c r="AD1081" s="14"/>
      <c r="AE1081" s="14"/>
      <c r="AT1081" s="257" t="s">
        <v>252</v>
      </c>
      <c r="AU1081" s="257" t="s">
        <v>93</v>
      </c>
      <c r="AV1081" s="14" t="s">
        <v>93</v>
      </c>
      <c r="AW1081" s="14" t="s">
        <v>46</v>
      </c>
      <c r="AX1081" s="14" t="s">
        <v>85</v>
      </c>
      <c r="AY1081" s="257" t="s">
        <v>241</v>
      </c>
    </row>
    <row r="1082" s="13" customFormat="1">
      <c r="A1082" s="13"/>
      <c r="B1082" s="236"/>
      <c r="C1082" s="237"/>
      <c r="D1082" s="238" t="s">
        <v>252</v>
      </c>
      <c r="E1082" s="239" t="s">
        <v>39</v>
      </c>
      <c r="F1082" s="240" t="s">
        <v>1021</v>
      </c>
      <c r="G1082" s="237"/>
      <c r="H1082" s="239" t="s">
        <v>39</v>
      </c>
      <c r="I1082" s="241"/>
      <c r="J1082" s="237"/>
      <c r="K1082" s="237"/>
      <c r="L1082" s="242"/>
      <c r="M1082" s="243"/>
      <c r="N1082" s="244"/>
      <c r="O1082" s="244"/>
      <c r="P1082" s="244"/>
      <c r="Q1082" s="244"/>
      <c r="R1082" s="244"/>
      <c r="S1082" s="244"/>
      <c r="T1082" s="245"/>
      <c r="U1082" s="13"/>
      <c r="V1082" s="13"/>
      <c r="W1082" s="13"/>
      <c r="X1082" s="13"/>
      <c r="Y1082" s="13"/>
      <c r="Z1082" s="13"/>
      <c r="AA1082" s="13"/>
      <c r="AB1082" s="13"/>
      <c r="AC1082" s="13"/>
      <c r="AD1082" s="13"/>
      <c r="AE1082" s="13"/>
      <c r="AT1082" s="246" t="s">
        <v>252</v>
      </c>
      <c r="AU1082" s="246" t="s">
        <v>93</v>
      </c>
      <c r="AV1082" s="13" t="s">
        <v>23</v>
      </c>
      <c r="AW1082" s="13" t="s">
        <v>46</v>
      </c>
      <c r="AX1082" s="13" t="s">
        <v>85</v>
      </c>
      <c r="AY1082" s="246" t="s">
        <v>241</v>
      </c>
    </row>
    <row r="1083" s="14" customFormat="1">
      <c r="A1083" s="14"/>
      <c r="B1083" s="247"/>
      <c r="C1083" s="248"/>
      <c r="D1083" s="238" t="s">
        <v>252</v>
      </c>
      <c r="E1083" s="249" t="s">
        <v>39</v>
      </c>
      <c r="F1083" s="250" t="s">
        <v>1186</v>
      </c>
      <c r="G1083" s="248"/>
      <c r="H1083" s="251">
        <v>45.884999999999998</v>
      </c>
      <c r="I1083" s="252"/>
      <c r="J1083" s="248"/>
      <c r="K1083" s="248"/>
      <c r="L1083" s="253"/>
      <c r="M1083" s="254"/>
      <c r="N1083" s="255"/>
      <c r="O1083" s="255"/>
      <c r="P1083" s="255"/>
      <c r="Q1083" s="255"/>
      <c r="R1083" s="255"/>
      <c r="S1083" s="255"/>
      <c r="T1083" s="256"/>
      <c r="U1083" s="14"/>
      <c r="V1083" s="14"/>
      <c r="W1083" s="14"/>
      <c r="X1083" s="14"/>
      <c r="Y1083" s="14"/>
      <c r="Z1083" s="14"/>
      <c r="AA1083" s="14"/>
      <c r="AB1083" s="14"/>
      <c r="AC1083" s="14"/>
      <c r="AD1083" s="14"/>
      <c r="AE1083" s="14"/>
      <c r="AT1083" s="257" t="s">
        <v>252</v>
      </c>
      <c r="AU1083" s="257" t="s">
        <v>93</v>
      </c>
      <c r="AV1083" s="14" t="s">
        <v>93</v>
      </c>
      <c r="AW1083" s="14" t="s">
        <v>46</v>
      </c>
      <c r="AX1083" s="14" t="s">
        <v>85</v>
      </c>
      <c r="AY1083" s="257" t="s">
        <v>241</v>
      </c>
    </row>
    <row r="1084" s="14" customFormat="1">
      <c r="A1084" s="14"/>
      <c r="B1084" s="247"/>
      <c r="C1084" s="248"/>
      <c r="D1084" s="238" t="s">
        <v>252</v>
      </c>
      <c r="E1084" s="249" t="s">
        <v>39</v>
      </c>
      <c r="F1084" s="250" t="s">
        <v>1187</v>
      </c>
      <c r="G1084" s="248"/>
      <c r="H1084" s="251">
        <v>31.829999999999998</v>
      </c>
      <c r="I1084" s="252"/>
      <c r="J1084" s="248"/>
      <c r="K1084" s="248"/>
      <c r="L1084" s="253"/>
      <c r="M1084" s="254"/>
      <c r="N1084" s="255"/>
      <c r="O1084" s="255"/>
      <c r="P1084" s="255"/>
      <c r="Q1084" s="255"/>
      <c r="R1084" s="255"/>
      <c r="S1084" s="255"/>
      <c r="T1084" s="256"/>
      <c r="U1084" s="14"/>
      <c r="V1084" s="14"/>
      <c r="W1084" s="14"/>
      <c r="X1084" s="14"/>
      <c r="Y1084" s="14"/>
      <c r="Z1084" s="14"/>
      <c r="AA1084" s="14"/>
      <c r="AB1084" s="14"/>
      <c r="AC1084" s="14"/>
      <c r="AD1084" s="14"/>
      <c r="AE1084" s="14"/>
      <c r="AT1084" s="257" t="s">
        <v>252</v>
      </c>
      <c r="AU1084" s="257" t="s">
        <v>93</v>
      </c>
      <c r="AV1084" s="14" t="s">
        <v>93</v>
      </c>
      <c r="AW1084" s="14" t="s">
        <v>46</v>
      </c>
      <c r="AX1084" s="14" t="s">
        <v>85</v>
      </c>
      <c r="AY1084" s="257" t="s">
        <v>241</v>
      </c>
    </row>
    <row r="1085" s="14" customFormat="1">
      <c r="A1085" s="14"/>
      <c r="B1085" s="247"/>
      <c r="C1085" s="248"/>
      <c r="D1085" s="238" t="s">
        <v>252</v>
      </c>
      <c r="E1085" s="249" t="s">
        <v>39</v>
      </c>
      <c r="F1085" s="250" t="s">
        <v>1188</v>
      </c>
      <c r="G1085" s="248"/>
      <c r="H1085" s="251">
        <v>44.939999999999998</v>
      </c>
      <c r="I1085" s="252"/>
      <c r="J1085" s="248"/>
      <c r="K1085" s="248"/>
      <c r="L1085" s="253"/>
      <c r="M1085" s="254"/>
      <c r="N1085" s="255"/>
      <c r="O1085" s="255"/>
      <c r="P1085" s="255"/>
      <c r="Q1085" s="255"/>
      <c r="R1085" s="255"/>
      <c r="S1085" s="255"/>
      <c r="T1085" s="256"/>
      <c r="U1085" s="14"/>
      <c r="V1085" s="14"/>
      <c r="W1085" s="14"/>
      <c r="X1085" s="14"/>
      <c r="Y1085" s="14"/>
      <c r="Z1085" s="14"/>
      <c r="AA1085" s="14"/>
      <c r="AB1085" s="14"/>
      <c r="AC1085" s="14"/>
      <c r="AD1085" s="14"/>
      <c r="AE1085" s="14"/>
      <c r="AT1085" s="257" t="s">
        <v>252</v>
      </c>
      <c r="AU1085" s="257" t="s">
        <v>93</v>
      </c>
      <c r="AV1085" s="14" t="s">
        <v>93</v>
      </c>
      <c r="AW1085" s="14" t="s">
        <v>46</v>
      </c>
      <c r="AX1085" s="14" t="s">
        <v>85</v>
      </c>
      <c r="AY1085" s="257" t="s">
        <v>241</v>
      </c>
    </row>
    <row r="1086" s="13" customFormat="1">
      <c r="A1086" s="13"/>
      <c r="B1086" s="236"/>
      <c r="C1086" s="237"/>
      <c r="D1086" s="238" t="s">
        <v>252</v>
      </c>
      <c r="E1086" s="239" t="s">
        <v>39</v>
      </c>
      <c r="F1086" s="240" t="s">
        <v>1033</v>
      </c>
      <c r="G1086" s="237"/>
      <c r="H1086" s="239" t="s">
        <v>39</v>
      </c>
      <c r="I1086" s="241"/>
      <c r="J1086" s="237"/>
      <c r="K1086" s="237"/>
      <c r="L1086" s="242"/>
      <c r="M1086" s="243"/>
      <c r="N1086" s="244"/>
      <c r="O1086" s="244"/>
      <c r="P1086" s="244"/>
      <c r="Q1086" s="244"/>
      <c r="R1086" s="244"/>
      <c r="S1086" s="244"/>
      <c r="T1086" s="245"/>
      <c r="U1086" s="13"/>
      <c r="V1086" s="13"/>
      <c r="W1086" s="13"/>
      <c r="X1086" s="13"/>
      <c r="Y1086" s="13"/>
      <c r="Z1086" s="13"/>
      <c r="AA1086" s="13"/>
      <c r="AB1086" s="13"/>
      <c r="AC1086" s="13"/>
      <c r="AD1086" s="13"/>
      <c r="AE1086" s="13"/>
      <c r="AT1086" s="246" t="s">
        <v>252</v>
      </c>
      <c r="AU1086" s="246" t="s">
        <v>93</v>
      </c>
      <c r="AV1086" s="13" t="s">
        <v>23</v>
      </c>
      <c r="AW1086" s="13" t="s">
        <v>46</v>
      </c>
      <c r="AX1086" s="13" t="s">
        <v>85</v>
      </c>
      <c r="AY1086" s="246" t="s">
        <v>241</v>
      </c>
    </row>
    <row r="1087" s="14" customFormat="1">
      <c r="A1087" s="14"/>
      <c r="B1087" s="247"/>
      <c r="C1087" s="248"/>
      <c r="D1087" s="238" t="s">
        <v>252</v>
      </c>
      <c r="E1087" s="249" t="s">
        <v>39</v>
      </c>
      <c r="F1087" s="250" t="s">
        <v>1189</v>
      </c>
      <c r="G1087" s="248"/>
      <c r="H1087" s="251">
        <v>96.927999999999997</v>
      </c>
      <c r="I1087" s="252"/>
      <c r="J1087" s="248"/>
      <c r="K1087" s="248"/>
      <c r="L1087" s="253"/>
      <c r="M1087" s="254"/>
      <c r="N1087" s="255"/>
      <c r="O1087" s="255"/>
      <c r="P1087" s="255"/>
      <c r="Q1087" s="255"/>
      <c r="R1087" s="255"/>
      <c r="S1087" s="255"/>
      <c r="T1087" s="256"/>
      <c r="U1087" s="14"/>
      <c r="V1087" s="14"/>
      <c r="W1087" s="14"/>
      <c r="X1087" s="14"/>
      <c r="Y1087" s="14"/>
      <c r="Z1087" s="14"/>
      <c r="AA1087" s="14"/>
      <c r="AB1087" s="14"/>
      <c r="AC1087" s="14"/>
      <c r="AD1087" s="14"/>
      <c r="AE1087" s="14"/>
      <c r="AT1087" s="257" t="s">
        <v>252</v>
      </c>
      <c r="AU1087" s="257" t="s">
        <v>93</v>
      </c>
      <c r="AV1087" s="14" t="s">
        <v>93</v>
      </c>
      <c r="AW1087" s="14" t="s">
        <v>46</v>
      </c>
      <c r="AX1087" s="14" t="s">
        <v>85</v>
      </c>
      <c r="AY1087" s="257" t="s">
        <v>241</v>
      </c>
    </row>
    <row r="1088" s="13" customFormat="1">
      <c r="A1088" s="13"/>
      <c r="B1088" s="236"/>
      <c r="C1088" s="237"/>
      <c r="D1088" s="238" t="s">
        <v>252</v>
      </c>
      <c r="E1088" s="239" t="s">
        <v>39</v>
      </c>
      <c r="F1088" s="240" t="s">
        <v>1014</v>
      </c>
      <c r="G1088" s="237"/>
      <c r="H1088" s="239" t="s">
        <v>39</v>
      </c>
      <c r="I1088" s="241"/>
      <c r="J1088" s="237"/>
      <c r="K1088" s="237"/>
      <c r="L1088" s="242"/>
      <c r="M1088" s="243"/>
      <c r="N1088" s="244"/>
      <c r="O1088" s="244"/>
      <c r="P1088" s="244"/>
      <c r="Q1088" s="244"/>
      <c r="R1088" s="244"/>
      <c r="S1088" s="244"/>
      <c r="T1088" s="245"/>
      <c r="U1088" s="13"/>
      <c r="V1088" s="13"/>
      <c r="W1088" s="13"/>
      <c r="X1088" s="13"/>
      <c r="Y1088" s="13"/>
      <c r="Z1088" s="13"/>
      <c r="AA1088" s="13"/>
      <c r="AB1088" s="13"/>
      <c r="AC1088" s="13"/>
      <c r="AD1088" s="13"/>
      <c r="AE1088" s="13"/>
      <c r="AT1088" s="246" t="s">
        <v>252</v>
      </c>
      <c r="AU1088" s="246" t="s">
        <v>93</v>
      </c>
      <c r="AV1088" s="13" t="s">
        <v>23</v>
      </c>
      <c r="AW1088" s="13" t="s">
        <v>46</v>
      </c>
      <c r="AX1088" s="13" t="s">
        <v>85</v>
      </c>
      <c r="AY1088" s="246" t="s">
        <v>241</v>
      </c>
    </row>
    <row r="1089" s="14" customFormat="1">
      <c r="A1089" s="14"/>
      <c r="B1089" s="247"/>
      <c r="C1089" s="248"/>
      <c r="D1089" s="238" t="s">
        <v>252</v>
      </c>
      <c r="E1089" s="249" t="s">
        <v>39</v>
      </c>
      <c r="F1089" s="250" t="s">
        <v>1190</v>
      </c>
      <c r="G1089" s="248"/>
      <c r="H1089" s="251">
        <v>35.429000000000002</v>
      </c>
      <c r="I1089" s="252"/>
      <c r="J1089" s="248"/>
      <c r="K1089" s="248"/>
      <c r="L1089" s="253"/>
      <c r="M1089" s="254"/>
      <c r="N1089" s="255"/>
      <c r="O1089" s="255"/>
      <c r="P1089" s="255"/>
      <c r="Q1089" s="255"/>
      <c r="R1089" s="255"/>
      <c r="S1089" s="255"/>
      <c r="T1089" s="256"/>
      <c r="U1089" s="14"/>
      <c r="V1089" s="14"/>
      <c r="W1089" s="14"/>
      <c r="X1089" s="14"/>
      <c r="Y1089" s="14"/>
      <c r="Z1089" s="14"/>
      <c r="AA1089" s="14"/>
      <c r="AB1089" s="14"/>
      <c r="AC1089" s="14"/>
      <c r="AD1089" s="14"/>
      <c r="AE1089" s="14"/>
      <c r="AT1089" s="257" t="s">
        <v>252</v>
      </c>
      <c r="AU1089" s="257" t="s">
        <v>93</v>
      </c>
      <c r="AV1089" s="14" t="s">
        <v>93</v>
      </c>
      <c r="AW1089" s="14" t="s">
        <v>46</v>
      </c>
      <c r="AX1089" s="14" t="s">
        <v>85</v>
      </c>
      <c r="AY1089" s="257" t="s">
        <v>241</v>
      </c>
    </row>
    <row r="1090" s="14" customFormat="1">
      <c r="A1090" s="14"/>
      <c r="B1090" s="247"/>
      <c r="C1090" s="248"/>
      <c r="D1090" s="238" t="s">
        <v>252</v>
      </c>
      <c r="E1090" s="249" t="s">
        <v>39</v>
      </c>
      <c r="F1090" s="250" t="s">
        <v>1191</v>
      </c>
      <c r="G1090" s="248"/>
      <c r="H1090" s="251">
        <v>114.43600000000001</v>
      </c>
      <c r="I1090" s="252"/>
      <c r="J1090" s="248"/>
      <c r="K1090" s="248"/>
      <c r="L1090" s="253"/>
      <c r="M1090" s="254"/>
      <c r="N1090" s="255"/>
      <c r="O1090" s="255"/>
      <c r="P1090" s="255"/>
      <c r="Q1090" s="255"/>
      <c r="R1090" s="255"/>
      <c r="S1090" s="255"/>
      <c r="T1090" s="256"/>
      <c r="U1090" s="14"/>
      <c r="V1090" s="14"/>
      <c r="W1090" s="14"/>
      <c r="X1090" s="14"/>
      <c r="Y1090" s="14"/>
      <c r="Z1090" s="14"/>
      <c r="AA1090" s="14"/>
      <c r="AB1090" s="14"/>
      <c r="AC1090" s="14"/>
      <c r="AD1090" s="14"/>
      <c r="AE1090" s="14"/>
      <c r="AT1090" s="257" t="s">
        <v>252</v>
      </c>
      <c r="AU1090" s="257" t="s">
        <v>93</v>
      </c>
      <c r="AV1090" s="14" t="s">
        <v>93</v>
      </c>
      <c r="AW1090" s="14" t="s">
        <v>46</v>
      </c>
      <c r="AX1090" s="14" t="s">
        <v>85</v>
      </c>
      <c r="AY1090" s="257" t="s">
        <v>241</v>
      </c>
    </row>
    <row r="1091" s="14" customFormat="1">
      <c r="A1091" s="14"/>
      <c r="B1091" s="247"/>
      <c r="C1091" s="248"/>
      <c r="D1091" s="238" t="s">
        <v>252</v>
      </c>
      <c r="E1091" s="249" t="s">
        <v>39</v>
      </c>
      <c r="F1091" s="250" t="s">
        <v>1192</v>
      </c>
      <c r="G1091" s="248"/>
      <c r="H1091" s="251">
        <v>-33.049999999999997</v>
      </c>
      <c r="I1091" s="252"/>
      <c r="J1091" s="248"/>
      <c r="K1091" s="248"/>
      <c r="L1091" s="253"/>
      <c r="M1091" s="254"/>
      <c r="N1091" s="255"/>
      <c r="O1091" s="255"/>
      <c r="P1091" s="255"/>
      <c r="Q1091" s="255"/>
      <c r="R1091" s="255"/>
      <c r="S1091" s="255"/>
      <c r="T1091" s="256"/>
      <c r="U1091" s="14"/>
      <c r="V1091" s="14"/>
      <c r="W1091" s="14"/>
      <c r="X1091" s="14"/>
      <c r="Y1091" s="14"/>
      <c r="Z1091" s="14"/>
      <c r="AA1091" s="14"/>
      <c r="AB1091" s="14"/>
      <c r="AC1091" s="14"/>
      <c r="AD1091" s="14"/>
      <c r="AE1091" s="14"/>
      <c r="AT1091" s="257" t="s">
        <v>252</v>
      </c>
      <c r="AU1091" s="257" t="s">
        <v>93</v>
      </c>
      <c r="AV1091" s="14" t="s">
        <v>93</v>
      </c>
      <c r="AW1091" s="14" t="s">
        <v>46</v>
      </c>
      <c r="AX1091" s="14" t="s">
        <v>85</v>
      </c>
      <c r="AY1091" s="257" t="s">
        <v>241</v>
      </c>
    </row>
    <row r="1092" s="13" customFormat="1">
      <c r="A1092" s="13"/>
      <c r="B1092" s="236"/>
      <c r="C1092" s="237"/>
      <c r="D1092" s="238" t="s">
        <v>252</v>
      </c>
      <c r="E1092" s="239" t="s">
        <v>39</v>
      </c>
      <c r="F1092" s="240" t="s">
        <v>1024</v>
      </c>
      <c r="G1092" s="237"/>
      <c r="H1092" s="239" t="s">
        <v>39</v>
      </c>
      <c r="I1092" s="241"/>
      <c r="J1092" s="237"/>
      <c r="K1092" s="237"/>
      <c r="L1092" s="242"/>
      <c r="M1092" s="243"/>
      <c r="N1092" s="244"/>
      <c r="O1092" s="244"/>
      <c r="P1092" s="244"/>
      <c r="Q1092" s="244"/>
      <c r="R1092" s="244"/>
      <c r="S1092" s="244"/>
      <c r="T1092" s="245"/>
      <c r="U1092" s="13"/>
      <c r="V1092" s="13"/>
      <c r="W1092" s="13"/>
      <c r="X1092" s="13"/>
      <c r="Y1092" s="13"/>
      <c r="Z1092" s="13"/>
      <c r="AA1092" s="13"/>
      <c r="AB1092" s="13"/>
      <c r="AC1092" s="13"/>
      <c r="AD1092" s="13"/>
      <c r="AE1092" s="13"/>
      <c r="AT1092" s="246" t="s">
        <v>252</v>
      </c>
      <c r="AU1092" s="246" t="s">
        <v>93</v>
      </c>
      <c r="AV1092" s="13" t="s">
        <v>23</v>
      </c>
      <c r="AW1092" s="13" t="s">
        <v>46</v>
      </c>
      <c r="AX1092" s="13" t="s">
        <v>85</v>
      </c>
      <c r="AY1092" s="246" t="s">
        <v>241</v>
      </c>
    </row>
    <row r="1093" s="14" customFormat="1">
      <c r="A1093" s="14"/>
      <c r="B1093" s="247"/>
      <c r="C1093" s="248"/>
      <c r="D1093" s="238" t="s">
        <v>252</v>
      </c>
      <c r="E1093" s="249" t="s">
        <v>39</v>
      </c>
      <c r="F1093" s="250" t="s">
        <v>1193</v>
      </c>
      <c r="G1093" s="248"/>
      <c r="H1093" s="251">
        <v>183.63999999999999</v>
      </c>
      <c r="I1093" s="252"/>
      <c r="J1093" s="248"/>
      <c r="K1093" s="248"/>
      <c r="L1093" s="253"/>
      <c r="M1093" s="254"/>
      <c r="N1093" s="255"/>
      <c r="O1093" s="255"/>
      <c r="P1093" s="255"/>
      <c r="Q1093" s="255"/>
      <c r="R1093" s="255"/>
      <c r="S1093" s="255"/>
      <c r="T1093" s="256"/>
      <c r="U1093" s="14"/>
      <c r="V1093" s="14"/>
      <c r="W1093" s="14"/>
      <c r="X1093" s="14"/>
      <c r="Y1093" s="14"/>
      <c r="Z1093" s="14"/>
      <c r="AA1093" s="14"/>
      <c r="AB1093" s="14"/>
      <c r="AC1093" s="14"/>
      <c r="AD1093" s="14"/>
      <c r="AE1093" s="14"/>
      <c r="AT1093" s="257" t="s">
        <v>252</v>
      </c>
      <c r="AU1093" s="257" t="s">
        <v>93</v>
      </c>
      <c r="AV1093" s="14" t="s">
        <v>93</v>
      </c>
      <c r="AW1093" s="14" t="s">
        <v>46</v>
      </c>
      <c r="AX1093" s="14" t="s">
        <v>85</v>
      </c>
      <c r="AY1093" s="257" t="s">
        <v>241</v>
      </c>
    </row>
    <row r="1094" s="14" customFormat="1">
      <c r="A1094" s="14"/>
      <c r="B1094" s="247"/>
      <c r="C1094" s="248"/>
      <c r="D1094" s="238" t="s">
        <v>252</v>
      </c>
      <c r="E1094" s="249" t="s">
        <v>39</v>
      </c>
      <c r="F1094" s="250" t="s">
        <v>1194</v>
      </c>
      <c r="G1094" s="248"/>
      <c r="H1094" s="251">
        <v>-65.716999999999999</v>
      </c>
      <c r="I1094" s="252"/>
      <c r="J1094" s="248"/>
      <c r="K1094" s="248"/>
      <c r="L1094" s="253"/>
      <c r="M1094" s="254"/>
      <c r="N1094" s="255"/>
      <c r="O1094" s="255"/>
      <c r="P1094" s="255"/>
      <c r="Q1094" s="255"/>
      <c r="R1094" s="255"/>
      <c r="S1094" s="255"/>
      <c r="T1094" s="256"/>
      <c r="U1094" s="14"/>
      <c r="V1094" s="14"/>
      <c r="W1094" s="14"/>
      <c r="X1094" s="14"/>
      <c r="Y1094" s="14"/>
      <c r="Z1094" s="14"/>
      <c r="AA1094" s="14"/>
      <c r="AB1094" s="14"/>
      <c r="AC1094" s="14"/>
      <c r="AD1094" s="14"/>
      <c r="AE1094" s="14"/>
      <c r="AT1094" s="257" t="s">
        <v>252</v>
      </c>
      <c r="AU1094" s="257" t="s">
        <v>93</v>
      </c>
      <c r="AV1094" s="14" t="s">
        <v>93</v>
      </c>
      <c r="AW1094" s="14" t="s">
        <v>46</v>
      </c>
      <c r="AX1094" s="14" t="s">
        <v>85</v>
      </c>
      <c r="AY1094" s="257" t="s">
        <v>241</v>
      </c>
    </row>
    <row r="1095" s="13" customFormat="1">
      <c r="A1095" s="13"/>
      <c r="B1095" s="236"/>
      <c r="C1095" s="237"/>
      <c r="D1095" s="238" t="s">
        <v>252</v>
      </c>
      <c r="E1095" s="239" t="s">
        <v>39</v>
      </c>
      <c r="F1095" s="240" t="s">
        <v>1131</v>
      </c>
      <c r="G1095" s="237"/>
      <c r="H1095" s="239" t="s">
        <v>39</v>
      </c>
      <c r="I1095" s="241"/>
      <c r="J1095" s="237"/>
      <c r="K1095" s="237"/>
      <c r="L1095" s="242"/>
      <c r="M1095" s="243"/>
      <c r="N1095" s="244"/>
      <c r="O1095" s="244"/>
      <c r="P1095" s="244"/>
      <c r="Q1095" s="244"/>
      <c r="R1095" s="244"/>
      <c r="S1095" s="244"/>
      <c r="T1095" s="245"/>
      <c r="U1095" s="13"/>
      <c r="V1095" s="13"/>
      <c r="W1095" s="13"/>
      <c r="X1095" s="13"/>
      <c r="Y1095" s="13"/>
      <c r="Z1095" s="13"/>
      <c r="AA1095" s="13"/>
      <c r="AB1095" s="13"/>
      <c r="AC1095" s="13"/>
      <c r="AD1095" s="13"/>
      <c r="AE1095" s="13"/>
      <c r="AT1095" s="246" t="s">
        <v>252</v>
      </c>
      <c r="AU1095" s="246" t="s">
        <v>93</v>
      </c>
      <c r="AV1095" s="13" t="s">
        <v>23</v>
      </c>
      <c r="AW1095" s="13" t="s">
        <v>46</v>
      </c>
      <c r="AX1095" s="13" t="s">
        <v>85</v>
      </c>
      <c r="AY1095" s="246" t="s">
        <v>241</v>
      </c>
    </row>
    <row r="1096" s="14" customFormat="1">
      <c r="A1096" s="14"/>
      <c r="B1096" s="247"/>
      <c r="C1096" s="248"/>
      <c r="D1096" s="238" t="s">
        <v>252</v>
      </c>
      <c r="E1096" s="249" t="s">
        <v>39</v>
      </c>
      <c r="F1096" s="250" t="s">
        <v>1195</v>
      </c>
      <c r="G1096" s="248"/>
      <c r="H1096" s="251">
        <v>79.528000000000006</v>
      </c>
      <c r="I1096" s="252"/>
      <c r="J1096" s="248"/>
      <c r="K1096" s="248"/>
      <c r="L1096" s="253"/>
      <c r="M1096" s="254"/>
      <c r="N1096" s="255"/>
      <c r="O1096" s="255"/>
      <c r="P1096" s="255"/>
      <c r="Q1096" s="255"/>
      <c r="R1096" s="255"/>
      <c r="S1096" s="255"/>
      <c r="T1096" s="256"/>
      <c r="U1096" s="14"/>
      <c r="V1096" s="14"/>
      <c r="W1096" s="14"/>
      <c r="X1096" s="14"/>
      <c r="Y1096" s="14"/>
      <c r="Z1096" s="14"/>
      <c r="AA1096" s="14"/>
      <c r="AB1096" s="14"/>
      <c r="AC1096" s="14"/>
      <c r="AD1096" s="14"/>
      <c r="AE1096" s="14"/>
      <c r="AT1096" s="257" t="s">
        <v>252</v>
      </c>
      <c r="AU1096" s="257" t="s">
        <v>93</v>
      </c>
      <c r="AV1096" s="14" t="s">
        <v>93</v>
      </c>
      <c r="AW1096" s="14" t="s">
        <v>46</v>
      </c>
      <c r="AX1096" s="14" t="s">
        <v>85</v>
      </c>
      <c r="AY1096" s="257" t="s">
        <v>241</v>
      </c>
    </row>
    <row r="1097" s="15" customFormat="1">
      <c r="A1097" s="15"/>
      <c r="B1097" s="258"/>
      <c r="C1097" s="259"/>
      <c r="D1097" s="238" t="s">
        <v>252</v>
      </c>
      <c r="E1097" s="260" t="s">
        <v>39</v>
      </c>
      <c r="F1097" s="261" t="s">
        <v>274</v>
      </c>
      <c r="G1097" s="259"/>
      <c r="H1097" s="262">
        <v>642.24300000000005</v>
      </c>
      <c r="I1097" s="263"/>
      <c r="J1097" s="259"/>
      <c r="K1097" s="259"/>
      <c r="L1097" s="264"/>
      <c r="M1097" s="265"/>
      <c r="N1097" s="266"/>
      <c r="O1097" s="266"/>
      <c r="P1097" s="266"/>
      <c r="Q1097" s="266"/>
      <c r="R1097" s="266"/>
      <c r="S1097" s="266"/>
      <c r="T1097" s="267"/>
      <c r="U1097" s="15"/>
      <c r="V1097" s="15"/>
      <c r="W1097" s="15"/>
      <c r="X1097" s="15"/>
      <c r="Y1097" s="15"/>
      <c r="Z1097" s="15"/>
      <c r="AA1097" s="15"/>
      <c r="AB1097" s="15"/>
      <c r="AC1097" s="15"/>
      <c r="AD1097" s="15"/>
      <c r="AE1097" s="15"/>
      <c r="AT1097" s="268" t="s">
        <v>252</v>
      </c>
      <c r="AU1097" s="268" t="s">
        <v>93</v>
      </c>
      <c r="AV1097" s="15" t="s">
        <v>248</v>
      </c>
      <c r="AW1097" s="15" t="s">
        <v>46</v>
      </c>
      <c r="AX1097" s="15" t="s">
        <v>23</v>
      </c>
      <c r="AY1097" s="268" t="s">
        <v>241</v>
      </c>
    </row>
    <row r="1098" s="2" customFormat="1" ht="16.5" customHeight="1">
      <c r="A1098" s="42"/>
      <c r="B1098" s="43"/>
      <c r="C1098" s="218" t="s">
        <v>1196</v>
      </c>
      <c r="D1098" s="218" t="s">
        <v>243</v>
      </c>
      <c r="E1098" s="219" t="s">
        <v>1197</v>
      </c>
      <c r="F1098" s="220" t="s">
        <v>1198</v>
      </c>
      <c r="G1098" s="221" t="s">
        <v>515</v>
      </c>
      <c r="H1098" s="222">
        <v>37.210000000000001</v>
      </c>
      <c r="I1098" s="223"/>
      <c r="J1098" s="224">
        <f>ROUND(I1098*H1098,2)</f>
        <v>0</v>
      </c>
      <c r="K1098" s="220" t="s">
        <v>247</v>
      </c>
      <c r="L1098" s="48"/>
      <c r="M1098" s="225" t="s">
        <v>39</v>
      </c>
      <c r="N1098" s="226" t="s">
        <v>56</v>
      </c>
      <c r="O1098" s="88"/>
      <c r="P1098" s="227">
        <f>O1098*H1098</f>
        <v>0</v>
      </c>
      <c r="Q1098" s="227">
        <v>0.0104</v>
      </c>
      <c r="R1098" s="227">
        <f>Q1098*H1098</f>
        <v>0.38698399999999999</v>
      </c>
      <c r="S1098" s="227">
        <v>0</v>
      </c>
      <c r="T1098" s="228">
        <f>S1098*H1098</f>
        <v>0</v>
      </c>
      <c r="U1098" s="42"/>
      <c r="V1098" s="42"/>
      <c r="W1098" s="42"/>
      <c r="X1098" s="42"/>
      <c r="Y1098" s="42"/>
      <c r="Z1098" s="42"/>
      <c r="AA1098" s="42"/>
      <c r="AB1098" s="42"/>
      <c r="AC1098" s="42"/>
      <c r="AD1098" s="42"/>
      <c r="AE1098" s="42"/>
      <c r="AR1098" s="229" t="s">
        <v>248</v>
      </c>
      <c r="AT1098" s="229" t="s">
        <v>243</v>
      </c>
      <c r="AU1098" s="229" t="s">
        <v>93</v>
      </c>
      <c r="AY1098" s="20" t="s">
        <v>241</v>
      </c>
      <c r="BE1098" s="230">
        <f>IF(N1098="základní",J1098,0)</f>
        <v>0</v>
      </c>
      <c r="BF1098" s="230">
        <f>IF(N1098="snížená",J1098,0)</f>
        <v>0</v>
      </c>
      <c r="BG1098" s="230">
        <f>IF(N1098="zákl. přenesená",J1098,0)</f>
        <v>0</v>
      </c>
      <c r="BH1098" s="230">
        <f>IF(N1098="sníž. přenesená",J1098,0)</f>
        <v>0</v>
      </c>
      <c r="BI1098" s="230">
        <f>IF(N1098="nulová",J1098,0)</f>
        <v>0</v>
      </c>
      <c r="BJ1098" s="20" t="s">
        <v>23</v>
      </c>
      <c r="BK1098" s="230">
        <f>ROUND(I1098*H1098,2)</f>
        <v>0</v>
      </c>
      <c r="BL1098" s="20" t="s">
        <v>248</v>
      </c>
      <c r="BM1098" s="229" t="s">
        <v>1199</v>
      </c>
    </row>
    <row r="1099" s="2" customFormat="1">
      <c r="A1099" s="42"/>
      <c r="B1099" s="43"/>
      <c r="C1099" s="44"/>
      <c r="D1099" s="231" t="s">
        <v>250</v>
      </c>
      <c r="E1099" s="44"/>
      <c r="F1099" s="232" t="s">
        <v>1200</v>
      </c>
      <c r="G1099" s="44"/>
      <c r="H1099" s="44"/>
      <c r="I1099" s="233"/>
      <c r="J1099" s="44"/>
      <c r="K1099" s="44"/>
      <c r="L1099" s="48"/>
      <c r="M1099" s="234"/>
      <c r="N1099" s="235"/>
      <c r="O1099" s="88"/>
      <c r="P1099" s="88"/>
      <c r="Q1099" s="88"/>
      <c r="R1099" s="88"/>
      <c r="S1099" s="88"/>
      <c r="T1099" s="89"/>
      <c r="U1099" s="42"/>
      <c r="V1099" s="42"/>
      <c r="W1099" s="42"/>
      <c r="X1099" s="42"/>
      <c r="Y1099" s="42"/>
      <c r="Z1099" s="42"/>
      <c r="AA1099" s="42"/>
      <c r="AB1099" s="42"/>
      <c r="AC1099" s="42"/>
      <c r="AD1099" s="42"/>
      <c r="AE1099" s="42"/>
      <c r="AT1099" s="20" t="s">
        <v>250</v>
      </c>
      <c r="AU1099" s="20" t="s">
        <v>93</v>
      </c>
    </row>
    <row r="1100" s="13" customFormat="1">
      <c r="A1100" s="13"/>
      <c r="B1100" s="236"/>
      <c r="C1100" s="237"/>
      <c r="D1100" s="238" t="s">
        <v>252</v>
      </c>
      <c r="E1100" s="239" t="s">
        <v>39</v>
      </c>
      <c r="F1100" s="240" t="s">
        <v>1010</v>
      </c>
      <c r="G1100" s="237"/>
      <c r="H1100" s="239" t="s">
        <v>39</v>
      </c>
      <c r="I1100" s="241"/>
      <c r="J1100" s="237"/>
      <c r="K1100" s="237"/>
      <c r="L1100" s="242"/>
      <c r="M1100" s="243"/>
      <c r="N1100" s="244"/>
      <c r="O1100" s="244"/>
      <c r="P1100" s="244"/>
      <c r="Q1100" s="244"/>
      <c r="R1100" s="244"/>
      <c r="S1100" s="244"/>
      <c r="T1100" s="245"/>
      <c r="U1100" s="13"/>
      <c r="V1100" s="13"/>
      <c r="W1100" s="13"/>
      <c r="X1100" s="13"/>
      <c r="Y1100" s="13"/>
      <c r="Z1100" s="13"/>
      <c r="AA1100" s="13"/>
      <c r="AB1100" s="13"/>
      <c r="AC1100" s="13"/>
      <c r="AD1100" s="13"/>
      <c r="AE1100" s="13"/>
      <c r="AT1100" s="246" t="s">
        <v>252</v>
      </c>
      <c r="AU1100" s="246" t="s">
        <v>93</v>
      </c>
      <c r="AV1100" s="13" t="s">
        <v>23</v>
      </c>
      <c r="AW1100" s="13" t="s">
        <v>46</v>
      </c>
      <c r="AX1100" s="13" t="s">
        <v>85</v>
      </c>
      <c r="AY1100" s="246" t="s">
        <v>241</v>
      </c>
    </row>
    <row r="1101" s="13" customFormat="1">
      <c r="A1101" s="13"/>
      <c r="B1101" s="236"/>
      <c r="C1101" s="237"/>
      <c r="D1101" s="238" t="s">
        <v>252</v>
      </c>
      <c r="E1101" s="239" t="s">
        <v>39</v>
      </c>
      <c r="F1101" s="240" t="s">
        <v>1011</v>
      </c>
      <c r="G1101" s="237"/>
      <c r="H1101" s="239" t="s">
        <v>39</v>
      </c>
      <c r="I1101" s="241"/>
      <c r="J1101" s="237"/>
      <c r="K1101" s="237"/>
      <c r="L1101" s="242"/>
      <c r="M1101" s="243"/>
      <c r="N1101" s="244"/>
      <c r="O1101" s="244"/>
      <c r="P1101" s="244"/>
      <c r="Q1101" s="244"/>
      <c r="R1101" s="244"/>
      <c r="S1101" s="244"/>
      <c r="T1101" s="245"/>
      <c r="U1101" s="13"/>
      <c r="V1101" s="13"/>
      <c r="W1101" s="13"/>
      <c r="X1101" s="13"/>
      <c r="Y1101" s="13"/>
      <c r="Z1101" s="13"/>
      <c r="AA1101" s="13"/>
      <c r="AB1101" s="13"/>
      <c r="AC1101" s="13"/>
      <c r="AD1101" s="13"/>
      <c r="AE1101" s="13"/>
      <c r="AT1101" s="246" t="s">
        <v>252</v>
      </c>
      <c r="AU1101" s="246" t="s">
        <v>93</v>
      </c>
      <c r="AV1101" s="13" t="s">
        <v>23</v>
      </c>
      <c r="AW1101" s="13" t="s">
        <v>46</v>
      </c>
      <c r="AX1101" s="13" t="s">
        <v>85</v>
      </c>
      <c r="AY1101" s="246" t="s">
        <v>241</v>
      </c>
    </row>
    <row r="1102" s="14" customFormat="1">
      <c r="A1102" s="14"/>
      <c r="B1102" s="247"/>
      <c r="C1102" s="248"/>
      <c r="D1102" s="238" t="s">
        <v>252</v>
      </c>
      <c r="E1102" s="249" t="s">
        <v>39</v>
      </c>
      <c r="F1102" s="250" t="s">
        <v>1201</v>
      </c>
      <c r="G1102" s="248"/>
      <c r="H1102" s="251">
        <v>11.685000000000001</v>
      </c>
      <c r="I1102" s="252"/>
      <c r="J1102" s="248"/>
      <c r="K1102" s="248"/>
      <c r="L1102" s="253"/>
      <c r="M1102" s="254"/>
      <c r="N1102" s="255"/>
      <c r="O1102" s="255"/>
      <c r="P1102" s="255"/>
      <c r="Q1102" s="255"/>
      <c r="R1102" s="255"/>
      <c r="S1102" s="255"/>
      <c r="T1102" s="256"/>
      <c r="U1102" s="14"/>
      <c r="V1102" s="14"/>
      <c r="W1102" s="14"/>
      <c r="X1102" s="14"/>
      <c r="Y1102" s="14"/>
      <c r="Z1102" s="14"/>
      <c r="AA1102" s="14"/>
      <c r="AB1102" s="14"/>
      <c r="AC1102" s="14"/>
      <c r="AD1102" s="14"/>
      <c r="AE1102" s="14"/>
      <c r="AT1102" s="257" t="s">
        <v>252</v>
      </c>
      <c r="AU1102" s="257" t="s">
        <v>93</v>
      </c>
      <c r="AV1102" s="14" t="s">
        <v>93</v>
      </c>
      <c r="AW1102" s="14" t="s">
        <v>46</v>
      </c>
      <c r="AX1102" s="14" t="s">
        <v>85</v>
      </c>
      <c r="AY1102" s="257" t="s">
        <v>241</v>
      </c>
    </row>
    <row r="1103" s="13" customFormat="1">
      <c r="A1103" s="13"/>
      <c r="B1103" s="236"/>
      <c r="C1103" s="237"/>
      <c r="D1103" s="238" t="s">
        <v>252</v>
      </c>
      <c r="E1103" s="239" t="s">
        <v>39</v>
      </c>
      <c r="F1103" s="240" t="s">
        <v>1021</v>
      </c>
      <c r="G1103" s="237"/>
      <c r="H1103" s="239" t="s">
        <v>39</v>
      </c>
      <c r="I1103" s="241"/>
      <c r="J1103" s="237"/>
      <c r="K1103" s="237"/>
      <c r="L1103" s="242"/>
      <c r="M1103" s="243"/>
      <c r="N1103" s="244"/>
      <c r="O1103" s="244"/>
      <c r="P1103" s="244"/>
      <c r="Q1103" s="244"/>
      <c r="R1103" s="244"/>
      <c r="S1103" s="244"/>
      <c r="T1103" s="245"/>
      <c r="U1103" s="13"/>
      <c r="V1103" s="13"/>
      <c r="W1103" s="13"/>
      <c r="X1103" s="13"/>
      <c r="Y1103" s="13"/>
      <c r="Z1103" s="13"/>
      <c r="AA1103" s="13"/>
      <c r="AB1103" s="13"/>
      <c r="AC1103" s="13"/>
      <c r="AD1103" s="13"/>
      <c r="AE1103" s="13"/>
      <c r="AT1103" s="246" t="s">
        <v>252</v>
      </c>
      <c r="AU1103" s="246" t="s">
        <v>93</v>
      </c>
      <c r="AV1103" s="13" t="s">
        <v>23</v>
      </c>
      <c r="AW1103" s="13" t="s">
        <v>46</v>
      </c>
      <c r="AX1103" s="13" t="s">
        <v>85</v>
      </c>
      <c r="AY1103" s="246" t="s">
        <v>241</v>
      </c>
    </row>
    <row r="1104" s="14" customFormat="1">
      <c r="A1104" s="14"/>
      <c r="B1104" s="247"/>
      <c r="C1104" s="248"/>
      <c r="D1104" s="238" t="s">
        <v>252</v>
      </c>
      <c r="E1104" s="249" t="s">
        <v>39</v>
      </c>
      <c r="F1104" s="250" t="s">
        <v>1202</v>
      </c>
      <c r="G1104" s="248"/>
      <c r="H1104" s="251">
        <v>6.9199999999999999</v>
      </c>
      <c r="I1104" s="252"/>
      <c r="J1104" s="248"/>
      <c r="K1104" s="248"/>
      <c r="L1104" s="253"/>
      <c r="M1104" s="254"/>
      <c r="N1104" s="255"/>
      <c r="O1104" s="255"/>
      <c r="P1104" s="255"/>
      <c r="Q1104" s="255"/>
      <c r="R1104" s="255"/>
      <c r="S1104" s="255"/>
      <c r="T1104" s="256"/>
      <c r="U1104" s="14"/>
      <c r="V1104" s="14"/>
      <c r="W1104" s="14"/>
      <c r="X1104" s="14"/>
      <c r="Y1104" s="14"/>
      <c r="Z1104" s="14"/>
      <c r="AA1104" s="14"/>
      <c r="AB1104" s="14"/>
      <c r="AC1104" s="14"/>
      <c r="AD1104" s="14"/>
      <c r="AE1104" s="14"/>
      <c r="AT1104" s="257" t="s">
        <v>252</v>
      </c>
      <c r="AU1104" s="257" t="s">
        <v>93</v>
      </c>
      <c r="AV1104" s="14" t="s">
        <v>93</v>
      </c>
      <c r="AW1104" s="14" t="s">
        <v>46</v>
      </c>
      <c r="AX1104" s="14" t="s">
        <v>85</v>
      </c>
      <c r="AY1104" s="257" t="s">
        <v>241</v>
      </c>
    </row>
    <row r="1105" s="13" customFormat="1">
      <c r="A1105" s="13"/>
      <c r="B1105" s="236"/>
      <c r="C1105" s="237"/>
      <c r="D1105" s="238" t="s">
        <v>252</v>
      </c>
      <c r="E1105" s="239" t="s">
        <v>39</v>
      </c>
      <c r="F1105" s="240" t="s">
        <v>1014</v>
      </c>
      <c r="G1105" s="237"/>
      <c r="H1105" s="239" t="s">
        <v>39</v>
      </c>
      <c r="I1105" s="241"/>
      <c r="J1105" s="237"/>
      <c r="K1105" s="237"/>
      <c r="L1105" s="242"/>
      <c r="M1105" s="243"/>
      <c r="N1105" s="244"/>
      <c r="O1105" s="244"/>
      <c r="P1105" s="244"/>
      <c r="Q1105" s="244"/>
      <c r="R1105" s="244"/>
      <c r="S1105" s="244"/>
      <c r="T1105" s="245"/>
      <c r="U1105" s="13"/>
      <c r="V1105" s="13"/>
      <c r="W1105" s="13"/>
      <c r="X1105" s="13"/>
      <c r="Y1105" s="13"/>
      <c r="Z1105" s="13"/>
      <c r="AA1105" s="13"/>
      <c r="AB1105" s="13"/>
      <c r="AC1105" s="13"/>
      <c r="AD1105" s="13"/>
      <c r="AE1105" s="13"/>
      <c r="AT1105" s="246" t="s">
        <v>252</v>
      </c>
      <c r="AU1105" s="246" t="s">
        <v>93</v>
      </c>
      <c r="AV1105" s="13" t="s">
        <v>23</v>
      </c>
      <c r="AW1105" s="13" t="s">
        <v>46</v>
      </c>
      <c r="AX1105" s="13" t="s">
        <v>85</v>
      </c>
      <c r="AY1105" s="246" t="s">
        <v>241</v>
      </c>
    </row>
    <row r="1106" s="14" customFormat="1">
      <c r="A1106" s="14"/>
      <c r="B1106" s="247"/>
      <c r="C1106" s="248"/>
      <c r="D1106" s="238" t="s">
        <v>252</v>
      </c>
      <c r="E1106" s="249" t="s">
        <v>39</v>
      </c>
      <c r="F1106" s="250" t="s">
        <v>1203</v>
      </c>
      <c r="G1106" s="248"/>
      <c r="H1106" s="251">
        <v>11.685000000000001</v>
      </c>
      <c r="I1106" s="252"/>
      <c r="J1106" s="248"/>
      <c r="K1106" s="248"/>
      <c r="L1106" s="253"/>
      <c r="M1106" s="254"/>
      <c r="N1106" s="255"/>
      <c r="O1106" s="255"/>
      <c r="P1106" s="255"/>
      <c r="Q1106" s="255"/>
      <c r="R1106" s="255"/>
      <c r="S1106" s="255"/>
      <c r="T1106" s="256"/>
      <c r="U1106" s="14"/>
      <c r="V1106" s="14"/>
      <c r="W1106" s="14"/>
      <c r="X1106" s="14"/>
      <c r="Y1106" s="14"/>
      <c r="Z1106" s="14"/>
      <c r="AA1106" s="14"/>
      <c r="AB1106" s="14"/>
      <c r="AC1106" s="14"/>
      <c r="AD1106" s="14"/>
      <c r="AE1106" s="14"/>
      <c r="AT1106" s="257" t="s">
        <v>252</v>
      </c>
      <c r="AU1106" s="257" t="s">
        <v>93</v>
      </c>
      <c r="AV1106" s="14" t="s">
        <v>93</v>
      </c>
      <c r="AW1106" s="14" t="s">
        <v>46</v>
      </c>
      <c r="AX1106" s="14" t="s">
        <v>85</v>
      </c>
      <c r="AY1106" s="257" t="s">
        <v>241</v>
      </c>
    </row>
    <row r="1107" s="13" customFormat="1">
      <c r="A1107" s="13"/>
      <c r="B1107" s="236"/>
      <c r="C1107" s="237"/>
      <c r="D1107" s="238" t="s">
        <v>252</v>
      </c>
      <c r="E1107" s="239" t="s">
        <v>39</v>
      </c>
      <c r="F1107" s="240" t="s">
        <v>1024</v>
      </c>
      <c r="G1107" s="237"/>
      <c r="H1107" s="239" t="s">
        <v>39</v>
      </c>
      <c r="I1107" s="241"/>
      <c r="J1107" s="237"/>
      <c r="K1107" s="237"/>
      <c r="L1107" s="242"/>
      <c r="M1107" s="243"/>
      <c r="N1107" s="244"/>
      <c r="O1107" s="244"/>
      <c r="P1107" s="244"/>
      <c r="Q1107" s="244"/>
      <c r="R1107" s="244"/>
      <c r="S1107" s="244"/>
      <c r="T1107" s="245"/>
      <c r="U1107" s="13"/>
      <c r="V1107" s="13"/>
      <c r="W1107" s="13"/>
      <c r="X1107" s="13"/>
      <c r="Y1107" s="13"/>
      <c r="Z1107" s="13"/>
      <c r="AA1107" s="13"/>
      <c r="AB1107" s="13"/>
      <c r="AC1107" s="13"/>
      <c r="AD1107" s="13"/>
      <c r="AE1107" s="13"/>
      <c r="AT1107" s="246" t="s">
        <v>252</v>
      </c>
      <c r="AU1107" s="246" t="s">
        <v>93</v>
      </c>
      <c r="AV1107" s="13" t="s">
        <v>23</v>
      </c>
      <c r="AW1107" s="13" t="s">
        <v>46</v>
      </c>
      <c r="AX1107" s="13" t="s">
        <v>85</v>
      </c>
      <c r="AY1107" s="246" t="s">
        <v>241</v>
      </c>
    </row>
    <row r="1108" s="14" customFormat="1">
      <c r="A1108" s="14"/>
      <c r="B1108" s="247"/>
      <c r="C1108" s="248"/>
      <c r="D1108" s="238" t="s">
        <v>252</v>
      </c>
      <c r="E1108" s="249" t="s">
        <v>39</v>
      </c>
      <c r="F1108" s="250" t="s">
        <v>1202</v>
      </c>
      <c r="G1108" s="248"/>
      <c r="H1108" s="251">
        <v>6.9199999999999999</v>
      </c>
      <c r="I1108" s="252"/>
      <c r="J1108" s="248"/>
      <c r="K1108" s="248"/>
      <c r="L1108" s="253"/>
      <c r="M1108" s="254"/>
      <c r="N1108" s="255"/>
      <c r="O1108" s="255"/>
      <c r="P1108" s="255"/>
      <c r="Q1108" s="255"/>
      <c r="R1108" s="255"/>
      <c r="S1108" s="255"/>
      <c r="T1108" s="256"/>
      <c r="U1108" s="14"/>
      <c r="V1108" s="14"/>
      <c r="W1108" s="14"/>
      <c r="X1108" s="14"/>
      <c r="Y1108" s="14"/>
      <c r="Z1108" s="14"/>
      <c r="AA1108" s="14"/>
      <c r="AB1108" s="14"/>
      <c r="AC1108" s="14"/>
      <c r="AD1108" s="14"/>
      <c r="AE1108" s="14"/>
      <c r="AT1108" s="257" t="s">
        <v>252</v>
      </c>
      <c r="AU1108" s="257" t="s">
        <v>93</v>
      </c>
      <c r="AV1108" s="14" t="s">
        <v>93</v>
      </c>
      <c r="AW1108" s="14" t="s">
        <v>46</v>
      </c>
      <c r="AX1108" s="14" t="s">
        <v>85</v>
      </c>
      <c r="AY1108" s="257" t="s">
        <v>241</v>
      </c>
    </row>
    <row r="1109" s="15" customFormat="1">
      <c r="A1109" s="15"/>
      <c r="B1109" s="258"/>
      <c r="C1109" s="259"/>
      <c r="D1109" s="238" t="s">
        <v>252</v>
      </c>
      <c r="E1109" s="260" t="s">
        <v>39</v>
      </c>
      <c r="F1109" s="261" t="s">
        <v>274</v>
      </c>
      <c r="G1109" s="259"/>
      <c r="H1109" s="262">
        <v>37.210000000000001</v>
      </c>
      <c r="I1109" s="263"/>
      <c r="J1109" s="259"/>
      <c r="K1109" s="259"/>
      <c r="L1109" s="264"/>
      <c r="M1109" s="265"/>
      <c r="N1109" s="266"/>
      <c r="O1109" s="266"/>
      <c r="P1109" s="266"/>
      <c r="Q1109" s="266"/>
      <c r="R1109" s="266"/>
      <c r="S1109" s="266"/>
      <c r="T1109" s="267"/>
      <c r="U1109" s="15"/>
      <c r="V1109" s="15"/>
      <c r="W1109" s="15"/>
      <c r="X1109" s="15"/>
      <c r="Y1109" s="15"/>
      <c r="Z1109" s="15"/>
      <c r="AA1109" s="15"/>
      <c r="AB1109" s="15"/>
      <c r="AC1109" s="15"/>
      <c r="AD1109" s="15"/>
      <c r="AE1109" s="15"/>
      <c r="AT1109" s="268" t="s">
        <v>252</v>
      </c>
      <c r="AU1109" s="268" t="s">
        <v>93</v>
      </c>
      <c r="AV1109" s="15" t="s">
        <v>248</v>
      </c>
      <c r="AW1109" s="15" t="s">
        <v>46</v>
      </c>
      <c r="AX1109" s="15" t="s">
        <v>23</v>
      </c>
      <c r="AY1109" s="268" t="s">
        <v>241</v>
      </c>
    </row>
    <row r="1110" s="2" customFormat="1" ht="16.5" customHeight="1">
      <c r="A1110" s="42"/>
      <c r="B1110" s="43"/>
      <c r="C1110" s="218" t="s">
        <v>1204</v>
      </c>
      <c r="D1110" s="218" t="s">
        <v>243</v>
      </c>
      <c r="E1110" s="219" t="s">
        <v>1205</v>
      </c>
      <c r="F1110" s="220" t="s">
        <v>1206</v>
      </c>
      <c r="G1110" s="221" t="s">
        <v>515</v>
      </c>
      <c r="H1110" s="222">
        <v>56.274999999999999</v>
      </c>
      <c r="I1110" s="223"/>
      <c r="J1110" s="224">
        <f>ROUND(I1110*H1110,2)</f>
        <v>0</v>
      </c>
      <c r="K1110" s="220" t="s">
        <v>247</v>
      </c>
      <c r="L1110" s="48"/>
      <c r="M1110" s="225" t="s">
        <v>39</v>
      </c>
      <c r="N1110" s="226" t="s">
        <v>56</v>
      </c>
      <c r="O1110" s="88"/>
      <c r="P1110" s="227">
        <f>O1110*H1110</f>
        <v>0</v>
      </c>
      <c r="Q1110" s="227">
        <v>0.0124</v>
      </c>
      <c r="R1110" s="227">
        <f>Q1110*H1110</f>
        <v>0.69780999999999993</v>
      </c>
      <c r="S1110" s="227">
        <v>0</v>
      </c>
      <c r="T1110" s="228">
        <f>S1110*H1110</f>
        <v>0</v>
      </c>
      <c r="U1110" s="42"/>
      <c r="V1110" s="42"/>
      <c r="W1110" s="42"/>
      <c r="X1110" s="42"/>
      <c r="Y1110" s="42"/>
      <c r="Z1110" s="42"/>
      <c r="AA1110" s="42"/>
      <c r="AB1110" s="42"/>
      <c r="AC1110" s="42"/>
      <c r="AD1110" s="42"/>
      <c r="AE1110" s="42"/>
      <c r="AR1110" s="229" t="s">
        <v>248</v>
      </c>
      <c r="AT1110" s="229" t="s">
        <v>243</v>
      </c>
      <c r="AU1110" s="229" t="s">
        <v>93</v>
      </c>
      <c r="AY1110" s="20" t="s">
        <v>241</v>
      </c>
      <c r="BE1110" s="230">
        <f>IF(N1110="základní",J1110,0)</f>
        <v>0</v>
      </c>
      <c r="BF1110" s="230">
        <f>IF(N1110="snížená",J1110,0)</f>
        <v>0</v>
      </c>
      <c r="BG1110" s="230">
        <f>IF(N1110="zákl. přenesená",J1110,0)</f>
        <v>0</v>
      </c>
      <c r="BH1110" s="230">
        <f>IF(N1110="sníž. přenesená",J1110,0)</f>
        <v>0</v>
      </c>
      <c r="BI1110" s="230">
        <f>IF(N1110="nulová",J1110,0)</f>
        <v>0</v>
      </c>
      <c r="BJ1110" s="20" t="s">
        <v>23</v>
      </c>
      <c r="BK1110" s="230">
        <f>ROUND(I1110*H1110,2)</f>
        <v>0</v>
      </c>
      <c r="BL1110" s="20" t="s">
        <v>248</v>
      </c>
      <c r="BM1110" s="229" t="s">
        <v>1207</v>
      </c>
    </row>
    <row r="1111" s="2" customFormat="1">
      <c r="A1111" s="42"/>
      <c r="B1111" s="43"/>
      <c r="C1111" s="44"/>
      <c r="D1111" s="231" t="s">
        <v>250</v>
      </c>
      <c r="E1111" s="44"/>
      <c r="F1111" s="232" t="s">
        <v>1208</v>
      </c>
      <c r="G1111" s="44"/>
      <c r="H1111" s="44"/>
      <c r="I1111" s="233"/>
      <c r="J1111" s="44"/>
      <c r="K1111" s="44"/>
      <c r="L1111" s="48"/>
      <c r="M1111" s="234"/>
      <c r="N1111" s="235"/>
      <c r="O1111" s="88"/>
      <c r="P1111" s="88"/>
      <c r="Q1111" s="88"/>
      <c r="R1111" s="88"/>
      <c r="S1111" s="88"/>
      <c r="T1111" s="89"/>
      <c r="U1111" s="42"/>
      <c r="V1111" s="42"/>
      <c r="W1111" s="42"/>
      <c r="X1111" s="42"/>
      <c r="Y1111" s="42"/>
      <c r="Z1111" s="42"/>
      <c r="AA1111" s="42"/>
      <c r="AB1111" s="42"/>
      <c r="AC1111" s="42"/>
      <c r="AD1111" s="42"/>
      <c r="AE1111" s="42"/>
      <c r="AT1111" s="20" t="s">
        <v>250</v>
      </c>
      <c r="AU1111" s="20" t="s">
        <v>93</v>
      </c>
    </row>
    <row r="1112" s="13" customFormat="1">
      <c r="A1112" s="13"/>
      <c r="B1112" s="236"/>
      <c r="C1112" s="237"/>
      <c r="D1112" s="238" t="s">
        <v>252</v>
      </c>
      <c r="E1112" s="239" t="s">
        <v>39</v>
      </c>
      <c r="F1112" s="240" t="s">
        <v>1209</v>
      </c>
      <c r="G1112" s="237"/>
      <c r="H1112" s="239" t="s">
        <v>39</v>
      </c>
      <c r="I1112" s="241"/>
      <c r="J1112" s="237"/>
      <c r="K1112" s="237"/>
      <c r="L1112" s="242"/>
      <c r="M1112" s="243"/>
      <c r="N1112" s="244"/>
      <c r="O1112" s="244"/>
      <c r="P1112" s="244"/>
      <c r="Q1112" s="244"/>
      <c r="R1112" s="244"/>
      <c r="S1112" s="244"/>
      <c r="T1112" s="245"/>
      <c r="U1112" s="13"/>
      <c r="V1112" s="13"/>
      <c r="W1112" s="13"/>
      <c r="X1112" s="13"/>
      <c r="Y1112" s="13"/>
      <c r="Z1112" s="13"/>
      <c r="AA1112" s="13"/>
      <c r="AB1112" s="13"/>
      <c r="AC1112" s="13"/>
      <c r="AD1112" s="13"/>
      <c r="AE1112" s="13"/>
      <c r="AT1112" s="246" t="s">
        <v>252</v>
      </c>
      <c r="AU1112" s="246" t="s">
        <v>93</v>
      </c>
      <c r="AV1112" s="13" t="s">
        <v>23</v>
      </c>
      <c r="AW1112" s="13" t="s">
        <v>46</v>
      </c>
      <c r="AX1112" s="13" t="s">
        <v>85</v>
      </c>
      <c r="AY1112" s="246" t="s">
        <v>241</v>
      </c>
    </row>
    <row r="1113" s="13" customFormat="1">
      <c r="A1113" s="13"/>
      <c r="B1113" s="236"/>
      <c r="C1113" s="237"/>
      <c r="D1113" s="238" t="s">
        <v>252</v>
      </c>
      <c r="E1113" s="239" t="s">
        <v>39</v>
      </c>
      <c r="F1113" s="240" t="s">
        <v>1011</v>
      </c>
      <c r="G1113" s="237"/>
      <c r="H1113" s="239" t="s">
        <v>39</v>
      </c>
      <c r="I1113" s="241"/>
      <c r="J1113" s="237"/>
      <c r="K1113" s="237"/>
      <c r="L1113" s="242"/>
      <c r="M1113" s="243"/>
      <c r="N1113" s="244"/>
      <c r="O1113" s="244"/>
      <c r="P1113" s="244"/>
      <c r="Q1113" s="244"/>
      <c r="R1113" s="244"/>
      <c r="S1113" s="244"/>
      <c r="T1113" s="245"/>
      <c r="U1113" s="13"/>
      <c r="V1113" s="13"/>
      <c r="W1113" s="13"/>
      <c r="X1113" s="13"/>
      <c r="Y1113" s="13"/>
      <c r="Z1113" s="13"/>
      <c r="AA1113" s="13"/>
      <c r="AB1113" s="13"/>
      <c r="AC1113" s="13"/>
      <c r="AD1113" s="13"/>
      <c r="AE1113" s="13"/>
      <c r="AT1113" s="246" t="s">
        <v>252</v>
      </c>
      <c r="AU1113" s="246" t="s">
        <v>93</v>
      </c>
      <c r="AV1113" s="13" t="s">
        <v>23</v>
      </c>
      <c r="AW1113" s="13" t="s">
        <v>46</v>
      </c>
      <c r="AX1113" s="13" t="s">
        <v>85</v>
      </c>
      <c r="AY1113" s="246" t="s">
        <v>241</v>
      </c>
    </row>
    <row r="1114" s="14" customFormat="1">
      <c r="A1114" s="14"/>
      <c r="B1114" s="247"/>
      <c r="C1114" s="248"/>
      <c r="D1114" s="238" t="s">
        <v>252</v>
      </c>
      <c r="E1114" s="249" t="s">
        <v>39</v>
      </c>
      <c r="F1114" s="250" t="s">
        <v>1210</v>
      </c>
      <c r="G1114" s="248"/>
      <c r="H1114" s="251">
        <v>7.835</v>
      </c>
      <c r="I1114" s="252"/>
      <c r="J1114" s="248"/>
      <c r="K1114" s="248"/>
      <c r="L1114" s="253"/>
      <c r="M1114" s="254"/>
      <c r="N1114" s="255"/>
      <c r="O1114" s="255"/>
      <c r="P1114" s="255"/>
      <c r="Q1114" s="255"/>
      <c r="R1114" s="255"/>
      <c r="S1114" s="255"/>
      <c r="T1114" s="256"/>
      <c r="U1114" s="14"/>
      <c r="V1114" s="14"/>
      <c r="W1114" s="14"/>
      <c r="X1114" s="14"/>
      <c r="Y1114" s="14"/>
      <c r="Z1114" s="14"/>
      <c r="AA1114" s="14"/>
      <c r="AB1114" s="14"/>
      <c r="AC1114" s="14"/>
      <c r="AD1114" s="14"/>
      <c r="AE1114" s="14"/>
      <c r="AT1114" s="257" t="s">
        <v>252</v>
      </c>
      <c r="AU1114" s="257" t="s">
        <v>93</v>
      </c>
      <c r="AV1114" s="14" t="s">
        <v>93</v>
      </c>
      <c r="AW1114" s="14" t="s">
        <v>46</v>
      </c>
      <c r="AX1114" s="14" t="s">
        <v>85</v>
      </c>
      <c r="AY1114" s="257" t="s">
        <v>241</v>
      </c>
    </row>
    <row r="1115" s="14" customFormat="1">
      <c r="A1115" s="14"/>
      <c r="B1115" s="247"/>
      <c r="C1115" s="248"/>
      <c r="D1115" s="238" t="s">
        <v>252</v>
      </c>
      <c r="E1115" s="249" t="s">
        <v>39</v>
      </c>
      <c r="F1115" s="250" t="s">
        <v>1211</v>
      </c>
      <c r="G1115" s="248"/>
      <c r="H1115" s="251">
        <v>4.1150000000000002</v>
      </c>
      <c r="I1115" s="252"/>
      <c r="J1115" s="248"/>
      <c r="K1115" s="248"/>
      <c r="L1115" s="253"/>
      <c r="M1115" s="254"/>
      <c r="N1115" s="255"/>
      <c r="O1115" s="255"/>
      <c r="P1115" s="255"/>
      <c r="Q1115" s="255"/>
      <c r="R1115" s="255"/>
      <c r="S1115" s="255"/>
      <c r="T1115" s="256"/>
      <c r="U1115" s="14"/>
      <c r="V1115" s="14"/>
      <c r="W1115" s="14"/>
      <c r="X1115" s="14"/>
      <c r="Y1115" s="14"/>
      <c r="Z1115" s="14"/>
      <c r="AA1115" s="14"/>
      <c r="AB1115" s="14"/>
      <c r="AC1115" s="14"/>
      <c r="AD1115" s="14"/>
      <c r="AE1115" s="14"/>
      <c r="AT1115" s="257" t="s">
        <v>252</v>
      </c>
      <c r="AU1115" s="257" t="s">
        <v>93</v>
      </c>
      <c r="AV1115" s="14" t="s">
        <v>93</v>
      </c>
      <c r="AW1115" s="14" t="s">
        <v>46</v>
      </c>
      <c r="AX1115" s="14" t="s">
        <v>85</v>
      </c>
      <c r="AY1115" s="257" t="s">
        <v>241</v>
      </c>
    </row>
    <row r="1116" s="14" customFormat="1">
      <c r="A1116" s="14"/>
      <c r="B1116" s="247"/>
      <c r="C1116" s="248"/>
      <c r="D1116" s="238" t="s">
        <v>252</v>
      </c>
      <c r="E1116" s="249" t="s">
        <v>39</v>
      </c>
      <c r="F1116" s="250" t="s">
        <v>1212</v>
      </c>
      <c r="G1116" s="248"/>
      <c r="H1116" s="251">
        <v>6</v>
      </c>
      <c r="I1116" s="252"/>
      <c r="J1116" s="248"/>
      <c r="K1116" s="248"/>
      <c r="L1116" s="253"/>
      <c r="M1116" s="254"/>
      <c r="N1116" s="255"/>
      <c r="O1116" s="255"/>
      <c r="P1116" s="255"/>
      <c r="Q1116" s="255"/>
      <c r="R1116" s="255"/>
      <c r="S1116" s="255"/>
      <c r="T1116" s="256"/>
      <c r="U1116" s="14"/>
      <c r="V1116" s="14"/>
      <c r="W1116" s="14"/>
      <c r="X1116" s="14"/>
      <c r="Y1116" s="14"/>
      <c r="Z1116" s="14"/>
      <c r="AA1116" s="14"/>
      <c r="AB1116" s="14"/>
      <c r="AC1116" s="14"/>
      <c r="AD1116" s="14"/>
      <c r="AE1116" s="14"/>
      <c r="AT1116" s="257" t="s">
        <v>252</v>
      </c>
      <c r="AU1116" s="257" t="s">
        <v>93</v>
      </c>
      <c r="AV1116" s="14" t="s">
        <v>93</v>
      </c>
      <c r="AW1116" s="14" t="s">
        <v>46</v>
      </c>
      <c r="AX1116" s="14" t="s">
        <v>85</v>
      </c>
      <c r="AY1116" s="257" t="s">
        <v>241</v>
      </c>
    </row>
    <row r="1117" s="13" customFormat="1">
      <c r="A1117" s="13"/>
      <c r="B1117" s="236"/>
      <c r="C1117" s="237"/>
      <c r="D1117" s="238" t="s">
        <v>252</v>
      </c>
      <c r="E1117" s="239" t="s">
        <v>39</v>
      </c>
      <c r="F1117" s="240" t="s">
        <v>1014</v>
      </c>
      <c r="G1117" s="237"/>
      <c r="H1117" s="239" t="s">
        <v>39</v>
      </c>
      <c r="I1117" s="241"/>
      <c r="J1117" s="237"/>
      <c r="K1117" s="237"/>
      <c r="L1117" s="242"/>
      <c r="M1117" s="243"/>
      <c r="N1117" s="244"/>
      <c r="O1117" s="244"/>
      <c r="P1117" s="244"/>
      <c r="Q1117" s="244"/>
      <c r="R1117" s="244"/>
      <c r="S1117" s="244"/>
      <c r="T1117" s="245"/>
      <c r="U1117" s="13"/>
      <c r="V1117" s="13"/>
      <c r="W1117" s="13"/>
      <c r="X1117" s="13"/>
      <c r="Y1117" s="13"/>
      <c r="Z1117" s="13"/>
      <c r="AA1117" s="13"/>
      <c r="AB1117" s="13"/>
      <c r="AC1117" s="13"/>
      <c r="AD1117" s="13"/>
      <c r="AE1117" s="13"/>
      <c r="AT1117" s="246" t="s">
        <v>252</v>
      </c>
      <c r="AU1117" s="246" t="s">
        <v>93</v>
      </c>
      <c r="AV1117" s="13" t="s">
        <v>23</v>
      </c>
      <c r="AW1117" s="13" t="s">
        <v>46</v>
      </c>
      <c r="AX1117" s="13" t="s">
        <v>85</v>
      </c>
      <c r="AY1117" s="246" t="s">
        <v>241</v>
      </c>
    </row>
    <row r="1118" s="14" customFormat="1">
      <c r="A1118" s="14"/>
      <c r="B1118" s="247"/>
      <c r="C1118" s="248"/>
      <c r="D1118" s="238" t="s">
        <v>252</v>
      </c>
      <c r="E1118" s="249" t="s">
        <v>39</v>
      </c>
      <c r="F1118" s="250" t="s">
        <v>1213</v>
      </c>
      <c r="G1118" s="248"/>
      <c r="H1118" s="251">
        <v>11.925000000000001</v>
      </c>
      <c r="I1118" s="252"/>
      <c r="J1118" s="248"/>
      <c r="K1118" s="248"/>
      <c r="L1118" s="253"/>
      <c r="M1118" s="254"/>
      <c r="N1118" s="255"/>
      <c r="O1118" s="255"/>
      <c r="P1118" s="255"/>
      <c r="Q1118" s="255"/>
      <c r="R1118" s="255"/>
      <c r="S1118" s="255"/>
      <c r="T1118" s="256"/>
      <c r="U1118" s="14"/>
      <c r="V1118" s="14"/>
      <c r="W1118" s="14"/>
      <c r="X1118" s="14"/>
      <c r="Y1118" s="14"/>
      <c r="Z1118" s="14"/>
      <c r="AA1118" s="14"/>
      <c r="AB1118" s="14"/>
      <c r="AC1118" s="14"/>
      <c r="AD1118" s="14"/>
      <c r="AE1118" s="14"/>
      <c r="AT1118" s="257" t="s">
        <v>252</v>
      </c>
      <c r="AU1118" s="257" t="s">
        <v>93</v>
      </c>
      <c r="AV1118" s="14" t="s">
        <v>93</v>
      </c>
      <c r="AW1118" s="14" t="s">
        <v>46</v>
      </c>
      <c r="AX1118" s="14" t="s">
        <v>85</v>
      </c>
      <c r="AY1118" s="257" t="s">
        <v>241</v>
      </c>
    </row>
    <row r="1119" s="14" customFormat="1">
      <c r="A1119" s="14"/>
      <c r="B1119" s="247"/>
      <c r="C1119" s="248"/>
      <c r="D1119" s="238" t="s">
        <v>252</v>
      </c>
      <c r="E1119" s="249" t="s">
        <v>39</v>
      </c>
      <c r="F1119" s="250" t="s">
        <v>1212</v>
      </c>
      <c r="G1119" s="248"/>
      <c r="H1119" s="251">
        <v>6</v>
      </c>
      <c r="I1119" s="252"/>
      <c r="J1119" s="248"/>
      <c r="K1119" s="248"/>
      <c r="L1119" s="253"/>
      <c r="M1119" s="254"/>
      <c r="N1119" s="255"/>
      <c r="O1119" s="255"/>
      <c r="P1119" s="255"/>
      <c r="Q1119" s="255"/>
      <c r="R1119" s="255"/>
      <c r="S1119" s="255"/>
      <c r="T1119" s="256"/>
      <c r="U1119" s="14"/>
      <c r="V1119" s="14"/>
      <c r="W1119" s="14"/>
      <c r="X1119" s="14"/>
      <c r="Y1119" s="14"/>
      <c r="Z1119" s="14"/>
      <c r="AA1119" s="14"/>
      <c r="AB1119" s="14"/>
      <c r="AC1119" s="14"/>
      <c r="AD1119" s="14"/>
      <c r="AE1119" s="14"/>
      <c r="AT1119" s="257" t="s">
        <v>252</v>
      </c>
      <c r="AU1119" s="257" t="s">
        <v>93</v>
      </c>
      <c r="AV1119" s="14" t="s">
        <v>93</v>
      </c>
      <c r="AW1119" s="14" t="s">
        <v>46</v>
      </c>
      <c r="AX1119" s="14" t="s">
        <v>85</v>
      </c>
      <c r="AY1119" s="257" t="s">
        <v>241</v>
      </c>
    </row>
    <row r="1120" s="13" customFormat="1">
      <c r="A1120" s="13"/>
      <c r="B1120" s="236"/>
      <c r="C1120" s="237"/>
      <c r="D1120" s="238" t="s">
        <v>252</v>
      </c>
      <c r="E1120" s="239" t="s">
        <v>39</v>
      </c>
      <c r="F1120" s="240" t="s">
        <v>1143</v>
      </c>
      <c r="G1120" s="237"/>
      <c r="H1120" s="239" t="s">
        <v>39</v>
      </c>
      <c r="I1120" s="241"/>
      <c r="J1120" s="237"/>
      <c r="K1120" s="237"/>
      <c r="L1120" s="242"/>
      <c r="M1120" s="243"/>
      <c r="N1120" s="244"/>
      <c r="O1120" s="244"/>
      <c r="P1120" s="244"/>
      <c r="Q1120" s="244"/>
      <c r="R1120" s="244"/>
      <c r="S1120" s="244"/>
      <c r="T1120" s="245"/>
      <c r="U1120" s="13"/>
      <c r="V1120" s="13"/>
      <c r="W1120" s="13"/>
      <c r="X1120" s="13"/>
      <c r="Y1120" s="13"/>
      <c r="Z1120" s="13"/>
      <c r="AA1120" s="13"/>
      <c r="AB1120" s="13"/>
      <c r="AC1120" s="13"/>
      <c r="AD1120" s="13"/>
      <c r="AE1120" s="13"/>
      <c r="AT1120" s="246" t="s">
        <v>252</v>
      </c>
      <c r="AU1120" s="246" t="s">
        <v>93</v>
      </c>
      <c r="AV1120" s="13" t="s">
        <v>23</v>
      </c>
      <c r="AW1120" s="13" t="s">
        <v>46</v>
      </c>
      <c r="AX1120" s="13" t="s">
        <v>85</v>
      </c>
      <c r="AY1120" s="246" t="s">
        <v>241</v>
      </c>
    </row>
    <row r="1121" s="14" customFormat="1">
      <c r="A1121" s="14"/>
      <c r="B1121" s="247"/>
      <c r="C1121" s="248"/>
      <c r="D1121" s="238" t="s">
        <v>252</v>
      </c>
      <c r="E1121" s="249" t="s">
        <v>39</v>
      </c>
      <c r="F1121" s="250" t="s">
        <v>1214</v>
      </c>
      <c r="G1121" s="248"/>
      <c r="H1121" s="251">
        <v>20.399999999999999</v>
      </c>
      <c r="I1121" s="252"/>
      <c r="J1121" s="248"/>
      <c r="K1121" s="248"/>
      <c r="L1121" s="253"/>
      <c r="M1121" s="254"/>
      <c r="N1121" s="255"/>
      <c r="O1121" s="255"/>
      <c r="P1121" s="255"/>
      <c r="Q1121" s="255"/>
      <c r="R1121" s="255"/>
      <c r="S1121" s="255"/>
      <c r="T1121" s="256"/>
      <c r="U1121" s="14"/>
      <c r="V1121" s="14"/>
      <c r="W1121" s="14"/>
      <c r="X1121" s="14"/>
      <c r="Y1121" s="14"/>
      <c r="Z1121" s="14"/>
      <c r="AA1121" s="14"/>
      <c r="AB1121" s="14"/>
      <c r="AC1121" s="14"/>
      <c r="AD1121" s="14"/>
      <c r="AE1121" s="14"/>
      <c r="AT1121" s="257" t="s">
        <v>252</v>
      </c>
      <c r="AU1121" s="257" t="s">
        <v>93</v>
      </c>
      <c r="AV1121" s="14" t="s">
        <v>93</v>
      </c>
      <c r="AW1121" s="14" t="s">
        <v>46</v>
      </c>
      <c r="AX1121" s="14" t="s">
        <v>85</v>
      </c>
      <c r="AY1121" s="257" t="s">
        <v>241</v>
      </c>
    </row>
    <row r="1122" s="15" customFormat="1">
      <c r="A1122" s="15"/>
      <c r="B1122" s="258"/>
      <c r="C1122" s="259"/>
      <c r="D1122" s="238" t="s">
        <v>252</v>
      </c>
      <c r="E1122" s="260" t="s">
        <v>39</v>
      </c>
      <c r="F1122" s="261" t="s">
        <v>274</v>
      </c>
      <c r="G1122" s="259"/>
      <c r="H1122" s="262">
        <v>56.274999999999999</v>
      </c>
      <c r="I1122" s="263"/>
      <c r="J1122" s="259"/>
      <c r="K1122" s="259"/>
      <c r="L1122" s="264"/>
      <c r="M1122" s="265"/>
      <c r="N1122" s="266"/>
      <c r="O1122" s="266"/>
      <c r="P1122" s="266"/>
      <c r="Q1122" s="266"/>
      <c r="R1122" s="266"/>
      <c r="S1122" s="266"/>
      <c r="T1122" s="267"/>
      <c r="U1122" s="15"/>
      <c r="V1122" s="15"/>
      <c r="W1122" s="15"/>
      <c r="X1122" s="15"/>
      <c r="Y1122" s="15"/>
      <c r="Z1122" s="15"/>
      <c r="AA1122" s="15"/>
      <c r="AB1122" s="15"/>
      <c r="AC1122" s="15"/>
      <c r="AD1122" s="15"/>
      <c r="AE1122" s="15"/>
      <c r="AT1122" s="268" t="s">
        <v>252</v>
      </c>
      <c r="AU1122" s="268" t="s">
        <v>93</v>
      </c>
      <c r="AV1122" s="15" t="s">
        <v>248</v>
      </c>
      <c r="AW1122" s="15" t="s">
        <v>46</v>
      </c>
      <c r="AX1122" s="15" t="s">
        <v>23</v>
      </c>
      <c r="AY1122" s="268" t="s">
        <v>241</v>
      </c>
    </row>
    <row r="1123" s="2" customFormat="1" ht="16.5" customHeight="1">
      <c r="A1123" s="42"/>
      <c r="B1123" s="43"/>
      <c r="C1123" s="218" t="s">
        <v>1215</v>
      </c>
      <c r="D1123" s="218" t="s">
        <v>243</v>
      </c>
      <c r="E1123" s="219" t="s">
        <v>1216</v>
      </c>
      <c r="F1123" s="220" t="s">
        <v>1217</v>
      </c>
      <c r="G1123" s="221" t="s">
        <v>515</v>
      </c>
      <c r="H1123" s="222">
        <v>261.73000000000002</v>
      </c>
      <c r="I1123" s="223"/>
      <c r="J1123" s="224">
        <f>ROUND(I1123*H1123,2)</f>
        <v>0</v>
      </c>
      <c r="K1123" s="220" t="s">
        <v>247</v>
      </c>
      <c r="L1123" s="48"/>
      <c r="M1123" s="225" t="s">
        <v>39</v>
      </c>
      <c r="N1123" s="226" t="s">
        <v>56</v>
      </c>
      <c r="O1123" s="88"/>
      <c r="P1123" s="227">
        <f>O1123*H1123</f>
        <v>0</v>
      </c>
      <c r="Q1123" s="227">
        <v>0.015520000000000001</v>
      </c>
      <c r="R1123" s="227">
        <f>Q1123*H1123</f>
        <v>4.0620496000000008</v>
      </c>
      <c r="S1123" s="227">
        <v>0</v>
      </c>
      <c r="T1123" s="228">
        <f>S1123*H1123</f>
        <v>0</v>
      </c>
      <c r="U1123" s="42"/>
      <c r="V1123" s="42"/>
      <c r="W1123" s="42"/>
      <c r="X1123" s="42"/>
      <c r="Y1123" s="42"/>
      <c r="Z1123" s="42"/>
      <c r="AA1123" s="42"/>
      <c r="AB1123" s="42"/>
      <c r="AC1123" s="42"/>
      <c r="AD1123" s="42"/>
      <c r="AE1123" s="42"/>
      <c r="AR1123" s="229" t="s">
        <v>248</v>
      </c>
      <c r="AT1123" s="229" t="s">
        <v>243</v>
      </c>
      <c r="AU1123" s="229" t="s">
        <v>93</v>
      </c>
      <c r="AY1123" s="20" t="s">
        <v>241</v>
      </c>
      <c r="BE1123" s="230">
        <f>IF(N1123="základní",J1123,0)</f>
        <v>0</v>
      </c>
      <c r="BF1123" s="230">
        <f>IF(N1123="snížená",J1123,0)</f>
        <v>0</v>
      </c>
      <c r="BG1123" s="230">
        <f>IF(N1123="zákl. přenesená",J1123,0)</f>
        <v>0</v>
      </c>
      <c r="BH1123" s="230">
        <f>IF(N1123="sníž. přenesená",J1123,0)</f>
        <v>0</v>
      </c>
      <c r="BI1123" s="230">
        <f>IF(N1123="nulová",J1123,0)</f>
        <v>0</v>
      </c>
      <c r="BJ1123" s="20" t="s">
        <v>23</v>
      </c>
      <c r="BK1123" s="230">
        <f>ROUND(I1123*H1123,2)</f>
        <v>0</v>
      </c>
      <c r="BL1123" s="20" t="s">
        <v>248</v>
      </c>
      <c r="BM1123" s="229" t="s">
        <v>1218</v>
      </c>
    </row>
    <row r="1124" s="2" customFormat="1">
      <c r="A1124" s="42"/>
      <c r="B1124" s="43"/>
      <c r="C1124" s="44"/>
      <c r="D1124" s="231" t="s">
        <v>250</v>
      </c>
      <c r="E1124" s="44"/>
      <c r="F1124" s="232" t="s">
        <v>1219</v>
      </c>
      <c r="G1124" s="44"/>
      <c r="H1124" s="44"/>
      <c r="I1124" s="233"/>
      <c r="J1124" s="44"/>
      <c r="K1124" s="44"/>
      <c r="L1124" s="48"/>
      <c r="M1124" s="234"/>
      <c r="N1124" s="235"/>
      <c r="O1124" s="88"/>
      <c r="P1124" s="88"/>
      <c r="Q1124" s="88"/>
      <c r="R1124" s="88"/>
      <c r="S1124" s="88"/>
      <c r="T1124" s="89"/>
      <c r="U1124" s="42"/>
      <c r="V1124" s="42"/>
      <c r="W1124" s="42"/>
      <c r="X1124" s="42"/>
      <c r="Y1124" s="42"/>
      <c r="Z1124" s="42"/>
      <c r="AA1124" s="42"/>
      <c r="AB1124" s="42"/>
      <c r="AC1124" s="42"/>
      <c r="AD1124" s="42"/>
      <c r="AE1124" s="42"/>
      <c r="AT1124" s="20" t="s">
        <v>250</v>
      </c>
      <c r="AU1124" s="20" t="s">
        <v>93</v>
      </c>
    </row>
    <row r="1125" s="13" customFormat="1">
      <c r="A1125" s="13"/>
      <c r="B1125" s="236"/>
      <c r="C1125" s="237"/>
      <c r="D1125" s="238" t="s">
        <v>252</v>
      </c>
      <c r="E1125" s="239" t="s">
        <v>39</v>
      </c>
      <c r="F1125" s="240" t="s">
        <v>1220</v>
      </c>
      <c r="G1125" s="237"/>
      <c r="H1125" s="239" t="s">
        <v>39</v>
      </c>
      <c r="I1125" s="241"/>
      <c r="J1125" s="237"/>
      <c r="K1125" s="237"/>
      <c r="L1125" s="242"/>
      <c r="M1125" s="243"/>
      <c r="N1125" s="244"/>
      <c r="O1125" s="244"/>
      <c r="P1125" s="244"/>
      <c r="Q1125" s="244"/>
      <c r="R1125" s="244"/>
      <c r="S1125" s="244"/>
      <c r="T1125" s="245"/>
      <c r="U1125" s="13"/>
      <c r="V1125" s="13"/>
      <c r="W1125" s="13"/>
      <c r="X1125" s="13"/>
      <c r="Y1125" s="13"/>
      <c r="Z1125" s="13"/>
      <c r="AA1125" s="13"/>
      <c r="AB1125" s="13"/>
      <c r="AC1125" s="13"/>
      <c r="AD1125" s="13"/>
      <c r="AE1125" s="13"/>
      <c r="AT1125" s="246" t="s">
        <v>252</v>
      </c>
      <c r="AU1125" s="246" t="s">
        <v>93</v>
      </c>
      <c r="AV1125" s="13" t="s">
        <v>23</v>
      </c>
      <c r="AW1125" s="13" t="s">
        <v>46</v>
      </c>
      <c r="AX1125" s="13" t="s">
        <v>85</v>
      </c>
      <c r="AY1125" s="246" t="s">
        <v>241</v>
      </c>
    </row>
    <row r="1126" s="13" customFormat="1">
      <c r="A1126" s="13"/>
      <c r="B1126" s="236"/>
      <c r="C1126" s="237"/>
      <c r="D1126" s="238" t="s">
        <v>252</v>
      </c>
      <c r="E1126" s="239" t="s">
        <v>39</v>
      </c>
      <c r="F1126" s="240" t="s">
        <v>1085</v>
      </c>
      <c r="G1126" s="237"/>
      <c r="H1126" s="239" t="s">
        <v>39</v>
      </c>
      <c r="I1126" s="241"/>
      <c r="J1126" s="237"/>
      <c r="K1126" s="237"/>
      <c r="L1126" s="242"/>
      <c r="M1126" s="243"/>
      <c r="N1126" s="244"/>
      <c r="O1126" s="244"/>
      <c r="P1126" s="244"/>
      <c r="Q1126" s="244"/>
      <c r="R1126" s="244"/>
      <c r="S1126" s="244"/>
      <c r="T1126" s="245"/>
      <c r="U1126" s="13"/>
      <c r="V1126" s="13"/>
      <c r="W1126" s="13"/>
      <c r="X1126" s="13"/>
      <c r="Y1126" s="13"/>
      <c r="Z1126" s="13"/>
      <c r="AA1126" s="13"/>
      <c r="AB1126" s="13"/>
      <c r="AC1126" s="13"/>
      <c r="AD1126" s="13"/>
      <c r="AE1126" s="13"/>
      <c r="AT1126" s="246" t="s">
        <v>252</v>
      </c>
      <c r="AU1126" s="246" t="s">
        <v>93</v>
      </c>
      <c r="AV1126" s="13" t="s">
        <v>23</v>
      </c>
      <c r="AW1126" s="13" t="s">
        <v>46</v>
      </c>
      <c r="AX1126" s="13" t="s">
        <v>85</v>
      </c>
      <c r="AY1126" s="246" t="s">
        <v>241</v>
      </c>
    </row>
    <row r="1127" s="14" customFormat="1">
      <c r="A1127" s="14"/>
      <c r="B1127" s="247"/>
      <c r="C1127" s="248"/>
      <c r="D1127" s="238" t="s">
        <v>252</v>
      </c>
      <c r="E1127" s="249" t="s">
        <v>39</v>
      </c>
      <c r="F1127" s="250" t="s">
        <v>1221</v>
      </c>
      <c r="G1127" s="248"/>
      <c r="H1127" s="251">
        <v>22.780000000000001</v>
      </c>
      <c r="I1127" s="252"/>
      <c r="J1127" s="248"/>
      <c r="K1127" s="248"/>
      <c r="L1127" s="253"/>
      <c r="M1127" s="254"/>
      <c r="N1127" s="255"/>
      <c r="O1127" s="255"/>
      <c r="P1127" s="255"/>
      <c r="Q1127" s="255"/>
      <c r="R1127" s="255"/>
      <c r="S1127" s="255"/>
      <c r="T1127" s="256"/>
      <c r="U1127" s="14"/>
      <c r="V1127" s="14"/>
      <c r="W1127" s="14"/>
      <c r="X1127" s="14"/>
      <c r="Y1127" s="14"/>
      <c r="Z1127" s="14"/>
      <c r="AA1127" s="14"/>
      <c r="AB1127" s="14"/>
      <c r="AC1127" s="14"/>
      <c r="AD1127" s="14"/>
      <c r="AE1127" s="14"/>
      <c r="AT1127" s="257" t="s">
        <v>252</v>
      </c>
      <c r="AU1127" s="257" t="s">
        <v>93</v>
      </c>
      <c r="AV1127" s="14" t="s">
        <v>93</v>
      </c>
      <c r="AW1127" s="14" t="s">
        <v>46</v>
      </c>
      <c r="AX1127" s="14" t="s">
        <v>85</v>
      </c>
      <c r="AY1127" s="257" t="s">
        <v>241</v>
      </c>
    </row>
    <row r="1128" s="13" customFormat="1">
      <c r="A1128" s="13"/>
      <c r="B1128" s="236"/>
      <c r="C1128" s="237"/>
      <c r="D1128" s="238" t="s">
        <v>252</v>
      </c>
      <c r="E1128" s="239" t="s">
        <v>39</v>
      </c>
      <c r="F1128" s="240" t="s">
        <v>1011</v>
      </c>
      <c r="G1128" s="237"/>
      <c r="H1128" s="239" t="s">
        <v>39</v>
      </c>
      <c r="I1128" s="241"/>
      <c r="J1128" s="237"/>
      <c r="K1128" s="237"/>
      <c r="L1128" s="242"/>
      <c r="M1128" s="243"/>
      <c r="N1128" s="244"/>
      <c r="O1128" s="244"/>
      <c r="P1128" s="244"/>
      <c r="Q1128" s="244"/>
      <c r="R1128" s="244"/>
      <c r="S1128" s="244"/>
      <c r="T1128" s="245"/>
      <c r="U1128" s="13"/>
      <c r="V1128" s="13"/>
      <c r="W1128" s="13"/>
      <c r="X1128" s="13"/>
      <c r="Y1128" s="13"/>
      <c r="Z1128" s="13"/>
      <c r="AA1128" s="13"/>
      <c r="AB1128" s="13"/>
      <c r="AC1128" s="13"/>
      <c r="AD1128" s="13"/>
      <c r="AE1128" s="13"/>
      <c r="AT1128" s="246" t="s">
        <v>252</v>
      </c>
      <c r="AU1128" s="246" t="s">
        <v>93</v>
      </c>
      <c r="AV1128" s="13" t="s">
        <v>23</v>
      </c>
      <c r="AW1128" s="13" t="s">
        <v>46</v>
      </c>
      <c r="AX1128" s="13" t="s">
        <v>85</v>
      </c>
      <c r="AY1128" s="246" t="s">
        <v>241</v>
      </c>
    </row>
    <row r="1129" s="14" customFormat="1">
      <c r="A1129" s="14"/>
      <c r="B1129" s="247"/>
      <c r="C1129" s="248"/>
      <c r="D1129" s="238" t="s">
        <v>252</v>
      </c>
      <c r="E1129" s="249" t="s">
        <v>39</v>
      </c>
      <c r="F1129" s="250" t="s">
        <v>1222</v>
      </c>
      <c r="G1129" s="248"/>
      <c r="H1129" s="251">
        <v>5.1349999999999998</v>
      </c>
      <c r="I1129" s="252"/>
      <c r="J1129" s="248"/>
      <c r="K1129" s="248"/>
      <c r="L1129" s="253"/>
      <c r="M1129" s="254"/>
      <c r="N1129" s="255"/>
      <c r="O1129" s="255"/>
      <c r="P1129" s="255"/>
      <c r="Q1129" s="255"/>
      <c r="R1129" s="255"/>
      <c r="S1129" s="255"/>
      <c r="T1129" s="256"/>
      <c r="U1129" s="14"/>
      <c r="V1129" s="14"/>
      <c r="W1129" s="14"/>
      <c r="X1129" s="14"/>
      <c r="Y1129" s="14"/>
      <c r="Z1129" s="14"/>
      <c r="AA1129" s="14"/>
      <c r="AB1129" s="14"/>
      <c r="AC1129" s="14"/>
      <c r="AD1129" s="14"/>
      <c r="AE1129" s="14"/>
      <c r="AT1129" s="257" t="s">
        <v>252</v>
      </c>
      <c r="AU1129" s="257" t="s">
        <v>93</v>
      </c>
      <c r="AV1129" s="14" t="s">
        <v>93</v>
      </c>
      <c r="AW1129" s="14" t="s">
        <v>46</v>
      </c>
      <c r="AX1129" s="14" t="s">
        <v>85</v>
      </c>
      <c r="AY1129" s="257" t="s">
        <v>241</v>
      </c>
    </row>
    <row r="1130" s="14" customFormat="1">
      <c r="A1130" s="14"/>
      <c r="B1130" s="247"/>
      <c r="C1130" s="248"/>
      <c r="D1130" s="238" t="s">
        <v>252</v>
      </c>
      <c r="E1130" s="249" t="s">
        <v>39</v>
      </c>
      <c r="F1130" s="250" t="s">
        <v>1223</v>
      </c>
      <c r="G1130" s="248"/>
      <c r="H1130" s="251">
        <v>10.765000000000001</v>
      </c>
      <c r="I1130" s="252"/>
      <c r="J1130" s="248"/>
      <c r="K1130" s="248"/>
      <c r="L1130" s="253"/>
      <c r="M1130" s="254"/>
      <c r="N1130" s="255"/>
      <c r="O1130" s="255"/>
      <c r="P1130" s="255"/>
      <c r="Q1130" s="255"/>
      <c r="R1130" s="255"/>
      <c r="S1130" s="255"/>
      <c r="T1130" s="256"/>
      <c r="U1130" s="14"/>
      <c r="V1130" s="14"/>
      <c r="W1130" s="14"/>
      <c r="X1130" s="14"/>
      <c r="Y1130" s="14"/>
      <c r="Z1130" s="14"/>
      <c r="AA1130" s="14"/>
      <c r="AB1130" s="14"/>
      <c r="AC1130" s="14"/>
      <c r="AD1130" s="14"/>
      <c r="AE1130" s="14"/>
      <c r="AT1130" s="257" t="s">
        <v>252</v>
      </c>
      <c r="AU1130" s="257" t="s">
        <v>93</v>
      </c>
      <c r="AV1130" s="14" t="s">
        <v>93</v>
      </c>
      <c r="AW1130" s="14" t="s">
        <v>46</v>
      </c>
      <c r="AX1130" s="14" t="s">
        <v>85</v>
      </c>
      <c r="AY1130" s="257" t="s">
        <v>241</v>
      </c>
    </row>
    <row r="1131" s="14" customFormat="1">
      <c r="A1131" s="14"/>
      <c r="B1131" s="247"/>
      <c r="C1131" s="248"/>
      <c r="D1131" s="238" t="s">
        <v>252</v>
      </c>
      <c r="E1131" s="249" t="s">
        <v>39</v>
      </c>
      <c r="F1131" s="250" t="s">
        <v>1224</v>
      </c>
      <c r="G1131" s="248"/>
      <c r="H1131" s="251">
        <v>6.5</v>
      </c>
      <c r="I1131" s="252"/>
      <c r="J1131" s="248"/>
      <c r="K1131" s="248"/>
      <c r="L1131" s="253"/>
      <c r="M1131" s="254"/>
      <c r="N1131" s="255"/>
      <c r="O1131" s="255"/>
      <c r="P1131" s="255"/>
      <c r="Q1131" s="255"/>
      <c r="R1131" s="255"/>
      <c r="S1131" s="255"/>
      <c r="T1131" s="256"/>
      <c r="U1131" s="14"/>
      <c r="V1131" s="14"/>
      <c r="W1131" s="14"/>
      <c r="X1131" s="14"/>
      <c r="Y1131" s="14"/>
      <c r="Z1131" s="14"/>
      <c r="AA1131" s="14"/>
      <c r="AB1131" s="14"/>
      <c r="AC1131" s="14"/>
      <c r="AD1131" s="14"/>
      <c r="AE1131" s="14"/>
      <c r="AT1131" s="257" t="s">
        <v>252</v>
      </c>
      <c r="AU1131" s="257" t="s">
        <v>93</v>
      </c>
      <c r="AV1131" s="14" t="s">
        <v>93</v>
      </c>
      <c r="AW1131" s="14" t="s">
        <v>46</v>
      </c>
      <c r="AX1131" s="14" t="s">
        <v>85</v>
      </c>
      <c r="AY1131" s="257" t="s">
        <v>241</v>
      </c>
    </row>
    <row r="1132" s="13" customFormat="1">
      <c r="A1132" s="13"/>
      <c r="B1132" s="236"/>
      <c r="C1132" s="237"/>
      <c r="D1132" s="238" t="s">
        <v>252</v>
      </c>
      <c r="E1132" s="239" t="s">
        <v>39</v>
      </c>
      <c r="F1132" s="240" t="s">
        <v>1021</v>
      </c>
      <c r="G1132" s="237"/>
      <c r="H1132" s="239" t="s">
        <v>39</v>
      </c>
      <c r="I1132" s="241"/>
      <c r="J1132" s="237"/>
      <c r="K1132" s="237"/>
      <c r="L1132" s="242"/>
      <c r="M1132" s="243"/>
      <c r="N1132" s="244"/>
      <c r="O1132" s="244"/>
      <c r="P1132" s="244"/>
      <c r="Q1132" s="244"/>
      <c r="R1132" s="244"/>
      <c r="S1132" s="244"/>
      <c r="T1132" s="245"/>
      <c r="U1132" s="13"/>
      <c r="V1132" s="13"/>
      <c r="W1132" s="13"/>
      <c r="X1132" s="13"/>
      <c r="Y1132" s="13"/>
      <c r="Z1132" s="13"/>
      <c r="AA1132" s="13"/>
      <c r="AB1132" s="13"/>
      <c r="AC1132" s="13"/>
      <c r="AD1132" s="13"/>
      <c r="AE1132" s="13"/>
      <c r="AT1132" s="246" t="s">
        <v>252</v>
      </c>
      <c r="AU1132" s="246" t="s">
        <v>93</v>
      </c>
      <c r="AV1132" s="13" t="s">
        <v>23</v>
      </c>
      <c r="AW1132" s="13" t="s">
        <v>46</v>
      </c>
      <c r="AX1132" s="13" t="s">
        <v>85</v>
      </c>
      <c r="AY1132" s="246" t="s">
        <v>241</v>
      </c>
    </row>
    <row r="1133" s="14" customFormat="1">
      <c r="A1133" s="14"/>
      <c r="B1133" s="247"/>
      <c r="C1133" s="248"/>
      <c r="D1133" s="238" t="s">
        <v>252</v>
      </c>
      <c r="E1133" s="249" t="s">
        <v>39</v>
      </c>
      <c r="F1133" s="250" t="s">
        <v>1225</v>
      </c>
      <c r="G1133" s="248"/>
      <c r="H1133" s="251">
        <v>10.4</v>
      </c>
      <c r="I1133" s="252"/>
      <c r="J1133" s="248"/>
      <c r="K1133" s="248"/>
      <c r="L1133" s="253"/>
      <c r="M1133" s="254"/>
      <c r="N1133" s="255"/>
      <c r="O1133" s="255"/>
      <c r="P1133" s="255"/>
      <c r="Q1133" s="255"/>
      <c r="R1133" s="255"/>
      <c r="S1133" s="255"/>
      <c r="T1133" s="256"/>
      <c r="U1133" s="14"/>
      <c r="V1133" s="14"/>
      <c r="W1133" s="14"/>
      <c r="X1133" s="14"/>
      <c r="Y1133" s="14"/>
      <c r="Z1133" s="14"/>
      <c r="AA1133" s="14"/>
      <c r="AB1133" s="14"/>
      <c r="AC1133" s="14"/>
      <c r="AD1133" s="14"/>
      <c r="AE1133" s="14"/>
      <c r="AT1133" s="257" t="s">
        <v>252</v>
      </c>
      <c r="AU1133" s="257" t="s">
        <v>93</v>
      </c>
      <c r="AV1133" s="14" t="s">
        <v>93</v>
      </c>
      <c r="AW1133" s="14" t="s">
        <v>46</v>
      </c>
      <c r="AX1133" s="14" t="s">
        <v>85</v>
      </c>
      <c r="AY1133" s="257" t="s">
        <v>241</v>
      </c>
    </row>
    <row r="1134" s="13" customFormat="1">
      <c r="A1134" s="13"/>
      <c r="B1134" s="236"/>
      <c r="C1134" s="237"/>
      <c r="D1134" s="238" t="s">
        <v>252</v>
      </c>
      <c r="E1134" s="239" t="s">
        <v>39</v>
      </c>
      <c r="F1134" s="240" t="s">
        <v>1014</v>
      </c>
      <c r="G1134" s="237"/>
      <c r="H1134" s="239" t="s">
        <v>39</v>
      </c>
      <c r="I1134" s="241"/>
      <c r="J1134" s="237"/>
      <c r="K1134" s="237"/>
      <c r="L1134" s="242"/>
      <c r="M1134" s="243"/>
      <c r="N1134" s="244"/>
      <c r="O1134" s="244"/>
      <c r="P1134" s="244"/>
      <c r="Q1134" s="244"/>
      <c r="R1134" s="244"/>
      <c r="S1134" s="244"/>
      <c r="T1134" s="245"/>
      <c r="U1134" s="13"/>
      <c r="V1134" s="13"/>
      <c r="W1134" s="13"/>
      <c r="X1134" s="13"/>
      <c r="Y1134" s="13"/>
      <c r="Z1134" s="13"/>
      <c r="AA1134" s="13"/>
      <c r="AB1134" s="13"/>
      <c r="AC1134" s="13"/>
      <c r="AD1134" s="13"/>
      <c r="AE1134" s="13"/>
      <c r="AT1134" s="246" t="s">
        <v>252</v>
      </c>
      <c r="AU1134" s="246" t="s">
        <v>93</v>
      </c>
      <c r="AV1134" s="13" t="s">
        <v>23</v>
      </c>
      <c r="AW1134" s="13" t="s">
        <v>46</v>
      </c>
      <c r="AX1134" s="13" t="s">
        <v>85</v>
      </c>
      <c r="AY1134" s="246" t="s">
        <v>241</v>
      </c>
    </row>
    <row r="1135" s="14" customFormat="1">
      <c r="A1135" s="14"/>
      <c r="B1135" s="247"/>
      <c r="C1135" s="248"/>
      <c r="D1135" s="238" t="s">
        <v>252</v>
      </c>
      <c r="E1135" s="249" t="s">
        <v>39</v>
      </c>
      <c r="F1135" s="250" t="s">
        <v>1226</v>
      </c>
      <c r="G1135" s="248"/>
      <c r="H1135" s="251">
        <v>8.1999999999999993</v>
      </c>
      <c r="I1135" s="252"/>
      <c r="J1135" s="248"/>
      <c r="K1135" s="248"/>
      <c r="L1135" s="253"/>
      <c r="M1135" s="254"/>
      <c r="N1135" s="255"/>
      <c r="O1135" s="255"/>
      <c r="P1135" s="255"/>
      <c r="Q1135" s="255"/>
      <c r="R1135" s="255"/>
      <c r="S1135" s="255"/>
      <c r="T1135" s="256"/>
      <c r="U1135" s="14"/>
      <c r="V1135" s="14"/>
      <c r="W1135" s="14"/>
      <c r="X1135" s="14"/>
      <c r="Y1135" s="14"/>
      <c r="Z1135" s="14"/>
      <c r="AA1135" s="14"/>
      <c r="AB1135" s="14"/>
      <c r="AC1135" s="14"/>
      <c r="AD1135" s="14"/>
      <c r="AE1135" s="14"/>
      <c r="AT1135" s="257" t="s">
        <v>252</v>
      </c>
      <c r="AU1135" s="257" t="s">
        <v>93</v>
      </c>
      <c r="AV1135" s="14" t="s">
        <v>93</v>
      </c>
      <c r="AW1135" s="14" t="s">
        <v>46</v>
      </c>
      <c r="AX1135" s="14" t="s">
        <v>85</v>
      </c>
      <c r="AY1135" s="257" t="s">
        <v>241</v>
      </c>
    </row>
    <row r="1136" s="13" customFormat="1">
      <c r="A1136" s="13"/>
      <c r="B1136" s="236"/>
      <c r="C1136" s="237"/>
      <c r="D1136" s="238" t="s">
        <v>252</v>
      </c>
      <c r="E1136" s="239" t="s">
        <v>39</v>
      </c>
      <c r="F1136" s="240" t="s">
        <v>1024</v>
      </c>
      <c r="G1136" s="237"/>
      <c r="H1136" s="239" t="s">
        <v>39</v>
      </c>
      <c r="I1136" s="241"/>
      <c r="J1136" s="237"/>
      <c r="K1136" s="237"/>
      <c r="L1136" s="242"/>
      <c r="M1136" s="243"/>
      <c r="N1136" s="244"/>
      <c r="O1136" s="244"/>
      <c r="P1136" s="244"/>
      <c r="Q1136" s="244"/>
      <c r="R1136" s="244"/>
      <c r="S1136" s="244"/>
      <c r="T1136" s="245"/>
      <c r="U1136" s="13"/>
      <c r="V1136" s="13"/>
      <c r="W1136" s="13"/>
      <c r="X1136" s="13"/>
      <c r="Y1136" s="13"/>
      <c r="Z1136" s="13"/>
      <c r="AA1136" s="13"/>
      <c r="AB1136" s="13"/>
      <c r="AC1136" s="13"/>
      <c r="AD1136" s="13"/>
      <c r="AE1136" s="13"/>
      <c r="AT1136" s="246" t="s">
        <v>252</v>
      </c>
      <c r="AU1136" s="246" t="s">
        <v>93</v>
      </c>
      <c r="AV1136" s="13" t="s">
        <v>23</v>
      </c>
      <c r="AW1136" s="13" t="s">
        <v>46</v>
      </c>
      <c r="AX1136" s="13" t="s">
        <v>85</v>
      </c>
      <c r="AY1136" s="246" t="s">
        <v>241</v>
      </c>
    </row>
    <row r="1137" s="14" customFormat="1">
      <c r="A1137" s="14"/>
      <c r="B1137" s="247"/>
      <c r="C1137" s="248"/>
      <c r="D1137" s="238" t="s">
        <v>252</v>
      </c>
      <c r="E1137" s="249" t="s">
        <v>39</v>
      </c>
      <c r="F1137" s="250" t="s">
        <v>1227</v>
      </c>
      <c r="G1137" s="248"/>
      <c r="H1137" s="251">
        <v>10.300000000000001</v>
      </c>
      <c r="I1137" s="252"/>
      <c r="J1137" s="248"/>
      <c r="K1137" s="248"/>
      <c r="L1137" s="253"/>
      <c r="M1137" s="254"/>
      <c r="N1137" s="255"/>
      <c r="O1137" s="255"/>
      <c r="P1137" s="255"/>
      <c r="Q1137" s="255"/>
      <c r="R1137" s="255"/>
      <c r="S1137" s="255"/>
      <c r="T1137" s="256"/>
      <c r="U1137" s="14"/>
      <c r="V1137" s="14"/>
      <c r="W1137" s="14"/>
      <c r="X1137" s="14"/>
      <c r="Y1137" s="14"/>
      <c r="Z1137" s="14"/>
      <c r="AA1137" s="14"/>
      <c r="AB1137" s="14"/>
      <c r="AC1137" s="14"/>
      <c r="AD1137" s="14"/>
      <c r="AE1137" s="14"/>
      <c r="AT1137" s="257" t="s">
        <v>252</v>
      </c>
      <c r="AU1137" s="257" t="s">
        <v>93</v>
      </c>
      <c r="AV1137" s="14" t="s">
        <v>93</v>
      </c>
      <c r="AW1137" s="14" t="s">
        <v>46</v>
      </c>
      <c r="AX1137" s="14" t="s">
        <v>85</v>
      </c>
      <c r="AY1137" s="257" t="s">
        <v>241</v>
      </c>
    </row>
    <row r="1138" s="16" customFormat="1">
      <c r="A1138" s="16"/>
      <c r="B1138" s="269"/>
      <c r="C1138" s="270"/>
      <c r="D1138" s="238" t="s">
        <v>252</v>
      </c>
      <c r="E1138" s="271" t="s">
        <v>39</v>
      </c>
      <c r="F1138" s="272" t="s">
        <v>295</v>
      </c>
      <c r="G1138" s="270"/>
      <c r="H1138" s="273">
        <v>74.079999999999998</v>
      </c>
      <c r="I1138" s="274"/>
      <c r="J1138" s="270"/>
      <c r="K1138" s="270"/>
      <c r="L1138" s="275"/>
      <c r="M1138" s="276"/>
      <c r="N1138" s="277"/>
      <c r="O1138" s="277"/>
      <c r="P1138" s="277"/>
      <c r="Q1138" s="277"/>
      <c r="R1138" s="277"/>
      <c r="S1138" s="277"/>
      <c r="T1138" s="278"/>
      <c r="U1138" s="16"/>
      <c r="V1138" s="16"/>
      <c r="W1138" s="16"/>
      <c r="X1138" s="16"/>
      <c r="Y1138" s="16"/>
      <c r="Z1138" s="16"/>
      <c r="AA1138" s="16"/>
      <c r="AB1138" s="16"/>
      <c r="AC1138" s="16"/>
      <c r="AD1138" s="16"/>
      <c r="AE1138" s="16"/>
      <c r="AT1138" s="279" t="s">
        <v>252</v>
      </c>
      <c r="AU1138" s="279" t="s">
        <v>93</v>
      </c>
      <c r="AV1138" s="16" t="s">
        <v>113</v>
      </c>
      <c r="AW1138" s="16" t="s">
        <v>46</v>
      </c>
      <c r="AX1138" s="16" t="s">
        <v>85</v>
      </c>
      <c r="AY1138" s="279" t="s">
        <v>241</v>
      </c>
    </row>
    <row r="1139" s="13" customFormat="1">
      <c r="A1139" s="13"/>
      <c r="B1139" s="236"/>
      <c r="C1139" s="237"/>
      <c r="D1139" s="238" t="s">
        <v>252</v>
      </c>
      <c r="E1139" s="239" t="s">
        <v>39</v>
      </c>
      <c r="F1139" s="240" t="s">
        <v>1228</v>
      </c>
      <c r="G1139" s="237"/>
      <c r="H1139" s="239" t="s">
        <v>39</v>
      </c>
      <c r="I1139" s="241"/>
      <c r="J1139" s="237"/>
      <c r="K1139" s="237"/>
      <c r="L1139" s="242"/>
      <c r="M1139" s="243"/>
      <c r="N1139" s="244"/>
      <c r="O1139" s="244"/>
      <c r="P1139" s="244"/>
      <c r="Q1139" s="244"/>
      <c r="R1139" s="244"/>
      <c r="S1139" s="244"/>
      <c r="T1139" s="245"/>
      <c r="U1139" s="13"/>
      <c r="V1139" s="13"/>
      <c r="W1139" s="13"/>
      <c r="X1139" s="13"/>
      <c r="Y1139" s="13"/>
      <c r="Z1139" s="13"/>
      <c r="AA1139" s="13"/>
      <c r="AB1139" s="13"/>
      <c r="AC1139" s="13"/>
      <c r="AD1139" s="13"/>
      <c r="AE1139" s="13"/>
      <c r="AT1139" s="246" t="s">
        <v>252</v>
      </c>
      <c r="AU1139" s="246" t="s">
        <v>93</v>
      </c>
      <c r="AV1139" s="13" t="s">
        <v>23</v>
      </c>
      <c r="AW1139" s="13" t="s">
        <v>46</v>
      </c>
      <c r="AX1139" s="13" t="s">
        <v>85</v>
      </c>
      <c r="AY1139" s="246" t="s">
        <v>241</v>
      </c>
    </row>
    <row r="1140" s="13" customFormat="1">
      <c r="A1140" s="13"/>
      <c r="B1140" s="236"/>
      <c r="C1140" s="237"/>
      <c r="D1140" s="238" t="s">
        <v>252</v>
      </c>
      <c r="E1140" s="239" t="s">
        <v>39</v>
      </c>
      <c r="F1140" s="240" t="s">
        <v>1011</v>
      </c>
      <c r="G1140" s="237"/>
      <c r="H1140" s="239" t="s">
        <v>39</v>
      </c>
      <c r="I1140" s="241"/>
      <c r="J1140" s="237"/>
      <c r="K1140" s="237"/>
      <c r="L1140" s="242"/>
      <c r="M1140" s="243"/>
      <c r="N1140" s="244"/>
      <c r="O1140" s="244"/>
      <c r="P1140" s="244"/>
      <c r="Q1140" s="244"/>
      <c r="R1140" s="244"/>
      <c r="S1140" s="244"/>
      <c r="T1140" s="245"/>
      <c r="U1140" s="13"/>
      <c r="V1140" s="13"/>
      <c r="W1140" s="13"/>
      <c r="X1140" s="13"/>
      <c r="Y1140" s="13"/>
      <c r="Z1140" s="13"/>
      <c r="AA1140" s="13"/>
      <c r="AB1140" s="13"/>
      <c r="AC1140" s="13"/>
      <c r="AD1140" s="13"/>
      <c r="AE1140" s="13"/>
      <c r="AT1140" s="246" t="s">
        <v>252</v>
      </c>
      <c r="AU1140" s="246" t="s">
        <v>93</v>
      </c>
      <c r="AV1140" s="13" t="s">
        <v>23</v>
      </c>
      <c r="AW1140" s="13" t="s">
        <v>46</v>
      </c>
      <c r="AX1140" s="13" t="s">
        <v>85</v>
      </c>
      <c r="AY1140" s="246" t="s">
        <v>241</v>
      </c>
    </row>
    <row r="1141" s="14" customFormat="1">
      <c r="A1141" s="14"/>
      <c r="B1141" s="247"/>
      <c r="C1141" s="248"/>
      <c r="D1141" s="238" t="s">
        <v>252</v>
      </c>
      <c r="E1141" s="249" t="s">
        <v>39</v>
      </c>
      <c r="F1141" s="250" t="s">
        <v>1212</v>
      </c>
      <c r="G1141" s="248"/>
      <c r="H1141" s="251">
        <v>6</v>
      </c>
      <c r="I1141" s="252"/>
      <c r="J1141" s="248"/>
      <c r="K1141" s="248"/>
      <c r="L1141" s="253"/>
      <c r="M1141" s="254"/>
      <c r="N1141" s="255"/>
      <c r="O1141" s="255"/>
      <c r="P1141" s="255"/>
      <c r="Q1141" s="255"/>
      <c r="R1141" s="255"/>
      <c r="S1141" s="255"/>
      <c r="T1141" s="256"/>
      <c r="U1141" s="14"/>
      <c r="V1141" s="14"/>
      <c r="W1141" s="14"/>
      <c r="X1141" s="14"/>
      <c r="Y1141" s="14"/>
      <c r="Z1141" s="14"/>
      <c r="AA1141" s="14"/>
      <c r="AB1141" s="14"/>
      <c r="AC1141" s="14"/>
      <c r="AD1141" s="14"/>
      <c r="AE1141" s="14"/>
      <c r="AT1141" s="257" t="s">
        <v>252</v>
      </c>
      <c r="AU1141" s="257" t="s">
        <v>93</v>
      </c>
      <c r="AV1141" s="14" t="s">
        <v>93</v>
      </c>
      <c r="AW1141" s="14" t="s">
        <v>46</v>
      </c>
      <c r="AX1141" s="14" t="s">
        <v>85</v>
      </c>
      <c r="AY1141" s="257" t="s">
        <v>241</v>
      </c>
    </row>
    <row r="1142" s="14" customFormat="1">
      <c r="A1142" s="14"/>
      <c r="B1142" s="247"/>
      <c r="C1142" s="248"/>
      <c r="D1142" s="238" t="s">
        <v>252</v>
      </c>
      <c r="E1142" s="249" t="s">
        <v>39</v>
      </c>
      <c r="F1142" s="250" t="s">
        <v>1229</v>
      </c>
      <c r="G1142" s="248"/>
      <c r="H1142" s="251">
        <v>7.0999999999999996</v>
      </c>
      <c r="I1142" s="252"/>
      <c r="J1142" s="248"/>
      <c r="K1142" s="248"/>
      <c r="L1142" s="253"/>
      <c r="M1142" s="254"/>
      <c r="N1142" s="255"/>
      <c r="O1142" s="255"/>
      <c r="P1142" s="255"/>
      <c r="Q1142" s="255"/>
      <c r="R1142" s="255"/>
      <c r="S1142" s="255"/>
      <c r="T1142" s="256"/>
      <c r="U1142" s="14"/>
      <c r="V1142" s="14"/>
      <c r="W1142" s="14"/>
      <c r="X1142" s="14"/>
      <c r="Y1142" s="14"/>
      <c r="Z1142" s="14"/>
      <c r="AA1142" s="14"/>
      <c r="AB1142" s="14"/>
      <c r="AC1142" s="14"/>
      <c r="AD1142" s="14"/>
      <c r="AE1142" s="14"/>
      <c r="AT1142" s="257" t="s">
        <v>252</v>
      </c>
      <c r="AU1142" s="257" t="s">
        <v>93</v>
      </c>
      <c r="AV1142" s="14" t="s">
        <v>93</v>
      </c>
      <c r="AW1142" s="14" t="s">
        <v>46</v>
      </c>
      <c r="AX1142" s="14" t="s">
        <v>85</v>
      </c>
      <c r="AY1142" s="257" t="s">
        <v>241</v>
      </c>
    </row>
    <row r="1143" s="13" customFormat="1">
      <c r="A1143" s="13"/>
      <c r="B1143" s="236"/>
      <c r="C1143" s="237"/>
      <c r="D1143" s="238" t="s">
        <v>252</v>
      </c>
      <c r="E1143" s="239" t="s">
        <v>39</v>
      </c>
      <c r="F1143" s="240" t="s">
        <v>1021</v>
      </c>
      <c r="G1143" s="237"/>
      <c r="H1143" s="239" t="s">
        <v>39</v>
      </c>
      <c r="I1143" s="241"/>
      <c r="J1143" s="237"/>
      <c r="K1143" s="237"/>
      <c r="L1143" s="242"/>
      <c r="M1143" s="243"/>
      <c r="N1143" s="244"/>
      <c r="O1143" s="244"/>
      <c r="P1143" s="244"/>
      <c r="Q1143" s="244"/>
      <c r="R1143" s="244"/>
      <c r="S1143" s="244"/>
      <c r="T1143" s="245"/>
      <c r="U1143" s="13"/>
      <c r="V1143" s="13"/>
      <c r="W1143" s="13"/>
      <c r="X1143" s="13"/>
      <c r="Y1143" s="13"/>
      <c r="Z1143" s="13"/>
      <c r="AA1143" s="13"/>
      <c r="AB1143" s="13"/>
      <c r="AC1143" s="13"/>
      <c r="AD1143" s="13"/>
      <c r="AE1143" s="13"/>
      <c r="AT1143" s="246" t="s">
        <v>252</v>
      </c>
      <c r="AU1143" s="246" t="s">
        <v>93</v>
      </c>
      <c r="AV1143" s="13" t="s">
        <v>23</v>
      </c>
      <c r="AW1143" s="13" t="s">
        <v>46</v>
      </c>
      <c r="AX1143" s="13" t="s">
        <v>85</v>
      </c>
      <c r="AY1143" s="246" t="s">
        <v>241</v>
      </c>
    </row>
    <row r="1144" s="14" customFormat="1">
      <c r="A1144" s="14"/>
      <c r="B1144" s="247"/>
      <c r="C1144" s="248"/>
      <c r="D1144" s="238" t="s">
        <v>252</v>
      </c>
      <c r="E1144" s="249" t="s">
        <v>39</v>
      </c>
      <c r="F1144" s="250" t="s">
        <v>1230</v>
      </c>
      <c r="G1144" s="248"/>
      <c r="H1144" s="251">
        <v>20.149999999999999</v>
      </c>
      <c r="I1144" s="252"/>
      <c r="J1144" s="248"/>
      <c r="K1144" s="248"/>
      <c r="L1144" s="253"/>
      <c r="M1144" s="254"/>
      <c r="N1144" s="255"/>
      <c r="O1144" s="255"/>
      <c r="P1144" s="255"/>
      <c r="Q1144" s="255"/>
      <c r="R1144" s="255"/>
      <c r="S1144" s="255"/>
      <c r="T1144" s="256"/>
      <c r="U1144" s="14"/>
      <c r="V1144" s="14"/>
      <c r="W1144" s="14"/>
      <c r="X1144" s="14"/>
      <c r="Y1144" s="14"/>
      <c r="Z1144" s="14"/>
      <c r="AA1144" s="14"/>
      <c r="AB1144" s="14"/>
      <c r="AC1144" s="14"/>
      <c r="AD1144" s="14"/>
      <c r="AE1144" s="14"/>
      <c r="AT1144" s="257" t="s">
        <v>252</v>
      </c>
      <c r="AU1144" s="257" t="s">
        <v>93</v>
      </c>
      <c r="AV1144" s="14" t="s">
        <v>93</v>
      </c>
      <c r="AW1144" s="14" t="s">
        <v>46</v>
      </c>
      <c r="AX1144" s="14" t="s">
        <v>85</v>
      </c>
      <c r="AY1144" s="257" t="s">
        <v>241</v>
      </c>
    </row>
    <row r="1145" s="14" customFormat="1">
      <c r="A1145" s="14"/>
      <c r="B1145" s="247"/>
      <c r="C1145" s="248"/>
      <c r="D1145" s="238" t="s">
        <v>252</v>
      </c>
      <c r="E1145" s="249" t="s">
        <v>39</v>
      </c>
      <c r="F1145" s="250" t="s">
        <v>1231</v>
      </c>
      <c r="G1145" s="248"/>
      <c r="H1145" s="251">
        <v>34.549999999999997</v>
      </c>
      <c r="I1145" s="252"/>
      <c r="J1145" s="248"/>
      <c r="K1145" s="248"/>
      <c r="L1145" s="253"/>
      <c r="M1145" s="254"/>
      <c r="N1145" s="255"/>
      <c r="O1145" s="255"/>
      <c r="P1145" s="255"/>
      <c r="Q1145" s="255"/>
      <c r="R1145" s="255"/>
      <c r="S1145" s="255"/>
      <c r="T1145" s="256"/>
      <c r="U1145" s="14"/>
      <c r="V1145" s="14"/>
      <c r="W1145" s="14"/>
      <c r="X1145" s="14"/>
      <c r="Y1145" s="14"/>
      <c r="Z1145" s="14"/>
      <c r="AA1145" s="14"/>
      <c r="AB1145" s="14"/>
      <c r="AC1145" s="14"/>
      <c r="AD1145" s="14"/>
      <c r="AE1145" s="14"/>
      <c r="AT1145" s="257" t="s">
        <v>252</v>
      </c>
      <c r="AU1145" s="257" t="s">
        <v>93</v>
      </c>
      <c r="AV1145" s="14" t="s">
        <v>93</v>
      </c>
      <c r="AW1145" s="14" t="s">
        <v>46</v>
      </c>
      <c r="AX1145" s="14" t="s">
        <v>85</v>
      </c>
      <c r="AY1145" s="257" t="s">
        <v>241</v>
      </c>
    </row>
    <row r="1146" s="13" customFormat="1">
      <c r="A1146" s="13"/>
      <c r="B1146" s="236"/>
      <c r="C1146" s="237"/>
      <c r="D1146" s="238" t="s">
        <v>252</v>
      </c>
      <c r="E1146" s="239" t="s">
        <v>39</v>
      </c>
      <c r="F1146" s="240" t="s">
        <v>1033</v>
      </c>
      <c r="G1146" s="237"/>
      <c r="H1146" s="239" t="s">
        <v>39</v>
      </c>
      <c r="I1146" s="241"/>
      <c r="J1146" s="237"/>
      <c r="K1146" s="237"/>
      <c r="L1146" s="242"/>
      <c r="M1146" s="243"/>
      <c r="N1146" s="244"/>
      <c r="O1146" s="244"/>
      <c r="P1146" s="244"/>
      <c r="Q1146" s="244"/>
      <c r="R1146" s="244"/>
      <c r="S1146" s="244"/>
      <c r="T1146" s="245"/>
      <c r="U1146" s="13"/>
      <c r="V1146" s="13"/>
      <c r="W1146" s="13"/>
      <c r="X1146" s="13"/>
      <c r="Y1146" s="13"/>
      <c r="Z1146" s="13"/>
      <c r="AA1146" s="13"/>
      <c r="AB1146" s="13"/>
      <c r="AC1146" s="13"/>
      <c r="AD1146" s="13"/>
      <c r="AE1146" s="13"/>
      <c r="AT1146" s="246" t="s">
        <v>252</v>
      </c>
      <c r="AU1146" s="246" t="s">
        <v>93</v>
      </c>
      <c r="AV1146" s="13" t="s">
        <v>23</v>
      </c>
      <c r="AW1146" s="13" t="s">
        <v>46</v>
      </c>
      <c r="AX1146" s="13" t="s">
        <v>85</v>
      </c>
      <c r="AY1146" s="246" t="s">
        <v>241</v>
      </c>
    </row>
    <row r="1147" s="14" customFormat="1">
      <c r="A1147" s="14"/>
      <c r="B1147" s="247"/>
      <c r="C1147" s="248"/>
      <c r="D1147" s="238" t="s">
        <v>252</v>
      </c>
      <c r="E1147" s="249" t="s">
        <v>39</v>
      </c>
      <c r="F1147" s="250" t="s">
        <v>1232</v>
      </c>
      <c r="G1147" s="248"/>
      <c r="H1147" s="251">
        <v>12.300000000000001</v>
      </c>
      <c r="I1147" s="252"/>
      <c r="J1147" s="248"/>
      <c r="K1147" s="248"/>
      <c r="L1147" s="253"/>
      <c r="M1147" s="254"/>
      <c r="N1147" s="255"/>
      <c r="O1147" s="255"/>
      <c r="P1147" s="255"/>
      <c r="Q1147" s="255"/>
      <c r="R1147" s="255"/>
      <c r="S1147" s="255"/>
      <c r="T1147" s="256"/>
      <c r="U1147" s="14"/>
      <c r="V1147" s="14"/>
      <c r="W1147" s="14"/>
      <c r="X1147" s="14"/>
      <c r="Y1147" s="14"/>
      <c r="Z1147" s="14"/>
      <c r="AA1147" s="14"/>
      <c r="AB1147" s="14"/>
      <c r="AC1147" s="14"/>
      <c r="AD1147" s="14"/>
      <c r="AE1147" s="14"/>
      <c r="AT1147" s="257" t="s">
        <v>252</v>
      </c>
      <c r="AU1147" s="257" t="s">
        <v>93</v>
      </c>
      <c r="AV1147" s="14" t="s">
        <v>93</v>
      </c>
      <c r="AW1147" s="14" t="s">
        <v>46</v>
      </c>
      <c r="AX1147" s="14" t="s">
        <v>85</v>
      </c>
      <c r="AY1147" s="257" t="s">
        <v>241</v>
      </c>
    </row>
    <row r="1148" s="13" customFormat="1">
      <c r="A1148" s="13"/>
      <c r="B1148" s="236"/>
      <c r="C1148" s="237"/>
      <c r="D1148" s="238" t="s">
        <v>252</v>
      </c>
      <c r="E1148" s="239" t="s">
        <v>39</v>
      </c>
      <c r="F1148" s="240" t="s">
        <v>1014</v>
      </c>
      <c r="G1148" s="237"/>
      <c r="H1148" s="239" t="s">
        <v>39</v>
      </c>
      <c r="I1148" s="241"/>
      <c r="J1148" s="237"/>
      <c r="K1148" s="237"/>
      <c r="L1148" s="242"/>
      <c r="M1148" s="243"/>
      <c r="N1148" s="244"/>
      <c r="O1148" s="244"/>
      <c r="P1148" s="244"/>
      <c r="Q1148" s="244"/>
      <c r="R1148" s="244"/>
      <c r="S1148" s="244"/>
      <c r="T1148" s="245"/>
      <c r="U1148" s="13"/>
      <c r="V1148" s="13"/>
      <c r="W1148" s="13"/>
      <c r="X1148" s="13"/>
      <c r="Y1148" s="13"/>
      <c r="Z1148" s="13"/>
      <c r="AA1148" s="13"/>
      <c r="AB1148" s="13"/>
      <c r="AC1148" s="13"/>
      <c r="AD1148" s="13"/>
      <c r="AE1148" s="13"/>
      <c r="AT1148" s="246" t="s">
        <v>252</v>
      </c>
      <c r="AU1148" s="246" t="s">
        <v>93</v>
      </c>
      <c r="AV1148" s="13" t="s">
        <v>23</v>
      </c>
      <c r="AW1148" s="13" t="s">
        <v>46</v>
      </c>
      <c r="AX1148" s="13" t="s">
        <v>85</v>
      </c>
      <c r="AY1148" s="246" t="s">
        <v>241</v>
      </c>
    </row>
    <row r="1149" s="14" customFormat="1">
      <c r="A1149" s="14"/>
      <c r="B1149" s="247"/>
      <c r="C1149" s="248"/>
      <c r="D1149" s="238" t="s">
        <v>252</v>
      </c>
      <c r="E1149" s="249" t="s">
        <v>39</v>
      </c>
      <c r="F1149" s="250" t="s">
        <v>1212</v>
      </c>
      <c r="G1149" s="248"/>
      <c r="H1149" s="251">
        <v>6</v>
      </c>
      <c r="I1149" s="252"/>
      <c r="J1149" s="248"/>
      <c r="K1149" s="248"/>
      <c r="L1149" s="253"/>
      <c r="M1149" s="254"/>
      <c r="N1149" s="255"/>
      <c r="O1149" s="255"/>
      <c r="P1149" s="255"/>
      <c r="Q1149" s="255"/>
      <c r="R1149" s="255"/>
      <c r="S1149" s="255"/>
      <c r="T1149" s="256"/>
      <c r="U1149" s="14"/>
      <c r="V1149" s="14"/>
      <c r="W1149" s="14"/>
      <c r="X1149" s="14"/>
      <c r="Y1149" s="14"/>
      <c r="Z1149" s="14"/>
      <c r="AA1149" s="14"/>
      <c r="AB1149" s="14"/>
      <c r="AC1149" s="14"/>
      <c r="AD1149" s="14"/>
      <c r="AE1149" s="14"/>
      <c r="AT1149" s="257" t="s">
        <v>252</v>
      </c>
      <c r="AU1149" s="257" t="s">
        <v>93</v>
      </c>
      <c r="AV1149" s="14" t="s">
        <v>93</v>
      </c>
      <c r="AW1149" s="14" t="s">
        <v>46</v>
      </c>
      <c r="AX1149" s="14" t="s">
        <v>85</v>
      </c>
      <c r="AY1149" s="257" t="s">
        <v>241</v>
      </c>
    </row>
    <row r="1150" s="14" customFormat="1">
      <c r="A1150" s="14"/>
      <c r="B1150" s="247"/>
      <c r="C1150" s="248"/>
      <c r="D1150" s="238" t="s">
        <v>252</v>
      </c>
      <c r="E1150" s="249" t="s">
        <v>39</v>
      </c>
      <c r="F1150" s="250" t="s">
        <v>1229</v>
      </c>
      <c r="G1150" s="248"/>
      <c r="H1150" s="251">
        <v>7.0999999999999996</v>
      </c>
      <c r="I1150" s="252"/>
      <c r="J1150" s="248"/>
      <c r="K1150" s="248"/>
      <c r="L1150" s="253"/>
      <c r="M1150" s="254"/>
      <c r="N1150" s="255"/>
      <c r="O1150" s="255"/>
      <c r="P1150" s="255"/>
      <c r="Q1150" s="255"/>
      <c r="R1150" s="255"/>
      <c r="S1150" s="255"/>
      <c r="T1150" s="256"/>
      <c r="U1150" s="14"/>
      <c r="V1150" s="14"/>
      <c r="W1150" s="14"/>
      <c r="X1150" s="14"/>
      <c r="Y1150" s="14"/>
      <c r="Z1150" s="14"/>
      <c r="AA1150" s="14"/>
      <c r="AB1150" s="14"/>
      <c r="AC1150" s="14"/>
      <c r="AD1150" s="14"/>
      <c r="AE1150" s="14"/>
      <c r="AT1150" s="257" t="s">
        <v>252</v>
      </c>
      <c r="AU1150" s="257" t="s">
        <v>93</v>
      </c>
      <c r="AV1150" s="14" t="s">
        <v>93</v>
      </c>
      <c r="AW1150" s="14" t="s">
        <v>46</v>
      </c>
      <c r="AX1150" s="14" t="s">
        <v>85</v>
      </c>
      <c r="AY1150" s="257" t="s">
        <v>241</v>
      </c>
    </row>
    <row r="1151" s="13" customFormat="1">
      <c r="A1151" s="13"/>
      <c r="B1151" s="236"/>
      <c r="C1151" s="237"/>
      <c r="D1151" s="238" t="s">
        <v>252</v>
      </c>
      <c r="E1151" s="239" t="s">
        <v>39</v>
      </c>
      <c r="F1151" s="240" t="s">
        <v>1024</v>
      </c>
      <c r="G1151" s="237"/>
      <c r="H1151" s="239" t="s">
        <v>39</v>
      </c>
      <c r="I1151" s="241"/>
      <c r="J1151" s="237"/>
      <c r="K1151" s="237"/>
      <c r="L1151" s="242"/>
      <c r="M1151" s="243"/>
      <c r="N1151" s="244"/>
      <c r="O1151" s="244"/>
      <c r="P1151" s="244"/>
      <c r="Q1151" s="244"/>
      <c r="R1151" s="244"/>
      <c r="S1151" s="244"/>
      <c r="T1151" s="245"/>
      <c r="U1151" s="13"/>
      <c r="V1151" s="13"/>
      <c r="W1151" s="13"/>
      <c r="X1151" s="13"/>
      <c r="Y1151" s="13"/>
      <c r="Z1151" s="13"/>
      <c r="AA1151" s="13"/>
      <c r="AB1151" s="13"/>
      <c r="AC1151" s="13"/>
      <c r="AD1151" s="13"/>
      <c r="AE1151" s="13"/>
      <c r="AT1151" s="246" t="s">
        <v>252</v>
      </c>
      <c r="AU1151" s="246" t="s">
        <v>93</v>
      </c>
      <c r="AV1151" s="13" t="s">
        <v>23</v>
      </c>
      <c r="AW1151" s="13" t="s">
        <v>46</v>
      </c>
      <c r="AX1151" s="13" t="s">
        <v>85</v>
      </c>
      <c r="AY1151" s="246" t="s">
        <v>241</v>
      </c>
    </row>
    <row r="1152" s="14" customFormat="1">
      <c r="A1152" s="14"/>
      <c r="B1152" s="247"/>
      <c r="C1152" s="248"/>
      <c r="D1152" s="238" t="s">
        <v>252</v>
      </c>
      <c r="E1152" s="249" t="s">
        <v>39</v>
      </c>
      <c r="F1152" s="250" t="s">
        <v>1233</v>
      </c>
      <c r="G1152" s="248"/>
      <c r="H1152" s="251">
        <v>21.649999999999999</v>
      </c>
      <c r="I1152" s="252"/>
      <c r="J1152" s="248"/>
      <c r="K1152" s="248"/>
      <c r="L1152" s="253"/>
      <c r="M1152" s="254"/>
      <c r="N1152" s="255"/>
      <c r="O1152" s="255"/>
      <c r="P1152" s="255"/>
      <c r="Q1152" s="255"/>
      <c r="R1152" s="255"/>
      <c r="S1152" s="255"/>
      <c r="T1152" s="256"/>
      <c r="U1152" s="14"/>
      <c r="V1152" s="14"/>
      <c r="W1152" s="14"/>
      <c r="X1152" s="14"/>
      <c r="Y1152" s="14"/>
      <c r="Z1152" s="14"/>
      <c r="AA1152" s="14"/>
      <c r="AB1152" s="14"/>
      <c r="AC1152" s="14"/>
      <c r="AD1152" s="14"/>
      <c r="AE1152" s="14"/>
      <c r="AT1152" s="257" t="s">
        <v>252</v>
      </c>
      <c r="AU1152" s="257" t="s">
        <v>93</v>
      </c>
      <c r="AV1152" s="14" t="s">
        <v>93</v>
      </c>
      <c r="AW1152" s="14" t="s">
        <v>46</v>
      </c>
      <c r="AX1152" s="14" t="s">
        <v>85</v>
      </c>
      <c r="AY1152" s="257" t="s">
        <v>241</v>
      </c>
    </row>
    <row r="1153" s="14" customFormat="1">
      <c r="A1153" s="14"/>
      <c r="B1153" s="247"/>
      <c r="C1153" s="248"/>
      <c r="D1153" s="238" t="s">
        <v>252</v>
      </c>
      <c r="E1153" s="249" t="s">
        <v>39</v>
      </c>
      <c r="F1153" s="250" t="s">
        <v>1234</v>
      </c>
      <c r="G1153" s="248"/>
      <c r="H1153" s="251">
        <v>30.149999999999999</v>
      </c>
      <c r="I1153" s="252"/>
      <c r="J1153" s="248"/>
      <c r="K1153" s="248"/>
      <c r="L1153" s="253"/>
      <c r="M1153" s="254"/>
      <c r="N1153" s="255"/>
      <c r="O1153" s="255"/>
      <c r="P1153" s="255"/>
      <c r="Q1153" s="255"/>
      <c r="R1153" s="255"/>
      <c r="S1153" s="255"/>
      <c r="T1153" s="256"/>
      <c r="U1153" s="14"/>
      <c r="V1153" s="14"/>
      <c r="W1153" s="14"/>
      <c r="X1153" s="14"/>
      <c r="Y1153" s="14"/>
      <c r="Z1153" s="14"/>
      <c r="AA1153" s="14"/>
      <c r="AB1153" s="14"/>
      <c r="AC1153" s="14"/>
      <c r="AD1153" s="14"/>
      <c r="AE1153" s="14"/>
      <c r="AT1153" s="257" t="s">
        <v>252</v>
      </c>
      <c r="AU1153" s="257" t="s">
        <v>93</v>
      </c>
      <c r="AV1153" s="14" t="s">
        <v>93</v>
      </c>
      <c r="AW1153" s="14" t="s">
        <v>46</v>
      </c>
      <c r="AX1153" s="14" t="s">
        <v>85</v>
      </c>
      <c r="AY1153" s="257" t="s">
        <v>241</v>
      </c>
    </row>
    <row r="1154" s="14" customFormat="1">
      <c r="A1154" s="14"/>
      <c r="B1154" s="247"/>
      <c r="C1154" s="248"/>
      <c r="D1154" s="238" t="s">
        <v>252</v>
      </c>
      <c r="E1154" s="249" t="s">
        <v>39</v>
      </c>
      <c r="F1154" s="250" t="s">
        <v>1235</v>
      </c>
      <c r="G1154" s="248"/>
      <c r="H1154" s="251">
        <v>7.9500000000000002</v>
      </c>
      <c r="I1154" s="252"/>
      <c r="J1154" s="248"/>
      <c r="K1154" s="248"/>
      <c r="L1154" s="253"/>
      <c r="M1154" s="254"/>
      <c r="N1154" s="255"/>
      <c r="O1154" s="255"/>
      <c r="P1154" s="255"/>
      <c r="Q1154" s="255"/>
      <c r="R1154" s="255"/>
      <c r="S1154" s="255"/>
      <c r="T1154" s="256"/>
      <c r="U1154" s="14"/>
      <c r="V1154" s="14"/>
      <c r="W1154" s="14"/>
      <c r="X1154" s="14"/>
      <c r="Y1154" s="14"/>
      <c r="Z1154" s="14"/>
      <c r="AA1154" s="14"/>
      <c r="AB1154" s="14"/>
      <c r="AC1154" s="14"/>
      <c r="AD1154" s="14"/>
      <c r="AE1154" s="14"/>
      <c r="AT1154" s="257" t="s">
        <v>252</v>
      </c>
      <c r="AU1154" s="257" t="s">
        <v>93</v>
      </c>
      <c r="AV1154" s="14" t="s">
        <v>93</v>
      </c>
      <c r="AW1154" s="14" t="s">
        <v>46</v>
      </c>
      <c r="AX1154" s="14" t="s">
        <v>85</v>
      </c>
      <c r="AY1154" s="257" t="s">
        <v>241</v>
      </c>
    </row>
    <row r="1155" s="13" customFormat="1">
      <c r="A1155" s="13"/>
      <c r="B1155" s="236"/>
      <c r="C1155" s="237"/>
      <c r="D1155" s="238" t="s">
        <v>252</v>
      </c>
      <c r="E1155" s="239" t="s">
        <v>39</v>
      </c>
      <c r="F1155" s="240" t="s">
        <v>1131</v>
      </c>
      <c r="G1155" s="237"/>
      <c r="H1155" s="239" t="s">
        <v>39</v>
      </c>
      <c r="I1155" s="241"/>
      <c r="J1155" s="237"/>
      <c r="K1155" s="237"/>
      <c r="L1155" s="242"/>
      <c r="M1155" s="243"/>
      <c r="N1155" s="244"/>
      <c r="O1155" s="244"/>
      <c r="P1155" s="244"/>
      <c r="Q1155" s="244"/>
      <c r="R1155" s="244"/>
      <c r="S1155" s="244"/>
      <c r="T1155" s="245"/>
      <c r="U1155" s="13"/>
      <c r="V1155" s="13"/>
      <c r="W1155" s="13"/>
      <c r="X1155" s="13"/>
      <c r="Y1155" s="13"/>
      <c r="Z1155" s="13"/>
      <c r="AA1155" s="13"/>
      <c r="AB1155" s="13"/>
      <c r="AC1155" s="13"/>
      <c r="AD1155" s="13"/>
      <c r="AE1155" s="13"/>
      <c r="AT1155" s="246" t="s">
        <v>252</v>
      </c>
      <c r="AU1155" s="246" t="s">
        <v>93</v>
      </c>
      <c r="AV1155" s="13" t="s">
        <v>23</v>
      </c>
      <c r="AW1155" s="13" t="s">
        <v>46</v>
      </c>
      <c r="AX1155" s="13" t="s">
        <v>85</v>
      </c>
      <c r="AY1155" s="246" t="s">
        <v>241</v>
      </c>
    </row>
    <row r="1156" s="14" customFormat="1">
      <c r="A1156" s="14"/>
      <c r="B1156" s="247"/>
      <c r="C1156" s="248"/>
      <c r="D1156" s="238" t="s">
        <v>252</v>
      </c>
      <c r="E1156" s="249" t="s">
        <v>39</v>
      </c>
      <c r="F1156" s="250" t="s">
        <v>1236</v>
      </c>
      <c r="G1156" s="248"/>
      <c r="H1156" s="251">
        <v>14.300000000000001</v>
      </c>
      <c r="I1156" s="252"/>
      <c r="J1156" s="248"/>
      <c r="K1156" s="248"/>
      <c r="L1156" s="253"/>
      <c r="M1156" s="254"/>
      <c r="N1156" s="255"/>
      <c r="O1156" s="255"/>
      <c r="P1156" s="255"/>
      <c r="Q1156" s="255"/>
      <c r="R1156" s="255"/>
      <c r="S1156" s="255"/>
      <c r="T1156" s="256"/>
      <c r="U1156" s="14"/>
      <c r="V1156" s="14"/>
      <c r="W1156" s="14"/>
      <c r="X1156" s="14"/>
      <c r="Y1156" s="14"/>
      <c r="Z1156" s="14"/>
      <c r="AA1156" s="14"/>
      <c r="AB1156" s="14"/>
      <c r="AC1156" s="14"/>
      <c r="AD1156" s="14"/>
      <c r="AE1156" s="14"/>
      <c r="AT1156" s="257" t="s">
        <v>252</v>
      </c>
      <c r="AU1156" s="257" t="s">
        <v>93</v>
      </c>
      <c r="AV1156" s="14" t="s">
        <v>93</v>
      </c>
      <c r="AW1156" s="14" t="s">
        <v>46</v>
      </c>
      <c r="AX1156" s="14" t="s">
        <v>85</v>
      </c>
      <c r="AY1156" s="257" t="s">
        <v>241</v>
      </c>
    </row>
    <row r="1157" s="16" customFormat="1">
      <c r="A1157" s="16"/>
      <c r="B1157" s="269"/>
      <c r="C1157" s="270"/>
      <c r="D1157" s="238" t="s">
        <v>252</v>
      </c>
      <c r="E1157" s="271" t="s">
        <v>39</v>
      </c>
      <c r="F1157" s="272" t="s">
        <v>295</v>
      </c>
      <c r="G1157" s="270"/>
      <c r="H1157" s="273">
        <v>167.25</v>
      </c>
      <c r="I1157" s="274"/>
      <c r="J1157" s="270"/>
      <c r="K1157" s="270"/>
      <c r="L1157" s="275"/>
      <c r="M1157" s="276"/>
      <c r="N1157" s="277"/>
      <c r="O1157" s="277"/>
      <c r="P1157" s="277"/>
      <c r="Q1157" s="277"/>
      <c r="R1157" s="277"/>
      <c r="S1157" s="277"/>
      <c r="T1157" s="278"/>
      <c r="U1157" s="16"/>
      <c r="V1157" s="16"/>
      <c r="W1157" s="16"/>
      <c r="X1157" s="16"/>
      <c r="Y1157" s="16"/>
      <c r="Z1157" s="16"/>
      <c r="AA1157" s="16"/>
      <c r="AB1157" s="16"/>
      <c r="AC1157" s="16"/>
      <c r="AD1157" s="16"/>
      <c r="AE1157" s="16"/>
      <c r="AT1157" s="279" t="s">
        <v>252</v>
      </c>
      <c r="AU1157" s="279" t="s">
        <v>93</v>
      </c>
      <c r="AV1157" s="16" t="s">
        <v>113</v>
      </c>
      <c r="AW1157" s="16" t="s">
        <v>46</v>
      </c>
      <c r="AX1157" s="16" t="s">
        <v>85</v>
      </c>
      <c r="AY1157" s="279" t="s">
        <v>241</v>
      </c>
    </row>
    <row r="1158" s="13" customFormat="1">
      <c r="A1158" s="13"/>
      <c r="B1158" s="236"/>
      <c r="C1158" s="237"/>
      <c r="D1158" s="238" t="s">
        <v>252</v>
      </c>
      <c r="E1158" s="239" t="s">
        <v>39</v>
      </c>
      <c r="F1158" s="240" t="s">
        <v>1237</v>
      </c>
      <c r="G1158" s="237"/>
      <c r="H1158" s="239" t="s">
        <v>39</v>
      </c>
      <c r="I1158" s="241"/>
      <c r="J1158" s="237"/>
      <c r="K1158" s="237"/>
      <c r="L1158" s="242"/>
      <c r="M1158" s="243"/>
      <c r="N1158" s="244"/>
      <c r="O1158" s="244"/>
      <c r="P1158" s="244"/>
      <c r="Q1158" s="244"/>
      <c r="R1158" s="244"/>
      <c r="S1158" s="244"/>
      <c r="T1158" s="245"/>
      <c r="U1158" s="13"/>
      <c r="V1158" s="13"/>
      <c r="W1158" s="13"/>
      <c r="X1158" s="13"/>
      <c r="Y1158" s="13"/>
      <c r="Z1158" s="13"/>
      <c r="AA1158" s="13"/>
      <c r="AB1158" s="13"/>
      <c r="AC1158" s="13"/>
      <c r="AD1158" s="13"/>
      <c r="AE1158" s="13"/>
      <c r="AT1158" s="246" t="s">
        <v>252</v>
      </c>
      <c r="AU1158" s="246" t="s">
        <v>93</v>
      </c>
      <c r="AV1158" s="13" t="s">
        <v>23</v>
      </c>
      <c r="AW1158" s="13" t="s">
        <v>46</v>
      </c>
      <c r="AX1158" s="13" t="s">
        <v>85</v>
      </c>
      <c r="AY1158" s="246" t="s">
        <v>241</v>
      </c>
    </row>
    <row r="1159" s="13" customFormat="1">
      <c r="A1159" s="13"/>
      <c r="B1159" s="236"/>
      <c r="C1159" s="237"/>
      <c r="D1159" s="238" t="s">
        <v>252</v>
      </c>
      <c r="E1159" s="239" t="s">
        <v>39</v>
      </c>
      <c r="F1159" s="240" t="s">
        <v>1014</v>
      </c>
      <c r="G1159" s="237"/>
      <c r="H1159" s="239" t="s">
        <v>39</v>
      </c>
      <c r="I1159" s="241"/>
      <c r="J1159" s="237"/>
      <c r="K1159" s="237"/>
      <c r="L1159" s="242"/>
      <c r="M1159" s="243"/>
      <c r="N1159" s="244"/>
      <c r="O1159" s="244"/>
      <c r="P1159" s="244"/>
      <c r="Q1159" s="244"/>
      <c r="R1159" s="244"/>
      <c r="S1159" s="244"/>
      <c r="T1159" s="245"/>
      <c r="U1159" s="13"/>
      <c r="V1159" s="13"/>
      <c r="W1159" s="13"/>
      <c r="X1159" s="13"/>
      <c r="Y1159" s="13"/>
      <c r="Z1159" s="13"/>
      <c r="AA1159" s="13"/>
      <c r="AB1159" s="13"/>
      <c r="AC1159" s="13"/>
      <c r="AD1159" s="13"/>
      <c r="AE1159" s="13"/>
      <c r="AT1159" s="246" t="s">
        <v>252</v>
      </c>
      <c r="AU1159" s="246" t="s">
        <v>93</v>
      </c>
      <c r="AV1159" s="13" t="s">
        <v>23</v>
      </c>
      <c r="AW1159" s="13" t="s">
        <v>46</v>
      </c>
      <c r="AX1159" s="13" t="s">
        <v>85</v>
      </c>
      <c r="AY1159" s="246" t="s">
        <v>241</v>
      </c>
    </row>
    <row r="1160" s="14" customFormat="1">
      <c r="A1160" s="14"/>
      <c r="B1160" s="247"/>
      <c r="C1160" s="248"/>
      <c r="D1160" s="238" t="s">
        <v>252</v>
      </c>
      <c r="E1160" s="249" t="s">
        <v>39</v>
      </c>
      <c r="F1160" s="250" t="s">
        <v>1238</v>
      </c>
      <c r="G1160" s="248"/>
      <c r="H1160" s="251">
        <v>20.399999999999999</v>
      </c>
      <c r="I1160" s="252"/>
      <c r="J1160" s="248"/>
      <c r="K1160" s="248"/>
      <c r="L1160" s="253"/>
      <c r="M1160" s="254"/>
      <c r="N1160" s="255"/>
      <c r="O1160" s="255"/>
      <c r="P1160" s="255"/>
      <c r="Q1160" s="255"/>
      <c r="R1160" s="255"/>
      <c r="S1160" s="255"/>
      <c r="T1160" s="256"/>
      <c r="U1160" s="14"/>
      <c r="V1160" s="14"/>
      <c r="W1160" s="14"/>
      <c r="X1160" s="14"/>
      <c r="Y1160" s="14"/>
      <c r="Z1160" s="14"/>
      <c r="AA1160" s="14"/>
      <c r="AB1160" s="14"/>
      <c r="AC1160" s="14"/>
      <c r="AD1160" s="14"/>
      <c r="AE1160" s="14"/>
      <c r="AT1160" s="257" t="s">
        <v>252</v>
      </c>
      <c r="AU1160" s="257" t="s">
        <v>93</v>
      </c>
      <c r="AV1160" s="14" t="s">
        <v>93</v>
      </c>
      <c r="AW1160" s="14" t="s">
        <v>46</v>
      </c>
      <c r="AX1160" s="14" t="s">
        <v>85</v>
      </c>
      <c r="AY1160" s="257" t="s">
        <v>241</v>
      </c>
    </row>
    <row r="1161" s="16" customFormat="1">
      <c r="A1161" s="16"/>
      <c r="B1161" s="269"/>
      <c r="C1161" s="270"/>
      <c r="D1161" s="238" t="s">
        <v>252</v>
      </c>
      <c r="E1161" s="271" t="s">
        <v>39</v>
      </c>
      <c r="F1161" s="272" t="s">
        <v>295</v>
      </c>
      <c r="G1161" s="270"/>
      <c r="H1161" s="273">
        <v>20.399999999999999</v>
      </c>
      <c r="I1161" s="274"/>
      <c r="J1161" s="270"/>
      <c r="K1161" s="270"/>
      <c r="L1161" s="275"/>
      <c r="M1161" s="276"/>
      <c r="N1161" s="277"/>
      <c r="O1161" s="277"/>
      <c r="P1161" s="277"/>
      <c r="Q1161" s="277"/>
      <c r="R1161" s="277"/>
      <c r="S1161" s="277"/>
      <c r="T1161" s="278"/>
      <c r="U1161" s="16"/>
      <c r="V1161" s="16"/>
      <c r="W1161" s="16"/>
      <c r="X1161" s="16"/>
      <c r="Y1161" s="16"/>
      <c r="Z1161" s="16"/>
      <c r="AA1161" s="16"/>
      <c r="AB1161" s="16"/>
      <c r="AC1161" s="16"/>
      <c r="AD1161" s="16"/>
      <c r="AE1161" s="16"/>
      <c r="AT1161" s="279" t="s">
        <v>252</v>
      </c>
      <c r="AU1161" s="279" t="s">
        <v>93</v>
      </c>
      <c r="AV1161" s="16" t="s">
        <v>113</v>
      </c>
      <c r="AW1161" s="16" t="s">
        <v>46</v>
      </c>
      <c r="AX1161" s="16" t="s">
        <v>85</v>
      </c>
      <c r="AY1161" s="279" t="s">
        <v>241</v>
      </c>
    </row>
    <row r="1162" s="15" customFormat="1">
      <c r="A1162" s="15"/>
      <c r="B1162" s="258"/>
      <c r="C1162" s="259"/>
      <c r="D1162" s="238" t="s">
        <v>252</v>
      </c>
      <c r="E1162" s="260" t="s">
        <v>39</v>
      </c>
      <c r="F1162" s="261" t="s">
        <v>274</v>
      </c>
      <c r="G1162" s="259"/>
      <c r="H1162" s="262">
        <v>261.73000000000002</v>
      </c>
      <c r="I1162" s="263"/>
      <c r="J1162" s="259"/>
      <c r="K1162" s="259"/>
      <c r="L1162" s="264"/>
      <c r="M1162" s="265"/>
      <c r="N1162" s="266"/>
      <c r="O1162" s="266"/>
      <c r="P1162" s="266"/>
      <c r="Q1162" s="266"/>
      <c r="R1162" s="266"/>
      <c r="S1162" s="266"/>
      <c r="T1162" s="267"/>
      <c r="U1162" s="15"/>
      <c r="V1162" s="15"/>
      <c r="W1162" s="15"/>
      <c r="X1162" s="15"/>
      <c r="Y1162" s="15"/>
      <c r="Z1162" s="15"/>
      <c r="AA1162" s="15"/>
      <c r="AB1162" s="15"/>
      <c r="AC1162" s="15"/>
      <c r="AD1162" s="15"/>
      <c r="AE1162" s="15"/>
      <c r="AT1162" s="268" t="s">
        <v>252</v>
      </c>
      <c r="AU1162" s="268" t="s">
        <v>93</v>
      </c>
      <c r="AV1162" s="15" t="s">
        <v>248</v>
      </c>
      <c r="AW1162" s="15" t="s">
        <v>46</v>
      </c>
      <c r="AX1162" s="15" t="s">
        <v>23</v>
      </c>
      <c r="AY1162" s="268" t="s">
        <v>241</v>
      </c>
    </row>
    <row r="1163" s="2" customFormat="1" ht="16.5" customHeight="1">
      <c r="A1163" s="42"/>
      <c r="B1163" s="43"/>
      <c r="C1163" s="218" t="s">
        <v>1239</v>
      </c>
      <c r="D1163" s="218" t="s">
        <v>243</v>
      </c>
      <c r="E1163" s="219" t="s">
        <v>1240</v>
      </c>
      <c r="F1163" s="220" t="s">
        <v>1241</v>
      </c>
      <c r="G1163" s="221" t="s">
        <v>515</v>
      </c>
      <c r="H1163" s="222">
        <v>336.85000000000002</v>
      </c>
      <c r="I1163" s="223"/>
      <c r="J1163" s="224">
        <f>ROUND(I1163*H1163,2)</f>
        <v>0</v>
      </c>
      <c r="K1163" s="220" t="s">
        <v>247</v>
      </c>
      <c r="L1163" s="48"/>
      <c r="M1163" s="225" t="s">
        <v>39</v>
      </c>
      <c r="N1163" s="226" t="s">
        <v>56</v>
      </c>
      <c r="O1163" s="88"/>
      <c r="P1163" s="227">
        <f>O1163*H1163</f>
        <v>0</v>
      </c>
      <c r="Q1163" s="227">
        <v>0.01856</v>
      </c>
      <c r="R1163" s="227">
        <f>Q1163*H1163</f>
        <v>6.2519360000000006</v>
      </c>
      <c r="S1163" s="227">
        <v>0</v>
      </c>
      <c r="T1163" s="228">
        <f>S1163*H1163</f>
        <v>0</v>
      </c>
      <c r="U1163" s="42"/>
      <c r="V1163" s="42"/>
      <c r="W1163" s="42"/>
      <c r="X1163" s="42"/>
      <c r="Y1163" s="42"/>
      <c r="Z1163" s="42"/>
      <c r="AA1163" s="42"/>
      <c r="AB1163" s="42"/>
      <c r="AC1163" s="42"/>
      <c r="AD1163" s="42"/>
      <c r="AE1163" s="42"/>
      <c r="AR1163" s="229" t="s">
        <v>248</v>
      </c>
      <c r="AT1163" s="229" t="s">
        <v>243</v>
      </c>
      <c r="AU1163" s="229" t="s">
        <v>93</v>
      </c>
      <c r="AY1163" s="20" t="s">
        <v>241</v>
      </c>
      <c r="BE1163" s="230">
        <f>IF(N1163="základní",J1163,0)</f>
        <v>0</v>
      </c>
      <c r="BF1163" s="230">
        <f>IF(N1163="snížená",J1163,0)</f>
        <v>0</v>
      </c>
      <c r="BG1163" s="230">
        <f>IF(N1163="zákl. přenesená",J1163,0)</f>
        <v>0</v>
      </c>
      <c r="BH1163" s="230">
        <f>IF(N1163="sníž. přenesená",J1163,0)</f>
        <v>0</v>
      </c>
      <c r="BI1163" s="230">
        <f>IF(N1163="nulová",J1163,0)</f>
        <v>0</v>
      </c>
      <c r="BJ1163" s="20" t="s">
        <v>23</v>
      </c>
      <c r="BK1163" s="230">
        <f>ROUND(I1163*H1163,2)</f>
        <v>0</v>
      </c>
      <c r="BL1163" s="20" t="s">
        <v>248</v>
      </c>
      <c r="BM1163" s="229" t="s">
        <v>1242</v>
      </c>
    </row>
    <row r="1164" s="2" customFormat="1">
      <c r="A1164" s="42"/>
      <c r="B1164" s="43"/>
      <c r="C1164" s="44"/>
      <c r="D1164" s="231" t="s">
        <v>250</v>
      </c>
      <c r="E1164" s="44"/>
      <c r="F1164" s="232" t="s">
        <v>1243</v>
      </c>
      <c r="G1164" s="44"/>
      <c r="H1164" s="44"/>
      <c r="I1164" s="233"/>
      <c r="J1164" s="44"/>
      <c r="K1164" s="44"/>
      <c r="L1164" s="48"/>
      <c r="M1164" s="234"/>
      <c r="N1164" s="235"/>
      <c r="O1164" s="88"/>
      <c r="P1164" s="88"/>
      <c r="Q1164" s="88"/>
      <c r="R1164" s="88"/>
      <c r="S1164" s="88"/>
      <c r="T1164" s="89"/>
      <c r="U1164" s="42"/>
      <c r="V1164" s="42"/>
      <c r="W1164" s="42"/>
      <c r="X1164" s="42"/>
      <c r="Y1164" s="42"/>
      <c r="Z1164" s="42"/>
      <c r="AA1164" s="42"/>
      <c r="AB1164" s="42"/>
      <c r="AC1164" s="42"/>
      <c r="AD1164" s="42"/>
      <c r="AE1164" s="42"/>
      <c r="AT1164" s="20" t="s">
        <v>250</v>
      </c>
      <c r="AU1164" s="20" t="s">
        <v>93</v>
      </c>
    </row>
    <row r="1165" s="13" customFormat="1">
      <c r="A1165" s="13"/>
      <c r="B1165" s="236"/>
      <c r="C1165" s="237"/>
      <c r="D1165" s="238" t="s">
        <v>252</v>
      </c>
      <c r="E1165" s="239" t="s">
        <v>39</v>
      </c>
      <c r="F1165" s="240" t="s">
        <v>1244</v>
      </c>
      <c r="G1165" s="237"/>
      <c r="H1165" s="239" t="s">
        <v>39</v>
      </c>
      <c r="I1165" s="241"/>
      <c r="J1165" s="237"/>
      <c r="K1165" s="237"/>
      <c r="L1165" s="242"/>
      <c r="M1165" s="243"/>
      <c r="N1165" s="244"/>
      <c r="O1165" s="244"/>
      <c r="P1165" s="244"/>
      <c r="Q1165" s="244"/>
      <c r="R1165" s="244"/>
      <c r="S1165" s="244"/>
      <c r="T1165" s="245"/>
      <c r="U1165" s="13"/>
      <c r="V1165" s="13"/>
      <c r="W1165" s="13"/>
      <c r="X1165" s="13"/>
      <c r="Y1165" s="13"/>
      <c r="Z1165" s="13"/>
      <c r="AA1165" s="13"/>
      <c r="AB1165" s="13"/>
      <c r="AC1165" s="13"/>
      <c r="AD1165" s="13"/>
      <c r="AE1165" s="13"/>
      <c r="AT1165" s="246" t="s">
        <v>252</v>
      </c>
      <c r="AU1165" s="246" t="s">
        <v>93</v>
      </c>
      <c r="AV1165" s="13" t="s">
        <v>23</v>
      </c>
      <c r="AW1165" s="13" t="s">
        <v>46</v>
      </c>
      <c r="AX1165" s="13" t="s">
        <v>85</v>
      </c>
      <c r="AY1165" s="246" t="s">
        <v>241</v>
      </c>
    </row>
    <row r="1166" s="13" customFormat="1">
      <c r="A1166" s="13"/>
      <c r="B1166" s="236"/>
      <c r="C1166" s="237"/>
      <c r="D1166" s="238" t="s">
        <v>252</v>
      </c>
      <c r="E1166" s="239" t="s">
        <v>39</v>
      </c>
      <c r="F1166" s="240" t="s">
        <v>1011</v>
      </c>
      <c r="G1166" s="237"/>
      <c r="H1166" s="239" t="s">
        <v>39</v>
      </c>
      <c r="I1166" s="241"/>
      <c r="J1166" s="237"/>
      <c r="K1166" s="237"/>
      <c r="L1166" s="242"/>
      <c r="M1166" s="243"/>
      <c r="N1166" s="244"/>
      <c r="O1166" s="244"/>
      <c r="P1166" s="244"/>
      <c r="Q1166" s="244"/>
      <c r="R1166" s="244"/>
      <c r="S1166" s="244"/>
      <c r="T1166" s="245"/>
      <c r="U1166" s="13"/>
      <c r="V1166" s="13"/>
      <c r="W1166" s="13"/>
      <c r="X1166" s="13"/>
      <c r="Y1166" s="13"/>
      <c r="Z1166" s="13"/>
      <c r="AA1166" s="13"/>
      <c r="AB1166" s="13"/>
      <c r="AC1166" s="13"/>
      <c r="AD1166" s="13"/>
      <c r="AE1166" s="13"/>
      <c r="AT1166" s="246" t="s">
        <v>252</v>
      </c>
      <c r="AU1166" s="246" t="s">
        <v>93</v>
      </c>
      <c r="AV1166" s="13" t="s">
        <v>23</v>
      </c>
      <c r="AW1166" s="13" t="s">
        <v>46</v>
      </c>
      <c r="AX1166" s="13" t="s">
        <v>85</v>
      </c>
      <c r="AY1166" s="246" t="s">
        <v>241</v>
      </c>
    </row>
    <row r="1167" s="14" customFormat="1">
      <c r="A1167" s="14"/>
      <c r="B1167" s="247"/>
      <c r="C1167" s="248"/>
      <c r="D1167" s="238" t="s">
        <v>252</v>
      </c>
      <c r="E1167" s="249" t="s">
        <v>39</v>
      </c>
      <c r="F1167" s="250" t="s">
        <v>1245</v>
      </c>
      <c r="G1167" s="248"/>
      <c r="H1167" s="251">
        <v>4.9500000000000002</v>
      </c>
      <c r="I1167" s="252"/>
      <c r="J1167" s="248"/>
      <c r="K1167" s="248"/>
      <c r="L1167" s="253"/>
      <c r="M1167" s="254"/>
      <c r="N1167" s="255"/>
      <c r="O1167" s="255"/>
      <c r="P1167" s="255"/>
      <c r="Q1167" s="255"/>
      <c r="R1167" s="255"/>
      <c r="S1167" s="255"/>
      <c r="T1167" s="256"/>
      <c r="U1167" s="14"/>
      <c r="V1167" s="14"/>
      <c r="W1167" s="14"/>
      <c r="X1167" s="14"/>
      <c r="Y1167" s="14"/>
      <c r="Z1167" s="14"/>
      <c r="AA1167" s="14"/>
      <c r="AB1167" s="14"/>
      <c r="AC1167" s="14"/>
      <c r="AD1167" s="14"/>
      <c r="AE1167" s="14"/>
      <c r="AT1167" s="257" t="s">
        <v>252</v>
      </c>
      <c r="AU1167" s="257" t="s">
        <v>93</v>
      </c>
      <c r="AV1167" s="14" t="s">
        <v>93</v>
      </c>
      <c r="AW1167" s="14" t="s">
        <v>46</v>
      </c>
      <c r="AX1167" s="14" t="s">
        <v>85</v>
      </c>
      <c r="AY1167" s="257" t="s">
        <v>241</v>
      </c>
    </row>
    <row r="1168" s="14" customFormat="1">
      <c r="A1168" s="14"/>
      <c r="B1168" s="247"/>
      <c r="C1168" s="248"/>
      <c r="D1168" s="238" t="s">
        <v>252</v>
      </c>
      <c r="E1168" s="249" t="s">
        <v>39</v>
      </c>
      <c r="F1168" s="250" t="s">
        <v>1246</v>
      </c>
      <c r="G1168" s="248"/>
      <c r="H1168" s="251">
        <v>6.25</v>
      </c>
      <c r="I1168" s="252"/>
      <c r="J1168" s="248"/>
      <c r="K1168" s="248"/>
      <c r="L1168" s="253"/>
      <c r="M1168" s="254"/>
      <c r="N1168" s="255"/>
      <c r="O1168" s="255"/>
      <c r="P1168" s="255"/>
      <c r="Q1168" s="255"/>
      <c r="R1168" s="255"/>
      <c r="S1168" s="255"/>
      <c r="T1168" s="256"/>
      <c r="U1168" s="14"/>
      <c r="V1168" s="14"/>
      <c r="W1168" s="14"/>
      <c r="X1168" s="14"/>
      <c r="Y1168" s="14"/>
      <c r="Z1168" s="14"/>
      <c r="AA1168" s="14"/>
      <c r="AB1168" s="14"/>
      <c r="AC1168" s="14"/>
      <c r="AD1168" s="14"/>
      <c r="AE1168" s="14"/>
      <c r="AT1168" s="257" t="s">
        <v>252</v>
      </c>
      <c r="AU1168" s="257" t="s">
        <v>93</v>
      </c>
      <c r="AV1168" s="14" t="s">
        <v>93</v>
      </c>
      <c r="AW1168" s="14" t="s">
        <v>46</v>
      </c>
      <c r="AX1168" s="14" t="s">
        <v>85</v>
      </c>
      <c r="AY1168" s="257" t="s">
        <v>241</v>
      </c>
    </row>
    <row r="1169" s="16" customFormat="1">
      <c r="A1169" s="16"/>
      <c r="B1169" s="269"/>
      <c r="C1169" s="270"/>
      <c r="D1169" s="238" t="s">
        <v>252</v>
      </c>
      <c r="E1169" s="271" t="s">
        <v>39</v>
      </c>
      <c r="F1169" s="272" t="s">
        <v>295</v>
      </c>
      <c r="G1169" s="270"/>
      <c r="H1169" s="273">
        <v>11.199999999999999</v>
      </c>
      <c r="I1169" s="274"/>
      <c r="J1169" s="270"/>
      <c r="K1169" s="270"/>
      <c r="L1169" s="275"/>
      <c r="M1169" s="276"/>
      <c r="N1169" s="277"/>
      <c r="O1169" s="277"/>
      <c r="P1169" s="277"/>
      <c r="Q1169" s="277"/>
      <c r="R1169" s="277"/>
      <c r="S1169" s="277"/>
      <c r="T1169" s="278"/>
      <c r="U1169" s="16"/>
      <c r="V1169" s="16"/>
      <c r="W1169" s="16"/>
      <c r="X1169" s="16"/>
      <c r="Y1169" s="16"/>
      <c r="Z1169" s="16"/>
      <c r="AA1169" s="16"/>
      <c r="AB1169" s="16"/>
      <c r="AC1169" s="16"/>
      <c r="AD1169" s="16"/>
      <c r="AE1169" s="16"/>
      <c r="AT1169" s="279" t="s">
        <v>252</v>
      </c>
      <c r="AU1169" s="279" t="s">
        <v>93</v>
      </c>
      <c r="AV1169" s="16" t="s">
        <v>113</v>
      </c>
      <c r="AW1169" s="16" t="s">
        <v>46</v>
      </c>
      <c r="AX1169" s="16" t="s">
        <v>85</v>
      </c>
      <c r="AY1169" s="279" t="s">
        <v>241</v>
      </c>
    </row>
    <row r="1170" s="13" customFormat="1">
      <c r="A1170" s="13"/>
      <c r="B1170" s="236"/>
      <c r="C1170" s="237"/>
      <c r="D1170" s="238" t="s">
        <v>252</v>
      </c>
      <c r="E1170" s="239" t="s">
        <v>39</v>
      </c>
      <c r="F1170" s="240" t="s">
        <v>1247</v>
      </c>
      <c r="G1170" s="237"/>
      <c r="H1170" s="239" t="s">
        <v>39</v>
      </c>
      <c r="I1170" s="241"/>
      <c r="J1170" s="237"/>
      <c r="K1170" s="237"/>
      <c r="L1170" s="242"/>
      <c r="M1170" s="243"/>
      <c r="N1170" s="244"/>
      <c r="O1170" s="244"/>
      <c r="P1170" s="244"/>
      <c r="Q1170" s="244"/>
      <c r="R1170" s="244"/>
      <c r="S1170" s="244"/>
      <c r="T1170" s="245"/>
      <c r="U1170" s="13"/>
      <c r="V1170" s="13"/>
      <c r="W1170" s="13"/>
      <c r="X1170" s="13"/>
      <c r="Y1170" s="13"/>
      <c r="Z1170" s="13"/>
      <c r="AA1170" s="13"/>
      <c r="AB1170" s="13"/>
      <c r="AC1170" s="13"/>
      <c r="AD1170" s="13"/>
      <c r="AE1170" s="13"/>
      <c r="AT1170" s="246" t="s">
        <v>252</v>
      </c>
      <c r="AU1170" s="246" t="s">
        <v>93</v>
      </c>
      <c r="AV1170" s="13" t="s">
        <v>23</v>
      </c>
      <c r="AW1170" s="13" t="s">
        <v>46</v>
      </c>
      <c r="AX1170" s="13" t="s">
        <v>85</v>
      </c>
      <c r="AY1170" s="246" t="s">
        <v>241</v>
      </c>
    </row>
    <row r="1171" s="13" customFormat="1">
      <c r="A1171" s="13"/>
      <c r="B1171" s="236"/>
      <c r="C1171" s="237"/>
      <c r="D1171" s="238" t="s">
        <v>252</v>
      </c>
      <c r="E1171" s="239" t="s">
        <v>39</v>
      </c>
      <c r="F1171" s="240" t="s">
        <v>1011</v>
      </c>
      <c r="G1171" s="237"/>
      <c r="H1171" s="239" t="s">
        <v>39</v>
      </c>
      <c r="I1171" s="241"/>
      <c r="J1171" s="237"/>
      <c r="K1171" s="237"/>
      <c r="L1171" s="242"/>
      <c r="M1171" s="243"/>
      <c r="N1171" s="244"/>
      <c r="O1171" s="244"/>
      <c r="P1171" s="244"/>
      <c r="Q1171" s="244"/>
      <c r="R1171" s="244"/>
      <c r="S1171" s="244"/>
      <c r="T1171" s="245"/>
      <c r="U1171" s="13"/>
      <c r="V1171" s="13"/>
      <c r="W1171" s="13"/>
      <c r="X1171" s="13"/>
      <c r="Y1171" s="13"/>
      <c r="Z1171" s="13"/>
      <c r="AA1171" s="13"/>
      <c r="AB1171" s="13"/>
      <c r="AC1171" s="13"/>
      <c r="AD1171" s="13"/>
      <c r="AE1171" s="13"/>
      <c r="AT1171" s="246" t="s">
        <v>252</v>
      </c>
      <c r="AU1171" s="246" t="s">
        <v>93</v>
      </c>
      <c r="AV1171" s="13" t="s">
        <v>23</v>
      </c>
      <c r="AW1171" s="13" t="s">
        <v>46</v>
      </c>
      <c r="AX1171" s="13" t="s">
        <v>85</v>
      </c>
      <c r="AY1171" s="246" t="s">
        <v>241</v>
      </c>
    </row>
    <row r="1172" s="14" customFormat="1">
      <c r="A1172" s="14"/>
      <c r="B1172" s="247"/>
      <c r="C1172" s="248"/>
      <c r="D1172" s="238" t="s">
        <v>252</v>
      </c>
      <c r="E1172" s="249" t="s">
        <v>39</v>
      </c>
      <c r="F1172" s="250" t="s">
        <v>1248</v>
      </c>
      <c r="G1172" s="248"/>
      <c r="H1172" s="251">
        <v>10.675000000000001</v>
      </c>
      <c r="I1172" s="252"/>
      <c r="J1172" s="248"/>
      <c r="K1172" s="248"/>
      <c r="L1172" s="253"/>
      <c r="M1172" s="254"/>
      <c r="N1172" s="255"/>
      <c r="O1172" s="255"/>
      <c r="P1172" s="255"/>
      <c r="Q1172" s="255"/>
      <c r="R1172" s="255"/>
      <c r="S1172" s="255"/>
      <c r="T1172" s="256"/>
      <c r="U1172" s="14"/>
      <c r="V1172" s="14"/>
      <c r="W1172" s="14"/>
      <c r="X1172" s="14"/>
      <c r="Y1172" s="14"/>
      <c r="Z1172" s="14"/>
      <c r="AA1172" s="14"/>
      <c r="AB1172" s="14"/>
      <c r="AC1172" s="14"/>
      <c r="AD1172" s="14"/>
      <c r="AE1172" s="14"/>
      <c r="AT1172" s="257" t="s">
        <v>252</v>
      </c>
      <c r="AU1172" s="257" t="s">
        <v>93</v>
      </c>
      <c r="AV1172" s="14" t="s">
        <v>93</v>
      </c>
      <c r="AW1172" s="14" t="s">
        <v>46</v>
      </c>
      <c r="AX1172" s="14" t="s">
        <v>85</v>
      </c>
      <c r="AY1172" s="257" t="s">
        <v>241</v>
      </c>
    </row>
    <row r="1173" s="13" customFormat="1">
      <c r="A1173" s="13"/>
      <c r="B1173" s="236"/>
      <c r="C1173" s="237"/>
      <c r="D1173" s="238" t="s">
        <v>252</v>
      </c>
      <c r="E1173" s="239" t="s">
        <v>39</v>
      </c>
      <c r="F1173" s="240" t="s">
        <v>1021</v>
      </c>
      <c r="G1173" s="237"/>
      <c r="H1173" s="239" t="s">
        <v>39</v>
      </c>
      <c r="I1173" s="241"/>
      <c r="J1173" s="237"/>
      <c r="K1173" s="237"/>
      <c r="L1173" s="242"/>
      <c r="M1173" s="243"/>
      <c r="N1173" s="244"/>
      <c r="O1173" s="244"/>
      <c r="P1173" s="244"/>
      <c r="Q1173" s="244"/>
      <c r="R1173" s="244"/>
      <c r="S1173" s="244"/>
      <c r="T1173" s="245"/>
      <c r="U1173" s="13"/>
      <c r="V1173" s="13"/>
      <c r="W1173" s="13"/>
      <c r="X1173" s="13"/>
      <c r="Y1173" s="13"/>
      <c r="Z1173" s="13"/>
      <c r="AA1173" s="13"/>
      <c r="AB1173" s="13"/>
      <c r="AC1173" s="13"/>
      <c r="AD1173" s="13"/>
      <c r="AE1173" s="13"/>
      <c r="AT1173" s="246" t="s">
        <v>252</v>
      </c>
      <c r="AU1173" s="246" t="s">
        <v>93</v>
      </c>
      <c r="AV1173" s="13" t="s">
        <v>23</v>
      </c>
      <c r="AW1173" s="13" t="s">
        <v>46</v>
      </c>
      <c r="AX1173" s="13" t="s">
        <v>85</v>
      </c>
      <c r="AY1173" s="246" t="s">
        <v>241</v>
      </c>
    </row>
    <row r="1174" s="14" customFormat="1">
      <c r="A1174" s="14"/>
      <c r="B1174" s="247"/>
      <c r="C1174" s="248"/>
      <c r="D1174" s="238" t="s">
        <v>252</v>
      </c>
      <c r="E1174" s="249" t="s">
        <v>39</v>
      </c>
      <c r="F1174" s="250" t="s">
        <v>1249</v>
      </c>
      <c r="G1174" s="248"/>
      <c r="H1174" s="251">
        <v>12.9</v>
      </c>
      <c r="I1174" s="252"/>
      <c r="J1174" s="248"/>
      <c r="K1174" s="248"/>
      <c r="L1174" s="253"/>
      <c r="M1174" s="254"/>
      <c r="N1174" s="255"/>
      <c r="O1174" s="255"/>
      <c r="P1174" s="255"/>
      <c r="Q1174" s="255"/>
      <c r="R1174" s="255"/>
      <c r="S1174" s="255"/>
      <c r="T1174" s="256"/>
      <c r="U1174" s="14"/>
      <c r="V1174" s="14"/>
      <c r="W1174" s="14"/>
      <c r="X1174" s="14"/>
      <c r="Y1174" s="14"/>
      <c r="Z1174" s="14"/>
      <c r="AA1174" s="14"/>
      <c r="AB1174" s="14"/>
      <c r="AC1174" s="14"/>
      <c r="AD1174" s="14"/>
      <c r="AE1174" s="14"/>
      <c r="AT1174" s="257" t="s">
        <v>252</v>
      </c>
      <c r="AU1174" s="257" t="s">
        <v>93</v>
      </c>
      <c r="AV1174" s="14" t="s">
        <v>93</v>
      </c>
      <c r="AW1174" s="14" t="s">
        <v>46</v>
      </c>
      <c r="AX1174" s="14" t="s">
        <v>85</v>
      </c>
      <c r="AY1174" s="257" t="s">
        <v>241</v>
      </c>
    </row>
    <row r="1175" s="13" customFormat="1">
      <c r="A1175" s="13"/>
      <c r="B1175" s="236"/>
      <c r="C1175" s="237"/>
      <c r="D1175" s="238" t="s">
        <v>252</v>
      </c>
      <c r="E1175" s="239" t="s">
        <v>39</v>
      </c>
      <c r="F1175" s="240" t="s">
        <v>1014</v>
      </c>
      <c r="G1175" s="237"/>
      <c r="H1175" s="239" t="s">
        <v>39</v>
      </c>
      <c r="I1175" s="241"/>
      <c r="J1175" s="237"/>
      <c r="K1175" s="237"/>
      <c r="L1175" s="242"/>
      <c r="M1175" s="243"/>
      <c r="N1175" s="244"/>
      <c r="O1175" s="244"/>
      <c r="P1175" s="244"/>
      <c r="Q1175" s="244"/>
      <c r="R1175" s="244"/>
      <c r="S1175" s="244"/>
      <c r="T1175" s="245"/>
      <c r="U1175" s="13"/>
      <c r="V1175" s="13"/>
      <c r="W1175" s="13"/>
      <c r="X1175" s="13"/>
      <c r="Y1175" s="13"/>
      <c r="Z1175" s="13"/>
      <c r="AA1175" s="13"/>
      <c r="AB1175" s="13"/>
      <c r="AC1175" s="13"/>
      <c r="AD1175" s="13"/>
      <c r="AE1175" s="13"/>
      <c r="AT1175" s="246" t="s">
        <v>252</v>
      </c>
      <c r="AU1175" s="246" t="s">
        <v>93</v>
      </c>
      <c r="AV1175" s="13" t="s">
        <v>23</v>
      </c>
      <c r="AW1175" s="13" t="s">
        <v>46</v>
      </c>
      <c r="AX1175" s="13" t="s">
        <v>85</v>
      </c>
      <c r="AY1175" s="246" t="s">
        <v>241</v>
      </c>
    </row>
    <row r="1176" s="14" customFormat="1">
      <c r="A1176" s="14"/>
      <c r="B1176" s="247"/>
      <c r="C1176" s="248"/>
      <c r="D1176" s="238" t="s">
        <v>252</v>
      </c>
      <c r="E1176" s="249" t="s">
        <v>39</v>
      </c>
      <c r="F1176" s="250" t="s">
        <v>1250</v>
      </c>
      <c r="G1176" s="248"/>
      <c r="H1176" s="251">
        <v>16.934999999999999</v>
      </c>
      <c r="I1176" s="252"/>
      <c r="J1176" s="248"/>
      <c r="K1176" s="248"/>
      <c r="L1176" s="253"/>
      <c r="M1176" s="254"/>
      <c r="N1176" s="255"/>
      <c r="O1176" s="255"/>
      <c r="P1176" s="255"/>
      <c r="Q1176" s="255"/>
      <c r="R1176" s="255"/>
      <c r="S1176" s="255"/>
      <c r="T1176" s="256"/>
      <c r="U1176" s="14"/>
      <c r="V1176" s="14"/>
      <c r="W1176" s="14"/>
      <c r="X1176" s="14"/>
      <c r="Y1176" s="14"/>
      <c r="Z1176" s="14"/>
      <c r="AA1176" s="14"/>
      <c r="AB1176" s="14"/>
      <c r="AC1176" s="14"/>
      <c r="AD1176" s="14"/>
      <c r="AE1176" s="14"/>
      <c r="AT1176" s="257" t="s">
        <v>252</v>
      </c>
      <c r="AU1176" s="257" t="s">
        <v>93</v>
      </c>
      <c r="AV1176" s="14" t="s">
        <v>93</v>
      </c>
      <c r="AW1176" s="14" t="s">
        <v>46</v>
      </c>
      <c r="AX1176" s="14" t="s">
        <v>85</v>
      </c>
      <c r="AY1176" s="257" t="s">
        <v>241</v>
      </c>
    </row>
    <row r="1177" s="13" customFormat="1">
      <c r="A1177" s="13"/>
      <c r="B1177" s="236"/>
      <c r="C1177" s="237"/>
      <c r="D1177" s="238" t="s">
        <v>252</v>
      </c>
      <c r="E1177" s="239" t="s">
        <v>39</v>
      </c>
      <c r="F1177" s="240" t="s">
        <v>1024</v>
      </c>
      <c r="G1177" s="237"/>
      <c r="H1177" s="239" t="s">
        <v>39</v>
      </c>
      <c r="I1177" s="241"/>
      <c r="J1177" s="237"/>
      <c r="K1177" s="237"/>
      <c r="L1177" s="242"/>
      <c r="M1177" s="243"/>
      <c r="N1177" s="244"/>
      <c r="O1177" s="244"/>
      <c r="P1177" s="244"/>
      <c r="Q1177" s="244"/>
      <c r="R1177" s="244"/>
      <c r="S1177" s="244"/>
      <c r="T1177" s="245"/>
      <c r="U1177" s="13"/>
      <c r="V1177" s="13"/>
      <c r="W1177" s="13"/>
      <c r="X1177" s="13"/>
      <c r="Y1177" s="13"/>
      <c r="Z1177" s="13"/>
      <c r="AA1177" s="13"/>
      <c r="AB1177" s="13"/>
      <c r="AC1177" s="13"/>
      <c r="AD1177" s="13"/>
      <c r="AE1177" s="13"/>
      <c r="AT1177" s="246" t="s">
        <v>252</v>
      </c>
      <c r="AU1177" s="246" t="s">
        <v>93</v>
      </c>
      <c r="AV1177" s="13" t="s">
        <v>23</v>
      </c>
      <c r="AW1177" s="13" t="s">
        <v>46</v>
      </c>
      <c r="AX1177" s="13" t="s">
        <v>85</v>
      </c>
      <c r="AY1177" s="246" t="s">
        <v>241</v>
      </c>
    </row>
    <row r="1178" s="14" customFormat="1">
      <c r="A1178" s="14"/>
      <c r="B1178" s="247"/>
      <c r="C1178" s="248"/>
      <c r="D1178" s="238" t="s">
        <v>252</v>
      </c>
      <c r="E1178" s="249" t="s">
        <v>39</v>
      </c>
      <c r="F1178" s="250" t="s">
        <v>1251</v>
      </c>
      <c r="G1178" s="248"/>
      <c r="H1178" s="251">
        <v>4.7000000000000002</v>
      </c>
      <c r="I1178" s="252"/>
      <c r="J1178" s="248"/>
      <c r="K1178" s="248"/>
      <c r="L1178" s="253"/>
      <c r="M1178" s="254"/>
      <c r="N1178" s="255"/>
      <c r="O1178" s="255"/>
      <c r="P1178" s="255"/>
      <c r="Q1178" s="255"/>
      <c r="R1178" s="255"/>
      <c r="S1178" s="255"/>
      <c r="T1178" s="256"/>
      <c r="U1178" s="14"/>
      <c r="V1178" s="14"/>
      <c r="W1178" s="14"/>
      <c r="X1178" s="14"/>
      <c r="Y1178" s="14"/>
      <c r="Z1178" s="14"/>
      <c r="AA1178" s="14"/>
      <c r="AB1178" s="14"/>
      <c r="AC1178" s="14"/>
      <c r="AD1178" s="14"/>
      <c r="AE1178" s="14"/>
      <c r="AT1178" s="257" t="s">
        <v>252</v>
      </c>
      <c r="AU1178" s="257" t="s">
        <v>93</v>
      </c>
      <c r="AV1178" s="14" t="s">
        <v>93</v>
      </c>
      <c r="AW1178" s="14" t="s">
        <v>46</v>
      </c>
      <c r="AX1178" s="14" t="s">
        <v>85</v>
      </c>
      <c r="AY1178" s="257" t="s">
        <v>241</v>
      </c>
    </row>
    <row r="1179" s="16" customFormat="1">
      <c r="A1179" s="16"/>
      <c r="B1179" s="269"/>
      <c r="C1179" s="270"/>
      <c r="D1179" s="238" t="s">
        <v>252</v>
      </c>
      <c r="E1179" s="271" t="s">
        <v>39</v>
      </c>
      <c r="F1179" s="272" t="s">
        <v>295</v>
      </c>
      <c r="G1179" s="270"/>
      <c r="H1179" s="273">
        <v>45.210000000000001</v>
      </c>
      <c r="I1179" s="274"/>
      <c r="J1179" s="270"/>
      <c r="K1179" s="270"/>
      <c r="L1179" s="275"/>
      <c r="M1179" s="276"/>
      <c r="N1179" s="277"/>
      <c r="O1179" s="277"/>
      <c r="P1179" s="277"/>
      <c r="Q1179" s="277"/>
      <c r="R1179" s="277"/>
      <c r="S1179" s="277"/>
      <c r="T1179" s="278"/>
      <c r="U1179" s="16"/>
      <c r="V1179" s="16"/>
      <c r="W1179" s="16"/>
      <c r="X1179" s="16"/>
      <c r="Y1179" s="16"/>
      <c r="Z1179" s="16"/>
      <c r="AA1179" s="16"/>
      <c r="AB1179" s="16"/>
      <c r="AC1179" s="16"/>
      <c r="AD1179" s="16"/>
      <c r="AE1179" s="16"/>
      <c r="AT1179" s="279" t="s">
        <v>252</v>
      </c>
      <c r="AU1179" s="279" t="s">
        <v>93</v>
      </c>
      <c r="AV1179" s="16" t="s">
        <v>113</v>
      </c>
      <c r="AW1179" s="16" t="s">
        <v>46</v>
      </c>
      <c r="AX1179" s="16" t="s">
        <v>85</v>
      </c>
      <c r="AY1179" s="279" t="s">
        <v>241</v>
      </c>
    </row>
    <row r="1180" s="13" customFormat="1">
      <c r="A1180" s="13"/>
      <c r="B1180" s="236"/>
      <c r="C1180" s="237"/>
      <c r="D1180" s="238" t="s">
        <v>252</v>
      </c>
      <c r="E1180" s="239" t="s">
        <v>39</v>
      </c>
      <c r="F1180" s="240" t="s">
        <v>1252</v>
      </c>
      <c r="G1180" s="237"/>
      <c r="H1180" s="239" t="s">
        <v>39</v>
      </c>
      <c r="I1180" s="241"/>
      <c r="J1180" s="237"/>
      <c r="K1180" s="237"/>
      <c r="L1180" s="242"/>
      <c r="M1180" s="243"/>
      <c r="N1180" s="244"/>
      <c r="O1180" s="244"/>
      <c r="P1180" s="244"/>
      <c r="Q1180" s="244"/>
      <c r="R1180" s="244"/>
      <c r="S1180" s="244"/>
      <c r="T1180" s="245"/>
      <c r="U1180" s="13"/>
      <c r="V1180" s="13"/>
      <c r="W1180" s="13"/>
      <c r="X1180" s="13"/>
      <c r="Y1180" s="13"/>
      <c r="Z1180" s="13"/>
      <c r="AA1180" s="13"/>
      <c r="AB1180" s="13"/>
      <c r="AC1180" s="13"/>
      <c r="AD1180" s="13"/>
      <c r="AE1180" s="13"/>
      <c r="AT1180" s="246" t="s">
        <v>252</v>
      </c>
      <c r="AU1180" s="246" t="s">
        <v>93</v>
      </c>
      <c r="AV1180" s="13" t="s">
        <v>23</v>
      </c>
      <c r="AW1180" s="13" t="s">
        <v>46</v>
      </c>
      <c r="AX1180" s="13" t="s">
        <v>85</v>
      </c>
      <c r="AY1180" s="246" t="s">
        <v>241</v>
      </c>
    </row>
    <row r="1181" s="13" customFormat="1">
      <c r="A1181" s="13"/>
      <c r="B1181" s="236"/>
      <c r="C1181" s="237"/>
      <c r="D1181" s="238" t="s">
        <v>252</v>
      </c>
      <c r="E1181" s="239" t="s">
        <v>39</v>
      </c>
      <c r="F1181" s="240" t="s">
        <v>1011</v>
      </c>
      <c r="G1181" s="237"/>
      <c r="H1181" s="239" t="s">
        <v>39</v>
      </c>
      <c r="I1181" s="241"/>
      <c r="J1181" s="237"/>
      <c r="K1181" s="237"/>
      <c r="L1181" s="242"/>
      <c r="M1181" s="243"/>
      <c r="N1181" s="244"/>
      <c r="O1181" s="244"/>
      <c r="P1181" s="244"/>
      <c r="Q1181" s="244"/>
      <c r="R1181" s="244"/>
      <c r="S1181" s="244"/>
      <c r="T1181" s="245"/>
      <c r="U1181" s="13"/>
      <c r="V1181" s="13"/>
      <c r="W1181" s="13"/>
      <c r="X1181" s="13"/>
      <c r="Y1181" s="13"/>
      <c r="Z1181" s="13"/>
      <c r="AA1181" s="13"/>
      <c r="AB1181" s="13"/>
      <c r="AC1181" s="13"/>
      <c r="AD1181" s="13"/>
      <c r="AE1181" s="13"/>
      <c r="AT1181" s="246" t="s">
        <v>252</v>
      </c>
      <c r="AU1181" s="246" t="s">
        <v>93</v>
      </c>
      <c r="AV1181" s="13" t="s">
        <v>23</v>
      </c>
      <c r="AW1181" s="13" t="s">
        <v>46</v>
      </c>
      <c r="AX1181" s="13" t="s">
        <v>85</v>
      </c>
      <c r="AY1181" s="246" t="s">
        <v>241</v>
      </c>
    </row>
    <row r="1182" s="14" customFormat="1">
      <c r="A1182" s="14"/>
      <c r="B1182" s="247"/>
      <c r="C1182" s="248"/>
      <c r="D1182" s="238" t="s">
        <v>252</v>
      </c>
      <c r="E1182" s="249" t="s">
        <v>39</v>
      </c>
      <c r="F1182" s="250" t="s">
        <v>1253</v>
      </c>
      <c r="G1182" s="248"/>
      <c r="H1182" s="251">
        <v>5.1699999999999999</v>
      </c>
      <c r="I1182" s="252"/>
      <c r="J1182" s="248"/>
      <c r="K1182" s="248"/>
      <c r="L1182" s="253"/>
      <c r="M1182" s="254"/>
      <c r="N1182" s="255"/>
      <c r="O1182" s="255"/>
      <c r="P1182" s="255"/>
      <c r="Q1182" s="255"/>
      <c r="R1182" s="255"/>
      <c r="S1182" s="255"/>
      <c r="T1182" s="256"/>
      <c r="U1182" s="14"/>
      <c r="V1182" s="14"/>
      <c r="W1182" s="14"/>
      <c r="X1182" s="14"/>
      <c r="Y1182" s="14"/>
      <c r="Z1182" s="14"/>
      <c r="AA1182" s="14"/>
      <c r="AB1182" s="14"/>
      <c r="AC1182" s="14"/>
      <c r="AD1182" s="14"/>
      <c r="AE1182" s="14"/>
      <c r="AT1182" s="257" t="s">
        <v>252</v>
      </c>
      <c r="AU1182" s="257" t="s">
        <v>93</v>
      </c>
      <c r="AV1182" s="14" t="s">
        <v>93</v>
      </c>
      <c r="AW1182" s="14" t="s">
        <v>46</v>
      </c>
      <c r="AX1182" s="14" t="s">
        <v>85</v>
      </c>
      <c r="AY1182" s="257" t="s">
        <v>241</v>
      </c>
    </row>
    <row r="1183" s="14" customFormat="1">
      <c r="A1183" s="14"/>
      <c r="B1183" s="247"/>
      <c r="C1183" s="248"/>
      <c r="D1183" s="238" t="s">
        <v>252</v>
      </c>
      <c r="E1183" s="249" t="s">
        <v>39</v>
      </c>
      <c r="F1183" s="250" t="s">
        <v>1254</v>
      </c>
      <c r="G1183" s="248"/>
      <c r="H1183" s="251">
        <v>34.159999999999997</v>
      </c>
      <c r="I1183" s="252"/>
      <c r="J1183" s="248"/>
      <c r="K1183" s="248"/>
      <c r="L1183" s="253"/>
      <c r="M1183" s="254"/>
      <c r="N1183" s="255"/>
      <c r="O1183" s="255"/>
      <c r="P1183" s="255"/>
      <c r="Q1183" s="255"/>
      <c r="R1183" s="255"/>
      <c r="S1183" s="255"/>
      <c r="T1183" s="256"/>
      <c r="U1183" s="14"/>
      <c r="V1183" s="14"/>
      <c r="W1183" s="14"/>
      <c r="X1183" s="14"/>
      <c r="Y1183" s="14"/>
      <c r="Z1183" s="14"/>
      <c r="AA1183" s="14"/>
      <c r="AB1183" s="14"/>
      <c r="AC1183" s="14"/>
      <c r="AD1183" s="14"/>
      <c r="AE1183" s="14"/>
      <c r="AT1183" s="257" t="s">
        <v>252</v>
      </c>
      <c r="AU1183" s="257" t="s">
        <v>93</v>
      </c>
      <c r="AV1183" s="14" t="s">
        <v>93</v>
      </c>
      <c r="AW1183" s="14" t="s">
        <v>46</v>
      </c>
      <c r="AX1183" s="14" t="s">
        <v>85</v>
      </c>
      <c r="AY1183" s="257" t="s">
        <v>241</v>
      </c>
    </row>
    <row r="1184" s="14" customFormat="1">
      <c r="A1184" s="14"/>
      <c r="B1184" s="247"/>
      <c r="C1184" s="248"/>
      <c r="D1184" s="238" t="s">
        <v>252</v>
      </c>
      <c r="E1184" s="249" t="s">
        <v>39</v>
      </c>
      <c r="F1184" s="250" t="s">
        <v>1255</v>
      </c>
      <c r="G1184" s="248"/>
      <c r="H1184" s="251">
        <v>8.4000000000000004</v>
      </c>
      <c r="I1184" s="252"/>
      <c r="J1184" s="248"/>
      <c r="K1184" s="248"/>
      <c r="L1184" s="253"/>
      <c r="M1184" s="254"/>
      <c r="N1184" s="255"/>
      <c r="O1184" s="255"/>
      <c r="P1184" s="255"/>
      <c r="Q1184" s="255"/>
      <c r="R1184" s="255"/>
      <c r="S1184" s="255"/>
      <c r="T1184" s="256"/>
      <c r="U1184" s="14"/>
      <c r="V1184" s="14"/>
      <c r="W1184" s="14"/>
      <c r="X1184" s="14"/>
      <c r="Y1184" s="14"/>
      <c r="Z1184" s="14"/>
      <c r="AA1184" s="14"/>
      <c r="AB1184" s="14"/>
      <c r="AC1184" s="14"/>
      <c r="AD1184" s="14"/>
      <c r="AE1184" s="14"/>
      <c r="AT1184" s="257" t="s">
        <v>252</v>
      </c>
      <c r="AU1184" s="257" t="s">
        <v>93</v>
      </c>
      <c r="AV1184" s="14" t="s">
        <v>93</v>
      </c>
      <c r="AW1184" s="14" t="s">
        <v>46</v>
      </c>
      <c r="AX1184" s="14" t="s">
        <v>85</v>
      </c>
      <c r="AY1184" s="257" t="s">
        <v>241</v>
      </c>
    </row>
    <row r="1185" s="13" customFormat="1">
      <c r="A1185" s="13"/>
      <c r="B1185" s="236"/>
      <c r="C1185" s="237"/>
      <c r="D1185" s="238" t="s">
        <v>252</v>
      </c>
      <c r="E1185" s="239" t="s">
        <v>39</v>
      </c>
      <c r="F1185" s="240" t="s">
        <v>1021</v>
      </c>
      <c r="G1185" s="237"/>
      <c r="H1185" s="239" t="s">
        <v>39</v>
      </c>
      <c r="I1185" s="241"/>
      <c r="J1185" s="237"/>
      <c r="K1185" s="237"/>
      <c r="L1185" s="242"/>
      <c r="M1185" s="243"/>
      <c r="N1185" s="244"/>
      <c r="O1185" s="244"/>
      <c r="P1185" s="244"/>
      <c r="Q1185" s="244"/>
      <c r="R1185" s="244"/>
      <c r="S1185" s="244"/>
      <c r="T1185" s="245"/>
      <c r="U1185" s="13"/>
      <c r="V1185" s="13"/>
      <c r="W1185" s="13"/>
      <c r="X1185" s="13"/>
      <c r="Y1185" s="13"/>
      <c r="Z1185" s="13"/>
      <c r="AA1185" s="13"/>
      <c r="AB1185" s="13"/>
      <c r="AC1185" s="13"/>
      <c r="AD1185" s="13"/>
      <c r="AE1185" s="13"/>
      <c r="AT1185" s="246" t="s">
        <v>252</v>
      </c>
      <c r="AU1185" s="246" t="s">
        <v>93</v>
      </c>
      <c r="AV1185" s="13" t="s">
        <v>23</v>
      </c>
      <c r="AW1185" s="13" t="s">
        <v>46</v>
      </c>
      <c r="AX1185" s="13" t="s">
        <v>85</v>
      </c>
      <c r="AY1185" s="246" t="s">
        <v>241</v>
      </c>
    </row>
    <row r="1186" s="14" customFormat="1">
      <c r="A1186" s="14"/>
      <c r="B1186" s="247"/>
      <c r="C1186" s="248"/>
      <c r="D1186" s="238" t="s">
        <v>252</v>
      </c>
      <c r="E1186" s="249" t="s">
        <v>39</v>
      </c>
      <c r="F1186" s="250" t="s">
        <v>1256</v>
      </c>
      <c r="G1186" s="248"/>
      <c r="H1186" s="251">
        <v>23.5</v>
      </c>
      <c r="I1186" s="252"/>
      <c r="J1186" s="248"/>
      <c r="K1186" s="248"/>
      <c r="L1186" s="253"/>
      <c r="M1186" s="254"/>
      <c r="N1186" s="255"/>
      <c r="O1186" s="255"/>
      <c r="P1186" s="255"/>
      <c r="Q1186" s="255"/>
      <c r="R1186" s="255"/>
      <c r="S1186" s="255"/>
      <c r="T1186" s="256"/>
      <c r="U1186" s="14"/>
      <c r="V1186" s="14"/>
      <c r="W1186" s="14"/>
      <c r="X1186" s="14"/>
      <c r="Y1186" s="14"/>
      <c r="Z1186" s="14"/>
      <c r="AA1186" s="14"/>
      <c r="AB1186" s="14"/>
      <c r="AC1186" s="14"/>
      <c r="AD1186" s="14"/>
      <c r="AE1186" s="14"/>
      <c r="AT1186" s="257" t="s">
        <v>252</v>
      </c>
      <c r="AU1186" s="257" t="s">
        <v>93</v>
      </c>
      <c r="AV1186" s="14" t="s">
        <v>93</v>
      </c>
      <c r="AW1186" s="14" t="s">
        <v>46</v>
      </c>
      <c r="AX1186" s="14" t="s">
        <v>85</v>
      </c>
      <c r="AY1186" s="257" t="s">
        <v>241</v>
      </c>
    </row>
    <row r="1187" s="14" customFormat="1">
      <c r="A1187" s="14"/>
      <c r="B1187" s="247"/>
      <c r="C1187" s="248"/>
      <c r="D1187" s="238" t="s">
        <v>252</v>
      </c>
      <c r="E1187" s="249" t="s">
        <v>39</v>
      </c>
      <c r="F1187" s="250" t="s">
        <v>1257</v>
      </c>
      <c r="G1187" s="248"/>
      <c r="H1187" s="251">
        <v>15.835000000000001</v>
      </c>
      <c r="I1187" s="252"/>
      <c r="J1187" s="248"/>
      <c r="K1187" s="248"/>
      <c r="L1187" s="253"/>
      <c r="M1187" s="254"/>
      <c r="N1187" s="255"/>
      <c r="O1187" s="255"/>
      <c r="P1187" s="255"/>
      <c r="Q1187" s="255"/>
      <c r="R1187" s="255"/>
      <c r="S1187" s="255"/>
      <c r="T1187" s="256"/>
      <c r="U1187" s="14"/>
      <c r="V1187" s="14"/>
      <c r="W1187" s="14"/>
      <c r="X1187" s="14"/>
      <c r="Y1187" s="14"/>
      <c r="Z1187" s="14"/>
      <c r="AA1187" s="14"/>
      <c r="AB1187" s="14"/>
      <c r="AC1187" s="14"/>
      <c r="AD1187" s="14"/>
      <c r="AE1187" s="14"/>
      <c r="AT1187" s="257" t="s">
        <v>252</v>
      </c>
      <c r="AU1187" s="257" t="s">
        <v>93</v>
      </c>
      <c r="AV1187" s="14" t="s">
        <v>93</v>
      </c>
      <c r="AW1187" s="14" t="s">
        <v>46</v>
      </c>
      <c r="AX1187" s="14" t="s">
        <v>85</v>
      </c>
      <c r="AY1187" s="257" t="s">
        <v>241</v>
      </c>
    </row>
    <row r="1188" s="14" customFormat="1">
      <c r="A1188" s="14"/>
      <c r="B1188" s="247"/>
      <c r="C1188" s="248"/>
      <c r="D1188" s="238" t="s">
        <v>252</v>
      </c>
      <c r="E1188" s="249" t="s">
        <v>39</v>
      </c>
      <c r="F1188" s="250" t="s">
        <v>1258</v>
      </c>
      <c r="G1188" s="248"/>
      <c r="H1188" s="251">
        <v>24.5</v>
      </c>
      <c r="I1188" s="252"/>
      <c r="J1188" s="248"/>
      <c r="K1188" s="248"/>
      <c r="L1188" s="253"/>
      <c r="M1188" s="254"/>
      <c r="N1188" s="255"/>
      <c r="O1188" s="255"/>
      <c r="P1188" s="255"/>
      <c r="Q1188" s="255"/>
      <c r="R1188" s="255"/>
      <c r="S1188" s="255"/>
      <c r="T1188" s="256"/>
      <c r="U1188" s="14"/>
      <c r="V1188" s="14"/>
      <c r="W1188" s="14"/>
      <c r="X1188" s="14"/>
      <c r="Y1188" s="14"/>
      <c r="Z1188" s="14"/>
      <c r="AA1188" s="14"/>
      <c r="AB1188" s="14"/>
      <c r="AC1188" s="14"/>
      <c r="AD1188" s="14"/>
      <c r="AE1188" s="14"/>
      <c r="AT1188" s="257" t="s">
        <v>252</v>
      </c>
      <c r="AU1188" s="257" t="s">
        <v>93</v>
      </c>
      <c r="AV1188" s="14" t="s">
        <v>93</v>
      </c>
      <c r="AW1188" s="14" t="s">
        <v>46</v>
      </c>
      <c r="AX1188" s="14" t="s">
        <v>85</v>
      </c>
      <c r="AY1188" s="257" t="s">
        <v>241</v>
      </c>
    </row>
    <row r="1189" s="13" customFormat="1">
      <c r="A1189" s="13"/>
      <c r="B1189" s="236"/>
      <c r="C1189" s="237"/>
      <c r="D1189" s="238" t="s">
        <v>252</v>
      </c>
      <c r="E1189" s="239" t="s">
        <v>39</v>
      </c>
      <c r="F1189" s="240" t="s">
        <v>1033</v>
      </c>
      <c r="G1189" s="237"/>
      <c r="H1189" s="239" t="s">
        <v>39</v>
      </c>
      <c r="I1189" s="241"/>
      <c r="J1189" s="237"/>
      <c r="K1189" s="237"/>
      <c r="L1189" s="242"/>
      <c r="M1189" s="243"/>
      <c r="N1189" s="244"/>
      <c r="O1189" s="244"/>
      <c r="P1189" s="244"/>
      <c r="Q1189" s="244"/>
      <c r="R1189" s="244"/>
      <c r="S1189" s="244"/>
      <c r="T1189" s="245"/>
      <c r="U1189" s="13"/>
      <c r="V1189" s="13"/>
      <c r="W1189" s="13"/>
      <c r="X1189" s="13"/>
      <c r="Y1189" s="13"/>
      <c r="Z1189" s="13"/>
      <c r="AA1189" s="13"/>
      <c r="AB1189" s="13"/>
      <c r="AC1189" s="13"/>
      <c r="AD1189" s="13"/>
      <c r="AE1189" s="13"/>
      <c r="AT1189" s="246" t="s">
        <v>252</v>
      </c>
      <c r="AU1189" s="246" t="s">
        <v>93</v>
      </c>
      <c r="AV1189" s="13" t="s">
        <v>23</v>
      </c>
      <c r="AW1189" s="13" t="s">
        <v>46</v>
      </c>
      <c r="AX1189" s="13" t="s">
        <v>85</v>
      </c>
      <c r="AY1189" s="246" t="s">
        <v>241</v>
      </c>
    </row>
    <row r="1190" s="14" customFormat="1">
      <c r="A1190" s="14"/>
      <c r="B1190" s="247"/>
      <c r="C1190" s="248"/>
      <c r="D1190" s="238" t="s">
        <v>252</v>
      </c>
      <c r="E1190" s="249" t="s">
        <v>39</v>
      </c>
      <c r="F1190" s="250" t="s">
        <v>1259</v>
      </c>
      <c r="G1190" s="248"/>
      <c r="H1190" s="251">
        <v>32.149999999999999</v>
      </c>
      <c r="I1190" s="252"/>
      <c r="J1190" s="248"/>
      <c r="K1190" s="248"/>
      <c r="L1190" s="253"/>
      <c r="M1190" s="254"/>
      <c r="N1190" s="255"/>
      <c r="O1190" s="255"/>
      <c r="P1190" s="255"/>
      <c r="Q1190" s="255"/>
      <c r="R1190" s="255"/>
      <c r="S1190" s="255"/>
      <c r="T1190" s="256"/>
      <c r="U1190" s="14"/>
      <c r="V1190" s="14"/>
      <c r="W1190" s="14"/>
      <c r="X1190" s="14"/>
      <c r="Y1190" s="14"/>
      <c r="Z1190" s="14"/>
      <c r="AA1190" s="14"/>
      <c r="AB1190" s="14"/>
      <c r="AC1190" s="14"/>
      <c r="AD1190" s="14"/>
      <c r="AE1190" s="14"/>
      <c r="AT1190" s="257" t="s">
        <v>252</v>
      </c>
      <c r="AU1190" s="257" t="s">
        <v>93</v>
      </c>
      <c r="AV1190" s="14" t="s">
        <v>93</v>
      </c>
      <c r="AW1190" s="14" t="s">
        <v>46</v>
      </c>
      <c r="AX1190" s="14" t="s">
        <v>85</v>
      </c>
      <c r="AY1190" s="257" t="s">
        <v>241</v>
      </c>
    </row>
    <row r="1191" s="13" customFormat="1">
      <c r="A1191" s="13"/>
      <c r="B1191" s="236"/>
      <c r="C1191" s="237"/>
      <c r="D1191" s="238" t="s">
        <v>252</v>
      </c>
      <c r="E1191" s="239" t="s">
        <v>39</v>
      </c>
      <c r="F1191" s="240" t="s">
        <v>1014</v>
      </c>
      <c r="G1191" s="237"/>
      <c r="H1191" s="239" t="s">
        <v>39</v>
      </c>
      <c r="I1191" s="241"/>
      <c r="J1191" s="237"/>
      <c r="K1191" s="237"/>
      <c r="L1191" s="242"/>
      <c r="M1191" s="243"/>
      <c r="N1191" s="244"/>
      <c r="O1191" s="244"/>
      <c r="P1191" s="244"/>
      <c r="Q1191" s="244"/>
      <c r="R1191" s="244"/>
      <c r="S1191" s="244"/>
      <c r="T1191" s="245"/>
      <c r="U1191" s="13"/>
      <c r="V1191" s="13"/>
      <c r="W1191" s="13"/>
      <c r="X1191" s="13"/>
      <c r="Y1191" s="13"/>
      <c r="Z1191" s="13"/>
      <c r="AA1191" s="13"/>
      <c r="AB1191" s="13"/>
      <c r="AC1191" s="13"/>
      <c r="AD1191" s="13"/>
      <c r="AE1191" s="13"/>
      <c r="AT1191" s="246" t="s">
        <v>252</v>
      </c>
      <c r="AU1191" s="246" t="s">
        <v>93</v>
      </c>
      <c r="AV1191" s="13" t="s">
        <v>23</v>
      </c>
      <c r="AW1191" s="13" t="s">
        <v>46</v>
      </c>
      <c r="AX1191" s="13" t="s">
        <v>85</v>
      </c>
      <c r="AY1191" s="246" t="s">
        <v>241</v>
      </c>
    </row>
    <row r="1192" s="14" customFormat="1">
      <c r="A1192" s="14"/>
      <c r="B1192" s="247"/>
      <c r="C1192" s="248"/>
      <c r="D1192" s="238" t="s">
        <v>252</v>
      </c>
      <c r="E1192" s="249" t="s">
        <v>39</v>
      </c>
      <c r="F1192" s="250" t="s">
        <v>1260</v>
      </c>
      <c r="G1192" s="248"/>
      <c r="H1192" s="251">
        <v>9.9800000000000004</v>
      </c>
      <c r="I1192" s="252"/>
      <c r="J1192" s="248"/>
      <c r="K1192" s="248"/>
      <c r="L1192" s="253"/>
      <c r="M1192" s="254"/>
      <c r="N1192" s="255"/>
      <c r="O1192" s="255"/>
      <c r="P1192" s="255"/>
      <c r="Q1192" s="255"/>
      <c r="R1192" s="255"/>
      <c r="S1192" s="255"/>
      <c r="T1192" s="256"/>
      <c r="U1192" s="14"/>
      <c r="V1192" s="14"/>
      <c r="W1192" s="14"/>
      <c r="X1192" s="14"/>
      <c r="Y1192" s="14"/>
      <c r="Z1192" s="14"/>
      <c r="AA1192" s="14"/>
      <c r="AB1192" s="14"/>
      <c r="AC1192" s="14"/>
      <c r="AD1192" s="14"/>
      <c r="AE1192" s="14"/>
      <c r="AT1192" s="257" t="s">
        <v>252</v>
      </c>
      <c r="AU1192" s="257" t="s">
        <v>93</v>
      </c>
      <c r="AV1192" s="14" t="s">
        <v>93</v>
      </c>
      <c r="AW1192" s="14" t="s">
        <v>46</v>
      </c>
      <c r="AX1192" s="14" t="s">
        <v>85</v>
      </c>
      <c r="AY1192" s="257" t="s">
        <v>241</v>
      </c>
    </row>
    <row r="1193" s="14" customFormat="1">
      <c r="A1193" s="14"/>
      <c r="B1193" s="247"/>
      <c r="C1193" s="248"/>
      <c r="D1193" s="238" t="s">
        <v>252</v>
      </c>
      <c r="E1193" s="249" t="s">
        <v>39</v>
      </c>
      <c r="F1193" s="250" t="s">
        <v>1261</v>
      </c>
      <c r="G1193" s="248"/>
      <c r="H1193" s="251">
        <v>34.159999999999997</v>
      </c>
      <c r="I1193" s="252"/>
      <c r="J1193" s="248"/>
      <c r="K1193" s="248"/>
      <c r="L1193" s="253"/>
      <c r="M1193" s="254"/>
      <c r="N1193" s="255"/>
      <c r="O1193" s="255"/>
      <c r="P1193" s="255"/>
      <c r="Q1193" s="255"/>
      <c r="R1193" s="255"/>
      <c r="S1193" s="255"/>
      <c r="T1193" s="256"/>
      <c r="U1193" s="14"/>
      <c r="V1193" s="14"/>
      <c r="W1193" s="14"/>
      <c r="X1193" s="14"/>
      <c r="Y1193" s="14"/>
      <c r="Z1193" s="14"/>
      <c r="AA1193" s="14"/>
      <c r="AB1193" s="14"/>
      <c r="AC1193" s="14"/>
      <c r="AD1193" s="14"/>
      <c r="AE1193" s="14"/>
      <c r="AT1193" s="257" t="s">
        <v>252</v>
      </c>
      <c r="AU1193" s="257" t="s">
        <v>93</v>
      </c>
      <c r="AV1193" s="14" t="s">
        <v>93</v>
      </c>
      <c r="AW1193" s="14" t="s">
        <v>46</v>
      </c>
      <c r="AX1193" s="14" t="s">
        <v>85</v>
      </c>
      <c r="AY1193" s="257" t="s">
        <v>241</v>
      </c>
    </row>
    <row r="1194" s="13" customFormat="1">
      <c r="A1194" s="13"/>
      <c r="B1194" s="236"/>
      <c r="C1194" s="237"/>
      <c r="D1194" s="238" t="s">
        <v>252</v>
      </c>
      <c r="E1194" s="239" t="s">
        <v>39</v>
      </c>
      <c r="F1194" s="240" t="s">
        <v>1024</v>
      </c>
      <c r="G1194" s="237"/>
      <c r="H1194" s="239" t="s">
        <v>39</v>
      </c>
      <c r="I1194" s="241"/>
      <c r="J1194" s="237"/>
      <c r="K1194" s="237"/>
      <c r="L1194" s="242"/>
      <c r="M1194" s="243"/>
      <c r="N1194" s="244"/>
      <c r="O1194" s="244"/>
      <c r="P1194" s="244"/>
      <c r="Q1194" s="244"/>
      <c r="R1194" s="244"/>
      <c r="S1194" s="244"/>
      <c r="T1194" s="245"/>
      <c r="U1194" s="13"/>
      <c r="V1194" s="13"/>
      <c r="W1194" s="13"/>
      <c r="X1194" s="13"/>
      <c r="Y1194" s="13"/>
      <c r="Z1194" s="13"/>
      <c r="AA1194" s="13"/>
      <c r="AB1194" s="13"/>
      <c r="AC1194" s="13"/>
      <c r="AD1194" s="13"/>
      <c r="AE1194" s="13"/>
      <c r="AT1194" s="246" t="s">
        <v>252</v>
      </c>
      <c r="AU1194" s="246" t="s">
        <v>93</v>
      </c>
      <c r="AV1194" s="13" t="s">
        <v>23</v>
      </c>
      <c r="AW1194" s="13" t="s">
        <v>46</v>
      </c>
      <c r="AX1194" s="13" t="s">
        <v>85</v>
      </c>
      <c r="AY1194" s="246" t="s">
        <v>241</v>
      </c>
    </row>
    <row r="1195" s="14" customFormat="1">
      <c r="A1195" s="14"/>
      <c r="B1195" s="247"/>
      <c r="C1195" s="248"/>
      <c r="D1195" s="238" t="s">
        <v>252</v>
      </c>
      <c r="E1195" s="249" t="s">
        <v>39</v>
      </c>
      <c r="F1195" s="250" t="s">
        <v>1262</v>
      </c>
      <c r="G1195" s="248"/>
      <c r="H1195" s="251">
        <v>64.435000000000002</v>
      </c>
      <c r="I1195" s="252"/>
      <c r="J1195" s="248"/>
      <c r="K1195" s="248"/>
      <c r="L1195" s="253"/>
      <c r="M1195" s="254"/>
      <c r="N1195" s="255"/>
      <c r="O1195" s="255"/>
      <c r="P1195" s="255"/>
      <c r="Q1195" s="255"/>
      <c r="R1195" s="255"/>
      <c r="S1195" s="255"/>
      <c r="T1195" s="256"/>
      <c r="U1195" s="14"/>
      <c r="V1195" s="14"/>
      <c r="W1195" s="14"/>
      <c r="X1195" s="14"/>
      <c r="Y1195" s="14"/>
      <c r="Z1195" s="14"/>
      <c r="AA1195" s="14"/>
      <c r="AB1195" s="14"/>
      <c r="AC1195" s="14"/>
      <c r="AD1195" s="14"/>
      <c r="AE1195" s="14"/>
      <c r="AT1195" s="257" t="s">
        <v>252</v>
      </c>
      <c r="AU1195" s="257" t="s">
        <v>93</v>
      </c>
      <c r="AV1195" s="14" t="s">
        <v>93</v>
      </c>
      <c r="AW1195" s="14" t="s">
        <v>46</v>
      </c>
      <c r="AX1195" s="14" t="s">
        <v>85</v>
      </c>
      <c r="AY1195" s="257" t="s">
        <v>241</v>
      </c>
    </row>
    <row r="1196" s="13" customFormat="1">
      <c r="A1196" s="13"/>
      <c r="B1196" s="236"/>
      <c r="C1196" s="237"/>
      <c r="D1196" s="238" t="s">
        <v>252</v>
      </c>
      <c r="E1196" s="239" t="s">
        <v>39</v>
      </c>
      <c r="F1196" s="240" t="s">
        <v>1131</v>
      </c>
      <c r="G1196" s="237"/>
      <c r="H1196" s="239" t="s">
        <v>39</v>
      </c>
      <c r="I1196" s="241"/>
      <c r="J1196" s="237"/>
      <c r="K1196" s="237"/>
      <c r="L1196" s="242"/>
      <c r="M1196" s="243"/>
      <c r="N1196" s="244"/>
      <c r="O1196" s="244"/>
      <c r="P1196" s="244"/>
      <c r="Q1196" s="244"/>
      <c r="R1196" s="244"/>
      <c r="S1196" s="244"/>
      <c r="T1196" s="245"/>
      <c r="U1196" s="13"/>
      <c r="V1196" s="13"/>
      <c r="W1196" s="13"/>
      <c r="X1196" s="13"/>
      <c r="Y1196" s="13"/>
      <c r="Z1196" s="13"/>
      <c r="AA1196" s="13"/>
      <c r="AB1196" s="13"/>
      <c r="AC1196" s="13"/>
      <c r="AD1196" s="13"/>
      <c r="AE1196" s="13"/>
      <c r="AT1196" s="246" t="s">
        <v>252</v>
      </c>
      <c r="AU1196" s="246" t="s">
        <v>93</v>
      </c>
      <c r="AV1196" s="13" t="s">
        <v>23</v>
      </c>
      <c r="AW1196" s="13" t="s">
        <v>46</v>
      </c>
      <c r="AX1196" s="13" t="s">
        <v>85</v>
      </c>
      <c r="AY1196" s="246" t="s">
        <v>241</v>
      </c>
    </row>
    <row r="1197" s="14" customFormat="1">
      <c r="A1197" s="14"/>
      <c r="B1197" s="247"/>
      <c r="C1197" s="248"/>
      <c r="D1197" s="238" t="s">
        <v>252</v>
      </c>
      <c r="E1197" s="249" t="s">
        <v>39</v>
      </c>
      <c r="F1197" s="250" t="s">
        <v>1263</v>
      </c>
      <c r="G1197" s="248"/>
      <c r="H1197" s="251">
        <v>28.149999999999999</v>
      </c>
      <c r="I1197" s="252"/>
      <c r="J1197" s="248"/>
      <c r="K1197" s="248"/>
      <c r="L1197" s="253"/>
      <c r="M1197" s="254"/>
      <c r="N1197" s="255"/>
      <c r="O1197" s="255"/>
      <c r="P1197" s="255"/>
      <c r="Q1197" s="255"/>
      <c r="R1197" s="255"/>
      <c r="S1197" s="255"/>
      <c r="T1197" s="256"/>
      <c r="U1197" s="14"/>
      <c r="V1197" s="14"/>
      <c r="W1197" s="14"/>
      <c r="X1197" s="14"/>
      <c r="Y1197" s="14"/>
      <c r="Z1197" s="14"/>
      <c r="AA1197" s="14"/>
      <c r="AB1197" s="14"/>
      <c r="AC1197" s="14"/>
      <c r="AD1197" s="14"/>
      <c r="AE1197" s="14"/>
      <c r="AT1197" s="257" t="s">
        <v>252</v>
      </c>
      <c r="AU1197" s="257" t="s">
        <v>93</v>
      </c>
      <c r="AV1197" s="14" t="s">
        <v>93</v>
      </c>
      <c r="AW1197" s="14" t="s">
        <v>46</v>
      </c>
      <c r="AX1197" s="14" t="s">
        <v>85</v>
      </c>
      <c r="AY1197" s="257" t="s">
        <v>241</v>
      </c>
    </row>
    <row r="1198" s="16" customFormat="1">
      <c r="A1198" s="16"/>
      <c r="B1198" s="269"/>
      <c r="C1198" s="270"/>
      <c r="D1198" s="238" t="s">
        <v>252</v>
      </c>
      <c r="E1198" s="271" t="s">
        <v>39</v>
      </c>
      <c r="F1198" s="272" t="s">
        <v>295</v>
      </c>
      <c r="G1198" s="270"/>
      <c r="H1198" s="273">
        <v>280.44</v>
      </c>
      <c r="I1198" s="274"/>
      <c r="J1198" s="270"/>
      <c r="K1198" s="270"/>
      <c r="L1198" s="275"/>
      <c r="M1198" s="276"/>
      <c r="N1198" s="277"/>
      <c r="O1198" s="277"/>
      <c r="P1198" s="277"/>
      <c r="Q1198" s="277"/>
      <c r="R1198" s="277"/>
      <c r="S1198" s="277"/>
      <c r="T1198" s="278"/>
      <c r="U1198" s="16"/>
      <c r="V1198" s="16"/>
      <c r="W1198" s="16"/>
      <c r="X1198" s="16"/>
      <c r="Y1198" s="16"/>
      <c r="Z1198" s="16"/>
      <c r="AA1198" s="16"/>
      <c r="AB1198" s="16"/>
      <c r="AC1198" s="16"/>
      <c r="AD1198" s="16"/>
      <c r="AE1198" s="16"/>
      <c r="AT1198" s="279" t="s">
        <v>252</v>
      </c>
      <c r="AU1198" s="279" t="s">
        <v>93</v>
      </c>
      <c r="AV1198" s="16" t="s">
        <v>113</v>
      </c>
      <c r="AW1198" s="16" t="s">
        <v>46</v>
      </c>
      <c r="AX1198" s="16" t="s">
        <v>85</v>
      </c>
      <c r="AY1198" s="279" t="s">
        <v>241</v>
      </c>
    </row>
    <row r="1199" s="15" customFormat="1">
      <c r="A1199" s="15"/>
      <c r="B1199" s="258"/>
      <c r="C1199" s="259"/>
      <c r="D1199" s="238" t="s">
        <v>252</v>
      </c>
      <c r="E1199" s="260" t="s">
        <v>39</v>
      </c>
      <c r="F1199" s="261" t="s">
        <v>274</v>
      </c>
      <c r="G1199" s="259"/>
      <c r="H1199" s="262">
        <v>336.85000000000002</v>
      </c>
      <c r="I1199" s="263"/>
      <c r="J1199" s="259"/>
      <c r="K1199" s="259"/>
      <c r="L1199" s="264"/>
      <c r="M1199" s="265"/>
      <c r="N1199" s="266"/>
      <c r="O1199" s="266"/>
      <c r="P1199" s="266"/>
      <c r="Q1199" s="266"/>
      <c r="R1199" s="266"/>
      <c r="S1199" s="266"/>
      <c r="T1199" s="267"/>
      <c r="U1199" s="15"/>
      <c r="V1199" s="15"/>
      <c r="W1199" s="15"/>
      <c r="X1199" s="15"/>
      <c r="Y1199" s="15"/>
      <c r="Z1199" s="15"/>
      <c r="AA1199" s="15"/>
      <c r="AB1199" s="15"/>
      <c r="AC1199" s="15"/>
      <c r="AD1199" s="15"/>
      <c r="AE1199" s="15"/>
      <c r="AT1199" s="268" t="s">
        <v>252</v>
      </c>
      <c r="AU1199" s="268" t="s">
        <v>93</v>
      </c>
      <c r="AV1199" s="15" t="s">
        <v>248</v>
      </c>
      <c r="AW1199" s="15" t="s">
        <v>46</v>
      </c>
      <c r="AX1199" s="15" t="s">
        <v>23</v>
      </c>
      <c r="AY1199" s="268" t="s">
        <v>241</v>
      </c>
    </row>
    <row r="1200" s="2" customFormat="1" ht="16.5" customHeight="1">
      <c r="A1200" s="42"/>
      <c r="B1200" s="43"/>
      <c r="C1200" s="218" t="s">
        <v>1264</v>
      </c>
      <c r="D1200" s="218" t="s">
        <v>243</v>
      </c>
      <c r="E1200" s="219" t="s">
        <v>1265</v>
      </c>
      <c r="F1200" s="220" t="s">
        <v>1266</v>
      </c>
      <c r="G1200" s="221" t="s">
        <v>145</v>
      </c>
      <c r="H1200" s="222">
        <v>239.05699999999999</v>
      </c>
      <c r="I1200" s="223"/>
      <c r="J1200" s="224">
        <f>ROUND(I1200*H1200,2)</f>
        <v>0</v>
      </c>
      <c r="K1200" s="220" t="s">
        <v>1267</v>
      </c>
      <c r="L1200" s="48"/>
      <c r="M1200" s="225" t="s">
        <v>39</v>
      </c>
      <c r="N1200" s="226" t="s">
        <v>56</v>
      </c>
      <c r="O1200" s="88"/>
      <c r="P1200" s="227">
        <f>O1200*H1200</f>
        <v>0</v>
      </c>
      <c r="Q1200" s="227">
        <v>0.0062937000000000002</v>
      </c>
      <c r="R1200" s="227">
        <f>Q1200*H1200</f>
        <v>1.5045530408999999</v>
      </c>
      <c r="S1200" s="227">
        <v>0</v>
      </c>
      <c r="T1200" s="228">
        <f>S1200*H1200</f>
        <v>0</v>
      </c>
      <c r="U1200" s="42"/>
      <c r="V1200" s="42"/>
      <c r="W1200" s="42"/>
      <c r="X1200" s="42"/>
      <c r="Y1200" s="42"/>
      <c r="Z1200" s="42"/>
      <c r="AA1200" s="42"/>
      <c r="AB1200" s="42"/>
      <c r="AC1200" s="42"/>
      <c r="AD1200" s="42"/>
      <c r="AE1200" s="42"/>
      <c r="AR1200" s="229" t="s">
        <v>462</v>
      </c>
      <c r="AT1200" s="229" t="s">
        <v>243</v>
      </c>
      <c r="AU1200" s="229" t="s">
        <v>93</v>
      </c>
      <c r="AY1200" s="20" t="s">
        <v>241</v>
      </c>
      <c r="BE1200" s="230">
        <f>IF(N1200="základní",J1200,0)</f>
        <v>0</v>
      </c>
      <c r="BF1200" s="230">
        <f>IF(N1200="snížená",J1200,0)</f>
        <v>0</v>
      </c>
      <c r="BG1200" s="230">
        <f>IF(N1200="zákl. přenesená",J1200,0)</f>
        <v>0</v>
      </c>
      <c r="BH1200" s="230">
        <f>IF(N1200="sníž. přenesená",J1200,0)</f>
        <v>0</v>
      </c>
      <c r="BI1200" s="230">
        <f>IF(N1200="nulová",J1200,0)</f>
        <v>0</v>
      </c>
      <c r="BJ1200" s="20" t="s">
        <v>23</v>
      </c>
      <c r="BK1200" s="230">
        <f>ROUND(I1200*H1200,2)</f>
        <v>0</v>
      </c>
      <c r="BL1200" s="20" t="s">
        <v>462</v>
      </c>
      <c r="BM1200" s="229" t="s">
        <v>1268</v>
      </c>
    </row>
    <row r="1201" s="13" customFormat="1">
      <c r="A1201" s="13"/>
      <c r="B1201" s="236"/>
      <c r="C1201" s="237"/>
      <c r="D1201" s="238" t="s">
        <v>252</v>
      </c>
      <c r="E1201" s="239" t="s">
        <v>39</v>
      </c>
      <c r="F1201" s="240" t="s">
        <v>1269</v>
      </c>
      <c r="G1201" s="237"/>
      <c r="H1201" s="239" t="s">
        <v>39</v>
      </c>
      <c r="I1201" s="241"/>
      <c r="J1201" s="237"/>
      <c r="K1201" s="237"/>
      <c r="L1201" s="242"/>
      <c r="M1201" s="243"/>
      <c r="N1201" s="244"/>
      <c r="O1201" s="244"/>
      <c r="P1201" s="244"/>
      <c r="Q1201" s="244"/>
      <c r="R1201" s="244"/>
      <c r="S1201" s="244"/>
      <c r="T1201" s="245"/>
      <c r="U1201" s="13"/>
      <c r="V1201" s="13"/>
      <c r="W1201" s="13"/>
      <c r="X1201" s="13"/>
      <c r="Y1201" s="13"/>
      <c r="Z1201" s="13"/>
      <c r="AA1201" s="13"/>
      <c r="AB1201" s="13"/>
      <c r="AC1201" s="13"/>
      <c r="AD1201" s="13"/>
      <c r="AE1201" s="13"/>
      <c r="AT1201" s="246" t="s">
        <v>252</v>
      </c>
      <c r="AU1201" s="246" t="s">
        <v>93</v>
      </c>
      <c r="AV1201" s="13" t="s">
        <v>23</v>
      </c>
      <c r="AW1201" s="13" t="s">
        <v>46</v>
      </c>
      <c r="AX1201" s="13" t="s">
        <v>85</v>
      </c>
      <c r="AY1201" s="246" t="s">
        <v>241</v>
      </c>
    </row>
    <row r="1202" s="13" customFormat="1">
      <c r="A1202" s="13"/>
      <c r="B1202" s="236"/>
      <c r="C1202" s="237"/>
      <c r="D1202" s="238" t="s">
        <v>252</v>
      </c>
      <c r="E1202" s="239" t="s">
        <v>39</v>
      </c>
      <c r="F1202" s="240" t="s">
        <v>1270</v>
      </c>
      <c r="G1202" s="237"/>
      <c r="H1202" s="239" t="s">
        <v>39</v>
      </c>
      <c r="I1202" s="241"/>
      <c r="J1202" s="237"/>
      <c r="K1202" s="237"/>
      <c r="L1202" s="242"/>
      <c r="M1202" s="243"/>
      <c r="N1202" s="244"/>
      <c r="O1202" s="244"/>
      <c r="P1202" s="244"/>
      <c r="Q1202" s="244"/>
      <c r="R1202" s="244"/>
      <c r="S1202" s="244"/>
      <c r="T1202" s="245"/>
      <c r="U1202" s="13"/>
      <c r="V1202" s="13"/>
      <c r="W1202" s="13"/>
      <c r="X1202" s="13"/>
      <c r="Y1202" s="13"/>
      <c r="Z1202" s="13"/>
      <c r="AA1202" s="13"/>
      <c r="AB1202" s="13"/>
      <c r="AC1202" s="13"/>
      <c r="AD1202" s="13"/>
      <c r="AE1202" s="13"/>
      <c r="AT1202" s="246" t="s">
        <v>252</v>
      </c>
      <c r="AU1202" s="246" t="s">
        <v>93</v>
      </c>
      <c r="AV1202" s="13" t="s">
        <v>23</v>
      </c>
      <c r="AW1202" s="13" t="s">
        <v>46</v>
      </c>
      <c r="AX1202" s="13" t="s">
        <v>85</v>
      </c>
      <c r="AY1202" s="246" t="s">
        <v>241</v>
      </c>
    </row>
    <row r="1203" s="13" customFormat="1">
      <c r="A1203" s="13"/>
      <c r="B1203" s="236"/>
      <c r="C1203" s="237"/>
      <c r="D1203" s="238" t="s">
        <v>252</v>
      </c>
      <c r="E1203" s="239" t="s">
        <v>39</v>
      </c>
      <c r="F1203" s="240" t="s">
        <v>1271</v>
      </c>
      <c r="G1203" s="237"/>
      <c r="H1203" s="239" t="s">
        <v>39</v>
      </c>
      <c r="I1203" s="241"/>
      <c r="J1203" s="237"/>
      <c r="K1203" s="237"/>
      <c r="L1203" s="242"/>
      <c r="M1203" s="243"/>
      <c r="N1203" s="244"/>
      <c r="O1203" s="244"/>
      <c r="P1203" s="244"/>
      <c r="Q1203" s="244"/>
      <c r="R1203" s="244"/>
      <c r="S1203" s="244"/>
      <c r="T1203" s="245"/>
      <c r="U1203" s="13"/>
      <c r="V1203" s="13"/>
      <c r="W1203" s="13"/>
      <c r="X1203" s="13"/>
      <c r="Y1203" s="13"/>
      <c r="Z1203" s="13"/>
      <c r="AA1203" s="13"/>
      <c r="AB1203" s="13"/>
      <c r="AC1203" s="13"/>
      <c r="AD1203" s="13"/>
      <c r="AE1203" s="13"/>
      <c r="AT1203" s="246" t="s">
        <v>252</v>
      </c>
      <c r="AU1203" s="246" t="s">
        <v>93</v>
      </c>
      <c r="AV1203" s="13" t="s">
        <v>23</v>
      </c>
      <c r="AW1203" s="13" t="s">
        <v>46</v>
      </c>
      <c r="AX1203" s="13" t="s">
        <v>85</v>
      </c>
      <c r="AY1203" s="246" t="s">
        <v>241</v>
      </c>
    </row>
    <row r="1204" s="14" customFormat="1">
      <c r="A1204" s="14"/>
      <c r="B1204" s="247"/>
      <c r="C1204" s="248"/>
      <c r="D1204" s="238" t="s">
        <v>252</v>
      </c>
      <c r="E1204" s="249" t="s">
        <v>39</v>
      </c>
      <c r="F1204" s="250" t="s">
        <v>1272</v>
      </c>
      <c r="G1204" s="248"/>
      <c r="H1204" s="251">
        <v>9.4890000000000008</v>
      </c>
      <c r="I1204" s="252"/>
      <c r="J1204" s="248"/>
      <c r="K1204" s="248"/>
      <c r="L1204" s="253"/>
      <c r="M1204" s="254"/>
      <c r="N1204" s="255"/>
      <c r="O1204" s="255"/>
      <c r="P1204" s="255"/>
      <c r="Q1204" s="255"/>
      <c r="R1204" s="255"/>
      <c r="S1204" s="255"/>
      <c r="T1204" s="256"/>
      <c r="U1204" s="14"/>
      <c r="V1204" s="14"/>
      <c r="W1204" s="14"/>
      <c r="X1204" s="14"/>
      <c r="Y1204" s="14"/>
      <c r="Z1204" s="14"/>
      <c r="AA1204" s="14"/>
      <c r="AB1204" s="14"/>
      <c r="AC1204" s="14"/>
      <c r="AD1204" s="14"/>
      <c r="AE1204" s="14"/>
      <c r="AT1204" s="257" t="s">
        <v>252</v>
      </c>
      <c r="AU1204" s="257" t="s">
        <v>93</v>
      </c>
      <c r="AV1204" s="14" t="s">
        <v>93</v>
      </c>
      <c r="AW1204" s="14" t="s">
        <v>46</v>
      </c>
      <c r="AX1204" s="14" t="s">
        <v>85</v>
      </c>
      <c r="AY1204" s="257" t="s">
        <v>241</v>
      </c>
    </row>
    <row r="1205" s="13" customFormat="1">
      <c r="A1205" s="13"/>
      <c r="B1205" s="236"/>
      <c r="C1205" s="237"/>
      <c r="D1205" s="238" t="s">
        <v>252</v>
      </c>
      <c r="E1205" s="239" t="s">
        <v>39</v>
      </c>
      <c r="F1205" s="240" t="s">
        <v>1273</v>
      </c>
      <c r="G1205" s="237"/>
      <c r="H1205" s="239" t="s">
        <v>39</v>
      </c>
      <c r="I1205" s="241"/>
      <c r="J1205" s="237"/>
      <c r="K1205" s="237"/>
      <c r="L1205" s="242"/>
      <c r="M1205" s="243"/>
      <c r="N1205" s="244"/>
      <c r="O1205" s="244"/>
      <c r="P1205" s="244"/>
      <c r="Q1205" s="244"/>
      <c r="R1205" s="244"/>
      <c r="S1205" s="244"/>
      <c r="T1205" s="245"/>
      <c r="U1205" s="13"/>
      <c r="V1205" s="13"/>
      <c r="W1205" s="13"/>
      <c r="X1205" s="13"/>
      <c r="Y1205" s="13"/>
      <c r="Z1205" s="13"/>
      <c r="AA1205" s="13"/>
      <c r="AB1205" s="13"/>
      <c r="AC1205" s="13"/>
      <c r="AD1205" s="13"/>
      <c r="AE1205" s="13"/>
      <c r="AT1205" s="246" t="s">
        <v>252</v>
      </c>
      <c r="AU1205" s="246" t="s">
        <v>93</v>
      </c>
      <c r="AV1205" s="13" t="s">
        <v>23</v>
      </c>
      <c r="AW1205" s="13" t="s">
        <v>46</v>
      </c>
      <c r="AX1205" s="13" t="s">
        <v>85</v>
      </c>
      <c r="AY1205" s="246" t="s">
        <v>241</v>
      </c>
    </row>
    <row r="1206" s="14" customFormat="1">
      <c r="A1206" s="14"/>
      <c r="B1206" s="247"/>
      <c r="C1206" s="248"/>
      <c r="D1206" s="238" t="s">
        <v>252</v>
      </c>
      <c r="E1206" s="249" t="s">
        <v>39</v>
      </c>
      <c r="F1206" s="250" t="s">
        <v>1274</v>
      </c>
      <c r="G1206" s="248"/>
      <c r="H1206" s="251">
        <v>15.194000000000001</v>
      </c>
      <c r="I1206" s="252"/>
      <c r="J1206" s="248"/>
      <c r="K1206" s="248"/>
      <c r="L1206" s="253"/>
      <c r="M1206" s="254"/>
      <c r="N1206" s="255"/>
      <c r="O1206" s="255"/>
      <c r="P1206" s="255"/>
      <c r="Q1206" s="255"/>
      <c r="R1206" s="255"/>
      <c r="S1206" s="255"/>
      <c r="T1206" s="256"/>
      <c r="U1206" s="14"/>
      <c r="V1206" s="14"/>
      <c r="W1206" s="14"/>
      <c r="X1206" s="14"/>
      <c r="Y1206" s="14"/>
      <c r="Z1206" s="14"/>
      <c r="AA1206" s="14"/>
      <c r="AB1206" s="14"/>
      <c r="AC1206" s="14"/>
      <c r="AD1206" s="14"/>
      <c r="AE1206" s="14"/>
      <c r="AT1206" s="257" t="s">
        <v>252</v>
      </c>
      <c r="AU1206" s="257" t="s">
        <v>93</v>
      </c>
      <c r="AV1206" s="14" t="s">
        <v>93</v>
      </c>
      <c r="AW1206" s="14" t="s">
        <v>46</v>
      </c>
      <c r="AX1206" s="14" t="s">
        <v>85</v>
      </c>
      <c r="AY1206" s="257" t="s">
        <v>241</v>
      </c>
    </row>
    <row r="1207" s="13" customFormat="1">
      <c r="A1207" s="13"/>
      <c r="B1207" s="236"/>
      <c r="C1207" s="237"/>
      <c r="D1207" s="238" t="s">
        <v>252</v>
      </c>
      <c r="E1207" s="239" t="s">
        <v>39</v>
      </c>
      <c r="F1207" s="240" t="s">
        <v>1275</v>
      </c>
      <c r="G1207" s="237"/>
      <c r="H1207" s="239" t="s">
        <v>39</v>
      </c>
      <c r="I1207" s="241"/>
      <c r="J1207" s="237"/>
      <c r="K1207" s="237"/>
      <c r="L1207" s="242"/>
      <c r="M1207" s="243"/>
      <c r="N1207" s="244"/>
      <c r="O1207" s="244"/>
      <c r="P1207" s="244"/>
      <c r="Q1207" s="244"/>
      <c r="R1207" s="244"/>
      <c r="S1207" s="244"/>
      <c r="T1207" s="245"/>
      <c r="U1207" s="13"/>
      <c r="V1207" s="13"/>
      <c r="W1207" s="13"/>
      <c r="X1207" s="13"/>
      <c r="Y1207" s="13"/>
      <c r="Z1207" s="13"/>
      <c r="AA1207" s="13"/>
      <c r="AB1207" s="13"/>
      <c r="AC1207" s="13"/>
      <c r="AD1207" s="13"/>
      <c r="AE1207" s="13"/>
      <c r="AT1207" s="246" t="s">
        <v>252</v>
      </c>
      <c r="AU1207" s="246" t="s">
        <v>93</v>
      </c>
      <c r="AV1207" s="13" t="s">
        <v>23</v>
      </c>
      <c r="AW1207" s="13" t="s">
        <v>46</v>
      </c>
      <c r="AX1207" s="13" t="s">
        <v>85</v>
      </c>
      <c r="AY1207" s="246" t="s">
        <v>241</v>
      </c>
    </row>
    <row r="1208" s="14" customFormat="1">
      <c r="A1208" s="14"/>
      <c r="B1208" s="247"/>
      <c r="C1208" s="248"/>
      <c r="D1208" s="238" t="s">
        <v>252</v>
      </c>
      <c r="E1208" s="249" t="s">
        <v>39</v>
      </c>
      <c r="F1208" s="250" t="s">
        <v>1276</v>
      </c>
      <c r="G1208" s="248"/>
      <c r="H1208" s="251">
        <v>86.370999999999995</v>
      </c>
      <c r="I1208" s="252"/>
      <c r="J1208" s="248"/>
      <c r="K1208" s="248"/>
      <c r="L1208" s="253"/>
      <c r="M1208" s="254"/>
      <c r="N1208" s="255"/>
      <c r="O1208" s="255"/>
      <c r="P1208" s="255"/>
      <c r="Q1208" s="255"/>
      <c r="R1208" s="255"/>
      <c r="S1208" s="255"/>
      <c r="T1208" s="256"/>
      <c r="U1208" s="14"/>
      <c r="V1208" s="14"/>
      <c r="W1208" s="14"/>
      <c r="X1208" s="14"/>
      <c r="Y1208" s="14"/>
      <c r="Z1208" s="14"/>
      <c r="AA1208" s="14"/>
      <c r="AB1208" s="14"/>
      <c r="AC1208" s="14"/>
      <c r="AD1208" s="14"/>
      <c r="AE1208" s="14"/>
      <c r="AT1208" s="257" t="s">
        <v>252</v>
      </c>
      <c r="AU1208" s="257" t="s">
        <v>93</v>
      </c>
      <c r="AV1208" s="14" t="s">
        <v>93</v>
      </c>
      <c r="AW1208" s="14" t="s">
        <v>46</v>
      </c>
      <c r="AX1208" s="14" t="s">
        <v>85</v>
      </c>
      <c r="AY1208" s="257" t="s">
        <v>241</v>
      </c>
    </row>
    <row r="1209" s="13" customFormat="1">
      <c r="A1209" s="13"/>
      <c r="B1209" s="236"/>
      <c r="C1209" s="237"/>
      <c r="D1209" s="238" t="s">
        <v>252</v>
      </c>
      <c r="E1209" s="239" t="s">
        <v>39</v>
      </c>
      <c r="F1209" s="240" t="s">
        <v>1277</v>
      </c>
      <c r="G1209" s="237"/>
      <c r="H1209" s="239" t="s">
        <v>39</v>
      </c>
      <c r="I1209" s="241"/>
      <c r="J1209" s="237"/>
      <c r="K1209" s="237"/>
      <c r="L1209" s="242"/>
      <c r="M1209" s="243"/>
      <c r="N1209" s="244"/>
      <c r="O1209" s="244"/>
      <c r="P1209" s="244"/>
      <c r="Q1209" s="244"/>
      <c r="R1209" s="244"/>
      <c r="S1209" s="244"/>
      <c r="T1209" s="245"/>
      <c r="U1209" s="13"/>
      <c r="V1209" s="13"/>
      <c r="W1209" s="13"/>
      <c r="X1209" s="13"/>
      <c r="Y1209" s="13"/>
      <c r="Z1209" s="13"/>
      <c r="AA1209" s="13"/>
      <c r="AB1209" s="13"/>
      <c r="AC1209" s="13"/>
      <c r="AD1209" s="13"/>
      <c r="AE1209" s="13"/>
      <c r="AT1209" s="246" t="s">
        <v>252</v>
      </c>
      <c r="AU1209" s="246" t="s">
        <v>93</v>
      </c>
      <c r="AV1209" s="13" t="s">
        <v>23</v>
      </c>
      <c r="AW1209" s="13" t="s">
        <v>46</v>
      </c>
      <c r="AX1209" s="13" t="s">
        <v>85</v>
      </c>
      <c r="AY1209" s="246" t="s">
        <v>241</v>
      </c>
    </row>
    <row r="1210" s="14" customFormat="1">
      <c r="A1210" s="14"/>
      <c r="B1210" s="247"/>
      <c r="C1210" s="248"/>
      <c r="D1210" s="238" t="s">
        <v>252</v>
      </c>
      <c r="E1210" s="249" t="s">
        <v>39</v>
      </c>
      <c r="F1210" s="250" t="s">
        <v>1278</v>
      </c>
      <c r="G1210" s="248"/>
      <c r="H1210" s="251">
        <v>128.00299999999999</v>
      </c>
      <c r="I1210" s="252"/>
      <c r="J1210" s="248"/>
      <c r="K1210" s="248"/>
      <c r="L1210" s="253"/>
      <c r="M1210" s="254"/>
      <c r="N1210" s="255"/>
      <c r="O1210" s="255"/>
      <c r="P1210" s="255"/>
      <c r="Q1210" s="255"/>
      <c r="R1210" s="255"/>
      <c r="S1210" s="255"/>
      <c r="T1210" s="256"/>
      <c r="U1210" s="14"/>
      <c r="V1210" s="14"/>
      <c r="W1210" s="14"/>
      <c r="X1210" s="14"/>
      <c r="Y1210" s="14"/>
      <c r="Z1210" s="14"/>
      <c r="AA1210" s="14"/>
      <c r="AB1210" s="14"/>
      <c r="AC1210" s="14"/>
      <c r="AD1210" s="14"/>
      <c r="AE1210" s="14"/>
      <c r="AT1210" s="257" t="s">
        <v>252</v>
      </c>
      <c r="AU1210" s="257" t="s">
        <v>93</v>
      </c>
      <c r="AV1210" s="14" t="s">
        <v>93</v>
      </c>
      <c r="AW1210" s="14" t="s">
        <v>46</v>
      </c>
      <c r="AX1210" s="14" t="s">
        <v>85</v>
      </c>
      <c r="AY1210" s="257" t="s">
        <v>241</v>
      </c>
    </row>
    <row r="1211" s="15" customFormat="1">
      <c r="A1211" s="15"/>
      <c r="B1211" s="258"/>
      <c r="C1211" s="259"/>
      <c r="D1211" s="238" t="s">
        <v>252</v>
      </c>
      <c r="E1211" s="260" t="s">
        <v>39</v>
      </c>
      <c r="F1211" s="261" t="s">
        <v>274</v>
      </c>
      <c r="G1211" s="259"/>
      <c r="H1211" s="262">
        <v>239.05699999999999</v>
      </c>
      <c r="I1211" s="263"/>
      <c r="J1211" s="259"/>
      <c r="K1211" s="259"/>
      <c r="L1211" s="264"/>
      <c r="M1211" s="265"/>
      <c r="N1211" s="266"/>
      <c r="O1211" s="266"/>
      <c r="P1211" s="266"/>
      <c r="Q1211" s="266"/>
      <c r="R1211" s="266"/>
      <c r="S1211" s="266"/>
      <c r="T1211" s="267"/>
      <c r="U1211" s="15"/>
      <c r="V1211" s="15"/>
      <c r="W1211" s="15"/>
      <c r="X1211" s="15"/>
      <c r="Y1211" s="15"/>
      <c r="Z1211" s="15"/>
      <c r="AA1211" s="15"/>
      <c r="AB1211" s="15"/>
      <c r="AC1211" s="15"/>
      <c r="AD1211" s="15"/>
      <c r="AE1211" s="15"/>
      <c r="AT1211" s="268" t="s">
        <v>252</v>
      </c>
      <c r="AU1211" s="268" t="s">
        <v>93</v>
      </c>
      <c r="AV1211" s="15" t="s">
        <v>248</v>
      </c>
      <c r="AW1211" s="15" t="s">
        <v>46</v>
      </c>
      <c r="AX1211" s="15" t="s">
        <v>23</v>
      </c>
      <c r="AY1211" s="268" t="s">
        <v>241</v>
      </c>
    </row>
    <row r="1212" s="2" customFormat="1" ht="24.15" customHeight="1">
      <c r="A1212" s="42"/>
      <c r="B1212" s="43"/>
      <c r="C1212" s="218" t="s">
        <v>1279</v>
      </c>
      <c r="D1212" s="218" t="s">
        <v>243</v>
      </c>
      <c r="E1212" s="219" t="s">
        <v>1280</v>
      </c>
      <c r="F1212" s="220" t="s">
        <v>1281</v>
      </c>
      <c r="G1212" s="221" t="s">
        <v>246</v>
      </c>
      <c r="H1212" s="222">
        <v>0.18099999999999999</v>
      </c>
      <c r="I1212" s="223"/>
      <c r="J1212" s="224">
        <f>ROUND(I1212*H1212,2)</f>
        <v>0</v>
      </c>
      <c r="K1212" s="220" t="s">
        <v>247</v>
      </c>
      <c r="L1212" s="48"/>
      <c r="M1212" s="225" t="s">
        <v>39</v>
      </c>
      <c r="N1212" s="226" t="s">
        <v>56</v>
      </c>
      <c r="O1212" s="88"/>
      <c r="P1212" s="227">
        <f>O1212*H1212</f>
        <v>0</v>
      </c>
      <c r="Q1212" s="227">
        <v>2.2618</v>
      </c>
      <c r="R1212" s="227">
        <f>Q1212*H1212</f>
        <v>0.40938579999999997</v>
      </c>
      <c r="S1212" s="227">
        <v>0</v>
      </c>
      <c r="T1212" s="228">
        <f>S1212*H1212</f>
        <v>0</v>
      </c>
      <c r="U1212" s="42"/>
      <c r="V1212" s="42"/>
      <c r="W1212" s="42"/>
      <c r="X1212" s="42"/>
      <c r="Y1212" s="42"/>
      <c r="Z1212" s="42"/>
      <c r="AA1212" s="42"/>
      <c r="AB1212" s="42"/>
      <c r="AC1212" s="42"/>
      <c r="AD1212" s="42"/>
      <c r="AE1212" s="42"/>
      <c r="AR1212" s="229" t="s">
        <v>248</v>
      </c>
      <c r="AT1212" s="229" t="s">
        <v>243</v>
      </c>
      <c r="AU1212" s="229" t="s">
        <v>93</v>
      </c>
      <c r="AY1212" s="20" t="s">
        <v>241</v>
      </c>
      <c r="BE1212" s="230">
        <f>IF(N1212="základní",J1212,0)</f>
        <v>0</v>
      </c>
      <c r="BF1212" s="230">
        <f>IF(N1212="snížená",J1212,0)</f>
        <v>0</v>
      </c>
      <c r="BG1212" s="230">
        <f>IF(N1212="zákl. přenesená",J1212,0)</f>
        <v>0</v>
      </c>
      <c r="BH1212" s="230">
        <f>IF(N1212="sníž. přenesená",J1212,0)</f>
        <v>0</v>
      </c>
      <c r="BI1212" s="230">
        <f>IF(N1212="nulová",J1212,0)</f>
        <v>0</v>
      </c>
      <c r="BJ1212" s="20" t="s">
        <v>23</v>
      </c>
      <c r="BK1212" s="230">
        <f>ROUND(I1212*H1212,2)</f>
        <v>0</v>
      </c>
      <c r="BL1212" s="20" t="s">
        <v>248</v>
      </c>
      <c r="BM1212" s="229" t="s">
        <v>1282</v>
      </c>
    </row>
    <row r="1213" s="2" customFormat="1">
      <c r="A1213" s="42"/>
      <c r="B1213" s="43"/>
      <c r="C1213" s="44"/>
      <c r="D1213" s="231" t="s">
        <v>250</v>
      </c>
      <c r="E1213" s="44"/>
      <c r="F1213" s="232" t="s">
        <v>1283</v>
      </c>
      <c r="G1213" s="44"/>
      <c r="H1213" s="44"/>
      <c r="I1213" s="233"/>
      <c r="J1213" s="44"/>
      <c r="K1213" s="44"/>
      <c r="L1213" s="48"/>
      <c r="M1213" s="234"/>
      <c r="N1213" s="235"/>
      <c r="O1213" s="88"/>
      <c r="P1213" s="88"/>
      <c r="Q1213" s="88"/>
      <c r="R1213" s="88"/>
      <c r="S1213" s="88"/>
      <c r="T1213" s="89"/>
      <c r="U1213" s="42"/>
      <c r="V1213" s="42"/>
      <c r="W1213" s="42"/>
      <c r="X1213" s="42"/>
      <c r="Y1213" s="42"/>
      <c r="Z1213" s="42"/>
      <c r="AA1213" s="42"/>
      <c r="AB1213" s="42"/>
      <c r="AC1213" s="42"/>
      <c r="AD1213" s="42"/>
      <c r="AE1213" s="42"/>
      <c r="AT1213" s="20" t="s">
        <v>250</v>
      </c>
      <c r="AU1213" s="20" t="s">
        <v>93</v>
      </c>
    </row>
    <row r="1214" s="13" customFormat="1">
      <c r="A1214" s="13"/>
      <c r="B1214" s="236"/>
      <c r="C1214" s="237"/>
      <c r="D1214" s="238" t="s">
        <v>252</v>
      </c>
      <c r="E1214" s="239" t="s">
        <v>39</v>
      </c>
      <c r="F1214" s="240" t="s">
        <v>1067</v>
      </c>
      <c r="G1214" s="237"/>
      <c r="H1214" s="239" t="s">
        <v>39</v>
      </c>
      <c r="I1214" s="241"/>
      <c r="J1214" s="237"/>
      <c r="K1214" s="237"/>
      <c r="L1214" s="242"/>
      <c r="M1214" s="243"/>
      <c r="N1214" s="244"/>
      <c r="O1214" s="244"/>
      <c r="P1214" s="244"/>
      <c r="Q1214" s="244"/>
      <c r="R1214" s="244"/>
      <c r="S1214" s="244"/>
      <c r="T1214" s="245"/>
      <c r="U1214" s="13"/>
      <c r="V1214" s="13"/>
      <c r="W1214" s="13"/>
      <c r="X1214" s="13"/>
      <c r="Y1214" s="13"/>
      <c r="Z1214" s="13"/>
      <c r="AA1214" s="13"/>
      <c r="AB1214" s="13"/>
      <c r="AC1214" s="13"/>
      <c r="AD1214" s="13"/>
      <c r="AE1214" s="13"/>
      <c r="AT1214" s="246" t="s">
        <v>252</v>
      </c>
      <c r="AU1214" s="246" t="s">
        <v>93</v>
      </c>
      <c r="AV1214" s="13" t="s">
        <v>23</v>
      </c>
      <c r="AW1214" s="13" t="s">
        <v>46</v>
      </c>
      <c r="AX1214" s="13" t="s">
        <v>85</v>
      </c>
      <c r="AY1214" s="246" t="s">
        <v>241</v>
      </c>
    </row>
    <row r="1215" s="13" customFormat="1">
      <c r="A1215" s="13"/>
      <c r="B1215" s="236"/>
      <c r="C1215" s="237"/>
      <c r="D1215" s="238" t="s">
        <v>252</v>
      </c>
      <c r="E1215" s="239" t="s">
        <v>39</v>
      </c>
      <c r="F1215" s="240" t="s">
        <v>1284</v>
      </c>
      <c r="G1215" s="237"/>
      <c r="H1215" s="239" t="s">
        <v>39</v>
      </c>
      <c r="I1215" s="241"/>
      <c r="J1215" s="237"/>
      <c r="K1215" s="237"/>
      <c r="L1215" s="242"/>
      <c r="M1215" s="243"/>
      <c r="N1215" s="244"/>
      <c r="O1215" s="244"/>
      <c r="P1215" s="244"/>
      <c r="Q1215" s="244"/>
      <c r="R1215" s="244"/>
      <c r="S1215" s="244"/>
      <c r="T1215" s="245"/>
      <c r="U1215" s="13"/>
      <c r="V1215" s="13"/>
      <c r="W1215" s="13"/>
      <c r="X1215" s="13"/>
      <c r="Y1215" s="13"/>
      <c r="Z1215" s="13"/>
      <c r="AA1215" s="13"/>
      <c r="AB1215" s="13"/>
      <c r="AC1215" s="13"/>
      <c r="AD1215" s="13"/>
      <c r="AE1215" s="13"/>
      <c r="AT1215" s="246" t="s">
        <v>252</v>
      </c>
      <c r="AU1215" s="246" t="s">
        <v>93</v>
      </c>
      <c r="AV1215" s="13" t="s">
        <v>23</v>
      </c>
      <c r="AW1215" s="13" t="s">
        <v>46</v>
      </c>
      <c r="AX1215" s="13" t="s">
        <v>85</v>
      </c>
      <c r="AY1215" s="246" t="s">
        <v>241</v>
      </c>
    </row>
    <row r="1216" s="13" customFormat="1">
      <c r="A1216" s="13"/>
      <c r="B1216" s="236"/>
      <c r="C1216" s="237"/>
      <c r="D1216" s="238" t="s">
        <v>252</v>
      </c>
      <c r="E1216" s="239" t="s">
        <v>39</v>
      </c>
      <c r="F1216" s="240" t="s">
        <v>1067</v>
      </c>
      <c r="G1216" s="237"/>
      <c r="H1216" s="239" t="s">
        <v>39</v>
      </c>
      <c r="I1216" s="241"/>
      <c r="J1216" s="237"/>
      <c r="K1216" s="237"/>
      <c r="L1216" s="242"/>
      <c r="M1216" s="243"/>
      <c r="N1216" s="244"/>
      <c r="O1216" s="244"/>
      <c r="P1216" s="244"/>
      <c r="Q1216" s="244"/>
      <c r="R1216" s="244"/>
      <c r="S1216" s="244"/>
      <c r="T1216" s="245"/>
      <c r="U1216" s="13"/>
      <c r="V1216" s="13"/>
      <c r="W1216" s="13"/>
      <c r="X1216" s="13"/>
      <c r="Y1216" s="13"/>
      <c r="Z1216" s="13"/>
      <c r="AA1216" s="13"/>
      <c r="AB1216" s="13"/>
      <c r="AC1216" s="13"/>
      <c r="AD1216" s="13"/>
      <c r="AE1216" s="13"/>
      <c r="AT1216" s="246" t="s">
        <v>252</v>
      </c>
      <c r="AU1216" s="246" t="s">
        <v>93</v>
      </c>
      <c r="AV1216" s="13" t="s">
        <v>23</v>
      </c>
      <c r="AW1216" s="13" t="s">
        <v>46</v>
      </c>
      <c r="AX1216" s="13" t="s">
        <v>85</v>
      </c>
      <c r="AY1216" s="246" t="s">
        <v>241</v>
      </c>
    </row>
    <row r="1217" s="14" customFormat="1">
      <c r="A1217" s="14"/>
      <c r="B1217" s="247"/>
      <c r="C1217" s="248"/>
      <c r="D1217" s="238" t="s">
        <v>252</v>
      </c>
      <c r="E1217" s="249" t="s">
        <v>39</v>
      </c>
      <c r="F1217" s="250" t="s">
        <v>1285</v>
      </c>
      <c r="G1217" s="248"/>
      <c r="H1217" s="251">
        <v>0.064000000000000001</v>
      </c>
      <c r="I1217" s="252"/>
      <c r="J1217" s="248"/>
      <c r="K1217" s="248"/>
      <c r="L1217" s="253"/>
      <c r="M1217" s="254"/>
      <c r="N1217" s="255"/>
      <c r="O1217" s="255"/>
      <c r="P1217" s="255"/>
      <c r="Q1217" s="255"/>
      <c r="R1217" s="255"/>
      <c r="S1217" s="255"/>
      <c r="T1217" s="256"/>
      <c r="U1217" s="14"/>
      <c r="V1217" s="14"/>
      <c r="W1217" s="14"/>
      <c r="X1217" s="14"/>
      <c r="Y1217" s="14"/>
      <c r="Z1217" s="14"/>
      <c r="AA1217" s="14"/>
      <c r="AB1217" s="14"/>
      <c r="AC1217" s="14"/>
      <c r="AD1217" s="14"/>
      <c r="AE1217" s="14"/>
      <c r="AT1217" s="257" t="s">
        <v>252</v>
      </c>
      <c r="AU1217" s="257" t="s">
        <v>93</v>
      </c>
      <c r="AV1217" s="14" t="s">
        <v>93</v>
      </c>
      <c r="AW1217" s="14" t="s">
        <v>46</v>
      </c>
      <c r="AX1217" s="14" t="s">
        <v>85</v>
      </c>
      <c r="AY1217" s="257" t="s">
        <v>241</v>
      </c>
    </row>
    <row r="1218" s="14" customFormat="1">
      <c r="A1218" s="14"/>
      <c r="B1218" s="247"/>
      <c r="C1218" s="248"/>
      <c r="D1218" s="238" t="s">
        <v>252</v>
      </c>
      <c r="E1218" s="249" t="s">
        <v>39</v>
      </c>
      <c r="F1218" s="250" t="s">
        <v>1286</v>
      </c>
      <c r="G1218" s="248"/>
      <c r="H1218" s="251">
        <v>0.068000000000000005</v>
      </c>
      <c r="I1218" s="252"/>
      <c r="J1218" s="248"/>
      <c r="K1218" s="248"/>
      <c r="L1218" s="253"/>
      <c r="M1218" s="254"/>
      <c r="N1218" s="255"/>
      <c r="O1218" s="255"/>
      <c r="P1218" s="255"/>
      <c r="Q1218" s="255"/>
      <c r="R1218" s="255"/>
      <c r="S1218" s="255"/>
      <c r="T1218" s="256"/>
      <c r="U1218" s="14"/>
      <c r="V1218" s="14"/>
      <c r="W1218" s="14"/>
      <c r="X1218" s="14"/>
      <c r="Y1218" s="14"/>
      <c r="Z1218" s="14"/>
      <c r="AA1218" s="14"/>
      <c r="AB1218" s="14"/>
      <c r="AC1218" s="14"/>
      <c r="AD1218" s="14"/>
      <c r="AE1218" s="14"/>
      <c r="AT1218" s="257" t="s">
        <v>252</v>
      </c>
      <c r="AU1218" s="257" t="s">
        <v>93</v>
      </c>
      <c r="AV1218" s="14" t="s">
        <v>93</v>
      </c>
      <c r="AW1218" s="14" t="s">
        <v>46</v>
      </c>
      <c r="AX1218" s="14" t="s">
        <v>85</v>
      </c>
      <c r="AY1218" s="257" t="s">
        <v>241</v>
      </c>
    </row>
    <row r="1219" s="13" customFormat="1">
      <c r="A1219" s="13"/>
      <c r="B1219" s="236"/>
      <c r="C1219" s="237"/>
      <c r="D1219" s="238" t="s">
        <v>252</v>
      </c>
      <c r="E1219" s="239" t="s">
        <v>39</v>
      </c>
      <c r="F1219" s="240" t="s">
        <v>1070</v>
      </c>
      <c r="G1219" s="237"/>
      <c r="H1219" s="239" t="s">
        <v>39</v>
      </c>
      <c r="I1219" s="241"/>
      <c r="J1219" s="237"/>
      <c r="K1219" s="237"/>
      <c r="L1219" s="242"/>
      <c r="M1219" s="243"/>
      <c r="N1219" s="244"/>
      <c r="O1219" s="244"/>
      <c r="P1219" s="244"/>
      <c r="Q1219" s="244"/>
      <c r="R1219" s="244"/>
      <c r="S1219" s="244"/>
      <c r="T1219" s="245"/>
      <c r="U1219" s="13"/>
      <c r="V1219" s="13"/>
      <c r="W1219" s="13"/>
      <c r="X1219" s="13"/>
      <c r="Y1219" s="13"/>
      <c r="Z1219" s="13"/>
      <c r="AA1219" s="13"/>
      <c r="AB1219" s="13"/>
      <c r="AC1219" s="13"/>
      <c r="AD1219" s="13"/>
      <c r="AE1219" s="13"/>
      <c r="AT1219" s="246" t="s">
        <v>252</v>
      </c>
      <c r="AU1219" s="246" t="s">
        <v>93</v>
      </c>
      <c r="AV1219" s="13" t="s">
        <v>23</v>
      </c>
      <c r="AW1219" s="13" t="s">
        <v>46</v>
      </c>
      <c r="AX1219" s="13" t="s">
        <v>85</v>
      </c>
      <c r="AY1219" s="246" t="s">
        <v>241</v>
      </c>
    </row>
    <row r="1220" s="14" customFormat="1">
      <c r="A1220" s="14"/>
      <c r="B1220" s="247"/>
      <c r="C1220" s="248"/>
      <c r="D1220" s="238" t="s">
        <v>252</v>
      </c>
      <c r="E1220" s="249" t="s">
        <v>39</v>
      </c>
      <c r="F1220" s="250" t="s">
        <v>1287</v>
      </c>
      <c r="G1220" s="248"/>
      <c r="H1220" s="251">
        <v>0.049000000000000002</v>
      </c>
      <c r="I1220" s="252"/>
      <c r="J1220" s="248"/>
      <c r="K1220" s="248"/>
      <c r="L1220" s="253"/>
      <c r="M1220" s="254"/>
      <c r="N1220" s="255"/>
      <c r="O1220" s="255"/>
      <c r="P1220" s="255"/>
      <c r="Q1220" s="255"/>
      <c r="R1220" s="255"/>
      <c r="S1220" s="255"/>
      <c r="T1220" s="256"/>
      <c r="U1220" s="14"/>
      <c r="V1220" s="14"/>
      <c r="W1220" s="14"/>
      <c r="X1220" s="14"/>
      <c r="Y1220" s="14"/>
      <c r="Z1220" s="14"/>
      <c r="AA1220" s="14"/>
      <c r="AB1220" s="14"/>
      <c r="AC1220" s="14"/>
      <c r="AD1220" s="14"/>
      <c r="AE1220" s="14"/>
      <c r="AT1220" s="257" t="s">
        <v>252</v>
      </c>
      <c r="AU1220" s="257" t="s">
        <v>93</v>
      </c>
      <c r="AV1220" s="14" t="s">
        <v>93</v>
      </c>
      <c r="AW1220" s="14" t="s">
        <v>46</v>
      </c>
      <c r="AX1220" s="14" t="s">
        <v>85</v>
      </c>
      <c r="AY1220" s="257" t="s">
        <v>241</v>
      </c>
    </row>
    <row r="1221" s="15" customFormat="1">
      <c r="A1221" s="15"/>
      <c r="B1221" s="258"/>
      <c r="C1221" s="259"/>
      <c r="D1221" s="238" t="s">
        <v>252</v>
      </c>
      <c r="E1221" s="260" t="s">
        <v>39</v>
      </c>
      <c r="F1221" s="261" t="s">
        <v>274</v>
      </c>
      <c r="G1221" s="259"/>
      <c r="H1221" s="262">
        <v>0.18099999999999999</v>
      </c>
      <c r="I1221" s="263"/>
      <c r="J1221" s="259"/>
      <c r="K1221" s="259"/>
      <c r="L1221" s="264"/>
      <c r="M1221" s="265"/>
      <c r="N1221" s="266"/>
      <c r="O1221" s="266"/>
      <c r="P1221" s="266"/>
      <c r="Q1221" s="266"/>
      <c r="R1221" s="266"/>
      <c r="S1221" s="266"/>
      <c r="T1221" s="267"/>
      <c r="U1221" s="15"/>
      <c r="V1221" s="15"/>
      <c r="W1221" s="15"/>
      <c r="X1221" s="15"/>
      <c r="Y1221" s="15"/>
      <c r="Z1221" s="15"/>
      <c r="AA1221" s="15"/>
      <c r="AB1221" s="15"/>
      <c r="AC1221" s="15"/>
      <c r="AD1221" s="15"/>
      <c r="AE1221" s="15"/>
      <c r="AT1221" s="268" t="s">
        <v>252</v>
      </c>
      <c r="AU1221" s="268" t="s">
        <v>93</v>
      </c>
      <c r="AV1221" s="15" t="s">
        <v>248</v>
      </c>
      <c r="AW1221" s="15" t="s">
        <v>46</v>
      </c>
      <c r="AX1221" s="15" t="s">
        <v>23</v>
      </c>
      <c r="AY1221" s="268" t="s">
        <v>241</v>
      </c>
    </row>
    <row r="1222" s="2" customFormat="1" ht="24.15" customHeight="1">
      <c r="A1222" s="42"/>
      <c r="B1222" s="43"/>
      <c r="C1222" s="218" t="s">
        <v>1288</v>
      </c>
      <c r="D1222" s="218" t="s">
        <v>243</v>
      </c>
      <c r="E1222" s="219" t="s">
        <v>1289</v>
      </c>
      <c r="F1222" s="220" t="s">
        <v>1290</v>
      </c>
      <c r="G1222" s="221" t="s">
        <v>145</v>
      </c>
      <c r="H1222" s="222">
        <v>17.541</v>
      </c>
      <c r="I1222" s="223"/>
      <c r="J1222" s="224">
        <f>ROUND(I1222*H1222,2)</f>
        <v>0</v>
      </c>
      <c r="K1222" s="220" t="s">
        <v>247</v>
      </c>
      <c r="L1222" s="48"/>
      <c r="M1222" s="225" t="s">
        <v>39</v>
      </c>
      <c r="N1222" s="226" t="s">
        <v>56</v>
      </c>
      <c r="O1222" s="88"/>
      <c r="P1222" s="227">
        <f>O1222*H1222</f>
        <v>0</v>
      </c>
      <c r="Q1222" s="227">
        <v>0.16422999999999999</v>
      </c>
      <c r="R1222" s="227">
        <f>Q1222*H1222</f>
        <v>2.8807584299999998</v>
      </c>
      <c r="S1222" s="227">
        <v>0</v>
      </c>
      <c r="T1222" s="228">
        <f>S1222*H1222</f>
        <v>0</v>
      </c>
      <c r="U1222" s="42"/>
      <c r="V1222" s="42"/>
      <c r="W1222" s="42"/>
      <c r="X1222" s="42"/>
      <c r="Y1222" s="42"/>
      <c r="Z1222" s="42"/>
      <c r="AA1222" s="42"/>
      <c r="AB1222" s="42"/>
      <c r="AC1222" s="42"/>
      <c r="AD1222" s="42"/>
      <c r="AE1222" s="42"/>
      <c r="AR1222" s="229" t="s">
        <v>248</v>
      </c>
      <c r="AT1222" s="229" t="s">
        <v>243</v>
      </c>
      <c r="AU1222" s="229" t="s">
        <v>93</v>
      </c>
      <c r="AY1222" s="20" t="s">
        <v>241</v>
      </c>
      <c r="BE1222" s="230">
        <f>IF(N1222="základní",J1222,0)</f>
        <v>0</v>
      </c>
      <c r="BF1222" s="230">
        <f>IF(N1222="snížená",J1222,0)</f>
        <v>0</v>
      </c>
      <c r="BG1222" s="230">
        <f>IF(N1222="zákl. přenesená",J1222,0)</f>
        <v>0</v>
      </c>
      <c r="BH1222" s="230">
        <f>IF(N1222="sníž. přenesená",J1222,0)</f>
        <v>0</v>
      </c>
      <c r="BI1222" s="230">
        <f>IF(N1222="nulová",J1222,0)</f>
        <v>0</v>
      </c>
      <c r="BJ1222" s="20" t="s">
        <v>23</v>
      </c>
      <c r="BK1222" s="230">
        <f>ROUND(I1222*H1222,2)</f>
        <v>0</v>
      </c>
      <c r="BL1222" s="20" t="s">
        <v>248</v>
      </c>
      <c r="BM1222" s="229" t="s">
        <v>1291</v>
      </c>
    </row>
    <row r="1223" s="2" customFormat="1">
      <c r="A1223" s="42"/>
      <c r="B1223" s="43"/>
      <c r="C1223" s="44"/>
      <c r="D1223" s="231" t="s">
        <v>250</v>
      </c>
      <c r="E1223" s="44"/>
      <c r="F1223" s="232" t="s">
        <v>1292</v>
      </c>
      <c r="G1223" s="44"/>
      <c r="H1223" s="44"/>
      <c r="I1223" s="233"/>
      <c r="J1223" s="44"/>
      <c r="K1223" s="44"/>
      <c r="L1223" s="48"/>
      <c r="M1223" s="234"/>
      <c r="N1223" s="235"/>
      <c r="O1223" s="88"/>
      <c r="P1223" s="88"/>
      <c r="Q1223" s="88"/>
      <c r="R1223" s="88"/>
      <c r="S1223" s="88"/>
      <c r="T1223" s="89"/>
      <c r="U1223" s="42"/>
      <c r="V1223" s="42"/>
      <c r="W1223" s="42"/>
      <c r="X1223" s="42"/>
      <c r="Y1223" s="42"/>
      <c r="Z1223" s="42"/>
      <c r="AA1223" s="42"/>
      <c r="AB1223" s="42"/>
      <c r="AC1223" s="42"/>
      <c r="AD1223" s="42"/>
      <c r="AE1223" s="42"/>
      <c r="AT1223" s="20" t="s">
        <v>250</v>
      </c>
      <c r="AU1223" s="20" t="s">
        <v>93</v>
      </c>
    </row>
    <row r="1224" s="13" customFormat="1">
      <c r="A1224" s="13"/>
      <c r="B1224" s="236"/>
      <c r="C1224" s="237"/>
      <c r="D1224" s="238" t="s">
        <v>252</v>
      </c>
      <c r="E1224" s="239" t="s">
        <v>39</v>
      </c>
      <c r="F1224" s="240" t="s">
        <v>1010</v>
      </c>
      <c r="G1224" s="237"/>
      <c r="H1224" s="239" t="s">
        <v>39</v>
      </c>
      <c r="I1224" s="241"/>
      <c r="J1224" s="237"/>
      <c r="K1224" s="237"/>
      <c r="L1224" s="242"/>
      <c r="M1224" s="243"/>
      <c r="N1224" s="244"/>
      <c r="O1224" s="244"/>
      <c r="P1224" s="244"/>
      <c r="Q1224" s="244"/>
      <c r="R1224" s="244"/>
      <c r="S1224" s="244"/>
      <c r="T1224" s="245"/>
      <c r="U1224" s="13"/>
      <c r="V1224" s="13"/>
      <c r="W1224" s="13"/>
      <c r="X1224" s="13"/>
      <c r="Y1224" s="13"/>
      <c r="Z1224" s="13"/>
      <c r="AA1224" s="13"/>
      <c r="AB1224" s="13"/>
      <c r="AC1224" s="13"/>
      <c r="AD1224" s="13"/>
      <c r="AE1224" s="13"/>
      <c r="AT1224" s="246" t="s">
        <v>252</v>
      </c>
      <c r="AU1224" s="246" t="s">
        <v>93</v>
      </c>
      <c r="AV1224" s="13" t="s">
        <v>23</v>
      </c>
      <c r="AW1224" s="13" t="s">
        <v>46</v>
      </c>
      <c r="AX1224" s="13" t="s">
        <v>85</v>
      </c>
      <c r="AY1224" s="246" t="s">
        <v>241</v>
      </c>
    </row>
    <row r="1225" s="13" customFormat="1">
      <c r="A1225" s="13"/>
      <c r="B1225" s="236"/>
      <c r="C1225" s="237"/>
      <c r="D1225" s="238" t="s">
        <v>252</v>
      </c>
      <c r="E1225" s="239" t="s">
        <v>39</v>
      </c>
      <c r="F1225" s="240" t="s">
        <v>1011</v>
      </c>
      <c r="G1225" s="237"/>
      <c r="H1225" s="239" t="s">
        <v>39</v>
      </c>
      <c r="I1225" s="241"/>
      <c r="J1225" s="237"/>
      <c r="K1225" s="237"/>
      <c r="L1225" s="242"/>
      <c r="M1225" s="243"/>
      <c r="N1225" s="244"/>
      <c r="O1225" s="244"/>
      <c r="P1225" s="244"/>
      <c r="Q1225" s="244"/>
      <c r="R1225" s="244"/>
      <c r="S1225" s="244"/>
      <c r="T1225" s="245"/>
      <c r="U1225" s="13"/>
      <c r="V1225" s="13"/>
      <c r="W1225" s="13"/>
      <c r="X1225" s="13"/>
      <c r="Y1225" s="13"/>
      <c r="Z1225" s="13"/>
      <c r="AA1225" s="13"/>
      <c r="AB1225" s="13"/>
      <c r="AC1225" s="13"/>
      <c r="AD1225" s="13"/>
      <c r="AE1225" s="13"/>
      <c r="AT1225" s="246" t="s">
        <v>252</v>
      </c>
      <c r="AU1225" s="246" t="s">
        <v>93</v>
      </c>
      <c r="AV1225" s="13" t="s">
        <v>23</v>
      </c>
      <c r="AW1225" s="13" t="s">
        <v>46</v>
      </c>
      <c r="AX1225" s="13" t="s">
        <v>85</v>
      </c>
      <c r="AY1225" s="246" t="s">
        <v>241</v>
      </c>
    </row>
    <row r="1226" s="13" customFormat="1">
      <c r="A1226" s="13"/>
      <c r="B1226" s="236"/>
      <c r="C1226" s="237"/>
      <c r="D1226" s="238" t="s">
        <v>252</v>
      </c>
      <c r="E1226" s="239" t="s">
        <v>39</v>
      </c>
      <c r="F1226" s="240" t="s">
        <v>1293</v>
      </c>
      <c r="G1226" s="237"/>
      <c r="H1226" s="239" t="s">
        <v>39</v>
      </c>
      <c r="I1226" s="241"/>
      <c r="J1226" s="237"/>
      <c r="K1226" s="237"/>
      <c r="L1226" s="242"/>
      <c r="M1226" s="243"/>
      <c r="N1226" s="244"/>
      <c r="O1226" s="244"/>
      <c r="P1226" s="244"/>
      <c r="Q1226" s="244"/>
      <c r="R1226" s="244"/>
      <c r="S1226" s="244"/>
      <c r="T1226" s="245"/>
      <c r="U1226" s="13"/>
      <c r="V1226" s="13"/>
      <c r="W1226" s="13"/>
      <c r="X1226" s="13"/>
      <c r="Y1226" s="13"/>
      <c r="Z1226" s="13"/>
      <c r="AA1226" s="13"/>
      <c r="AB1226" s="13"/>
      <c r="AC1226" s="13"/>
      <c r="AD1226" s="13"/>
      <c r="AE1226" s="13"/>
      <c r="AT1226" s="246" t="s">
        <v>252</v>
      </c>
      <c r="AU1226" s="246" t="s">
        <v>93</v>
      </c>
      <c r="AV1226" s="13" t="s">
        <v>23</v>
      </c>
      <c r="AW1226" s="13" t="s">
        <v>46</v>
      </c>
      <c r="AX1226" s="13" t="s">
        <v>85</v>
      </c>
      <c r="AY1226" s="246" t="s">
        <v>241</v>
      </c>
    </row>
    <row r="1227" s="13" customFormat="1">
      <c r="A1227" s="13"/>
      <c r="B1227" s="236"/>
      <c r="C1227" s="237"/>
      <c r="D1227" s="238" t="s">
        <v>252</v>
      </c>
      <c r="E1227" s="239" t="s">
        <v>39</v>
      </c>
      <c r="F1227" s="240" t="s">
        <v>1294</v>
      </c>
      <c r="G1227" s="237"/>
      <c r="H1227" s="239" t="s">
        <v>39</v>
      </c>
      <c r="I1227" s="241"/>
      <c r="J1227" s="237"/>
      <c r="K1227" s="237"/>
      <c r="L1227" s="242"/>
      <c r="M1227" s="243"/>
      <c r="N1227" s="244"/>
      <c r="O1227" s="244"/>
      <c r="P1227" s="244"/>
      <c r="Q1227" s="244"/>
      <c r="R1227" s="244"/>
      <c r="S1227" s="244"/>
      <c r="T1227" s="245"/>
      <c r="U1227" s="13"/>
      <c r="V1227" s="13"/>
      <c r="W1227" s="13"/>
      <c r="X1227" s="13"/>
      <c r="Y1227" s="13"/>
      <c r="Z1227" s="13"/>
      <c r="AA1227" s="13"/>
      <c r="AB1227" s="13"/>
      <c r="AC1227" s="13"/>
      <c r="AD1227" s="13"/>
      <c r="AE1227" s="13"/>
      <c r="AT1227" s="246" t="s">
        <v>252</v>
      </c>
      <c r="AU1227" s="246" t="s">
        <v>93</v>
      </c>
      <c r="AV1227" s="13" t="s">
        <v>23</v>
      </c>
      <c r="AW1227" s="13" t="s">
        <v>46</v>
      </c>
      <c r="AX1227" s="13" t="s">
        <v>85</v>
      </c>
      <c r="AY1227" s="246" t="s">
        <v>241</v>
      </c>
    </row>
    <row r="1228" s="14" customFormat="1">
      <c r="A1228" s="14"/>
      <c r="B1228" s="247"/>
      <c r="C1228" s="248"/>
      <c r="D1228" s="238" t="s">
        <v>252</v>
      </c>
      <c r="E1228" s="249" t="s">
        <v>39</v>
      </c>
      <c r="F1228" s="250" t="s">
        <v>1295</v>
      </c>
      <c r="G1228" s="248"/>
      <c r="H1228" s="251">
        <v>2.7400000000000002</v>
      </c>
      <c r="I1228" s="252"/>
      <c r="J1228" s="248"/>
      <c r="K1228" s="248"/>
      <c r="L1228" s="253"/>
      <c r="M1228" s="254"/>
      <c r="N1228" s="255"/>
      <c r="O1228" s="255"/>
      <c r="P1228" s="255"/>
      <c r="Q1228" s="255"/>
      <c r="R1228" s="255"/>
      <c r="S1228" s="255"/>
      <c r="T1228" s="256"/>
      <c r="U1228" s="14"/>
      <c r="V1228" s="14"/>
      <c r="W1228" s="14"/>
      <c r="X1228" s="14"/>
      <c r="Y1228" s="14"/>
      <c r="Z1228" s="14"/>
      <c r="AA1228" s="14"/>
      <c r="AB1228" s="14"/>
      <c r="AC1228" s="14"/>
      <c r="AD1228" s="14"/>
      <c r="AE1228" s="14"/>
      <c r="AT1228" s="257" t="s">
        <v>252</v>
      </c>
      <c r="AU1228" s="257" t="s">
        <v>93</v>
      </c>
      <c r="AV1228" s="14" t="s">
        <v>93</v>
      </c>
      <c r="AW1228" s="14" t="s">
        <v>46</v>
      </c>
      <c r="AX1228" s="14" t="s">
        <v>85</v>
      </c>
      <c r="AY1228" s="257" t="s">
        <v>241</v>
      </c>
    </row>
    <row r="1229" s="14" customFormat="1">
      <c r="A1229" s="14"/>
      <c r="B1229" s="247"/>
      <c r="C1229" s="248"/>
      <c r="D1229" s="238" t="s">
        <v>252</v>
      </c>
      <c r="E1229" s="249" t="s">
        <v>39</v>
      </c>
      <c r="F1229" s="250" t="s">
        <v>1296</v>
      </c>
      <c r="G1229" s="248"/>
      <c r="H1229" s="251">
        <v>1.1399999999999999</v>
      </c>
      <c r="I1229" s="252"/>
      <c r="J1229" s="248"/>
      <c r="K1229" s="248"/>
      <c r="L1229" s="253"/>
      <c r="M1229" s="254"/>
      <c r="N1229" s="255"/>
      <c r="O1229" s="255"/>
      <c r="P1229" s="255"/>
      <c r="Q1229" s="255"/>
      <c r="R1229" s="255"/>
      <c r="S1229" s="255"/>
      <c r="T1229" s="256"/>
      <c r="U1229" s="14"/>
      <c r="V1229" s="14"/>
      <c r="W1229" s="14"/>
      <c r="X1229" s="14"/>
      <c r="Y1229" s="14"/>
      <c r="Z1229" s="14"/>
      <c r="AA1229" s="14"/>
      <c r="AB1229" s="14"/>
      <c r="AC1229" s="14"/>
      <c r="AD1229" s="14"/>
      <c r="AE1229" s="14"/>
      <c r="AT1229" s="257" t="s">
        <v>252</v>
      </c>
      <c r="AU1229" s="257" t="s">
        <v>93</v>
      </c>
      <c r="AV1229" s="14" t="s">
        <v>93</v>
      </c>
      <c r="AW1229" s="14" t="s">
        <v>46</v>
      </c>
      <c r="AX1229" s="14" t="s">
        <v>85</v>
      </c>
      <c r="AY1229" s="257" t="s">
        <v>241</v>
      </c>
    </row>
    <row r="1230" s="14" customFormat="1">
      <c r="A1230" s="14"/>
      <c r="B1230" s="247"/>
      <c r="C1230" s="248"/>
      <c r="D1230" s="238" t="s">
        <v>252</v>
      </c>
      <c r="E1230" s="249" t="s">
        <v>39</v>
      </c>
      <c r="F1230" s="250" t="s">
        <v>1297</v>
      </c>
      <c r="G1230" s="248"/>
      <c r="H1230" s="251">
        <v>1.2350000000000001</v>
      </c>
      <c r="I1230" s="252"/>
      <c r="J1230" s="248"/>
      <c r="K1230" s="248"/>
      <c r="L1230" s="253"/>
      <c r="M1230" s="254"/>
      <c r="N1230" s="255"/>
      <c r="O1230" s="255"/>
      <c r="P1230" s="255"/>
      <c r="Q1230" s="255"/>
      <c r="R1230" s="255"/>
      <c r="S1230" s="255"/>
      <c r="T1230" s="256"/>
      <c r="U1230" s="14"/>
      <c r="V1230" s="14"/>
      <c r="W1230" s="14"/>
      <c r="X1230" s="14"/>
      <c r="Y1230" s="14"/>
      <c r="Z1230" s="14"/>
      <c r="AA1230" s="14"/>
      <c r="AB1230" s="14"/>
      <c r="AC1230" s="14"/>
      <c r="AD1230" s="14"/>
      <c r="AE1230" s="14"/>
      <c r="AT1230" s="257" t="s">
        <v>252</v>
      </c>
      <c r="AU1230" s="257" t="s">
        <v>93</v>
      </c>
      <c r="AV1230" s="14" t="s">
        <v>93</v>
      </c>
      <c r="AW1230" s="14" t="s">
        <v>46</v>
      </c>
      <c r="AX1230" s="14" t="s">
        <v>85</v>
      </c>
      <c r="AY1230" s="257" t="s">
        <v>241</v>
      </c>
    </row>
    <row r="1231" s="13" customFormat="1">
      <c r="A1231" s="13"/>
      <c r="B1231" s="236"/>
      <c r="C1231" s="237"/>
      <c r="D1231" s="238" t="s">
        <v>252</v>
      </c>
      <c r="E1231" s="239" t="s">
        <v>39</v>
      </c>
      <c r="F1231" s="240" t="s">
        <v>1014</v>
      </c>
      <c r="G1231" s="237"/>
      <c r="H1231" s="239" t="s">
        <v>39</v>
      </c>
      <c r="I1231" s="241"/>
      <c r="J1231" s="237"/>
      <c r="K1231" s="237"/>
      <c r="L1231" s="242"/>
      <c r="M1231" s="243"/>
      <c r="N1231" s="244"/>
      <c r="O1231" s="244"/>
      <c r="P1231" s="244"/>
      <c r="Q1231" s="244"/>
      <c r="R1231" s="244"/>
      <c r="S1231" s="244"/>
      <c r="T1231" s="245"/>
      <c r="U1231" s="13"/>
      <c r="V1231" s="13"/>
      <c r="W1231" s="13"/>
      <c r="X1231" s="13"/>
      <c r="Y1231" s="13"/>
      <c r="Z1231" s="13"/>
      <c r="AA1231" s="13"/>
      <c r="AB1231" s="13"/>
      <c r="AC1231" s="13"/>
      <c r="AD1231" s="13"/>
      <c r="AE1231" s="13"/>
      <c r="AT1231" s="246" t="s">
        <v>252</v>
      </c>
      <c r="AU1231" s="246" t="s">
        <v>93</v>
      </c>
      <c r="AV1231" s="13" t="s">
        <v>23</v>
      </c>
      <c r="AW1231" s="13" t="s">
        <v>46</v>
      </c>
      <c r="AX1231" s="13" t="s">
        <v>85</v>
      </c>
      <c r="AY1231" s="246" t="s">
        <v>241</v>
      </c>
    </row>
    <row r="1232" s="13" customFormat="1">
      <c r="A1232" s="13"/>
      <c r="B1232" s="236"/>
      <c r="C1232" s="237"/>
      <c r="D1232" s="238" t="s">
        <v>252</v>
      </c>
      <c r="E1232" s="239" t="s">
        <v>39</v>
      </c>
      <c r="F1232" s="240" t="s">
        <v>1298</v>
      </c>
      <c r="G1232" s="237"/>
      <c r="H1232" s="239" t="s">
        <v>39</v>
      </c>
      <c r="I1232" s="241"/>
      <c r="J1232" s="237"/>
      <c r="K1232" s="237"/>
      <c r="L1232" s="242"/>
      <c r="M1232" s="243"/>
      <c r="N1232" s="244"/>
      <c r="O1232" s="244"/>
      <c r="P1232" s="244"/>
      <c r="Q1232" s="244"/>
      <c r="R1232" s="244"/>
      <c r="S1232" s="244"/>
      <c r="T1232" s="245"/>
      <c r="U1232" s="13"/>
      <c r="V1232" s="13"/>
      <c r="W1232" s="13"/>
      <c r="X1232" s="13"/>
      <c r="Y1232" s="13"/>
      <c r="Z1232" s="13"/>
      <c r="AA1232" s="13"/>
      <c r="AB1232" s="13"/>
      <c r="AC1232" s="13"/>
      <c r="AD1232" s="13"/>
      <c r="AE1232" s="13"/>
      <c r="AT1232" s="246" t="s">
        <v>252</v>
      </c>
      <c r="AU1232" s="246" t="s">
        <v>93</v>
      </c>
      <c r="AV1232" s="13" t="s">
        <v>23</v>
      </c>
      <c r="AW1232" s="13" t="s">
        <v>46</v>
      </c>
      <c r="AX1232" s="13" t="s">
        <v>85</v>
      </c>
      <c r="AY1232" s="246" t="s">
        <v>241</v>
      </c>
    </row>
    <row r="1233" s="14" customFormat="1">
      <c r="A1233" s="14"/>
      <c r="B1233" s="247"/>
      <c r="C1233" s="248"/>
      <c r="D1233" s="238" t="s">
        <v>252</v>
      </c>
      <c r="E1233" s="249" t="s">
        <v>39</v>
      </c>
      <c r="F1233" s="250" t="s">
        <v>1299</v>
      </c>
      <c r="G1233" s="248"/>
      <c r="H1233" s="251">
        <v>0.90600000000000003</v>
      </c>
      <c r="I1233" s="252"/>
      <c r="J1233" s="248"/>
      <c r="K1233" s="248"/>
      <c r="L1233" s="253"/>
      <c r="M1233" s="254"/>
      <c r="N1233" s="255"/>
      <c r="O1233" s="255"/>
      <c r="P1233" s="255"/>
      <c r="Q1233" s="255"/>
      <c r="R1233" s="255"/>
      <c r="S1233" s="255"/>
      <c r="T1233" s="256"/>
      <c r="U1233" s="14"/>
      <c r="V1233" s="14"/>
      <c r="W1233" s="14"/>
      <c r="X1233" s="14"/>
      <c r="Y1233" s="14"/>
      <c r="Z1233" s="14"/>
      <c r="AA1233" s="14"/>
      <c r="AB1233" s="14"/>
      <c r="AC1233" s="14"/>
      <c r="AD1233" s="14"/>
      <c r="AE1233" s="14"/>
      <c r="AT1233" s="257" t="s">
        <v>252</v>
      </c>
      <c r="AU1233" s="257" t="s">
        <v>93</v>
      </c>
      <c r="AV1233" s="14" t="s">
        <v>93</v>
      </c>
      <c r="AW1233" s="14" t="s">
        <v>46</v>
      </c>
      <c r="AX1233" s="14" t="s">
        <v>85</v>
      </c>
      <c r="AY1233" s="257" t="s">
        <v>241</v>
      </c>
    </row>
    <row r="1234" s="13" customFormat="1">
      <c r="A1234" s="13"/>
      <c r="B1234" s="236"/>
      <c r="C1234" s="237"/>
      <c r="D1234" s="238" t="s">
        <v>252</v>
      </c>
      <c r="E1234" s="239" t="s">
        <v>39</v>
      </c>
      <c r="F1234" s="240" t="s">
        <v>1131</v>
      </c>
      <c r="G1234" s="237"/>
      <c r="H1234" s="239" t="s">
        <v>39</v>
      </c>
      <c r="I1234" s="241"/>
      <c r="J1234" s="237"/>
      <c r="K1234" s="237"/>
      <c r="L1234" s="242"/>
      <c r="M1234" s="243"/>
      <c r="N1234" s="244"/>
      <c r="O1234" s="244"/>
      <c r="P1234" s="244"/>
      <c r="Q1234" s="244"/>
      <c r="R1234" s="244"/>
      <c r="S1234" s="244"/>
      <c r="T1234" s="245"/>
      <c r="U1234" s="13"/>
      <c r="V1234" s="13"/>
      <c r="W1234" s="13"/>
      <c r="X1234" s="13"/>
      <c r="Y1234" s="13"/>
      <c r="Z1234" s="13"/>
      <c r="AA1234" s="13"/>
      <c r="AB1234" s="13"/>
      <c r="AC1234" s="13"/>
      <c r="AD1234" s="13"/>
      <c r="AE1234" s="13"/>
      <c r="AT1234" s="246" t="s">
        <v>252</v>
      </c>
      <c r="AU1234" s="246" t="s">
        <v>93</v>
      </c>
      <c r="AV1234" s="13" t="s">
        <v>23</v>
      </c>
      <c r="AW1234" s="13" t="s">
        <v>46</v>
      </c>
      <c r="AX1234" s="13" t="s">
        <v>85</v>
      </c>
      <c r="AY1234" s="246" t="s">
        <v>241</v>
      </c>
    </row>
    <row r="1235" s="14" customFormat="1">
      <c r="A1235" s="14"/>
      <c r="B1235" s="247"/>
      <c r="C1235" s="248"/>
      <c r="D1235" s="238" t="s">
        <v>252</v>
      </c>
      <c r="E1235" s="249" t="s">
        <v>39</v>
      </c>
      <c r="F1235" s="250" t="s">
        <v>1300</v>
      </c>
      <c r="G1235" s="248"/>
      <c r="H1235" s="251">
        <v>11.52</v>
      </c>
      <c r="I1235" s="252"/>
      <c r="J1235" s="248"/>
      <c r="K1235" s="248"/>
      <c r="L1235" s="253"/>
      <c r="M1235" s="254"/>
      <c r="N1235" s="255"/>
      <c r="O1235" s="255"/>
      <c r="P1235" s="255"/>
      <c r="Q1235" s="255"/>
      <c r="R1235" s="255"/>
      <c r="S1235" s="255"/>
      <c r="T1235" s="256"/>
      <c r="U1235" s="14"/>
      <c r="V1235" s="14"/>
      <c r="W1235" s="14"/>
      <c r="X1235" s="14"/>
      <c r="Y1235" s="14"/>
      <c r="Z1235" s="14"/>
      <c r="AA1235" s="14"/>
      <c r="AB1235" s="14"/>
      <c r="AC1235" s="14"/>
      <c r="AD1235" s="14"/>
      <c r="AE1235" s="14"/>
      <c r="AT1235" s="257" t="s">
        <v>252</v>
      </c>
      <c r="AU1235" s="257" t="s">
        <v>93</v>
      </c>
      <c r="AV1235" s="14" t="s">
        <v>93</v>
      </c>
      <c r="AW1235" s="14" t="s">
        <v>46</v>
      </c>
      <c r="AX1235" s="14" t="s">
        <v>85</v>
      </c>
      <c r="AY1235" s="257" t="s">
        <v>241</v>
      </c>
    </row>
    <row r="1236" s="15" customFormat="1">
      <c r="A1236" s="15"/>
      <c r="B1236" s="258"/>
      <c r="C1236" s="259"/>
      <c r="D1236" s="238" t="s">
        <v>252</v>
      </c>
      <c r="E1236" s="260" t="s">
        <v>39</v>
      </c>
      <c r="F1236" s="261" t="s">
        <v>274</v>
      </c>
      <c r="G1236" s="259"/>
      <c r="H1236" s="262">
        <v>17.541</v>
      </c>
      <c r="I1236" s="263"/>
      <c r="J1236" s="259"/>
      <c r="K1236" s="259"/>
      <c r="L1236" s="264"/>
      <c r="M1236" s="265"/>
      <c r="N1236" s="266"/>
      <c r="O1236" s="266"/>
      <c r="P1236" s="266"/>
      <c r="Q1236" s="266"/>
      <c r="R1236" s="266"/>
      <c r="S1236" s="266"/>
      <c r="T1236" s="267"/>
      <c r="U1236" s="15"/>
      <c r="V1236" s="15"/>
      <c r="W1236" s="15"/>
      <c r="X1236" s="15"/>
      <c r="Y1236" s="15"/>
      <c r="Z1236" s="15"/>
      <c r="AA1236" s="15"/>
      <c r="AB1236" s="15"/>
      <c r="AC1236" s="15"/>
      <c r="AD1236" s="15"/>
      <c r="AE1236" s="15"/>
      <c r="AT1236" s="268" t="s">
        <v>252</v>
      </c>
      <c r="AU1236" s="268" t="s">
        <v>93</v>
      </c>
      <c r="AV1236" s="15" t="s">
        <v>248</v>
      </c>
      <c r="AW1236" s="15" t="s">
        <v>46</v>
      </c>
      <c r="AX1236" s="15" t="s">
        <v>23</v>
      </c>
      <c r="AY1236" s="268" t="s">
        <v>241</v>
      </c>
    </row>
    <row r="1237" s="2" customFormat="1" ht="24.15" customHeight="1">
      <c r="A1237" s="42"/>
      <c r="B1237" s="43"/>
      <c r="C1237" s="218" t="s">
        <v>1301</v>
      </c>
      <c r="D1237" s="218" t="s">
        <v>243</v>
      </c>
      <c r="E1237" s="219" t="s">
        <v>1302</v>
      </c>
      <c r="F1237" s="220" t="s">
        <v>1303</v>
      </c>
      <c r="G1237" s="221" t="s">
        <v>145</v>
      </c>
      <c r="H1237" s="222">
        <v>7.274</v>
      </c>
      <c r="I1237" s="223"/>
      <c r="J1237" s="224">
        <f>ROUND(I1237*H1237,2)</f>
        <v>0</v>
      </c>
      <c r="K1237" s="220" t="s">
        <v>247</v>
      </c>
      <c r="L1237" s="48"/>
      <c r="M1237" s="225" t="s">
        <v>39</v>
      </c>
      <c r="N1237" s="226" t="s">
        <v>56</v>
      </c>
      <c r="O1237" s="88"/>
      <c r="P1237" s="227">
        <f>O1237*H1237</f>
        <v>0</v>
      </c>
      <c r="Q1237" s="227">
        <v>0.22044</v>
      </c>
      <c r="R1237" s="227">
        <f>Q1237*H1237</f>
        <v>1.6034805599999999</v>
      </c>
      <c r="S1237" s="227">
        <v>0</v>
      </c>
      <c r="T1237" s="228">
        <f>S1237*H1237</f>
        <v>0</v>
      </c>
      <c r="U1237" s="42"/>
      <c r="V1237" s="42"/>
      <c r="W1237" s="42"/>
      <c r="X1237" s="42"/>
      <c r="Y1237" s="42"/>
      <c r="Z1237" s="42"/>
      <c r="AA1237" s="42"/>
      <c r="AB1237" s="42"/>
      <c r="AC1237" s="42"/>
      <c r="AD1237" s="42"/>
      <c r="AE1237" s="42"/>
      <c r="AR1237" s="229" t="s">
        <v>248</v>
      </c>
      <c r="AT1237" s="229" t="s">
        <v>243</v>
      </c>
      <c r="AU1237" s="229" t="s">
        <v>93</v>
      </c>
      <c r="AY1237" s="20" t="s">
        <v>241</v>
      </c>
      <c r="BE1237" s="230">
        <f>IF(N1237="základní",J1237,0)</f>
        <v>0</v>
      </c>
      <c r="BF1237" s="230">
        <f>IF(N1237="snížená",J1237,0)</f>
        <v>0</v>
      </c>
      <c r="BG1237" s="230">
        <f>IF(N1237="zákl. přenesená",J1237,0)</f>
        <v>0</v>
      </c>
      <c r="BH1237" s="230">
        <f>IF(N1237="sníž. přenesená",J1237,0)</f>
        <v>0</v>
      </c>
      <c r="BI1237" s="230">
        <f>IF(N1237="nulová",J1237,0)</f>
        <v>0</v>
      </c>
      <c r="BJ1237" s="20" t="s">
        <v>23</v>
      </c>
      <c r="BK1237" s="230">
        <f>ROUND(I1237*H1237,2)</f>
        <v>0</v>
      </c>
      <c r="BL1237" s="20" t="s">
        <v>248</v>
      </c>
      <c r="BM1237" s="229" t="s">
        <v>1304</v>
      </c>
    </row>
    <row r="1238" s="2" customFormat="1">
      <c r="A1238" s="42"/>
      <c r="B1238" s="43"/>
      <c r="C1238" s="44"/>
      <c r="D1238" s="231" t="s">
        <v>250</v>
      </c>
      <c r="E1238" s="44"/>
      <c r="F1238" s="232" t="s">
        <v>1305</v>
      </c>
      <c r="G1238" s="44"/>
      <c r="H1238" s="44"/>
      <c r="I1238" s="233"/>
      <c r="J1238" s="44"/>
      <c r="K1238" s="44"/>
      <c r="L1238" s="48"/>
      <c r="M1238" s="234"/>
      <c r="N1238" s="235"/>
      <c r="O1238" s="88"/>
      <c r="P1238" s="88"/>
      <c r="Q1238" s="88"/>
      <c r="R1238" s="88"/>
      <c r="S1238" s="88"/>
      <c r="T1238" s="89"/>
      <c r="U1238" s="42"/>
      <c r="V1238" s="42"/>
      <c r="W1238" s="42"/>
      <c r="X1238" s="42"/>
      <c r="Y1238" s="42"/>
      <c r="Z1238" s="42"/>
      <c r="AA1238" s="42"/>
      <c r="AB1238" s="42"/>
      <c r="AC1238" s="42"/>
      <c r="AD1238" s="42"/>
      <c r="AE1238" s="42"/>
      <c r="AT1238" s="20" t="s">
        <v>250</v>
      </c>
      <c r="AU1238" s="20" t="s">
        <v>93</v>
      </c>
    </row>
    <row r="1239" s="13" customFormat="1">
      <c r="A1239" s="13"/>
      <c r="B1239" s="236"/>
      <c r="C1239" s="237"/>
      <c r="D1239" s="238" t="s">
        <v>252</v>
      </c>
      <c r="E1239" s="239" t="s">
        <v>39</v>
      </c>
      <c r="F1239" s="240" t="s">
        <v>1306</v>
      </c>
      <c r="G1239" s="237"/>
      <c r="H1239" s="239" t="s">
        <v>39</v>
      </c>
      <c r="I1239" s="241"/>
      <c r="J1239" s="237"/>
      <c r="K1239" s="237"/>
      <c r="L1239" s="242"/>
      <c r="M1239" s="243"/>
      <c r="N1239" s="244"/>
      <c r="O1239" s="244"/>
      <c r="P1239" s="244"/>
      <c r="Q1239" s="244"/>
      <c r="R1239" s="244"/>
      <c r="S1239" s="244"/>
      <c r="T1239" s="245"/>
      <c r="U1239" s="13"/>
      <c r="V1239" s="13"/>
      <c r="W1239" s="13"/>
      <c r="X1239" s="13"/>
      <c r="Y1239" s="13"/>
      <c r="Z1239" s="13"/>
      <c r="AA1239" s="13"/>
      <c r="AB1239" s="13"/>
      <c r="AC1239" s="13"/>
      <c r="AD1239" s="13"/>
      <c r="AE1239" s="13"/>
      <c r="AT1239" s="246" t="s">
        <v>252</v>
      </c>
      <c r="AU1239" s="246" t="s">
        <v>93</v>
      </c>
      <c r="AV1239" s="13" t="s">
        <v>23</v>
      </c>
      <c r="AW1239" s="13" t="s">
        <v>46</v>
      </c>
      <c r="AX1239" s="13" t="s">
        <v>85</v>
      </c>
      <c r="AY1239" s="246" t="s">
        <v>241</v>
      </c>
    </row>
    <row r="1240" s="13" customFormat="1">
      <c r="A1240" s="13"/>
      <c r="B1240" s="236"/>
      <c r="C1240" s="237"/>
      <c r="D1240" s="238" t="s">
        <v>252</v>
      </c>
      <c r="E1240" s="239" t="s">
        <v>39</v>
      </c>
      <c r="F1240" s="240" t="s">
        <v>1307</v>
      </c>
      <c r="G1240" s="237"/>
      <c r="H1240" s="239" t="s">
        <v>39</v>
      </c>
      <c r="I1240" s="241"/>
      <c r="J1240" s="237"/>
      <c r="K1240" s="237"/>
      <c r="L1240" s="242"/>
      <c r="M1240" s="243"/>
      <c r="N1240" s="244"/>
      <c r="O1240" s="244"/>
      <c r="P1240" s="244"/>
      <c r="Q1240" s="244"/>
      <c r="R1240" s="244"/>
      <c r="S1240" s="244"/>
      <c r="T1240" s="245"/>
      <c r="U1240" s="13"/>
      <c r="V1240" s="13"/>
      <c r="W1240" s="13"/>
      <c r="X1240" s="13"/>
      <c r="Y1240" s="13"/>
      <c r="Z1240" s="13"/>
      <c r="AA1240" s="13"/>
      <c r="AB1240" s="13"/>
      <c r="AC1240" s="13"/>
      <c r="AD1240" s="13"/>
      <c r="AE1240" s="13"/>
      <c r="AT1240" s="246" t="s">
        <v>252</v>
      </c>
      <c r="AU1240" s="246" t="s">
        <v>93</v>
      </c>
      <c r="AV1240" s="13" t="s">
        <v>23</v>
      </c>
      <c r="AW1240" s="13" t="s">
        <v>46</v>
      </c>
      <c r="AX1240" s="13" t="s">
        <v>85</v>
      </c>
      <c r="AY1240" s="246" t="s">
        <v>241</v>
      </c>
    </row>
    <row r="1241" s="13" customFormat="1">
      <c r="A1241" s="13"/>
      <c r="B1241" s="236"/>
      <c r="C1241" s="237"/>
      <c r="D1241" s="238" t="s">
        <v>252</v>
      </c>
      <c r="E1241" s="239" t="s">
        <v>39</v>
      </c>
      <c r="F1241" s="240" t="s">
        <v>1308</v>
      </c>
      <c r="G1241" s="237"/>
      <c r="H1241" s="239" t="s">
        <v>39</v>
      </c>
      <c r="I1241" s="241"/>
      <c r="J1241" s="237"/>
      <c r="K1241" s="237"/>
      <c r="L1241" s="242"/>
      <c r="M1241" s="243"/>
      <c r="N1241" s="244"/>
      <c r="O1241" s="244"/>
      <c r="P1241" s="244"/>
      <c r="Q1241" s="244"/>
      <c r="R1241" s="244"/>
      <c r="S1241" s="244"/>
      <c r="T1241" s="245"/>
      <c r="U1241" s="13"/>
      <c r="V1241" s="13"/>
      <c r="W1241" s="13"/>
      <c r="X1241" s="13"/>
      <c r="Y1241" s="13"/>
      <c r="Z1241" s="13"/>
      <c r="AA1241" s="13"/>
      <c r="AB1241" s="13"/>
      <c r="AC1241" s="13"/>
      <c r="AD1241" s="13"/>
      <c r="AE1241" s="13"/>
      <c r="AT1241" s="246" t="s">
        <v>252</v>
      </c>
      <c r="AU1241" s="246" t="s">
        <v>93</v>
      </c>
      <c r="AV1241" s="13" t="s">
        <v>23</v>
      </c>
      <c r="AW1241" s="13" t="s">
        <v>46</v>
      </c>
      <c r="AX1241" s="13" t="s">
        <v>85</v>
      </c>
      <c r="AY1241" s="246" t="s">
        <v>241</v>
      </c>
    </row>
    <row r="1242" s="14" customFormat="1">
      <c r="A1242" s="14"/>
      <c r="B1242" s="247"/>
      <c r="C1242" s="248"/>
      <c r="D1242" s="238" t="s">
        <v>252</v>
      </c>
      <c r="E1242" s="249" t="s">
        <v>39</v>
      </c>
      <c r="F1242" s="250" t="s">
        <v>1309</v>
      </c>
      <c r="G1242" s="248"/>
      <c r="H1242" s="251">
        <v>7.274</v>
      </c>
      <c r="I1242" s="252"/>
      <c r="J1242" s="248"/>
      <c r="K1242" s="248"/>
      <c r="L1242" s="253"/>
      <c r="M1242" s="254"/>
      <c r="N1242" s="255"/>
      <c r="O1242" s="255"/>
      <c r="P1242" s="255"/>
      <c r="Q1242" s="255"/>
      <c r="R1242" s="255"/>
      <c r="S1242" s="255"/>
      <c r="T1242" s="256"/>
      <c r="U1242" s="14"/>
      <c r="V1242" s="14"/>
      <c r="W1242" s="14"/>
      <c r="X1242" s="14"/>
      <c r="Y1242" s="14"/>
      <c r="Z1242" s="14"/>
      <c r="AA1242" s="14"/>
      <c r="AB1242" s="14"/>
      <c r="AC1242" s="14"/>
      <c r="AD1242" s="14"/>
      <c r="AE1242" s="14"/>
      <c r="AT1242" s="257" t="s">
        <v>252</v>
      </c>
      <c r="AU1242" s="257" t="s">
        <v>93</v>
      </c>
      <c r="AV1242" s="14" t="s">
        <v>93</v>
      </c>
      <c r="AW1242" s="14" t="s">
        <v>46</v>
      </c>
      <c r="AX1242" s="14" t="s">
        <v>23</v>
      </c>
      <c r="AY1242" s="257" t="s">
        <v>241</v>
      </c>
    </row>
    <row r="1243" s="2" customFormat="1" ht="21.75" customHeight="1">
      <c r="A1243" s="42"/>
      <c r="B1243" s="43"/>
      <c r="C1243" s="218" t="s">
        <v>1310</v>
      </c>
      <c r="D1243" s="218" t="s">
        <v>243</v>
      </c>
      <c r="E1243" s="219" t="s">
        <v>1311</v>
      </c>
      <c r="F1243" s="220" t="s">
        <v>1312</v>
      </c>
      <c r="G1243" s="221" t="s">
        <v>246</v>
      </c>
      <c r="H1243" s="222">
        <v>1.355</v>
      </c>
      <c r="I1243" s="223"/>
      <c r="J1243" s="224">
        <f>ROUND(I1243*H1243,2)</f>
        <v>0</v>
      </c>
      <c r="K1243" s="220" t="s">
        <v>247</v>
      </c>
      <c r="L1243" s="48"/>
      <c r="M1243" s="225" t="s">
        <v>39</v>
      </c>
      <c r="N1243" s="226" t="s">
        <v>56</v>
      </c>
      <c r="O1243" s="88"/>
      <c r="P1243" s="227">
        <f>O1243*H1243</f>
        <v>0</v>
      </c>
      <c r="Q1243" s="227">
        <v>2.5018699999999998</v>
      </c>
      <c r="R1243" s="227">
        <f>Q1243*H1243</f>
        <v>3.3900338499999996</v>
      </c>
      <c r="S1243" s="227">
        <v>0</v>
      </c>
      <c r="T1243" s="228">
        <f>S1243*H1243</f>
        <v>0</v>
      </c>
      <c r="U1243" s="42"/>
      <c r="V1243" s="42"/>
      <c r="W1243" s="42"/>
      <c r="X1243" s="42"/>
      <c r="Y1243" s="42"/>
      <c r="Z1243" s="42"/>
      <c r="AA1243" s="42"/>
      <c r="AB1243" s="42"/>
      <c r="AC1243" s="42"/>
      <c r="AD1243" s="42"/>
      <c r="AE1243" s="42"/>
      <c r="AR1243" s="229" t="s">
        <v>248</v>
      </c>
      <c r="AT1243" s="229" t="s">
        <v>243</v>
      </c>
      <c r="AU1243" s="229" t="s">
        <v>93</v>
      </c>
      <c r="AY1243" s="20" t="s">
        <v>241</v>
      </c>
      <c r="BE1243" s="230">
        <f>IF(N1243="základní",J1243,0)</f>
        <v>0</v>
      </c>
      <c r="BF1243" s="230">
        <f>IF(N1243="snížená",J1243,0)</f>
        <v>0</v>
      </c>
      <c r="BG1243" s="230">
        <f>IF(N1243="zákl. přenesená",J1243,0)</f>
        <v>0</v>
      </c>
      <c r="BH1243" s="230">
        <f>IF(N1243="sníž. přenesená",J1243,0)</f>
        <v>0</v>
      </c>
      <c r="BI1243" s="230">
        <f>IF(N1243="nulová",J1243,0)</f>
        <v>0</v>
      </c>
      <c r="BJ1243" s="20" t="s">
        <v>23</v>
      </c>
      <c r="BK1243" s="230">
        <f>ROUND(I1243*H1243,2)</f>
        <v>0</v>
      </c>
      <c r="BL1243" s="20" t="s">
        <v>248</v>
      </c>
      <c r="BM1243" s="229" t="s">
        <v>1313</v>
      </c>
    </row>
    <row r="1244" s="2" customFormat="1">
      <c r="A1244" s="42"/>
      <c r="B1244" s="43"/>
      <c r="C1244" s="44"/>
      <c r="D1244" s="231" t="s">
        <v>250</v>
      </c>
      <c r="E1244" s="44"/>
      <c r="F1244" s="232" t="s">
        <v>1314</v>
      </c>
      <c r="G1244" s="44"/>
      <c r="H1244" s="44"/>
      <c r="I1244" s="233"/>
      <c r="J1244" s="44"/>
      <c r="K1244" s="44"/>
      <c r="L1244" s="48"/>
      <c r="M1244" s="234"/>
      <c r="N1244" s="235"/>
      <c r="O1244" s="88"/>
      <c r="P1244" s="88"/>
      <c r="Q1244" s="88"/>
      <c r="R1244" s="88"/>
      <c r="S1244" s="88"/>
      <c r="T1244" s="89"/>
      <c r="U1244" s="42"/>
      <c r="V1244" s="42"/>
      <c r="W1244" s="42"/>
      <c r="X1244" s="42"/>
      <c r="Y1244" s="42"/>
      <c r="Z1244" s="42"/>
      <c r="AA1244" s="42"/>
      <c r="AB1244" s="42"/>
      <c r="AC1244" s="42"/>
      <c r="AD1244" s="42"/>
      <c r="AE1244" s="42"/>
      <c r="AT1244" s="20" t="s">
        <v>250</v>
      </c>
      <c r="AU1244" s="20" t="s">
        <v>93</v>
      </c>
    </row>
    <row r="1245" s="13" customFormat="1">
      <c r="A1245" s="13"/>
      <c r="B1245" s="236"/>
      <c r="C1245" s="237"/>
      <c r="D1245" s="238" t="s">
        <v>252</v>
      </c>
      <c r="E1245" s="239" t="s">
        <v>39</v>
      </c>
      <c r="F1245" s="240" t="s">
        <v>1315</v>
      </c>
      <c r="G1245" s="237"/>
      <c r="H1245" s="239" t="s">
        <v>39</v>
      </c>
      <c r="I1245" s="241"/>
      <c r="J1245" s="237"/>
      <c r="K1245" s="237"/>
      <c r="L1245" s="242"/>
      <c r="M1245" s="243"/>
      <c r="N1245" s="244"/>
      <c r="O1245" s="244"/>
      <c r="P1245" s="244"/>
      <c r="Q1245" s="244"/>
      <c r="R1245" s="244"/>
      <c r="S1245" s="244"/>
      <c r="T1245" s="245"/>
      <c r="U1245" s="13"/>
      <c r="V1245" s="13"/>
      <c r="W1245" s="13"/>
      <c r="X1245" s="13"/>
      <c r="Y1245" s="13"/>
      <c r="Z1245" s="13"/>
      <c r="AA1245" s="13"/>
      <c r="AB1245" s="13"/>
      <c r="AC1245" s="13"/>
      <c r="AD1245" s="13"/>
      <c r="AE1245" s="13"/>
      <c r="AT1245" s="246" t="s">
        <v>252</v>
      </c>
      <c r="AU1245" s="246" t="s">
        <v>93</v>
      </c>
      <c r="AV1245" s="13" t="s">
        <v>23</v>
      </c>
      <c r="AW1245" s="13" t="s">
        <v>46</v>
      </c>
      <c r="AX1245" s="13" t="s">
        <v>85</v>
      </c>
      <c r="AY1245" s="246" t="s">
        <v>241</v>
      </c>
    </row>
    <row r="1246" s="13" customFormat="1">
      <c r="A1246" s="13"/>
      <c r="B1246" s="236"/>
      <c r="C1246" s="237"/>
      <c r="D1246" s="238" t="s">
        <v>252</v>
      </c>
      <c r="E1246" s="239" t="s">
        <v>39</v>
      </c>
      <c r="F1246" s="240" t="s">
        <v>1316</v>
      </c>
      <c r="G1246" s="237"/>
      <c r="H1246" s="239" t="s">
        <v>39</v>
      </c>
      <c r="I1246" s="241"/>
      <c r="J1246" s="237"/>
      <c r="K1246" s="237"/>
      <c r="L1246" s="242"/>
      <c r="M1246" s="243"/>
      <c r="N1246" s="244"/>
      <c r="O1246" s="244"/>
      <c r="P1246" s="244"/>
      <c r="Q1246" s="244"/>
      <c r="R1246" s="244"/>
      <c r="S1246" s="244"/>
      <c r="T1246" s="245"/>
      <c r="U1246" s="13"/>
      <c r="V1246" s="13"/>
      <c r="W1246" s="13"/>
      <c r="X1246" s="13"/>
      <c r="Y1246" s="13"/>
      <c r="Z1246" s="13"/>
      <c r="AA1246" s="13"/>
      <c r="AB1246" s="13"/>
      <c r="AC1246" s="13"/>
      <c r="AD1246" s="13"/>
      <c r="AE1246" s="13"/>
      <c r="AT1246" s="246" t="s">
        <v>252</v>
      </c>
      <c r="AU1246" s="246" t="s">
        <v>93</v>
      </c>
      <c r="AV1246" s="13" t="s">
        <v>23</v>
      </c>
      <c r="AW1246" s="13" t="s">
        <v>46</v>
      </c>
      <c r="AX1246" s="13" t="s">
        <v>85</v>
      </c>
      <c r="AY1246" s="246" t="s">
        <v>241</v>
      </c>
    </row>
    <row r="1247" s="14" customFormat="1">
      <c r="A1247" s="14"/>
      <c r="B1247" s="247"/>
      <c r="C1247" s="248"/>
      <c r="D1247" s="238" t="s">
        <v>252</v>
      </c>
      <c r="E1247" s="249" t="s">
        <v>39</v>
      </c>
      <c r="F1247" s="250" t="s">
        <v>1317</v>
      </c>
      <c r="G1247" s="248"/>
      <c r="H1247" s="251">
        <v>1.355</v>
      </c>
      <c r="I1247" s="252"/>
      <c r="J1247" s="248"/>
      <c r="K1247" s="248"/>
      <c r="L1247" s="253"/>
      <c r="M1247" s="254"/>
      <c r="N1247" s="255"/>
      <c r="O1247" s="255"/>
      <c r="P1247" s="255"/>
      <c r="Q1247" s="255"/>
      <c r="R1247" s="255"/>
      <c r="S1247" s="255"/>
      <c r="T1247" s="256"/>
      <c r="U1247" s="14"/>
      <c r="V1247" s="14"/>
      <c r="W1247" s="14"/>
      <c r="X1247" s="14"/>
      <c r="Y1247" s="14"/>
      <c r="Z1247" s="14"/>
      <c r="AA1247" s="14"/>
      <c r="AB1247" s="14"/>
      <c r="AC1247" s="14"/>
      <c r="AD1247" s="14"/>
      <c r="AE1247" s="14"/>
      <c r="AT1247" s="257" t="s">
        <v>252</v>
      </c>
      <c r="AU1247" s="257" t="s">
        <v>93</v>
      </c>
      <c r="AV1247" s="14" t="s">
        <v>93</v>
      </c>
      <c r="AW1247" s="14" t="s">
        <v>46</v>
      </c>
      <c r="AX1247" s="14" t="s">
        <v>23</v>
      </c>
      <c r="AY1247" s="257" t="s">
        <v>241</v>
      </c>
    </row>
    <row r="1248" s="2" customFormat="1" ht="16.5" customHeight="1">
      <c r="A1248" s="42"/>
      <c r="B1248" s="43"/>
      <c r="C1248" s="218" t="s">
        <v>1318</v>
      </c>
      <c r="D1248" s="218" t="s">
        <v>243</v>
      </c>
      <c r="E1248" s="219" t="s">
        <v>1319</v>
      </c>
      <c r="F1248" s="220" t="s">
        <v>1320</v>
      </c>
      <c r="G1248" s="221" t="s">
        <v>145</v>
      </c>
      <c r="H1248" s="222">
        <v>5.9770000000000003</v>
      </c>
      <c r="I1248" s="223"/>
      <c r="J1248" s="224">
        <f>ROUND(I1248*H1248,2)</f>
        <v>0</v>
      </c>
      <c r="K1248" s="220" t="s">
        <v>247</v>
      </c>
      <c r="L1248" s="48"/>
      <c r="M1248" s="225" t="s">
        <v>39</v>
      </c>
      <c r="N1248" s="226" t="s">
        <v>56</v>
      </c>
      <c r="O1248" s="88"/>
      <c r="P1248" s="227">
        <f>O1248*H1248</f>
        <v>0</v>
      </c>
      <c r="Q1248" s="227">
        <v>0.00346</v>
      </c>
      <c r="R1248" s="227">
        <f>Q1248*H1248</f>
        <v>0.020680420000000001</v>
      </c>
      <c r="S1248" s="227">
        <v>0</v>
      </c>
      <c r="T1248" s="228">
        <f>S1248*H1248</f>
        <v>0</v>
      </c>
      <c r="U1248" s="42"/>
      <c r="V1248" s="42"/>
      <c r="W1248" s="42"/>
      <c r="X1248" s="42"/>
      <c r="Y1248" s="42"/>
      <c r="Z1248" s="42"/>
      <c r="AA1248" s="42"/>
      <c r="AB1248" s="42"/>
      <c r="AC1248" s="42"/>
      <c r="AD1248" s="42"/>
      <c r="AE1248" s="42"/>
      <c r="AR1248" s="229" t="s">
        <v>248</v>
      </c>
      <c r="AT1248" s="229" t="s">
        <v>243</v>
      </c>
      <c r="AU1248" s="229" t="s">
        <v>93</v>
      </c>
      <c r="AY1248" s="20" t="s">
        <v>241</v>
      </c>
      <c r="BE1248" s="230">
        <f>IF(N1248="základní",J1248,0)</f>
        <v>0</v>
      </c>
      <c r="BF1248" s="230">
        <f>IF(N1248="snížená",J1248,0)</f>
        <v>0</v>
      </c>
      <c r="BG1248" s="230">
        <f>IF(N1248="zákl. přenesená",J1248,0)</f>
        <v>0</v>
      </c>
      <c r="BH1248" s="230">
        <f>IF(N1248="sníž. přenesená",J1248,0)</f>
        <v>0</v>
      </c>
      <c r="BI1248" s="230">
        <f>IF(N1248="nulová",J1248,0)</f>
        <v>0</v>
      </c>
      <c r="BJ1248" s="20" t="s">
        <v>23</v>
      </c>
      <c r="BK1248" s="230">
        <f>ROUND(I1248*H1248,2)</f>
        <v>0</v>
      </c>
      <c r="BL1248" s="20" t="s">
        <v>248</v>
      </c>
      <c r="BM1248" s="229" t="s">
        <v>1321</v>
      </c>
    </row>
    <row r="1249" s="2" customFormat="1">
      <c r="A1249" s="42"/>
      <c r="B1249" s="43"/>
      <c r="C1249" s="44"/>
      <c r="D1249" s="231" t="s">
        <v>250</v>
      </c>
      <c r="E1249" s="44"/>
      <c r="F1249" s="232" t="s">
        <v>1322</v>
      </c>
      <c r="G1249" s="44"/>
      <c r="H1249" s="44"/>
      <c r="I1249" s="233"/>
      <c r="J1249" s="44"/>
      <c r="K1249" s="44"/>
      <c r="L1249" s="48"/>
      <c r="M1249" s="234"/>
      <c r="N1249" s="235"/>
      <c r="O1249" s="88"/>
      <c r="P1249" s="88"/>
      <c r="Q1249" s="88"/>
      <c r="R1249" s="88"/>
      <c r="S1249" s="88"/>
      <c r="T1249" s="89"/>
      <c r="U1249" s="42"/>
      <c r="V1249" s="42"/>
      <c r="W1249" s="42"/>
      <c r="X1249" s="42"/>
      <c r="Y1249" s="42"/>
      <c r="Z1249" s="42"/>
      <c r="AA1249" s="42"/>
      <c r="AB1249" s="42"/>
      <c r="AC1249" s="42"/>
      <c r="AD1249" s="42"/>
      <c r="AE1249" s="42"/>
      <c r="AT1249" s="20" t="s">
        <v>250</v>
      </c>
      <c r="AU1249" s="20" t="s">
        <v>93</v>
      </c>
    </row>
    <row r="1250" s="13" customFormat="1">
      <c r="A1250" s="13"/>
      <c r="B1250" s="236"/>
      <c r="C1250" s="237"/>
      <c r="D1250" s="238" t="s">
        <v>252</v>
      </c>
      <c r="E1250" s="239" t="s">
        <v>39</v>
      </c>
      <c r="F1250" s="240" t="s">
        <v>1315</v>
      </c>
      <c r="G1250" s="237"/>
      <c r="H1250" s="239" t="s">
        <v>39</v>
      </c>
      <c r="I1250" s="241"/>
      <c r="J1250" s="237"/>
      <c r="K1250" s="237"/>
      <c r="L1250" s="242"/>
      <c r="M1250" s="243"/>
      <c r="N1250" s="244"/>
      <c r="O1250" s="244"/>
      <c r="P1250" s="244"/>
      <c r="Q1250" s="244"/>
      <c r="R1250" s="244"/>
      <c r="S1250" s="244"/>
      <c r="T1250" s="245"/>
      <c r="U1250" s="13"/>
      <c r="V1250" s="13"/>
      <c r="W1250" s="13"/>
      <c r="X1250" s="13"/>
      <c r="Y1250" s="13"/>
      <c r="Z1250" s="13"/>
      <c r="AA1250" s="13"/>
      <c r="AB1250" s="13"/>
      <c r="AC1250" s="13"/>
      <c r="AD1250" s="13"/>
      <c r="AE1250" s="13"/>
      <c r="AT1250" s="246" t="s">
        <v>252</v>
      </c>
      <c r="AU1250" s="246" t="s">
        <v>93</v>
      </c>
      <c r="AV1250" s="13" t="s">
        <v>23</v>
      </c>
      <c r="AW1250" s="13" t="s">
        <v>46</v>
      </c>
      <c r="AX1250" s="13" t="s">
        <v>85</v>
      </c>
      <c r="AY1250" s="246" t="s">
        <v>241</v>
      </c>
    </row>
    <row r="1251" s="14" customFormat="1">
      <c r="A1251" s="14"/>
      <c r="B1251" s="247"/>
      <c r="C1251" s="248"/>
      <c r="D1251" s="238" t="s">
        <v>252</v>
      </c>
      <c r="E1251" s="249" t="s">
        <v>39</v>
      </c>
      <c r="F1251" s="250" t="s">
        <v>1323</v>
      </c>
      <c r="G1251" s="248"/>
      <c r="H1251" s="251">
        <v>5.9770000000000003</v>
      </c>
      <c r="I1251" s="252"/>
      <c r="J1251" s="248"/>
      <c r="K1251" s="248"/>
      <c r="L1251" s="253"/>
      <c r="M1251" s="254"/>
      <c r="N1251" s="255"/>
      <c r="O1251" s="255"/>
      <c r="P1251" s="255"/>
      <c r="Q1251" s="255"/>
      <c r="R1251" s="255"/>
      <c r="S1251" s="255"/>
      <c r="T1251" s="256"/>
      <c r="U1251" s="14"/>
      <c r="V1251" s="14"/>
      <c r="W1251" s="14"/>
      <c r="X1251" s="14"/>
      <c r="Y1251" s="14"/>
      <c r="Z1251" s="14"/>
      <c r="AA1251" s="14"/>
      <c r="AB1251" s="14"/>
      <c r="AC1251" s="14"/>
      <c r="AD1251" s="14"/>
      <c r="AE1251" s="14"/>
      <c r="AT1251" s="257" t="s">
        <v>252</v>
      </c>
      <c r="AU1251" s="257" t="s">
        <v>93</v>
      </c>
      <c r="AV1251" s="14" t="s">
        <v>93</v>
      </c>
      <c r="AW1251" s="14" t="s">
        <v>46</v>
      </c>
      <c r="AX1251" s="14" t="s">
        <v>23</v>
      </c>
      <c r="AY1251" s="257" t="s">
        <v>241</v>
      </c>
    </row>
    <row r="1252" s="2" customFormat="1" ht="16.5" customHeight="1">
      <c r="A1252" s="42"/>
      <c r="B1252" s="43"/>
      <c r="C1252" s="218" t="s">
        <v>1324</v>
      </c>
      <c r="D1252" s="218" t="s">
        <v>243</v>
      </c>
      <c r="E1252" s="219" t="s">
        <v>1325</v>
      </c>
      <c r="F1252" s="220" t="s">
        <v>1326</v>
      </c>
      <c r="G1252" s="221" t="s">
        <v>145</v>
      </c>
      <c r="H1252" s="222">
        <v>5.9770000000000003</v>
      </c>
      <c r="I1252" s="223"/>
      <c r="J1252" s="224">
        <f>ROUND(I1252*H1252,2)</f>
        <v>0</v>
      </c>
      <c r="K1252" s="220" t="s">
        <v>247</v>
      </c>
      <c r="L1252" s="48"/>
      <c r="M1252" s="225" t="s">
        <v>39</v>
      </c>
      <c r="N1252" s="226" t="s">
        <v>56</v>
      </c>
      <c r="O1252" s="88"/>
      <c r="P1252" s="227">
        <f>O1252*H1252</f>
        <v>0</v>
      </c>
      <c r="Q1252" s="227">
        <v>0</v>
      </c>
      <c r="R1252" s="227">
        <f>Q1252*H1252</f>
        <v>0</v>
      </c>
      <c r="S1252" s="227">
        <v>0</v>
      </c>
      <c r="T1252" s="228">
        <f>S1252*H1252</f>
        <v>0</v>
      </c>
      <c r="U1252" s="42"/>
      <c r="V1252" s="42"/>
      <c r="W1252" s="42"/>
      <c r="X1252" s="42"/>
      <c r="Y1252" s="42"/>
      <c r="Z1252" s="42"/>
      <c r="AA1252" s="42"/>
      <c r="AB1252" s="42"/>
      <c r="AC1252" s="42"/>
      <c r="AD1252" s="42"/>
      <c r="AE1252" s="42"/>
      <c r="AR1252" s="229" t="s">
        <v>248</v>
      </c>
      <c r="AT1252" s="229" t="s">
        <v>243</v>
      </c>
      <c r="AU1252" s="229" t="s">
        <v>93</v>
      </c>
      <c r="AY1252" s="20" t="s">
        <v>241</v>
      </c>
      <c r="BE1252" s="230">
        <f>IF(N1252="základní",J1252,0)</f>
        <v>0</v>
      </c>
      <c r="BF1252" s="230">
        <f>IF(N1252="snížená",J1252,0)</f>
        <v>0</v>
      </c>
      <c r="BG1252" s="230">
        <f>IF(N1252="zákl. přenesená",J1252,0)</f>
        <v>0</v>
      </c>
      <c r="BH1252" s="230">
        <f>IF(N1252="sníž. přenesená",J1252,0)</f>
        <v>0</v>
      </c>
      <c r="BI1252" s="230">
        <f>IF(N1252="nulová",J1252,0)</f>
        <v>0</v>
      </c>
      <c r="BJ1252" s="20" t="s">
        <v>23</v>
      </c>
      <c r="BK1252" s="230">
        <f>ROUND(I1252*H1252,2)</f>
        <v>0</v>
      </c>
      <c r="BL1252" s="20" t="s">
        <v>248</v>
      </c>
      <c r="BM1252" s="229" t="s">
        <v>1327</v>
      </c>
    </row>
    <row r="1253" s="2" customFormat="1">
      <c r="A1253" s="42"/>
      <c r="B1253" s="43"/>
      <c r="C1253" s="44"/>
      <c r="D1253" s="231" t="s">
        <v>250</v>
      </c>
      <c r="E1253" s="44"/>
      <c r="F1253" s="232" t="s">
        <v>1328</v>
      </c>
      <c r="G1253" s="44"/>
      <c r="H1253" s="44"/>
      <c r="I1253" s="233"/>
      <c r="J1253" s="44"/>
      <c r="K1253" s="44"/>
      <c r="L1253" s="48"/>
      <c r="M1253" s="234"/>
      <c r="N1253" s="235"/>
      <c r="O1253" s="88"/>
      <c r="P1253" s="88"/>
      <c r="Q1253" s="88"/>
      <c r="R1253" s="88"/>
      <c r="S1253" s="88"/>
      <c r="T1253" s="89"/>
      <c r="U1253" s="42"/>
      <c r="V1253" s="42"/>
      <c r="W1253" s="42"/>
      <c r="X1253" s="42"/>
      <c r="Y1253" s="42"/>
      <c r="Z1253" s="42"/>
      <c r="AA1253" s="42"/>
      <c r="AB1253" s="42"/>
      <c r="AC1253" s="42"/>
      <c r="AD1253" s="42"/>
      <c r="AE1253" s="42"/>
      <c r="AT1253" s="20" t="s">
        <v>250</v>
      </c>
      <c r="AU1253" s="20" t="s">
        <v>93</v>
      </c>
    </row>
    <row r="1254" s="2" customFormat="1" ht="24.15" customHeight="1">
      <c r="A1254" s="42"/>
      <c r="B1254" s="43"/>
      <c r="C1254" s="218" t="s">
        <v>1329</v>
      </c>
      <c r="D1254" s="218" t="s">
        <v>243</v>
      </c>
      <c r="E1254" s="219" t="s">
        <v>1330</v>
      </c>
      <c r="F1254" s="220" t="s">
        <v>1331</v>
      </c>
      <c r="G1254" s="221" t="s">
        <v>430</v>
      </c>
      <c r="H1254" s="222">
        <v>0.48899999999999999</v>
      </c>
      <c r="I1254" s="223"/>
      <c r="J1254" s="224">
        <f>ROUND(I1254*H1254,2)</f>
        <v>0</v>
      </c>
      <c r="K1254" s="220" t="s">
        <v>247</v>
      </c>
      <c r="L1254" s="48"/>
      <c r="M1254" s="225" t="s">
        <v>39</v>
      </c>
      <c r="N1254" s="226" t="s">
        <v>56</v>
      </c>
      <c r="O1254" s="88"/>
      <c r="P1254" s="227">
        <f>O1254*H1254</f>
        <v>0</v>
      </c>
      <c r="Q1254" s="227">
        <v>1.04922</v>
      </c>
      <c r="R1254" s="227">
        <f>Q1254*H1254</f>
        <v>0.51306858</v>
      </c>
      <c r="S1254" s="227">
        <v>0</v>
      </c>
      <c r="T1254" s="228">
        <f>S1254*H1254</f>
        <v>0</v>
      </c>
      <c r="U1254" s="42"/>
      <c r="V1254" s="42"/>
      <c r="W1254" s="42"/>
      <c r="X1254" s="42"/>
      <c r="Y1254" s="42"/>
      <c r="Z1254" s="42"/>
      <c r="AA1254" s="42"/>
      <c r="AB1254" s="42"/>
      <c r="AC1254" s="42"/>
      <c r="AD1254" s="42"/>
      <c r="AE1254" s="42"/>
      <c r="AR1254" s="229" t="s">
        <v>248</v>
      </c>
      <c r="AT1254" s="229" t="s">
        <v>243</v>
      </c>
      <c r="AU1254" s="229" t="s">
        <v>93</v>
      </c>
      <c r="AY1254" s="20" t="s">
        <v>241</v>
      </c>
      <c r="BE1254" s="230">
        <f>IF(N1254="základní",J1254,0)</f>
        <v>0</v>
      </c>
      <c r="BF1254" s="230">
        <f>IF(N1254="snížená",J1254,0)</f>
        <v>0</v>
      </c>
      <c r="BG1254" s="230">
        <f>IF(N1254="zákl. přenesená",J1254,0)</f>
        <v>0</v>
      </c>
      <c r="BH1254" s="230">
        <f>IF(N1254="sníž. přenesená",J1254,0)</f>
        <v>0</v>
      </c>
      <c r="BI1254" s="230">
        <f>IF(N1254="nulová",J1254,0)</f>
        <v>0</v>
      </c>
      <c r="BJ1254" s="20" t="s">
        <v>23</v>
      </c>
      <c r="BK1254" s="230">
        <f>ROUND(I1254*H1254,2)</f>
        <v>0</v>
      </c>
      <c r="BL1254" s="20" t="s">
        <v>248</v>
      </c>
      <c r="BM1254" s="229" t="s">
        <v>1332</v>
      </c>
    </row>
    <row r="1255" s="2" customFormat="1">
      <c r="A1255" s="42"/>
      <c r="B1255" s="43"/>
      <c r="C1255" s="44"/>
      <c r="D1255" s="231" t="s">
        <v>250</v>
      </c>
      <c r="E1255" s="44"/>
      <c r="F1255" s="232" t="s">
        <v>1333</v>
      </c>
      <c r="G1255" s="44"/>
      <c r="H1255" s="44"/>
      <c r="I1255" s="233"/>
      <c r="J1255" s="44"/>
      <c r="K1255" s="44"/>
      <c r="L1255" s="48"/>
      <c r="M1255" s="234"/>
      <c r="N1255" s="235"/>
      <c r="O1255" s="88"/>
      <c r="P1255" s="88"/>
      <c r="Q1255" s="88"/>
      <c r="R1255" s="88"/>
      <c r="S1255" s="88"/>
      <c r="T1255" s="89"/>
      <c r="U1255" s="42"/>
      <c r="V1255" s="42"/>
      <c r="W1255" s="42"/>
      <c r="X1255" s="42"/>
      <c r="Y1255" s="42"/>
      <c r="Z1255" s="42"/>
      <c r="AA1255" s="42"/>
      <c r="AB1255" s="42"/>
      <c r="AC1255" s="42"/>
      <c r="AD1255" s="42"/>
      <c r="AE1255" s="42"/>
      <c r="AT1255" s="20" t="s">
        <v>250</v>
      </c>
      <c r="AU1255" s="20" t="s">
        <v>93</v>
      </c>
    </row>
    <row r="1256" s="13" customFormat="1">
      <c r="A1256" s="13"/>
      <c r="B1256" s="236"/>
      <c r="C1256" s="237"/>
      <c r="D1256" s="238" t="s">
        <v>252</v>
      </c>
      <c r="E1256" s="239" t="s">
        <v>39</v>
      </c>
      <c r="F1256" s="240" t="s">
        <v>1085</v>
      </c>
      <c r="G1256" s="237"/>
      <c r="H1256" s="239" t="s">
        <v>39</v>
      </c>
      <c r="I1256" s="241"/>
      <c r="J1256" s="237"/>
      <c r="K1256" s="237"/>
      <c r="L1256" s="242"/>
      <c r="M1256" s="243"/>
      <c r="N1256" s="244"/>
      <c r="O1256" s="244"/>
      <c r="P1256" s="244"/>
      <c r="Q1256" s="244"/>
      <c r="R1256" s="244"/>
      <c r="S1256" s="244"/>
      <c r="T1256" s="245"/>
      <c r="U1256" s="13"/>
      <c r="V1256" s="13"/>
      <c r="W1256" s="13"/>
      <c r="X1256" s="13"/>
      <c r="Y1256" s="13"/>
      <c r="Z1256" s="13"/>
      <c r="AA1256" s="13"/>
      <c r="AB1256" s="13"/>
      <c r="AC1256" s="13"/>
      <c r="AD1256" s="13"/>
      <c r="AE1256" s="13"/>
      <c r="AT1256" s="246" t="s">
        <v>252</v>
      </c>
      <c r="AU1256" s="246" t="s">
        <v>93</v>
      </c>
      <c r="AV1256" s="13" t="s">
        <v>23</v>
      </c>
      <c r="AW1256" s="13" t="s">
        <v>46</v>
      </c>
      <c r="AX1256" s="13" t="s">
        <v>85</v>
      </c>
      <c r="AY1256" s="246" t="s">
        <v>241</v>
      </c>
    </row>
    <row r="1257" s="13" customFormat="1">
      <c r="A1257" s="13"/>
      <c r="B1257" s="236"/>
      <c r="C1257" s="237"/>
      <c r="D1257" s="238" t="s">
        <v>252</v>
      </c>
      <c r="E1257" s="239" t="s">
        <v>39</v>
      </c>
      <c r="F1257" s="240" t="s">
        <v>1334</v>
      </c>
      <c r="G1257" s="237"/>
      <c r="H1257" s="239" t="s">
        <v>39</v>
      </c>
      <c r="I1257" s="241"/>
      <c r="J1257" s="237"/>
      <c r="K1257" s="237"/>
      <c r="L1257" s="242"/>
      <c r="M1257" s="243"/>
      <c r="N1257" s="244"/>
      <c r="O1257" s="244"/>
      <c r="P1257" s="244"/>
      <c r="Q1257" s="244"/>
      <c r="R1257" s="244"/>
      <c r="S1257" s="244"/>
      <c r="T1257" s="245"/>
      <c r="U1257" s="13"/>
      <c r="V1257" s="13"/>
      <c r="W1257" s="13"/>
      <c r="X1257" s="13"/>
      <c r="Y1257" s="13"/>
      <c r="Z1257" s="13"/>
      <c r="AA1257" s="13"/>
      <c r="AB1257" s="13"/>
      <c r="AC1257" s="13"/>
      <c r="AD1257" s="13"/>
      <c r="AE1257" s="13"/>
      <c r="AT1257" s="246" t="s">
        <v>252</v>
      </c>
      <c r="AU1257" s="246" t="s">
        <v>93</v>
      </c>
      <c r="AV1257" s="13" t="s">
        <v>23</v>
      </c>
      <c r="AW1257" s="13" t="s">
        <v>46</v>
      </c>
      <c r="AX1257" s="13" t="s">
        <v>85</v>
      </c>
      <c r="AY1257" s="246" t="s">
        <v>241</v>
      </c>
    </row>
    <row r="1258" s="13" customFormat="1">
      <c r="A1258" s="13"/>
      <c r="B1258" s="236"/>
      <c r="C1258" s="237"/>
      <c r="D1258" s="238" t="s">
        <v>252</v>
      </c>
      <c r="E1258" s="239" t="s">
        <v>39</v>
      </c>
      <c r="F1258" s="240" t="s">
        <v>1335</v>
      </c>
      <c r="G1258" s="237"/>
      <c r="H1258" s="239" t="s">
        <v>39</v>
      </c>
      <c r="I1258" s="241"/>
      <c r="J1258" s="237"/>
      <c r="K1258" s="237"/>
      <c r="L1258" s="242"/>
      <c r="M1258" s="243"/>
      <c r="N1258" s="244"/>
      <c r="O1258" s="244"/>
      <c r="P1258" s="244"/>
      <c r="Q1258" s="244"/>
      <c r="R1258" s="244"/>
      <c r="S1258" s="244"/>
      <c r="T1258" s="245"/>
      <c r="U1258" s="13"/>
      <c r="V1258" s="13"/>
      <c r="W1258" s="13"/>
      <c r="X1258" s="13"/>
      <c r="Y1258" s="13"/>
      <c r="Z1258" s="13"/>
      <c r="AA1258" s="13"/>
      <c r="AB1258" s="13"/>
      <c r="AC1258" s="13"/>
      <c r="AD1258" s="13"/>
      <c r="AE1258" s="13"/>
      <c r="AT1258" s="246" t="s">
        <v>252</v>
      </c>
      <c r="AU1258" s="246" t="s">
        <v>93</v>
      </c>
      <c r="AV1258" s="13" t="s">
        <v>23</v>
      </c>
      <c r="AW1258" s="13" t="s">
        <v>46</v>
      </c>
      <c r="AX1258" s="13" t="s">
        <v>85</v>
      </c>
      <c r="AY1258" s="246" t="s">
        <v>241</v>
      </c>
    </row>
    <row r="1259" s="14" customFormat="1">
      <c r="A1259" s="14"/>
      <c r="B1259" s="247"/>
      <c r="C1259" s="248"/>
      <c r="D1259" s="238" t="s">
        <v>252</v>
      </c>
      <c r="E1259" s="249" t="s">
        <v>39</v>
      </c>
      <c r="F1259" s="250" t="s">
        <v>1336</v>
      </c>
      <c r="G1259" s="248"/>
      <c r="H1259" s="251">
        <v>0.22500000000000001</v>
      </c>
      <c r="I1259" s="252"/>
      <c r="J1259" s="248"/>
      <c r="K1259" s="248"/>
      <c r="L1259" s="253"/>
      <c r="M1259" s="254"/>
      <c r="N1259" s="255"/>
      <c r="O1259" s="255"/>
      <c r="P1259" s="255"/>
      <c r="Q1259" s="255"/>
      <c r="R1259" s="255"/>
      <c r="S1259" s="255"/>
      <c r="T1259" s="256"/>
      <c r="U1259" s="14"/>
      <c r="V1259" s="14"/>
      <c r="W1259" s="14"/>
      <c r="X1259" s="14"/>
      <c r="Y1259" s="14"/>
      <c r="Z1259" s="14"/>
      <c r="AA1259" s="14"/>
      <c r="AB1259" s="14"/>
      <c r="AC1259" s="14"/>
      <c r="AD1259" s="14"/>
      <c r="AE1259" s="14"/>
      <c r="AT1259" s="257" t="s">
        <v>252</v>
      </c>
      <c r="AU1259" s="257" t="s">
        <v>93</v>
      </c>
      <c r="AV1259" s="14" t="s">
        <v>93</v>
      </c>
      <c r="AW1259" s="14" t="s">
        <v>46</v>
      </c>
      <c r="AX1259" s="14" t="s">
        <v>85</v>
      </c>
      <c r="AY1259" s="257" t="s">
        <v>241</v>
      </c>
    </row>
    <row r="1260" s="13" customFormat="1">
      <c r="A1260" s="13"/>
      <c r="B1260" s="236"/>
      <c r="C1260" s="237"/>
      <c r="D1260" s="238" t="s">
        <v>252</v>
      </c>
      <c r="E1260" s="239" t="s">
        <v>39</v>
      </c>
      <c r="F1260" s="240" t="s">
        <v>1337</v>
      </c>
      <c r="G1260" s="237"/>
      <c r="H1260" s="239" t="s">
        <v>39</v>
      </c>
      <c r="I1260" s="241"/>
      <c r="J1260" s="237"/>
      <c r="K1260" s="237"/>
      <c r="L1260" s="242"/>
      <c r="M1260" s="243"/>
      <c r="N1260" s="244"/>
      <c r="O1260" s="244"/>
      <c r="P1260" s="244"/>
      <c r="Q1260" s="244"/>
      <c r="R1260" s="244"/>
      <c r="S1260" s="244"/>
      <c r="T1260" s="245"/>
      <c r="U1260" s="13"/>
      <c r="V1260" s="13"/>
      <c r="W1260" s="13"/>
      <c r="X1260" s="13"/>
      <c r="Y1260" s="13"/>
      <c r="Z1260" s="13"/>
      <c r="AA1260" s="13"/>
      <c r="AB1260" s="13"/>
      <c r="AC1260" s="13"/>
      <c r="AD1260" s="13"/>
      <c r="AE1260" s="13"/>
      <c r="AT1260" s="246" t="s">
        <v>252</v>
      </c>
      <c r="AU1260" s="246" t="s">
        <v>93</v>
      </c>
      <c r="AV1260" s="13" t="s">
        <v>23</v>
      </c>
      <c r="AW1260" s="13" t="s">
        <v>46</v>
      </c>
      <c r="AX1260" s="13" t="s">
        <v>85</v>
      </c>
      <c r="AY1260" s="246" t="s">
        <v>241</v>
      </c>
    </row>
    <row r="1261" s="14" customFormat="1">
      <c r="A1261" s="14"/>
      <c r="B1261" s="247"/>
      <c r="C1261" s="248"/>
      <c r="D1261" s="238" t="s">
        <v>252</v>
      </c>
      <c r="E1261" s="249" t="s">
        <v>39</v>
      </c>
      <c r="F1261" s="250" t="s">
        <v>1338</v>
      </c>
      <c r="G1261" s="248"/>
      <c r="H1261" s="251">
        <v>0.13900000000000001</v>
      </c>
      <c r="I1261" s="252"/>
      <c r="J1261" s="248"/>
      <c r="K1261" s="248"/>
      <c r="L1261" s="253"/>
      <c r="M1261" s="254"/>
      <c r="N1261" s="255"/>
      <c r="O1261" s="255"/>
      <c r="P1261" s="255"/>
      <c r="Q1261" s="255"/>
      <c r="R1261" s="255"/>
      <c r="S1261" s="255"/>
      <c r="T1261" s="256"/>
      <c r="U1261" s="14"/>
      <c r="V1261" s="14"/>
      <c r="W1261" s="14"/>
      <c r="X1261" s="14"/>
      <c r="Y1261" s="14"/>
      <c r="Z1261" s="14"/>
      <c r="AA1261" s="14"/>
      <c r="AB1261" s="14"/>
      <c r="AC1261" s="14"/>
      <c r="AD1261" s="14"/>
      <c r="AE1261" s="14"/>
      <c r="AT1261" s="257" t="s">
        <v>252</v>
      </c>
      <c r="AU1261" s="257" t="s">
        <v>93</v>
      </c>
      <c r="AV1261" s="14" t="s">
        <v>93</v>
      </c>
      <c r="AW1261" s="14" t="s">
        <v>46</v>
      </c>
      <c r="AX1261" s="14" t="s">
        <v>85</v>
      </c>
      <c r="AY1261" s="257" t="s">
        <v>241</v>
      </c>
    </row>
    <row r="1262" s="16" customFormat="1">
      <c r="A1262" s="16"/>
      <c r="B1262" s="269"/>
      <c r="C1262" s="270"/>
      <c r="D1262" s="238" t="s">
        <v>252</v>
      </c>
      <c r="E1262" s="271" t="s">
        <v>39</v>
      </c>
      <c r="F1262" s="272" t="s">
        <v>295</v>
      </c>
      <c r="G1262" s="270"/>
      <c r="H1262" s="273">
        <v>0.36399999999999999</v>
      </c>
      <c r="I1262" s="274"/>
      <c r="J1262" s="270"/>
      <c r="K1262" s="270"/>
      <c r="L1262" s="275"/>
      <c r="M1262" s="276"/>
      <c r="N1262" s="277"/>
      <c r="O1262" s="277"/>
      <c r="P1262" s="277"/>
      <c r="Q1262" s="277"/>
      <c r="R1262" s="277"/>
      <c r="S1262" s="277"/>
      <c r="T1262" s="278"/>
      <c r="U1262" s="16"/>
      <c r="V1262" s="16"/>
      <c r="W1262" s="16"/>
      <c r="X1262" s="16"/>
      <c r="Y1262" s="16"/>
      <c r="Z1262" s="16"/>
      <c r="AA1262" s="16"/>
      <c r="AB1262" s="16"/>
      <c r="AC1262" s="16"/>
      <c r="AD1262" s="16"/>
      <c r="AE1262" s="16"/>
      <c r="AT1262" s="279" t="s">
        <v>252</v>
      </c>
      <c r="AU1262" s="279" t="s">
        <v>93</v>
      </c>
      <c r="AV1262" s="16" t="s">
        <v>113</v>
      </c>
      <c r="AW1262" s="16" t="s">
        <v>46</v>
      </c>
      <c r="AX1262" s="16" t="s">
        <v>85</v>
      </c>
      <c r="AY1262" s="279" t="s">
        <v>241</v>
      </c>
    </row>
    <row r="1263" s="13" customFormat="1">
      <c r="A1263" s="13"/>
      <c r="B1263" s="236"/>
      <c r="C1263" s="237"/>
      <c r="D1263" s="238" t="s">
        <v>252</v>
      </c>
      <c r="E1263" s="239" t="s">
        <v>39</v>
      </c>
      <c r="F1263" s="240" t="s">
        <v>1315</v>
      </c>
      <c r="G1263" s="237"/>
      <c r="H1263" s="239" t="s">
        <v>39</v>
      </c>
      <c r="I1263" s="241"/>
      <c r="J1263" s="237"/>
      <c r="K1263" s="237"/>
      <c r="L1263" s="242"/>
      <c r="M1263" s="243"/>
      <c r="N1263" s="244"/>
      <c r="O1263" s="244"/>
      <c r="P1263" s="244"/>
      <c r="Q1263" s="244"/>
      <c r="R1263" s="244"/>
      <c r="S1263" s="244"/>
      <c r="T1263" s="245"/>
      <c r="U1263" s="13"/>
      <c r="V1263" s="13"/>
      <c r="W1263" s="13"/>
      <c r="X1263" s="13"/>
      <c r="Y1263" s="13"/>
      <c r="Z1263" s="13"/>
      <c r="AA1263" s="13"/>
      <c r="AB1263" s="13"/>
      <c r="AC1263" s="13"/>
      <c r="AD1263" s="13"/>
      <c r="AE1263" s="13"/>
      <c r="AT1263" s="246" t="s">
        <v>252</v>
      </c>
      <c r="AU1263" s="246" t="s">
        <v>93</v>
      </c>
      <c r="AV1263" s="13" t="s">
        <v>23</v>
      </c>
      <c r="AW1263" s="13" t="s">
        <v>46</v>
      </c>
      <c r="AX1263" s="13" t="s">
        <v>85</v>
      </c>
      <c r="AY1263" s="246" t="s">
        <v>241</v>
      </c>
    </row>
    <row r="1264" s="13" customFormat="1">
      <c r="A1264" s="13"/>
      <c r="B1264" s="236"/>
      <c r="C1264" s="237"/>
      <c r="D1264" s="238" t="s">
        <v>252</v>
      </c>
      <c r="E1264" s="239" t="s">
        <v>39</v>
      </c>
      <c r="F1264" s="240" t="s">
        <v>1339</v>
      </c>
      <c r="G1264" s="237"/>
      <c r="H1264" s="239" t="s">
        <v>39</v>
      </c>
      <c r="I1264" s="241"/>
      <c r="J1264" s="237"/>
      <c r="K1264" s="237"/>
      <c r="L1264" s="242"/>
      <c r="M1264" s="243"/>
      <c r="N1264" s="244"/>
      <c r="O1264" s="244"/>
      <c r="P1264" s="244"/>
      <c r="Q1264" s="244"/>
      <c r="R1264" s="244"/>
      <c r="S1264" s="244"/>
      <c r="T1264" s="245"/>
      <c r="U1264" s="13"/>
      <c r="V1264" s="13"/>
      <c r="W1264" s="13"/>
      <c r="X1264" s="13"/>
      <c r="Y1264" s="13"/>
      <c r="Z1264" s="13"/>
      <c r="AA1264" s="13"/>
      <c r="AB1264" s="13"/>
      <c r="AC1264" s="13"/>
      <c r="AD1264" s="13"/>
      <c r="AE1264" s="13"/>
      <c r="AT1264" s="246" t="s">
        <v>252</v>
      </c>
      <c r="AU1264" s="246" t="s">
        <v>93</v>
      </c>
      <c r="AV1264" s="13" t="s">
        <v>23</v>
      </c>
      <c r="AW1264" s="13" t="s">
        <v>46</v>
      </c>
      <c r="AX1264" s="13" t="s">
        <v>85</v>
      </c>
      <c r="AY1264" s="246" t="s">
        <v>241</v>
      </c>
    </row>
    <row r="1265" s="13" customFormat="1">
      <c r="A1265" s="13"/>
      <c r="B1265" s="236"/>
      <c r="C1265" s="237"/>
      <c r="D1265" s="238" t="s">
        <v>252</v>
      </c>
      <c r="E1265" s="239" t="s">
        <v>39</v>
      </c>
      <c r="F1265" s="240" t="s">
        <v>1340</v>
      </c>
      <c r="G1265" s="237"/>
      <c r="H1265" s="239" t="s">
        <v>39</v>
      </c>
      <c r="I1265" s="241"/>
      <c r="J1265" s="237"/>
      <c r="K1265" s="237"/>
      <c r="L1265" s="242"/>
      <c r="M1265" s="243"/>
      <c r="N1265" s="244"/>
      <c r="O1265" s="244"/>
      <c r="P1265" s="244"/>
      <c r="Q1265" s="244"/>
      <c r="R1265" s="244"/>
      <c r="S1265" s="244"/>
      <c r="T1265" s="245"/>
      <c r="U1265" s="13"/>
      <c r="V1265" s="13"/>
      <c r="W1265" s="13"/>
      <c r="X1265" s="13"/>
      <c r="Y1265" s="13"/>
      <c r="Z1265" s="13"/>
      <c r="AA1265" s="13"/>
      <c r="AB1265" s="13"/>
      <c r="AC1265" s="13"/>
      <c r="AD1265" s="13"/>
      <c r="AE1265" s="13"/>
      <c r="AT1265" s="246" t="s">
        <v>252</v>
      </c>
      <c r="AU1265" s="246" t="s">
        <v>93</v>
      </c>
      <c r="AV1265" s="13" t="s">
        <v>23</v>
      </c>
      <c r="AW1265" s="13" t="s">
        <v>46</v>
      </c>
      <c r="AX1265" s="13" t="s">
        <v>85</v>
      </c>
      <c r="AY1265" s="246" t="s">
        <v>241</v>
      </c>
    </row>
    <row r="1266" s="14" customFormat="1">
      <c r="A1266" s="14"/>
      <c r="B1266" s="247"/>
      <c r="C1266" s="248"/>
      <c r="D1266" s="238" t="s">
        <v>252</v>
      </c>
      <c r="E1266" s="249" t="s">
        <v>39</v>
      </c>
      <c r="F1266" s="250" t="s">
        <v>1341</v>
      </c>
      <c r="G1266" s="248"/>
      <c r="H1266" s="251">
        <v>0.035000000000000003</v>
      </c>
      <c r="I1266" s="252"/>
      <c r="J1266" s="248"/>
      <c r="K1266" s="248"/>
      <c r="L1266" s="253"/>
      <c r="M1266" s="254"/>
      <c r="N1266" s="255"/>
      <c r="O1266" s="255"/>
      <c r="P1266" s="255"/>
      <c r="Q1266" s="255"/>
      <c r="R1266" s="255"/>
      <c r="S1266" s="255"/>
      <c r="T1266" s="256"/>
      <c r="U1266" s="14"/>
      <c r="V1266" s="14"/>
      <c r="W1266" s="14"/>
      <c r="X1266" s="14"/>
      <c r="Y1266" s="14"/>
      <c r="Z1266" s="14"/>
      <c r="AA1266" s="14"/>
      <c r="AB1266" s="14"/>
      <c r="AC1266" s="14"/>
      <c r="AD1266" s="14"/>
      <c r="AE1266" s="14"/>
      <c r="AT1266" s="257" t="s">
        <v>252</v>
      </c>
      <c r="AU1266" s="257" t="s">
        <v>93</v>
      </c>
      <c r="AV1266" s="14" t="s">
        <v>93</v>
      </c>
      <c r="AW1266" s="14" t="s">
        <v>46</v>
      </c>
      <c r="AX1266" s="14" t="s">
        <v>85</v>
      </c>
      <c r="AY1266" s="257" t="s">
        <v>241</v>
      </c>
    </row>
    <row r="1267" s="14" customFormat="1">
      <c r="A1267" s="14"/>
      <c r="B1267" s="247"/>
      <c r="C1267" s="248"/>
      <c r="D1267" s="238" t="s">
        <v>252</v>
      </c>
      <c r="E1267" s="249" t="s">
        <v>39</v>
      </c>
      <c r="F1267" s="250" t="s">
        <v>1342</v>
      </c>
      <c r="G1267" s="248"/>
      <c r="H1267" s="251">
        <v>0.0070000000000000001</v>
      </c>
      <c r="I1267" s="252"/>
      <c r="J1267" s="248"/>
      <c r="K1267" s="248"/>
      <c r="L1267" s="253"/>
      <c r="M1267" s="254"/>
      <c r="N1267" s="255"/>
      <c r="O1267" s="255"/>
      <c r="P1267" s="255"/>
      <c r="Q1267" s="255"/>
      <c r="R1267" s="255"/>
      <c r="S1267" s="255"/>
      <c r="T1267" s="256"/>
      <c r="U1267" s="14"/>
      <c r="V1267" s="14"/>
      <c r="W1267" s="14"/>
      <c r="X1267" s="14"/>
      <c r="Y1267" s="14"/>
      <c r="Z1267" s="14"/>
      <c r="AA1267" s="14"/>
      <c r="AB1267" s="14"/>
      <c r="AC1267" s="14"/>
      <c r="AD1267" s="14"/>
      <c r="AE1267" s="14"/>
      <c r="AT1267" s="257" t="s">
        <v>252</v>
      </c>
      <c r="AU1267" s="257" t="s">
        <v>93</v>
      </c>
      <c r="AV1267" s="14" t="s">
        <v>93</v>
      </c>
      <c r="AW1267" s="14" t="s">
        <v>46</v>
      </c>
      <c r="AX1267" s="14" t="s">
        <v>85</v>
      </c>
      <c r="AY1267" s="257" t="s">
        <v>241</v>
      </c>
    </row>
    <row r="1268" s="14" customFormat="1">
      <c r="A1268" s="14"/>
      <c r="B1268" s="247"/>
      <c r="C1268" s="248"/>
      <c r="D1268" s="238" t="s">
        <v>252</v>
      </c>
      <c r="E1268" s="249" t="s">
        <v>39</v>
      </c>
      <c r="F1268" s="250" t="s">
        <v>1343</v>
      </c>
      <c r="G1268" s="248"/>
      <c r="H1268" s="251">
        <v>0.014</v>
      </c>
      <c r="I1268" s="252"/>
      <c r="J1268" s="248"/>
      <c r="K1268" s="248"/>
      <c r="L1268" s="253"/>
      <c r="M1268" s="254"/>
      <c r="N1268" s="255"/>
      <c r="O1268" s="255"/>
      <c r="P1268" s="255"/>
      <c r="Q1268" s="255"/>
      <c r="R1268" s="255"/>
      <c r="S1268" s="255"/>
      <c r="T1268" s="256"/>
      <c r="U1268" s="14"/>
      <c r="V1268" s="14"/>
      <c r="W1268" s="14"/>
      <c r="X1268" s="14"/>
      <c r="Y1268" s="14"/>
      <c r="Z1268" s="14"/>
      <c r="AA1268" s="14"/>
      <c r="AB1268" s="14"/>
      <c r="AC1268" s="14"/>
      <c r="AD1268" s="14"/>
      <c r="AE1268" s="14"/>
      <c r="AT1268" s="257" t="s">
        <v>252</v>
      </c>
      <c r="AU1268" s="257" t="s">
        <v>93</v>
      </c>
      <c r="AV1268" s="14" t="s">
        <v>93</v>
      </c>
      <c r="AW1268" s="14" t="s">
        <v>46</v>
      </c>
      <c r="AX1268" s="14" t="s">
        <v>85</v>
      </c>
      <c r="AY1268" s="257" t="s">
        <v>241</v>
      </c>
    </row>
    <row r="1269" s="13" customFormat="1">
      <c r="A1269" s="13"/>
      <c r="B1269" s="236"/>
      <c r="C1269" s="237"/>
      <c r="D1269" s="238" t="s">
        <v>252</v>
      </c>
      <c r="E1269" s="239" t="s">
        <v>39</v>
      </c>
      <c r="F1269" s="240" t="s">
        <v>913</v>
      </c>
      <c r="G1269" s="237"/>
      <c r="H1269" s="239" t="s">
        <v>39</v>
      </c>
      <c r="I1269" s="241"/>
      <c r="J1269" s="237"/>
      <c r="K1269" s="237"/>
      <c r="L1269" s="242"/>
      <c r="M1269" s="243"/>
      <c r="N1269" s="244"/>
      <c r="O1269" s="244"/>
      <c r="P1269" s="244"/>
      <c r="Q1269" s="244"/>
      <c r="R1269" s="244"/>
      <c r="S1269" s="244"/>
      <c r="T1269" s="245"/>
      <c r="U1269" s="13"/>
      <c r="V1269" s="13"/>
      <c r="W1269" s="13"/>
      <c r="X1269" s="13"/>
      <c r="Y1269" s="13"/>
      <c r="Z1269" s="13"/>
      <c r="AA1269" s="13"/>
      <c r="AB1269" s="13"/>
      <c r="AC1269" s="13"/>
      <c r="AD1269" s="13"/>
      <c r="AE1269" s="13"/>
      <c r="AT1269" s="246" t="s">
        <v>252</v>
      </c>
      <c r="AU1269" s="246" t="s">
        <v>93</v>
      </c>
      <c r="AV1269" s="13" t="s">
        <v>23</v>
      </c>
      <c r="AW1269" s="13" t="s">
        <v>46</v>
      </c>
      <c r="AX1269" s="13" t="s">
        <v>85</v>
      </c>
      <c r="AY1269" s="246" t="s">
        <v>241</v>
      </c>
    </row>
    <row r="1270" s="14" customFormat="1">
      <c r="A1270" s="14"/>
      <c r="B1270" s="247"/>
      <c r="C1270" s="248"/>
      <c r="D1270" s="238" t="s">
        <v>252</v>
      </c>
      <c r="E1270" s="249" t="s">
        <v>39</v>
      </c>
      <c r="F1270" s="250" t="s">
        <v>1344</v>
      </c>
      <c r="G1270" s="248"/>
      <c r="H1270" s="251">
        <v>0.017000000000000001</v>
      </c>
      <c r="I1270" s="252"/>
      <c r="J1270" s="248"/>
      <c r="K1270" s="248"/>
      <c r="L1270" s="253"/>
      <c r="M1270" s="254"/>
      <c r="N1270" s="255"/>
      <c r="O1270" s="255"/>
      <c r="P1270" s="255"/>
      <c r="Q1270" s="255"/>
      <c r="R1270" s="255"/>
      <c r="S1270" s="255"/>
      <c r="T1270" s="256"/>
      <c r="U1270" s="14"/>
      <c r="V1270" s="14"/>
      <c r="W1270" s="14"/>
      <c r="X1270" s="14"/>
      <c r="Y1270" s="14"/>
      <c r="Z1270" s="14"/>
      <c r="AA1270" s="14"/>
      <c r="AB1270" s="14"/>
      <c r="AC1270" s="14"/>
      <c r="AD1270" s="14"/>
      <c r="AE1270" s="14"/>
      <c r="AT1270" s="257" t="s">
        <v>252</v>
      </c>
      <c r="AU1270" s="257" t="s">
        <v>93</v>
      </c>
      <c r="AV1270" s="14" t="s">
        <v>93</v>
      </c>
      <c r="AW1270" s="14" t="s">
        <v>46</v>
      </c>
      <c r="AX1270" s="14" t="s">
        <v>85</v>
      </c>
      <c r="AY1270" s="257" t="s">
        <v>241</v>
      </c>
    </row>
    <row r="1271" s="14" customFormat="1">
      <c r="A1271" s="14"/>
      <c r="B1271" s="247"/>
      <c r="C1271" s="248"/>
      <c r="D1271" s="238" t="s">
        <v>252</v>
      </c>
      <c r="E1271" s="249" t="s">
        <v>39</v>
      </c>
      <c r="F1271" s="250" t="s">
        <v>1345</v>
      </c>
      <c r="G1271" s="248"/>
      <c r="H1271" s="251">
        <v>0.0060000000000000001</v>
      </c>
      <c r="I1271" s="252"/>
      <c r="J1271" s="248"/>
      <c r="K1271" s="248"/>
      <c r="L1271" s="253"/>
      <c r="M1271" s="254"/>
      <c r="N1271" s="255"/>
      <c r="O1271" s="255"/>
      <c r="P1271" s="255"/>
      <c r="Q1271" s="255"/>
      <c r="R1271" s="255"/>
      <c r="S1271" s="255"/>
      <c r="T1271" s="256"/>
      <c r="U1271" s="14"/>
      <c r="V1271" s="14"/>
      <c r="W1271" s="14"/>
      <c r="X1271" s="14"/>
      <c r="Y1271" s="14"/>
      <c r="Z1271" s="14"/>
      <c r="AA1271" s="14"/>
      <c r="AB1271" s="14"/>
      <c r="AC1271" s="14"/>
      <c r="AD1271" s="14"/>
      <c r="AE1271" s="14"/>
      <c r="AT1271" s="257" t="s">
        <v>252</v>
      </c>
      <c r="AU1271" s="257" t="s">
        <v>93</v>
      </c>
      <c r="AV1271" s="14" t="s">
        <v>93</v>
      </c>
      <c r="AW1271" s="14" t="s">
        <v>46</v>
      </c>
      <c r="AX1271" s="14" t="s">
        <v>85</v>
      </c>
      <c r="AY1271" s="257" t="s">
        <v>241</v>
      </c>
    </row>
    <row r="1272" s="14" customFormat="1">
      <c r="A1272" s="14"/>
      <c r="B1272" s="247"/>
      <c r="C1272" s="248"/>
      <c r="D1272" s="238" t="s">
        <v>252</v>
      </c>
      <c r="E1272" s="249" t="s">
        <v>39</v>
      </c>
      <c r="F1272" s="250" t="s">
        <v>1346</v>
      </c>
      <c r="G1272" s="248"/>
      <c r="H1272" s="251">
        <v>0.014999999999999999</v>
      </c>
      <c r="I1272" s="252"/>
      <c r="J1272" s="248"/>
      <c r="K1272" s="248"/>
      <c r="L1272" s="253"/>
      <c r="M1272" s="254"/>
      <c r="N1272" s="255"/>
      <c r="O1272" s="255"/>
      <c r="P1272" s="255"/>
      <c r="Q1272" s="255"/>
      <c r="R1272" s="255"/>
      <c r="S1272" s="255"/>
      <c r="T1272" s="256"/>
      <c r="U1272" s="14"/>
      <c r="V1272" s="14"/>
      <c r="W1272" s="14"/>
      <c r="X1272" s="14"/>
      <c r="Y1272" s="14"/>
      <c r="Z1272" s="14"/>
      <c r="AA1272" s="14"/>
      <c r="AB1272" s="14"/>
      <c r="AC1272" s="14"/>
      <c r="AD1272" s="14"/>
      <c r="AE1272" s="14"/>
      <c r="AT1272" s="257" t="s">
        <v>252</v>
      </c>
      <c r="AU1272" s="257" t="s">
        <v>93</v>
      </c>
      <c r="AV1272" s="14" t="s">
        <v>93</v>
      </c>
      <c r="AW1272" s="14" t="s">
        <v>46</v>
      </c>
      <c r="AX1272" s="14" t="s">
        <v>85</v>
      </c>
      <c r="AY1272" s="257" t="s">
        <v>241</v>
      </c>
    </row>
    <row r="1273" s="13" customFormat="1">
      <c r="A1273" s="13"/>
      <c r="B1273" s="236"/>
      <c r="C1273" s="237"/>
      <c r="D1273" s="238" t="s">
        <v>252</v>
      </c>
      <c r="E1273" s="239" t="s">
        <v>39</v>
      </c>
      <c r="F1273" s="240" t="s">
        <v>1347</v>
      </c>
      <c r="G1273" s="237"/>
      <c r="H1273" s="239" t="s">
        <v>39</v>
      </c>
      <c r="I1273" s="241"/>
      <c r="J1273" s="237"/>
      <c r="K1273" s="237"/>
      <c r="L1273" s="242"/>
      <c r="M1273" s="243"/>
      <c r="N1273" s="244"/>
      <c r="O1273" s="244"/>
      <c r="P1273" s="244"/>
      <c r="Q1273" s="244"/>
      <c r="R1273" s="244"/>
      <c r="S1273" s="244"/>
      <c r="T1273" s="245"/>
      <c r="U1273" s="13"/>
      <c r="V1273" s="13"/>
      <c r="W1273" s="13"/>
      <c r="X1273" s="13"/>
      <c r="Y1273" s="13"/>
      <c r="Z1273" s="13"/>
      <c r="AA1273" s="13"/>
      <c r="AB1273" s="13"/>
      <c r="AC1273" s="13"/>
      <c r="AD1273" s="13"/>
      <c r="AE1273" s="13"/>
      <c r="AT1273" s="246" t="s">
        <v>252</v>
      </c>
      <c r="AU1273" s="246" t="s">
        <v>93</v>
      </c>
      <c r="AV1273" s="13" t="s">
        <v>23</v>
      </c>
      <c r="AW1273" s="13" t="s">
        <v>46</v>
      </c>
      <c r="AX1273" s="13" t="s">
        <v>85</v>
      </c>
      <c r="AY1273" s="246" t="s">
        <v>241</v>
      </c>
    </row>
    <row r="1274" s="14" customFormat="1">
      <c r="A1274" s="14"/>
      <c r="B1274" s="247"/>
      <c r="C1274" s="248"/>
      <c r="D1274" s="238" t="s">
        <v>252</v>
      </c>
      <c r="E1274" s="249" t="s">
        <v>39</v>
      </c>
      <c r="F1274" s="250" t="s">
        <v>1348</v>
      </c>
      <c r="G1274" s="248"/>
      <c r="H1274" s="251">
        <v>0.0080000000000000002</v>
      </c>
      <c r="I1274" s="252"/>
      <c r="J1274" s="248"/>
      <c r="K1274" s="248"/>
      <c r="L1274" s="253"/>
      <c r="M1274" s="254"/>
      <c r="N1274" s="255"/>
      <c r="O1274" s="255"/>
      <c r="P1274" s="255"/>
      <c r="Q1274" s="255"/>
      <c r="R1274" s="255"/>
      <c r="S1274" s="255"/>
      <c r="T1274" s="256"/>
      <c r="U1274" s="14"/>
      <c r="V1274" s="14"/>
      <c r="W1274" s="14"/>
      <c r="X1274" s="14"/>
      <c r="Y1274" s="14"/>
      <c r="Z1274" s="14"/>
      <c r="AA1274" s="14"/>
      <c r="AB1274" s="14"/>
      <c r="AC1274" s="14"/>
      <c r="AD1274" s="14"/>
      <c r="AE1274" s="14"/>
      <c r="AT1274" s="257" t="s">
        <v>252</v>
      </c>
      <c r="AU1274" s="257" t="s">
        <v>93</v>
      </c>
      <c r="AV1274" s="14" t="s">
        <v>93</v>
      </c>
      <c r="AW1274" s="14" t="s">
        <v>46</v>
      </c>
      <c r="AX1274" s="14" t="s">
        <v>85</v>
      </c>
      <c r="AY1274" s="257" t="s">
        <v>241</v>
      </c>
    </row>
    <row r="1275" s="14" customFormat="1">
      <c r="A1275" s="14"/>
      <c r="B1275" s="247"/>
      <c r="C1275" s="248"/>
      <c r="D1275" s="238" t="s">
        <v>252</v>
      </c>
      <c r="E1275" s="249" t="s">
        <v>39</v>
      </c>
      <c r="F1275" s="250" t="s">
        <v>1349</v>
      </c>
      <c r="G1275" s="248"/>
      <c r="H1275" s="251">
        <v>0.023</v>
      </c>
      <c r="I1275" s="252"/>
      <c r="J1275" s="248"/>
      <c r="K1275" s="248"/>
      <c r="L1275" s="253"/>
      <c r="M1275" s="254"/>
      <c r="N1275" s="255"/>
      <c r="O1275" s="255"/>
      <c r="P1275" s="255"/>
      <c r="Q1275" s="255"/>
      <c r="R1275" s="255"/>
      <c r="S1275" s="255"/>
      <c r="T1275" s="256"/>
      <c r="U1275" s="14"/>
      <c r="V1275" s="14"/>
      <c r="W1275" s="14"/>
      <c r="X1275" s="14"/>
      <c r="Y1275" s="14"/>
      <c r="Z1275" s="14"/>
      <c r="AA1275" s="14"/>
      <c r="AB1275" s="14"/>
      <c r="AC1275" s="14"/>
      <c r="AD1275" s="14"/>
      <c r="AE1275" s="14"/>
      <c r="AT1275" s="257" t="s">
        <v>252</v>
      </c>
      <c r="AU1275" s="257" t="s">
        <v>93</v>
      </c>
      <c r="AV1275" s="14" t="s">
        <v>93</v>
      </c>
      <c r="AW1275" s="14" t="s">
        <v>46</v>
      </c>
      <c r="AX1275" s="14" t="s">
        <v>85</v>
      </c>
      <c r="AY1275" s="257" t="s">
        <v>241</v>
      </c>
    </row>
    <row r="1276" s="16" customFormat="1">
      <c r="A1276" s="16"/>
      <c r="B1276" s="269"/>
      <c r="C1276" s="270"/>
      <c r="D1276" s="238" t="s">
        <v>252</v>
      </c>
      <c r="E1276" s="271" t="s">
        <v>39</v>
      </c>
      <c r="F1276" s="272" t="s">
        <v>295</v>
      </c>
      <c r="G1276" s="270"/>
      <c r="H1276" s="273">
        <v>0.125</v>
      </c>
      <c r="I1276" s="274"/>
      <c r="J1276" s="270"/>
      <c r="K1276" s="270"/>
      <c r="L1276" s="275"/>
      <c r="M1276" s="276"/>
      <c r="N1276" s="277"/>
      <c r="O1276" s="277"/>
      <c r="P1276" s="277"/>
      <c r="Q1276" s="277"/>
      <c r="R1276" s="277"/>
      <c r="S1276" s="277"/>
      <c r="T1276" s="278"/>
      <c r="U1276" s="16"/>
      <c r="V1276" s="16"/>
      <c r="W1276" s="16"/>
      <c r="X1276" s="16"/>
      <c r="Y1276" s="16"/>
      <c r="Z1276" s="16"/>
      <c r="AA1276" s="16"/>
      <c r="AB1276" s="16"/>
      <c r="AC1276" s="16"/>
      <c r="AD1276" s="16"/>
      <c r="AE1276" s="16"/>
      <c r="AT1276" s="279" t="s">
        <v>252</v>
      </c>
      <c r="AU1276" s="279" t="s">
        <v>93</v>
      </c>
      <c r="AV1276" s="16" t="s">
        <v>113</v>
      </c>
      <c r="AW1276" s="16" t="s">
        <v>46</v>
      </c>
      <c r="AX1276" s="16" t="s">
        <v>85</v>
      </c>
      <c r="AY1276" s="279" t="s">
        <v>241</v>
      </c>
    </row>
    <row r="1277" s="15" customFormat="1">
      <c r="A1277" s="15"/>
      <c r="B1277" s="258"/>
      <c r="C1277" s="259"/>
      <c r="D1277" s="238" t="s">
        <v>252</v>
      </c>
      <c r="E1277" s="260" t="s">
        <v>39</v>
      </c>
      <c r="F1277" s="261" t="s">
        <v>274</v>
      </c>
      <c r="G1277" s="259"/>
      <c r="H1277" s="262">
        <v>0.48899999999999999</v>
      </c>
      <c r="I1277" s="263"/>
      <c r="J1277" s="259"/>
      <c r="K1277" s="259"/>
      <c r="L1277" s="264"/>
      <c r="M1277" s="265"/>
      <c r="N1277" s="266"/>
      <c r="O1277" s="266"/>
      <c r="P1277" s="266"/>
      <c r="Q1277" s="266"/>
      <c r="R1277" s="266"/>
      <c r="S1277" s="266"/>
      <c r="T1277" s="267"/>
      <c r="U1277" s="15"/>
      <c r="V1277" s="15"/>
      <c r="W1277" s="15"/>
      <c r="X1277" s="15"/>
      <c r="Y1277" s="15"/>
      <c r="Z1277" s="15"/>
      <c r="AA1277" s="15"/>
      <c r="AB1277" s="15"/>
      <c r="AC1277" s="15"/>
      <c r="AD1277" s="15"/>
      <c r="AE1277" s="15"/>
      <c r="AT1277" s="268" t="s">
        <v>252</v>
      </c>
      <c r="AU1277" s="268" t="s">
        <v>93</v>
      </c>
      <c r="AV1277" s="15" t="s">
        <v>248</v>
      </c>
      <c r="AW1277" s="15" t="s">
        <v>46</v>
      </c>
      <c r="AX1277" s="15" t="s">
        <v>23</v>
      </c>
      <c r="AY1277" s="268" t="s">
        <v>241</v>
      </c>
    </row>
    <row r="1278" s="2" customFormat="1" ht="24.15" customHeight="1">
      <c r="A1278" s="42"/>
      <c r="B1278" s="43"/>
      <c r="C1278" s="218" t="s">
        <v>1350</v>
      </c>
      <c r="D1278" s="218" t="s">
        <v>243</v>
      </c>
      <c r="E1278" s="219" t="s">
        <v>1351</v>
      </c>
      <c r="F1278" s="220" t="s">
        <v>1352</v>
      </c>
      <c r="G1278" s="221" t="s">
        <v>561</v>
      </c>
      <c r="H1278" s="222">
        <v>1</v>
      </c>
      <c r="I1278" s="223"/>
      <c r="J1278" s="224">
        <f>ROUND(I1278*H1278,2)</f>
        <v>0</v>
      </c>
      <c r="K1278" s="220" t="s">
        <v>247</v>
      </c>
      <c r="L1278" s="48"/>
      <c r="M1278" s="225" t="s">
        <v>39</v>
      </c>
      <c r="N1278" s="226" t="s">
        <v>56</v>
      </c>
      <c r="O1278" s="88"/>
      <c r="P1278" s="227">
        <f>O1278*H1278</f>
        <v>0</v>
      </c>
      <c r="Q1278" s="227">
        <v>0.026280000000000001</v>
      </c>
      <c r="R1278" s="227">
        <f>Q1278*H1278</f>
        <v>0.026280000000000001</v>
      </c>
      <c r="S1278" s="227">
        <v>0</v>
      </c>
      <c r="T1278" s="228">
        <f>S1278*H1278</f>
        <v>0</v>
      </c>
      <c r="U1278" s="42"/>
      <c r="V1278" s="42"/>
      <c r="W1278" s="42"/>
      <c r="X1278" s="42"/>
      <c r="Y1278" s="42"/>
      <c r="Z1278" s="42"/>
      <c r="AA1278" s="42"/>
      <c r="AB1278" s="42"/>
      <c r="AC1278" s="42"/>
      <c r="AD1278" s="42"/>
      <c r="AE1278" s="42"/>
      <c r="AR1278" s="229" t="s">
        <v>248</v>
      </c>
      <c r="AT1278" s="229" t="s">
        <v>243</v>
      </c>
      <c r="AU1278" s="229" t="s">
        <v>93</v>
      </c>
      <c r="AY1278" s="20" t="s">
        <v>241</v>
      </c>
      <c r="BE1278" s="230">
        <f>IF(N1278="základní",J1278,0)</f>
        <v>0</v>
      </c>
      <c r="BF1278" s="230">
        <f>IF(N1278="snížená",J1278,0)</f>
        <v>0</v>
      </c>
      <c r="BG1278" s="230">
        <f>IF(N1278="zákl. přenesená",J1278,0)</f>
        <v>0</v>
      </c>
      <c r="BH1278" s="230">
        <f>IF(N1278="sníž. přenesená",J1278,0)</f>
        <v>0</v>
      </c>
      <c r="BI1278" s="230">
        <f>IF(N1278="nulová",J1278,0)</f>
        <v>0</v>
      </c>
      <c r="BJ1278" s="20" t="s">
        <v>23</v>
      </c>
      <c r="BK1278" s="230">
        <f>ROUND(I1278*H1278,2)</f>
        <v>0</v>
      </c>
      <c r="BL1278" s="20" t="s">
        <v>248</v>
      </c>
      <c r="BM1278" s="229" t="s">
        <v>1353</v>
      </c>
    </row>
    <row r="1279" s="2" customFormat="1">
      <c r="A1279" s="42"/>
      <c r="B1279" s="43"/>
      <c r="C1279" s="44"/>
      <c r="D1279" s="231" t="s">
        <v>250</v>
      </c>
      <c r="E1279" s="44"/>
      <c r="F1279" s="232" t="s">
        <v>1354</v>
      </c>
      <c r="G1279" s="44"/>
      <c r="H1279" s="44"/>
      <c r="I1279" s="233"/>
      <c r="J1279" s="44"/>
      <c r="K1279" s="44"/>
      <c r="L1279" s="48"/>
      <c r="M1279" s="234"/>
      <c r="N1279" s="235"/>
      <c r="O1279" s="88"/>
      <c r="P1279" s="88"/>
      <c r="Q1279" s="88"/>
      <c r="R1279" s="88"/>
      <c r="S1279" s="88"/>
      <c r="T1279" s="89"/>
      <c r="U1279" s="42"/>
      <c r="V1279" s="42"/>
      <c r="W1279" s="42"/>
      <c r="X1279" s="42"/>
      <c r="Y1279" s="42"/>
      <c r="Z1279" s="42"/>
      <c r="AA1279" s="42"/>
      <c r="AB1279" s="42"/>
      <c r="AC1279" s="42"/>
      <c r="AD1279" s="42"/>
      <c r="AE1279" s="42"/>
      <c r="AT1279" s="20" t="s">
        <v>250</v>
      </c>
      <c r="AU1279" s="20" t="s">
        <v>93</v>
      </c>
    </row>
    <row r="1280" s="13" customFormat="1">
      <c r="A1280" s="13"/>
      <c r="B1280" s="236"/>
      <c r="C1280" s="237"/>
      <c r="D1280" s="238" t="s">
        <v>252</v>
      </c>
      <c r="E1280" s="239" t="s">
        <v>39</v>
      </c>
      <c r="F1280" s="240" t="s">
        <v>1355</v>
      </c>
      <c r="G1280" s="237"/>
      <c r="H1280" s="239" t="s">
        <v>39</v>
      </c>
      <c r="I1280" s="241"/>
      <c r="J1280" s="237"/>
      <c r="K1280" s="237"/>
      <c r="L1280" s="242"/>
      <c r="M1280" s="243"/>
      <c r="N1280" s="244"/>
      <c r="O1280" s="244"/>
      <c r="P1280" s="244"/>
      <c r="Q1280" s="244"/>
      <c r="R1280" s="244"/>
      <c r="S1280" s="244"/>
      <c r="T1280" s="245"/>
      <c r="U1280" s="13"/>
      <c r="V1280" s="13"/>
      <c r="W1280" s="13"/>
      <c r="X1280" s="13"/>
      <c r="Y1280" s="13"/>
      <c r="Z1280" s="13"/>
      <c r="AA1280" s="13"/>
      <c r="AB1280" s="13"/>
      <c r="AC1280" s="13"/>
      <c r="AD1280" s="13"/>
      <c r="AE1280" s="13"/>
      <c r="AT1280" s="246" t="s">
        <v>252</v>
      </c>
      <c r="AU1280" s="246" t="s">
        <v>93</v>
      </c>
      <c r="AV1280" s="13" t="s">
        <v>23</v>
      </c>
      <c r="AW1280" s="13" t="s">
        <v>46</v>
      </c>
      <c r="AX1280" s="13" t="s">
        <v>85</v>
      </c>
      <c r="AY1280" s="246" t="s">
        <v>241</v>
      </c>
    </row>
    <row r="1281" s="14" customFormat="1">
      <c r="A1281" s="14"/>
      <c r="B1281" s="247"/>
      <c r="C1281" s="248"/>
      <c r="D1281" s="238" t="s">
        <v>252</v>
      </c>
      <c r="E1281" s="249" t="s">
        <v>39</v>
      </c>
      <c r="F1281" s="250" t="s">
        <v>1356</v>
      </c>
      <c r="G1281" s="248"/>
      <c r="H1281" s="251">
        <v>1</v>
      </c>
      <c r="I1281" s="252"/>
      <c r="J1281" s="248"/>
      <c r="K1281" s="248"/>
      <c r="L1281" s="253"/>
      <c r="M1281" s="254"/>
      <c r="N1281" s="255"/>
      <c r="O1281" s="255"/>
      <c r="P1281" s="255"/>
      <c r="Q1281" s="255"/>
      <c r="R1281" s="255"/>
      <c r="S1281" s="255"/>
      <c r="T1281" s="256"/>
      <c r="U1281" s="14"/>
      <c r="V1281" s="14"/>
      <c r="W1281" s="14"/>
      <c r="X1281" s="14"/>
      <c r="Y1281" s="14"/>
      <c r="Z1281" s="14"/>
      <c r="AA1281" s="14"/>
      <c r="AB1281" s="14"/>
      <c r="AC1281" s="14"/>
      <c r="AD1281" s="14"/>
      <c r="AE1281" s="14"/>
      <c r="AT1281" s="257" t="s">
        <v>252</v>
      </c>
      <c r="AU1281" s="257" t="s">
        <v>93</v>
      </c>
      <c r="AV1281" s="14" t="s">
        <v>93</v>
      </c>
      <c r="AW1281" s="14" t="s">
        <v>46</v>
      </c>
      <c r="AX1281" s="14" t="s">
        <v>23</v>
      </c>
      <c r="AY1281" s="257" t="s">
        <v>241</v>
      </c>
    </row>
    <row r="1282" s="2" customFormat="1" ht="21.75" customHeight="1">
      <c r="A1282" s="42"/>
      <c r="B1282" s="43"/>
      <c r="C1282" s="218" t="s">
        <v>1357</v>
      </c>
      <c r="D1282" s="218" t="s">
        <v>243</v>
      </c>
      <c r="E1282" s="219" t="s">
        <v>1358</v>
      </c>
      <c r="F1282" s="220" t="s">
        <v>1359</v>
      </c>
      <c r="G1282" s="221" t="s">
        <v>561</v>
      </c>
      <c r="H1282" s="222">
        <v>14</v>
      </c>
      <c r="I1282" s="223"/>
      <c r="J1282" s="224">
        <f>ROUND(I1282*H1282,2)</f>
        <v>0</v>
      </c>
      <c r="K1282" s="220" t="s">
        <v>247</v>
      </c>
      <c r="L1282" s="48"/>
      <c r="M1282" s="225" t="s">
        <v>39</v>
      </c>
      <c r="N1282" s="226" t="s">
        <v>56</v>
      </c>
      <c r="O1282" s="88"/>
      <c r="P1282" s="227">
        <f>O1282*H1282</f>
        <v>0</v>
      </c>
      <c r="Q1282" s="227">
        <v>0.022780000000000002</v>
      </c>
      <c r="R1282" s="227">
        <f>Q1282*H1282</f>
        <v>0.31892000000000004</v>
      </c>
      <c r="S1282" s="227">
        <v>0</v>
      </c>
      <c r="T1282" s="228">
        <f>S1282*H1282</f>
        <v>0</v>
      </c>
      <c r="U1282" s="42"/>
      <c r="V1282" s="42"/>
      <c r="W1282" s="42"/>
      <c r="X1282" s="42"/>
      <c r="Y1282" s="42"/>
      <c r="Z1282" s="42"/>
      <c r="AA1282" s="42"/>
      <c r="AB1282" s="42"/>
      <c r="AC1282" s="42"/>
      <c r="AD1282" s="42"/>
      <c r="AE1282" s="42"/>
      <c r="AR1282" s="229" t="s">
        <v>248</v>
      </c>
      <c r="AT1282" s="229" t="s">
        <v>243</v>
      </c>
      <c r="AU1282" s="229" t="s">
        <v>93</v>
      </c>
      <c r="AY1282" s="20" t="s">
        <v>241</v>
      </c>
      <c r="BE1282" s="230">
        <f>IF(N1282="základní",J1282,0)</f>
        <v>0</v>
      </c>
      <c r="BF1282" s="230">
        <f>IF(N1282="snížená",J1282,0)</f>
        <v>0</v>
      </c>
      <c r="BG1282" s="230">
        <f>IF(N1282="zákl. přenesená",J1282,0)</f>
        <v>0</v>
      </c>
      <c r="BH1282" s="230">
        <f>IF(N1282="sníž. přenesená",J1282,0)</f>
        <v>0</v>
      </c>
      <c r="BI1282" s="230">
        <f>IF(N1282="nulová",J1282,0)</f>
        <v>0</v>
      </c>
      <c r="BJ1282" s="20" t="s">
        <v>23</v>
      </c>
      <c r="BK1282" s="230">
        <f>ROUND(I1282*H1282,2)</f>
        <v>0</v>
      </c>
      <c r="BL1282" s="20" t="s">
        <v>248</v>
      </c>
      <c r="BM1282" s="229" t="s">
        <v>1360</v>
      </c>
    </row>
    <row r="1283" s="2" customFormat="1">
      <c r="A1283" s="42"/>
      <c r="B1283" s="43"/>
      <c r="C1283" s="44"/>
      <c r="D1283" s="231" t="s">
        <v>250</v>
      </c>
      <c r="E1283" s="44"/>
      <c r="F1283" s="232" t="s">
        <v>1361</v>
      </c>
      <c r="G1283" s="44"/>
      <c r="H1283" s="44"/>
      <c r="I1283" s="233"/>
      <c r="J1283" s="44"/>
      <c r="K1283" s="44"/>
      <c r="L1283" s="48"/>
      <c r="M1283" s="234"/>
      <c r="N1283" s="235"/>
      <c r="O1283" s="88"/>
      <c r="P1283" s="88"/>
      <c r="Q1283" s="88"/>
      <c r="R1283" s="88"/>
      <c r="S1283" s="88"/>
      <c r="T1283" s="89"/>
      <c r="U1283" s="42"/>
      <c r="V1283" s="42"/>
      <c r="W1283" s="42"/>
      <c r="X1283" s="42"/>
      <c r="Y1283" s="42"/>
      <c r="Z1283" s="42"/>
      <c r="AA1283" s="42"/>
      <c r="AB1283" s="42"/>
      <c r="AC1283" s="42"/>
      <c r="AD1283" s="42"/>
      <c r="AE1283" s="42"/>
      <c r="AT1283" s="20" t="s">
        <v>250</v>
      </c>
      <c r="AU1283" s="20" t="s">
        <v>93</v>
      </c>
    </row>
    <row r="1284" s="13" customFormat="1">
      <c r="A1284" s="13"/>
      <c r="B1284" s="236"/>
      <c r="C1284" s="237"/>
      <c r="D1284" s="238" t="s">
        <v>252</v>
      </c>
      <c r="E1284" s="239" t="s">
        <v>39</v>
      </c>
      <c r="F1284" s="240" t="s">
        <v>1355</v>
      </c>
      <c r="G1284" s="237"/>
      <c r="H1284" s="239" t="s">
        <v>39</v>
      </c>
      <c r="I1284" s="241"/>
      <c r="J1284" s="237"/>
      <c r="K1284" s="237"/>
      <c r="L1284" s="242"/>
      <c r="M1284" s="243"/>
      <c r="N1284" s="244"/>
      <c r="O1284" s="244"/>
      <c r="P1284" s="244"/>
      <c r="Q1284" s="244"/>
      <c r="R1284" s="244"/>
      <c r="S1284" s="244"/>
      <c r="T1284" s="245"/>
      <c r="U1284" s="13"/>
      <c r="V1284" s="13"/>
      <c r="W1284" s="13"/>
      <c r="X1284" s="13"/>
      <c r="Y1284" s="13"/>
      <c r="Z1284" s="13"/>
      <c r="AA1284" s="13"/>
      <c r="AB1284" s="13"/>
      <c r="AC1284" s="13"/>
      <c r="AD1284" s="13"/>
      <c r="AE1284" s="13"/>
      <c r="AT1284" s="246" t="s">
        <v>252</v>
      </c>
      <c r="AU1284" s="246" t="s">
        <v>93</v>
      </c>
      <c r="AV1284" s="13" t="s">
        <v>23</v>
      </c>
      <c r="AW1284" s="13" t="s">
        <v>46</v>
      </c>
      <c r="AX1284" s="13" t="s">
        <v>85</v>
      </c>
      <c r="AY1284" s="246" t="s">
        <v>241</v>
      </c>
    </row>
    <row r="1285" s="14" customFormat="1">
      <c r="A1285" s="14"/>
      <c r="B1285" s="247"/>
      <c r="C1285" s="248"/>
      <c r="D1285" s="238" t="s">
        <v>252</v>
      </c>
      <c r="E1285" s="249" t="s">
        <v>39</v>
      </c>
      <c r="F1285" s="250" t="s">
        <v>1362</v>
      </c>
      <c r="G1285" s="248"/>
      <c r="H1285" s="251">
        <v>14</v>
      </c>
      <c r="I1285" s="252"/>
      <c r="J1285" s="248"/>
      <c r="K1285" s="248"/>
      <c r="L1285" s="253"/>
      <c r="M1285" s="254"/>
      <c r="N1285" s="255"/>
      <c r="O1285" s="255"/>
      <c r="P1285" s="255"/>
      <c r="Q1285" s="255"/>
      <c r="R1285" s="255"/>
      <c r="S1285" s="255"/>
      <c r="T1285" s="256"/>
      <c r="U1285" s="14"/>
      <c r="V1285" s="14"/>
      <c r="W1285" s="14"/>
      <c r="X1285" s="14"/>
      <c r="Y1285" s="14"/>
      <c r="Z1285" s="14"/>
      <c r="AA1285" s="14"/>
      <c r="AB1285" s="14"/>
      <c r="AC1285" s="14"/>
      <c r="AD1285" s="14"/>
      <c r="AE1285" s="14"/>
      <c r="AT1285" s="257" t="s">
        <v>252</v>
      </c>
      <c r="AU1285" s="257" t="s">
        <v>93</v>
      </c>
      <c r="AV1285" s="14" t="s">
        <v>93</v>
      </c>
      <c r="AW1285" s="14" t="s">
        <v>46</v>
      </c>
      <c r="AX1285" s="14" t="s">
        <v>23</v>
      </c>
      <c r="AY1285" s="257" t="s">
        <v>241</v>
      </c>
    </row>
    <row r="1286" s="2" customFormat="1" ht="21.75" customHeight="1">
      <c r="A1286" s="42"/>
      <c r="B1286" s="43"/>
      <c r="C1286" s="218" t="s">
        <v>1363</v>
      </c>
      <c r="D1286" s="218" t="s">
        <v>243</v>
      </c>
      <c r="E1286" s="219" t="s">
        <v>1364</v>
      </c>
      <c r="F1286" s="220" t="s">
        <v>1365</v>
      </c>
      <c r="G1286" s="221" t="s">
        <v>561</v>
      </c>
      <c r="H1286" s="222">
        <v>4</v>
      </c>
      <c r="I1286" s="223"/>
      <c r="J1286" s="224">
        <f>ROUND(I1286*H1286,2)</f>
        <v>0</v>
      </c>
      <c r="K1286" s="220" t="s">
        <v>247</v>
      </c>
      <c r="L1286" s="48"/>
      <c r="M1286" s="225" t="s">
        <v>39</v>
      </c>
      <c r="N1286" s="226" t="s">
        <v>56</v>
      </c>
      <c r="O1286" s="88"/>
      <c r="P1286" s="227">
        <f>O1286*H1286</f>
        <v>0</v>
      </c>
      <c r="Q1286" s="227">
        <v>0.026929999999999999</v>
      </c>
      <c r="R1286" s="227">
        <f>Q1286*H1286</f>
        <v>0.10772</v>
      </c>
      <c r="S1286" s="227">
        <v>0</v>
      </c>
      <c r="T1286" s="228">
        <f>S1286*H1286</f>
        <v>0</v>
      </c>
      <c r="U1286" s="42"/>
      <c r="V1286" s="42"/>
      <c r="W1286" s="42"/>
      <c r="X1286" s="42"/>
      <c r="Y1286" s="42"/>
      <c r="Z1286" s="42"/>
      <c r="AA1286" s="42"/>
      <c r="AB1286" s="42"/>
      <c r="AC1286" s="42"/>
      <c r="AD1286" s="42"/>
      <c r="AE1286" s="42"/>
      <c r="AR1286" s="229" t="s">
        <v>248</v>
      </c>
      <c r="AT1286" s="229" t="s">
        <v>243</v>
      </c>
      <c r="AU1286" s="229" t="s">
        <v>93</v>
      </c>
      <c r="AY1286" s="20" t="s">
        <v>241</v>
      </c>
      <c r="BE1286" s="230">
        <f>IF(N1286="základní",J1286,0)</f>
        <v>0</v>
      </c>
      <c r="BF1286" s="230">
        <f>IF(N1286="snížená",J1286,0)</f>
        <v>0</v>
      </c>
      <c r="BG1286" s="230">
        <f>IF(N1286="zákl. přenesená",J1286,0)</f>
        <v>0</v>
      </c>
      <c r="BH1286" s="230">
        <f>IF(N1286="sníž. přenesená",J1286,0)</f>
        <v>0</v>
      </c>
      <c r="BI1286" s="230">
        <f>IF(N1286="nulová",J1286,0)</f>
        <v>0</v>
      </c>
      <c r="BJ1286" s="20" t="s">
        <v>23</v>
      </c>
      <c r="BK1286" s="230">
        <f>ROUND(I1286*H1286,2)</f>
        <v>0</v>
      </c>
      <c r="BL1286" s="20" t="s">
        <v>248</v>
      </c>
      <c r="BM1286" s="229" t="s">
        <v>1366</v>
      </c>
    </row>
    <row r="1287" s="2" customFormat="1">
      <c r="A1287" s="42"/>
      <c r="B1287" s="43"/>
      <c r="C1287" s="44"/>
      <c r="D1287" s="231" t="s">
        <v>250</v>
      </c>
      <c r="E1287" s="44"/>
      <c r="F1287" s="232" t="s">
        <v>1367</v>
      </c>
      <c r="G1287" s="44"/>
      <c r="H1287" s="44"/>
      <c r="I1287" s="233"/>
      <c r="J1287" s="44"/>
      <c r="K1287" s="44"/>
      <c r="L1287" s="48"/>
      <c r="M1287" s="234"/>
      <c r="N1287" s="235"/>
      <c r="O1287" s="88"/>
      <c r="P1287" s="88"/>
      <c r="Q1287" s="88"/>
      <c r="R1287" s="88"/>
      <c r="S1287" s="88"/>
      <c r="T1287" s="89"/>
      <c r="U1287" s="42"/>
      <c r="V1287" s="42"/>
      <c r="W1287" s="42"/>
      <c r="X1287" s="42"/>
      <c r="Y1287" s="42"/>
      <c r="Z1287" s="42"/>
      <c r="AA1287" s="42"/>
      <c r="AB1287" s="42"/>
      <c r="AC1287" s="42"/>
      <c r="AD1287" s="42"/>
      <c r="AE1287" s="42"/>
      <c r="AT1287" s="20" t="s">
        <v>250</v>
      </c>
      <c r="AU1287" s="20" t="s">
        <v>93</v>
      </c>
    </row>
    <row r="1288" s="13" customFormat="1">
      <c r="A1288" s="13"/>
      <c r="B1288" s="236"/>
      <c r="C1288" s="237"/>
      <c r="D1288" s="238" t="s">
        <v>252</v>
      </c>
      <c r="E1288" s="239" t="s">
        <v>39</v>
      </c>
      <c r="F1288" s="240" t="s">
        <v>1355</v>
      </c>
      <c r="G1288" s="237"/>
      <c r="H1288" s="239" t="s">
        <v>39</v>
      </c>
      <c r="I1288" s="241"/>
      <c r="J1288" s="237"/>
      <c r="K1288" s="237"/>
      <c r="L1288" s="242"/>
      <c r="M1288" s="243"/>
      <c r="N1288" s="244"/>
      <c r="O1288" s="244"/>
      <c r="P1288" s="244"/>
      <c r="Q1288" s="244"/>
      <c r="R1288" s="244"/>
      <c r="S1288" s="244"/>
      <c r="T1288" s="245"/>
      <c r="U1288" s="13"/>
      <c r="V1288" s="13"/>
      <c r="W1288" s="13"/>
      <c r="X1288" s="13"/>
      <c r="Y1288" s="13"/>
      <c r="Z1288" s="13"/>
      <c r="AA1288" s="13"/>
      <c r="AB1288" s="13"/>
      <c r="AC1288" s="13"/>
      <c r="AD1288" s="13"/>
      <c r="AE1288" s="13"/>
      <c r="AT1288" s="246" t="s">
        <v>252</v>
      </c>
      <c r="AU1288" s="246" t="s">
        <v>93</v>
      </c>
      <c r="AV1288" s="13" t="s">
        <v>23</v>
      </c>
      <c r="AW1288" s="13" t="s">
        <v>46</v>
      </c>
      <c r="AX1288" s="13" t="s">
        <v>85</v>
      </c>
      <c r="AY1288" s="246" t="s">
        <v>241</v>
      </c>
    </row>
    <row r="1289" s="14" customFormat="1">
      <c r="A1289" s="14"/>
      <c r="B1289" s="247"/>
      <c r="C1289" s="248"/>
      <c r="D1289" s="238" t="s">
        <v>252</v>
      </c>
      <c r="E1289" s="249" t="s">
        <v>39</v>
      </c>
      <c r="F1289" s="250" t="s">
        <v>1368</v>
      </c>
      <c r="G1289" s="248"/>
      <c r="H1289" s="251">
        <v>4</v>
      </c>
      <c r="I1289" s="252"/>
      <c r="J1289" s="248"/>
      <c r="K1289" s="248"/>
      <c r="L1289" s="253"/>
      <c r="M1289" s="254"/>
      <c r="N1289" s="255"/>
      <c r="O1289" s="255"/>
      <c r="P1289" s="255"/>
      <c r="Q1289" s="255"/>
      <c r="R1289" s="255"/>
      <c r="S1289" s="255"/>
      <c r="T1289" s="256"/>
      <c r="U1289" s="14"/>
      <c r="V1289" s="14"/>
      <c r="W1289" s="14"/>
      <c r="X1289" s="14"/>
      <c r="Y1289" s="14"/>
      <c r="Z1289" s="14"/>
      <c r="AA1289" s="14"/>
      <c r="AB1289" s="14"/>
      <c r="AC1289" s="14"/>
      <c r="AD1289" s="14"/>
      <c r="AE1289" s="14"/>
      <c r="AT1289" s="257" t="s">
        <v>252</v>
      </c>
      <c r="AU1289" s="257" t="s">
        <v>93</v>
      </c>
      <c r="AV1289" s="14" t="s">
        <v>93</v>
      </c>
      <c r="AW1289" s="14" t="s">
        <v>46</v>
      </c>
      <c r="AX1289" s="14" t="s">
        <v>23</v>
      </c>
      <c r="AY1289" s="257" t="s">
        <v>241</v>
      </c>
    </row>
    <row r="1290" s="2" customFormat="1" ht="21.75" customHeight="1">
      <c r="A1290" s="42"/>
      <c r="B1290" s="43"/>
      <c r="C1290" s="218" t="s">
        <v>1369</v>
      </c>
      <c r="D1290" s="218" t="s">
        <v>243</v>
      </c>
      <c r="E1290" s="219" t="s">
        <v>1370</v>
      </c>
      <c r="F1290" s="220" t="s">
        <v>1371</v>
      </c>
      <c r="G1290" s="221" t="s">
        <v>561</v>
      </c>
      <c r="H1290" s="222">
        <v>80</v>
      </c>
      <c r="I1290" s="223"/>
      <c r="J1290" s="224">
        <f>ROUND(I1290*H1290,2)</f>
        <v>0</v>
      </c>
      <c r="K1290" s="220" t="s">
        <v>247</v>
      </c>
      <c r="L1290" s="48"/>
      <c r="M1290" s="225" t="s">
        <v>39</v>
      </c>
      <c r="N1290" s="226" t="s">
        <v>56</v>
      </c>
      <c r="O1290" s="88"/>
      <c r="P1290" s="227">
        <f>O1290*H1290</f>
        <v>0</v>
      </c>
      <c r="Q1290" s="227">
        <v>0.04555</v>
      </c>
      <c r="R1290" s="227">
        <f>Q1290*H1290</f>
        <v>3.6440000000000001</v>
      </c>
      <c r="S1290" s="227">
        <v>0</v>
      </c>
      <c r="T1290" s="228">
        <f>S1290*H1290</f>
        <v>0</v>
      </c>
      <c r="U1290" s="42"/>
      <c r="V1290" s="42"/>
      <c r="W1290" s="42"/>
      <c r="X1290" s="42"/>
      <c r="Y1290" s="42"/>
      <c r="Z1290" s="42"/>
      <c r="AA1290" s="42"/>
      <c r="AB1290" s="42"/>
      <c r="AC1290" s="42"/>
      <c r="AD1290" s="42"/>
      <c r="AE1290" s="42"/>
      <c r="AR1290" s="229" t="s">
        <v>248</v>
      </c>
      <c r="AT1290" s="229" t="s">
        <v>243</v>
      </c>
      <c r="AU1290" s="229" t="s">
        <v>93</v>
      </c>
      <c r="AY1290" s="20" t="s">
        <v>241</v>
      </c>
      <c r="BE1290" s="230">
        <f>IF(N1290="základní",J1290,0)</f>
        <v>0</v>
      </c>
      <c r="BF1290" s="230">
        <f>IF(N1290="snížená",J1290,0)</f>
        <v>0</v>
      </c>
      <c r="BG1290" s="230">
        <f>IF(N1290="zákl. přenesená",J1290,0)</f>
        <v>0</v>
      </c>
      <c r="BH1290" s="230">
        <f>IF(N1290="sníž. přenesená",J1290,0)</f>
        <v>0</v>
      </c>
      <c r="BI1290" s="230">
        <f>IF(N1290="nulová",J1290,0)</f>
        <v>0</v>
      </c>
      <c r="BJ1290" s="20" t="s">
        <v>23</v>
      </c>
      <c r="BK1290" s="230">
        <f>ROUND(I1290*H1290,2)</f>
        <v>0</v>
      </c>
      <c r="BL1290" s="20" t="s">
        <v>248</v>
      </c>
      <c r="BM1290" s="229" t="s">
        <v>1372</v>
      </c>
    </row>
    <row r="1291" s="2" customFormat="1">
      <c r="A1291" s="42"/>
      <c r="B1291" s="43"/>
      <c r="C1291" s="44"/>
      <c r="D1291" s="231" t="s">
        <v>250</v>
      </c>
      <c r="E1291" s="44"/>
      <c r="F1291" s="232" t="s">
        <v>1373</v>
      </c>
      <c r="G1291" s="44"/>
      <c r="H1291" s="44"/>
      <c r="I1291" s="233"/>
      <c r="J1291" s="44"/>
      <c r="K1291" s="44"/>
      <c r="L1291" s="48"/>
      <c r="M1291" s="234"/>
      <c r="N1291" s="235"/>
      <c r="O1291" s="88"/>
      <c r="P1291" s="88"/>
      <c r="Q1291" s="88"/>
      <c r="R1291" s="88"/>
      <c r="S1291" s="88"/>
      <c r="T1291" s="89"/>
      <c r="U1291" s="42"/>
      <c r="V1291" s="42"/>
      <c r="W1291" s="42"/>
      <c r="X1291" s="42"/>
      <c r="Y1291" s="42"/>
      <c r="Z1291" s="42"/>
      <c r="AA1291" s="42"/>
      <c r="AB1291" s="42"/>
      <c r="AC1291" s="42"/>
      <c r="AD1291" s="42"/>
      <c r="AE1291" s="42"/>
      <c r="AT1291" s="20" t="s">
        <v>250</v>
      </c>
      <c r="AU1291" s="20" t="s">
        <v>93</v>
      </c>
    </row>
    <row r="1292" s="13" customFormat="1">
      <c r="A1292" s="13"/>
      <c r="B1292" s="236"/>
      <c r="C1292" s="237"/>
      <c r="D1292" s="238" t="s">
        <v>252</v>
      </c>
      <c r="E1292" s="239" t="s">
        <v>39</v>
      </c>
      <c r="F1292" s="240" t="s">
        <v>1355</v>
      </c>
      <c r="G1292" s="237"/>
      <c r="H1292" s="239" t="s">
        <v>39</v>
      </c>
      <c r="I1292" s="241"/>
      <c r="J1292" s="237"/>
      <c r="K1292" s="237"/>
      <c r="L1292" s="242"/>
      <c r="M1292" s="243"/>
      <c r="N1292" s="244"/>
      <c r="O1292" s="244"/>
      <c r="P1292" s="244"/>
      <c r="Q1292" s="244"/>
      <c r="R1292" s="244"/>
      <c r="S1292" s="244"/>
      <c r="T1292" s="245"/>
      <c r="U1292" s="13"/>
      <c r="V1292" s="13"/>
      <c r="W1292" s="13"/>
      <c r="X1292" s="13"/>
      <c r="Y1292" s="13"/>
      <c r="Z1292" s="13"/>
      <c r="AA1292" s="13"/>
      <c r="AB1292" s="13"/>
      <c r="AC1292" s="13"/>
      <c r="AD1292" s="13"/>
      <c r="AE1292" s="13"/>
      <c r="AT1292" s="246" t="s">
        <v>252</v>
      </c>
      <c r="AU1292" s="246" t="s">
        <v>93</v>
      </c>
      <c r="AV1292" s="13" t="s">
        <v>23</v>
      </c>
      <c r="AW1292" s="13" t="s">
        <v>46</v>
      </c>
      <c r="AX1292" s="13" t="s">
        <v>85</v>
      </c>
      <c r="AY1292" s="246" t="s">
        <v>241</v>
      </c>
    </row>
    <row r="1293" s="14" customFormat="1">
      <c r="A1293" s="14"/>
      <c r="B1293" s="247"/>
      <c r="C1293" s="248"/>
      <c r="D1293" s="238" t="s">
        <v>252</v>
      </c>
      <c r="E1293" s="249" t="s">
        <v>39</v>
      </c>
      <c r="F1293" s="250" t="s">
        <v>1374</v>
      </c>
      <c r="G1293" s="248"/>
      <c r="H1293" s="251">
        <v>24</v>
      </c>
      <c r="I1293" s="252"/>
      <c r="J1293" s="248"/>
      <c r="K1293" s="248"/>
      <c r="L1293" s="253"/>
      <c r="M1293" s="254"/>
      <c r="N1293" s="255"/>
      <c r="O1293" s="255"/>
      <c r="P1293" s="255"/>
      <c r="Q1293" s="255"/>
      <c r="R1293" s="255"/>
      <c r="S1293" s="255"/>
      <c r="T1293" s="256"/>
      <c r="U1293" s="14"/>
      <c r="V1293" s="14"/>
      <c r="W1293" s="14"/>
      <c r="X1293" s="14"/>
      <c r="Y1293" s="14"/>
      <c r="Z1293" s="14"/>
      <c r="AA1293" s="14"/>
      <c r="AB1293" s="14"/>
      <c r="AC1293" s="14"/>
      <c r="AD1293" s="14"/>
      <c r="AE1293" s="14"/>
      <c r="AT1293" s="257" t="s">
        <v>252</v>
      </c>
      <c r="AU1293" s="257" t="s">
        <v>93</v>
      </c>
      <c r="AV1293" s="14" t="s">
        <v>93</v>
      </c>
      <c r="AW1293" s="14" t="s">
        <v>46</v>
      </c>
      <c r="AX1293" s="14" t="s">
        <v>85</v>
      </c>
      <c r="AY1293" s="257" t="s">
        <v>241</v>
      </c>
    </row>
    <row r="1294" s="14" customFormat="1">
      <c r="A1294" s="14"/>
      <c r="B1294" s="247"/>
      <c r="C1294" s="248"/>
      <c r="D1294" s="238" t="s">
        <v>252</v>
      </c>
      <c r="E1294" s="249" t="s">
        <v>39</v>
      </c>
      <c r="F1294" s="250" t="s">
        <v>1375</v>
      </c>
      <c r="G1294" s="248"/>
      <c r="H1294" s="251">
        <v>54</v>
      </c>
      <c r="I1294" s="252"/>
      <c r="J1294" s="248"/>
      <c r="K1294" s="248"/>
      <c r="L1294" s="253"/>
      <c r="M1294" s="254"/>
      <c r="N1294" s="255"/>
      <c r="O1294" s="255"/>
      <c r="P1294" s="255"/>
      <c r="Q1294" s="255"/>
      <c r="R1294" s="255"/>
      <c r="S1294" s="255"/>
      <c r="T1294" s="256"/>
      <c r="U1294" s="14"/>
      <c r="V1294" s="14"/>
      <c r="W1294" s="14"/>
      <c r="X1294" s="14"/>
      <c r="Y1294" s="14"/>
      <c r="Z1294" s="14"/>
      <c r="AA1294" s="14"/>
      <c r="AB1294" s="14"/>
      <c r="AC1294" s="14"/>
      <c r="AD1294" s="14"/>
      <c r="AE1294" s="14"/>
      <c r="AT1294" s="257" t="s">
        <v>252</v>
      </c>
      <c r="AU1294" s="257" t="s">
        <v>93</v>
      </c>
      <c r="AV1294" s="14" t="s">
        <v>93</v>
      </c>
      <c r="AW1294" s="14" t="s">
        <v>46</v>
      </c>
      <c r="AX1294" s="14" t="s">
        <v>85</v>
      </c>
      <c r="AY1294" s="257" t="s">
        <v>241</v>
      </c>
    </row>
    <row r="1295" s="14" customFormat="1">
      <c r="A1295" s="14"/>
      <c r="B1295" s="247"/>
      <c r="C1295" s="248"/>
      <c r="D1295" s="238" t="s">
        <v>252</v>
      </c>
      <c r="E1295" s="249" t="s">
        <v>39</v>
      </c>
      <c r="F1295" s="250" t="s">
        <v>1376</v>
      </c>
      <c r="G1295" s="248"/>
      <c r="H1295" s="251">
        <v>2</v>
      </c>
      <c r="I1295" s="252"/>
      <c r="J1295" s="248"/>
      <c r="K1295" s="248"/>
      <c r="L1295" s="253"/>
      <c r="M1295" s="254"/>
      <c r="N1295" s="255"/>
      <c r="O1295" s="255"/>
      <c r="P1295" s="255"/>
      <c r="Q1295" s="255"/>
      <c r="R1295" s="255"/>
      <c r="S1295" s="255"/>
      <c r="T1295" s="256"/>
      <c r="U1295" s="14"/>
      <c r="V1295" s="14"/>
      <c r="W1295" s="14"/>
      <c r="X1295" s="14"/>
      <c r="Y1295" s="14"/>
      <c r="Z1295" s="14"/>
      <c r="AA1295" s="14"/>
      <c r="AB1295" s="14"/>
      <c r="AC1295" s="14"/>
      <c r="AD1295" s="14"/>
      <c r="AE1295" s="14"/>
      <c r="AT1295" s="257" t="s">
        <v>252</v>
      </c>
      <c r="AU1295" s="257" t="s">
        <v>93</v>
      </c>
      <c r="AV1295" s="14" t="s">
        <v>93</v>
      </c>
      <c r="AW1295" s="14" t="s">
        <v>46</v>
      </c>
      <c r="AX1295" s="14" t="s">
        <v>85</v>
      </c>
      <c r="AY1295" s="257" t="s">
        <v>241</v>
      </c>
    </row>
    <row r="1296" s="15" customFormat="1">
      <c r="A1296" s="15"/>
      <c r="B1296" s="258"/>
      <c r="C1296" s="259"/>
      <c r="D1296" s="238" t="s">
        <v>252</v>
      </c>
      <c r="E1296" s="260" t="s">
        <v>39</v>
      </c>
      <c r="F1296" s="261" t="s">
        <v>274</v>
      </c>
      <c r="G1296" s="259"/>
      <c r="H1296" s="262">
        <v>80</v>
      </c>
      <c r="I1296" s="263"/>
      <c r="J1296" s="259"/>
      <c r="K1296" s="259"/>
      <c r="L1296" s="264"/>
      <c r="M1296" s="265"/>
      <c r="N1296" s="266"/>
      <c r="O1296" s="266"/>
      <c r="P1296" s="266"/>
      <c r="Q1296" s="266"/>
      <c r="R1296" s="266"/>
      <c r="S1296" s="266"/>
      <c r="T1296" s="267"/>
      <c r="U1296" s="15"/>
      <c r="V1296" s="15"/>
      <c r="W1296" s="15"/>
      <c r="X1296" s="15"/>
      <c r="Y1296" s="15"/>
      <c r="Z1296" s="15"/>
      <c r="AA1296" s="15"/>
      <c r="AB1296" s="15"/>
      <c r="AC1296" s="15"/>
      <c r="AD1296" s="15"/>
      <c r="AE1296" s="15"/>
      <c r="AT1296" s="268" t="s">
        <v>252</v>
      </c>
      <c r="AU1296" s="268" t="s">
        <v>93</v>
      </c>
      <c r="AV1296" s="15" t="s">
        <v>248</v>
      </c>
      <c r="AW1296" s="15" t="s">
        <v>46</v>
      </c>
      <c r="AX1296" s="15" t="s">
        <v>23</v>
      </c>
      <c r="AY1296" s="268" t="s">
        <v>241</v>
      </c>
    </row>
    <row r="1297" s="2" customFormat="1" ht="21.75" customHeight="1">
      <c r="A1297" s="42"/>
      <c r="B1297" s="43"/>
      <c r="C1297" s="218" t="s">
        <v>1377</v>
      </c>
      <c r="D1297" s="218" t="s">
        <v>243</v>
      </c>
      <c r="E1297" s="219" t="s">
        <v>1378</v>
      </c>
      <c r="F1297" s="220" t="s">
        <v>1379</v>
      </c>
      <c r="G1297" s="221" t="s">
        <v>561</v>
      </c>
      <c r="H1297" s="222">
        <v>23</v>
      </c>
      <c r="I1297" s="223"/>
      <c r="J1297" s="224">
        <f>ROUND(I1297*H1297,2)</f>
        <v>0</v>
      </c>
      <c r="K1297" s="220" t="s">
        <v>247</v>
      </c>
      <c r="L1297" s="48"/>
      <c r="M1297" s="225" t="s">
        <v>39</v>
      </c>
      <c r="N1297" s="226" t="s">
        <v>56</v>
      </c>
      <c r="O1297" s="88"/>
      <c r="P1297" s="227">
        <f>O1297*H1297</f>
        <v>0</v>
      </c>
      <c r="Q1297" s="227">
        <v>0.054550000000000001</v>
      </c>
      <c r="R1297" s="227">
        <f>Q1297*H1297</f>
        <v>1.25465</v>
      </c>
      <c r="S1297" s="227">
        <v>0</v>
      </c>
      <c r="T1297" s="228">
        <f>S1297*H1297</f>
        <v>0</v>
      </c>
      <c r="U1297" s="42"/>
      <c r="V1297" s="42"/>
      <c r="W1297" s="42"/>
      <c r="X1297" s="42"/>
      <c r="Y1297" s="42"/>
      <c r="Z1297" s="42"/>
      <c r="AA1297" s="42"/>
      <c r="AB1297" s="42"/>
      <c r="AC1297" s="42"/>
      <c r="AD1297" s="42"/>
      <c r="AE1297" s="42"/>
      <c r="AR1297" s="229" t="s">
        <v>248</v>
      </c>
      <c r="AT1297" s="229" t="s">
        <v>243</v>
      </c>
      <c r="AU1297" s="229" t="s">
        <v>93</v>
      </c>
      <c r="AY1297" s="20" t="s">
        <v>241</v>
      </c>
      <c r="BE1297" s="230">
        <f>IF(N1297="základní",J1297,0)</f>
        <v>0</v>
      </c>
      <c r="BF1297" s="230">
        <f>IF(N1297="snížená",J1297,0)</f>
        <v>0</v>
      </c>
      <c r="BG1297" s="230">
        <f>IF(N1297="zákl. přenesená",J1297,0)</f>
        <v>0</v>
      </c>
      <c r="BH1297" s="230">
        <f>IF(N1297="sníž. přenesená",J1297,0)</f>
        <v>0</v>
      </c>
      <c r="BI1297" s="230">
        <f>IF(N1297="nulová",J1297,0)</f>
        <v>0</v>
      </c>
      <c r="BJ1297" s="20" t="s">
        <v>23</v>
      </c>
      <c r="BK1297" s="230">
        <f>ROUND(I1297*H1297,2)</f>
        <v>0</v>
      </c>
      <c r="BL1297" s="20" t="s">
        <v>248</v>
      </c>
      <c r="BM1297" s="229" t="s">
        <v>1380</v>
      </c>
    </row>
    <row r="1298" s="2" customFormat="1">
      <c r="A1298" s="42"/>
      <c r="B1298" s="43"/>
      <c r="C1298" s="44"/>
      <c r="D1298" s="231" t="s">
        <v>250</v>
      </c>
      <c r="E1298" s="44"/>
      <c r="F1298" s="232" t="s">
        <v>1381</v>
      </c>
      <c r="G1298" s="44"/>
      <c r="H1298" s="44"/>
      <c r="I1298" s="233"/>
      <c r="J1298" s="44"/>
      <c r="K1298" s="44"/>
      <c r="L1298" s="48"/>
      <c r="M1298" s="234"/>
      <c r="N1298" s="235"/>
      <c r="O1298" s="88"/>
      <c r="P1298" s="88"/>
      <c r="Q1298" s="88"/>
      <c r="R1298" s="88"/>
      <c r="S1298" s="88"/>
      <c r="T1298" s="89"/>
      <c r="U1298" s="42"/>
      <c r="V1298" s="42"/>
      <c r="W1298" s="42"/>
      <c r="X1298" s="42"/>
      <c r="Y1298" s="42"/>
      <c r="Z1298" s="42"/>
      <c r="AA1298" s="42"/>
      <c r="AB1298" s="42"/>
      <c r="AC1298" s="42"/>
      <c r="AD1298" s="42"/>
      <c r="AE1298" s="42"/>
      <c r="AT1298" s="20" t="s">
        <v>250</v>
      </c>
      <c r="AU1298" s="20" t="s">
        <v>93</v>
      </c>
    </row>
    <row r="1299" s="13" customFormat="1">
      <c r="A1299" s="13"/>
      <c r="B1299" s="236"/>
      <c r="C1299" s="237"/>
      <c r="D1299" s="238" t="s">
        <v>252</v>
      </c>
      <c r="E1299" s="239" t="s">
        <v>39</v>
      </c>
      <c r="F1299" s="240" t="s">
        <v>1355</v>
      </c>
      <c r="G1299" s="237"/>
      <c r="H1299" s="239" t="s">
        <v>39</v>
      </c>
      <c r="I1299" s="241"/>
      <c r="J1299" s="237"/>
      <c r="K1299" s="237"/>
      <c r="L1299" s="242"/>
      <c r="M1299" s="243"/>
      <c r="N1299" s="244"/>
      <c r="O1299" s="244"/>
      <c r="P1299" s="244"/>
      <c r="Q1299" s="244"/>
      <c r="R1299" s="244"/>
      <c r="S1299" s="244"/>
      <c r="T1299" s="245"/>
      <c r="U1299" s="13"/>
      <c r="V1299" s="13"/>
      <c r="W1299" s="13"/>
      <c r="X1299" s="13"/>
      <c r="Y1299" s="13"/>
      <c r="Z1299" s="13"/>
      <c r="AA1299" s="13"/>
      <c r="AB1299" s="13"/>
      <c r="AC1299" s="13"/>
      <c r="AD1299" s="13"/>
      <c r="AE1299" s="13"/>
      <c r="AT1299" s="246" t="s">
        <v>252</v>
      </c>
      <c r="AU1299" s="246" t="s">
        <v>93</v>
      </c>
      <c r="AV1299" s="13" t="s">
        <v>23</v>
      </c>
      <c r="AW1299" s="13" t="s">
        <v>46</v>
      </c>
      <c r="AX1299" s="13" t="s">
        <v>85</v>
      </c>
      <c r="AY1299" s="246" t="s">
        <v>241</v>
      </c>
    </row>
    <row r="1300" s="14" customFormat="1">
      <c r="A1300" s="14"/>
      <c r="B1300" s="247"/>
      <c r="C1300" s="248"/>
      <c r="D1300" s="238" t="s">
        <v>252</v>
      </c>
      <c r="E1300" s="249" t="s">
        <v>39</v>
      </c>
      <c r="F1300" s="250" t="s">
        <v>1382</v>
      </c>
      <c r="G1300" s="248"/>
      <c r="H1300" s="251">
        <v>2</v>
      </c>
      <c r="I1300" s="252"/>
      <c r="J1300" s="248"/>
      <c r="K1300" s="248"/>
      <c r="L1300" s="253"/>
      <c r="M1300" s="254"/>
      <c r="N1300" s="255"/>
      <c r="O1300" s="255"/>
      <c r="P1300" s="255"/>
      <c r="Q1300" s="255"/>
      <c r="R1300" s="255"/>
      <c r="S1300" s="255"/>
      <c r="T1300" s="256"/>
      <c r="U1300" s="14"/>
      <c r="V1300" s="14"/>
      <c r="W1300" s="14"/>
      <c r="X1300" s="14"/>
      <c r="Y1300" s="14"/>
      <c r="Z1300" s="14"/>
      <c r="AA1300" s="14"/>
      <c r="AB1300" s="14"/>
      <c r="AC1300" s="14"/>
      <c r="AD1300" s="14"/>
      <c r="AE1300" s="14"/>
      <c r="AT1300" s="257" t="s">
        <v>252</v>
      </c>
      <c r="AU1300" s="257" t="s">
        <v>93</v>
      </c>
      <c r="AV1300" s="14" t="s">
        <v>93</v>
      </c>
      <c r="AW1300" s="14" t="s">
        <v>46</v>
      </c>
      <c r="AX1300" s="14" t="s">
        <v>85</v>
      </c>
      <c r="AY1300" s="257" t="s">
        <v>241</v>
      </c>
    </row>
    <row r="1301" s="14" customFormat="1">
      <c r="A1301" s="14"/>
      <c r="B1301" s="247"/>
      <c r="C1301" s="248"/>
      <c r="D1301" s="238" t="s">
        <v>252</v>
      </c>
      <c r="E1301" s="249" t="s">
        <v>39</v>
      </c>
      <c r="F1301" s="250" t="s">
        <v>1383</v>
      </c>
      <c r="G1301" s="248"/>
      <c r="H1301" s="251">
        <v>21</v>
      </c>
      <c r="I1301" s="252"/>
      <c r="J1301" s="248"/>
      <c r="K1301" s="248"/>
      <c r="L1301" s="253"/>
      <c r="M1301" s="254"/>
      <c r="N1301" s="255"/>
      <c r="O1301" s="255"/>
      <c r="P1301" s="255"/>
      <c r="Q1301" s="255"/>
      <c r="R1301" s="255"/>
      <c r="S1301" s="255"/>
      <c r="T1301" s="256"/>
      <c r="U1301" s="14"/>
      <c r="V1301" s="14"/>
      <c r="W1301" s="14"/>
      <c r="X1301" s="14"/>
      <c r="Y1301" s="14"/>
      <c r="Z1301" s="14"/>
      <c r="AA1301" s="14"/>
      <c r="AB1301" s="14"/>
      <c r="AC1301" s="14"/>
      <c r="AD1301" s="14"/>
      <c r="AE1301" s="14"/>
      <c r="AT1301" s="257" t="s">
        <v>252</v>
      </c>
      <c r="AU1301" s="257" t="s">
        <v>93</v>
      </c>
      <c r="AV1301" s="14" t="s">
        <v>93</v>
      </c>
      <c r="AW1301" s="14" t="s">
        <v>46</v>
      </c>
      <c r="AX1301" s="14" t="s">
        <v>85</v>
      </c>
      <c r="AY1301" s="257" t="s">
        <v>241</v>
      </c>
    </row>
    <row r="1302" s="15" customFormat="1">
      <c r="A1302" s="15"/>
      <c r="B1302" s="258"/>
      <c r="C1302" s="259"/>
      <c r="D1302" s="238" t="s">
        <v>252</v>
      </c>
      <c r="E1302" s="260" t="s">
        <v>39</v>
      </c>
      <c r="F1302" s="261" t="s">
        <v>274</v>
      </c>
      <c r="G1302" s="259"/>
      <c r="H1302" s="262">
        <v>23</v>
      </c>
      <c r="I1302" s="263"/>
      <c r="J1302" s="259"/>
      <c r="K1302" s="259"/>
      <c r="L1302" s="264"/>
      <c r="M1302" s="265"/>
      <c r="N1302" s="266"/>
      <c r="O1302" s="266"/>
      <c r="P1302" s="266"/>
      <c r="Q1302" s="266"/>
      <c r="R1302" s="266"/>
      <c r="S1302" s="266"/>
      <c r="T1302" s="267"/>
      <c r="U1302" s="15"/>
      <c r="V1302" s="15"/>
      <c r="W1302" s="15"/>
      <c r="X1302" s="15"/>
      <c r="Y1302" s="15"/>
      <c r="Z1302" s="15"/>
      <c r="AA1302" s="15"/>
      <c r="AB1302" s="15"/>
      <c r="AC1302" s="15"/>
      <c r="AD1302" s="15"/>
      <c r="AE1302" s="15"/>
      <c r="AT1302" s="268" t="s">
        <v>252</v>
      </c>
      <c r="AU1302" s="268" t="s">
        <v>93</v>
      </c>
      <c r="AV1302" s="15" t="s">
        <v>248</v>
      </c>
      <c r="AW1302" s="15" t="s">
        <v>46</v>
      </c>
      <c r="AX1302" s="15" t="s">
        <v>23</v>
      </c>
      <c r="AY1302" s="268" t="s">
        <v>241</v>
      </c>
    </row>
    <row r="1303" s="2" customFormat="1" ht="21.75" customHeight="1">
      <c r="A1303" s="42"/>
      <c r="B1303" s="43"/>
      <c r="C1303" s="218" t="s">
        <v>1384</v>
      </c>
      <c r="D1303" s="218" t="s">
        <v>243</v>
      </c>
      <c r="E1303" s="219" t="s">
        <v>1385</v>
      </c>
      <c r="F1303" s="220" t="s">
        <v>1386</v>
      </c>
      <c r="G1303" s="221" t="s">
        <v>561</v>
      </c>
      <c r="H1303" s="222">
        <v>9</v>
      </c>
      <c r="I1303" s="223"/>
      <c r="J1303" s="224">
        <f>ROUND(I1303*H1303,2)</f>
        <v>0</v>
      </c>
      <c r="K1303" s="220" t="s">
        <v>247</v>
      </c>
      <c r="L1303" s="48"/>
      <c r="M1303" s="225" t="s">
        <v>39</v>
      </c>
      <c r="N1303" s="226" t="s">
        <v>56</v>
      </c>
      <c r="O1303" s="88"/>
      <c r="P1303" s="227">
        <f>O1303*H1303</f>
        <v>0</v>
      </c>
      <c r="Q1303" s="227">
        <v>0.063549999999999995</v>
      </c>
      <c r="R1303" s="227">
        <f>Q1303*H1303</f>
        <v>0.57194999999999996</v>
      </c>
      <c r="S1303" s="227">
        <v>0</v>
      </c>
      <c r="T1303" s="228">
        <f>S1303*H1303</f>
        <v>0</v>
      </c>
      <c r="U1303" s="42"/>
      <c r="V1303" s="42"/>
      <c r="W1303" s="42"/>
      <c r="X1303" s="42"/>
      <c r="Y1303" s="42"/>
      <c r="Z1303" s="42"/>
      <c r="AA1303" s="42"/>
      <c r="AB1303" s="42"/>
      <c r="AC1303" s="42"/>
      <c r="AD1303" s="42"/>
      <c r="AE1303" s="42"/>
      <c r="AR1303" s="229" t="s">
        <v>248</v>
      </c>
      <c r="AT1303" s="229" t="s">
        <v>243</v>
      </c>
      <c r="AU1303" s="229" t="s">
        <v>93</v>
      </c>
      <c r="AY1303" s="20" t="s">
        <v>241</v>
      </c>
      <c r="BE1303" s="230">
        <f>IF(N1303="základní",J1303,0)</f>
        <v>0</v>
      </c>
      <c r="BF1303" s="230">
        <f>IF(N1303="snížená",J1303,0)</f>
        <v>0</v>
      </c>
      <c r="BG1303" s="230">
        <f>IF(N1303="zákl. přenesená",J1303,0)</f>
        <v>0</v>
      </c>
      <c r="BH1303" s="230">
        <f>IF(N1303="sníž. přenesená",J1303,0)</f>
        <v>0</v>
      </c>
      <c r="BI1303" s="230">
        <f>IF(N1303="nulová",J1303,0)</f>
        <v>0</v>
      </c>
      <c r="BJ1303" s="20" t="s">
        <v>23</v>
      </c>
      <c r="BK1303" s="230">
        <f>ROUND(I1303*H1303,2)</f>
        <v>0</v>
      </c>
      <c r="BL1303" s="20" t="s">
        <v>248</v>
      </c>
      <c r="BM1303" s="229" t="s">
        <v>1387</v>
      </c>
    </row>
    <row r="1304" s="2" customFormat="1">
      <c r="A1304" s="42"/>
      <c r="B1304" s="43"/>
      <c r="C1304" s="44"/>
      <c r="D1304" s="231" t="s">
        <v>250</v>
      </c>
      <c r="E1304" s="44"/>
      <c r="F1304" s="232" t="s">
        <v>1388</v>
      </c>
      <c r="G1304" s="44"/>
      <c r="H1304" s="44"/>
      <c r="I1304" s="233"/>
      <c r="J1304" s="44"/>
      <c r="K1304" s="44"/>
      <c r="L1304" s="48"/>
      <c r="M1304" s="234"/>
      <c r="N1304" s="235"/>
      <c r="O1304" s="88"/>
      <c r="P1304" s="88"/>
      <c r="Q1304" s="88"/>
      <c r="R1304" s="88"/>
      <c r="S1304" s="88"/>
      <c r="T1304" s="89"/>
      <c r="U1304" s="42"/>
      <c r="V1304" s="42"/>
      <c r="W1304" s="42"/>
      <c r="X1304" s="42"/>
      <c r="Y1304" s="42"/>
      <c r="Z1304" s="42"/>
      <c r="AA1304" s="42"/>
      <c r="AB1304" s="42"/>
      <c r="AC1304" s="42"/>
      <c r="AD1304" s="42"/>
      <c r="AE1304" s="42"/>
      <c r="AT1304" s="20" t="s">
        <v>250</v>
      </c>
      <c r="AU1304" s="20" t="s">
        <v>93</v>
      </c>
    </row>
    <row r="1305" s="13" customFormat="1">
      <c r="A1305" s="13"/>
      <c r="B1305" s="236"/>
      <c r="C1305" s="237"/>
      <c r="D1305" s="238" t="s">
        <v>252</v>
      </c>
      <c r="E1305" s="239" t="s">
        <v>39</v>
      </c>
      <c r="F1305" s="240" t="s">
        <v>1355</v>
      </c>
      <c r="G1305" s="237"/>
      <c r="H1305" s="239" t="s">
        <v>39</v>
      </c>
      <c r="I1305" s="241"/>
      <c r="J1305" s="237"/>
      <c r="K1305" s="237"/>
      <c r="L1305" s="242"/>
      <c r="M1305" s="243"/>
      <c r="N1305" s="244"/>
      <c r="O1305" s="244"/>
      <c r="P1305" s="244"/>
      <c r="Q1305" s="244"/>
      <c r="R1305" s="244"/>
      <c r="S1305" s="244"/>
      <c r="T1305" s="245"/>
      <c r="U1305" s="13"/>
      <c r="V1305" s="13"/>
      <c r="W1305" s="13"/>
      <c r="X1305" s="13"/>
      <c r="Y1305" s="13"/>
      <c r="Z1305" s="13"/>
      <c r="AA1305" s="13"/>
      <c r="AB1305" s="13"/>
      <c r="AC1305" s="13"/>
      <c r="AD1305" s="13"/>
      <c r="AE1305" s="13"/>
      <c r="AT1305" s="246" t="s">
        <v>252</v>
      </c>
      <c r="AU1305" s="246" t="s">
        <v>93</v>
      </c>
      <c r="AV1305" s="13" t="s">
        <v>23</v>
      </c>
      <c r="AW1305" s="13" t="s">
        <v>46</v>
      </c>
      <c r="AX1305" s="13" t="s">
        <v>85</v>
      </c>
      <c r="AY1305" s="246" t="s">
        <v>241</v>
      </c>
    </row>
    <row r="1306" s="14" customFormat="1">
      <c r="A1306" s="14"/>
      <c r="B1306" s="247"/>
      <c r="C1306" s="248"/>
      <c r="D1306" s="238" t="s">
        <v>252</v>
      </c>
      <c r="E1306" s="249" t="s">
        <v>39</v>
      </c>
      <c r="F1306" s="250" t="s">
        <v>1389</v>
      </c>
      <c r="G1306" s="248"/>
      <c r="H1306" s="251">
        <v>6</v>
      </c>
      <c r="I1306" s="252"/>
      <c r="J1306" s="248"/>
      <c r="K1306" s="248"/>
      <c r="L1306" s="253"/>
      <c r="M1306" s="254"/>
      <c r="N1306" s="255"/>
      <c r="O1306" s="255"/>
      <c r="P1306" s="255"/>
      <c r="Q1306" s="255"/>
      <c r="R1306" s="255"/>
      <c r="S1306" s="255"/>
      <c r="T1306" s="256"/>
      <c r="U1306" s="14"/>
      <c r="V1306" s="14"/>
      <c r="W1306" s="14"/>
      <c r="X1306" s="14"/>
      <c r="Y1306" s="14"/>
      <c r="Z1306" s="14"/>
      <c r="AA1306" s="14"/>
      <c r="AB1306" s="14"/>
      <c r="AC1306" s="14"/>
      <c r="AD1306" s="14"/>
      <c r="AE1306" s="14"/>
      <c r="AT1306" s="257" t="s">
        <v>252</v>
      </c>
      <c r="AU1306" s="257" t="s">
        <v>93</v>
      </c>
      <c r="AV1306" s="14" t="s">
        <v>93</v>
      </c>
      <c r="AW1306" s="14" t="s">
        <v>46</v>
      </c>
      <c r="AX1306" s="14" t="s">
        <v>85</v>
      </c>
      <c r="AY1306" s="257" t="s">
        <v>241</v>
      </c>
    </row>
    <row r="1307" s="14" customFormat="1">
      <c r="A1307" s="14"/>
      <c r="B1307" s="247"/>
      <c r="C1307" s="248"/>
      <c r="D1307" s="238" t="s">
        <v>252</v>
      </c>
      <c r="E1307" s="249" t="s">
        <v>39</v>
      </c>
      <c r="F1307" s="250" t="s">
        <v>1390</v>
      </c>
      <c r="G1307" s="248"/>
      <c r="H1307" s="251">
        <v>3</v>
      </c>
      <c r="I1307" s="252"/>
      <c r="J1307" s="248"/>
      <c r="K1307" s="248"/>
      <c r="L1307" s="253"/>
      <c r="M1307" s="254"/>
      <c r="N1307" s="255"/>
      <c r="O1307" s="255"/>
      <c r="P1307" s="255"/>
      <c r="Q1307" s="255"/>
      <c r="R1307" s="255"/>
      <c r="S1307" s="255"/>
      <c r="T1307" s="256"/>
      <c r="U1307" s="14"/>
      <c r="V1307" s="14"/>
      <c r="W1307" s="14"/>
      <c r="X1307" s="14"/>
      <c r="Y1307" s="14"/>
      <c r="Z1307" s="14"/>
      <c r="AA1307" s="14"/>
      <c r="AB1307" s="14"/>
      <c r="AC1307" s="14"/>
      <c r="AD1307" s="14"/>
      <c r="AE1307" s="14"/>
      <c r="AT1307" s="257" t="s">
        <v>252</v>
      </c>
      <c r="AU1307" s="257" t="s">
        <v>93</v>
      </c>
      <c r="AV1307" s="14" t="s">
        <v>93</v>
      </c>
      <c r="AW1307" s="14" t="s">
        <v>46</v>
      </c>
      <c r="AX1307" s="14" t="s">
        <v>85</v>
      </c>
      <c r="AY1307" s="257" t="s">
        <v>241</v>
      </c>
    </row>
    <row r="1308" s="15" customFormat="1">
      <c r="A1308" s="15"/>
      <c r="B1308" s="258"/>
      <c r="C1308" s="259"/>
      <c r="D1308" s="238" t="s">
        <v>252</v>
      </c>
      <c r="E1308" s="260" t="s">
        <v>39</v>
      </c>
      <c r="F1308" s="261" t="s">
        <v>274</v>
      </c>
      <c r="G1308" s="259"/>
      <c r="H1308" s="262">
        <v>9</v>
      </c>
      <c r="I1308" s="263"/>
      <c r="J1308" s="259"/>
      <c r="K1308" s="259"/>
      <c r="L1308" s="264"/>
      <c r="M1308" s="265"/>
      <c r="N1308" s="266"/>
      <c r="O1308" s="266"/>
      <c r="P1308" s="266"/>
      <c r="Q1308" s="266"/>
      <c r="R1308" s="266"/>
      <c r="S1308" s="266"/>
      <c r="T1308" s="267"/>
      <c r="U1308" s="15"/>
      <c r="V1308" s="15"/>
      <c r="W1308" s="15"/>
      <c r="X1308" s="15"/>
      <c r="Y1308" s="15"/>
      <c r="Z1308" s="15"/>
      <c r="AA1308" s="15"/>
      <c r="AB1308" s="15"/>
      <c r="AC1308" s="15"/>
      <c r="AD1308" s="15"/>
      <c r="AE1308" s="15"/>
      <c r="AT1308" s="268" t="s">
        <v>252</v>
      </c>
      <c r="AU1308" s="268" t="s">
        <v>93</v>
      </c>
      <c r="AV1308" s="15" t="s">
        <v>248</v>
      </c>
      <c r="AW1308" s="15" t="s">
        <v>46</v>
      </c>
      <c r="AX1308" s="15" t="s">
        <v>23</v>
      </c>
      <c r="AY1308" s="268" t="s">
        <v>241</v>
      </c>
    </row>
    <row r="1309" s="2" customFormat="1" ht="21.75" customHeight="1">
      <c r="A1309" s="42"/>
      <c r="B1309" s="43"/>
      <c r="C1309" s="218" t="s">
        <v>1391</v>
      </c>
      <c r="D1309" s="218" t="s">
        <v>243</v>
      </c>
      <c r="E1309" s="219" t="s">
        <v>1392</v>
      </c>
      <c r="F1309" s="220" t="s">
        <v>1393</v>
      </c>
      <c r="G1309" s="221" t="s">
        <v>561</v>
      </c>
      <c r="H1309" s="222">
        <v>3</v>
      </c>
      <c r="I1309" s="223"/>
      <c r="J1309" s="224">
        <f>ROUND(I1309*H1309,2)</f>
        <v>0</v>
      </c>
      <c r="K1309" s="220" t="s">
        <v>247</v>
      </c>
      <c r="L1309" s="48"/>
      <c r="M1309" s="225" t="s">
        <v>39</v>
      </c>
      <c r="N1309" s="226" t="s">
        <v>56</v>
      </c>
      <c r="O1309" s="88"/>
      <c r="P1309" s="227">
        <f>O1309*H1309</f>
        <v>0</v>
      </c>
      <c r="Q1309" s="227">
        <v>0.081850000000000006</v>
      </c>
      <c r="R1309" s="227">
        <f>Q1309*H1309</f>
        <v>0.24555000000000002</v>
      </c>
      <c r="S1309" s="227">
        <v>0</v>
      </c>
      <c r="T1309" s="228">
        <f>S1309*H1309</f>
        <v>0</v>
      </c>
      <c r="U1309" s="42"/>
      <c r="V1309" s="42"/>
      <c r="W1309" s="42"/>
      <c r="X1309" s="42"/>
      <c r="Y1309" s="42"/>
      <c r="Z1309" s="42"/>
      <c r="AA1309" s="42"/>
      <c r="AB1309" s="42"/>
      <c r="AC1309" s="42"/>
      <c r="AD1309" s="42"/>
      <c r="AE1309" s="42"/>
      <c r="AR1309" s="229" t="s">
        <v>248</v>
      </c>
      <c r="AT1309" s="229" t="s">
        <v>243</v>
      </c>
      <c r="AU1309" s="229" t="s">
        <v>93</v>
      </c>
      <c r="AY1309" s="20" t="s">
        <v>241</v>
      </c>
      <c r="BE1309" s="230">
        <f>IF(N1309="základní",J1309,0)</f>
        <v>0</v>
      </c>
      <c r="BF1309" s="230">
        <f>IF(N1309="snížená",J1309,0)</f>
        <v>0</v>
      </c>
      <c r="BG1309" s="230">
        <f>IF(N1309="zákl. přenesená",J1309,0)</f>
        <v>0</v>
      </c>
      <c r="BH1309" s="230">
        <f>IF(N1309="sníž. přenesená",J1309,0)</f>
        <v>0</v>
      </c>
      <c r="BI1309" s="230">
        <f>IF(N1309="nulová",J1309,0)</f>
        <v>0</v>
      </c>
      <c r="BJ1309" s="20" t="s">
        <v>23</v>
      </c>
      <c r="BK1309" s="230">
        <f>ROUND(I1309*H1309,2)</f>
        <v>0</v>
      </c>
      <c r="BL1309" s="20" t="s">
        <v>248</v>
      </c>
      <c r="BM1309" s="229" t="s">
        <v>1394</v>
      </c>
    </row>
    <row r="1310" s="2" customFormat="1">
      <c r="A1310" s="42"/>
      <c r="B1310" s="43"/>
      <c r="C1310" s="44"/>
      <c r="D1310" s="231" t="s">
        <v>250</v>
      </c>
      <c r="E1310" s="44"/>
      <c r="F1310" s="232" t="s">
        <v>1395</v>
      </c>
      <c r="G1310" s="44"/>
      <c r="H1310" s="44"/>
      <c r="I1310" s="233"/>
      <c r="J1310" s="44"/>
      <c r="K1310" s="44"/>
      <c r="L1310" s="48"/>
      <c r="M1310" s="234"/>
      <c r="N1310" s="235"/>
      <c r="O1310" s="88"/>
      <c r="P1310" s="88"/>
      <c r="Q1310" s="88"/>
      <c r="R1310" s="88"/>
      <c r="S1310" s="88"/>
      <c r="T1310" s="89"/>
      <c r="U1310" s="42"/>
      <c r="V1310" s="42"/>
      <c r="W1310" s="42"/>
      <c r="X1310" s="42"/>
      <c r="Y1310" s="42"/>
      <c r="Z1310" s="42"/>
      <c r="AA1310" s="42"/>
      <c r="AB1310" s="42"/>
      <c r="AC1310" s="42"/>
      <c r="AD1310" s="42"/>
      <c r="AE1310" s="42"/>
      <c r="AT1310" s="20" t="s">
        <v>250</v>
      </c>
      <c r="AU1310" s="20" t="s">
        <v>93</v>
      </c>
    </row>
    <row r="1311" s="13" customFormat="1">
      <c r="A1311" s="13"/>
      <c r="B1311" s="236"/>
      <c r="C1311" s="237"/>
      <c r="D1311" s="238" t="s">
        <v>252</v>
      </c>
      <c r="E1311" s="239" t="s">
        <v>39</v>
      </c>
      <c r="F1311" s="240" t="s">
        <v>1355</v>
      </c>
      <c r="G1311" s="237"/>
      <c r="H1311" s="239" t="s">
        <v>39</v>
      </c>
      <c r="I1311" s="241"/>
      <c r="J1311" s="237"/>
      <c r="K1311" s="237"/>
      <c r="L1311" s="242"/>
      <c r="M1311" s="243"/>
      <c r="N1311" s="244"/>
      <c r="O1311" s="244"/>
      <c r="P1311" s="244"/>
      <c r="Q1311" s="244"/>
      <c r="R1311" s="244"/>
      <c r="S1311" s="244"/>
      <c r="T1311" s="245"/>
      <c r="U1311" s="13"/>
      <c r="V1311" s="13"/>
      <c r="W1311" s="13"/>
      <c r="X1311" s="13"/>
      <c r="Y1311" s="13"/>
      <c r="Z1311" s="13"/>
      <c r="AA1311" s="13"/>
      <c r="AB1311" s="13"/>
      <c r="AC1311" s="13"/>
      <c r="AD1311" s="13"/>
      <c r="AE1311" s="13"/>
      <c r="AT1311" s="246" t="s">
        <v>252</v>
      </c>
      <c r="AU1311" s="246" t="s">
        <v>93</v>
      </c>
      <c r="AV1311" s="13" t="s">
        <v>23</v>
      </c>
      <c r="AW1311" s="13" t="s">
        <v>46</v>
      </c>
      <c r="AX1311" s="13" t="s">
        <v>85</v>
      </c>
      <c r="AY1311" s="246" t="s">
        <v>241</v>
      </c>
    </row>
    <row r="1312" s="14" customFormat="1">
      <c r="A1312" s="14"/>
      <c r="B1312" s="247"/>
      <c r="C1312" s="248"/>
      <c r="D1312" s="238" t="s">
        <v>252</v>
      </c>
      <c r="E1312" s="249" t="s">
        <v>39</v>
      </c>
      <c r="F1312" s="250" t="s">
        <v>1396</v>
      </c>
      <c r="G1312" s="248"/>
      <c r="H1312" s="251">
        <v>3</v>
      </c>
      <c r="I1312" s="252"/>
      <c r="J1312" s="248"/>
      <c r="K1312" s="248"/>
      <c r="L1312" s="253"/>
      <c r="M1312" s="254"/>
      <c r="N1312" s="255"/>
      <c r="O1312" s="255"/>
      <c r="P1312" s="255"/>
      <c r="Q1312" s="255"/>
      <c r="R1312" s="255"/>
      <c r="S1312" s="255"/>
      <c r="T1312" s="256"/>
      <c r="U1312" s="14"/>
      <c r="V1312" s="14"/>
      <c r="W1312" s="14"/>
      <c r="X1312" s="14"/>
      <c r="Y1312" s="14"/>
      <c r="Z1312" s="14"/>
      <c r="AA1312" s="14"/>
      <c r="AB1312" s="14"/>
      <c r="AC1312" s="14"/>
      <c r="AD1312" s="14"/>
      <c r="AE1312" s="14"/>
      <c r="AT1312" s="257" t="s">
        <v>252</v>
      </c>
      <c r="AU1312" s="257" t="s">
        <v>93</v>
      </c>
      <c r="AV1312" s="14" t="s">
        <v>93</v>
      </c>
      <c r="AW1312" s="14" t="s">
        <v>46</v>
      </c>
      <c r="AX1312" s="14" t="s">
        <v>23</v>
      </c>
      <c r="AY1312" s="257" t="s">
        <v>241</v>
      </c>
    </row>
    <row r="1313" s="2" customFormat="1" ht="21.75" customHeight="1">
      <c r="A1313" s="42"/>
      <c r="B1313" s="43"/>
      <c r="C1313" s="218" t="s">
        <v>1397</v>
      </c>
      <c r="D1313" s="218" t="s">
        <v>243</v>
      </c>
      <c r="E1313" s="219" t="s">
        <v>1398</v>
      </c>
      <c r="F1313" s="220" t="s">
        <v>1399</v>
      </c>
      <c r="G1313" s="221" t="s">
        <v>561</v>
      </c>
      <c r="H1313" s="222">
        <v>9</v>
      </c>
      <c r="I1313" s="223"/>
      <c r="J1313" s="224">
        <f>ROUND(I1313*H1313,2)</f>
        <v>0</v>
      </c>
      <c r="K1313" s="220" t="s">
        <v>247</v>
      </c>
      <c r="L1313" s="48"/>
      <c r="M1313" s="225" t="s">
        <v>39</v>
      </c>
      <c r="N1313" s="226" t="s">
        <v>56</v>
      </c>
      <c r="O1313" s="88"/>
      <c r="P1313" s="227">
        <f>O1313*H1313</f>
        <v>0</v>
      </c>
      <c r="Q1313" s="227">
        <v>0.091050000000000006</v>
      </c>
      <c r="R1313" s="227">
        <f>Q1313*H1313</f>
        <v>0.81945000000000001</v>
      </c>
      <c r="S1313" s="227">
        <v>0</v>
      </c>
      <c r="T1313" s="228">
        <f>S1313*H1313</f>
        <v>0</v>
      </c>
      <c r="U1313" s="42"/>
      <c r="V1313" s="42"/>
      <c r="W1313" s="42"/>
      <c r="X1313" s="42"/>
      <c r="Y1313" s="42"/>
      <c r="Z1313" s="42"/>
      <c r="AA1313" s="42"/>
      <c r="AB1313" s="42"/>
      <c r="AC1313" s="42"/>
      <c r="AD1313" s="42"/>
      <c r="AE1313" s="42"/>
      <c r="AR1313" s="229" t="s">
        <v>248</v>
      </c>
      <c r="AT1313" s="229" t="s">
        <v>243</v>
      </c>
      <c r="AU1313" s="229" t="s">
        <v>93</v>
      </c>
      <c r="AY1313" s="20" t="s">
        <v>241</v>
      </c>
      <c r="BE1313" s="230">
        <f>IF(N1313="základní",J1313,0)</f>
        <v>0</v>
      </c>
      <c r="BF1313" s="230">
        <f>IF(N1313="snížená",J1313,0)</f>
        <v>0</v>
      </c>
      <c r="BG1313" s="230">
        <f>IF(N1313="zákl. přenesená",J1313,0)</f>
        <v>0</v>
      </c>
      <c r="BH1313" s="230">
        <f>IF(N1313="sníž. přenesená",J1313,0)</f>
        <v>0</v>
      </c>
      <c r="BI1313" s="230">
        <f>IF(N1313="nulová",J1313,0)</f>
        <v>0</v>
      </c>
      <c r="BJ1313" s="20" t="s">
        <v>23</v>
      </c>
      <c r="BK1313" s="230">
        <f>ROUND(I1313*H1313,2)</f>
        <v>0</v>
      </c>
      <c r="BL1313" s="20" t="s">
        <v>248</v>
      </c>
      <c r="BM1313" s="229" t="s">
        <v>1400</v>
      </c>
    </row>
    <row r="1314" s="2" customFormat="1">
      <c r="A1314" s="42"/>
      <c r="B1314" s="43"/>
      <c r="C1314" s="44"/>
      <c r="D1314" s="231" t="s">
        <v>250</v>
      </c>
      <c r="E1314" s="44"/>
      <c r="F1314" s="232" t="s">
        <v>1401</v>
      </c>
      <c r="G1314" s="44"/>
      <c r="H1314" s="44"/>
      <c r="I1314" s="233"/>
      <c r="J1314" s="44"/>
      <c r="K1314" s="44"/>
      <c r="L1314" s="48"/>
      <c r="M1314" s="234"/>
      <c r="N1314" s="235"/>
      <c r="O1314" s="88"/>
      <c r="P1314" s="88"/>
      <c r="Q1314" s="88"/>
      <c r="R1314" s="88"/>
      <c r="S1314" s="88"/>
      <c r="T1314" s="89"/>
      <c r="U1314" s="42"/>
      <c r="V1314" s="42"/>
      <c r="W1314" s="42"/>
      <c r="X1314" s="42"/>
      <c r="Y1314" s="42"/>
      <c r="Z1314" s="42"/>
      <c r="AA1314" s="42"/>
      <c r="AB1314" s="42"/>
      <c r="AC1314" s="42"/>
      <c r="AD1314" s="42"/>
      <c r="AE1314" s="42"/>
      <c r="AT1314" s="20" t="s">
        <v>250</v>
      </c>
      <c r="AU1314" s="20" t="s">
        <v>93</v>
      </c>
    </row>
    <row r="1315" s="13" customFormat="1">
      <c r="A1315" s="13"/>
      <c r="B1315" s="236"/>
      <c r="C1315" s="237"/>
      <c r="D1315" s="238" t="s">
        <v>252</v>
      </c>
      <c r="E1315" s="239" t="s">
        <v>39</v>
      </c>
      <c r="F1315" s="240" t="s">
        <v>1355</v>
      </c>
      <c r="G1315" s="237"/>
      <c r="H1315" s="239" t="s">
        <v>39</v>
      </c>
      <c r="I1315" s="241"/>
      <c r="J1315" s="237"/>
      <c r="K1315" s="237"/>
      <c r="L1315" s="242"/>
      <c r="M1315" s="243"/>
      <c r="N1315" s="244"/>
      <c r="O1315" s="244"/>
      <c r="P1315" s="244"/>
      <c r="Q1315" s="244"/>
      <c r="R1315" s="244"/>
      <c r="S1315" s="244"/>
      <c r="T1315" s="245"/>
      <c r="U1315" s="13"/>
      <c r="V1315" s="13"/>
      <c r="W1315" s="13"/>
      <c r="X1315" s="13"/>
      <c r="Y1315" s="13"/>
      <c r="Z1315" s="13"/>
      <c r="AA1315" s="13"/>
      <c r="AB1315" s="13"/>
      <c r="AC1315" s="13"/>
      <c r="AD1315" s="13"/>
      <c r="AE1315" s="13"/>
      <c r="AT1315" s="246" t="s">
        <v>252</v>
      </c>
      <c r="AU1315" s="246" t="s">
        <v>93</v>
      </c>
      <c r="AV1315" s="13" t="s">
        <v>23</v>
      </c>
      <c r="AW1315" s="13" t="s">
        <v>46</v>
      </c>
      <c r="AX1315" s="13" t="s">
        <v>85</v>
      </c>
      <c r="AY1315" s="246" t="s">
        <v>241</v>
      </c>
    </row>
    <row r="1316" s="14" customFormat="1">
      <c r="A1316" s="14"/>
      <c r="B1316" s="247"/>
      <c r="C1316" s="248"/>
      <c r="D1316" s="238" t="s">
        <v>252</v>
      </c>
      <c r="E1316" s="249" t="s">
        <v>39</v>
      </c>
      <c r="F1316" s="250" t="s">
        <v>1402</v>
      </c>
      <c r="G1316" s="248"/>
      <c r="H1316" s="251">
        <v>3</v>
      </c>
      <c r="I1316" s="252"/>
      <c r="J1316" s="248"/>
      <c r="K1316" s="248"/>
      <c r="L1316" s="253"/>
      <c r="M1316" s="254"/>
      <c r="N1316" s="255"/>
      <c r="O1316" s="255"/>
      <c r="P1316" s="255"/>
      <c r="Q1316" s="255"/>
      <c r="R1316" s="255"/>
      <c r="S1316" s="255"/>
      <c r="T1316" s="256"/>
      <c r="U1316" s="14"/>
      <c r="V1316" s="14"/>
      <c r="W1316" s="14"/>
      <c r="X1316" s="14"/>
      <c r="Y1316" s="14"/>
      <c r="Z1316" s="14"/>
      <c r="AA1316" s="14"/>
      <c r="AB1316" s="14"/>
      <c r="AC1316" s="14"/>
      <c r="AD1316" s="14"/>
      <c r="AE1316" s="14"/>
      <c r="AT1316" s="257" t="s">
        <v>252</v>
      </c>
      <c r="AU1316" s="257" t="s">
        <v>93</v>
      </c>
      <c r="AV1316" s="14" t="s">
        <v>93</v>
      </c>
      <c r="AW1316" s="14" t="s">
        <v>46</v>
      </c>
      <c r="AX1316" s="14" t="s">
        <v>85</v>
      </c>
      <c r="AY1316" s="257" t="s">
        <v>241</v>
      </c>
    </row>
    <row r="1317" s="14" customFormat="1">
      <c r="A1317" s="14"/>
      <c r="B1317" s="247"/>
      <c r="C1317" s="248"/>
      <c r="D1317" s="238" t="s">
        <v>252</v>
      </c>
      <c r="E1317" s="249" t="s">
        <v>39</v>
      </c>
      <c r="F1317" s="250" t="s">
        <v>1403</v>
      </c>
      <c r="G1317" s="248"/>
      <c r="H1317" s="251">
        <v>6</v>
      </c>
      <c r="I1317" s="252"/>
      <c r="J1317" s="248"/>
      <c r="K1317" s="248"/>
      <c r="L1317" s="253"/>
      <c r="M1317" s="254"/>
      <c r="N1317" s="255"/>
      <c r="O1317" s="255"/>
      <c r="P1317" s="255"/>
      <c r="Q1317" s="255"/>
      <c r="R1317" s="255"/>
      <c r="S1317" s="255"/>
      <c r="T1317" s="256"/>
      <c r="U1317" s="14"/>
      <c r="V1317" s="14"/>
      <c r="W1317" s="14"/>
      <c r="X1317" s="14"/>
      <c r="Y1317" s="14"/>
      <c r="Z1317" s="14"/>
      <c r="AA1317" s="14"/>
      <c r="AB1317" s="14"/>
      <c r="AC1317" s="14"/>
      <c r="AD1317" s="14"/>
      <c r="AE1317" s="14"/>
      <c r="AT1317" s="257" t="s">
        <v>252</v>
      </c>
      <c r="AU1317" s="257" t="s">
        <v>93</v>
      </c>
      <c r="AV1317" s="14" t="s">
        <v>93</v>
      </c>
      <c r="AW1317" s="14" t="s">
        <v>46</v>
      </c>
      <c r="AX1317" s="14" t="s">
        <v>85</v>
      </c>
      <c r="AY1317" s="257" t="s">
        <v>241</v>
      </c>
    </row>
    <row r="1318" s="15" customFormat="1">
      <c r="A1318" s="15"/>
      <c r="B1318" s="258"/>
      <c r="C1318" s="259"/>
      <c r="D1318" s="238" t="s">
        <v>252</v>
      </c>
      <c r="E1318" s="260" t="s">
        <v>39</v>
      </c>
      <c r="F1318" s="261" t="s">
        <v>274</v>
      </c>
      <c r="G1318" s="259"/>
      <c r="H1318" s="262">
        <v>9</v>
      </c>
      <c r="I1318" s="263"/>
      <c r="J1318" s="259"/>
      <c r="K1318" s="259"/>
      <c r="L1318" s="264"/>
      <c r="M1318" s="265"/>
      <c r="N1318" s="266"/>
      <c r="O1318" s="266"/>
      <c r="P1318" s="266"/>
      <c r="Q1318" s="266"/>
      <c r="R1318" s="266"/>
      <c r="S1318" s="266"/>
      <c r="T1318" s="267"/>
      <c r="U1318" s="15"/>
      <c r="V1318" s="15"/>
      <c r="W1318" s="15"/>
      <c r="X1318" s="15"/>
      <c r="Y1318" s="15"/>
      <c r="Z1318" s="15"/>
      <c r="AA1318" s="15"/>
      <c r="AB1318" s="15"/>
      <c r="AC1318" s="15"/>
      <c r="AD1318" s="15"/>
      <c r="AE1318" s="15"/>
      <c r="AT1318" s="268" t="s">
        <v>252</v>
      </c>
      <c r="AU1318" s="268" t="s">
        <v>93</v>
      </c>
      <c r="AV1318" s="15" t="s">
        <v>248</v>
      </c>
      <c r="AW1318" s="15" t="s">
        <v>46</v>
      </c>
      <c r="AX1318" s="15" t="s">
        <v>23</v>
      </c>
      <c r="AY1318" s="268" t="s">
        <v>241</v>
      </c>
    </row>
    <row r="1319" s="2" customFormat="1" ht="21.75" customHeight="1">
      <c r="A1319" s="42"/>
      <c r="B1319" s="43"/>
      <c r="C1319" s="218" t="s">
        <v>1404</v>
      </c>
      <c r="D1319" s="218" t="s">
        <v>243</v>
      </c>
      <c r="E1319" s="219" t="s">
        <v>1405</v>
      </c>
      <c r="F1319" s="220" t="s">
        <v>1406</v>
      </c>
      <c r="G1319" s="221" t="s">
        <v>561</v>
      </c>
      <c r="H1319" s="222">
        <v>8</v>
      </c>
      <c r="I1319" s="223"/>
      <c r="J1319" s="224">
        <f>ROUND(I1319*H1319,2)</f>
        <v>0</v>
      </c>
      <c r="K1319" s="220" t="s">
        <v>247</v>
      </c>
      <c r="L1319" s="48"/>
      <c r="M1319" s="225" t="s">
        <v>39</v>
      </c>
      <c r="N1319" s="226" t="s">
        <v>56</v>
      </c>
      <c r="O1319" s="88"/>
      <c r="P1319" s="227">
        <f>O1319*H1319</f>
        <v>0</v>
      </c>
      <c r="Q1319" s="227">
        <v>0.10005</v>
      </c>
      <c r="R1319" s="227">
        <f>Q1319*H1319</f>
        <v>0.8004</v>
      </c>
      <c r="S1319" s="227">
        <v>0</v>
      </c>
      <c r="T1319" s="228">
        <f>S1319*H1319</f>
        <v>0</v>
      </c>
      <c r="U1319" s="42"/>
      <c r="V1319" s="42"/>
      <c r="W1319" s="42"/>
      <c r="X1319" s="42"/>
      <c r="Y1319" s="42"/>
      <c r="Z1319" s="42"/>
      <c r="AA1319" s="42"/>
      <c r="AB1319" s="42"/>
      <c r="AC1319" s="42"/>
      <c r="AD1319" s="42"/>
      <c r="AE1319" s="42"/>
      <c r="AR1319" s="229" t="s">
        <v>248</v>
      </c>
      <c r="AT1319" s="229" t="s">
        <v>243</v>
      </c>
      <c r="AU1319" s="229" t="s">
        <v>93</v>
      </c>
      <c r="AY1319" s="20" t="s">
        <v>241</v>
      </c>
      <c r="BE1319" s="230">
        <f>IF(N1319="základní",J1319,0)</f>
        <v>0</v>
      </c>
      <c r="BF1319" s="230">
        <f>IF(N1319="snížená",J1319,0)</f>
        <v>0</v>
      </c>
      <c r="BG1319" s="230">
        <f>IF(N1319="zákl. přenesená",J1319,0)</f>
        <v>0</v>
      </c>
      <c r="BH1319" s="230">
        <f>IF(N1319="sníž. přenesená",J1319,0)</f>
        <v>0</v>
      </c>
      <c r="BI1319" s="230">
        <f>IF(N1319="nulová",J1319,0)</f>
        <v>0</v>
      </c>
      <c r="BJ1319" s="20" t="s">
        <v>23</v>
      </c>
      <c r="BK1319" s="230">
        <f>ROUND(I1319*H1319,2)</f>
        <v>0</v>
      </c>
      <c r="BL1319" s="20" t="s">
        <v>248</v>
      </c>
      <c r="BM1319" s="229" t="s">
        <v>1407</v>
      </c>
    </row>
    <row r="1320" s="2" customFormat="1">
      <c r="A1320" s="42"/>
      <c r="B1320" s="43"/>
      <c r="C1320" s="44"/>
      <c r="D1320" s="231" t="s">
        <v>250</v>
      </c>
      <c r="E1320" s="44"/>
      <c r="F1320" s="232" t="s">
        <v>1408</v>
      </c>
      <c r="G1320" s="44"/>
      <c r="H1320" s="44"/>
      <c r="I1320" s="233"/>
      <c r="J1320" s="44"/>
      <c r="K1320" s="44"/>
      <c r="L1320" s="48"/>
      <c r="M1320" s="234"/>
      <c r="N1320" s="235"/>
      <c r="O1320" s="88"/>
      <c r="P1320" s="88"/>
      <c r="Q1320" s="88"/>
      <c r="R1320" s="88"/>
      <c r="S1320" s="88"/>
      <c r="T1320" s="89"/>
      <c r="U1320" s="42"/>
      <c r="V1320" s="42"/>
      <c r="W1320" s="42"/>
      <c r="X1320" s="42"/>
      <c r="Y1320" s="42"/>
      <c r="Z1320" s="42"/>
      <c r="AA1320" s="42"/>
      <c r="AB1320" s="42"/>
      <c r="AC1320" s="42"/>
      <c r="AD1320" s="42"/>
      <c r="AE1320" s="42"/>
      <c r="AT1320" s="20" t="s">
        <v>250</v>
      </c>
      <c r="AU1320" s="20" t="s">
        <v>93</v>
      </c>
    </row>
    <row r="1321" s="13" customFormat="1">
      <c r="A1321" s="13"/>
      <c r="B1321" s="236"/>
      <c r="C1321" s="237"/>
      <c r="D1321" s="238" t="s">
        <v>252</v>
      </c>
      <c r="E1321" s="239" t="s">
        <v>39</v>
      </c>
      <c r="F1321" s="240" t="s">
        <v>1355</v>
      </c>
      <c r="G1321" s="237"/>
      <c r="H1321" s="239" t="s">
        <v>39</v>
      </c>
      <c r="I1321" s="241"/>
      <c r="J1321" s="237"/>
      <c r="K1321" s="237"/>
      <c r="L1321" s="242"/>
      <c r="M1321" s="243"/>
      <c r="N1321" s="244"/>
      <c r="O1321" s="244"/>
      <c r="P1321" s="244"/>
      <c r="Q1321" s="244"/>
      <c r="R1321" s="244"/>
      <c r="S1321" s="244"/>
      <c r="T1321" s="245"/>
      <c r="U1321" s="13"/>
      <c r="V1321" s="13"/>
      <c r="W1321" s="13"/>
      <c r="X1321" s="13"/>
      <c r="Y1321" s="13"/>
      <c r="Z1321" s="13"/>
      <c r="AA1321" s="13"/>
      <c r="AB1321" s="13"/>
      <c r="AC1321" s="13"/>
      <c r="AD1321" s="13"/>
      <c r="AE1321" s="13"/>
      <c r="AT1321" s="246" t="s">
        <v>252</v>
      </c>
      <c r="AU1321" s="246" t="s">
        <v>93</v>
      </c>
      <c r="AV1321" s="13" t="s">
        <v>23</v>
      </c>
      <c r="AW1321" s="13" t="s">
        <v>46</v>
      </c>
      <c r="AX1321" s="13" t="s">
        <v>85</v>
      </c>
      <c r="AY1321" s="246" t="s">
        <v>241</v>
      </c>
    </row>
    <row r="1322" s="14" customFormat="1">
      <c r="A1322" s="14"/>
      <c r="B1322" s="247"/>
      <c r="C1322" s="248"/>
      <c r="D1322" s="238" t="s">
        <v>252</v>
      </c>
      <c r="E1322" s="249" t="s">
        <v>39</v>
      </c>
      <c r="F1322" s="250" t="s">
        <v>1409</v>
      </c>
      <c r="G1322" s="248"/>
      <c r="H1322" s="251">
        <v>2</v>
      </c>
      <c r="I1322" s="252"/>
      <c r="J1322" s="248"/>
      <c r="K1322" s="248"/>
      <c r="L1322" s="253"/>
      <c r="M1322" s="254"/>
      <c r="N1322" s="255"/>
      <c r="O1322" s="255"/>
      <c r="P1322" s="255"/>
      <c r="Q1322" s="255"/>
      <c r="R1322" s="255"/>
      <c r="S1322" s="255"/>
      <c r="T1322" s="256"/>
      <c r="U1322" s="14"/>
      <c r="V1322" s="14"/>
      <c r="W1322" s="14"/>
      <c r="X1322" s="14"/>
      <c r="Y1322" s="14"/>
      <c r="Z1322" s="14"/>
      <c r="AA1322" s="14"/>
      <c r="AB1322" s="14"/>
      <c r="AC1322" s="14"/>
      <c r="AD1322" s="14"/>
      <c r="AE1322" s="14"/>
      <c r="AT1322" s="257" t="s">
        <v>252</v>
      </c>
      <c r="AU1322" s="257" t="s">
        <v>93</v>
      </c>
      <c r="AV1322" s="14" t="s">
        <v>93</v>
      </c>
      <c r="AW1322" s="14" t="s">
        <v>46</v>
      </c>
      <c r="AX1322" s="14" t="s">
        <v>85</v>
      </c>
      <c r="AY1322" s="257" t="s">
        <v>241</v>
      </c>
    </row>
    <row r="1323" s="14" customFormat="1">
      <c r="A1323" s="14"/>
      <c r="B1323" s="247"/>
      <c r="C1323" s="248"/>
      <c r="D1323" s="238" t="s">
        <v>252</v>
      </c>
      <c r="E1323" s="249" t="s">
        <v>39</v>
      </c>
      <c r="F1323" s="250" t="s">
        <v>1410</v>
      </c>
      <c r="G1323" s="248"/>
      <c r="H1323" s="251">
        <v>6</v>
      </c>
      <c r="I1323" s="252"/>
      <c r="J1323" s="248"/>
      <c r="K1323" s="248"/>
      <c r="L1323" s="253"/>
      <c r="M1323" s="254"/>
      <c r="N1323" s="255"/>
      <c r="O1323" s="255"/>
      <c r="P1323" s="255"/>
      <c r="Q1323" s="255"/>
      <c r="R1323" s="255"/>
      <c r="S1323" s="255"/>
      <c r="T1323" s="256"/>
      <c r="U1323" s="14"/>
      <c r="V1323" s="14"/>
      <c r="W1323" s="14"/>
      <c r="X1323" s="14"/>
      <c r="Y1323" s="14"/>
      <c r="Z1323" s="14"/>
      <c r="AA1323" s="14"/>
      <c r="AB1323" s="14"/>
      <c r="AC1323" s="14"/>
      <c r="AD1323" s="14"/>
      <c r="AE1323" s="14"/>
      <c r="AT1323" s="257" t="s">
        <v>252</v>
      </c>
      <c r="AU1323" s="257" t="s">
        <v>93</v>
      </c>
      <c r="AV1323" s="14" t="s">
        <v>93</v>
      </c>
      <c r="AW1323" s="14" t="s">
        <v>46</v>
      </c>
      <c r="AX1323" s="14" t="s">
        <v>85</v>
      </c>
      <c r="AY1323" s="257" t="s">
        <v>241</v>
      </c>
    </row>
    <row r="1324" s="15" customFormat="1">
      <c r="A1324" s="15"/>
      <c r="B1324" s="258"/>
      <c r="C1324" s="259"/>
      <c r="D1324" s="238" t="s">
        <v>252</v>
      </c>
      <c r="E1324" s="260" t="s">
        <v>39</v>
      </c>
      <c r="F1324" s="261" t="s">
        <v>274</v>
      </c>
      <c r="G1324" s="259"/>
      <c r="H1324" s="262">
        <v>8</v>
      </c>
      <c r="I1324" s="263"/>
      <c r="J1324" s="259"/>
      <c r="K1324" s="259"/>
      <c r="L1324" s="264"/>
      <c r="M1324" s="265"/>
      <c r="N1324" s="266"/>
      <c r="O1324" s="266"/>
      <c r="P1324" s="266"/>
      <c r="Q1324" s="266"/>
      <c r="R1324" s="266"/>
      <c r="S1324" s="266"/>
      <c r="T1324" s="267"/>
      <c r="U1324" s="15"/>
      <c r="V1324" s="15"/>
      <c r="W1324" s="15"/>
      <c r="X1324" s="15"/>
      <c r="Y1324" s="15"/>
      <c r="Z1324" s="15"/>
      <c r="AA1324" s="15"/>
      <c r="AB1324" s="15"/>
      <c r="AC1324" s="15"/>
      <c r="AD1324" s="15"/>
      <c r="AE1324" s="15"/>
      <c r="AT1324" s="268" t="s">
        <v>252</v>
      </c>
      <c r="AU1324" s="268" t="s">
        <v>93</v>
      </c>
      <c r="AV1324" s="15" t="s">
        <v>248</v>
      </c>
      <c r="AW1324" s="15" t="s">
        <v>46</v>
      </c>
      <c r="AX1324" s="15" t="s">
        <v>23</v>
      </c>
      <c r="AY1324" s="268" t="s">
        <v>241</v>
      </c>
    </row>
    <row r="1325" s="2" customFormat="1" ht="21.75" customHeight="1">
      <c r="A1325" s="42"/>
      <c r="B1325" s="43"/>
      <c r="C1325" s="218" t="s">
        <v>1411</v>
      </c>
      <c r="D1325" s="218" t="s">
        <v>243</v>
      </c>
      <c r="E1325" s="219" t="s">
        <v>1412</v>
      </c>
      <c r="F1325" s="220" t="s">
        <v>1413</v>
      </c>
      <c r="G1325" s="221" t="s">
        <v>561</v>
      </c>
      <c r="H1325" s="222">
        <v>9</v>
      </c>
      <c r="I1325" s="223"/>
      <c r="J1325" s="224">
        <f>ROUND(I1325*H1325,2)</f>
        <v>0</v>
      </c>
      <c r="K1325" s="220" t="s">
        <v>247</v>
      </c>
      <c r="L1325" s="48"/>
      <c r="M1325" s="225" t="s">
        <v>39</v>
      </c>
      <c r="N1325" s="226" t="s">
        <v>56</v>
      </c>
      <c r="O1325" s="88"/>
      <c r="P1325" s="227">
        <f>O1325*H1325</f>
        <v>0</v>
      </c>
      <c r="Q1325" s="227">
        <v>0.10904999999999999</v>
      </c>
      <c r="R1325" s="227">
        <f>Q1325*H1325</f>
        <v>0.98144999999999993</v>
      </c>
      <c r="S1325" s="227">
        <v>0</v>
      </c>
      <c r="T1325" s="228">
        <f>S1325*H1325</f>
        <v>0</v>
      </c>
      <c r="U1325" s="42"/>
      <c r="V1325" s="42"/>
      <c r="W1325" s="42"/>
      <c r="X1325" s="42"/>
      <c r="Y1325" s="42"/>
      <c r="Z1325" s="42"/>
      <c r="AA1325" s="42"/>
      <c r="AB1325" s="42"/>
      <c r="AC1325" s="42"/>
      <c r="AD1325" s="42"/>
      <c r="AE1325" s="42"/>
      <c r="AR1325" s="229" t="s">
        <v>248</v>
      </c>
      <c r="AT1325" s="229" t="s">
        <v>243</v>
      </c>
      <c r="AU1325" s="229" t="s">
        <v>93</v>
      </c>
      <c r="AY1325" s="20" t="s">
        <v>241</v>
      </c>
      <c r="BE1325" s="230">
        <f>IF(N1325="základní",J1325,0)</f>
        <v>0</v>
      </c>
      <c r="BF1325" s="230">
        <f>IF(N1325="snížená",J1325,0)</f>
        <v>0</v>
      </c>
      <c r="BG1325" s="230">
        <f>IF(N1325="zákl. přenesená",J1325,0)</f>
        <v>0</v>
      </c>
      <c r="BH1325" s="230">
        <f>IF(N1325="sníž. přenesená",J1325,0)</f>
        <v>0</v>
      </c>
      <c r="BI1325" s="230">
        <f>IF(N1325="nulová",J1325,0)</f>
        <v>0</v>
      </c>
      <c r="BJ1325" s="20" t="s">
        <v>23</v>
      </c>
      <c r="BK1325" s="230">
        <f>ROUND(I1325*H1325,2)</f>
        <v>0</v>
      </c>
      <c r="BL1325" s="20" t="s">
        <v>248</v>
      </c>
      <c r="BM1325" s="229" t="s">
        <v>1414</v>
      </c>
    </row>
    <row r="1326" s="2" customFormat="1">
      <c r="A1326" s="42"/>
      <c r="B1326" s="43"/>
      <c r="C1326" s="44"/>
      <c r="D1326" s="231" t="s">
        <v>250</v>
      </c>
      <c r="E1326" s="44"/>
      <c r="F1326" s="232" t="s">
        <v>1415</v>
      </c>
      <c r="G1326" s="44"/>
      <c r="H1326" s="44"/>
      <c r="I1326" s="233"/>
      <c r="J1326" s="44"/>
      <c r="K1326" s="44"/>
      <c r="L1326" s="48"/>
      <c r="M1326" s="234"/>
      <c r="N1326" s="235"/>
      <c r="O1326" s="88"/>
      <c r="P1326" s="88"/>
      <c r="Q1326" s="88"/>
      <c r="R1326" s="88"/>
      <c r="S1326" s="88"/>
      <c r="T1326" s="89"/>
      <c r="U1326" s="42"/>
      <c r="V1326" s="42"/>
      <c r="W1326" s="42"/>
      <c r="X1326" s="42"/>
      <c r="Y1326" s="42"/>
      <c r="Z1326" s="42"/>
      <c r="AA1326" s="42"/>
      <c r="AB1326" s="42"/>
      <c r="AC1326" s="42"/>
      <c r="AD1326" s="42"/>
      <c r="AE1326" s="42"/>
      <c r="AT1326" s="20" t="s">
        <v>250</v>
      </c>
      <c r="AU1326" s="20" t="s">
        <v>93</v>
      </c>
    </row>
    <row r="1327" s="13" customFormat="1">
      <c r="A1327" s="13"/>
      <c r="B1327" s="236"/>
      <c r="C1327" s="237"/>
      <c r="D1327" s="238" t="s">
        <v>252</v>
      </c>
      <c r="E1327" s="239" t="s">
        <v>39</v>
      </c>
      <c r="F1327" s="240" t="s">
        <v>1355</v>
      </c>
      <c r="G1327" s="237"/>
      <c r="H1327" s="239" t="s">
        <v>39</v>
      </c>
      <c r="I1327" s="241"/>
      <c r="J1327" s="237"/>
      <c r="K1327" s="237"/>
      <c r="L1327" s="242"/>
      <c r="M1327" s="243"/>
      <c r="N1327" s="244"/>
      <c r="O1327" s="244"/>
      <c r="P1327" s="244"/>
      <c r="Q1327" s="244"/>
      <c r="R1327" s="244"/>
      <c r="S1327" s="244"/>
      <c r="T1327" s="245"/>
      <c r="U1327" s="13"/>
      <c r="V1327" s="13"/>
      <c r="W1327" s="13"/>
      <c r="X1327" s="13"/>
      <c r="Y1327" s="13"/>
      <c r="Z1327" s="13"/>
      <c r="AA1327" s="13"/>
      <c r="AB1327" s="13"/>
      <c r="AC1327" s="13"/>
      <c r="AD1327" s="13"/>
      <c r="AE1327" s="13"/>
      <c r="AT1327" s="246" t="s">
        <v>252</v>
      </c>
      <c r="AU1327" s="246" t="s">
        <v>93</v>
      </c>
      <c r="AV1327" s="13" t="s">
        <v>23</v>
      </c>
      <c r="AW1327" s="13" t="s">
        <v>46</v>
      </c>
      <c r="AX1327" s="13" t="s">
        <v>85</v>
      </c>
      <c r="AY1327" s="246" t="s">
        <v>241</v>
      </c>
    </row>
    <row r="1328" s="14" customFormat="1">
      <c r="A1328" s="14"/>
      <c r="B1328" s="247"/>
      <c r="C1328" s="248"/>
      <c r="D1328" s="238" t="s">
        <v>252</v>
      </c>
      <c r="E1328" s="249" t="s">
        <v>39</v>
      </c>
      <c r="F1328" s="250" t="s">
        <v>1416</v>
      </c>
      <c r="G1328" s="248"/>
      <c r="H1328" s="251">
        <v>9</v>
      </c>
      <c r="I1328" s="252"/>
      <c r="J1328" s="248"/>
      <c r="K1328" s="248"/>
      <c r="L1328" s="253"/>
      <c r="M1328" s="254"/>
      <c r="N1328" s="255"/>
      <c r="O1328" s="255"/>
      <c r="P1328" s="255"/>
      <c r="Q1328" s="255"/>
      <c r="R1328" s="255"/>
      <c r="S1328" s="255"/>
      <c r="T1328" s="256"/>
      <c r="U1328" s="14"/>
      <c r="V1328" s="14"/>
      <c r="W1328" s="14"/>
      <c r="X1328" s="14"/>
      <c r="Y1328" s="14"/>
      <c r="Z1328" s="14"/>
      <c r="AA1328" s="14"/>
      <c r="AB1328" s="14"/>
      <c r="AC1328" s="14"/>
      <c r="AD1328" s="14"/>
      <c r="AE1328" s="14"/>
      <c r="AT1328" s="257" t="s">
        <v>252</v>
      </c>
      <c r="AU1328" s="257" t="s">
        <v>93</v>
      </c>
      <c r="AV1328" s="14" t="s">
        <v>93</v>
      </c>
      <c r="AW1328" s="14" t="s">
        <v>46</v>
      </c>
      <c r="AX1328" s="14" t="s">
        <v>23</v>
      </c>
      <c r="AY1328" s="257" t="s">
        <v>241</v>
      </c>
    </row>
    <row r="1329" s="2" customFormat="1" ht="16.5" customHeight="1">
      <c r="A1329" s="42"/>
      <c r="B1329" s="43"/>
      <c r="C1329" s="218" t="s">
        <v>1417</v>
      </c>
      <c r="D1329" s="218" t="s">
        <v>243</v>
      </c>
      <c r="E1329" s="219" t="s">
        <v>1418</v>
      </c>
      <c r="F1329" s="220" t="s">
        <v>1419</v>
      </c>
      <c r="G1329" s="221" t="s">
        <v>246</v>
      </c>
      <c r="H1329" s="222">
        <v>0.502</v>
      </c>
      <c r="I1329" s="223"/>
      <c r="J1329" s="224">
        <f>ROUND(I1329*H1329,2)</f>
        <v>0</v>
      </c>
      <c r="K1329" s="220" t="s">
        <v>247</v>
      </c>
      <c r="L1329" s="48"/>
      <c r="M1329" s="225" t="s">
        <v>39</v>
      </c>
      <c r="N1329" s="226" t="s">
        <v>56</v>
      </c>
      <c r="O1329" s="88"/>
      <c r="P1329" s="227">
        <f>O1329*H1329</f>
        <v>0</v>
      </c>
      <c r="Q1329" s="227">
        <v>1.94302</v>
      </c>
      <c r="R1329" s="227">
        <f>Q1329*H1329</f>
        <v>0.97539604000000002</v>
      </c>
      <c r="S1329" s="227">
        <v>0</v>
      </c>
      <c r="T1329" s="228">
        <f>S1329*H1329</f>
        <v>0</v>
      </c>
      <c r="U1329" s="42"/>
      <c r="V1329" s="42"/>
      <c r="W1329" s="42"/>
      <c r="X1329" s="42"/>
      <c r="Y1329" s="42"/>
      <c r="Z1329" s="42"/>
      <c r="AA1329" s="42"/>
      <c r="AB1329" s="42"/>
      <c r="AC1329" s="42"/>
      <c r="AD1329" s="42"/>
      <c r="AE1329" s="42"/>
      <c r="AR1329" s="229" t="s">
        <v>248</v>
      </c>
      <c r="AT1329" s="229" t="s">
        <v>243</v>
      </c>
      <c r="AU1329" s="229" t="s">
        <v>93</v>
      </c>
      <c r="AY1329" s="20" t="s">
        <v>241</v>
      </c>
      <c r="BE1329" s="230">
        <f>IF(N1329="základní",J1329,0)</f>
        <v>0</v>
      </c>
      <c r="BF1329" s="230">
        <f>IF(N1329="snížená",J1329,0)</f>
        <v>0</v>
      </c>
      <c r="BG1329" s="230">
        <f>IF(N1329="zákl. přenesená",J1329,0)</f>
        <v>0</v>
      </c>
      <c r="BH1329" s="230">
        <f>IF(N1329="sníž. přenesená",J1329,0)</f>
        <v>0</v>
      </c>
      <c r="BI1329" s="230">
        <f>IF(N1329="nulová",J1329,0)</f>
        <v>0</v>
      </c>
      <c r="BJ1329" s="20" t="s">
        <v>23</v>
      </c>
      <c r="BK1329" s="230">
        <f>ROUND(I1329*H1329,2)</f>
        <v>0</v>
      </c>
      <c r="BL1329" s="20" t="s">
        <v>248</v>
      </c>
      <c r="BM1329" s="229" t="s">
        <v>1420</v>
      </c>
    </row>
    <row r="1330" s="2" customFormat="1">
      <c r="A1330" s="42"/>
      <c r="B1330" s="43"/>
      <c r="C1330" s="44"/>
      <c r="D1330" s="231" t="s">
        <v>250</v>
      </c>
      <c r="E1330" s="44"/>
      <c r="F1330" s="232" t="s">
        <v>1421</v>
      </c>
      <c r="G1330" s="44"/>
      <c r="H1330" s="44"/>
      <c r="I1330" s="233"/>
      <c r="J1330" s="44"/>
      <c r="K1330" s="44"/>
      <c r="L1330" s="48"/>
      <c r="M1330" s="234"/>
      <c r="N1330" s="235"/>
      <c r="O1330" s="88"/>
      <c r="P1330" s="88"/>
      <c r="Q1330" s="88"/>
      <c r="R1330" s="88"/>
      <c r="S1330" s="88"/>
      <c r="T1330" s="89"/>
      <c r="U1330" s="42"/>
      <c r="V1330" s="42"/>
      <c r="W1330" s="42"/>
      <c r="X1330" s="42"/>
      <c r="Y1330" s="42"/>
      <c r="Z1330" s="42"/>
      <c r="AA1330" s="42"/>
      <c r="AB1330" s="42"/>
      <c r="AC1330" s="42"/>
      <c r="AD1330" s="42"/>
      <c r="AE1330" s="42"/>
      <c r="AT1330" s="20" t="s">
        <v>250</v>
      </c>
      <c r="AU1330" s="20" t="s">
        <v>93</v>
      </c>
    </row>
    <row r="1331" s="13" customFormat="1">
      <c r="A1331" s="13"/>
      <c r="B1331" s="236"/>
      <c r="C1331" s="237"/>
      <c r="D1331" s="238" t="s">
        <v>252</v>
      </c>
      <c r="E1331" s="239" t="s">
        <v>39</v>
      </c>
      <c r="F1331" s="240" t="s">
        <v>1355</v>
      </c>
      <c r="G1331" s="237"/>
      <c r="H1331" s="239" t="s">
        <v>39</v>
      </c>
      <c r="I1331" s="241"/>
      <c r="J1331" s="237"/>
      <c r="K1331" s="237"/>
      <c r="L1331" s="242"/>
      <c r="M1331" s="243"/>
      <c r="N1331" s="244"/>
      <c r="O1331" s="244"/>
      <c r="P1331" s="244"/>
      <c r="Q1331" s="244"/>
      <c r="R1331" s="244"/>
      <c r="S1331" s="244"/>
      <c r="T1331" s="245"/>
      <c r="U1331" s="13"/>
      <c r="V1331" s="13"/>
      <c r="W1331" s="13"/>
      <c r="X1331" s="13"/>
      <c r="Y1331" s="13"/>
      <c r="Z1331" s="13"/>
      <c r="AA1331" s="13"/>
      <c r="AB1331" s="13"/>
      <c r="AC1331" s="13"/>
      <c r="AD1331" s="13"/>
      <c r="AE1331" s="13"/>
      <c r="AT1331" s="246" t="s">
        <v>252</v>
      </c>
      <c r="AU1331" s="246" t="s">
        <v>93</v>
      </c>
      <c r="AV1331" s="13" t="s">
        <v>23</v>
      </c>
      <c r="AW1331" s="13" t="s">
        <v>46</v>
      </c>
      <c r="AX1331" s="13" t="s">
        <v>85</v>
      </c>
      <c r="AY1331" s="246" t="s">
        <v>241</v>
      </c>
    </row>
    <row r="1332" s="14" customFormat="1">
      <c r="A1332" s="14"/>
      <c r="B1332" s="247"/>
      <c r="C1332" s="248"/>
      <c r="D1332" s="238" t="s">
        <v>252</v>
      </c>
      <c r="E1332" s="249" t="s">
        <v>39</v>
      </c>
      <c r="F1332" s="250" t="s">
        <v>1422</v>
      </c>
      <c r="G1332" s="248"/>
      <c r="H1332" s="251">
        <v>0.17999999999999999</v>
      </c>
      <c r="I1332" s="252"/>
      <c r="J1332" s="248"/>
      <c r="K1332" s="248"/>
      <c r="L1332" s="253"/>
      <c r="M1332" s="254"/>
      <c r="N1332" s="255"/>
      <c r="O1332" s="255"/>
      <c r="P1332" s="255"/>
      <c r="Q1332" s="255"/>
      <c r="R1332" s="255"/>
      <c r="S1332" s="255"/>
      <c r="T1332" s="256"/>
      <c r="U1332" s="14"/>
      <c r="V1332" s="14"/>
      <c r="W1332" s="14"/>
      <c r="X1332" s="14"/>
      <c r="Y1332" s="14"/>
      <c r="Z1332" s="14"/>
      <c r="AA1332" s="14"/>
      <c r="AB1332" s="14"/>
      <c r="AC1332" s="14"/>
      <c r="AD1332" s="14"/>
      <c r="AE1332" s="14"/>
      <c r="AT1332" s="257" t="s">
        <v>252</v>
      </c>
      <c r="AU1332" s="257" t="s">
        <v>93</v>
      </c>
      <c r="AV1332" s="14" t="s">
        <v>93</v>
      </c>
      <c r="AW1332" s="14" t="s">
        <v>46</v>
      </c>
      <c r="AX1332" s="14" t="s">
        <v>85</v>
      </c>
      <c r="AY1332" s="257" t="s">
        <v>241</v>
      </c>
    </row>
    <row r="1333" s="14" customFormat="1">
      <c r="A1333" s="14"/>
      <c r="B1333" s="247"/>
      <c r="C1333" s="248"/>
      <c r="D1333" s="238" t="s">
        <v>252</v>
      </c>
      <c r="E1333" s="249" t="s">
        <v>39</v>
      </c>
      <c r="F1333" s="250" t="s">
        <v>1423</v>
      </c>
      <c r="G1333" s="248"/>
      <c r="H1333" s="251">
        <v>0.071999999999999995</v>
      </c>
      <c r="I1333" s="252"/>
      <c r="J1333" s="248"/>
      <c r="K1333" s="248"/>
      <c r="L1333" s="253"/>
      <c r="M1333" s="254"/>
      <c r="N1333" s="255"/>
      <c r="O1333" s="255"/>
      <c r="P1333" s="255"/>
      <c r="Q1333" s="255"/>
      <c r="R1333" s="255"/>
      <c r="S1333" s="255"/>
      <c r="T1333" s="256"/>
      <c r="U1333" s="14"/>
      <c r="V1333" s="14"/>
      <c r="W1333" s="14"/>
      <c r="X1333" s="14"/>
      <c r="Y1333" s="14"/>
      <c r="Z1333" s="14"/>
      <c r="AA1333" s="14"/>
      <c r="AB1333" s="14"/>
      <c r="AC1333" s="14"/>
      <c r="AD1333" s="14"/>
      <c r="AE1333" s="14"/>
      <c r="AT1333" s="257" t="s">
        <v>252</v>
      </c>
      <c r="AU1333" s="257" t="s">
        <v>93</v>
      </c>
      <c r="AV1333" s="14" t="s">
        <v>93</v>
      </c>
      <c r="AW1333" s="14" t="s">
        <v>46</v>
      </c>
      <c r="AX1333" s="14" t="s">
        <v>85</v>
      </c>
      <c r="AY1333" s="257" t="s">
        <v>241</v>
      </c>
    </row>
    <row r="1334" s="14" customFormat="1">
      <c r="A1334" s="14"/>
      <c r="B1334" s="247"/>
      <c r="C1334" s="248"/>
      <c r="D1334" s="238" t="s">
        <v>252</v>
      </c>
      <c r="E1334" s="249" t="s">
        <v>39</v>
      </c>
      <c r="F1334" s="250" t="s">
        <v>1424</v>
      </c>
      <c r="G1334" s="248"/>
      <c r="H1334" s="251">
        <v>0.151</v>
      </c>
      <c r="I1334" s="252"/>
      <c r="J1334" s="248"/>
      <c r="K1334" s="248"/>
      <c r="L1334" s="253"/>
      <c r="M1334" s="254"/>
      <c r="N1334" s="255"/>
      <c r="O1334" s="255"/>
      <c r="P1334" s="255"/>
      <c r="Q1334" s="255"/>
      <c r="R1334" s="255"/>
      <c r="S1334" s="255"/>
      <c r="T1334" s="256"/>
      <c r="U1334" s="14"/>
      <c r="V1334" s="14"/>
      <c r="W1334" s="14"/>
      <c r="X1334" s="14"/>
      <c r="Y1334" s="14"/>
      <c r="Z1334" s="14"/>
      <c r="AA1334" s="14"/>
      <c r="AB1334" s="14"/>
      <c r="AC1334" s="14"/>
      <c r="AD1334" s="14"/>
      <c r="AE1334" s="14"/>
      <c r="AT1334" s="257" t="s">
        <v>252</v>
      </c>
      <c r="AU1334" s="257" t="s">
        <v>93</v>
      </c>
      <c r="AV1334" s="14" t="s">
        <v>93</v>
      </c>
      <c r="AW1334" s="14" t="s">
        <v>46</v>
      </c>
      <c r="AX1334" s="14" t="s">
        <v>85</v>
      </c>
      <c r="AY1334" s="257" t="s">
        <v>241</v>
      </c>
    </row>
    <row r="1335" s="14" customFormat="1">
      <c r="A1335" s="14"/>
      <c r="B1335" s="247"/>
      <c r="C1335" s="248"/>
      <c r="D1335" s="238" t="s">
        <v>252</v>
      </c>
      <c r="E1335" s="249" t="s">
        <v>39</v>
      </c>
      <c r="F1335" s="250" t="s">
        <v>1425</v>
      </c>
      <c r="G1335" s="248"/>
      <c r="H1335" s="251">
        <v>0.099000000000000005</v>
      </c>
      <c r="I1335" s="252"/>
      <c r="J1335" s="248"/>
      <c r="K1335" s="248"/>
      <c r="L1335" s="253"/>
      <c r="M1335" s="254"/>
      <c r="N1335" s="255"/>
      <c r="O1335" s="255"/>
      <c r="P1335" s="255"/>
      <c r="Q1335" s="255"/>
      <c r="R1335" s="255"/>
      <c r="S1335" s="255"/>
      <c r="T1335" s="256"/>
      <c r="U1335" s="14"/>
      <c r="V1335" s="14"/>
      <c r="W1335" s="14"/>
      <c r="X1335" s="14"/>
      <c r="Y1335" s="14"/>
      <c r="Z1335" s="14"/>
      <c r="AA1335" s="14"/>
      <c r="AB1335" s="14"/>
      <c r="AC1335" s="14"/>
      <c r="AD1335" s="14"/>
      <c r="AE1335" s="14"/>
      <c r="AT1335" s="257" t="s">
        <v>252</v>
      </c>
      <c r="AU1335" s="257" t="s">
        <v>93</v>
      </c>
      <c r="AV1335" s="14" t="s">
        <v>93</v>
      </c>
      <c r="AW1335" s="14" t="s">
        <v>46</v>
      </c>
      <c r="AX1335" s="14" t="s">
        <v>85</v>
      </c>
      <c r="AY1335" s="257" t="s">
        <v>241</v>
      </c>
    </row>
    <row r="1336" s="15" customFormat="1">
      <c r="A1336" s="15"/>
      <c r="B1336" s="258"/>
      <c r="C1336" s="259"/>
      <c r="D1336" s="238" t="s">
        <v>252</v>
      </c>
      <c r="E1336" s="260" t="s">
        <v>39</v>
      </c>
      <c r="F1336" s="261" t="s">
        <v>274</v>
      </c>
      <c r="G1336" s="259"/>
      <c r="H1336" s="262">
        <v>0.502</v>
      </c>
      <c r="I1336" s="263"/>
      <c r="J1336" s="259"/>
      <c r="K1336" s="259"/>
      <c r="L1336" s="264"/>
      <c r="M1336" s="265"/>
      <c r="N1336" s="266"/>
      <c r="O1336" s="266"/>
      <c r="P1336" s="266"/>
      <c r="Q1336" s="266"/>
      <c r="R1336" s="266"/>
      <c r="S1336" s="266"/>
      <c r="T1336" s="267"/>
      <c r="U1336" s="15"/>
      <c r="V1336" s="15"/>
      <c r="W1336" s="15"/>
      <c r="X1336" s="15"/>
      <c r="Y1336" s="15"/>
      <c r="Z1336" s="15"/>
      <c r="AA1336" s="15"/>
      <c r="AB1336" s="15"/>
      <c r="AC1336" s="15"/>
      <c r="AD1336" s="15"/>
      <c r="AE1336" s="15"/>
      <c r="AT1336" s="268" t="s">
        <v>252</v>
      </c>
      <c r="AU1336" s="268" t="s">
        <v>93</v>
      </c>
      <c r="AV1336" s="15" t="s">
        <v>248</v>
      </c>
      <c r="AW1336" s="15" t="s">
        <v>46</v>
      </c>
      <c r="AX1336" s="15" t="s">
        <v>23</v>
      </c>
      <c r="AY1336" s="268" t="s">
        <v>241</v>
      </c>
    </row>
    <row r="1337" s="2" customFormat="1" ht="33" customHeight="1">
      <c r="A1337" s="42"/>
      <c r="B1337" s="43"/>
      <c r="C1337" s="218" t="s">
        <v>1426</v>
      </c>
      <c r="D1337" s="218" t="s">
        <v>243</v>
      </c>
      <c r="E1337" s="219" t="s">
        <v>1427</v>
      </c>
      <c r="F1337" s="220" t="s">
        <v>1428</v>
      </c>
      <c r="G1337" s="221" t="s">
        <v>145</v>
      </c>
      <c r="H1337" s="222">
        <v>2.718</v>
      </c>
      <c r="I1337" s="223"/>
      <c r="J1337" s="224">
        <f>ROUND(I1337*H1337,2)</f>
        <v>0</v>
      </c>
      <c r="K1337" s="220" t="s">
        <v>247</v>
      </c>
      <c r="L1337" s="48"/>
      <c r="M1337" s="225" t="s">
        <v>39</v>
      </c>
      <c r="N1337" s="226" t="s">
        <v>56</v>
      </c>
      <c r="O1337" s="88"/>
      <c r="P1337" s="227">
        <f>O1337*H1337</f>
        <v>0</v>
      </c>
      <c r="Q1337" s="227">
        <v>0.01409</v>
      </c>
      <c r="R1337" s="227">
        <f>Q1337*H1337</f>
        <v>0.038296619999999996</v>
      </c>
      <c r="S1337" s="227">
        <v>0</v>
      </c>
      <c r="T1337" s="228">
        <f>S1337*H1337</f>
        <v>0</v>
      </c>
      <c r="U1337" s="42"/>
      <c r="V1337" s="42"/>
      <c r="W1337" s="42"/>
      <c r="X1337" s="42"/>
      <c r="Y1337" s="42"/>
      <c r="Z1337" s="42"/>
      <c r="AA1337" s="42"/>
      <c r="AB1337" s="42"/>
      <c r="AC1337" s="42"/>
      <c r="AD1337" s="42"/>
      <c r="AE1337" s="42"/>
      <c r="AR1337" s="229" t="s">
        <v>248</v>
      </c>
      <c r="AT1337" s="229" t="s">
        <v>243</v>
      </c>
      <c r="AU1337" s="229" t="s">
        <v>93</v>
      </c>
      <c r="AY1337" s="20" t="s">
        <v>241</v>
      </c>
      <c r="BE1337" s="230">
        <f>IF(N1337="základní",J1337,0)</f>
        <v>0</v>
      </c>
      <c r="BF1337" s="230">
        <f>IF(N1337="snížená",J1337,0)</f>
        <v>0</v>
      </c>
      <c r="BG1337" s="230">
        <f>IF(N1337="zákl. přenesená",J1337,0)</f>
        <v>0</v>
      </c>
      <c r="BH1337" s="230">
        <f>IF(N1337="sníž. přenesená",J1337,0)</f>
        <v>0</v>
      </c>
      <c r="BI1337" s="230">
        <f>IF(N1337="nulová",J1337,0)</f>
        <v>0</v>
      </c>
      <c r="BJ1337" s="20" t="s">
        <v>23</v>
      </c>
      <c r="BK1337" s="230">
        <f>ROUND(I1337*H1337,2)</f>
        <v>0</v>
      </c>
      <c r="BL1337" s="20" t="s">
        <v>248</v>
      </c>
      <c r="BM1337" s="229" t="s">
        <v>1429</v>
      </c>
    </row>
    <row r="1338" s="2" customFormat="1">
      <c r="A1338" s="42"/>
      <c r="B1338" s="43"/>
      <c r="C1338" s="44"/>
      <c r="D1338" s="231" t="s">
        <v>250</v>
      </c>
      <c r="E1338" s="44"/>
      <c r="F1338" s="232" t="s">
        <v>1430</v>
      </c>
      <c r="G1338" s="44"/>
      <c r="H1338" s="44"/>
      <c r="I1338" s="233"/>
      <c r="J1338" s="44"/>
      <c r="K1338" s="44"/>
      <c r="L1338" s="48"/>
      <c r="M1338" s="234"/>
      <c r="N1338" s="235"/>
      <c r="O1338" s="88"/>
      <c r="P1338" s="88"/>
      <c r="Q1338" s="88"/>
      <c r="R1338" s="88"/>
      <c r="S1338" s="88"/>
      <c r="T1338" s="89"/>
      <c r="U1338" s="42"/>
      <c r="V1338" s="42"/>
      <c r="W1338" s="42"/>
      <c r="X1338" s="42"/>
      <c r="Y1338" s="42"/>
      <c r="Z1338" s="42"/>
      <c r="AA1338" s="42"/>
      <c r="AB1338" s="42"/>
      <c r="AC1338" s="42"/>
      <c r="AD1338" s="42"/>
      <c r="AE1338" s="42"/>
      <c r="AT1338" s="20" t="s">
        <v>250</v>
      </c>
      <c r="AU1338" s="20" t="s">
        <v>93</v>
      </c>
    </row>
    <row r="1339" s="13" customFormat="1">
      <c r="A1339" s="13"/>
      <c r="B1339" s="236"/>
      <c r="C1339" s="237"/>
      <c r="D1339" s="238" t="s">
        <v>252</v>
      </c>
      <c r="E1339" s="239" t="s">
        <v>39</v>
      </c>
      <c r="F1339" s="240" t="s">
        <v>1431</v>
      </c>
      <c r="G1339" s="237"/>
      <c r="H1339" s="239" t="s">
        <v>39</v>
      </c>
      <c r="I1339" s="241"/>
      <c r="J1339" s="237"/>
      <c r="K1339" s="237"/>
      <c r="L1339" s="242"/>
      <c r="M1339" s="243"/>
      <c r="N1339" s="244"/>
      <c r="O1339" s="244"/>
      <c r="P1339" s="244"/>
      <c r="Q1339" s="244"/>
      <c r="R1339" s="244"/>
      <c r="S1339" s="244"/>
      <c r="T1339" s="245"/>
      <c r="U1339" s="13"/>
      <c r="V1339" s="13"/>
      <c r="W1339" s="13"/>
      <c r="X1339" s="13"/>
      <c r="Y1339" s="13"/>
      <c r="Z1339" s="13"/>
      <c r="AA1339" s="13"/>
      <c r="AB1339" s="13"/>
      <c r="AC1339" s="13"/>
      <c r="AD1339" s="13"/>
      <c r="AE1339" s="13"/>
      <c r="AT1339" s="246" t="s">
        <v>252</v>
      </c>
      <c r="AU1339" s="246" t="s">
        <v>93</v>
      </c>
      <c r="AV1339" s="13" t="s">
        <v>23</v>
      </c>
      <c r="AW1339" s="13" t="s">
        <v>46</v>
      </c>
      <c r="AX1339" s="13" t="s">
        <v>85</v>
      </c>
      <c r="AY1339" s="246" t="s">
        <v>241</v>
      </c>
    </row>
    <row r="1340" s="13" customFormat="1">
      <c r="A1340" s="13"/>
      <c r="B1340" s="236"/>
      <c r="C1340" s="237"/>
      <c r="D1340" s="238" t="s">
        <v>252</v>
      </c>
      <c r="E1340" s="239" t="s">
        <v>39</v>
      </c>
      <c r="F1340" s="240" t="s">
        <v>1432</v>
      </c>
      <c r="G1340" s="237"/>
      <c r="H1340" s="239" t="s">
        <v>39</v>
      </c>
      <c r="I1340" s="241"/>
      <c r="J1340" s="237"/>
      <c r="K1340" s="237"/>
      <c r="L1340" s="242"/>
      <c r="M1340" s="243"/>
      <c r="N1340" s="244"/>
      <c r="O1340" s="244"/>
      <c r="P1340" s="244"/>
      <c r="Q1340" s="244"/>
      <c r="R1340" s="244"/>
      <c r="S1340" s="244"/>
      <c r="T1340" s="245"/>
      <c r="U1340" s="13"/>
      <c r="V1340" s="13"/>
      <c r="W1340" s="13"/>
      <c r="X1340" s="13"/>
      <c r="Y1340" s="13"/>
      <c r="Z1340" s="13"/>
      <c r="AA1340" s="13"/>
      <c r="AB1340" s="13"/>
      <c r="AC1340" s="13"/>
      <c r="AD1340" s="13"/>
      <c r="AE1340" s="13"/>
      <c r="AT1340" s="246" t="s">
        <v>252</v>
      </c>
      <c r="AU1340" s="246" t="s">
        <v>93</v>
      </c>
      <c r="AV1340" s="13" t="s">
        <v>23</v>
      </c>
      <c r="AW1340" s="13" t="s">
        <v>46</v>
      </c>
      <c r="AX1340" s="13" t="s">
        <v>85</v>
      </c>
      <c r="AY1340" s="246" t="s">
        <v>241</v>
      </c>
    </row>
    <row r="1341" s="14" customFormat="1">
      <c r="A1341" s="14"/>
      <c r="B1341" s="247"/>
      <c r="C1341" s="248"/>
      <c r="D1341" s="238" t="s">
        <v>252</v>
      </c>
      <c r="E1341" s="249" t="s">
        <v>39</v>
      </c>
      <c r="F1341" s="250" t="s">
        <v>1433</v>
      </c>
      <c r="G1341" s="248"/>
      <c r="H1341" s="251">
        <v>0.40799999999999997</v>
      </c>
      <c r="I1341" s="252"/>
      <c r="J1341" s="248"/>
      <c r="K1341" s="248"/>
      <c r="L1341" s="253"/>
      <c r="M1341" s="254"/>
      <c r="N1341" s="255"/>
      <c r="O1341" s="255"/>
      <c r="P1341" s="255"/>
      <c r="Q1341" s="255"/>
      <c r="R1341" s="255"/>
      <c r="S1341" s="255"/>
      <c r="T1341" s="256"/>
      <c r="U1341" s="14"/>
      <c r="V1341" s="14"/>
      <c r="W1341" s="14"/>
      <c r="X1341" s="14"/>
      <c r="Y1341" s="14"/>
      <c r="Z1341" s="14"/>
      <c r="AA1341" s="14"/>
      <c r="AB1341" s="14"/>
      <c r="AC1341" s="14"/>
      <c r="AD1341" s="14"/>
      <c r="AE1341" s="14"/>
      <c r="AT1341" s="257" t="s">
        <v>252</v>
      </c>
      <c r="AU1341" s="257" t="s">
        <v>93</v>
      </c>
      <c r="AV1341" s="14" t="s">
        <v>93</v>
      </c>
      <c r="AW1341" s="14" t="s">
        <v>46</v>
      </c>
      <c r="AX1341" s="14" t="s">
        <v>85</v>
      </c>
      <c r="AY1341" s="257" t="s">
        <v>241</v>
      </c>
    </row>
    <row r="1342" s="13" customFormat="1">
      <c r="A1342" s="13"/>
      <c r="B1342" s="236"/>
      <c r="C1342" s="237"/>
      <c r="D1342" s="238" t="s">
        <v>252</v>
      </c>
      <c r="E1342" s="239" t="s">
        <v>39</v>
      </c>
      <c r="F1342" s="240" t="s">
        <v>1434</v>
      </c>
      <c r="G1342" s="237"/>
      <c r="H1342" s="239" t="s">
        <v>39</v>
      </c>
      <c r="I1342" s="241"/>
      <c r="J1342" s="237"/>
      <c r="K1342" s="237"/>
      <c r="L1342" s="242"/>
      <c r="M1342" s="243"/>
      <c r="N1342" s="244"/>
      <c r="O1342" s="244"/>
      <c r="P1342" s="244"/>
      <c r="Q1342" s="244"/>
      <c r="R1342" s="244"/>
      <c r="S1342" s="244"/>
      <c r="T1342" s="245"/>
      <c r="U1342" s="13"/>
      <c r="V1342" s="13"/>
      <c r="W1342" s="13"/>
      <c r="X1342" s="13"/>
      <c r="Y1342" s="13"/>
      <c r="Z1342" s="13"/>
      <c r="AA1342" s="13"/>
      <c r="AB1342" s="13"/>
      <c r="AC1342" s="13"/>
      <c r="AD1342" s="13"/>
      <c r="AE1342" s="13"/>
      <c r="AT1342" s="246" t="s">
        <v>252</v>
      </c>
      <c r="AU1342" s="246" t="s">
        <v>93</v>
      </c>
      <c r="AV1342" s="13" t="s">
        <v>23</v>
      </c>
      <c r="AW1342" s="13" t="s">
        <v>46</v>
      </c>
      <c r="AX1342" s="13" t="s">
        <v>85</v>
      </c>
      <c r="AY1342" s="246" t="s">
        <v>241</v>
      </c>
    </row>
    <row r="1343" s="13" customFormat="1">
      <c r="A1343" s="13"/>
      <c r="B1343" s="236"/>
      <c r="C1343" s="237"/>
      <c r="D1343" s="238" t="s">
        <v>252</v>
      </c>
      <c r="E1343" s="239" t="s">
        <v>39</v>
      </c>
      <c r="F1343" s="240" t="s">
        <v>1435</v>
      </c>
      <c r="G1343" s="237"/>
      <c r="H1343" s="239" t="s">
        <v>39</v>
      </c>
      <c r="I1343" s="241"/>
      <c r="J1343" s="237"/>
      <c r="K1343" s="237"/>
      <c r="L1343" s="242"/>
      <c r="M1343" s="243"/>
      <c r="N1343" s="244"/>
      <c r="O1343" s="244"/>
      <c r="P1343" s="244"/>
      <c r="Q1343" s="244"/>
      <c r="R1343" s="244"/>
      <c r="S1343" s="244"/>
      <c r="T1343" s="245"/>
      <c r="U1343" s="13"/>
      <c r="V1343" s="13"/>
      <c r="W1343" s="13"/>
      <c r="X1343" s="13"/>
      <c r="Y1343" s="13"/>
      <c r="Z1343" s="13"/>
      <c r="AA1343" s="13"/>
      <c r="AB1343" s="13"/>
      <c r="AC1343" s="13"/>
      <c r="AD1343" s="13"/>
      <c r="AE1343" s="13"/>
      <c r="AT1343" s="246" t="s">
        <v>252</v>
      </c>
      <c r="AU1343" s="246" t="s">
        <v>93</v>
      </c>
      <c r="AV1343" s="13" t="s">
        <v>23</v>
      </c>
      <c r="AW1343" s="13" t="s">
        <v>46</v>
      </c>
      <c r="AX1343" s="13" t="s">
        <v>85</v>
      </c>
      <c r="AY1343" s="246" t="s">
        <v>241</v>
      </c>
    </row>
    <row r="1344" s="14" customFormat="1">
      <c r="A1344" s="14"/>
      <c r="B1344" s="247"/>
      <c r="C1344" s="248"/>
      <c r="D1344" s="238" t="s">
        <v>252</v>
      </c>
      <c r="E1344" s="249" t="s">
        <v>39</v>
      </c>
      <c r="F1344" s="250" t="s">
        <v>1436</v>
      </c>
      <c r="G1344" s="248"/>
      <c r="H1344" s="251">
        <v>2.1000000000000001</v>
      </c>
      <c r="I1344" s="252"/>
      <c r="J1344" s="248"/>
      <c r="K1344" s="248"/>
      <c r="L1344" s="253"/>
      <c r="M1344" s="254"/>
      <c r="N1344" s="255"/>
      <c r="O1344" s="255"/>
      <c r="P1344" s="255"/>
      <c r="Q1344" s="255"/>
      <c r="R1344" s="255"/>
      <c r="S1344" s="255"/>
      <c r="T1344" s="256"/>
      <c r="U1344" s="14"/>
      <c r="V1344" s="14"/>
      <c r="W1344" s="14"/>
      <c r="X1344" s="14"/>
      <c r="Y1344" s="14"/>
      <c r="Z1344" s="14"/>
      <c r="AA1344" s="14"/>
      <c r="AB1344" s="14"/>
      <c r="AC1344" s="14"/>
      <c r="AD1344" s="14"/>
      <c r="AE1344" s="14"/>
      <c r="AT1344" s="257" t="s">
        <v>252</v>
      </c>
      <c r="AU1344" s="257" t="s">
        <v>93</v>
      </c>
      <c r="AV1344" s="14" t="s">
        <v>93</v>
      </c>
      <c r="AW1344" s="14" t="s">
        <v>46</v>
      </c>
      <c r="AX1344" s="14" t="s">
        <v>85</v>
      </c>
      <c r="AY1344" s="257" t="s">
        <v>241</v>
      </c>
    </row>
    <row r="1345" s="13" customFormat="1">
      <c r="A1345" s="13"/>
      <c r="B1345" s="236"/>
      <c r="C1345" s="237"/>
      <c r="D1345" s="238" t="s">
        <v>252</v>
      </c>
      <c r="E1345" s="239" t="s">
        <v>39</v>
      </c>
      <c r="F1345" s="240" t="s">
        <v>1437</v>
      </c>
      <c r="G1345" s="237"/>
      <c r="H1345" s="239" t="s">
        <v>39</v>
      </c>
      <c r="I1345" s="241"/>
      <c r="J1345" s="237"/>
      <c r="K1345" s="237"/>
      <c r="L1345" s="242"/>
      <c r="M1345" s="243"/>
      <c r="N1345" s="244"/>
      <c r="O1345" s="244"/>
      <c r="P1345" s="244"/>
      <c r="Q1345" s="244"/>
      <c r="R1345" s="244"/>
      <c r="S1345" s="244"/>
      <c r="T1345" s="245"/>
      <c r="U1345" s="13"/>
      <c r="V1345" s="13"/>
      <c r="W1345" s="13"/>
      <c r="X1345" s="13"/>
      <c r="Y1345" s="13"/>
      <c r="Z1345" s="13"/>
      <c r="AA1345" s="13"/>
      <c r="AB1345" s="13"/>
      <c r="AC1345" s="13"/>
      <c r="AD1345" s="13"/>
      <c r="AE1345" s="13"/>
      <c r="AT1345" s="246" t="s">
        <v>252</v>
      </c>
      <c r="AU1345" s="246" t="s">
        <v>93</v>
      </c>
      <c r="AV1345" s="13" t="s">
        <v>23</v>
      </c>
      <c r="AW1345" s="13" t="s">
        <v>46</v>
      </c>
      <c r="AX1345" s="13" t="s">
        <v>85</v>
      </c>
      <c r="AY1345" s="246" t="s">
        <v>241</v>
      </c>
    </row>
    <row r="1346" s="14" customFormat="1">
      <c r="A1346" s="14"/>
      <c r="B1346" s="247"/>
      <c r="C1346" s="248"/>
      <c r="D1346" s="238" t="s">
        <v>252</v>
      </c>
      <c r="E1346" s="249" t="s">
        <v>39</v>
      </c>
      <c r="F1346" s="250" t="s">
        <v>1438</v>
      </c>
      <c r="G1346" s="248"/>
      <c r="H1346" s="251">
        <v>0.20999999999999999</v>
      </c>
      <c r="I1346" s="252"/>
      <c r="J1346" s="248"/>
      <c r="K1346" s="248"/>
      <c r="L1346" s="253"/>
      <c r="M1346" s="254"/>
      <c r="N1346" s="255"/>
      <c r="O1346" s="255"/>
      <c r="P1346" s="255"/>
      <c r="Q1346" s="255"/>
      <c r="R1346" s="255"/>
      <c r="S1346" s="255"/>
      <c r="T1346" s="256"/>
      <c r="U1346" s="14"/>
      <c r="V1346" s="14"/>
      <c r="W1346" s="14"/>
      <c r="X1346" s="14"/>
      <c r="Y1346" s="14"/>
      <c r="Z1346" s="14"/>
      <c r="AA1346" s="14"/>
      <c r="AB1346" s="14"/>
      <c r="AC1346" s="14"/>
      <c r="AD1346" s="14"/>
      <c r="AE1346" s="14"/>
      <c r="AT1346" s="257" t="s">
        <v>252</v>
      </c>
      <c r="AU1346" s="257" t="s">
        <v>93</v>
      </c>
      <c r="AV1346" s="14" t="s">
        <v>93</v>
      </c>
      <c r="AW1346" s="14" t="s">
        <v>46</v>
      </c>
      <c r="AX1346" s="14" t="s">
        <v>85</v>
      </c>
      <c r="AY1346" s="257" t="s">
        <v>241</v>
      </c>
    </row>
    <row r="1347" s="15" customFormat="1">
      <c r="A1347" s="15"/>
      <c r="B1347" s="258"/>
      <c r="C1347" s="259"/>
      <c r="D1347" s="238" t="s">
        <v>252</v>
      </c>
      <c r="E1347" s="260" t="s">
        <v>39</v>
      </c>
      <c r="F1347" s="261" t="s">
        <v>274</v>
      </c>
      <c r="G1347" s="259"/>
      <c r="H1347" s="262">
        <v>2.718</v>
      </c>
      <c r="I1347" s="263"/>
      <c r="J1347" s="259"/>
      <c r="K1347" s="259"/>
      <c r="L1347" s="264"/>
      <c r="M1347" s="265"/>
      <c r="N1347" s="266"/>
      <c r="O1347" s="266"/>
      <c r="P1347" s="266"/>
      <c r="Q1347" s="266"/>
      <c r="R1347" s="266"/>
      <c r="S1347" s="266"/>
      <c r="T1347" s="267"/>
      <c r="U1347" s="15"/>
      <c r="V1347" s="15"/>
      <c r="W1347" s="15"/>
      <c r="X1347" s="15"/>
      <c r="Y1347" s="15"/>
      <c r="Z1347" s="15"/>
      <c r="AA1347" s="15"/>
      <c r="AB1347" s="15"/>
      <c r="AC1347" s="15"/>
      <c r="AD1347" s="15"/>
      <c r="AE1347" s="15"/>
      <c r="AT1347" s="268" t="s">
        <v>252</v>
      </c>
      <c r="AU1347" s="268" t="s">
        <v>93</v>
      </c>
      <c r="AV1347" s="15" t="s">
        <v>248</v>
      </c>
      <c r="AW1347" s="15" t="s">
        <v>46</v>
      </c>
      <c r="AX1347" s="15" t="s">
        <v>23</v>
      </c>
      <c r="AY1347" s="268" t="s">
        <v>241</v>
      </c>
    </row>
    <row r="1348" s="2" customFormat="1" ht="33" customHeight="1">
      <c r="A1348" s="42"/>
      <c r="B1348" s="43"/>
      <c r="C1348" s="218" t="s">
        <v>1439</v>
      </c>
      <c r="D1348" s="218" t="s">
        <v>243</v>
      </c>
      <c r="E1348" s="219" t="s">
        <v>1440</v>
      </c>
      <c r="F1348" s="220" t="s">
        <v>1441</v>
      </c>
      <c r="G1348" s="221" t="s">
        <v>145</v>
      </c>
      <c r="H1348" s="222">
        <v>2.718</v>
      </c>
      <c r="I1348" s="223"/>
      <c r="J1348" s="224">
        <f>ROUND(I1348*H1348,2)</f>
        <v>0</v>
      </c>
      <c r="K1348" s="220" t="s">
        <v>247</v>
      </c>
      <c r="L1348" s="48"/>
      <c r="M1348" s="225" t="s">
        <v>39</v>
      </c>
      <c r="N1348" s="226" t="s">
        <v>56</v>
      </c>
      <c r="O1348" s="88"/>
      <c r="P1348" s="227">
        <f>O1348*H1348</f>
        <v>0</v>
      </c>
      <c r="Q1348" s="227">
        <v>0</v>
      </c>
      <c r="R1348" s="227">
        <f>Q1348*H1348</f>
        <v>0</v>
      </c>
      <c r="S1348" s="227">
        <v>0</v>
      </c>
      <c r="T1348" s="228">
        <f>S1348*H1348</f>
        <v>0</v>
      </c>
      <c r="U1348" s="42"/>
      <c r="V1348" s="42"/>
      <c r="W1348" s="42"/>
      <c r="X1348" s="42"/>
      <c r="Y1348" s="42"/>
      <c r="Z1348" s="42"/>
      <c r="AA1348" s="42"/>
      <c r="AB1348" s="42"/>
      <c r="AC1348" s="42"/>
      <c r="AD1348" s="42"/>
      <c r="AE1348" s="42"/>
      <c r="AR1348" s="229" t="s">
        <v>248</v>
      </c>
      <c r="AT1348" s="229" t="s">
        <v>243</v>
      </c>
      <c r="AU1348" s="229" t="s">
        <v>93</v>
      </c>
      <c r="AY1348" s="20" t="s">
        <v>241</v>
      </c>
      <c r="BE1348" s="230">
        <f>IF(N1348="základní",J1348,0)</f>
        <v>0</v>
      </c>
      <c r="BF1348" s="230">
        <f>IF(N1348="snížená",J1348,0)</f>
        <v>0</v>
      </c>
      <c r="BG1348" s="230">
        <f>IF(N1348="zákl. přenesená",J1348,0)</f>
        <v>0</v>
      </c>
      <c r="BH1348" s="230">
        <f>IF(N1348="sníž. přenesená",J1348,0)</f>
        <v>0</v>
      </c>
      <c r="BI1348" s="230">
        <f>IF(N1348="nulová",J1348,0)</f>
        <v>0</v>
      </c>
      <c r="BJ1348" s="20" t="s">
        <v>23</v>
      </c>
      <c r="BK1348" s="230">
        <f>ROUND(I1348*H1348,2)</f>
        <v>0</v>
      </c>
      <c r="BL1348" s="20" t="s">
        <v>248</v>
      </c>
      <c r="BM1348" s="229" t="s">
        <v>1442</v>
      </c>
    </row>
    <row r="1349" s="2" customFormat="1">
      <c r="A1349" s="42"/>
      <c r="B1349" s="43"/>
      <c r="C1349" s="44"/>
      <c r="D1349" s="231" t="s">
        <v>250</v>
      </c>
      <c r="E1349" s="44"/>
      <c r="F1349" s="232" t="s">
        <v>1443</v>
      </c>
      <c r="G1349" s="44"/>
      <c r="H1349" s="44"/>
      <c r="I1349" s="233"/>
      <c r="J1349" s="44"/>
      <c r="K1349" s="44"/>
      <c r="L1349" s="48"/>
      <c r="M1349" s="234"/>
      <c r="N1349" s="235"/>
      <c r="O1349" s="88"/>
      <c r="P1349" s="88"/>
      <c r="Q1349" s="88"/>
      <c r="R1349" s="88"/>
      <c r="S1349" s="88"/>
      <c r="T1349" s="89"/>
      <c r="U1349" s="42"/>
      <c r="V1349" s="42"/>
      <c r="W1349" s="42"/>
      <c r="X1349" s="42"/>
      <c r="Y1349" s="42"/>
      <c r="Z1349" s="42"/>
      <c r="AA1349" s="42"/>
      <c r="AB1349" s="42"/>
      <c r="AC1349" s="42"/>
      <c r="AD1349" s="42"/>
      <c r="AE1349" s="42"/>
      <c r="AT1349" s="20" t="s">
        <v>250</v>
      </c>
      <c r="AU1349" s="20" t="s">
        <v>93</v>
      </c>
    </row>
    <row r="1350" s="2" customFormat="1" ht="16.5" customHeight="1">
      <c r="A1350" s="42"/>
      <c r="B1350" s="43"/>
      <c r="C1350" s="218" t="s">
        <v>1444</v>
      </c>
      <c r="D1350" s="218" t="s">
        <v>243</v>
      </c>
      <c r="E1350" s="219" t="s">
        <v>1445</v>
      </c>
      <c r="F1350" s="220" t="s">
        <v>1446</v>
      </c>
      <c r="G1350" s="221" t="s">
        <v>430</v>
      </c>
      <c r="H1350" s="222">
        <v>0.155</v>
      </c>
      <c r="I1350" s="223"/>
      <c r="J1350" s="224">
        <f>ROUND(I1350*H1350,2)</f>
        <v>0</v>
      </c>
      <c r="K1350" s="220" t="s">
        <v>247</v>
      </c>
      <c r="L1350" s="48"/>
      <c r="M1350" s="225" t="s">
        <v>39</v>
      </c>
      <c r="N1350" s="226" t="s">
        <v>56</v>
      </c>
      <c r="O1350" s="88"/>
      <c r="P1350" s="227">
        <f>O1350*H1350</f>
        <v>0</v>
      </c>
      <c r="Q1350" s="227">
        <v>1.0900000000000001</v>
      </c>
      <c r="R1350" s="227">
        <f>Q1350*H1350</f>
        <v>0.16895000000000002</v>
      </c>
      <c r="S1350" s="227">
        <v>0</v>
      </c>
      <c r="T1350" s="228">
        <f>S1350*H1350</f>
        <v>0</v>
      </c>
      <c r="U1350" s="42"/>
      <c r="V1350" s="42"/>
      <c r="W1350" s="42"/>
      <c r="X1350" s="42"/>
      <c r="Y1350" s="42"/>
      <c r="Z1350" s="42"/>
      <c r="AA1350" s="42"/>
      <c r="AB1350" s="42"/>
      <c r="AC1350" s="42"/>
      <c r="AD1350" s="42"/>
      <c r="AE1350" s="42"/>
      <c r="AR1350" s="229" t="s">
        <v>248</v>
      </c>
      <c r="AT1350" s="229" t="s">
        <v>243</v>
      </c>
      <c r="AU1350" s="229" t="s">
        <v>93</v>
      </c>
      <c r="AY1350" s="20" t="s">
        <v>241</v>
      </c>
      <c r="BE1350" s="230">
        <f>IF(N1350="základní",J1350,0)</f>
        <v>0</v>
      </c>
      <c r="BF1350" s="230">
        <f>IF(N1350="snížená",J1350,0)</f>
        <v>0</v>
      </c>
      <c r="BG1350" s="230">
        <f>IF(N1350="zákl. přenesená",J1350,0)</f>
        <v>0</v>
      </c>
      <c r="BH1350" s="230">
        <f>IF(N1350="sníž. přenesená",J1350,0)</f>
        <v>0</v>
      </c>
      <c r="BI1350" s="230">
        <f>IF(N1350="nulová",J1350,0)</f>
        <v>0</v>
      </c>
      <c r="BJ1350" s="20" t="s">
        <v>23</v>
      </c>
      <c r="BK1350" s="230">
        <f>ROUND(I1350*H1350,2)</f>
        <v>0</v>
      </c>
      <c r="BL1350" s="20" t="s">
        <v>248</v>
      </c>
      <c r="BM1350" s="229" t="s">
        <v>1447</v>
      </c>
    </row>
    <row r="1351" s="2" customFormat="1">
      <c r="A1351" s="42"/>
      <c r="B1351" s="43"/>
      <c r="C1351" s="44"/>
      <c r="D1351" s="231" t="s">
        <v>250</v>
      </c>
      <c r="E1351" s="44"/>
      <c r="F1351" s="232" t="s">
        <v>1448</v>
      </c>
      <c r="G1351" s="44"/>
      <c r="H1351" s="44"/>
      <c r="I1351" s="233"/>
      <c r="J1351" s="44"/>
      <c r="K1351" s="44"/>
      <c r="L1351" s="48"/>
      <c r="M1351" s="234"/>
      <c r="N1351" s="235"/>
      <c r="O1351" s="88"/>
      <c r="P1351" s="88"/>
      <c r="Q1351" s="88"/>
      <c r="R1351" s="88"/>
      <c r="S1351" s="88"/>
      <c r="T1351" s="89"/>
      <c r="U1351" s="42"/>
      <c r="V1351" s="42"/>
      <c r="W1351" s="42"/>
      <c r="X1351" s="42"/>
      <c r="Y1351" s="42"/>
      <c r="Z1351" s="42"/>
      <c r="AA1351" s="42"/>
      <c r="AB1351" s="42"/>
      <c r="AC1351" s="42"/>
      <c r="AD1351" s="42"/>
      <c r="AE1351" s="42"/>
      <c r="AT1351" s="20" t="s">
        <v>250</v>
      </c>
      <c r="AU1351" s="20" t="s">
        <v>93</v>
      </c>
    </row>
    <row r="1352" s="13" customFormat="1">
      <c r="A1352" s="13"/>
      <c r="B1352" s="236"/>
      <c r="C1352" s="237"/>
      <c r="D1352" s="238" t="s">
        <v>252</v>
      </c>
      <c r="E1352" s="239" t="s">
        <v>39</v>
      </c>
      <c r="F1352" s="240" t="s">
        <v>1355</v>
      </c>
      <c r="G1352" s="237"/>
      <c r="H1352" s="239" t="s">
        <v>39</v>
      </c>
      <c r="I1352" s="241"/>
      <c r="J1352" s="237"/>
      <c r="K1352" s="237"/>
      <c r="L1352" s="242"/>
      <c r="M1352" s="243"/>
      <c r="N1352" s="244"/>
      <c r="O1352" s="244"/>
      <c r="P1352" s="244"/>
      <c r="Q1352" s="244"/>
      <c r="R1352" s="244"/>
      <c r="S1352" s="244"/>
      <c r="T1352" s="245"/>
      <c r="U1352" s="13"/>
      <c r="V1352" s="13"/>
      <c r="W1352" s="13"/>
      <c r="X1352" s="13"/>
      <c r="Y1352" s="13"/>
      <c r="Z1352" s="13"/>
      <c r="AA1352" s="13"/>
      <c r="AB1352" s="13"/>
      <c r="AC1352" s="13"/>
      <c r="AD1352" s="13"/>
      <c r="AE1352" s="13"/>
      <c r="AT1352" s="246" t="s">
        <v>252</v>
      </c>
      <c r="AU1352" s="246" t="s">
        <v>93</v>
      </c>
      <c r="AV1352" s="13" t="s">
        <v>23</v>
      </c>
      <c r="AW1352" s="13" t="s">
        <v>46</v>
      </c>
      <c r="AX1352" s="13" t="s">
        <v>85</v>
      </c>
      <c r="AY1352" s="246" t="s">
        <v>241</v>
      </c>
    </row>
    <row r="1353" s="13" customFormat="1">
      <c r="A1353" s="13"/>
      <c r="B1353" s="236"/>
      <c r="C1353" s="237"/>
      <c r="D1353" s="238" t="s">
        <v>252</v>
      </c>
      <c r="E1353" s="239" t="s">
        <v>39</v>
      </c>
      <c r="F1353" s="240" t="s">
        <v>1449</v>
      </c>
      <c r="G1353" s="237"/>
      <c r="H1353" s="239" t="s">
        <v>39</v>
      </c>
      <c r="I1353" s="241"/>
      <c r="J1353" s="237"/>
      <c r="K1353" s="237"/>
      <c r="L1353" s="242"/>
      <c r="M1353" s="243"/>
      <c r="N1353" s="244"/>
      <c r="O1353" s="244"/>
      <c r="P1353" s="244"/>
      <c r="Q1353" s="244"/>
      <c r="R1353" s="244"/>
      <c r="S1353" s="244"/>
      <c r="T1353" s="245"/>
      <c r="U1353" s="13"/>
      <c r="V1353" s="13"/>
      <c r="W1353" s="13"/>
      <c r="X1353" s="13"/>
      <c r="Y1353" s="13"/>
      <c r="Z1353" s="13"/>
      <c r="AA1353" s="13"/>
      <c r="AB1353" s="13"/>
      <c r="AC1353" s="13"/>
      <c r="AD1353" s="13"/>
      <c r="AE1353" s="13"/>
      <c r="AT1353" s="246" t="s">
        <v>252</v>
      </c>
      <c r="AU1353" s="246" t="s">
        <v>93</v>
      </c>
      <c r="AV1353" s="13" t="s">
        <v>23</v>
      </c>
      <c r="AW1353" s="13" t="s">
        <v>46</v>
      </c>
      <c r="AX1353" s="13" t="s">
        <v>85</v>
      </c>
      <c r="AY1353" s="246" t="s">
        <v>241</v>
      </c>
    </row>
    <row r="1354" s="14" customFormat="1">
      <c r="A1354" s="14"/>
      <c r="B1354" s="247"/>
      <c r="C1354" s="248"/>
      <c r="D1354" s="238" t="s">
        <v>252</v>
      </c>
      <c r="E1354" s="249" t="s">
        <v>39</v>
      </c>
      <c r="F1354" s="250" t="s">
        <v>1450</v>
      </c>
      <c r="G1354" s="248"/>
      <c r="H1354" s="251">
        <v>0.051999999999999998</v>
      </c>
      <c r="I1354" s="252"/>
      <c r="J1354" s="248"/>
      <c r="K1354" s="248"/>
      <c r="L1354" s="253"/>
      <c r="M1354" s="254"/>
      <c r="N1354" s="255"/>
      <c r="O1354" s="255"/>
      <c r="P1354" s="255"/>
      <c r="Q1354" s="255"/>
      <c r="R1354" s="255"/>
      <c r="S1354" s="255"/>
      <c r="T1354" s="256"/>
      <c r="U1354" s="14"/>
      <c r="V1354" s="14"/>
      <c r="W1354" s="14"/>
      <c r="X1354" s="14"/>
      <c r="Y1354" s="14"/>
      <c r="Z1354" s="14"/>
      <c r="AA1354" s="14"/>
      <c r="AB1354" s="14"/>
      <c r="AC1354" s="14"/>
      <c r="AD1354" s="14"/>
      <c r="AE1354" s="14"/>
      <c r="AT1354" s="257" t="s">
        <v>252</v>
      </c>
      <c r="AU1354" s="257" t="s">
        <v>93</v>
      </c>
      <c r="AV1354" s="14" t="s">
        <v>93</v>
      </c>
      <c r="AW1354" s="14" t="s">
        <v>46</v>
      </c>
      <c r="AX1354" s="14" t="s">
        <v>85</v>
      </c>
      <c r="AY1354" s="257" t="s">
        <v>241</v>
      </c>
    </row>
    <row r="1355" s="14" customFormat="1">
      <c r="A1355" s="14"/>
      <c r="B1355" s="247"/>
      <c r="C1355" s="248"/>
      <c r="D1355" s="238" t="s">
        <v>252</v>
      </c>
      <c r="E1355" s="249" t="s">
        <v>39</v>
      </c>
      <c r="F1355" s="250" t="s">
        <v>1451</v>
      </c>
      <c r="G1355" s="248"/>
      <c r="H1355" s="251">
        <v>0.025000000000000001</v>
      </c>
      <c r="I1355" s="252"/>
      <c r="J1355" s="248"/>
      <c r="K1355" s="248"/>
      <c r="L1355" s="253"/>
      <c r="M1355" s="254"/>
      <c r="N1355" s="255"/>
      <c r="O1355" s="255"/>
      <c r="P1355" s="255"/>
      <c r="Q1355" s="255"/>
      <c r="R1355" s="255"/>
      <c r="S1355" s="255"/>
      <c r="T1355" s="256"/>
      <c r="U1355" s="14"/>
      <c r="V1355" s="14"/>
      <c r="W1355" s="14"/>
      <c r="X1355" s="14"/>
      <c r="Y1355" s="14"/>
      <c r="Z1355" s="14"/>
      <c r="AA1355" s="14"/>
      <c r="AB1355" s="14"/>
      <c r="AC1355" s="14"/>
      <c r="AD1355" s="14"/>
      <c r="AE1355" s="14"/>
      <c r="AT1355" s="257" t="s">
        <v>252</v>
      </c>
      <c r="AU1355" s="257" t="s">
        <v>93</v>
      </c>
      <c r="AV1355" s="14" t="s">
        <v>93</v>
      </c>
      <c r="AW1355" s="14" t="s">
        <v>46</v>
      </c>
      <c r="AX1355" s="14" t="s">
        <v>85</v>
      </c>
      <c r="AY1355" s="257" t="s">
        <v>241</v>
      </c>
    </row>
    <row r="1356" s="14" customFormat="1">
      <c r="A1356" s="14"/>
      <c r="B1356" s="247"/>
      <c r="C1356" s="248"/>
      <c r="D1356" s="238" t="s">
        <v>252</v>
      </c>
      <c r="E1356" s="249" t="s">
        <v>39</v>
      </c>
      <c r="F1356" s="250" t="s">
        <v>1452</v>
      </c>
      <c r="G1356" s="248"/>
      <c r="H1356" s="251">
        <v>0.043999999999999997</v>
      </c>
      <c r="I1356" s="252"/>
      <c r="J1356" s="248"/>
      <c r="K1356" s="248"/>
      <c r="L1356" s="253"/>
      <c r="M1356" s="254"/>
      <c r="N1356" s="255"/>
      <c r="O1356" s="255"/>
      <c r="P1356" s="255"/>
      <c r="Q1356" s="255"/>
      <c r="R1356" s="255"/>
      <c r="S1356" s="255"/>
      <c r="T1356" s="256"/>
      <c r="U1356" s="14"/>
      <c r="V1356" s="14"/>
      <c r="W1356" s="14"/>
      <c r="X1356" s="14"/>
      <c r="Y1356" s="14"/>
      <c r="Z1356" s="14"/>
      <c r="AA1356" s="14"/>
      <c r="AB1356" s="14"/>
      <c r="AC1356" s="14"/>
      <c r="AD1356" s="14"/>
      <c r="AE1356" s="14"/>
      <c r="AT1356" s="257" t="s">
        <v>252</v>
      </c>
      <c r="AU1356" s="257" t="s">
        <v>93</v>
      </c>
      <c r="AV1356" s="14" t="s">
        <v>93</v>
      </c>
      <c r="AW1356" s="14" t="s">
        <v>46</v>
      </c>
      <c r="AX1356" s="14" t="s">
        <v>85</v>
      </c>
      <c r="AY1356" s="257" t="s">
        <v>241</v>
      </c>
    </row>
    <row r="1357" s="14" customFormat="1">
      <c r="A1357" s="14"/>
      <c r="B1357" s="247"/>
      <c r="C1357" s="248"/>
      <c r="D1357" s="238" t="s">
        <v>252</v>
      </c>
      <c r="E1357" s="249" t="s">
        <v>39</v>
      </c>
      <c r="F1357" s="250" t="s">
        <v>1453</v>
      </c>
      <c r="G1357" s="248"/>
      <c r="H1357" s="251">
        <v>0.034000000000000002</v>
      </c>
      <c r="I1357" s="252"/>
      <c r="J1357" s="248"/>
      <c r="K1357" s="248"/>
      <c r="L1357" s="253"/>
      <c r="M1357" s="254"/>
      <c r="N1357" s="255"/>
      <c r="O1357" s="255"/>
      <c r="P1357" s="255"/>
      <c r="Q1357" s="255"/>
      <c r="R1357" s="255"/>
      <c r="S1357" s="255"/>
      <c r="T1357" s="256"/>
      <c r="U1357" s="14"/>
      <c r="V1357" s="14"/>
      <c r="W1357" s="14"/>
      <c r="X1357" s="14"/>
      <c r="Y1357" s="14"/>
      <c r="Z1357" s="14"/>
      <c r="AA1357" s="14"/>
      <c r="AB1357" s="14"/>
      <c r="AC1357" s="14"/>
      <c r="AD1357" s="14"/>
      <c r="AE1357" s="14"/>
      <c r="AT1357" s="257" t="s">
        <v>252</v>
      </c>
      <c r="AU1357" s="257" t="s">
        <v>93</v>
      </c>
      <c r="AV1357" s="14" t="s">
        <v>93</v>
      </c>
      <c r="AW1357" s="14" t="s">
        <v>46</v>
      </c>
      <c r="AX1357" s="14" t="s">
        <v>85</v>
      </c>
      <c r="AY1357" s="257" t="s">
        <v>241</v>
      </c>
    </row>
    <row r="1358" s="15" customFormat="1">
      <c r="A1358" s="15"/>
      <c r="B1358" s="258"/>
      <c r="C1358" s="259"/>
      <c r="D1358" s="238" t="s">
        <v>252</v>
      </c>
      <c r="E1358" s="260" t="s">
        <v>39</v>
      </c>
      <c r="F1358" s="261" t="s">
        <v>274</v>
      </c>
      <c r="G1358" s="259"/>
      <c r="H1358" s="262">
        <v>0.155</v>
      </c>
      <c r="I1358" s="263"/>
      <c r="J1358" s="259"/>
      <c r="K1358" s="259"/>
      <c r="L1358" s="264"/>
      <c r="M1358" s="265"/>
      <c r="N1358" s="266"/>
      <c r="O1358" s="266"/>
      <c r="P1358" s="266"/>
      <c r="Q1358" s="266"/>
      <c r="R1358" s="266"/>
      <c r="S1358" s="266"/>
      <c r="T1358" s="267"/>
      <c r="U1358" s="15"/>
      <c r="V1358" s="15"/>
      <c r="W1358" s="15"/>
      <c r="X1358" s="15"/>
      <c r="Y1358" s="15"/>
      <c r="Z1358" s="15"/>
      <c r="AA1358" s="15"/>
      <c r="AB1358" s="15"/>
      <c r="AC1358" s="15"/>
      <c r="AD1358" s="15"/>
      <c r="AE1358" s="15"/>
      <c r="AT1358" s="268" t="s">
        <v>252</v>
      </c>
      <c r="AU1358" s="268" t="s">
        <v>93</v>
      </c>
      <c r="AV1358" s="15" t="s">
        <v>248</v>
      </c>
      <c r="AW1358" s="15" t="s">
        <v>46</v>
      </c>
      <c r="AX1358" s="15" t="s">
        <v>23</v>
      </c>
      <c r="AY1358" s="268" t="s">
        <v>241</v>
      </c>
    </row>
    <row r="1359" s="2" customFormat="1" ht="21.75" customHeight="1">
      <c r="A1359" s="42"/>
      <c r="B1359" s="43"/>
      <c r="C1359" s="218" t="s">
        <v>1454</v>
      </c>
      <c r="D1359" s="218" t="s">
        <v>243</v>
      </c>
      <c r="E1359" s="219" t="s">
        <v>1455</v>
      </c>
      <c r="F1359" s="220" t="s">
        <v>1456</v>
      </c>
      <c r="G1359" s="221" t="s">
        <v>515</v>
      </c>
      <c r="H1359" s="222">
        <v>37</v>
      </c>
      <c r="I1359" s="223"/>
      <c r="J1359" s="224">
        <f>ROUND(I1359*H1359,2)</f>
        <v>0</v>
      </c>
      <c r="K1359" s="220" t="s">
        <v>247</v>
      </c>
      <c r="L1359" s="48"/>
      <c r="M1359" s="225" t="s">
        <v>39</v>
      </c>
      <c r="N1359" s="226" t="s">
        <v>56</v>
      </c>
      <c r="O1359" s="88"/>
      <c r="P1359" s="227">
        <f>O1359*H1359</f>
        <v>0</v>
      </c>
      <c r="Q1359" s="227">
        <v>0.00038000000000000002</v>
      </c>
      <c r="R1359" s="227">
        <f>Q1359*H1359</f>
        <v>0.014060000000000001</v>
      </c>
      <c r="S1359" s="227">
        <v>0</v>
      </c>
      <c r="T1359" s="228">
        <f>S1359*H1359</f>
        <v>0</v>
      </c>
      <c r="U1359" s="42"/>
      <c r="V1359" s="42"/>
      <c r="W1359" s="42"/>
      <c r="X1359" s="42"/>
      <c r="Y1359" s="42"/>
      <c r="Z1359" s="42"/>
      <c r="AA1359" s="42"/>
      <c r="AB1359" s="42"/>
      <c r="AC1359" s="42"/>
      <c r="AD1359" s="42"/>
      <c r="AE1359" s="42"/>
      <c r="AR1359" s="229" t="s">
        <v>248</v>
      </c>
      <c r="AT1359" s="229" t="s">
        <v>243</v>
      </c>
      <c r="AU1359" s="229" t="s">
        <v>93</v>
      </c>
      <c r="AY1359" s="20" t="s">
        <v>241</v>
      </c>
      <c r="BE1359" s="230">
        <f>IF(N1359="základní",J1359,0)</f>
        <v>0</v>
      </c>
      <c r="BF1359" s="230">
        <f>IF(N1359="snížená",J1359,0)</f>
        <v>0</v>
      </c>
      <c r="BG1359" s="230">
        <f>IF(N1359="zákl. přenesená",J1359,0)</f>
        <v>0</v>
      </c>
      <c r="BH1359" s="230">
        <f>IF(N1359="sníž. přenesená",J1359,0)</f>
        <v>0</v>
      </c>
      <c r="BI1359" s="230">
        <f>IF(N1359="nulová",J1359,0)</f>
        <v>0</v>
      </c>
      <c r="BJ1359" s="20" t="s">
        <v>23</v>
      </c>
      <c r="BK1359" s="230">
        <f>ROUND(I1359*H1359,2)</f>
        <v>0</v>
      </c>
      <c r="BL1359" s="20" t="s">
        <v>248</v>
      </c>
      <c r="BM1359" s="229" t="s">
        <v>1457</v>
      </c>
    </row>
    <row r="1360" s="2" customFormat="1">
      <c r="A1360" s="42"/>
      <c r="B1360" s="43"/>
      <c r="C1360" s="44"/>
      <c r="D1360" s="231" t="s">
        <v>250</v>
      </c>
      <c r="E1360" s="44"/>
      <c r="F1360" s="232" t="s">
        <v>1458</v>
      </c>
      <c r="G1360" s="44"/>
      <c r="H1360" s="44"/>
      <c r="I1360" s="233"/>
      <c r="J1360" s="44"/>
      <c r="K1360" s="44"/>
      <c r="L1360" s="48"/>
      <c r="M1360" s="234"/>
      <c r="N1360" s="235"/>
      <c r="O1360" s="88"/>
      <c r="P1360" s="88"/>
      <c r="Q1360" s="88"/>
      <c r="R1360" s="88"/>
      <c r="S1360" s="88"/>
      <c r="T1360" s="89"/>
      <c r="U1360" s="42"/>
      <c r="V1360" s="42"/>
      <c r="W1360" s="42"/>
      <c r="X1360" s="42"/>
      <c r="Y1360" s="42"/>
      <c r="Z1360" s="42"/>
      <c r="AA1360" s="42"/>
      <c r="AB1360" s="42"/>
      <c r="AC1360" s="42"/>
      <c r="AD1360" s="42"/>
      <c r="AE1360" s="42"/>
      <c r="AT1360" s="20" t="s">
        <v>250</v>
      </c>
      <c r="AU1360" s="20" t="s">
        <v>93</v>
      </c>
    </row>
    <row r="1361" s="13" customFormat="1">
      <c r="A1361" s="13"/>
      <c r="B1361" s="236"/>
      <c r="C1361" s="237"/>
      <c r="D1361" s="238" t="s">
        <v>252</v>
      </c>
      <c r="E1361" s="239" t="s">
        <v>39</v>
      </c>
      <c r="F1361" s="240" t="s">
        <v>1355</v>
      </c>
      <c r="G1361" s="237"/>
      <c r="H1361" s="239" t="s">
        <v>39</v>
      </c>
      <c r="I1361" s="241"/>
      <c r="J1361" s="237"/>
      <c r="K1361" s="237"/>
      <c r="L1361" s="242"/>
      <c r="M1361" s="243"/>
      <c r="N1361" s="244"/>
      <c r="O1361" s="244"/>
      <c r="P1361" s="244"/>
      <c r="Q1361" s="244"/>
      <c r="R1361" s="244"/>
      <c r="S1361" s="244"/>
      <c r="T1361" s="245"/>
      <c r="U1361" s="13"/>
      <c r="V1361" s="13"/>
      <c r="W1361" s="13"/>
      <c r="X1361" s="13"/>
      <c r="Y1361" s="13"/>
      <c r="Z1361" s="13"/>
      <c r="AA1361" s="13"/>
      <c r="AB1361" s="13"/>
      <c r="AC1361" s="13"/>
      <c r="AD1361" s="13"/>
      <c r="AE1361" s="13"/>
      <c r="AT1361" s="246" t="s">
        <v>252</v>
      </c>
      <c r="AU1361" s="246" t="s">
        <v>93</v>
      </c>
      <c r="AV1361" s="13" t="s">
        <v>23</v>
      </c>
      <c r="AW1361" s="13" t="s">
        <v>46</v>
      </c>
      <c r="AX1361" s="13" t="s">
        <v>85</v>
      </c>
      <c r="AY1361" s="246" t="s">
        <v>241</v>
      </c>
    </row>
    <row r="1362" s="14" customFormat="1">
      <c r="A1362" s="14"/>
      <c r="B1362" s="247"/>
      <c r="C1362" s="248"/>
      <c r="D1362" s="238" t="s">
        <v>252</v>
      </c>
      <c r="E1362" s="249" t="s">
        <v>39</v>
      </c>
      <c r="F1362" s="250" t="s">
        <v>1459</v>
      </c>
      <c r="G1362" s="248"/>
      <c r="H1362" s="251">
        <v>5.5</v>
      </c>
      <c r="I1362" s="252"/>
      <c r="J1362" s="248"/>
      <c r="K1362" s="248"/>
      <c r="L1362" s="253"/>
      <c r="M1362" s="254"/>
      <c r="N1362" s="255"/>
      <c r="O1362" s="255"/>
      <c r="P1362" s="255"/>
      <c r="Q1362" s="255"/>
      <c r="R1362" s="255"/>
      <c r="S1362" s="255"/>
      <c r="T1362" s="256"/>
      <c r="U1362" s="14"/>
      <c r="V1362" s="14"/>
      <c r="W1362" s="14"/>
      <c r="X1362" s="14"/>
      <c r="Y1362" s="14"/>
      <c r="Z1362" s="14"/>
      <c r="AA1362" s="14"/>
      <c r="AB1362" s="14"/>
      <c r="AC1362" s="14"/>
      <c r="AD1362" s="14"/>
      <c r="AE1362" s="14"/>
      <c r="AT1362" s="257" t="s">
        <v>252</v>
      </c>
      <c r="AU1362" s="257" t="s">
        <v>93</v>
      </c>
      <c r="AV1362" s="14" t="s">
        <v>93</v>
      </c>
      <c r="AW1362" s="14" t="s">
        <v>46</v>
      </c>
      <c r="AX1362" s="14" t="s">
        <v>85</v>
      </c>
      <c r="AY1362" s="257" t="s">
        <v>241</v>
      </c>
    </row>
    <row r="1363" s="14" customFormat="1">
      <c r="A1363" s="14"/>
      <c r="B1363" s="247"/>
      <c r="C1363" s="248"/>
      <c r="D1363" s="238" t="s">
        <v>252</v>
      </c>
      <c r="E1363" s="249" t="s">
        <v>39</v>
      </c>
      <c r="F1363" s="250" t="s">
        <v>1460</v>
      </c>
      <c r="G1363" s="248"/>
      <c r="H1363" s="251">
        <v>31.5</v>
      </c>
      <c r="I1363" s="252"/>
      <c r="J1363" s="248"/>
      <c r="K1363" s="248"/>
      <c r="L1363" s="253"/>
      <c r="M1363" s="254"/>
      <c r="N1363" s="255"/>
      <c r="O1363" s="255"/>
      <c r="P1363" s="255"/>
      <c r="Q1363" s="255"/>
      <c r="R1363" s="255"/>
      <c r="S1363" s="255"/>
      <c r="T1363" s="256"/>
      <c r="U1363" s="14"/>
      <c r="V1363" s="14"/>
      <c r="W1363" s="14"/>
      <c r="X1363" s="14"/>
      <c r="Y1363" s="14"/>
      <c r="Z1363" s="14"/>
      <c r="AA1363" s="14"/>
      <c r="AB1363" s="14"/>
      <c r="AC1363" s="14"/>
      <c r="AD1363" s="14"/>
      <c r="AE1363" s="14"/>
      <c r="AT1363" s="257" t="s">
        <v>252</v>
      </c>
      <c r="AU1363" s="257" t="s">
        <v>93</v>
      </c>
      <c r="AV1363" s="14" t="s">
        <v>93</v>
      </c>
      <c r="AW1363" s="14" t="s">
        <v>46</v>
      </c>
      <c r="AX1363" s="14" t="s">
        <v>85</v>
      </c>
      <c r="AY1363" s="257" t="s">
        <v>241</v>
      </c>
    </row>
    <row r="1364" s="15" customFormat="1">
      <c r="A1364" s="15"/>
      <c r="B1364" s="258"/>
      <c r="C1364" s="259"/>
      <c r="D1364" s="238" t="s">
        <v>252</v>
      </c>
      <c r="E1364" s="260" t="s">
        <v>39</v>
      </c>
      <c r="F1364" s="261" t="s">
        <v>274</v>
      </c>
      <c r="G1364" s="259"/>
      <c r="H1364" s="262">
        <v>37</v>
      </c>
      <c r="I1364" s="263"/>
      <c r="J1364" s="259"/>
      <c r="K1364" s="259"/>
      <c r="L1364" s="264"/>
      <c r="M1364" s="265"/>
      <c r="N1364" s="266"/>
      <c r="O1364" s="266"/>
      <c r="P1364" s="266"/>
      <c r="Q1364" s="266"/>
      <c r="R1364" s="266"/>
      <c r="S1364" s="266"/>
      <c r="T1364" s="267"/>
      <c r="U1364" s="15"/>
      <c r="V1364" s="15"/>
      <c r="W1364" s="15"/>
      <c r="X1364" s="15"/>
      <c r="Y1364" s="15"/>
      <c r="Z1364" s="15"/>
      <c r="AA1364" s="15"/>
      <c r="AB1364" s="15"/>
      <c r="AC1364" s="15"/>
      <c r="AD1364" s="15"/>
      <c r="AE1364" s="15"/>
      <c r="AT1364" s="268" t="s">
        <v>252</v>
      </c>
      <c r="AU1364" s="268" t="s">
        <v>93</v>
      </c>
      <c r="AV1364" s="15" t="s">
        <v>248</v>
      </c>
      <c r="AW1364" s="15" t="s">
        <v>46</v>
      </c>
      <c r="AX1364" s="15" t="s">
        <v>23</v>
      </c>
      <c r="AY1364" s="268" t="s">
        <v>241</v>
      </c>
    </row>
    <row r="1365" s="2" customFormat="1" ht="16.5" customHeight="1">
      <c r="A1365" s="42"/>
      <c r="B1365" s="43"/>
      <c r="C1365" s="218" t="s">
        <v>33</v>
      </c>
      <c r="D1365" s="218" t="s">
        <v>243</v>
      </c>
      <c r="E1365" s="219" t="s">
        <v>1461</v>
      </c>
      <c r="F1365" s="220" t="s">
        <v>1462</v>
      </c>
      <c r="G1365" s="221" t="s">
        <v>515</v>
      </c>
      <c r="H1365" s="222">
        <v>39.75</v>
      </c>
      <c r="I1365" s="223"/>
      <c r="J1365" s="224">
        <f>ROUND(I1365*H1365,2)</f>
        <v>0</v>
      </c>
      <c r="K1365" s="220" t="s">
        <v>247</v>
      </c>
      <c r="L1365" s="48"/>
      <c r="M1365" s="225" t="s">
        <v>39</v>
      </c>
      <c r="N1365" s="226" t="s">
        <v>56</v>
      </c>
      <c r="O1365" s="88"/>
      <c r="P1365" s="227">
        <f>O1365*H1365</f>
        <v>0</v>
      </c>
      <c r="Q1365" s="227">
        <v>0.00059999999999999995</v>
      </c>
      <c r="R1365" s="227">
        <f>Q1365*H1365</f>
        <v>0.023849999999999996</v>
      </c>
      <c r="S1365" s="227">
        <v>0</v>
      </c>
      <c r="T1365" s="228">
        <f>S1365*H1365</f>
        <v>0</v>
      </c>
      <c r="U1365" s="42"/>
      <c r="V1365" s="42"/>
      <c r="W1365" s="42"/>
      <c r="X1365" s="42"/>
      <c r="Y1365" s="42"/>
      <c r="Z1365" s="42"/>
      <c r="AA1365" s="42"/>
      <c r="AB1365" s="42"/>
      <c r="AC1365" s="42"/>
      <c r="AD1365" s="42"/>
      <c r="AE1365" s="42"/>
      <c r="AR1365" s="229" t="s">
        <v>248</v>
      </c>
      <c r="AT1365" s="229" t="s">
        <v>243</v>
      </c>
      <c r="AU1365" s="229" t="s">
        <v>93</v>
      </c>
      <c r="AY1365" s="20" t="s">
        <v>241</v>
      </c>
      <c r="BE1365" s="230">
        <f>IF(N1365="základní",J1365,0)</f>
        <v>0</v>
      </c>
      <c r="BF1365" s="230">
        <f>IF(N1365="snížená",J1365,0)</f>
        <v>0</v>
      </c>
      <c r="BG1365" s="230">
        <f>IF(N1365="zákl. přenesená",J1365,0)</f>
        <v>0</v>
      </c>
      <c r="BH1365" s="230">
        <f>IF(N1365="sníž. přenesená",J1365,0)</f>
        <v>0</v>
      </c>
      <c r="BI1365" s="230">
        <f>IF(N1365="nulová",J1365,0)</f>
        <v>0</v>
      </c>
      <c r="BJ1365" s="20" t="s">
        <v>23</v>
      </c>
      <c r="BK1365" s="230">
        <f>ROUND(I1365*H1365,2)</f>
        <v>0</v>
      </c>
      <c r="BL1365" s="20" t="s">
        <v>248</v>
      </c>
      <c r="BM1365" s="229" t="s">
        <v>1463</v>
      </c>
    </row>
    <row r="1366" s="2" customFormat="1">
      <c r="A1366" s="42"/>
      <c r="B1366" s="43"/>
      <c r="C1366" s="44"/>
      <c r="D1366" s="231" t="s">
        <v>250</v>
      </c>
      <c r="E1366" s="44"/>
      <c r="F1366" s="232" t="s">
        <v>1464</v>
      </c>
      <c r="G1366" s="44"/>
      <c r="H1366" s="44"/>
      <c r="I1366" s="233"/>
      <c r="J1366" s="44"/>
      <c r="K1366" s="44"/>
      <c r="L1366" s="48"/>
      <c r="M1366" s="234"/>
      <c r="N1366" s="235"/>
      <c r="O1366" s="88"/>
      <c r="P1366" s="88"/>
      <c r="Q1366" s="88"/>
      <c r="R1366" s="88"/>
      <c r="S1366" s="88"/>
      <c r="T1366" s="89"/>
      <c r="U1366" s="42"/>
      <c r="V1366" s="42"/>
      <c r="W1366" s="42"/>
      <c r="X1366" s="42"/>
      <c r="Y1366" s="42"/>
      <c r="Z1366" s="42"/>
      <c r="AA1366" s="42"/>
      <c r="AB1366" s="42"/>
      <c r="AC1366" s="42"/>
      <c r="AD1366" s="42"/>
      <c r="AE1366" s="42"/>
      <c r="AT1366" s="20" t="s">
        <v>250</v>
      </c>
      <c r="AU1366" s="20" t="s">
        <v>93</v>
      </c>
    </row>
    <row r="1367" s="13" customFormat="1">
      <c r="A1367" s="13"/>
      <c r="B1367" s="236"/>
      <c r="C1367" s="237"/>
      <c r="D1367" s="238" t="s">
        <v>252</v>
      </c>
      <c r="E1367" s="239" t="s">
        <v>39</v>
      </c>
      <c r="F1367" s="240" t="s">
        <v>1355</v>
      </c>
      <c r="G1367" s="237"/>
      <c r="H1367" s="239" t="s">
        <v>39</v>
      </c>
      <c r="I1367" s="241"/>
      <c r="J1367" s="237"/>
      <c r="K1367" s="237"/>
      <c r="L1367" s="242"/>
      <c r="M1367" s="243"/>
      <c r="N1367" s="244"/>
      <c r="O1367" s="244"/>
      <c r="P1367" s="244"/>
      <c r="Q1367" s="244"/>
      <c r="R1367" s="244"/>
      <c r="S1367" s="244"/>
      <c r="T1367" s="245"/>
      <c r="U1367" s="13"/>
      <c r="V1367" s="13"/>
      <c r="W1367" s="13"/>
      <c r="X1367" s="13"/>
      <c r="Y1367" s="13"/>
      <c r="Z1367" s="13"/>
      <c r="AA1367" s="13"/>
      <c r="AB1367" s="13"/>
      <c r="AC1367" s="13"/>
      <c r="AD1367" s="13"/>
      <c r="AE1367" s="13"/>
      <c r="AT1367" s="246" t="s">
        <v>252</v>
      </c>
      <c r="AU1367" s="246" t="s">
        <v>93</v>
      </c>
      <c r="AV1367" s="13" t="s">
        <v>23</v>
      </c>
      <c r="AW1367" s="13" t="s">
        <v>46</v>
      </c>
      <c r="AX1367" s="13" t="s">
        <v>85</v>
      </c>
      <c r="AY1367" s="246" t="s">
        <v>241</v>
      </c>
    </row>
    <row r="1368" s="14" customFormat="1">
      <c r="A1368" s="14"/>
      <c r="B1368" s="247"/>
      <c r="C1368" s="248"/>
      <c r="D1368" s="238" t="s">
        <v>252</v>
      </c>
      <c r="E1368" s="249" t="s">
        <v>39</v>
      </c>
      <c r="F1368" s="250" t="s">
        <v>1465</v>
      </c>
      <c r="G1368" s="248"/>
      <c r="H1368" s="251">
        <v>7.5</v>
      </c>
      <c r="I1368" s="252"/>
      <c r="J1368" s="248"/>
      <c r="K1368" s="248"/>
      <c r="L1368" s="253"/>
      <c r="M1368" s="254"/>
      <c r="N1368" s="255"/>
      <c r="O1368" s="255"/>
      <c r="P1368" s="255"/>
      <c r="Q1368" s="255"/>
      <c r="R1368" s="255"/>
      <c r="S1368" s="255"/>
      <c r="T1368" s="256"/>
      <c r="U1368" s="14"/>
      <c r="V1368" s="14"/>
      <c r="W1368" s="14"/>
      <c r="X1368" s="14"/>
      <c r="Y1368" s="14"/>
      <c r="Z1368" s="14"/>
      <c r="AA1368" s="14"/>
      <c r="AB1368" s="14"/>
      <c r="AC1368" s="14"/>
      <c r="AD1368" s="14"/>
      <c r="AE1368" s="14"/>
      <c r="AT1368" s="257" t="s">
        <v>252</v>
      </c>
      <c r="AU1368" s="257" t="s">
        <v>93</v>
      </c>
      <c r="AV1368" s="14" t="s">
        <v>93</v>
      </c>
      <c r="AW1368" s="14" t="s">
        <v>46</v>
      </c>
      <c r="AX1368" s="14" t="s">
        <v>85</v>
      </c>
      <c r="AY1368" s="257" t="s">
        <v>241</v>
      </c>
    </row>
    <row r="1369" s="14" customFormat="1">
      <c r="A1369" s="14"/>
      <c r="B1369" s="247"/>
      <c r="C1369" s="248"/>
      <c r="D1369" s="238" t="s">
        <v>252</v>
      </c>
      <c r="E1369" s="249" t="s">
        <v>39</v>
      </c>
      <c r="F1369" s="250" t="s">
        <v>1466</v>
      </c>
      <c r="G1369" s="248"/>
      <c r="H1369" s="251">
        <v>27</v>
      </c>
      <c r="I1369" s="252"/>
      <c r="J1369" s="248"/>
      <c r="K1369" s="248"/>
      <c r="L1369" s="253"/>
      <c r="M1369" s="254"/>
      <c r="N1369" s="255"/>
      <c r="O1369" s="255"/>
      <c r="P1369" s="255"/>
      <c r="Q1369" s="255"/>
      <c r="R1369" s="255"/>
      <c r="S1369" s="255"/>
      <c r="T1369" s="256"/>
      <c r="U1369" s="14"/>
      <c r="V1369" s="14"/>
      <c r="W1369" s="14"/>
      <c r="X1369" s="14"/>
      <c r="Y1369" s="14"/>
      <c r="Z1369" s="14"/>
      <c r="AA1369" s="14"/>
      <c r="AB1369" s="14"/>
      <c r="AC1369" s="14"/>
      <c r="AD1369" s="14"/>
      <c r="AE1369" s="14"/>
      <c r="AT1369" s="257" t="s">
        <v>252</v>
      </c>
      <c r="AU1369" s="257" t="s">
        <v>93</v>
      </c>
      <c r="AV1369" s="14" t="s">
        <v>93</v>
      </c>
      <c r="AW1369" s="14" t="s">
        <v>46</v>
      </c>
      <c r="AX1369" s="14" t="s">
        <v>85</v>
      </c>
      <c r="AY1369" s="257" t="s">
        <v>241</v>
      </c>
    </row>
    <row r="1370" s="14" customFormat="1">
      <c r="A1370" s="14"/>
      <c r="B1370" s="247"/>
      <c r="C1370" s="248"/>
      <c r="D1370" s="238" t="s">
        <v>252</v>
      </c>
      <c r="E1370" s="249" t="s">
        <v>39</v>
      </c>
      <c r="F1370" s="250" t="s">
        <v>1467</v>
      </c>
      <c r="G1370" s="248"/>
      <c r="H1370" s="251">
        <v>5.25</v>
      </c>
      <c r="I1370" s="252"/>
      <c r="J1370" s="248"/>
      <c r="K1370" s="248"/>
      <c r="L1370" s="253"/>
      <c r="M1370" s="254"/>
      <c r="N1370" s="255"/>
      <c r="O1370" s="255"/>
      <c r="P1370" s="255"/>
      <c r="Q1370" s="255"/>
      <c r="R1370" s="255"/>
      <c r="S1370" s="255"/>
      <c r="T1370" s="256"/>
      <c r="U1370" s="14"/>
      <c r="V1370" s="14"/>
      <c r="W1370" s="14"/>
      <c r="X1370" s="14"/>
      <c r="Y1370" s="14"/>
      <c r="Z1370" s="14"/>
      <c r="AA1370" s="14"/>
      <c r="AB1370" s="14"/>
      <c r="AC1370" s="14"/>
      <c r="AD1370" s="14"/>
      <c r="AE1370" s="14"/>
      <c r="AT1370" s="257" t="s">
        <v>252</v>
      </c>
      <c r="AU1370" s="257" t="s">
        <v>93</v>
      </c>
      <c r="AV1370" s="14" t="s">
        <v>93</v>
      </c>
      <c r="AW1370" s="14" t="s">
        <v>46</v>
      </c>
      <c r="AX1370" s="14" t="s">
        <v>85</v>
      </c>
      <c r="AY1370" s="257" t="s">
        <v>241</v>
      </c>
    </row>
    <row r="1371" s="15" customFormat="1">
      <c r="A1371" s="15"/>
      <c r="B1371" s="258"/>
      <c r="C1371" s="259"/>
      <c r="D1371" s="238" t="s">
        <v>252</v>
      </c>
      <c r="E1371" s="260" t="s">
        <v>39</v>
      </c>
      <c r="F1371" s="261" t="s">
        <v>274</v>
      </c>
      <c r="G1371" s="259"/>
      <c r="H1371" s="262">
        <v>39.75</v>
      </c>
      <c r="I1371" s="263"/>
      <c r="J1371" s="259"/>
      <c r="K1371" s="259"/>
      <c r="L1371" s="264"/>
      <c r="M1371" s="265"/>
      <c r="N1371" s="266"/>
      <c r="O1371" s="266"/>
      <c r="P1371" s="266"/>
      <c r="Q1371" s="266"/>
      <c r="R1371" s="266"/>
      <c r="S1371" s="266"/>
      <c r="T1371" s="267"/>
      <c r="U1371" s="15"/>
      <c r="V1371" s="15"/>
      <c r="W1371" s="15"/>
      <c r="X1371" s="15"/>
      <c r="Y1371" s="15"/>
      <c r="Z1371" s="15"/>
      <c r="AA1371" s="15"/>
      <c r="AB1371" s="15"/>
      <c r="AC1371" s="15"/>
      <c r="AD1371" s="15"/>
      <c r="AE1371" s="15"/>
      <c r="AT1371" s="268" t="s">
        <v>252</v>
      </c>
      <c r="AU1371" s="268" t="s">
        <v>93</v>
      </c>
      <c r="AV1371" s="15" t="s">
        <v>248</v>
      </c>
      <c r="AW1371" s="15" t="s">
        <v>46</v>
      </c>
      <c r="AX1371" s="15" t="s">
        <v>23</v>
      </c>
      <c r="AY1371" s="268" t="s">
        <v>241</v>
      </c>
    </row>
    <row r="1372" s="2" customFormat="1" ht="21.75" customHeight="1">
      <c r="A1372" s="42"/>
      <c r="B1372" s="43"/>
      <c r="C1372" s="218" t="s">
        <v>1468</v>
      </c>
      <c r="D1372" s="218" t="s">
        <v>243</v>
      </c>
      <c r="E1372" s="219" t="s">
        <v>1469</v>
      </c>
      <c r="F1372" s="220" t="s">
        <v>1470</v>
      </c>
      <c r="G1372" s="221" t="s">
        <v>145</v>
      </c>
      <c r="H1372" s="222">
        <v>0.39600000000000002</v>
      </c>
      <c r="I1372" s="223"/>
      <c r="J1372" s="224">
        <f>ROUND(I1372*H1372,2)</f>
        <v>0</v>
      </c>
      <c r="K1372" s="220" t="s">
        <v>247</v>
      </c>
      <c r="L1372" s="48"/>
      <c r="M1372" s="225" t="s">
        <v>39</v>
      </c>
      <c r="N1372" s="226" t="s">
        <v>56</v>
      </c>
      <c r="O1372" s="88"/>
      <c r="P1372" s="227">
        <f>O1372*H1372</f>
        <v>0</v>
      </c>
      <c r="Q1372" s="227">
        <v>0.00158</v>
      </c>
      <c r="R1372" s="227">
        <f>Q1372*H1372</f>
        <v>0.00062567999999999999</v>
      </c>
      <c r="S1372" s="227">
        <v>0</v>
      </c>
      <c r="T1372" s="228">
        <f>S1372*H1372</f>
        <v>0</v>
      </c>
      <c r="U1372" s="42"/>
      <c r="V1372" s="42"/>
      <c r="W1372" s="42"/>
      <c r="X1372" s="42"/>
      <c r="Y1372" s="42"/>
      <c r="Z1372" s="42"/>
      <c r="AA1372" s="42"/>
      <c r="AB1372" s="42"/>
      <c r="AC1372" s="42"/>
      <c r="AD1372" s="42"/>
      <c r="AE1372" s="42"/>
      <c r="AR1372" s="229" t="s">
        <v>248</v>
      </c>
      <c r="AT1372" s="229" t="s">
        <v>243</v>
      </c>
      <c r="AU1372" s="229" t="s">
        <v>93</v>
      </c>
      <c r="AY1372" s="20" t="s">
        <v>241</v>
      </c>
      <c r="BE1372" s="230">
        <f>IF(N1372="základní",J1372,0)</f>
        <v>0</v>
      </c>
      <c r="BF1372" s="230">
        <f>IF(N1372="snížená",J1372,0)</f>
        <v>0</v>
      </c>
      <c r="BG1372" s="230">
        <f>IF(N1372="zákl. přenesená",J1372,0)</f>
        <v>0</v>
      </c>
      <c r="BH1372" s="230">
        <f>IF(N1372="sníž. přenesená",J1372,0)</f>
        <v>0</v>
      </c>
      <c r="BI1372" s="230">
        <f>IF(N1372="nulová",J1372,0)</f>
        <v>0</v>
      </c>
      <c r="BJ1372" s="20" t="s">
        <v>23</v>
      </c>
      <c r="BK1372" s="230">
        <f>ROUND(I1372*H1372,2)</f>
        <v>0</v>
      </c>
      <c r="BL1372" s="20" t="s">
        <v>248</v>
      </c>
      <c r="BM1372" s="229" t="s">
        <v>1471</v>
      </c>
    </row>
    <row r="1373" s="2" customFormat="1">
      <c r="A1373" s="42"/>
      <c r="B1373" s="43"/>
      <c r="C1373" s="44"/>
      <c r="D1373" s="231" t="s">
        <v>250</v>
      </c>
      <c r="E1373" s="44"/>
      <c r="F1373" s="232" t="s">
        <v>1472</v>
      </c>
      <c r="G1373" s="44"/>
      <c r="H1373" s="44"/>
      <c r="I1373" s="233"/>
      <c r="J1373" s="44"/>
      <c r="K1373" s="44"/>
      <c r="L1373" s="48"/>
      <c r="M1373" s="234"/>
      <c r="N1373" s="235"/>
      <c r="O1373" s="88"/>
      <c r="P1373" s="88"/>
      <c r="Q1373" s="88"/>
      <c r="R1373" s="88"/>
      <c r="S1373" s="88"/>
      <c r="T1373" s="89"/>
      <c r="U1373" s="42"/>
      <c r="V1373" s="42"/>
      <c r="W1373" s="42"/>
      <c r="X1373" s="42"/>
      <c r="Y1373" s="42"/>
      <c r="Z1373" s="42"/>
      <c r="AA1373" s="42"/>
      <c r="AB1373" s="42"/>
      <c r="AC1373" s="42"/>
      <c r="AD1373" s="42"/>
      <c r="AE1373" s="42"/>
      <c r="AT1373" s="20" t="s">
        <v>250</v>
      </c>
      <c r="AU1373" s="20" t="s">
        <v>93</v>
      </c>
    </row>
    <row r="1374" s="13" customFormat="1">
      <c r="A1374" s="13"/>
      <c r="B1374" s="236"/>
      <c r="C1374" s="237"/>
      <c r="D1374" s="238" t="s">
        <v>252</v>
      </c>
      <c r="E1374" s="239" t="s">
        <v>39</v>
      </c>
      <c r="F1374" s="240" t="s">
        <v>1355</v>
      </c>
      <c r="G1374" s="237"/>
      <c r="H1374" s="239" t="s">
        <v>39</v>
      </c>
      <c r="I1374" s="241"/>
      <c r="J1374" s="237"/>
      <c r="K1374" s="237"/>
      <c r="L1374" s="242"/>
      <c r="M1374" s="243"/>
      <c r="N1374" s="244"/>
      <c r="O1374" s="244"/>
      <c r="P1374" s="244"/>
      <c r="Q1374" s="244"/>
      <c r="R1374" s="244"/>
      <c r="S1374" s="244"/>
      <c r="T1374" s="245"/>
      <c r="U1374" s="13"/>
      <c r="V1374" s="13"/>
      <c r="W1374" s="13"/>
      <c r="X1374" s="13"/>
      <c r="Y1374" s="13"/>
      <c r="Z1374" s="13"/>
      <c r="AA1374" s="13"/>
      <c r="AB1374" s="13"/>
      <c r="AC1374" s="13"/>
      <c r="AD1374" s="13"/>
      <c r="AE1374" s="13"/>
      <c r="AT1374" s="246" t="s">
        <v>252</v>
      </c>
      <c r="AU1374" s="246" t="s">
        <v>93</v>
      </c>
      <c r="AV1374" s="13" t="s">
        <v>23</v>
      </c>
      <c r="AW1374" s="13" t="s">
        <v>46</v>
      </c>
      <c r="AX1374" s="13" t="s">
        <v>85</v>
      </c>
      <c r="AY1374" s="246" t="s">
        <v>241</v>
      </c>
    </row>
    <row r="1375" s="14" customFormat="1">
      <c r="A1375" s="14"/>
      <c r="B1375" s="247"/>
      <c r="C1375" s="248"/>
      <c r="D1375" s="238" t="s">
        <v>252</v>
      </c>
      <c r="E1375" s="249" t="s">
        <v>39</v>
      </c>
      <c r="F1375" s="250" t="s">
        <v>1473</v>
      </c>
      <c r="G1375" s="248"/>
      <c r="H1375" s="251">
        <v>0.39600000000000002</v>
      </c>
      <c r="I1375" s="252"/>
      <c r="J1375" s="248"/>
      <c r="K1375" s="248"/>
      <c r="L1375" s="253"/>
      <c r="M1375" s="254"/>
      <c r="N1375" s="255"/>
      <c r="O1375" s="255"/>
      <c r="P1375" s="255"/>
      <c r="Q1375" s="255"/>
      <c r="R1375" s="255"/>
      <c r="S1375" s="255"/>
      <c r="T1375" s="256"/>
      <c r="U1375" s="14"/>
      <c r="V1375" s="14"/>
      <c r="W1375" s="14"/>
      <c r="X1375" s="14"/>
      <c r="Y1375" s="14"/>
      <c r="Z1375" s="14"/>
      <c r="AA1375" s="14"/>
      <c r="AB1375" s="14"/>
      <c r="AC1375" s="14"/>
      <c r="AD1375" s="14"/>
      <c r="AE1375" s="14"/>
      <c r="AT1375" s="257" t="s">
        <v>252</v>
      </c>
      <c r="AU1375" s="257" t="s">
        <v>93</v>
      </c>
      <c r="AV1375" s="14" t="s">
        <v>93</v>
      </c>
      <c r="AW1375" s="14" t="s">
        <v>46</v>
      </c>
      <c r="AX1375" s="14" t="s">
        <v>23</v>
      </c>
      <c r="AY1375" s="257" t="s">
        <v>241</v>
      </c>
    </row>
    <row r="1376" s="2" customFormat="1" ht="16.5" customHeight="1">
      <c r="A1376" s="42"/>
      <c r="B1376" s="43"/>
      <c r="C1376" s="218" t="s">
        <v>1474</v>
      </c>
      <c r="D1376" s="218" t="s">
        <v>243</v>
      </c>
      <c r="E1376" s="219" t="s">
        <v>1475</v>
      </c>
      <c r="F1376" s="220" t="s">
        <v>1476</v>
      </c>
      <c r="G1376" s="221" t="s">
        <v>430</v>
      </c>
      <c r="H1376" s="222">
        <v>6.093</v>
      </c>
      <c r="I1376" s="223"/>
      <c r="J1376" s="224">
        <f>ROUND(I1376*H1376,2)</f>
        <v>0</v>
      </c>
      <c r="K1376" s="220" t="s">
        <v>247</v>
      </c>
      <c r="L1376" s="48"/>
      <c r="M1376" s="225" t="s">
        <v>39</v>
      </c>
      <c r="N1376" s="226" t="s">
        <v>56</v>
      </c>
      <c r="O1376" s="88"/>
      <c r="P1376" s="227">
        <f>O1376*H1376</f>
        <v>0</v>
      </c>
      <c r="Q1376" s="227">
        <v>0</v>
      </c>
      <c r="R1376" s="227">
        <f>Q1376*H1376</f>
        <v>0</v>
      </c>
      <c r="S1376" s="227">
        <v>0</v>
      </c>
      <c r="T1376" s="228">
        <f>S1376*H1376</f>
        <v>0</v>
      </c>
      <c r="U1376" s="42"/>
      <c r="V1376" s="42"/>
      <c r="W1376" s="42"/>
      <c r="X1376" s="42"/>
      <c r="Y1376" s="42"/>
      <c r="Z1376" s="42"/>
      <c r="AA1376" s="42"/>
      <c r="AB1376" s="42"/>
      <c r="AC1376" s="42"/>
      <c r="AD1376" s="42"/>
      <c r="AE1376" s="42"/>
      <c r="AR1376" s="229" t="s">
        <v>248</v>
      </c>
      <c r="AT1376" s="229" t="s">
        <v>243</v>
      </c>
      <c r="AU1376" s="229" t="s">
        <v>93</v>
      </c>
      <c r="AY1376" s="20" t="s">
        <v>241</v>
      </c>
      <c r="BE1376" s="230">
        <f>IF(N1376="základní",J1376,0)</f>
        <v>0</v>
      </c>
      <c r="BF1376" s="230">
        <f>IF(N1376="snížená",J1376,0)</f>
        <v>0</v>
      </c>
      <c r="BG1376" s="230">
        <f>IF(N1376="zákl. přenesená",J1376,0)</f>
        <v>0</v>
      </c>
      <c r="BH1376" s="230">
        <f>IF(N1376="sníž. přenesená",J1376,0)</f>
        <v>0</v>
      </c>
      <c r="BI1376" s="230">
        <f>IF(N1376="nulová",J1376,0)</f>
        <v>0</v>
      </c>
      <c r="BJ1376" s="20" t="s">
        <v>23</v>
      </c>
      <c r="BK1376" s="230">
        <f>ROUND(I1376*H1376,2)</f>
        <v>0</v>
      </c>
      <c r="BL1376" s="20" t="s">
        <v>248</v>
      </c>
      <c r="BM1376" s="229" t="s">
        <v>1477</v>
      </c>
    </row>
    <row r="1377" s="2" customFormat="1">
      <c r="A1377" s="42"/>
      <c r="B1377" s="43"/>
      <c r="C1377" s="44"/>
      <c r="D1377" s="231" t="s">
        <v>250</v>
      </c>
      <c r="E1377" s="44"/>
      <c r="F1377" s="232" t="s">
        <v>1478</v>
      </c>
      <c r="G1377" s="44"/>
      <c r="H1377" s="44"/>
      <c r="I1377" s="233"/>
      <c r="J1377" s="44"/>
      <c r="K1377" s="44"/>
      <c r="L1377" s="48"/>
      <c r="M1377" s="234"/>
      <c r="N1377" s="235"/>
      <c r="O1377" s="88"/>
      <c r="P1377" s="88"/>
      <c r="Q1377" s="88"/>
      <c r="R1377" s="88"/>
      <c r="S1377" s="88"/>
      <c r="T1377" s="89"/>
      <c r="U1377" s="42"/>
      <c r="V1377" s="42"/>
      <c r="W1377" s="42"/>
      <c r="X1377" s="42"/>
      <c r="Y1377" s="42"/>
      <c r="Z1377" s="42"/>
      <c r="AA1377" s="42"/>
      <c r="AB1377" s="42"/>
      <c r="AC1377" s="42"/>
      <c r="AD1377" s="42"/>
      <c r="AE1377" s="42"/>
      <c r="AT1377" s="20" t="s">
        <v>250</v>
      </c>
      <c r="AU1377" s="20" t="s">
        <v>93</v>
      </c>
    </row>
    <row r="1378" s="13" customFormat="1">
      <c r="A1378" s="13"/>
      <c r="B1378" s="236"/>
      <c r="C1378" s="237"/>
      <c r="D1378" s="238" t="s">
        <v>252</v>
      </c>
      <c r="E1378" s="239" t="s">
        <v>39</v>
      </c>
      <c r="F1378" s="240" t="s">
        <v>1479</v>
      </c>
      <c r="G1378" s="237"/>
      <c r="H1378" s="239" t="s">
        <v>39</v>
      </c>
      <c r="I1378" s="241"/>
      <c r="J1378" s="237"/>
      <c r="K1378" s="237"/>
      <c r="L1378" s="242"/>
      <c r="M1378" s="243"/>
      <c r="N1378" s="244"/>
      <c r="O1378" s="244"/>
      <c r="P1378" s="244"/>
      <c r="Q1378" s="244"/>
      <c r="R1378" s="244"/>
      <c r="S1378" s="244"/>
      <c r="T1378" s="245"/>
      <c r="U1378" s="13"/>
      <c r="V1378" s="13"/>
      <c r="W1378" s="13"/>
      <c r="X1378" s="13"/>
      <c r="Y1378" s="13"/>
      <c r="Z1378" s="13"/>
      <c r="AA1378" s="13"/>
      <c r="AB1378" s="13"/>
      <c r="AC1378" s="13"/>
      <c r="AD1378" s="13"/>
      <c r="AE1378" s="13"/>
      <c r="AT1378" s="246" t="s">
        <v>252</v>
      </c>
      <c r="AU1378" s="246" t="s">
        <v>93</v>
      </c>
      <c r="AV1378" s="13" t="s">
        <v>23</v>
      </c>
      <c r="AW1378" s="13" t="s">
        <v>46</v>
      </c>
      <c r="AX1378" s="13" t="s">
        <v>85</v>
      </c>
      <c r="AY1378" s="246" t="s">
        <v>241</v>
      </c>
    </row>
    <row r="1379" s="13" customFormat="1">
      <c r="A1379" s="13"/>
      <c r="B1379" s="236"/>
      <c r="C1379" s="237"/>
      <c r="D1379" s="238" t="s">
        <v>252</v>
      </c>
      <c r="E1379" s="239" t="s">
        <v>39</v>
      </c>
      <c r="F1379" s="240" t="s">
        <v>1480</v>
      </c>
      <c r="G1379" s="237"/>
      <c r="H1379" s="239" t="s">
        <v>39</v>
      </c>
      <c r="I1379" s="241"/>
      <c r="J1379" s="237"/>
      <c r="K1379" s="237"/>
      <c r="L1379" s="242"/>
      <c r="M1379" s="243"/>
      <c r="N1379" s="244"/>
      <c r="O1379" s="244"/>
      <c r="P1379" s="244"/>
      <c r="Q1379" s="244"/>
      <c r="R1379" s="244"/>
      <c r="S1379" s="244"/>
      <c r="T1379" s="245"/>
      <c r="U1379" s="13"/>
      <c r="V1379" s="13"/>
      <c r="W1379" s="13"/>
      <c r="X1379" s="13"/>
      <c r="Y1379" s="13"/>
      <c r="Z1379" s="13"/>
      <c r="AA1379" s="13"/>
      <c r="AB1379" s="13"/>
      <c r="AC1379" s="13"/>
      <c r="AD1379" s="13"/>
      <c r="AE1379" s="13"/>
      <c r="AT1379" s="246" t="s">
        <v>252</v>
      </c>
      <c r="AU1379" s="246" t="s">
        <v>93</v>
      </c>
      <c r="AV1379" s="13" t="s">
        <v>23</v>
      </c>
      <c r="AW1379" s="13" t="s">
        <v>46</v>
      </c>
      <c r="AX1379" s="13" t="s">
        <v>85</v>
      </c>
      <c r="AY1379" s="246" t="s">
        <v>241</v>
      </c>
    </row>
    <row r="1380" s="13" customFormat="1">
      <c r="A1380" s="13"/>
      <c r="B1380" s="236"/>
      <c r="C1380" s="237"/>
      <c r="D1380" s="238" t="s">
        <v>252</v>
      </c>
      <c r="E1380" s="239" t="s">
        <v>39</v>
      </c>
      <c r="F1380" s="240" t="s">
        <v>1481</v>
      </c>
      <c r="G1380" s="237"/>
      <c r="H1380" s="239" t="s">
        <v>39</v>
      </c>
      <c r="I1380" s="241"/>
      <c r="J1380" s="237"/>
      <c r="K1380" s="237"/>
      <c r="L1380" s="242"/>
      <c r="M1380" s="243"/>
      <c r="N1380" s="244"/>
      <c r="O1380" s="244"/>
      <c r="P1380" s="244"/>
      <c r="Q1380" s="244"/>
      <c r="R1380" s="244"/>
      <c r="S1380" s="244"/>
      <c r="T1380" s="245"/>
      <c r="U1380" s="13"/>
      <c r="V1380" s="13"/>
      <c r="W1380" s="13"/>
      <c r="X1380" s="13"/>
      <c r="Y1380" s="13"/>
      <c r="Z1380" s="13"/>
      <c r="AA1380" s="13"/>
      <c r="AB1380" s="13"/>
      <c r="AC1380" s="13"/>
      <c r="AD1380" s="13"/>
      <c r="AE1380" s="13"/>
      <c r="AT1380" s="246" t="s">
        <v>252</v>
      </c>
      <c r="AU1380" s="246" t="s">
        <v>93</v>
      </c>
      <c r="AV1380" s="13" t="s">
        <v>23</v>
      </c>
      <c r="AW1380" s="13" t="s">
        <v>46</v>
      </c>
      <c r="AX1380" s="13" t="s">
        <v>85</v>
      </c>
      <c r="AY1380" s="246" t="s">
        <v>241</v>
      </c>
    </row>
    <row r="1381" s="14" customFormat="1">
      <c r="A1381" s="14"/>
      <c r="B1381" s="247"/>
      <c r="C1381" s="248"/>
      <c r="D1381" s="238" t="s">
        <v>252</v>
      </c>
      <c r="E1381" s="249" t="s">
        <v>39</v>
      </c>
      <c r="F1381" s="250" t="s">
        <v>1482</v>
      </c>
      <c r="G1381" s="248"/>
      <c r="H1381" s="251">
        <v>0.028000000000000001</v>
      </c>
      <c r="I1381" s="252"/>
      <c r="J1381" s="248"/>
      <c r="K1381" s="248"/>
      <c r="L1381" s="253"/>
      <c r="M1381" s="254"/>
      <c r="N1381" s="255"/>
      <c r="O1381" s="255"/>
      <c r="P1381" s="255"/>
      <c r="Q1381" s="255"/>
      <c r="R1381" s="255"/>
      <c r="S1381" s="255"/>
      <c r="T1381" s="256"/>
      <c r="U1381" s="14"/>
      <c r="V1381" s="14"/>
      <c r="W1381" s="14"/>
      <c r="X1381" s="14"/>
      <c r="Y1381" s="14"/>
      <c r="Z1381" s="14"/>
      <c r="AA1381" s="14"/>
      <c r="AB1381" s="14"/>
      <c r="AC1381" s="14"/>
      <c r="AD1381" s="14"/>
      <c r="AE1381" s="14"/>
      <c r="AT1381" s="257" t="s">
        <v>252</v>
      </c>
      <c r="AU1381" s="257" t="s">
        <v>93</v>
      </c>
      <c r="AV1381" s="14" t="s">
        <v>93</v>
      </c>
      <c r="AW1381" s="14" t="s">
        <v>46</v>
      </c>
      <c r="AX1381" s="14" t="s">
        <v>85</v>
      </c>
      <c r="AY1381" s="257" t="s">
        <v>241</v>
      </c>
    </row>
    <row r="1382" s="14" customFormat="1">
      <c r="A1382" s="14"/>
      <c r="B1382" s="247"/>
      <c r="C1382" s="248"/>
      <c r="D1382" s="238" t="s">
        <v>252</v>
      </c>
      <c r="E1382" s="249" t="s">
        <v>39</v>
      </c>
      <c r="F1382" s="250" t="s">
        <v>1483</v>
      </c>
      <c r="G1382" s="248"/>
      <c r="H1382" s="251">
        <v>0.29999999999999999</v>
      </c>
      <c r="I1382" s="252"/>
      <c r="J1382" s="248"/>
      <c r="K1382" s="248"/>
      <c r="L1382" s="253"/>
      <c r="M1382" s="254"/>
      <c r="N1382" s="255"/>
      <c r="O1382" s="255"/>
      <c r="P1382" s="255"/>
      <c r="Q1382" s="255"/>
      <c r="R1382" s="255"/>
      <c r="S1382" s="255"/>
      <c r="T1382" s="256"/>
      <c r="U1382" s="14"/>
      <c r="V1382" s="14"/>
      <c r="W1382" s="14"/>
      <c r="X1382" s="14"/>
      <c r="Y1382" s="14"/>
      <c r="Z1382" s="14"/>
      <c r="AA1382" s="14"/>
      <c r="AB1382" s="14"/>
      <c r="AC1382" s="14"/>
      <c r="AD1382" s="14"/>
      <c r="AE1382" s="14"/>
      <c r="AT1382" s="257" t="s">
        <v>252</v>
      </c>
      <c r="AU1382" s="257" t="s">
        <v>93</v>
      </c>
      <c r="AV1382" s="14" t="s">
        <v>93</v>
      </c>
      <c r="AW1382" s="14" t="s">
        <v>46</v>
      </c>
      <c r="AX1382" s="14" t="s">
        <v>85</v>
      </c>
      <c r="AY1382" s="257" t="s">
        <v>241</v>
      </c>
    </row>
    <row r="1383" s="14" customFormat="1">
      <c r="A1383" s="14"/>
      <c r="B1383" s="247"/>
      <c r="C1383" s="248"/>
      <c r="D1383" s="238" t="s">
        <v>252</v>
      </c>
      <c r="E1383" s="249" t="s">
        <v>39</v>
      </c>
      <c r="F1383" s="250" t="s">
        <v>1484</v>
      </c>
      <c r="G1383" s="248"/>
      <c r="H1383" s="251">
        <v>0.55500000000000005</v>
      </c>
      <c r="I1383" s="252"/>
      <c r="J1383" s="248"/>
      <c r="K1383" s="248"/>
      <c r="L1383" s="253"/>
      <c r="M1383" s="254"/>
      <c r="N1383" s="255"/>
      <c r="O1383" s="255"/>
      <c r="P1383" s="255"/>
      <c r="Q1383" s="255"/>
      <c r="R1383" s="255"/>
      <c r="S1383" s="255"/>
      <c r="T1383" s="256"/>
      <c r="U1383" s="14"/>
      <c r="V1383" s="14"/>
      <c r="W1383" s="14"/>
      <c r="X1383" s="14"/>
      <c r="Y1383" s="14"/>
      <c r="Z1383" s="14"/>
      <c r="AA1383" s="14"/>
      <c r="AB1383" s="14"/>
      <c r="AC1383" s="14"/>
      <c r="AD1383" s="14"/>
      <c r="AE1383" s="14"/>
      <c r="AT1383" s="257" t="s">
        <v>252</v>
      </c>
      <c r="AU1383" s="257" t="s">
        <v>93</v>
      </c>
      <c r="AV1383" s="14" t="s">
        <v>93</v>
      </c>
      <c r="AW1383" s="14" t="s">
        <v>46</v>
      </c>
      <c r="AX1383" s="14" t="s">
        <v>85</v>
      </c>
      <c r="AY1383" s="257" t="s">
        <v>241</v>
      </c>
    </row>
    <row r="1384" s="14" customFormat="1">
      <c r="A1384" s="14"/>
      <c r="B1384" s="247"/>
      <c r="C1384" s="248"/>
      <c r="D1384" s="238" t="s">
        <v>252</v>
      </c>
      <c r="E1384" s="249" t="s">
        <v>39</v>
      </c>
      <c r="F1384" s="250" t="s">
        <v>1485</v>
      </c>
      <c r="G1384" s="248"/>
      <c r="H1384" s="251">
        <v>1.0149999999999999</v>
      </c>
      <c r="I1384" s="252"/>
      <c r="J1384" s="248"/>
      <c r="K1384" s="248"/>
      <c r="L1384" s="253"/>
      <c r="M1384" s="254"/>
      <c r="N1384" s="255"/>
      <c r="O1384" s="255"/>
      <c r="P1384" s="255"/>
      <c r="Q1384" s="255"/>
      <c r="R1384" s="255"/>
      <c r="S1384" s="255"/>
      <c r="T1384" s="256"/>
      <c r="U1384" s="14"/>
      <c r="V1384" s="14"/>
      <c r="W1384" s="14"/>
      <c r="X1384" s="14"/>
      <c r="Y1384" s="14"/>
      <c r="Z1384" s="14"/>
      <c r="AA1384" s="14"/>
      <c r="AB1384" s="14"/>
      <c r="AC1384" s="14"/>
      <c r="AD1384" s="14"/>
      <c r="AE1384" s="14"/>
      <c r="AT1384" s="257" t="s">
        <v>252</v>
      </c>
      <c r="AU1384" s="257" t="s">
        <v>93</v>
      </c>
      <c r="AV1384" s="14" t="s">
        <v>93</v>
      </c>
      <c r="AW1384" s="14" t="s">
        <v>46</v>
      </c>
      <c r="AX1384" s="14" t="s">
        <v>85</v>
      </c>
      <c r="AY1384" s="257" t="s">
        <v>241</v>
      </c>
    </row>
    <row r="1385" s="14" customFormat="1">
      <c r="A1385" s="14"/>
      <c r="B1385" s="247"/>
      <c r="C1385" s="248"/>
      <c r="D1385" s="238" t="s">
        <v>252</v>
      </c>
      <c r="E1385" s="249" t="s">
        <v>39</v>
      </c>
      <c r="F1385" s="250" t="s">
        <v>1486</v>
      </c>
      <c r="G1385" s="248"/>
      <c r="H1385" s="251">
        <v>0.058000000000000003</v>
      </c>
      <c r="I1385" s="252"/>
      <c r="J1385" s="248"/>
      <c r="K1385" s="248"/>
      <c r="L1385" s="253"/>
      <c r="M1385" s="254"/>
      <c r="N1385" s="255"/>
      <c r="O1385" s="255"/>
      <c r="P1385" s="255"/>
      <c r="Q1385" s="255"/>
      <c r="R1385" s="255"/>
      <c r="S1385" s="255"/>
      <c r="T1385" s="256"/>
      <c r="U1385" s="14"/>
      <c r="V1385" s="14"/>
      <c r="W1385" s="14"/>
      <c r="X1385" s="14"/>
      <c r="Y1385" s="14"/>
      <c r="Z1385" s="14"/>
      <c r="AA1385" s="14"/>
      <c r="AB1385" s="14"/>
      <c r="AC1385" s="14"/>
      <c r="AD1385" s="14"/>
      <c r="AE1385" s="14"/>
      <c r="AT1385" s="257" t="s">
        <v>252</v>
      </c>
      <c r="AU1385" s="257" t="s">
        <v>93</v>
      </c>
      <c r="AV1385" s="14" t="s">
        <v>93</v>
      </c>
      <c r="AW1385" s="14" t="s">
        <v>46</v>
      </c>
      <c r="AX1385" s="14" t="s">
        <v>85</v>
      </c>
      <c r="AY1385" s="257" t="s">
        <v>241</v>
      </c>
    </row>
    <row r="1386" s="14" customFormat="1">
      <c r="A1386" s="14"/>
      <c r="B1386" s="247"/>
      <c r="C1386" s="248"/>
      <c r="D1386" s="238" t="s">
        <v>252</v>
      </c>
      <c r="E1386" s="249" t="s">
        <v>39</v>
      </c>
      <c r="F1386" s="250" t="s">
        <v>1487</v>
      </c>
      <c r="G1386" s="248"/>
      <c r="H1386" s="251">
        <v>0.012999999999999999</v>
      </c>
      <c r="I1386" s="252"/>
      <c r="J1386" s="248"/>
      <c r="K1386" s="248"/>
      <c r="L1386" s="253"/>
      <c r="M1386" s="254"/>
      <c r="N1386" s="255"/>
      <c r="O1386" s="255"/>
      <c r="P1386" s="255"/>
      <c r="Q1386" s="255"/>
      <c r="R1386" s="255"/>
      <c r="S1386" s="255"/>
      <c r="T1386" s="256"/>
      <c r="U1386" s="14"/>
      <c r="V1386" s="14"/>
      <c r="W1386" s="14"/>
      <c r="X1386" s="14"/>
      <c r="Y1386" s="14"/>
      <c r="Z1386" s="14"/>
      <c r="AA1386" s="14"/>
      <c r="AB1386" s="14"/>
      <c r="AC1386" s="14"/>
      <c r="AD1386" s="14"/>
      <c r="AE1386" s="14"/>
      <c r="AT1386" s="257" t="s">
        <v>252</v>
      </c>
      <c r="AU1386" s="257" t="s">
        <v>93</v>
      </c>
      <c r="AV1386" s="14" t="s">
        <v>93</v>
      </c>
      <c r="AW1386" s="14" t="s">
        <v>46</v>
      </c>
      <c r="AX1386" s="14" t="s">
        <v>85</v>
      </c>
      <c r="AY1386" s="257" t="s">
        <v>241</v>
      </c>
    </row>
    <row r="1387" s="13" customFormat="1">
      <c r="A1387" s="13"/>
      <c r="B1387" s="236"/>
      <c r="C1387" s="237"/>
      <c r="D1387" s="238" t="s">
        <v>252</v>
      </c>
      <c r="E1387" s="239" t="s">
        <v>39</v>
      </c>
      <c r="F1387" s="240" t="s">
        <v>1488</v>
      </c>
      <c r="G1387" s="237"/>
      <c r="H1387" s="239" t="s">
        <v>39</v>
      </c>
      <c r="I1387" s="241"/>
      <c r="J1387" s="237"/>
      <c r="K1387" s="237"/>
      <c r="L1387" s="242"/>
      <c r="M1387" s="243"/>
      <c r="N1387" s="244"/>
      <c r="O1387" s="244"/>
      <c r="P1387" s="244"/>
      <c r="Q1387" s="244"/>
      <c r="R1387" s="244"/>
      <c r="S1387" s="244"/>
      <c r="T1387" s="245"/>
      <c r="U1387" s="13"/>
      <c r="V1387" s="13"/>
      <c r="W1387" s="13"/>
      <c r="X1387" s="13"/>
      <c r="Y1387" s="13"/>
      <c r="Z1387" s="13"/>
      <c r="AA1387" s="13"/>
      <c r="AB1387" s="13"/>
      <c r="AC1387" s="13"/>
      <c r="AD1387" s="13"/>
      <c r="AE1387" s="13"/>
      <c r="AT1387" s="246" t="s">
        <v>252</v>
      </c>
      <c r="AU1387" s="246" t="s">
        <v>93</v>
      </c>
      <c r="AV1387" s="13" t="s">
        <v>23</v>
      </c>
      <c r="AW1387" s="13" t="s">
        <v>46</v>
      </c>
      <c r="AX1387" s="13" t="s">
        <v>85</v>
      </c>
      <c r="AY1387" s="246" t="s">
        <v>241</v>
      </c>
    </row>
    <row r="1388" s="13" customFormat="1">
      <c r="A1388" s="13"/>
      <c r="B1388" s="236"/>
      <c r="C1388" s="237"/>
      <c r="D1388" s="238" t="s">
        <v>252</v>
      </c>
      <c r="E1388" s="239" t="s">
        <v>39</v>
      </c>
      <c r="F1388" s="240" t="s">
        <v>1481</v>
      </c>
      <c r="G1388" s="237"/>
      <c r="H1388" s="239" t="s">
        <v>39</v>
      </c>
      <c r="I1388" s="241"/>
      <c r="J1388" s="237"/>
      <c r="K1388" s="237"/>
      <c r="L1388" s="242"/>
      <c r="M1388" s="243"/>
      <c r="N1388" s="244"/>
      <c r="O1388" s="244"/>
      <c r="P1388" s="244"/>
      <c r="Q1388" s="244"/>
      <c r="R1388" s="244"/>
      <c r="S1388" s="244"/>
      <c r="T1388" s="245"/>
      <c r="U1388" s="13"/>
      <c r="V1388" s="13"/>
      <c r="W1388" s="13"/>
      <c r="X1388" s="13"/>
      <c r="Y1388" s="13"/>
      <c r="Z1388" s="13"/>
      <c r="AA1388" s="13"/>
      <c r="AB1388" s="13"/>
      <c r="AC1388" s="13"/>
      <c r="AD1388" s="13"/>
      <c r="AE1388" s="13"/>
      <c r="AT1388" s="246" t="s">
        <v>252</v>
      </c>
      <c r="AU1388" s="246" t="s">
        <v>93</v>
      </c>
      <c r="AV1388" s="13" t="s">
        <v>23</v>
      </c>
      <c r="AW1388" s="13" t="s">
        <v>46</v>
      </c>
      <c r="AX1388" s="13" t="s">
        <v>85</v>
      </c>
      <c r="AY1388" s="246" t="s">
        <v>241</v>
      </c>
    </row>
    <row r="1389" s="14" customFormat="1">
      <c r="A1389" s="14"/>
      <c r="B1389" s="247"/>
      <c r="C1389" s="248"/>
      <c r="D1389" s="238" t="s">
        <v>252</v>
      </c>
      <c r="E1389" s="249" t="s">
        <v>39</v>
      </c>
      <c r="F1389" s="250" t="s">
        <v>1489</v>
      </c>
      <c r="G1389" s="248"/>
      <c r="H1389" s="251">
        <v>0.025000000000000001</v>
      </c>
      <c r="I1389" s="252"/>
      <c r="J1389" s="248"/>
      <c r="K1389" s="248"/>
      <c r="L1389" s="253"/>
      <c r="M1389" s="254"/>
      <c r="N1389" s="255"/>
      <c r="O1389" s="255"/>
      <c r="P1389" s="255"/>
      <c r="Q1389" s="255"/>
      <c r="R1389" s="255"/>
      <c r="S1389" s="255"/>
      <c r="T1389" s="256"/>
      <c r="U1389" s="14"/>
      <c r="V1389" s="14"/>
      <c r="W1389" s="14"/>
      <c r="X1389" s="14"/>
      <c r="Y1389" s="14"/>
      <c r="Z1389" s="14"/>
      <c r="AA1389" s="14"/>
      <c r="AB1389" s="14"/>
      <c r="AC1389" s="14"/>
      <c r="AD1389" s="14"/>
      <c r="AE1389" s="14"/>
      <c r="AT1389" s="257" t="s">
        <v>252</v>
      </c>
      <c r="AU1389" s="257" t="s">
        <v>93</v>
      </c>
      <c r="AV1389" s="14" t="s">
        <v>93</v>
      </c>
      <c r="AW1389" s="14" t="s">
        <v>46</v>
      </c>
      <c r="AX1389" s="14" t="s">
        <v>85</v>
      </c>
      <c r="AY1389" s="257" t="s">
        <v>241</v>
      </c>
    </row>
    <row r="1390" s="14" customFormat="1">
      <c r="A1390" s="14"/>
      <c r="B1390" s="247"/>
      <c r="C1390" s="248"/>
      <c r="D1390" s="238" t="s">
        <v>252</v>
      </c>
      <c r="E1390" s="249" t="s">
        <v>39</v>
      </c>
      <c r="F1390" s="250" t="s">
        <v>1490</v>
      </c>
      <c r="G1390" s="248"/>
      <c r="H1390" s="251">
        <v>0.38700000000000001</v>
      </c>
      <c r="I1390" s="252"/>
      <c r="J1390" s="248"/>
      <c r="K1390" s="248"/>
      <c r="L1390" s="253"/>
      <c r="M1390" s="254"/>
      <c r="N1390" s="255"/>
      <c r="O1390" s="255"/>
      <c r="P1390" s="255"/>
      <c r="Q1390" s="255"/>
      <c r="R1390" s="255"/>
      <c r="S1390" s="255"/>
      <c r="T1390" s="256"/>
      <c r="U1390" s="14"/>
      <c r="V1390" s="14"/>
      <c r="W1390" s="14"/>
      <c r="X1390" s="14"/>
      <c r="Y1390" s="14"/>
      <c r="Z1390" s="14"/>
      <c r="AA1390" s="14"/>
      <c r="AB1390" s="14"/>
      <c r="AC1390" s="14"/>
      <c r="AD1390" s="14"/>
      <c r="AE1390" s="14"/>
      <c r="AT1390" s="257" t="s">
        <v>252</v>
      </c>
      <c r="AU1390" s="257" t="s">
        <v>93</v>
      </c>
      <c r="AV1390" s="14" t="s">
        <v>93</v>
      </c>
      <c r="AW1390" s="14" t="s">
        <v>46</v>
      </c>
      <c r="AX1390" s="14" t="s">
        <v>85</v>
      </c>
      <c r="AY1390" s="257" t="s">
        <v>241</v>
      </c>
    </row>
    <row r="1391" s="14" customFormat="1">
      <c r="A1391" s="14"/>
      <c r="B1391" s="247"/>
      <c r="C1391" s="248"/>
      <c r="D1391" s="238" t="s">
        <v>252</v>
      </c>
      <c r="E1391" s="249" t="s">
        <v>39</v>
      </c>
      <c r="F1391" s="250" t="s">
        <v>1491</v>
      </c>
      <c r="G1391" s="248"/>
      <c r="H1391" s="251">
        <v>0.48299999999999998</v>
      </c>
      <c r="I1391" s="252"/>
      <c r="J1391" s="248"/>
      <c r="K1391" s="248"/>
      <c r="L1391" s="253"/>
      <c r="M1391" s="254"/>
      <c r="N1391" s="255"/>
      <c r="O1391" s="255"/>
      <c r="P1391" s="255"/>
      <c r="Q1391" s="255"/>
      <c r="R1391" s="255"/>
      <c r="S1391" s="255"/>
      <c r="T1391" s="256"/>
      <c r="U1391" s="14"/>
      <c r="V1391" s="14"/>
      <c r="W1391" s="14"/>
      <c r="X1391" s="14"/>
      <c r="Y1391" s="14"/>
      <c r="Z1391" s="14"/>
      <c r="AA1391" s="14"/>
      <c r="AB1391" s="14"/>
      <c r="AC1391" s="14"/>
      <c r="AD1391" s="14"/>
      <c r="AE1391" s="14"/>
      <c r="AT1391" s="257" t="s">
        <v>252</v>
      </c>
      <c r="AU1391" s="257" t="s">
        <v>93</v>
      </c>
      <c r="AV1391" s="14" t="s">
        <v>93</v>
      </c>
      <c r="AW1391" s="14" t="s">
        <v>46</v>
      </c>
      <c r="AX1391" s="14" t="s">
        <v>85</v>
      </c>
      <c r="AY1391" s="257" t="s">
        <v>241</v>
      </c>
    </row>
    <row r="1392" s="14" customFormat="1">
      <c r="A1392" s="14"/>
      <c r="B1392" s="247"/>
      <c r="C1392" s="248"/>
      <c r="D1392" s="238" t="s">
        <v>252</v>
      </c>
      <c r="E1392" s="249" t="s">
        <v>39</v>
      </c>
      <c r="F1392" s="250" t="s">
        <v>1492</v>
      </c>
      <c r="G1392" s="248"/>
      <c r="H1392" s="251">
        <v>1.042</v>
      </c>
      <c r="I1392" s="252"/>
      <c r="J1392" s="248"/>
      <c r="K1392" s="248"/>
      <c r="L1392" s="253"/>
      <c r="M1392" s="254"/>
      <c r="N1392" s="255"/>
      <c r="O1392" s="255"/>
      <c r="P1392" s="255"/>
      <c r="Q1392" s="255"/>
      <c r="R1392" s="255"/>
      <c r="S1392" s="255"/>
      <c r="T1392" s="256"/>
      <c r="U1392" s="14"/>
      <c r="V1392" s="14"/>
      <c r="W1392" s="14"/>
      <c r="X1392" s="14"/>
      <c r="Y1392" s="14"/>
      <c r="Z1392" s="14"/>
      <c r="AA1392" s="14"/>
      <c r="AB1392" s="14"/>
      <c r="AC1392" s="14"/>
      <c r="AD1392" s="14"/>
      <c r="AE1392" s="14"/>
      <c r="AT1392" s="257" t="s">
        <v>252</v>
      </c>
      <c r="AU1392" s="257" t="s">
        <v>93</v>
      </c>
      <c r="AV1392" s="14" t="s">
        <v>93</v>
      </c>
      <c r="AW1392" s="14" t="s">
        <v>46</v>
      </c>
      <c r="AX1392" s="14" t="s">
        <v>85</v>
      </c>
      <c r="AY1392" s="257" t="s">
        <v>241</v>
      </c>
    </row>
    <row r="1393" s="14" customFormat="1">
      <c r="A1393" s="14"/>
      <c r="B1393" s="247"/>
      <c r="C1393" s="248"/>
      <c r="D1393" s="238" t="s">
        <v>252</v>
      </c>
      <c r="E1393" s="249" t="s">
        <v>39</v>
      </c>
      <c r="F1393" s="250" t="s">
        <v>1486</v>
      </c>
      <c r="G1393" s="248"/>
      <c r="H1393" s="251">
        <v>0.058000000000000003</v>
      </c>
      <c r="I1393" s="252"/>
      <c r="J1393" s="248"/>
      <c r="K1393" s="248"/>
      <c r="L1393" s="253"/>
      <c r="M1393" s="254"/>
      <c r="N1393" s="255"/>
      <c r="O1393" s="255"/>
      <c r="P1393" s="255"/>
      <c r="Q1393" s="255"/>
      <c r="R1393" s="255"/>
      <c r="S1393" s="255"/>
      <c r="T1393" s="256"/>
      <c r="U1393" s="14"/>
      <c r="V1393" s="14"/>
      <c r="W1393" s="14"/>
      <c r="X1393" s="14"/>
      <c r="Y1393" s="14"/>
      <c r="Z1393" s="14"/>
      <c r="AA1393" s="14"/>
      <c r="AB1393" s="14"/>
      <c r="AC1393" s="14"/>
      <c r="AD1393" s="14"/>
      <c r="AE1393" s="14"/>
      <c r="AT1393" s="257" t="s">
        <v>252</v>
      </c>
      <c r="AU1393" s="257" t="s">
        <v>93</v>
      </c>
      <c r="AV1393" s="14" t="s">
        <v>93</v>
      </c>
      <c r="AW1393" s="14" t="s">
        <v>46</v>
      </c>
      <c r="AX1393" s="14" t="s">
        <v>85</v>
      </c>
      <c r="AY1393" s="257" t="s">
        <v>241</v>
      </c>
    </row>
    <row r="1394" s="14" customFormat="1">
      <c r="A1394" s="14"/>
      <c r="B1394" s="247"/>
      <c r="C1394" s="248"/>
      <c r="D1394" s="238" t="s">
        <v>252</v>
      </c>
      <c r="E1394" s="249" t="s">
        <v>39</v>
      </c>
      <c r="F1394" s="250" t="s">
        <v>1487</v>
      </c>
      <c r="G1394" s="248"/>
      <c r="H1394" s="251">
        <v>0.012999999999999999</v>
      </c>
      <c r="I1394" s="252"/>
      <c r="J1394" s="248"/>
      <c r="K1394" s="248"/>
      <c r="L1394" s="253"/>
      <c r="M1394" s="254"/>
      <c r="N1394" s="255"/>
      <c r="O1394" s="255"/>
      <c r="P1394" s="255"/>
      <c r="Q1394" s="255"/>
      <c r="R1394" s="255"/>
      <c r="S1394" s="255"/>
      <c r="T1394" s="256"/>
      <c r="U1394" s="14"/>
      <c r="V1394" s="14"/>
      <c r="W1394" s="14"/>
      <c r="X1394" s="14"/>
      <c r="Y1394" s="14"/>
      <c r="Z1394" s="14"/>
      <c r="AA1394" s="14"/>
      <c r="AB1394" s="14"/>
      <c r="AC1394" s="14"/>
      <c r="AD1394" s="14"/>
      <c r="AE1394" s="14"/>
      <c r="AT1394" s="257" t="s">
        <v>252</v>
      </c>
      <c r="AU1394" s="257" t="s">
        <v>93</v>
      </c>
      <c r="AV1394" s="14" t="s">
        <v>93</v>
      </c>
      <c r="AW1394" s="14" t="s">
        <v>46</v>
      </c>
      <c r="AX1394" s="14" t="s">
        <v>85</v>
      </c>
      <c r="AY1394" s="257" t="s">
        <v>241</v>
      </c>
    </row>
    <row r="1395" s="13" customFormat="1">
      <c r="A1395" s="13"/>
      <c r="B1395" s="236"/>
      <c r="C1395" s="237"/>
      <c r="D1395" s="238" t="s">
        <v>252</v>
      </c>
      <c r="E1395" s="239" t="s">
        <v>39</v>
      </c>
      <c r="F1395" s="240" t="s">
        <v>1493</v>
      </c>
      <c r="G1395" s="237"/>
      <c r="H1395" s="239" t="s">
        <v>39</v>
      </c>
      <c r="I1395" s="241"/>
      <c r="J1395" s="237"/>
      <c r="K1395" s="237"/>
      <c r="L1395" s="242"/>
      <c r="M1395" s="243"/>
      <c r="N1395" s="244"/>
      <c r="O1395" s="244"/>
      <c r="P1395" s="244"/>
      <c r="Q1395" s="244"/>
      <c r="R1395" s="244"/>
      <c r="S1395" s="244"/>
      <c r="T1395" s="245"/>
      <c r="U1395" s="13"/>
      <c r="V1395" s="13"/>
      <c r="W1395" s="13"/>
      <c r="X1395" s="13"/>
      <c r="Y1395" s="13"/>
      <c r="Z1395" s="13"/>
      <c r="AA1395" s="13"/>
      <c r="AB1395" s="13"/>
      <c r="AC1395" s="13"/>
      <c r="AD1395" s="13"/>
      <c r="AE1395" s="13"/>
      <c r="AT1395" s="246" t="s">
        <v>252</v>
      </c>
      <c r="AU1395" s="246" t="s">
        <v>93</v>
      </c>
      <c r="AV1395" s="13" t="s">
        <v>23</v>
      </c>
      <c r="AW1395" s="13" t="s">
        <v>46</v>
      </c>
      <c r="AX1395" s="13" t="s">
        <v>85</v>
      </c>
      <c r="AY1395" s="246" t="s">
        <v>241</v>
      </c>
    </row>
    <row r="1396" s="13" customFormat="1">
      <c r="A1396" s="13"/>
      <c r="B1396" s="236"/>
      <c r="C1396" s="237"/>
      <c r="D1396" s="238" t="s">
        <v>252</v>
      </c>
      <c r="E1396" s="239" t="s">
        <v>39</v>
      </c>
      <c r="F1396" s="240" t="s">
        <v>1481</v>
      </c>
      <c r="G1396" s="237"/>
      <c r="H1396" s="239" t="s">
        <v>39</v>
      </c>
      <c r="I1396" s="241"/>
      <c r="J1396" s="237"/>
      <c r="K1396" s="237"/>
      <c r="L1396" s="242"/>
      <c r="M1396" s="243"/>
      <c r="N1396" s="244"/>
      <c r="O1396" s="244"/>
      <c r="P1396" s="244"/>
      <c r="Q1396" s="244"/>
      <c r="R1396" s="244"/>
      <c r="S1396" s="244"/>
      <c r="T1396" s="245"/>
      <c r="U1396" s="13"/>
      <c r="V1396" s="13"/>
      <c r="W1396" s="13"/>
      <c r="X1396" s="13"/>
      <c r="Y1396" s="13"/>
      <c r="Z1396" s="13"/>
      <c r="AA1396" s="13"/>
      <c r="AB1396" s="13"/>
      <c r="AC1396" s="13"/>
      <c r="AD1396" s="13"/>
      <c r="AE1396" s="13"/>
      <c r="AT1396" s="246" t="s">
        <v>252</v>
      </c>
      <c r="AU1396" s="246" t="s">
        <v>93</v>
      </c>
      <c r="AV1396" s="13" t="s">
        <v>23</v>
      </c>
      <c r="AW1396" s="13" t="s">
        <v>46</v>
      </c>
      <c r="AX1396" s="13" t="s">
        <v>85</v>
      </c>
      <c r="AY1396" s="246" t="s">
        <v>241</v>
      </c>
    </row>
    <row r="1397" s="14" customFormat="1">
      <c r="A1397" s="14"/>
      <c r="B1397" s="247"/>
      <c r="C1397" s="248"/>
      <c r="D1397" s="238" t="s">
        <v>252</v>
      </c>
      <c r="E1397" s="249" t="s">
        <v>39</v>
      </c>
      <c r="F1397" s="250" t="s">
        <v>1494</v>
      </c>
      <c r="G1397" s="248"/>
      <c r="H1397" s="251">
        <v>0.027</v>
      </c>
      <c r="I1397" s="252"/>
      <c r="J1397" s="248"/>
      <c r="K1397" s="248"/>
      <c r="L1397" s="253"/>
      <c r="M1397" s="254"/>
      <c r="N1397" s="255"/>
      <c r="O1397" s="255"/>
      <c r="P1397" s="255"/>
      <c r="Q1397" s="255"/>
      <c r="R1397" s="255"/>
      <c r="S1397" s="255"/>
      <c r="T1397" s="256"/>
      <c r="U1397" s="14"/>
      <c r="V1397" s="14"/>
      <c r="W1397" s="14"/>
      <c r="X1397" s="14"/>
      <c r="Y1397" s="14"/>
      <c r="Z1397" s="14"/>
      <c r="AA1397" s="14"/>
      <c r="AB1397" s="14"/>
      <c r="AC1397" s="14"/>
      <c r="AD1397" s="14"/>
      <c r="AE1397" s="14"/>
      <c r="AT1397" s="257" t="s">
        <v>252</v>
      </c>
      <c r="AU1397" s="257" t="s">
        <v>93</v>
      </c>
      <c r="AV1397" s="14" t="s">
        <v>93</v>
      </c>
      <c r="AW1397" s="14" t="s">
        <v>46</v>
      </c>
      <c r="AX1397" s="14" t="s">
        <v>85</v>
      </c>
      <c r="AY1397" s="257" t="s">
        <v>241</v>
      </c>
    </row>
    <row r="1398" s="14" customFormat="1">
      <c r="A1398" s="14"/>
      <c r="B1398" s="247"/>
      <c r="C1398" s="248"/>
      <c r="D1398" s="238" t="s">
        <v>252</v>
      </c>
      <c r="E1398" s="249" t="s">
        <v>39</v>
      </c>
      <c r="F1398" s="250" t="s">
        <v>1495</v>
      </c>
      <c r="G1398" s="248"/>
      <c r="H1398" s="251">
        <v>0.24199999999999999</v>
      </c>
      <c r="I1398" s="252"/>
      <c r="J1398" s="248"/>
      <c r="K1398" s="248"/>
      <c r="L1398" s="253"/>
      <c r="M1398" s="254"/>
      <c r="N1398" s="255"/>
      <c r="O1398" s="255"/>
      <c r="P1398" s="255"/>
      <c r="Q1398" s="255"/>
      <c r="R1398" s="255"/>
      <c r="S1398" s="255"/>
      <c r="T1398" s="256"/>
      <c r="U1398" s="14"/>
      <c r="V1398" s="14"/>
      <c r="W1398" s="14"/>
      <c r="X1398" s="14"/>
      <c r="Y1398" s="14"/>
      <c r="Z1398" s="14"/>
      <c r="AA1398" s="14"/>
      <c r="AB1398" s="14"/>
      <c r="AC1398" s="14"/>
      <c r="AD1398" s="14"/>
      <c r="AE1398" s="14"/>
      <c r="AT1398" s="257" t="s">
        <v>252</v>
      </c>
      <c r="AU1398" s="257" t="s">
        <v>93</v>
      </c>
      <c r="AV1398" s="14" t="s">
        <v>93</v>
      </c>
      <c r="AW1398" s="14" t="s">
        <v>46</v>
      </c>
      <c r="AX1398" s="14" t="s">
        <v>85</v>
      </c>
      <c r="AY1398" s="257" t="s">
        <v>241</v>
      </c>
    </row>
    <row r="1399" s="14" customFormat="1">
      <c r="A1399" s="14"/>
      <c r="B1399" s="247"/>
      <c r="C1399" s="248"/>
      <c r="D1399" s="238" t="s">
        <v>252</v>
      </c>
      <c r="E1399" s="249" t="s">
        <v>39</v>
      </c>
      <c r="F1399" s="250" t="s">
        <v>1496</v>
      </c>
      <c r="G1399" s="248"/>
      <c r="H1399" s="251">
        <v>0.57499999999999996</v>
      </c>
      <c r="I1399" s="252"/>
      <c r="J1399" s="248"/>
      <c r="K1399" s="248"/>
      <c r="L1399" s="253"/>
      <c r="M1399" s="254"/>
      <c r="N1399" s="255"/>
      <c r="O1399" s="255"/>
      <c r="P1399" s="255"/>
      <c r="Q1399" s="255"/>
      <c r="R1399" s="255"/>
      <c r="S1399" s="255"/>
      <c r="T1399" s="256"/>
      <c r="U1399" s="14"/>
      <c r="V1399" s="14"/>
      <c r="W1399" s="14"/>
      <c r="X1399" s="14"/>
      <c r="Y1399" s="14"/>
      <c r="Z1399" s="14"/>
      <c r="AA1399" s="14"/>
      <c r="AB1399" s="14"/>
      <c r="AC1399" s="14"/>
      <c r="AD1399" s="14"/>
      <c r="AE1399" s="14"/>
      <c r="AT1399" s="257" t="s">
        <v>252</v>
      </c>
      <c r="AU1399" s="257" t="s">
        <v>93</v>
      </c>
      <c r="AV1399" s="14" t="s">
        <v>93</v>
      </c>
      <c r="AW1399" s="14" t="s">
        <v>46</v>
      </c>
      <c r="AX1399" s="14" t="s">
        <v>85</v>
      </c>
      <c r="AY1399" s="257" t="s">
        <v>241</v>
      </c>
    </row>
    <row r="1400" s="14" customFormat="1">
      <c r="A1400" s="14"/>
      <c r="B1400" s="247"/>
      <c r="C1400" s="248"/>
      <c r="D1400" s="238" t="s">
        <v>252</v>
      </c>
      <c r="E1400" s="249" t="s">
        <v>39</v>
      </c>
      <c r="F1400" s="250" t="s">
        <v>1497</v>
      </c>
      <c r="G1400" s="248"/>
      <c r="H1400" s="251">
        <v>0.91400000000000003</v>
      </c>
      <c r="I1400" s="252"/>
      <c r="J1400" s="248"/>
      <c r="K1400" s="248"/>
      <c r="L1400" s="253"/>
      <c r="M1400" s="254"/>
      <c r="N1400" s="255"/>
      <c r="O1400" s="255"/>
      <c r="P1400" s="255"/>
      <c r="Q1400" s="255"/>
      <c r="R1400" s="255"/>
      <c r="S1400" s="255"/>
      <c r="T1400" s="256"/>
      <c r="U1400" s="14"/>
      <c r="V1400" s="14"/>
      <c r="W1400" s="14"/>
      <c r="X1400" s="14"/>
      <c r="Y1400" s="14"/>
      <c r="Z1400" s="14"/>
      <c r="AA1400" s="14"/>
      <c r="AB1400" s="14"/>
      <c r="AC1400" s="14"/>
      <c r="AD1400" s="14"/>
      <c r="AE1400" s="14"/>
      <c r="AT1400" s="257" t="s">
        <v>252</v>
      </c>
      <c r="AU1400" s="257" t="s">
        <v>93</v>
      </c>
      <c r="AV1400" s="14" t="s">
        <v>93</v>
      </c>
      <c r="AW1400" s="14" t="s">
        <v>46</v>
      </c>
      <c r="AX1400" s="14" t="s">
        <v>85</v>
      </c>
      <c r="AY1400" s="257" t="s">
        <v>241</v>
      </c>
    </row>
    <row r="1401" s="14" customFormat="1">
      <c r="A1401" s="14"/>
      <c r="B1401" s="247"/>
      <c r="C1401" s="248"/>
      <c r="D1401" s="238" t="s">
        <v>252</v>
      </c>
      <c r="E1401" s="249" t="s">
        <v>39</v>
      </c>
      <c r="F1401" s="250" t="s">
        <v>1486</v>
      </c>
      <c r="G1401" s="248"/>
      <c r="H1401" s="251">
        <v>0.058000000000000003</v>
      </c>
      <c r="I1401" s="252"/>
      <c r="J1401" s="248"/>
      <c r="K1401" s="248"/>
      <c r="L1401" s="253"/>
      <c r="M1401" s="254"/>
      <c r="N1401" s="255"/>
      <c r="O1401" s="255"/>
      <c r="P1401" s="255"/>
      <c r="Q1401" s="255"/>
      <c r="R1401" s="255"/>
      <c r="S1401" s="255"/>
      <c r="T1401" s="256"/>
      <c r="U1401" s="14"/>
      <c r="V1401" s="14"/>
      <c r="W1401" s="14"/>
      <c r="X1401" s="14"/>
      <c r="Y1401" s="14"/>
      <c r="Z1401" s="14"/>
      <c r="AA1401" s="14"/>
      <c r="AB1401" s="14"/>
      <c r="AC1401" s="14"/>
      <c r="AD1401" s="14"/>
      <c r="AE1401" s="14"/>
      <c r="AT1401" s="257" t="s">
        <v>252</v>
      </c>
      <c r="AU1401" s="257" t="s">
        <v>93</v>
      </c>
      <c r="AV1401" s="14" t="s">
        <v>93</v>
      </c>
      <c r="AW1401" s="14" t="s">
        <v>46</v>
      </c>
      <c r="AX1401" s="14" t="s">
        <v>85</v>
      </c>
      <c r="AY1401" s="257" t="s">
        <v>241</v>
      </c>
    </row>
    <row r="1402" s="14" customFormat="1">
      <c r="A1402" s="14"/>
      <c r="B1402" s="247"/>
      <c r="C1402" s="248"/>
      <c r="D1402" s="238" t="s">
        <v>252</v>
      </c>
      <c r="E1402" s="249" t="s">
        <v>39</v>
      </c>
      <c r="F1402" s="250" t="s">
        <v>1498</v>
      </c>
      <c r="G1402" s="248"/>
      <c r="H1402" s="251">
        <v>0.01</v>
      </c>
      <c r="I1402" s="252"/>
      <c r="J1402" s="248"/>
      <c r="K1402" s="248"/>
      <c r="L1402" s="253"/>
      <c r="M1402" s="254"/>
      <c r="N1402" s="255"/>
      <c r="O1402" s="255"/>
      <c r="P1402" s="255"/>
      <c r="Q1402" s="255"/>
      <c r="R1402" s="255"/>
      <c r="S1402" s="255"/>
      <c r="T1402" s="256"/>
      <c r="U1402" s="14"/>
      <c r="V1402" s="14"/>
      <c r="W1402" s="14"/>
      <c r="X1402" s="14"/>
      <c r="Y1402" s="14"/>
      <c r="Z1402" s="14"/>
      <c r="AA1402" s="14"/>
      <c r="AB1402" s="14"/>
      <c r="AC1402" s="14"/>
      <c r="AD1402" s="14"/>
      <c r="AE1402" s="14"/>
      <c r="AT1402" s="257" t="s">
        <v>252</v>
      </c>
      <c r="AU1402" s="257" t="s">
        <v>93</v>
      </c>
      <c r="AV1402" s="14" t="s">
        <v>93</v>
      </c>
      <c r="AW1402" s="14" t="s">
        <v>46</v>
      </c>
      <c r="AX1402" s="14" t="s">
        <v>85</v>
      </c>
      <c r="AY1402" s="257" t="s">
        <v>241</v>
      </c>
    </row>
    <row r="1403" s="16" customFormat="1">
      <c r="A1403" s="16"/>
      <c r="B1403" s="269"/>
      <c r="C1403" s="270"/>
      <c r="D1403" s="238" t="s">
        <v>252</v>
      </c>
      <c r="E1403" s="271" t="s">
        <v>39</v>
      </c>
      <c r="F1403" s="272" t="s">
        <v>295</v>
      </c>
      <c r="G1403" s="270"/>
      <c r="H1403" s="273">
        <v>5.8029999999999999</v>
      </c>
      <c r="I1403" s="274"/>
      <c r="J1403" s="270"/>
      <c r="K1403" s="270"/>
      <c r="L1403" s="275"/>
      <c r="M1403" s="276"/>
      <c r="N1403" s="277"/>
      <c r="O1403" s="277"/>
      <c r="P1403" s="277"/>
      <c r="Q1403" s="277"/>
      <c r="R1403" s="277"/>
      <c r="S1403" s="277"/>
      <c r="T1403" s="278"/>
      <c r="U1403" s="16"/>
      <c r="V1403" s="16"/>
      <c r="W1403" s="16"/>
      <c r="X1403" s="16"/>
      <c r="Y1403" s="16"/>
      <c r="Z1403" s="16"/>
      <c r="AA1403" s="16"/>
      <c r="AB1403" s="16"/>
      <c r="AC1403" s="16"/>
      <c r="AD1403" s="16"/>
      <c r="AE1403" s="16"/>
      <c r="AT1403" s="279" t="s">
        <v>252</v>
      </c>
      <c r="AU1403" s="279" t="s">
        <v>93</v>
      </c>
      <c r="AV1403" s="16" t="s">
        <v>113</v>
      </c>
      <c r="AW1403" s="16" t="s">
        <v>46</v>
      </c>
      <c r="AX1403" s="16" t="s">
        <v>85</v>
      </c>
      <c r="AY1403" s="279" t="s">
        <v>241</v>
      </c>
    </row>
    <row r="1404" s="13" customFormat="1">
      <c r="A1404" s="13"/>
      <c r="B1404" s="236"/>
      <c r="C1404" s="237"/>
      <c r="D1404" s="238" t="s">
        <v>252</v>
      </c>
      <c r="E1404" s="239" t="s">
        <v>39</v>
      </c>
      <c r="F1404" s="240" t="s">
        <v>1499</v>
      </c>
      <c r="G1404" s="237"/>
      <c r="H1404" s="239" t="s">
        <v>39</v>
      </c>
      <c r="I1404" s="241"/>
      <c r="J1404" s="237"/>
      <c r="K1404" s="237"/>
      <c r="L1404" s="242"/>
      <c r="M1404" s="243"/>
      <c r="N1404" s="244"/>
      <c r="O1404" s="244"/>
      <c r="P1404" s="244"/>
      <c r="Q1404" s="244"/>
      <c r="R1404" s="244"/>
      <c r="S1404" s="244"/>
      <c r="T1404" s="245"/>
      <c r="U1404" s="13"/>
      <c r="V1404" s="13"/>
      <c r="W1404" s="13"/>
      <c r="X1404" s="13"/>
      <c r="Y1404" s="13"/>
      <c r="Z1404" s="13"/>
      <c r="AA1404" s="13"/>
      <c r="AB1404" s="13"/>
      <c r="AC1404" s="13"/>
      <c r="AD1404" s="13"/>
      <c r="AE1404" s="13"/>
      <c r="AT1404" s="246" t="s">
        <v>252</v>
      </c>
      <c r="AU1404" s="246" t="s">
        <v>93</v>
      </c>
      <c r="AV1404" s="13" t="s">
        <v>23</v>
      </c>
      <c r="AW1404" s="13" t="s">
        <v>46</v>
      </c>
      <c r="AX1404" s="13" t="s">
        <v>85</v>
      </c>
      <c r="AY1404" s="246" t="s">
        <v>241</v>
      </c>
    </row>
    <row r="1405" s="14" customFormat="1">
      <c r="A1405" s="14"/>
      <c r="B1405" s="247"/>
      <c r="C1405" s="248"/>
      <c r="D1405" s="238" t="s">
        <v>252</v>
      </c>
      <c r="E1405" s="249" t="s">
        <v>39</v>
      </c>
      <c r="F1405" s="250" t="s">
        <v>1500</v>
      </c>
      <c r="G1405" s="248"/>
      <c r="H1405" s="251">
        <v>0.28999999999999998</v>
      </c>
      <c r="I1405" s="252"/>
      <c r="J1405" s="248"/>
      <c r="K1405" s="248"/>
      <c r="L1405" s="253"/>
      <c r="M1405" s="254"/>
      <c r="N1405" s="255"/>
      <c r="O1405" s="255"/>
      <c r="P1405" s="255"/>
      <c r="Q1405" s="255"/>
      <c r="R1405" s="255"/>
      <c r="S1405" s="255"/>
      <c r="T1405" s="256"/>
      <c r="U1405" s="14"/>
      <c r="V1405" s="14"/>
      <c r="W1405" s="14"/>
      <c r="X1405" s="14"/>
      <c r="Y1405" s="14"/>
      <c r="Z1405" s="14"/>
      <c r="AA1405" s="14"/>
      <c r="AB1405" s="14"/>
      <c r="AC1405" s="14"/>
      <c r="AD1405" s="14"/>
      <c r="AE1405" s="14"/>
      <c r="AT1405" s="257" t="s">
        <v>252</v>
      </c>
      <c r="AU1405" s="257" t="s">
        <v>93</v>
      </c>
      <c r="AV1405" s="14" t="s">
        <v>93</v>
      </c>
      <c r="AW1405" s="14" t="s">
        <v>46</v>
      </c>
      <c r="AX1405" s="14" t="s">
        <v>85</v>
      </c>
      <c r="AY1405" s="257" t="s">
        <v>241</v>
      </c>
    </row>
    <row r="1406" s="15" customFormat="1">
      <c r="A1406" s="15"/>
      <c r="B1406" s="258"/>
      <c r="C1406" s="259"/>
      <c r="D1406" s="238" t="s">
        <v>252</v>
      </c>
      <c r="E1406" s="260" t="s">
        <v>39</v>
      </c>
      <c r="F1406" s="261" t="s">
        <v>274</v>
      </c>
      <c r="G1406" s="259"/>
      <c r="H1406" s="262">
        <v>6.093</v>
      </c>
      <c r="I1406" s="263"/>
      <c r="J1406" s="259"/>
      <c r="K1406" s="259"/>
      <c r="L1406" s="264"/>
      <c r="M1406" s="265"/>
      <c r="N1406" s="266"/>
      <c r="O1406" s="266"/>
      <c r="P1406" s="266"/>
      <c r="Q1406" s="266"/>
      <c r="R1406" s="266"/>
      <c r="S1406" s="266"/>
      <c r="T1406" s="267"/>
      <c r="U1406" s="15"/>
      <c r="V1406" s="15"/>
      <c r="W1406" s="15"/>
      <c r="X1406" s="15"/>
      <c r="Y1406" s="15"/>
      <c r="Z1406" s="15"/>
      <c r="AA1406" s="15"/>
      <c r="AB1406" s="15"/>
      <c r="AC1406" s="15"/>
      <c r="AD1406" s="15"/>
      <c r="AE1406" s="15"/>
      <c r="AT1406" s="268" t="s">
        <v>252</v>
      </c>
      <c r="AU1406" s="268" t="s">
        <v>93</v>
      </c>
      <c r="AV1406" s="15" t="s">
        <v>248</v>
      </c>
      <c r="AW1406" s="15" t="s">
        <v>46</v>
      </c>
      <c r="AX1406" s="15" t="s">
        <v>23</v>
      </c>
      <c r="AY1406" s="268" t="s">
        <v>241</v>
      </c>
    </row>
    <row r="1407" s="2" customFormat="1" ht="16.5" customHeight="1">
      <c r="A1407" s="42"/>
      <c r="B1407" s="43"/>
      <c r="C1407" s="218" t="s">
        <v>1501</v>
      </c>
      <c r="D1407" s="218" t="s">
        <v>243</v>
      </c>
      <c r="E1407" s="219" t="s">
        <v>1502</v>
      </c>
      <c r="F1407" s="220" t="s">
        <v>1503</v>
      </c>
      <c r="G1407" s="221" t="s">
        <v>430</v>
      </c>
      <c r="H1407" s="222">
        <v>6.093</v>
      </c>
      <c r="I1407" s="223"/>
      <c r="J1407" s="224">
        <f>ROUND(I1407*H1407,2)</f>
        <v>0</v>
      </c>
      <c r="K1407" s="220" t="s">
        <v>39</v>
      </c>
      <c r="L1407" s="48"/>
      <c r="M1407" s="225" t="s">
        <v>39</v>
      </c>
      <c r="N1407" s="226" t="s">
        <v>56</v>
      </c>
      <c r="O1407" s="88"/>
      <c r="P1407" s="227">
        <f>O1407*H1407</f>
        <v>0</v>
      </c>
      <c r="Q1407" s="227">
        <v>0.14000000000000001</v>
      </c>
      <c r="R1407" s="227">
        <f>Q1407*H1407</f>
        <v>0.85302000000000011</v>
      </c>
      <c r="S1407" s="227">
        <v>0</v>
      </c>
      <c r="T1407" s="228">
        <f>S1407*H1407</f>
        <v>0</v>
      </c>
      <c r="U1407" s="42"/>
      <c r="V1407" s="42"/>
      <c r="W1407" s="42"/>
      <c r="X1407" s="42"/>
      <c r="Y1407" s="42"/>
      <c r="Z1407" s="42"/>
      <c r="AA1407" s="42"/>
      <c r="AB1407" s="42"/>
      <c r="AC1407" s="42"/>
      <c r="AD1407" s="42"/>
      <c r="AE1407" s="42"/>
      <c r="AR1407" s="229" t="s">
        <v>248</v>
      </c>
      <c r="AT1407" s="229" t="s">
        <v>243</v>
      </c>
      <c r="AU1407" s="229" t="s">
        <v>93</v>
      </c>
      <c r="AY1407" s="20" t="s">
        <v>241</v>
      </c>
      <c r="BE1407" s="230">
        <f>IF(N1407="základní",J1407,0)</f>
        <v>0</v>
      </c>
      <c r="BF1407" s="230">
        <f>IF(N1407="snížená",J1407,0)</f>
        <v>0</v>
      </c>
      <c r="BG1407" s="230">
        <f>IF(N1407="zákl. přenesená",J1407,0)</f>
        <v>0</v>
      </c>
      <c r="BH1407" s="230">
        <f>IF(N1407="sníž. přenesená",J1407,0)</f>
        <v>0</v>
      </c>
      <c r="BI1407" s="230">
        <f>IF(N1407="nulová",J1407,0)</f>
        <v>0</v>
      </c>
      <c r="BJ1407" s="20" t="s">
        <v>23</v>
      </c>
      <c r="BK1407" s="230">
        <f>ROUND(I1407*H1407,2)</f>
        <v>0</v>
      </c>
      <c r="BL1407" s="20" t="s">
        <v>248</v>
      </c>
      <c r="BM1407" s="229" t="s">
        <v>1504</v>
      </c>
    </row>
    <row r="1408" s="2" customFormat="1" ht="16.5" customHeight="1">
      <c r="A1408" s="42"/>
      <c r="B1408" s="43"/>
      <c r="C1408" s="280" t="s">
        <v>1505</v>
      </c>
      <c r="D1408" s="280" t="s">
        <v>463</v>
      </c>
      <c r="E1408" s="281" t="s">
        <v>1506</v>
      </c>
      <c r="F1408" s="282" t="s">
        <v>1507</v>
      </c>
      <c r="G1408" s="283" t="s">
        <v>430</v>
      </c>
      <c r="H1408" s="284">
        <v>0.087999999999999995</v>
      </c>
      <c r="I1408" s="285"/>
      <c r="J1408" s="286">
        <f>ROUND(I1408*H1408,2)</f>
        <v>0</v>
      </c>
      <c r="K1408" s="282" t="s">
        <v>247</v>
      </c>
      <c r="L1408" s="287"/>
      <c r="M1408" s="288" t="s">
        <v>39</v>
      </c>
      <c r="N1408" s="289" t="s">
        <v>56</v>
      </c>
      <c r="O1408" s="88"/>
      <c r="P1408" s="227">
        <f>O1408*H1408</f>
        <v>0</v>
      </c>
      <c r="Q1408" s="227">
        <v>1</v>
      </c>
      <c r="R1408" s="227">
        <f>Q1408*H1408</f>
        <v>0.087999999999999995</v>
      </c>
      <c r="S1408" s="227">
        <v>0</v>
      </c>
      <c r="T1408" s="228">
        <f>S1408*H1408</f>
        <v>0</v>
      </c>
      <c r="U1408" s="42"/>
      <c r="V1408" s="42"/>
      <c r="W1408" s="42"/>
      <c r="X1408" s="42"/>
      <c r="Y1408" s="42"/>
      <c r="Z1408" s="42"/>
      <c r="AA1408" s="42"/>
      <c r="AB1408" s="42"/>
      <c r="AC1408" s="42"/>
      <c r="AD1408" s="42"/>
      <c r="AE1408" s="42"/>
      <c r="AR1408" s="229" t="s">
        <v>321</v>
      </c>
      <c r="AT1408" s="229" t="s">
        <v>463</v>
      </c>
      <c r="AU1408" s="229" t="s">
        <v>93</v>
      </c>
      <c r="AY1408" s="20" t="s">
        <v>241</v>
      </c>
      <c r="BE1408" s="230">
        <f>IF(N1408="základní",J1408,0)</f>
        <v>0</v>
      </c>
      <c r="BF1408" s="230">
        <f>IF(N1408="snížená",J1408,0)</f>
        <v>0</v>
      </c>
      <c r="BG1408" s="230">
        <f>IF(N1408="zákl. přenesená",J1408,0)</f>
        <v>0</v>
      </c>
      <c r="BH1408" s="230">
        <f>IF(N1408="sníž. přenesená",J1408,0)</f>
        <v>0</v>
      </c>
      <c r="BI1408" s="230">
        <f>IF(N1408="nulová",J1408,0)</f>
        <v>0</v>
      </c>
      <c r="BJ1408" s="20" t="s">
        <v>23</v>
      </c>
      <c r="BK1408" s="230">
        <f>ROUND(I1408*H1408,2)</f>
        <v>0</v>
      </c>
      <c r="BL1408" s="20" t="s">
        <v>248</v>
      </c>
      <c r="BM1408" s="229" t="s">
        <v>1508</v>
      </c>
    </row>
    <row r="1409" s="13" customFormat="1">
      <c r="A1409" s="13"/>
      <c r="B1409" s="236"/>
      <c r="C1409" s="237"/>
      <c r="D1409" s="238" t="s">
        <v>252</v>
      </c>
      <c r="E1409" s="239" t="s">
        <v>39</v>
      </c>
      <c r="F1409" s="240" t="s">
        <v>1480</v>
      </c>
      <c r="G1409" s="237"/>
      <c r="H1409" s="239" t="s">
        <v>39</v>
      </c>
      <c r="I1409" s="241"/>
      <c r="J1409" s="237"/>
      <c r="K1409" s="237"/>
      <c r="L1409" s="242"/>
      <c r="M1409" s="243"/>
      <c r="N1409" s="244"/>
      <c r="O1409" s="244"/>
      <c r="P1409" s="244"/>
      <c r="Q1409" s="244"/>
      <c r="R1409" s="244"/>
      <c r="S1409" s="244"/>
      <c r="T1409" s="245"/>
      <c r="U1409" s="13"/>
      <c r="V1409" s="13"/>
      <c r="W1409" s="13"/>
      <c r="X1409" s="13"/>
      <c r="Y1409" s="13"/>
      <c r="Z1409" s="13"/>
      <c r="AA1409" s="13"/>
      <c r="AB1409" s="13"/>
      <c r="AC1409" s="13"/>
      <c r="AD1409" s="13"/>
      <c r="AE1409" s="13"/>
      <c r="AT1409" s="246" t="s">
        <v>252</v>
      </c>
      <c r="AU1409" s="246" t="s">
        <v>93</v>
      </c>
      <c r="AV1409" s="13" t="s">
        <v>23</v>
      </c>
      <c r="AW1409" s="13" t="s">
        <v>46</v>
      </c>
      <c r="AX1409" s="13" t="s">
        <v>85</v>
      </c>
      <c r="AY1409" s="246" t="s">
        <v>241</v>
      </c>
    </row>
    <row r="1410" s="13" customFormat="1">
      <c r="A1410" s="13"/>
      <c r="B1410" s="236"/>
      <c r="C1410" s="237"/>
      <c r="D1410" s="238" t="s">
        <v>252</v>
      </c>
      <c r="E1410" s="239" t="s">
        <v>39</v>
      </c>
      <c r="F1410" s="240" t="s">
        <v>1481</v>
      </c>
      <c r="G1410" s="237"/>
      <c r="H1410" s="239" t="s">
        <v>39</v>
      </c>
      <c r="I1410" s="241"/>
      <c r="J1410" s="237"/>
      <c r="K1410" s="237"/>
      <c r="L1410" s="242"/>
      <c r="M1410" s="243"/>
      <c r="N1410" s="244"/>
      <c r="O1410" s="244"/>
      <c r="P1410" s="244"/>
      <c r="Q1410" s="244"/>
      <c r="R1410" s="244"/>
      <c r="S1410" s="244"/>
      <c r="T1410" s="245"/>
      <c r="U1410" s="13"/>
      <c r="V1410" s="13"/>
      <c r="W1410" s="13"/>
      <c r="X1410" s="13"/>
      <c r="Y1410" s="13"/>
      <c r="Z1410" s="13"/>
      <c r="AA1410" s="13"/>
      <c r="AB1410" s="13"/>
      <c r="AC1410" s="13"/>
      <c r="AD1410" s="13"/>
      <c r="AE1410" s="13"/>
      <c r="AT1410" s="246" t="s">
        <v>252</v>
      </c>
      <c r="AU1410" s="246" t="s">
        <v>93</v>
      </c>
      <c r="AV1410" s="13" t="s">
        <v>23</v>
      </c>
      <c r="AW1410" s="13" t="s">
        <v>46</v>
      </c>
      <c r="AX1410" s="13" t="s">
        <v>85</v>
      </c>
      <c r="AY1410" s="246" t="s">
        <v>241</v>
      </c>
    </row>
    <row r="1411" s="14" customFormat="1">
      <c r="A1411" s="14"/>
      <c r="B1411" s="247"/>
      <c r="C1411" s="248"/>
      <c r="D1411" s="238" t="s">
        <v>252</v>
      </c>
      <c r="E1411" s="249" t="s">
        <v>39</v>
      </c>
      <c r="F1411" s="250" t="s">
        <v>1482</v>
      </c>
      <c r="G1411" s="248"/>
      <c r="H1411" s="251">
        <v>0.028000000000000001</v>
      </c>
      <c r="I1411" s="252"/>
      <c r="J1411" s="248"/>
      <c r="K1411" s="248"/>
      <c r="L1411" s="253"/>
      <c r="M1411" s="254"/>
      <c r="N1411" s="255"/>
      <c r="O1411" s="255"/>
      <c r="P1411" s="255"/>
      <c r="Q1411" s="255"/>
      <c r="R1411" s="255"/>
      <c r="S1411" s="255"/>
      <c r="T1411" s="256"/>
      <c r="U1411" s="14"/>
      <c r="V1411" s="14"/>
      <c r="W1411" s="14"/>
      <c r="X1411" s="14"/>
      <c r="Y1411" s="14"/>
      <c r="Z1411" s="14"/>
      <c r="AA1411" s="14"/>
      <c r="AB1411" s="14"/>
      <c r="AC1411" s="14"/>
      <c r="AD1411" s="14"/>
      <c r="AE1411" s="14"/>
      <c r="AT1411" s="257" t="s">
        <v>252</v>
      </c>
      <c r="AU1411" s="257" t="s">
        <v>93</v>
      </c>
      <c r="AV1411" s="14" t="s">
        <v>93</v>
      </c>
      <c r="AW1411" s="14" t="s">
        <v>46</v>
      </c>
      <c r="AX1411" s="14" t="s">
        <v>85</v>
      </c>
      <c r="AY1411" s="257" t="s">
        <v>241</v>
      </c>
    </row>
    <row r="1412" s="13" customFormat="1">
      <c r="A1412" s="13"/>
      <c r="B1412" s="236"/>
      <c r="C1412" s="237"/>
      <c r="D1412" s="238" t="s">
        <v>252</v>
      </c>
      <c r="E1412" s="239" t="s">
        <v>39</v>
      </c>
      <c r="F1412" s="240" t="s">
        <v>1488</v>
      </c>
      <c r="G1412" s="237"/>
      <c r="H1412" s="239" t="s">
        <v>39</v>
      </c>
      <c r="I1412" s="241"/>
      <c r="J1412" s="237"/>
      <c r="K1412" s="237"/>
      <c r="L1412" s="242"/>
      <c r="M1412" s="243"/>
      <c r="N1412" s="244"/>
      <c r="O1412" s="244"/>
      <c r="P1412" s="244"/>
      <c r="Q1412" s="244"/>
      <c r="R1412" s="244"/>
      <c r="S1412" s="244"/>
      <c r="T1412" s="245"/>
      <c r="U1412" s="13"/>
      <c r="V1412" s="13"/>
      <c r="W1412" s="13"/>
      <c r="X1412" s="13"/>
      <c r="Y1412" s="13"/>
      <c r="Z1412" s="13"/>
      <c r="AA1412" s="13"/>
      <c r="AB1412" s="13"/>
      <c r="AC1412" s="13"/>
      <c r="AD1412" s="13"/>
      <c r="AE1412" s="13"/>
      <c r="AT1412" s="246" t="s">
        <v>252</v>
      </c>
      <c r="AU1412" s="246" t="s">
        <v>93</v>
      </c>
      <c r="AV1412" s="13" t="s">
        <v>23</v>
      </c>
      <c r="AW1412" s="13" t="s">
        <v>46</v>
      </c>
      <c r="AX1412" s="13" t="s">
        <v>85</v>
      </c>
      <c r="AY1412" s="246" t="s">
        <v>241</v>
      </c>
    </row>
    <row r="1413" s="13" customFormat="1">
      <c r="A1413" s="13"/>
      <c r="B1413" s="236"/>
      <c r="C1413" s="237"/>
      <c r="D1413" s="238" t="s">
        <v>252</v>
      </c>
      <c r="E1413" s="239" t="s">
        <v>39</v>
      </c>
      <c r="F1413" s="240" t="s">
        <v>1481</v>
      </c>
      <c r="G1413" s="237"/>
      <c r="H1413" s="239" t="s">
        <v>39</v>
      </c>
      <c r="I1413" s="241"/>
      <c r="J1413" s="237"/>
      <c r="K1413" s="237"/>
      <c r="L1413" s="242"/>
      <c r="M1413" s="243"/>
      <c r="N1413" s="244"/>
      <c r="O1413" s="244"/>
      <c r="P1413" s="244"/>
      <c r="Q1413" s="244"/>
      <c r="R1413" s="244"/>
      <c r="S1413" s="244"/>
      <c r="T1413" s="245"/>
      <c r="U1413" s="13"/>
      <c r="V1413" s="13"/>
      <c r="W1413" s="13"/>
      <c r="X1413" s="13"/>
      <c r="Y1413" s="13"/>
      <c r="Z1413" s="13"/>
      <c r="AA1413" s="13"/>
      <c r="AB1413" s="13"/>
      <c r="AC1413" s="13"/>
      <c r="AD1413" s="13"/>
      <c r="AE1413" s="13"/>
      <c r="AT1413" s="246" t="s">
        <v>252</v>
      </c>
      <c r="AU1413" s="246" t="s">
        <v>93</v>
      </c>
      <c r="AV1413" s="13" t="s">
        <v>23</v>
      </c>
      <c r="AW1413" s="13" t="s">
        <v>46</v>
      </c>
      <c r="AX1413" s="13" t="s">
        <v>85</v>
      </c>
      <c r="AY1413" s="246" t="s">
        <v>241</v>
      </c>
    </row>
    <row r="1414" s="14" customFormat="1">
      <c r="A1414" s="14"/>
      <c r="B1414" s="247"/>
      <c r="C1414" s="248"/>
      <c r="D1414" s="238" t="s">
        <v>252</v>
      </c>
      <c r="E1414" s="249" t="s">
        <v>39</v>
      </c>
      <c r="F1414" s="250" t="s">
        <v>1489</v>
      </c>
      <c r="G1414" s="248"/>
      <c r="H1414" s="251">
        <v>0.025000000000000001</v>
      </c>
      <c r="I1414" s="252"/>
      <c r="J1414" s="248"/>
      <c r="K1414" s="248"/>
      <c r="L1414" s="253"/>
      <c r="M1414" s="254"/>
      <c r="N1414" s="255"/>
      <c r="O1414" s="255"/>
      <c r="P1414" s="255"/>
      <c r="Q1414" s="255"/>
      <c r="R1414" s="255"/>
      <c r="S1414" s="255"/>
      <c r="T1414" s="256"/>
      <c r="U1414" s="14"/>
      <c r="V1414" s="14"/>
      <c r="W1414" s="14"/>
      <c r="X1414" s="14"/>
      <c r="Y1414" s="14"/>
      <c r="Z1414" s="14"/>
      <c r="AA1414" s="14"/>
      <c r="AB1414" s="14"/>
      <c r="AC1414" s="14"/>
      <c r="AD1414" s="14"/>
      <c r="AE1414" s="14"/>
      <c r="AT1414" s="257" t="s">
        <v>252</v>
      </c>
      <c r="AU1414" s="257" t="s">
        <v>93</v>
      </c>
      <c r="AV1414" s="14" t="s">
        <v>93</v>
      </c>
      <c r="AW1414" s="14" t="s">
        <v>46</v>
      </c>
      <c r="AX1414" s="14" t="s">
        <v>85</v>
      </c>
      <c r="AY1414" s="257" t="s">
        <v>241</v>
      </c>
    </row>
    <row r="1415" s="13" customFormat="1">
      <c r="A1415" s="13"/>
      <c r="B1415" s="236"/>
      <c r="C1415" s="237"/>
      <c r="D1415" s="238" t="s">
        <v>252</v>
      </c>
      <c r="E1415" s="239" t="s">
        <v>39</v>
      </c>
      <c r="F1415" s="240" t="s">
        <v>1493</v>
      </c>
      <c r="G1415" s="237"/>
      <c r="H1415" s="239" t="s">
        <v>39</v>
      </c>
      <c r="I1415" s="241"/>
      <c r="J1415" s="237"/>
      <c r="K1415" s="237"/>
      <c r="L1415" s="242"/>
      <c r="M1415" s="243"/>
      <c r="N1415" s="244"/>
      <c r="O1415" s="244"/>
      <c r="P1415" s="244"/>
      <c r="Q1415" s="244"/>
      <c r="R1415" s="244"/>
      <c r="S1415" s="244"/>
      <c r="T1415" s="245"/>
      <c r="U1415" s="13"/>
      <c r="V1415" s="13"/>
      <c r="W1415" s="13"/>
      <c r="X1415" s="13"/>
      <c r="Y1415" s="13"/>
      <c r="Z1415" s="13"/>
      <c r="AA1415" s="13"/>
      <c r="AB1415" s="13"/>
      <c r="AC1415" s="13"/>
      <c r="AD1415" s="13"/>
      <c r="AE1415" s="13"/>
      <c r="AT1415" s="246" t="s">
        <v>252</v>
      </c>
      <c r="AU1415" s="246" t="s">
        <v>93</v>
      </c>
      <c r="AV1415" s="13" t="s">
        <v>23</v>
      </c>
      <c r="AW1415" s="13" t="s">
        <v>46</v>
      </c>
      <c r="AX1415" s="13" t="s">
        <v>85</v>
      </c>
      <c r="AY1415" s="246" t="s">
        <v>241</v>
      </c>
    </row>
    <row r="1416" s="13" customFormat="1">
      <c r="A1416" s="13"/>
      <c r="B1416" s="236"/>
      <c r="C1416" s="237"/>
      <c r="D1416" s="238" t="s">
        <v>252</v>
      </c>
      <c r="E1416" s="239" t="s">
        <v>39</v>
      </c>
      <c r="F1416" s="240" t="s">
        <v>1481</v>
      </c>
      <c r="G1416" s="237"/>
      <c r="H1416" s="239" t="s">
        <v>39</v>
      </c>
      <c r="I1416" s="241"/>
      <c r="J1416" s="237"/>
      <c r="K1416" s="237"/>
      <c r="L1416" s="242"/>
      <c r="M1416" s="243"/>
      <c r="N1416" s="244"/>
      <c r="O1416" s="244"/>
      <c r="P1416" s="244"/>
      <c r="Q1416" s="244"/>
      <c r="R1416" s="244"/>
      <c r="S1416" s="244"/>
      <c r="T1416" s="245"/>
      <c r="U1416" s="13"/>
      <c r="V1416" s="13"/>
      <c r="W1416" s="13"/>
      <c r="X1416" s="13"/>
      <c r="Y1416" s="13"/>
      <c r="Z1416" s="13"/>
      <c r="AA1416" s="13"/>
      <c r="AB1416" s="13"/>
      <c r="AC1416" s="13"/>
      <c r="AD1416" s="13"/>
      <c r="AE1416" s="13"/>
      <c r="AT1416" s="246" t="s">
        <v>252</v>
      </c>
      <c r="AU1416" s="246" t="s">
        <v>93</v>
      </c>
      <c r="AV1416" s="13" t="s">
        <v>23</v>
      </c>
      <c r="AW1416" s="13" t="s">
        <v>46</v>
      </c>
      <c r="AX1416" s="13" t="s">
        <v>85</v>
      </c>
      <c r="AY1416" s="246" t="s">
        <v>241</v>
      </c>
    </row>
    <row r="1417" s="14" customFormat="1">
      <c r="A1417" s="14"/>
      <c r="B1417" s="247"/>
      <c r="C1417" s="248"/>
      <c r="D1417" s="238" t="s">
        <v>252</v>
      </c>
      <c r="E1417" s="249" t="s">
        <v>39</v>
      </c>
      <c r="F1417" s="250" t="s">
        <v>1494</v>
      </c>
      <c r="G1417" s="248"/>
      <c r="H1417" s="251">
        <v>0.027</v>
      </c>
      <c r="I1417" s="252"/>
      <c r="J1417" s="248"/>
      <c r="K1417" s="248"/>
      <c r="L1417" s="253"/>
      <c r="M1417" s="254"/>
      <c r="N1417" s="255"/>
      <c r="O1417" s="255"/>
      <c r="P1417" s="255"/>
      <c r="Q1417" s="255"/>
      <c r="R1417" s="255"/>
      <c r="S1417" s="255"/>
      <c r="T1417" s="256"/>
      <c r="U1417" s="14"/>
      <c r="V1417" s="14"/>
      <c r="W1417" s="14"/>
      <c r="X1417" s="14"/>
      <c r="Y1417" s="14"/>
      <c r="Z1417" s="14"/>
      <c r="AA1417" s="14"/>
      <c r="AB1417" s="14"/>
      <c r="AC1417" s="14"/>
      <c r="AD1417" s="14"/>
      <c r="AE1417" s="14"/>
      <c r="AT1417" s="257" t="s">
        <v>252</v>
      </c>
      <c r="AU1417" s="257" t="s">
        <v>93</v>
      </c>
      <c r="AV1417" s="14" t="s">
        <v>93</v>
      </c>
      <c r="AW1417" s="14" t="s">
        <v>46</v>
      </c>
      <c r="AX1417" s="14" t="s">
        <v>85</v>
      </c>
      <c r="AY1417" s="257" t="s">
        <v>241</v>
      </c>
    </row>
    <row r="1418" s="15" customFormat="1">
      <c r="A1418" s="15"/>
      <c r="B1418" s="258"/>
      <c r="C1418" s="259"/>
      <c r="D1418" s="238" t="s">
        <v>252</v>
      </c>
      <c r="E1418" s="260" t="s">
        <v>39</v>
      </c>
      <c r="F1418" s="261" t="s">
        <v>274</v>
      </c>
      <c r="G1418" s="259"/>
      <c r="H1418" s="262">
        <v>0.080000000000000002</v>
      </c>
      <c r="I1418" s="263"/>
      <c r="J1418" s="259"/>
      <c r="K1418" s="259"/>
      <c r="L1418" s="264"/>
      <c r="M1418" s="265"/>
      <c r="N1418" s="266"/>
      <c r="O1418" s="266"/>
      <c r="P1418" s="266"/>
      <c r="Q1418" s="266"/>
      <c r="R1418" s="266"/>
      <c r="S1418" s="266"/>
      <c r="T1418" s="267"/>
      <c r="U1418" s="15"/>
      <c r="V1418" s="15"/>
      <c r="W1418" s="15"/>
      <c r="X1418" s="15"/>
      <c r="Y1418" s="15"/>
      <c r="Z1418" s="15"/>
      <c r="AA1418" s="15"/>
      <c r="AB1418" s="15"/>
      <c r="AC1418" s="15"/>
      <c r="AD1418" s="15"/>
      <c r="AE1418" s="15"/>
      <c r="AT1418" s="268" t="s">
        <v>252</v>
      </c>
      <c r="AU1418" s="268" t="s">
        <v>93</v>
      </c>
      <c r="AV1418" s="15" t="s">
        <v>248</v>
      </c>
      <c r="AW1418" s="15" t="s">
        <v>46</v>
      </c>
      <c r="AX1418" s="15" t="s">
        <v>23</v>
      </c>
      <c r="AY1418" s="268" t="s">
        <v>241</v>
      </c>
    </row>
    <row r="1419" s="14" customFormat="1">
      <c r="A1419" s="14"/>
      <c r="B1419" s="247"/>
      <c r="C1419" s="248"/>
      <c r="D1419" s="238" t="s">
        <v>252</v>
      </c>
      <c r="E1419" s="248"/>
      <c r="F1419" s="250" t="s">
        <v>1509</v>
      </c>
      <c r="G1419" s="248"/>
      <c r="H1419" s="251">
        <v>0.087999999999999995</v>
      </c>
      <c r="I1419" s="252"/>
      <c r="J1419" s="248"/>
      <c r="K1419" s="248"/>
      <c r="L1419" s="253"/>
      <c r="M1419" s="254"/>
      <c r="N1419" s="255"/>
      <c r="O1419" s="255"/>
      <c r="P1419" s="255"/>
      <c r="Q1419" s="255"/>
      <c r="R1419" s="255"/>
      <c r="S1419" s="255"/>
      <c r="T1419" s="256"/>
      <c r="U1419" s="14"/>
      <c r="V1419" s="14"/>
      <c r="W1419" s="14"/>
      <c r="X1419" s="14"/>
      <c r="Y1419" s="14"/>
      <c r="Z1419" s="14"/>
      <c r="AA1419" s="14"/>
      <c r="AB1419" s="14"/>
      <c r="AC1419" s="14"/>
      <c r="AD1419" s="14"/>
      <c r="AE1419" s="14"/>
      <c r="AT1419" s="257" t="s">
        <v>252</v>
      </c>
      <c r="AU1419" s="257" t="s">
        <v>93</v>
      </c>
      <c r="AV1419" s="14" t="s">
        <v>93</v>
      </c>
      <c r="AW1419" s="14" t="s">
        <v>4</v>
      </c>
      <c r="AX1419" s="14" t="s">
        <v>23</v>
      </c>
      <c r="AY1419" s="257" t="s">
        <v>241</v>
      </c>
    </row>
    <row r="1420" s="2" customFormat="1" ht="16.5" customHeight="1">
      <c r="A1420" s="42"/>
      <c r="B1420" s="43"/>
      <c r="C1420" s="280" t="s">
        <v>1510</v>
      </c>
      <c r="D1420" s="280" t="s">
        <v>463</v>
      </c>
      <c r="E1420" s="281" t="s">
        <v>1511</v>
      </c>
      <c r="F1420" s="282" t="s">
        <v>1512</v>
      </c>
      <c r="G1420" s="283" t="s">
        <v>430</v>
      </c>
      <c r="H1420" s="284">
        <v>1.022</v>
      </c>
      <c r="I1420" s="285"/>
      <c r="J1420" s="286">
        <f>ROUND(I1420*H1420,2)</f>
        <v>0</v>
      </c>
      <c r="K1420" s="282" t="s">
        <v>247</v>
      </c>
      <c r="L1420" s="287"/>
      <c r="M1420" s="288" t="s">
        <v>39</v>
      </c>
      <c r="N1420" s="289" t="s">
        <v>56</v>
      </c>
      <c r="O1420" s="88"/>
      <c r="P1420" s="227">
        <f>O1420*H1420</f>
        <v>0</v>
      </c>
      <c r="Q1420" s="227">
        <v>1</v>
      </c>
      <c r="R1420" s="227">
        <f>Q1420*H1420</f>
        <v>1.022</v>
      </c>
      <c r="S1420" s="227">
        <v>0</v>
      </c>
      <c r="T1420" s="228">
        <f>S1420*H1420</f>
        <v>0</v>
      </c>
      <c r="U1420" s="42"/>
      <c r="V1420" s="42"/>
      <c r="W1420" s="42"/>
      <c r="X1420" s="42"/>
      <c r="Y1420" s="42"/>
      <c r="Z1420" s="42"/>
      <c r="AA1420" s="42"/>
      <c r="AB1420" s="42"/>
      <c r="AC1420" s="42"/>
      <c r="AD1420" s="42"/>
      <c r="AE1420" s="42"/>
      <c r="AR1420" s="229" t="s">
        <v>321</v>
      </c>
      <c r="AT1420" s="229" t="s">
        <v>463</v>
      </c>
      <c r="AU1420" s="229" t="s">
        <v>93</v>
      </c>
      <c r="AY1420" s="20" t="s">
        <v>241</v>
      </c>
      <c r="BE1420" s="230">
        <f>IF(N1420="základní",J1420,0)</f>
        <v>0</v>
      </c>
      <c r="BF1420" s="230">
        <f>IF(N1420="snížená",J1420,0)</f>
        <v>0</v>
      </c>
      <c r="BG1420" s="230">
        <f>IF(N1420="zákl. přenesená",J1420,0)</f>
        <v>0</v>
      </c>
      <c r="BH1420" s="230">
        <f>IF(N1420="sníž. přenesená",J1420,0)</f>
        <v>0</v>
      </c>
      <c r="BI1420" s="230">
        <f>IF(N1420="nulová",J1420,0)</f>
        <v>0</v>
      </c>
      <c r="BJ1420" s="20" t="s">
        <v>23</v>
      </c>
      <c r="BK1420" s="230">
        <f>ROUND(I1420*H1420,2)</f>
        <v>0</v>
      </c>
      <c r="BL1420" s="20" t="s">
        <v>248</v>
      </c>
      <c r="BM1420" s="229" t="s">
        <v>1513</v>
      </c>
    </row>
    <row r="1421" s="13" customFormat="1">
      <c r="A1421" s="13"/>
      <c r="B1421" s="236"/>
      <c r="C1421" s="237"/>
      <c r="D1421" s="238" t="s">
        <v>252</v>
      </c>
      <c r="E1421" s="239" t="s">
        <v>39</v>
      </c>
      <c r="F1421" s="240" t="s">
        <v>1480</v>
      </c>
      <c r="G1421" s="237"/>
      <c r="H1421" s="239" t="s">
        <v>39</v>
      </c>
      <c r="I1421" s="241"/>
      <c r="J1421" s="237"/>
      <c r="K1421" s="237"/>
      <c r="L1421" s="242"/>
      <c r="M1421" s="243"/>
      <c r="N1421" s="244"/>
      <c r="O1421" s="244"/>
      <c r="P1421" s="244"/>
      <c r="Q1421" s="244"/>
      <c r="R1421" s="244"/>
      <c r="S1421" s="244"/>
      <c r="T1421" s="245"/>
      <c r="U1421" s="13"/>
      <c r="V1421" s="13"/>
      <c r="W1421" s="13"/>
      <c r="X1421" s="13"/>
      <c r="Y1421" s="13"/>
      <c r="Z1421" s="13"/>
      <c r="AA1421" s="13"/>
      <c r="AB1421" s="13"/>
      <c r="AC1421" s="13"/>
      <c r="AD1421" s="13"/>
      <c r="AE1421" s="13"/>
      <c r="AT1421" s="246" t="s">
        <v>252</v>
      </c>
      <c r="AU1421" s="246" t="s">
        <v>93</v>
      </c>
      <c r="AV1421" s="13" t="s">
        <v>23</v>
      </c>
      <c r="AW1421" s="13" t="s">
        <v>46</v>
      </c>
      <c r="AX1421" s="13" t="s">
        <v>85</v>
      </c>
      <c r="AY1421" s="246" t="s">
        <v>241</v>
      </c>
    </row>
    <row r="1422" s="13" customFormat="1">
      <c r="A1422" s="13"/>
      <c r="B1422" s="236"/>
      <c r="C1422" s="237"/>
      <c r="D1422" s="238" t="s">
        <v>252</v>
      </c>
      <c r="E1422" s="239" t="s">
        <v>39</v>
      </c>
      <c r="F1422" s="240" t="s">
        <v>1481</v>
      </c>
      <c r="G1422" s="237"/>
      <c r="H1422" s="239" t="s">
        <v>39</v>
      </c>
      <c r="I1422" s="241"/>
      <c r="J1422" s="237"/>
      <c r="K1422" s="237"/>
      <c r="L1422" s="242"/>
      <c r="M1422" s="243"/>
      <c r="N1422" s="244"/>
      <c r="O1422" s="244"/>
      <c r="P1422" s="244"/>
      <c r="Q1422" s="244"/>
      <c r="R1422" s="244"/>
      <c r="S1422" s="244"/>
      <c r="T1422" s="245"/>
      <c r="U1422" s="13"/>
      <c r="V1422" s="13"/>
      <c r="W1422" s="13"/>
      <c r="X1422" s="13"/>
      <c r="Y1422" s="13"/>
      <c r="Z1422" s="13"/>
      <c r="AA1422" s="13"/>
      <c r="AB1422" s="13"/>
      <c r="AC1422" s="13"/>
      <c r="AD1422" s="13"/>
      <c r="AE1422" s="13"/>
      <c r="AT1422" s="246" t="s">
        <v>252</v>
      </c>
      <c r="AU1422" s="246" t="s">
        <v>93</v>
      </c>
      <c r="AV1422" s="13" t="s">
        <v>23</v>
      </c>
      <c r="AW1422" s="13" t="s">
        <v>46</v>
      </c>
      <c r="AX1422" s="13" t="s">
        <v>85</v>
      </c>
      <c r="AY1422" s="246" t="s">
        <v>241</v>
      </c>
    </row>
    <row r="1423" s="14" customFormat="1">
      <c r="A1423" s="14"/>
      <c r="B1423" s="247"/>
      <c r="C1423" s="248"/>
      <c r="D1423" s="238" t="s">
        <v>252</v>
      </c>
      <c r="E1423" s="249" t="s">
        <v>39</v>
      </c>
      <c r="F1423" s="250" t="s">
        <v>1483</v>
      </c>
      <c r="G1423" s="248"/>
      <c r="H1423" s="251">
        <v>0.29999999999999999</v>
      </c>
      <c r="I1423" s="252"/>
      <c r="J1423" s="248"/>
      <c r="K1423" s="248"/>
      <c r="L1423" s="253"/>
      <c r="M1423" s="254"/>
      <c r="N1423" s="255"/>
      <c r="O1423" s="255"/>
      <c r="P1423" s="255"/>
      <c r="Q1423" s="255"/>
      <c r="R1423" s="255"/>
      <c r="S1423" s="255"/>
      <c r="T1423" s="256"/>
      <c r="U1423" s="14"/>
      <c r="V1423" s="14"/>
      <c r="W1423" s="14"/>
      <c r="X1423" s="14"/>
      <c r="Y1423" s="14"/>
      <c r="Z1423" s="14"/>
      <c r="AA1423" s="14"/>
      <c r="AB1423" s="14"/>
      <c r="AC1423" s="14"/>
      <c r="AD1423" s="14"/>
      <c r="AE1423" s="14"/>
      <c r="AT1423" s="257" t="s">
        <v>252</v>
      </c>
      <c r="AU1423" s="257" t="s">
        <v>93</v>
      </c>
      <c r="AV1423" s="14" t="s">
        <v>93</v>
      </c>
      <c r="AW1423" s="14" t="s">
        <v>46</v>
      </c>
      <c r="AX1423" s="14" t="s">
        <v>85</v>
      </c>
      <c r="AY1423" s="257" t="s">
        <v>241</v>
      </c>
    </row>
    <row r="1424" s="13" customFormat="1">
      <c r="A1424" s="13"/>
      <c r="B1424" s="236"/>
      <c r="C1424" s="237"/>
      <c r="D1424" s="238" t="s">
        <v>252</v>
      </c>
      <c r="E1424" s="239" t="s">
        <v>39</v>
      </c>
      <c r="F1424" s="240" t="s">
        <v>1488</v>
      </c>
      <c r="G1424" s="237"/>
      <c r="H1424" s="239" t="s">
        <v>39</v>
      </c>
      <c r="I1424" s="241"/>
      <c r="J1424" s="237"/>
      <c r="K1424" s="237"/>
      <c r="L1424" s="242"/>
      <c r="M1424" s="243"/>
      <c r="N1424" s="244"/>
      <c r="O1424" s="244"/>
      <c r="P1424" s="244"/>
      <c r="Q1424" s="244"/>
      <c r="R1424" s="244"/>
      <c r="S1424" s="244"/>
      <c r="T1424" s="245"/>
      <c r="U1424" s="13"/>
      <c r="V1424" s="13"/>
      <c r="W1424" s="13"/>
      <c r="X1424" s="13"/>
      <c r="Y1424" s="13"/>
      <c r="Z1424" s="13"/>
      <c r="AA1424" s="13"/>
      <c r="AB1424" s="13"/>
      <c r="AC1424" s="13"/>
      <c r="AD1424" s="13"/>
      <c r="AE1424" s="13"/>
      <c r="AT1424" s="246" t="s">
        <v>252</v>
      </c>
      <c r="AU1424" s="246" t="s">
        <v>93</v>
      </c>
      <c r="AV1424" s="13" t="s">
        <v>23</v>
      </c>
      <c r="AW1424" s="13" t="s">
        <v>46</v>
      </c>
      <c r="AX1424" s="13" t="s">
        <v>85</v>
      </c>
      <c r="AY1424" s="246" t="s">
        <v>241</v>
      </c>
    </row>
    <row r="1425" s="13" customFormat="1">
      <c r="A1425" s="13"/>
      <c r="B1425" s="236"/>
      <c r="C1425" s="237"/>
      <c r="D1425" s="238" t="s">
        <v>252</v>
      </c>
      <c r="E1425" s="239" t="s">
        <v>39</v>
      </c>
      <c r="F1425" s="240" t="s">
        <v>1481</v>
      </c>
      <c r="G1425" s="237"/>
      <c r="H1425" s="239" t="s">
        <v>39</v>
      </c>
      <c r="I1425" s="241"/>
      <c r="J1425" s="237"/>
      <c r="K1425" s="237"/>
      <c r="L1425" s="242"/>
      <c r="M1425" s="243"/>
      <c r="N1425" s="244"/>
      <c r="O1425" s="244"/>
      <c r="P1425" s="244"/>
      <c r="Q1425" s="244"/>
      <c r="R1425" s="244"/>
      <c r="S1425" s="244"/>
      <c r="T1425" s="245"/>
      <c r="U1425" s="13"/>
      <c r="V1425" s="13"/>
      <c r="W1425" s="13"/>
      <c r="X1425" s="13"/>
      <c r="Y1425" s="13"/>
      <c r="Z1425" s="13"/>
      <c r="AA1425" s="13"/>
      <c r="AB1425" s="13"/>
      <c r="AC1425" s="13"/>
      <c r="AD1425" s="13"/>
      <c r="AE1425" s="13"/>
      <c r="AT1425" s="246" t="s">
        <v>252</v>
      </c>
      <c r="AU1425" s="246" t="s">
        <v>93</v>
      </c>
      <c r="AV1425" s="13" t="s">
        <v>23</v>
      </c>
      <c r="AW1425" s="13" t="s">
        <v>46</v>
      </c>
      <c r="AX1425" s="13" t="s">
        <v>85</v>
      </c>
      <c r="AY1425" s="246" t="s">
        <v>241</v>
      </c>
    </row>
    <row r="1426" s="14" customFormat="1">
      <c r="A1426" s="14"/>
      <c r="B1426" s="247"/>
      <c r="C1426" s="248"/>
      <c r="D1426" s="238" t="s">
        <v>252</v>
      </c>
      <c r="E1426" s="249" t="s">
        <v>39</v>
      </c>
      <c r="F1426" s="250" t="s">
        <v>1490</v>
      </c>
      <c r="G1426" s="248"/>
      <c r="H1426" s="251">
        <v>0.38700000000000001</v>
      </c>
      <c r="I1426" s="252"/>
      <c r="J1426" s="248"/>
      <c r="K1426" s="248"/>
      <c r="L1426" s="253"/>
      <c r="M1426" s="254"/>
      <c r="N1426" s="255"/>
      <c r="O1426" s="255"/>
      <c r="P1426" s="255"/>
      <c r="Q1426" s="255"/>
      <c r="R1426" s="255"/>
      <c r="S1426" s="255"/>
      <c r="T1426" s="256"/>
      <c r="U1426" s="14"/>
      <c r="V1426" s="14"/>
      <c r="W1426" s="14"/>
      <c r="X1426" s="14"/>
      <c r="Y1426" s="14"/>
      <c r="Z1426" s="14"/>
      <c r="AA1426" s="14"/>
      <c r="AB1426" s="14"/>
      <c r="AC1426" s="14"/>
      <c r="AD1426" s="14"/>
      <c r="AE1426" s="14"/>
      <c r="AT1426" s="257" t="s">
        <v>252</v>
      </c>
      <c r="AU1426" s="257" t="s">
        <v>93</v>
      </c>
      <c r="AV1426" s="14" t="s">
        <v>93</v>
      </c>
      <c r="AW1426" s="14" t="s">
        <v>46</v>
      </c>
      <c r="AX1426" s="14" t="s">
        <v>85</v>
      </c>
      <c r="AY1426" s="257" t="s">
        <v>241</v>
      </c>
    </row>
    <row r="1427" s="13" customFormat="1">
      <c r="A1427" s="13"/>
      <c r="B1427" s="236"/>
      <c r="C1427" s="237"/>
      <c r="D1427" s="238" t="s">
        <v>252</v>
      </c>
      <c r="E1427" s="239" t="s">
        <v>39</v>
      </c>
      <c r="F1427" s="240" t="s">
        <v>1493</v>
      </c>
      <c r="G1427" s="237"/>
      <c r="H1427" s="239" t="s">
        <v>39</v>
      </c>
      <c r="I1427" s="241"/>
      <c r="J1427" s="237"/>
      <c r="K1427" s="237"/>
      <c r="L1427" s="242"/>
      <c r="M1427" s="243"/>
      <c r="N1427" s="244"/>
      <c r="O1427" s="244"/>
      <c r="P1427" s="244"/>
      <c r="Q1427" s="244"/>
      <c r="R1427" s="244"/>
      <c r="S1427" s="244"/>
      <c r="T1427" s="245"/>
      <c r="U1427" s="13"/>
      <c r="V1427" s="13"/>
      <c r="W1427" s="13"/>
      <c r="X1427" s="13"/>
      <c r="Y1427" s="13"/>
      <c r="Z1427" s="13"/>
      <c r="AA1427" s="13"/>
      <c r="AB1427" s="13"/>
      <c r="AC1427" s="13"/>
      <c r="AD1427" s="13"/>
      <c r="AE1427" s="13"/>
      <c r="AT1427" s="246" t="s">
        <v>252</v>
      </c>
      <c r="AU1427" s="246" t="s">
        <v>93</v>
      </c>
      <c r="AV1427" s="13" t="s">
        <v>23</v>
      </c>
      <c r="AW1427" s="13" t="s">
        <v>46</v>
      </c>
      <c r="AX1427" s="13" t="s">
        <v>85</v>
      </c>
      <c r="AY1427" s="246" t="s">
        <v>241</v>
      </c>
    </row>
    <row r="1428" s="13" customFormat="1">
      <c r="A1428" s="13"/>
      <c r="B1428" s="236"/>
      <c r="C1428" s="237"/>
      <c r="D1428" s="238" t="s">
        <v>252</v>
      </c>
      <c r="E1428" s="239" t="s">
        <v>39</v>
      </c>
      <c r="F1428" s="240" t="s">
        <v>1481</v>
      </c>
      <c r="G1428" s="237"/>
      <c r="H1428" s="239" t="s">
        <v>39</v>
      </c>
      <c r="I1428" s="241"/>
      <c r="J1428" s="237"/>
      <c r="K1428" s="237"/>
      <c r="L1428" s="242"/>
      <c r="M1428" s="243"/>
      <c r="N1428" s="244"/>
      <c r="O1428" s="244"/>
      <c r="P1428" s="244"/>
      <c r="Q1428" s="244"/>
      <c r="R1428" s="244"/>
      <c r="S1428" s="244"/>
      <c r="T1428" s="245"/>
      <c r="U1428" s="13"/>
      <c r="V1428" s="13"/>
      <c r="W1428" s="13"/>
      <c r="X1428" s="13"/>
      <c r="Y1428" s="13"/>
      <c r="Z1428" s="13"/>
      <c r="AA1428" s="13"/>
      <c r="AB1428" s="13"/>
      <c r="AC1428" s="13"/>
      <c r="AD1428" s="13"/>
      <c r="AE1428" s="13"/>
      <c r="AT1428" s="246" t="s">
        <v>252</v>
      </c>
      <c r="AU1428" s="246" t="s">
        <v>93</v>
      </c>
      <c r="AV1428" s="13" t="s">
        <v>23</v>
      </c>
      <c r="AW1428" s="13" t="s">
        <v>46</v>
      </c>
      <c r="AX1428" s="13" t="s">
        <v>85</v>
      </c>
      <c r="AY1428" s="246" t="s">
        <v>241</v>
      </c>
    </row>
    <row r="1429" s="14" customFormat="1">
      <c r="A1429" s="14"/>
      <c r="B1429" s="247"/>
      <c r="C1429" s="248"/>
      <c r="D1429" s="238" t="s">
        <v>252</v>
      </c>
      <c r="E1429" s="249" t="s">
        <v>39</v>
      </c>
      <c r="F1429" s="250" t="s">
        <v>1495</v>
      </c>
      <c r="G1429" s="248"/>
      <c r="H1429" s="251">
        <v>0.24199999999999999</v>
      </c>
      <c r="I1429" s="252"/>
      <c r="J1429" s="248"/>
      <c r="K1429" s="248"/>
      <c r="L1429" s="253"/>
      <c r="M1429" s="254"/>
      <c r="N1429" s="255"/>
      <c r="O1429" s="255"/>
      <c r="P1429" s="255"/>
      <c r="Q1429" s="255"/>
      <c r="R1429" s="255"/>
      <c r="S1429" s="255"/>
      <c r="T1429" s="256"/>
      <c r="U1429" s="14"/>
      <c r="V1429" s="14"/>
      <c r="W1429" s="14"/>
      <c r="X1429" s="14"/>
      <c r="Y1429" s="14"/>
      <c r="Z1429" s="14"/>
      <c r="AA1429" s="14"/>
      <c r="AB1429" s="14"/>
      <c r="AC1429" s="14"/>
      <c r="AD1429" s="14"/>
      <c r="AE1429" s="14"/>
      <c r="AT1429" s="257" t="s">
        <v>252</v>
      </c>
      <c r="AU1429" s="257" t="s">
        <v>93</v>
      </c>
      <c r="AV1429" s="14" t="s">
        <v>93</v>
      </c>
      <c r="AW1429" s="14" t="s">
        <v>46</v>
      </c>
      <c r="AX1429" s="14" t="s">
        <v>85</v>
      </c>
      <c r="AY1429" s="257" t="s">
        <v>241</v>
      </c>
    </row>
    <row r="1430" s="15" customFormat="1">
      <c r="A1430" s="15"/>
      <c r="B1430" s="258"/>
      <c r="C1430" s="259"/>
      <c r="D1430" s="238" t="s">
        <v>252</v>
      </c>
      <c r="E1430" s="260" t="s">
        <v>39</v>
      </c>
      <c r="F1430" s="261" t="s">
        <v>274</v>
      </c>
      <c r="G1430" s="259"/>
      <c r="H1430" s="262">
        <v>0.92900000000000005</v>
      </c>
      <c r="I1430" s="263"/>
      <c r="J1430" s="259"/>
      <c r="K1430" s="259"/>
      <c r="L1430" s="264"/>
      <c r="M1430" s="265"/>
      <c r="N1430" s="266"/>
      <c r="O1430" s="266"/>
      <c r="P1430" s="266"/>
      <c r="Q1430" s="266"/>
      <c r="R1430" s="266"/>
      <c r="S1430" s="266"/>
      <c r="T1430" s="267"/>
      <c r="U1430" s="15"/>
      <c r="V1430" s="15"/>
      <c r="W1430" s="15"/>
      <c r="X1430" s="15"/>
      <c r="Y1430" s="15"/>
      <c r="Z1430" s="15"/>
      <c r="AA1430" s="15"/>
      <c r="AB1430" s="15"/>
      <c r="AC1430" s="15"/>
      <c r="AD1430" s="15"/>
      <c r="AE1430" s="15"/>
      <c r="AT1430" s="268" t="s">
        <v>252</v>
      </c>
      <c r="AU1430" s="268" t="s">
        <v>93</v>
      </c>
      <c r="AV1430" s="15" t="s">
        <v>248</v>
      </c>
      <c r="AW1430" s="15" t="s">
        <v>46</v>
      </c>
      <c r="AX1430" s="15" t="s">
        <v>23</v>
      </c>
      <c r="AY1430" s="268" t="s">
        <v>241</v>
      </c>
    </row>
    <row r="1431" s="14" customFormat="1">
      <c r="A1431" s="14"/>
      <c r="B1431" s="247"/>
      <c r="C1431" s="248"/>
      <c r="D1431" s="238" t="s">
        <v>252</v>
      </c>
      <c r="E1431" s="248"/>
      <c r="F1431" s="250" t="s">
        <v>1514</v>
      </c>
      <c r="G1431" s="248"/>
      <c r="H1431" s="251">
        <v>1.022</v>
      </c>
      <c r="I1431" s="252"/>
      <c r="J1431" s="248"/>
      <c r="K1431" s="248"/>
      <c r="L1431" s="253"/>
      <c r="M1431" s="254"/>
      <c r="N1431" s="255"/>
      <c r="O1431" s="255"/>
      <c r="P1431" s="255"/>
      <c r="Q1431" s="255"/>
      <c r="R1431" s="255"/>
      <c r="S1431" s="255"/>
      <c r="T1431" s="256"/>
      <c r="U1431" s="14"/>
      <c r="V1431" s="14"/>
      <c r="W1431" s="14"/>
      <c r="X1431" s="14"/>
      <c r="Y1431" s="14"/>
      <c r="Z1431" s="14"/>
      <c r="AA1431" s="14"/>
      <c r="AB1431" s="14"/>
      <c r="AC1431" s="14"/>
      <c r="AD1431" s="14"/>
      <c r="AE1431" s="14"/>
      <c r="AT1431" s="257" t="s">
        <v>252</v>
      </c>
      <c r="AU1431" s="257" t="s">
        <v>93</v>
      </c>
      <c r="AV1431" s="14" t="s">
        <v>93</v>
      </c>
      <c r="AW1431" s="14" t="s">
        <v>4</v>
      </c>
      <c r="AX1431" s="14" t="s">
        <v>23</v>
      </c>
      <c r="AY1431" s="257" t="s">
        <v>241</v>
      </c>
    </row>
    <row r="1432" s="2" customFormat="1" ht="16.5" customHeight="1">
      <c r="A1432" s="42"/>
      <c r="B1432" s="43"/>
      <c r="C1432" s="280" t="s">
        <v>1515</v>
      </c>
      <c r="D1432" s="280" t="s">
        <v>463</v>
      </c>
      <c r="E1432" s="281" t="s">
        <v>1516</v>
      </c>
      <c r="F1432" s="282" t="s">
        <v>1517</v>
      </c>
      <c r="G1432" s="283" t="s">
        <v>430</v>
      </c>
      <c r="H1432" s="284">
        <v>1.774</v>
      </c>
      <c r="I1432" s="285"/>
      <c r="J1432" s="286">
        <f>ROUND(I1432*H1432,2)</f>
        <v>0</v>
      </c>
      <c r="K1432" s="282" t="s">
        <v>247</v>
      </c>
      <c r="L1432" s="287"/>
      <c r="M1432" s="288" t="s">
        <v>39</v>
      </c>
      <c r="N1432" s="289" t="s">
        <v>56</v>
      </c>
      <c r="O1432" s="88"/>
      <c r="P1432" s="227">
        <f>O1432*H1432</f>
        <v>0</v>
      </c>
      <c r="Q1432" s="227">
        <v>1</v>
      </c>
      <c r="R1432" s="227">
        <f>Q1432*H1432</f>
        <v>1.774</v>
      </c>
      <c r="S1432" s="227">
        <v>0</v>
      </c>
      <c r="T1432" s="228">
        <f>S1432*H1432</f>
        <v>0</v>
      </c>
      <c r="U1432" s="42"/>
      <c r="V1432" s="42"/>
      <c r="W1432" s="42"/>
      <c r="X1432" s="42"/>
      <c r="Y1432" s="42"/>
      <c r="Z1432" s="42"/>
      <c r="AA1432" s="42"/>
      <c r="AB1432" s="42"/>
      <c r="AC1432" s="42"/>
      <c r="AD1432" s="42"/>
      <c r="AE1432" s="42"/>
      <c r="AR1432" s="229" t="s">
        <v>321</v>
      </c>
      <c r="AT1432" s="229" t="s">
        <v>463</v>
      </c>
      <c r="AU1432" s="229" t="s">
        <v>93</v>
      </c>
      <c r="AY1432" s="20" t="s">
        <v>241</v>
      </c>
      <c r="BE1432" s="230">
        <f>IF(N1432="základní",J1432,0)</f>
        <v>0</v>
      </c>
      <c r="BF1432" s="230">
        <f>IF(N1432="snížená",J1432,0)</f>
        <v>0</v>
      </c>
      <c r="BG1432" s="230">
        <f>IF(N1432="zákl. přenesená",J1432,0)</f>
        <v>0</v>
      </c>
      <c r="BH1432" s="230">
        <f>IF(N1432="sníž. přenesená",J1432,0)</f>
        <v>0</v>
      </c>
      <c r="BI1432" s="230">
        <f>IF(N1432="nulová",J1432,0)</f>
        <v>0</v>
      </c>
      <c r="BJ1432" s="20" t="s">
        <v>23</v>
      </c>
      <c r="BK1432" s="230">
        <f>ROUND(I1432*H1432,2)</f>
        <v>0</v>
      </c>
      <c r="BL1432" s="20" t="s">
        <v>248</v>
      </c>
      <c r="BM1432" s="229" t="s">
        <v>1518</v>
      </c>
    </row>
    <row r="1433" s="13" customFormat="1">
      <c r="A1433" s="13"/>
      <c r="B1433" s="236"/>
      <c r="C1433" s="237"/>
      <c r="D1433" s="238" t="s">
        <v>252</v>
      </c>
      <c r="E1433" s="239" t="s">
        <v>39</v>
      </c>
      <c r="F1433" s="240" t="s">
        <v>1480</v>
      </c>
      <c r="G1433" s="237"/>
      <c r="H1433" s="239" t="s">
        <v>39</v>
      </c>
      <c r="I1433" s="241"/>
      <c r="J1433" s="237"/>
      <c r="K1433" s="237"/>
      <c r="L1433" s="242"/>
      <c r="M1433" s="243"/>
      <c r="N1433" s="244"/>
      <c r="O1433" s="244"/>
      <c r="P1433" s="244"/>
      <c r="Q1433" s="244"/>
      <c r="R1433" s="244"/>
      <c r="S1433" s="244"/>
      <c r="T1433" s="245"/>
      <c r="U1433" s="13"/>
      <c r="V1433" s="13"/>
      <c r="W1433" s="13"/>
      <c r="X1433" s="13"/>
      <c r="Y1433" s="13"/>
      <c r="Z1433" s="13"/>
      <c r="AA1433" s="13"/>
      <c r="AB1433" s="13"/>
      <c r="AC1433" s="13"/>
      <c r="AD1433" s="13"/>
      <c r="AE1433" s="13"/>
      <c r="AT1433" s="246" t="s">
        <v>252</v>
      </c>
      <c r="AU1433" s="246" t="s">
        <v>93</v>
      </c>
      <c r="AV1433" s="13" t="s">
        <v>23</v>
      </c>
      <c r="AW1433" s="13" t="s">
        <v>46</v>
      </c>
      <c r="AX1433" s="13" t="s">
        <v>85</v>
      </c>
      <c r="AY1433" s="246" t="s">
        <v>241</v>
      </c>
    </row>
    <row r="1434" s="13" customFormat="1">
      <c r="A1434" s="13"/>
      <c r="B1434" s="236"/>
      <c r="C1434" s="237"/>
      <c r="D1434" s="238" t="s">
        <v>252</v>
      </c>
      <c r="E1434" s="239" t="s">
        <v>39</v>
      </c>
      <c r="F1434" s="240" t="s">
        <v>1481</v>
      </c>
      <c r="G1434" s="237"/>
      <c r="H1434" s="239" t="s">
        <v>39</v>
      </c>
      <c r="I1434" s="241"/>
      <c r="J1434" s="237"/>
      <c r="K1434" s="237"/>
      <c r="L1434" s="242"/>
      <c r="M1434" s="243"/>
      <c r="N1434" s="244"/>
      <c r="O1434" s="244"/>
      <c r="P1434" s="244"/>
      <c r="Q1434" s="244"/>
      <c r="R1434" s="244"/>
      <c r="S1434" s="244"/>
      <c r="T1434" s="245"/>
      <c r="U1434" s="13"/>
      <c r="V1434" s="13"/>
      <c r="W1434" s="13"/>
      <c r="X1434" s="13"/>
      <c r="Y1434" s="13"/>
      <c r="Z1434" s="13"/>
      <c r="AA1434" s="13"/>
      <c r="AB1434" s="13"/>
      <c r="AC1434" s="13"/>
      <c r="AD1434" s="13"/>
      <c r="AE1434" s="13"/>
      <c r="AT1434" s="246" t="s">
        <v>252</v>
      </c>
      <c r="AU1434" s="246" t="s">
        <v>93</v>
      </c>
      <c r="AV1434" s="13" t="s">
        <v>23</v>
      </c>
      <c r="AW1434" s="13" t="s">
        <v>46</v>
      </c>
      <c r="AX1434" s="13" t="s">
        <v>85</v>
      </c>
      <c r="AY1434" s="246" t="s">
        <v>241</v>
      </c>
    </row>
    <row r="1435" s="14" customFormat="1">
      <c r="A1435" s="14"/>
      <c r="B1435" s="247"/>
      <c r="C1435" s="248"/>
      <c r="D1435" s="238" t="s">
        <v>252</v>
      </c>
      <c r="E1435" s="249" t="s">
        <v>39</v>
      </c>
      <c r="F1435" s="250" t="s">
        <v>1484</v>
      </c>
      <c r="G1435" s="248"/>
      <c r="H1435" s="251">
        <v>0.55500000000000005</v>
      </c>
      <c r="I1435" s="252"/>
      <c r="J1435" s="248"/>
      <c r="K1435" s="248"/>
      <c r="L1435" s="253"/>
      <c r="M1435" s="254"/>
      <c r="N1435" s="255"/>
      <c r="O1435" s="255"/>
      <c r="P1435" s="255"/>
      <c r="Q1435" s="255"/>
      <c r="R1435" s="255"/>
      <c r="S1435" s="255"/>
      <c r="T1435" s="256"/>
      <c r="U1435" s="14"/>
      <c r="V1435" s="14"/>
      <c r="W1435" s="14"/>
      <c r="X1435" s="14"/>
      <c r="Y1435" s="14"/>
      <c r="Z1435" s="14"/>
      <c r="AA1435" s="14"/>
      <c r="AB1435" s="14"/>
      <c r="AC1435" s="14"/>
      <c r="AD1435" s="14"/>
      <c r="AE1435" s="14"/>
      <c r="AT1435" s="257" t="s">
        <v>252</v>
      </c>
      <c r="AU1435" s="257" t="s">
        <v>93</v>
      </c>
      <c r="AV1435" s="14" t="s">
        <v>93</v>
      </c>
      <c r="AW1435" s="14" t="s">
        <v>46</v>
      </c>
      <c r="AX1435" s="14" t="s">
        <v>85</v>
      </c>
      <c r="AY1435" s="257" t="s">
        <v>241</v>
      </c>
    </row>
    <row r="1436" s="13" customFormat="1">
      <c r="A1436" s="13"/>
      <c r="B1436" s="236"/>
      <c r="C1436" s="237"/>
      <c r="D1436" s="238" t="s">
        <v>252</v>
      </c>
      <c r="E1436" s="239" t="s">
        <v>39</v>
      </c>
      <c r="F1436" s="240" t="s">
        <v>1488</v>
      </c>
      <c r="G1436" s="237"/>
      <c r="H1436" s="239" t="s">
        <v>39</v>
      </c>
      <c r="I1436" s="241"/>
      <c r="J1436" s="237"/>
      <c r="K1436" s="237"/>
      <c r="L1436" s="242"/>
      <c r="M1436" s="243"/>
      <c r="N1436" s="244"/>
      <c r="O1436" s="244"/>
      <c r="P1436" s="244"/>
      <c r="Q1436" s="244"/>
      <c r="R1436" s="244"/>
      <c r="S1436" s="244"/>
      <c r="T1436" s="245"/>
      <c r="U1436" s="13"/>
      <c r="V1436" s="13"/>
      <c r="W1436" s="13"/>
      <c r="X1436" s="13"/>
      <c r="Y1436" s="13"/>
      <c r="Z1436" s="13"/>
      <c r="AA1436" s="13"/>
      <c r="AB1436" s="13"/>
      <c r="AC1436" s="13"/>
      <c r="AD1436" s="13"/>
      <c r="AE1436" s="13"/>
      <c r="AT1436" s="246" t="s">
        <v>252</v>
      </c>
      <c r="AU1436" s="246" t="s">
        <v>93</v>
      </c>
      <c r="AV1436" s="13" t="s">
        <v>23</v>
      </c>
      <c r="AW1436" s="13" t="s">
        <v>46</v>
      </c>
      <c r="AX1436" s="13" t="s">
        <v>85</v>
      </c>
      <c r="AY1436" s="246" t="s">
        <v>241</v>
      </c>
    </row>
    <row r="1437" s="13" customFormat="1">
      <c r="A1437" s="13"/>
      <c r="B1437" s="236"/>
      <c r="C1437" s="237"/>
      <c r="D1437" s="238" t="s">
        <v>252</v>
      </c>
      <c r="E1437" s="239" t="s">
        <v>39</v>
      </c>
      <c r="F1437" s="240" t="s">
        <v>1481</v>
      </c>
      <c r="G1437" s="237"/>
      <c r="H1437" s="239" t="s">
        <v>39</v>
      </c>
      <c r="I1437" s="241"/>
      <c r="J1437" s="237"/>
      <c r="K1437" s="237"/>
      <c r="L1437" s="242"/>
      <c r="M1437" s="243"/>
      <c r="N1437" s="244"/>
      <c r="O1437" s="244"/>
      <c r="P1437" s="244"/>
      <c r="Q1437" s="244"/>
      <c r="R1437" s="244"/>
      <c r="S1437" s="244"/>
      <c r="T1437" s="245"/>
      <c r="U1437" s="13"/>
      <c r="V1437" s="13"/>
      <c r="W1437" s="13"/>
      <c r="X1437" s="13"/>
      <c r="Y1437" s="13"/>
      <c r="Z1437" s="13"/>
      <c r="AA1437" s="13"/>
      <c r="AB1437" s="13"/>
      <c r="AC1437" s="13"/>
      <c r="AD1437" s="13"/>
      <c r="AE1437" s="13"/>
      <c r="AT1437" s="246" t="s">
        <v>252</v>
      </c>
      <c r="AU1437" s="246" t="s">
        <v>93</v>
      </c>
      <c r="AV1437" s="13" t="s">
        <v>23</v>
      </c>
      <c r="AW1437" s="13" t="s">
        <v>46</v>
      </c>
      <c r="AX1437" s="13" t="s">
        <v>85</v>
      </c>
      <c r="AY1437" s="246" t="s">
        <v>241</v>
      </c>
    </row>
    <row r="1438" s="14" customFormat="1">
      <c r="A1438" s="14"/>
      <c r="B1438" s="247"/>
      <c r="C1438" s="248"/>
      <c r="D1438" s="238" t="s">
        <v>252</v>
      </c>
      <c r="E1438" s="249" t="s">
        <v>39</v>
      </c>
      <c r="F1438" s="250" t="s">
        <v>1491</v>
      </c>
      <c r="G1438" s="248"/>
      <c r="H1438" s="251">
        <v>0.48299999999999998</v>
      </c>
      <c r="I1438" s="252"/>
      <c r="J1438" s="248"/>
      <c r="K1438" s="248"/>
      <c r="L1438" s="253"/>
      <c r="M1438" s="254"/>
      <c r="N1438" s="255"/>
      <c r="O1438" s="255"/>
      <c r="P1438" s="255"/>
      <c r="Q1438" s="255"/>
      <c r="R1438" s="255"/>
      <c r="S1438" s="255"/>
      <c r="T1438" s="256"/>
      <c r="U1438" s="14"/>
      <c r="V1438" s="14"/>
      <c r="W1438" s="14"/>
      <c r="X1438" s="14"/>
      <c r="Y1438" s="14"/>
      <c r="Z1438" s="14"/>
      <c r="AA1438" s="14"/>
      <c r="AB1438" s="14"/>
      <c r="AC1438" s="14"/>
      <c r="AD1438" s="14"/>
      <c r="AE1438" s="14"/>
      <c r="AT1438" s="257" t="s">
        <v>252</v>
      </c>
      <c r="AU1438" s="257" t="s">
        <v>93</v>
      </c>
      <c r="AV1438" s="14" t="s">
        <v>93</v>
      </c>
      <c r="AW1438" s="14" t="s">
        <v>46</v>
      </c>
      <c r="AX1438" s="14" t="s">
        <v>85</v>
      </c>
      <c r="AY1438" s="257" t="s">
        <v>241</v>
      </c>
    </row>
    <row r="1439" s="13" customFormat="1">
      <c r="A1439" s="13"/>
      <c r="B1439" s="236"/>
      <c r="C1439" s="237"/>
      <c r="D1439" s="238" t="s">
        <v>252</v>
      </c>
      <c r="E1439" s="239" t="s">
        <v>39</v>
      </c>
      <c r="F1439" s="240" t="s">
        <v>1493</v>
      </c>
      <c r="G1439" s="237"/>
      <c r="H1439" s="239" t="s">
        <v>39</v>
      </c>
      <c r="I1439" s="241"/>
      <c r="J1439" s="237"/>
      <c r="K1439" s="237"/>
      <c r="L1439" s="242"/>
      <c r="M1439" s="243"/>
      <c r="N1439" s="244"/>
      <c r="O1439" s="244"/>
      <c r="P1439" s="244"/>
      <c r="Q1439" s="244"/>
      <c r="R1439" s="244"/>
      <c r="S1439" s="244"/>
      <c r="T1439" s="245"/>
      <c r="U1439" s="13"/>
      <c r="V1439" s="13"/>
      <c r="W1439" s="13"/>
      <c r="X1439" s="13"/>
      <c r="Y1439" s="13"/>
      <c r="Z1439" s="13"/>
      <c r="AA1439" s="13"/>
      <c r="AB1439" s="13"/>
      <c r="AC1439" s="13"/>
      <c r="AD1439" s="13"/>
      <c r="AE1439" s="13"/>
      <c r="AT1439" s="246" t="s">
        <v>252</v>
      </c>
      <c r="AU1439" s="246" t="s">
        <v>93</v>
      </c>
      <c r="AV1439" s="13" t="s">
        <v>23</v>
      </c>
      <c r="AW1439" s="13" t="s">
        <v>46</v>
      </c>
      <c r="AX1439" s="13" t="s">
        <v>85</v>
      </c>
      <c r="AY1439" s="246" t="s">
        <v>241</v>
      </c>
    </row>
    <row r="1440" s="13" customFormat="1">
      <c r="A1440" s="13"/>
      <c r="B1440" s="236"/>
      <c r="C1440" s="237"/>
      <c r="D1440" s="238" t="s">
        <v>252</v>
      </c>
      <c r="E1440" s="239" t="s">
        <v>39</v>
      </c>
      <c r="F1440" s="240" t="s">
        <v>1481</v>
      </c>
      <c r="G1440" s="237"/>
      <c r="H1440" s="239" t="s">
        <v>39</v>
      </c>
      <c r="I1440" s="241"/>
      <c r="J1440" s="237"/>
      <c r="K1440" s="237"/>
      <c r="L1440" s="242"/>
      <c r="M1440" s="243"/>
      <c r="N1440" s="244"/>
      <c r="O1440" s="244"/>
      <c r="P1440" s="244"/>
      <c r="Q1440" s="244"/>
      <c r="R1440" s="244"/>
      <c r="S1440" s="244"/>
      <c r="T1440" s="245"/>
      <c r="U1440" s="13"/>
      <c r="V1440" s="13"/>
      <c r="W1440" s="13"/>
      <c r="X1440" s="13"/>
      <c r="Y1440" s="13"/>
      <c r="Z1440" s="13"/>
      <c r="AA1440" s="13"/>
      <c r="AB1440" s="13"/>
      <c r="AC1440" s="13"/>
      <c r="AD1440" s="13"/>
      <c r="AE1440" s="13"/>
      <c r="AT1440" s="246" t="s">
        <v>252</v>
      </c>
      <c r="AU1440" s="246" t="s">
        <v>93</v>
      </c>
      <c r="AV1440" s="13" t="s">
        <v>23</v>
      </c>
      <c r="AW1440" s="13" t="s">
        <v>46</v>
      </c>
      <c r="AX1440" s="13" t="s">
        <v>85</v>
      </c>
      <c r="AY1440" s="246" t="s">
        <v>241</v>
      </c>
    </row>
    <row r="1441" s="14" customFormat="1">
      <c r="A1441" s="14"/>
      <c r="B1441" s="247"/>
      <c r="C1441" s="248"/>
      <c r="D1441" s="238" t="s">
        <v>252</v>
      </c>
      <c r="E1441" s="249" t="s">
        <v>39</v>
      </c>
      <c r="F1441" s="250" t="s">
        <v>1496</v>
      </c>
      <c r="G1441" s="248"/>
      <c r="H1441" s="251">
        <v>0.57499999999999996</v>
      </c>
      <c r="I1441" s="252"/>
      <c r="J1441" s="248"/>
      <c r="K1441" s="248"/>
      <c r="L1441" s="253"/>
      <c r="M1441" s="254"/>
      <c r="N1441" s="255"/>
      <c r="O1441" s="255"/>
      <c r="P1441" s="255"/>
      <c r="Q1441" s="255"/>
      <c r="R1441" s="255"/>
      <c r="S1441" s="255"/>
      <c r="T1441" s="256"/>
      <c r="U1441" s="14"/>
      <c r="V1441" s="14"/>
      <c r="W1441" s="14"/>
      <c r="X1441" s="14"/>
      <c r="Y1441" s="14"/>
      <c r="Z1441" s="14"/>
      <c r="AA1441" s="14"/>
      <c r="AB1441" s="14"/>
      <c r="AC1441" s="14"/>
      <c r="AD1441" s="14"/>
      <c r="AE1441" s="14"/>
      <c r="AT1441" s="257" t="s">
        <v>252</v>
      </c>
      <c r="AU1441" s="257" t="s">
        <v>93</v>
      </c>
      <c r="AV1441" s="14" t="s">
        <v>93</v>
      </c>
      <c r="AW1441" s="14" t="s">
        <v>46</v>
      </c>
      <c r="AX1441" s="14" t="s">
        <v>85</v>
      </c>
      <c r="AY1441" s="257" t="s">
        <v>241</v>
      </c>
    </row>
    <row r="1442" s="15" customFormat="1">
      <c r="A1442" s="15"/>
      <c r="B1442" s="258"/>
      <c r="C1442" s="259"/>
      <c r="D1442" s="238" t="s">
        <v>252</v>
      </c>
      <c r="E1442" s="260" t="s">
        <v>39</v>
      </c>
      <c r="F1442" s="261" t="s">
        <v>274</v>
      </c>
      <c r="G1442" s="259"/>
      <c r="H1442" s="262">
        <v>1.613</v>
      </c>
      <c r="I1442" s="263"/>
      <c r="J1442" s="259"/>
      <c r="K1442" s="259"/>
      <c r="L1442" s="264"/>
      <c r="M1442" s="265"/>
      <c r="N1442" s="266"/>
      <c r="O1442" s="266"/>
      <c r="P1442" s="266"/>
      <c r="Q1442" s="266"/>
      <c r="R1442" s="266"/>
      <c r="S1442" s="266"/>
      <c r="T1442" s="267"/>
      <c r="U1442" s="15"/>
      <c r="V1442" s="15"/>
      <c r="W1442" s="15"/>
      <c r="X1442" s="15"/>
      <c r="Y1442" s="15"/>
      <c r="Z1442" s="15"/>
      <c r="AA1442" s="15"/>
      <c r="AB1442" s="15"/>
      <c r="AC1442" s="15"/>
      <c r="AD1442" s="15"/>
      <c r="AE1442" s="15"/>
      <c r="AT1442" s="268" t="s">
        <v>252</v>
      </c>
      <c r="AU1442" s="268" t="s">
        <v>93</v>
      </c>
      <c r="AV1442" s="15" t="s">
        <v>248</v>
      </c>
      <c r="AW1442" s="15" t="s">
        <v>46</v>
      </c>
      <c r="AX1442" s="15" t="s">
        <v>23</v>
      </c>
      <c r="AY1442" s="268" t="s">
        <v>241</v>
      </c>
    </row>
    <row r="1443" s="14" customFormat="1">
      <c r="A1443" s="14"/>
      <c r="B1443" s="247"/>
      <c r="C1443" s="248"/>
      <c r="D1443" s="238" t="s">
        <v>252</v>
      </c>
      <c r="E1443" s="248"/>
      <c r="F1443" s="250" t="s">
        <v>1519</v>
      </c>
      <c r="G1443" s="248"/>
      <c r="H1443" s="251">
        <v>1.774</v>
      </c>
      <c r="I1443" s="252"/>
      <c r="J1443" s="248"/>
      <c r="K1443" s="248"/>
      <c r="L1443" s="253"/>
      <c r="M1443" s="254"/>
      <c r="N1443" s="255"/>
      <c r="O1443" s="255"/>
      <c r="P1443" s="255"/>
      <c r="Q1443" s="255"/>
      <c r="R1443" s="255"/>
      <c r="S1443" s="255"/>
      <c r="T1443" s="256"/>
      <c r="U1443" s="14"/>
      <c r="V1443" s="14"/>
      <c r="W1443" s="14"/>
      <c r="X1443" s="14"/>
      <c r="Y1443" s="14"/>
      <c r="Z1443" s="14"/>
      <c r="AA1443" s="14"/>
      <c r="AB1443" s="14"/>
      <c r="AC1443" s="14"/>
      <c r="AD1443" s="14"/>
      <c r="AE1443" s="14"/>
      <c r="AT1443" s="257" t="s">
        <v>252</v>
      </c>
      <c r="AU1443" s="257" t="s">
        <v>93</v>
      </c>
      <c r="AV1443" s="14" t="s">
        <v>93</v>
      </c>
      <c r="AW1443" s="14" t="s">
        <v>4</v>
      </c>
      <c r="AX1443" s="14" t="s">
        <v>23</v>
      </c>
      <c r="AY1443" s="257" t="s">
        <v>241</v>
      </c>
    </row>
    <row r="1444" s="2" customFormat="1" ht="16.5" customHeight="1">
      <c r="A1444" s="42"/>
      <c r="B1444" s="43"/>
      <c r="C1444" s="280" t="s">
        <v>1520</v>
      </c>
      <c r="D1444" s="280" t="s">
        <v>463</v>
      </c>
      <c r="E1444" s="281" t="s">
        <v>1521</v>
      </c>
      <c r="F1444" s="282" t="s">
        <v>1522</v>
      </c>
      <c r="G1444" s="283" t="s">
        <v>430</v>
      </c>
      <c r="H1444" s="284">
        <v>3.2679999999999998</v>
      </c>
      <c r="I1444" s="285"/>
      <c r="J1444" s="286">
        <f>ROUND(I1444*H1444,2)</f>
        <v>0</v>
      </c>
      <c r="K1444" s="282" t="s">
        <v>247</v>
      </c>
      <c r="L1444" s="287"/>
      <c r="M1444" s="288" t="s">
        <v>39</v>
      </c>
      <c r="N1444" s="289" t="s">
        <v>56</v>
      </c>
      <c r="O1444" s="88"/>
      <c r="P1444" s="227">
        <f>O1444*H1444</f>
        <v>0</v>
      </c>
      <c r="Q1444" s="227">
        <v>1</v>
      </c>
      <c r="R1444" s="227">
        <f>Q1444*H1444</f>
        <v>3.2679999999999998</v>
      </c>
      <c r="S1444" s="227">
        <v>0</v>
      </c>
      <c r="T1444" s="228">
        <f>S1444*H1444</f>
        <v>0</v>
      </c>
      <c r="U1444" s="42"/>
      <c r="V1444" s="42"/>
      <c r="W1444" s="42"/>
      <c r="X1444" s="42"/>
      <c r="Y1444" s="42"/>
      <c r="Z1444" s="42"/>
      <c r="AA1444" s="42"/>
      <c r="AB1444" s="42"/>
      <c r="AC1444" s="42"/>
      <c r="AD1444" s="42"/>
      <c r="AE1444" s="42"/>
      <c r="AR1444" s="229" t="s">
        <v>321</v>
      </c>
      <c r="AT1444" s="229" t="s">
        <v>463</v>
      </c>
      <c r="AU1444" s="229" t="s">
        <v>93</v>
      </c>
      <c r="AY1444" s="20" t="s">
        <v>241</v>
      </c>
      <c r="BE1444" s="230">
        <f>IF(N1444="základní",J1444,0)</f>
        <v>0</v>
      </c>
      <c r="BF1444" s="230">
        <f>IF(N1444="snížená",J1444,0)</f>
        <v>0</v>
      </c>
      <c r="BG1444" s="230">
        <f>IF(N1444="zákl. přenesená",J1444,0)</f>
        <v>0</v>
      </c>
      <c r="BH1444" s="230">
        <f>IF(N1444="sníž. přenesená",J1444,0)</f>
        <v>0</v>
      </c>
      <c r="BI1444" s="230">
        <f>IF(N1444="nulová",J1444,0)</f>
        <v>0</v>
      </c>
      <c r="BJ1444" s="20" t="s">
        <v>23</v>
      </c>
      <c r="BK1444" s="230">
        <f>ROUND(I1444*H1444,2)</f>
        <v>0</v>
      </c>
      <c r="BL1444" s="20" t="s">
        <v>248</v>
      </c>
      <c r="BM1444" s="229" t="s">
        <v>1523</v>
      </c>
    </row>
    <row r="1445" s="13" customFormat="1">
      <c r="A1445" s="13"/>
      <c r="B1445" s="236"/>
      <c r="C1445" s="237"/>
      <c r="D1445" s="238" t="s">
        <v>252</v>
      </c>
      <c r="E1445" s="239" t="s">
        <v>39</v>
      </c>
      <c r="F1445" s="240" t="s">
        <v>1480</v>
      </c>
      <c r="G1445" s="237"/>
      <c r="H1445" s="239" t="s">
        <v>39</v>
      </c>
      <c r="I1445" s="241"/>
      <c r="J1445" s="237"/>
      <c r="K1445" s="237"/>
      <c r="L1445" s="242"/>
      <c r="M1445" s="243"/>
      <c r="N1445" s="244"/>
      <c r="O1445" s="244"/>
      <c r="P1445" s="244"/>
      <c r="Q1445" s="244"/>
      <c r="R1445" s="244"/>
      <c r="S1445" s="244"/>
      <c r="T1445" s="245"/>
      <c r="U1445" s="13"/>
      <c r="V1445" s="13"/>
      <c r="W1445" s="13"/>
      <c r="X1445" s="13"/>
      <c r="Y1445" s="13"/>
      <c r="Z1445" s="13"/>
      <c r="AA1445" s="13"/>
      <c r="AB1445" s="13"/>
      <c r="AC1445" s="13"/>
      <c r="AD1445" s="13"/>
      <c r="AE1445" s="13"/>
      <c r="AT1445" s="246" t="s">
        <v>252</v>
      </c>
      <c r="AU1445" s="246" t="s">
        <v>93</v>
      </c>
      <c r="AV1445" s="13" t="s">
        <v>23</v>
      </c>
      <c r="AW1445" s="13" t="s">
        <v>46</v>
      </c>
      <c r="AX1445" s="13" t="s">
        <v>85</v>
      </c>
      <c r="AY1445" s="246" t="s">
        <v>241</v>
      </c>
    </row>
    <row r="1446" s="13" customFormat="1">
      <c r="A1446" s="13"/>
      <c r="B1446" s="236"/>
      <c r="C1446" s="237"/>
      <c r="D1446" s="238" t="s">
        <v>252</v>
      </c>
      <c r="E1446" s="239" t="s">
        <v>39</v>
      </c>
      <c r="F1446" s="240" t="s">
        <v>1481</v>
      </c>
      <c r="G1446" s="237"/>
      <c r="H1446" s="239" t="s">
        <v>39</v>
      </c>
      <c r="I1446" s="241"/>
      <c r="J1446" s="237"/>
      <c r="K1446" s="237"/>
      <c r="L1446" s="242"/>
      <c r="M1446" s="243"/>
      <c r="N1446" s="244"/>
      <c r="O1446" s="244"/>
      <c r="P1446" s="244"/>
      <c r="Q1446" s="244"/>
      <c r="R1446" s="244"/>
      <c r="S1446" s="244"/>
      <c r="T1446" s="245"/>
      <c r="U1446" s="13"/>
      <c r="V1446" s="13"/>
      <c r="W1446" s="13"/>
      <c r="X1446" s="13"/>
      <c r="Y1446" s="13"/>
      <c r="Z1446" s="13"/>
      <c r="AA1446" s="13"/>
      <c r="AB1446" s="13"/>
      <c r="AC1446" s="13"/>
      <c r="AD1446" s="13"/>
      <c r="AE1446" s="13"/>
      <c r="AT1446" s="246" t="s">
        <v>252</v>
      </c>
      <c r="AU1446" s="246" t="s">
        <v>93</v>
      </c>
      <c r="AV1446" s="13" t="s">
        <v>23</v>
      </c>
      <c r="AW1446" s="13" t="s">
        <v>46</v>
      </c>
      <c r="AX1446" s="13" t="s">
        <v>85</v>
      </c>
      <c r="AY1446" s="246" t="s">
        <v>241</v>
      </c>
    </row>
    <row r="1447" s="14" customFormat="1">
      <c r="A1447" s="14"/>
      <c r="B1447" s="247"/>
      <c r="C1447" s="248"/>
      <c r="D1447" s="238" t="s">
        <v>252</v>
      </c>
      <c r="E1447" s="249" t="s">
        <v>39</v>
      </c>
      <c r="F1447" s="250" t="s">
        <v>1485</v>
      </c>
      <c r="G1447" s="248"/>
      <c r="H1447" s="251">
        <v>1.0149999999999999</v>
      </c>
      <c r="I1447" s="252"/>
      <c r="J1447" s="248"/>
      <c r="K1447" s="248"/>
      <c r="L1447" s="253"/>
      <c r="M1447" s="254"/>
      <c r="N1447" s="255"/>
      <c r="O1447" s="255"/>
      <c r="P1447" s="255"/>
      <c r="Q1447" s="255"/>
      <c r="R1447" s="255"/>
      <c r="S1447" s="255"/>
      <c r="T1447" s="256"/>
      <c r="U1447" s="14"/>
      <c r="V1447" s="14"/>
      <c r="W1447" s="14"/>
      <c r="X1447" s="14"/>
      <c r="Y1447" s="14"/>
      <c r="Z1447" s="14"/>
      <c r="AA1447" s="14"/>
      <c r="AB1447" s="14"/>
      <c r="AC1447" s="14"/>
      <c r="AD1447" s="14"/>
      <c r="AE1447" s="14"/>
      <c r="AT1447" s="257" t="s">
        <v>252</v>
      </c>
      <c r="AU1447" s="257" t="s">
        <v>93</v>
      </c>
      <c r="AV1447" s="14" t="s">
        <v>93</v>
      </c>
      <c r="AW1447" s="14" t="s">
        <v>46</v>
      </c>
      <c r="AX1447" s="14" t="s">
        <v>85</v>
      </c>
      <c r="AY1447" s="257" t="s">
        <v>241</v>
      </c>
    </row>
    <row r="1448" s="13" customFormat="1">
      <c r="A1448" s="13"/>
      <c r="B1448" s="236"/>
      <c r="C1448" s="237"/>
      <c r="D1448" s="238" t="s">
        <v>252</v>
      </c>
      <c r="E1448" s="239" t="s">
        <v>39</v>
      </c>
      <c r="F1448" s="240" t="s">
        <v>1488</v>
      </c>
      <c r="G1448" s="237"/>
      <c r="H1448" s="239" t="s">
        <v>39</v>
      </c>
      <c r="I1448" s="241"/>
      <c r="J1448" s="237"/>
      <c r="K1448" s="237"/>
      <c r="L1448" s="242"/>
      <c r="M1448" s="243"/>
      <c r="N1448" s="244"/>
      <c r="O1448" s="244"/>
      <c r="P1448" s="244"/>
      <c r="Q1448" s="244"/>
      <c r="R1448" s="244"/>
      <c r="S1448" s="244"/>
      <c r="T1448" s="245"/>
      <c r="U1448" s="13"/>
      <c r="V1448" s="13"/>
      <c r="W1448" s="13"/>
      <c r="X1448" s="13"/>
      <c r="Y1448" s="13"/>
      <c r="Z1448" s="13"/>
      <c r="AA1448" s="13"/>
      <c r="AB1448" s="13"/>
      <c r="AC1448" s="13"/>
      <c r="AD1448" s="13"/>
      <c r="AE1448" s="13"/>
      <c r="AT1448" s="246" t="s">
        <v>252</v>
      </c>
      <c r="AU1448" s="246" t="s">
        <v>93</v>
      </c>
      <c r="AV1448" s="13" t="s">
        <v>23</v>
      </c>
      <c r="AW1448" s="13" t="s">
        <v>46</v>
      </c>
      <c r="AX1448" s="13" t="s">
        <v>85</v>
      </c>
      <c r="AY1448" s="246" t="s">
        <v>241</v>
      </c>
    </row>
    <row r="1449" s="13" customFormat="1">
      <c r="A1449" s="13"/>
      <c r="B1449" s="236"/>
      <c r="C1449" s="237"/>
      <c r="D1449" s="238" t="s">
        <v>252</v>
      </c>
      <c r="E1449" s="239" t="s">
        <v>39</v>
      </c>
      <c r="F1449" s="240" t="s">
        <v>1481</v>
      </c>
      <c r="G1449" s="237"/>
      <c r="H1449" s="239" t="s">
        <v>39</v>
      </c>
      <c r="I1449" s="241"/>
      <c r="J1449" s="237"/>
      <c r="K1449" s="237"/>
      <c r="L1449" s="242"/>
      <c r="M1449" s="243"/>
      <c r="N1449" s="244"/>
      <c r="O1449" s="244"/>
      <c r="P1449" s="244"/>
      <c r="Q1449" s="244"/>
      <c r="R1449" s="244"/>
      <c r="S1449" s="244"/>
      <c r="T1449" s="245"/>
      <c r="U1449" s="13"/>
      <c r="V1449" s="13"/>
      <c r="W1449" s="13"/>
      <c r="X1449" s="13"/>
      <c r="Y1449" s="13"/>
      <c r="Z1449" s="13"/>
      <c r="AA1449" s="13"/>
      <c r="AB1449" s="13"/>
      <c r="AC1449" s="13"/>
      <c r="AD1449" s="13"/>
      <c r="AE1449" s="13"/>
      <c r="AT1449" s="246" t="s">
        <v>252</v>
      </c>
      <c r="AU1449" s="246" t="s">
        <v>93</v>
      </c>
      <c r="AV1449" s="13" t="s">
        <v>23</v>
      </c>
      <c r="AW1449" s="13" t="s">
        <v>46</v>
      </c>
      <c r="AX1449" s="13" t="s">
        <v>85</v>
      </c>
      <c r="AY1449" s="246" t="s">
        <v>241</v>
      </c>
    </row>
    <row r="1450" s="14" customFormat="1">
      <c r="A1450" s="14"/>
      <c r="B1450" s="247"/>
      <c r="C1450" s="248"/>
      <c r="D1450" s="238" t="s">
        <v>252</v>
      </c>
      <c r="E1450" s="249" t="s">
        <v>39</v>
      </c>
      <c r="F1450" s="250" t="s">
        <v>1492</v>
      </c>
      <c r="G1450" s="248"/>
      <c r="H1450" s="251">
        <v>1.042</v>
      </c>
      <c r="I1450" s="252"/>
      <c r="J1450" s="248"/>
      <c r="K1450" s="248"/>
      <c r="L1450" s="253"/>
      <c r="M1450" s="254"/>
      <c r="N1450" s="255"/>
      <c r="O1450" s="255"/>
      <c r="P1450" s="255"/>
      <c r="Q1450" s="255"/>
      <c r="R1450" s="255"/>
      <c r="S1450" s="255"/>
      <c r="T1450" s="256"/>
      <c r="U1450" s="14"/>
      <c r="V1450" s="14"/>
      <c r="W1450" s="14"/>
      <c r="X1450" s="14"/>
      <c r="Y1450" s="14"/>
      <c r="Z1450" s="14"/>
      <c r="AA1450" s="14"/>
      <c r="AB1450" s="14"/>
      <c r="AC1450" s="14"/>
      <c r="AD1450" s="14"/>
      <c r="AE1450" s="14"/>
      <c r="AT1450" s="257" t="s">
        <v>252</v>
      </c>
      <c r="AU1450" s="257" t="s">
        <v>93</v>
      </c>
      <c r="AV1450" s="14" t="s">
        <v>93</v>
      </c>
      <c r="AW1450" s="14" t="s">
        <v>46</v>
      </c>
      <c r="AX1450" s="14" t="s">
        <v>85</v>
      </c>
      <c r="AY1450" s="257" t="s">
        <v>241</v>
      </c>
    </row>
    <row r="1451" s="13" customFormat="1">
      <c r="A1451" s="13"/>
      <c r="B1451" s="236"/>
      <c r="C1451" s="237"/>
      <c r="D1451" s="238" t="s">
        <v>252</v>
      </c>
      <c r="E1451" s="239" t="s">
        <v>39</v>
      </c>
      <c r="F1451" s="240" t="s">
        <v>1493</v>
      </c>
      <c r="G1451" s="237"/>
      <c r="H1451" s="239" t="s">
        <v>39</v>
      </c>
      <c r="I1451" s="241"/>
      <c r="J1451" s="237"/>
      <c r="K1451" s="237"/>
      <c r="L1451" s="242"/>
      <c r="M1451" s="243"/>
      <c r="N1451" s="244"/>
      <c r="O1451" s="244"/>
      <c r="P1451" s="244"/>
      <c r="Q1451" s="244"/>
      <c r="R1451" s="244"/>
      <c r="S1451" s="244"/>
      <c r="T1451" s="245"/>
      <c r="U1451" s="13"/>
      <c r="V1451" s="13"/>
      <c r="W1451" s="13"/>
      <c r="X1451" s="13"/>
      <c r="Y1451" s="13"/>
      <c r="Z1451" s="13"/>
      <c r="AA1451" s="13"/>
      <c r="AB1451" s="13"/>
      <c r="AC1451" s="13"/>
      <c r="AD1451" s="13"/>
      <c r="AE1451" s="13"/>
      <c r="AT1451" s="246" t="s">
        <v>252</v>
      </c>
      <c r="AU1451" s="246" t="s">
        <v>93</v>
      </c>
      <c r="AV1451" s="13" t="s">
        <v>23</v>
      </c>
      <c r="AW1451" s="13" t="s">
        <v>46</v>
      </c>
      <c r="AX1451" s="13" t="s">
        <v>85</v>
      </c>
      <c r="AY1451" s="246" t="s">
        <v>241</v>
      </c>
    </row>
    <row r="1452" s="13" customFormat="1">
      <c r="A1452" s="13"/>
      <c r="B1452" s="236"/>
      <c r="C1452" s="237"/>
      <c r="D1452" s="238" t="s">
        <v>252</v>
      </c>
      <c r="E1452" s="239" t="s">
        <v>39</v>
      </c>
      <c r="F1452" s="240" t="s">
        <v>1481</v>
      </c>
      <c r="G1452" s="237"/>
      <c r="H1452" s="239" t="s">
        <v>39</v>
      </c>
      <c r="I1452" s="241"/>
      <c r="J1452" s="237"/>
      <c r="K1452" s="237"/>
      <c r="L1452" s="242"/>
      <c r="M1452" s="243"/>
      <c r="N1452" s="244"/>
      <c r="O1452" s="244"/>
      <c r="P1452" s="244"/>
      <c r="Q1452" s="244"/>
      <c r="R1452" s="244"/>
      <c r="S1452" s="244"/>
      <c r="T1452" s="245"/>
      <c r="U1452" s="13"/>
      <c r="V1452" s="13"/>
      <c r="W1452" s="13"/>
      <c r="X1452" s="13"/>
      <c r="Y1452" s="13"/>
      <c r="Z1452" s="13"/>
      <c r="AA1452" s="13"/>
      <c r="AB1452" s="13"/>
      <c r="AC1452" s="13"/>
      <c r="AD1452" s="13"/>
      <c r="AE1452" s="13"/>
      <c r="AT1452" s="246" t="s">
        <v>252</v>
      </c>
      <c r="AU1452" s="246" t="s">
        <v>93</v>
      </c>
      <c r="AV1452" s="13" t="s">
        <v>23</v>
      </c>
      <c r="AW1452" s="13" t="s">
        <v>46</v>
      </c>
      <c r="AX1452" s="13" t="s">
        <v>85</v>
      </c>
      <c r="AY1452" s="246" t="s">
        <v>241</v>
      </c>
    </row>
    <row r="1453" s="14" customFormat="1">
      <c r="A1453" s="14"/>
      <c r="B1453" s="247"/>
      <c r="C1453" s="248"/>
      <c r="D1453" s="238" t="s">
        <v>252</v>
      </c>
      <c r="E1453" s="249" t="s">
        <v>39</v>
      </c>
      <c r="F1453" s="250" t="s">
        <v>1497</v>
      </c>
      <c r="G1453" s="248"/>
      <c r="H1453" s="251">
        <v>0.91400000000000003</v>
      </c>
      <c r="I1453" s="252"/>
      <c r="J1453" s="248"/>
      <c r="K1453" s="248"/>
      <c r="L1453" s="253"/>
      <c r="M1453" s="254"/>
      <c r="N1453" s="255"/>
      <c r="O1453" s="255"/>
      <c r="P1453" s="255"/>
      <c r="Q1453" s="255"/>
      <c r="R1453" s="255"/>
      <c r="S1453" s="255"/>
      <c r="T1453" s="256"/>
      <c r="U1453" s="14"/>
      <c r="V1453" s="14"/>
      <c r="W1453" s="14"/>
      <c r="X1453" s="14"/>
      <c r="Y1453" s="14"/>
      <c r="Z1453" s="14"/>
      <c r="AA1453" s="14"/>
      <c r="AB1453" s="14"/>
      <c r="AC1453" s="14"/>
      <c r="AD1453" s="14"/>
      <c r="AE1453" s="14"/>
      <c r="AT1453" s="257" t="s">
        <v>252</v>
      </c>
      <c r="AU1453" s="257" t="s">
        <v>93</v>
      </c>
      <c r="AV1453" s="14" t="s">
        <v>93</v>
      </c>
      <c r="AW1453" s="14" t="s">
        <v>46</v>
      </c>
      <c r="AX1453" s="14" t="s">
        <v>85</v>
      </c>
      <c r="AY1453" s="257" t="s">
        <v>241</v>
      </c>
    </row>
    <row r="1454" s="15" customFormat="1">
      <c r="A1454" s="15"/>
      <c r="B1454" s="258"/>
      <c r="C1454" s="259"/>
      <c r="D1454" s="238" t="s">
        <v>252</v>
      </c>
      <c r="E1454" s="260" t="s">
        <v>39</v>
      </c>
      <c r="F1454" s="261" t="s">
        <v>274</v>
      </c>
      <c r="G1454" s="259"/>
      <c r="H1454" s="262">
        <v>2.9710000000000001</v>
      </c>
      <c r="I1454" s="263"/>
      <c r="J1454" s="259"/>
      <c r="K1454" s="259"/>
      <c r="L1454" s="264"/>
      <c r="M1454" s="265"/>
      <c r="N1454" s="266"/>
      <c r="O1454" s="266"/>
      <c r="P1454" s="266"/>
      <c r="Q1454" s="266"/>
      <c r="R1454" s="266"/>
      <c r="S1454" s="266"/>
      <c r="T1454" s="267"/>
      <c r="U1454" s="15"/>
      <c r="V1454" s="15"/>
      <c r="W1454" s="15"/>
      <c r="X1454" s="15"/>
      <c r="Y1454" s="15"/>
      <c r="Z1454" s="15"/>
      <c r="AA1454" s="15"/>
      <c r="AB1454" s="15"/>
      <c r="AC1454" s="15"/>
      <c r="AD1454" s="15"/>
      <c r="AE1454" s="15"/>
      <c r="AT1454" s="268" t="s">
        <v>252</v>
      </c>
      <c r="AU1454" s="268" t="s">
        <v>93</v>
      </c>
      <c r="AV1454" s="15" t="s">
        <v>248</v>
      </c>
      <c r="AW1454" s="15" t="s">
        <v>46</v>
      </c>
      <c r="AX1454" s="15" t="s">
        <v>23</v>
      </c>
      <c r="AY1454" s="268" t="s">
        <v>241</v>
      </c>
    </row>
    <row r="1455" s="14" customFormat="1">
      <c r="A1455" s="14"/>
      <c r="B1455" s="247"/>
      <c r="C1455" s="248"/>
      <c r="D1455" s="238" t="s">
        <v>252</v>
      </c>
      <c r="E1455" s="248"/>
      <c r="F1455" s="250" t="s">
        <v>1524</v>
      </c>
      <c r="G1455" s="248"/>
      <c r="H1455" s="251">
        <v>3.2679999999999998</v>
      </c>
      <c r="I1455" s="252"/>
      <c r="J1455" s="248"/>
      <c r="K1455" s="248"/>
      <c r="L1455" s="253"/>
      <c r="M1455" s="254"/>
      <c r="N1455" s="255"/>
      <c r="O1455" s="255"/>
      <c r="P1455" s="255"/>
      <c r="Q1455" s="255"/>
      <c r="R1455" s="255"/>
      <c r="S1455" s="255"/>
      <c r="T1455" s="256"/>
      <c r="U1455" s="14"/>
      <c r="V1455" s="14"/>
      <c r="W1455" s="14"/>
      <c r="X1455" s="14"/>
      <c r="Y1455" s="14"/>
      <c r="Z1455" s="14"/>
      <c r="AA1455" s="14"/>
      <c r="AB1455" s="14"/>
      <c r="AC1455" s="14"/>
      <c r="AD1455" s="14"/>
      <c r="AE1455" s="14"/>
      <c r="AT1455" s="257" t="s">
        <v>252</v>
      </c>
      <c r="AU1455" s="257" t="s">
        <v>93</v>
      </c>
      <c r="AV1455" s="14" t="s">
        <v>93</v>
      </c>
      <c r="AW1455" s="14" t="s">
        <v>4</v>
      </c>
      <c r="AX1455" s="14" t="s">
        <v>23</v>
      </c>
      <c r="AY1455" s="257" t="s">
        <v>241</v>
      </c>
    </row>
    <row r="1456" s="2" customFormat="1" ht="16.5" customHeight="1">
      <c r="A1456" s="42"/>
      <c r="B1456" s="43"/>
      <c r="C1456" s="280" t="s">
        <v>1525</v>
      </c>
      <c r="D1456" s="280" t="s">
        <v>463</v>
      </c>
      <c r="E1456" s="281" t="s">
        <v>1526</v>
      </c>
      <c r="F1456" s="282" t="s">
        <v>1527</v>
      </c>
      <c r="G1456" s="283" t="s">
        <v>430</v>
      </c>
      <c r="H1456" s="284">
        <v>0.191</v>
      </c>
      <c r="I1456" s="285"/>
      <c r="J1456" s="286">
        <f>ROUND(I1456*H1456,2)</f>
        <v>0</v>
      </c>
      <c r="K1456" s="282" t="s">
        <v>247</v>
      </c>
      <c r="L1456" s="287"/>
      <c r="M1456" s="288" t="s">
        <v>39</v>
      </c>
      <c r="N1456" s="289" t="s">
        <v>56</v>
      </c>
      <c r="O1456" s="88"/>
      <c r="P1456" s="227">
        <f>O1456*H1456</f>
        <v>0</v>
      </c>
      <c r="Q1456" s="227">
        <v>1</v>
      </c>
      <c r="R1456" s="227">
        <f>Q1456*H1456</f>
        <v>0.191</v>
      </c>
      <c r="S1456" s="227">
        <v>0</v>
      </c>
      <c r="T1456" s="228">
        <f>S1456*H1456</f>
        <v>0</v>
      </c>
      <c r="U1456" s="42"/>
      <c r="V1456" s="42"/>
      <c r="W1456" s="42"/>
      <c r="X1456" s="42"/>
      <c r="Y1456" s="42"/>
      <c r="Z1456" s="42"/>
      <c r="AA1456" s="42"/>
      <c r="AB1456" s="42"/>
      <c r="AC1456" s="42"/>
      <c r="AD1456" s="42"/>
      <c r="AE1456" s="42"/>
      <c r="AR1456" s="229" t="s">
        <v>321</v>
      </c>
      <c r="AT1456" s="229" t="s">
        <v>463</v>
      </c>
      <c r="AU1456" s="229" t="s">
        <v>93</v>
      </c>
      <c r="AY1456" s="20" t="s">
        <v>241</v>
      </c>
      <c r="BE1456" s="230">
        <f>IF(N1456="základní",J1456,0)</f>
        <v>0</v>
      </c>
      <c r="BF1456" s="230">
        <f>IF(N1456="snížená",J1456,0)</f>
        <v>0</v>
      </c>
      <c r="BG1456" s="230">
        <f>IF(N1456="zákl. přenesená",J1456,0)</f>
        <v>0</v>
      </c>
      <c r="BH1456" s="230">
        <f>IF(N1456="sníž. přenesená",J1456,0)</f>
        <v>0</v>
      </c>
      <c r="BI1456" s="230">
        <f>IF(N1456="nulová",J1456,0)</f>
        <v>0</v>
      </c>
      <c r="BJ1456" s="20" t="s">
        <v>23</v>
      </c>
      <c r="BK1456" s="230">
        <f>ROUND(I1456*H1456,2)</f>
        <v>0</v>
      </c>
      <c r="BL1456" s="20" t="s">
        <v>248</v>
      </c>
      <c r="BM1456" s="229" t="s">
        <v>1528</v>
      </c>
    </row>
    <row r="1457" s="13" customFormat="1">
      <c r="A1457" s="13"/>
      <c r="B1457" s="236"/>
      <c r="C1457" s="237"/>
      <c r="D1457" s="238" t="s">
        <v>252</v>
      </c>
      <c r="E1457" s="239" t="s">
        <v>39</v>
      </c>
      <c r="F1457" s="240" t="s">
        <v>1480</v>
      </c>
      <c r="G1457" s="237"/>
      <c r="H1457" s="239" t="s">
        <v>39</v>
      </c>
      <c r="I1457" s="241"/>
      <c r="J1457" s="237"/>
      <c r="K1457" s="237"/>
      <c r="L1457" s="242"/>
      <c r="M1457" s="243"/>
      <c r="N1457" s="244"/>
      <c r="O1457" s="244"/>
      <c r="P1457" s="244"/>
      <c r="Q1457" s="244"/>
      <c r="R1457" s="244"/>
      <c r="S1457" s="244"/>
      <c r="T1457" s="245"/>
      <c r="U1457" s="13"/>
      <c r="V1457" s="13"/>
      <c r="W1457" s="13"/>
      <c r="X1457" s="13"/>
      <c r="Y1457" s="13"/>
      <c r="Z1457" s="13"/>
      <c r="AA1457" s="13"/>
      <c r="AB1457" s="13"/>
      <c r="AC1457" s="13"/>
      <c r="AD1457" s="13"/>
      <c r="AE1457" s="13"/>
      <c r="AT1457" s="246" t="s">
        <v>252</v>
      </c>
      <c r="AU1457" s="246" t="s">
        <v>93</v>
      </c>
      <c r="AV1457" s="13" t="s">
        <v>23</v>
      </c>
      <c r="AW1457" s="13" t="s">
        <v>46</v>
      </c>
      <c r="AX1457" s="13" t="s">
        <v>85</v>
      </c>
      <c r="AY1457" s="246" t="s">
        <v>241</v>
      </c>
    </row>
    <row r="1458" s="13" customFormat="1">
      <c r="A1458" s="13"/>
      <c r="B1458" s="236"/>
      <c r="C1458" s="237"/>
      <c r="D1458" s="238" t="s">
        <v>252</v>
      </c>
      <c r="E1458" s="239" t="s">
        <v>39</v>
      </c>
      <c r="F1458" s="240" t="s">
        <v>1481</v>
      </c>
      <c r="G1458" s="237"/>
      <c r="H1458" s="239" t="s">
        <v>39</v>
      </c>
      <c r="I1458" s="241"/>
      <c r="J1458" s="237"/>
      <c r="K1458" s="237"/>
      <c r="L1458" s="242"/>
      <c r="M1458" s="243"/>
      <c r="N1458" s="244"/>
      <c r="O1458" s="244"/>
      <c r="P1458" s="244"/>
      <c r="Q1458" s="244"/>
      <c r="R1458" s="244"/>
      <c r="S1458" s="244"/>
      <c r="T1458" s="245"/>
      <c r="U1458" s="13"/>
      <c r="V1458" s="13"/>
      <c r="W1458" s="13"/>
      <c r="X1458" s="13"/>
      <c r="Y1458" s="13"/>
      <c r="Z1458" s="13"/>
      <c r="AA1458" s="13"/>
      <c r="AB1458" s="13"/>
      <c r="AC1458" s="13"/>
      <c r="AD1458" s="13"/>
      <c r="AE1458" s="13"/>
      <c r="AT1458" s="246" t="s">
        <v>252</v>
      </c>
      <c r="AU1458" s="246" t="s">
        <v>93</v>
      </c>
      <c r="AV1458" s="13" t="s">
        <v>23</v>
      </c>
      <c r="AW1458" s="13" t="s">
        <v>46</v>
      </c>
      <c r="AX1458" s="13" t="s">
        <v>85</v>
      </c>
      <c r="AY1458" s="246" t="s">
        <v>241</v>
      </c>
    </row>
    <row r="1459" s="14" customFormat="1">
      <c r="A1459" s="14"/>
      <c r="B1459" s="247"/>
      <c r="C1459" s="248"/>
      <c r="D1459" s="238" t="s">
        <v>252</v>
      </c>
      <c r="E1459" s="249" t="s">
        <v>39</v>
      </c>
      <c r="F1459" s="250" t="s">
        <v>1529</v>
      </c>
      <c r="G1459" s="248"/>
      <c r="H1459" s="251">
        <v>0.058000000000000003</v>
      </c>
      <c r="I1459" s="252"/>
      <c r="J1459" s="248"/>
      <c r="K1459" s="248"/>
      <c r="L1459" s="253"/>
      <c r="M1459" s="254"/>
      <c r="N1459" s="255"/>
      <c r="O1459" s="255"/>
      <c r="P1459" s="255"/>
      <c r="Q1459" s="255"/>
      <c r="R1459" s="255"/>
      <c r="S1459" s="255"/>
      <c r="T1459" s="256"/>
      <c r="U1459" s="14"/>
      <c r="V1459" s="14"/>
      <c r="W1459" s="14"/>
      <c r="X1459" s="14"/>
      <c r="Y1459" s="14"/>
      <c r="Z1459" s="14"/>
      <c r="AA1459" s="14"/>
      <c r="AB1459" s="14"/>
      <c r="AC1459" s="14"/>
      <c r="AD1459" s="14"/>
      <c r="AE1459" s="14"/>
      <c r="AT1459" s="257" t="s">
        <v>252</v>
      </c>
      <c r="AU1459" s="257" t="s">
        <v>93</v>
      </c>
      <c r="AV1459" s="14" t="s">
        <v>93</v>
      </c>
      <c r="AW1459" s="14" t="s">
        <v>46</v>
      </c>
      <c r="AX1459" s="14" t="s">
        <v>85</v>
      </c>
      <c r="AY1459" s="257" t="s">
        <v>241</v>
      </c>
    </row>
    <row r="1460" s="13" customFormat="1">
      <c r="A1460" s="13"/>
      <c r="B1460" s="236"/>
      <c r="C1460" s="237"/>
      <c r="D1460" s="238" t="s">
        <v>252</v>
      </c>
      <c r="E1460" s="239" t="s">
        <v>39</v>
      </c>
      <c r="F1460" s="240" t="s">
        <v>1488</v>
      </c>
      <c r="G1460" s="237"/>
      <c r="H1460" s="239" t="s">
        <v>39</v>
      </c>
      <c r="I1460" s="241"/>
      <c r="J1460" s="237"/>
      <c r="K1460" s="237"/>
      <c r="L1460" s="242"/>
      <c r="M1460" s="243"/>
      <c r="N1460" s="244"/>
      <c r="O1460" s="244"/>
      <c r="P1460" s="244"/>
      <c r="Q1460" s="244"/>
      <c r="R1460" s="244"/>
      <c r="S1460" s="244"/>
      <c r="T1460" s="245"/>
      <c r="U1460" s="13"/>
      <c r="V1460" s="13"/>
      <c r="W1460" s="13"/>
      <c r="X1460" s="13"/>
      <c r="Y1460" s="13"/>
      <c r="Z1460" s="13"/>
      <c r="AA1460" s="13"/>
      <c r="AB1460" s="13"/>
      <c r="AC1460" s="13"/>
      <c r="AD1460" s="13"/>
      <c r="AE1460" s="13"/>
      <c r="AT1460" s="246" t="s">
        <v>252</v>
      </c>
      <c r="AU1460" s="246" t="s">
        <v>93</v>
      </c>
      <c r="AV1460" s="13" t="s">
        <v>23</v>
      </c>
      <c r="AW1460" s="13" t="s">
        <v>46</v>
      </c>
      <c r="AX1460" s="13" t="s">
        <v>85</v>
      </c>
      <c r="AY1460" s="246" t="s">
        <v>241</v>
      </c>
    </row>
    <row r="1461" s="13" customFormat="1">
      <c r="A1461" s="13"/>
      <c r="B1461" s="236"/>
      <c r="C1461" s="237"/>
      <c r="D1461" s="238" t="s">
        <v>252</v>
      </c>
      <c r="E1461" s="239" t="s">
        <v>39</v>
      </c>
      <c r="F1461" s="240" t="s">
        <v>1481</v>
      </c>
      <c r="G1461" s="237"/>
      <c r="H1461" s="239" t="s">
        <v>39</v>
      </c>
      <c r="I1461" s="241"/>
      <c r="J1461" s="237"/>
      <c r="K1461" s="237"/>
      <c r="L1461" s="242"/>
      <c r="M1461" s="243"/>
      <c r="N1461" s="244"/>
      <c r="O1461" s="244"/>
      <c r="P1461" s="244"/>
      <c r="Q1461" s="244"/>
      <c r="R1461" s="244"/>
      <c r="S1461" s="244"/>
      <c r="T1461" s="245"/>
      <c r="U1461" s="13"/>
      <c r="V1461" s="13"/>
      <c r="W1461" s="13"/>
      <c r="X1461" s="13"/>
      <c r="Y1461" s="13"/>
      <c r="Z1461" s="13"/>
      <c r="AA1461" s="13"/>
      <c r="AB1461" s="13"/>
      <c r="AC1461" s="13"/>
      <c r="AD1461" s="13"/>
      <c r="AE1461" s="13"/>
      <c r="AT1461" s="246" t="s">
        <v>252</v>
      </c>
      <c r="AU1461" s="246" t="s">
        <v>93</v>
      </c>
      <c r="AV1461" s="13" t="s">
        <v>23</v>
      </c>
      <c r="AW1461" s="13" t="s">
        <v>46</v>
      </c>
      <c r="AX1461" s="13" t="s">
        <v>85</v>
      </c>
      <c r="AY1461" s="246" t="s">
        <v>241</v>
      </c>
    </row>
    <row r="1462" s="14" customFormat="1">
      <c r="A1462" s="14"/>
      <c r="B1462" s="247"/>
      <c r="C1462" s="248"/>
      <c r="D1462" s="238" t="s">
        <v>252</v>
      </c>
      <c r="E1462" s="249" t="s">
        <v>39</v>
      </c>
      <c r="F1462" s="250" t="s">
        <v>1529</v>
      </c>
      <c r="G1462" s="248"/>
      <c r="H1462" s="251">
        <v>0.058000000000000003</v>
      </c>
      <c r="I1462" s="252"/>
      <c r="J1462" s="248"/>
      <c r="K1462" s="248"/>
      <c r="L1462" s="253"/>
      <c r="M1462" s="254"/>
      <c r="N1462" s="255"/>
      <c r="O1462" s="255"/>
      <c r="P1462" s="255"/>
      <c r="Q1462" s="255"/>
      <c r="R1462" s="255"/>
      <c r="S1462" s="255"/>
      <c r="T1462" s="256"/>
      <c r="U1462" s="14"/>
      <c r="V1462" s="14"/>
      <c r="W1462" s="14"/>
      <c r="X1462" s="14"/>
      <c r="Y1462" s="14"/>
      <c r="Z1462" s="14"/>
      <c r="AA1462" s="14"/>
      <c r="AB1462" s="14"/>
      <c r="AC1462" s="14"/>
      <c r="AD1462" s="14"/>
      <c r="AE1462" s="14"/>
      <c r="AT1462" s="257" t="s">
        <v>252</v>
      </c>
      <c r="AU1462" s="257" t="s">
        <v>93</v>
      </c>
      <c r="AV1462" s="14" t="s">
        <v>93</v>
      </c>
      <c r="AW1462" s="14" t="s">
        <v>46</v>
      </c>
      <c r="AX1462" s="14" t="s">
        <v>85</v>
      </c>
      <c r="AY1462" s="257" t="s">
        <v>241</v>
      </c>
    </row>
    <row r="1463" s="13" customFormat="1">
      <c r="A1463" s="13"/>
      <c r="B1463" s="236"/>
      <c r="C1463" s="237"/>
      <c r="D1463" s="238" t="s">
        <v>252</v>
      </c>
      <c r="E1463" s="239" t="s">
        <v>39</v>
      </c>
      <c r="F1463" s="240" t="s">
        <v>1493</v>
      </c>
      <c r="G1463" s="237"/>
      <c r="H1463" s="239" t="s">
        <v>39</v>
      </c>
      <c r="I1463" s="241"/>
      <c r="J1463" s="237"/>
      <c r="K1463" s="237"/>
      <c r="L1463" s="242"/>
      <c r="M1463" s="243"/>
      <c r="N1463" s="244"/>
      <c r="O1463" s="244"/>
      <c r="P1463" s="244"/>
      <c r="Q1463" s="244"/>
      <c r="R1463" s="244"/>
      <c r="S1463" s="244"/>
      <c r="T1463" s="245"/>
      <c r="U1463" s="13"/>
      <c r="V1463" s="13"/>
      <c r="W1463" s="13"/>
      <c r="X1463" s="13"/>
      <c r="Y1463" s="13"/>
      <c r="Z1463" s="13"/>
      <c r="AA1463" s="13"/>
      <c r="AB1463" s="13"/>
      <c r="AC1463" s="13"/>
      <c r="AD1463" s="13"/>
      <c r="AE1463" s="13"/>
      <c r="AT1463" s="246" t="s">
        <v>252</v>
      </c>
      <c r="AU1463" s="246" t="s">
        <v>93</v>
      </c>
      <c r="AV1463" s="13" t="s">
        <v>23</v>
      </c>
      <c r="AW1463" s="13" t="s">
        <v>46</v>
      </c>
      <c r="AX1463" s="13" t="s">
        <v>85</v>
      </c>
      <c r="AY1463" s="246" t="s">
        <v>241</v>
      </c>
    </row>
    <row r="1464" s="13" customFormat="1">
      <c r="A1464" s="13"/>
      <c r="B1464" s="236"/>
      <c r="C1464" s="237"/>
      <c r="D1464" s="238" t="s">
        <v>252</v>
      </c>
      <c r="E1464" s="239" t="s">
        <v>39</v>
      </c>
      <c r="F1464" s="240" t="s">
        <v>1481</v>
      </c>
      <c r="G1464" s="237"/>
      <c r="H1464" s="239" t="s">
        <v>39</v>
      </c>
      <c r="I1464" s="241"/>
      <c r="J1464" s="237"/>
      <c r="K1464" s="237"/>
      <c r="L1464" s="242"/>
      <c r="M1464" s="243"/>
      <c r="N1464" s="244"/>
      <c r="O1464" s="244"/>
      <c r="P1464" s="244"/>
      <c r="Q1464" s="244"/>
      <c r="R1464" s="244"/>
      <c r="S1464" s="244"/>
      <c r="T1464" s="245"/>
      <c r="U1464" s="13"/>
      <c r="V1464" s="13"/>
      <c r="W1464" s="13"/>
      <c r="X1464" s="13"/>
      <c r="Y1464" s="13"/>
      <c r="Z1464" s="13"/>
      <c r="AA1464" s="13"/>
      <c r="AB1464" s="13"/>
      <c r="AC1464" s="13"/>
      <c r="AD1464" s="13"/>
      <c r="AE1464" s="13"/>
      <c r="AT1464" s="246" t="s">
        <v>252</v>
      </c>
      <c r="AU1464" s="246" t="s">
        <v>93</v>
      </c>
      <c r="AV1464" s="13" t="s">
        <v>23</v>
      </c>
      <c r="AW1464" s="13" t="s">
        <v>46</v>
      </c>
      <c r="AX1464" s="13" t="s">
        <v>85</v>
      </c>
      <c r="AY1464" s="246" t="s">
        <v>241</v>
      </c>
    </row>
    <row r="1465" s="14" customFormat="1">
      <c r="A1465" s="14"/>
      <c r="B1465" s="247"/>
      <c r="C1465" s="248"/>
      <c r="D1465" s="238" t="s">
        <v>252</v>
      </c>
      <c r="E1465" s="249" t="s">
        <v>39</v>
      </c>
      <c r="F1465" s="250" t="s">
        <v>1529</v>
      </c>
      <c r="G1465" s="248"/>
      <c r="H1465" s="251">
        <v>0.058000000000000003</v>
      </c>
      <c r="I1465" s="252"/>
      <c r="J1465" s="248"/>
      <c r="K1465" s="248"/>
      <c r="L1465" s="253"/>
      <c r="M1465" s="254"/>
      <c r="N1465" s="255"/>
      <c r="O1465" s="255"/>
      <c r="P1465" s="255"/>
      <c r="Q1465" s="255"/>
      <c r="R1465" s="255"/>
      <c r="S1465" s="255"/>
      <c r="T1465" s="256"/>
      <c r="U1465" s="14"/>
      <c r="V1465" s="14"/>
      <c r="W1465" s="14"/>
      <c r="X1465" s="14"/>
      <c r="Y1465" s="14"/>
      <c r="Z1465" s="14"/>
      <c r="AA1465" s="14"/>
      <c r="AB1465" s="14"/>
      <c r="AC1465" s="14"/>
      <c r="AD1465" s="14"/>
      <c r="AE1465" s="14"/>
      <c r="AT1465" s="257" t="s">
        <v>252</v>
      </c>
      <c r="AU1465" s="257" t="s">
        <v>93</v>
      </c>
      <c r="AV1465" s="14" t="s">
        <v>93</v>
      </c>
      <c r="AW1465" s="14" t="s">
        <v>46</v>
      </c>
      <c r="AX1465" s="14" t="s">
        <v>85</v>
      </c>
      <c r="AY1465" s="257" t="s">
        <v>241</v>
      </c>
    </row>
    <row r="1466" s="15" customFormat="1">
      <c r="A1466" s="15"/>
      <c r="B1466" s="258"/>
      <c r="C1466" s="259"/>
      <c r="D1466" s="238" t="s">
        <v>252</v>
      </c>
      <c r="E1466" s="260" t="s">
        <v>39</v>
      </c>
      <c r="F1466" s="261" t="s">
        <v>274</v>
      </c>
      <c r="G1466" s="259"/>
      <c r="H1466" s="262">
        <v>0.17399999999999999</v>
      </c>
      <c r="I1466" s="263"/>
      <c r="J1466" s="259"/>
      <c r="K1466" s="259"/>
      <c r="L1466" s="264"/>
      <c r="M1466" s="265"/>
      <c r="N1466" s="266"/>
      <c r="O1466" s="266"/>
      <c r="P1466" s="266"/>
      <c r="Q1466" s="266"/>
      <c r="R1466" s="266"/>
      <c r="S1466" s="266"/>
      <c r="T1466" s="267"/>
      <c r="U1466" s="15"/>
      <c r="V1466" s="15"/>
      <c r="W1466" s="15"/>
      <c r="X1466" s="15"/>
      <c r="Y1466" s="15"/>
      <c r="Z1466" s="15"/>
      <c r="AA1466" s="15"/>
      <c r="AB1466" s="15"/>
      <c r="AC1466" s="15"/>
      <c r="AD1466" s="15"/>
      <c r="AE1466" s="15"/>
      <c r="AT1466" s="268" t="s">
        <v>252</v>
      </c>
      <c r="AU1466" s="268" t="s">
        <v>93</v>
      </c>
      <c r="AV1466" s="15" t="s">
        <v>248</v>
      </c>
      <c r="AW1466" s="15" t="s">
        <v>46</v>
      </c>
      <c r="AX1466" s="15" t="s">
        <v>23</v>
      </c>
      <c r="AY1466" s="268" t="s">
        <v>241</v>
      </c>
    </row>
    <row r="1467" s="14" customFormat="1">
      <c r="A1467" s="14"/>
      <c r="B1467" s="247"/>
      <c r="C1467" s="248"/>
      <c r="D1467" s="238" t="s">
        <v>252</v>
      </c>
      <c r="E1467" s="248"/>
      <c r="F1467" s="250" t="s">
        <v>1530</v>
      </c>
      <c r="G1467" s="248"/>
      <c r="H1467" s="251">
        <v>0.191</v>
      </c>
      <c r="I1467" s="252"/>
      <c r="J1467" s="248"/>
      <c r="K1467" s="248"/>
      <c r="L1467" s="253"/>
      <c r="M1467" s="254"/>
      <c r="N1467" s="255"/>
      <c r="O1467" s="255"/>
      <c r="P1467" s="255"/>
      <c r="Q1467" s="255"/>
      <c r="R1467" s="255"/>
      <c r="S1467" s="255"/>
      <c r="T1467" s="256"/>
      <c r="U1467" s="14"/>
      <c r="V1467" s="14"/>
      <c r="W1467" s="14"/>
      <c r="X1467" s="14"/>
      <c r="Y1467" s="14"/>
      <c r="Z1467" s="14"/>
      <c r="AA1467" s="14"/>
      <c r="AB1467" s="14"/>
      <c r="AC1467" s="14"/>
      <c r="AD1467" s="14"/>
      <c r="AE1467" s="14"/>
      <c r="AT1467" s="257" t="s">
        <v>252</v>
      </c>
      <c r="AU1467" s="257" t="s">
        <v>93</v>
      </c>
      <c r="AV1467" s="14" t="s">
        <v>93</v>
      </c>
      <c r="AW1467" s="14" t="s">
        <v>4</v>
      </c>
      <c r="AX1467" s="14" t="s">
        <v>23</v>
      </c>
      <c r="AY1467" s="257" t="s">
        <v>241</v>
      </c>
    </row>
    <row r="1468" s="2" customFormat="1" ht="16.5" customHeight="1">
      <c r="A1468" s="42"/>
      <c r="B1468" s="43"/>
      <c r="C1468" s="280" t="s">
        <v>1531</v>
      </c>
      <c r="D1468" s="280" t="s">
        <v>463</v>
      </c>
      <c r="E1468" s="281" t="s">
        <v>1532</v>
      </c>
      <c r="F1468" s="282" t="s">
        <v>1533</v>
      </c>
      <c r="G1468" s="283" t="s">
        <v>515</v>
      </c>
      <c r="H1468" s="284">
        <v>8.1189999999999998</v>
      </c>
      <c r="I1468" s="285"/>
      <c r="J1468" s="286">
        <f>ROUND(I1468*H1468,2)</f>
        <v>0</v>
      </c>
      <c r="K1468" s="282" t="s">
        <v>247</v>
      </c>
      <c r="L1468" s="287"/>
      <c r="M1468" s="288" t="s">
        <v>39</v>
      </c>
      <c r="N1468" s="289" t="s">
        <v>56</v>
      </c>
      <c r="O1468" s="88"/>
      <c r="P1468" s="227">
        <f>O1468*H1468</f>
        <v>0</v>
      </c>
      <c r="Q1468" s="227">
        <v>0.00496</v>
      </c>
      <c r="R1468" s="227">
        <f>Q1468*H1468</f>
        <v>0.040270239999999999</v>
      </c>
      <c r="S1468" s="227">
        <v>0</v>
      </c>
      <c r="T1468" s="228">
        <f>S1468*H1468</f>
        <v>0</v>
      </c>
      <c r="U1468" s="42"/>
      <c r="V1468" s="42"/>
      <c r="W1468" s="42"/>
      <c r="X1468" s="42"/>
      <c r="Y1468" s="42"/>
      <c r="Z1468" s="42"/>
      <c r="AA1468" s="42"/>
      <c r="AB1468" s="42"/>
      <c r="AC1468" s="42"/>
      <c r="AD1468" s="42"/>
      <c r="AE1468" s="42"/>
      <c r="AR1468" s="229" t="s">
        <v>321</v>
      </c>
      <c r="AT1468" s="229" t="s">
        <v>463</v>
      </c>
      <c r="AU1468" s="229" t="s">
        <v>93</v>
      </c>
      <c r="AY1468" s="20" t="s">
        <v>241</v>
      </c>
      <c r="BE1468" s="230">
        <f>IF(N1468="základní",J1468,0)</f>
        <v>0</v>
      </c>
      <c r="BF1468" s="230">
        <f>IF(N1468="snížená",J1468,0)</f>
        <v>0</v>
      </c>
      <c r="BG1468" s="230">
        <f>IF(N1468="zákl. přenesená",J1468,0)</f>
        <v>0</v>
      </c>
      <c r="BH1468" s="230">
        <f>IF(N1468="sníž. přenesená",J1468,0)</f>
        <v>0</v>
      </c>
      <c r="BI1468" s="230">
        <f>IF(N1468="nulová",J1468,0)</f>
        <v>0</v>
      </c>
      <c r="BJ1468" s="20" t="s">
        <v>23</v>
      </c>
      <c r="BK1468" s="230">
        <f>ROUND(I1468*H1468,2)</f>
        <v>0</v>
      </c>
      <c r="BL1468" s="20" t="s">
        <v>248</v>
      </c>
      <c r="BM1468" s="229" t="s">
        <v>1534</v>
      </c>
    </row>
    <row r="1469" s="13" customFormat="1">
      <c r="A1469" s="13"/>
      <c r="B1469" s="236"/>
      <c r="C1469" s="237"/>
      <c r="D1469" s="238" t="s">
        <v>252</v>
      </c>
      <c r="E1469" s="239" t="s">
        <v>39</v>
      </c>
      <c r="F1469" s="240" t="s">
        <v>1480</v>
      </c>
      <c r="G1469" s="237"/>
      <c r="H1469" s="239" t="s">
        <v>39</v>
      </c>
      <c r="I1469" s="241"/>
      <c r="J1469" s="237"/>
      <c r="K1469" s="237"/>
      <c r="L1469" s="242"/>
      <c r="M1469" s="243"/>
      <c r="N1469" s="244"/>
      <c r="O1469" s="244"/>
      <c r="P1469" s="244"/>
      <c r="Q1469" s="244"/>
      <c r="R1469" s="244"/>
      <c r="S1469" s="244"/>
      <c r="T1469" s="245"/>
      <c r="U1469" s="13"/>
      <c r="V1469" s="13"/>
      <c r="W1469" s="13"/>
      <c r="X1469" s="13"/>
      <c r="Y1469" s="13"/>
      <c r="Z1469" s="13"/>
      <c r="AA1469" s="13"/>
      <c r="AB1469" s="13"/>
      <c r="AC1469" s="13"/>
      <c r="AD1469" s="13"/>
      <c r="AE1469" s="13"/>
      <c r="AT1469" s="246" t="s">
        <v>252</v>
      </c>
      <c r="AU1469" s="246" t="s">
        <v>93</v>
      </c>
      <c r="AV1469" s="13" t="s">
        <v>23</v>
      </c>
      <c r="AW1469" s="13" t="s">
        <v>46</v>
      </c>
      <c r="AX1469" s="13" t="s">
        <v>85</v>
      </c>
      <c r="AY1469" s="246" t="s">
        <v>241</v>
      </c>
    </row>
    <row r="1470" s="13" customFormat="1">
      <c r="A1470" s="13"/>
      <c r="B1470" s="236"/>
      <c r="C1470" s="237"/>
      <c r="D1470" s="238" t="s">
        <v>252</v>
      </c>
      <c r="E1470" s="239" t="s">
        <v>39</v>
      </c>
      <c r="F1470" s="240" t="s">
        <v>1481</v>
      </c>
      <c r="G1470" s="237"/>
      <c r="H1470" s="239" t="s">
        <v>39</v>
      </c>
      <c r="I1470" s="241"/>
      <c r="J1470" s="237"/>
      <c r="K1470" s="237"/>
      <c r="L1470" s="242"/>
      <c r="M1470" s="243"/>
      <c r="N1470" s="244"/>
      <c r="O1470" s="244"/>
      <c r="P1470" s="244"/>
      <c r="Q1470" s="244"/>
      <c r="R1470" s="244"/>
      <c r="S1470" s="244"/>
      <c r="T1470" s="245"/>
      <c r="U1470" s="13"/>
      <c r="V1470" s="13"/>
      <c r="W1470" s="13"/>
      <c r="X1470" s="13"/>
      <c r="Y1470" s="13"/>
      <c r="Z1470" s="13"/>
      <c r="AA1470" s="13"/>
      <c r="AB1470" s="13"/>
      <c r="AC1470" s="13"/>
      <c r="AD1470" s="13"/>
      <c r="AE1470" s="13"/>
      <c r="AT1470" s="246" t="s">
        <v>252</v>
      </c>
      <c r="AU1470" s="246" t="s">
        <v>93</v>
      </c>
      <c r="AV1470" s="13" t="s">
        <v>23</v>
      </c>
      <c r="AW1470" s="13" t="s">
        <v>46</v>
      </c>
      <c r="AX1470" s="13" t="s">
        <v>85</v>
      </c>
      <c r="AY1470" s="246" t="s">
        <v>241</v>
      </c>
    </row>
    <row r="1471" s="14" customFormat="1">
      <c r="A1471" s="14"/>
      <c r="B1471" s="247"/>
      <c r="C1471" s="248"/>
      <c r="D1471" s="238" t="s">
        <v>252</v>
      </c>
      <c r="E1471" s="249" t="s">
        <v>39</v>
      </c>
      <c r="F1471" s="250" t="s">
        <v>1535</v>
      </c>
      <c r="G1471" s="248"/>
      <c r="H1471" s="251">
        <v>2.6600000000000001</v>
      </c>
      <c r="I1471" s="252"/>
      <c r="J1471" s="248"/>
      <c r="K1471" s="248"/>
      <c r="L1471" s="253"/>
      <c r="M1471" s="254"/>
      <c r="N1471" s="255"/>
      <c r="O1471" s="255"/>
      <c r="P1471" s="255"/>
      <c r="Q1471" s="255"/>
      <c r="R1471" s="255"/>
      <c r="S1471" s="255"/>
      <c r="T1471" s="256"/>
      <c r="U1471" s="14"/>
      <c r="V1471" s="14"/>
      <c r="W1471" s="14"/>
      <c r="X1471" s="14"/>
      <c r="Y1471" s="14"/>
      <c r="Z1471" s="14"/>
      <c r="AA1471" s="14"/>
      <c r="AB1471" s="14"/>
      <c r="AC1471" s="14"/>
      <c r="AD1471" s="14"/>
      <c r="AE1471" s="14"/>
      <c r="AT1471" s="257" t="s">
        <v>252</v>
      </c>
      <c r="AU1471" s="257" t="s">
        <v>93</v>
      </c>
      <c r="AV1471" s="14" t="s">
        <v>93</v>
      </c>
      <c r="AW1471" s="14" t="s">
        <v>46</v>
      </c>
      <c r="AX1471" s="14" t="s">
        <v>85</v>
      </c>
      <c r="AY1471" s="257" t="s">
        <v>241</v>
      </c>
    </row>
    <row r="1472" s="13" customFormat="1">
      <c r="A1472" s="13"/>
      <c r="B1472" s="236"/>
      <c r="C1472" s="237"/>
      <c r="D1472" s="238" t="s">
        <v>252</v>
      </c>
      <c r="E1472" s="239" t="s">
        <v>39</v>
      </c>
      <c r="F1472" s="240" t="s">
        <v>1488</v>
      </c>
      <c r="G1472" s="237"/>
      <c r="H1472" s="239" t="s">
        <v>39</v>
      </c>
      <c r="I1472" s="241"/>
      <c r="J1472" s="237"/>
      <c r="K1472" s="237"/>
      <c r="L1472" s="242"/>
      <c r="M1472" s="243"/>
      <c r="N1472" s="244"/>
      <c r="O1472" s="244"/>
      <c r="P1472" s="244"/>
      <c r="Q1472" s="244"/>
      <c r="R1472" s="244"/>
      <c r="S1472" s="244"/>
      <c r="T1472" s="245"/>
      <c r="U1472" s="13"/>
      <c r="V1472" s="13"/>
      <c r="W1472" s="13"/>
      <c r="X1472" s="13"/>
      <c r="Y1472" s="13"/>
      <c r="Z1472" s="13"/>
      <c r="AA1472" s="13"/>
      <c r="AB1472" s="13"/>
      <c r="AC1472" s="13"/>
      <c r="AD1472" s="13"/>
      <c r="AE1472" s="13"/>
      <c r="AT1472" s="246" t="s">
        <v>252</v>
      </c>
      <c r="AU1472" s="246" t="s">
        <v>93</v>
      </c>
      <c r="AV1472" s="13" t="s">
        <v>23</v>
      </c>
      <c r="AW1472" s="13" t="s">
        <v>46</v>
      </c>
      <c r="AX1472" s="13" t="s">
        <v>85</v>
      </c>
      <c r="AY1472" s="246" t="s">
        <v>241</v>
      </c>
    </row>
    <row r="1473" s="13" customFormat="1">
      <c r="A1473" s="13"/>
      <c r="B1473" s="236"/>
      <c r="C1473" s="237"/>
      <c r="D1473" s="238" t="s">
        <v>252</v>
      </c>
      <c r="E1473" s="239" t="s">
        <v>39</v>
      </c>
      <c r="F1473" s="240" t="s">
        <v>1481</v>
      </c>
      <c r="G1473" s="237"/>
      <c r="H1473" s="239" t="s">
        <v>39</v>
      </c>
      <c r="I1473" s="241"/>
      <c r="J1473" s="237"/>
      <c r="K1473" s="237"/>
      <c r="L1473" s="242"/>
      <c r="M1473" s="243"/>
      <c r="N1473" s="244"/>
      <c r="O1473" s="244"/>
      <c r="P1473" s="244"/>
      <c r="Q1473" s="244"/>
      <c r="R1473" s="244"/>
      <c r="S1473" s="244"/>
      <c r="T1473" s="245"/>
      <c r="U1473" s="13"/>
      <c r="V1473" s="13"/>
      <c r="W1473" s="13"/>
      <c r="X1473" s="13"/>
      <c r="Y1473" s="13"/>
      <c r="Z1473" s="13"/>
      <c r="AA1473" s="13"/>
      <c r="AB1473" s="13"/>
      <c r="AC1473" s="13"/>
      <c r="AD1473" s="13"/>
      <c r="AE1473" s="13"/>
      <c r="AT1473" s="246" t="s">
        <v>252</v>
      </c>
      <c r="AU1473" s="246" t="s">
        <v>93</v>
      </c>
      <c r="AV1473" s="13" t="s">
        <v>23</v>
      </c>
      <c r="AW1473" s="13" t="s">
        <v>46</v>
      </c>
      <c r="AX1473" s="13" t="s">
        <v>85</v>
      </c>
      <c r="AY1473" s="246" t="s">
        <v>241</v>
      </c>
    </row>
    <row r="1474" s="14" customFormat="1">
      <c r="A1474" s="14"/>
      <c r="B1474" s="247"/>
      <c r="C1474" s="248"/>
      <c r="D1474" s="238" t="s">
        <v>252</v>
      </c>
      <c r="E1474" s="249" t="s">
        <v>39</v>
      </c>
      <c r="F1474" s="250" t="s">
        <v>1536</v>
      </c>
      <c r="G1474" s="248"/>
      <c r="H1474" s="251">
        <v>2.6589999999999998</v>
      </c>
      <c r="I1474" s="252"/>
      <c r="J1474" s="248"/>
      <c r="K1474" s="248"/>
      <c r="L1474" s="253"/>
      <c r="M1474" s="254"/>
      <c r="N1474" s="255"/>
      <c r="O1474" s="255"/>
      <c r="P1474" s="255"/>
      <c r="Q1474" s="255"/>
      <c r="R1474" s="255"/>
      <c r="S1474" s="255"/>
      <c r="T1474" s="256"/>
      <c r="U1474" s="14"/>
      <c r="V1474" s="14"/>
      <c r="W1474" s="14"/>
      <c r="X1474" s="14"/>
      <c r="Y1474" s="14"/>
      <c r="Z1474" s="14"/>
      <c r="AA1474" s="14"/>
      <c r="AB1474" s="14"/>
      <c r="AC1474" s="14"/>
      <c r="AD1474" s="14"/>
      <c r="AE1474" s="14"/>
      <c r="AT1474" s="257" t="s">
        <v>252</v>
      </c>
      <c r="AU1474" s="257" t="s">
        <v>93</v>
      </c>
      <c r="AV1474" s="14" t="s">
        <v>93</v>
      </c>
      <c r="AW1474" s="14" t="s">
        <v>46</v>
      </c>
      <c r="AX1474" s="14" t="s">
        <v>85</v>
      </c>
      <c r="AY1474" s="257" t="s">
        <v>241</v>
      </c>
    </row>
    <row r="1475" s="13" customFormat="1">
      <c r="A1475" s="13"/>
      <c r="B1475" s="236"/>
      <c r="C1475" s="237"/>
      <c r="D1475" s="238" t="s">
        <v>252</v>
      </c>
      <c r="E1475" s="239" t="s">
        <v>39</v>
      </c>
      <c r="F1475" s="240" t="s">
        <v>1493</v>
      </c>
      <c r="G1475" s="237"/>
      <c r="H1475" s="239" t="s">
        <v>39</v>
      </c>
      <c r="I1475" s="241"/>
      <c r="J1475" s="237"/>
      <c r="K1475" s="237"/>
      <c r="L1475" s="242"/>
      <c r="M1475" s="243"/>
      <c r="N1475" s="244"/>
      <c r="O1475" s="244"/>
      <c r="P1475" s="244"/>
      <c r="Q1475" s="244"/>
      <c r="R1475" s="244"/>
      <c r="S1475" s="244"/>
      <c r="T1475" s="245"/>
      <c r="U1475" s="13"/>
      <c r="V1475" s="13"/>
      <c r="W1475" s="13"/>
      <c r="X1475" s="13"/>
      <c r="Y1475" s="13"/>
      <c r="Z1475" s="13"/>
      <c r="AA1475" s="13"/>
      <c r="AB1475" s="13"/>
      <c r="AC1475" s="13"/>
      <c r="AD1475" s="13"/>
      <c r="AE1475" s="13"/>
      <c r="AT1475" s="246" t="s">
        <v>252</v>
      </c>
      <c r="AU1475" s="246" t="s">
        <v>93</v>
      </c>
      <c r="AV1475" s="13" t="s">
        <v>23</v>
      </c>
      <c r="AW1475" s="13" t="s">
        <v>46</v>
      </c>
      <c r="AX1475" s="13" t="s">
        <v>85</v>
      </c>
      <c r="AY1475" s="246" t="s">
        <v>241</v>
      </c>
    </row>
    <row r="1476" s="13" customFormat="1">
      <c r="A1476" s="13"/>
      <c r="B1476" s="236"/>
      <c r="C1476" s="237"/>
      <c r="D1476" s="238" t="s">
        <v>252</v>
      </c>
      <c r="E1476" s="239" t="s">
        <v>39</v>
      </c>
      <c r="F1476" s="240" t="s">
        <v>1481</v>
      </c>
      <c r="G1476" s="237"/>
      <c r="H1476" s="239" t="s">
        <v>39</v>
      </c>
      <c r="I1476" s="241"/>
      <c r="J1476" s="237"/>
      <c r="K1476" s="237"/>
      <c r="L1476" s="242"/>
      <c r="M1476" s="243"/>
      <c r="N1476" s="244"/>
      <c r="O1476" s="244"/>
      <c r="P1476" s="244"/>
      <c r="Q1476" s="244"/>
      <c r="R1476" s="244"/>
      <c r="S1476" s="244"/>
      <c r="T1476" s="245"/>
      <c r="U1476" s="13"/>
      <c r="V1476" s="13"/>
      <c r="W1476" s="13"/>
      <c r="X1476" s="13"/>
      <c r="Y1476" s="13"/>
      <c r="Z1476" s="13"/>
      <c r="AA1476" s="13"/>
      <c r="AB1476" s="13"/>
      <c r="AC1476" s="13"/>
      <c r="AD1476" s="13"/>
      <c r="AE1476" s="13"/>
      <c r="AT1476" s="246" t="s">
        <v>252</v>
      </c>
      <c r="AU1476" s="246" t="s">
        <v>93</v>
      </c>
      <c r="AV1476" s="13" t="s">
        <v>23</v>
      </c>
      <c r="AW1476" s="13" t="s">
        <v>46</v>
      </c>
      <c r="AX1476" s="13" t="s">
        <v>85</v>
      </c>
      <c r="AY1476" s="246" t="s">
        <v>241</v>
      </c>
    </row>
    <row r="1477" s="14" customFormat="1">
      <c r="A1477" s="14"/>
      <c r="B1477" s="247"/>
      <c r="C1477" s="248"/>
      <c r="D1477" s="238" t="s">
        <v>252</v>
      </c>
      <c r="E1477" s="249" t="s">
        <v>39</v>
      </c>
      <c r="F1477" s="250" t="s">
        <v>1537</v>
      </c>
      <c r="G1477" s="248"/>
      <c r="H1477" s="251">
        <v>2.0619999999999998</v>
      </c>
      <c r="I1477" s="252"/>
      <c r="J1477" s="248"/>
      <c r="K1477" s="248"/>
      <c r="L1477" s="253"/>
      <c r="M1477" s="254"/>
      <c r="N1477" s="255"/>
      <c r="O1477" s="255"/>
      <c r="P1477" s="255"/>
      <c r="Q1477" s="255"/>
      <c r="R1477" s="255"/>
      <c r="S1477" s="255"/>
      <c r="T1477" s="256"/>
      <c r="U1477" s="14"/>
      <c r="V1477" s="14"/>
      <c r="W1477" s="14"/>
      <c r="X1477" s="14"/>
      <c r="Y1477" s="14"/>
      <c r="Z1477" s="14"/>
      <c r="AA1477" s="14"/>
      <c r="AB1477" s="14"/>
      <c r="AC1477" s="14"/>
      <c r="AD1477" s="14"/>
      <c r="AE1477" s="14"/>
      <c r="AT1477" s="257" t="s">
        <v>252</v>
      </c>
      <c r="AU1477" s="257" t="s">
        <v>93</v>
      </c>
      <c r="AV1477" s="14" t="s">
        <v>93</v>
      </c>
      <c r="AW1477" s="14" t="s">
        <v>46</v>
      </c>
      <c r="AX1477" s="14" t="s">
        <v>85</v>
      </c>
      <c r="AY1477" s="257" t="s">
        <v>241</v>
      </c>
    </row>
    <row r="1478" s="15" customFormat="1">
      <c r="A1478" s="15"/>
      <c r="B1478" s="258"/>
      <c r="C1478" s="259"/>
      <c r="D1478" s="238" t="s">
        <v>252</v>
      </c>
      <c r="E1478" s="260" t="s">
        <v>39</v>
      </c>
      <c r="F1478" s="261" t="s">
        <v>274</v>
      </c>
      <c r="G1478" s="259"/>
      <c r="H1478" s="262">
        <v>7.3810000000000002</v>
      </c>
      <c r="I1478" s="263"/>
      <c r="J1478" s="259"/>
      <c r="K1478" s="259"/>
      <c r="L1478" s="264"/>
      <c r="M1478" s="265"/>
      <c r="N1478" s="266"/>
      <c r="O1478" s="266"/>
      <c r="P1478" s="266"/>
      <c r="Q1478" s="266"/>
      <c r="R1478" s="266"/>
      <c r="S1478" s="266"/>
      <c r="T1478" s="267"/>
      <c r="U1478" s="15"/>
      <c r="V1478" s="15"/>
      <c r="W1478" s="15"/>
      <c r="X1478" s="15"/>
      <c r="Y1478" s="15"/>
      <c r="Z1478" s="15"/>
      <c r="AA1478" s="15"/>
      <c r="AB1478" s="15"/>
      <c r="AC1478" s="15"/>
      <c r="AD1478" s="15"/>
      <c r="AE1478" s="15"/>
      <c r="AT1478" s="268" t="s">
        <v>252</v>
      </c>
      <c r="AU1478" s="268" t="s">
        <v>93</v>
      </c>
      <c r="AV1478" s="15" t="s">
        <v>248</v>
      </c>
      <c r="AW1478" s="15" t="s">
        <v>46</v>
      </c>
      <c r="AX1478" s="15" t="s">
        <v>23</v>
      </c>
      <c r="AY1478" s="268" t="s">
        <v>241</v>
      </c>
    </row>
    <row r="1479" s="14" customFormat="1">
      <c r="A1479" s="14"/>
      <c r="B1479" s="247"/>
      <c r="C1479" s="248"/>
      <c r="D1479" s="238" t="s">
        <v>252</v>
      </c>
      <c r="E1479" s="248"/>
      <c r="F1479" s="250" t="s">
        <v>1538</v>
      </c>
      <c r="G1479" s="248"/>
      <c r="H1479" s="251">
        <v>8.1189999999999998</v>
      </c>
      <c r="I1479" s="252"/>
      <c r="J1479" s="248"/>
      <c r="K1479" s="248"/>
      <c r="L1479" s="253"/>
      <c r="M1479" s="254"/>
      <c r="N1479" s="255"/>
      <c r="O1479" s="255"/>
      <c r="P1479" s="255"/>
      <c r="Q1479" s="255"/>
      <c r="R1479" s="255"/>
      <c r="S1479" s="255"/>
      <c r="T1479" s="256"/>
      <c r="U1479" s="14"/>
      <c r="V1479" s="14"/>
      <c r="W1479" s="14"/>
      <c r="X1479" s="14"/>
      <c r="Y1479" s="14"/>
      <c r="Z1479" s="14"/>
      <c r="AA1479" s="14"/>
      <c r="AB1479" s="14"/>
      <c r="AC1479" s="14"/>
      <c r="AD1479" s="14"/>
      <c r="AE1479" s="14"/>
      <c r="AT1479" s="257" t="s">
        <v>252</v>
      </c>
      <c r="AU1479" s="257" t="s">
        <v>93</v>
      </c>
      <c r="AV1479" s="14" t="s">
        <v>93</v>
      </c>
      <c r="AW1479" s="14" t="s">
        <v>4</v>
      </c>
      <c r="AX1479" s="14" t="s">
        <v>23</v>
      </c>
      <c r="AY1479" s="257" t="s">
        <v>241</v>
      </c>
    </row>
    <row r="1480" s="2" customFormat="1" ht="16.5" customHeight="1">
      <c r="A1480" s="42"/>
      <c r="B1480" s="43"/>
      <c r="C1480" s="218" t="s">
        <v>1539</v>
      </c>
      <c r="D1480" s="218" t="s">
        <v>243</v>
      </c>
      <c r="E1480" s="219" t="s">
        <v>1540</v>
      </c>
      <c r="F1480" s="220" t="s">
        <v>1541</v>
      </c>
      <c r="G1480" s="221" t="s">
        <v>515</v>
      </c>
      <c r="H1480" s="222">
        <v>21.059999999999999</v>
      </c>
      <c r="I1480" s="223"/>
      <c r="J1480" s="224">
        <f>ROUND(I1480*H1480,2)</f>
        <v>0</v>
      </c>
      <c r="K1480" s="220" t="s">
        <v>247</v>
      </c>
      <c r="L1480" s="48"/>
      <c r="M1480" s="225" t="s">
        <v>39</v>
      </c>
      <c r="N1480" s="226" t="s">
        <v>56</v>
      </c>
      <c r="O1480" s="88"/>
      <c r="P1480" s="227">
        <f>O1480*H1480</f>
        <v>0</v>
      </c>
      <c r="Q1480" s="227">
        <v>0.12064</v>
      </c>
      <c r="R1480" s="227">
        <f>Q1480*H1480</f>
        <v>2.5406784</v>
      </c>
      <c r="S1480" s="227">
        <v>0</v>
      </c>
      <c r="T1480" s="228">
        <f>S1480*H1480</f>
        <v>0</v>
      </c>
      <c r="U1480" s="42"/>
      <c r="V1480" s="42"/>
      <c r="W1480" s="42"/>
      <c r="X1480" s="42"/>
      <c r="Y1480" s="42"/>
      <c r="Z1480" s="42"/>
      <c r="AA1480" s="42"/>
      <c r="AB1480" s="42"/>
      <c r="AC1480" s="42"/>
      <c r="AD1480" s="42"/>
      <c r="AE1480" s="42"/>
      <c r="AR1480" s="229" t="s">
        <v>248</v>
      </c>
      <c r="AT1480" s="229" t="s">
        <v>243</v>
      </c>
      <c r="AU1480" s="229" t="s">
        <v>93</v>
      </c>
      <c r="AY1480" s="20" t="s">
        <v>241</v>
      </c>
      <c r="BE1480" s="230">
        <f>IF(N1480="základní",J1480,0)</f>
        <v>0</v>
      </c>
      <c r="BF1480" s="230">
        <f>IF(N1480="snížená",J1480,0)</f>
        <v>0</v>
      </c>
      <c r="BG1480" s="230">
        <f>IF(N1480="zákl. přenesená",J1480,0)</f>
        <v>0</v>
      </c>
      <c r="BH1480" s="230">
        <f>IF(N1480="sníž. přenesená",J1480,0)</f>
        <v>0</v>
      </c>
      <c r="BI1480" s="230">
        <f>IF(N1480="nulová",J1480,0)</f>
        <v>0</v>
      </c>
      <c r="BJ1480" s="20" t="s">
        <v>23</v>
      </c>
      <c r="BK1480" s="230">
        <f>ROUND(I1480*H1480,2)</f>
        <v>0</v>
      </c>
      <c r="BL1480" s="20" t="s">
        <v>248</v>
      </c>
      <c r="BM1480" s="229" t="s">
        <v>1542</v>
      </c>
    </row>
    <row r="1481" s="2" customFormat="1">
      <c r="A1481" s="42"/>
      <c r="B1481" s="43"/>
      <c r="C1481" s="44"/>
      <c r="D1481" s="231" t="s">
        <v>250</v>
      </c>
      <c r="E1481" s="44"/>
      <c r="F1481" s="232" t="s">
        <v>1543</v>
      </c>
      <c r="G1481" s="44"/>
      <c r="H1481" s="44"/>
      <c r="I1481" s="233"/>
      <c r="J1481" s="44"/>
      <c r="K1481" s="44"/>
      <c r="L1481" s="48"/>
      <c r="M1481" s="234"/>
      <c r="N1481" s="235"/>
      <c r="O1481" s="88"/>
      <c r="P1481" s="88"/>
      <c r="Q1481" s="88"/>
      <c r="R1481" s="88"/>
      <c r="S1481" s="88"/>
      <c r="T1481" s="89"/>
      <c r="U1481" s="42"/>
      <c r="V1481" s="42"/>
      <c r="W1481" s="42"/>
      <c r="X1481" s="42"/>
      <c r="Y1481" s="42"/>
      <c r="Z1481" s="42"/>
      <c r="AA1481" s="42"/>
      <c r="AB1481" s="42"/>
      <c r="AC1481" s="42"/>
      <c r="AD1481" s="42"/>
      <c r="AE1481" s="42"/>
      <c r="AT1481" s="20" t="s">
        <v>250</v>
      </c>
      <c r="AU1481" s="20" t="s">
        <v>93</v>
      </c>
    </row>
    <row r="1482" s="13" customFormat="1">
      <c r="A1482" s="13"/>
      <c r="B1482" s="236"/>
      <c r="C1482" s="237"/>
      <c r="D1482" s="238" t="s">
        <v>252</v>
      </c>
      <c r="E1482" s="239" t="s">
        <v>39</v>
      </c>
      <c r="F1482" s="240" t="s">
        <v>1011</v>
      </c>
      <c r="G1482" s="237"/>
      <c r="H1482" s="239" t="s">
        <v>39</v>
      </c>
      <c r="I1482" s="241"/>
      <c r="J1482" s="237"/>
      <c r="K1482" s="237"/>
      <c r="L1482" s="242"/>
      <c r="M1482" s="243"/>
      <c r="N1482" s="244"/>
      <c r="O1482" s="244"/>
      <c r="P1482" s="244"/>
      <c r="Q1482" s="244"/>
      <c r="R1482" s="244"/>
      <c r="S1482" s="244"/>
      <c r="T1482" s="245"/>
      <c r="U1482" s="13"/>
      <c r="V1482" s="13"/>
      <c r="W1482" s="13"/>
      <c r="X1482" s="13"/>
      <c r="Y1482" s="13"/>
      <c r="Z1482" s="13"/>
      <c r="AA1482" s="13"/>
      <c r="AB1482" s="13"/>
      <c r="AC1482" s="13"/>
      <c r="AD1482" s="13"/>
      <c r="AE1482" s="13"/>
      <c r="AT1482" s="246" t="s">
        <v>252</v>
      </c>
      <c r="AU1482" s="246" t="s">
        <v>93</v>
      </c>
      <c r="AV1482" s="13" t="s">
        <v>23</v>
      </c>
      <c r="AW1482" s="13" t="s">
        <v>46</v>
      </c>
      <c r="AX1482" s="13" t="s">
        <v>85</v>
      </c>
      <c r="AY1482" s="246" t="s">
        <v>241</v>
      </c>
    </row>
    <row r="1483" s="13" customFormat="1">
      <c r="A1483" s="13"/>
      <c r="B1483" s="236"/>
      <c r="C1483" s="237"/>
      <c r="D1483" s="238" t="s">
        <v>252</v>
      </c>
      <c r="E1483" s="239" t="s">
        <v>39</v>
      </c>
      <c r="F1483" s="240" t="s">
        <v>1055</v>
      </c>
      <c r="G1483" s="237"/>
      <c r="H1483" s="239" t="s">
        <v>39</v>
      </c>
      <c r="I1483" s="241"/>
      <c r="J1483" s="237"/>
      <c r="K1483" s="237"/>
      <c r="L1483" s="242"/>
      <c r="M1483" s="243"/>
      <c r="N1483" s="244"/>
      <c r="O1483" s="244"/>
      <c r="P1483" s="244"/>
      <c r="Q1483" s="244"/>
      <c r="R1483" s="244"/>
      <c r="S1483" s="244"/>
      <c r="T1483" s="245"/>
      <c r="U1483" s="13"/>
      <c r="V1483" s="13"/>
      <c r="W1483" s="13"/>
      <c r="X1483" s="13"/>
      <c r="Y1483" s="13"/>
      <c r="Z1483" s="13"/>
      <c r="AA1483" s="13"/>
      <c r="AB1483" s="13"/>
      <c r="AC1483" s="13"/>
      <c r="AD1483" s="13"/>
      <c r="AE1483" s="13"/>
      <c r="AT1483" s="246" t="s">
        <v>252</v>
      </c>
      <c r="AU1483" s="246" t="s">
        <v>93</v>
      </c>
      <c r="AV1483" s="13" t="s">
        <v>23</v>
      </c>
      <c r="AW1483" s="13" t="s">
        <v>46</v>
      </c>
      <c r="AX1483" s="13" t="s">
        <v>85</v>
      </c>
      <c r="AY1483" s="246" t="s">
        <v>241</v>
      </c>
    </row>
    <row r="1484" s="14" customFormat="1">
      <c r="A1484" s="14"/>
      <c r="B1484" s="247"/>
      <c r="C1484" s="248"/>
      <c r="D1484" s="238" t="s">
        <v>252</v>
      </c>
      <c r="E1484" s="249" t="s">
        <v>39</v>
      </c>
      <c r="F1484" s="250" t="s">
        <v>1544</v>
      </c>
      <c r="G1484" s="248"/>
      <c r="H1484" s="251">
        <v>3.0600000000000001</v>
      </c>
      <c r="I1484" s="252"/>
      <c r="J1484" s="248"/>
      <c r="K1484" s="248"/>
      <c r="L1484" s="253"/>
      <c r="M1484" s="254"/>
      <c r="N1484" s="255"/>
      <c r="O1484" s="255"/>
      <c r="P1484" s="255"/>
      <c r="Q1484" s="255"/>
      <c r="R1484" s="255"/>
      <c r="S1484" s="255"/>
      <c r="T1484" s="256"/>
      <c r="U1484" s="14"/>
      <c r="V1484" s="14"/>
      <c r="W1484" s="14"/>
      <c r="X1484" s="14"/>
      <c r="Y1484" s="14"/>
      <c r="Z1484" s="14"/>
      <c r="AA1484" s="14"/>
      <c r="AB1484" s="14"/>
      <c r="AC1484" s="14"/>
      <c r="AD1484" s="14"/>
      <c r="AE1484" s="14"/>
      <c r="AT1484" s="257" t="s">
        <v>252</v>
      </c>
      <c r="AU1484" s="257" t="s">
        <v>93</v>
      </c>
      <c r="AV1484" s="14" t="s">
        <v>93</v>
      </c>
      <c r="AW1484" s="14" t="s">
        <v>46</v>
      </c>
      <c r="AX1484" s="14" t="s">
        <v>85</v>
      </c>
      <c r="AY1484" s="257" t="s">
        <v>241</v>
      </c>
    </row>
    <row r="1485" s="13" customFormat="1">
      <c r="A1485" s="13"/>
      <c r="B1485" s="236"/>
      <c r="C1485" s="237"/>
      <c r="D1485" s="238" t="s">
        <v>252</v>
      </c>
      <c r="E1485" s="239" t="s">
        <v>39</v>
      </c>
      <c r="F1485" s="240" t="s">
        <v>1021</v>
      </c>
      <c r="G1485" s="237"/>
      <c r="H1485" s="239" t="s">
        <v>39</v>
      </c>
      <c r="I1485" s="241"/>
      <c r="J1485" s="237"/>
      <c r="K1485" s="237"/>
      <c r="L1485" s="242"/>
      <c r="M1485" s="243"/>
      <c r="N1485" s="244"/>
      <c r="O1485" s="244"/>
      <c r="P1485" s="244"/>
      <c r="Q1485" s="244"/>
      <c r="R1485" s="244"/>
      <c r="S1485" s="244"/>
      <c r="T1485" s="245"/>
      <c r="U1485" s="13"/>
      <c r="V1485" s="13"/>
      <c r="W1485" s="13"/>
      <c r="X1485" s="13"/>
      <c r="Y1485" s="13"/>
      <c r="Z1485" s="13"/>
      <c r="AA1485" s="13"/>
      <c r="AB1485" s="13"/>
      <c r="AC1485" s="13"/>
      <c r="AD1485" s="13"/>
      <c r="AE1485" s="13"/>
      <c r="AT1485" s="246" t="s">
        <v>252</v>
      </c>
      <c r="AU1485" s="246" t="s">
        <v>93</v>
      </c>
      <c r="AV1485" s="13" t="s">
        <v>23</v>
      </c>
      <c r="AW1485" s="13" t="s">
        <v>46</v>
      </c>
      <c r="AX1485" s="13" t="s">
        <v>85</v>
      </c>
      <c r="AY1485" s="246" t="s">
        <v>241</v>
      </c>
    </row>
    <row r="1486" s="13" customFormat="1">
      <c r="A1486" s="13"/>
      <c r="B1486" s="236"/>
      <c r="C1486" s="237"/>
      <c r="D1486" s="238" t="s">
        <v>252</v>
      </c>
      <c r="E1486" s="239" t="s">
        <v>39</v>
      </c>
      <c r="F1486" s="240" t="s">
        <v>1057</v>
      </c>
      <c r="G1486" s="237"/>
      <c r="H1486" s="239" t="s">
        <v>39</v>
      </c>
      <c r="I1486" s="241"/>
      <c r="J1486" s="237"/>
      <c r="K1486" s="237"/>
      <c r="L1486" s="242"/>
      <c r="M1486" s="243"/>
      <c r="N1486" s="244"/>
      <c r="O1486" s="244"/>
      <c r="P1486" s="244"/>
      <c r="Q1486" s="244"/>
      <c r="R1486" s="244"/>
      <c r="S1486" s="244"/>
      <c r="T1486" s="245"/>
      <c r="U1486" s="13"/>
      <c r="V1486" s="13"/>
      <c r="W1486" s="13"/>
      <c r="X1486" s="13"/>
      <c r="Y1486" s="13"/>
      <c r="Z1486" s="13"/>
      <c r="AA1486" s="13"/>
      <c r="AB1486" s="13"/>
      <c r="AC1486" s="13"/>
      <c r="AD1486" s="13"/>
      <c r="AE1486" s="13"/>
      <c r="AT1486" s="246" t="s">
        <v>252</v>
      </c>
      <c r="AU1486" s="246" t="s">
        <v>93</v>
      </c>
      <c r="AV1486" s="13" t="s">
        <v>23</v>
      </c>
      <c r="AW1486" s="13" t="s">
        <v>46</v>
      </c>
      <c r="AX1486" s="13" t="s">
        <v>85</v>
      </c>
      <c r="AY1486" s="246" t="s">
        <v>241</v>
      </c>
    </row>
    <row r="1487" s="13" customFormat="1">
      <c r="A1487" s="13"/>
      <c r="B1487" s="236"/>
      <c r="C1487" s="237"/>
      <c r="D1487" s="238" t="s">
        <v>252</v>
      </c>
      <c r="E1487" s="239" t="s">
        <v>39</v>
      </c>
      <c r="F1487" s="240" t="s">
        <v>1058</v>
      </c>
      <c r="G1487" s="237"/>
      <c r="H1487" s="239" t="s">
        <v>39</v>
      </c>
      <c r="I1487" s="241"/>
      <c r="J1487" s="237"/>
      <c r="K1487" s="237"/>
      <c r="L1487" s="242"/>
      <c r="M1487" s="243"/>
      <c r="N1487" s="244"/>
      <c r="O1487" s="244"/>
      <c r="P1487" s="244"/>
      <c r="Q1487" s="244"/>
      <c r="R1487" s="244"/>
      <c r="S1487" s="244"/>
      <c r="T1487" s="245"/>
      <c r="U1487" s="13"/>
      <c r="V1487" s="13"/>
      <c r="W1487" s="13"/>
      <c r="X1487" s="13"/>
      <c r="Y1487" s="13"/>
      <c r="Z1487" s="13"/>
      <c r="AA1487" s="13"/>
      <c r="AB1487" s="13"/>
      <c r="AC1487" s="13"/>
      <c r="AD1487" s="13"/>
      <c r="AE1487" s="13"/>
      <c r="AT1487" s="246" t="s">
        <v>252</v>
      </c>
      <c r="AU1487" s="246" t="s">
        <v>93</v>
      </c>
      <c r="AV1487" s="13" t="s">
        <v>23</v>
      </c>
      <c r="AW1487" s="13" t="s">
        <v>46</v>
      </c>
      <c r="AX1487" s="13" t="s">
        <v>85</v>
      </c>
      <c r="AY1487" s="246" t="s">
        <v>241</v>
      </c>
    </row>
    <row r="1488" s="14" customFormat="1">
      <c r="A1488" s="14"/>
      <c r="B1488" s="247"/>
      <c r="C1488" s="248"/>
      <c r="D1488" s="238" t="s">
        <v>252</v>
      </c>
      <c r="E1488" s="249" t="s">
        <v>39</v>
      </c>
      <c r="F1488" s="250" t="s">
        <v>1545</v>
      </c>
      <c r="G1488" s="248"/>
      <c r="H1488" s="251">
        <v>6</v>
      </c>
      <c r="I1488" s="252"/>
      <c r="J1488" s="248"/>
      <c r="K1488" s="248"/>
      <c r="L1488" s="253"/>
      <c r="M1488" s="254"/>
      <c r="N1488" s="255"/>
      <c r="O1488" s="255"/>
      <c r="P1488" s="255"/>
      <c r="Q1488" s="255"/>
      <c r="R1488" s="255"/>
      <c r="S1488" s="255"/>
      <c r="T1488" s="256"/>
      <c r="U1488" s="14"/>
      <c r="V1488" s="14"/>
      <c r="W1488" s="14"/>
      <c r="X1488" s="14"/>
      <c r="Y1488" s="14"/>
      <c r="Z1488" s="14"/>
      <c r="AA1488" s="14"/>
      <c r="AB1488" s="14"/>
      <c r="AC1488" s="14"/>
      <c r="AD1488" s="14"/>
      <c r="AE1488" s="14"/>
      <c r="AT1488" s="257" t="s">
        <v>252</v>
      </c>
      <c r="AU1488" s="257" t="s">
        <v>93</v>
      </c>
      <c r="AV1488" s="14" t="s">
        <v>93</v>
      </c>
      <c r="AW1488" s="14" t="s">
        <v>46</v>
      </c>
      <c r="AX1488" s="14" t="s">
        <v>85</v>
      </c>
      <c r="AY1488" s="257" t="s">
        <v>241</v>
      </c>
    </row>
    <row r="1489" s="13" customFormat="1">
      <c r="A1489" s="13"/>
      <c r="B1489" s="236"/>
      <c r="C1489" s="237"/>
      <c r="D1489" s="238" t="s">
        <v>252</v>
      </c>
      <c r="E1489" s="239" t="s">
        <v>39</v>
      </c>
      <c r="F1489" s="240" t="s">
        <v>1060</v>
      </c>
      <c r="G1489" s="237"/>
      <c r="H1489" s="239" t="s">
        <v>39</v>
      </c>
      <c r="I1489" s="241"/>
      <c r="J1489" s="237"/>
      <c r="K1489" s="237"/>
      <c r="L1489" s="242"/>
      <c r="M1489" s="243"/>
      <c r="N1489" s="244"/>
      <c r="O1489" s="244"/>
      <c r="P1489" s="244"/>
      <c r="Q1489" s="244"/>
      <c r="R1489" s="244"/>
      <c r="S1489" s="244"/>
      <c r="T1489" s="245"/>
      <c r="U1489" s="13"/>
      <c r="V1489" s="13"/>
      <c r="W1489" s="13"/>
      <c r="X1489" s="13"/>
      <c r="Y1489" s="13"/>
      <c r="Z1489" s="13"/>
      <c r="AA1489" s="13"/>
      <c r="AB1489" s="13"/>
      <c r="AC1489" s="13"/>
      <c r="AD1489" s="13"/>
      <c r="AE1489" s="13"/>
      <c r="AT1489" s="246" t="s">
        <v>252</v>
      </c>
      <c r="AU1489" s="246" t="s">
        <v>93</v>
      </c>
      <c r="AV1489" s="13" t="s">
        <v>23</v>
      </c>
      <c r="AW1489" s="13" t="s">
        <v>46</v>
      </c>
      <c r="AX1489" s="13" t="s">
        <v>85</v>
      </c>
      <c r="AY1489" s="246" t="s">
        <v>241</v>
      </c>
    </row>
    <row r="1490" s="14" customFormat="1">
      <c r="A1490" s="14"/>
      <c r="B1490" s="247"/>
      <c r="C1490" s="248"/>
      <c r="D1490" s="238" t="s">
        <v>252</v>
      </c>
      <c r="E1490" s="249" t="s">
        <v>39</v>
      </c>
      <c r="F1490" s="250" t="s">
        <v>1546</v>
      </c>
      <c r="G1490" s="248"/>
      <c r="H1490" s="251">
        <v>12</v>
      </c>
      <c r="I1490" s="252"/>
      <c r="J1490" s="248"/>
      <c r="K1490" s="248"/>
      <c r="L1490" s="253"/>
      <c r="M1490" s="254"/>
      <c r="N1490" s="255"/>
      <c r="O1490" s="255"/>
      <c r="P1490" s="255"/>
      <c r="Q1490" s="255"/>
      <c r="R1490" s="255"/>
      <c r="S1490" s="255"/>
      <c r="T1490" s="256"/>
      <c r="U1490" s="14"/>
      <c r="V1490" s="14"/>
      <c r="W1490" s="14"/>
      <c r="X1490" s="14"/>
      <c r="Y1490" s="14"/>
      <c r="Z1490" s="14"/>
      <c r="AA1490" s="14"/>
      <c r="AB1490" s="14"/>
      <c r="AC1490" s="14"/>
      <c r="AD1490" s="14"/>
      <c r="AE1490" s="14"/>
      <c r="AT1490" s="257" t="s">
        <v>252</v>
      </c>
      <c r="AU1490" s="257" t="s">
        <v>93</v>
      </c>
      <c r="AV1490" s="14" t="s">
        <v>93</v>
      </c>
      <c r="AW1490" s="14" t="s">
        <v>46</v>
      </c>
      <c r="AX1490" s="14" t="s">
        <v>85</v>
      </c>
      <c r="AY1490" s="257" t="s">
        <v>241</v>
      </c>
    </row>
    <row r="1491" s="15" customFormat="1">
      <c r="A1491" s="15"/>
      <c r="B1491" s="258"/>
      <c r="C1491" s="259"/>
      <c r="D1491" s="238" t="s">
        <v>252</v>
      </c>
      <c r="E1491" s="260" t="s">
        <v>39</v>
      </c>
      <c r="F1491" s="261" t="s">
        <v>274</v>
      </c>
      <c r="G1491" s="259"/>
      <c r="H1491" s="262">
        <v>21.059999999999999</v>
      </c>
      <c r="I1491" s="263"/>
      <c r="J1491" s="259"/>
      <c r="K1491" s="259"/>
      <c r="L1491" s="264"/>
      <c r="M1491" s="265"/>
      <c r="N1491" s="266"/>
      <c r="O1491" s="266"/>
      <c r="P1491" s="266"/>
      <c r="Q1491" s="266"/>
      <c r="R1491" s="266"/>
      <c r="S1491" s="266"/>
      <c r="T1491" s="267"/>
      <c r="U1491" s="15"/>
      <c r="V1491" s="15"/>
      <c r="W1491" s="15"/>
      <c r="X1491" s="15"/>
      <c r="Y1491" s="15"/>
      <c r="Z1491" s="15"/>
      <c r="AA1491" s="15"/>
      <c r="AB1491" s="15"/>
      <c r="AC1491" s="15"/>
      <c r="AD1491" s="15"/>
      <c r="AE1491" s="15"/>
      <c r="AT1491" s="268" t="s">
        <v>252</v>
      </c>
      <c r="AU1491" s="268" t="s">
        <v>93</v>
      </c>
      <c r="AV1491" s="15" t="s">
        <v>248</v>
      </c>
      <c r="AW1491" s="15" t="s">
        <v>46</v>
      </c>
      <c r="AX1491" s="15" t="s">
        <v>23</v>
      </c>
      <c r="AY1491" s="268" t="s">
        <v>241</v>
      </c>
    </row>
    <row r="1492" s="2" customFormat="1" ht="16.5" customHeight="1">
      <c r="A1492" s="42"/>
      <c r="B1492" s="43"/>
      <c r="C1492" s="280" t="s">
        <v>1547</v>
      </c>
      <c r="D1492" s="280" t="s">
        <v>463</v>
      </c>
      <c r="E1492" s="281" t="s">
        <v>1548</v>
      </c>
      <c r="F1492" s="282" t="s">
        <v>1549</v>
      </c>
      <c r="G1492" s="283" t="s">
        <v>561</v>
      </c>
      <c r="H1492" s="284">
        <v>191.435</v>
      </c>
      <c r="I1492" s="285"/>
      <c r="J1492" s="286">
        <f>ROUND(I1492*H1492,2)</f>
        <v>0</v>
      </c>
      <c r="K1492" s="282" t="s">
        <v>247</v>
      </c>
      <c r="L1492" s="287"/>
      <c r="M1492" s="288" t="s">
        <v>39</v>
      </c>
      <c r="N1492" s="289" t="s">
        <v>56</v>
      </c>
      <c r="O1492" s="88"/>
      <c r="P1492" s="227">
        <f>O1492*H1492</f>
        <v>0</v>
      </c>
      <c r="Q1492" s="227">
        <v>0.010999999999999999</v>
      </c>
      <c r="R1492" s="227">
        <f>Q1492*H1492</f>
        <v>2.105785</v>
      </c>
      <c r="S1492" s="227">
        <v>0</v>
      </c>
      <c r="T1492" s="228">
        <f>S1492*H1492</f>
        <v>0</v>
      </c>
      <c r="U1492" s="42"/>
      <c r="V1492" s="42"/>
      <c r="W1492" s="42"/>
      <c r="X1492" s="42"/>
      <c r="Y1492" s="42"/>
      <c r="Z1492" s="42"/>
      <c r="AA1492" s="42"/>
      <c r="AB1492" s="42"/>
      <c r="AC1492" s="42"/>
      <c r="AD1492" s="42"/>
      <c r="AE1492" s="42"/>
      <c r="AR1492" s="229" t="s">
        <v>321</v>
      </c>
      <c r="AT1492" s="229" t="s">
        <v>463</v>
      </c>
      <c r="AU1492" s="229" t="s">
        <v>93</v>
      </c>
      <c r="AY1492" s="20" t="s">
        <v>241</v>
      </c>
      <c r="BE1492" s="230">
        <f>IF(N1492="základní",J1492,0)</f>
        <v>0</v>
      </c>
      <c r="BF1492" s="230">
        <f>IF(N1492="snížená",J1492,0)</f>
        <v>0</v>
      </c>
      <c r="BG1492" s="230">
        <f>IF(N1492="zákl. přenesená",J1492,0)</f>
        <v>0</v>
      </c>
      <c r="BH1492" s="230">
        <f>IF(N1492="sníž. přenesená",J1492,0)</f>
        <v>0</v>
      </c>
      <c r="BI1492" s="230">
        <f>IF(N1492="nulová",J1492,0)</f>
        <v>0</v>
      </c>
      <c r="BJ1492" s="20" t="s">
        <v>23</v>
      </c>
      <c r="BK1492" s="230">
        <f>ROUND(I1492*H1492,2)</f>
        <v>0</v>
      </c>
      <c r="BL1492" s="20" t="s">
        <v>248</v>
      </c>
      <c r="BM1492" s="229" t="s">
        <v>1550</v>
      </c>
    </row>
    <row r="1493" s="14" customFormat="1">
      <c r="A1493" s="14"/>
      <c r="B1493" s="247"/>
      <c r="C1493" s="248"/>
      <c r="D1493" s="238" t="s">
        <v>252</v>
      </c>
      <c r="E1493" s="248"/>
      <c r="F1493" s="250" t="s">
        <v>1551</v>
      </c>
      <c r="G1493" s="248"/>
      <c r="H1493" s="251">
        <v>191.435</v>
      </c>
      <c r="I1493" s="252"/>
      <c r="J1493" s="248"/>
      <c r="K1493" s="248"/>
      <c r="L1493" s="253"/>
      <c r="M1493" s="254"/>
      <c r="N1493" s="255"/>
      <c r="O1493" s="255"/>
      <c r="P1493" s="255"/>
      <c r="Q1493" s="255"/>
      <c r="R1493" s="255"/>
      <c r="S1493" s="255"/>
      <c r="T1493" s="256"/>
      <c r="U1493" s="14"/>
      <c r="V1493" s="14"/>
      <c r="W1493" s="14"/>
      <c r="X1493" s="14"/>
      <c r="Y1493" s="14"/>
      <c r="Z1493" s="14"/>
      <c r="AA1493" s="14"/>
      <c r="AB1493" s="14"/>
      <c r="AC1493" s="14"/>
      <c r="AD1493" s="14"/>
      <c r="AE1493" s="14"/>
      <c r="AT1493" s="257" t="s">
        <v>252</v>
      </c>
      <c r="AU1493" s="257" t="s">
        <v>93</v>
      </c>
      <c r="AV1493" s="14" t="s">
        <v>93</v>
      </c>
      <c r="AW1493" s="14" t="s">
        <v>4</v>
      </c>
      <c r="AX1493" s="14" t="s">
        <v>23</v>
      </c>
      <c r="AY1493" s="257" t="s">
        <v>241</v>
      </c>
    </row>
    <row r="1494" s="2" customFormat="1" ht="24.15" customHeight="1">
      <c r="A1494" s="42"/>
      <c r="B1494" s="43"/>
      <c r="C1494" s="218" t="s">
        <v>1552</v>
      </c>
      <c r="D1494" s="218" t="s">
        <v>243</v>
      </c>
      <c r="E1494" s="219" t="s">
        <v>1553</v>
      </c>
      <c r="F1494" s="220" t="s">
        <v>1554</v>
      </c>
      <c r="G1494" s="221" t="s">
        <v>515</v>
      </c>
      <c r="H1494" s="222">
        <v>0.47999999999999998</v>
      </c>
      <c r="I1494" s="223"/>
      <c r="J1494" s="224">
        <f>ROUND(I1494*H1494,2)</f>
        <v>0</v>
      </c>
      <c r="K1494" s="220" t="s">
        <v>247</v>
      </c>
      <c r="L1494" s="48"/>
      <c r="M1494" s="225" t="s">
        <v>39</v>
      </c>
      <c r="N1494" s="226" t="s">
        <v>56</v>
      </c>
      <c r="O1494" s="88"/>
      <c r="P1494" s="227">
        <f>O1494*H1494</f>
        <v>0</v>
      </c>
      <c r="Q1494" s="227">
        <v>0.00048000000000000001</v>
      </c>
      <c r="R1494" s="227">
        <f>Q1494*H1494</f>
        <v>0.00023039999999999999</v>
      </c>
      <c r="S1494" s="227">
        <v>0</v>
      </c>
      <c r="T1494" s="228">
        <f>S1494*H1494</f>
        <v>0</v>
      </c>
      <c r="U1494" s="42"/>
      <c r="V1494" s="42"/>
      <c r="W1494" s="42"/>
      <c r="X1494" s="42"/>
      <c r="Y1494" s="42"/>
      <c r="Z1494" s="42"/>
      <c r="AA1494" s="42"/>
      <c r="AB1494" s="42"/>
      <c r="AC1494" s="42"/>
      <c r="AD1494" s="42"/>
      <c r="AE1494" s="42"/>
      <c r="AR1494" s="229" t="s">
        <v>248</v>
      </c>
      <c r="AT1494" s="229" t="s">
        <v>243</v>
      </c>
      <c r="AU1494" s="229" t="s">
        <v>93</v>
      </c>
      <c r="AY1494" s="20" t="s">
        <v>241</v>
      </c>
      <c r="BE1494" s="230">
        <f>IF(N1494="základní",J1494,0)</f>
        <v>0</v>
      </c>
      <c r="BF1494" s="230">
        <f>IF(N1494="snížená",J1494,0)</f>
        <v>0</v>
      </c>
      <c r="BG1494" s="230">
        <f>IF(N1494="zákl. přenesená",J1494,0)</f>
        <v>0</v>
      </c>
      <c r="BH1494" s="230">
        <f>IF(N1494="sníž. přenesená",J1494,0)</f>
        <v>0</v>
      </c>
      <c r="BI1494" s="230">
        <f>IF(N1494="nulová",J1494,0)</f>
        <v>0</v>
      </c>
      <c r="BJ1494" s="20" t="s">
        <v>23</v>
      </c>
      <c r="BK1494" s="230">
        <f>ROUND(I1494*H1494,2)</f>
        <v>0</v>
      </c>
      <c r="BL1494" s="20" t="s">
        <v>248</v>
      </c>
      <c r="BM1494" s="229" t="s">
        <v>1555</v>
      </c>
    </row>
    <row r="1495" s="2" customFormat="1">
      <c r="A1495" s="42"/>
      <c r="B1495" s="43"/>
      <c r="C1495" s="44"/>
      <c r="D1495" s="231" t="s">
        <v>250</v>
      </c>
      <c r="E1495" s="44"/>
      <c r="F1495" s="232" t="s">
        <v>1556</v>
      </c>
      <c r="G1495" s="44"/>
      <c r="H1495" s="44"/>
      <c r="I1495" s="233"/>
      <c r="J1495" s="44"/>
      <c r="K1495" s="44"/>
      <c r="L1495" s="48"/>
      <c r="M1495" s="234"/>
      <c r="N1495" s="235"/>
      <c r="O1495" s="88"/>
      <c r="P1495" s="88"/>
      <c r="Q1495" s="88"/>
      <c r="R1495" s="88"/>
      <c r="S1495" s="88"/>
      <c r="T1495" s="89"/>
      <c r="U1495" s="42"/>
      <c r="V1495" s="42"/>
      <c r="W1495" s="42"/>
      <c r="X1495" s="42"/>
      <c r="Y1495" s="42"/>
      <c r="Z1495" s="42"/>
      <c r="AA1495" s="42"/>
      <c r="AB1495" s="42"/>
      <c r="AC1495" s="42"/>
      <c r="AD1495" s="42"/>
      <c r="AE1495" s="42"/>
      <c r="AT1495" s="20" t="s">
        <v>250</v>
      </c>
      <c r="AU1495" s="20" t="s">
        <v>93</v>
      </c>
    </row>
    <row r="1496" s="13" customFormat="1">
      <c r="A1496" s="13"/>
      <c r="B1496" s="236"/>
      <c r="C1496" s="237"/>
      <c r="D1496" s="238" t="s">
        <v>252</v>
      </c>
      <c r="E1496" s="239" t="s">
        <v>39</v>
      </c>
      <c r="F1496" s="240" t="s">
        <v>1557</v>
      </c>
      <c r="G1496" s="237"/>
      <c r="H1496" s="239" t="s">
        <v>39</v>
      </c>
      <c r="I1496" s="241"/>
      <c r="J1496" s="237"/>
      <c r="K1496" s="237"/>
      <c r="L1496" s="242"/>
      <c r="M1496" s="243"/>
      <c r="N1496" s="244"/>
      <c r="O1496" s="244"/>
      <c r="P1496" s="244"/>
      <c r="Q1496" s="244"/>
      <c r="R1496" s="244"/>
      <c r="S1496" s="244"/>
      <c r="T1496" s="245"/>
      <c r="U1496" s="13"/>
      <c r="V1496" s="13"/>
      <c r="W1496" s="13"/>
      <c r="X1496" s="13"/>
      <c r="Y1496" s="13"/>
      <c r="Z1496" s="13"/>
      <c r="AA1496" s="13"/>
      <c r="AB1496" s="13"/>
      <c r="AC1496" s="13"/>
      <c r="AD1496" s="13"/>
      <c r="AE1496" s="13"/>
      <c r="AT1496" s="246" t="s">
        <v>252</v>
      </c>
      <c r="AU1496" s="246" t="s">
        <v>93</v>
      </c>
      <c r="AV1496" s="13" t="s">
        <v>23</v>
      </c>
      <c r="AW1496" s="13" t="s">
        <v>46</v>
      </c>
      <c r="AX1496" s="13" t="s">
        <v>85</v>
      </c>
      <c r="AY1496" s="246" t="s">
        <v>241</v>
      </c>
    </row>
    <row r="1497" s="13" customFormat="1">
      <c r="A1497" s="13"/>
      <c r="B1497" s="236"/>
      <c r="C1497" s="237"/>
      <c r="D1497" s="238" t="s">
        <v>252</v>
      </c>
      <c r="E1497" s="239" t="s">
        <v>39</v>
      </c>
      <c r="F1497" s="240" t="s">
        <v>1558</v>
      </c>
      <c r="G1497" s="237"/>
      <c r="H1497" s="239" t="s">
        <v>39</v>
      </c>
      <c r="I1497" s="241"/>
      <c r="J1497" s="237"/>
      <c r="K1497" s="237"/>
      <c r="L1497" s="242"/>
      <c r="M1497" s="243"/>
      <c r="N1497" s="244"/>
      <c r="O1497" s="244"/>
      <c r="P1497" s="244"/>
      <c r="Q1497" s="244"/>
      <c r="R1497" s="244"/>
      <c r="S1497" s="244"/>
      <c r="T1497" s="245"/>
      <c r="U1497" s="13"/>
      <c r="V1497" s="13"/>
      <c r="W1497" s="13"/>
      <c r="X1497" s="13"/>
      <c r="Y1497" s="13"/>
      <c r="Z1497" s="13"/>
      <c r="AA1497" s="13"/>
      <c r="AB1497" s="13"/>
      <c r="AC1497" s="13"/>
      <c r="AD1497" s="13"/>
      <c r="AE1497" s="13"/>
      <c r="AT1497" s="246" t="s">
        <v>252</v>
      </c>
      <c r="AU1497" s="246" t="s">
        <v>93</v>
      </c>
      <c r="AV1497" s="13" t="s">
        <v>23</v>
      </c>
      <c r="AW1497" s="13" t="s">
        <v>46</v>
      </c>
      <c r="AX1497" s="13" t="s">
        <v>85</v>
      </c>
      <c r="AY1497" s="246" t="s">
        <v>241</v>
      </c>
    </row>
    <row r="1498" s="14" customFormat="1">
      <c r="A1498" s="14"/>
      <c r="B1498" s="247"/>
      <c r="C1498" s="248"/>
      <c r="D1498" s="238" t="s">
        <v>252</v>
      </c>
      <c r="E1498" s="249" t="s">
        <v>39</v>
      </c>
      <c r="F1498" s="250" t="s">
        <v>1559</v>
      </c>
      <c r="G1498" s="248"/>
      <c r="H1498" s="251">
        <v>0.47999999999999998</v>
      </c>
      <c r="I1498" s="252"/>
      <c r="J1498" s="248"/>
      <c r="K1498" s="248"/>
      <c r="L1498" s="253"/>
      <c r="M1498" s="254"/>
      <c r="N1498" s="255"/>
      <c r="O1498" s="255"/>
      <c r="P1498" s="255"/>
      <c r="Q1498" s="255"/>
      <c r="R1498" s="255"/>
      <c r="S1498" s="255"/>
      <c r="T1498" s="256"/>
      <c r="U1498" s="14"/>
      <c r="V1498" s="14"/>
      <c r="W1498" s="14"/>
      <c r="X1498" s="14"/>
      <c r="Y1498" s="14"/>
      <c r="Z1498" s="14"/>
      <c r="AA1498" s="14"/>
      <c r="AB1498" s="14"/>
      <c r="AC1498" s="14"/>
      <c r="AD1498" s="14"/>
      <c r="AE1498" s="14"/>
      <c r="AT1498" s="257" t="s">
        <v>252</v>
      </c>
      <c r="AU1498" s="257" t="s">
        <v>93</v>
      </c>
      <c r="AV1498" s="14" t="s">
        <v>93</v>
      </c>
      <c r="AW1498" s="14" t="s">
        <v>46</v>
      </c>
      <c r="AX1498" s="14" t="s">
        <v>23</v>
      </c>
      <c r="AY1498" s="257" t="s">
        <v>241</v>
      </c>
    </row>
    <row r="1499" s="2" customFormat="1" ht="24.15" customHeight="1">
      <c r="A1499" s="42"/>
      <c r="B1499" s="43"/>
      <c r="C1499" s="218" t="s">
        <v>1560</v>
      </c>
      <c r="D1499" s="218" t="s">
        <v>243</v>
      </c>
      <c r="E1499" s="219" t="s">
        <v>1561</v>
      </c>
      <c r="F1499" s="220" t="s">
        <v>1562</v>
      </c>
      <c r="G1499" s="221" t="s">
        <v>145</v>
      </c>
      <c r="H1499" s="222">
        <v>16.058</v>
      </c>
      <c r="I1499" s="223"/>
      <c r="J1499" s="224">
        <f>ROUND(I1499*H1499,2)</f>
        <v>0</v>
      </c>
      <c r="K1499" s="220" t="s">
        <v>247</v>
      </c>
      <c r="L1499" s="48"/>
      <c r="M1499" s="225" t="s">
        <v>39</v>
      </c>
      <c r="N1499" s="226" t="s">
        <v>56</v>
      </c>
      <c r="O1499" s="88"/>
      <c r="P1499" s="227">
        <f>O1499*H1499</f>
        <v>0</v>
      </c>
      <c r="Q1499" s="227">
        <v>0.068479999999999999</v>
      </c>
      <c r="R1499" s="227">
        <f>Q1499*H1499</f>
        <v>1.0996518399999999</v>
      </c>
      <c r="S1499" s="227">
        <v>0</v>
      </c>
      <c r="T1499" s="228">
        <f>S1499*H1499</f>
        <v>0</v>
      </c>
      <c r="U1499" s="42"/>
      <c r="V1499" s="42"/>
      <c r="W1499" s="42"/>
      <c r="X1499" s="42"/>
      <c r="Y1499" s="42"/>
      <c r="Z1499" s="42"/>
      <c r="AA1499" s="42"/>
      <c r="AB1499" s="42"/>
      <c r="AC1499" s="42"/>
      <c r="AD1499" s="42"/>
      <c r="AE1499" s="42"/>
      <c r="AR1499" s="229" t="s">
        <v>248</v>
      </c>
      <c r="AT1499" s="229" t="s">
        <v>243</v>
      </c>
      <c r="AU1499" s="229" t="s">
        <v>93</v>
      </c>
      <c r="AY1499" s="20" t="s">
        <v>241</v>
      </c>
      <c r="BE1499" s="230">
        <f>IF(N1499="základní",J1499,0)</f>
        <v>0</v>
      </c>
      <c r="BF1499" s="230">
        <f>IF(N1499="snížená",J1499,0)</f>
        <v>0</v>
      </c>
      <c r="BG1499" s="230">
        <f>IF(N1499="zákl. přenesená",J1499,0)</f>
        <v>0</v>
      </c>
      <c r="BH1499" s="230">
        <f>IF(N1499="sníž. přenesená",J1499,0)</f>
        <v>0</v>
      </c>
      <c r="BI1499" s="230">
        <f>IF(N1499="nulová",J1499,0)</f>
        <v>0</v>
      </c>
      <c r="BJ1499" s="20" t="s">
        <v>23</v>
      </c>
      <c r="BK1499" s="230">
        <f>ROUND(I1499*H1499,2)</f>
        <v>0</v>
      </c>
      <c r="BL1499" s="20" t="s">
        <v>248</v>
      </c>
      <c r="BM1499" s="229" t="s">
        <v>1563</v>
      </c>
    </row>
    <row r="1500" s="2" customFormat="1">
      <c r="A1500" s="42"/>
      <c r="B1500" s="43"/>
      <c r="C1500" s="44"/>
      <c r="D1500" s="231" t="s">
        <v>250</v>
      </c>
      <c r="E1500" s="44"/>
      <c r="F1500" s="232" t="s">
        <v>1564</v>
      </c>
      <c r="G1500" s="44"/>
      <c r="H1500" s="44"/>
      <c r="I1500" s="233"/>
      <c r="J1500" s="44"/>
      <c r="K1500" s="44"/>
      <c r="L1500" s="48"/>
      <c r="M1500" s="234"/>
      <c r="N1500" s="235"/>
      <c r="O1500" s="88"/>
      <c r="P1500" s="88"/>
      <c r="Q1500" s="88"/>
      <c r="R1500" s="88"/>
      <c r="S1500" s="88"/>
      <c r="T1500" s="89"/>
      <c r="U1500" s="42"/>
      <c r="V1500" s="42"/>
      <c r="W1500" s="42"/>
      <c r="X1500" s="42"/>
      <c r="Y1500" s="42"/>
      <c r="Z1500" s="42"/>
      <c r="AA1500" s="42"/>
      <c r="AB1500" s="42"/>
      <c r="AC1500" s="42"/>
      <c r="AD1500" s="42"/>
      <c r="AE1500" s="42"/>
      <c r="AT1500" s="20" t="s">
        <v>250</v>
      </c>
      <c r="AU1500" s="20" t="s">
        <v>93</v>
      </c>
    </row>
    <row r="1501" s="13" customFormat="1">
      <c r="A1501" s="13"/>
      <c r="B1501" s="236"/>
      <c r="C1501" s="237"/>
      <c r="D1501" s="238" t="s">
        <v>252</v>
      </c>
      <c r="E1501" s="239" t="s">
        <v>39</v>
      </c>
      <c r="F1501" s="240" t="s">
        <v>1033</v>
      </c>
      <c r="G1501" s="237"/>
      <c r="H1501" s="239" t="s">
        <v>39</v>
      </c>
      <c r="I1501" s="241"/>
      <c r="J1501" s="237"/>
      <c r="K1501" s="237"/>
      <c r="L1501" s="242"/>
      <c r="M1501" s="243"/>
      <c r="N1501" s="244"/>
      <c r="O1501" s="244"/>
      <c r="P1501" s="244"/>
      <c r="Q1501" s="244"/>
      <c r="R1501" s="244"/>
      <c r="S1501" s="244"/>
      <c r="T1501" s="245"/>
      <c r="U1501" s="13"/>
      <c r="V1501" s="13"/>
      <c r="W1501" s="13"/>
      <c r="X1501" s="13"/>
      <c r="Y1501" s="13"/>
      <c r="Z1501" s="13"/>
      <c r="AA1501" s="13"/>
      <c r="AB1501" s="13"/>
      <c r="AC1501" s="13"/>
      <c r="AD1501" s="13"/>
      <c r="AE1501" s="13"/>
      <c r="AT1501" s="246" t="s">
        <v>252</v>
      </c>
      <c r="AU1501" s="246" t="s">
        <v>93</v>
      </c>
      <c r="AV1501" s="13" t="s">
        <v>23</v>
      </c>
      <c r="AW1501" s="13" t="s">
        <v>46</v>
      </c>
      <c r="AX1501" s="13" t="s">
        <v>85</v>
      </c>
      <c r="AY1501" s="246" t="s">
        <v>241</v>
      </c>
    </row>
    <row r="1502" s="13" customFormat="1">
      <c r="A1502" s="13"/>
      <c r="B1502" s="236"/>
      <c r="C1502" s="237"/>
      <c r="D1502" s="238" t="s">
        <v>252</v>
      </c>
      <c r="E1502" s="239" t="s">
        <v>39</v>
      </c>
      <c r="F1502" s="240" t="s">
        <v>1565</v>
      </c>
      <c r="G1502" s="237"/>
      <c r="H1502" s="239" t="s">
        <v>39</v>
      </c>
      <c r="I1502" s="241"/>
      <c r="J1502" s="237"/>
      <c r="K1502" s="237"/>
      <c r="L1502" s="242"/>
      <c r="M1502" s="243"/>
      <c r="N1502" s="244"/>
      <c r="O1502" s="244"/>
      <c r="P1502" s="244"/>
      <c r="Q1502" s="244"/>
      <c r="R1502" s="244"/>
      <c r="S1502" s="244"/>
      <c r="T1502" s="245"/>
      <c r="U1502" s="13"/>
      <c r="V1502" s="13"/>
      <c r="W1502" s="13"/>
      <c r="X1502" s="13"/>
      <c r="Y1502" s="13"/>
      <c r="Z1502" s="13"/>
      <c r="AA1502" s="13"/>
      <c r="AB1502" s="13"/>
      <c r="AC1502" s="13"/>
      <c r="AD1502" s="13"/>
      <c r="AE1502" s="13"/>
      <c r="AT1502" s="246" t="s">
        <v>252</v>
      </c>
      <c r="AU1502" s="246" t="s">
        <v>93</v>
      </c>
      <c r="AV1502" s="13" t="s">
        <v>23</v>
      </c>
      <c r="AW1502" s="13" t="s">
        <v>46</v>
      </c>
      <c r="AX1502" s="13" t="s">
        <v>85</v>
      </c>
      <c r="AY1502" s="246" t="s">
        <v>241</v>
      </c>
    </row>
    <row r="1503" s="14" customFormat="1">
      <c r="A1503" s="14"/>
      <c r="B1503" s="247"/>
      <c r="C1503" s="248"/>
      <c r="D1503" s="238" t="s">
        <v>252</v>
      </c>
      <c r="E1503" s="249" t="s">
        <v>39</v>
      </c>
      <c r="F1503" s="250" t="s">
        <v>1566</v>
      </c>
      <c r="G1503" s="248"/>
      <c r="H1503" s="251">
        <v>14.231</v>
      </c>
      <c r="I1503" s="252"/>
      <c r="J1503" s="248"/>
      <c r="K1503" s="248"/>
      <c r="L1503" s="253"/>
      <c r="M1503" s="254"/>
      <c r="N1503" s="255"/>
      <c r="O1503" s="255"/>
      <c r="P1503" s="255"/>
      <c r="Q1503" s="255"/>
      <c r="R1503" s="255"/>
      <c r="S1503" s="255"/>
      <c r="T1503" s="256"/>
      <c r="U1503" s="14"/>
      <c r="V1503" s="14"/>
      <c r="W1503" s="14"/>
      <c r="X1503" s="14"/>
      <c r="Y1503" s="14"/>
      <c r="Z1503" s="14"/>
      <c r="AA1503" s="14"/>
      <c r="AB1503" s="14"/>
      <c r="AC1503" s="14"/>
      <c r="AD1503" s="14"/>
      <c r="AE1503" s="14"/>
      <c r="AT1503" s="257" t="s">
        <v>252</v>
      </c>
      <c r="AU1503" s="257" t="s">
        <v>93</v>
      </c>
      <c r="AV1503" s="14" t="s">
        <v>93</v>
      </c>
      <c r="AW1503" s="14" t="s">
        <v>46</v>
      </c>
      <c r="AX1503" s="14" t="s">
        <v>85</v>
      </c>
      <c r="AY1503" s="257" t="s">
        <v>241</v>
      </c>
    </row>
    <row r="1504" s="14" customFormat="1">
      <c r="A1504" s="14"/>
      <c r="B1504" s="247"/>
      <c r="C1504" s="248"/>
      <c r="D1504" s="238" t="s">
        <v>252</v>
      </c>
      <c r="E1504" s="249" t="s">
        <v>39</v>
      </c>
      <c r="F1504" s="250" t="s">
        <v>1567</v>
      </c>
      <c r="G1504" s="248"/>
      <c r="H1504" s="251">
        <v>-2.758</v>
      </c>
      <c r="I1504" s="252"/>
      <c r="J1504" s="248"/>
      <c r="K1504" s="248"/>
      <c r="L1504" s="253"/>
      <c r="M1504" s="254"/>
      <c r="N1504" s="255"/>
      <c r="O1504" s="255"/>
      <c r="P1504" s="255"/>
      <c r="Q1504" s="255"/>
      <c r="R1504" s="255"/>
      <c r="S1504" s="255"/>
      <c r="T1504" s="256"/>
      <c r="U1504" s="14"/>
      <c r="V1504" s="14"/>
      <c r="W1504" s="14"/>
      <c r="X1504" s="14"/>
      <c r="Y1504" s="14"/>
      <c r="Z1504" s="14"/>
      <c r="AA1504" s="14"/>
      <c r="AB1504" s="14"/>
      <c r="AC1504" s="14"/>
      <c r="AD1504" s="14"/>
      <c r="AE1504" s="14"/>
      <c r="AT1504" s="257" t="s">
        <v>252</v>
      </c>
      <c r="AU1504" s="257" t="s">
        <v>93</v>
      </c>
      <c r="AV1504" s="14" t="s">
        <v>93</v>
      </c>
      <c r="AW1504" s="14" t="s">
        <v>46</v>
      </c>
      <c r="AX1504" s="14" t="s">
        <v>85</v>
      </c>
      <c r="AY1504" s="257" t="s">
        <v>241</v>
      </c>
    </row>
    <row r="1505" s="13" customFormat="1">
      <c r="A1505" s="13"/>
      <c r="B1505" s="236"/>
      <c r="C1505" s="237"/>
      <c r="D1505" s="238" t="s">
        <v>252</v>
      </c>
      <c r="E1505" s="239" t="s">
        <v>39</v>
      </c>
      <c r="F1505" s="240" t="s">
        <v>1014</v>
      </c>
      <c r="G1505" s="237"/>
      <c r="H1505" s="239" t="s">
        <v>39</v>
      </c>
      <c r="I1505" s="241"/>
      <c r="J1505" s="237"/>
      <c r="K1505" s="237"/>
      <c r="L1505" s="242"/>
      <c r="M1505" s="243"/>
      <c r="N1505" s="244"/>
      <c r="O1505" s="244"/>
      <c r="P1505" s="244"/>
      <c r="Q1505" s="244"/>
      <c r="R1505" s="244"/>
      <c r="S1505" s="244"/>
      <c r="T1505" s="245"/>
      <c r="U1505" s="13"/>
      <c r="V1505" s="13"/>
      <c r="W1505" s="13"/>
      <c r="X1505" s="13"/>
      <c r="Y1505" s="13"/>
      <c r="Z1505" s="13"/>
      <c r="AA1505" s="13"/>
      <c r="AB1505" s="13"/>
      <c r="AC1505" s="13"/>
      <c r="AD1505" s="13"/>
      <c r="AE1505" s="13"/>
      <c r="AT1505" s="246" t="s">
        <v>252</v>
      </c>
      <c r="AU1505" s="246" t="s">
        <v>93</v>
      </c>
      <c r="AV1505" s="13" t="s">
        <v>23</v>
      </c>
      <c r="AW1505" s="13" t="s">
        <v>46</v>
      </c>
      <c r="AX1505" s="13" t="s">
        <v>85</v>
      </c>
      <c r="AY1505" s="246" t="s">
        <v>241</v>
      </c>
    </row>
    <row r="1506" s="13" customFormat="1">
      <c r="A1506" s="13"/>
      <c r="B1506" s="236"/>
      <c r="C1506" s="237"/>
      <c r="D1506" s="238" t="s">
        <v>252</v>
      </c>
      <c r="E1506" s="239" t="s">
        <v>39</v>
      </c>
      <c r="F1506" s="240" t="s">
        <v>1568</v>
      </c>
      <c r="G1506" s="237"/>
      <c r="H1506" s="239" t="s">
        <v>39</v>
      </c>
      <c r="I1506" s="241"/>
      <c r="J1506" s="237"/>
      <c r="K1506" s="237"/>
      <c r="L1506" s="242"/>
      <c r="M1506" s="243"/>
      <c r="N1506" s="244"/>
      <c r="O1506" s="244"/>
      <c r="P1506" s="244"/>
      <c r="Q1506" s="244"/>
      <c r="R1506" s="244"/>
      <c r="S1506" s="244"/>
      <c r="T1506" s="245"/>
      <c r="U1506" s="13"/>
      <c r="V1506" s="13"/>
      <c r="W1506" s="13"/>
      <c r="X1506" s="13"/>
      <c r="Y1506" s="13"/>
      <c r="Z1506" s="13"/>
      <c r="AA1506" s="13"/>
      <c r="AB1506" s="13"/>
      <c r="AC1506" s="13"/>
      <c r="AD1506" s="13"/>
      <c r="AE1506" s="13"/>
      <c r="AT1506" s="246" t="s">
        <v>252</v>
      </c>
      <c r="AU1506" s="246" t="s">
        <v>93</v>
      </c>
      <c r="AV1506" s="13" t="s">
        <v>23</v>
      </c>
      <c r="AW1506" s="13" t="s">
        <v>46</v>
      </c>
      <c r="AX1506" s="13" t="s">
        <v>85</v>
      </c>
      <c r="AY1506" s="246" t="s">
        <v>241</v>
      </c>
    </row>
    <row r="1507" s="14" customFormat="1">
      <c r="A1507" s="14"/>
      <c r="B1507" s="247"/>
      <c r="C1507" s="248"/>
      <c r="D1507" s="238" t="s">
        <v>252</v>
      </c>
      <c r="E1507" s="249" t="s">
        <v>39</v>
      </c>
      <c r="F1507" s="250" t="s">
        <v>1569</v>
      </c>
      <c r="G1507" s="248"/>
      <c r="H1507" s="251">
        <v>4.1849999999999996</v>
      </c>
      <c r="I1507" s="252"/>
      <c r="J1507" s="248"/>
      <c r="K1507" s="248"/>
      <c r="L1507" s="253"/>
      <c r="M1507" s="254"/>
      <c r="N1507" s="255"/>
      <c r="O1507" s="255"/>
      <c r="P1507" s="255"/>
      <c r="Q1507" s="255"/>
      <c r="R1507" s="255"/>
      <c r="S1507" s="255"/>
      <c r="T1507" s="256"/>
      <c r="U1507" s="14"/>
      <c r="V1507" s="14"/>
      <c r="W1507" s="14"/>
      <c r="X1507" s="14"/>
      <c r="Y1507" s="14"/>
      <c r="Z1507" s="14"/>
      <c r="AA1507" s="14"/>
      <c r="AB1507" s="14"/>
      <c r="AC1507" s="14"/>
      <c r="AD1507" s="14"/>
      <c r="AE1507" s="14"/>
      <c r="AT1507" s="257" t="s">
        <v>252</v>
      </c>
      <c r="AU1507" s="257" t="s">
        <v>93</v>
      </c>
      <c r="AV1507" s="14" t="s">
        <v>93</v>
      </c>
      <c r="AW1507" s="14" t="s">
        <v>46</v>
      </c>
      <c r="AX1507" s="14" t="s">
        <v>85</v>
      </c>
      <c r="AY1507" s="257" t="s">
        <v>241</v>
      </c>
    </row>
    <row r="1508" s="16" customFormat="1">
      <c r="A1508" s="16"/>
      <c r="B1508" s="269"/>
      <c r="C1508" s="270"/>
      <c r="D1508" s="238" t="s">
        <v>252</v>
      </c>
      <c r="E1508" s="271" t="s">
        <v>39</v>
      </c>
      <c r="F1508" s="272" t="s">
        <v>295</v>
      </c>
      <c r="G1508" s="270"/>
      <c r="H1508" s="273">
        <v>15.658</v>
      </c>
      <c r="I1508" s="274"/>
      <c r="J1508" s="270"/>
      <c r="K1508" s="270"/>
      <c r="L1508" s="275"/>
      <c r="M1508" s="276"/>
      <c r="N1508" s="277"/>
      <c r="O1508" s="277"/>
      <c r="P1508" s="277"/>
      <c r="Q1508" s="277"/>
      <c r="R1508" s="277"/>
      <c r="S1508" s="277"/>
      <c r="T1508" s="278"/>
      <c r="U1508" s="16"/>
      <c r="V1508" s="16"/>
      <c r="W1508" s="16"/>
      <c r="X1508" s="16"/>
      <c r="Y1508" s="16"/>
      <c r="Z1508" s="16"/>
      <c r="AA1508" s="16"/>
      <c r="AB1508" s="16"/>
      <c r="AC1508" s="16"/>
      <c r="AD1508" s="16"/>
      <c r="AE1508" s="16"/>
      <c r="AT1508" s="279" t="s">
        <v>252</v>
      </c>
      <c r="AU1508" s="279" t="s">
        <v>93</v>
      </c>
      <c r="AV1508" s="16" t="s">
        <v>113</v>
      </c>
      <c r="AW1508" s="16" t="s">
        <v>46</v>
      </c>
      <c r="AX1508" s="16" t="s">
        <v>85</v>
      </c>
      <c r="AY1508" s="279" t="s">
        <v>241</v>
      </c>
    </row>
    <row r="1509" s="13" customFormat="1">
      <c r="A1509" s="13"/>
      <c r="B1509" s="236"/>
      <c r="C1509" s="237"/>
      <c r="D1509" s="238" t="s">
        <v>252</v>
      </c>
      <c r="E1509" s="239" t="s">
        <v>39</v>
      </c>
      <c r="F1509" s="240" t="s">
        <v>1570</v>
      </c>
      <c r="G1509" s="237"/>
      <c r="H1509" s="239" t="s">
        <v>39</v>
      </c>
      <c r="I1509" s="241"/>
      <c r="J1509" s="237"/>
      <c r="K1509" s="237"/>
      <c r="L1509" s="242"/>
      <c r="M1509" s="243"/>
      <c r="N1509" s="244"/>
      <c r="O1509" s="244"/>
      <c r="P1509" s="244"/>
      <c r="Q1509" s="244"/>
      <c r="R1509" s="244"/>
      <c r="S1509" s="244"/>
      <c r="T1509" s="245"/>
      <c r="U1509" s="13"/>
      <c r="V1509" s="13"/>
      <c r="W1509" s="13"/>
      <c r="X1509" s="13"/>
      <c r="Y1509" s="13"/>
      <c r="Z1509" s="13"/>
      <c r="AA1509" s="13"/>
      <c r="AB1509" s="13"/>
      <c r="AC1509" s="13"/>
      <c r="AD1509" s="13"/>
      <c r="AE1509" s="13"/>
      <c r="AT1509" s="246" t="s">
        <v>252</v>
      </c>
      <c r="AU1509" s="246" t="s">
        <v>93</v>
      </c>
      <c r="AV1509" s="13" t="s">
        <v>23</v>
      </c>
      <c r="AW1509" s="13" t="s">
        <v>46</v>
      </c>
      <c r="AX1509" s="13" t="s">
        <v>85</v>
      </c>
      <c r="AY1509" s="246" t="s">
        <v>241</v>
      </c>
    </row>
    <row r="1510" s="14" customFormat="1">
      <c r="A1510" s="14"/>
      <c r="B1510" s="247"/>
      <c r="C1510" s="248"/>
      <c r="D1510" s="238" t="s">
        <v>252</v>
      </c>
      <c r="E1510" s="249" t="s">
        <v>39</v>
      </c>
      <c r="F1510" s="250" t="s">
        <v>1571</v>
      </c>
      <c r="G1510" s="248"/>
      <c r="H1510" s="251">
        <v>0.13</v>
      </c>
      <c r="I1510" s="252"/>
      <c r="J1510" s="248"/>
      <c r="K1510" s="248"/>
      <c r="L1510" s="253"/>
      <c r="M1510" s="254"/>
      <c r="N1510" s="255"/>
      <c r="O1510" s="255"/>
      <c r="P1510" s="255"/>
      <c r="Q1510" s="255"/>
      <c r="R1510" s="255"/>
      <c r="S1510" s="255"/>
      <c r="T1510" s="256"/>
      <c r="U1510" s="14"/>
      <c r="V1510" s="14"/>
      <c r="W1510" s="14"/>
      <c r="X1510" s="14"/>
      <c r="Y1510" s="14"/>
      <c r="Z1510" s="14"/>
      <c r="AA1510" s="14"/>
      <c r="AB1510" s="14"/>
      <c r="AC1510" s="14"/>
      <c r="AD1510" s="14"/>
      <c r="AE1510" s="14"/>
      <c r="AT1510" s="257" t="s">
        <v>252</v>
      </c>
      <c r="AU1510" s="257" t="s">
        <v>93</v>
      </c>
      <c r="AV1510" s="14" t="s">
        <v>93</v>
      </c>
      <c r="AW1510" s="14" t="s">
        <v>46</v>
      </c>
      <c r="AX1510" s="14" t="s">
        <v>85</v>
      </c>
      <c r="AY1510" s="257" t="s">
        <v>241</v>
      </c>
    </row>
    <row r="1511" s="14" customFormat="1">
      <c r="A1511" s="14"/>
      <c r="B1511" s="247"/>
      <c r="C1511" s="248"/>
      <c r="D1511" s="238" t="s">
        <v>252</v>
      </c>
      <c r="E1511" s="249" t="s">
        <v>39</v>
      </c>
      <c r="F1511" s="250" t="s">
        <v>1572</v>
      </c>
      <c r="G1511" s="248"/>
      <c r="H1511" s="251">
        <v>0.14000000000000001</v>
      </c>
      <c r="I1511" s="252"/>
      <c r="J1511" s="248"/>
      <c r="K1511" s="248"/>
      <c r="L1511" s="253"/>
      <c r="M1511" s="254"/>
      <c r="N1511" s="255"/>
      <c r="O1511" s="255"/>
      <c r="P1511" s="255"/>
      <c r="Q1511" s="255"/>
      <c r="R1511" s="255"/>
      <c r="S1511" s="255"/>
      <c r="T1511" s="256"/>
      <c r="U1511" s="14"/>
      <c r="V1511" s="14"/>
      <c r="W1511" s="14"/>
      <c r="X1511" s="14"/>
      <c r="Y1511" s="14"/>
      <c r="Z1511" s="14"/>
      <c r="AA1511" s="14"/>
      <c r="AB1511" s="14"/>
      <c r="AC1511" s="14"/>
      <c r="AD1511" s="14"/>
      <c r="AE1511" s="14"/>
      <c r="AT1511" s="257" t="s">
        <v>252</v>
      </c>
      <c r="AU1511" s="257" t="s">
        <v>93</v>
      </c>
      <c r="AV1511" s="14" t="s">
        <v>93</v>
      </c>
      <c r="AW1511" s="14" t="s">
        <v>46</v>
      </c>
      <c r="AX1511" s="14" t="s">
        <v>85</v>
      </c>
      <c r="AY1511" s="257" t="s">
        <v>241</v>
      </c>
    </row>
    <row r="1512" s="14" customFormat="1">
      <c r="A1512" s="14"/>
      <c r="B1512" s="247"/>
      <c r="C1512" s="248"/>
      <c r="D1512" s="238" t="s">
        <v>252</v>
      </c>
      <c r="E1512" s="249" t="s">
        <v>39</v>
      </c>
      <c r="F1512" s="250" t="s">
        <v>1573</v>
      </c>
      <c r="G1512" s="248"/>
      <c r="H1512" s="251">
        <v>0.13</v>
      </c>
      <c r="I1512" s="252"/>
      <c r="J1512" s="248"/>
      <c r="K1512" s="248"/>
      <c r="L1512" s="253"/>
      <c r="M1512" s="254"/>
      <c r="N1512" s="255"/>
      <c r="O1512" s="255"/>
      <c r="P1512" s="255"/>
      <c r="Q1512" s="255"/>
      <c r="R1512" s="255"/>
      <c r="S1512" s="255"/>
      <c r="T1512" s="256"/>
      <c r="U1512" s="14"/>
      <c r="V1512" s="14"/>
      <c r="W1512" s="14"/>
      <c r="X1512" s="14"/>
      <c r="Y1512" s="14"/>
      <c r="Z1512" s="14"/>
      <c r="AA1512" s="14"/>
      <c r="AB1512" s="14"/>
      <c r="AC1512" s="14"/>
      <c r="AD1512" s="14"/>
      <c r="AE1512" s="14"/>
      <c r="AT1512" s="257" t="s">
        <v>252</v>
      </c>
      <c r="AU1512" s="257" t="s">
        <v>93</v>
      </c>
      <c r="AV1512" s="14" t="s">
        <v>93</v>
      </c>
      <c r="AW1512" s="14" t="s">
        <v>46</v>
      </c>
      <c r="AX1512" s="14" t="s">
        <v>85</v>
      </c>
      <c r="AY1512" s="257" t="s">
        <v>241</v>
      </c>
    </row>
    <row r="1513" s="16" customFormat="1">
      <c r="A1513" s="16"/>
      <c r="B1513" s="269"/>
      <c r="C1513" s="270"/>
      <c r="D1513" s="238" t="s">
        <v>252</v>
      </c>
      <c r="E1513" s="271" t="s">
        <v>39</v>
      </c>
      <c r="F1513" s="272" t="s">
        <v>295</v>
      </c>
      <c r="G1513" s="270"/>
      <c r="H1513" s="273">
        <v>0.40000000000000002</v>
      </c>
      <c r="I1513" s="274"/>
      <c r="J1513" s="270"/>
      <c r="K1513" s="270"/>
      <c r="L1513" s="275"/>
      <c r="M1513" s="276"/>
      <c r="N1513" s="277"/>
      <c r="O1513" s="277"/>
      <c r="P1513" s="277"/>
      <c r="Q1513" s="277"/>
      <c r="R1513" s="277"/>
      <c r="S1513" s="277"/>
      <c r="T1513" s="278"/>
      <c r="U1513" s="16"/>
      <c r="V1513" s="16"/>
      <c r="W1513" s="16"/>
      <c r="X1513" s="16"/>
      <c r="Y1513" s="16"/>
      <c r="Z1513" s="16"/>
      <c r="AA1513" s="16"/>
      <c r="AB1513" s="16"/>
      <c r="AC1513" s="16"/>
      <c r="AD1513" s="16"/>
      <c r="AE1513" s="16"/>
      <c r="AT1513" s="279" t="s">
        <v>252</v>
      </c>
      <c r="AU1513" s="279" t="s">
        <v>93</v>
      </c>
      <c r="AV1513" s="16" t="s">
        <v>113</v>
      </c>
      <c r="AW1513" s="16" t="s">
        <v>46</v>
      </c>
      <c r="AX1513" s="16" t="s">
        <v>85</v>
      </c>
      <c r="AY1513" s="279" t="s">
        <v>241</v>
      </c>
    </row>
    <row r="1514" s="15" customFormat="1">
      <c r="A1514" s="15"/>
      <c r="B1514" s="258"/>
      <c r="C1514" s="259"/>
      <c r="D1514" s="238" t="s">
        <v>252</v>
      </c>
      <c r="E1514" s="260" t="s">
        <v>39</v>
      </c>
      <c r="F1514" s="261" t="s">
        <v>274</v>
      </c>
      <c r="G1514" s="259"/>
      <c r="H1514" s="262">
        <v>16.058</v>
      </c>
      <c r="I1514" s="263"/>
      <c r="J1514" s="259"/>
      <c r="K1514" s="259"/>
      <c r="L1514" s="264"/>
      <c r="M1514" s="265"/>
      <c r="N1514" s="266"/>
      <c r="O1514" s="266"/>
      <c r="P1514" s="266"/>
      <c r="Q1514" s="266"/>
      <c r="R1514" s="266"/>
      <c r="S1514" s="266"/>
      <c r="T1514" s="267"/>
      <c r="U1514" s="15"/>
      <c r="V1514" s="15"/>
      <c r="W1514" s="15"/>
      <c r="X1514" s="15"/>
      <c r="Y1514" s="15"/>
      <c r="Z1514" s="15"/>
      <c r="AA1514" s="15"/>
      <c r="AB1514" s="15"/>
      <c r="AC1514" s="15"/>
      <c r="AD1514" s="15"/>
      <c r="AE1514" s="15"/>
      <c r="AT1514" s="268" t="s">
        <v>252</v>
      </c>
      <c r="AU1514" s="268" t="s">
        <v>93</v>
      </c>
      <c r="AV1514" s="15" t="s">
        <v>248</v>
      </c>
      <c r="AW1514" s="15" t="s">
        <v>46</v>
      </c>
      <c r="AX1514" s="15" t="s">
        <v>23</v>
      </c>
      <c r="AY1514" s="268" t="s">
        <v>241</v>
      </c>
    </row>
    <row r="1515" s="2" customFormat="1" ht="24.15" customHeight="1">
      <c r="A1515" s="42"/>
      <c r="B1515" s="43"/>
      <c r="C1515" s="218" t="s">
        <v>1574</v>
      </c>
      <c r="D1515" s="218" t="s">
        <v>243</v>
      </c>
      <c r="E1515" s="219" t="s">
        <v>1575</v>
      </c>
      <c r="F1515" s="220" t="s">
        <v>1576</v>
      </c>
      <c r="G1515" s="221" t="s">
        <v>145</v>
      </c>
      <c r="H1515" s="222">
        <v>113.949</v>
      </c>
      <c r="I1515" s="223"/>
      <c r="J1515" s="224">
        <f>ROUND(I1515*H1515,2)</f>
        <v>0</v>
      </c>
      <c r="K1515" s="220" t="s">
        <v>247</v>
      </c>
      <c r="L1515" s="48"/>
      <c r="M1515" s="225" t="s">
        <v>39</v>
      </c>
      <c r="N1515" s="226" t="s">
        <v>56</v>
      </c>
      <c r="O1515" s="88"/>
      <c r="P1515" s="227">
        <f>O1515*H1515</f>
        <v>0</v>
      </c>
      <c r="Q1515" s="227">
        <v>0.094479999999999995</v>
      </c>
      <c r="R1515" s="227">
        <f>Q1515*H1515</f>
        <v>10.76590152</v>
      </c>
      <c r="S1515" s="227">
        <v>0</v>
      </c>
      <c r="T1515" s="228">
        <f>S1515*H1515</f>
        <v>0</v>
      </c>
      <c r="U1515" s="42"/>
      <c r="V1515" s="42"/>
      <c r="W1515" s="42"/>
      <c r="X1515" s="42"/>
      <c r="Y1515" s="42"/>
      <c r="Z1515" s="42"/>
      <c r="AA1515" s="42"/>
      <c r="AB1515" s="42"/>
      <c r="AC1515" s="42"/>
      <c r="AD1515" s="42"/>
      <c r="AE1515" s="42"/>
      <c r="AR1515" s="229" t="s">
        <v>248</v>
      </c>
      <c r="AT1515" s="229" t="s">
        <v>243</v>
      </c>
      <c r="AU1515" s="229" t="s">
        <v>93</v>
      </c>
      <c r="AY1515" s="20" t="s">
        <v>241</v>
      </c>
      <c r="BE1515" s="230">
        <f>IF(N1515="základní",J1515,0)</f>
        <v>0</v>
      </c>
      <c r="BF1515" s="230">
        <f>IF(N1515="snížená",J1515,0)</f>
        <v>0</v>
      </c>
      <c r="BG1515" s="230">
        <f>IF(N1515="zákl. přenesená",J1515,0)</f>
        <v>0</v>
      </c>
      <c r="BH1515" s="230">
        <f>IF(N1515="sníž. přenesená",J1515,0)</f>
        <v>0</v>
      </c>
      <c r="BI1515" s="230">
        <f>IF(N1515="nulová",J1515,0)</f>
        <v>0</v>
      </c>
      <c r="BJ1515" s="20" t="s">
        <v>23</v>
      </c>
      <c r="BK1515" s="230">
        <f>ROUND(I1515*H1515,2)</f>
        <v>0</v>
      </c>
      <c r="BL1515" s="20" t="s">
        <v>248</v>
      </c>
      <c r="BM1515" s="229" t="s">
        <v>1577</v>
      </c>
    </row>
    <row r="1516" s="2" customFormat="1">
      <c r="A1516" s="42"/>
      <c r="B1516" s="43"/>
      <c r="C1516" s="44"/>
      <c r="D1516" s="231" t="s">
        <v>250</v>
      </c>
      <c r="E1516" s="44"/>
      <c r="F1516" s="232" t="s">
        <v>1578</v>
      </c>
      <c r="G1516" s="44"/>
      <c r="H1516" s="44"/>
      <c r="I1516" s="233"/>
      <c r="J1516" s="44"/>
      <c r="K1516" s="44"/>
      <c r="L1516" s="48"/>
      <c r="M1516" s="234"/>
      <c r="N1516" s="235"/>
      <c r="O1516" s="88"/>
      <c r="P1516" s="88"/>
      <c r="Q1516" s="88"/>
      <c r="R1516" s="88"/>
      <c r="S1516" s="88"/>
      <c r="T1516" s="89"/>
      <c r="U1516" s="42"/>
      <c r="V1516" s="42"/>
      <c r="W1516" s="42"/>
      <c r="X1516" s="42"/>
      <c r="Y1516" s="42"/>
      <c r="Z1516" s="42"/>
      <c r="AA1516" s="42"/>
      <c r="AB1516" s="42"/>
      <c r="AC1516" s="42"/>
      <c r="AD1516" s="42"/>
      <c r="AE1516" s="42"/>
      <c r="AT1516" s="20" t="s">
        <v>250</v>
      </c>
      <c r="AU1516" s="20" t="s">
        <v>93</v>
      </c>
    </row>
    <row r="1517" s="13" customFormat="1">
      <c r="A1517" s="13"/>
      <c r="B1517" s="236"/>
      <c r="C1517" s="237"/>
      <c r="D1517" s="238" t="s">
        <v>252</v>
      </c>
      <c r="E1517" s="239" t="s">
        <v>39</v>
      </c>
      <c r="F1517" s="240" t="s">
        <v>1011</v>
      </c>
      <c r="G1517" s="237"/>
      <c r="H1517" s="239" t="s">
        <v>39</v>
      </c>
      <c r="I1517" s="241"/>
      <c r="J1517" s="237"/>
      <c r="K1517" s="237"/>
      <c r="L1517" s="242"/>
      <c r="M1517" s="243"/>
      <c r="N1517" s="244"/>
      <c r="O1517" s="244"/>
      <c r="P1517" s="244"/>
      <c r="Q1517" s="244"/>
      <c r="R1517" s="244"/>
      <c r="S1517" s="244"/>
      <c r="T1517" s="245"/>
      <c r="U1517" s="13"/>
      <c r="V1517" s="13"/>
      <c r="W1517" s="13"/>
      <c r="X1517" s="13"/>
      <c r="Y1517" s="13"/>
      <c r="Z1517" s="13"/>
      <c r="AA1517" s="13"/>
      <c r="AB1517" s="13"/>
      <c r="AC1517" s="13"/>
      <c r="AD1517" s="13"/>
      <c r="AE1517" s="13"/>
      <c r="AT1517" s="246" t="s">
        <v>252</v>
      </c>
      <c r="AU1517" s="246" t="s">
        <v>93</v>
      </c>
      <c r="AV1517" s="13" t="s">
        <v>23</v>
      </c>
      <c r="AW1517" s="13" t="s">
        <v>46</v>
      </c>
      <c r="AX1517" s="13" t="s">
        <v>85</v>
      </c>
      <c r="AY1517" s="246" t="s">
        <v>241</v>
      </c>
    </row>
    <row r="1518" s="13" customFormat="1">
      <c r="A1518" s="13"/>
      <c r="B1518" s="236"/>
      <c r="C1518" s="237"/>
      <c r="D1518" s="238" t="s">
        <v>252</v>
      </c>
      <c r="E1518" s="239" t="s">
        <v>39</v>
      </c>
      <c r="F1518" s="240" t="s">
        <v>1579</v>
      </c>
      <c r="G1518" s="237"/>
      <c r="H1518" s="239" t="s">
        <v>39</v>
      </c>
      <c r="I1518" s="241"/>
      <c r="J1518" s="237"/>
      <c r="K1518" s="237"/>
      <c r="L1518" s="242"/>
      <c r="M1518" s="243"/>
      <c r="N1518" s="244"/>
      <c r="O1518" s="244"/>
      <c r="P1518" s="244"/>
      <c r="Q1518" s="244"/>
      <c r="R1518" s="244"/>
      <c r="S1518" s="244"/>
      <c r="T1518" s="245"/>
      <c r="U1518" s="13"/>
      <c r="V1518" s="13"/>
      <c r="W1518" s="13"/>
      <c r="X1518" s="13"/>
      <c r="Y1518" s="13"/>
      <c r="Z1518" s="13"/>
      <c r="AA1518" s="13"/>
      <c r="AB1518" s="13"/>
      <c r="AC1518" s="13"/>
      <c r="AD1518" s="13"/>
      <c r="AE1518" s="13"/>
      <c r="AT1518" s="246" t="s">
        <v>252</v>
      </c>
      <c r="AU1518" s="246" t="s">
        <v>93</v>
      </c>
      <c r="AV1518" s="13" t="s">
        <v>23</v>
      </c>
      <c r="AW1518" s="13" t="s">
        <v>46</v>
      </c>
      <c r="AX1518" s="13" t="s">
        <v>85</v>
      </c>
      <c r="AY1518" s="246" t="s">
        <v>241</v>
      </c>
    </row>
    <row r="1519" s="14" customFormat="1">
      <c r="A1519" s="14"/>
      <c r="B1519" s="247"/>
      <c r="C1519" s="248"/>
      <c r="D1519" s="238" t="s">
        <v>252</v>
      </c>
      <c r="E1519" s="249" t="s">
        <v>39</v>
      </c>
      <c r="F1519" s="250" t="s">
        <v>1580</v>
      </c>
      <c r="G1519" s="248"/>
      <c r="H1519" s="251">
        <v>12.377000000000001</v>
      </c>
      <c r="I1519" s="252"/>
      <c r="J1519" s="248"/>
      <c r="K1519" s="248"/>
      <c r="L1519" s="253"/>
      <c r="M1519" s="254"/>
      <c r="N1519" s="255"/>
      <c r="O1519" s="255"/>
      <c r="P1519" s="255"/>
      <c r="Q1519" s="255"/>
      <c r="R1519" s="255"/>
      <c r="S1519" s="255"/>
      <c r="T1519" s="256"/>
      <c r="U1519" s="14"/>
      <c r="V1519" s="14"/>
      <c r="W1519" s="14"/>
      <c r="X1519" s="14"/>
      <c r="Y1519" s="14"/>
      <c r="Z1519" s="14"/>
      <c r="AA1519" s="14"/>
      <c r="AB1519" s="14"/>
      <c r="AC1519" s="14"/>
      <c r="AD1519" s="14"/>
      <c r="AE1519" s="14"/>
      <c r="AT1519" s="257" t="s">
        <v>252</v>
      </c>
      <c r="AU1519" s="257" t="s">
        <v>93</v>
      </c>
      <c r="AV1519" s="14" t="s">
        <v>93</v>
      </c>
      <c r="AW1519" s="14" t="s">
        <v>46</v>
      </c>
      <c r="AX1519" s="14" t="s">
        <v>85</v>
      </c>
      <c r="AY1519" s="257" t="s">
        <v>241</v>
      </c>
    </row>
    <row r="1520" s="14" customFormat="1">
      <c r="A1520" s="14"/>
      <c r="B1520" s="247"/>
      <c r="C1520" s="248"/>
      <c r="D1520" s="238" t="s">
        <v>252</v>
      </c>
      <c r="E1520" s="249" t="s">
        <v>39</v>
      </c>
      <c r="F1520" s="250" t="s">
        <v>1581</v>
      </c>
      <c r="G1520" s="248"/>
      <c r="H1520" s="251">
        <v>-1.5760000000000001</v>
      </c>
      <c r="I1520" s="252"/>
      <c r="J1520" s="248"/>
      <c r="K1520" s="248"/>
      <c r="L1520" s="253"/>
      <c r="M1520" s="254"/>
      <c r="N1520" s="255"/>
      <c r="O1520" s="255"/>
      <c r="P1520" s="255"/>
      <c r="Q1520" s="255"/>
      <c r="R1520" s="255"/>
      <c r="S1520" s="255"/>
      <c r="T1520" s="256"/>
      <c r="U1520" s="14"/>
      <c r="V1520" s="14"/>
      <c r="W1520" s="14"/>
      <c r="X1520" s="14"/>
      <c r="Y1520" s="14"/>
      <c r="Z1520" s="14"/>
      <c r="AA1520" s="14"/>
      <c r="AB1520" s="14"/>
      <c r="AC1520" s="14"/>
      <c r="AD1520" s="14"/>
      <c r="AE1520" s="14"/>
      <c r="AT1520" s="257" t="s">
        <v>252</v>
      </c>
      <c r="AU1520" s="257" t="s">
        <v>93</v>
      </c>
      <c r="AV1520" s="14" t="s">
        <v>93</v>
      </c>
      <c r="AW1520" s="14" t="s">
        <v>46</v>
      </c>
      <c r="AX1520" s="14" t="s">
        <v>85</v>
      </c>
      <c r="AY1520" s="257" t="s">
        <v>241</v>
      </c>
    </row>
    <row r="1521" s="13" customFormat="1">
      <c r="A1521" s="13"/>
      <c r="B1521" s="236"/>
      <c r="C1521" s="237"/>
      <c r="D1521" s="238" t="s">
        <v>252</v>
      </c>
      <c r="E1521" s="239" t="s">
        <v>39</v>
      </c>
      <c r="F1521" s="240" t="s">
        <v>1582</v>
      </c>
      <c r="G1521" s="237"/>
      <c r="H1521" s="239" t="s">
        <v>39</v>
      </c>
      <c r="I1521" s="241"/>
      <c r="J1521" s="237"/>
      <c r="K1521" s="237"/>
      <c r="L1521" s="242"/>
      <c r="M1521" s="243"/>
      <c r="N1521" s="244"/>
      <c r="O1521" s="244"/>
      <c r="P1521" s="244"/>
      <c r="Q1521" s="244"/>
      <c r="R1521" s="244"/>
      <c r="S1521" s="244"/>
      <c r="T1521" s="245"/>
      <c r="U1521" s="13"/>
      <c r="V1521" s="13"/>
      <c r="W1521" s="13"/>
      <c r="X1521" s="13"/>
      <c r="Y1521" s="13"/>
      <c r="Z1521" s="13"/>
      <c r="AA1521" s="13"/>
      <c r="AB1521" s="13"/>
      <c r="AC1521" s="13"/>
      <c r="AD1521" s="13"/>
      <c r="AE1521" s="13"/>
      <c r="AT1521" s="246" t="s">
        <v>252</v>
      </c>
      <c r="AU1521" s="246" t="s">
        <v>93</v>
      </c>
      <c r="AV1521" s="13" t="s">
        <v>23</v>
      </c>
      <c r="AW1521" s="13" t="s">
        <v>46</v>
      </c>
      <c r="AX1521" s="13" t="s">
        <v>85</v>
      </c>
      <c r="AY1521" s="246" t="s">
        <v>241</v>
      </c>
    </row>
    <row r="1522" s="14" customFormat="1">
      <c r="A1522" s="14"/>
      <c r="B1522" s="247"/>
      <c r="C1522" s="248"/>
      <c r="D1522" s="238" t="s">
        <v>252</v>
      </c>
      <c r="E1522" s="249" t="s">
        <v>39</v>
      </c>
      <c r="F1522" s="250" t="s">
        <v>1583</v>
      </c>
      <c r="G1522" s="248"/>
      <c r="H1522" s="251">
        <v>21.222000000000001</v>
      </c>
      <c r="I1522" s="252"/>
      <c r="J1522" s="248"/>
      <c r="K1522" s="248"/>
      <c r="L1522" s="253"/>
      <c r="M1522" s="254"/>
      <c r="N1522" s="255"/>
      <c r="O1522" s="255"/>
      <c r="P1522" s="255"/>
      <c r="Q1522" s="255"/>
      <c r="R1522" s="255"/>
      <c r="S1522" s="255"/>
      <c r="T1522" s="256"/>
      <c r="U1522" s="14"/>
      <c r="V1522" s="14"/>
      <c r="W1522" s="14"/>
      <c r="X1522" s="14"/>
      <c r="Y1522" s="14"/>
      <c r="Z1522" s="14"/>
      <c r="AA1522" s="14"/>
      <c r="AB1522" s="14"/>
      <c r="AC1522" s="14"/>
      <c r="AD1522" s="14"/>
      <c r="AE1522" s="14"/>
      <c r="AT1522" s="257" t="s">
        <v>252</v>
      </c>
      <c r="AU1522" s="257" t="s">
        <v>93</v>
      </c>
      <c r="AV1522" s="14" t="s">
        <v>93</v>
      </c>
      <c r="AW1522" s="14" t="s">
        <v>46</v>
      </c>
      <c r="AX1522" s="14" t="s">
        <v>85</v>
      </c>
      <c r="AY1522" s="257" t="s">
        <v>241</v>
      </c>
    </row>
    <row r="1523" s="14" customFormat="1">
      <c r="A1523" s="14"/>
      <c r="B1523" s="247"/>
      <c r="C1523" s="248"/>
      <c r="D1523" s="238" t="s">
        <v>252</v>
      </c>
      <c r="E1523" s="249" t="s">
        <v>39</v>
      </c>
      <c r="F1523" s="250" t="s">
        <v>1584</v>
      </c>
      <c r="G1523" s="248"/>
      <c r="H1523" s="251">
        <v>-2.9550000000000001</v>
      </c>
      <c r="I1523" s="252"/>
      <c r="J1523" s="248"/>
      <c r="K1523" s="248"/>
      <c r="L1523" s="253"/>
      <c r="M1523" s="254"/>
      <c r="N1523" s="255"/>
      <c r="O1523" s="255"/>
      <c r="P1523" s="255"/>
      <c r="Q1523" s="255"/>
      <c r="R1523" s="255"/>
      <c r="S1523" s="255"/>
      <c r="T1523" s="256"/>
      <c r="U1523" s="14"/>
      <c r="V1523" s="14"/>
      <c r="W1523" s="14"/>
      <c r="X1523" s="14"/>
      <c r="Y1523" s="14"/>
      <c r="Z1523" s="14"/>
      <c r="AA1523" s="14"/>
      <c r="AB1523" s="14"/>
      <c r="AC1523" s="14"/>
      <c r="AD1523" s="14"/>
      <c r="AE1523" s="14"/>
      <c r="AT1523" s="257" t="s">
        <v>252</v>
      </c>
      <c r="AU1523" s="257" t="s">
        <v>93</v>
      </c>
      <c r="AV1523" s="14" t="s">
        <v>93</v>
      </c>
      <c r="AW1523" s="14" t="s">
        <v>46</v>
      </c>
      <c r="AX1523" s="14" t="s">
        <v>85</v>
      </c>
      <c r="AY1523" s="257" t="s">
        <v>241</v>
      </c>
    </row>
    <row r="1524" s="13" customFormat="1">
      <c r="A1524" s="13"/>
      <c r="B1524" s="236"/>
      <c r="C1524" s="237"/>
      <c r="D1524" s="238" t="s">
        <v>252</v>
      </c>
      <c r="E1524" s="239" t="s">
        <v>39</v>
      </c>
      <c r="F1524" s="240" t="s">
        <v>1021</v>
      </c>
      <c r="G1524" s="237"/>
      <c r="H1524" s="239" t="s">
        <v>39</v>
      </c>
      <c r="I1524" s="241"/>
      <c r="J1524" s="237"/>
      <c r="K1524" s="237"/>
      <c r="L1524" s="242"/>
      <c r="M1524" s="243"/>
      <c r="N1524" s="244"/>
      <c r="O1524" s="244"/>
      <c r="P1524" s="244"/>
      <c r="Q1524" s="244"/>
      <c r="R1524" s="244"/>
      <c r="S1524" s="244"/>
      <c r="T1524" s="245"/>
      <c r="U1524" s="13"/>
      <c r="V1524" s="13"/>
      <c r="W1524" s="13"/>
      <c r="X1524" s="13"/>
      <c r="Y1524" s="13"/>
      <c r="Z1524" s="13"/>
      <c r="AA1524" s="13"/>
      <c r="AB1524" s="13"/>
      <c r="AC1524" s="13"/>
      <c r="AD1524" s="13"/>
      <c r="AE1524" s="13"/>
      <c r="AT1524" s="246" t="s">
        <v>252</v>
      </c>
      <c r="AU1524" s="246" t="s">
        <v>93</v>
      </c>
      <c r="AV1524" s="13" t="s">
        <v>23</v>
      </c>
      <c r="AW1524" s="13" t="s">
        <v>46</v>
      </c>
      <c r="AX1524" s="13" t="s">
        <v>85</v>
      </c>
      <c r="AY1524" s="246" t="s">
        <v>241</v>
      </c>
    </row>
    <row r="1525" s="13" customFormat="1">
      <c r="A1525" s="13"/>
      <c r="B1525" s="236"/>
      <c r="C1525" s="237"/>
      <c r="D1525" s="238" t="s">
        <v>252</v>
      </c>
      <c r="E1525" s="239" t="s">
        <v>39</v>
      </c>
      <c r="F1525" s="240" t="s">
        <v>1585</v>
      </c>
      <c r="G1525" s="237"/>
      <c r="H1525" s="239" t="s">
        <v>39</v>
      </c>
      <c r="I1525" s="241"/>
      <c r="J1525" s="237"/>
      <c r="K1525" s="237"/>
      <c r="L1525" s="242"/>
      <c r="M1525" s="243"/>
      <c r="N1525" s="244"/>
      <c r="O1525" s="244"/>
      <c r="P1525" s="244"/>
      <c r="Q1525" s="244"/>
      <c r="R1525" s="244"/>
      <c r="S1525" s="244"/>
      <c r="T1525" s="245"/>
      <c r="U1525" s="13"/>
      <c r="V1525" s="13"/>
      <c r="W1525" s="13"/>
      <c r="X1525" s="13"/>
      <c r="Y1525" s="13"/>
      <c r="Z1525" s="13"/>
      <c r="AA1525" s="13"/>
      <c r="AB1525" s="13"/>
      <c r="AC1525" s="13"/>
      <c r="AD1525" s="13"/>
      <c r="AE1525" s="13"/>
      <c r="AT1525" s="246" t="s">
        <v>252</v>
      </c>
      <c r="AU1525" s="246" t="s">
        <v>93</v>
      </c>
      <c r="AV1525" s="13" t="s">
        <v>23</v>
      </c>
      <c r="AW1525" s="13" t="s">
        <v>46</v>
      </c>
      <c r="AX1525" s="13" t="s">
        <v>85</v>
      </c>
      <c r="AY1525" s="246" t="s">
        <v>241</v>
      </c>
    </row>
    <row r="1526" s="14" customFormat="1">
      <c r="A1526" s="14"/>
      <c r="B1526" s="247"/>
      <c r="C1526" s="248"/>
      <c r="D1526" s="238" t="s">
        <v>252</v>
      </c>
      <c r="E1526" s="249" t="s">
        <v>39</v>
      </c>
      <c r="F1526" s="250" t="s">
        <v>1586</v>
      </c>
      <c r="G1526" s="248"/>
      <c r="H1526" s="251">
        <v>9.2989999999999995</v>
      </c>
      <c r="I1526" s="252"/>
      <c r="J1526" s="248"/>
      <c r="K1526" s="248"/>
      <c r="L1526" s="253"/>
      <c r="M1526" s="254"/>
      <c r="N1526" s="255"/>
      <c r="O1526" s="255"/>
      <c r="P1526" s="255"/>
      <c r="Q1526" s="255"/>
      <c r="R1526" s="255"/>
      <c r="S1526" s="255"/>
      <c r="T1526" s="256"/>
      <c r="U1526" s="14"/>
      <c r="V1526" s="14"/>
      <c r="W1526" s="14"/>
      <c r="X1526" s="14"/>
      <c r="Y1526" s="14"/>
      <c r="Z1526" s="14"/>
      <c r="AA1526" s="14"/>
      <c r="AB1526" s="14"/>
      <c r="AC1526" s="14"/>
      <c r="AD1526" s="14"/>
      <c r="AE1526" s="14"/>
      <c r="AT1526" s="257" t="s">
        <v>252</v>
      </c>
      <c r="AU1526" s="257" t="s">
        <v>93</v>
      </c>
      <c r="AV1526" s="14" t="s">
        <v>93</v>
      </c>
      <c r="AW1526" s="14" t="s">
        <v>46</v>
      </c>
      <c r="AX1526" s="14" t="s">
        <v>85</v>
      </c>
      <c r="AY1526" s="257" t="s">
        <v>241</v>
      </c>
    </row>
    <row r="1527" s="14" customFormat="1">
      <c r="A1527" s="14"/>
      <c r="B1527" s="247"/>
      <c r="C1527" s="248"/>
      <c r="D1527" s="238" t="s">
        <v>252</v>
      </c>
      <c r="E1527" s="249" t="s">
        <v>39</v>
      </c>
      <c r="F1527" s="250" t="s">
        <v>1581</v>
      </c>
      <c r="G1527" s="248"/>
      <c r="H1527" s="251">
        <v>-1.5760000000000001</v>
      </c>
      <c r="I1527" s="252"/>
      <c r="J1527" s="248"/>
      <c r="K1527" s="248"/>
      <c r="L1527" s="253"/>
      <c r="M1527" s="254"/>
      <c r="N1527" s="255"/>
      <c r="O1527" s="255"/>
      <c r="P1527" s="255"/>
      <c r="Q1527" s="255"/>
      <c r="R1527" s="255"/>
      <c r="S1527" s="255"/>
      <c r="T1527" s="256"/>
      <c r="U1527" s="14"/>
      <c r="V1527" s="14"/>
      <c r="W1527" s="14"/>
      <c r="X1527" s="14"/>
      <c r="Y1527" s="14"/>
      <c r="Z1527" s="14"/>
      <c r="AA1527" s="14"/>
      <c r="AB1527" s="14"/>
      <c r="AC1527" s="14"/>
      <c r="AD1527" s="14"/>
      <c r="AE1527" s="14"/>
      <c r="AT1527" s="257" t="s">
        <v>252</v>
      </c>
      <c r="AU1527" s="257" t="s">
        <v>93</v>
      </c>
      <c r="AV1527" s="14" t="s">
        <v>93</v>
      </c>
      <c r="AW1527" s="14" t="s">
        <v>46</v>
      </c>
      <c r="AX1527" s="14" t="s">
        <v>85</v>
      </c>
      <c r="AY1527" s="257" t="s">
        <v>241</v>
      </c>
    </row>
    <row r="1528" s="13" customFormat="1">
      <c r="A1528" s="13"/>
      <c r="B1528" s="236"/>
      <c r="C1528" s="237"/>
      <c r="D1528" s="238" t="s">
        <v>252</v>
      </c>
      <c r="E1528" s="239" t="s">
        <v>39</v>
      </c>
      <c r="F1528" s="240" t="s">
        <v>1587</v>
      </c>
      <c r="G1528" s="237"/>
      <c r="H1528" s="239" t="s">
        <v>39</v>
      </c>
      <c r="I1528" s="241"/>
      <c r="J1528" s="237"/>
      <c r="K1528" s="237"/>
      <c r="L1528" s="242"/>
      <c r="M1528" s="243"/>
      <c r="N1528" s="244"/>
      <c r="O1528" s="244"/>
      <c r="P1528" s="244"/>
      <c r="Q1528" s="244"/>
      <c r="R1528" s="244"/>
      <c r="S1528" s="244"/>
      <c r="T1528" s="245"/>
      <c r="U1528" s="13"/>
      <c r="V1528" s="13"/>
      <c r="W1528" s="13"/>
      <c r="X1528" s="13"/>
      <c r="Y1528" s="13"/>
      <c r="Z1528" s="13"/>
      <c r="AA1528" s="13"/>
      <c r="AB1528" s="13"/>
      <c r="AC1528" s="13"/>
      <c r="AD1528" s="13"/>
      <c r="AE1528" s="13"/>
      <c r="AT1528" s="246" t="s">
        <v>252</v>
      </c>
      <c r="AU1528" s="246" t="s">
        <v>93</v>
      </c>
      <c r="AV1528" s="13" t="s">
        <v>23</v>
      </c>
      <c r="AW1528" s="13" t="s">
        <v>46</v>
      </c>
      <c r="AX1528" s="13" t="s">
        <v>85</v>
      </c>
      <c r="AY1528" s="246" t="s">
        <v>241</v>
      </c>
    </row>
    <row r="1529" s="14" customFormat="1">
      <c r="A1529" s="14"/>
      <c r="B1529" s="247"/>
      <c r="C1529" s="248"/>
      <c r="D1529" s="238" t="s">
        <v>252</v>
      </c>
      <c r="E1529" s="249" t="s">
        <v>39</v>
      </c>
      <c r="F1529" s="250" t="s">
        <v>1588</v>
      </c>
      <c r="G1529" s="248"/>
      <c r="H1529" s="251">
        <v>12.15</v>
      </c>
      <c r="I1529" s="252"/>
      <c r="J1529" s="248"/>
      <c r="K1529" s="248"/>
      <c r="L1529" s="253"/>
      <c r="M1529" s="254"/>
      <c r="N1529" s="255"/>
      <c r="O1529" s="255"/>
      <c r="P1529" s="255"/>
      <c r="Q1529" s="255"/>
      <c r="R1529" s="255"/>
      <c r="S1529" s="255"/>
      <c r="T1529" s="256"/>
      <c r="U1529" s="14"/>
      <c r="V1529" s="14"/>
      <c r="W1529" s="14"/>
      <c r="X1529" s="14"/>
      <c r="Y1529" s="14"/>
      <c r="Z1529" s="14"/>
      <c r="AA1529" s="14"/>
      <c r="AB1529" s="14"/>
      <c r="AC1529" s="14"/>
      <c r="AD1529" s="14"/>
      <c r="AE1529" s="14"/>
      <c r="AT1529" s="257" t="s">
        <v>252</v>
      </c>
      <c r="AU1529" s="257" t="s">
        <v>93</v>
      </c>
      <c r="AV1529" s="14" t="s">
        <v>93</v>
      </c>
      <c r="AW1529" s="14" t="s">
        <v>46</v>
      </c>
      <c r="AX1529" s="14" t="s">
        <v>85</v>
      </c>
      <c r="AY1529" s="257" t="s">
        <v>241</v>
      </c>
    </row>
    <row r="1530" s="14" customFormat="1">
      <c r="A1530" s="14"/>
      <c r="B1530" s="247"/>
      <c r="C1530" s="248"/>
      <c r="D1530" s="238" t="s">
        <v>252</v>
      </c>
      <c r="E1530" s="249" t="s">
        <v>39</v>
      </c>
      <c r="F1530" s="250" t="s">
        <v>1581</v>
      </c>
      <c r="G1530" s="248"/>
      <c r="H1530" s="251">
        <v>-1.5760000000000001</v>
      </c>
      <c r="I1530" s="252"/>
      <c r="J1530" s="248"/>
      <c r="K1530" s="248"/>
      <c r="L1530" s="253"/>
      <c r="M1530" s="254"/>
      <c r="N1530" s="255"/>
      <c r="O1530" s="255"/>
      <c r="P1530" s="255"/>
      <c r="Q1530" s="255"/>
      <c r="R1530" s="255"/>
      <c r="S1530" s="255"/>
      <c r="T1530" s="256"/>
      <c r="U1530" s="14"/>
      <c r="V1530" s="14"/>
      <c r="W1530" s="14"/>
      <c r="X1530" s="14"/>
      <c r="Y1530" s="14"/>
      <c r="Z1530" s="14"/>
      <c r="AA1530" s="14"/>
      <c r="AB1530" s="14"/>
      <c r="AC1530" s="14"/>
      <c r="AD1530" s="14"/>
      <c r="AE1530" s="14"/>
      <c r="AT1530" s="257" t="s">
        <v>252</v>
      </c>
      <c r="AU1530" s="257" t="s">
        <v>93</v>
      </c>
      <c r="AV1530" s="14" t="s">
        <v>93</v>
      </c>
      <c r="AW1530" s="14" t="s">
        <v>46</v>
      </c>
      <c r="AX1530" s="14" t="s">
        <v>85</v>
      </c>
      <c r="AY1530" s="257" t="s">
        <v>241</v>
      </c>
    </row>
    <row r="1531" s="13" customFormat="1">
      <c r="A1531" s="13"/>
      <c r="B1531" s="236"/>
      <c r="C1531" s="237"/>
      <c r="D1531" s="238" t="s">
        <v>252</v>
      </c>
      <c r="E1531" s="239" t="s">
        <v>39</v>
      </c>
      <c r="F1531" s="240" t="s">
        <v>1589</v>
      </c>
      <c r="G1531" s="237"/>
      <c r="H1531" s="239" t="s">
        <v>39</v>
      </c>
      <c r="I1531" s="241"/>
      <c r="J1531" s="237"/>
      <c r="K1531" s="237"/>
      <c r="L1531" s="242"/>
      <c r="M1531" s="243"/>
      <c r="N1531" s="244"/>
      <c r="O1531" s="244"/>
      <c r="P1531" s="244"/>
      <c r="Q1531" s="244"/>
      <c r="R1531" s="244"/>
      <c r="S1531" s="244"/>
      <c r="T1531" s="245"/>
      <c r="U1531" s="13"/>
      <c r="V1531" s="13"/>
      <c r="W1531" s="13"/>
      <c r="X1531" s="13"/>
      <c r="Y1531" s="13"/>
      <c r="Z1531" s="13"/>
      <c r="AA1531" s="13"/>
      <c r="AB1531" s="13"/>
      <c r="AC1531" s="13"/>
      <c r="AD1531" s="13"/>
      <c r="AE1531" s="13"/>
      <c r="AT1531" s="246" t="s">
        <v>252</v>
      </c>
      <c r="AU1531" s="246" t="s">
        <v>93</v>
      </c>
      <c r="AV1531" s="13" t="s">
        <v>23</v>
      </c>
      <c r="AW1531" s="13" t="s">
        <v>46</v>
      </c>
      <c r="AX1531" s="13" t="s">
        <v>85</v>
      </c>
      <c r="AY1531" s="246" t="s">
        <v>241</v>
      </c>
    </row>
    <row r="1532" s="14" customFormat="1">
      <c r="A1532" s="14"/>
      <c r="B1532" s="247"/>
      <c r="C1532" s="248"/>
      <c r="D1532" s="238" t="s">
        <v>252</v>
      </c>
      <c r="E1532" s="249" t="s">
        <v>39</v>
      </c>
      <c r="F1532" s="250" t="s">
        <v>1590</v>
      </c>
      <c r="G1532" s="248"/>
      <c r="H1532" s="251">
        <v>14.058999999999999</v>
      </c>
      <c r="I1532" s="252"/>
      <c r="J1532" s="248"/>
      <c r="K1532" s="248"/>
      <c r="L1532" s="253"/>
      <c r="M1532" s="254"/>
      <c r="N1532" s="255"/>
      <c r="O1532" s="255"/>
      <c r="P1532" s="255"/>
      <c r="Q1532" s="255"/>
      <c r="R1532" s="255"/>
      <c r="S1532" s="255"/>
      <c r="T1532" s="256"/>
      <c r="U1532" s="14"/>
      <c r="V1532" s="14"/>
      <c r="W1532" s="14"/>
      <c r="X1532" s="14"/>
      <c r="Y1532" s="14"/>
      <c r="Z1532" s="14"/>
      <c r="AA1532" s="14"/>
      <c r="AB1532" s="14"/>
      <c r="AC1532" s="14"/>
      <c r="AD1532" s="14"/>
      <c r="AE1532" s="14"/>
      <c r="AT1532" s="257" t="s">
        <v>252</v>
      </c>
      <c r="AU1532" s="257" t="s">
        <v>93</v>
      </c>
      <c r="AV1532" s="14" t="s">
        <v>93</v>
      </c>
      <c r="AW1532" s="14" t="s">
        <v>46</v>
      </c>
      <c r="AX1532" s="14" t="s">
        <v>85</v>
      </c>
      <c r="AY1532" s="257" t="s">
        <v>241</v>
      </c>
    </row>
    <row r="1533" s="14" customFormat="1">
      <c r="A1533" s="14"/>
      <c r="B1533" s="247"/>
      <c r="C1533" s="248"/>
      <c r="D1533" s="238" t="s">
        <v>252</v>
      </c>
      <c r="E1533" s="249" t="s">
        <v>39</v>
      </c>
      <c r="F1533" s="250" t="s">
        <v>1581</v>
      </c>
      <c r="G1533" s="248"/>
      <c r="H1533" s="251">
        <v>-1.5760000000000001</v>
      </c>
      <c r="I1533" s="252"/>
      <c r="J1533" s="248"/>
      <c r="K1533" s="248"/>
      <c r="L1533" s="253"/>
      <c r="M1533" s="254"/>
      <c r="N1533" s="255"/>
      <c r="O1533" s="255"/>
      <c r="P1533" s="255"/>
      <c r="Q1533" s="255"/>
      <c r="R1533" s="255"/>
      <c r="S1533" s="255"/>
      <c r="T1533" s="256"/>
      <c r="U1533" s="14"/>
      <c r="V1533" s="14"/>
      <c r="W1533" s="14"/>
      <c r="X1533" s="14"/>
      <c r="Y1533" s="14"/>
      <c r="Z1533" s="14"/>
      <c r="AA1533" s="14"/>
      <c r="AB1533" s="14"/>
      <c r="AC1533" s="14"/>
      <c r="AD1533" s="14"/>
      <c r="AE1533" s="14"/>
      <c r="AT1533" s="257" t="s">
        <v>252</v>
      </c>
      <c r="AU1533" s="257" t="s">
        <v>93</v>
      </c>
      <c r="AV1533" s="14" t="s">
        <v>93</v>
      </c>
      <c r="AW1533" s="14" t="s">
        <v>46</v>
      </c>
      <c r="AX1533" s="14" t="s">
        <v>85</v>
      </c>
      <c r="AY1533" s="257" t="s">
        <v>241</v>
      </c>
    </row>
    <row r="1534" s="13" customFormat="1">
      <c r="A1534" s="13"/>
      <c r="B1534" s="236"/>
      <c r="C1534" s="237"/>
      <c r="D1534" s="238" t="s">
        <v>252</v>
      </c>
      <c r="E1534" s="239" t="s">
        <v>39</v>
      </c>
      <c r="F1534" s="240" t="s">
        <v>1033</v>
      </c>
      <c r="G1534" s="237"/>
      <c r="H1534" s="239" t="s">
        <v>39</v>
      </c>
      <c r="I1534" s="241"/>
      <c r="J1534" s="237"/>
      <c r="K1534" s="237"/>
      <c r="L1534" s="242"/>
      <c r="M1534" s="243"/>
      <c r="N1534" s="244"/>
      <c r="O1534" s="244"/>
      <c r="P1534" s="244"/>
      <c r="Q1534" s="244"/>
      <c r="R1534" s="244"/>
      <c r="S1534" s="244"/>
      <c r="T1534" s="245"/>
      <c r="U1534" s="13"/>
      <c r="V1534" s="13"/>
      <c r="W1534" s="13"/>
      <c r="X1534" s="13"/>
      <c r="Y1534" s="13"/>
      <c r="Z1534" s="13"/>
      <c r="AA1534" s="13"/>
      <c r="AB1534" s="13"/>
      <c r="AC1534" s="13"/>
      <c r="AD1534" s="13"/>
      <c r="AE1534" s="13"/>
      <c r="AT1534" s="246" t="s">
        <v>252</v>
      </c>
      <c r="AU1534" s="246" t="s">
        <v>93</v>
      </c>
      <c r="AV1534" s="13" t="s">
        <v>23</v>
      </c>
      <c r="AW1534" s="13" t="s">
        <v>46</v>
      </c>
      <c r="AX1534" s="13" t="s">
        <v>85</v>
      </c>
      <c r="AY1534" s="246" t="s">
        <v>241</v>
      </c>
    </row>
    <row r="1535" s="13" customFormat="1">
      <c r="A1535" s="13"/>
      <c r="B1535" s="236"/>
      <c r="C1535" s="237"/>
      <c r="D1535" s="238" t="s">
        <v>252</v>
      </c>
      <c r="E1535" s="239" t="s">
        <v>39</v>
      </c>
      <c r="F1535" s="240" t="s">
        <v>1591</v>
      </c>
      <c r="G1535" s="237"/>
      <c r="H1535" s="239" t="s">
        <v>39</v>
      </c>
      <c r="I1535" s="241"/>
      <c r="J1535" s="237"/>
      <c r="K1535" s="237"/>
      <c r="L1535" s="242"/>
      <c r="M1535" s="243"/>
      <c r="N1535" s="244"/>
      <c r="O1535" s="244"/>
      <c r="P1535" s="244"/>
      <c r="Q1535" s="244"/>
      <c r="R1535" s="244"/>
      <c r="S1535" s="244"/>
      <c r="T1535" s="245"/>
      <c r="U1535" s="13"/>
      <c r="V1535" s="13"/>
      <c r="W1535" s="13"/>
      <c r="X1535" s="13"/>
      <c r="Y1535" s="13"/>
      <c r="Z1535" s="13"/>
      <c r="AA1535" s="13"/>
      <c r="AB1535" s="13"/>
      <c r="AC1535" s="13"/>
      <c r="AD1535" s="13"/>
      <c r="AE1535" s="13"/>
      <c r="AT1535" s="246" t="s">
        <v>252</v>
      </c>
      <c r="AU1535" s="246" t="s">
        <v>93</v>
      </c>
      <c r="AV1535" s="13" t="s">
        <v>23</v>
      </c>
      <c r="AW1535" s="13" t="s">
        <v>46</v>
      </c>
      <c r="AX1535" s="13" t="s">
        <v>85</v>
      </c>
      <c r="AY1535" s="246" t="s">
        <v>241</v>
      </c>
    </row>
    <row r="1536" s="14" customFormat="1">
      <c r="A1536" s="14"/>
      <c r="B1536" s="247"/>
      <c r="C1536" s="248"/>
      <c r="D1536" s="238" t="s">
        <v>252</v>
      </c>
      <c r="E1536" s="249" t="s">
        <v>39</v>
      </c>
      <c r="F1536" s="250" t="s">
        <v>1592</v>
      </c>
      <c r="G1536" s="248"/>
      <c r="H1536" s="251">
        <v>8.673</v>
      </c>
      <c r="I1536" s="252"/>
      <c r="J1536" s="248"/>
      <c r="K1536" s="248"/>
      <c r="L1536" s="253"/>
      <c r="M1536" s="254"/>
      <c r="N1536" s="255"/>
      <c r="O1536" s="255"/>
      <c r="P1536" s="255"/>
      <c r="Q1536" s="255"/>
      <c r="R1536" s="255"/>
      <c r="S1536" s="255"/>
      <c r="T1536" s="256"/>
      <c r="U1536" s="14"/>
      <c r="V1536" s="14"/>
      <c r="W1536" s="14"/>
      <c r="X1536" s="14"/>
      <c r="Y1536" s="14"/>
      <c r="Z1536" s="14"/>
      <c r="AA1536" s="14"/>
      <c r="AB1536" s="14"/>
      <c r="AC1536" s="14"/>
      <c r="AD1536" s="14"/>
      <c r="AE1536" s="14"/>
      <c r="AT1536" s="257" t="s">
        <v>252</v>
      </c>
      <c r="AU1536" s="257" t="s">
        <v>93</v>
      </c>
      <c r="AV1536" s="14" t="s">
        <v>93</v>
      </c>
      <c r="AW1536" s="14" t="s">
        <v>46</v>
      </c>
      <c r="AX1536" s="14" t="s">
        <v>85</v>
      </c>
      <c r="AY1536" s="257" t="s">
        <v>241</v>
      </c>
    </row>
    <row r="1537" s="14" customFormat="1">
      <c r="A1537" s="14"/>
      <c r="B1537" s="247"/>
      <c r="C1537" s="248"/>
      <c r="D1537" s="238" t="s">
        <v>252</v>
      </c>
      <c r="E1537" s="249" t="s">
        <v>39</v>
      </c>
      <c r="F1537" s="250" t="s">
        <v>1581</v>
      </c>
      <c r="G1537" s="248"/>
      <c r="H1537" s="251">
        <v>-1.5760000000000001</v>
      </c>
      <c r="I1537" s="252"/>
      <c r="J1537" s="248"/>
      <c r="K1537" s="248"/>
      <c r="L1537" s="253"/>
      <c r="M1537" s="254"/>
      <c r="N1537" s="255"/>
      <c r="O1537" s="255"/>
      <c r="P1537" s="255"/>
      <c r="Q1537" s="255"/>
      <c r="R1537" s="255"/>
      <c r="S1537" s="255"/>
      <c r="T1537" s="256"/>
      <c r="U1537" s="14"/>
      <c r="V1537" s="14"/>
      <c r="W1537" s="14"/>
      <c r="X1537" s="14"/>
      <c r="Y1537" s="14"/>
      <c r="Z1537" s="14"/>
      <c r="AA1537" s="14"/>
      <c r="AB1537" s="14"/>
      <c r="AC1537" s="14"/>
      <c r="AD1537" s="14"/>
      <c r="AE1537" s="14"/>
      <c r="AT1537" s="257" t="s">
        <v>252</v>
      </c>
      <c r="AU1537" s="257" t="s">
        <v>93</v>
      </c>
      <c r="AV1537" s="14" t="s">
        <v>93</v>
      </c>
      <c r="AW1537" s="14" t="s">
        <v>46</v>
      </c>
      <c r="AX1537" s="14" t="s">
        <v>85</v>
      </c>
      <c r="AY1537" s="257" t="s">
        <v>241</v>
      </c>
    </row>
    <row r="1538" s="13" customFormat="1">
      <c r="A1538" s="13"/>
      <c r="B1538" s="236"/>
      <c r="C1538" s="237"/>
      <c r="D1538" s="238" t="s">
        <v>252</v>
      </c>
      <c r="E1538" s="239" t="s">
        <v>39</v>
      </c>
      <c r="F1538" s="240" t="s">
        <v>1014</v>
      </c>
      <c r="G1538" s="237"/>
      <c r="H1538" s="239" t="s">
        <v>39</v>
      </c>
      <c r="I1538" s="241"/>
      <c r="J1538" s="237"/>
      <c r="K1538" s="237"/>
      <c r="L1538" s="242"/>
      <c r="M1538" s="243"/>
      <c r="N1538" s="244"/>
      <c r="O1538" s="244"/>
      <c r="P1538" s="244"/>
      <c r="Q1538" s="244"/>
      <c r="R1538" s="244"/>
      <c r="S1538" s="244"/>
      <c r="T1538" s="245"/>
      <c r="U1538" s="13"/>
      <c r="V1538" s="13"/>
      <c r="W1538" s="13"/>
      <c r="X1538" s="13"/>
      <c r="Y1538" s="13"/>
      <c r="Z1538" s="13"/>
      <c r="AA1538" s="13"/>
      <c r="AB1538" s="13"/>
      <c r="AC1538" s="13"/>
      <c r="AD1538" s="13"/>
      <c r="AE1538" s="13"/>
      <c r="AT1538" s="246" t="s">
        <v>252</v>
      </c>
      <c r="AU1538" s="246" t="s">
        <v>93</v>
      </c>
      <c r="AV1538" s="13" t="s">
        <v>23</v>
      </c>
      <c r="AW1538" s="13" t="s">
        <v>46</v>
      </c>
      <c r="AX1538" s="13" t="s">
        <v>85</v>
      </c>
      <c r="AY1538" s="246" t="s">
        <v>241</v>
      </c>
    </row>
    <row r="1539" s="13" customFormat="1">
      <c r="A1539" s="13"/>
      <c r="B1539" s="236"/>
      <c r="C1539" s="237"/>
      <c r="D1539" s="238" t="s">
        <v>252</v>
      </c>
      <c r="E1539" s="239" t="s">
        <v>39</v>
      </c>
      <c r="F1539" s="240" t="s">
        <v>1593</v>
      </c>
      <c r="G1539" s="237"/>
      <c r="H1539" s="239" t="s">
        <v>39</v>
      </c>
      <c r="I1539" s="241"/>
      <c r="J1539" s="237"/>
      <c r="K1539" s="237"/>
      <c r="L1539" s="242"/>
      <c r="M1539" s="243"/>
      <c r="N1539" s="244"/>
      <c r="O1539" s="244"/>
      <c r="P1539" s="244"/>
      <c r="Q1539" s="244"/>
      <c r="R1539" s="244"/>
      <c r="S1539" s="244"/>
      <c r="T1539" s="245"/>
      <c r="U1539" s="13"/>
      <c r="V1539" s="13"/>
      <c r="W1539" s="13"/>
      <c r="X1539" s="13"/>
      <c r="Y1539" s="13"/>
      <c r="Z1539" s="13"/>
      <c r="AA1539" s="13"/>
      <c r="AB1539" s="13"/>
      <c r="AC1539" s="13"/>
      <c r="AD1539" s="13"/>
      <c r="AE1539" s="13"/>
      <c r="AT1539" s="246" t="s">
        <v>252</v>
      </c>
      <c r="AU1539" s="246" t="s">
        <v>93</v>
      </c>
      <c r="AV1539" s="13" t="s">
        <v>23</v>
      </c>
      <c r="AW1539" s="13" t="s">
        <v>46</v>
      </c>
      <c r="AX1539" s="13" t="s">
        <v>85</v>
      </c>
      <c r="AY1539" s="246" t="s">
        <v>241</v>
      </c>
    </row>
    <row r="1540" s="14" customFormat="1">
      <c r="A1540" s="14"/>
      <c r="B1540" s="247"/>
      <c r="C1540" s="248"/>
      <c r="D1540" s="238" t="s">
        <v>252</v>
      </c>
      <c r="E1540" s="249" t="s">
        <v>39</v>
      </c>
      <c r="F1540" s="250" t="s">
        <v>1594</v>
      </c>
      <c r="G1540" s="248"/>
      <c r="H1540" s="251">
        <v>14.26</v>
      </c>
      <c r="I1540" s="252"/>
      <c r="J1540" s="248"/>
      <c r="K1540" s="248"/>
      <c r="L1540" s="253"/>
      <c r="M1540" s="254"/>
      <c r="N1540" s="255"/>
      <c r="O1540" s="255"/>
      <c r="P1540" s="255"/>
      <c r="Q1540" s="255"/>
      <c r="R1540" s="255"/>
      <c r="S1540" s="255"/>
      <c r="T1540" s="256"/>
      <c r="U1540" s="14"/>
      <c r="V1540" s="14"/>
      <c r="W1540" s="14"/>
      <c r="X1540" s="14"/>
      <c r="Y1540" s="14"/>
      <c r="Z1540" s="14"/>
      <c r="AA1540" s="14"/>
      <c r="AB1540" s="14"/>
      <c r="AC1540" s="14"/>
      <c r="AD1540" s="14"/>
      <c r="AE1540" s="14"/>
      <c r="AT1540" s="257" t="s">
        <v>252</v>
      </c>
      <c r="AU1540" s="257" t="s">
        <v>93</v>
      </c>
      <c r="AV1540" s="14" t="s">
        <v>93</v>
      </c>
      <c r="AW1540" s="14" t="s">
        <v>46</v>
      </c>
      <c r="AX1540" s="14" t="s">
        <v>85</v>
      </c>
      <c r="AY1540" s="257" t="s">
        <v>241</v>
      </c>
    </row>
    <row r="1541" s="14" customFormat="1">
      <c r="A1541" s="14"/>
      <c r="B1541" s="247"/>
      <c r="C1541" s="248"/>
      <c r="D1541" s="238" t="s">
        <v>252</v>
      </c>
      <c r="E1541" s="249" t="s">
        <v>39</v>
      </c>
      <c r="F1541" s="250" t="s">
        <v>1567</v>
      </c>
      <c r="G1541" s="248"/>
      <c r="H1541" s="251">
        <v>-2.758</v>
      </c>
      <c r="I1541" s="252"/>
      <c r="J1541" s="248"/>
      <c r="K1541" s="248"/>
      <c r="L1541" s="253"/>
      <c r="M1541" s="254"/>
      <c r="N1541" s="255"/>
      <c r="O1541" s="255"/>
      <c r="P1541" s="255"/>
      <c r="Q1541" s="255"/>
      <c r="R1541" s="255"/>
      <c r="S1541" s="255"/>
      <c r="T1541" s="256"/>
      <c r="U1541" s="14"/>
      <c r="V1541" s="14"/>
      <c r="W1541" s="14"/>
      <c r="X1541" s="14"/>
      <c r="Y1541" s="14"/>
      <c r="Z1541" s="14"/>
      <c r="AA1541" s="14"/>
      <c r="AB1541" s="14"/>
      <c r="AC1541" s="14"/>
      <c r="AD1541" s="14"/>
      <c r="AE1541" s="14"/>
      <c r="AT1541" s="257" t="s">
        <v>252</v>
      </c>
      <c r="AU1541" s="257" t="s">
        <v>93</v>
      </c>
      <c r="AV1541" s="14" t="s">
        <v>93</v>
      </c>
      <c r="AW1541" s="14" t="s">
        <v>46</v>
      </c>
      <c r="AX1541" s="14" t="s">
        <v>85</v>
      </c>
      <c r="AY1541" s="257" t="s">
        <v>241</v>
      </c>
    </row>
    <row r="1542" s="13" customFormat="1">
      <c r="A1542" s="13"/>
      <c r="B1542" s="236"/>
      <c r="C1542" s="237"/>
      <c r="D1542" s="238" t="s">
        <v>252</v>
      </c>
      <c r="E1542" s="239" t="s">
        <v>39</v>
      </c>
      <c r="F1542" s="240" t="s">
        <v>1568</v>
      </c>
      <c r="G1542" s="237"/>
      <c r="H1542" s="239" t="s">
        <v>39</v>
      </c>
      <c r="I1542" s="241"/>
      <c r="J1542" s="237"/>
      <c r="K1542" s="237"/>
      <c r="L1542" s="242"/>
      <c r="M1542" s="243"/>
      <c r="N1542" s="244"/>
      <c r="O1542" s="244"/>
      <c r="P1542" s="244"/>
      <c r="Q1542" s="244"/>
      <c r="R1542" s="244"/>
      <c r="S1542" s="244"/>
      <c r="T1542" s="245"/>
      <c r="U1542" s="13"/>
      <c r="V1542" s="13"/>
      <c r="W1542" s="13"/>
      <c r="X1542" s="13"/>
      <c r="Y1542" s="13"/>
      <c r="Z1542" s="13"/>
      <c r="AA1542" s="13"/>
      <c r="AB1542" s="13"/>
      <c r="AC1542" s="13"/>
      <c r="AD1542" s="13"/>
      <c r="AE1542" s="13"/>
      <c r="AT1542" s="246" t="s">
        <v>252</v>
      </c>
      <c r="AU1542" s="246" t="s">
        <v>93</v>
      </c>
      <c r="AV1542" s="13" t="s">
        <v>23</v>
      </c>
      <c r="AW1542" s="13" t="s">
        <v>46</v>
      </c>
      <c r="AX1542" s="13" t="s">
        <v>85</v>
      </c>
      <c r="AY1542" s="246" t="s">
        <v>241</v>
      </c>
    </row>
    <row r="1543" s="14" customFormat="1">
      <c r="A1543" s="14"/>
      <c r="B1543" s="247"/>
      <c r="C1543" s="248"/>
      <c r="D1543" s="238" t="s">
        <v>252</v>
      </c>
      <c r="E1543" s="249" t="s">
        <v>39</v>
      </c>
      <c r="F1543" s="250" t="s">
        <v>1595</v>
      </c>
      <c r="G1543" s="248"/>
      <c r="H1543" s="251">
        <v>14.135999999999999</v>
      </c>
      <c r="I1543" s="252"/>
      <c r="J1543" s="248"/>
      <c r="K1543" s="248"/>
      <c r="L1543" s="253"/>
      <c r="M1543" s="254"/>
      <c r="N1543" s="255"/>
      <c r="O1543" s="255"/>
      <c r="P1543" s="255"/>
      <c r="Q1543" s="255"/>
      <c r="R1543" s="255"/>
      <c r="S1543" s="255"/>
      <c r="T1543" s="256"/>
      <c r="U1543" s="14"/>
      <c r="V1543" s="14"/>
      <c r="W1543" s="14"/>
      <c r="X1543" s="14"/>
      <c r="Y1543" s="14"/>
      <c r="Z1543" s="14"/>
      <c r="AA1543" s="14"/>
      <c r="AB1543" s="14"/>
      <c r="AC1543" s="14"/>
      <c r="AD1543" s="14"/>
      <c r="AE1543" s="14"/>
      <c r="AT1543" s="257" t="s">
        <v>252</v>
      </c>
      <c r="AU1543" s="257" t="s">
        <v>93</v>
      </c>
      <c r="AV1543" s="14" t="s">
        <v>93</v>
      </c>
      <c r="AW1543" s="14" t="s">
        <v>46</v>
      </c>
      <c r="AX1543" s="14" t="s">
        <v>85</v>
      </c>
      <c r="AY1543" s="257" t="s">
        <v>241</v>
      </c>
    </row>
    <row r="1544" s="14" customFormat="1">
      <c r="A1544" s="14"/>
      <c r="B1544" s="247"/>
      <c r="C1544" s="248"/>
      <c r="D1544" s="238" t="s">
        <v>252</v>
      </c>
      <c r="E1544" s="249" t="s">
        <v>39</v>
      </c>
      <c r="F1544" s="250" t="s">
        <v>1567</v>
      </c>
      <c r="G1544" s="248"/>
      <c r="H1544" s="251">
        <v>-2.758</v>
      </c>
      <c r="I1544" s="252"/>
      <c r="J1544" s="248"/>
      <c r="K1544" s="248"/>
      <c r="L1544" s="253"/>
      <c r="M1544" s="254"/>
      <c r="N1544" s="255"/>
      <c r="O1544" s="255"/>
      <c r="P1544" s="255"/>
      <c r="Q1544" s="255"/>
      <c r="R1544" s="255"/>
      <c r="S1544" s="255"/>
      <c r="T1544" s="256"/>
      <c r="U1544" s="14"/>
      <c r="V1544" s="14"/>
      <c r="W1544" s="14"/>
      <c r="X1544" s="14"/>
      <c r="Y1544" s="14"/>
      <c r="Z1544" s="14"/>
      <c r="AA1544" s="14"/>
      <c r="AB1544" s="14"/>
      <c r="AC1544" s="14"/>
      <c r="AD1544" s="14"/>
      <c r="AE1544" s="14"/>
      <c r="AT1544" s="257" t="s">
        <v>252</v>
      </c>
      <c r="AU1544" s="257" t="s">
        <v>93</v>
      </c>
      <c r="AV1544" s="14" t="s">
        <v>93</v>
      </c>
      <c r="AW1544" s="14" t="s">
        <v>46</v>
      </c>
      <c r="AX1544" s="14" t="s">
        <v>85</v>
      </c>
      <c r="AY1544" s="257" t="s">
        <v>241</v>
      </c>
    </row>
    <row r="1545" s="13" customFormat="1">
      <c r="A1545" s="13"/>
      <c r="B1545" s="236"/>
      <c r="C1545" s="237"/>
      <c r="D1545" s="238" t="s">
        <v>252</v>
      </c>
      <c r="E1545" s="239" t="s">
        <v>39</v>
      </c>
      <c r="F1545" s="240" t="s">
        <v>1024</v>
      </c>
      <c r="G1545" s="237"/>
      <c r="H1545" s="239" t="s">
        <v>39</v>
      </c>
      <c r="I1545" s="241"/>
      <c r="J1545" s="237"/>
      <c r="K1545" s="237"/>
      <c r="L1545" s="242"/>
      <c r="M1545" s="243"/>
      <c r="N1545" s="244"/>
      <c r="O1545" s="244"/>
      <c r="P1545" s="244"/>
      <c r="Q1545" s="244"/>
      <c r="R1545" s="244"/>
      <c r="S1545" s="244"/>
      <c r="T1545" s="245"/>
      <c r="U1545" s="13"/>
      <c r="V1545" s="13"/>
      <c r="W1545" s="13"/>
      <c r="X1545" s="13"/>
      <c r="Y1545" s="13"/>
      <c r="Z1545" s="13"/>
      <c r="AA1545" s="13"/>
      <c r="AB1545" s="13"/>
      <c r="AC1545" s="13"/>
      <c r="AD1545" s="13"/>
      <c r="AE1545" s="13"/>
      <c r="AT1545" s="246" t="s">
        <v>252</v>
      </c>
      <c r="AU1545" s="246" t="s">
        <v>93</v>
      </c>
      <c r="AV1545" s="13" t="s">
        <v>23</v>
      </c>
      <c r="AW1545" s="13" t="s">
        <v>46</v>
      </c>
      <c r="AX1545" s="13" t="s">
        <v>85</v>
      </c>
      <c r="AY1545" s="246" t="s">
        <v>241</v>
      </c>
    </row>
    <row r="1546" s="13" customFormat="1">
      <c r="A1546" s="13"/>
      <c r="B1546" s="236"/>
      <c r="C1546" s="237"/>
      <c r="D1546" s="238" t="s">
        <v>252</v>
      </c>
      <c r="E1546" s="239" t="s">
        <v>39</v>
      </c>
      <c r="F1546" s="240" t="s">
        <v>1596</v>
      </c>
      <c r="G1546" s="237"/>
      <c r="H1546" s="239" t="s">
        <v>39</v>
      </c>
      <c r="I1546" s="241"/>
      <c r="J1546" s="237"/>
      <c r="K1546" s="237"/>
      <c r="L1546" s="242"/>
      <c r="M1546" s="243"/>
      <c r="N1546" s="244"/>
      <c r="O1546" s="244"/>
      <c r="P1546" s="244"/>
      <c r="Q1546" s="244"/>
      <c r="R1546" s="244"/>
      <c r="S1546" s="244"/>
      <c r="T1546" s="245"/>
      <c r="U1546" s="13"/>
      <c r="V1546" s="13"/>
      <c r="W1546" s="13"/>
      <c r="X1546" s="13"/>
      <c r="Y1546" s="13"/>
      <c r="Z1546" s="13"/>
      <c r="AA1546" s="13"/>
      <c r="AB1546" s="13"/>
      <c r="AC1546" s="13"/>
      <c r="AD1546" s="13"/>
      <c r="AE1546" s="13"/>
      <c r="AT1546" s="246" t="s">
        <v>252</v>
      </c>
      <c r="AU1546" s="246" t="s">
        <v>93</v>
      </c>
      <c r="AV1546" s="13" t="s">
        <v>23</v>
      </c>
      <c r="AW1546" s="13" t="s">
        <v>46</v>
      </c>
      <c r="AX1546" s="13" t="s">
        <v>85</v>
      </c>
      <c r="AY1546" s="246" t="s">
        <v>241</v>
      </c>
    </row>
    <row r="1547" s="14" customFormat="1">
      <c r="A1547" s="14"/>
      <c r="B1547" s="247"/>
      <c r="C1547" s="248"/>
      <c r="D1547" s="238" t="s">
        <v>252</v>
      </c>
      <c r="E1547" s="249" t="s">
        <v>39</v>
      </c>
      <c r="F1547" s="250" t="s">
        <v>1597</v>
      </c>
      <c r="G1547" s="248"/>
      <c r="H1547" s="251">
        <v>8.8970000000000002</v>
      </c>
      <c r="I1547" s="252"/>
      <c r="J1547" s="248"/>
      <c r="K1547" s="248"/>
      <c r="L1547" s="253"/>
      <c r="M1547" s="254"/>
      <c r="N1547" s="255"/>
      <c r="O1547" s="255"/>
      <c r="P1547" s="255"/>
      <c r="Q1547" s="255"/>
      <c r="R1547" s="255"/>
      <c r="S1547" s="255"/>
      <c r="T1547" s="256"/>
      <c r="U1547" s="14"/>
      <c r="V1547" s="14"/>
      <c r="W1547" s="14"/>
      <c r="X1547" s="14"/>
      <c r="Y1547" s="14"/>
      <c r="Z1547" s="14"/>
      <c r="AA1547" s="14"/>
      <c r="AB1547" s="14"/>
      <c r="AC1547" s="14"/>
      <c r="AD1547" s="14"/>
      <c r="AE1547" s="14"/>
      <c r="AT1547" s="257" t="s">
        <v>252</v>
      </c>
      <c r="AU1547" s="257" t="s">
        <v>93</v>
      </c>
      <c r="AV1547" s="14" t="s">
        <v>93</v>
      </c>
      <c r="AW1547" s="14" t="s">
        <v>46</v>
      </c>
      <c r="AX1547" s="14" t="s">
        <v>85</v>
      </c>
      <c r="AY1547" s="257" t="s">
        <v>241</v>
      </c>
    </row>
    <row r="1548" s="14" customFormat="1">
      <c r="A1548" s="14"/>
      <c r="B1548" s="247"/>
      <c r="C1548" s="248"/>
      <c r="D1548" s="238" t="s">
        <v>252</v>
      </c>
      <c r="E1548" s="249" t="s">
        <v>39</v>
      </c>
      <c r="F1548" s="250" t="s">
        <v>1581</v>
      </c>
      <c r="G1548" s="248"/>
      <c r="H1548" s="251">
        <v>-1.5760000000000001</v>
      </c>
      <c r="I1548" s="252"/>
      <c r="J1548" s="248"/>
      <c r="K1548" s="248"/>
      <c r="L1548" s="253"/>
      <c r="M1548" s="254"/>
      <c r="N1548" s="255"/>
      <c r="O1548" s="255"/>
      <c r="P1548" s="255"/>
      <c r="Q1548" s="255"/>
      <c r="R1548" s="255"/>
      <c r="S1548" s="255"/>
      <c r="T1548" s="256"/>
      <c r="U1548" s="14"/>
      <c r="V1548" s="14"/>
      <c r="W1548" s="14"/>
      <c r="X1548" s="14"/>
      <c r="Y1548" s="14"/>
      <c r="Z1548" s="14"/>
      <c r="AA1548" s="14"/>
      <c r="AB1548" s="14"/>
      <c r="AC1548" s="14"/>
      <c r="AD1548" s="14"/>
      <c r="AE1548" s="14"/>
      <c r="AT1548" s="257" t="s">
        <v>252</v>
      </c>
      <c r="AU1548" s="257" t="s">
        <v>93</v>
      </c>
      <c r="AV1548" s="14" t="s">
        <v>93</v>
      </c>
      <c r="AW1548" s="14" t="s">
        <v>46</v>
      </c>
      <c r="AX1548" s="14" t="s">
        <v>85</v>
      </c>
      <c r="AY1548" s="257" t="s">
        <v>241</v>
      </c>
    </row>
    <row r="1549" s="13" customFormat="1">
      <c r="A1549" s="13"/>
      <c r="B1549" s="236"/>
      <c r="C1549" s="237"/>
      <c r="D1549" s="238" t="s">
        <v>252</v>
      </c>
      <c r="E1549" s="239" t="s">
        <v>39</v>
      </c>
      <c r="F1549" s="240" t="s">
        <v>1598</v>
      </c>
      <c r="G1549" s="237"/>
      <c r="H1549" s="239" t="s">
        <v>39</v>
      </c>
      <c r="I1549" s="241"/>
      <c r="J1549" s="237"/>
      <c r="K1549" s="237"/>
      <c r="L1549" s="242"/>
      <c r="M1549" s="243"/>
      <c r="N1549" s="244"/>
      <c r="O1549" s="244"/>
      <c r="P1549" s="244"/>
      <c r="Q1549" s="244"/>
      <c r="R1549" s="244"/>
      <c r="S1549" s="244"/>
      <c r="T1549" s="245"/>
      <c r="U1549" s="13"/>
      <c r="V1549" s="13"/>
      <c r="W1549" s="13"/>
      <c r="X1549" s="13"/>
      <c r="Y1549" s="13"/>
      <c r="Z1549" s="13"/>
      <c r="AA1549" s="13"/>
      <c r="AB1549" s="13"/>
      <c r="AC1549" s="13"/>
      <c r="AD1549" s="13"/>
      <c r="AE1549" s="13"/>
      <c r="AT1549" s="246" t="s">
        <v>252</v>
      </c>
      <c r="AU1549" s="246" t="s">
        <v>93</v>
      </c>
      <c r="AV1549" s="13" t="s">
        <v>23</v>
      </c>
      <c r="AW1549" s="13" t="s">
        <v>46</v>
      </c>
      <c r="AX1549" s="13" t="s">
        <v>85</v>
      </c>
      <c r="AY1549" s="246" t="s">
        <v>241</v>
      </c>
    </row>
    <row r="1550" s="14" customFormat="1">
      <c r="A1550" s="14"/>
      <c r="B1550" s="247"/>
      <c r="C1550" s="248"/>
      <c r="D1550" s="238" t="s">
        <v>252</v>
      </c>
      <c r="E1550" s="249" t="s">
        <v>39</v>
      </c>
      <c r="F1550" s="250" t="s">
        <v>1599</v>
      </c>
      <c r="G1550" s="248"/>
      <c r="H1550" s="251">
        <v>11.625</v>
      </c>
      <c r="I1550" s="252"/>
      <c r="J1550" s="248"/>
      <c r="K1550" s="248"/>
      <c r="L1550" s="253"/>
      <c r="M1550" s="254"/>
      <c r="N1550" s="255"/>
      <c r="O1550" s="255"/>
      <c r="P1550" s="255"/>
      <c r="Q1550" s="255"/>
      <c r="R1550" s="255"/>
      <c r="S1550" s="255"/>
      <c r="T1550" s="256"/>
      <c r="U1550" s="14"/>
      <c r="V1550" s="14"/>
      <c r="W1550" s="14"/>
      <c r="X1550" s="14"/>
      <c r="Y1550" s="14"/>
      <c r="Z1550" s="14"/>
      <c r="AA1550" s="14"/>
      <c r="AB1550" s="14"/>
      <c r="AC1550" s="14"/>
      <c r="AD1550" s="14"/>
      <c r="AE1550" s="14"/>
      <c r="AT1550" s="257" t="s">
        <v>252</v>
      </c>
      <c r="AU1550" s="257" t="s">
        <v>93</v>
      </c>
      <c r="AV1550" s="14" t="s">
        <v>93</v>
      </c>
      <c r="AW1550" s="14" t="s">
        <v>46</v>
      </c>
      <c r="AX1550" s="14" t="s">
        <v>85</v>
      </c>
      <c r="AY1550" s="257" t="s">
        <v>241</v>
      </c>
    </row>
    <row r="1551" s="14" customFormat="1">
      <c r="A1551" s="14"/>
      <c r="B1551" s="247"/>
      <c r="C1551" s="248"/>
      <c r="D1551" s="238" t="s">
        <v>252</v>
      </c>
      <c r="E1551" s="249" t="s">
        <v>39</v>
      </c>
      <c r="F1551" s="250" t="s">
        <v>1581</v>
      </c>
      <c r="G1551" s="248"/>
      <c r="H1551" s="251">
        <v>-1.5760000000000001</v>
      </c>
      <c r="I1551" s="252"/>
      <c r="J1551" s="248"/>
      <c r="K1551" s="248"/>
      <c r="L1551" s="253"/>
      <c r="M1551" s="254"/>
      <c r="N1551" s="255"/>
      <c r="O1551" s="255"/>
      <c r="P1551" s="255"/>
      <c r="Q1551" s="255"/>
      <c r="R1551" s="255"/>
      <c r="S1551" s="255"/>
      <c r="T1551" s="256"/>
      <c r="U1551" s="14"/>
      <c r="V1551" s="14"/>
      <c r="W1551" s="14"/>
      <c r="X1551" s="14"/>
      <c r="Y1551" s="14"/>
      <c r="Z1551" s="14"/>
      <c r="AA1551" s="14"/>
      <c r="AB1551" s="14"/>
      <c r="AC1551" s="14"/>
      <c r="AD1551" s="14"/>
      <c r="AE1551" s="14"/>
      <c r="AT1551" s="257" t="s">
        <v>252</v>
      </c>
      <c r="AU1551" s="257" t="s">
        <v>93</v>
      </c>
      <c r="AV1551" s="14" t="s">
        <v>93</v>
      </c>
      <c r="AW1551" s="14" t="s">
        <v>46</v>
      </c>
      <c r="AX1551" s="14" t="s">
        <v>85</v>
      </c>
      <c r="AY1551" s="257" t="s">
        <v>241</v>
      </c>
    </row>
    <row r="1552" s="13" customFormat="1">
      <c r="A1552" s="13"/>
      <c r="B1552" s="236"/>
      <c r="C1552" s="237"/>
      <c r="D1552" s="238" t="s">
        <v>252</v>
      </c>
      <c r="E1552" s="239" t="s">
        <v>39</v>
      </c>
      <c r="F1552" s="240" t="s">
        <v>1131</v>
      </c>
      <c r="G1552" s="237"/>
      <c r="H1552" s="239" t="s">
        <v>39</v>
      </c>
      <c r="I1552" s="241"/>
      <c r="J1552" s="237"/>
      <c r="K1552" s="237"/>
      <c r="L1552" s="242"/>
      <c r="M1552" s="243"/>
      <c r="N1552" s="244"/>
      <c r="O1552" s="244"/>
      <c r="P1552" s="244"/>
      <c r="Q1552" s="244"/>
      <c r="R1552" s="244"/>
      <c r="S1552" s="244"/>
      <c r="T1552" s="245"/>
      <c r="U1552" s="13"/>
      <c r="V1552" s="13"/>
      <c r="W1552" s="13"/>
      <c r="X1552" s="13"/>
      <c r="Y1552" s="13"/>
      <c r="Z1552" s="13"/>
      <c r="AA1552" s="13"/>
      <c r="AB1552" s="13"/>
      <c r="AC1552" s="13"/>
      <c r="AD1552" s="13"/>
      <c r="AE1552" s="13"/>
      <c r="AT1552" s="246" t="s">
        <v>252</v>
      </c>
      <c r="AU1552" s="246" t="s">
        <v>93</v>
      </c>
      <c r="AV1552" s="13" t="s">
        <v>23</v>
      </c>
      <c r="AW1552" s="13" t="s">
        <v>46</v>
      </c>
      <c r="AX1552" s="13" t="s">
        <v>85</v>
      </c>
      <c r="AY1552" s="246" t="s">
        <v>241</v>
      </c>
    </row>
    <row r="1553" s="13" customFormat="1">
      <c r="A1553" s="13"/>
      <c r="B1553" s="236"/>
      <c r="C1553" s="237"/>
      <c r="D1553" s="238" t="s">
        <v>252</v>
      </c>
      <c r="E1553" s="239" t="s">
        <v>39</v>
      </c>
      <c r="F1553" s="240" t="s">
        <v>1600</v>
      </c>
      <c r="G1553" s="237"/>
      <c r="H1553" s="239" t="s">
        <v>39</v>
      </c>
      <c r="I1553" s="241"/>
      <c r="J1553" s="237"/>
      <c r="K1553" s="237"/>
      <c r="L1553" s="242"/>
      <c r="M1553" s="243"/>
      <c r="N1553" s="244"/>
      <c r="O1553" s="244"/>
      <c r="P1553" s="244"/>
      <c r="Q1553" s="244"/>
      <c r="R1553" s="244"/>
      <c r="S1553" s="244"/>
      <c r="T1553" s="245"/>
      <c r="U1553" s="13"/>
      <c r="V1553" s="13"/>
      <c r="W1553" s="13"/>
      <c r="X1553" s="13"/>
      <c r="Y1553" s="13"/>
      <c r="Z1553" s="13"/>
      <c r="AA1553" s="13"/>
      <c r="AB1553" s="13"/>
      <c r="AC1553" s="13"/>
      <c r="AD1553" s="13"/>
      <c r="AE1553" s="13"/>
      <c r="AT1553" s="246" t="s">
        <v>252</v>
      </c>
      <c r="AU1553" s="246" t="s">
        <v>93</v>
      </c>
      <c r="AV1553" s="13" t="s">
        <v>23</v>
      </c>
      <c r="AW1553" s="13" t="s">
        <v>46</v>
      </c>
      <c r="AX1553" s="13" t="s">
        <v>85</v>
      </c>
      <c r="AY1553" s="246" t="s">
        <v>241</v>
      </c>
    </row>
    <row r="1554" s="14" customFormat="1">
      <c r="A1554" s="14"/>
      <c r="B1554" s="247"/>
      <c r="C1554" s="248"/>
      <c r="D1554" s="238" t="s">
        <v>252</v>
      </c>
      <c r="E1554" s="249" t="s">
        <v>39</v>
      </c>
      <c r="F1554" s="250" t="s">
        <v>1601</v>
      </c>
      <c r="G1554" s="248"/>
      <c r="H1554" s="251">
        <v>8.3300000000000001</v>
      </c>
      <c r="I1554" s="252"/>
      <c r="J1554" s="248"/>
      <c r="K1554" s="248"/>
      <c r="L1554" s="253"/>
      <c r="M1554" s="254"/>
      <c r="N1554" s="255"/>
      <c r="O1554" s="255"/>
      <c r="P1554" s="255"/>
      <c r="Q1554" s="255"/>
      <c r="R1554" s="255"/>
      <c r="S1554" s="255"/>
      <c r="T1554" s="256"/>
      <c r="U1554" s="14"/>
      <c r="V1554" s="14"/>
      <c r="W1554" s="14"/>
      <c r="X1554" s="14"/>
      <c r="Y1554" s="14"/>
      <c r="Z1554" s="14"/>
      <c r="AA1554" s="14"/>
      <c r="AB1554" s="14"/>
      <c r="AC1554" s="14"/>
      <c r="AD1554" s="14"/>
      <c r="AE1554" s="14"/>
      <c r="AT1554" s="257" t="s">
        <v>252</v>
      </c>
      <c r="AU1554" s="257" t="s">
        <v>93</v>
      </c>
      <c r="AV1554" s="14" t="s">
        <v>93</v>
      </c>
      <c r="AW1554" s="14" t="s">
        <v>46</v>
      </c>
      <c r="AX1554" s="14" t="s">
        <v>85</v>
      </c>
      <c r="AY1554" s="257" t="s">
        <v>241</v>
      </c>
    </row>
    <row r="1555" s="14" customFormat="1">
      <c r="A1555" s="14"/>
      <c r="B1555" s="247"/>
      <c r="C1555" s="248"/>
      <c r="D1555" s="238" t="s">
        <v>252</v>
      </c>
      <c r="E1555" s="249" t="s">
        <v>39</v>
      </c>
      <c r="F1555" s="250" t="s">
        <v>1581</v>
      </c>
      <c r="G1555" s="248"/>
      <c r="H1555" s="251">
        <v>-1.5760000000000001</v>
      </c>
      <c r="I1555" s="252"/>
      <c r="J1555" s="248"/>
      <c r="K1555" s="248"/>
      <c r="L1555" s="253"/>
      <c r="M1555" s="254"/>
      <c r="N1555" s="255"/>
      <c r="O1555" s="255"/>
      <c r="P1555" s="255"/>
      <c r="Q1555" s="255"/>
      <c r="R1555" s="255"/>
      <c r="S1555" s="255"/>
      <c r="T1555" s="256"/>
      <c r="U1555" s="14"/>
      <c r="V1555" s="14"/>
      <c r="W1555" s="14"/>
      <c r="X1555" s="14"/>
      <c r="Y1555" s="14"/>
      <c r="Z1555" s="14"/>
      <c r="AA1555" s="14"/>
      <c r="AB1555" s="14"/>
      <c r="AC1555" s="14"/>
      <c r="AD1555" s="14"/>
      <c r="AE1555" s="14"/>
      <c r="AT1555" s="257" t="s">
        <v>252</v>
      </c>
      <c r="AU1555" s="257" t="s">
        <v>93</v>
      </c>
      <c r="AV1555" s="14" t="s">
        <v>93</v>
      </c>
      <c r="AW1555" s="14" t="s">
        <v>46</v>
      </c>
      <c r="AX1555" s="14" t="s">
        <v>85</v>
      </c>
      <c r="AY1555" s="257" t="s">
        <v>241</v>
      </c>
    </row>
    <row r="1556" s="15" customFormat="1">
      <c r="A1556" s="15"/>
      <c r="B1556" s="258"/>
      <c r="C1556" s="259"/>
      <c r="D1556" s="238" t="s">
        <v>252</v>
      </c>
      <c r="E1556" s="260" t="s">
        <v>39</v>
      </c>
      <c r="F1556" s="261" t="s">
        <v>274</v>
      </c>
      <c r="G1556" s="259"/>
      <c r="H1556" s="262">
        <v>113.949</v>
      </c>
      <c r="I1556" s="263"/>
      <c r="J1556" s="259"/>
      <c r="K1556" s="259"/>
      <c r="L1556" s="264"/>
      <c r="M1556" s="265"/>
      <c r="N1556" s="266"/>
      <c r="O1556" s="266"/>
      <c r="P1556" s="266"/>
      <c r="Q1556" s="266"/>
      <c r="R1556" s="266"/>
      <c r="S1556" s="266"/>
      <c r="T1556" s="267"/>
      <c r="U1556" s="15"/>
      <c r="V1556" s="15"/>
      <c r="W1556" s="15"/>
      <c r="X1556" s="15"/>
      <c r="Y1556" s="15"/>
      <c r="Z1556" s="15"/>
      <c r="AA1556" s="15"/>
      <c r="AB1556" s="15"/>
      <c r="AC1556" s="15"/>
      <c r="AD1556" s="15"/>
      <c r="AE1556" s="15"/>
      <c r="AT1556" s="268" t="s">
        <v>252</v>
      </c>
      <c r="AU1556" s="268" t="s">
        <v>93</v>
      </c>
      <c r="AV1556" s="15" t="s">
        <v>248</v>
      </c>
      <c r="AW1556" s="15" t="s">
        <v>46</v>
      </c>
      <c r="AX1556" s="15" t="s">
        <v>23</v>
      </c>
      <c r="AY1556" s="268" t="s">
        <v>241</v>
      </c>
    </row>
    <row r="1557" s="2" customFormat="1" ht="24.15" customHeight="1">
      <c r="A1557" s="42"/>
      <c r="B1557" s="43"/>
      <c r="C1557" s="218" t="s">
        <v>1602</v>
      </c>
      <c r="D1557" s="218" t="s">
        <v>243</v>
      </c>
      <c r="E1557" s="219" t="s">
        <v>1603</v>
      </c>
      <c r="F1557" s="220" t="s">
        <v>1604</v>
      </c>
      <c r="G1557" s="221" t="s">
        <v>145</v>
      </c>
      <c r="H1557" s="222">
        <v>230.93600000000001</v>
      </c>
      <c r="I1557" s="223"/>
      <c r="J1557" s="224">
        <f>ROUND(I1557*H1557,2)</f>
        <v>0</v>
      </c>
      <c r="K1557" s="220" t="s">
        <v>247</v>
      </c>
      <c r="L1557" s="48"/>
      <c r="M1557" s="225" t="s">
        <v>39</v>
      </c>
      <c r="N1557" s="226" t="s">
        <v>56</v>
      </c>
      <c r="O1557" s="88"/>
      <c r="P1557" s="227">
        <f>O1557*H1557</f>
        <v>0</v>
      </c>
      <c r="Q1557" s="227">
        <v>0.11396000000000001</v>
      </c>
      <c r="R1557" s="227">
        <f>Q1557*H1557</f>
        <v>26.317466560000003</v>
      </c>
      <c r="S1557" s="227">
        <v>0</v>
      </c>
      <c r="T1557" s="228">
        <f>S1557*H1557</f>
        <v>0</v>
      </c>
      <c r="U1557" s="42"/>
      <c r="V1557" s="42"/>
      <c r="W1557" s="42"/>
      <c r="X1557" s="42"/>
      <c r="Y1557" s="42"/>
      <c r="Z1557" s="42"/>
      <c r="AA1557" s="42"/>
      <c r="AB1557" s="42"/>
      <c r="AC1557" s="42"/>
      <c r="AD1557" s="42"/>
      <c r="AE1557" s="42"/>
      <c r="AR1557" s="229" t="s">
        <v>248</v>
      </c>
      <c r="AT1557" s="229" t="s">
        <v>243</v>
      </c>
      <c r="AU1557" s="229" t="s">
        <v>93</v>
      </c>
      <c r="AY1557" s="20" t="s">
        <v>241</v>
      </c>
      <c r="BE1557" s="230">
        <f>IF(N1557="základní",J1557,0)</f>
        <v>0</v>
      </c>
      <c r="BF1557" s="230">
        <f>IF(N1557="snížená",J1557,0)</f>
        <v>0</v>
      </c>
      <c r="BG1557" s="230">
        <f>IF(N1557="zákl. přenesená",J1557,0)</f>
        <v>0</v>
      </c>
      <c r="BH1557" s="230">
        <f>IF(N1557="sníž. přenesená",J1557,0)</f>
        <v>0</v>
      </c>
      <c r="BI1557" s="230">
        <f>IF(N1557="nulová",J1557,0)</f>
        <v>0</v>
      </c>
      <c r="BJ1557" s="20" t="s">
        <v>23</v>
      </c>
      <c r="BK1557" s="230">
        <f>ROUND(I1557*H1557,2)</f>
        <v>0</v>
      </c>
      <c r="BL1557" s="20" t="s">
        <v>248</v>
      </c>
      <c r="BM1557" s="229" t="s">
        <v>1605</v>
      </c>
    </row>
    <row r="1558" s="2" customFormat="1">
      <c r="A1558" s="42"/>
      <c r="B1558" s="43"/>
      <c r="C1558" s="44"/>
      <c r="D1558" s="231" t="s">
        <v>250</v>
      </c>
      <c r="E1558" s="44"/>
      <c r="F1558" s="232" t="s">
        <v>1606</v>
      </c>
      <c r="G1558" s="44"/>
      <c r="H1558" s="44"/>
      <c r="I1558" s="233"/>
      <c r="J1558" s="44"/>
      <c r="K1558" s="44"/>
      <c r="L1558" s="48"/>
      <c r="M1558" s="234"/>
      <c r="N1558" s="235"/>
      <c r="O1558" s="88"/>
      <c r="P1558" s="88"/>
      <c r="Q1558" s="88"/>
      <c r="R1558" s="88"/>
      <c r="S1558" s="88"/>
      <c r="T1558" s="89"/>
      <c r="U1558" s="42"/>
      <c r="V1558" s="42"/>
      <c r="W1558" s="42"/>
      <c r="X1558" s="42"/>
      <c r="Y1558" s="42"/>
      <c r="Z1558" s="42"/>
      <c r="AA1558" s="42"/>
      <c r="AB1558" s="42"/>
      <c r="AC1558" s="42"/>
      <c r="AD1558" s="42"/>
      <c r="AE1558" s="42"/>
      <c r="AT1558" s="20" t="s">
        <v>250</v>
      </c>
      <c r="AU1558" s="20" t="s">
        <v>93</v>
      </c>
    </row>
    <row r="1559" s="13" customFormat="1">
      <c r="A1559" s="13"/>
      <c r="B1559" s="236"/>
      <c r="C1559" s="237"/>
      <c r="D1559" s="238" t="s">
        <v>252</v>
      </c>
      <c r="E1559" s="239" t="s">
        <v>39</v>
      </c>
      <c r="F1559" s="240" t="s">
        <v>1011</v>
      </c>
      <c r="G1559" s="237"/>
      <c r="H1559" s="239" t="s">
        <v>39</v>
      </c>
      <c r="I1559" s="241"/>
      <c r="J1559" s="237"/>
      <c r="K1559" s="237"/>
      <c r="L1559" s="242"/>
      <c r="M1559" s="243"/>
      <c r="N1559" s="244"/>
      <c r="O1559" s="244"/>
      <c r="P1559" s="244"/>
      <c r="Q1559" s="244"/>
      <c r="R1559" s="244"/>
      <c r="S1559" s="244"/>
      <c r="T1559" s="245"/>
      <c r="U1559" s="13"/>
      <c r="V1559" s="13"/>
      <c r="W1559" s="13"/>
      <c r="X1559" s="13"/>
      <c r="Y1559" s="13"/>
      <c r="Z1559" s="13"/>
      <c r="AA1559" s="13"/>
      <c r="AB1559" s="13"/>
      <c r="AC1559" s="13"/>
      <c r="AD1559" s="13"/>
      <c r="AE1559" s="13"/>
      <c r="AT1559" s="246" t="s">
        <v>252</v>
      </c>
      <c r="AU1559" s="246" t="s">
        <v>93</v>
      </c>
      <c r="AV1559" s="13" t="s">
        <v>23</v>
      </c>
      <c r="AW1559" s="13" t="s">
        <v>46</v>
      </c>
      <c r="AX1559" s="13" t="s">
        <v>85</v>
      </c>
      <c r="AY1559" s="246" t="s">
        <v>241</v>
      </c>
    </row>
    <row r="1560" s="13" customFormat="1">
      <c r="A1560" s="13"/>
      <c r="B1560" s="236"/>
      <c r="C1560" s="237"/>
      <c r="D1560" s="238" t="s">
        <v>252</v>
      </c>
      <c r="E1560" s="239" t="s">
        <v>39</v>
      </c>
      <c r="F1560" s="240" t="s">
        <v>1607</v>
      </c>
      <c r="G1560" s="237"/>
      <c r="H1560" s="239" t="s">
        <v>39</v>
      </c>
      <c r="I1560" s="241"/>
      <c r="J1560" s="237"/>
      <c r="K1560" s="237"/>
      <c r="L1560" s="242"/>
      <c r="M1560" s="243"/>
      <c r="N1560" s="244"/>
      <c r="O1560" s="244"/>
      <c r="P1560" s="244"/>
      <c r="Q1560" s="244"/>
      <c r="R1560" s="244"/>
      <c r="S1560" s="244"/>
      <c r="T1560" s="245"/>
      <c r="U1560" s="13"/>
      <c r="V1560" s="13"/>
      <c r="W1560" s="13"/>
      <c r="X1560" s="13"/>
      <c r="Y1560" s="13"/>
      <c r="Z1560" s="13"/>
      <c r="AA1560" s="13"/>
      <c r="AB1560" s="13"/>
      <c r="AC1560" s="13"/>
      <c r="AD1560" s="13"/>
      <c r="AE1560" s="13"/>
      <c r="AT1560" s="246" t="s">
        <v>252</v>
      </c>
      <c r="AU1560" s="246" t="s">
        <v>93</v>
      </c>
      <c r="AV1560" s="13" t="s">
        <v>23</v>
      </c>
      <c r="AW1560" s="13" t="s">
        <v>46</v>
      </c>
      <c r="AX1560" s="13" t="s">
        <v>85</v>
      </c>
      <c r="AY1560" s="246" t="s">
        <v>241</v>
      </c>
    </row>
    <row r="1561" s="14" customFormat="1">
      <c r="A1561" s="14"/>
      <c r="B1561" s="247"/>
      <c r="C1561" s="248"/>
      <c r="D1561" s="238" t="s">
        <v>252</v>
      </c>
      <c r="E1561" s="249" t="s">
        <v>39</v>
      </c>
      <c r="F1561" s="250" t="s">
        <v>1608</v>
      </c>
      <c r="G1561" s="248"/>
      <c r="H1561" s="251">
        <v>15.358000000000001</v>
      </c>
      <c r="I1561" s="252"/>
      <c r="J1561" s="248"/>
      <c r="K1561" s="248"/>
      <c r="L1561" s="253"/>
      <c r="M1561" s="254"/>
      <c r="N1561" s="255"/>
      <c r="O1561" s="255"/>
      <c r="P1561" s="255"/>
      <c r="Q1561" s="255"/>
      <c r="R1561" s="255"/>
      <c r="S1561" s="255"/>
      <c r="T1561" s="256"/>
      <c r="U1561" s="14"/>
      <c r="V1561" s="14"/>
      <c r="W1561" s="14"/>
      <c r="X1561" s="14"/>
      <c r="Y1561" s="14"/>
      <c r="Z1561" s="14"/>
      <c r="AA1561" s="14"/>
      <c r="AB1561" s="14"/>
      <c r="AC1561" s="14"/>
      <c r="AD1561" s="14"/>
      <c r="AE1561" s="14"/>
      <c r="AT1561" s="257" t="s">
        <v>252</v>
      </c>
      <c r="AU1561" s="257" t="s">
        <v>93</v>
      </c>
      <c r="AV1561" s="14" t="s">
        <v>93</v>
      </c>
      <c r="AW1561" s="14" t="s">
        <v>46</v>
      </c>
      <c r="AX1561" s="14" t="s">
        <v>85</v>
      </c>
      <c r="AY1561" s="257" t="s">
        <v>241</v>
      </c>
    </row>
    <row r="1562" s="13" customFormat="1">
      <c r="A1562" s="13"/>
      <c r="B1562" s="236"/>
      <c r="C1562" s="237"/>
      <c r="D1562" s="238" t="s">
        <v>252</v>
      </c>
      <c r="E1562" s="239" t="s">
        <v>39</v>
      </c>
      <c r="F1562" s="240" t="s">
        <v>1609</v>
      </c>
      <c r="G1562" s="237"/>
      <c r="H1562" s="239" t="s">
        <v>39</v>
      </c>
      <c r="I1562" s="241"/>
      <c r="J1562" s="237"/>
      <c r="K1562" s="237"/>
      <c r="L1562" s="242"/>
      <c r="M1562" s="243"/>
      <c r="N1562" s="244"/>
      <c r="O1562" s="244"/>
      <c r="P1562" s="244"/>
      <c r="Q1562" s="244"/>
      <c r="R1562" s="244"/>
      <c r="S1562" s="244"/>
      <c r="T1562" s="245"/>
      <c r="U1562" s="13"/>
      <c r="V1562" s="13"/>
      <c r="W1562" s="13"/>
      <c r="X1562" s="13"/>
      <c r="Y1562" s="13"/>
      <c r="Z1562" s="13"/>
      <c r="AA1562" s="13"/>
      <c r="AB1562" s="13"/>
      <c r="AC1562" s="13"/>
      <c r="AD1562" s="13"/>
      <c r="AE1562" s="13"/>
      <c r="AT1562" s="246" t="s">
        <v>252</v>
      </c>
      <c r="AU1562" s="246" t="s">
        <v>93</v>
      </c>
      <c r="AV1562" s="13" t="s">
        <v>23</v>
      </c>
      <c r="AW1562" s="13" t="s">
        <v>46</v>
      </c>
      <c r="AX1562" s="13" t="s">
        <v>85</v>
      </c>
      <c r="AY1562" s="246" t="s">
        <v>241</v>
      </c>
    </row>
    <row r="1563" s="14" customFormat="1">
      <c r="A1563" s="14"/>
      <c r="B1563" s="247"/>
      <c r="C1563" s="248"/>
      <c r="D1563" s="238" t="s">
        <v>252</v>
      </c>
      <c r="E1563" s="249" t="s">
        <v>39</v>
      </c>
      <c r="F1563" s="250" t="s">
        <v>1610</v>
      </c>
      <c r="G1563" s="248"/>
      <c r="H1563" s="251">
        <v>2.907</v>
      </c>
      <c r="I1563" s="252"/>
      <c r="J1563" s="248"/>
      <c r="K1563" s="248"/>
      <c r="L1563" s="253"/>
      <c r="M1563" s="254"/>
      <c r="N1563" s="255"/>
      <c r="O1563" s="255"/>
      <c r="P1563" s="255"/>
      <c r="Q1563" s="255"/>
      <c r="R1563" s="255"/>
      <c r="S1563" s="255"/>
      <c r="T1563" s="256"/>
      <c r="U1563" s="14"/>
      <c r="V1563" s="14"/>
      <c r="W1563" s="14"/>
      <c r="X1563" s="14"/>
      <c r="Y1563" s="14"/>
      <c r="Z1563" s="14"/>
      <c r="AA1563" s="14"/>
      <c r="AB1563" s="14"/>
      <c r="AC1563" s="14"/>
      <c r="AD1563" s="14"/>
      <c r="AE1563" s="14"/>
      <c r="AT1563" s="257" t="s">
        <v>252</v>
      </c>
      <c r="AU1563" s="257" t="s">
        <v>93</v>
      </c>
      <c r="AV1563" s="14" t="s">
        <v>93</v>
      </c>
      <c r="AW1563" s="14" t="s">
        <v>46</v>
      </c>
      <c r="AX1563" s="14" t="s">
        <v>85</v>
      </c>
      <c r="AY1563" s="257" t="s">
        <v>241</v>
      </c>
    </row>
    <row r="1564" s="13" customFormat="1">
      <c r="A1564" s="13"/>
      <c r="B1564" s="236"/>
      <c r="C1564" s="237"/>
      <c r="D1564" s="238" t="s">
        <v>252</v>
      </c>
      <c r="E1564" s="239" t="s">
        <v>39</v>
      </c>
      <c r="F1564" s="240" t="s">
        <v>1611</v>
      </c>
      <c r="G1564" s="237"/>
      <c r="H1564" s="239" t="s">
        <v>39</v>
      </c>
      <c r="I1564" s="241"/>
      <c r="J1564" s="237"/>
      <c r="K1564" s="237"/>
      <c r="L1564" s="242"/>
      <c r="M1564" s="243"/>
      <c r="N1564" s="244"/>
      <c r="O1564" s="244"/>
      <c r="P1564" s="244"/>
      <c r="Q1564" s="244"/>
      <c r="R1564" s="244"/>
      <c r="S1564" s="244"/>
      <c r="T1564" s="245"/>
      <c r="U1564" s="13"/>
      <c r="V1564" s="13"/>
      <c r="W1564" s="13"/>
      <c r="X1564" s="13"/>
      <c r="Y1564" s="13"/>
      <c r="Z1564" s="13"/>
      <c r="AA1564" s="13"/>
      <c r="AB1564" s="13"/>
      <c r="AC1564" s="13"/>
      <c r="AD1564" s="13"/>
      <c r="AE1564" s="13"/>
      <c r="AT1564" s="246" t="s">
        <v>252</v>
      </c>
      <c r="AU1564" s="246" t="s">
        <v>93</v>
      </c>
      <c r="AV1564" s="13" t="s">
        <v>23</v>
      </c>
      <c r="AW1564" s="13" t="s">
        <v>46</v>
      </c>
      <c r="AX1564" s="13" t="s">
        <v>85</v>
      </c>
      <c r="AY1564" s="246" t="s">
        <v>241</v>
      </c>
    </row>
    <row r="1565" s="14" customFormat="1">
      <c r="A1565" s="14"/>
      <c r="B1565" s="247"/>
      <c r="C1565" s="248"/>
      <c r="D1565" s="238" t="s">
        <v>252</v>
      </c>
      <c r="E1565" s="249" t="s">
        <v>39</v>
      </c>
      <c r="F1565" s="250" t="s">
        <v>1612</v>
      </c>
      <c r="G1565" s="248"/>
      <c r="H1565" s="251">
        <v>45.182000000000002</v>
      </c>
      <c r="I1565" s="252"/>
      <c r="J1565" s="248"/>
      <c r="K1565" s="248"/>
      <c r="L1565" s="253"/>
      <c r="M1565" s="254"/>
      <c r="N1565" s="255"/>
      <c r="O1565" s="255"/>
      <c r="P1565" s="255"/>
      <c r="Q1565" s="255"/>
      <c r="R1565" s="255"/>
      <c r="S1565" s="255"/>
      <c r="T1565" s="256"/>
      <c r="U1565" s="14"/>
      <c r="V1565" s="14"/>
      <c r="W1565" s="14"/>
      <c r="X1565" s="14"/>
      <c r="Y1565" s="14"/>
      <c r="Z1565" s="14"/>
      <c r="AA1565" s="14"/>
      <c r="AB1565" s="14"/>
      <c r="AC1565" s="14"/>
      <c r="AD1565" s="14"/>
      <c r="AE1565" s="14"/>
      <c r="AT1565" s="257" t="s">
        <v>252</v>
      </c>
      <c r="AU1565" s="257" t="s">
        <v>93</v>
      </c>
      <c r="AV1565" s="14" t="s">
        <v>93</v>
      </c>
      <c r="AW1565" s="14" t="s">
        <v>46</v>
      </c>
      <c r="AX1565" s="14" t="s">
        <v>85</v>
      </c>
      <c r="AY1565" s="257" t="s">
        <v>241</v>
      </c>
    </row>
    <row r="1566" s="14" customFormat="1">
      <c r="A1566" s="14"/>
      <c r="B1566" s="247"/>
      <c r="C1566" s="248"/>
      <c r="D1566" s="238" t="s">
        <v>252</v>
      </c>
      <c r="E1566" s="249" t="s">
        <v>39</v>
      </c>
      <c r="F1566" s="250" t="s">
        <v>1581</v>
      </c>
      <c r="G1566" s="248"/>
      <c r="H1566" s="251">
        <v>-1.5760000000000001</v>
      </c>
      <c r="I1566" s="252"/>
      <c r="J1566" s="248"/>
      <c r="K1566" s="248"/>
      <c r="L1566" s="253"/>
      <c r="M1566" s="254"/>
      <c r="N1566" s="255"/>
      <c r="O1566" s="255"/>
      <c r="P1566" s="255"/>
      <c r="Q1566" s="255"/>
      <c r="R1566" s="255"/>
      <c r="S1566" s="255"/>
      <c r="T1566" s="256"/>
      <c r="U1566" s="14"/>
      <c r="V1566" s="14"/>
      <c r="W1566" s="14"/>
      <c r="X1566" s="14"/>
      <c r="Y1566" s="14"/>
      <c r="Z1566" s="14"/>
      <c r="AA1566" s="14"/>
      <c r="AB1566" s="14"/>
      <c r="AC1566" s="14"/>
      <c r="AD1566" s="14"/>
      <c r="AE1566" s="14"/>
      <c r="AT1566" s="257" t="s">
        <v>252</v>
      </c>
      <c r="AU1566" s="257" t="s">
        <v>93</v>
      </c>
      <c r="AV1566" s="14" t="s">
        <v>93</v>
      </c>
      <c r="AW1566" s="14" t="s">
        <v>46</v>
      </c>
      <c r="AX1566" s="14" t="s">
        <v>85</v>
      </c>
      <c r="AY1566" s="257" t="s">
        <v>241</v>
      </c>
    </row>
    <row r="1567" s="13" customFormat="1">
      <c r="A1567" s="13"/>
      <c r="B1567" s="236"/>
      <c r="C1567" s="237"/>
      <c r="D1567" s="238" t="s">
        <v>252</v>
      </c>
      <c r="E1567" s="239" t="s">
        <v>39</v>
      </c>
      <c r="F1567" s="240" t="s">
        <v>1021</v>
      </c>
      <c r="G1567" s="237"/>
      <c r="H1567" s="239" t="s">
        <v>39</v>
      </c>
      <c r="I1567" s="241"/>
      <c r="J1567" s="237"/>
      <c r="K1567" s="237"/>
      <c r="L1567" s="242"/>
      <c r="M1567" s="243"/>
      <c r="N1567" s="244"/>
      <c r="O1567" s="244"/>
      <c r="P1567" s="244"/>
      <c r="Q1567" s="244"/>
      <c r="R1567" s="244"/>
      <c r="S1567" s="244"/>
      <c r="T1567" s="245"/>
      <c r="U1567" s="13"/>
      <c r="V1567" s="13"/>
      <c r="W1567" s="13"/>
      <c r="X1567" s="13"/>
      <c r="Y1567" s="13"/>
      <c r="Z1567" s="13"/>
      <c r="AA1567" s="13"/>
      <c r="AB1567" s="13"/>
      <c r="AC1567" s="13"/>
      <c r="AD1567" s="13"/>
      <c r="AE1567" s="13"/>
      <c r="AT1567" s="246" t="s">
        <v>252</v>
      </c>
      <c r="AU1567" s="246" t="s">
        <v>93</v>
      </c>
      <c r="AV1567" s="13" t="s">
        <v>23</v>
      </c>
      <c r="AW1567" s="13" t="s">
        <v>46</v>
      </c>
      <c r="AX1567" s="13" t="s">
        <v>85</v>
      </c>
      <c r="AY1567" s="246" t="s">
        <v>241</v>
      </c>
    </row>
    <row r="1568" s="13" customFormat="1">
      <c r="A1568" s="13"/>
      <c r="B1568" s="236"/>
      <c r="C1568" s="237"/>
      <c r="D1568" s="238" t="s">
        <v>252</v>
      </c>
      <c r="E1568" s="239" t="s">
        <v>39</v>
      </c>
      <c r="F1568" s="240" t="s">
        <v>1613</v>
      </c>
      <c r="G1568" s="237"/>
      <c r="H1568" s="239" t="s">
        <v>39</v>
      </c>
      <c r="I1568" s="241"/>
      <c r="J1568" s="237"/>
      <c r="K1568" s="237"/>
      <c r="L1568" s="242"/>
      <c r="M1568" s="243"/>
      <c r="N1568" s="244"/>
      <c r="O1568" s="244"/>
      <c r="P1568" s="244"/>
      <c r="Q1568" s="244"/>
      <c r="R1568" s="244"/>
      <c r="S1568" s="244"/>
      <c r="T1568" s="245"/>
      <c r="U1568" s="13"/>
      <c r="V1568" s="13"/>
      <c r="W1568" s="13"/>
      <c r="X1568" s="13"/>
      <c r="Y1568" s="13"/>
      <c r="Z1568" s="13"/>
      <c r="AA1568" s="13"/>
      <c r="AB1568" s="13"/>
      <c r="AC1568" s="13"/>
      <c r="AD1568" s="13"/>
      <c r="AE1568" s="13"/>
      <c r="AT1568" s="246" t="s">
        <v>252</v>
      </c>
      <c r="AU1568" s="246" t="s">
        <v>93</v>
      </c>
      <c r="AV1568" s="13" t="s">
        <v>23</v>
      </c>
      <c r="AW1568" s="13" t="s">
        <v>46</v>
      </c>
      <c r="AX1568" s="13" t="s">
        <v>85</v>
      </c>
      <c r="AY1568" s="246" t="s">
        <v>241</v>
      </c>
    </row>
    <row r="1569" s="14" customFormat="1">
      <c r="A1569" s="14"/>
      <c r="B1569" s="247"/>
      <c r="C1569" s="248"/>
      <c r="D1569" s="238" t="s">
        <v>252</v>
      </c>
      <c r="E1569" s="249" t="s">
        <v>39</v>
      </c>
      <c r="F1569" s="250" t="s">
        <v>1614</v>
      </c>
      <c r="G1569" s="248"/>
      <c r="H1569" s="251">
        <v>15.228</v>
      </c>
      <c r="I1569" s="252"/>
      <c r="J1569" s="248"/>
      <c r="K1569" s="248"/>
      <c r="L1569" s="253"/>
      <c r="M1569" s="254"/>
      <c r="N1569" s="255"/>
      <c r="O1569" s="255"/>
      <c r="P1569" s="255"/>
      <c r="Q1569" s="255"/>
      <c r="R1569" s="255"/>
      <c r="S1569" s="255"/>
      <c r="T1569" s="256"/>
      <c r="U1569" s="14"/>
      <c r="V1569" s="14"/>
      <c r="W1569" s="14"/>
      <c r="X1569" s="14"/>
      <c r="Y1569" s="14"/>
      <c r="Z1569" s="14"/>
      <c r="AA1569" s="14"/>
      <c r="AB1569" s="14"/>
      <c r="AC1569" s="14"/>
      <c r="AD1569" s="14"/>
      <c r="AE1569" s="14"/>
      <c r="AT1569" s="257" t="s">
        <v>252</v>
      </c>
      <c r="AU1569" s="257" t="s">
        <v>93</v>
      </c>
      <c r="AV1569" s="14" t="s">
        <v>93</v>
      </c>
      <c r="AW1569" s="14" t="s">
        <v>46</v>
      </c>
      <c r="AX1569" s="14" t="s">
        <v>85</v>
      </c>
      <c r="AY1569" s="257" t="s">
        <v>241</v>
      </c>
    </row>
    <row r="1570" s="13" customFormat="1">
      <c r="A1570" s="13"/>
      <c r="B1570" s="236"/>
      <c r="C1570" s="237"/>
      <c r="D1570" s="238" t="s">
        <v>252</v>
      </c>
      <c r="E1570" s="239" t="s">
        <v>39</v>
      </c>
      <c r="F1570" s="240" t="s">
        <v>1615</v>
      </c>
      <c r="G1570" s="237"/>
      <c r="H1570" s="239" t="s">
        <v>39</v>
      </c>
      <c r="I1570" s="241"/>
      <c r="J1570" s="237"/>
      <c r="K1570" s="237"/>
      <c r="L1570" s="242"/>
      <c r="M1570" s="243"/>
      <c r="N1570" s="244"/>
      <c r="O1570" s="244"/>
      <c r="P1570" s="244"/>
      <c r="Q1570" s="244"/>
      <c r="R1570" s="244"/>
      <c r="S1570" s="244"/>
      <c r="T1570" s="245"/>
      <c r="U1570" s="13"/>
      <c r="V1570" s="13"/>
      <c r="W1570" s="13"/>
      <c r="X1570" s="13"/>
      <c r="Y1570" s="13"/>
      <c r="Z1570" s="13"/>
      <c r="AA1570" s="13"/>
      <c r="AB1570" s="13"/>
      <c r="AC1570" s="13"/>
      <c r="AD1570" s="13"/>
      <c r="AE1570" s="13"/>
      <c r="AT1570" s="246" t="s">
        <v>252</v>
      </c>
      <c r="AU1570" s="246" t="s">
        <v>93</v>
      </c>
      <c r="AV1570" s="13" t="s">
        <v>23</v>
      </c>
      <c r="AW1570" s="13" t="s">
        <v>46</v>
      </c>
      <c r="AX1570" s="13" t="s">
        <v>85</v>
      </c>
      <c r="AY1570" s="246" t="s">
        <v>241</v>
      </c>
    </row>
    <row r="1571" s="14" customFormat="1">
      <c r="A1571" s="14"/>
      <c r="B1571" s="247"/>
      <c r="C1571" s="248"/>
      <c r="D1571" s="238" t="s">
        <v>252</v>
      </c>
      <c r="E1571" s="249" t="s">
        <v>39</v>
      </c>
      <c r="F1571" s="250" t="s">
        <v>1616</v>
      </c>
      <c r="G1571" s="248"/>
      <c r="H1571" s="251">
        <v>23.716999999999999</v>
      </c>
      <c r="I1571" s="252"/>
      <c r="J1571" s="248"/>
      <c r="K1571" s="248"/>
      <c r="L1571" s="253"/>
      <c r="M1571" s="254"/>
      <c r="N1571" s="255"/>
      <c r="O1571" s="255"/>
      <c r="P1571" s="255"/>
      <c r="Q1571" s="255"/>
      <c r="R1571" s="255"/>
      <c r="S1571" s="255"/>
      <c r="T1571" s="256"/>
      <c r="U1571" s="14"/>
      <c r="V1571" s="14"/>
      <c r="W1571" s="14"/>
      <c r="X1571" s="14"/>
      <c r="Y1571" s="14"/>
      <c r="Z1571" s="14"/>
      <c r="AA1571" s="14"/>
      <c r="AB1571" s="14"/>
      <c r="AC1571" s="14"/>
      <c r="AD1571" s="14"/>
      <c r="AE1571" s="14"/>
      <c r="AT1571" s="257" t="s">
        <v>252</v>
      </c>
      <c r="AU1571" s="257" t="s">
        <v>93</v>
      </c>
      <c r="AV1571" s="14" t="s">
        <v>93</v>
      </c>
      <c r="AW1571" s="14" t="s">
        <v>46</v>
      </c>
      <c r="AX1571" s="14" t="s">
        <v>85</v>
      </c>
      <c r="AY1571" s="257" t="s">
        <v>241</v>
      </c>
    </row>
    <row r="1572" s="13" customFormat="1">
      <c r="A1572" s="13"/>
      <c r="B1572" s="236"/>
      <c r="C1572" s="237"/>
      <c r="D1572" s="238" t="s">
        <v>252</v>
      </c>
      <c r="E1572" s="239" t="s">
        <v>39</v>
      </c>
      <c r="F1572" s="240" t="s">
        <v>1033</v>
      </c>
      <c r="G1572" s="237"/>
      <c r="H1572" s="239" t="s">
        <v>39</v>
      </c>
      <c r="I1572" s="241"/>
      <c r="J1572" s="237"/>
      <c r="K1572" s="237"/>
      <c r="L1572" s="242"/>
      <c r="M1572" s="243"/>
      <c r="N1572" s="244"/>
      <c r="O1572" s="244"/>
      <c r="P1572" s="244"/>
      <c r="Q1572" s="244"/>
      <c r="R1572" s="244"/>
      <c r="S1572" s="244"/>
      <c r="T1572" s="245"/>
      <c r="U1572" s="13"/>
      <c r="V1572" s="13"/>
      <c r="W1572" s="13"/>
      <c r="X1572" s="13"/>
      <c r="Y1572" s="13"/>
      <c r="Z1572" s="13"/>
      <c r="AA1572" s="13"/>
      <c r="AB1572" s="13"/>
      <c r="AC1572" s="13"/>
      <c r="AD1572" s="13"/>
      <c r="AE1572" s="13"/>
      <c r="AT1572" s="246" t="s">
        <v>252</v>
      </c>
      <c r="AU1572" s="246" t="s">
        <v>93</v>
      </c>
      <c r="AV1572" s="13" t="s">
        <v>23</v>
      </c>
      <c r="AW1572" s="13" t="s">
        <v>46</v>
      </c>
      <c r="AX1572" s="13" t="s">
        <v>85</v>
      </c>
      <c r="AY1572" s="246" t="s">
        <v>241</v>
      </c>
    </row>
    <row r="1573" s="13" customFormat="1">
      <c r="A1573" s="13"/>
      <c r="B1573" s="236"/>
      <c r="C1573" s="237"/>
      <c r="D1573" s="238" t="s">
        <v>252</v>
      </c>
      <c r="E1573" s="239" t="s">
        <v>39</v>
      </c>
      <c r="F1573" s="240" t="s">
        <v>1617</v>
      </c>
      <c r="G1573" s="237"/>
      <c r="H1573" s="239" t="s">
        <v>39</v>
      </c>
      <c r="I1573" s="241"/>
      <c r="J1573" s="237"/>
      <c r="K1573" s="237"/>
      <c r="L1573" s="242"/>
      <c r="M1573" s="243"/>
      <c r="N1573" s="244"/>
      <c r="O1573" s="244"/>
      <c r="P1573" s="244"/>
      <c r="Q1573" s="244"/>
      <c r="R1573" s="244"/>
      <c r="S1573" s="244"/>
      <c r="T1573" s="245"/>
      <c r="U1573" s="13"/>
      <c r="V1573" s="13"/>
      <c r="W1573" s="13"/>
      <c r="X1573" s="13"/>
      <c r="Y1573" s="13"/>
      <c r="Z1573" s="13"/>
      <c r="AA1573" s="13"/>
      <c r="AB1573" s="13"/>
      <c r="AC1573" s="13"/>
      <c r="AD1573" s="13"/>
      <c r="AE1573" s="13"/>
      <c r="AT1573" s="246" t="s">
        <v>252</v>
      </c>
      <c r="AU1573" s="246" t="s">
        <v>93</v>
      </c>
      <c r="AV1573" s="13" t="s">
        <v>23</v>
      </c>
      <c r="AW1573" s="13" t="s">
        <v>46</v>
      </c>
      <c r="AX1573" s="13" t="s">
        <v>85</v>
      </c>
      <c r="AY1573" s="246" t="s">
        <v>241</v>
      </c>
    </row>
    <row r="1574" s="14" customFormat="1">
      <c r="A1574" s="14"/>
      <c r="B1574" s="247"/>
      <c r="C1574" s="248"/>
      <c r="D1574" s="238" t="s">
        <v>252</v>
      </c>
      <c r="E1574" s="249" t="s">
        <v>39</v>
      </c>
      <c r="F1574" s="250" t="s">
        <v>1618</v>
      </c>
      <c r="G1574" s="248"/>
      <c r="H1574" s="251">
        <v>18.408000000000001</v>
      </c>
      <c r="I1574" s="252"/>
      <c r="J1574" s="248"/>
      <c r="K1574" s="248"/>
      <c r="L1574" s="253"/>
      <c r="M1574" s="254"/>
      <c r="N1574" s="255"/>
      <c r="O1574" s="255"/>
      <c r="P1574" s="255"/>
      <c r="Q1574" s="255"/>
      <c r="R1574" s="255"/>
      <c r="S1574" s="255"/>
      <c r="T1574" s="256"/>
      <c r="U1574" s="14"/>
      <c r="V1574" s="14"/>
      <c r="W1574" s="14"/>
      <c r="X1574" s="14"/>
      <c r="Y1574" s="14"/>
      <c r="Z1574" s="14"/>
      <c r="AA1574" s="14"/>
      <c r="AB1574" s="14"/>
      <c r="AC1574" s="14"/>
      <c r="AD1574" s="14"/>
      <c r="AE1574" s="14"/>
      <c r="AT1574" s="257" t="s">
        <v>252</v>
      </c>
      <c r="AU1574" s="257" t="s">
        <v>93</v>
      </c>
      <c r="AV1574" s="14" t="s">
        <v>93</v>
      </c>
      <c r="AW1574" s="14" t="s">
        <v>46</v>
      </c>
      <c r="AX1574" s="14" t="s">
        <v>85</v>
      </c>
      <c r="AY1574" s="257" t="s">
        <v>241</v>
      </c>
    </row>
    <row r="1575" s="13" customFormat="1">
      <c r="A1575" s="13"/>
      <c r="B1575" s="236"/>
      <c r="C1575" s="237"/>
      <c r="D1575" s="238" t="s">
        <v>252</v>
      </c>
      <c r="E1575" s="239" t="s">
        <v>39</v>
      </c>
      <c r="F1575" s="240" t="s">
        <v>1014</v>
      </c>
      <c r="G1575" s="237"/>
      <c r="H1575" s="239" t="s">
        <v>39</v>
      </c>
      <c r="I1575" s="241"/>
      <c r="J1575" s="237"/>
      <c r="K1575" s="237"/>
      <c r="L1575" s="242"/>
      <c r="M1575" s="243"/>
      <c r="N1575" s="244"/>
      <c r="O1575" s="244"/>
      <c r="P1575" s="244"/>
      <c r="Q1575" s="244"/>
      <c r="R1575" s="244"/>
      <c r="S1575" s="244"/>
      <c r="T1575" s="245"/>
      <c r="U1575" s="13"/>
      <c r="V1575" s="13"/>
      <c r="W1575" s="13"/>
      <c r="X1575" s="13"/>
      <c r="Y1575" s="13"/>
      <c r="Z1575" s="13"/>
      <c r="AA1575" s="13"/>
      <c r="AB1575" s="13"/>
      <c r="AC1575" s="13"/>
      <c r="AD1575" s="13"/>
      <c r="AE1575" s="13"/>
      <c r="AT1575" s="246" t="s">
        <v>252</v>
      </c>
      <c r="AU1575" s="246" t="s">
        <v>93</v>
      </c>
      <c r="AV1575" s="13" t="s">
        <v>23</v>
      </c>
      <c r="AW1575" s="13" t="s">
        <v>46</v>
      </c>
      <c r="AX1575" s="13" t="s">
        <v>85</v>
      </c>
      <c r="AY1575" s="246" t="s">
        <v>241</v>
      </c>
    </row>
    <row r="1576" s="13" customFormat="1">
      <c r="A1576" s="13"/>
      <c r="B1576" s="236"/>
      <c r="C1576" s="237"/>
      <c r="D1576" s="238" t="s">
        <v>252</v>
      </c>
      <c r="E1576" s="239" t="s">
        <v>39</v>
      </c>
      <c r="F1576" s="240" t="s">
        <v>1619</v>
      </c>
      <c r="G1576" s="237"/>
      <c r="H1576" s="239" t="s">
        <v>39</v>
      </c>
      <c r="I1576" s="241"/>
      <c r="J1576" s="237"/>
      <c r="K1576" s="237"/>
      <c r="L1576" s="242"/>
      <c r="M1576" s="243"/>
      <c r="N1576" s="244"/>
      <c r="O1576" s="244"/>
      <c r="P1576" s="244"/>
      <c r="Q1576" s="244"/>
      <c r="R1576" s="244"/>
      <c r="S1576" s="244"/>
      <c r="T1576" s="245"/>
      <c r="U1576" s="13"/>
      <c r="V1576" s="13"/>
      <c r="W1576" s="13"/>
      <c r="X1576" s="13"/>
      <c r="Y1576" s="13"/>
      <c r="Z1576" s="13"/>
      <c r="AA1576" s="13"/>
      <c r="AB1576" s="13"/>
      <c r="AC1576" s="13"/>
      <c r="AD1576" s="13"/>
      <c r="AE1576" s="13"/>
      <c r="AT1576" s="246" t="s">
        <v>252</v>
      </c>
      <c r="AU1576" s="246" t="s">
        <v>93</v>
      </c>
      <c r="AV1576" s="13" t="s">
        <v>23</v>
      </c>
      <c r="AW1576" s="13" t="s">
        <v>46</v>
      </c>
      <c r="AX1576" s="13" t="s">
        <v>85</v>
      </c>
      <c r="AY1576" s="246" t="s">
        <v>241</v>
      </c>
    </row>
    <row r="1577" s="14" customFormat="1">
      <c r="A1577" s="14"/>
      <c r="B1577" s="247"/>
      <c r="C1577" s="248"/>
      <c r="D1577" s="238" t="s">
        <v>252</v>
      </c>
      <c r="E1577" s="249" t="s">
        <v>39</v>
      </c>
      <c r="F1577" s="250" t="s">
        <v>1620</v>
      </c>
      <c r="G1577" s="248"/>
      <c r="H1577" s="251">
        <v>25.388999999999999</v>
      </c>
      <c r="I1577" s="252"/>
      <c r="J1577" s="248"/>
      <c r="K1577" s="248"/>
      <c r="L1577" s="253"/>
      <c r="M1577" s="254"/>
      <c r="N1577" s="255"/>
      <c r="O1577" s="255"/>
      <c r="P1577" s="255"/>
      <c r="Q1577" s="255"/>
      <c r="R1577" s="255"/>
      <c r="S1577" s="255"/>
      <c r="T1577" s="256"/>
      <c r="U1577" s="14"/>
      <c r="V1577" s="14"/>
      <c r="W1577" s="14"/>
      <c r="X1577" s="14"/>
      <c r="Y1577" s="14"/>
      <c r="Z1577" s="14"/>
      <c r="AA1577" s="14"/>
      <c r="AB1577" s="14"/>
      <c r="AC1577" s="14"/>
      <c r="AD1577" s="14"/>
      <c r="AE1577" s="14"/>
      <c r="AT1577" s="257" t="s">
        <v>252</v>
      </c>
      <c r="AU1577" s="257" t="s">
        <v>93</v>
      </c>
      <c r="AV1577" s="14" t="s">
        <v>93</v>
      </c>
      <c r="AW1577" s="14" t="s">
        <v>46</v>
      </c>
      <c r="AX1577" s="14" t="s">
        <v>85</v>
      </c>
      <c r="AY1577" s="257" t="s">
        <v>241</v>
      </c>
    </row>
    <row r="1578" s="14" customFormat="1">
      <c r="A1578" s="14"/>
      <c r="B1578" s="247"/>
      <c r="C1578" s="248"/>
      <c r="D1578" s="238" t="s">
        <v>252</v>
      </c>
      <c r="E1578" s="249" t="s">
        <v>39</v>
      </c>
      <c r="F1578" s="250" t="s">
        <v>1581</v>
      </c>
      <c r="G1578" s="248"/>
      <c r="H1578" s="251">
        <v>-1.5760000000000001</v>
      </c>
      <c r="I1578" s="252"/>
      <c r="J1578" s="248"/>
      <c r="K1578" s="248"/>
      <c r="L1578" s="253"/>
      <c r="M1578" s="254"/>
      <c r="N1578" s="255"/>
      <c r="O1578" s="255"/>
      <c r="P1578" s="255"/>
      <c r="Q1578" s="255"/>
      <c r="R1578" s="255"/>
      <c r="S1578" s="255"/>
      <c r="T1578" s="256"/>
      <c r="U1578" s="14"/>
      <c r="V1578" s="14"/>
      <c r="W1578" s="14"/>
      <c r="X1578" s="14"/>
      <c r="Y1578" s="14"/>
      <c r="Z1578" s="14"/>
      <c r="AA1578" s="14"/>
      <c r="AB1578" s="14"/>
      <c r="AC1578" s="14"/>
      <c r="AD1578" s="14"/>
      <c r="AE1578" s="14"/>
      <c r="AT1578" s="257" t="s">
        <v>252</v>
      </c>
      <c r="AU1578" s="257" t="s">
        <v>93</v>
      </c>
      <c r="AV1578" s="14" t="s">
        <v>93</v>
      </c>
      <c r="AW1578" s="14" t="s">
        <v>46</v>
      </c>
      <c r="AX1578" s="14" t="s">
        <v>85</v>
      </c>
      <c r="AY1578" s="257" t="s">
        <v>241</v>
      </c>
    </row>
    <row r="1579" s="13" customFormat="1">
      <c r="A1579" s="13"/>
      <c r="B1579" s="236"/>
      <c r="C1579" s="237"/>
      <c r="D1579" s="238" t="s">
        <v>252</v>
      </c>
      <c r="E1579" s="239" t="s">
        <v>39</v>
      </c>
      <c r="F1579" s="240" t="s">
        <v>1621</v>
      </c>
      <c r="G1579" s="237"/>
      <c r="H1579" s="239" t="s">
        <v>39</v>
      </c>
      <c r="I1579" s="241"/>
      <c r="J1579" s="237"/>
      <c r="K1579" s="237"/>
      <c r="L1579" s="242"/>
      <c r="M1579" s="243"/>
      <c r="N1579" s="244"/>
      <c r="O1579" s="244"/>
      <c r="P1579" s="244"/>
      <c r="Q1579" s="244"/>
      <c r="R1579" s="244"/>
      <c r="S1579" s="244"/>
      <c r="T1579" s="245"/>
      <c r="U1579" s="13"/>
      <c r="V1579" s="13"/>
      <c r="W1579" s="13"/>
      <c r="X1579" s="13"/>
      <c r="Y1579" s="13"/>
      <c r="Z1579" s="13"/>
      <c r="AA1579" s="13"/>
      <c r="AB1579" s="13"/>
      <c r="AC1579" s="13"/>
      <c r="AD1579" s="13"/>
      <c r="AE1579" s="13"/>
      <c r="AT1579" s="246" t="s">
        <v>252</v>
      </c>
      <c r="AU1579" s="246" t="s">
        <v>93</v>
      </c>
      <c r="AV1579" s="13" t="s">
        <v>23</v>
      </c>
      <c r="AW1579" s="13" t="s">
        <v>46</v>
      </c>
      <c r="AX1579" s="13" t="s">
        <v>85</v>
      </c>
      <c r="AY1579" s="246" t="s">
        <v>241</v>
      </c>
    </row>
    <row r="1580" s="14" customFormat="1">
      <c r="A1580" s="14"/>
      <c r="B1580" s="247"/>
      <c r="C1580" s="248"/>
      <c r="D1580" s="238" t="s">
        <v>252</v>
      </c>
      <c r="E1580" s="249" t="s">
        <v>39</v>
      </c>
      <c r="F1580" s="250" t="s">
        <v>1622</v>
      </c>
      <c r="G1580" s="248"/>
      <c r="H1580" s="251">
        <v>28.969000000000001</v>
      </c>
      <c r="I1580" s="252"/>
      <c r="J1580" s="248"/>
      <c r="K1580" s="248"/>
      <c r="L1580" s="253"/>
      <c r="M1580" s="254"/>
      <c r="N1580" s="255"/>
      <c r="O1580" s="255"/>
      <c r="P1580" s="255"/>
      <c r="Q1580" s="255"/>
      <c r="R1580" s="255"/>
      <c r="S1580" s="255"/>
      <c r="T1580" s="256"/>
      <c r="U1580" s="14"/>
      <c r="V1580" s="14"/>
      <c r="W1580" s="14"/>
      <c r="X1580" s="14"/>
      <c r="Y1580" s="14"/>
      <c r="Z1580" s="14"/>
      <c r="AA1580" s="14"/>
      <c r="AB1580" s="14"/>
      <c r="AC1580" s="14"/>
      <c r="AD1580" s="14"/>
      <c r="AE1580" s="14"/>
      <c r="AT1580" s="257" t="s">
        <v>252</v>
      </c>
      <c r="AU1580" s="257" t="s">
        <v>93</v>
      </c>
      <c r="AV1580" s="14" t="s">
        <v>93</v>
      </c>
      <c r="AW1580" s="14" t="s">
        <v>46</v>
      </c>
      <c r="AX1580" s="14" t="s">
        <v>85</v>
      </c>
      <c r="AY1580" s="257" t="s">
        <v>241</v>
      </c>
    </row>
    <row r="1581" s="14" customFormat="1">
      <c r="A1581" s="14"/>
      <c r="B1581" s="247"/>
      <c r="C1581" s="248"/>
      <c r="D1581" s="238" t="s">
        <v>252</v>
      </c>
      <c r="E1581" s="249" t="s">
        <v>39</v>
      </c>
      <c r="F1581" s="250" t="s">
        <v>1581</v>
      </c>
      <c r="G1581" s="248"/>
      <c r="H1581" s="251">
        <v>-1.5760000000000001</v>
      </c>
      <c r="I1581" s="252"/>
      <c r="J1581" s="248"/>
      <c r="K1581" s="248"/>
      <c r="L1581" s="253"/>
      <c r="M1581" s="254"/>
      <c r="N1581" s="255"/>
      <c r="O1581" s="255"/>
      <c r="P1581" s="255"/>
      <c r="Q1581" s="255"/>
      <c r="R1581" s="255"/>
      <c r="S1581" s="255"/>
      <c r="T1581" s="256"/>
      <c r="U1581" s="14"/>
      <c r="V1581" s="14"/>
      <c r="W1581" s="14"/>
      <c r="X1581" s="14"/>
      <c r="Y1581" s="14"/>
      <c r="Z1581" s="14"/>
      <c r="AA1581" s="14"/>
      <c r="AB1581" s="14"/>
      <c r="AC1581" s="14"/>
      <c r="AD1581" s="14"/>
      <c r="AE1581" s="14"/>
      <c r="AT1581" s="257" t="s">
        <v>252</v>
      </c>
      <c r="AU1581" s="257" t="s">
        <v>93</v>
      </c>
      <c r="AV1581" s="14" t="s">
        <v>93</v>
      </c>
      <c r="AW1581" s="14" t="s">
        <v>46</v>
      </c>
      <c r="AX1581" s="14" t="s">
        <v>85</v>
      </c>
      <c r="AY1581" s="257" t="s">
        <v>241</v>
      </c>
    </row>
    <row r="1582" s="13" customFormat="1">
      <c r="A1582" s="13"/>
      <c r="B1582" s="236"/>
      <c r="C1582" s="237"/>
      <c r="D1582" s="238" t="s">
        <v>252</v>
      </c>
      <c r="E1582" s="239" t="s">
        <v>39</v>
      </c>
      <c r="F1582" s="240" t="s">
        <v>1024</v>
      </c>
      <c r="G1582" s="237"/>
      <c r="H1582" s="239" t="s">
        <v>39</v>
      </c>
      <c r="I1582" s="241"/>
      <c r="J1582" s="237"/>
      <c r="K1582" s="237"/>
      <c r="L1582" s="242"/>
      <c r="M1582" s="243"/>
      <c r="N1582" s="244"/>
      <c r="O1582" s="244"/>
      <c r="P1582" s="244"/>
      <c r="Q1582" s="244"/>
      <c r="R1582" s="244"/>
      <c r="S1582" s="244"/>
      <c r="T1582" s="245"/>
      <c r="U1582" s="13"/>
      <c r="V1582" s="13"/>
      <c r="W1582" s="13"/>
      <c r="X1582" s="13"/>
      <c r="Y1582" s="13"/>
      <c r="Z1582" s="13"/>
      <c r="AA1582" s="13"/>
      <c r="AB1582" s="13"/>
      <c r="AC1582" s="13"/>
      <c r="AD1582" s="13"/>
      <c r="AE1582" s="13"/>
      <c r="AT1582" s="246" t="s">
        <v>252</v>
      </c>
      <c r="AU1582" s="246" t="s">
        <v>93</v>
      </c>
      <c r="AV1582" s="13" t="s">
        <v>23</v>
      </c>
      <c r="AW1582" s="13" t="s">
        <v>46</v>
      </c>
      <c r="AX1582" s="13" t="s">
        <v>85</v>
      </c>
      <c r="AY1582" s="246" t="s">
        <v>241</v>
      </c>
    </row>
    <row r="1583" s="13" customFormat="1">
      <c r="A1583" s="13"/>
      <c r="B1583" s="236"/>
      <c r="C1583" s="237"/>
      <c r="D1583" s="238" t="s">
        <v>252</v>
      </c>
      <c r="E1583" s="239" t="s">
        <v>39</v>
      </c>
      <c r="F1583" s="240" t="s">
        <v>1623</v>
      </c>
      <c r="G1583" s="237"/>
      <c r="H1583" s="239" t="s">
        <v>39</v>
      </c>
      <c r="I1583" s="241"/>
      <c r="J1583" s="237"/>
      <c r="K1583" s="237"/>
      <c r="L1583" s="242"/>
      <c r="M1583" s="243"/>
      <c r="N1583" s="244"/>
      <c r="O1583" s="244"/>
      <c r="P1583" s="244"/>
      <c r="Q1583" s="244"/>
      <c r="R1583" s="244"/>
      <c r="S1583" s="244"/>
      <c r="T1583" s="245"/>
      <c r="U1583" s="13"/>
      <c r="V1583" s="13"/>
      <c r="W1583" s="13"/>
      <c r="X1583" s="13"/>
      <c r="Y1583" s="13"/>
      <c r="Z1583" s="13"/>
      <c r="AA1583" s="13"/>
      <c r="AB1583" s="13"/>
      <c r="AC1583" s="13"/>
      <c r="AD1583" s="13"/>
      <c r="AE1583" s="13"/>
      <c r="AT1583" s="246" t="s">
        <v>252</v>
      </c>
      <c r="AU1583" s="246" t="s">
        <v>93</v>
      </c>
      <c r="AV1583" s="13" t="s">
        <v>23</v>
      </c>
      <c r="AW1583" s="13" t="s">
        <v>46</v>
      </c>
      <c r="AX1583" s="13" t="s">
        <v>85</v>
      </c>
      <c r="AY1583" s="246" t="s">
        <v>241</v>
      </c>
    </row>
    <row r="1584" s="14" customFormat="1">
      <c r="A1584" s="14"/>
      <c r="B1584" s="247"/>
      <c r="C1584" s="248"/>
      <c r="D1584" s="238" t="s">
        <v>252</v>
      </c>
      <c r="E1584" s="249" t="s">
        <v>39</v>
      </c>
      <c r="F1584" s="250" t="s">
        <v>1624</v>
      </c>
      <c r="G1584" s="248"/>
      <c r="H1584" s="251">
        <v>14.57</v>
      </c>
      <c r="I1584" s="252"/>
      <c r="J1584" s="248"/>
      <c r="K1584" s="248"/>
      <c r="L1584" s="253"/>
      <c r="M1584" s="254"/>
      <c r="N1584" s="255"/>
      <c r="O1584" s="255"/>
      <c r="P1584" s="255"/>
      <c r="Q1584" s="255"/>
      <c r="R1584" s="255"/>
      <c r="S1584" s="255"/>
      <c r="T1584" s="256"/>
      <c r="U1584" s="14"/>
      <c r="V1584" s="14"/>
      <c r="W1584" s="14"/>
      <c r="X1584" s="14"/>
      <c r="Y1584" s="14"/>
      <c r="Z1584" s="14"/>
      <c r="AA1584" s="14"/>
      <c r="AB1584" s="14"/>
      <c r="AC1584" s="14"/>
      <c r="AD1584" s="14"/>
      <c r="AE1584" s="14"/>
      <c r="AT1584" s="257" t="s">
        <v>252</v>
      </c>
      <c r="AU1584" s="257" t="s">
        <v>93</v>
      </c>
      <c r="AV1584" s="14" t="s">
        <v>93</v>
      </c>
      <c r="AW1584" s="14" t="s">
        <v>46</v>
      </c>
      <c r="AX1584" s="14" t="s">
        <v>85</v>
      </c>
      <c r="AY1584" s="257" t="s">
        <v>241</v>
      </c>
    </row>
    <row r="1585" s="13" customFormat="1">
      <c r="A1585" s="13"/>
      <c r="B1585" s="236"/>
      <c r="C1585" s="237"/>
      <c r="D1585" s="238" t="s">
        <v>252</v>
      </c>
      <c r="E1585" s="239" t="s">
        <v>39</v>
      </c>
      <c r="F1585" s="240" t="s">
        <v>1625</v>
      </c>
      <c r="G1585" s="237"/>
      <c r="H1585" s="239" t="s">
        <v>39</v>
      </c>
      <c r="I1585" s="241"/>
      <c r="J1585" s="237"/>
      <c r="K1585" s="237"/>
      <c r="L1585" s="242"/>
      <c r="M1585" s="243"/>
      <c r="N1585" s="244"/>
      <c r="O1585" s="244"/>
      <c r="P1585" s="244"/>
      <c r="Q1585" s="244"/>
      <c r="R1585" s="244"/>
      <c r="S1585" s="244"/>
      <c r="T1585" s="245"/>
      <c r="U1585" s="13"/>
      <c r="V1585" s="13"/>
      <c r="W1585" s="13"/>
      <c r="X1585" s="13"/>
      <c r="Y1585" s="13"/>
      <c r="Z1585" s="13"/>
      <c r="AA1585" s="13"/>
      <c r="AB1585" s="13"/>
      <c r="AC1585" s="13"/>
      <c r="AD1585" s="13"/>
      <c r="AE1585" s="13"/>
      <c r="AT1585" s="246" t="s">
        <v>252</v>
      </c>
      <c r="AU1585" s="246" t="s">
        <v>93</v>
      </c>
      <c r="AV1585" s="13" t="s">
        <v>23</v>
      </c>
      <c r="AW1585" s="13" t="s">
        <v>46</v>
      </c>
      <c r="AX1585" s="13" t="s">
        <v>85</v>
      </c>
      <c r="AY1585" s="246" t="s">
        <v>241</v>
      </c>
    </row>
    <row r="1586" s="14" customFormat="1">
      <c r="A1586" s="14"/>
      <c r="B1586" s="247"/>
      <c r="C1586" s="248"/>
      <c r="D1586" s="238" t="s">
        <v>252</v>
      </c>
      <c r="E1586" s="249" t="s">
        <v>39</v>
      </c>
      <c r="F1586" s="250" t="s">
        <v>1626</v>
      </c>
      <c r="G1586" s="248"/>
      <c r="H1586" s="251">
        <v>22.692</v>
      </c>
      <c r="I1586" s="252"/>
      <c r="J1586" s="248"/>
      <c r="K1586" s="248"/>
      <c r="L1586" s="253"/>
      <c r="M1586" s="254"/>
      <c r="N1586" s="255"/>
      <c r="O1586" s="255"/>
      <c r="P1586" s="255"/>
      <c r="Q1586" s="255"/>
      <c r="R1586" s="255"/>
      <c r="S1586" s="255"/>
      <c r="T1586" s="256"/>
      <c r="U1586" s="14"/>
      <c r="V1586" s="14"/>
      <c r="W1586" s="14"/>
      <c r="X1586" s="14"/>
      <c r="Y1586" s="14"/>
      <c r="Z1586" s="14"/>
      <c r="AA1586" s="14"/>
      <c r="AB1586" s="14"/>
      <c r="AC1586" s="14"/>
      <c r="AD1586" s="14"/>
      <c r="AE1586" s="14"/>
      <c r="AT1586" s="257" t="s">
        <v>252</v>
      </c>
      <c r="AU1586" s="257" t="s">
        <v>93</v>
      </c>
      <c r="AV1586" s="14" t="s">
        <v>93</v>
      </c>
      <c r="AW1586" s="14" t="s">
        <v>46</v>
      </c>
      <c r="AX1586" s="14" t="s">
        <v>85</v>
      </c>
      <c r="AY1586" s="257" t="s">
        <v>241</v>
      </c>
    </row>
    <row r="1587" s="13" customFormat="1">
      <c r="A1587" s="13"/>
      <c r="B1587" s="236"/>
      <c r="C1587" s="237"/>
      <c r="D1587" s="238" t="s">
        <v>252</v>
      </c>
      <c r="E1587" s="239" t="s">
        <v>39</v>
      </c>
      <c r="F1587" s="240" t="s">
        <v>1131</v>
      </c>
      <c r="G1587" s="237"/>
      <c r="H1587" s="239" t="s">
        <v>39</v>
      </c>
      <c r="I1587" s="241"/>
      <c r="J1587" s="237"/>
      <c r="K1587" s="237"/>
      <c r="L1587" s="242"/>
      <c r="M1587" s="243"/>
      <c r="N1587" s="244"/>
      <c r="O1587" s="244"/>
      <c r="P1587" s="244"/>
      <c r="Q1587" s="244"/>
      <c r="R1587" s="244"/>
      <c r="S1587" s="244"/>
      <c r="T1587" s="245"/>
      <c r="U1587" s="13"/>
      <c r="V1587" s="13"/>
      <c r="W1587" s="13"/>
      <c r="X1587" s="13"/>
      <c r="Y1587" s="13"/>
      <c r="Z1587" s="13"/>
      <c r="AA1587" s="13"/>
      <c r="AB1587" s="13"/>
      <c r="AC1587" s="13"/>
      <c r="AD1587" s="13"/>
      <c r="AE1587" s="13"/>
      <c r="AT1587" s="246" t="s">
        <v>252</v>
      </c>
      <c r="AU1587" s="246" t="s">
        <v>93</v>
      </c>
      <c r="AV1587" s="13" t="s">
        <v>23</v>
      </c>
      <c r="AW1587" s="13" t="s">
        <v>46</v>
      </c>
      <c r="AX1587" s="13" t="s">
        <v>85</v>
      </c>
      <c r="AY1587" s="246" t="s">
        <v>241</v>
      </c>
    </row>
    <row r="1588" s="13" customFormat="1">
      <c r="A1588" s="13"/>
      <c r="B1588" s="236"/>
      <c r="C1588" s="237"/>
      <c r="D1588" s="238" t="s">
        <v>252</v>
      </c>
      <c r="E1588" s="239" t="s">
        <v>39</v>
      </c>
      <c r="F1588" s="240" t="s">
        <v>1627</v>
      </c>
      <c r="G1588" s="237"/>
      <c r="H1588" s="239" t="s">
        <v>39</v>
      </c>
      <c r="I1588" s="241"/>
      <c r="J1588" s="237"/>
      <c r="K1588" s="237"/>
      <c r="L1588" s="242"/>
      <c r="M1588" s="243"/>
      <c r="N1588" s="244"/>
      <c r="O1588" s="244"/>
      <c r="P1588" s="244"/>
      <c r="Q1588" s="244"/>
      <c r="R1588" s="244"/>
      <c r="S1588" s="244"/>
      <c r="T1588" s="245"/>
      <c r="U1588" s="13"/>
      <c r="V1588" s="13"/>
      <c r="W1588" s="13"/>
      <c r="X1588" s="13"/>
      <c r="Y1588" s="13"/>
      <c r="Z1588" s="13"/>
      <c r="AA1588" s="13"/>
      <c r="AB1588" s="13"/>
      <c r="AC1588" s="13"/>
      <c r="AD1588" s="13"/>
      <c r="AE1588" s="13"/>
      <c r="AT1588" s="246" t="s">
        <v>252</v>
      </c>
      <c r="AU1588" s="246" t="s">
        <v>93</v>
      </c>
      <c r="AV1588" s="13" t="s">
        <v>23</v>
      </c>
      <c r="AW1588" s="13" t="s">
        <v>46</v>
      </c>
      <c r="AX1588" s="13" t="s">
        <v>85</v>
      </c>
      <c r="AY1588" s="246" t="s">
        <v>241</v>
      </c>
    </row>
    <row r="1589" s="14" customFormat="1">
      <c r="A1589" s="14"/>
      <c r="B1589" s="247"/>
      <c r="C1589" s="248"/>
      <c r="D1589" s="238" t="s">
        <v>252</v>
      </c>
      <c r="E1589" s="249" t="s">
        <v>39</v>
      </c>
      <c r="F1589" s="250" t="s">
        <v>1628</v>
      </c>
      <c r="G1589" s="248"/>
      <c r="H1589" s="251">
        <v>15.640000000000001</v>
      </c>
      <c r="I1589" s="252"/>
      <c r="J1589" s="248"/>
      <c r="K1589" s="248"/>
      <c r="L1589" s="253"/>
      <c r="M1589" s="254"/>
      <c r="N1589" s="255"/>
      <c r="O1589" s="255"/>
      <c r="P1589" s="255"/>
      <c r="Q1589" s="255"/>
      <c r="R1589" s="255"/>
      <c r="S1589" s="255"/>
      <c r="T1589" s="256"/>
      <c r="U1589" s="14"/>
      <c r="V1589" s="14"/>
      <c r="W1589" s="14"/>
      <c r="X1589" s="14"/>
      <c r="Y1589" s="14"/>
      <c r="Z1589" s="14"/>
      <c r="AA1589" s="14"/>
      <c r="AB1589" s="14"/>
      <c r="AC1589" s="14"/>
      <c r="AD1589" s="14"/>
      <c r="AE1589" s="14"/>
      <c r="AT1589" s="257" t="s">
        <v>252</v>
      </c>
      <c r="AU1589" s="257" t="s">
        <v>93</v>
      </c>
      <c r="AV1589" s="14" t="s">
        <v>93</v>
      </c>
      <c r="AW1589" s="14" t="s">
        <v>46</v>
      </c>
      <c r="AX1589" s="14" t="s">
        <v>85</v>
      </c>
      <c r="AY1589" s="257" t="s">
        <v>241</v>
      </c>
    </row>
    <row r="1590" s="14" customFormat="1">
      <c r="A1590" s="14"/>
      <c r="B1590" s="247"/>
      <c r="C1590" s="248"/>
      <c r="D1590" s="238" t="s">
        <v>252</v>
      </c>
      <c r="E1590" s="249" t="s">
        <v>39</v>
      </c>
      <c r="F1590" s="250" t="s">
        <v>1581</v>
      </c>
      <c r="G1590" s="248"/>
      <c r="H1590" s="251">
        <v>-1.5760000000000001</v>
      </c>
      <c r="I1590" s="252"/>
      <c r="J1590" s="248"/>
      <c r="K1590" s="248"/>
      <c r="L1590" s="253"/>
      <c r="M1590" s="254"/>
      <c r="N1590" s="255"/>
      <c r="O1590" s="255"/>
      <c r="P1590" s="255"/>
      <c r="Q1590" s="255"/>
      <c r="R1590" s="255"/>
      <c r="S1590" s="255"/>
      <c r="T1590" s="256"/>
      <c r="U1590" s="14"/>
      <c r="V1590" s="14"/>
      <c r="W1590" s="14"/>
      <c r="X1590" s="14"/>
      <c r="Y1590" s="14"/>
      <c r="Z1590" s="14"/>
      <c r="AA1590" s="14"/>
      <c r="AB1590" s="14"/>
      <c r="AC1590" s="14"/>
      <c r="AD1590" s="14"/>
      <c r="AE1590" s="14"/>
      <c r="AT1590" s="257" t="s">
        <v>252</v>
      </c>
      <c r="AU1590" s="257" t="s">
        <v>93</v>
      </c>
      <c r="AV1590" s="14" t="s">
        <v>93</v>
      </c>
      <c r="AW1590" s="14" t="s">
        <v>46</v>
      </c>
      <c r="AX1590" s="14" t="s">
        <v>85</v>
      </c>
      <c r="AY1590" s="257" t="s">
        <v>241</v>
      </c>
    </row>
    <row r="1591" s="13" customFormat="1">
      <c r="A1591" s="13"/>
      <c r="B1591" s="236"/>
      <c r="C1591" s="237"/>
      <c r="D1591" s="238" t="s">
        <v>252</v>
      </c>
      <c r="E1591" s="239" t="s">
        <v>39</v>
      </c>
      <c r="F1591" s="240" t="s">
        <v>1629</v>
      </c>
      <c r="G1591" s="237"/>
      <c r="H1591" s="239" t="s">
        <v>39</v>
      </c>
      <c r="I1591" s="241"/>
      <c r="J1591" s="237"/>
      <c r="K1591" s="237"/>
      <c r="L1591" s="242"/>
      <c r="M1591" s="243"/>
      <c r="N1591" s="244"/>
      <c r="O1591" s="244"/>
      <c r="P1591" s="244"/>
      <c r="Q1591" s="244"/>
      <c r="R1591" s="244"/>
      <c r="S1591" s="244"/>
      <c r="T1591" s="245"/>
      <c r="U1591" s="13"/>
      <c r="V1591" s="13"/>
      <c r="W1591" s="13"/>
      <c r="X1591" s="13"/>
      <c r="Y1591" s="13"/>
      <c r="Z1591" s="13"/>
      <c r="AA1591" s="13"/>
      <c r="AB1591" s="13"/>
      <c r="AC1591" s="13"/>
      <c r="AD1591" s="13"/>
      <c r="AE1591" s="13"/>
      <c r="AT1591" s="246" t="s">
        <v>252</v>
      </c>
      <c r="AU1591" s="246" t="s">
        <v>93</v>
      </c>
      <c r="AV1591" s="13" t="s">
        <v>23</v>
      </c>
      <c r="AW1591" s="13" t="s">
        <v>46</v>
      </c>
      <c r="AX1591" s="13" t="s">
        <v>85</v>
      </c>
      <c r="AY1591" s="246" t="s">
        <v>241</v>
      </c>
    </row>
    <row r="1592" s="14" customFormat="1">
      <c r="A1592" s="14"/>
      <c r="B1592" s="247"/>
      <c r="C1592" s="248"/>
      <c r="D1592" s="238" t="s">
        <v>252</v>
      </c>
      <c r="E1592" s="249" t="s">
        <v>39</v>
      </c>
      <c r="F1592" s="250" t="s">
        <v>1630</v>
      </c>
      <c r="G1592" s="248"/>
      <c r="H1592" s="251">
        <v>9.1799999999999997</v>
      </c>
      <c r="I1592" s="252"/>
      <c r="J1592" s="248"/>
      <c r="K1592" s="248"/>
      <c r="L1592" s="253"/>
      <c r="M1592" s="254"/>
      <c r="N1592" s="255"/>
      <c r="O1592" s="255"/>
      <c r="P1592" s="255"/>
      <c r="Q1592" s="255"/>
      <c r="R1592" s="255"/>
      <c r="S1592" s="255"/>
      <c r="T1592" s="256"/>
      <c r="U1592" s="14"/>
      <c r="V1592" s="14"/>
      <c r="W1592" s="14"/>
      <c r="X1592" s="14"/>
      <c r="Y1592" s="14"/>
      <c r="Z1592" s="14"/>
      <c r="AA1592" s="14"/>
      <c r="AB1592" s="14"/>
      <c r="AC1592" s="14"/>
      <c r="AD1592" s="14"/>
      <c r="AE1592" s="14"/>
      <c r="AT1592" s="257" t="s">
        <v>252</v>
      </c>
      <c r="AU1592" s="257" t="s">
        <v>93</v>
      </c>
      <c r="AV1592" s="14" t="s">
        <v>93</v>
      </c>
      <c r="AW1592" s="14" t="s">
        <v>46</v>
      </c>
      <c r="AX1592" s="14" t="s">
        <v>85</v>
      </c>
      <c r="AY1592" s="257" t="s">
        <v>241</v>
      </c>
    </row>
    <row r="1593" s="15" customFormat="1">
      <c r="A1593" s="15"/>
      <c r="B1593" s="258"/>
      <c r="C1593" s="259"/>
      <c r="D1593" s="238" t="s">
        <v>252</v>
      </c>
      <c r="E1593" s="260" t="s">
        <v>39</v>
      </c>
      <c r="F1593" s="261" t="s">
        <v>274</v>
      </c>
      <c r="G1593" s="259"/>
      <c r="H1593" s="262">
        <v>230.93600000000001</v>
      </c>
      <c r="I1593" s="263"/>
      <c r="J1593" s="259"/>
      <c r="K1593" s="259"/>
      <c r="L1593" s="264"/>
      <c r="M1593" s="265"/>
      <c r="N1593" s="266"/>
      <c r="O1593" s="266"/>
      <c r="P1593" s="266"/>
      <c r="Q1593" s="266"/>
      <c r="R1593" s="266"/>
      <c r="S1593" s="266"/>
      <c r="T1593" s="267"/>
      <c r="U1593" s="15"/>
      <c r="V1593" s="15"/>
      <c r="W1593" s="15"/>
      <c r="X1593" s="15"/>
      <c r="Y1593" s="15"/>
      <c r="Z1593" s="15"/>
      <c r="AA1593" s="15"/>
      <c r="AB1593" s="15"/>
      <c r="AC1593" s="15"/>
      <c r="AD1593" s="15"/>
      <c r="AE1593" s="15"/>
      <c r="AT1593" s="268" t="s">
        <v>252</v>
      </c>
      <c r="AU1593" s="268" t="s">
        <v>93</v>
      </c>
      <c r="AV1593" s="15" t="s">
        <v>248</v>
      </c>
      <c r="AW1593" s="15" t="s">
        <v>46</v>
      </c>
      <c r="AX1593" s="15" t="s">
        <v>23</v>
      </c>
      <c r="AY1593" s="268" t="s">
        <v>241</v>
      </c>
    </row>
    <row r="1594" s="2" customFormat="1" ht="24.15" customHeight="1">
      <c r="A1594" s="42"/>
      <c r="B1594" s="43"/>
      <c r="C1594" s="218" t="s">
        <v>1631</v>
      </c>
      <c r="D1594" s="218" t="s">
        <v>243</v>
      </c>
      <c r="E1594" s="219" t="s">
        <v>1632</v>
      </c>
      <c r="F1594" s="220" t="s">
        <v>1633</v>
      </c>
      <c r="G1594" s="221" t="s">
        <v>145</v>
      </c>
      <c r="H1594" s="222">
        <v>8.8439999999999994</v>
      </c>
      <c r="I1594" s="223"/>
      <c r="J1594" s="224">
        <f>ROUND(I1594*H1594,2)</f>
        <v>0</v>
      </c>
      <c r="K1594" s="220" t="s">
        <v>247</v>
      </c>
      <c r="L1594" s="48"/>
      <c r="M1594" s="225" t="s">
        <v>39</v>
      </c>
      <c r="N1594" s="226" t="s">
        <v>56</v>
      </c>
      <c r="O1594" s="88"/>
      <c r="P1594" s="227">
        <f>O1594*H1594</f>
        <v>0</v>
      </c>
      <c r="Q1594" s="227">
        <v>0.061719999999999997</v>
      </c>
      <c r="R1594" s="227">
        <f>Q1594*H1594</f>
        <v>0.54585167999999995</v>
      </c>
      <c r="S1594" s="227">
        <v>0</v>
      </c>
      <c r="T1594" s="228">
        <f>S1594*H1594</f>
        <v>0</v>
      </c>
      <c r="U1594" s="42"/>
      <c r="V1594" s="42"/>
      <c r="W1594" s="42"/>
      <c r="X1594" s="42"/>
      <c r="Y1594" s="42"/>
      <c r="Z1594" s="42"/>
      <c r="AA1594" s="42"/>
      <c r="AB1594" s="42"/>
      <c r="AC1594" s="42"/>
      <c r="AD1594" s="42"/>
      <c r="AE1594" s="42"/>
      <c r="AR1594" s="229" t="s">
        <v>248</v>
      </c>
      <c r="AT1594" s="229" t="s">
        <v>243</v>
      </c>
      <c r="AU1594" s="229" t="s">
        <v>93</v>
      </c>
      <c r="AY1594" s="20" t="s">
        <v>241</v>
      </c>
      <c r="BE1594" s="230">
        <f>IF(N1594="základní",J1594,0)</f>
        <v>0</v>
      </c>
      <c r="BF1594" s="230">
        <f>IF(N1594="snížená",J1594,0)</f>
        <v>0</v>
      </c>
      <c r="BG1594" s="230">
        <f>IF(N1594="zákl. přenesená",J1594,0)</f>
        <v>0</v>
      </c>
      <c r="BH1594" s="230">
        <f>IF(N1594="sníž. přenesená",J1594,0)</f>
        <v>0</v>
      </c>
      <c r="BI1594" s="230">
        <f>IF(N1594="nulová",J1594,0)</f>
        <v>0</v>
      </c>
      <c r="BJ1594" s="20" t="s">
        <v>23</v>
      </c>
      <c r="BK1594" s="230">
        <f>ROUND(I1594*H1594,2)</f>
        <v>0</v>
      </c>
      <c r="BL1594" s="20" t="s">
        <v>248</v>
      </c>
      <c r="BM1594" s="229" t="s">
        <v>1634</v>
      </c>
    </row>
    <row r="1595" s="2" customFormat="1">
      <c r="A1595" s="42"/>
      <c r="B1595" s="43"/>
      <c r="C1595" s="44"/>
      <c r="D1595" s="231" t="s">
        <v>250</v>
      </c>
      <c r="E1595" s="44"/>
      <c r="F1595" s="232" t="s">
        <v>1635</v>
      </c>
      <c r="G1595" s="44"/>
      <c r="H1595" s="44"/>
      <c r="I1595" s="233"/>
      <c r="J1595" s="44"/>
      <c r="K1595" s="44"/>
      <c r="L1595" s="48"/>
      <c r="M1595" s="234"/>
      <c r="N1595" s="235"/>
      <c r="O1595" s="88"/>
      <c r="P1595" s="88"/>
      <c r="Q1595" s="88"/>
      <c r="R1595" s="88"/>
      <c r="S1595" s="88"/>
      <c r="T1595" s="89"/>
      <c r="U1595" s="42"/>
      <c r="V1595" s="42"/>
      <c r="W1595" s="42"/>
      <c r="X1595" s="42"/>
      <c r="Y1595" s="42"/>
      <c r="Z1595" s="42"/>
      <c r="AA1595" s="42"/>
      <c r="AB1595" s="42"/>
      <c r="AC1595" s="42"/>
      <c r="AD1595" s="42"/>
      <c r="AE1595" s="42"/>
      <c r="AT1595" s="20" t="s">
        <v>250</v>
      </c>
      <c r="AU1595" s="20" t="s">
        <v>93</v>
      </c>
    </row>
    <row r="1596" s="13" customFormat="1">
      <c r="A1596" s="13"/>
      <c r="B1596" s="236"/>
      <c r="C1596" s="237"/>
      <c r="D1596" s="238" t="s">
        <v>252</v>
      </c>
      <c r="E1596" s="239" t="s">
        <v>39</v>
      </c>
      <c r="F1596" s="240" t="s">
        <v>1131</v>
      </c>
      <c r="G1596" s="237"/>
      <c r="H1596" s="239" t="s">
        <v>39</v>
      </c>
      <c r="I1596" s="241"/>
      <c r="J1596" s="237"/>
      <c r="K1596" s="237"/>
      <c r="L1596" s="242"/>
      <c r="M1596" s="243"/>
      <c r="N1596" s="244"/>
      <c r="O1596" s="244"/>
      <c r="P1596" s="244"/>
      <c r="Q1596" s="244"/>
      <c r="R1596" s="244"/>
      <c r="S1596" s="244"/>
      <c r="T1596" s="245"/>
      <c r="U1596" s="13"/>
      <c r="V1596" s="13"/>
      <c r="W1596" s="13"/>
      <c r="X1596" s="13"/>
      <c r="Y1596" s="13"/>
      <c r="Z1596" s="13"/>
      <c r="AA1596" s="13"/>
      <c r="AB1596" s="13"/>
      <c r="AC1596" s="13"/>
      <c r="AD1596" s="13"/>
      <c r="AE1596" s="13"/>
      <c r="AT1596" s="246" t="s">
        <v>252</v>
      </c>
      <c r="AU1596" s="246" t="s">
        <v>93</v>
      </c>
      <c r="AV1596" s="13" t="s">
        <v>23</v>
      </c>
      <c r="AW1596" s="13" t="s">
        <v>46</v>
      </c>
      <c r="AX1596" s="13" t="s">
        <v>85</v>
      </c>
      <c r="AY1596" s="246" t="s">
        <v>241</v>
      </c>
    </row>
    <row r="1597" s="13" customFormat="1">
      <c r="A1597" s="13"/>
      <c r="B1597" s="236"/>
      <c r="C1597" s="237"/>
      <c r="D1597" s="238" t="s">
        <v>252</v>
      </c>
      <c r="E1597" s="239" t="s">
        <v>39</v>
      </c>
      <c r="F1597" s="240" t="s">
        <v>1636</v>
      </c>
      <c r="G1597" s="237"/>
      <c r="H1597" s="239" t="s">
        <v>39</v>
      </c>
      <c r="I1597" s="241"/>
      <c r="J1597" s="237"/>
      <c r="K1597" s="237"/>
      <c r="L1597" s="242"/>
      <c r="M1597" s="243"/>
      <c r="N1597" s="244"/>
      <c r="O1597" s="244"/>
      <c r="P1597" s="244"/>
      <c r="Q1597" s="244"/>
      <c r="R1597" s="244"/>
      <c r="S1597" s="244"/>
      <c r="T1597" s="245"/>
      <c r="U1597" s="13"/>
      <c r="V1597" s="13"/>
      <c r="W1597" s="13"/>
      <c r="X1597" s="13"/>
      <c r="Y1597" s="13"/>
      <c r="Z1597" s="13"/>
      <c r="AA1597" s="13"/>
      <c r="AB1597" s="13"/>
      <c r="AC1597" s="13"/>
      <c r="AD1597" s="13"/>
      <c r="AE1597" s="13"/>
      <c r="AT1597" s="246" t="s">
        <v>252</v>
      </c>
      <c r="AU1597" s="246" t="s">
        <v>93</v>
      </c>
      <c r="AV1597" s="13" t="s">
        <v>23</v>
      </c>
      <c r="AW1597" s="13" t="s">
        <v>46</v>
      </c>
      <c r="AX1597" s="13" t="s">
        <v>85</v>
      </c>
      <c r="AY1597" s="246" t="s">
        <v>241</v>
      </c>
    </row>
    <row r="1598" s="14" customFormat="1">
      <c r="A1598" s="14"/>
      <c r="B1598" s="247"/>
      <c r="C1598" s="248"/>
      <c r="D1598" s="238" t="s">
        <v>252</v>
      </c>
      <c r="E1598" s="249" t="s">
        <v>39</v>
      </c>
      <c r="F1598" s="250" t="s">
        <v>1637</v>
      </c>
      <c r="G1598" s="248"/>
      <c r="H1598" s="251">
        <v>8.8439999999999994</v>
      </c>
      <c r="I1598" s="252"/>
      <c r="J1598" s="248"/>
      <c r="K1598" s="248"/>
      <c r="L1598" s="253"/>
      <c r="M1598" s="254"/>
      <c r="N1598" s="255"/>
      <c r="O1598" s="255"/>
      <c r="P1598" s="255"/>
      <c r="Q1598" s="255"/>
      <c r="R1598" s="255"/>
      <c r="S1598" s="255"/>
      <c r="T1598" s="256"/>
      <c r="U1598" s="14"/>
      <c r="V1598" s="14"/>
      <c r="W1598" s="14"/>
      <c r="X1598" s="14"/>
      <c r="Y1598" s="14"/>
      <c r="Z1598" s="14"/>
      <c r="AA1598" s="14"/>
      <c r="AB1598" s="14"/>
      <c r="AC1598" s="14"/>
      <c r="AD1598" s="14"/>
      <c r="AE1598" s="14"/>
      <c r="AT1598" s="257" t="s">
        <v>252</v>
      </c>
      <c r="AU1598" s="257" t="s">
        <v>93</v>
      </c>
      <c r="AV1598" s="14" t="s">
        <v>93</v>
      </c>
      <c r="AW1598" s="14" t="s">
        <v>46</v>
      </c>
      <c r="AX1598" s="14" t="s">
        <v>23</v>
      </c>
      <c r="AY1598" s="257" t="s">
        <v>241</v>
      </c>
    </row>
    <row r="1599" s="2" customFormat="1" ht="24.15" customHeight="1">
      <c r="A1599" s="42"/>
      <c r="B1599" s="43"/>
      <c r="C1599" s="218" t="s">
        <v>1638</v>
      </c>
      <c r="D1599" s="218" t="s">
        <v>243</v>
      </c>
      <c r="E1599" s="219" t="s">
        <v>1639</v>
      </c>
      <c r="F1599" s="220" t="s">
        <v>1640</v>
      </c>
      <c r="G1599" s="221" t="s">
        <v>145</v>
      </c>
      <c r="H1599" s="222">
        <v>14.175000000000001</v>
      </c>
      <c r="I1599" s="223"/>
      <c r="J1599" s="224">
        <f>ROUND(I1599*H1599,2)</f>
        <v>0</v>
      </c>
      <c r="K1599" s="220" t="s">
        <v>247</v>
      </c>
      <c r="L1599" s="48"/>
      <c r="M1599" s="225" t="s">
        <v>39</v>
      </c>
      <c r="N1599" s="226" t="s">
        <v>56</v>
      </c>
      <c r="O1599" s="88"/>
      <c r="P1599" s="227">
        <f>O1599*H1599</f>
        <v>0</v>
      </c>
      <c r="Q1599" s="227">
        <v>0.079210000000000003</v>
      </c>
      <c r="R1599" s="227">
        <f>Q1599*H1599</f>
        <v>1.12280175</v>
      </c>
      <c r="S1599" s="227">
        <v>0</v>
      </c>
      <c r="T1599" s="228">
        <f>S1599*H1599</f>
        <v>0</v>
      </c>
      <c r="U1599" s="42"/>
      <c r="V1599" s="42"/>
      <c r="W1599" s="42"/>
      <c r="X1599" s="42"/>
      <c r="Y1599" s="42"/>
      <c r="Z1599" s="42"/>
      <c r="AA1599" s="42"/>
      <c r="AB1599" s="42"/>
      <c r="AC1599" s="42"/>
      <c r="AD1599" s="42"/>
      <c r="AE1599" s="42"/>
      <c r="AR1599" s="229" t="s">
        <v>248</v>
      </c>
      <c r="AT1599" s="229" t="s">
        <v>243</v>
      </c>
      <c r="AU1599" s="229" t="s">
        <v>93</v>
      </c>
      <c r="AY1599" s="20" t="s">
        <v>241</v>
      </c>
      <c r="BE1599" s="230">
        <f>IF(N1599="základní",J1599,0)</f>
        <v>0</v>
      </c>
      <c r="BF1599" s="230">
        <f>IF(N1599="snížená",J1599,0)</f>
        <v>0</v>
      </c>
      <c r="BG1599" s="230">
        <f>IF(N1599="zákl. přenesená",J1599,0)</f>
        <v>0</v>
      </c>
      <c r="BH1599" s="230">
        <f>IF(N1599="sníž. přenesená",J1599,0)</f>
        <v>0</v>
      </c>
      <c r="BI1599" s="230">
        <f>IF(N1599="nulová",J1599,0)</f>
        <v>0</v>
      </c>
      <c r="BJ1599" s="20" t="s">
        <v>23</v>
      </c>
      <c r="BK1599" s="230">
        <f>ROUND(I1599*H1599,2)</f>
        <v>0</v>
      </c>
      <c r="BL1599" s="20" t="s">
        <v>248</v>
      </c>
      <c r="BM1599" s="229" t="s">
        <v>1641</v>
      </c>
    </row>
    <row r="1600" s="2" customFormat="1">
      <c r="A1600" s="42"/>
      <c r="B1600" s="43"/>
      <c r="C1600" s="44"/>
      <c r="D1600" s="231" t="s">
        <v>250</v>
      </c>
      <c r="E1600" s="44"/>
      <c r="F1600" s="232" t="s">
        <v>1642</v>
      </c>
      <c r="G1600" s="44"/>
      <c r="H1600" s="44"/>
      <c r="I1600" s="233"/>
      <c r="J1600" s="44"/>
      <c r="K1600" s="44"/>
      <c r="L1600" s="48"/>
      <c r="M1600" s="234"/>
      <c r="N1600" s="235"/>
      <c r="O1600" s="88"/>
      <c r="P1600" s="88"/>
      <c r="Q1600" s="88"/>
      <c r="R1600" s="88"/>
      <c r="S1600" s="88"/>
      <c r="T1600" s="89"/>
      <c r="U1600" s="42"/>
      <c r="V1600" s="42"/>
      <c r="W1600" s="42"/>
      <c r="X1600" s="42"/>
      <c r="Y1600" s="42"/>
      <c r="Z1600" s="42"/>
      <c r="AA1600" s="42"/>
      <c r="AB1600" s="42"/>
      <c r="AC1600" s="42"/>
      <c r="AD1600" s="42"/>
      <c r="AE1600" s="42"/>
      <c r="AT1600" s="20" t="s">
        <v>250</v>
      </c>
      <c r="AU1600" s="20" t="s">
        <v>93</v>
      </c>
    </row>
    <row r="1601" s="13" customFormat="1">
      <c r="A1601" s="13"/>
      <c r="B1601" s="236"/>
      <c r="C1601" s="237"/>
      <c r="D1601" s="238" t="s">
        <v>252</v>
      </c>
      <c r="E1601" s="239" t="s">
        <v>39</v>
      </c>
      <c r="F1601" s="240" t="s">
        <v>1011</v>
      </c>
      <c r="G1601" s="237"/>
      <c r="H1601" s="239" t="s">
        <v>39</v>
      </c>
      <c r="I1601" s="241"/>
      <c r="J1601" s="237"/>
      <c r="K1601" s="237"/>
      <c r="L1601" s="242"/>
      <c r="M1601" s="243"/>
      <c r="N1601" s="244"/>
      <c r="O1601" s="244"/>
      <c r="P1601" s="244"/>
      <c r="Q1601" s="244"/>
      <c r="R1601" s="244"/>
      <c r="S1601" s="244"/>
      <c r="T1601" s="245"/>
      <c r="U1601" s="13"/>
      <c r="V1601" s="13"/>
      <c r="W1601" s="13"/>
      <c r="X1601" s="13"/>
      <c r="Y1601" s="13"/>
      <c r="Z1601" s="13"/>
      <c r="AA1601" s="13"/>
      <c r="AB1601" s="13"/>
      <c r="AC1601" s="13"/>
      <c r="AD1601" s="13"/>
      <c r="AE1601" s="13"/>
      <c r="AT1601" s="246" t="s">
        <v>252</v>
      </c>
      <c r="AU1601" s="246" t="s">
        <v>93</v>
      </c>
      <c r="AV1601" s="13" t="s">
        <v>23</v>
      </c>
      <c r="AW1601" s="13" t="s">
        <v>46</v>
      </c>
      <c r="AX1601" s="13" t="s">
        <v>85</v>
      </c>
      <c r="AY1601" s="246" t="s">
        <v>241</v>
      </c>
    </row>
    <row r="1602" s="13" customFormat="1">
      <c r="A1602" s="13"/>
      <c r="B1602" s="236"/>
      <c r="C1602" s="237"/>
      <c r="D1602" s="238" t="s">
        <v>252</v>
      </c>
      <c r="E1602" s="239" t="s">
        <v>39</v>
      </c>
      <c r="F1602" s="240" t="s">
        <v>1643</v>
      </c>
      <c r="G1602" s="237"/>
      <c r="H1602" s="239" t="s">
        <v>39</v>
      </c>
      <c r="I1602" s="241"/>
      <c r="J1602" s="237"/>
      <c r="K1602" s="237"/>
      <c r="L1602" s="242"/>
      <c r="M1602" s="243"/>
      <c r="N1602" s="244"/>
      <c r="O1602" s="244"/>
      <c r="P1602" s="244"/>
      <c r="Q1602" s="244"/>
      <c r="R1602" s="244"/>
      <c r="S1602" s="244"/>
      <c r="T1602" s="245"/>
      <c r="U1602" s="13"/>
      <c r="V1602" s="13"/>
      <c r="W1602" s="13"/>
      <c r="X1602" s="13"/>
      <c r="Y1602" s="13"/>
      <c r="Z1602" s="13"/>
      <c r="AA1602" s="13"/>
      <c r="AB1602" s="13"/>
      <c r="AC1602" s="13"/>
      <c r="AD1602" s="13"/>
      <c r="AE1602" s="13"/>
      <c r="AT1602" s="246" t="s">
        <v>252</v>
      </c>
      <c r="AU1602" s="246" t="s">
        <v>93</v>
      </c>
      <c r="AV1602" s="13" t="s">
        <v>23</v>
      </c>
      <c r="AW1602" s="13" t="s">
        <v>46</v>
      </c>
      <c r="AX1602" s="13" t="s">
        <v>85</v>
      </c>
      <c r="AY1602" s="246" t="s">
        <v>241</v>
      </c>
    </row>
    <row r="1603" s="14" customFormat="1">
      <c r="A1603" s="14"/>
      <c r="B1603" s="247"/>
      <c r="C1603" s="248"/>
      <c r="D1603" s="238" t="s">
        <v>252</v>
      </c>
      <c r="E1603" s="249" t="s">
        <v>39</v>
      </c>
      <c r="F1603" s="250" t="s">
        <v>1644</v>
      </c>
      <c r="G1603" s="248"/>
      <c r="H1603" s="251">
        <v>14.175000000000001</v>
      </c>
      <c r="I1603" s="252"/>
      <c r="J1603" s="248"/>
      <c r="K1603" s="248"/>
      <c r="L1603" s="253"/>
      <c r="M1603" s="254"/>
      <c r="N1603" s="255"/>
      <c r="O1603" s="255"/>
      <c r="P1603" s="255"/>
      <c r="Q1603" s="255"/>
      <c r="R1603" s="255"/>
      <c r="S1603" s="255"/>
      <c r="T1603" s="256"/>
      <c r="U1603" s="14"/>
      <c r="V1603" s="14"/>
      <c r="W1603" s="14"/>
      <c r="X1603" s="14"/>
      <c r="Y1603" s="14"/>
      <c r="Z1603" s="14"/>
      <c r="AA1603" s="14"/>
      <c r="AB1603" s="14"/>
      <c r="AC1603" s="14"/>
      <c r="AD1603" s="14"/>
      <c r="AE1603" s="14"/>
      <c r="AT1603" s="257" t="s">
        <v>252</v>
      </c>
      <c r="AU1603" s="257" t="s">
        <v>93</v>
      </c>
      <c r="AV1603" s="14" t="s">
        <v>93</v>
      </c>
      <c r="AW1603" s="14" t="s">
        <v>46</v>
      </c>
      <c r="AX1603" s="14" t="s">
        <v>23</v>
      </c>
      <c r="AY1603" s="257" t="s">
        <v>241</v>
      </c>
    </row>
    <row r="1604" s="2" customFormat="1" ht="16.5" customHeight="1">
      <c r="A1604" s="42"/>
      <c r="B1604" s="43"/>
      <c r="C1604" s="218" t="s">
        <v>1645</v>
      </c>
      <c r="D1604" s="218" t="s">
        <v>243</v>
      </c>
      <c r="E1604" s="219" t="s">
        <v>1646</v>
      </c>
      <c r="F1604" s="220" t="s">
        <v>1647</v>
      </c>
      <c r="G1604" s="221" t="s">
        <v>515</v>
      </c>
      <c r="H1604" s="222">
        <v>8.0500000000000007</v>
      </c>
      <c r="I1604" s="223"/>
      <c r="J1604" s="224">
        <f>ROUND(I1604*H1604,2)</f>
        <v>0</v>
      </c>
      <c r="K1604" s="220" t="s">
        <v>247</v>
      </c>
      <c r="L1604" s="48"/>
      <c r="M1604" s="225" t="s">
        <v>39</v>
      </c>
      <c r="N1604" s="226" t="s">
        <v>56</v>
      </c>
      <c r="O1604" s="88"/>
      <c r="P1604" s="227">
        <f>O1604*H1604</f>
        <v>0</v>
      </c>
      <c r="Q1604" s="227">
        <v>8.0000000000000007E-05</v>
      </c>
      <c r="R1604" s="227">
        <f>Q1604*H1604</f>
        <v>0.00064400000000000015</v>
      </c>
      <c r="S1604" s="227">
        <v>0</v>
      </c>
      <c r="T1604" s="228">
        <f>S1604*H1604</f>
        <v>0</v>
      </c>
      <c r="U1604" s="42"/>
      <c r="V1604" s="42"/>
      <c r="W1604" s="42"/>
      <c r="X1604" s="42"/>
      <c r="Y1604" s="42"/>
      <c r="Z1604" s="42"/>
      <c r="AA1604" s="42"/>
      <c r="AB1604" s="42"/>
      <c r="AC1604" s="42"/>
      <c r="AD1604" s="42"/>
      <c r="AE1604" s="42"/>
      <c r="AR1604" s="229" t="s">
        <v>248</v>
      </c>
      <c r="AT1604" s="229" t="s">
        <v>243</v>
      </c>
      <c r="AU1604" s="229" t="s">
        <v>93</v>
      </c>
      <c r="AY1604" s="20" t="s">
        <v>241</v>
      </c>
      <c r="BE1604" s="230">
        <f>IF(N1604="základní",J1604,0)</f>
        <v>0</v>
      </c>
      <c r="BF1604" s="230">
        <f>IF(N1604="snížená",J1604,0)</f>
        <v>0</v>
      </c>
      <c r="BG1604" s="230">
        <f>IF(N1604="zákl. přenesená",J1604,0)</f>
        <v>0</v>
      </c>
      <c r="BH1604" s="230">
        <f>IF(N1604="sníž. přenesená",J1604,0)</f>
        <v>0</v>
      </c>
      <c r="BI1604" s="230">
        <f>IF(N1604="nulová",J1604,0)</f>
        <v>0</v>
      </c>
      <c r="BJ1604" s="20" t="s">
        <v>23</v>
      </c>
      <c r="BK1604" s="230">
        <f>ROUND(I1604*H1604,2)</f>
        <v>0</v>
      </c>
      <c r="BL1604" s="20" t="s">
        <v>248</v>
      </c>
      <c r="BM1604" s="229" t="s">
        <v>1648</v>
      </c>
    </row>
    <row r="1605" s="2" customFormat="1">
      <c r="A1605" s="42"/>
      <c r="B1605" s="43"/>
      <c r="C1605" s="44"/>
      <c r="D1605" s="231" t="s">
        <v>250</v>
      </c>
      <c r="E1605" s="44"/>
      <c r="F1605" s="232" t="s">
        <v>1649</v>
      </c>
      <c r="G1605" s="44"/>
      <c r="H1605" s="44"/>
      <c r="I1605" s="233"/>
      <c r="J1605" s="44"/>
      <c r="K1605" s="44"/>
      <c r="L1605" s="48"/>
      <c r="M1605" s="234"/>
      <c r="N1605" s="235"/>
      <c r="O1605" s="88"/>
      <c r="P1605" s="88"/>
      <c r="Q1605" s="88"/>
      <c r="R1605" s="88"/>
      <c r="S1605" s="88"/>
      <c r="T1605" s="89"/>
      <c r="U1605" s="42"/>
      <c r="V1605" s="42"/>
      <c r="W1605" s="42"/>
      <c r="X1605" s="42"/>
      <c r="Y1605" s="42"/>
      <c r="Z1605" s="42"/>
      <c r="AA1605" s="42"/>
      <c r="AB1605" s="42"/>
      <c r="AC1605" s="42"/>
      <c r="AD1605" s="42"/>
      <c r="AE1605" s="42"/>
      <c r="AT1605" s="20" t="s">
        <v>250</v>
      </c>
      <c r="AU1605" s="20" t="s">
        <v>93</v>
      </c>
    </row>
    <row r="1606" s="13" customFormat="1">
      <c r="A1606" s="13"/>
      <c r="B1606" s="236"/>
      <c r="C1606" s="237"/>
      <c r="D1606" s="238" t="s">
        <v>252</v>
      </c>
      <c r="E1606" s="239" t="s">
        <v>39</v>
      </c>
      <c r="F1606" s="240" t="s">
        <v>1650</v>
      </c>
      <c r="G1606" s="237"/>
      <c r="H1606" s="239" t="s">
        <v>39</v>
      </c>
      <c r="I1606" s="241"/>
      <c r="J1606" s="237"/>
      <c r="K1606" s="237"/>
      <c r="L1606" s="242"/>
      <c r="M1606" s="243"/>
      <c r="N1606" s="244"/>
      <c r="O1606" s="244"/>
      <c r="P1606" s="244"/>
      <c r="Q1606" s="244"/>
      <c r="R1606" s="244"/>
      <c r="S1606" s="244"/>
      <c r="T1606" s="245"/>
      <c r="U1606" s="13"/>
      <c r="V1606" s="13"/>
      <c r="W1606" s="13"/>
      <c r="X1606" s="13"/>
      <c r="Y1606" s="13"/>
      <c r="Z1606" s="13"/>
      <c r="AA1606" s="13"/>
      <c r="AB1606" s="13"/>
      <c r="AC1606" s="13"/>
      <c r="AD1606" s="13"/>
      <c r="AE1606" s="13"/>
      <c r="AT1606" s="246" t="s">
        <v>252</v>
      </c>
      <c r="AU1606" s="246" t="s">
        <v>93</v>
      </c>
      <c r="AV1606" s="13" t="s">
        <v>23</v>
      </c>
      <c r="AW1606" s="13" t="s">
        <v>46</v>
      </c>
      <c r="AX1606" s="13" t="s">
        <v>85</v>
      </c>
      <c r="AY1606" s="246" t="s">
        <v>241</v>
      </c>
    </row>
    <row r="1607" s="13" customFormat="1">
      <c r="A1607" s="13"/>
      <c r="B1607" s="236"/>
      <c r="C1607" s="237"/>
      <c r="D1607" s="238" t="s">
        <v>252</v>
      </c>
      <c r="E1607" s="239" t="s">
        <v>39</v>
      </c>
      <c r="F1607" s="240" t="s">
        <v>1033</v>
      </c>
      <c r="G1607" s="237"/>
      <c r="H1607" s="239" t="s">
        <v>39</v>
      </c>
      <c r="I1607" s="241"/>
      <c r="J1607" s="237"/>
      <c r="K1607" s="237"/>
      <c r="L1607" s="242"/>
      <c r="M1607" s="243"/>
      <c r="N1607" s="244"/>
      <c r="O1607" s="244"/>
      <c r="P1607" s="244"/>
      <c r="Q1607" s="244"/>
      <c r="R1607" s="244"/>
      <c r="S1607" s="244"/>
      <c r="T1607" s="245"/>
      <c r="U1607" s="13"/>
      <c r="V1607" s="13"/>
      <c r="W1607" s="13"/>
      <c r="X1607" s="13"/>
      <c r="Y1607" s="13"/>
      <c r="Z1607" s="13"/>
      <c r="AA1607" s="13"/>
      <c r="AB1607" s="13"/>
      <c r="AC1607" s="13"/>
      <c r="AD1607" s="13"/>
      <c r="AE1607" s="13"/>
      <c r="AT1607" s="246" t="s">
        <v>252</v>
      </c>
      <c r="AU1607" s="246" t="s">
        <v>93</v>
      </c>
      <c r="AV1607" s="13" t="s">
        <v>23</v>
      </c>
      <c r="AW1607" s="13" t="s">
        <v>46</v>
      </c>
      <c r="AX1607" s="13" t="s">
        <v>85</v>
      </c>
      <c r="AY1607" s="246" t="s">
        <v>241</v>
      </c>
    </row>
    <row r="1608" s="13" customFormat="1">
      <c r="A1608" s="13"/>
      <c r="B1608" s="236"/>
      <c r="C1608" s="237"/>
      <c r="D1608" s="238" t="s">
        <v>252</v>
      </c>
      <c r="E1608" s="239" t="s">
        <v>39</v>
      </c>
      <c r="F1608" s="240" t="s">
        <v>1565</v>
      </c>
      <c r="G1608" s="237"/>
      <c r="H1608" s="239" t="s">
        <v>39</v>
      </c>
      <c r="I1608" s="241"/>
      <c r="J1608" s="237"/>
      <c r="K1608" s="237"/>
      <c r="L1608" s="242"/>
      <c r="M1608" s="243"/>
      <c r="N1608" s="244"/>
      <c r="O1608" s="244"/>
      <c r="P1608" s="244"/>
      <c r="Q1608" s="244"/>
      <c r="R1608" s="244"/>
      <c r="S1608" s="244"/>
      <c r="T1608" s="245"/>
      <c r="U1608" s="13"/>
      <c r="V1608" s="13"/>
      <c r="W1608" s="13"/>
      <c r="X1608" s="13"/>
      <c r="Y1608" s="13"/>
      <c r="Z1608" s="13"/>
      <c r="AA1608" s="13"/>
      <c r="AB1608" s="13"/>
      <c r="AC1608" s="13"/>
      <c r="AD1608" s="13"/>
      <c r="AE1608" s="13"/>
      <c r="AT1608" s="246" t="s">
        <v>252</v>
      </c>
      <c r="AU1608" s="246" t="s">
        <v>93</v>
      </c>
      <c r="AV1608" s="13" t="s">
        <v>23</v>
      </c>
      <c r="AW1608" s="13" t="s">
        <v>46</v>
      </c>
      <c r="AX1608" s="13" t="s">
        <v>85</v>
      </c>
      <c r="AY1608" s="246" t="s">
        <v>241</v>
      </c>
    </row>
    <row r="1609" s="14" customFormat="1">
      <c r="A1609" s="14"/>
      <c r="B1609" s="247"/>
      <c r="C1609" s="248"/>
      <c r="D1609" s="238" t="s">
        <v>252</v>
      </c>
      <c r="E1609" s="249" t="s">
        <v>39</v>
      </c>
      <c r="F1609" s="250" t="s">
        <v>1651</v>
      </c>
      <c r="G1609" s="248"/>
      <c r="H1609" s="251">
        <v>4.0199999999999996</v>
      </c>
      <c r="I1609" s="252"/>
      <c r="J1609" s="248"/>
      <c r="K1609" s="248"/>
      <c r="L1609" s="253"/>
      <c r="M1609" s="254"/>
      <c r="N1609" s="255"/>
      <c r="O1609" s="255"/>
      <c r="P1609" s="255"/>
      <c r="Q1609" s="255"/>
      <c r="R1609" s="255"/>
      <c r="S1609" s="255"/>
      <c r="T1609" s="256"/>
      <c r="U1609" s="14"/>
      <c r="V1609" s="14"/>
      <c r="W1609" s="14"/>
      <c r="X1609" s="14"/>
      <c r="Y1609" s="14"/>
      <c r="Z1609" s="14"/>
      <c r="AA1609" s="14"/>
      <c r="AB1609" s="14"/>
      <c r="AC1609" s="14"/>
      <c r="AD1609" s="14"/>
      <c r="AE1609" s="14"/>
      <c r="AT1609" s="257" t="s">
        <v>252</v>
      </c>
      <c r="AU1609" s="257" t="s">
        <v>93</v>
      </c>
      <c r="AV1609" s="14" t="s">
        <v>93</v>
      </c>
      <c r="AW1609" s="14" t="s">
        <v>46</v>
      </c>
      <c r="AX1609" s="14" t="s">
        <v>85</v>
      </c>
      <c r="AY1609" s="257" t="s">
        <v>241</v>
      </c>
    </row>
    <row r="1610" s="13" customFormat="1">
      <c r="A1610" s="13"/>
      <c r="B1610" s="236"/>
      <c r="C1610" s="237"/>
      <c r="D1610" s="238" t="s">
        <v>252</v>
      </c>
      <c r="E1610" s="239" t="s">
        <v>39</v>
      </c>
      <c r="F1610" s="240" t="s">
        <v>1014</v>
      </c>
      <c r="G1610" s="237"/>
      <c r="H1610" s="239" t="s">
        <v>39</v>
      </c>
      <c r="I1610" s="241"/>
      <c r="J1610" s="237"/>
      <c r="K1610" s="237"/>
      <c r="L1610" s="242"/>
      <c r="M1610" s="243"/>
      <c r="N1610" s="244"/>
      <c r="O1610" s="244"/>
      <c r="P1610" s="244"/>
      <c r="Q1610" s="244"/>
      <c r="R1610" s="244"/>
      <c r="S1610" s="244"/>
      <c r="T1610" s="245"/>
      <c r="U1610" s="13"/>
      <c r="V1610" s="13"/>
      <c r="W1610" s="13"/>
      <c r="X1610" s="13"/>
      <c r="Y1610" s="13"/>
      <c r="Z1610" s="13"/>
      <c r="AA1610" s="13"/>
      <c r="AB1610" s="13"/>
      <c r="AC1610" s="13"/>
      <c r="AD1610" s="13"/>
      <c r="AE1610" s="13"/>
      <c r="AT1610" s="246" t="s">
        <v>252</v>
      </c>
      <c r="AU1610" s="246" t="s">
        <v>93</v>
      </c>
      <c r="AV1610" s="13" t="s">
        <v>23</v>
      </c>
      <c r="AW1610" s="13" t="s">
        <v>46</v>
      </c>
      <c r="AX1610" s="13" t="s">
        <v>85</v>
      </c>
      <c r="AY1610" s="246" t="s">
        <v>241</v>
      </c>
    </row>
    <row r="1611" s="13" customFormat="1">
      <c r="A1611" s="13"/>
      <c r="B1611" s="236"/>
      <c r="C1611" s="237"/>
      <c r="D1611" s="238" t="s">
        <v>252</v>
      </c>
      <c r="E1611" s="239" t="s">
        <v>39</v>
      </c>
      <c r="F1611" s="240" t="s">
        <v>1568</v>
      </c>
      <c r="G1611" s="237"/>
      <c r="H1611" s="239" t="s">
        <v>39</v>
      </c>
      <c r="I1611" s="241"/>
      <c r="J1611" s="237"/>
      <c r="K1611" s="237"/>
      <c r="L1611" s="242"/>
      <c r="M1611" s="243"/>
      <c r="N1611" s="244"/>
      <c r="O1611" s="244"/>
      <c r="P1611" s="244"/>
      <c r="Q1611" s="244"/>
      <c r="R1611" s="244"/>
      <c r="S1611" s="244"/>
      <c r="T1611" s="245"/>
      <c r="U1611" s="13"/>
      <c r="V1611" s="13"/>
      <c r="W1611" s="13"/>
      <c r="X1611" s="13"/>
      <c r="Y1611" s="13"/>
      <c r="Z1611" s="13"/>
      <c r="AA1611" s="13"/>
      <c r="AB1611" s="13"/>
      <c r="AC1611" s="13"/>
      <c r="AD1611" s="13"/>
      <c r="AE1611" s="13"/>
      <c r="AT1611" s="246" t="s">
        <v>252</v>
      </c>
      <c r="AU1611" s="246" t="s">
        <v>93</v>
      </c>
      <c r="AV1611" s="13" t="s">
        <v>23</v>
      </c>
      <c r="AW1611" s="13" t="s">
        <v>46</v>
      </c>
      <c r="AX1611" s="13" t="s">
        <v>85</v>
      </c>
      <c r="AY1611" s="246" t="s">
        <v>241</v>
      </c>
    </row>
    <row r="1612" s="14" customFormat="1">
      <c r="A1612" s="14"/>
      <c r="B1612" s="247"/>
      <c r="C1612" s="248"/>
      <c r="D1612" s="238" t="s">
        <v>252</v>
      </c>
      <c r="E1612" s="249" t="s">
        <v>39</v>
      </c>
      <c r="F1612" s="250" t="s">
        <v>1652</v>
      </c>
      <c r="G1612" s="248"/>
      <c r="H1612" s="251">
        <v>1.3500000000000001</v>
      </c>
      <c r="I1612" s="252"/>
      <c r="J1612" s="248"/>
      <c r="K1612" s="248"/>
      <c r="L1612" s="253"/>
      <c r="M1612" s="254"/>
      <c r="N1612" s="255"/>
      <c r="O1612" s="255"/>
      <c r="P1612" s="255"/>
      <c r="Q1612" s="255"/>
      <c r="R1612" s="255"/>
      <c r="S1612" s="255"/>
      <c r="T1612" s="256"/>
      <c r="U1612" s="14"/>
      <c r="V1612" s="14"/>
      <c r="W1612" s="14"/>
      <c r="X1612" s="14"/>
      <c r="Y1612" s="14"/>
      <c r="Z1612" s="14"/>
      <c r="AA1612" s="14"/>
      <c r="AB1612" s="14"/>
      <c r="AC1612" s="14"/>
      <c r="AD1612" s="14"/>
      <c r="AE1612" s="14"/>
      <c r="AT1612" s="257" t="s">
        <v>252</v>
      </c>
      <c r="AU1612" s="257" t="s">
        <v>93</v>
      </c>
      <c r="AV1612" s="14" t="s">
        <v>93</v>
      </c>
      <c r="AW1612" s="14" t="s">
        <v>46</v>
      </c>
      <c r="AX1612" s="14" t="s">
        <v>85</v>
      </c>
      <c r="AY1612" s="257" t="s">
        <v>241</v>
      </c>
    </row>
    <row r="1613" s="16" customFormat="1">
      <c r="A1613" s="16"/>
      <c r="B1613" s="269"/>
      <c r="C1613" s="270"/>
      <c r="D1613" s="238" t="s">
        <v>252</v>
      </c>
      <c r="E1613" s="271" t="s">
        <v>39</v>
      </c>
      <c r="F1613" s="272" t="s">
        <v>295</v>
      </c>
      <c r="G1613" s="270"/>
      <c r="H1613" s="273">
        <v>5.3700000000000001</v>
      </c>
      <c r="I1613" s="274"/>
      <c r="J1613" s="270"/>
      <c r="K1613" s="270"/>
      <c r="L1613" s="275"/>
      <c r="M1613" s="276"/>
      <c r="N1613" s="277"/>
      <c r="O1613" s="277"/>
      <c r="P1613" s="277"/>
      <c r="Q1613" s="277"/>
      <c r="R1613" s="277"/>
      <c r="S1613" s="277"/>
      <c r="T1613" s="278"/>
      <c r="U1613" s="16"/>
      <c r="V1613" s="16"/>
      <c r="W1613" s="16"/>
      <c r="X1613" s="16"/>
      <c r="Y1613" s="16"/>
      <c r="Z1613" s="16"/>
      <c r="AA1613" s="16"/>
      <c r="AB1613" s="16"/>
      <c r="AC1613" s="16"/>
      <c r="AD1613" s="16"/>
      <c r="AE1613" s="16"/>
      <c r="AT1613" s="279" t="s">
        <v>252</v>
      </c>
      <c r="AU1613" s="279" t="s">
        <v>93</v>
      </c>
      <c r="AV1613" s="16" t="s">
        <v>113</v>
      </c>
      <c r="AW1613" s="16" t="s">
        <v>46</v>
      </c>
      <c r="AX1613" s="16" t="s">
        <v>85</v>
      </c>
      <c r="AY1613" s="279" t="s">
        <v>241</v>
      </c>
    </row>
    <row r="1614" s="13" customFormat="1">
      <c r="A1614" s="13"/>
      <c r="B1614" s="236"/>
      <c r="C1614" s="237"/>
      <c r="D1614" s="238" t="s">
        <v>252</v>
      </c>
      <c r="E1614" s="239" t="s">
        <v>39</v>
      </c>
      <c r="F1614" s="240" t="s">
        <v>1653</v>
      </c>
      <c r="G1614" s="237"/>
      <c r="H1614" s="239" t="s">
        <v>39</v>
      </c>
      <c r="I1614" s="241"/>
      <c r="J1614" s="237"/>
      <c r="K1614" s="237"/>
      <c r="L1614" s="242"/>
      <c r="M1614" s="243"/>
      <c r="N1614" s="244"/>
      <c r="O1614" s="244"/>
      <c r="P1614" s="244"/>
      <c r="Q1614" s="244"/>
      <c r="R1614" s="244"/>
      <c r="S1614" s="244"/>
      <c r="T1614" s="245"/>
      <c r="U1614" s="13"/>
      <c r="V1614" s="13"/>
      <c r="W1614" s="13"/>
      <c r="X1614" s="13"/>
      <c r="Y1614" s="13"/>
      <c r="Z1614" s="13"/>
      <c r="AA1614" s="13"/>
      <c r="AB1614" s="13"/>
      <c r="AC1614" s="13"/>
      <c r="AD1614" s="13"/>
      <c r="AE1614" s="13"/>
      <c r="AT1614" s="246" t="s">
        <v>252</v>
      </c>
      <c r="AU1614" s="246" t="s">
        <v>93</v>
      </c>
      <c r="AV1614" s="13" t="s">
        <v>23</v>
      </c>
      <c r="AW1614" s="13" t="s">
        <v>46</v>
      </c>
      <c r="AX1614" s="13" t="s">
        <v>85</v>
      </c>
      <c r="AY1614" s="246" t="s">
        <v>241</v>
      </c>
    </row>
    <row r="1615" s="13" customFormat="1">
      <c r="A1615" s="13"/>
      <c r="B1615" s="236"/>
      <c r="C1615" s="237"/>
      <c r="D1615" s="238" t="s">
        <v>252</v>
      </c>
      <c r="E1615" s="239" t="s">
        <v>39</v>
      </c>
      <c r="F1615" s="240" t="s">
        <v>1131</v>
      </c>
      <c r="G1615" s="237"/>
      <c r="H1615" s="239" t="s">
        <v>39</v>
      </c>
      <c r="I1615" s="241"/>
      <c r="J1615" s="237"/>
      <c r="K1615" s="237"/>
      <c r="L1615" s="242"/>
      <c r="M1615" s="243"/>
      <c r="N1615" s="244"/>
      <c r="O1615" s="244"/>
      <c r="P1615" s="244"/>
      <c r="Q1615" s="244"/>
      <c r="R1615" s="244"/>
      <c r="S1615" s="244"/>
      <c r="T1615" s="245"/>
      <c r="U1615" s="13"/>
      <c r="V1615" s="13"/>
      <c r="W1615" s="13"/>
      <c r="X1615" s="13"/>
      <c r="Y1615" s="13"/>
      <c r="Z1615" s="13"/>
      <c r="AA1615" s="13"/>
      <c r="AB1615" s="13"/>
      <c r="AC1615" s="13"/>
      <c r="AD1615" s="13"/>
      <c r="AE1615" s="13"/>
      <c r="AT1615" s="246" t="s">
        <v>252</v>
      </c>
      <c r="AU1615" s="246" t="s">
        <v>93</v>
      </c>
      <c r="AV1615" s="13" t="s">
        <v>23</v>
      </c>
      <c r="AW1615" s="13" t="s">
        <v>46</v>
      </c>
      <c r="AX1615" s="13" t="s">
        <v>85</v>
      </c>
      <c r="AY1615" s="246" t="s">
        <v>241</v>
      </c>
    </row>
    <row r="1616" s="13" customFormat="1">
      <c r="A1616" s="13"/>
      <c r="B1616" s="236"/>
      <c r="C1616" s="237"/>
      <c r="D1616" s="238" t="s">
        <v>252</v>
      </c>
      <c r="E1616" s="239" t="s">
        <v>39</v>
      </c>
      <c r="F1616" s="240" t="s">
        <v>1636</v>
      </c>
      <c r="G1616" s="237"/>
      <c r="H1616" s="239" t="s">
        <v>39</v>
      </c>
      <c r="I1616" s="241"/>
      <c r="J1616" s="237"/>
      <c r="K1616" s="237"/>
      <c r="L1616" s="242"/>
      <c r="M1616" s="243"/>
      <c r="N1616" s="244"/>
      <c r="O1616" s="244"/>
      <c r="P1616" s="244"/>
      <c r="Q1616" s="244"/>
      <c r="R1616" s="244"/>
      <c r="S1616" s="244"/>
      <c r="T1616" s="245"/>
      <c r="U1616" s="13"/>
      <c r="V1616" s="13"/>
      <c r="W1616" s="13"/>
      <c r="X1616" s="13"/>
      <c r="Y1616" s="13"/>
      <c r="Z1616" s="13"/>
      <c r="AA1616" s="13"/>
      <c r="AB1616" s="13"/>
      <c r="AC1616" s="13"/>
      <c r="AD1616" s="13"/>
      <c r="AE1616" s="13"/>
      <c r="AT1616" s="246" t="s">
        <v>252</v>
      </c>
      <c r="AU1616" s="246" t="s">
        <v>93</v>
      </c>
      <c r="AV1616" s="13" t="s">
        <v>23</v>
      </c>
      <c r="AW1616" s="13" t="s">
        <v>46</v>
      </c>
      <c r="AX1616" s="13" t="s">
        <v>85</v>
      </c>
      <c r="AY1616" s="246" t="s">
        <v>241</v>
      </c>
    </row>
    <row r="1617" s="14" customFormat="1">
      <c r="A1617" s="14"/>
      <c r="B1617" s="247"/>
      <c r="C1617" s="248"/>
      <c r="D1617" s="238" t="s">
        <v>252</v>
      </c>
      <c r="E1617" s="249" t="s">
        <v>39</v>
      </c>
      <c r="F1617" s="250" t="s">
        <v>1654</v>
      </c>
      <c r="G1617" s="248"/>
      <c r="H1617" s="251">
        <v>2.6800000000000002</v>
      </c>
      <c r="I1617" s="252"/>
      <c r="J1617" s="248"/>
      <c r="K1617" s="248"/>
      <c r="L1617" s="253"/>
      <c r="M1617" s="254"/>
      <c r="N1617" s="255"/>
      <c r="O1617" s="255"/>
      <c r="P1617" s="255"/>
      <c r="Q1617" s="255"/>
      <c r="R1617" s="255"/>
      <c r="S1617" s="255"/>
      <c r="T1617" s="256"/>
      <c r="U1617" s="14"/>
      <c r="V1617" s="14"/>
      <c r="W1617" s="14"/>
      <c r="X1617" s="14"/>
      <c r="Y1617" s="14"/>
      <c r="Z1617" s="14"/>
      <c r="AA1617" s="14"/>
      <c r="AB1617" s="14"/>
      <c r="AC1617" s="14"/>
      <c r="AD1617" s="14"/>
      <c r="AE1617" s="14"/>
      <c r="AT1617" s="257" t="s">
        <v>252</v>
      </c>
      <c r="AU1617" s="257" t="s">
        <v>93</v>
      </c>
      <c r="AV1617" s="14" t="s">
        <v>93</v>
      </c>
      <c r="AW1617" s="14" t="s">
        <v>46</v>
      </c>
      <c r="AX1617" s="14" t="s">
        <v>85</v>
      </c>
      <c r="AY1617" s="257" t="s">
        <v>241</v>
      </c>
    </row>
    <row r="1618" s="16" customFormat="1">
      <c r="A1618" s="16"/>
      <c r="B1618" s="269"/>
      <c r="C1618" s="270"/>
      <c r="D1618" s="238" t="s">
        <v>252</v>
      </c>
      <c r="E1618" s="271" t="s">
        <v>39</v>
      </c>
      <c r="F1618" s="272" t="s">
        <v>295</v>
      </c>
      <c r="G1618" s="270"/>
      <c r="H1618" s="273">
        <v>2.6800000000000002</v>
      </c>
      <c r="I1618" s="274"/>
      <c r="J1618" s="270"/>
      <c r="K1618" s="270"/>
      <c r="L1618" s="275"/>
      <c r="M1618" s="276"/>
      <c r="N1618" s="277"/>
      <c r="O1618" s="277"/>
      <c r="P1618" s="277"/>
      <c r="Q1618" s="277"/>
      <c r="R1618" s="277"/>
      <c r="S1618" s="277"/>
      <c r="T1618" s="278"/>
      <c r="U1618" s="16"/>
      <c r="V1618" s="16"/>
      <c r="W1618" s="16"/>
      <c r="X1618" s="16"/>
      <c r="Y1618" s="16"/>
      <c r="Z1618" s="16"/>
      <c r="AA1618" s="16"/>
      <c r="AB1618" s="16"/>
      <c r="AC1618" s="16"/>
      <c r="AD1618" s="16"/>
      <c r="AE1618" s="16"/>
      <c r="AT1618" s="279" t="s">
        <v>252</v>
      </c>
      <c r="AU1618" s="279" t="s">
        <v>93</v>
      </c>
      <c r="AV1618" s="16" t="s">
        <v>113</v>
      </c>
      <c r="AW1618" s="16" t="s">
        <v>46</v>
      </c>
      <c r="AX1618" s="16" t="s">
        <v>85</v>
      </c>
      <c r="AY1618" s="279" t="s">
        <v>241</v>
      </c>
    </row>
    <row r="1619" s="15" customFormat="1">
      <c r="A1619" s="15"/>
      <c r="B1619" s="258"/>
      <c r="C1619" s="259"/>
      <c r="D1619" s="238" t="s">
        <v>252</v>
      </c>
      <c r="E1619" s="260" t="s">
        <v>39</v>
      </c>
      <c r="F1619" s="261" t="s">
        <v>274</v>
      </c>
      <c r="G1619" s="259"/>
      <c r="H1619" s="262">
        <v>8.0500000000000007</v>
      </c>
      <c r="I1619" s="263"/>
      <c r="J1619" s="259"/>
      <c r="K1619" s="259"/>
      <c r="L1619" s="264"/>
      <c r="M1619" s="265"/>
      <c r="N1619" s="266"/>
      <c r="O1619" s="266"/>
      <c r="P1619" s="266"/>
      <c r="Q1619" s="266"/>
      <c r="R1619" s="266"/>
      <c r="S1619" s="266"/>
      <c r="T1619" s="267"/>
      <c r="U1619" s="15"/>
      <c r="V1619" s="15"/>
      <c r="W1619" s="15"/>
      <c r="X1619" s="15"/>
      <c r="Y1619" s="15"/>
      <c r="Z1619" s="15"/>
      <c r="AA1619" s="15"/>
      <c r="AB1619" s="15"/>
      <c r="AC1619" s="15"/>
      <c r="AD1619" s="15"/>
      <c r="AE1619" s="15"/>
      <c r="AT1619" s="268" t="s">
        <v>252</v>
      </c>
      <c r="AU1619" s="268" t="s">
        <v>93</v>
      </c>
      <c r="AV1619" s="15" t="s">
        <v>248</v>
      </c>
      <c r="AW1619" s="15" t="s">
        <v>46</v>
      </c>
      <c r="AX1619" s="15" t="s">
        <v>23</v>
      </c>
      <c r="AY1619" s="268" t="s">
        <v>241</v>
      </c>
    </row>
    <row r="1620" s="2" customFormat="1" ht="16.5" customHeight="1">
      <c r="A1620" s="42"/>
      <c r="B1620" s="43"/>
      <c r="C1620" s="218" t="s">
        <v>1655</v>
      </c>
      <c r="D1620" s="218" t="s">
        <v>243</v>
      </c>
      <c r="E1620" s="219" t="s">
        <v>1656</v>
      </c>
      <c r="F1620" s="220" t="s">
        <v>1657</v>
      </c>
      <c r="G1620" s="221" t="s">
        <v>515</v>
      </c>
      <c r="H1620" s="222">
        <v>143.68199999999999</v>
      </c>
      <c r="I1620" s="223"/>
      <c r="J1620" s="224">
        <f>ROUND(I1620*H1620,2)</f>
        <v>0</v>
      </c>
      <c r="K1620" s="220" t="s">
        <v>247</v>
      </c>
      <c r="L1620" s="48"/>
      <c r="M1620" s="225" t="s">
        <v>39</v>
      </c>
      <c r="N1620" s="226" t="s">
        <v>56</v>
      </c>
      <c r="O1620" s="88"/>
      <c r="P1620" s="227">
        <f>O1620*H1620</f>
        <v>0</v>
      </c>
      <c r="Q1620" s="227">
        <v>0.00012</v>
      </c>
      <c r="R1620" s="227">
        <f>Q1620*H1620</f>
        <v>0.017241839999999998</v>
      </c>
      <c r="S1620" s="227">
        <v>0</v>
      </c>
      <c r="T1620" s="228">
        <f>S1620*H1620</f>
        <v>0</v>
      </c>
      <c r="U1620" s="42"/>
      <c r="V1620" s="42"/>
      <c r="W1620" s="42"/>
      <c r="X1620" s="42"/>
      <c r="Y1620" s="42"/>
      <c r="Z1620" s="42"/>
      <c r="AA1620" s="42"/>
      <c r="AB1620" s="42"/>
      <c r="AC1620" s="42"/>
      <c r="AD1620" s="42"/>
      <c r="AE1620" s="42"/>
      <c r="AR1620" s="229" t="s">
        <v>248</v>
      </c>
      <c r="AT1620" s="229" t="s">
        <v>243</v>
      </c>
      <c r="AU1620" s="229" t="s">
        <v>93</v>
      </c>
      <c r="AY1620" s="20" t="s">
        <v>241</v>
      </c>
      <c r="BE1620" s="230">
        <f>IF(N1620="základní",J1620,0)</f>
        <v>0</v>
      </c>
      <c r="BF1620" s="230">
        <f>IF(N1620="snížená",J1620,0)</f>
        <v>0</v>
      </c>
      <c r="BG1620" s="230">
        <f>IF(N1620="zákl. přenesená",J1620,0)</f>
        <v>0</v>
      </c>
      <c r="BH1620" s="230">
        <f>IF(N1620="sníž. přenesená",J1620,0)</f>
        <v>0</v>
      </c>
      <c r="BI1620" s="230">
        <f>IF(N1620="nulová",J1620,0)</f>
        <v>0</v>
      </c>
      <c r="BJ1620" s="20" t="s">
        <v>23</v>
      </c>
      <c r="BK1620" s="230">
        <f>ROUND(I1620*H1620,2)</f>
        <v>0</v>
      </c>
      <c r="BL1620" s="20" t="s">
        <v>248</v>
      </c>
      <c r="BM1620" s="229" t="s">
        <v>1658</v>
      </c>
    </row>
    <row r="1621" s="2" customFormat="1">
      <c r="A1621" s="42"/>
      <c r="B1621" s="43"/>
      <c r="C1621" s="44"/>
      <c r="D1621" s="231" t="s">
        <v>250</v>
      </c>
      <c r="E1621" s="44"/>
      <c r="F1621" s="232" t="s">
        <v>1659</v>
      </c>
      <c r="G1621" s="44"/>
      <c r="H1621" s="44"/>
      <c r="I1621" s="233"/>
      <c r="J1621" s="44"/>
      <c r="K1621" s="44"/>
      <c r="L1621" s="48"/>
      <c r="M1621" s="234"/>
      <c r="N1621" s="235"/>
      <c r="O1621" s="88"/>
      <c r="P1621" s="88"/>
      <c r="Q1621" s="88"/>
      <c r="R1621" s="88"/>
      <c r="S1621" s="88"/>
      <c r="T1621" s="89"/>
      <c r="U1621" s="42"/>
      <c r="V1621" s="42"/>
      <c r="W1621" s="42"/>
      <c r="X1621" s="42"/>
      <c r="Y1621" s="42"/>
      <c r="Z1621" s="42"/>
      <c r="AA1621" s="42"/>
      <c r="AB1621" s="42"/>
      <c r="AC1621" s="42"/>
      <c r="AD1621" s="42"/>
      <c r="AE1621" s="42"/>
      <c r="AT1621" s="20" t="s">
        <v>250</v>
      </c>
      <c r="AU1621" s="20" t="s">
        <v>93</v>
      </c>
    </row>
    <row r="1622" s="13" customFormat="1">
      <c r="A1622" s="13"/>
      <c r="B1622" s="236"/>
      <c r="C1622" s="237"/>
      <c r="D1622" s="238" t="s">
        <v>252</v>
      </c>
      <c r="E1622" s="239" t="s">
        <v>39</v>
      </c>
      <c r="F1622" s="240" t="s">
        <v>1660</v>
      </c>
      <c r="G1622" s="237"/>
      <c r="H1622" s="239" t="s">
        <v>39</v>
      </c>
      <c r="I1622" s="241"/>
      <c r="J1622" s="237"/>
      <c r="K1622" s="237"/>
      <c r="L1622" s="242"/>
      <c r="M1622" s="243"/>
      <c r="N1622" s="244"/>
      <c r="O1622" s="244"/>
      <c r="P1622" s="244"/>
      <c r="Q1622" s="244"/>
      <c r="R1622" s="244"/>
      <c r="S1622" s="244"/>
      <c r="T1622" s="245"/>
      <c r="U1622" s="13"/>
      <c r="V1622" s="13"/>
      <c r="W1622" s="13"/>
      <c r="X1622" s="13"/>
      <c r="Y1622" s="13"/>
      <c r="Z1622" s="13"/>
      <c r="AA1622" s="13"/>
      <c r="AB1622" s="13"/>
      <c r="AC1622" s="13"/>
      <c r="AD1622" s="13"/>
      <c r="AE1622" s="13"/>
      <c r="AT1622" s="246" t="s">
        <v>252</v>
      </c>
      <c r="AU1622" s="246" t="s">
        <v>93</v>
      </c>
      <c r="AV1622" s="13" t="s">
        <v>23</v>
      </c>
      <c r="AW1622" s="13" t="s">
        <v>46</v>
      </c>
      <c r="AX1622" s="13" t="s">
        <v>85</v>
      </c>
      <c r="AY1622" s="246" t="s">
        <v>241</v>
      </c>
    </row>
    <row r="1623" s="13" customFormat="1">
      <c r="A1623" s="13"/>
      <c r="B1623" s="236"/>
      <c r="C1623" s="237"/>
      <c r="D1623" s="238" t="s">
        <v>252</v>
      </c>
      <c r="E1623" s="239" t="s">
        <v>39</v>
      </c>
      <c r="F1623" s="240" t="s">
        <v>1011</v>
      </c>
      <c r="G1623" s="237"/>
      <c r="H1623" s="239" t="s">
        <v>39</v>
      </c>
      <c r="I1623" s="241"/>
      <c r="J1623" s="237"/>
      <c r="K1623" s="237"/>
      <c r="L1623" s="242"/>
      <c r="M1623" s="243"/>
      <c r="N1623" s="244"/>
      <c r="O1623" s="244"/>
      <c r="P1623" s="244"/>
      <c r="Q1623" s="244"/>
      <c r="R1623" s="244"/>
      <c r="S1623" s="244"/>
      <c r="T1623" s="245"/>
      <c r="U1623" s="13"/>
      <c r="V1623" s="13"/>
      <c r="W1623" s="13"/>
      <c r="X1623" s="13"/>
      <c r="Y1623" s="13"/>
      <c r="Z1623" s="13"/>
      <c r="AA1623" s="13"/>
      <c r="AB1623" s="13"/>
      <c r="AC1623" s="13"/>
      <c r="AD1623" s="13"/>
      <c r="AE1623" s="13"/>
      <c r="AT1623" s="246" t="s">
        <v>252</v>
      </c>
      <c r="AU1623" s="246" t="s">
        <v>93</v>
      </c>
      <c r="AV1623" s="13" t="s">
        <v>23</v>
      </c>
      <c r="AW1623" s="13" t="s">
        <v>46</v>
      </c>
      <c r="AX1623" s="13" t="s">
        <v>85</v>
      </c>
      <c r="AY1623" s="246" t="s">
        <v>241</v>
      </c>
    </row>
    <row r="1624" s="13" customFormat="1">
      <c r="A1624" s="13"/>
      <c r="B1624" s="236"/>
      <c r="C1624" s="237"/>
      <c r="D1624" s="238" t="s">
        <v>252</v>
      </c>
      <c r="E1624" s="239" t="s">
        <v>39</v>
      </c>
      <c r="F1624" s="240" t="s">
        <v>1579</v>
      </c>
      <c r="G1624" s="237"/>
      <c r="H1624" s="239" t="s">
        <v>39</v>
      </c>
      <c r="I1624" s="241"/>
      <c r="J1624" s="237"/>
      <c r="K1624" s="237"/>
      <c r="L1624" s="242"/>
      <c r="M1624" s="243"/>
      <c r="N1624" s="244"/>
      <c r="O1624" s="244"/>
      <c r="P1624" s="244"/>
      <c r="Q1624" s="244"/>
      <c r="R1624" s="244"/>
      <c r="S1624" s="244"/>
      <c r="T1624" s="245"/>
      <c r="U1624" s="13"/>
      <c r="V1624" s="13"/>
      <c r="W1624" s="13"/>
      <c r="X1624" s="13"/>
      <c r="Y1624" s="13"/>
      <c r="Z1624" s="13"/>
      <c r="AA1624" s="13"/>
      <c r="AB1624" s="13"/>
      <c r="AC1624" s="13"/>
      <c r="AD1624" s="13"/>
      <c r="AE1624" s="13"/>
      <c r="AT1624" s="246" t="s">
        <v>252</v>
      </c>
      <c r="AU1624" s="246" t="s">
        <v>93</v>
      </c>
      <c r="AV1624" s="13" t="s">
        <v>23</v>
      </c>
      <c r="AW1624" s="13" t="s">
        <v>46</v>
      </c>
      <c r="AX1624" s="13" t="s">
        <v>85</v>
      </c>
      <c r="AY1624" s="246" t="s">
        <v>241</v>
      </c>
    </row>
    <row r="1625" s="14" customFormat="1">
      <c r="A1625" s="14"/>
      <c r="B1625" s="247"/>
      <c r="C1625" s="248"/>
      <c r="D1625" s="238" t="s">
        <v>252</v>
      </c>
      <c r="E1625" s="249" t="s">
        <v>39</v>
      </c>
      <c r="F1625" s="250" t="s">
        <v>1661</v>
      </c>
      <c r="G1625" s="248"/>
      <c r="H1625" s="251">
        <v>3.8199999999999998</v>
      </c>
      <c r="I1625" s="252"/>
      <c r="J1625" s="248"/>
      <c r="K1625" s="248"/>
      <c r="L1625" s="253"/>
      <c r="M1625" s="254"/>
      <c r="N1625" s="255"/>
      <c r="O1625" s="255"/>
      <c r="P1625" s="255"/>
      <c r="Q1625" s="255"/>
      <c r="R1625" s="255"/>
      <c r="S1625" s="255"/>
      <c r="T1625" s="256"/>
      <c r="U1625" s="14"/>
      <c r="V1625" s="14"/>
      <c r="W1625" s="14"/>
      <c r="X1625" s="14"/>
      <c r="Y1625" s="14"/>
      <c r="Z1625" s="14"/>
      <c r="AA1625" s="14"/>
      <c r="AB1625" s="14"/>
      <c r="AC1625" s="14"/>
      <c r="AD1625" s="14"/>
      <c r="AE1625" s="14"/>
      <c r="AT1625" s="257" t="s">
        <v>252</v>
      </c>
      <c r="AU1625" s="257" t="s">
        <v>93</v>
      </c>
      <c r="AV1625" s="14" t="s">
        <v>93</v>
      </c>
      <c r="AW1625" s="14" t="s">
        <v>46</v>
      </c>
      <c r="AX1625" s="14" t="s">
        <v>85</v>
      </c>
      <c r="AY1625" s="257" t="s">
        <v>241</v>
      </c>
    </row>
    <row r="1626" s="13" customFormat="1">
      <c r="A1626" s="13"/>
      <c r="B1626" s="236"/>
      <c r="C1626" s="237"/>
      <c r="D1626" s="238" t="s">
        <v>252</v>
      </c>
      <c r="E1626" s="239" t="s">
        <v>39</v>
      </c>
      <c r="F1626" s="240" t="s">
        <v>1582</v>
      </c>
      <c r="G1626" s="237"/>
      <c r="H1626" s="239" t="s">
        <v>39</v>
      </c>
      <c r="I1626" s="241"/>
      <c r="J1626" s="237"/>
      <c r="K1626" s="237"/>
      <c r="L1626" s="242"/>
      <c r="M1626" s="243"/>
      <c r="N1626" s="244"/>
      <c r="O1626" s="244"/>
      <c r="P1626" s="244"/>
      <c r="Q1626" s="244"/>
      <c r="R1626" s="244"/>
      <c r="S1626" s="244"/>
      <c r="T1626" s="245"/>
      <c r="U1626" s="13"/>
      <c r="V1626" s="13"/>
      <c r="W1626" s="13"/>
      <c r="X1626" s="13"/>
      <c r="Y1626" s="13"/>
      <c r="Z1626" s="13"/>
      <c r="AA1626" s="13"/>
      <c r="AB1626" s="13"/>
      <c r="AC1626" s="13"/>
      <c r="AD1626" s="13"/>
      <c r="AE1626" s="13"/>
      <c r="AT1626" s="246" t="s">
        <v>252</v>
      </c>
      <c r="AU1626" s="246" t="s">
        <v>93</v>
      </c>
      <c r="AV1626" s="13" t="s">
        <v>23</v>
      </c>
      <c r="AW1626" s="13" t="s">
        <v>46</v>
      </c>
      <c r="AX1626" s="13" t="s">
        <v>85</v>
      </c>
      <c r="AY1626" s="246" t="s">
        <v>241</v>
      </c>
    </row>
    <row r="1627" s="14" customFormat="1">
      <c r="A1627" s="14"/>
      <c r="B1627" s="247"/>
      <c r="C1627" s="248"/>
      <c r="D1627" s="238" t="s">
        <v>252</v>
      </c>
      <c r="E1627" s="249" t="s">
        <v>39</v>
      </c>
      <c r="F1627" s="250" t="s">
        <v>1662</v>
      </c>
      <c r="G1627" s="248"/>
      <c r="H1627" s="251">
        <v>6.5499999999999998</v>
      </c>
      <c r="I1627" s="252"/>
      <c r="J1627" s="248"/>
      <c r="K1627" s="248"/>
      <c r="L1627" s="253"/>
      <c r="M1627" s="254"/>
      <c r="N1627" s="255"/>
      <c r="O1627" s="255"/>
      <c r="P1627" s="255"/>
      <c r="Q1627" s="255"/>
      <c r="R1627" s="255"/>
      <c r="S1627" s="255"/>
      <c r="T1627" s="256"/>
      <c r="U1627" s="14"/>
      <c r="V1627" s="14"/>
      <c r="W1627" s="14"/>
      <c r="X1627" s="14"/>
      <c r="Y1627" s="14"/>
      <c r="Z1627" s="14"/>
      <c r="AA1627" s="14"/>
      <c r="AB1627" s="14"/>
      <c r="AC1627" s="14"/>
      <c r="AD1627" s="14"/>
      <c r="AE1627" s="14"/>
      <c r="AT1627" s="257" t="s">
        <v>252</v>
      </c>
      <c r="AU1627" s="257" t="s">
        <v>93</v>
      </c>
      <c r="AV1627" s="14" t="s">
        <v>93</v>
      </c>
      <c r="AW1627" s="14" t="s">
        <v>46</v>
      </c>
      <c r="AX1627" s="14" t="s">
        <v>85</v>
      </c>
      <c r="AY1627" s="257" t="s">
        <v>241</v>
      </c>
    </row>
    <row r="1628" s="13" customFormat="1">
      <c r="A1628" s="13"/>
      <c r="B1628" s="236"/>
      <c r="C1628" s="237"/>
      <c r="D1628" s="238" t="s">
        <v>252</v>
      </c>
      <c r="E1628" s="239" t="s">
        <v>39</v>
      </c>
      <c r="F1628" s="240" t="s">
        <v>1021</v>
      </c>
      <c r="G1628" s="237"/>
      <c r="H1628" s="239" t="s">
        <v>39</v>
      </c>
      <c r="I1628" s="241"/>
      <c r="J1628" s="237"/>
      <c r="K1628" s="237"/>
      <c r="L1628" s="242"/>
      <c r="M1628" s="243"/>
      <c r="N1628" s="244"/>
      <c r="O1628" s="244"/>
      <c r="P1628" s="244"/>
      <c r="Q1628" s="244"/>
      <c r="R1628" s="244"/>
      <c r="S1628" s="244"/>
      <c r="T1628" s="245"/>
      <c r="U1628" s="13"/>
      <c r="V1628" s="13"/>
      <c r="W1628" s="13"/>
      <c r="X1628" s="13"/>
      <c r="Y1628" s="13"/>
      <c r="Z1628" s="13"/>
      <c r="AA1628" s="13"/>
      <c r="AB1628" s="13"/>
      <c r="AC1628" s="13"/>
      <c r="AD1628" s="13"/>
      <c r="AE1628" s="13"/>
      <c r="AT1628" s="246" t="s">
        <v>252</v>
      </c>
      <c r="AU1628" s="246" t="s">
        <v>93</v>
      </c>
      <c r="AV1628" s="13" t="s">
        <v>23</v>
      </c>
      <c r="AW1628" s="13" t="s">
        <v>46</v>
      </c>
      <c r="AX1628" s="13" t="s">
        <v>85</v>
      </c>
      <c r="AY1628" s="246" t="s">
        <v>241</v>
      </c>
    </row>
    <row r="1629" s="13" customFormat="1">
      <c r="A1629" s="13"/>
      <c r="B1629" s="236"/>
      <c r="C1629" s="237"/>
      <c r="D1629" s="238" t="s">
        <v>252</v>
      </c>
      <c r="E1629" s="239" t="s">
        <v>39</v>
      </c>
      <c r="F1629" s="240" t="s">
        <v>1585</v>
      </c>
      <c r="G1629" s="237"/>
      <c r="H1629" s="239" t="s">
        <v>39</v>
      </c>
      <c r="I1629" s="241"/>
      <c r="J1629" s="237"/>
      <c r="K1629" s="237"/>
      <c r="L1629" s="242"/>
      <c r="M1629" s="243"/>
      <c r="N1629" s="244"/>
      <c r="O1629" s="244"/>
      <c r="P1629" s="244"/>
      <c r="Q1629" s="244"/>
      <c r="R1629" s="244"/>
      <c r="S1629" s="244"/>
      <c r="T1629" s="245"/>
      <c r="U1629" s="13"/>
      <c r="V1629" s="13"/>
      <c r="W1629" s="13"/>
      <c r="X1629" s="13"/>
      <c r="Y1629" s="13"/>
      <c r="Z1629" s="13"/>
      <c r="AA1629" s="13"/>
      <c r="AB1629" s="13"/>
      <c r="AC1629" s="13"/>
      <c r="AD1629" s="13"/>
      <c r="AE1629" s="13"/>
      <c r="AT1629" s="246" t="s">
        <v>252</v>
      </c>
      <c r="AU1629" s="246" t="s">
        <v>93</v>
      </c>
      <c r="AV1629" s="13" t="s">
        <v>23</v>
      </c>
      <c r="AW1629" s="13" t="s">
        <v>46</v>
      </c>
      <c r="AX1629" s="13" t="s">
        <v>85</v>
      </c>
      <c r="AY1629" s="246" t="s">
        <v>241</v>
      </c>
    </row>
    <row r="1630" s="14" customFormat="1">
      <c r="A1630" s="14"/>
      <c r="B1630" s="247"/>
      <c r="C1630" s="248"/>
      <c r="D1630" s="238" t="s">
        <v>252</v>
      </c>
      <c r="E1630" s="249" t="s">
        <v>39</v>
      </c>
      <c r="F1630" s="250" t="s">
        <v>1663</v>
      </c>
      <c r="G1630" s="248"/>
      <c r="H1630" s="251">
        <v>2.8700000000000001</v>
      </c>
      <c r="I1630" s="252"/>
      <c r="J1630" s="248"/>
      <c r="K1630" s="248"/>
      <c r="L1630" s="253"/>
      <c r="M1630" s="254"/>
      <c r="N1630" s="255"/>
      <c r="O1630" s="255"/>
      <c r="P1630" s="255"/>
      <c r="Q1630" s="255"/>
      <c r="R1630" s="255"/>
      <c r="S1630" s="255"/>
      <c r="T1630" s="256"/>
      <c r="U1630" s="14"/>
      <c r="V1630" s="14"/>
      <c r="W1630" s="14"/>
      <c r="X1630" s="14"/>
      <c r="Y1630" s="14"/>
      <c r="Z1630" s="14"/>
      <c r="AA1630" s="14"/>
      <c r="AB1630" s="14"/>
      <c r="AC1630" s="14"/>
      <c r="AD1630" s="14"/>
      <c r="AE1630" s="14"/>
      <c r="AT1630" s="257" t="s">
        <v>252</v>
      </c>
      <c r="AU1630" s="257" t="s">
        <v>93</v>
      </c>
      <c r="AV1630" s="14" t="s">
        <v>93</v>
      </c>
      <c r="AW1630" s="14" t="s">
        <v>46</v>
      </c>
      <c r="AX1630" s="14" t="s">
        <v>85</v>
      </c>
      <c r="AY1630" s="257" t="s">
        <v>241</v>
      </c>
    </row>
    <row r="1631" s="13" customFormat="1">
      <c r="A1631" s="13"/>
      <c r="B1631" s="236"/>
      <c r="C1631" s="237"/>
      <c r="D1631" s="238" t="s">
        <v>252</v>
      </c>
      <c r="E1631" s="239" t="s">
        <v>39</v>
      </c>
      <c r="F1631" s="240" t="s">
        <v>1587</v>
      </c>
      <c r="G1631" s="237"/>
      <c r="H1631" s="239" t="s">
        <v>39</v>
      </c>
      <c r="I1631" s="241"/>
      <c r="J1631" s="237"/>
      <c r="K1631" s="237"/>
      <c r="L1631" s="242"/>
      <c r="M1631" s="243"/>
      <c r="N1631" s="244"/>
      <c r="O1631" s="244"/>
      <c r="P1631" s="244"/>
      <c r="Q1631" s="244"/>
      <c r="R1631" s="244"/>
      <c r="S1631" s="244"/>
      <c r="T1631" s="245"/>
      <c r="U1631" s="13"/>
      <c r="V1631" s="13"/>
      <c r="W1631" s="13"/>
      <c r="X1631" s="13"/>
      <c r="Y1631" s="13"/>
      <c r="Z1631" s="13"/>
      <c r="AA1631" s="13"/>
      <c r="AB1631" s="13"/>
      <c r="AC1631" s="13"/>
      <c r="AD1631" s="13"/>
      <c r="AE1631" s="13"/>
      <c r="AT1631" s="246" t="s">
        <v>252</v>
      </c>
      <c r="AU1631" s="246" t="s">
        <v>93</v>
      </c>
      <c r="AV1631" s="13" t="s">
        <v>23</v>
      </c>
      <c r="AW1631" s="13" t="s">
        <v>46</v>
      </c>
      <c r="AX1631" s="13" t="s">
        <v>85</v>
      </c>
      <c r="AY1631" s="246" t="s">
        <v>241</v>
      </c>
    </row>
    <row r="1632" s="14" customFormat="1">
      <c r="A1632" s="14"/>
      <c r="B1632" s="247"/>
      <c r="C1632" s="248"/>
      <c r="D1632" s="238" t="s">
        <v>252</v>
      </c>
      <c r="E1632" s="249" t="s">
        <v>39</v>
      </c>
      <c r="F1632" s="250" t="s">
        <v>1664</v>
      </c>
      <c r="G1632" s="248"/>
      <c r="H1632" s="251">
        <v>3.75</v>
      </c>
      <c r="I1632" s="252"/>
      <c r="J1632" s="248"/>
      <c r="K1632" s="248"/>
      <c r="L1632" s="253"/>
      <c r="M1632" s="254"/>
      <c r="N1632" s="255"/>
      <c r="O1632" s="255"/>
      <c r="P1632" s="255"/>
      <c r="Q1632" s="255"/>
      <c r="R1632" s="255"/>
      <c r="S1632" s="255"/>
      <c r="T1632" s="256"/>
      <c r="U1632" s="14"/>
      <c r="V1632" s="14"/>
      <c r="W1632" s="14"/>
      <c r="X1632" s="14"/>
      <c r="Y1632" s="14"/>
      <c r="Z1632" s="14"/>
      <c r="AA1632" s="14"/>
      <c r="AB1632" s="14"/>
      <c r="AC1632" s="14"/>
      <c r="AD1632" s="14"/>
      <c r="AE1632" s="14"/>
      <c r="AT1632" s="257" t="s">
        <v>252</v>
      </c>
      <c r="AU1632" s="257" t="s">
        <v>93</v>
      </c>
      <c r="AV1632" s="14" t="s">
        <v>93</v>
      </c>
      <c r="AW1632" s="14" t="s">
        <v>46</v>
      </c>
      <c r="AX1632" s="14" t="s">
        <v>85</v>
      </c>
      <c r="AY1632" s="257" t="s">
        <v>241</v>
      </c>
    </row>
    <row r="1633" s="13" customFormat="1">
      <c r="A1633" s="13"/>
      <c r="B1633" s="236"/>
      <c r="C1633" s="237"/>
      <c r="D1633" s="238" t="s">
        <v>252</v>
      </c>
      <c r="E1633" s="239" t="s">
        <v>39</v>
      </c>
      <c r="F1633" s="240" t="s">
        <v>1589</v>
      </c>
      <c r="G1633" s="237"/>
      <c r="H1633" s="239" t="s">
        <v>39</v>
      </c>
      <c r="I1633" s="241"/>
      <c r="J1633" s="237"/>
      <c r="K1633" s="237"/>
      <c r="L1633" s="242"/>
      <c r="M1633" s="243"/>
      <c r="N1633" s="244"/>
      <c r="O1633" s="244"/>
      <c r="P1633" s="244"/>
      <c r="Q1633" s="244"/>
      <c r="R1633" s="244"/>
      <c r="S1633" s="244"/>
      <c r="T1633" s="245"/>
      <c r="U1633" s="13"/>
      <c r="V1633" s="13"/>
      <c r="W1633" s="13"/>
      <c r="X1633" s="13"/>
      <c r="Y1633" s="13"/>
      <c r="Z1633" s="13"/>
      <c r="AA1633" s="13"/>
      <c r="AB1633" s="13"/>
      <c r="AC1633" s="13"/>
      <c r="AD1633" s="13"/>
      <c r="AE1633" s="13"/>
      <c r="AT1633" s="246" t="s">
        <v>252</v>
      </c>
      <c r="AU1633" s="246" t="s">
        <v>93</v>
      </c>
      <c r="AV1633" s="13" t="s">
        <v>23</v>
      </c>
      <c r="AW1633" s="13" t="s">
        <v>46</v>
      </c>
      <c r="AX1633" s="13" t="s">
        <v>85</v>
      </c>
      <c r="AY1633" s="246" t="s">
        <v>241</v>
      </c>
    </row>
    <row r="1634" s="14" customFormat="1">
      <c r="A1634" s="14"/>
      <c r="B1634" s="247"/>
      <c r="C1634" s="248"/>
      <c r="D1634" s="238" t="s">
        <v>252</v>
      </c>
      <c r="E1634" s="249" t="s">
        <v>39</v>
      </c>
      <c r="F1634" s="250" t="s">
        <v>1665</v>
      </c>
      <c r="G1634" s="248"/>
      <c r="H1634" s="251">
        <v>7.8799999999999999</v>
      </c>
      <c r="I1634" s="252"/>
      <c r="J1634" s="248"/>
      <c r="K1634" s="248"/>
      <c r="L1634" s="253"/>
      <c r="M1634" s="254"/>
      <c r="N1634" s="255"/>
      <c r="O1634" s="255"/>
      <c r="P1634" s="255"/>
      <c r="Q1634" s="255"/>
      <c r="R1634" s="255"/>
      <c r="S1634" s="255"/>
      <c r="T1634" s="256"/>
      <c r="U1634" s="14"/>
      <c r="V1634" s="14"/>
      <c r="W1634" s="14"/>
      <c r="X1634" s="14"/>
      <c r="Y1634" s="14"/>
      <c r="Z1634" s="14"/>
      <c r="AA1634" s="14"/>
      <c r="AB1634" s="14"/>
      <c r="AC1634" s="14"/>
      <c r="AD1634" s="14"/>
      <c r="AE1634" s="14"/>
      <c r="AT1634" s="257" t="s">
        <v>252</v>
      </c>
      <c r="AU1634" s="257" t="s">
        <v>93</v>
      </c>
      <c r="AV1634" s="14" t="s">
        <v>93</v>
      </c>
      <c r="AW1634" s="14" t="s">
        <v>46</v>
      </c>
      <c r="AX1634" s="14" t="s">
        <v>85</v>
      </c>
      <c r="AY1634" s="257" t="s">
        <v>241</v>
      </c>
    </row>
    <row r="1635" s="13" customFormat="1">
      <c r="A1635" s="13"/>
      <c r="B1635" s="236"/>
      <c r="C1635" s="237"/>
      <c r="D1635" s="238" t="s">
        <v>252</v>
      </c>
      <c r="E1635" s="239" t="s">
        <v>39</v>
      </c>
      <c r="F1635" s="240" t="s">
        <v>1033</v>
      </c>
      <c r="G1635" s="237"/>
      <c r="H1635" s="239" t="s">
        <v>39</v>
      </c>
      <c r="I1635" s="241"/>
      <c r="J1635" s="237"/>
      <c r="K1635" s="237"/>
      <c r="L1635" s="242"/>
      <c r="M1635" s="243"/>
      <c r="N1635" s="244"/>
      <c r="O1635" s="244"/>
      <c r="P1635" s="244"/>
      <c r="Q1635" s="244"/>
      <c r="R1635" s="244"/>
      <c r="S1635" s="244"/>
      <c r="T1635" s="245"/>
      <c r="U1635" s="13"/>
      <c r="V1635" s="13"/>
      <c r="W1635" s="13"/>
      <c r="X1635" s="13"/>
      <c r="Y1635" s="13"/>
      <c r="Z1635" s="13"/>
      <c r="AA1635" s="13"/>
      <c r="AB1635" s="13"/>
      <c r="AC1635" s="13"/>
      <c r="AD1635" s="13"/>
      <c r="AE1635" s="13"/>
      <c r="AT1635" s="246" t="s">
        <v>252</v>
      </c>
      <c r="AU1635" s="246" t="s">
        <v>93</v>
      </c>
      <c r="AV1635" s="13" t="s">
        <v>23</v>
      </c>
      <c r="AW1635" s="13" t="s">
        <v>46</v>
      </c>
      <c r="AX1635" s="13" t="s">
        <v>85</v>
      </c>
      <c r="AY1635" s="246" t="s">
        <v>241</v>
      </c>
    </row>
    <row r="1636" s="13" customFormat="1">
      <c r="A1636" s="13"/>
      <c r="B1636" s="236"/>
      <c r="C1636" s="237"/>
      <c r="D1636" s="238" t="s">
        <v>252</v>
      </c>
      <c r="E1636" s="239" t="s">
        <v>39</v>
      </c>
      <c r="F1636" s="240" t="s">
        <v>1591</v>
      </c>
      <c r="G1636" s="237"/>
      <c r="H1636" s="239" t="s">
        <v>39</v>
      </c>
      <c r="I1636" s="241"/>
      <c r="J1636" s="237"/>
      <c r="K1636" s="237"/>
      <c r="L1636" s="242"/>
      <c r="M1636" s="243"/>
      <c r="N1636" s="244"/>
      <c r="O1636" s="244"/>
      <c r="P1636" s="244"/>
      <c r="Q1636" s="244"/>
      <c r="R1636" s="244"/>
      <c r="S1636" s="244"/>
      <c r="T1636" s="245"/>
      <c r="U1636" s="13"/>
      <c r="V1636" s="13"/>
      <c r="W1636" s="13"/>
      <c r="X1636" s="13"/>
      <c r="Y1636" s="13"/>
      <c r="Z1636" s="13"/>
      <c r="AA1636" s="13"/>
      <c r="AB1636" s="13"/>
      <c r="AC1636" s="13"/>
      <c r="AD1636" s="13"/>
      <c r="AE1636" s="13"/>
      <c r="AT1636" s="246" t="s">
        <v>252</v>
      </c>
      <c r="AU1636" s="246" t="s">
        <v>93</v>
      </c>
      <c r="AV1636" s="13" t="s">
        <v>23</v>
      </c>
      <c r="AW1636" s="13" t="s">
        <v>46</v>
      </c>
      <c r="AX1636" s="13" t="s">
        <v>85</v>
      </c>
      <c r="AY1636" s="246" t="s">
        <v>241</v>
      </c>
    </row>
    <row r="1637" s="14" customFormat="1">
      <c r="A1637" s="14"/>
      <c r="B1637" s="247"/>
      <c r="C1637" s="248"/>
      <c r="D1637" s="238" t="s">
        <v>252</v>
      </c>
      <c r="E1637" s="249" t="s">
        <v>39</v>
      </c>
      <c r="F1637" s="250" t="s">
        <v>1666</v>
      </c>
      <c r="G1637" s="248"/>
      <c r="H1637" s="251">
        <v>2.4500000000000002</v>
      </c>
      <c r="I1637" s="252"/>
      <c r="J1637" s="248"/>
      <c r="K1637" s="248"/>
      <c r="L1637" s="253"/>
      <c r="M1637" s="254"/>
      <c r="N1637" s="255"/>
      <c r="O1637" s="255"/>
      <c r="P1637" s="255"/>
      <c r="Q1637" s="255"/>
      <c r="R1637" s="255"/>
      <c r="S1637" s="255"/>
      <c r="T1637" s="256"/>
      <c r="U1637" s="14"/>
      <c r="V1637" s="14"/>
      <c r="W1637" s="14"/>
      <c r="X1637" s="14"/>
      <c r="Y1637" s="14"/>
      <c r="Z1637" s="14"/>
      <c r="AA1637" s="14"/>
      <c r="AB1637" s="14"/>
      <c r="AC1637" s="14"/>
      <c r="AD1637" s="14"/>
      <c r="AE1637" s="14"/>
      <c r="AT1637" s="257" t="s">
        <v>252</v>
      </c>
      <c r="AU1637" s="257" t="s">
        <v>93</v>
      </c>
      <c r="AV1637" s="14" t="s">
        <v>93</v>
      </c>
      <c r="AW1637" s="14" t="s">
        <v>46</v>
      </c>
      <c r="AX1637" s="14" t="s">
        <v>85</v>
      </c>
      <c r="AY1637" s="257" t="s">
        <v>241</v>
      </c>
    </row>
    <row r="1638" s="13" customFormat="1">
      <c r="A1638" s="13"/>
      <c r="B1638" s="236"/>
      <c r="C1638" s="237"/>
      <c r="D1638" s="238" t="s">
        <v>252</v>
      </c>
      <c r="E1638" s="239" t="s">
        <v>39</v>
      </c>
      <c r="F1638" s="240" t="s">
        <v>1014</v>
      </c>
      <c r="G1638" s="237"/>
      <c r="H1638" s="239" t="s">
        <v>39</v>
      </c>
      <c r="I1638" s="241"/>
      <c r="J1638" s="237"/>
      <c r="K1638" s="237"/>
      <c r="L1638" s="242"/>
      <c r="M1638" s="243"/>
      <c r="N1638" s="244"/>
      <c r="O1638" s="244"/>
      <c r="P1638" s="244"/>
      <c r="Q1638" s="244"/>
      <c r="R1638" s="244"/>
      <c r="S1638" s="244"/>
      <c r="T1638" s="245"/>
      <c r="U1638" s="13"/>
      <c r="V1638" s="13"/>
      <c r="W1638" s="13"/>
      <c r="X1638" s="13"/>
      <c r="Y1638" s="13"/>
      <c r="Z1638" s="13"/>
      <c r="AA1638" s="13"/>
      <c r="AB1638" s="13"/>
      <c r="AC1638" s="13"/>
      <c r="AD1638" s="13"/>
      <c r="AE1638" s="13"/>
      <c r="AT1638" s="246" t="s">
        <v>252</v>
      </c>
      <c r="AU1638" s="246" t="s">
        <v>93</v>
      </c>
      <c r="AV1638" s="13" t="s">
        <v>23</v>
      </c>
      <c r="AW1638" s="13" t="s">
        <v>46</v>
      </c>
      <c r="AX1638" s="13" t="s">
        <v>85</v>
      </c>
      <c r="AY1638" s="246" t="s">
        <v>241</v>
      </c>
    </row>
    <row r="1639" s="13" customFormat="1">
      <c r="A1639" s="13"/>
      <c r="B1639" s="236"/>
      <c r="C1639" s="237"/>
      <c r="D1639" s="238" t="s">
        <v>252</v>
      </c>
      <c r="E1639" s="239" t="s">
        <v>39</v>
      </c>
      <c r="F1639" s="240" t="s">
        <v>1593</v>
      </c>
      <c r="G1639" s="237"/>
      <c r="H1639" s="239" t="s">
        <v>39</v>
      </c>
      <c r="I1639" s="241"/>
      <c r="J1639" s="237"/>
      <c r="K1639" s="237"/>
      <c r="L1639" s="242"/>
      <c r="M1639" s="243"/>
      <c r="N1639" s="244"/>
      <c r="O1639" s="244"/>
      <c r="P1639" s="244"/>
      <c r="Q1639" s="244"/>
      <c r="R1639" s="244"/>
      <c r="S1639" s="244"/>
      <c r="T1639" s="245"/>
      <c r="U1639" s="13"/>
      <c r="V1639" s="13"/>
      <c r="W1639" s="13"/>
      <c r="X1639" s="13"/>
      <c r="Y1639" s="13"/>
      <c r="Z1639" s="13"/>
      <c r="AA1639" s="13"/>
      <c r="AB1639" s="13"/>
      <c r="AC1639" s="13"/>
      <c r="AD1639" s="13"/>
      <c r="AE1639" s="13"/>
      <c r="AT1639" s="246" t="s">
        <v>252</v>
      </c>
      <c r="AU1639" s="246" t="s">
        <v>93</v>
      </c>
      <c r="AV1639" s="13" t="s">
        <v>23</v>
      </c>
      <c r="AW1639" s="13" t="s">
        <v>46</v>
      </c>
      <c r="AX1639" s="13" t="s">
        <v>85</v>
      </c>
      <c r="AY1639" s="246" t="s">
        <v>241</v>
      </c>
    </row>
    <row r="1640" s="14" customFormat="1">
      <c r="A1640" s="14"/>
      <c r="B1640" s="247"/>
      <c r="C1640" s="248"/>
      <c r="D1640" s="238" t="s">
        <v>252</v>
      </c>
      <c r="E1640" s="249" t="s">
        <v>39</v>
      </c>
      <c r="F1640" s="250" t="s">
        <v>1667</v>
      </c>
      <c r="G1640" s="248"/>
      <c r="H1640" s="251">
        <v>4.5999999999999996</v>
      </c>
      <c r="I1640" s="252"/>
      <c r="J1640" s="248"/>
      <c r="K1640" s="248"/>
      <c r="L1640" s="253"/>
      <c r="M1640" s="254"/>
      <c r="N1640" s="255"/>
      <c r="O1640" s="255"/>
      <c r="P1640" s="255"/>
      <c r="Q1640" s="255"/>
      <c r="R1640" s="255"/>
      <c r="S1640" s="255"/>
      <c r="T1640" s="256"/>
      <c r="U1640" s="14"/>
      <c r="V1640" s="14"/>
      <c r="W1640" s="14"/>
      <c r="X1640" s="14"/>
      <c r="Y1640" s="14"/>
      <c r="Z1640" s="14"/>
      <c r="AA1640" s="14"/>
      <c r="AB1640" s="14"/>
      <c r="AC1640" s="14"/>
      <c r="AD1640" s="14"/>
      <c r="AE1640" s="14"/>
      <c r="AT1640" s="257" t="s">
        <v>252</v>
      </c>
      <c r="AU1640" s="257" t="s">
        <v>93</v>
      </c>
      <c r="AV1640" s="14" t="s">
        <v>93</v>
      </c>
      <c r="AW1640" s="14" t="s">
        <v>46</v>
      </c>
      <c r="AX1640" s="14" t="s">
        <v>85</v>
      </c>
      <c r="AY1640" s="257" t="s">
        <v>241</v>
      </c>
    </row>
    <row r="1641" s="13" customFormat="1">
      <c r="A1641" s="13"/>
      <c r="B1641" s="236"/>
      <c r="C1641" s="237"/>
      <c r="D1641" s="238" t="s">
        <v>252</v>
      </c>
      <c r="E1641" s="239" t="s">
        <v>39</v>
      </c>
      <c r="F1641" s="240" t="s">
        <v>1568</v>
      </c>
      <c r="G1641" s="237"/>
      <c r="H1641" s="239" t="s">
        <v>39</v>
      </c>
      <c r="I1641" s="241"/>
      <c r="J1641" s="237"/>
      <c r="K1641" s="237"/>
      <c r="L1641" s="242"/>
      <c r="M1641" s="243"/>
      <c r="N1641" s="244"/>
      <c r="O1641" s="244"/>
      <c r="P1641" s="244"/>
      <c r="Q1641" s="244"/>
      <c r="R1641" s="244"/>
      <c r="S1641" s="244"/>
      <c r="T1641" s="245"/>
      <c r="U1641" s="13"/>
      <c r="V1641" s="13"/>
      <c r="W1641" s="13"/>
      <c r="X1641" s="13"/>
      <c r="Y1641" s="13"/>
      <c r="Z1641" s="13"/>
      <c r="AA1641" s="13"/>
      <c r="AB1641" s="13"/>
      <c r="AC1641" s="13"/>
      <c r="AD1641" s="13"/>
      <c r="AE1641" s="13"/>
      <c r="AT1641" s="246" t="s">
        <v>252</v>
      </c>
      <c r="AU1641" s="246" t="s">
        <v>93</v>
      </c>
      <c r="AV1641" s="13" t="s">
        <v>23</v>
      </c>
      <c r="AW1641" s="13" t="s">
        <v>46</v>
      </c>
      <c r="AX1641" s="13" t="s">
        <v>85</v>
      </c>
      <c r="AY1641" s="246" t="s">
        <v>241</v>
      </c>
    </row>
    <row r="1642" s="14" customFormat="1">
      <c r="A1642" s="14"/>
      <c r="B1642" s="247"/>
      <c r="C1642" s="248"/>
      <c r="D1642" s="238" t="s">
        <v>252</v>
      </c>
      <c r="E1642" s="249" t="s">
        <v>39</v>
      </c>
      <c r="F1642" s="250" t="s">
        <v>1668</v>
      </c>
      <c r="G1642" s="248"/>
      <c r="H1642" s="251">
        <v>4.5599999999999996</v>
      </c>
      <c r="I1642" s="252"/>
      <c r="J1642" s="248"/>
      <c r="K1642" s="248"/>
      <c r="L1642" s="253"/>
      <c r="M1642" s="254"/>
      <c r="N1642" s="255"/>
      <c r="O1642" s="255"/>
      <c r="P1642" s="255"/>
      <c r="Q1642" s="255"/>
      <c r="R1642" s="255"/>
      <c r="S1642" s="255"/>
      <c r="T1642" s="256"/>
      <c r="U1642" s="14"/>
      <c r="V1642" s="14"/>
      <c r="W1642" s="14"/>
      <c r="X1642" s="14"/>
      <c r="Y1642" s="14"/>
      <c r="Z1642" s="14"/>
      <c r="AA1642" s="14"/>
      <c r="AB1642" s="14"/>
      <c r="AC1642" s="14"/>
      <c r="AD1642" s="14"/>
      <c r="AE1642" s="14"/>
      <c r="AT1642" s="257" t="s">
        <v>252</v>
      </c>
      <c r="AU1642" s="257" t="s">
        <v>93</v>
      </c>
      <c r="AV1642" s="14" t="s">
        <v>93</v>
      </c>
      <c r="AW1642" s="14" t="s">
        <v>46</v>
      </c>
      <c r="AX1642" s="14" t="s">
        <v>85</v>
      </c>
      <c r="AY1642" s="257" t="s">
        <v>241</v>
      </c>
    </row>
    <row r="1643" s="13" customFormat="1">
      <c r="A1643" s="13"/>
      <c r="B1643" s="236"/>
      <c r="C1643" s="237"/>
      <c r="D1643" s="238" t="s">
        <v>252</v>
      </c>
      <c r="E1643" s="239" t="s">
        <v>39</v>
      </c>
      <c r="F1643" s="240" t="s">
        <v>1024</v>
      </c>
      <c r="G1643" s="237"/>
      <c r="H1643" s="239" t="s">
        <v>39</v>
      </c>
      <c r="I1643" s="241"/>
      <c r="J1643" s="237"/>
      <c r="K1643" s="237"/>
      <c r="L1643" s="242"/>
      <c r="M1643" s="243"/>
      <c r="N1643" s="244"/>
      <c r="O1643" s="244"/>
      <c r="P1643" s="244"/>
      <c r="Q1643" s="244"/>
      <c r="R1643" s="244"/>
      <c r="S1643" s="244"/>
      <c r="T1643" s="245"/>
      <c r="U1643" s="13"/>
      <c r="V1643" s="13"/>
      <c r="W1643" s="13"/>
      <c r="X1643" s="13"/>
      <c r="Y1643" s="13"/>
      <c r="Z1643" s="13"/>
      <c r="AA1643" s="13"/>
      <c r="AB1643" s="13"/>
      <c r="AC1643" s="13"/>
      <c r="AD1643" s="13"/>
      <c r="AE1643" s="13"/>
      <c r="AT1643" s="246" t="s">
        <v>252</v>
      </c>
      <c r="AU1643" s="246" t="s">
        <v>93</v>
      </c>
      <c r="AV1643" s="13" t="s">
        <v>23</v>
      </c>
      <c r="AW1643" s="13" t="s">
        <v>46</v>
      </c>
      <c r="AX1643" s="13" t="s">
        <v>85</v>
      </c>
      <c r="AY1643" s="246" t="s">
        <v>241</v>
      </c>
    </row>
    <row r="1644" s="13" customFormat="1">
      <c r="A1644" s="13"/>
      <c r="B1644" s="236"/>
      <c r="C1644" s="237"/>
      <c r="D1644" s="238" t="s">
        <v>252</v>
      </c>
      <c r="E1644" s="239" t="s">
        <v>39</v>
      </c>
      <c r="F1644" s="240" t="s">
        <v>1596</v>
      </c>
      <c r="G1644" s="237"/>
      <c r="H1644" s="239" t="s">
        <v>39</v>
      </c>
      <c r="I1644" s="241"/>
      <c r="J1644" s="237"/>
      <c r="K1644" s="237"/>
      <c r="L1644" s="242"/>
      <c r="M1644" s="243"/>
      <c r="N1644" s="244"/>
      <c r="O1644" s="244"/>
      <c r="P1644" s="244"/>
      <c r="Q1644" s="244"/>
      <c r="R1644" s="244"/>
      <c r="S1644" s="244"/>
      <c r="T1644" s="245"/>
      <c r="U1644" s="13"/>
      <c r="V1644" s="13"/>
      <c r="W1644" s="13"/>
      <c r="X1644" s="13"/>
      <c r="Y1644" s="13"/>
      <c r="Z1644" s="13"/>
      <c r="AA1644" s="13"/>
      <c r="AB1644" s="13"/>
      <c r="AC1644" s="13"/>
      <c r="AD1644" s="13"/>
      <c r="AE1644" s="13"/>
      <c r="AT1644" s="246" t="s">
        <v>252</v>
      </c>
      <c r="AU1644" s="246" t="s">
        <v>93</v>
      </c>
      <c r="AV1644" s="13" t="s">
        <v>23</v>
      </c>
      <c r="AW1644" s="13" t="s">
        <v>46</v>
      </c>
      <c r="AX1644" s="13" t="s">
        <v>85</v>
      </c>
      <c r="AY1644" s="246" t="s">
        <v>241</v>
      </c>
    </row>
    <row r="1645" s="14" customFormat="1">
      <c r="A1645" s="14"/>
      <c r="B1645" s="247"/>
      <c r="C1645" s="248"/>
      <c r="D1645" s="238" t="s">
        <v>252</v>
      </c>
      <c r="E1645" s="249" t="s">
        <v>39</v>
      </c>
      <c r="F1645" s="250" t="s">
        <v>1597</v>
      </c>
      <c r="G1645" s="248"/>
      <c r="H1645" s="251">
        <v>8.8970000000000002</v>
      </c>
      <c r="I1645" s="252"/>
      <c r="J1645" s="248"/>
      <c r="K1645" s="248"/>
      <c r="L1645" s="253"/>
      <c r="M1645" s="254"/>
      <c r="N1645" s="255"/>
      <c r="O1645" s="255"/>
      <c r="P1645" s="255"/>
      <c r="Q1645" s="255"/>
      <c r="R1645" s="255"/>
      <c r="S1645" s="255"/>
      <c r="T1645" s="256"/>
      <c r="U1645" s="14"/>
      <c r="V1645" s="14"/>
      <c r="W1645" s="14"/>
      <c r="X1645" s="14"/>
      <c r="Y1645" s="14"/>
      <c r="Z1645" s="14"/>
      <c r="AA1645" s="14"/>
      <c r="AB1645" s="14"/>
      <c r="AC1645" s="14"/>
      <c r="AD1645" s="14"/>
      <c r="AE1645" s="14"/>
      <c r="AT1645" s="257" t="s">
        <v>252</v>
      </c>
      <c r="AU1645" s="257" t="s">
        <v>93</v>
      </c>
      <c r="AV1645" s="14" t="s">
        <v>93</v>
      </c>
      <c r="AW1645" s="14" t="s">
        <v>46</v>
      </c>
      <c r="AX1645" s="14" t="s">
        <v>85</v>
      </c>
      <c r="AY1645" s="257" t="s">
        <v>241</v>
      </c>
    </row>
    <row r="1646" s="13" customFormat="1">
      <c r="A1646" s="13"/>
      <c r="B1646" s="236"/>
      <c r="C1646" s="237"/>
      <c r="D1646" s="238" t="s">
        <v>252</v>
      </c>
      <c r="E1646" s="239" t="s">
        <v>39</v>
      </c>
      <c r="F1646" s="240" t="s">
        <v>1598</v>
      </c>
      <c r="G1646" s="237"/>
      <c r="H1646" s="239" t="s">
        <v>39</v>
      </c>
      <c r="I1646" s="241"/>
      <c r="J1646" s="237"/>
      <c r="K1646" s="237"/>
      <c r="L1646" s="242"/>
      <c r="M1646" s="243"/>
      <c r="N1646" s="244"/>
      <c r="O1646" s="244"/>
      <c r="P1646" s="244"/>
      <c r="Q1646" s="244"/>
      <c r="R1646" s="244"/>
      <c r="S1646" s="244"/>
      <c r="T1646" s="245"/>
      <c r="U1646" s="13"/>
      <c r="V1646" s="13"/>
      <c r="W1646" s="13"/>
      <c r="X1646" s="13"/>
      <c r="Y1646" s="13"/>
      <c r="Z1646" s="13"/>
      <c r="AA1646" s="13"/>
      <c r="AB1646" s="13"/>
      <c r="AC1646" s="13"/>
      <c r="AD1646" s="13"/>
      <c r="AE1646" s="13"/>
      <c r="AT1646" s="246" t="s">
        <v>252</v>
      </c>
      <c r="AU1646" s="246" t="s">
        <v>93</v>
      </c>
      <c r="AV1646" s="13" t="s">
        <v>23</v>
      </c>
      <c r="AW1646" s="13" t="s">
        <v>46</v>
      </c>
      <c r="AX1646" s="13" t="s">
        <v>85</v>
      </c>
      <c r="AY1646" s="246" t="s">
        <v>241</v>
      </c>
    </row>
    <row r="1647" s="14" customFormat="1">
      <c r="A1647" s="14"/>
      <c r="B1647" s="247"/>
      <c r="C1647" s="248"/>
      <c r="D1647" s="238" t="s">
        <v>252</v>
      </c>
      <c r="E1647" s="249" t="s">
        <v>39</v>
      </c>
      <c r="F1647" s="250" t="s">
        <v>1599</v>
      </c>
      <c r="G1647" s="248"/>
      <c r="H1647" s="251">
        <v>11.625</v>
      </c>
      <c r="I1647" s="252"/>
      <c r="J1647" s="248"/>
      <c r="K1647" s="248"/>
      <c r="L1647" s="253"/>
      <c r="M1647" s="254"/>
      <c r="N1647" s="255"/>
      <c r="O1647" s="255"/>
      <c r="P1647" s="255"/>
      <c r="Q1647" s="255"/>
      <c r="R1647" s="255"/>
      <c r="S1647" s="255"/>
      <c r="T1647" s="256"/>
      <c r="U1647" s="14"/>
      <c r="V1647" s="14"/>
      <c r="W1647" s="14"/>
      <c r="X1647" s="14"/>
      <c r="Y1647" s="14"/>
      <c r="Z1647" s="14"/>
      <c r="AA1647" s="14"/>
      <c r="AB1647" s="14"/>
      <c r="AC1647" s="14"/>
      <c r="AD1647" s="14"/>
      <c r="AE1647" s="14"/>
      <c r="AT1647" s="257" t="s">
        <v>252</v>
      </c>
      <c r="AU1647" s="257" t="s">
        <v>93</v>
      </c>
      <c r="AV1647" s="14" t="s">
        <v>93</v>
      </c>
      <c r="AW1647" s="14" t="s">
        <v>46</v>
      </c>
      <c r="AX1647" s="14" t="s">
        <v>85</v>
      </c>
      <c r="AY1647" s="257" t="s">
        <v>241</v>
      </c>
    </row>
    <row r="1648" s="13" customFormat="1">
      <c r="A1648" s="13"/>
      <c r="B1648" s="236"/>
      <c r="C1648" s="237"/>
      <c r="D1648" s="238" t="s">
        <v>252</v>
      </c>
      <c r="E1648" s="239" t="s">
        <v>39</v>
      </c>
      <c r="F1648" s="240" t="s">
        <v>1131</v>
      </c>
      <c r="G1648" s="237"/>
      <c r="H1648" s="239" t="s">
        <v>39</v>
      </c>
      <c r="I1648" s="241"/>
      <c r="J1648" s="237"/>
      <c r="K1648" s="237"/>
      <c r="L1648" s="242"/>
      <c r="M1648" s="243"/>
      <c r="N1648" s="244"/>
      <c r="O1648" s="244"/>
      <c r="P1648" s="244"/>
      <c r="Q1648" s="244"/>
      <c r="R1648" s="244"/>
      <c r="S1648" s="244"/>
      <c r="T1648" s="245"/>
      <c r="U1648" s="13"/>
      <c r="V1648" s="13"/>
      <c r="W1648" s="13"/>
      <c r="X1648" s="13"/>
      <c r="Y1648" s="13"/>
      <c r="Z1648" s="13"/>
      <c r="AA1648" s="13"/>
      <c r="AB1648" s="13"/>
      <c r="AC1648" s="13"/>
      <c r="AD1648" s="13"/>
      <c r="AE1648" s="13"/>
      <c r="AT1648" s="246" t="s">
        <v>252</v>
      </c>
      <c r="AU1648" s="246" t="s">
        <v>93</v>
      </c>
      <c r="AV1648" s="13" t="s">
        <v>23</v>
      </c>
      <c r="AW1648" s="13" t="s">
        <v>46</v>
      </c>
      <c r="AX1648" s="13" t="s">
        <v>85</v>
      </c>
      <c r="AY1648" s="246" t="s">
        <v>241</v>
      </c>
    </row>
    <row r="1649" s="13" customFormat="1">
      <c r="A1649" s="13"/>
      <c r="B1649" s="236"/>
      <c r="C1649" s="237"/>
      <c r="D1649" s="238" t="s">
        <v>252</v>
      </c>
      <c r="E1649" s="239" t="s">
        <v>39</v>
      </c>
      <c r="F1649" s="240" t="s">
        <v>1600</v>
      </c>
      <c r="G1649" s="237"/>
      <c r="H1649" s="239" t="s">
        <v>39</v>
      </c>
      <c r="I1649" s="241"/>
      <c r="J1649" s="237"/>
      <c r="K1649" s="237"/>
      <c r="L1649" s="242"/>
      <c r="M1649" s="243"/>
      <c r="N1649" s="244"/>
      <c r="O1649" s="244"/>
      <c r="P1649" s="244"/>
      <c r="Q1649" s="244"/>
      <c r="R1649" s="244"/>
      <c r="S1649" s="244"/>
      <c r="T1649" s="245"/>
      <c r="U1649" s="13"/>
      <c r="V1649" s="13"/>
      <c r="W1649" s="13"/>
      <c r="X1649" s="13"/>
      <c r="Y1649" s="13"/>
      <c r="Z1649" s="13"/>
      <c r="AA1649" s="13"/>
      <c r="AB1649" s="13"/>
      <c r="AC1649" s="13"/>
      <c r="AD1649" s="13"/>
      <c r="AE1649" s="13"/>
      <c r="AT1649" s="246" t="s">
        <v>252</v>
      </c>
      <c r="AU1649" s="246" t="s">
        <v>93</v>
      </c>
      <c r="AV1649" s="13" t="s">
        <v>23</v>
      </c>
      <c r="AW1649" s="13" t="s">
        <v>46</v>
      </c>
      <c r="AX1649" s="13" t="s">
        <v>85</v>
      </c>
      <c r="AY1649" s="246" t="s">
        <v>241</v>
      </c>
    </row>
    <row r="1650" s="14" customFormat="1">
      <c r="A1650" s="14"/>
      <c r="B1650" s="247"/>
      <c r="C1650" s="248"/>
      <c r="D1650" s="238" t="s">
        <v>252</v>
      </c>
      <c r="E1650" s="249" t="s">
        <v>39</v>
      </c>
      <c r="F1650" s="250" t="s">
        <v>1601</v>
      </c>
      <c r="G1650" s="248"/>
      <c r="H1650" s="251">
        <v>8.3300000000000001</v>
      </c>
      <c r="I1650" s="252"/>
      <c r="J1650" s="248"/>
      <c r="K1650" s="248"/>
      <c r="L1650" s="253"/>
      <c r="M1650" s="254"/>
      <c r="N1650" s="255"/>
      <c r="O1650" s="255"/>
      <c r="P1650" s="255"/>
      <c r="Q1650" s="255"/>
      <c r="R1650" s="255"/>
      <c r="S1650" s="255"/>
      <c r="T1650" s="256"/>
      <c r="U1650" s="14"/>
      <c r="V1650" s="14"/>
      <c r="W1650" s="14"/>
      <c r="X1650" s="14"/>
      <c r="Y1650" s="14"/>
      <c r="Z1650" s="14"/>
      <c r="AA1650" s="14"/>
      <c r="AB1650" s="14"/>
      <c r="AC1650" s="14"/>
      <c r="AD1650" s="14"/>
      <c r="AE1650" s="14"/>
      <c r="AT1650" s="257" t="s">
        <v>252</v>
      </c>
      <c r="AU1650" s="257" t="s">
        <v>93</v>
      </c>
      <c r="AV1650" s="14" t="s">
        <v>93</v>
      </c>
      <c r="AW1650" s="14" t="s">
        <v>46</v>
      </c>
      <c r="AX1650" s="14" t="s">
        <v>85</v>
      </c>
      <c r="AY1650" s="257" t="s">
        <v>241</v>
      </c>
    </row>
    <row r="1651" s="16" customFormat="1">
      <c r="A1651" s="16"/>
      <c r="B1651" s="269"/>
      <c r="C1651" s="270"/>
      <c r="D1651" s="238" t="s">
        <v>252</v>
      </c>
      <c r="E1651" s="271" t="s">
        <v>39</v>
      </c>
      <c r="F1651" s="272" t="s">
        <v>295</v>
      </c>
      <c r="G1651" s="270"/>
      <c r="H1651" s="273">
        <v>65.331999999999994</v>
      </c>
      <c r="I1651" s="274"/>
      <c r="J1651" s="270"/>
      <c r="K1651" s="270"/>
      <c r="L1651" s="275"/>
      <c r="M1651" s="276"/>
      <c r="N1651" s="277"/>
      <c r="O1651" s="277"/>
      <c r="P1651" s="277"/>
      <c r="Q1651" s="277"/>
      <c r="R1651" s="277"/>
      <c r="S1651" s="277"/>
      <c r="T1651" s="278"/>
      <c r="U1651" s="16"/>
      <c r="V1651" s="16"/>
      <c r="W1651" s="16"/>
      <c r="X1651" s="16"/>
      <c r="Y1651" s="16"/>
      <c r="Z1651" s="16"/>
      <c r="AA1651" s="16"/>
      <c r="AB1651" s="16"/>
      <c r="AC1651" s="16"/>
      <c r="AD1651" s="16"/>
      <c r="AE1651" s="16"/>
      <c r="AT1651" s="279" t="s">
        <v>252</v>
      </c>
      <c r="AU1651" s="279" t="s">
        <v>93</v>
      </c>
      <c r="AV1651" s="16" t="s">
        <v>113</v>
      </c>
      <c r="AW1651" s="16" t="s">
        <v>46</v>
      </c>
      <c r="AX1651" s="16" t="s">
        <v>85</v>
      </c>
      <c r="AY1651" s="279" t="s">
        <v>241</v>
      </c>
    </row>
    <row r="1652" s="13" customFormat="1">
      <c r="A1652" s="13"/>
      <c r="B1652" s="236"/>
      <c r="C1652" s="237"/>
      <c r="D1652" s="238" t="s">
        <v>252</v>
      </c>
      <c r="E1652" s="239" t="s">
        <v>39</v>
      </c>
      <c r="F1652" s="240" t="s">
        <v>1669</v>
      </c>
      <c r="G1652" s="237"/>
      <c r="H1652" s="239" t="s">
        <v>39</v>
      </c>
      <c r="I1652" s="241"/>
      <c r="J1652" s="237"/>
      <c r="K1652" s="237"/>
      <c r="L1652" s="242"/>
      <c r="M1652" s="243"/>
      <c r="N1652" s="244"/>
      <c r="O1652" s="244"/>
      <c r="P1652" s="244"/>
      <c r="Q1652" s="244"/>
      <c r="R1652" s="244"/>
      <c r="S1652" s="244"/>
      <c r="T1652" s="245"/>
      <c r="U1652" s="13"/>
      <c r="V1652" s="13"/>
      <c r="W1652" s="13"/>
      <c r="X1652" s="13"/>
      <c r="Y1652" s="13"/>
      <c r="Z1652" s="13"/>
      <c r="AA1652" s="13"/>
      <c r="AB1652" s="13"/>
      <c r="AC1652" s="13"/>
      <c r="AD1652" s="13"/>
      <c r="AE1652" s="13"/>
      <c r="AT1652" s="246" t="s">
        <v>252</v>
      </c>
      <c r="AU1652" s="246" t="s">
        <v>93</v>
      </c>
      <c r="AV1652" s="13" t="s">
        <v>23</v>
      </c>
      <c r="AW1652" s="13" t="s">
        <v>46</v>
      </c>
      <c r="AX1652" s="13" t="s">
        <v>85</v>
      </c>
      <c r="AY1652" s="246" t="s">
        <v>241</v>
      </c>
    </row>
    <row r="1653" s="13" customFormat="1">
      <c r="A1653" s="13"/>
      <c r="B1653" s="236"/>
      <c r="C1653" s="237"/>
      <c r="D1653" s="238" t="s">
        <v>252</v>
      </c>
      <c r="E1653" s="239" t="s">
        <v>39</v>
      </c>
      <c r="F1653" s="240" t="s">
        <v>1011</v>
      </c>
      <c r="G1653" s="237"/>
      <c r="H1653" s="239" t="s">
        <v>39</v>
      </c>
      <c r="I1653" s="241"/>
      <c r="J1653" s="237"/>
      <c r="K1653" s="237"/>
      <c r="L1653" s="242"/>
      <c r="M1653" s="243"/>
      <c r="N1653" s="244"/>
      <c r="O1653" s="244"/>
      <c r="P1653" s="244"/>
      <c r="Q1653" s="244"/>
      <c r="R1653" s="244"/>
      <c r="S1653" s="244"/>
      <c r="T1653" s="245"/>
      <c r="U1653" s="13"/>
      <c r="V1653" s="13"/>
      <c r="W1653" s="13"/>
      <c r="X1653" s="13"/>
      <c r="Y1653" s="13"/>
      <c r="Z1653" s="13"/>
      <c r="AA1653" s="13"/>
      <c r="AB1653" s="13"/>
      <c r="AC1653" s="13"/>
      <c r="AD1653" s="13"/>
      <c r="AE1653" s="13"/>
      <c r="AT1653" s="246" t="s">
        <v>252</v>
      </c>
      <c r="AU1653" s="246" t="s">
        <v>93</v>
      </c>
      <c r="AV1653" s="13" t="s">
        <v>23</v>
      </c>
      <c r="AW1653" s="13" t="s">
        <v>46</v>
      </c>
      <c r="AX1653" s="13" t="s">
        <v>85</v>
      </c>
      <c r="AY1653" s="246" t="s">
        <v>241</v>
      </c>
    </row>
    <row r="1654" s="13" customFormat="1">
      <c r="A1654" s="13"/>
      <c r="B1654" s="236"/>
      <c r="C1654" s="237"/>
      <c r="D1654" s="238" t="s">
        <v>252</v>
      </c>
      <c r="E1654" s="239" t="s">
        <v>39</v>
      </c>
      <c r="F1654" s="240" t="s">
        <v>1607</v>
      </c>
      <c r="G1654" s="237"/>
      <c r="H1654" s="239" t="s">
        <v>39</v>
      </c>
      <c r="I1654" s="241"/>
      <c r="J1654" s="237"/>
      <c r="K1654" s="237"/>
      <c r="L1654" s="242"/>
      <c r="M1654" s="243"/>
      <c r="N1654" s="244"/>
      <c r="O1654" s="244"/>
      <c r="P1654" s="244"/>
      <c r="Q1654" s="244"/>
      <c r="R1654" s="244"/>
      <c r="S1654" s="244"/>
      <c r="T1654" s="245"/>
      <c r="U1654" s="13"/>
      <c r="V1654" s="13"/>
      <c r="W1654" s="13"/>
      <c r="X1654" s="13"/>
      <c r="Y1654" s="13"/>
      <c r="Z1654" s="13"/>
      <c r="AA1654" s="13"/>
      <c r="AB1654" s="13"/>
      <c r="AC1654" s="13"/>
      <c r="AD1654" s="13"/>
      <c r="AE1654" s="13"/>
      <c r="AT1654" s="246" t="s">
        <v>252</v>
      </c>
      <c r="AU1654" s="246" t="s">
        <v>93</v>
      </c>
      <c r="AV1654" s="13" t="s">
        <v>23</v>
      </c>
      <c r="AW1654" s="13" t="s">
        <v>46</v>
      </c>
      <c r="AX1654" s="13" t="s">
        <v>85</v>
      </c>
      <c r="AY1654" s="246" t="s">
        <v>241</v>
      </c>
    </row>
    <row r="1655" s="14" customFormat="1">
      <c r="A1655" s="14"/>
      <c r="B1655" s="247"/>
      <c r="C1655" s="248"/>
      <c r="D1655" s="238" t="s">
        <v>252</v>
      </c>
      <c r="E1655" s="249" t="s">
        <v>39</v>
      </c>
      <c r="F1655" s="250" t="s">
        <v>1670</v>
      </c>
      <c r="G1655" s="248"/>
      <c r="H1655" s="251">
        <v>4.7400000000000002</v>
      </c>
      <c r="I1655" s="252"/>
      <c r="J1655" s="248"/>
      <c r="K1655" s="248"/>
      <c r="L1655" s="253"/>
      <c r="M1655" s="254"/>
      <c r="N1655" s="255"/>
      <c r="O1655" s="255"/>
      <c r="P1655" s="255"/>
      <c r="Q1655" s="255"/>
      <c r="R1655" s="255"/>
      <c r="S1655" s="255"/>
      <c r="T1655" s="256"/>
      <c r="U1655" s="14"/>
      <c r="V1655" s="14"/>
      <c r="W1655" s="14"/>
      <c r="X1655" s="14"/>
      <c r="Y1655" s="14"/>
      <c r="Z1655" s="14"/>
      <c r="AA1655" s="14"/>
      <c r="AB1655" s="14"/>
      <c r="AC1655" s="14"/>
      <c r="AD1655" s="14"/>
      <c r="AE1655" s="14"/>
      <c r="AT1655" s="257" t="s">
        <v>252</v>
      </c>
      <c r="AU1655" s="257" t="s">
        <v>93</v>
      </c>
      <c r="AV1655" s="14" t="s">
        <v>93</v>
      </c>
      <c r="AW1655" s="14" t="s">
        <v>46</v>
      </c>
      <c r="AX1655" s="14" t="s">
        <v>85</v>
      </c>
      <c r="AY1655" s="257" t="s">
        <v>241</v>
      </c>
    </row>
    <row r="1656" s="13" customFormat="1">
      <c r="A1656" s="13"/>
      <c r="B1656" s="236"/>
      <c r="C1656" s="237"/>
      <c r="D1656" s="238" t="s">
        <v>252</v>
      </c>
      <c r="E1656" s="239" t="s">
        <v>39</v>
      </c>
      <c r="F1656" s="240" t="s">
        <v>1609</v>
      </c>
      <c r="G1656" s="237"/>
      <c r="H1656" s="239" t="s">
        <v>39</v>
      </c>
      <c r="I1656" s="241"/>
      <c r="J1656" s="237"/>
      <c r="K1656" s="237"/>
      <c r="L1656" s="242"/>
      <c r="M1656" s="243"/>
      <c r="N1656" s="244"/>
      <c r="O1656" s="244"/>
      <c r="P1656" s="244"/>
      <c r="Q1656" s="244"/>
      <c r="R1656" s="244"/>
      <c r="S1656" s="244"/>
      <c r="T1656" s="245"/>
      <c r="U1656" s="13"/>
      <c r="V1656" s="13"/>
      <c r="W1656" s="13"/>
      <c r="X1656" s="13"/>
      <c r="Y1656" s="13"/>
      <c r="Z1656" s="13"/>
      <c r="AA1656" s="13"/>
      <c r="AB1656" s="13"/>
      <c r="AC1656" s="13"/>
      <c r="AD1656" s="13"/>
      <c r="AE1656" s="13"/>
      <c r="AT1656" s="246" t="s">
        <v>252</v>
      </c>
      <c r="AU1656" s="246" t="s">
        <v>93</v>
      </c>
      <c r="AV1656" s="13" t="s">
        <v>23</v>
      </c>
      <c r="AW1656" s="13" t="s">
        <v>46</v>
      </c>
      <c r="AX1656" s="13" t="s">
        <v>85</v>
      </c>
      <c r="AY1656" s="246" t="s">
        <v>241</v>
      </c>
    </row>
    <row r="1657" s="14" customFormat="1">
      <c r="A1657" s="14"/>
      <c r="B1657" s="247"/>
      <c r="C1657" s="248"/>
      <c r="D1657" s="238" t="s">
        <v>252</v>
      </c>
      <c r="E1657" s="249" t="s">
        <v>39</v>
      </c>
      <c r="F1657" s="250" t="s">
        <v>1671</v>
      </c>
      <c r="G1657" s="248"/>
      <c r="H1657" s="251">
        <v>0.84999999999999998</v>
      </c>
      <c r="I1657" s="252"/>
      <c r="J1657" s="248"/>
      <c r="K1657" s="248"/>
      <c r="L1657" s="253"/>
      <c r="M1657" s="254"/>
      <c r="N1657" s="255"/>
      <c r="O1657" s="255"/>
      <c r="P1657" s="255"/>
      <c r="Q1657" s="255"/>
      <c r="R1657" s="255"/>
      <c r="S1657" s="255"/>
      <c r="T1657" s="256"/>
      <c r="U1657" s="14"/>
      <c r="V1657" s="14"/>
      <c r="W1657" s="14"/>
      <c r="X1657" s="14"/>
      <c r="Y1657" s="14"/>
      <c r="Z1657" s="14"/>
      <c r="AA1657" s="14"/>
      <c r="AB1657" s="14"/>
      <c r="AC1657" s="14"/>
      <c r="AD1657" s="14"/>
      <c r="AE1657" s="14"/>
      <c r="AT1657" s="257" t="s">
        <v>252</v>
      </c>
      <c r="AU1657" s="257" t="s">
        <v>93</v>
      </c>
      <c r="AV1657" s="14" t="s">
        <v>93</v>
      </c>
      <c r="AW1657" s="14" t="s">
        <v>46</v>
      </c>
      <c r="AX1657" s="14" t="s">
        <v>85</v>
      </c>
      <c r="AY1657" s="257" t="s">
        <v>241</v>
      </c>
    </row>
    <row r="1658" s="13" customFormat="1">
      <c r="A1658" s="13"/>
      <c r="B1658" s="236"/>
      <c r="C1658" s="237"/>
      <c r="D1658" s="238" t="s">
        <v>252</v>
      </c>
      <c r="E1658" s="239" t="s">
        <v>39</v>
      </c>
      <c r="F1658" s="240" t="s">
        <v>1611</v>
      </c>
      <c r="G1658" s="237"/>
      <c r="H1658" s="239" t="s">
        <v>39</v>
      </c>
      <c r="I1658" s="241"/>
      <c r="J1658" s="237"/>
      <c r="K1658" s="237"/>
      <c r="L1658" s="242"/>
      <c r="M1658" s="243"/>
      <c r="N1658" s="244"/>
      <c r="O1658" s="244"/>
      <c r="P1658" s="244"/>
      <c r="Q1658" s="244"/>
      <c r="R1658" s="244"/>
      <c r="S1658" s="244"/>
      <c r="T1658" s="245"/>
      <c r="U1658" s="13"/>
      <c r="V1658" s="13"/>
      <c r="W1658" s="13"/>
      <c r="X1658" s="13"/>
      <c r="Y1658" s="13"/>
      <c r="Z1658" s="13"/>
      <c r="AA1658" s="13"/>
      <c r="AB1658" s="13"/>
      <c r="AC1658" s="13"/>
      <c r="AD1658" s="13"/>
      <c r="AE1658" s="13"/>
      <c r="AT1658" s="246" t="s">
        <v>252</v>
      </c>
      <c r="AU1658" s="246" t="s">
        <v>93</v>
      </c>
      <c r="AV1658" s="13" t="s">
        <v>23</v>
      </c>
      <c r="AW1658" s="13" t="s">
        <v>46</v>
      </c>
      <c r="AX1658" s="13" t="s">
        <v>85</v>
      </c>
      <c r="AY1658" s="246" t="s">
        <v>241</v>
      </c>
    </row>
    <row r="1659" s="14" customFormat="1">
      <c r="A1659" s="14"/>
      <c r="B1659" s="247"/>
      <c r="C1659" s="248"/>
      <c r="D1659" s="238" t="s">
        <v>252</v>
      </c>
      <c r="E1659" s="249" t="s">
        <v>39</v>
      </c>
      <c r="F1659" s="250" t="s">
        <v>1672</v>
      </c>
      <c r="G1659" s="248"/>
      <c r="H1659" s="251">
        <v>13.945</v>
      </c>
      <c r="I1659" s="252"/>
      <c r="J1659" s="248"/>
      <c r="K1659" s="248"/>
      <c r="L1659" s="253"/>
      <c r="M1659" s="254"/>
      <c r="N1659" s="255"/>
      <c r="O1659" s="255"/>
      <c r="P1659" s="255"/>
      <c r="Q1659" s="255"/>
      <c r="R1659" s="255"/>
      <c r="S1659" s="255"/>
      <c r="T1659" s="256"/>
      <c r="U1659" s="14"/>
      <c r="V1659" s="14"/>
      <c r="W1659" s="14"/>
      <c r="X1659" s="14"/>
      <c r="Y1659" s="14"/>
      <c r="Z1659" s="14"/>
      <c r="AA1659" s="14"/>
      <c r="AB1659" s="14"/>
      <c r="AC1659" s="14"/>
      <c r="AD1659" s="14"/>
      <c r="AE1659" s="14"/>
      <c r="AT1659" s="257" t="s">
        <v>252</v>
      </c>
      <c r="AU1659" s="257" t="s">
        <v>93</v>
      </c>
      <c r="AV1659" s="14" t="s">
        <v>93</v>
      </c>
      <c r="AW1659" s="14" t="s">
        <v>46</v>
      </c>
      <c r="AX1659" s="14" t="s">
        <v>85</v>
      </c>
      <c r="AY1659" s="257" t="s">
        <v>241</v>
      </c>
    </row>
    <row r="1660" s="13" customFormat="1">
      <c r="A1660" s="13"/>
      <c r="B1660" s="236"/>
      <c r="C1660" s="237"/>
      <c r="D1660" s="238" t="s">
        <v>252</v>
      </c>
      <c r="E1660" s="239" t="s">
        <v>39</v>
      </c>
      <c r="F1660" s="240" t="s">
        <v>1021</v>
      </c>
      <c r="G1660" s="237"/>
      <c r="H1660" s="239" t="s">
        <v>39</v>
      </c>
      <c r="I1660" s="241"/>
      <c r="J1660" s="237"/>
      <c r="K1660" s="237"/>
      <c r="L1660" s="242"/>
      <c r="M1660" s="243"/>
      <c r="N1660" s="244"/>
      <c r="O1660" s="244"/>
      <c r="P1660" s="244"/>
      <c r="Q1660" s="244"/>
      <c r="R1660" s="244"/>
      <c r="S1660" s="244"/>
      <c r="T1660" s="245"/>
      <c r="U1660" s="13"/>
      <c r="V1660" s="13"/>
      <c r="W1660" s="13"/>
      <c r="X1660" s="13"/>
      <c r="Y1660" s="13"/>
      <c r="Z1660" s="13"/>
      <c r="AA1660" s="13"/>
      <c r="AB1660" s="13"/>
      <c r="AC1660" s="13"/>
      <c r="AD1660" s="13"/>
      <c r="AE1660" s="13"/>
      <c r="AT1660" s="246" t="s">
        <v>252</v>
      </c>
      <c r="AU1660" s="246" t="s">
        <v>93</v>
      </c>
      <c r="AV1660" s="13" t="s">
        <v>23</v>
      </c>
      <c r="AW1660" s="13" t="s">
        <v>46</v>
      </c>
      <c r="AX1660" s="13" t="s">
        <v>85</v>
      </c>
      <c r="AY1660" s="246" t="s">
        <v>241</v>
      </c>
    </row>
    <row r="1661" s="13" customFormat="1">
      <c r="A1661" s="13"/>
      <c r="B1661" s="236"/>
      <c r="C1661" s="237"/>
      <c r="D1661" s="238" t="s">
        <v>252</v>
      </c>
      <c r="E1661" s="239" t="s">
        <v>39</v>
      </c>
      <c r="F1661" s="240" t="s">
        <v>1613</v>
      </c>
      <c r="G1661" s="237"/>
      <c r="H1661" s="239" t="s">
        <v>39</v>
      </c>
      <c r="I1661" s="241"/>
      <c r="J1661" s="237"/>
      <c r="K1661" s="237"/>
      <c r="L1661" s="242"/>
      <c r="M1661" s="243"/>
      <c r="N1661" s="244"/>
      <c r="O1661" s="244"/>
      <c r="P1661" s="244"/>
      <c r="Q1661" s="244"/>
      <c r="R1661" s="244"/>
      <c r="S1661" s="244"/>
      <c r="T1661" s="245"/>
      <c r="U1661" s="13"/>
      <c r="V1661" s="13"/>
      <c r="W1661" s="13"/>
      <c r="X1661" s="13"/>
      <c r="Y1661" s="13"/>
      <c r="Z1661" s="13"/>
      <c r="AA1661" s="13"/>
      <c r="AB1661" s="13"/>
      <c r="AC1661" s="13"/>
      <c r="AD1661" s="13"/>
      <c r="AE1661" s="13"/>
      <c r="AT1661" s="246" t="s">
        <v>252</v>
      </c>
      <c r="AU1661" s="246" t="s">
        <v>93</v>
      </c>
      <c r="AV1661" s="13" t="s">
        <v>23</v>
      </c>
      <c r="AW1661" s="13" t="s">
        <v>46</v>
      </c>
      <c r="AX1661" s="13" t="s">
        <v>85</v>
      </c>
      <c r="AY1661" s="246" t="s">
        <v>241</v>
      </c>
    </row>
    <row r="1662" s="14" customFormat="1">
      <c r="A1662" s="14"/>
      <c r="B1662" s="247"/>
      <c r="C1662" s="248"/>
      <c r="D1662" s="238" t="s">
        <v>252</v>
      </c>
      <c r="E1662" s="249" t="s">
        <v>39</v>
      </c>
      <c r="F1662" s="250" t="s">
        <v>1251</v>
      </c>
      <c r="G1662" s="248"/>
      <c r="H1662" s="251">
        <v>4.7000000000000002</v>
      </c>
      <c r="I1662" s="252"/>
      <c r="J1662" s="248"/>
      <c r="K1662" s="248"/>
      <c r="L1662" s="253"/>
      <c r="M1662" s="254"/>
      <c r="N1662" s="255"/>
      <c r="O1662" s="255"/>
      <c r="P1662" s="255"/>
      <c r="Q1662" s="255"/>
      <c r="R1662" s="255"/>
      <c r="S1662" s="255"/>
      <c r="T1662" s="256"/>
      <c r="U1662" s="14"/>
      <c r="V1662" s="14"/>
      <c r="W1662" s="14"/>
      <c r="X1662" s="14"/>
      <c r="Y1662" s="14"/>
      <c r="Z1662" s="14"/>
      <c r="AA1662" s="14"/>
      <c r="AB1662" s="14"/>
      <c r="AC1662" s="14"/>
      <c r="AD1662" s="14"/>
      <c r="AE1662" s="14"/>
      <c r="AT1662" s="257" t="s">
        <v>252</v>
      </c>
      <c r="AU1662" s="257" t="s">
        <v>93</v>
      </c>
      <c r="AV1662" s="14" t="s">
        <v>93</v>
      </c>
      <c r="AW1662" s="14" t="s">
        <v>46</v>
      </c>
      <c r="AX1662" s="14" t="s">
        <v>85</v>
      </c>
      <c r="AY1662" s="257" t="s">
        <v>241</v>
      </c>
    </row>
    <row r="1663" s="13" customFormat="1">
      <c r="A1663" s="13"/>
      <c r="B1663" s="236"/>
      <c r="C1663" s="237"/>
      <c r="D1663" s="238" t="s">
        <v>252</v>
      </c>
      <c r="E1663" s="239" t="s">
        <v>39</v>
      </c>
      <c r="F1663" s="240" t="s">
        <v>1615</v>
      </c>
      <c r="G1663" s="237"/>
      <c r="H1663" s="239" t="s">
        <v>39</v>
      </c>
      <c r="I1663" s="241"/>
      <c r="J1663" s="237"/>
      <c r="K1663" s="237"/>
      <c r="L1663" s="242"/>
      <c r="M1663" s="243"/>
      <c r="N1663" s="244"/>
      <c r="O1663" s="244"/>
      <c r="P1663" s="244"/>
      <c r="Q1663" s="244"/>
      <c r="R1663" s="244"/>
      <c r="S1663" s="244"/>
      <c r="T1663" s="245"/>
      <c r="U1663" s="13"/>
      <c r="V1663" s="13"/>
      <c r="W1663" s="13"/>
      <c r="X1663" s="13"/>
      <c r="Y1663" s="13"/>
      <c r="Z1663" s="13"/>
      <c r="AA1663" s="13"/>
      <c r="AB1663" s="13"/>
      <c r="AC1663" s="13"/>
      <c r="AD1663" s="13"/>
      <c r="AE1663" s="13"/>
      <c r="AT1663" s="246" t="s">
        <v>252</v>
      </c>
      <c r="AU1663" s="246" t="s">
        <v>93</v>
      </c>
      <c r="AV1663" s="13" t="s">
        <v>23</v>
      </c>
      <c r="AW1663" s="13" t="s">
        <v>46</v>
      </c>
      <c r="AX1663" s="13" t="s">
        <v>85</v>
      </c>
      <c r="AY1663" s="246" t="s">
        <v>241</v>
      </c>
    </row>
    <row r="1664" s="14" customFormat="1">
      <c r="A1664" s="14"/>
      <c r="B1664" s="247"/>
      <c r="C1664" s="248"/>
      <c r="D1664" s="238" t="s">
        <v>252</v>
      </c>
      <c r="E1664" s="249" t="s">
        <v>39</v>
      </c>
      <c r="F1664" s="250" t="s">
        <v>1673</v>
      </c>
      <c r="G1664" s="248"/>
      <c r="H1664" s="251">
        <v>7.3200000000000003</v>
      </c>
      <c r="I1664" s="252"/>
      <c r="J1664" s="248"/>
      <c r="K1664" s="248"/>
      <c r="L1664" s="253"/>
      <c r="M1664" s="254"/>
      <c r="N1664" s="255"/>
      <c r="O1664" s="255"/>
      <c r="P1664" s="255"/>
      <c r="Q1664" s="255"/>
      <c r="R1664" s="255"/>
      <c r="S1664" s="255"/>
      <c r="T1664" s="256"/>
      <c r="U1664" s="14"/>
      <c r="V1664" s="14"/>
      <c r="W1664" s="14"/>
      <c r="X1664" s="14"/>
      <c r="Y1664" s="14"/>
      <c r="Z1664" s="14"/>
      <c r="AA1664" s="14"/>
      <c r="AB1664" s="14"/>
      <c r="AC1664" s="14"/>
      <c r="AD1664" s="14"/>
      <c r="AE1664" s="14"/>
      <c r="AT1664" s="257" t="s">
        <v>252</v>
      </c>
      <c r="AU1664" s="257" t="s">
        <v>93</v>
      </c>
      <c r="AV1664" s="14" t="s">
        <v>93</v>
      </c>
      <c r="AW1664" s="14" t="s">
        <v>46</v>
      </c>
      <c r="AX1664" s="14" t="s">
        <v>85</v>
      </c>
      <c r="AY1664" s="257" t="s">
        <v>241</v>
      </c>
    </row>
    <row r="1665" s="13" customFormat="1">
      <c r="A1665" s="13"/>
      <c r="B1665" s="236"/>
      <c r="C1665" s="237"/>
      <c r="D1665" s="238" t="s">
        <v>252</v>
      </c>
      <c r="E1665" s="239" t="s">
        <v>39</v>
      </c>
      <c r="F1665" s="240" t="s">
        <v>1033</v>
      </c>
      <c r="G1665" s="237"/>
      <c r="H1665" s="239" t="s">
        <v>39</v>
      </c>
      <c r="I1665" s="241"/>
      <c r="J1665" s="237"/>
      <c r="K1665" s="237"/>
      <c r="L1665" s="242"/>
      <c r="M1665" s="243"/>
      <c r="N1665" s="244"/>
      <c r="O1665" s="244"/>
      <c r="P1665" s="244"/>
      <c r="Q1665" s="244"/>
      <c r="R1665" s="244"/>
      <c r="S1665" s="244"/>
      <c r="T1665" s="245"/>
      <c r="U1665" s="13"/>
      <c r="V1665" s="13"/>
      <c r="W1665" s="13"/>
      <c r="X1665" s="13"/>
      <c r="Y1665" s="13"/>
      <c r="Z1665" s="13"/>
      <c r="AA1665" s="13"/>
      <c r="AB1665" s="13"/>
      <c r="AC1665" s="13"/>
      <c r="AD1665" s="13"/>
      <c r="AE1665" s="13"/>
      <c r="AT1665" s="246" t="s">
        <v>252</v>
      </c>
      <c r="AU1665" s="246" t="s">
        <v>93</v>
      </c>
      <c r="AV1665" s="13" t="s">
        <v>23</v>
      </c>
      <c r="AW1665" s="13" t="s">
        <v>46</v>
      </c>
      <c r="AX1665" s="13" t="s">
        <v>85</v>
      </c>
      <c r="AY1665" s="246" t="s">
        <v>241</v>
      </c>
    </row>
    <row r="1666" s="13" customFormat="1">
      <c r="A1666" s="13"/>
      <c r="B1666" s="236"/>
      <c r="C1666" s="237"/>
      <c r="D1666" s="238" t="s">
        <v>252</v>
      </c>
      <c r="E1666" s="239" t="s">
        <v>39</v>
      </c>
      <c r="F1666" s="240" t="s">
        <v>1617</v>
      </c>
      <c r="G1666" s="237"/>
      <c r="H1666" s="239" t="s">
        <v>39</v>
      </c>
      <c r="I1666" s="241"/>
      <c r="J1666" s="237"/>
      <c r="K1666" s="237"/>
      <c r="L1666" s="242"/>
      <c r="M1666" s="243"/>
      <c r="N1666" s="244"/>
      <c r="O1666" s="244"/>
      <c r="P1666" s="244"/>
      <c r="Q1666" s="244"/>
      <c r="R1666" s="244"/>
      <c r="S1666" s="244"/>
      <c r="T1666" s="245"/>
      <c r="U1666" s="13"/>
      <c r="V1666" s="13"/>
      <c r="W1666" s="13"/>
      <c r="X1666" s="13"/>
      <c r="Y1666" s="13"/>
      <c r="Z1666" s="13"/>
      <c r="AA1666" s="13"/>
      <c r="AB1666" s="13"/>
      <c r="AC1666" s="13"/>
      <c r="AD1666" s="13"/>
      <c r="AE1666" s="13"/>
      <c r="AT1666" s="246" t="s">
        <v>252</v>
      </c>
      <c r="AU1666" s="246" t="s">
        <v>93</v>
      </c>
      <c r="AV1666" s="13" t="s">
        <v>23</v>
      </c>
      <c r="AW1666" s="13" t="s">
        <v>46</v>
      </c>
      <c r="AX1666" s="13" t="s">
        <v>85</v>
      </c>
      <c r="AY1666" s="246" t="s">
        <v>241</v>
      </c>
    </row>
    <row r="1667" s="14" customFormat="1">
      <c r="A1667" s="14"/>
      <c r="B1667" s="247"/>
      <c r="C1667" s="248"/>
      <c r="D1667" s="238" t="s">
        <v>252</v>
      </c>
      <c r="E1667" s="249" t="s">
        <v>39</v>
      </c>
      <c r="F1667" s="250" t="s">
        <v>1674</v>
      </c>
      <c r="G1667" s="248"/>
      <c r="H1667" s="251">
        <v>5.2000000000000002</v>
      </c>
      <c r="I1667" s="252"/>
      <c r="J1667" s="248"/>
      <c r="K1667" s="248"/>
      <c r="L1667" s="253"/>
      <c r="M1667" s="254"/>
      <c r="N1667" s="255"/>
      <c r="O1667" s="255"/>
      <c r="P1667" s="255"/>
      <c r="Q1667" s="255"/>
      <c r="R1667" s="255"/>
      <c r="S1667" s="255"/>
      <c r="T1667" s="256"/>
      <c r="U1667" s="14"/>
      <c r="V1667" s="14"/>
      <c r="W1667" s="14"/>
      <c r="X1667" s="14"/>
      <c r="Y1667" s="14"/>
      <c r="Z1667" s="14"/>
      <c r="AA1667" s="14"/>
      <c r="AB1667" s="14"/>
      <c r="AC1667" s="14"/>
      <c r="AD1667" s="14"/>
      <c r="AE1667" s="14"/>
      <c r="AT1667" s="257" t="s">
        <v>252</v>
      </c>
      <c r="AU1667" s="257" t="s">
        <v>93</v>
      </c>
      <c r="AV1667" s="14" t="s">
        <v>93</v>
      </c>
      <c r="AW1667" s="14" t="s">
        <v>46</v>
      </c>
      <c r="AX1667" s="14" t="s">
        <v>85</v>
      </c>
      <c r="AY1667" s="257" t="s">
        <v>241</v>
      </c>
    </row>
    <row r="1668" s="13" customFormat="1">
      <c r="A1668" s="13"/>
      <c r="B1668" s="236"/>
      <c r="C1668" s="237"/>
      <c r="D1668" s="238" t="s">
        <v>252</v>
      </c>
      <c r="E1668" s="239" t="s">
        <v>39</v>
      </c>
      <c r="F1668" s="240" t="s">
        <v>1014</v>
      </c>
      <c r="G1668" s="237"/>
      <c r="H1668" s="239" t="s">
        <v>39</v>
      </c>
      <c r="I1668" s="241"/>
      <c r="J1668" s="237"/>
      <c r="K1668" s="237"/>
      <c r="L1668" s="242"/>
      <c r="M1668" s="243"/>
      <c r="N1668" s="244"/>
      <c r="O1668" s="244"/>
      <c r="P1668" s="244"/>
      <c r="Q1668" s="244"/>
      <c r="R1668" s="244"/>
      <c r="S1668" s="244"/>
      <c r="T1668" s="245"/>
      <c r="U1668" s="13"/>
      <c r="V1668" s="13"/>
      <c r="W1668" s="13"/>
      <c r="X1668" s="13"/>
      <c r="Y1668" s="13"/>
      <c r="Z1668" s="13"/>
      <c r="AA1668" s="13"/>
      <c r="AB1668" s="13"/>
      <c r="AC1668" s="13"/>
      <c r="AD1668" s="13"/>
      <c r="AE1668" s="13"/>
      <c r="AT1668" s="246" t="s">
        <v>252</v>
      </c>
      <c r="AU1668" s="246" t="s">
        <v>93</v>
      </c>
      <c r="AV1668" s="13" t="s">
        <v>23</v>
      </c>
      <c r="AW1668" s="13" t="s">
        <v>46</v>
      </c>
      <c r="AX1668" s="13" t="s">
        <v>85</v>
      </c>
      <c r="AY1668" s="246" t="s">
        <v>241</v>
      </c>
    </row>
    <row r="1669" s="13" customFormat="1">
      <c r="A1669" s="13"/>
      <c r="B1669" s="236"/>
      <c r="C1669" s="237"/>
      <c r="D1669" s="238" t="s">
        <v>252</v>
      </c>
      <c r="E1669" s="239" t="s">
        <v>39</v>
      </c>
      <c r="F1669" s="240" t="s">
        <v>1619</v>
      </c>
      <c r="G1669" s="237"/>
      <c r="H1669" s="239" t="s">
        <v>39</v>
      </c>
      <c r="I1669" s="241"/>
      <c r="J1669" s="237"/>
      <c r="K1669" s="237"/>
      <c r="L1669" s="242"/>
      <c r="M1669" s="243"/>
      <c r="N1669" s="244"/>
      <c r="O1669" s="244"/>
      <c r="P1669" s="244"/>
      <c r="Q1669" s="244"/>
      <c r="R1669" s="244"/>
      <c r="S1669" s="244"/>
      <c r="T1669" s="245"/>
      <c r="U1669" s="13"/>
      <c r="V1669" s="13"/>
      <c r="W1669" s="13"/>
      <c r="X1669" s="13"/>
      <c r="Y1669" s="13"/>
      <c r="Z1669" s="13"/>
      <c r="AA1669" s="13"/>
      <c r="AB1669" s="13"/>
      <c r="AC1669" s="13"/>
      <c r="AD1669" s="13"/>
      <c r="AE1669" s="13"/>
      <c r="AT1669" s="246" t="s">
        <v>252</v>
      </c>
      <c r="AU1669" s="246" t="s">
        <v>93</v>
      </c>
      <c r="AV1669" s="13" t="s">
        <v>23</v>
      </c>
      <c r="AW1669" s="13" t="s">
        <v>46</v>
      </c>
      <c r="AX1669" s="13" t="s">
        <v>85</v>
      </c>
      <c r="AY1669" s="246" t="s">
        <v>241</v>
      </c>
    </row>
    <row r="1670" s="14" customFormat="1">
      <c r="A1670" s="14"/>
      <c r="B1670" s="247"/>
      <c r="C1670" s="248"/>
      <c r="D1670" s="238" t="s">
        <v>252</v>
      </c>
      <c r="E1670" s="249" t="s">
        <v>39</v>
      </c>
      <c r="F1670" s="250" t="s">
        <v>1675</v>
      </c>
      <c r="G1670" s="248"/>
      <c r="H1670" s="251">
        <v>8.1899999999999995</v>
      </c>
      <c r="I1670" s="252"/>
      <c r="J1670" s="248"/>
      <c r="K1670" s="248"/>
      <c r="L1670" s="253"/>
      <c r="M1670" s="254"/>
      <c r="N1670" s="255"/>
      <c r="O1670" s="255"/>
      <c r="P1670" s="255"/>
      <c r="Q1670" s="255"/>
      <c r="R1670" s="255"/>
      <c r="S1670" s="255"/>
      <c r="T1670" s="256"/>
      <c r="U1670" s="14"/>
      <c r="V1670" s="14"/>
      <c r="W1670" s="14"/>
      <c r="X1670" s="14"/>
      <c r="Y1670" s="14"/>
      <c r="Z1670" s="14"/>
      <c r="AA1670" s="14"/>
      <c r="AB1670" s="14"/>
      <c r="AC1670" s="14"/>
      <c r="AD1670" s="14"/>
      <c r="AE1670" s="14"/>
      <c r="AT1670" s="257" t="s">
        <v>252</v>
      </c>
      <c r="AU1670" s="257" t="s">
        <v>93</v>
      </c>
      <c r="AV1670" s="14" t="s">
        <v>93</v>
      </c>
      <c r="AW1670" s="14" t="s">
        <v>46</v>
      </c>
      <c r="AX1670" s="14" t="s">
        <v>85</v>
      </c>
      <c r="AY1670" s="257" t="s">
        <v>241</v>
      </c>
    </row>
    <row r="1671" s="13" customFormat="1">
      <c r="A1671" s="13"/>
      <c r="B1671" s="236"/>
      <c r="C1671" s="237"/>
      <c r="D1671" s="238" t="s">
        <v>252</v>
      </c>
      <c r="E1671" s="239" t="s">
        <v>39</v>
      </c>
      <c r="F1671" s="240" t="s">
        <v>1621</v>
      </c>
      <c r="G1671" s="237"/>
      <c r="H1671" s="239" t="s">
        <v>39</v>
      </c>
      <c r="I1671" s="241"/>
      <c r="J1671" s="237"/>
      <c r="K1671" s="237"/>
      <c r="L1671" s="242"/>
      <c r="M1671" s="243"/>
      <c r="N1671" s="244"/>
      <c r="O1671" s="244"/>
      <c r="P1671" s="244"/>
      <c r="Q1671" s="244"/>
      <c r="R1671" s="244"/>
      <c r="S1671" s="244"/>
      <c r="T1671" s="245"/>
      <c r="U1671" s="13"/>
      <c r="V1671" s="13"/>
      <c r="W1671" s="13"/>
      <c r="X1671" s="13"/>
      <c r="Y1671" s="13"/>
      <c r="Z1671" s="13"/>
      <c r="AA1671" s="13"/>
      <c r="AB1671" s="13"/>
      <c r="AC1671" s="13"/>
      <c r="AD1671" s="13"/>
      <c r="AE1671" s="13"/>
      <c r="AT1671" s="246" t="s">
        <v>252</v>
      </c>
      <c r="AU1671" s="246" t="s">
        <v>93</v>
      </c>
      <c r="AV1671" s="13" t="s">
        <v>23</v>
      </c>
      <c r="AW1671" s="13" t="s">
        <v>46</v>
      </c>
      <c r="AX1671" s="13" t="s">
        <v>85</v>
      </c>
      <c r="AY1671" s="246" t="s">
        <v>241</v>
      </c>
    </row>
    <row r="1672" s="14" customFormat="1">
      <c r="A1672" s="14"/>
      <c r="B1672" s="247"/>
      <c r="C1672" s="248"/>
      <c r="D1672" s="238" t="s">
        <v>252</v>
      </c>
      <c r="E1672" s="249" t="s">
        <v>39</v>
      </c>
      <c r="F1672" s="250" t="s">
        <v>1676</v>
      </c>
      <c r="G1672" s="248"/>
      <c r="H1672" s="251">
        <v>9.3599999999999994</v>
      </c>
      <c r="I1672" s="252"/>
      <c r="J1672" s="248"/>
      <c r="K1672" s="248"/>
      <c r="L1672" s="253"/>
      <c r="M1672" s="254"/>
      <c r="N1672" s="255"/>
      <c r="O1672" s="255"/>
      <c r="P1672" s="255"/>
      <c r="Q1672" s="255"/>
      <c r="R1672" s="255"/>
      <c r="S1672" s="255"/>
      <c r="T1672" s="256"/>
      <c r="U1672" s="14"/>
      <c r="V1672" s="14"/>
      <c r="W1672" s="14"/>
      <c r="X1672" s="14"/>
      <c r="Y1672" s="14"/>
      <c r="Z1672" s="14"/>
      <c r="AA1672" s="14"/>
      <c r="AB1672" s="14"/>
      <c r="AC1672" s="14"/>
      <c r="AD1672" s="14"/>
      <c r="AE1672" s="14"/>
      <c r="AT1672" s="257" t="s">
        <v>252</v>
      </c>
      <c r="AU1672" s="257" t="s">
        <v>93</v>
      </c>
      <c r="AV1672" s="14" t="s">
        <v>93</v>
      </c>
      <c r="AW1672" s="14" t="s">
        <v>46</v>
      </c>
      <c r="AX1672" s="14" t="s">
        <v>85</v>
      </c>
      <c r="AY1672" s="257" t="s">
        <v>241</v>
      </c>
    </row>
    <row r="1673" s="13" customFormat="1">
      <c r="A1673" s="13"/>
      <c r="B1673" s="236"/>
      <c r="C1673" s="237"/>
      <c r="D1673" s="238" t="s">
        <v>252</v>
      </c>
      <c r="E1673" s="239" t="s">
        <v>39</v>
      </c>
      <c r="F1673" s="240" t="s">
        <v>1024</v>
      </c>
      <c r="G1673" s="237"/>
      <c r="H1673" s="239" t="s">
        <v>39</v>
      </c>
      <c r="I1673" s="241"/>
      <c r="J1673" s="237"/>
      <c r="K1673" s="237"/>
      <c r="L1673" s="242"/>
      <c r="M1673" s="243"/>
      <c r="N1673" s="244"/>
      <c r="O1673" s="244"/>
      <c r="P1673" s="244"/>
      <c r="Q1673" s="244"/>
      <c r="R1673" s="244"/>
      <c r="S1673" s="244"/>
      <c r="T1673" s="245"/>
      <c r="U1673" s="13"/>
      <c r="V1673" s="13"/>
      <c r="W1673" s="13"/>
      <c r="X1673" s="13"/>
      <c r="Y1673" s="13"/>
      <c r="Z1673" s="13"/>
      <c r="AA1673" s="13"/>
      <c r="AB1673" s="13"/>
      <c r="AC1673" s="13"/>
      <c r="AD1673" s="13"/>
      <c r="AE1673" s="13"/>
      <c r="AT1673" s="246" t="s">
        <v>252</v>
      </c>
      <c r="AU1673" s="246" t="s">
        <v>93</v>
      </c>
      <c r="AV1673" s="13" t="s">
        <v>23</v>
      </c>
      <c r="AW1673" s="13" t="s">
        <v>46</v>
      </c>
      <c r="AX1673" s="13" t="s">
        <v>85</v>
      </c>
      <c r="AY1673" s="246" t="s">
        <v>241</v>
      </c>
    </row>
    <row r="1674" s="13" customFormat="1">
      <c r="A1674" s="13"/>
      <c r="B1674" s="236"/>
      <c r="C1674" s="237"/>
      <c r="D1674" s="238" t="s">
        <v>252</v>
      </c>
      <c r="E1674" s="239" t="s">
        <v>39</v>
      </c>
      <c r="F1674" s="240" t="s">
        <v>1623</v>
      </c>
      <c r="G1674" s="237"/>
      <c r="H1674" s="239" t="s">
        <v>39</v>
      </c>
      <c r="I1674" s="241"/>
      <c r="J1674" s="237"/>
      <c r="K1674" s="237"/>
      <c r="L1674" s="242"/>
      <c r="M1674" s="243"/>
      <c r="N1674" s="244"/>
      <c r="O1674" s="244"/>
      <c r="P1674" s="244"/>
      <c r="Q1674" s="244"/>
      <c r="R1674" s="244"/>
      <c r="S1674" s="244"/>
      <c r="T1674" s="245"/>
      <c r="U1674" s="13"/>
      <c r="V1674" s="13"/>
      <c r="W1674" s="13"/>
      <c r="X1674" s="13"/>
      <c r="Y1674" s="13"/>
      <c r="Z1674" s="13"/>
      <c r="AA1674" s="13"/>
      <c r="AB1674" s="13"/>
      <c r="AC1674" s="13"/>
      <c r="AD1674" s="13"/>
      <c r="AE1674" s="13"/>
      <c r="AT1674" s="246" t="s">
        <v>252</v>
      </c>
      <c r="AU1674" s="246" t="s">
        <v>93</v>
      </c>
      <c r="AV1674" s="13" t="s">
        <v>23</v>
      </c>
      <c r="AW1674" s="13" t="s">
        <v>46</v>
      </c>
      <c r="AX1674" s="13" t="s">
        <v>85</v>
      </c>
      <c r="AY1674" s="246" t="s">
        <v>241</v>
      </c>
    </row>
    <row r="1675" s="14" customFormat="1">
      <c r="A1675" s="14"/>
      <c r="B1675" s="247"/>
      <c r="C1675" s="248"/>
      <c r="D1675" s="238" t="s">
        <v>252</v>
      </c>
      <c r="E1675" s="249" t="s">
        <v>39</v>
      </c>
      <c r="F1675" s="250" t="s">
        <v>1251</v>
      </c>
      <c r="G1675" s="248"/>
      <c r="H1675" s="251">
        <v>4.7000000000000002</v>
      </c>
      <c r="I1675" s="252"/>
      <c r="J1675" s="248"/>
      <c r="K1675" s="248"/>
      <c r="L1675" s="253"/>
      <c r="M1675" s="254"/>
      <c r="N1675" s="255"/>
      <c r="O1675" s="255"/>
      <c r="P1675" s="255"/>
      <c r="Q1675" s="255"/>
      <c r="R1675" s="255"/>
      <c r="S1675" s="255"/>
      <c r="T1675" s="256"/>
      <c r="U1675" s="14"/>
      <c r="V1675" s="14"/>
      <c r="W1675" s="14"/>
      <c r="X1675" s="14"/>
      <c r="Y1675" s="14"/>
      <c r="Z1675" s="14"/>
      <c r="AA1675" s="14"/>
      <c r="AB1675" s="14"/>
      <c r="AC1675" s="14"/>
      <c r="AD1675" s="14"/>
      <c r="AE1675" s="14"/>
      <c r="AT1675" s="257" t="s">
        <v>252</v>
      </c>
      <c r="AU1675" s="257" t="s">
        <v>93</v>
      </c>
      <c r="AV1675" s="14" t="s">
        <v>93</v>
      </c>
      <c r="AW1675" s="14" t="s">
        <v>46</v>
      </c>
      <c r="AX1675" s="14" t="s">
        <v>85</v>
      </c>
      <c r="AY1675" s="257" t="s">
        <v>241</v>
      </c>
    </row>
    <row r="1676" s="13" customFormat="1">
      <c r="A1676" s="13"/>
      <c r="B1676" s="236"/>
      <c r="C1676" s="237"/>
      <c r="D1676" s="238" t="s">
        <v>252</v>
      </c>
      <c r="E1676" s="239" t="s">
        <v>39</v>
      </c>
      <c r="F1676" s="240" t="s">
        <v>1625</v>
      </c>
      <c r="G1676" s="237"/>
      <c r="H1676" s="239" t="s">
        <v>39</v>
      </c>
      <c r="I1676" s="241"/>
      <c r="J1676" s="237"/>
      <c r="K1676" s="237"/>
      <c r="L1676" s="242"/>
      <c r="M1676" s="243"/>
      <c r="N1676" s="244"/>
      <c r="O1676" s="244"/>
      <c r="P1676" s="244"/>
      <c r="Q1676" s="244"/>
      <c r="R1676" s="244"/>
      <c r="S1676" s="244"/>
      <c r="T1676" s="245"/>
      <c r="U1676" s="13"/>
      <c r="V1676" s="13"/>
      <c r="W1676" s="13"/>
      <c r="X1676" s="13"/>
      <c r="Y1676" s="13"/>
      <c r="Z1676" s="13"/>
      <c r="AA1676" s="13"/>
      <c r="AB1676" s="13"/>
      <c r="AC1676" s="13"/>
      <c r="AD1676" s="13"/>
      <c r="AE1676" s="13"/>
      <c r="AT1676" s="246" t="s">
        <v>252</v>
      </c>
      <c r="AU1676" s="246" t="s">
        <v>93</v>
      </c>
      <c r="AV1676" s="13" t="s">
        <v>23</v>
      </c>
      <c r="AW1676" s="13" t="s">
        <v>46</v>
      </c>
      <c r="AX1676" s="13" t="s">
        <v>85</v>
      </c>
      <c r="AY1676" s="246" t="s">
        <v>241</v>
      </c>
    </row>
    <row r="1677" s="14" customFormat="1">
      <c r="A1677" s="14"/>
      <c r="B1677" s="247"/>
      <c r="C1677" s="248"/>
      <c r="D1677" s="238" t="s">
        <v>252</v>
      </c>
      <c r="E1677" s="249" t="s">
        <v>39</v>
      </c>
      <c r="F1677" s="250" t="s">
        <v>1673</v>
      </c>
      <c r="G1677" s="248"/>
      <c r="H1677" s="251">
        <v>7.3200000000000003</v>
      </c>
      <c r="I1677" s="252"/>
      <c r="J1677" s="248"/>
      <c r="K1677" s="248"/>
      <c r="L1677" s="253"/>
      <c r="M1677" s="254"/>
      <c r="N1677" s="255"/>
      <c r="O1677" s="255"/>
      <c r="P1677" s="255"/>
      <c r="Q1677" s="255"/>
      <c r="R1677" s="255"/>
      <c r="S1677" s="255"/>
      <c r="T1677" s="256"/>
      <c r="U1677" s="14"/>
      <c r="V1677" s="14"/>
      <c r="W1677" s="14"/>
      <c r="X1677" s="14"/>
      <c r="Y1677" s="14"/>
      <c r="Z1677" s="14"/>
      <c r="AA1677" s="14"/>
      <c r="AB1677" s="14"/>
      <c r="AC1677" s="14"/>
      <c r="AD1677" s="14"/>
      <c r="AE1677" s="14"/>
      <c r="AT1677" s="257" t="s">
        <v>252</v>
      </c>
      <c r="AU1677" s="257" t="s">
        <v>93</v>
      </c>
      <c r="AV1677" s="14" t="s">
        <v>93</v>
      </c>
      <c r="AW1677" s="14" t="s">
        <v>46</v>
      </c>
      <c r="AX1677" s="14" t="s">
        <v>85</v>
      </c>
      <c r="AY1677" s="257" t="s">
        <v>241</v>
      </c>
    </row>
    <row r="1678" s="13" customFormat="1">
      <c r="A1678" s="13"/>
      <c r="B1678" s="236"/>
      <c r="C1678" s="237"/>
      <c r="D1678" s="238" t="s">
        <v>252</v>
      </c>
      <c r="E1678" s="239" t="s">
        <v>39</v>
      </c>
      <c r="F1678" s="240" t="s">
        <v>1131</v>
      </c>
      <c r="G1678" s="237"/>
      <c r="H1678" s="239" t="s">
        <v>39</v>
      </c>
      <c r="I1678" s="241"/>
      <c r="J1678" s="237"/>
      <c r="K1678" s="237"/>
      <c r="L1678" s="242"/>
      <c r="M1678" s="243"/>
      <c r="N1678" s="244"/>
      <c r="O1678" s="244"/>
      <c r="P1678" s="244"/>
      <c r="Q1678" s="244"/>
      <c r="R1678" s="244"/>
      <c r="S1678" s="244"/>
      <c r="T1678" s="245"/>
      <c r="U1678" s="13"/>
      <c r="V1678" s="13"/>
      <c r="W1678" s="13"/>
      <c r="X1678" s="13"/>
      <c r="Y1678" s="13"/>
      <c r="Z1678" s="13"/>
      <c r="AA1678" s="13"/>
      <c r="AB1678" s="13"/>
      <c r="AC1678" s="13"/>
      <c r="AD1678" s="13"/>
      <c r="AE1678" s="13"/>
      <c r="AT1678" s="246" t="s">
        <v>252</v>
      </c>
      <c r="AU1678" s="246" t="s">
        <v>93</v>
      </c>
      <c r="AV1678" s="13" t="s">
        <v>23</v>
      </c>
      <c r="AW1678" s="13" t="s">
        <v>46</v>
      </c>
      <c r="AX1678" s="13" t="s">
        <v>85</v>
      </c>
      <c r="AY1678" s="246" t="s">
        <v>241</v>
      </c>
    </row>
    <row r="1679" s="13" customFormat="1">
      <c r="A1679" s="13"/>
      <c r="B1679" s="236"/>
      <c r="C1679" s="237"/>
      <c r="D1679" s="238" t="s">
        <v>252</v>
      </c>
      <c r="E1679" s="239" t="s">
        <v>39</v>
      </c>
      <c r="F1679" s="240" t="s">
        <v>1627</v>
      </c>
      <c r="G1679" s="237"/>
      <c r="H1679" s="239" t="s">
        <v>39</v>
      </c>
      <c r="I1679" s="241"/>
      <c r="J1679" s="237"/>
      <c r="K1679" s="237"/>
      <c r="L1679" s="242"/>
      <c r="M1679" s="243"/>
      <c r="N1679" s="244"/>
      <c r="O1679" s="244"/>
      <c r="P1679" s="244"/>
      <c r="Q1679" s="244"/>
      <c r="R1679" s="244"/>
      <c r="S1679" s="244"/>
      <c r="T1679" s="245"/>
      <c r="U1679" s="13"/>
      <c r="V1679" s="13"/>
      <c r="W1679" s="13"/>
      <c r="X1679" s="13"/>
      <c r="Y1679" s="13"/>
      <c r="Z1679" s="13"/>
      <c r="AA1679" s="13"/>
      <c r="AB1679" s="13"/>
      <c r="AC1679" s="13"/>
      <c r="AD1679" s="13"/>
      <c r="AE1679" s="13"/>
      <c r="AT1679" s="246" t="s">
        <v>252</v>
      </c>
      <c r="AU1679" s="246" t="s">
        <v>93</v>
      </c>
      <c r="AV1679" s="13" t="s">
        <v>23</v>
      </c>
      <c r="AW1679" s="13" t="s">
        <v>46</v>
      </c>
      <c r="AX1679" s="13" t="s">
        <v>85</v>
      </c>
      <c r="AY1679" s="246" t="s">
        <v>241</v>
      </c>
    </row>
    <row r="1680" s="14" customFormat="1">
      <c r="A1680" s="14"/>
      <c r="B1680" s="247"/>
      <c r="C1680" s="248"/>
      <c r="D1680" s="238" t="s">
        <v>252</v>
      </c>
      <c r="E1680" s="249" t="s">
        <v>39</v>
      </c>
      <c r="F1680" s="250" t="s">
        <v>1677</v>
      </c>
      <c r="G1680" s="248"/>
      <c r="H1680" s="251">
        <v>4.5999999999999996</v>
      </c>
      <c r="I1680" s="252"/>
      <c r="J1680" s="248"/>
      <c r="K1680" s="248"/>
      <c r="L1680" s="253"/>
      <c r="M1680" s="254"/>
      <c r="N1680" s="255"/>
      <c r="O1680" s="255"/>
      <c r="P1680" s="255"/>
      <c r="Q1680" s="255"/>
      <c r="R1680" s="255"/>
      <c r="S1680" s="255"/>
      <c r="T1680" s="256"/>
      <c r="U1680" s="14"/>
      <c r="V1680" s="14"/>
      <c r="W1680" s="14"/>
      <c r="X1680" s="14"/>
      <c r="Y1680" s="14"/>
      <c r="Z1680" s="14"/>
      <c r="AA1680" s="14"/>
      <c r="AB1680" s="14"/>
      <c r="AC1680" s="14"/>
      <c r="AD1680" s="14"/>
      <c r="AE1680" s="14"/>
      <c r="AT1680" s="257" t="s">
        <v>252</v>
      </c>
      <c r="AU1680" s="257" t="s">
        <v>93</v>
      </c>
      <c r="AV1680" s="14" t="s">
        <v>93</v>
      </c>
      <c r="AW1680" s="14" t="s">
        <v>46</v>
      </c>
      <c r="AX1680" s="14" t="s">
        <v>85</v>
      </c>
      <c r="AY1680" s="257" t="s">
        <v>241</v>
      </c>
    </row>
    <row r="1681" s="13" customFormat="1">
      <c r="A1681" s="13"/>
      <c r="B1681" s="236"/>
      <c r="C1681" s="237"/>
      <c r="D1681" s="238" t="s">
        <v>252</v>
      </c>
      <c r="E1681" s="239" t="s">
        <v>39</v>
      </c>
      <c r="F1681" s="240" t="s">
        <v>1629</v>
      </c>
      <c r="G1681" s="237"/>
      <c r="H1681" s="239" t="s">
        <v>39</v>
      </c>
      <c r="I1681" s="241"/>
      <c r="J1681" s="237"/>
      <c r="K1681" s="237"/>
      <c r="L1681" s="242"/>
      <c r="M1681" s="243"/>
      <c r="N1681" s="244"/>
      <c r="O1681" s="244"/>
      <c r="P1681" s="244"/>
      <c r="Q1681" s="244"/>
      <c r="R1681" s="244"/>
      <c r="S1681" s="244"/>
      <c r="T1681" s="245"/>
      <c r="U1681" s="13"/>
      <c r="V1681" s="13"/>
      <c r="W1681" s="13"/>
      <c r="X1681" s="13"/>
      <c r="Y1681" s="13"/>
      <c r="Z1681" s="13"/>
      <c r="AA1681" s="13"/>
      <c r="AB1681" s="13"/>
      <c r="AC1681" s="13"/>
      <c r="AD1681" s="13"/>
      <c r="AE1681" s="13"/>
      <c r="AT1681" s="246" t="s">
        <v>252</v>
      </c>
      <c r="AU1681" s="246" t="s">
        <v>93</v>
      </c>
      <c r="AV1681" s="13" t="s">
        <v>23</v>
      </c>
      <c r="AW1681" s="13" t="s">
        <v>46</v>
      </c>
      <c r="AX1681" s="13" t="s">
        <v>85</v>
      </c>
      <c r="AY1681" s="246" t="s">
        <v>241</v>
      </c>
    </row>
    <row r="1682" s="14" customFormat="1">
      <c r="A1682" s="14"/>
      <c r="B1682" s="247"/>
      <c r="C1682" s="248"/>
      <c r="D1682" s="238" t="s">
        <v>252</v>
      </c>
      <c r="E1682" s="249" t="s">
        <v>39</v>
      </c>
      <c r="F1682" s="250" t="s">
        <v>1678</v>
      </c>
      <c r="G1682" s="248"/>
      <c r="H1682" s="251">
        <v>2.7000000000000002</v>
      </c>
      <c r="I1682" s="252"/>
      <c r="J1682" s="248"/>
      <c r="K1682" s="248"/>
      <c r="L1682" s="253"/>
      <c r="M1682" s="254"/>
      <c r="N1682" s="255"/>
      <c r="O1682" s="255"/>
      <c r="P1682" s="255"/>
      <c r="Q1682" s="255"/>
      <c r="R1682" s="255"/>
      <c r="S1682" s="255"/>
      <c r="T1682" s="256"/>
      <c r="U1682" s="14"/>
      <c r="V1682" s="14"/>
      <c r="W1682" s="14"/>
      <c r="X1682" s="14"/>
      <c r="Y1682" s="14"/>
      <c r="Z1682" s="14"/>
      <c r="AA1682" s="14"/>
      <c r="AB1682" s="14"/>
      <c r="AC1682" s="14"/>
      <c r="AD1682" s="14"/>
      <c r="AE1682" s="14"/>
      <c r="AT1682" s="257" t="s">
        <v>252</v>
      </c>
      <c r="AU1682" s="257" t="s">
        <v>93</v>
      </c>
      <c r="AV1682" s="14" t="s">
        <v>93</v>
      </c>
      <c r="AW1682" s="14" t="s">
        <v>46</v>
      </c>
      <c r="AX1682" s="14" t="s">
        <v>85</v>
      </c>
      <c r="AY1682" s="257" t="s">
        <v>241</v>
      </c>
    </row>
    <row r="1683" s="16" customFormat="1">
      <c r="A1683" s="16"/>
      <c r="B1683" s="269"/>
      <c r="C1683" s="270"/>
      <c r="D1683" s="238" t="s">
        <v>252</v>
      </c>
      <c r="E1683" s="271" t="s">
        <v>39</v>
      </c>
      <c r="F1683" s="272" t="s">
        <v>295</v>
      </c>
      <c r="G1683" s="270"/>
      <c r="H1683" s="273">
        <v>73.625</v>
      </c>
      <c r="I1683" s="274"/>
      <c r="J1683" s="270"/>
      <c r="K1683" s="270"/>
      <c r="L1683" s="275"/>
      <c r="M1683" s="276"/>
      <c r="N1683" s="277"/>
      <c r="O1683" s="277"/>
      <c r="P1683" s="277"/>
      <c r="Q1683" s="277"/>
      <c r="R1683" s="277"/>
      <c r="S1683" s="277"/>
      <c r="T1683" s="278"/>
      <c r="U1683" s="16"/>
      <c r="V1683" s="16"/>
      <c r="W1683" s="16"/>
      <c r="X1683" s="16"/>
      <c r="Y1683" s="16"/>
      <c r="Z1683" s="16"/>
      <c r="AA1683" s="16"/>
      <c r="AB1683" s="16"/>
      <c r="AC1683" s="16"/>
      <c r="AD1683" s="16"/>
      <c r="AE1683" s="16"/>
      <c r="AT1683" s="279" t="s">
        <v>252</v>
      </c>
      <c r="AU1683" s="279" t="s">
        <v>93</v>
      </c>
      <c r="AV1683" s="16" t="s">
        <v>113</v>
      </c>
      <c r="AW1683" s="16" t="s">
        <v>46</v>
      </c>
      <c r="AX1683" s="16" t="s">
        <v>85</v>
      </c>
      <c r="AY1683" s="279" t="s">
        <v>241</v>
      </c>
    </row>
    <row r="1684" s="13" customFormat="1">
      <c r="A1684" s="13"/>
      <c r="B1684" s="236"/>
      <c r="C1684" s="237"/>
      <c r="D1684" s="238" t="s">
        <v>252</v>
      </c>
      <c r="E1684" s="239" t="s">
        <v>39</v>
      </c>
      <c r="F1684" s="240" t="s">
        <v>1679</v>
      </c>
      <c r="G1684" s="237"/>
      <c r="H1684" s="239" t="s">
        <v>39</v>
      </c>
      <c r="I1684" s="241"/>
      <c r="J1684" s="237"/>
      <c r="K1684" s="237"/>
      <c r="L1684" s="242"/>
      <c r="M1684" s="243"/>
      <c r="N1684" s="244"/>
      <c r="O1684" s="244"/>
      <c r="P1684" s="244"/>
      <c r="Q1684" s="244"/>
      <c r="R1684" s="244"/>
      <c r="S1684" s="244"/>
      <c r="T1684" s="245"/>
      <c r="U1684" s="13"/>
      <c r="V1684" s="13"/>
      <c r="W1684" s="13"/>
      <c r="X1684" s="13"/>
      <c r="Y1684" s="13"/>
      <c r="Z1684" s="13"/>
      <c r="AA1684" s="13"/>
      <c r="AB1684" s="13"/>
      <c r="AC1684" s="13"/>
      <c r="AD1684" s="13"/>
      <c r="AE1684" s="13"/>
      <c r="AT1684" s="246" t="s">
        <v>252</v>
      </c>
      <c r="AU1684" s="246" t="s">
        <v>93</v>
      </c>
      <c r="AV1684" s="13" t="s">
        <v>23</v>
      </c>
      <c r="AW1684" s="13" t="s">
        <v>46</v>
      </c>
      <c r="AX1684" s="13" t="s">
        <v>85</v>
      </c>
      <c r="AY1684" s="246" t="s">
        <v>241</v>
      </c>
    </row>
    <row r="1685" s="13" customFormat="1">
      <c r="A1685" s="13"/>
      <c r="B1685" s="236"/>
      <c r="C1685" s="237"/>
      <c r="D1685" s="238" t="s">
        <v>252</v>
      </c>
      <c r="E1685" s="239" t="s">
        <v>39</v>
      </c>
      <c r="F1685" s="240" t="s">
        <v>1011</v>
      </c>
      <c r="G1685" s="237"/>
      <c r="H1685" s="239" t="s">
        <v>39</v>
      </c>
      <c r="I1685" s="241"/>
      <c r="J1685" s="237"/>
      <c r="K1685" s="237"/>
      <c r="L1685" s="242"/>
      <c r="M1685" s="243"/>
      <c r="N1685" s="244"/>
      <c r="O1685" s="244"/>
      <c r="P1685" s="244"/>
      <c r="Q1685" s="244"/>
      <c r="R1685" s="244"/>
      <c r="S1685" s="244"/>
      <c r="T1685" s="245"/>
      <c r="U1685" s="13"/>
      <c r="V1685" s="13"/>
      <c r="W1685" s="13"/>
      <c r="X1685" s="13"/>
      <c r="Y1685" s="13"/>
      <c r="Z1685" s="13"/>
      <c r="AA1685" s="13"/>
      <c r="AB1685" s="13"/>
      <c r="AC1685" s="13"/>
      <c r="AD1685" s="13"/>
      <c r="AE1685" s="13"/>
      <c r="AT1685" s="246" t="s">
        <v>252</v>
      </c>
      <c r="AU1685" s="246" t="s">
        <v>93</v>
      </c>
      <c r="AV1685" s="13" t="s">
        <v>23</v>
      </c>
      <c r="AW1685" s="13" t="s">
        <v>46</v>
      </c>
      <c r="AX1685" s="13" t="s">
        <v>85</v>
      </c>
      <c r="AY1685" s="246" t="s">
        <v>241</v>
      </c>
    </row>
    <row r="1686" s="13" customFormat="1">
      <c r="A1686" s="13"/>
      <c r="B1686" s="236"/>
      <c r="C1686" s="237"/>
      <c r="D1686" s="238" t="s">
        <v>252</v>
      </c>
      <c r="E1686" s="239" t="s">
        <v>39</v>
      </c>
      <c r="F1686" s="240" t="s">
        <v>1643</v>
      </c>
      <c r="G1686" s="237"/>
      <c r="H1686" s="239" t="s">
        <v>39</v>
      </c>
      <c r="I1686" s="241"/>
      <c r="J1686" s="237"/>
      <c r="K1686" s="237"/>
      <c r="L1686" s="242"/>
      <c r="M1686" s="243"/>
      <c r="N1686" s="244"/>
      <c r="O1686" s="244"/>
      <c r="P1686" s="244"/>
      <c r="Q1686" s="244"/>
      <c r="R1686" s="244"/>
      <c r="S1686" s="244"/>
      <c r="T1686" s="245"/>
      <c r="U1686" s="13"/>
      <c r="V1686" s="13"/>
      <c r="W1686" s="13"/>
      <c r="X1686" s="13"/>
      <c r="Y1686" s="13"/>
      <c r="Z1686" s="13"/>
      <c r="AA1686" s="13"/>
      <c r="AB1686" s="13"/>
      <c r="AC1686" s="13"/>
      <c r="AD1686" s="13"/>
      <c r="AE1686" s="13"/>
      <c r="AT1686" s="246" t="s">
        <v>252</v>
      </c>
      <c r="AU1686" s="246" t="s">
        <v>93</v>
      </c>
      <c r="AV1686" s="13" t="s">
        <v>23</v>
      </c>
      <c r="AW1686" s="13" t="s">
        <v>46</v>
      </c>
      <c r="AX1686" s="13" t="s">
        <v>85</v>
      </c>
      <c r="AY1686" s="246" t="s">
        <v>241</v>
      </c>
    </row>
    <row r="1687" s="14" customFormat="1">
      <c r="A1687" s="14"/>
      <c r="B1687" s="247"/>
      <c r="C1687" s="248"/>
      <c r="D1687" s="238" t="s">
        <v>252</v>
      </c>
      <c r="E1687" s="249" t="s">
        <v>39</v>
      </c>
      <c r="F1687" s="250" t="s">
        <v>1680</v>
      </c>
      <c r="G1687" s="248"/>
      <c r="H1687" s="251">
        <v>4.7249999999999996</v>
      </c>
      <c r="I1687" s="252"/>
      <c r="J1687" s="248"/>
      <c r="K1687" s="248"/>
      <c r="L1687" s="253"/>
      <c r="M1687" s="254"/>
      <c r="N1687" s="255"/>
      <c r="O1687" s="255"/>
      <c r="P1687" s="255"/>
      <c r="Q1687" s="255"/>
      <c r="R1687" s="255"/>
      <c r="S1687" s="255"/>
      <c r="T1687" s="256"/>
      <c r="U1687" s="14"/>
      <c r="V1687" s="14"/>
      <c r="W1687" s="14"/>
      <c r="X1687" s="14"/>
      <c r="Y1687" s="14"/>
      <c r="Z1687" s="14"/>
      <c r="AA1687" s="14"/>
      <c r="AB1687" s="14"/>
      <c r="AC1687" s="14"/>
      <c r="AD1687" s="14"/>
      <c r="AE1687" s="14"/>
      <c r="AT1687" s="257" t="s">
        <v>252</v>
      </c>
      <c r="AU1687" s="257" t="s">
        <v>93</v>
      </c>
      <c r="AV1687" s="14" t="s">
        <v>93</v>
      </c>
      <c r="AW1687" s="14" t="s">
        <v>46</v>
      </c>
      <c r="AX1687" s="14" t="s">
        <v>85</v>
      </c>
      <c r="AY1687" s="257" t="s">
        <v>241</v>
      </c>
    </row>
    <row r="1688" s="16" customFormat="1">
      <c r="A1688" s="16"/>
      <c r="B1688" s="269"/>
      <c r="C1688" s="270"/>
      <c r="D1688" s="238" t="s">
        <v>252</v>
      </c>
      <c r="E1688" s="271" t="s">
        <v>39</v>
      </c>
      <c r="F1688" s="272" t="s">
        <v>295</v>
      </c>
      <c r="G1688" s="270"/>
      <c r="H1688" s="273">
        <v>4.7249999999999996</v>
      </c>
      <c r="I1688" s="274"/>
      <c r="J1688" s="270"/>
      <c r="K1688" s="270"/>
      <c r="L1688" s="275"/>
      <c r="M1688" s="276"/>
      <c r="N1688" s="277"/>
      <c r="O1688" s="277"/>
      <c r="P1688" s="277"/>
      <c r="Q1688" s="277"/>
      <c r="R1688" s="277"/>
      <c r="S1688" s="277"/>
      <c r="T1688" s="278"/>
      <c r="U1688" s="16"/>
      <c r="V1688" s="16"/>
      <c r="W1688" s="16"/>
      <c r="X1688" s="16"/>
      <c r="Y1688" s="16"/>
      <c r="Z1688" s="16"/>
      <c r="AA1688" s="16"/>
      <c r="AB1688" s="16"/>
      <c r="AC1688" s="16"/>
      <c r="AD1688" s="16"/>
      <c r="AE1688" s="16"/>
      <c r="AT1688" s="279" t="s">
        <v>252</v>
      </c>
      <c r="AU1688" s="279" t="s">
        <v>93</v>
      </c>
      <c r="AV1688" s="16" t="s">
        <v>113</v>
      </c>
      <c r="AW1688" s="16" t="s">
        <v>46</v>
      </c>
      <c r="AX1688" s="16" t="s">
        <v>85</v>
      </c>
      <c r="AY1688" s="279" t="s">
        <v>241</v>
      </c>
    </row>
    <row r="1689" s="15" customFormat="1">
      <c r="A1689" s="15"/>
      <c r="B1689" s="258"/>
      <c r="C1689" s="259"/>
      <c r="D1689" s="238" t="s">
        <v>252</v>
      </c>
      <c r="E1689" s="260" t="s">
        <v>39</v>
      </c>
      <c r="F1689" s="261" t="s">
        <v>274</v>
      </c>
      <c r="G1689" s="259"/>
      <c r="H1689" s="262">
        <v>143.68199999999999</v>
      </c>
      <c r="I1689" s="263"/>
      <c r="J1689" s="259"/>
      <c r="K1689" s="259"/>
      <c r="L1689" s="264"/>
      <c r="M1689" s="265"/>
      <c r="N1689" s="266"/>
      <c r="O1689" s="266"/>
      <c r="P1689" s="266"/>
      <c r="Q1689" s="266"/>
      <c r="R1689" s="266"/>
      <c r="S1689" s="266"/>
      <c r="T1689" s="267"/>
      <c r="U1689" s="15"/>
      <c r="V1689" s="15"/>
      <c r="W1689" s="15"/>
      <c r="X1689" s="15"/>
      <c r="Y1689" s="15"/>
      <c r="Z1689" s="15"/>
      <c r="AA1689" s="15"/>
      <c r="AB1689" s="15"/>
      <c r="AC1689" s="15"/>
      <c r="AD1689" s="15"/>
      <c r="AE1689" s="15"/>
      <c r="AT1689" s="268" t="s">
        <v>252</v>
      </c>
      <c r="AU1689" s="268" t="s">
        <v>93</v>
      </c>
      <c r="AV1689" s="15" t="s">
        <v>248</v>
      </c>
      <c r="AW1689" s="15" t="s">
        <v>46</v>
      </c>
      <c r="AX1689" s="15" t="s">
        <v>23</v>
      </c>
      <c r="AY1689" s="268" t="s">
        <v>241</v>
      </c>
    </row>
    <row r="1690" s="2" customFormat="1" ht="16.5" customHeight="1">
      <c r="A1690" s="42"/>
      <c r="B1690" s="43"/>
      <c r="C1690" s="218" t="s">
        <v>1681</v>
      </c>
      <c r="D1690" s="218" t="s">
        <v>243</v>
      </c>
      <c r="E1690" s="219" t="s">
        <v>1682</v>
      </c>
      <c r="F1690" s="220" t="s">
        <v>1683</v>
      </c>
      <c r="G1690" s="221" t="s">
        <v>515</v>
      </c>
      <c r="H1690" s="222">
        <v>140.965</v>
      </c>
      <c r="I1690" s="223"/>
      <c r="J1690" s="224">
        <f>ROUND(I1690*H1690,2)</f>
        <v>0</v>
      </c>
      <c r="K1690" s="220" t="s">
        <v>247</v>
      </c>
      <c r="L1690" s="48"/>
      <c r="M1690" s="225" t="s">
        <v>39</v>
      </c>
      <c r="N1690" s="226" t="s">
        <v>56</v>
      </c>
      <c r="O1690" s="88"/>
      <c r="P1690" s="227">
        <f>O1690*H1690</f>
        <v>0</v>
      </c>
      <c r="Q1690" s="227">
        <v>0.00013999999999999999</v>
      </c>
      <c r="R1690" s="227">
        <f>Q1690*H1690</f>
        <v>0.019735099999999998</v>
      </c>
      <c r="S1690" s="227">
        <v>0</v>
      </c>
      <c r="T1690" s="228">
        <f>S1690*H1690</f>
        <v>0</v>
      </c>
      <c r="U1690" s="42"/>
      <c r="V1690" s="42"/>
      <c r="W1690" s="42"/>
      <c r="X1690" s="42"/>
      <c r="Y1690" s="42"/>
      <c r="Z1690" s="42"/>
      <c r="AA1690" s="42"/>
      <c r="AB1690" s="42"/>
      <c r="AC1690" s="42"/>
      <c r="AD1690" s="42"/>
      <c r="AE1690" s="42"/>
      <c r="AR1690" s="229" t="s">
        <v>248</v>
      </c>
      <c r="AT1690" s="229" t="s">
        <v>243</v>
      </c>
      <c r="AU1690" s="229" t="s">
        <v>93</v>
      </c>
      <c r="AY1690" s="20" t="s">
        <v>241</v>
      </c>
      <c r="BE1690" s="230">
        <f>IF(N1690="základní",J1690,0)</f>
        <v>0</v>
      </c>
      <c r="BF1690" s="230">
        <f>IF(N1690="snížená",J1690,0)</f>
        <v>0</v>
      </c>
      <c r="BG1690" s="230">
        <f>IF(N1690="zákl. přenesená",J1690,0)</f>
        <v>0</v>
      </c>
      <c r="BH1690" s="230">
        <f>IF(N1690="sníž. přenesená",J1690,0)</f>
        <v>0</v>
      </c>
      <c r="BI1690" s="230">
        <f>IF(N1690="nulová",J1690,0)</f>
        <v>0</v>
      </c>
      <c r="BJ1690" s="20" t="s">
        <v>23</v>
      </c>
      <c r="BK1690" s="230">
        <f>ROUND(I1690*H1690,2)</f>
        <v>0</v>
      </c>
      <c r="BL1690" s="20" t="s">
        <v>248</v>
      </c>
      <c r="BM1690" s="229" t="s">
        <v>1684</v>
      </c>
    </row>
    <row r="1691" s="2" customFormat="1">
      <c r="A1691" s="42"/>
      <c r="B1691" s="43"/>
      <c r="C1691" s="44"/>
      <c r="D1691" s="231" t="s">
        <v>250</v>
      </c>
      <c r="E1691" s="44"/>
      <c r="F1691" s="232" t="s">
        <v>1685</v>
      </c>
      <c r="G1691" s="44"/>
      <c r="H1691" s="44"/>
      <c r="I1691" s="233"/>
      <c r="J1691" s="44"/>
      <c r="K1691" s="44"/>
      <c r="L1691" s="48"/>
      <c r="M1691" s="234"/>
      <c r="N1691" s="235"/>
      <c r="O1691" s="88"/>
      <c r="P1691" s="88"/>
      <c r="Q1691" s="88"/>
      <c r="R1691" s="88"/>
      <c r="S1691" s="88"/>
      <c r="T1691" s="89"/>
      <c r="U1691" s="42"/>
      <c r="V1691" s="42"/>
      <c r="W1691" s="42"/>
      <c r="X1691" s="42"/>
      <c r="Y1691" s="42"/>
      <c r="Z1691" s="42"/>
      <c r="AA1691" s="42"/>
      <c r="AB1691" s="42"/>
      <c r="AC1691" s="42"/>
      <c r="AD1691" s="42"/>
      <c r="AE1691" s="42"/>
      <c r="AT1691" s="20" t="s">
        <v>250</v>
      </c>
      <c r="AU1691" s="20" t="s">
        <v>93</v>
      </c>
    </row>
    <row r="1692" s="13" customFormat="1">
      <c r="A1692" s="13"/>
      <c r="B1692" s="236"/>
      <c r="C1692" s="237"/>
      <c r="D1692" s="238" t="s">
        <v>252</v>
      </c>
      <c r="E1692" s="239" t="s">
        <v>39</v>
      </c>
      <c r="F1692" s="240" t="s">
        <v>1011</v>
      </c>
      <c r="G1692" s="237"/>
      <c r="H1692" s="239" t="s">
        <v>39</v>
      </c>
      <c r="I1692" s="241"/>
      <c r="J1692" s="237"/>
      <c r="K1692" s="237"/>
      <c r="L1692" s="242"/>
      <c r="M1692" s="243"/>
      <c r="N1692" s="244"/>
      <c r="O1692" s="244"/>
      <c r="P1692" s="244"/>
      <c r="Q1692" s="244"/>
      <c r="R1692" s="244"/>
      <c r="S1692" s="244"/>
      <c r="T1692" s="245"/>
      <c r="U1692" s="13"/>
      <c r="V1692" s="13"/>
      <c r="W1692" s="13"/>
      <c r="X1692" s="13"/>
      <c r="Y1692" s="13"/>
      <c r="Z1692" s="13"/>
      <c r="AA1692" s="13"/>
      <c r="AB1692" s="13"/>
      <c r="AC1692" s="13"/>
      <c r="AD1692" s="13"/>
      <c r="AE1692" s="13"/>
      <c r="AT1692" s="246" t="s">
        <v>252</v>
      </c>
      <c r="AU1692" s="246" t="s">
        <v>93</v>
      </c>
      <c r="AV1692" s="13" t="s">
        <v>23</v>
      </c>
      <c r="AW1692" s="13" t="s">
        <v>46</v>
      </c>
      <c r="AX1692" s="13" t="s">
        <v>85</v>
      </c>
      <c r="AY1692" s="246" t="s">
        <v>241</v>
      </c>
    </row>
    <row r="1693" s="14" customFormat="1">
      <c r="A1693" s="14"/>
      <c r="B1693" s="247"/>
      <c r="C1693" s="248"/>
      <c r="D1693" s="238" t="s">
        <v>252</v>
      </c>
      <c r="E1693" s="249" t="s">
        <v>39</v>
      </c>
      <c r="F1693" s="250" t="s">
        <v>1686</v>
      </c>
      <c r="G1693" s="248"/>
      <c r="H1693" s="251">
        <v>35.68</v>
      </c>
      <c r="I1693" s="252"/>
      <c r="J1693" s="248"/>
      <c r="K1693" s="248"/>
      <c r="L1693" s="253"/>
      <c r="M1693" s="254"/>
      <c r="N1693" s="255"/>
      <c r="O1693" s="255"/>
      <c r="P1693" s="255"/>
      <c r="Q1693" s="255"/>
      <c r="R1693" s="255"/>
      <c r="S1693" s="255"/>
      <c r="T1693" s="256"/>
      <c r="U1693" s="14"/>
      <c r="V1693" s="14"/>
      <c r="W1693" s="14"/>
      <c r="X1693" s="14"/>
      <c r="Y1693" s="14"/>
      <c r="Z1693" s="14"/>
      <c r="AA1693" s="14"/>
      <c r="AB1693" s="14"/>
      <c r="AC1693" s="14"/>
      <c r="AD1693" s="14"/>
      <c r="AE1693" s="14"/>
      <c r="AT1693" s="257" t="s">
        <v>252</v>
      </c>
      <c r="AU1693" s="257" t="s">
        <v>93</v>
      </c>
      <c r="AV1693" s="14" t="s">
        <v>93</v>
      </c>
      <c r="AW1693" s="14" t="s">
        <v>46</v>
      </c>
      <c r="AX1693" s="14" t="s">
        <v>85</v>
      </c>
      <c r="AY1693" s="257" t="s">
        <v>241</v>
      </c>
    </row>
    <row r="1694" s="13" customFormat="1">
      <c r="A1694" s="13"/>
      <c r="B1694" s="236"/>
      <c r="C1694" s="237"/>
      <c r="D1694" s="238" t="s">
        <v>252</v>
      </c>
      <c r="E1694" s="239" t="s">
        <v>39</v>
      </c>
      <c r="F1694" s="240" t="s">
        <v>1021</v>
      </c>
      <c r="G1694" s="237"/>
      <c r="H1694" s="239" t="s">
        <v>39</v>
      </c>
      <c r="I1694" s="241"/>
      <c r="J1694" s="237"/>
      <c r="K1694" s="237"/>
      <c r="L1694" s="242"/>
      <c r="M1694" s="243"/>
      <c r="N1694" s="244"/>
      <c r="O1694" s="244"/>
      <c r="P1694" s="244"/>
      <c r="Q1694" s="244"/>
      <c r="R1694" s="244"/>
      <c r="S1694" s="244"/>
      <c r="T1694" s="245"/>
      <c r="U1694" s="13"/>
      <c r="V1694" s="13"/>
      <c r="W1694" s="13"/>
      <c r="X1694" s="13"/>
      <c r="Y1694" s="13"/>
      <c r="Z1694" s="13"/>
      <c r="AA1694" s="13"/>
      <c r="AB1694" s="13"/>
      <c r="AC1694" s="13"/>
      <c r="AD1694" s="13"/>
      <c r="AE1694" s="13"/>
      <c r="AT1694" s="246" t="s">
        <v>252</v>
      </c>
      <c r="AU1694" s="246" t="s">
        <v>93</v>
      </c>
      <c r="AV1694" s="13" t="s">
        <v>23</v>
      </c>
      <c r="AW1694" s="13" t="s">
        <v>46</v>
      </c>
      <c r="AX1694" s="13" t="s">
        <v>85</v>
      </c>
      <c r="AY1694" s="246" t="s">
        <v>241</v>
      </c>
    </row>
    <row r="1695" s="14" customFormat="1">
      <c r="A1695" s="14"/>
      <c r="B1695" s="247"/>
      <c r="C1695" s="248"/>
      <c r="D1695" s="238" t="s">
        <v>252</v>
      </c>
      <c r="E1695" s="249" t="s">
        <v>39</v>
      </c>
      <c r="F1695" s="250" t="s">
        <v>1687</v>
      </c>
      <c r="G1695" s="248"/>
      <c r="H1695" s="251">
        <v>19.41</v>
      </c>
      <c r="I1695" s="252"/>
      <c r="J1695" s="248"/>
      <c r="K1695" s="248"/>
      <c r="L1695" s="253"/>
      <c r="M1695" s="254"/>
      <c r="N1695" s="255"/>
      <c r="O1695" s="255"/>
      <c r="P1695" s="255"/>
      <c r="Q1695" s="255"/>
      <c r="R1695" s="255"/>
      <c r="S1695" s="255"/>
      <c r="T1695" s="256"/>
      <c r="U1695" s="14"/>
      <c r="V1695" s="14"/>
      <c r="W1695" s="14"/>
      <c r="X1695" s="14"/>
      <c r="Y1695" s="14"/>
      <c r="Z1695" s="14"/>
      <c r="AA1695" s="14"/>
      <c r="AB1695" s="14"/>
      <c r="AC1695" s="14"/>
      <c r="AD1695" s="14"/>
      <c r="AE1695" s="14"/>
      <c r="AT1695" s="257" t="s">
        <v>252</v>
      </c>
      <c r="AU1695" s="257" t="s">
        <v>93</v>
      </c>
      <c r="AV1695" s="14" t="s">
        <v>93</v>
      </c>
      <c r="AW1695" s="14" t="s">
        <v>46</v>
      </c>
      <c r="AX1695" s="14" t="s">
        <v>85</v>
      </c>
      <c r="AY1695" s="257" t="s">
        <v>241</v>
      </c>
    </row>
    <row r="1696" s="13" customFormat="1">
      <c r="A1696" s="13"/>
      <c r="B1696" s="236"/>
      <c r="C1696" s="237"/>
      <c r="D1696" s="238" t="s">
        <v>252</v>
      </c>
      <c r="E1696" s="239" t="s">
        <v>39</v>
      </c>
      <c r="F1696" s="240" t="s">
        <v>1033</v>
      </c>
      <c r="G1696" s="237"/>
      <c r="H1696" s="239" t="s">
        <v>39</v>
      </c>
      <c r="I1696" s="241"/>
      <c r="J1696" s="237"/>
      <c r="K1696" s="237"/>
      <c r="L1696" s="242"/>
      <c r="M1696" s="243"/>
      <c r="N1696" s="244"/>
      <c r="O1696" s="244"/>
      <c r="P1696" s="244"/>
      <c r="Q1696" s="244"/>
      <c r="R1696" s="244"/>
      <c r="S1696" s="244"/>
      <c r="T1696" s="245"/>
      <c r="U1696" s="13"/>
      <c r="V1696" s="13"/>
      <c r="W1696" s="13"/>
      <c r="X1696" s="13"/>
      <c r="Y1696" s="13"/>
      <c r="Z1696" s="13"/>
      <c r="AA1696" s="13"/>
      <c r="AB1696" s="13"/>
      <c r="AC1696" s="13"/>
      <c r="AD1696" s="13"/>
      <c r="AE1696" s="13"/>
      <c r="AT1696" s="246" t="s">
        <v>252</v>
      </c>
      <c r="AU1696" s="246" t="s">
        <v>93</v>
      </c>
      <c r="AV1696" s="13" t="s">
        <v>23</v>
      </c>
      <c r="AW1696" s="13" t="s">
        <v>46</v>
      </c>
      <c r="AX1696" s="13" t="s">
        <v>85</v>
      </c>
      <c r="AY1696" s="246" t="s">
        <v>241</v>
      </c>
    </row>
    <row r="1697" s="14" customFormat="1">
      <c r="A1697" s="14"/>
      <c r="B1697" s="247"/>
      <c r="C1697" s="248"/>
      <c r="D1697" s="238" t="s">
        <v>252</v>
      </c>
      <c r="E1697" s="249" t="s">
        <v>39</v>
      </c>
      <c r="F1697" s="250" t="s">
        <v>1688</v>
      </c>
      <c r="G1697" s="248"/>
      <c r="H1697" s="251">
        <v>17.675000000000001</v>
      </c>
      <c r="I1697" s="252"/>
      <c r="J1697" s="248"/>
      <c r="K1697" s="248"/>
      <c r="L1697" s="253"/>
      <c r="M1697" s="254"/>
      <c r="N1697" s="255"/>
      <c r="O1697" s="255"/>
      <c r="P1697" s="255"/>
      <c r="Q1697" s="255"/>
      <c r="R1697" s="255"/>
      <c r="S1697" s="255"/>
      <c r="T1697" s="256"/>
      <c r="U1697" s="14"/>
      <c r="V1697" s="14"/>
      <c r="W1697" s="14"/>
      <c r="X1697" s="14"/>
      <c r="Y1697" s="14"/>
      <c r="Z1697" s="14"/>
      <c r="AA1697" s="14"/>
      <c r="AB1697" s="14"/>
      <c r="AC1697" s="14"/>
      <c r="AD1697" s="14"/>
      <c r="AE1697" s="14"/>
      <c r="AT1697" s="257" t="s">
        <v>252</v>
      </c>
      <c r="AU1697" s="257" t="s">
        <v>93</v>
      </c>
      <c r="AV1697" s="14" t="s">
        <v>93</v>
      </c>
      <c r="AW1697" s="14" t="s">
        <v>46</v>
      </c>
      <c r="AX1697" s="14" t="s">
        <v>85</v>
      </c>
      <c r="AY1697" s="257" t="s">
        <v>241</v>
      </c>
    </row>
    <row r="1698" s="13" customFormat="1">
      <c r="A1698" s="13"/>
      <c r="B1698" s="236"/>
      <c r="C1698" s="237"/>
      <c r="D1698" s="238" t="s">
        <v>252</v>
      </c>
      <c r="E1698" s="239" t="s">
        <v>39</v>
      </c>
      <c r="F1698" s="240" t="s">
        <v>1014</v>
      </c>
      <c r="G1698" s="237"/>
      <c r="H1698" s="239" t="s">
        <v>39</v>
      </c>
      <c r="I1698" s="241"/>
      <c r="J1698" s="237"/>
      <c r="K1698" s="237"/>
      <c r="L1698" s="242"/>
      <c r="M1698" s="243"/>
      <c r="N1698" s="244"/>
      <c r="O1698" s="244"/>
      <c r="P1698" s="244"/>
      <c r="Q1698" s="244"/>
      <c r="R1698" s="244"/>
      <c r="S1698" s="244"/>
      <c r="T1698" s="245"/>
      <c r="U1698" s="13"/>
      <c r="V1698" s="13"/>
      <c r="W1698" s="13"/>
      <c r="X1698" s="13"/>
      <c r="Y1698" s="13"/>
      <c r="Z1698" s="13"/>
      <c r="AA1698" s="13"/>
      <c r="AB1698" s="13"/>
      <c r="AC1698" s="13"/>
      <c r="AD1698" s="13"/>
      <c r="AE1698" s="13"/>
      <c r="AT1698" s="246" t="s">
        <v>252</v>
      </c>
      <c r="AU1698" s="246" t="s">
        <v>93</v>
      </c>
      <c r="AV1698" s="13" t="s">
        <v>23</v>
      </c>
      <c r="AW1698" s="13" t="s">
        <v>46</v>
      </c>
      <c r="AX1698" s="13" t="s">
        <v>85</v>
      </c>
      <c r="AY1698" s="246" t="s">
        <v>241</v>
      </c>
    </row>
    <row r="1699" s="14" customFormat="1">
      <c r="A1699" s="14"/>
      <c r="B1699" s="247"/>
      <c r="C1699" s="248"/>
      <c r="D1699" s="238" t="s">
        <v>252</v>
      </c>
      <c r="E1699" s="249" t="s">
        <v>39</v>
      </c>
      <c r="F1699" s="250" t="s">
        <v>1689</v>
      </c>
      <c r="G1699" s="248"/>
      <c r="H1699" s="251">
        <v>21.699999999999999</v>
      </c>
      <c r="I1699" s="252"/>
      <c r="J1699" s="248"/>
      <c r="K1699" s="248"/>
      <c r="L1699" s="253"/>
      <c r="M1699" s="254"/>
      <c r="N1699" s="255"/>
      <c r="O1699" s="255"/>
      <c r="P1699" s="255"/>
      <c r="Q1699" s="255"/>
      <c r="R1699" s="255"/>
      <c r="S1699" s="255"/>
      <c r="T1699" s="256"/>
      <c r="U1699" s="14"/>
      <c r="V1699" s="14"/>
      <c r="W1699" s="14"/>
      <c r="X1699" s="14"/>
      <c r="Y1699" s="14"/>
      <c r="Z1699" s="14"/>
      <c r="AA1699" s="14"/>
      <c r="AB1699" s="14"/>
      <c r="AC1699" s="14"/>
      <c r="AD1699" s="14"/>
      <c r="AE1699" s="14"/>
      <c r="AT1699" s="257" t="s">
        <v>252</v>
      </c>
      <c r="AU1699" s="257" t="s">
        <v>93</v>
      </c>
      <c r="AV1699" s="14" t="s">
        <v>93</v>
      </c>
      <c r="AW1699" s="14" t="s">
        <v>46</v>
      </c>
      <c r="AX1699" s="14" t="s">
        <v>85</v>
      </c>
      <c r="AY1699" s="257" t="s">
        <v>241</v>
      </c>
    </row>
    <row r="1700" s="13" customFormat="1">
      <c r="A1700" s="13"/>
      <c r="B1700" s="236"/>
      <c r="C1700" s="237"/>
      <c r="D1700" s="238" t="s">
        <v>252</v>
      </c>
      <c r="E1700" s="239" t="s">
        <v>39</v>
      </c>
      <c r="F1700" s="240" t="s">
        <v>1024</v>
      </c>
      <c r="G1700" s="237"/>
      <c r="H1700" s="239" t="s">
        <v>39</v>
      </c>
      <c r="I1700" s="241"/>
      <c r="J1700" s="237"/>
      <c r="K1700" s="237"/>
      <c r="L1700" s="242"/>
      <c r="M1700" s="243"/>
      <c r="N1700" s="244"/>
      <c r="O1700" s="244"/>
      <c r="P1700" s="244"/>
      <c r="Q1700" s="244"/>
      <c r="R1700" s="244"/>
      <c r="S1700" s="244"/>
      <c r="T1700" s="245"/>
      <c r="U1700" s="13"/>
      <c r="V1700" s="13"/>
      <c r="W1700" s="13"/>
      <c r="X1700" s="13"/>
      <c r="Y1700" s="13"/>
      <c r="Z1700" s="13"/>
      <c r="AA1700" s="13"/>
      <c r="AB1700" s="13"/>
      <c r="AC1700" s="13"/>
      <c r="AD1700" s="13"/>
      <c r="AE1700" s="13"/>
      <c r="AT1700" s="246" t="s">
        <v>252</v>
      </c>
      <c r="AU1700" s="246" t="s">
        <v>93</v>
      </c>
      <c r="AV1700" s="13" t="s">
        <v>23</v>
      </c>
      <c r="AW1700" s="13" t="s">
        <v>46</v>
      </c>
      <c r="AX1700" s="13" t="s">
        <v>85</v>
      </c>
      <c r="AY1700" s="246" t="s">
        <v>241</v>
      </c>
    </row>
    <row r="1701" s="14" customFormat="1">
      <c r="A1701" s="14"/>
      <c r="B1701" s="247"/>
      <c r="C1701" s="248"/>
      <c r="D1701" s="238" t="s">
        <v>252</v>
      </c>
      <c r="E1701" s="249" t="s">
        <v>39</v>
      </c>
      <c r="F1701" s="250" t="s">
        <v>1689</v>
      </c>
      <c r="G1701" s="248"/>
      <c r="H1701" s="251">
        <v>21.699999999999999</v>
      </c>
      <c r="I1701" s="252"/>
      <c r="J1701" s="248"/>
      <c r="K1701" s="248"/>
      <c r="L1701" s="253"/>
      <c r="M1701" s="254"/>
      <c r="N1701" s="255"/>
      <c r="O1701" s="255"/>
      <c r="P1701" s="255"/>
      <c r="Q1701" s="255"/>
      <c r="R1701" s="255"/>
      <c r="S1701" s="255"/>
      <c r="T1701" s="256"/>
      <c r="U1701" s="14"/>
      <c r="V1701" s="14"/>
      <c r="W1701" s="14"/>
      <c r="X1701" s="14"/>
      <c r="Y1701" s="14"/>
      <c r="Z1701" s="14"/>
      <c r="AA1701" s="14"/>
      <c r="AB1701" s="14"/>
      <c r="AC1701" s="14"/>
      <c r="AD1701" s="14"/>
      <c r="AE1701" s="14"/>
      <c r="AT1701" s="257" t="s">
        <v>252</v>
      </c>
      <c r="AU1701" s="257" t="s">
        <v>93</v>
      </c>
      <c r="AV1701" s="14" t="s">
        <v>93</v>
      </c>
      <c r="AW1701" s="14" t="s">
        <v>46</v>
      </c>
      <c r="AX1701" s="14" t="s">
        <v>85</v>
      </c>
      <c r="AY1701" s="257" t="s">
        <v>241</v>
      </c>
    </row>
    <row r="1702" s="13" customFormat="1">
      <c r="A1702" s="13"/>
      <c r="B1702" s="236"/>
      <c r="C1702" s="237"/>
      <c r="D1702" s="238" t="s">
        <v>252</v>
      </c>
      <c r="E1702" s="239" t="s">
        <v>39</v>
      </c>
      <c r="F1702" s="240" t="s">
        <v>1131</v>
      </c>
      <c r="G1702" s="237"/>
      <c r="H1702" s="239" t="s">
        <v>39</v>
      </c>
      <c r="I1702" s="241"/>
      <c r="J1702" s="237"/>
      <c r="K1702" s="237"/>
      <c r="L1702" s="242"/>
      <c r="M1702" s="243"/>
      <c r="N1702" s="244"/>
      <c r="O1702" s="244"/>
      <c r="P1702" s="244"/>
      <c r="Q1702" s="244"/>
      <c r="R1702" s="244"/>
      <c r="S1702" s="244"/>
      <c r="T1702" s="245"/>
      <c r="U1702" s="13"/>
      <c r="V1702" s="13"/>
      <c r="W1702" s="13"/>
      <c r="X1702" s="13"/>
      <c r="Y1702" s="13"/>
      <c r="Z1702" s="13"/>
      <c r="AA1702" s="13"/>
      <c r="AB1702" s="13"/>
      <c r="AC1702" s="13"/>
      <c r="AD1702" s="13"/>
      <c r="AE1702" s="13"/>
      <c r="AT1702" s="246" t="s">
        <v>252</v>
      </c>
      <c r="AU1702" s="246" t="s">
        <v>93</v>
      </c>
      <c r="AV1702" s="13" t="s">
        <v>23</v>
      </c>
      <c r="AW1702" s="13" t="s">
        <v>46</v>
      </c>
      <c r="AX1702" s="13" t="s">
        <v>85</v>
      </c>
      <c r="AY1702" s="246" t="s">
        <v>241</v>
      </c>
    </row>
    <row r="1703" s="14" customFormat="1">
      <c r="A1703" s="14"/>
      <c r="B1703" s="247"/>
      <c r="C1703" s="248"/>
      <c r="D1703" s="238" t="s">
        <v>252</v>
      </c>
      <c r="E1703" s="249" t="s">
        <v>39</v>
      </c>
      <c r="F1703" s="250" t="s">
        <v>1690</v>
      </c>
      <c r="G1703" s="248"/>
      <c r="H1703" s="251">
        <v>24.800000000000001</v>
      </c>
      <c r="I1703" s="252"/>
      <c r="J1703" s="248"/>
      <c r="K1703" s="248"/>
      <c r="L1703" s="253"/>
      <c r="M1703" s="254"/>
      <c r="N1703" s="255"/>
      <c r="O1703" s="255"/>
      <c r="P1703" s="255"/>
      <c r="Q1703" s="255"/>
      <c r="R1703" s="255"/>
      <c r="S1703" s="255"/>
      <c r="T1703" s="256"/>
      <c r="U1703" s="14"/>
      <c r="V1703" s="14"/>
      <c r="W1703" s="14"/>
      <c r="X1703" s="14"/>
      <c r="Y1703" s="14"/>
      <c r="Z1703" s="14"/>
      <c r="AA1703" s="14"/>
      <c r="AB1703" s="14"/>
      <c r="AC1703" s="14"/>
      <c r="AD1703" s="14"/>
      <c r="AE1703" s="14"/>
      <c r="AT1703" s="257" t="s">
        <v>252</v>
      </c>
      <c r="AU1703" s="257" t="s">
        <v>93</v>
      </c>
      <c r="AV1703" s="14" t="s">
        <v>93</v>
      </c>
      <c r="AW1703" s="14" t="s">
        <v>46</v>
      </c>
      <c r="AX1703" s="14" t="s">
        <v>85</v>
      </c>
      <c r="AY1703" s="257" t="s">
        <v>241</v>
      </c>
    </row>
    <row r="1704" s="15" customFormat="1">
      <c r="A1704" s="15"/>
      <c r="B1704" s="258"/>
      <c r="C1704" s="259"/>
      <c r="D1704" s="238" t="s">
        <v>252</v>
      </c>
      <c r="E1704" s="260" t="s">
        <v>39</v>
      </c>
      <c r="F1704" s="261" t="s">
        <v>274</v>
      </c>
      <c r="G1704" s="259"/>
      <c r="H1704" s="262">
        <v>140.965</v>
      </c>
      <c r="I1704" s="263"/>
      <c r="J1704" s="259"/>
      <c r="K1704" s="259"/>
      <c r="L1704" s="264"/>
      <c r="M1704" s="265"/>
      <c r="N1704" s="266"/>
      <c r="O1704" s="266"/>
      <c r="P1704" s="266"/>
      <c r="Q1704" s="266"/>
      <c r="R1704" s="266"/>
      <c r="S1704" s="266"/>
      <c r="T1704" s="267"/>
      <c r="U1704" s="15"/>
      <c r="V1704" s="15"/>
      <c r="W1704" s="15"/>
      <c r="X1704" s="15"/>
      <c r="Y1704" s="15"/>
      <c r="Z1704" s="15"/>
      <c r="AA1704" s="15"/>
      <c r="AB1704" s="15"/>
      <c r="AC1704" s="15"/>
      <c r="AD1704" s="15"/>
      <c r="AE1704" s="15"/>
      <c r="AT1704" s="268" t="s">
        <v>252</v>
      </c>
      <c r="AU1704" s="268" t="s">
        <v>93</v>
      </c>
      <c r="AV1704" s="15" t="s">
        <v>248</v>
      </c>
      <c r="AW1704" s="15" t="s">
        <v>46</v>
      </c>
      <c r="AX1704" s="15" t="s">
        <v>23</v>
      </c>
      <c r="AY1704" s="268" t="s">
        <v>241</v>
      </c>
    </row>
    <row r="1705" s="2" customFormat="1" ht="16.5" customHeight="1">
      <c r="A1705" s="42"/>
      <c r="B1705" s="43"/>
      <c r="C1705" s="218" t="s">
        <v>1691</v>
      </c>
      <c r="D1705" s="218" t="s">
        <v>243</v>
      </c>
      <c r="E1705" s="219" t="s">
        <v>1692</v>
      </c>
      <c r="F1705" s="220" t="s">
        <v>1693</v>
      </c>
      <c r="G1705" s="221" t="s">
        <v>246</v>
      </c>
      <c r="H1705" s="222">
        <v>1.036</v>
      </c>
      <c r="I1705" s="223"/>
      <c r="J1705" s="224">
        <f>ROUND(I1705*H1705,2)</f>
        <v>0</v>
      </c>
      <c r="K1705" s="220" t="s">
        <v>247</v>
      </c>
      <c r="L1705" s="48"/>
      <c r="M1705" s="225" t="s">
        <v>39</v>
      </c>
      <c r="N1705" s="226" t="s">
        <v>56</v>
      </c>
      <c r="O1705" s="88"/>
      <c r="P1705" s="227">
        <f>O1705*H1705</f>
        <v>0</v>
      </c>
      <c r="Q1705" s="227">
        <v>2.3010299999999999</v>
      </c>
      <c r="R1705" s="227">
        <f>Q1705*H1705</f>
        <v>2.3838670799999999</v>
      </c>
      <c r="S1705" s="227">
        <v>0</v>
      </c>
      <c r="T1705" s="228">
        <f>S1705*H1705</f>
        <v>0</v>
      </c>
      <c r="U1705" s="42"/>
      <c r="V1705" s="42"/>
      <c r="W1705" s="42"/>
      <c r="X1705" s="42"/>
      <c r="Y1705" s="42"/>
      <c r="Z1705" s="42"/>
      <c r="AA1705" s="42"/>
      <c r="AB1705" s="42"/>
      <c r="AC1705" s="42"/>
      <c r="AD1705" s="42"/>
      <c r="AE1705" s="42"/>
      <c r="AR1705" s="229" t="s">
        <v>248</v>
      </c>
      <c r="AT1705" s="229" t="s">
        <v>243</v>
      </c>
      <c r="AU1705" s="229" t="s">
        <v>93</v>
      </c>
      <c r="AY1705" s="20" t="s">
        <v>241</v>
      </c>
      <c r="BE1705" s="230">
        <f>IF(N1705="základní",J1705,0)</f>
        <v>0</v>
      </c>
      <c r="BF1705" s="230">
        <f>IF(N1705="snížená",J1705,0)</f>
        <v>0</v>
      </c>
      <c r="BG1705" s="230">
        <f>IF(N1705="zákl. přenesená",J1705,0)</f>
        <v>0</v>
      </c>
      <c r="BH1705" s="230">
        <f>IF(N1705="sníž. přenesená",J1705,0)</f>
        <v>0</v>
      </c>
      <c r="BI1705" s="230">
        <f>IF(N1705="nulová",J1705,0)</f>
        <v>0</v>
      </c>
      <c r="BJ1705" s="20" t="s">
        <v>23</v>
      </c>
      <c r="BK1705" s="230">
        <f>ROUND(I1705*H1705,2)</f>
        <v>0</v>
      </c>
      <c r="BL1705" s="20" t="s">
        <v>248</v>
      </c>
      <c r="BM1705" s="229" t="s">
        <v>1694</v>
      </c>
    </row>
    <row r="1706" s="2" customFormat="1">
      <c r="A1706" s="42"/>
      <c r="B1706" s="43"/>
      <c r="C1706" s="44"/>
      <c r="D1706" s="231" t="s">
        <v>250</v>
      </c>
      <c r="E1706" s="44"/>
      <c r="F1706" s="232" t="s">
        <v>1695</v>
      </c>
      <c r="G1706" s="44"/>
      <c r="H1706" s="44"/>
      <c r="I1706" s="233"/>
      <c r="J1706" s="44"/>
      <c r="K1706" s="44"/>
      <c r="L1706" s="48"/>
      <c r="M1706" s="234"/>
      <c r="N1706" s="235"/>
      <c r="O1706" s="88"/>
      <c r="P1706" s="88"/>
      <c r="Q1706" s="88"/>
      <c r="R1706" s="88"/>
      <c r="S1706" s="88"/>
      <c r="T1706" s="89"/>
      <c r="U1706" s="42"/>
      <c r="V1706" s="42"/>
      <c r="W1706" s="42"/>
      <c r="X1706" s="42"/>
      <c r="Y1706" s="42"/>
      <c r="Z1706" s="42"/>
      <c r="AA1706" s="42"/>
      <c r="AB1706" s="42"/>
      <c r="AC1706" s="42"/>
      <c r="AD1706" s="42"/>
      <c r="AE1706" s="42"/>
      <c r="AT1706" s="20" t="s">
        <v>250</v>
      </c>
      <c r="AU1706" s="20" t="s">
        <v>93</v>
      </c>
    </row>
    <row r="1707" s="13" customFormat="1">
      <c r="A1707" s="13"/>
      <c r="B1707" s="236"/>
      <c r="C1707" s="237"/>
      <c r="D1707" s="238" t="s">
        <v>252</v>
      </c>
      <c r="E1707" s="239" t="s">
        <v>39</v>
      </c>
      <c r="F1707" s="240" t="s">
        <v>1696</v>
      </c>
      <c r="G1707" s="237"/>
      <c r="H1707" s="239" t="s">
        <v>39</v>
      </c>
      <c r="I1707" s="241"/>
      <c r="J1707" s="237"/>
      <c r="K1707" s="237"/>
      <c r="L1707" s="242"/>
      <c r="M1707" s="243"/>
      <c r="N1707" s="244"/>
      <c r="O1707" s="244"/>
      <c r="P1707" s="244"/>
      <c r="Q1707" s="244"/>
      <c r="R1707" s="244"/>
      <c r="S1707" s="244"/>
      <c r="T1707" s="245"/>
      <c r="U1707" s="13"/>
      <c r="V1707" s="13"/>
      <c r="W1707" s="13"/>
      <c r="X1707" s="13"/>
      <c r="Y1707" s="13"/>
      <c r="Z1707" s="13"/>
      <c r="AA1707" s="13"/>
      <c r="AB1707" s="13"/>
      <c r="AC1707" s="13"/>
      <c r="AD1707" s="13"/>
      <c r="AE1707" s="13"/>
      <c r="AT1707" s="246" t="s">
        <v>252</v>
      </c>
      <c r="AU1707" s="246" t="s">
        <v>93</v>
      </c>
      <c r="AV1707" s="13" t="s">
        <v>23</v>
      </c>
      <c r="AW1707" s="13" t="s">
        <v>46</v>
      </c>
      <c r="AX1707" s="13" t="s">
        <v>85</v>
      </c>
      <c r="AY1707" s="246" t="s">
        <v>241</v>
      </c>
    </row>
    <row r="1708" s="13" customFormat="1">
      <c r="A1708" s="13"/>
      <c r="B1708" s="236"/>
      <c r="C1708" s="237"/>
      <c r="D1708" s="238" t="s">
        <v>252</v>
      </c>
      <c r="E1708" s="239" t="s">
        <v>39</v>
      </c>
      <c r="F1708" s="240" t="s">
        <v>1697</v>
      </c>
      <c r="G1708" s="237"/>
      <c r="H1708" s="239" t="s">
        <v>39</v>
      </c>
      <c r="I1708" s="241"/>
      <c r="J1708" s="237"/>
      <c r="K1708" s="237"/>
      <c r="L1708" s="242"/>
      <c r="M1708" s="243"/>
      <c r="N1708" s="244"/>
      <c r="O1708" s="244"/>
      <c r="P1708" s="244"/>
      <c r="Q1708" s="244"/>
      <c r="R1708" s="244"/>
      <c r="S1708" s="244"/>
      <c r="T1708" s="245"/>
      <c r="U1708" s="13"/>
      <c r="V1708" s="13"/>
      <c r="W1708" s="13"/>
      <c r="X1708" s="13"/>
      <c r="Y1708" s="13"/>
      <c r="Z1708" s="13"/>
      <c r="AA1708" s="13"/>
      <c r="AB1708" s="13"/>
      <c r="AC1708" s="13"/>
      <c r="AD1708" s="13"/>
      <c r="AE1708" s="13"/>
      <c r="AT1708" s="246" t="s">
        <v>252</v>
      </c>
      <c r="AU1708" s="246" t="s">
        <v>93</v>
      </c>
      <c r="AV1708" s="13" t="s">
        <v>23</v>
      </c>
      <c r="AW1708" s="13" t="s">
        <v>46</v>
      </c>
      <c r="AX1708" s="13" t="s">
        <v>85</v>
      </c>
      <c r="AY1708" s="246" t="s">
        <v>241</v>
      </c>
    </row>
    <row r="1709" s="13" customFormat="1">
      <c r="A1709" s="13"/>
      <c r="B1709" s="236"/>
      <c r="C1709" s="237"/>
      <c r="D1709" s="238" t="s">
        <v>252</v>
      </c>
      <c r="E1709" s="239" t="s">
        <v>39</v>
      </c>
      <c r="F1709" s="240" t="s">
        <v>1011</v>
      </c>
      <c r="G1709" s="237"/>
      <c r="H1709" s="239" t="s">
        <v>39</v>
      </c>
      <c r="I1709" s="241"/>
      <c r="J1709" s="237"/>
      <c r="K1709" s="237"/>
      <c r="L1709" s="242"/>
      <c r="M1709" s="243"/>
      <c r="N1709" s="244"/>
      <c r="O1709" s="244"/>
      <c r="P1709" s="244"/>
      <c r="Q1709" s="244"/>
      <c r="R1709" s="244"/>
      <c r="S1709" s="244"/>
      <c r="T1709" s="245"/>
      <c r="U1709" s="13"/>
      <c r="V1709" s="13"/>
      <c r="W1709" s="13"/>
      <c r="X1709" s="13"/>
      <c r="Y1709" s="13"/>
      <c r="Z1709" s="13"/>
      <c r="AA1709" s="13"/>
      <c r="AB1709" s="13"/>
      <c r="AC1709" s="13"/>
      <c r="AD1709" s="13"/>
      <c r="AE1709" s="13"/>
      <c r="AT1709" s="246" t="s">
        <v>252</v>
      </c>
      <c r="AU1709" s="246" t="s">
        <v>93</v>
      </c>
      <c r="AV1709" s="13" t="s">
        <v>23</v>
      </c>
      <c r="AW1709" s="13" t="s">
        <v>46</v>
      </c>
      <c r="AX1709" s="13" t="s">
        <v>85</v>
      </c>
      <c r="AY1709" s="246" t="s">
        <v>241</v>
      </c>
    </row>
    <row r="1710" s="13" customFormat="1">
      <c r="A1710" s="13"/>
      <c r="B1710" s="236"/>
      <c r="C1710" s="237"/>
      <c r="D1710" s="238" t="s">
        <v>252</v>
      </c>
      <c r="E1710" s="239" t="s">
        <v>39</v>
      </c>
      <c r="F1710" s="240" t="s">
        <v>1054</v>
      </c>
      <c r="G1710" s="237"/>
      <c r="H1710" s="239" t="s">
        <v>39</v>
      </c>
      <c r="I1710" s="241"/>
      <c r="J1710" s="237"/>
      <c r="K1710" s="237"/>
      <c r="L1710" s="242"/>
      <c r="M1710" s="243"/>
      <c r="N1710" s="244"/>
      <c r="O1710" s="244"/>
      <c r="P1710" s="244"/>
      <c r="Q1710" s="244"/>
      <c r="R1710" s="244"/>
      <c r="S1710" s="244"/>
      <c r="T1710" s="245"/>
      <c r="U1710" s="13"/>
      <c r="V1710" s="13"/>
      <c r="W1710" s="13"/>
      <c r="X1710" s="13"/>
      <c r="Y1710" s="13"/>
      <c r="Z1710" s="13"/>
      <c r="AA1710" s="13"/>
      <c r="AB1710" s="13"/>
      <c r="AC1710" s="13"/>
      <c r="AD1710" s="13"/>
      <c r="AE1710" s="13"/>
      <c r="AT1710" s="246" t="s">
        <v>252</v>
      </c>
      <c r="AU1710" s="246" t="s">
        <v>93</v>
      </c>
      <c r="AV1710" s="13" t="s">
        <v>23</v>
      </c>
      <c r="AW1710" s="13" t="s">
        <v>46</v>
      </c>
      <c r="AX1710" s="13" t="s">
        <v>85</v>
      </c>
      <c r="AY1710" s="246" t="s">
        <v>241</v>
      </c>
    </row>
    <row r="1711" s="13" customFormat="1">
      <c r="A1711" s="13"/>
      <c r="B1711" s="236"/>
      <c r="C1711" s="237"/>
      <c r="D1711" s="238" t="s">
        <v>252</v>
      </c>
      <c r="E1711" s="239" t="s">
        <v>39</v>
      </c>
      <c r="F1711" s="240" t="s">
        <v>1055</v>
      </c>
      <c r="G1711" s="237"/>
      <c r="H1711" s="239" t="s">
        <v>39</v>
      </c>
      <c r="I1711" s="241"/>
      <c r="J1711" s="237"/>
      <c r="K1711" s="237"/>
      <c r="L1711" s="242"/>
      <c r="M1711" s="243"/>
      <c r="N1711" s="244"/>
      <c r="O1711" s="244"/>
      <c r="P1711" s="244"/>
      <c r="Q1711" s="244"/>
      <c r="R1711" s="244"/>
      <c r="S1711" s="244"/>
      <c r="T1711" s="245"/>
      <c r="U1711" s="13"/>
      <c r="V1711" s="13"/>
      <c r="W1711" s="13"/>
      <c r="X1711" s="13"/>
      <c r="Y1711" s="13"/>
      <c r="Z1711" s="13"/>
      <c r="AA1711" s="13"/>
      <c r="AB1711" s="13"/>
      <c r="AC1711" s="13"/>
      <c r="AD1711" s="13"/>
      <c r="AE1711" s="13"/>
      <c r="AT1711" s="246" t="s">
        <v>252</v>
      </c>
      <c r="AU1711" s="246" t="s">
        <v>93</v>
      </c>
      <c r="AV1711" s="13" t="s">
        <v>23</v>
      </c>
      <c r="AW1711" s="13" t="s">
        <v>46</v>
      </c>
      <c r="AX1711" s="13" t="s">
        <v>85</v>
      </c>
      <c r="AY1711" s="246" t="s">
        <v>241</v>
      </c>
    </row>
    <row r="1712" s="14" customFormat="1">
      <c r="A1712" s="14"/>
      <c r="B1712" s="247"/>
      <c r="C1712" s="248"/>
      <c r="D1712" s="238" t="s">
        <v>252</v>
      </c>
      <c r="E1712" s="249" t="s">
        <v>39</v>
      </c>
      <c r="F1712" s="250" t="s">
        <v>1698</v>
      </c>
      <c r="G1712" s="248"/>
      <c r="H1712" s="251">
        <v>0.22500000000000001</v>
      </c>
      <c r="I1712" s="252"/>
      <c r="J1712" s="248"/>
      <c r="K1712" s="248"/>
      <c r="L1712" s="253"/>
      <c r="M1712" s="254"/>
      <c r="N1712" s="255"/>
      <c r="O1712" s="255"/>
      <c r="P1712" s="255"/>
      <c r="Q1712" s="255"/>
      <c r="R1712" s="255"/>
      <c r="S1712" s="255"/>
      <c r="T1712" s="256"/>
      <c r="U1712" s="14"/>
      <c r="V1712" s="14"/>
      <c r="W1712" s="14"/>
      <c r="X1712" s="14"/>
      <c r="Y1712" s="14"/>
      <c r="Z1712" s="14"/>
      <c r="AA1712" s="14"/>
      <c r="AB1712" s="14"/>
      <c r="AC1712" s="14"/>
      <c r="AD1712" s="14"/>
      <c r="AE1712" s="14"/>
      <c r="AT1712" s="257" t="s">
        <v>252</v>
      </c>
      <c r="AU1712" s="257" t="s">
        <v>93</v>
      </c>
      <c r="AV1712" s="14" t="s">
        <v>93</v>
      </c>
      <c r="AW1712" s="14" t="s">
        <v>46</v>
      </c>
      <c r="AX1712" s="14" t="s">
        <v>85</v>
      </c>
      <c r="AY1712" s="257" t="s">
        <v>241</v>
      </c>
    </row>
    <row r="1713" s="13" customFormat="1">
      <c r="A1713" s="13"/>
      <c r="B1713" s="236"/>
      <c r="C1713" s="237"/>
      <c r="D1713" s="238" t="s">
        <v>252</v>
      </c>
      <c r="E1713" s="239" t="s">
        <v>39</v>
      </c>
      <c r="F1713" s="240" t="s">
        <v>1021</v>
      </c>
      <c r="G1713" s="237"/>
      <c r="H1713" s="239" t="s">
        <v>39</v>
      </c>
      <c r="I1713" s="241"/>
      <c r="J1713" s="237"/>
      <c r="K1713" s="237"/>
      <c r="L1713" s="242"/>
      <c r="M1713" s="243"/>
      <c r="N1713" s="244"/>
      <c r="O1713" s="244"/>
      <c r="P1713" s="244"/>
      <c r="Q1713" s="244"/>
      <c r="R1713" s="244"/>
      <c r="S1713" s="244"/>
      <c r="T1713" s="245"/>
      <c r="U1713" s="13"/>
      <c r="V1713" s="13"/>
      <c r="W1713" s="13"/>
      <c r="X1713" s="13"/>
      <c r="Y1713" s="13"/>
      <c r="Z1713" s="13"/>
      <c r="AA1713" s="13"/>
      <c r="AB1713" s="13"/>
      <c r="AC1713" s="13"/>
      <c r="AD1713" s="13"/>
      <c r="AE1713" s="13"/>
      <c r="AT1713" s="246" t="s">
        <v>252</v>
      </c>
      <c r="AU1713" s="246" t="s">
        <v>93</v>
      </c>
      <c r="AV1713" s="13" t="s">
        <v>23</v>
      </c>
      <c r="AW1713" s="13" t="s">
        <v>46</v>
      </c>
      <c r="AX1713" s="13" t="s">
        <v>85</v>
      </c>
      <c r="AY1713" s="246" t="s">
        <v>241</v>
      </c>
    </row>
    <row r="1714" s="13" customFormat="1">
      <c r="A1714" s="13"/>
      <c r="B1714" s="236"/>
      <c r="C1714" s="237"/>
      <c r="D1714" s="238" t="s">
        <v>252</v>
      </c>
      <c r="E1714" s="239" t="s">
        <v>39</v>
      </c>
      <c r="F1714" s="240" t="s">
        <v>1057</v>
      </c>
      <c r="G1714" s="237"/>
      <c r="H1714" s="239" t="s">
        <v>39</v>
      </c>
      <c r="I1714" s="241"/>
      <c r="J1714" s="237"/>
      <c r="K1714" s="237"/>
      <c r="L1714" s="242"/>
      <c r="M1714" s="243"/>
      <c r="N1714" s="244"/>
      <c r="O1714" s="244"/>
      <c r="P1714" s="244"/>
      <c r="Q1714" s="244"/>
      <c r="R1714" s="244"/>
      <c r="S1714" s="244"/>
      <c r="T1714" s="245"/>
      <c r="U1714" s="13"/>
      <c r="V1714" s="13"/>
      <c r="W1714" s="13"/>
      <c r="X1714" s="13"/>
      <c r="Y1714" s="13"/>
      <c r="Z1714" s="13"/>
      <c r="AA1714" s="13"/>
      <c r="AB1714" s="13"/>
      <c r="AC1714" s="13"/>
      <c r="AD1714" s="13"/>
      <c r="AE1714" s="13"/>
      <c r="AT1714" s="246" t="s">
        <v>252</v>
      </c>
      <c r="AU1714" s="246" t="s">
        <v>93</v>
      </c>
      <c r="AV1714" s="13" t="s">
        <v>23</v>
      </c>
      <c r="AW1714" s="13" t="s">
        <v>46</v>
      </c>
      <c r="AX1714" s="13" t="s">
        <v>85</v>
      </c>
      <c r="AY1714" s="246" t="s">
        <v>241</v>
      </c>
    </row>
    <row r="1715" s="13" customFormat="1">
      <c r="A1715" s="13"/>
      <c r="B1715" s="236"/>
      <c r="C1715" s="237"/>
      <c r="D1715" s="238" t="s">
        <v>252</v>
      </c>
      <c r="E1715" s="239" t="s">
        <v>39</v>
      </c>
      <c r="F1715" s="240" t="s">
        <v>1058</v>
      </c>
      <c r="G1715" s="237"/>
      <c r="H1715" s="239" t="s">
        <v>39</v>
      </c>
      <c r="I1715" s="241"/>
      <c r="J1715" s="237"/>
      <c r="K1715" s="237"/>
      <c r="L1715" s="242"/>
      <c r="M1715" s="243"/>
      <c r="N1715" s="244"/>
      <c r="O1715" s="244"/>
      <c r="P1715" s="244"/>
      <c r="Q1715" s="244"/>
      <c r="R1715" s="244"/>
      <c r="S1715" s="244"/>
      <c r="T1715" s="245"/>
      <c r="U1715" s="13"/>
      <c r="V1715" s="13"/>
      <c r="W1715" s="13"/>
      <c r="X1715" s="13"/>
      <c r="Y1715" s="13"/>
      <c r="Z1715" s="13"/>
      <c r="AA1715" s="13"/>
      <c r="AB1715" s="13"/>
      <c r="AC1715" s="13"/>
      <c r="AD1715" s="13"/>
      <c r="AE1715" s="13"/>
      <c r="AT1715" s="246" t="s">
        <v>252</v>
      </c>
      <c r="AU1715" s="246" t="s">
        <v>93</v>
      </c>
      <c r="AV1715" s="13" t="s">
        <v>23</v>
      </c>
      <c r="AW1715" s="13" t="s">
        <v>46</v>
      </c>
      <c r="AX1715" s="13" t="s">
        <v>85</v>
      </c>
      <c r="AY1715" s="246" t="s">
        <v>241</v>
      </c>
    </row>
    <row r="1716" s="14" customFormat="1">
      <c r="A1716" s="14"/>
      <c r="B1716" s="247"/>
      <c r="C1716" s="248"/>
      <c r="D1716" s="238" t="s">
        <v>252</v>
      </c>
      <c r="E1716" s="249" t="s">
        <v>39</v>
      </c>
      <c r="F1716" s="250" t="s">
        <v>1699</v>
      </c>
      <c r="G1716" s="248"/>
      <c r="H1716" s="251">
        <v>0.245</v>
      </c>
      <c r="I1716" s="252"/>
      <c r="J1716" s="248"/>
      <c r="K1716" s="248"/>
      <c r="L1716" s="253"/>
      <c r="M1716" s="254"/>
      <c r="N1716" s="255"/>
      <c r="O1716" s="255"/>
      <c r="P1716" s="255"/>
      <c r="Q1716" s="255"/>
      <c r="R1716" s="255"/>
      <c r="S1716" s="255"/>
      <c r="T1716" s="256"/>
      <c r="U1716" s="14"/>
      <c r="V1716" s="14"/>
      <c r="W1716" s="14"/>
      <c r="X1716" s="14"/>
      <c r="Y1716" s="14"/>
      <c r="Z1716" s="14"/>
      <c r="AA1716" s="14"/>
      <c r="AB1716" s="14"/>
      <c r="AC1716" s="14"/>
      <c r="AD1716" s="14"/>
      <c r="AE1716" s="14"/>
      <c r="AT1716" s="257" t="s">
        <v>252</v>
      </c>
      <c r="AU1716" s="257" t="s">
        <v>93</v>
      </c>
      <c r="AV1716" s="14" t="s">
        <v>93</v>
      </c>
      <c r="AW1716" s="14" t="s">
        <v>46</v>
      </c>
      <c r="AX1716" s="14" t="s">
        <v>85</v>
      </c>
      <c r="AY1716" s="257" t="s">
        <v>241</v>
      </c>
    </row>
    <row r="1717" s="13" customFormat="1">
      <c r="A1717" s="13"/>
      <c r="B1717" s="236"/>
      <c r="C1717" s="237"/>
      <c r="D1717" s="238" t="s">
        <v>252</v>
      </c>
      <c r="E1717" s="239" t="s">
        <v>39</v>
      </c>
      <c r="F1717" s="240" t="s">
        <v>1060</v>
      </c>
      <c r="G1717" s="237"/>
      <c r="H1717" s="239" t="s">
        <v>39</v>
      </c>
      <c r="I1717" s="241"/>
      <c r="J1717" s="237"/>
      <c r="K1717" s="237"/>
      <c r="L1717" s="242"/>
      <c r="M1717" s="243"/>
      <c r="N1717" s="244"/>
      <c r="O1717" s="244"/>
      <c r="P1717" s="244"/>
      <c r="Q1717" s="244"/>
      <c r="R1717" s="244"/>
      <c r="S1717" s="244"/>
      <c r="T1717" s="245"/>
      <c r="U1717" s="13"/>
      <c r="V1717" s="13"/>
      <c r="W1717" s="13"/>
      <c r="X1717" s="13"/>
      <c r="Y1717" s="13"/>
      <c r="Z1717" s="13"/>
      <c r="AA1717" s="13"/>
      <c r="AB1717" s="13"/>
      <c r="AC1717" s="13"/>
      <c r="AD1717" s="13"/>
      <c r="AE1717" s="13"/>
      <c r="AT1717" s="246" t="s">
        <v>252</v>
      </c>
      <c r="AU1717" s="246" t="s">
        <v>93</v>
      </c>
      <c r="AV1717" s="13" t="s">
        <v>23</v>
      </c>
      <c r="AW1717" s="13" t="s">
        <v>46</v>
      </c>
      <c r="AX1717" s="13" t="s">
        <v>85</v>
      </c>
      <c r="AY1717" s="246" t="s">
        <v>241</v>
      </c>
    </row>
    <row r="1718" s="14" customFormat="1">
      <c r="A1718" s="14"/>
      <c r="B1718" s="247"/>
      <c r="C1718" s="248"/>
      <c r="D1718" s="238" t="s">
        <v>252</v>
      </c>
      <c r="E1718" s="249" t="s">
        <v>39</v>
      </c>
      <c r="F1718" s="250" t="s">
        <v>1700</v>
      </c>
      <c r="G1718" s="248"/>
      <c r="H1718" s="251">
        <v>0.50800000000000001</v>
      </c>
      <c r="I1718" s="252"/>
      <c r="J1718" s="248"/>
      <c r="K1718" s="248"/>
      <c r="L1718" s="253"/>
      <c r="M1718" s="254"/>
      <c r="N1718" s="255"/>
      <c r="O1718" s="255"/>
      <c r="P1718" s="255"/>
      <c r="Q1718" s="255"/>
      <c r="R1718" s="255"/>
      <c r="S1718" s="255"/>
      <c r="T1718" s="256"/>
      <c r="U1718" s="14"/>
      <c r="V1718" s="14"/>
      <c r="W1718" s="14"/>
      <c r="X1718" s="14"/>
      <c r="Y1718" s="14"/>
      <c r="Z1718" s="14"/>
      <c r="AA1718" s="14"/>
      <c r="AB1718" s="14"/>
      <c r="AC1718" s="14"/>
      <c r="AD1718" s="14"/>
      <c r="AE1718" s="14"/>
      <c r="AT1718" s="257" t="s">
        <v>252</v>
      </c>
      <c r="AU1718" s="257" t="s">
        <v>93</v>
      </c>
      <c r="AV1718" s="14" t="s">
        <v>93</v>
      </c>
      <c r="AW1718" s="14" t="s">
        <v>46</v>
      </c>
      <c r="AX1718" s="14" t="s">
        <v>85</v>
      </c>
      <c r="AY1718" s="257" t="s">
        <v>241</v>
      </c>
    </row>
    <row r="1719" s="13" customFormat="1">
      <c r="A1719" s="13"/>
      <c r="B1719" s="236"/>
      <c r="C1719" s="237"/>
      <c r="D1719" s="238" t="s">
        <v>252</v>
      </c>
      <c r="E1719" s="239" t="s">
        <v>39</v>
      </c>
      <c r="F1719" s="240" t="s">
        <v>1033</v>
      </c>
      <c r="G1719" s="237"/>
      <c r="H1719" s="239" t="s">
        <v>39</v>
      </c>
      <c r="I1719" s="241"/>
      <c r="J1719" s="237"/>
      <c r="K1719" s="237"/>
      <c r="L1719" s="242"/>
      <c r="M1719" s="243"/>
      <c r="N1719" s="244"/>
      <c r="O1719" s="244"/>
      <c r="P1719" s="244"/>
      <c r="Q1719" s="244"/>
      <c r="R1719" s="244"/>
      <c r="S1719" s="244"/>
      <c r="T1719" s="245"/>
      <c r="U1719" s="13"/>
      <c r="V1719" s="13"/>
      <c r="W1719" s="13"/>
      <c r="X1719" s="13"/>
      <c r="Y1719" s="13"/>
      <c r="Z1719" s="13"/>
      <c r="AA1719" s="13"/>
      <c r="AB1719" s="13"/>
      <c r="AC1719" s="13"/>
      <c r="AD1719" s="13"/>
      <c r="AE1719" s="13"/>
      <c r="AT1719" s="246" t="s">
        <v>252</v>
      </c>
      <c r="AU1719" s="246" t="s">
        <v>93</v>
      </c>
      <c r="AV1719" s="13" t="s">
        <v>23</v>
      </c>
      <c r="AW1719" s="13" t="s">
        <v>46</v>
      </c>
      <c r="AX1719" s="13" t="s">
        <v>85</v>
      </c>
      <c r="AY1719" s="246" t="s">
        <v>241</v>
      </c>
    </row>
    <row r="1720" s="13" customFormat="1">
      <c r="A1720" s="13"/>
      <c r="B1720" s="236"/>
      <c r="C1720" s="237"/>
      <c r="D1720" s="238" t="s">
        <v>252</v>
      </c>
      <c r="E1720" s="239" t="s">
        <v>39</v>
      </c>
      <c r="F1720" s="240" t="s">
        <v>1701</v>
      </c>
      <c r="G1720" s="237"/>
      <c r="H1720" s="239" t="s">
        <v>39</v>
      </c>
      <c r="I1720" s="241"/>
      <c r="J1720" s="237"/>
      <c r="K1720" s="237"/>
      <c r="L1720" s="242"/>
      <c r="M1720" s="243"/>
      <c r="N1720" s="244"/>
      <c r="O1720" s="244"/>
      <c r="P1720" s="244"/>
      <c r="Q1720" s="244"/>
      <c r="R1720" s="244"/>
      <c r="S1720" s="244"/>
      <c r="T1720" s="245"/>
      <c r="U1720" s="13"/>
      <c r="V1720" s="13"/>
      <c r="W1720" s="13"/>
      <c r="X1720" s="13"/>
      <c r="Y1720" s="13"/>
      <c r="Z1720" s="13"/>
      <c r="AA1720" s="13"/>
      <c r="AB1720" s="13"/>
      <c r="AC1720" s="13"/>
      <c r="AD1720" s="13"/>
      <c r="AE1720" s="13"/>
      <c r="AT1720" s="246" t="s">
        <v>252</v>
      </c>
      <c r="AU1720" s="246" t="s">
        <v>93</v>
      </c>
      <c r="AV1720" s="13" t="s">
        <v>23</v>
      </c>
      <c r="AW1720" s="13" t="s">
        <v>46</v>
      </c>
      <c r="AX1720" s="13" t="s">
        <v>85</v>
      </c>
      <c r="AY1720" s="246" t="s">
        <v>241</v>
      </c>
    </row>
    <row r="1721" s="14" customFormat="1">
      <c r="A1721" s="14"/>
      <c r="B1721" s="247"/>
      <c r="C1721" s="248"/>
      <c r="D1721" s="238" t="s">
        <v>252</v>
      </c>
      <c r="E1721" s="249" t="s">
        <v>39</v>
      </c>
      <c r="F1721" s="250" t="s">
        <v>1702</v>
      </c>
      <c r="G1721" s="248"/>
      <c r="H1721" s="251">
        <v>0.058000000000000003</v>
      </c>
      <c r="I1721" s="252"/>
      <c r="J1721" s="248"/>
      <c r="K1721" s="248"/>
      <c r="L1721" s="253"/>
      <c r="M1721" s="254"/>
      <c r="N1721" s="255"/>
      <c r="O1721" s="255"/>
      <c r="P1721" s="255"/>
      <c r="Q1721" s="255"/>
      <c r="R1721" s="255"/>
      <c r="S1721" s="255"/>
      <c r="T1721" s="256"/>
      <c r="U1721" s="14"/>
      <c r="V1721" s="14"/>
      <c r="W1721" s="14"/>
      <c r="X1721" s="14"/>
      <c r="Y1721" s="14"/>
      <c r="Z1721" s="14"/>
      <c r="AA1721" s="14"/>
      <c r="AB1721" s="14"/>
      <c r="AC1721" s="14"/>
      <c r="AD1721" s="14"/>
      <c r="AE1721" s="14"/>
      <c r="AT1721" s="257" t="s">
        <v>252</v>
      </c>
      <c r="AU1721" s="257" t="s">
        <v>93</v>
      </c>
      <c r="AV1721" s="14" t="s">
        <v>93</v>
      </c>
      <c r="AW1721" s="14" t="s">
        <v>46</v>
      </c>
      <c r="AX1721" s="14" t="s">
        <v>85</v>
      </c>
      <c r="AY1721" s="257" t="s">
        <v>241</v>
      </c>
    </row>
    <row r="1722" s="15" customFormat="1">
      <c r="A1722" s="15"/>
      <c r="B1722" s="258"/>
      <c r="C1722" s="259"/>
      <c r="D1722" s="238" t="s">
        <v>252</v>
      </c>
      <c r="E1722" s="260" t="s">
        <v>39</v>
      </c>
      <c r="F1722" s="261" t="s">
        <v>274</v>
      </c>
      <c r="G1722" s="259"/>
      <c r="H1722" s="262">
        <v>1.036</v>
      </c>
      <c r="I1722" s="263"/>
      <c r="J1722" s="259"/>
      <c r="K1722" s="259"/>
      <c r="L1722" s="264"/>
      <c r="M1722" s="265"/>
      <c r="N1722" s="266"/>
      <c r="O1722" s="266"/>
      <c r="P1722" s="266"/>
      <c r="Q1722" s="266"/>
      <c r="R1722" s="266"/>
      <c r="S1722" s="266"/>
      <c r="T1722" s="267"/>
      <c r="U1722" s="15"/>
      <c r="V1722" s="15"/>
      <c r="W1722" s="15"/>
      <c r="X1722" s="15"/>
      <c r="Y1722" s="15"/>
      <c r="Z1722" s="15"/>
      <c r="AA1722" s="15"/>
      <c r="AB1722" s="15"/>
      <c r="AC1722" s="15"/>
      <c r="AD1722" s="15"/>
      <c r="AE1722" s="15"/>
      <c r="AT1722" s="268" t="s">
        <v>252</v>
      </c>
      <c r="AU1722" s="268" t="s">
        <v>93</v>
      </c>
      <c r="AV1722" s="15" t="s">
        <v>248</v>
      </c>
      <c r="AW1722" s="15" t="s">
        <v>46</v>
      </c>
      <c r="AX1722" s="15" t="s">
        <v>23</v>
      </c>
      <c r="AY1722" s="268" t="s">
        <v>241</v>
      </c>
    </row>
    <row r="1723" s="2" customFormat="1" ht="21.75" customHeight="1">
      <c r="A1723" s="42"/>
      <c r="B1723" s="43"/>
      <c r="C1723" s="218" t="s">
        <v>1703</v>
      </c>
      <c r="D1723" s="218" t="s">
        <v>243</v>
      </c>
      <c r="E1723" s="219" t="s">
        <v>1704</v>
      </c>
      <c r="F1723" s="220" t="s">
        <v>1705</v>
      </c>
      <c r="G1723" s="221" t="s">
        <v>145</v>
      </c>
      <c r="H1723" s="222">
        <v>3.5760000000000001</v>
      </c>
      <c r="I1723" s="223"/>
      <c r="J1723" s="224">
        <f>ROUND(I1723*H1723,2)</f>
        <v>0</v>
      </c>
      <c r="K1723" s="220" t="s">
        <v>247</v>
      </c>
      <c r="L1723" s="48"/>
      <c r="M1723" s="225" t="s">
        <v>39</v>
      </c>
      <c r="N1723" s="226" t="s">
        <v>56</v>
      </c>
      <c r="O1723" s="88"/>
      <c r="P1723" s="227">
        <f>O1723*H1723</f>
        <v>0</v>
      </c>
      <c r="Q1723" s="227">
        <v>0.17818000000000001</v>
      </c>
      <c r="R1723" s="227">
        <f>Q1723*H1723</f>
        <v>0.63717168000000002</v>
      </c>
      <c r="S1723" s="227">
        <v>0</v>
      </c>
      <c r="T1723" s="228">
        <f>S1723*H1723</f>
        <v>0</v>
      </c>
      <c r="U1723" s="42"/>
      <c r="V1723" s="42"/>
      <c r="W1723" s="42"/>
      <c r="X1723" s="42"/>
      <c r="Y1723" s="42"/>
      <c r="Z1723" s="42"/>
      <c r="AA1723" s="42"/>
      <c r="AB1723" s="42"/>
      <c r="AC1723" s="42"/>
      <c r="AD1723" s="42"/>
      <c r="AE1723" s="42"/>
      <c r="AR1723" s="229" t="s">
        <v>248</v>
      </c>
      <c r="AT1723" s="229" t="s">
        <v>243</v>
      </c>
      <c r="AU1723" s="229" t="s">
        <v>93</v>
      </c>
      <c r="AY1723" s="20" t="s">
        <v>241</v>
      </c>
      <c r="BE1723" s="230">
        <f>IF(N1723="základní",J1723,0)</f>
        <v>0</v>
      </c>
      <c r="BF1723" s="230">
        <f>IF(N1723="snížená",J1723,0)</f>
        <v>0</v>
      </c>
      <c r="BG1723" s="230">
        <f>IF(N1723="zákl. přenesená",J1723,0)</f>
        <v>0</v>
      </c>
      <c r="BH1723" s="230">
        <f>IF(N1723="sníž. přenesená",J1723,0)</f>
        <v>0</v>
      </c>
      <c r="BI1723" s="230">
        <f>IF(N1723="nulová",J1723,0)</f>
        <v>0</v>
      </c>
      <c r="BJ1723" s="20" t="s">
        <v>23</v>
      </c>
      <c r="BK1723" s="230">
        <f>ROUND(I1723*H1723,2)</f>
        <v>0</v>
      </c>
      <c r="BL1723" s="20" t="s">
        <v>248</v>
      </c>
      <c r="BM1723" s="229" t="s">
        <v>1706</v>
      </c>
    </row>
    <row r="1724" s="2" customFormat="1">
      <c r="A1724" s="42"/>
      <c r="B1724" s="43"/>
      <c r="C1724" s="44"/>
      <c r="D1724" s="231" t="s">
        <v>250</v>
      </c>
      <c r="E1724" s="44"/>
      <c r="F1724" s="232" t="s">
        <v>1707</v>
      </c>
      <c r="G1724" s="44"/>
      <c r="H1724" s="44"/>
      <c r="I1724" s="233"/>
      <c r="J1724" s="44"/>
      <c r="K1724" s="44"/>
      <c r="L1724" s="48"/>
      <c r="M1724" s="234"/>
      <c r="N1724" s="235"/>
      <c r="O1724" s="88"/>
      <c r="P1724" s="88"/>
      <c r="Q1724" s="88"/>
      <c r="R1724" s="88"/>
      <c r="S1724" s="88"/>
      <c r="T1724" s="89"/>
      <c r="U1724" s="42"/>
      <c r="V1724" s="42"/>
      <c r="W1724" s="42"/>
      <c r="X1724" s="42"/>
      <c r="Y1724" s="42"/>
      <c r="Z1724" s="42"/>
      <c r="AA1724" s="42"/>
      <c r="AB1724" s="42"/>
      <c r="AC1724" s="42"/>
      <c r="AD1724" s="42"/>
      <c r="AE1724" s="42"/>
      <c r="AT1724" s="20" t="s">
        <v>250</v>
      </c>
      <c r="AU1724" s="20" t="s">
        <v>93</v>
      </c>
    </row>
    <row r="1725" s="13" customFormat="1">
      <c r="A1725" s="13"/>
      <c r="B1725" s="236"/>
      <c r="C1725" s="237"/>
      <c r="D1725" s="238" t="s">
        <v>252</v>
      </c>
      <c r="E1725" s="239" t="s">
        <v>39</v>
      </c>
      <c r="F1725" s="240" t="s">
        <v>1355</v>
      </c>
      <c r="G1725" s="237"/>
      <c r="H1725" s="239" t="s">
        <v>39</v>
      </c>
      <c r="I1725" s="241"/>
      <c r="J1725" s="237"/>
      <c r="K1725" s="237"/>
      <c r="L1725" s="242"/>
      <c r="M1725" s="243"/>
      <c r="N1725" s="244"/>
      <c r="O1725" s="244"/>
      <c r="P1725" s="244"/>
      <c r="Q1725" s="244"/>
      <c r="R1725" s="244"/>
      <c r="S1725" s="244"/>
      <c r="T1725" s="245"/>
      <c r="U1725" s="13"/>
      <c r="V1725" s="13"/>
      <c r="W1725" s="13"/>
      <c r="X1725" s="13"/>
      <c r="Y1725" s="13"/>
      <c r="Z1725" s="13"/>
      <c r="AA1725" s="13"/>
      <c r="AB1725" s="13"/>
      <c r="AC1725" s="13"/>
      <c r="AD1725" s="13"/>
      <c r="AE1725" s="13"/>
      <c r="AT1725" s="246" t="s">
        <v>252</v>
      </c>
      <c r="AU1725" s="246" t="s">
        <v>93</v>
      </c>
      <c r="AV1725" s="13" t="s">
        <v>23</v>
      </c>
      <c r="AW1725" s="13" t="s">
        <v>46</v>
      </c>
      <c r="AX1725" s="13" t="s">
        <v>85</v>
      </c>
      <c r="AY1725" s="246" t="s">
        <v>241</v>
      </c>
    </row>
    <row r="1726" s="14" customFormat="1">
      <c r="A1726" s="14"/>
      <c r="B1726" s="247"/>
      <c r="C1726" s="248"/>
      <c r="D1726" s="238" t="s">
        <v>252</v>
      </c>
      <c r="E1726" s="249" t="s">
        <v>39</v>
      </c>
      <c r="F1726" s="250" t="s">
        <v>1708</v>
      </c>
      <c r="G1726" s="248"/>
      <c r="H1726" s="251">
        <v>1.2</v>
      </c>
      <c r="I1726" s="252"/>
      <c r="J1726" s="248"/>
      <c r="K1726" s="248"/>
      <c r="L1726" s="253"/>
      <c r="M1726" s="254"/>
      <c r="N1726" s="255"/>
      <c r="O1726" s="255"/>
      <c r="P1726" s="255"/>
      <c r="Q1726" s="255"/>
      <c r="R1726" s="255"/>
      <c r="S1726" s="255"/>
      <c r="T1726" s="256"/>
      <c r="U1726" s="14"/>
      <c r="V1726" s="14"/>
      <c r="W1726" s="14"/>
      <c r="X1726" s="14"/>
      <c r="Y1726" s="14"/>
      <c r="Z1726" s="14"/>
      <c r="AA1726" s="14"/>
      <c r="AB1726" s="14"/>
      <c r="AC1726" s="14"/>
      <c r="AD1726" s="14"/>
      <c r="AE1726" s="14"/>
      <c r="AT1726" s="257" t="s">
        <v>252</v>
      </c>
      <c r="AU1726" s="257" t="s">
        <v>93</v>
      </c>
      <c r="AV1726" s="14" t="s">
        <v>93</v>
      </c>
      <c r="AW1726" s="14" t="s">
        <v>46</v>
      </c>
      <c r="AX1726" s="14" t="s">
        <v>85</v>
      </c>
      <c r="AY1726" s="257" t="s">
        <v>241</v>
      </c>
    </row>
    <row r="1727" s="14" customFormat="1">
      <c r="A1727" s="14"/>
      <c r="B1727" s="247"/>
      <c r="C1727" s="248"/>
      <c r="D1727" s="238" t="s">
        <v>252</v>
      </c>
      <c r="E1727" s="249" t="s">
        <v>39</v>
      </c>
      <c r="F1727" s="250" t="s">
        <v>1709</v>
      </c>
      <c r="G1727" s="248"/>
      <c r="H1727" s="251">
        <v>0.57599999999999996</v>
      </c>
      <c r="I1727" s="252"/>
      <c r="J1727" s="248"/>
      <c r="K1727" s="248"/>
      <c r="L1727" s="253"/>
      <c r="M1727" s="254"/>
      <c r="N1727" s="255"/>
      <c r="O1727" s="255"/>
      <c r="P1727" s="255"/>
      <c r="Q1727" s="255"/>
      <c r="R1727" s="255"/>
      <c r="S1727" s="255"/>
      <c r="T1727" s="256"/>
      <c r="U1727" s="14"/>
      <c r="V1727" s="14"/>
      <c r="W1727" s="14"/>
      <c r="X1727" s="14"/>
      <c r="Y1727" s="14"/>
      <c r="Z1727" s="14"/>
      <c r="AA1727" s="14"/>
      <c r="AB1727" s="14"/>
      <c r="AC1727" s="14"/>
      <c r="AD1727" s="14"/>
      <c r="AE1727" s="14"/>
      <c r="AT1727" s="257" t="s">
        <v>252</v>
      </c>
      <c r="AU1727" s="257" t="s">
        <v>93</v>
      </c>
      <c r="AV1727" s="14" t="s">
        <v>93</v>
      </c>
      <c r="AW1727" s="14" t="s">
        <v>46</v>
      </c>
      <c r="AX1727" s="14" t="s">
        <v>85</v>
      </c>
      <c r="AY1727" s="257" t="s">
        <v>241</v>
      </c>
    </row>
    <row r="1728" s="14" customFormat="1">
      <c r="A1728" s="14"/>
      <c r="B1728" s="247"/>
      <c r="C1728" s="248"/>
      <c r="D1728" s="238" t="s">
        <v>252</v>
      </c>
      <c r="E1728" s="249" t="s">
        <v>39</v>
      </c>
      <c r="F1728" s="250" t="s">
        <v>1710</v>
      </c>
      <c r="G1728" s="248"/>
      <c r="H1728" s="251">
        <v>1.008</v>
      </c>
      <c r="I1728" s="252"/>
      <c r="J1728" s="248"/>
      <c r="K1728" s="248"/>
      <c r="L1728" s="253"/>
      <c r="M1728" s="254"/>
      <c r="N1728" s="255"/>
      <c r="O1728" s="255"/>
      <c r="P1728" s="255"/>
      <c r="Q1728" s="255"/>
      <c r="R1728" s="255"/>
      <c r="S1728" s="255"/>
      <c r="T1728" s="256"/>
      <c r="U1728" s="14"/>
      <c r="V1728" s="14"/>
      <c r="W1728" s="14"/>
      <c r="X1728" s="14"/>
      <c r="Y1728" s="14"/>
      <c r="Z1728" s="14"/>
      <c r="AA1728" s="14"/>
      <c r="AB1728" s="14"/>
      <c r="AC1728" s="14"/>
      <c r="AD1728" s="14"/>
      <c r="AE1728" s="14"/>
      <c r="AT1728" s="257" t="s">
        <v>252</v>
      </c>
      <c r="AU1728" s="257" t="s">
        <v>93</v>
      </c>
      <c r="AV1728" s="14" t="s">
        <v>93</v>
      </c>
      <c r="AW1728" s="14" t="s">
        <v>46</v>
      </c>
      <c r="AX1728" s="14" t="s">
        <v>85</v>
      </c>
      <c r="AY1728" s="257" t="s">
        <v>241</v>
      </c>
    </row>
    <row r="1729" s="14" customFormat="1">
      <c r="A1729" s="14"/>
      <c r="B1729" s="247"/>
      <c r="C1729" s="248"/>
      <c r="D1729" s="238" t="s">
        <v>252</v>
      </c>
      <c r="E1729" s="249" t="s">
        <v>39</v>
      </c>
      <c r="F1729" s="250" t="s">
        <v>1711</v>
      </c>
      <c r="G1729" s="248"/>
      <c r="H1729" s="251">
        <v>0.79200000000000004</v>
      </c>
      <c r="I1729" s="252"/>
      <c r="J1729" s="248"/>
      <c r="K1729" s="248"/>
      <c r="L1729" s="253"/>
      <c r="M1729" s="254"/>
      <c r="N1729" s="255"/>
      <c r="O1729" s="255"/>
      <c r="P1729" s="255"/>
      <c r="Q1729" s="255"/>
      <c r="R1729" s="255"/>
      <c r="S1729" s="255"/>
      <c r="T1729" s="256"/>
      <c r="U1729" s="14"/>
      <c r="V1729" s="14"/>
      <c r="W1729" s="14"/>
      <c r="X1729" s="14"/>
      <c r="Y1729" s="14"/>
      <c r="Z1729" s="14"/>
      <c r="AA1729" s="14"/>
      <c r="AB1729" s="14"/>
      <c r="AC1729" s="14"/>
      <c r="AD1729" s="14"/>
      <c r="AE1729" s="14"/>
      <c r="AT1729" s="257" t="s">
        <v>252</v>
      </c>
      <c r="AU1729" s="257" t="s">
        <v>93</v>
      </c>
      <c r="AV1729" s="14" t="s">
        <v>93</v>
      </c>
      <c r="AW1729" s="14" t="s">
        <v>46</v>
      </c>
      <c r="AX1729" s="14" t="s">
        <v>85</v>
      </c>
      <c r="AY1729" s="257" t="s">
        <v>241</v>
      </c>
    </row>
    <row r="1730" s="15" customFormat="1">
      <c r="A1730" s="15"/>
      <c r="B1730" s="258"/>
      <c r="C1730" s="259"/>
      <c r="D1730" s="238" t="s">
        <v>252</v>
      </c>
      <c r="E1730" s="260" t="s">
        <v>39</v>
      </c>
      <c r="F1730" s="261" t="s">
        <v>274</v>
      </c>
      <c r="G1730" s="259"/>
      <c r="H1730" s="262">
        <v>3.5760000000000001</v>
      </c>
      <c r="I1730" s="263"/>
      <c r="J1730" s="259"/>
      <c r="K1730" s="259"/>
      <c r="L1730" s="264"/>
      <c r="M1730" s="265"/>
      <c r="N1730" s="266"/>
      <c r="O1730" s="266"/>
      <c r="P1730" s="266"/>
      <c r="Q1730" s="266"/>
      <c r="R1730" s="266"/>
      <c r="S1730" s="266"/>
      <c r="T1730" s="267"/>
      <c r="U1730" s="15"/>
      <c r="V1730" s="15"/>
      <c r="W1730" s="15"/>
      <c r="X1730" s="15"/>
      <c r="Y1730" s="15"/>
      <c r="Z1730" s="15"/>
      <c r="AA1730" s="15"/>
      <c r="AB1730" s="15"/>
      <c r="AC1730" s="15"/>
      <c r="AD1730" s="15"/>
      <c r="AE1730" s="15"/>
      <c r="AT1730" s="268" t="s">
        <v>252</v>
      </c>
      <c r="AU1730" s="268" t="s">
        <v>93</v>
      </c>
      <c r="AV1730" s="15" t="s">
        <v>248</v>
      </c>
      <c r="AW1730" s="15" t="s">
        <v>46</v>
      </c>
      <c r="AX1730" s="15" t="s">
        <v>23</v>
      </c>
      <c r="AY1730" s="268" t="s">
        <v>241</v>
      </c>
    </row>
    <row r="1731" s="2" customFormat="1" ht="24.15" customHeight="1">
      <c r="A1731" s="42"/>
      <c r="B1731" s="43"/>
      <c r="C1731" s="218" t="s">
        <v>1712</v>
      </c>
      <c r="D1731" s="218" t="s">
        <v>243</v>
      </c>
      <c r="E1731" s="219" t="s">
        <v>1713</v>
      </c>
      <c r="F1731" s="220" t="s">
        <v>1714</v>
      </c>
      <c r="G1731" s="221" t="s">
        <v>145</v>
      </c>
      <c r="H1731" s="222">
        <v>0.5</v>
      </c>
      <c r="I1731" s="223"/>
      <c r="J1731" s="224">
        <f>ROUND(I1731*H1731,2)</f>
        <v>0</v>
      </c>
      <c r="K1731" s="220" t="s">
        <v>247</v>
      </c>
      <c r="L1731" s="48"/>
      <c r="M1731" s="225" t="s">
        <v>39</v>
      </c>
      <c r="N1731" s="226" t="s">
        <v>56</v>
      </c>
      <c r="O1731" s="88"/>
      <c r="P1731" s="227">
        <f>O1731*H1731</f>
        <v>0</v>
      </c>
      <c r="Q1731" s="227">
        <v>0.045670000000000002</v>
      </c>
      <c r="R1731" s="227">
        <f>Q1731*H1731</f>
        <v>0.022835000000000001</v>
      </c>
      <c r="S1731" s="227">
        <v>0</v>
      </c>
      <c r="T1731" s="228">
        <f>S1731*H1731</f>
        <v>0</v>
      </c>
      <c r="U1731" s="42"/>
      <c r="V1731" s="42"/>
      <c r="W1731" s="42"/>
      <c r="X1731" s="42"/>
      <c r="Y1731" s="42"/>
      <c r="Z1731" s="42"/>
      <c r="AA1731" s="42"/>
      <c r="AB1731" s="42"/>
      <c r="AC1731" s="42"/>
      <c r="AD1731" s="42"/>
      <c r="AE1731" s="42"/>
      <c r="AR1731" s="229" t="s">
        <v>248</v>
      </c>
      <c r="AT1731" s="229" t="s">
        <v>243</v>
      </c>
      <c r="AU1731" s="229" t="s">
        <v>93</v>
      </c>
      <c r="AY1731" s="20" t="s">
        <v>241</v>
      </c>
      <c r="BE1731" s="230">
        <f>IF(N1731="základní",J1731,0)</f>
        <v>0</v>
      </c>
      <c r="BF1731" s="230">
        <f>IF(N1731="snížená",J1731,0)</f>
        <v>0</v>
      </c>
      <c r="BG1731" s="230">
        <f>IF(N1731="zákl. přenesená",J1731,0)</f>
        <v>0</v>
      </c>
      <c r="BH1731" s="230">
        <f>IF(N1731="sníž. přenesená",J1731,0)</f>
        <v>0</v>
      </c>
      <c r="BI1731" s="230">
        <f>IF(N1731="nulová",J1731,0)</f>
        <v>0</v>
      </c>
      <c r="BJ1731" s="20" t="s">
        <v>23</v>
      </c>
      <c r="BK1731" s="230">
        <f>ROUND(I1731*H1731,2)</f>
        <v>0</v>
      </c>
      <c r="BL1731" s="20" t="s">
        <v>248</v>
      </c>
      <c r="BM1731" s="229" t="s">
        <v>1715</v>
      </c>
    </row>
    <row r="1732" s="2" customFormat="1">
      <c r="A1732" s="42"/>
      <c r="B1732" s="43"/>
      <c r="C1732" s="44"/>
      <c r="D1732" s="231" t="s">
        <v>250</v>
      </c>
      <c r="E1732" s="44"/>
      <c r="F1732" s="232" t="s">
        <v>1716</v>
      </c>
      <c r="G1732" s="44"/>
      <c r="H1732" s="44"/>
      <c r="I1732" s="233"/>
      <c r="J1732" s="44"/>
      <c r="K1732" s="44"/>
      <c r="L1732" s="48"/>
      <c r="M1732" s="234"/>
      <c r="N1732" s="235"/>
      <c r="O1732" s="88"/>
      <c r="P1732" s="88"/>
      <c r="Q1732" s="88"/>
      <c r="R1732" s="88"/>
      <c r="S1732" s="88"/>
      <c r="T1732" s="89"/>
      <c r="U1732" s="42"/>
      <c r="V1732" s="42"/>
      <c r="W1732" s="42"/>
      <c r="X1732" s="42"/>
      <c r="Y1732" s="42"/>
      <c r="Z1732" s="42"/>
      <c r="AA1732" s="42"/>
      <c r="AB1732" s="42"/>
      <c r="AC1732" s="42"/>
      <c r="AD1732" s="42"/>
      <c r="AE1732" s="42"/>
      <c r="AT1732" s="20" t="s">
        <v>250</v>
      </c>
      <c r="AU1732" s="20" t="s">
        <v>93</v>
      </c>
    </row>
    <row r="1733" s="13" customFormat="1">
      <c r="A1733" s="13"/>
      <c r="B1733" s="236"/>
      <c r="C1733" s="237"/>
      <c r="D1733" s="238" t="s">
        <v>252</v>
      </c>
      <c r="E1733" s="239" t="s">
        <v>39</v>
      </c>
      <c r="F1733" s="240" t="s">
        <v>1293</v>
      </c>
      <c r="G1733" s="237"/>
      <c r="H1733" s="239" t="s">
        <v>39</v>
      </c>
      <c r="I1733" s="241"/>
      <c r="J1733" s="237"/>
      <c r="K1733" s="237"/>
      <c r="L1733" s="242"/>
      <c r="M1733" s="243"/>
      <c r="N1733" s="244"/>
      <c r="O1733" s="244"/>
      <c r="P1733" s="244"/>
      <c r="Q1733" s="244"/>
      <c r="R1733" s="244"/>
      <c r="S1733" s="244"/>
      <c r="T1733" s="245"/>
      <c r="U1733" s="13"/>
      <c r="V1733" s="13"/>
      <c r="W1733" s="13"/>
      <c r="X1733" s="13"/>
      <c r="Y1733" s="13"/>
      <c r="Z1733" s="13"/>
      <c r="AA1733" s="13"/>
      <c r="AB1733" s="13"/>
      <c r="AC1733" s="13"/>
      <c r="AD1733" s="13"/>
      <c r="AE1733" s="13"/>
      <c r="AT1733" s="246" t="s">
        <v>252</v>
      </c>
      <c r="AU1733" s="246" t="s">
        <v>93</v>
      </c>
      <c r="AV1733" s="13" t="s">
        <v>23</v>
      </c>
      <c r="AW1733" s="13" t="s">
        <v>46</v>
      </c>
      <c r="AX1733" s="13" t="s">
        <v>85</v>
      </c>
      <c r="AY1733" s="246" t="s">
        <v>241</v>
      </c>
    </row>
    <row r="1734" s="14" customFormat="1">
      <c r="A1734" s="14"/>
      <c r="B1734" s="247"/>
      <c r="C1734" s="248"/>
      <c r="D1734" s="238" t="s">
        <v>252</v>
      </c>
      <c r="E1734" s="249" t="s">
        <v>39</v>
      </c>
      <c r="F1734" s="250" t="s">
        <v>1717</v>
      </c>
      <c r="G1734" s="248"/>
      <c r="H1734" s="251">
        <v>0.5</v>
      </c>
      <c r="I1734" s="252"/>
      <c r="J1734" s="248"/>
      <c r="K1734" s="248"/>
      <c r="L1734" s="253"/>
      <c r="M1734" s="254"/>
      <c r="N1734" s="255"/>
      <c r="O1734" s="255"/>
      <c r="P1734" s="255"/>
      <c r="Q1734" s="255"/>
      <c r="R1734" s="255"/>
      <c r="S1734" s="255"/>
      <c r="T1734" s="256"/>
      <c r="U1734" s="14"/>
      <c r="V1734" s="14"/>
      <c r="W1734" s="14"/>
      <c r="X1734" s="14"/>
      <c r="Y1734" s="14"/>
      <c r="Z1734" s="14"/>
      <c r="AA1734" s="14"/>
      <c r="AB1734" s="14"/>
      <c r="AC1734" s="14"/>
      <c r="AD1734" s="14"/>
      <c r="AE1734" s="14"/>
      <c r="AT1734" s="257" t="s">
        <v>252</v>
      </c>
      <c r="AU1734" s="257" t="s">
        <v>93</v>
      </c>
      <c r="AV1734" s="14" t="s">
        <v>93</v>
      </c>
      <c r="AW1734" s="14" t="s">
        <v>46</v>
      </c>
      <c r="AX1734" s="14" t="s">
        <v>23</v>
      </c>
      <c r="AY1734" s="257" t="s">
        <v>241</v>
      </c>
    </row>
    <row r="1735" s="2" customFormat="1" ht="24.15" customHeight="1">
      <c r="A1735" s="42"/>
      <c r="B1735" s="43"/>
      <c r="C1735" s="218" t="s">
        <v>1718</v>
      </c>
      <c r="D1735" s="218" t="s">
        <v>243</v>
      </c>
      <c r="E1735" s="219" t="s">
        <v>1719</v>
      </c>
      <c r="F1735" s="220" t="s">
        <v>1720</v>
      </c>
      <c r="G1735" s="221" t="s">
        <v>145</v>
      </c>
      <c r="H1735" s="222">
        <v>0.68500000000000005</v>
      </c>
      <c r="I1735" s="223"/>
      <c r="J1735" s="224">
        <f>ROUND(I1735*H1735,2)</f>
        <v>0</v>
      </c>
      <c r="K1735" s="220" t="s">
        <v>247</v>
      </c>
      <c r="L1735" s="48"/>
      <c r="M1735" s="225" t="s">
        <v>39</v>
      </c>
      <c r="N1735" s="226" t="s">
        <v>56</v>
      </c>
      <c r="O1735" s="88"/>
      <c r="P1735" s="227">
        <f>O1735*H1735</f>
        <v>0</v>
      </c>
      <c r="Q1735" s="227">
        <v>0.083409999999999998</v>
      </c>
      <c r="R1735" s="227">
        <f>Q1735*H1735</f>
        <v>0.057135850000000002</v>
      </c>
      <c r="S1735" s="227">
        <v>0</v>
      </c>
      <c r="T1735" s="228">
        <f>S1735*H1735</f>
        <v>0</v>
      </c>
      <c r="U1735" s="42"/>
      <c r="V1735" s="42"/>
      <c r="W1735" s="42"/>
      <c r="X1735" s="42"/>
      <c r="Y1735" s="42"/>
      <c r="Z1735" s="42"/>
      <c r="AA1735" s="42"/>
      <c r="AB1735" s="42"/>
      <c r="AC1735" s="42"/>
      <c r="AD1735" s="42"/>
      <c r="AE1735" s="42"/>
      <c r="AR1735" s="229" t="s">
        <v>248</v>
      </c>
      <c r="AT1735" s="229" t="s">
        <v>243</v>
      </c>
      <c r="AU1735" s="229" t="s">
        <v>93</v>
      </c>
      <c r="AY1735" s="20" t="s">
        <v>241</v>
      </c>
      <c r="BE1735" s="230">
        <f>IF(N1735="základní",J1735,0)</f>
        <v>0</v>
      </c>
      <c r="BF1735" s="230">
        <f>IF(N1735="snížená",J1735,0)</f>
        <v>0</v>
      </c>
      <c r="BG1735" s="230">
        <f>IF(N1735="zákl. přenesená",J1735,0)</f>
        <v>0</v>
      </c>
      <c r="BH1735" s="230">
        <f>IF(N1735="sníž. přenesená",J1735,0)</f>
        <v>0</v>
      </c>
      <c r="BI1735" s="230">
        <f>IF(N1735="nulová",J1735,0)</f>
        <v>0</v>
      </c>
      <c r="BJ1735" s="20" t="s">
        <v>23</v>
      </c>
      <c r="BK1735" s="230">
        <f>ROUND(I1735*H1735,2)</f>
        <v>0</v>
      </c>
      <c r="BL1735" s="20" t="s">
        <v>248</v>
      </c>
      <c r="BM1735" s="229" t="s">
        <v>1721</v>
      </c>
    </row>
    <row r="1736" s="2" customFormat="1">
      <c r="A1736" s="42"/>
      <c r="B1736" s="43"/>
      <c r="C1736" s="44"/>
      <c r="D1736" s="231" t="s">
        <v>250</v>
      </c>
      <c r="E1736" s="44"/>
      <c r="F1736" s="232" t="s">
        <v>1722</v>
      </c>
      <c r="G1736" s="44"/>
      <c r="H1736" s="44"/>
      <c r="I1736" s="233"/>
      <c r="J1736" s="44"/>
      <c r="K1736" s="44"/>
      <c r="L1736" s="48"/>
      <c r="M1736" s="234"/>
      <c r="N1736" s="235"/>
      <c r="O1736" s="88"/>
      <c r="P1736" s="88"/>
      <c r="Q1736" s="88"/>
      <c r="R1736" s="88"/>
      <c r="S1736" s="88"/>
      <c r="T1736" s="89"/>
      <c r="U1736" s="42"/>
      <c r="V1736" s="42"/>
      <c r="W1736" s="42"/>
      <c r="X1736" s="42"/>
      <c r="Y1736" s="42"/>
      <c r="Z1736" s="42"/>
      <c r="AA1736" s="42"/>
      <c r="AB1736" s="42"/>
      <c r="AC1736" s="42"/>
      <c r="AD1736" s="42"/>
      <c r="AE1736" s="42"/>
      <c r="AT1736" s="20" t="s">
        <v>250</v>
      </c>
      <c r="AU1736" s="20" t="s">
        <v>93</v>
      </c>
    </row>
    <row r="1737" s="13" customFormat="1">
      <c r="A1737" s="13"/>
      <c r="B1737" s="236"/>
      <c r="C1737" s="237"/>
      <c r="D1737" s="238" t="s">
        <v>252</v>
      </c>
      <c r="E1737" s="239" t="s">
        <v>39</v>
      </c>
      <c r="F1737" s="240" t="s">
        <v>1293</v>
      </c>
      <c r="G1737" s="237"/>
      <c r="H1737" s="239" t="s">
        <v>39</v>
      </c>
      <c r="I1737" s="241"/>
      <c r="J1737" s="237"/>
      <c r="K1737" s="237"/>
      <c r="L1737" s="242"/>
      <c r="M1737" s="243"/>
      <c r="N1737" s="244"/>
      <c r="O1737" s="244"/>
      <c r="P1737" s="244"/>
      <c r="Q1737" s="244"/>
      <c r="R1737" s="244"/>
      <c r="S1737" s="244"/>
      <c r="T1737" s="245"/>
      <c r="U1737" s="13"/>
      <c r="V1737" s="13"/>
      <c r="W1737" s="13"/>
      <c r="X1737" s="13"/>
      <c r="Y1737" s="13"/>
      <c r="Z1737" s="13"/>
      <c r="AA1737" s="13"/>
      <c r="AB1737" s="13"/>
      <c r="AC1737" s="13"/>
      <c r="AD1737" s="13"/>
      <c r="AE1737" s="13"/>
      <c r="AT1737" s="246" t="s">
        <v>252</v>
      </c>
      <c r="AU1737" s="246" t="s">
        <v>93</v>
      </c>
      <c r="AV1737" s="13" t="s">
        <v>23</v>
      </c>
      <c r="AW1737" s="13" t="s">
        <v>46</v>
      </c>
      <c r="AX1737" s="13" t="s">
        <v>85</v>
      </c>
      <c r="AY1737" s="246" t="s">
        <v>241</v>
      </c>
    </row>
    <row r="1738" s="14" customFormat="1">
      <c r="A1738" s="14"/>
      <c r="B1738" s="247"/>
      <c r="C1738" s="248"/>
      <c r="D1738" s="238" t="s">
        <v>252</v>
      </c>
      <c r="E1738" s="249" t="s">
        <v>39</v>
      </c>
      <c r="F1738" s="250" t="s">
        <v>1723</v>
      </c>
      <c r="G1738" s="248"/>
      <c r="H1738" s="251">
        <v>0.68500000000000005</v>
      </c>
      <c r="I1738" s="252"/>
      <c r="J1738" s="248"/>
      <c r="K1738" s="248"/>
      <c r="L1738" s="253"/>
      <c r="M1738" s="254"/>
      <c r="N1738" s="255"/>
      <c r="O1738" s="255"/>
      <c r="P1738" s="255"/>
      <c r="Q1738" s="255"/>
      <c r="R1738" s="255"/>
      <c r="S1738" s="255"/>
      <c r="T1738" s="256"/>
      <c r="U1738" s="14"/>
      <c r="V1738" s="14"/>
      <c r="W1738" s="14"/>
      <c r="X1738" s="14"/>
      <c r="Y1738" s="14"/>
      <c r="Z1738" s="14"/>
      <c r="AA1738" s="14"/>
      <c r="AB1738" s="14"/>
      <c r="AC1738" s="14"/>
      <c r="AD1738" s="14"/>
      <c r="AE1738" s="14"/>
      <c r="AT1738" s="257" t="s">
        <v>252</v>
      </c>
      <c r="AU1738" s="257" t="s">
        <v>93</v>
      </c>
      <c r="AV1738" s="14" t="s">
        <v>93</v>
      </c>
      <c r="AW1738" s="14" t="s">
        <v>46</v>
      </c>
      <c r="AX1738" s="14" t="s">
        <v>23</v>
      </c>
      <c r="AY1738" s="257" t="s">
        <v>241</v>
      </c>
    </row>
    <row r="1739" s="2" customFormat="1" ht="37.8" customHeight="1">
      <c r="A1739" s="42"/>
      <c r="B1739" s="43"/>
      <c r="C1739" s="218" t="s">
        <v>1724</v>
      </c>
      <c r="D1739" s="218" t="s">
        <v>243</v>
      </c>
      <c r="E1739" s="219" t="s">
        <v>1725</v>
      </c>
      <c r="F1739" s="220" t="s">
        <v>1726</v>
      </c>
      <c r="G1739" s="221" t="s">
        <v>515</v>
      </c>
      <c r="H1739" s="222">
        <v>13.327</v>
      </c>
      <c r="I1739" s="223"/>
      <c r="J1739" s="224">
        <f>ROUND(I1739*H1739,2)</f>
        <v>0</v>
      </c>
      <c r="K1739" s="220" t="s">
        <v>39</v>
      </c>
      <c r="L1739" s="48"/>
      <c r="M1739" s="225" t="s">
        <v>39</v>
      </c>
      <c r="N1739" s="226" t="s">
        <v>56</v>
      </c>
      <c r="O1739" s="88"/>
      <c r="P1739" s="227">
        <f>O1739*H1739</f>
        <v>0</v>
      </c>
      <c r="Q1739" s="227">
        <v>0.0027960000000000098</v>
      </c>
      <c r="R1739" s="227">
        <f>Q1739*H1739</f>
        <v>0.037262292000000134</v>
      </c>
      <c r="S1739" s="227">
        <v>0</v>
      </c>
      <c r="T1739" s="228">
        <f>S1739*H1739</f>
        <v>0</v>
      </c>
      <c r="U1739" s="42"/>
      <c r="V1739" s="42"/>
      <c r="W1739" s="42"/>
      <c r="X1739" s="42"/>
      <c r="Y1739" s="42"/>
      <c r="Z1739" s="42"/>
      <c r="AA1739" s="42"/>
      <c r="AB1739" s="42"/>
      <c r="AC1739" s="42"/>
      <c r="AD1739" s="42"/>
      <c r="AE1739" s="42"/>
      <c r="AR1739" s="229" t="s">
        <v>248</v>
      </c>
      <c r="AT1739" s="229" t="s">
        <v>243</v>
      </c>
      <c r="AU1739" s="229" t="s">
        <v>93</v>
      </c>
      <c r="AY1739" s="20" t="s">
        <v>241</v>
      </c>
      <c r="BE1739" s="230">
        <f>IF(N1739="základní",J1739,0)</f>
        <v>0</v>
      </c>
      <c r="BF1739" s="230">
        <f>IF(N1739="snížená",J1739,0)</f>
        <v>0</v>
      </c>
      <c r="BG1739" s="230">
        <f>IF(N1739="zákl. přenesená",J1739,0)</f>
        <v>0</v>
      </c>
      <c r="BH1739" s="230">
        <f>IF(N1739="sníž. přenesená",J1739,0)</f>
        <v>0</v>
      </c>
      <c r="BI1739" s="230">
        <f>IF(N1739="nulová",J1739,0)</f>
        <v>0</v>
      </c>
      <c r="BJ1739" s="20" t="s">
        <v>23</v>
      </c>
      <c r="BK1739" s="230">
        <f>ROUND(I1739*H1739,2)</f>
        <v>0</v>
      </c>
      <c r="BL1739" s="20" t="s">
        <v>248</v>
      </c>
      <c r="BM1739" s="229" t="s">
        <v>1727</v>
      </c>
    </row>
    <row r="1740" s="13" customFormat="1">
      <c r="A1740" s="13"/>
      <c r="B1740" s="236"/>
      <c r="C1740" s="237"/>
      <c r="D1740" s="238" t="s">
        <v>252</v>
      </c>
      <c r="E1740" s="239" t="s">
        <v>39</v>
      </c>
      <c r="F1740" s="240" t="s">
        <v>1011</v>
      </c>
      <c r="G1740" s="237"/>
      <c r="H1740" s="239" t="s">
        <v>39</v>
      </c>
      <c r="I1740" s="241"/>
      <c r="J1740" s="237"/>
      <c r="K1740" s="237"/>
      <c r="L1740" s="242"/>
      <c r="M1740" s="243"/>
      <c r="N1740" s="244"/>
      <c r="O1740" s="244"/>
      <c r="P1740" s="244"/>
      <c r="Q1740" s="244"/>
      <c r="R1740" s="244"/>
      <c r="S1740" s="244"/>
      <c r="T1740" s="245"/>
      <c r="U1740" s="13"/>
      <c r="V1740" s="13"/>
      <c r="W1740" s="13"/>
      <c r="X1740" s="13"/>
      <c r="Y1740" s="13"/>
      <c r="Z1740" s="13"/>
      <c r="AA1740" s="13"/>
      <c r="AB1740" s="13"/>
      <c r="AC1740" s="13"/>
      <c r="AD1740" s="13"/>
      <c r="AE1740" s="13"/>
      <c r="AT1740" s="246" t="s">
        <v>252</v>
      </c>
      <c r="AU1740" s="246" t="s">
        <v>93</v>
      </c>
      <c r="AV1740" s="13" t="s">
        <v>23</v>
      </c>
      <c r="AW1740" s="13" t="s">
        <v>46</v>
      </c>
      <c r="AX1740" s="13" t="s">
        <v>85</v>
      </c>
      <c r="AY1740" s="246" t="s">
        <v>241</v>
      </c>
    </row>
    <row r="1741" s="13" customFormat="1">
      <c r="A1741" s="13"/>
      <c r="B1741" s="236"/>
      <c r="C1741" s="237"/>
      <c r="D1741" s="238" t="s">
        <v>252</v>
      </c>
      <c r="E1741" s="239" t="s">
        <v>39</v>
      </c>
      <c r="F1741" s="240" t="s">
        <v>1055</v>
      </c>
      <c r="G1741" s="237"/>
      <c r="H1741" s="239" t="s">
        <v>39</v>
      </c>
      <c r="I1741" s="241"/>
      <c r="J1741" s="237"/>
      <c r="K1741" s="237"/>
      <c r="L1741" s="242"/>
      <c r="M1741" s="243"/>
      <c r="N1741" s="244"/>
      <c r="O1741" s="244"/>
      <c r="P1741" s="244"/>
      <c r="Q1741" s="244"/>
      <c r="R1741" s="244"/>
      <c r="S1741" s="244"/>
      <c r="T1741" s="245"/>
      <c r="U1741" s="13"/>
      <c r="V1741" s="13"/>
      <c r="W1741" s="13"/>
      <c r="X1741" s="13"/>
      <c r="Y1741" s="13"/>
      <c r="Z1741" s="13"/>
      <c r="AA1741" s="13"/>
      <c r="AB1741" s="13"/>
      <c r="AC1741" s="13"/>
      <c r="AD1741" s="13"/>
      <c r="AE1741" s="13"/>
      <c r="AT1741" s="246" t="s">
        <v>252</v>
      </c>
      <c r="AU1741" s="246" t="s">
        <v>93</v>
      </c>
      <c r="AV1741" s="13" t="s">
        <v>23</v>
      </c>
      <c r="AW1741" s="13" t="s">
        <v>46</v>
      </c>
      <c r="AX1741" s="13" t="s">
        <v>85</v>
      </c>
      <c r="AY1741" s="246" t="s">
        <v>241</v>
      </c>
    </row>
    <row r="1742" s="14" customFormat="1">
      <c r="A1742" s="14"/>
      <c r="B1742" s="247"/>
      <c r="C1742" s="248"/>
      <c r="D1742" s="238" t="s">
        <v>252</v>
      </c>
      <c r="E1742" s="249" t="s">
        <v>39</v>
      </c>
      <c r="F1742" s="250" t="s">
        <v>1728</v>
      </c>
      <c r="G1742" s="248"/>
      <c r="H1742" s="251">
        <v>3.7469999999999999</v>
      </c>
      <c r="I1742" s="252"/>
      <c r="J1742" s="248"/>
      <c r="K1742" s="248"/>
      <c r="L1742" s="253"/>
      <c r="M1742" s="254"/>
      <c r="N1742" s="255"/>
      <c r="O1742" s="255"/>
      <c r="P1742" s="255"/>
      <c r="Q1742" s="255"/>
      <c r="R1742" s="255"/>
      <c r="S1742" s="255"/>
      <c r="T1742" s="256"/>
      <c r="U1742" s="14"/>
      <c r="V1742" s="14"/>
      <c r="W1742" s="14"/>
      <c r="X1742" s="14"/>
      <c r="Y1742" s="14"/>
      <c r="Z1742" s="14"/>
      <c r="AA1742" s="14"/>
      <c r="AB1742" s="14"/>
      <c r="AC1742" s="14"/>
      <c r="AD1742" s="14"/>
      <c r="AE1742" s="14"/>
      <c r="AT1742" s="257" t="s">
        <v>252</v>
      </c>
      <c r="AU1742" s="257" t="s">
        <v>93</v>
      </c>
      <c r="AV1742" s="14" t="s">
        <v>93</v>
      </c>
      <c r="AW1742" s="14" t="s">
        <v>46</v>
      </c>
      <c r="AX1742" s="14" t="s">
        <v>85</v>
      </c>
      <c r="AY1742" s="257" t="s">
        <v>241</v>
      </c>
    </row>
    <row r="1743" s="13" customFormat="1">
      <c r="A1743" s="13"/>
      <c r="B1743" s="236"/>
      <c r="C1743" s="237"/>
      <c r="D1743" s="238" t="s">
        <v>252</v>
      </c>
      <c r="E1743" s="239" t="s">
        <v>39</v>
      </c>
      <c r="F1743" s="240" t="s">
        <v>1021</v>
      </c>
      <c r="G1743" s="237"/>
      <c r="H1743" s="239" t="s">
        <v>39</v>
      </c>
      <c r="I1743" s="241"/>
      <c r="J1743" s="237"/>
      <c r="K1743" s="237"/>
      <c r="L1743" s="242"/>
      <c r="M1743" s="243"/>
      <c r="N1743" s="244"/>
      <c r="O1743" s="244"/>
      <c r="P1743" s="244"/>
      <c r="Q1743" s="244"/>
      <c r="R1743" s="244"/>
      <c r="S1743" s="244"/>
      <c r="T1743" s="245"/>
      <c r="U1743" s="13"/>
      <c r="V1743" s="13"/>
      <c r="W1743" s="13"/>
      <c r="X1743" s="13"/>
      <c r="Y1743" s="13"/>
      <c r="Z1743" s="13"/>
      <c r="AA1743" s="13"/>
      <c r="AB1743" s="13"/>
      <c r="AC1743" s="13"/>
      <c r="AD1743" s="13"/>
      <c r="AE1743" s="13"/>
      <c r="AT1743" s="246" t="s">
        <v>252</v>
      </c>
      <c r="AU1743" s="246" t="s">
        <v>93</v>
      </c>
      <c r="AV1743" s="13" t="s">
        <v>23</v>
      </c>
      <c r="AW1743" s="13" t="s">
        <v>46</v>
      </c>
      <c r="AX1743" s="13" t="s">
        <v>85</v>
      </c>
      <c r="AY1743" s="246" t="s">
        <v>241</v>
      </c>
    </row>
    <row r="1744" s="13" customFormat="1">
      <c r="A1744" s="13"/>
      <c r="B1744" s="236"/>
      <c r="C1744" s="237"/>
      <c r="D1744" s="238" t="s">
        <v>252</v>
      </c>
      <c r="E1744" s="239" t="s">
        <v>39</v>
      </c>
      <c r="F1744" s="240" t="s">
        <v>1057</v>
      </c>
      <c r="G1744" s="237"/>
      <c r="H1744" s="239" t="s">
        <v>39</v>
      </c>
      <c r="I1744" s="241"/>
      <c r="J1744" s="237"/>
      <c r="K1744" s="237"/>
      <c r="L1744" s="242"/>
      <c r="M1744" s="243"/>
      <c r="N1744" s="244"/>
      <c r="O1744" s="244"/>
      <c r="P1744" s="244"/>
      <c r="Q1744" s="244"/>
      <c r="R1744" s="244"/>
      <c r="S1744" s="244"/>
      <c r="T1744" s="245"/>
      <c r="U1744" s="13"/>
      <c r="V1744" s="13"/>
      <c r="W1744" s="13"/>
      <c r="X1744" s="13"/>
      <c r="Y1744" s="13"/>
      <c r="Z1744" s="13"/>
      <c r="AA1744" s="13"/>
      <c r="AB1744" s="13"/>
      <c r="AC1744" s="13"/>
      <c r="AD1744" s="13"/>
      <c r="AE1744" s="13"/>
      <c r="AT1744" s="246" t="s">
        <v>252</v>
      </c>
      <c r="AU1744" s="246" t="s">
        <v>93</v>
      </c>
      <c r="AV1744" s="13" t="s">
        <v>23</v>
      </c>
      <c r="AW1744" s="13" t="s">
        <v>46</v>
      </c>
      <c r="AX1744" s="13" t="s">
        <v>85</v>
      </c>
      <c r="AY1744" s="246" t="s">
        <v>241</v>
      </c>
    </row>
    <row r="1745" s="13" customFormat="1">
      <c r="A1745" s="13"/>
      <c r="B1745" s="236"/>
      <c r="C1745" s="237"/>
      <c r="D1745" s="238" t="s">
        <v>252</v>
      </c>
      <c r="E1745" s="239" t="s">
        <v>39</v>
      </c>
      <c r="F1745" s="240" t="s">
        <v>1058</v>
      </c>
      <c r="G1745" s="237"/>
      <c r="H1745" s="239" t="s">
        <v>39</v>
      </c>
      <c r="I1745" s="241"/>
      <c r="J1745" s="237"/>
      <c r="K1745" s="237"/>
      <c r="L1745" s="242"/>
      <c r="M1745" s="243"/>
      <c r="N1745" s="244"/>
      <c r="O1745" s="244"/>
      <c r="P1745" s="244"/>
      <c r="Q1745" s="244"/>
      <c r="R1745" s="244"/>
      <c r="S1745" s="244"/>
      <c r="T1745" s="245"/>
      <c r="U1745" s="13"/>
      <c r="V1745" s="13"/>
      <c r="W1745" s="13"/>
      <c r="X1745" s="13"/>
      <c r="Y1745" s="13"/>
      <c r="Z1745" s="13"/>
      <c r="AA1745" s="13"/>
      <c r="AB1745" s="13"/>
      <c r="AC1745" s="13"/>
      <c r="AD1745" s="13"/>
      <c r="AE1745" s="13"/>
      <c r="AT1745" s="246" t="s">
        <v>252</v>
      </c>
      <c r="AU1745" s="246" t="s">
        <v>93</v>
      </c>
      <c r="AV1745" s="13" t="s">
        <v>23</v>
      </c>
      <c r="AW1745" s="13" t="s">
        <v>46</v>
      </c>
      <c r="AX1745" s="13" t="s">
        <v>85</v>
      </c>
      <c r="AY1745" s="246" t="s">
        <v>241</v>
      </c>
    </row>
    <row r="1746" s="14" customFormat="1">
      <c r="A1746" s="14"/>
      <c r="B1746" s="247"/>
      <c r="C1746" s="248"/>
      <c r="D1746" s="238" t="s">
        <v>252</v>
      </c>
      <c r="E1746" s="249" t="s">
        <v>39</v>
      </c>
      <c r="F1746" s="250" t="s">
        <v>1729</v>
      </c>
      <c r="G1746" s="248"/>
      <c r="H1746" s="251">
        <v>3.0600000000000001</v>
      </c>
      <c r="I1746" s="252"/>
      <c r="J1746" s="248"/>
      <c r="K1746" s="248"/>
      <c r="L1746" s="253"/>
      <c r="M1746" s="254"/>
      <c r="N1746" s="255"/>
      <c r="O1746" s="255"/>
      <c r="P1746" s="255"/>
      <c r="Q1746" s="255"/>
      <c r="R1746" s="255"/>
      <c r="S1746" s="255"/>
      <c r="T1746" s="256"/>
      <c r="U1746" s="14"/>
      <c r="V1746" s="14"/>
      <c r="W1746" s="14"/>
      <c r="X1746" s="14"/>
      <c r="Y1746" s="14"/>
      <c r="Z1746" s="14"/>
      <c r="AA1746" s="14"/>
      <c r="AB1746" s="14"/>
      <c r="AC1746" s="14"/>
      <c r="AD1746" s="14"/>
      <c r="AE1746" s="14"/>
      <c r="AT1746" s="257" t="s">
        <v>252</v>
      </c>
      <c r="AU1746" s="257" t="s">
        <v>93</v>
      </c>
      <c r="AV1746" s="14" t="s">
        <v>93</v>
      </c>
      <c r="AW1746" s="14" t="s">
        <v>46</v>
      </c>
      <c r="AX1746" s="14" t="s">
        <v>85</v>
      </c>
      <c r="AY1746" s="257" t="s">
        <v>241</v>
      </c>
    </row>
    <row r="1747" s="13" customFormat="1">
      <c r="A1747" s="13"/>
      <c r="B1747" s="236"/>
      <c r="C1747" s="237"/>
      <c r="D1747" s="238" t="s">
        <v>252</v>
      </c>
      <c r="E1747" s="239" t="s">
        <v>39</v>
      </c>
      <c r="F1747" s="240" t="s">
        <v>1060</v>
      </c>
      <c r="G1747" s="237"/>
      <c r="H1747" s="239" t="s">
        <v>39</v>
      </c>
      <c r="I1747" s="241"/>
      <c r="J1747" s="237"/>
      <c r="K1747" s="237"/>
      <c r="L1747" s="242"/>
      <c r="M1747" s="243"/>
      <c r="N1747" s="244"/>
      <c r="O1747" s="244"/>
      <c r="P1747" s="244"/>
      <c r="Q1747" s="244"/>
      <c r="R1747" s="244"/>
      <c r="S1747" s="244"/>
      <c r="T1747" s="245"/>
      <c r="U1747" s="13"/>
      <c r="V1747" s="13"/>
      <c r="W1747" s="13"/>
      <c r="X1747" s="13"/>
      <c r="Y1747" s="13"/>
      <c r="Z1747" s="13"/>
      <c r="AA1747" s="13"/>
      <c r="AB1747" s="13"/>
      <c r="AC1747" s="13"/>
      <c r="AD1747" s="13"/>
      <c r="AE1747" s="13"/>
      <c r="AT1747" s="246" t="s">
        <v>252</v>
      </c>
      <c r="AU1747" s="246" t="s">
        <v>93</v>
      </c>
      <c r="AV1747" s="13" t="s">
        <v>23</v>
      </c>
      <c r="AW1747" s="13" t="s">
        <v>46</v>
      </c>
      <c r="AX1747" s="13" t="s">
        <v>85</v>
      </c>
      <c r="AY1747" s="246" t="s">
        <v>241</v>
      </c>
    </row>
    <row r="1748" s="14" customFormat="1">
      <c r="A1748" s="14"/>
      <c r="B1748" s="247"/>
      <c r="C1748" s="248"/>
      <c r="D1748" s="238" t="s">
        <v>252</v>
      </c>
      <c r="E1748" s="249" t="s">
        <v>39</v>
      </c>
      <c r="F1748" s="250" t="s">
        <v>1730</v>
      </c>
      <c r="G1748" s="248"/>
      <c r="H1748" s="251">
        <v>5.0800000000000001</v>
      </c>
      <c r="I1748" s="252"/>
      <c r="J1748" s="248"/>
      <c r="K1748" s="248"/>
      <c r="L1748" s="253"/>
      <c r="M1748" s="254"/>
      <c r="N1748" s="255"/>
      <c r="O1748" s="255"/>
      <c r="P1748" s="255"/>
      <c r="Q1748" s="255"/>
      <c r="R1748" s="255"/>
      <c r="S1748" s="255"/>
      <c r="T1748" s="256"/>
      <c r="U1748" s="14"/>
      <c r="V1748" s="14"/>
      <c r="W1748" s="14"/>
      <c r="X1748" s="14"/>
      <c r="Y1748" s="14"/>
      <c r="Z1748" s="14"/>
      <c r="AA1748" s="14"/>
      <c r="AB1748" s="14"/>
      <c r="AC1748" s="14"/>
      <c r="AD1748" s="14"/>
      <c r="AE1748" s="14"/>
      <c r="AT1748" s="257" t="s">
        <v>252</v>
      </c>
      <c r="AU1748" s="257" t="s">
        <v>93</v>
      </c>
      <c r="AV1748" s="14" t="s">
        <v>93</v>
      </c>
      <c r="AW1748" s="14" t="s">
        <v>46</v>
      </c>
      <c r="AX1748" s="14" t="s">
        <v>85</v>
      </c>
      <c r="AY1748" s="257" t="s">
        <v>241</v>
      </c>
    </row>
    <row r="1749" s="13" customFormat="1">
      <c r="A1749" s="13"/>
      <c r="B1749" s="236"/>
      <c r="C1749" s="237"/>
      <c r="D1749" s="238" t="s">
        <v>252</v>
      </c>
      <c r="E1749" s="239" t="s">
        <v>39</v>
      </c>
      <c r="F1749" s="240" t="s">
        <v>1033</v>
      </c>
      <c r="G1749" s="237"/>
      <c r="H1749" s="239" t="s">
        <v>39</v>
      </c>
      <c r="I1749" s="241"/>
      <c r="J1749" s="237"/>
      <c r="K1749" s="237"/>
      <c r="L1749" s="242"/>
      <c r="M1749" s="243"/>
      <c r="N1749" s="244"/>
      <c r="O1749" s="244"/>
      <c r="P1749" s="244"/>
      <c r="Q1749" s="244"/>
      <c r="R1749" s="244"/>
      <c r="S1749" s="244"/>
      <c r="T1749" s="245"/>
      <c r="U1749" s="13"/>
      <c r="V1749" s="13"/>
      <c r="W1749" s="13"/>
      <c r="X1749" s="13"/>
      <c r="Y1749" s="13"/>
      <c r="Z1749" s="13"/>
      <c r="AA1749" s="13"/>
      <c r="AB1749" s="13"/>
      <c r="AC1749" s="13"/>
      <c r="AD1749" s="13"/>
      <c r="AE1749" s="13"/>
      <c r="AT1749" s="246" t="s">
        <v>252</v>
      </c>
      <c r="AU1749" s="246" t="s">
        <v>93</v>
      </c>
      <c r="AV1749" s="13" t="s">
        <v>23</v>
      </c>
      <c r="AW1749" s="13" t="s">
        <v>46</v>
      </c>
      <c r="AX1749" s="13" t="s">
        <v>85</v>
      </c>
      <c r="AY1749" s="246" t="s">
        <v>241</v>
      </c>
    </row>
    <row r="1750" s="13" customFormat="1">
      <c r="A1750" s="13"/>
      <c r="B1750" s="236"/>
      <c r="C1750" s="237"/>
      <c r="D1750" s="238" t="s">
        <v>252</v>
      </c>
      <c r="E1750" s="239" t="s">
        <v>39</v>
      </c>
      <c r="F1750" s="240" t="s">
        <v>1701</v>
      </c>
      <c r="G1750" s="237"/>
      <c r="H1750" s="239" t="s">
        <v>39</v>
      </c>
      <c r="I1750" s="241"/>
      <c r="J1750" s="237"/>
      <c r="K1750" s="237"/>
      <c r="L1750" s="242"/>
      <c r="M1750" s="243"/>
      <c r="N1750" s="244"/>
      <c r="O1750" s="244"/>
      <c r="P1750" s="244"/>
      <c r="Q1750" s="244"/>
      <c r="R1750" s="244"/>
      <c r="S1750" s="244"/>
      <c r="T1750" s="245"/>
      <c r="U1750" s="13"/>
      <c r="V1750" s="13"/>
      <c r="W1750" s="13"/>
      <c r="X1750" s="13"/>
      <c r="Y1750" s="13"/>
      <c r="Z1750" s="13"/>
      <c r="AA1750" s="13"/>
      <c r="AB1750" s="13"/>
      <c r="AC1750" s="13"/>
      <c r="AD1750" s="13"/>
      <c r="AE1750" s="13"/>
      <c r="AT1750" s="246" t="s">
        <v>252</v>
      </c>
      <c r="AU1750" s="246" t="s">
        <v>93</v>
      </c>
      <c r="AV1750" s="13" t="s">
        <v>23</v>
      </c>
      <c r="AW1750" s="13" t="s">
        <v>46</v>
      </c>
      <c r="AX1750" s="13" t="s">
        <v>85</v>
      </c>
      <c r="AY1750" s="246" t="s">
        <v>241</v>
      </c>
    </row>
    <row r="1751" s="14" customFormat="1">
      <c r="A1751" s="14"/>
      <c r="B1751" s="247"/>
      <c r="C1751" s="248"/>
      <c r="D1751" s="238" t="s">
        <v>252</v>
      </c>
      <c r="E1751" s="249" t="s">
        <v>39</v>
      </c>
      <c r="F1751" s="250" t="s">
        <v>1731</v>
      </c>
      <c r="G1751" s="248"/>
      <c r="H1751" s="251">
        <v>1.44</v>
      </c>
      <c r="I1751" s="252"/>
      <c r="J1751" s="248"/>
      <c r="K1751" s="248"/>
      <c r="L1751" s="253"/>
      <c r="M1751" s="254"/>
      <c r="N1751" s="255"/>
      <c r="O1751" s="255"/>
      <c r="P1751" s="255"/>
      <c r="Q1751" s="255"/>
      <c r="R1751" s="255"/>
      <c r="S1751" s="255"/>
      <c r="T1751" s="256"/>
      <c r="U1751" s="14"/>
      <c r="V1751" s="14"/>
      <c r="W1751" s="14"/>
      <c r="X1751" s="14"/>
      <c r="Y1751" s="14"/>
      <c r="Z1751" s="14"/>
      <c r="AA1751" s="14"/>
      <c r="AB1751" s="14"/>
      <c r="AC1751" s="14"/>
      <c r="AD1751" s="14"/>
      <c r="AE1751" s="14"/>
      <c r="AT1751" s="257" t="s">
        <v>252</v>
      </c>
      <c r="AU1751" s="257" t="s">
        <v>93</v>
      </c>
      <c r="AV1751" s="14" t="s">
        <v>93</v>
      </c>
      <c r="AW1751" s="14" t="s">
        <v>46</v>
      </c>
      <c r="AX1751" s="14" t="s">
        <v>85</v>
      </c>
      <c r="AY1751" s="257" t="s">
        <v>241</v>
      </c>
    </row>
    <row r="1752" s="15" customFormat="1">
      <c r="A1752" s="15"/>
      <c r="B1752" s="258"/>
      <c r="C1752" s="259"/>
      <c r="D1752" s="238" t="s">
        <v>252</v>
      </c>
      <c r="E1752" s="260" t="s">
        <v>39</v>
      </c>
      <c r="F1752" s="261" t="s">
        <v>274</v>
      </c>
      <c r="G1752" s="259"/>
      <c r="H1752" s="262">
        <v>13.327</v>
      </c>
      <c r="I1752" s="263"/>
      <c r="J1752" s="259"/>
      <c r="K1752" s="259"/>
      <c r="L1752" s="264"/>
      <c r="M1752" s="265"/>
      <c r="N1752" s="266"/>
      <c r="O1752" s="266"/>
      <c r="P1752" s="266"/>
      <c r="Q1752" s="266"/>
      <c r="R1752" s="266"/>
      <c r="S1752" s="266"/>
      <c r="T1752" s="267"/>
      <c r="U1752" s="15"/>
      <c r="V1752" s="15"/>
      <c r="W1752" s="15"/>
      <c r="X1752" s="15"/>
      <c r="Y1752" s="15"/>
      <c r="Z1752" s="15"/>
      <c r="AA1752" s="15"/>
      <c r="AB1752" s="15"/>
      <c r="AC1752" s="15"/>
      <c r="AD1752" s="15"/>
      <c r="AE1752" s="15"/>
      <c r="AT1752" s="268" t="s">
        <v>252</v>
      </c>
      <c r="AU1752" s="268" t="s">
        <v>93</v>
      </c>
      <c r="AV1752" s="15" t="s">
        <v>248</v>
      </c>
      <c r="AW1752" s="15" t="s">
        <v>46</v>
      </c>
      <c r="AX1752" s="15" t="s">
        <v>23</v>
      </c>
      <c r="AY1752" s="268" t="s">
        <v>241</v>
      </c>
    </row>
    <row r="1753" s="2" customFormat="1" ht="16.5" customHeight="1">
      <c r="A1753" s="42"/>
      <c r="B1753" s="43"/>
      <c r="C1753" s="280" t="s">
        <v>1732</v>
      </c>
      <c r="D1753" s="280" t="s">
        <v>463</v>
      </c>
      <c r="E1753" s="281" t="s">
        <v>1733</v>
      </c>
      <c r="F1753" s="282" t="s">
        <v>1734</v>
      </c>
      <c r="G1753" s="283" t="s">
        <v>561</v>
      </c>
      <c r="H1753" s="284">
        <v>34.317999999999998</v>
      </c>
      <c r="I1753" s="285"/>
      <c r="J1753" s="286">
        <f>ROUND(I1753*H1753,2)</f>
        <v>0</v>
      </c>
      <c r="K1753" s="282" t="s">
        <v>247</v>
      </c>
      <c r="L1753" s="287"/>
      <c r="M1753" s="288" t="s">
        <v>39</v>
      </c>
      <c r="N1753" s="289" t="s">
        <v>56</v>
      </c>
      <c r="O1753" s="88"/>
      <c r="P1753" s="227">
        <f>O1753*H1753</f>
        <v>0</v>
      </c>
      <c r="Q1753" s="227">
        <v>0.012999999999999999</v>
      </c>
      <c r="R1753" s="227">
        <f>Q1753*H1753</f>
        <v>0.44613399999999998</v>
      </c>
      <c r="S1753" s="227">
        <v>0</v>
      </c>
      <c r="T1753" s="228">
        <f>S1753*H1753</f>
        <v>0</v>
      </c>
      <c r="U1753" s="42"/>
      <c r="V1753" s="42"/>
      <c r="W1753" s="42"/>
      <c r="X1753" s="42"/>
      <c r="Y1753" s="42"/>
      <c r="Z1753" s="42"/>
      <c r="AA1753" s="42"/>
      <c r="AB1753" s="42"/>
      <c r="AC1753" s="42"/>
      <c r="AD1753" s="42"/>
      <c r="AE1753" s="42"/>
      <c r="AR1753" s="229" t="s">
        <v>321</v>
      </c>
      <c r="AT1753" s="229" t="s">
        <v>463</v>
      </c>
      <c r="AU1753" s="229" t="s">
        <v>93</v>
      </c>
      <c r="AY1753" s="20" t="s">
        <v>241</v>
      </c>
      <c r="BE1753" s="230">
        <f>IF(N1753="základní",J1753,0)</f>
        <v>0</v>
      </c>
      <c r="BF1753" s="230">
        <f>IF(N1753="snížená",J1753,0)</f>
        <v>0</v>
      </c>
      <c r="BG1753" s="230">
        <f>IF(N1753="zákl. přenesená",J1753,0)</f>
        <v>0</v>
      </c>
      <c r="BH1753" s="230">
        <f>IF(N1753="sníž. přenesená",J1753,0)</f>
        <v>0</v>
      </c>
      <c r="BI1753" s="230">
        <f>IF(N1753="nulová",J1753,0)</f>
        <v>0</v>
      </c>
      <c r="BJ1753" s="20" t="s">
        <v>23</v>
      </c>
      <c r="BK1753" s="230">
        <f>ROUND(I1753*H1753,2)</f>
        <v>0</v>
      </c>
      <c r="BL1753" s="20" t="s">
        <v>248</v>
      </c>
      <c r="BM1753" s="229" t="s">
        <v>1735</v>
      </c>
    </row>
    <row r="1754" s="14" customFormat="1">
      <c r="A1754" s="14"/>
      <c r="B1754" s="247"/>
      <c r="C1754" s="248"/>
      <c r="D1754" s="238" t="s">
        <v>252</v>
      </c>
      <c r="E1754" s="249" t="s">
        <v>39</v>
      </c>
      <c r="F1754" s="250" t="s">
        <v>1736</v>
      </c>
      <c r="G1754" s="248"/>
      <c r="H1754" s="251">
        <v>33.317999999999998</v>
      </c>
      <c r="I1754" s="252"/>
      <c r="J1754" s="248"/>
      <c r="K1754" s="248"/>
      <c r="L1754" s="253"/>
      <c r="M1754" s="254"/>
      <c r="N1754" s="255"/>
      <c r="O1754" s="255"/>
      <c r="P1754" s="255"/>
      <c r="Q1754" s="255"/>
      <c r="R1754" s="255"/>
      <c r="S1754" s="255"/>
      <c r="T1754" s="256"/>
      <c r="U1754" s="14"/>
      <c r="V1754" s="14"/>
      <c r="W1754" s="14"/>
      <c r="X1754" s="14"/>
      <c r="Y1754" s="14"/>
      <c r="Z1754" s="14"/>
      <c r="AA1754" s="14"/>
      <c r="AB1754" s="14"/>
      <c r="AC1754" s="14"/>
      <c r="AD1754" s="14"/>
      <c r="AE1754" s="14"/>
      <c r="AT1754" s="257" t="s">
        <v>252</v>
      </c>
      <c r="AU1754" s="257" t="s">
        <v>93</v>
      </c>
      <c r="AV1754" s="14" t="s">
        <v>93</v>
      </c>
      <c r="AW1754" s="14" t="s">
        <v>46</v>
      </c>
      <c r="AX1754" s="14" t="s">
        <v>23</v>
      </c>
      <c r="AY1754" s="257" t="s">
        <v>241</v>
      </c>
    </row>
    <row r="1755" s="14" customFormat="1">
      <c r="A1755" s="14"/>
      <c r="B1755" s="247"/>
      <c r="C1755" s="248"/>
      <c r="D1755" s="238" t="s">
        <v>252</v>
      </c>
      <c r="E1755" s="248"/>
      <c r="F1755" s="250" t="s">
        <v>1737</v>
      </c>
      <c r="G1755" s="248"/>
      <c r="H1755" s="251">
        <v>34.317999999999998</v>
      </c>
      <c r="I1755" s="252"/>
      <c r="J1755" s="248"/>
      <c r="K1755" s="248"/>
      <c r="L1755" s="253"/>
      <c r="M1755" s="254"/>
      <c r="N1755" s="255"/>
      <c r="O1755" s="255"/>
      <c r="P1755" s="255"/>
      <c r="Q1755" s="255"/>
      <c r="R1755" s="255"/>
      <c r="S1755" s="255"/>
      <c r="T1755" s="256"/>
      <c r="U1755" s="14"/>
      <c r="V1755" s="14"/>
      <c r="W1755" s="14"/>
      <c r="X1755" s="14"/>
      <c r="Y1755" s="14"/>
      <c r="Z1755" s="14"/>
      <c r="AA1755" s="14"/>
      <c r="AB1755" s="14"/>
      <c r="AC1755" s="14"/>
      <c r="AD1755" s="14"/>
      <c r="AE1755" s="14"/>
      <c r="AT1755" s="257" t="s">
        <v>252</v>
      </c>
      <c r="AU1755" s="257" t="s">
        <v>93</v>
      </c>
      <c r="AV1755" s="14" t="s">
        <v>93</v>
      </c>
      <c r="AW1755" s="14" t="s">
        <v>4</v>
      </c>
      <c r="AX1755" s="14" t="s">
        <v>23</v>
      </c>
      <c r="AY1755" s="257" t="s">
        <v>241</v>
      </c>
    </row>
    <row r="1756" s="2" customFormat="1" ht="24.15" customHeight="1">
      <c r="A1756" s="42"/>
      <c r="B1756" s="43"/>
      <c r="C1756" s="218" t="s">
        <v>1738</v>
      </c>
      <c r="D1756" s="218" t="s">
        <v>243</v>
      </c>
      <c r="E1756" s="219" t="s">
        <v>1739</v>
      </c>
      <c r="F1756" s="220" t="s">
        <v>1740</v>
      </c>
      <c r="G1756" s="221" t="s">
        <v>246</v>
      </c>
      <c r="H1756" s="222">
        <v>2.0710000000000002</v>
      </c>
      <c r="I1756" s="223"/>
      <c r="J1756" s="224">
        <f>ROUND(I1756*H1756,2)</f>
        <v>0</v>
      </c>
      <c r="K1756" s="220" t="s">
        <v>247</v>
      </c>
      <c r="L1756" s="48"/>
      <c r="M1756" s="225" t="s">
        <v>39</v>
      </c>
      <c r="N1756" s="226" t="s">
        <v>56</v>
      </c>
      <c r="O1756" s="88"/>
      <c r="P1756" s="227">
        <f>O1756*H1756</f>
        <v>0</v>
      </c>
      <c r="Q1756" s="227">
        <v>0.3276</v>
      </c>
      <c r="R1756" s="227">
        <f>Q1756*H1756</f>
        <v>0.67845960000000005</v>
      </c>
      <c r="S1756" s="227">
        <v>0</v>
      </c>
      <c r="T1756" s="228">
        <f>S1756*H1756</f>
        <v>0</v>
      </c>
      <c r="U1756" s="42"/>
      <c r="V1756" s="42"/>
      <c r="W1756" s="42"/>
      <c r="X1756" s="42"/>
      <c r="Y1756" s="42"/>
      <c r="Z1756" s="42"/>
      <c r="AA1756" s="42"/>
      <c r="AB1756" s="42"/>
      <c r="AC1756" s="42"/>
      <c r="AD1756" s="42"/>
      <c r="AE1756" s="42"/>
      <c r="AR1756" s="229" t="s">
        <v>248</v>
      </c>
      <c r="AT1756" s="229" t="s">
        <v>243</v>
      </c>
      <c r="AU1756" s="229" t="s">
        <v>93</v>
      </c>
      <c r="AY1756" s="20" t="s">
        <v>241</v>
      </c>
      <c r="BE1756" s="230">
        <f>IF(N1756="základní",J1756,0)</f>
        <v>0</v>
      </c>
      <c r="BF1756" s="230">
        <f>IF(N1756="snížená",J1756,0)</f>
        <v>0</v>
      </c>
      <c r="BG1756" s="230">
        <f>IF(N1756="zákl. přenesená",J1756,0)</f>
        <v>0</v>
      </c>
      <c r="BH1756" s="230">
        <f>IF(N1756="sníž. přenesená",J1756,0)</f>
        <v>0</v>
      </c>
      <c r="BI1756" s="230">
        <f>IF(N1756="nulová",J1756,0)</f>
        <v>0</v>
      </c>
      <c r="BJ1756" s="20" t="s">
        <v>23</v>
      </c>
      <c r="BK1756" s="230">
        <f>ROUND(I1756*H1756,2)</f>
        <v>0</v>
      </c>
      <c r="BL1756" s="20" t="s">
        <v>248</v>
      </c>
      <c r="BM1756" s="229" t="s">
        <v>1741</v>
      </c>
    </row>
    <row r="1757" s="2" customFormat="1">
      <c r="A1757" s="42"/>
      <c r="B1757" s="43"/>
      <c r="C1757" s="44"/>
      <c r="D1757" s="231" t="s">
        <v>250</v>
      </c>
      <c r="E1757" s="44"/>
      <c r="F1757" s="232" t="s">
        <v>1742</v>
      </c>
      <c r="G1757" s="44"/>
      <c r="H1757" s="44"/>
      <c r="I1757" s="233"/>
      <c r="J1757" s="44"/>
      <c r="K1757" s="44"/>
      <c r="L1757" s="48"/>
      <c r="M1757" s="234"/>
      <c r="N1757" s="235"/>
      <c r="O1757" s="88"/>
      <c r="P1757" s="88"/>
      <c r="Q1757" s="88"/>
      <c r="R1757" s="88"/>
      <c r="S1757" s="88"/>
      <c r="T1757" s="89"/>
      <c r="U1757" s="42"/>
      <c r="V1757" s="42"/>
      <c r="W1757" s="42"/>
      <c r="X1757" s="42"/>
      <c r="Y1757" s="42"/>
      <c r="Z1757" s="42"/>
      <c r="AA1757" s="42"/>
      <c r="AB1757" s="42"/>
      <c r="AC1757" s="42"/>
      <c r="AD1757" s="42"/>
      <c r="AE1757" s="42"/>
      <c r="AT1757" s="20" t="s">
        <v>250</v>
      </c>
      <c r="AU1757" s="20" t="s">
        <v>93</v>
      </c>
    </row>
    <row r="1758" s="13" customFormat="1">
      <c r="A1758" s="13"/>
      <c r="B1758" s="236"/>
      <c r="C1758" s="237"/>
      <c r="D1758" s="238" t="s">
        <v>252</v>
      </c>
      <c r="E1758" s="239" t="s">
        <v>39</v>
      </c>
      <c r="F1758" s="240" t="s">
        <v>1011</v>
      </c>
      <c r="G1758" s="237"/>
      <c r="H1758" s="239" t="s">
        <v>39</v>
      </c>
      <c r="I1758" s="241"/>
      <c r="J1758" s="237"/>
      <c r="K1758" s="237"/>
      <c r="L1758" s="242"/>
      <c r="M1758" s="243"/>
      <c r="N1758" s="244"/>
      <c r="O1758" s="244"/>
      <c r="P1758" s="244"/>
      <c r="Q1758" s="244"/>
      <c r="R1758" s="244"/>
      <c r="S1758" s="244"/>
      <c r="T1758" s="245"/>
      <c r="U1758" s="13"/>
      <c r="V1758" s="13"/>
      <c r="W1758" s="13"/>
      <c r="X1758" s="13"/>
      <c r="Y1758" s="13"/>
      <c r="Z1758" s="13"/>
      <c r="AA1758" s="13"/>
      <c r="AB1758" s="13"/>
      <c r="AC1758" s="13"/>
      <c r="AD1758" s="13"/>
      <c r="AE1758" s="13"/>
      <c r="AT1758" s="246" t="s">
        <v>252</v>
      </c>
      <c r="AU1758" s="246" t="s">
        <v>93</v>
      </c>
      <c r="AV1758" s="13" t="s">
        <v>23</v>
      </c>
      <c r="AW1758" s="13" t="s">
        <v>46</v>
      </c>
      <c r="AX1758" s="13" t="s">
        <v>85</v>
      </c>
      <c r="AY1758" s="246" t="s">
        <v>241</v>
      </c>
    </row>
    <row r="1759" s="13" customFormat="1">
      <c r="A1759" s="13"/>
      <c r="B1759" s="236"/>
      <c r="C1759" s="237"/>
      <c r="D1759" s="238" t="s">
        <v>252</v>
      </c>
      <c r="E1759" s="239" t="s">
        <v>39</v>
      </c>
      <c r="F1759" s="240" t="s">
        <v>1054</v>
      </c>
      <c r="G1759" s="237"/>
      <c r="H1759" s="239" t="s">
        <v>39</v>
      </c>
      <c r="I1759" s="241"/>
      <c r="J1759" s="237"/>
      <c r="K1759" s="237"/>
      <c r="L1759" s="242"/>
      <c r="M1759" s="243"/>
      <c r="N1759" s="244"/>
      <c r="O1759" s="244"/>
      <c r="P1759" s="244"/>
      <c r="Q1759" s="244"/>
      <c r="R1759" s="244"/>
      <c r="S1759" s="244"/>
      <c r="T1759" s="245"/>
      <c r="U1759" s="13"/>
      <c r="V1759" s="13"/>
      <c r="W1759" s="13"/>
      <c r="X1759" s="13"/>
      <c r="Y1759" s="13"/>
      <c r="Z1759" s="13"/>
      <c r="AA1759" s="13"/>
      <c r="AB1759" s="13"/>
      <c r="AC1759" s="13"/>
      <c r="AD1759" s="13"/>
      <c r="AE1759" s="13"/>
      <c r="AT1759" s="246" t="s">
        <v>252</v>
      </c>
      <c r="AU1759" s="246" t="s">
        <v>93</v>
      </c>
      <c r="AV1759" s="13" t="s">
        <v>23</v>
      </c>
      <c r="AW1759" s="13" t="s">
        <v>46</v>
      </c>
      <c r="AX1759" s="13" t="s">
        <v>85</v>
      </c>
      <c r="AY1759" s="246" t="s">
        <v>241</v>
      </c>
    </row>
    <row r="1760" s="13" customFormat="1">
      <c r="A1760" s="13"/>
      <c r="B1760" s="236"/>
      <c r="C1760" s="237"/>
      <c r="D1760" s="238" t="s">
        <v>252</v>
      </c>
      <c r="E1760" s="239" t="s">
        <v>39</v>
      </c>
      <c r="F1760" s="240" t="s">
        <v>1055</v>
      </c>
      <c r="G1760" s="237"/>
      <c r="H1760" s="239" t="s">
        <v>39</v>
      </c>
      <c r="I1760" s="241"/>
      <c r="J1760" s="237"/>
      <c r="K1760" s="237"/>
      <c r="L1760" s="242"/>
      <c r="M1760" s="243"/>
      <c r="N1760" s="244"/>
      <c r="O1760" s="244"/>
      <c r="P1760" s="244"/>
      <c r="Q1760" s="244"/>
      <c r="R1760" s="244"/>
      <c r="S1760" s="244"/>
      <c r="T1760" s="245"/>
      <c r="U1760" s="13"/>
      <c r="V1760" s="13"/>
      <c r="W1760" s="13"/>
      <c r="X1760" s="13"/>
      <c r="Y1760" s="13"/>
      <c r="Z1760" s="13"/>
      <c r="AA1760" s="13"/>
      <c r="AB1760" s="13"/>
      <c r="AC1760" s="13"/>
      <c r="AD1760" s="13"/>
      <c r="AE1760" s="13"/>
      <c r="AT1760" s="246" t="s">
        <v>252</v>
      </c>
      <c r="AU1760" s="246" t="s">
        <v>93</v>
      </c>
      <c r="AV1760" s="13" t="s">
        <v>23</v>
      </c>
      <c r="AW1760" s="13" t="s">
        <v>46</v>
      </c>
      <c r="AX1760" s="13" t="s">
        <v>85</v>
      </c>
      <c r="AY1760" s="246" t="s">
        <v>241</v>
      </c>
    </row>
    <row r="1761" s="14" customFormat="1">
      <c r="A1761" s="14"/>
      <c r="B1761" s="247"/>
      <c r="C1761" s="248"/>
      <c r="D1761" s="238" t="s">
        <v>252</v>
      </c>
      <c r="E1761" s="249" t="s">
        <v>39</v>
      </c>
      <c r="F1761" s="250" t="s">
        <v>1743</v>
      </c>
      <c r="G1761" s="248"/>
      <c r="H1761" s="251">
        <v>0.45000000000000001</v>
      </c>
      <c r="I1761" s="252"/>
      <c r="J1761" s="248"/>
      <c r="K1761" s="248"/>
      <c r="L1761" s="253"/>
      <c r="M1761" s="254"/>
      <c r="N1761" s="255"/>
      <c r="O1761" s="255"/>
      <c r="P1761" s="255"/>
      <c r="Q1761" s="255"/>
      <c r="R1761" s="255"/>
      <c r="S1761" s="255"/>
      <c r="T1761" s="256"/>
      <c r="U1761" s="14"/>
      <c r="V1761" s="14"/>
      <c r="W1761" s="14"/>
      <c r="X1761" s="14"/>
      <c r="Y1761" s="14"/>
      <c r="Z1761" s="14"/>
      <c r="AA1761" s="14"/>
      <c r="AB1761" s="14"/>
      <c r="AC1761" s="14"/>
      <c r="AD1761" s="14"/>
      <c r="AE1761" s="14"/>
      <c r="AT1761" s="257" t="s">
        <v>252</v>
      </c>
      <c r="AU1761" s="257" t="s">
        <v>93</v>
      </c>
      <c r="AV1761" s="14" t="s">
        <v>93</v>
      </c>
      <c r="AW1761" s="14" t="s">
        <v>46</v>
      </c>
      <c r="AX1761" s="14" t="s">
        <v>85</v>
      </c>
      <c r="AY1761" s="257" t="s">
        <v>241</v>
      </c>
    </row>
    <row r="1762" s="13" customFormat="1">
      <c r="A1762" s="13"/>
      <c r="B1762" s="236"/>
      <c r="C1762" s="237"/>
      <c r="D1762" s="238" t="s">
        <v>252</v>
      </c>
      <c r="E1762" s="239" t="s">
        <v>39</v>
      </c>
      <c r="F1762" s="240" t="s">
        <v>1021</v>
      </c>
      <c r="G1762" s="237"/>
      <c r="H1762" s="239" t="s">
        <v>39</v>
      </c>
      <c r="I1762" s="241"/>
      <c r="J1762" s="237"/>
      <c r="K1762" s="237"/>
      <c r="L1762" s="242"/>
      <c r="M1762" s="243"/>
      <c r="N1762" s="244"/>
      <c r="O1762" s="244"/>
      <c r="P1762" s="244"/>
      <c r="Q1762" s="244"/>
      <c r="R1762" s="244"/>
      <c r="S1762" s="244"/>
      <c r="T1762" s="245"/>
      <c r="U1762" s="13"/>
      <c r="V1762" s="13"/>
      <c r="W1762" s="13"/>
      <c r="X1762" s="13"/>
      <c r="Y1762" s="13"/>
      <c r="Z1762" s="13"/>
      <c r="AA1762" s="13"/>
      <c r="AB1762" s="13"/>
      <c r="AC1762" s="13"/>
      <c r="AD1762" s="13"/>
      <c r="AE1762" s="13"/>
      <c r="AT1762" s="246" t="s">
        <v>252</v>
      </c>
      <c r="AU1762" s="246" t="s">
        <v>93</v>
      </c>
      <c r="AV1762" s="13" t="s">
        <v>23</v>
      </c>
      <c r="AW1762" s="13" t="s">
        <v>46</v>
      </c>
      <c r="AX1762" s="13" t="s">
        <v>85</v>
      </c>
      <c r="AY1762" s="246" t="s">
        <v>241</v>
      </c>
    </row>
    <row r="1763" s="13" customFormat="1">
      <c r="A1763" s="13"/>
      <c r="B1763" s="236"/>
      <c r="C1763" s="237"/>
      <c r="D1763" s="238" t="s">
        <v>252</v>
      </c>
      <c r="E1763" s="239" t="s">
        <v>39</v>
      </c>
      <c r="F1763" s="240" t="s">
        <v>1057</v>
      </c>
      <c r="G1763" s="237"/>
      <c r="H1763" s="239" t="s">
        <v>39</v>
      </c>
      <c r="I1763" s="241"/>
      <c r="J1763" s="237"/>
      <c r="K1763" s="237"/>
      <c r="L1763" s="242"/>
      <c r="M1763" s="243"/>
      <c r="N1763" s="244"/>
      <c r="O1763" s="244"/>
      <c r="P1763" s="244"/>
      <c r="Q1763" s="244"/>
      <c r="R1763" s="244"/>
      <c r="S1763" s="244"/>
      <c r="T1763" s="245"/>
      <c r="U1763" s="13"/>
      <c r="V1763" s="13"/>
      <c r="W1763" s="13"/>
      <c r="X1763" s="13"/>
      <c r="Y1763" s="13"/>
      <c r="Z1763" s="13"/>
      <c r="AA1763" s="13"/>
      <c r="AB1763" s="13"/>
      <c r="AC1763" s="13"/>
      <c r="AD1763" s="13"/>
      <c r="AE1763" s="13"/>
      <c r="AT1763" s="246" t="s">
        <v>252</v>
      </c>
      <c r="AU1763" s="246" t="s">
        <v>93</v>
      </c>
      <c r="AV1763" s="13" t="s">
        <v>23</v>
      </c>
      <c r="AW1763" s="13" t="s">
        <v>46</v>
      </c>
      <c r="AX1763" s="13" t="s">
        <v>85</v>
      </c>
      <c r="AY1763" s="246" t="s">
        <v>241</v>
      </c>
    </row>
    <row r="1764" s="13" customFormat="1">
      <c r="A1764" s="13"/>
      <c r="B1764" s="236"/>
      <c r="C1764" s="237"/>
      <c r="D1764" s="238" t="s">
        <v>252</v>
      </c>
      <c r="E1764" s="239" t="s">
        <v>39</v>
      </c>
      <c r="F1764" s="240" t="s">
        <v>1058</v>
      </c>
      <c r="G1764" s="237"/>
      <c r="H1764" s="239" t="s">
        <v>39</v>
      </c>
      <c r="I1764" s="241"/>
      <c r="J1764" s="237"/>
      <c r="K1764" s="237"/>
      <c r="L1764" s="242"/>
      <c r="M1764" s="243"/>
      <c r="N1764" s="244"/>
      <c r="O1764" s="244"/>
      <c r="P1764" s="244"/>
      <c r="Q1764" s="244"/>
      <c r="R1764" s="244"/>
      <c r="S1764" s="244"/>
      <c r="T1764" s="245"/>
      <c r="U1764" s="13"/>
      <c r="V1764" s="13"/>
      <c r="W1764" s="13"/>
      <c r="X1764" s="13"/>
      <c r="Y1764" s="13"/>
      <c r="Z1764" s="13"/>
      <c r="AA1764" s="13"/>
      <c r="AB1764" s="13"/>
      <c r="AC1764" s="13"/>
      <c r="AD1764" s="13"/>
      <c r="AE1764" s="13"/>
      <c r="AT1764" s="246" t="s">
        <v>252</v>
      </c>
      <c r="AU1764" s="246" t="s">
        <v>93</v>
      </c>
      <c r="AV1764" s="13" t="s">
        <v>23</v>
      </c>
      <c r="AW1764" s="13" t="s">
        <v>46</v>
      </c>
      <c r="AX1764" s="13" t="s">
        <v>85</v>
      </c>
      <c r="AY1764" s="246" t="s">
        <v>241</v>
      </c>
    </row>
    <row r="1765" s="14" customFormat="1">
      <c r="A1765" s="14"/>
      <c r="B1765" s="247"/>
      <c r="C1765" s="248"/>
      <c r="D1765" s="238" t="s">
        <v>252</v>
      </c>
      <c r="E1765" s="249" t="s">
        <v>39</v>
      </c>
      <c r="F1765" s="250" t="s">
        <v>1744</v>
      </c>
      <c r="G1765" s="248"/>
      <c r="H1765" s="251">
        <v>0.48999999999999999</v>
      </c>
      <c r="I1765" s="252"/>
      <c r="J1765" s="248"/>
      <c r="K1765" s="248"/>
      <c r="L1765" s="253"/>
      <c r="M1765" s="254"/>
      <c r="N1765" s="255"/>
      <c r="O1765" s="255"/>
      <c r="P1765" s="255"/>
      <c r="Q1765" s="255"/>
      <c r="R1765" s="255"/>
      <c r="S1765" s="255"/>
      <c r="T1765" s="256"/>
      <c r="U1765" s="14"/>
      <c r="V1765" s="14"/>
      <c r="W1765" s="14"/>
      <c r="X1765" s="14"/>
      <c r="Y1765" s="14"/>
      <c r="Z1765" s="14"/>
      <c r="AA1765" s="14"/>
      <c r="AB1765" s="14"/>
      <c r="AC1765" s="14"/>
      <c r="AD1765" s="14"/>
      <c r="AE1765" s="14"/>
      <c r="AT1765" s="257" t="s">
        <v>252</v>
      </c>
      <c r="AU1765" s="257" t="s">
        <v>93</v>
      </c>
      <c r="AV1765" s="14" t="s">
        <v>93</v>
      </c>
      <c r="AW1765" s="14" t="s">
        <v>46</v>
      </c>
      <c r="AX1765" s="14" t="s">
        <v>85</v>
      </c>
      <c r="AY1765" s="257" t="s">
        <v>241</v>
      </c>
    </row>
    <row r="1766" s="13" customFormat="1">
      <c r="A1766" s="13"/>
      <c r="B1766" s="236"/>
      <c r="C1766" s="237"/>
      <c r="D1766" s="238" t="s">
        <v>252</v>
      </c>
      <c r="E1766" s="239" t="s">
        <v>39</v>
      </c>
      <c r="F1766" s="240" t="s">
        <v>1060</v>
      </c>
      <c r="G1766" s="237"/>
      <c r="H1766" s="239" t="s">
        <v>39</v>
      </c>
      <c r="I1766" s="241"/>
      <c r="J1766" s="237"/>
      <c r="K1766" s="237"/>
      <c r="L1766" s="242"/>
      <c r="M1766" s="243"/>
      <c r="N1766" s="244"/>
      <c r="O1766" s="244"/>
      <c r="P1766" s="244"/>
      <c r="Q1766" s="244"/>
      <c r="R1766" s="244"/>
      <c r="S1766" s="244"/>
      <c r="T1766" s="245"/>
      <c r="U1766" s="13"/>
      <c r="V1766" s="13"/>
      <c r="W1766" s="13"/>
      <c r="X1766" s="13"/>
      <c r="Y1766" s="13"/>
      <c r="Z1766" s="13"/>
      <c r="AA1766" s="13"/>
      <c r="AB1766" s="13"/>
      <c r="AC1766" s="13"/>
      <c r="AD1766" s="13"/>
      <c r="AE1766" s="13"/>
      <c r="AT1766" s="246" t="s">
        <v>252</v>
      </c>
      <c r="AU1766" s="246" t="s">
        <v>93</v>
      </c>
      <c r="AV1766" s="13" t="s">
        <v>23</v>
      </c>
      <c r="AW1766" s="13" t="s">
        <v>46</v>
      </c>
      <c r="AX1766" s="13" t="s">
        <v>85</v>
      </c>
      <c r="AY1766" s="246" t="s">
        <v>241</v>
      </c>
    </row>
    <row r="1767" s="14" customFormat="1">
      <c r="A1767" s="14"/>
      <c r="B1767" s="247"/>
      <c r="C1767" s="248"/>
      <c r="D1767" s="238" t="s">
        <v>252</v>
      </c>
      <c r="E1767" s="249" t="s">
        <v>39</v>
      </c>
      <c r="F1767" s="250" t="s">
        <v>1745</v>
      </c>
      <c r="G1767" s="248"/>
      <c r="H1767" s="251">
        <v>1.016</v>
      </c>
      <c r="I1767" s="252"/>
      <c r="J1767" s="248"/>
      <c r="K1767" s="248"/>
      <c r="L1767" s="253"/>
      <c r="M1767" s="254"/>
      <c r="N1767" s="255"/>
      <c r="O1767" s="255"/>
      <c r="P1767" s="255"/>
      <c r="Q1767" s="255"/>
      <c r="R1767" s="255"/>
      <c r="S1767" s="255"/>
      <c r="T1767" s="256"/>
      <c r="U1767" s="14"/>
      <c r="V1767" s="14"/>
      <c r="W1767" s="14"/>
      <c r="X1767" s="14"/>
      <c r="Y1767" s="14"/>
      <c r="Z1767" s="14"/>
      <c r="AA1767" s="14"/>
      <c r="AB1767" s="14"/>
      <c r="AC1767" s="14"/>
      <c r="AD1767" s="14"/>
      <c r="AE1767" s="14"/>
      <c r="AT1767" s="257" t="s">
        <v>252</v>
      </c>
      <c r="AU1767" s="257" t="s">
        <v>93</v>
      </c>
      <c r="AV1767" s="14" t="s">
        <v>93</v>
      </c>
      <c r="AW1767" s="14" t="s">
        <v>46</v>
      </c>
      <c r="AX1767" s="14" t="s">
        <v>85</v>
      </c>
      <c r="AY1767" s="257" t="s">
        <v>241</v>
      </c>
    </row>
    <row r="1768" s="13" customFormat="1">
      <c r="A1768" s="13"/>
      <c r="B1768" s="236"/>
      <c r="C1768" s="237"/>
      <c r="D1768" s="238" t="s">
        <v>252</v>
      </c>
      <c r="E1768" s="239" t="s">
        <v>39</v>
      </c>
      <c r="F1768" s="240" t="s">
        <v>1033</v>
      </c>
      <c r="G1768" s="237"/>
      <c r="H1768" s="239" t="s">
        <v>39</v>
      </c>
      <c r="I1768" s="241"/>
      <c r="J1768" s="237"/>
      <c r="K1768" s="237"/>
      <c r="L1768" s="242"/>
      <c r="M1768" s="243"/>
      <c r="N1768" s="244"/>
      <c r="O1768" s="244"/>
      <c r="P1768" s="244"/>
      <c r="Q1768" s="244"/>
      <c r="R1768" s="244"/>
      <c r="S1768" s="244"/>
      <c r="T1768" s="245"/>
      <c r="U1768" s="13"/>
      <c r="V1768" s="13"/>
      <c r="W1768" s="13"/>
      <c r="X1768" s="13"/>
      <c r="Y1768" s="13"/>
      <c r="Z1768" s="13"/>
      <c r="AA1768" s="13"/>
      <c r="AB1768" s="13"/>
      <c r="AC1768" s="13"/>
      <c r="AD1768" s="13"/>
      <c r="AE1768" s="13"/>
      <c r="AT1768" s="246" t="s">
        <v>252</v>
      </c>
      <c r="AU1768" s="246" t="s">
        <v>93</v>
      </c>
      <c r="AV1768" s="13" t="s">
        <v>23</v>
      </c>
      <c r="AW1768" s="13" t="s">
        <v>46</v>
      </c>
      <c r="AX1768" s="13" t="s">
        <v>85</v>
      </c>
      <c r="AY1768" s="246" t="s">
        <v>241</v>
      </c>
    </row>
    <row r="1769" s="13" customFormat="1">
      <c r="A1769" s="13"/>
      <c r="B1769" s="236"/>
      <c r="C1769" s="237"/>
      <c r="D1769" s="238" t="s">
        <v>252</v>
      </c>
      <c r="E1769" s="239" t="s">
        <v>39</v>
      </c>
      <c r="F1769" s="240" t="s">
        <v>1701</v>
      </c>
      <c r="G1769" s="237"/>
      <c r="H1769" s="239" t="s">
        <v>39</v>
      </c>
      <c r="I1769" s="241"/>
      <c r="J1769" s="237"/>
      <c r="K1769" s="237"/>
      <c r="L1769" s="242"/>
      <c r="M1769" s="243"/>
      <c r="N1769" s="244"/>
      <c r="O1769" s="244"/>
      <c r="P1769" s="244"/>
      <c r="Q1769" s="244"/>
      <c r="R1769" s="244"/>
      <c r="S1769" s="244"/>
      <c r="T1769" s="245"/>
      <c r="U1769" s="13"/>
      <c r="V1769" s="13"/>
      <c r="W1769" s="13"/>
      <c r="X1769" s="13"/>
      <c r="Y1769" s="13"/>
      <c r="Z1769" s="13"/>
      <c r="AA1769" s="13"/>
      <c r="AB1769" s="13"/>
      <c r="AC1769" s="13"/>
      <c r="AD1769" s="13"/>
      <c r="AE1769" s="13"/>
      <c r="AT1769" s="246" t="s">
        <v>252</v>
      </c>
      <c r="AU1769" s="246" t="s">
        <v>93</v>
      </c>
      <c r="AV1769" s="13" t="s">
        <v>23</v>
      </c>
      <c r="AW1769" s="13" t="s">
        <v>46</v>
      </c>
      <c r="AX1769" s="13" t="s">
        <v>85</v>
      </c>
      <c r="AY1769" s="246" t="s">
        <v>241</v>
      </c>
    </row>
    <row r="1770" s="14" customFormat="1">
      <c r="A1770" s="14"/>
      <c r="B1770" s="247"/>
      <c r="C1770" s="248"/>
      <c r="D1770" s="238" t="s">
        <v>252</v>
      </c>
      <c r="E1770" s="249" t="s">
        <v>39</v>
      </c>
      <c r="F1770" s="250" t="s">
        <v>1746</v>
      </c>
      <c r="G1770" s="248"/>
      <c r="H1770" s="251">
        <v>0.11500000000000001</v>
      </c>
      <c r="I1770" s="252"/>
      <c r="J1770" s="248"/>
      <c r="K1770" s="248"/>
      <c r="L1770" s="253"/>
      <c r="M1770" s="254"/>
      <c r="N1770" s="255"/>
      <c r="O1770" s="255"/>
      <c r="P1770" s="255"/>
      <c r="Q1770" s="255"/>
      <c r="R1770" s="255"/>
      <c r="S1770" s="255"/>
      <c r="T1770" s="256"/>
      <c r="U1770" s="14"/>
      <c r="V1770" s="14"/>
      <c r="W1770" s="14"/>
      <c r="X1770" s="14"/>
      <c r="Y1770" s="14"/>
      <c r="Z1770" s="14"/>
      <c r="AA1770" s="14"/>
      <c r="AB1770" s="14"/>
      <c r="AC1770" s="14"/>
      <c r="AD1770" s="14"/>
      <c r="AE1770" s="14"/>
      <c r="AT1770" s="257" t="s">
        <v>252</v>
      </c>
      <c r="AU1770" s="257" t="s">
        <v>93</v>
      </c>
      <c r="AV1770" s="14" t="s">
        <v>93</v>
      </c>
      <c r="AW1770" s="14" t="s">
        <v>46</v>
      </c>
      <c r="AX1770" s="14" t="s">
        <v>85</v>
      </c>
      <c r="AY1770" s="257" t="s">
        <v>241</v>
      </c>
    </row>
    <row r="1771" s="15" customFormat="1">
      <c r="A1771" s="15"/>
      <c r="B1771" s="258"/>
      <c r="C1771" s="259"/>
      <c r="D1771" s="238" t="s">
        <v>252</v>
      </c>
      <c r="E1771" s="260" t="s">
        <v>39</v>
      </c>
      <c r="F1771" s="261" t="s">
        <v>274</v>
      </c>
      <c r="G1771" s="259"/>
      <c r="H1771" s="262">
        <v>2.0710000000000002</v>
      </c>
      <c r="I1771" s="263"/>
      <c r="J1771" s="259"/>
      <c r="K1771" s="259"/>
      <c r="L1771" s="264"/>
      <c r="M1771" s="265"/>
      <c r="N1771" s="266"/>
      <c r="O1771" s="266"/>
      <c r="P1771" s="266"/>
      <c r="Q1771" s="266"/>
      <c r="R1771" s="266"/>
      <c r="S1771" s="266"/>
      <c r="T1771" s="267"/>
      <c r="U1771" s="15"/>
      <c r="V1771" s="15"/>
      <c r="W1771" s="15"/>
      <c r="X1771" s="15"/>
      <c r="Y1771" s="15"/>
      <c r="Z1771" s="15"/>
      <c r="AA1771" s="15"/>
      <c r="AB1771" s="15"/>
      <c r="AC1771" s="15"/>
      <c r="AD1771" s="15"/>
      <c r="AE1771" s="15"/>
      <c r="AT1771" s="268" t="s">
        <v>252</v>
      </c>
      <c r="AU1771" s="268" t="s">
        <v>93</v>
      </c>
      <c r="AV1771" s="15" t="s">
        <v>248</v>
      </c>
      <c r="AW1771" s="15" t="s">
        <v>46</v>
      </c>
      <c r="AX1771" s="15" t="s">
        <v>23</v>
      </c>
      <c r="AY1771" s="268" t="s">
        <v>241</v>
      </c>
    </row>
    <row r="1772" s="2" customFormat="1" ht="16.5" customHeight="1">
      <c r="A1772" s="42"/>
      <c r="B1772" s="43"/>
      <c r="C1772" s="280" t="s">
        <v>1747</v>
      </c>
      <c r="D1772" s="280" t="s">
        <v>463</v>
      </c>
      <c r="E1772" s="281" t="s">
        <v>1748</v>
      </c>
      <c r="F1772" s="282" t="s">
        <v>1749</v>
      </c>
      <c r="G1772" s="283" t="s">
        <v>561</v>
      </c>
      <c r="H1772" s="284">
        <v>133.321</v>
      </c>
      <c r="I1772" s="285"/>
      <c r="J1772" s="286">
        <f>ROUND(I1772*H1772,2)</f>
        <v>0</v>
      </c>
      <c r="K1772" s="282" t="s">
        <v>247</v>
      </c>
      <c r="L1772" s="287"/>
      <c r="M1772" s="288" t="s">
        <v>39</v>
      </c>
      <c r="N1772" s="289" t="s">
        <v>56</v>
      </c>
      <c r="O1772" s="88"/>
      <c r="P1772" s="227">
        <f>O1772*H1772</f>
        <v>0</v>
      </c>
      <c r="Q1772" s="227">
        <v>0.0195</v>
      </c>
      <c r="R1772" s="227">
        <f>Q1772*H1772</f>
        <v>2.5997594999999998</v>
      </c>
      <c r="S1772" s="227">
        <v>0</v>
      </c>
      <c r="T1772" s="228">
        <f>S1772*H1772</f>
        <v>0</v>
      </c>
      <c r="U1772" s="42"/>
      <c r="V1772" s="42"/>
      <c r="W1772" s="42"/>
      <c r="X1772" s="42"/>
      <c r="Y1772" s="42"/>
      <c r="Z1772" s="42"/>
      <c r="AA1772" s="42"/>
      <c r="AB1772" s="42"/>
      <c r="AC1772" s="42"/>
      <c r="AD1772" s="42"/>
      <c r="AE1772" s="42"/>
      <c r="AR1772" s="229" t="s">
        <v>321</v>
      </c>
      <c r="AT1772" s="229" t="s">
        <v>463</v>
      </c>
      <c r="AU1772" s="229" t="s">
        <v>93</v>
      </c>
      <c r="AY1772" s="20" t="s">
        <v>241</v>
      </c>
      <c r="BE1772" s="230">
        <f>IF(N1772="základní",J1772,0)</f>
        <v>0</v>
      </c>
      <c r="BF1772" s="230">
        <f>IF(N1772="snížená",J1772,0)</f>
        <v>0</v>
      </c>
      <c r="BG1772" s="230">
        <f>IF(N1772="zákl. přenesená",J1772,0)</f>
        <v>0</v>
      </c>
      <c r="BH1772" s="230">
        <f>IF(N1772="sníž. přenesená",J1772,0)</f>
        <v>0</v>
      </c>
      <c r="BI1772" s="230">
        <f>IF(N1772="nulová",J1772,0)</f>
        <v>0</v>
      </c>
      <c r="BJ1772" s="20" t="s">
        <v>23</v>
      </c>
      <c r="BK1772" s="230">
        <f>ROUND(I1772*H1772,2)</f>
        <v>0</v>
      </c>
      <c r="BL1772" s="20" t="s">
        <v>248</v>
      </c>
      <c r="BM1772" s="229" t="s">
        <v>1750</v>
      </c>
    </row>
    <row r="1773" s="14" customFormat="1">
      <c r="A1773" s="14"/>
      <c r="B1773" s="247"/>
      <c r="C1773" s="248"/>
      <c r="D1773" s="238" t="s">
        <v>252</v>
      </c>
      <c r="E1773" s="249" t="s">
        <v>39</v>
      </c>
      <c r="F1773" s="250" t="s">
        <v>1751</v>
      </c>
      <c r="G1773" s="248"/>
      <c r="H1773" s="251">
        <v>129.43799999999999</v>
      </c>
      <c r="I1773" s="252"/>
      <c r="J1773" s="248"/>
      <c r="K1773" s="248"/>
      <c r="L1773" s="253"/>
      <c r="M1773" s="254"/>
      <c r="N1773" s="255"/>
      <c r="O1773" s="255"/>
      <c r="P1773" s="255"/>
      <c r="Q1773" s="255"/>
      <c r="R1773" s="255"/>
      <c r="S1773" s="255"/>
      <c r="T1773" s="256"/>
      <c r="U1773" s="14"/>
      <c r="V1773" s="14"/>
      <c r="W1773" s="14"/>
      <c r="X1773" s="14"/>
      <c r="Y1773" s="14"/>
      <c r="Z1773" s="14"/>
      <c r="AA1773" s="14"/>
      <c r="AB1773" s="14"/>
      <c r="AC1773" s="14"/>
      <c r="AD1773" s="14"/>
      <c r="AE1773" s="14"/>
      <c r="AT1773" s="257" t="s">
        <v>252</v>
      </c>
      <c r="AU1773" s="257" t="s">
        <v>93</v>
      </c>
      <c r="AV1773" s="14" t="s">
        <v>93</v>
      </c>
      <c r="AW1773" s="14" t="s">
        <v>46</v>
      </c>
      <c r="AX1773" s="14" t="s">
        <v>23</v>
      </c>
      <c r="AY1773" s="257" t="s">
        <v>241</v>
      </c>
    </row>
    <row r="1774" s="14" customFormat="1">
      <c r="A1774" s="14"/>
      <c r="B1774" s="247"/>
      <c r="C1774" s="248"/>
      <c r="D1774" s="238" t="s">
        <v>252</v>
      </c>
      <c r="E1774" s="248"/>
      <c r="F1774" s="250" t="s">
        <v>1752</v>
      </c>
      <c r="G1774" s="248"/>
      <c r="H1774" s="251">
        <v>133.321</v>
      </c>
      <c r="I1774" s="252"/>
      <c r="J1774" s="248"/>
      <c r="K1774" s="248"/>
      <c r="L1774" s="253"/>
      <c r="M1774" s="254"/>
      <c r="N1774" s="255"/>
      <c r="O1774" s="255"/>
      <c r="P1774" s="255"/>
      <c r="Q1774" s="255"/>
      <c r="R1774" s="255"/>
      <c r="S1774" s="255"/>
      <c r="T1774" s="256"/>
      <c r="U1774" s="14"/>
      <c r="V1774" s="14"/>
      <c r="W1774" s="14"/>
      <c r="X1774" s="14"/>
      <c r="Y1774" s="14"/>
      <c r="Z1774" s="14"/>
      <c r="AA1774" s="14"/>
      <c r="AB1774" s="14"/>
      <c r="AC1774" s="14"/>
      <c r="AD1774" s="14"/>
      <c r="AE1774" s="14"/>
      <c r="AT1774" s="257" t="s">
        <v>252</v>
      </c>
      <c r="AU1774" s="257" t="s">
        <v>93</v>
      </c>
      <c r="AV1774" s="14" t="s">
        <v>93</v>
      </c>
      <c r="AW1774" s="14" t="s">
        <v>4</v>
      </c>
      <c r="AX1774" s="14" t="s">
        <v>23</v>
      </c>
      <c r="AY1774" s="257" t="s">
        <v>241</v>
      </c>
    </row>
    <row r="1775" s="12" customFormat="1" ht="22.8" customHeight="1">
      <c r="A1775" s="12"/>
      <c r="B1775" s="202"/>
      <c r="C1775" s="203"/>
      <c r="D1775" s="204" t="s">
        <v>84</v>
      </c>
      <c r="E1775" s="216" t="s">
        <v>248</v>
      </c>
      <c r="F1775" s="216" t="s">
        <v>1753</v>
      </c>
      <c r="G1775" s="203"/>
      <c r="H1775" s="203"/>
      <c r="I1775" s="206"/>
      <c r="J1775" s="217">
        <f>BK1775</f>
        <v>0</v>
      </c>
      <c r="K1775" s="203"/>
      <c r="L1775" s="208"/>
      <c r="M1775" s="209"/>
      <c r="N1775" s="210"/>
      <c r="O1775" s="210"/>
      <c r="P1775" s="211">
        <f>SUM(P1776:P2554)</f>
        <v>0</v>
      </c>
      <c r="Q1775" s="210"/>
      <c r="R1775" s="211">
        <f>SUM(R1776:R2554)</f>
        <v>647.16051858200001</v>
      </c>
      <c r="S1775" s="210"/>
      <c r="T1775" s="212">
        <f>SUM(T1776:T2554)</f>
        <v>0</v>
      </c>
      <c r="U1775" s="12"/>
      <c r="V1775" s="12"/>
      <c r="W1775" s="12"/>
      <c r="X1775" s="12"/>
      <c r="Y1775" s="12"/>
      <c r="Z1775" s="12"/>
      <c r="AA1775" s="12"/>
      <c r="AB1775" s="12"/>
      <c r="AC1775" s="12"/>
      <c r="AD1775" s="12"/>
      <c r="AE1775" s="12"/>
      <c r="AR1775" s="213" t="s">
        <v>23</v>
      </c>
      <c r="AT1775" s="214" t="s">
        <v>84</v>
      </c>
      <c r="AU1775" s="214" t="s">
        <v>23</v>
      </c>
      <c r="AY1775" s="213" t="s">
        <v>241</v>
      </c>
      <c r="BK1775" s="215">
        <f>SUM(BK1776:BK2554)</f>
        <v>0</v>
      </c>
    </row>
    <row r="1776" s="2" customFormat="1" ht="24.15" customHeight="1">
      <c r="A1776" s="42"/>
      <c r="B1776" s="43"/>
      <c r="C1776" s="218" t="s">
        <v>1754</v>
      </c>
      <c r="D1776" s="218" t="s">
        <v>243</v>
      </c>
      <c r="E1776" s="219" t="s">
        <v>1755</v>
      </c>
      <c r="F1776" s="220" t="s">
        <v>1756</v>
      </c>
      <c r="G1776" s="221" t="s">
        <v>561</v>
      </c>
      <c r="H1776" s="222">
        <v>37</v>
      </c>
      <c r="I1776" s="223"/>
      <c r="J1776" s="224">
        <f>ROUND(I1776*H1776,2)</f>
        <v>0</v>
      </c>
      <c r="K1776" s="220" t="s">
        <v>247</v>
      </c>
      <c r="L1776" s="48"/>
      <c r="M1776" s="225" t="s">
        <v>39</v>
      </c>
      <c r="N1776" s="226" t="s">
        <v>56</v>
      </c>
      <c r="O1776" s="88"/>
      <c r="P1776" s="227">
        <f>O1776*H1776</f>
        <v>0</v>
      </c>
      <c r="Q1776" s="227">
        <v>0.087720000000000006</v>
      </c>
      <c r="R1776" s="227">
        <f>Q1776*H1776</f>
        <v>3.2456400000000003</v>
      </c>
      <c r="S1776" s="227">
        <v>0</v>
      </c>
      <c r="T1776" s="228">
        <f>S1776*H1776</f>
        <v>0</v>
      </c>
      <c r="U1776" s="42"/>
      <c r="V1776" s="42"/>
      <c r="W1776" s="42"/>
      <c r="X1776" s="42"/>
      <c r="Y1776" s="42"/>
      <c r="Z1776" s="42"/>
      <c r="AA1776" s="42"/>
      <c r="AB1776" s="42"/>
      <c r="AC1776" s="42"/>
      <c r="AD1776" s="42"/>
      <c r="AE1776" s="42"/>
      <c r="AR1776" s="229" t="s">
        <v>248</v>
      </c>
      <c r="AT1776" s="229" t="s">
        <v>243</v>
      </c>
      <c r="AU1776" s="229" t="s">
        <v>93</v>
      </c>
      <c r="AY1776" s="20" t="s">
        <v>241</v>
      </c>
      <c r="BE1776" s="230">
        <f>IF(N1776="základní",J1776,0)</f>
        <v>0</v>
      </c>
      <c r="BF1776" s="230">
        <f>IF(N1776="snížená",J1776,0)</f>
        <v>0</v>
      </c>
      <c r="BG1776" s="230">
        <f>IF(N1776="zákl. přenesená",J1776,0)</f>
        <v>0</v>
      </c>
      <c r="BH1776" s="230">
        <f>IF(N1776="sníž. přenesená",J1776,0)</f>
        <v>0</v>
      </c>
      <c r="BI1776" s="230">
        <f>IF(N1776="nulová",J1776,0)</f>
        <v>0</v>
      </c>
      <c r="BJ1776" s="20" t="s">
        <v>23</v>
      </c>
      <c r="BK1776" s="230">
        <f>ROUND(I1776*H1776,2)</f>
        <v>0</v>
      </c>
      <c r="BL1776" s="20" t="s">
        <v>248</v>
      </c>
      <c r="BM1776" s="229" t="s">
        <v>1757</v>
      </c>
    </row>
    <row r="1777" s="2" customFormat="1">
      <c r="A1777" s="42"/>
      <c r="B1777" s="43"/>
      <c r="C1777" s="44"/>
      <c r="D1777" s="231" t="s">
        <v>250</v>
      </c>
      <c r="E1777" s="44"/>
      <c r="F1777" s="232" t="s">
        <v>1758</v>
      </c>
      <c r="G1777" s="44"/>
      <c r="H1777" s="44"/>
      <c r="I1777" s="233"/>
      <c r="J1777" s="44"/>
      <c r="K1777" s="44"/>
      <c r="L1777" s="48"/>
      <c r="M1777" s="234"/>
      <c r="N1777" s="235"/>
      <c r="O1777" s="88"/>
      <c r="P1777" s="88"/>
      <c r="Q1777" s="88"/>
      <c r="R1777" s="88"/>
      <c r="S1777" s="88"/>
      <c r="T1777" s="89"/>
      <c r="U1777" s="42"/>
      <c r="V1777" s="42"/>
      <c r="W1777" s="42"/>
      <c r="X1777" s="42"/>
      <c r="Y1777" s="42"/>
      <c r="Z1777" s="42"/>
      <c r="AA1777" s="42"/>
      <c r="AB1777" s="42"/>
      <c r="AC1777" s="42"/>
      <c r="AD1777" s="42"/>
      <c r="AE1777" s="42"/>
      <c r="AT1777" s="20" t="s">
        <v>250</v>
      </c>
      <c r="AU1777" s="20" t="s">
        <v>93</v>
      </c>
    </row>
    <row r="1778" s="13" customFormat="1">
      <c r="A1778" s="13"/>
      <c r="B1778" s="236"/>
      <c r="C1778" s="237"/>
      <c r="D1778" s="238" t="s">
        <v>252</v>
      </c>
      <c r="E1778" s="239" t="s">
        <v>39</v>
      </c>
      <c r="F1778" s="240" t="s">
        <v>1759</v>
      </c>
      <c r="G1778" s="237"/>
      <c r="H1778" s="239" t="s">
        <v>39</v>
      </c>
      <c r="I1778" s="241"/>
      <c r="J1778" s="237"/>
      <c r="K1778" s="237"/>
      <c r="L1778" s="242"/>
      <c r="M1778" s="243"/>
      <c r="N1778" s="244"/>
      <c r="O1778" s="244"/>
      <c r="P1778" s="244"/>
      <c r="Q1778" s="244"/>
      <c r="R1778" s="244"/>
      <c r="S1778" s="244"/>
      <c r="T1778" s="245"/>
      <c r="U1778" s="13"/>
      <c r="V1778" s="13"/>
      <c r="W1778" s="13"/>
      <c r="X1778" s="13"/>
      <c r="Y1778" s="13"/>
      <c r="Z1778" s="13"/>
      <c r="AA1778" s="13"/>
      <c r="AB1778" s="13"/>
      <c r="AC1778" s="13"/>
      <c r="AD1778" s="13"/>
      <c r="AE1778" s="13"/>
      <c r="AT1778" s="246" t="s">
        <v>252</v>
      </c>
      <c r="AU1778" s="246" t="s">
        <v>93</v>
      </c>
      <c r="AV1778" s="13" t="s">
        <v>23</v>
      </c>
      <c r="AW1778" s="13" t="s">
        <v>46</v>
      </c>
      <c r="AX1778" s="13" t="s">
        <v>85</v>
      </c>
      <c r="AY1778" s="246" t="s">
        <v>241</v>
      </c>
    </row>
    <row r="1779" s="13" customFormat="1">
      <c r="A1779" s="13"/>
      <c r="B1779" s="236"/>
      <c r="C1779" s="237"/>
      <c r="D1779" s="238" t="s">
        <v>252</v>
      </c>
      <c r="E1779" s="239" t="s">
        <v>39</v>
      </c>
      <c r="F1779" s="240" t="s">
        <v>1760</v>
      </c>
      <c r="G1779" s="237"/>
      <c r="H1779" s="239" t="s">
        <v>39</v>
      </c>
      <c r="I1779" s="241"/>
      <c r="J1779" s="237"/>
      <c r="K1779" s="237"/>
      <c r="L1779" s="242"/>
      <c r="M1779" s="243"/>
      <c r="N1779" s="244"/>
      <c r="O1779" s="244"/>
      <c r="P1779" s="244"/>
      <c r="Q1779" s="244"/>
      <c r="R1779" s="244"/>
      <c r="S1779" s="244"/>
      <c r="T1779" s="245"/>
      <c r="U1779" s="13"/>
      <c r="V1779" s="13"/>
      <c r="W1779" s="13"/>
      <c r="X1779" s="13"/>
      <c r="Y1779" s="13"/>
      <c r="Z1779" s="13"/>
      <c r="AA1779" s="13"/>
      <c r="AB1779" s="13"/>
      <c r="AC1779" s="13"/>
      <c r="AD1779" s="13"/>
      <c r="AE1779" s="13"/>
      <c r="AT1779" s="246" t="s">
        <v>252</v>
      </c>
      <c r="AU1779" s="246" t="s">
        <v>93</v>
      </c>
      <c r="AV1779" s="13" t="s">
        <v>23</v>
      </c>
      <c r="AW1779" s="13" t="s">
        <v>46</v>
      </c>
      <c r="AX1779" s="13" t="s">
        <v>85</v>
      </c>
      <c r="AY1779" s="246" t="s">
        <v>241</v>
      </c>
    </row>
    <row r="1780" s="14" customFormat="1">
      <c r="A1780" s="14"/>
      <c r="B1780" s="247"/>
      <c r="C1780" s="248"/>
      <c r="D1780" s="238" t="s">
        <v>252</v>
      </c>
      <c r="E1780" s="249" t="s">
        <v>39</v>
      </c>
      <c r="F1780" s="250" t="s">
        <v>1761</v>
      </c>
      <c r="G1780" s="248"/>
      <c r="H1780" s="251">
        <v>10</v>
      </c>
      <c r="I1780" s="252"/>
      <c r="J1780" s="248"/>
      <c r="K1780" s="248"/>
      <c r="L1780" s="253"/>
      <c r="M1780" s="254"/>
      <c r="N1780" s="255"/>
      <c r="O1780" s="255"/>
      <c r="P1780" s="255"/>
      <c r="Q1780" s="255"/>
      <c r="R1780" s="255"/>
      <c r="S1780" s="255"/>
      <c r="T1780" s="256"/>
      <c r="U1780" s="14"/>
      <c r="V1780" s="14"/>
      <c r="W1780" s="14"/>
      <c r="X1780" s="14"/>
      <c r="Y1780" s="14"/>
      <c r="Z1780" s="14"/>
      <c r="AA1780" s="14"/>
      <c r="AB1780" s="14"/>
      <c r="AC1780" s="14"/>
      <c r="AD1780" s="14"/>
      <c r="AE1780" s="14"/>
      <c r="AT1780" s="257" t="s">
        <v>252</v>
      </c>
      <c r="AU1780" s="257" t="s">
        <v>93</v>
      </c>
      <c r="AV1780" s="14" t="s">
        <v>93</v>
      </c>
      <c r="AW1780" s="14" t="s">
        <v>46</v>
      </c>
      <c r="AX1780" s="14" t="s">
        <v>85</v>
      </c>
      <c r="AY1780" s="257" t="s">
        <v>241</v>
      </c>
    </row>
    <row r="1781" s="14" customFormat="1">
      <c r="A1781" s="14"/>
      <c r="B1781" s="247"/>
      <c r="C1781" s="248"/>
      <c r="D1781" s="238" t="s">
        <v>252</v>
      </c>
      <c r="E1781" s="249" t="s">
        <v>39</v>
      </c>
      <c r="F1781" s="250" t="s">
        <v>1762</v>
      </c>
      <c r="G1781" s="248"/>
      <c r="H1781" s="251">
        <v>4</v>
      </c>
      <c r="I1781" s="252"/>
      <c r="J1781" s="248"/>
      <c r="K1781" s="248"/>
      <c r="L1781" s="253"/>
      <c r="M1781" s="254"/>
      <c r="N1781" s="255"/>
      <c r="O1781" s="255"/>
      <c r="P1781" s="255"/>
      <c r="Q1781" s="255"/>
      <c r="R1781" s="255"/>
      <c r="S1781" s="255"/>
      <c r="T1781" s="256"/>
      <c r="U1781" s="14"/>
      <c r="V1781" s="14"/>
      <c r="W1781" s="14"/>
      <c r="X1781" s="14"/>
      <c r="Y1781" s="14"/>
      <c r="Z1781" s="14"/>
      <c r="AA1781" s="14"/>
      <c r="AB1781" s="14"/>
      <c r="AC1781" s="14"/>
      <c r="AD1781" s="14"/>
      <c r="AE1781" s="14"/>
      <c r="AT1781" s="257" t="s">
        <v>252</v>
      </c>
      <c r="AU1781" s="257" t="s">
        <v>93</v>
      </c>
      <c r="AV1781" s="14" t="s">
        <v>93</v>
      </c>
      <c r="AW1781" s="14" t="s">
        <v>46</v>
      </c>
      <c r="AX1781" s="14" t="s">
        <v>85</v>
      </c>
      <c r="AY1781" s="257" t="s">
        <v>241</v>
      </c>
    </row>
    <row r="1782" s="14" customFormat="1">
      <c r="A1782" s="14"/>
      <c r="B1782" s="247"/>
      <c r="C1782" s="248"/>
      <c r="D1782" s="238" t="s">
        <v>252</v>
      </c>
      <c r="E1782" s="249" t="s">
        <v>39</v>
      </c>
      <c r="F1782" s="250" t="s">
        <v>1763</v>
      </c>
      <c r="G1782" s="248"/>
      <c r="H1782" s="251">
        <v>1</v>
      </c>
      <c r="I1782" s="252"/>
      <c r="J1782" s="248"/>
      <c r="K1782" s="248"/>
      <c r="L1782" s="253"/>
      <c r="M1782" s="254"/>
      <c r="N1782" s="255"/>
      <c r="O1782" s="255"/>
      <c r="P1782" s="255"/>
      <c r="Q1782" s="255"/>
      <c r="R1782" s="255"/>
      <c r="S1782" s="255"/>
      <c r="T1782" s="256"/>
      <c r="U1782" s="14"/>
      <c r="V1782" s="14"/>
      <c r="W1782" s="14"/>
      <c r="X1782" s="14"/>
      <c r="Y1782" s="14"/>
      <c r="Z1782" s="14"/>
      <c r="AA1782" s="14"/>
      <c r="AB1782" s="14"/>
      <c r="AC1782" s="14"/>
      <c r="AD1782" s="14"/>
      <c r="AE1782" s="14"/>
      <c r="AT1782" s="257" t="s">
        <v>252</v>
      </c>
      <c r="AU1782" s="257" t="s">
        <v>93</v>
      </c>
      <c r="AV1782" s="14" t="s">
        <v>93</v>
      </c>
      <c r="AW1782" s="14" t="s">
        <v>46</v>
      </c>
      <c r="AX1782" s="14" t="s">
        <v>85</v>
      </c>
      <c r="AY1782" s="257" t="s">
        <v>241</v>
      </c>
    </row>
    <row r="1783" s="14" customFormat="1">
      <c r="A1783" s="14"/>
      <c r="B1783" s="247"/>
      <c r="C1783" s="248"/>
      <c r="D1783" s="238" t="s">
        <v>252</v>
      </c>
      <c r="E1783" s="249" t="s">
        <v>39</v>
      </c>
      <c r="F1783" s="250" t="s">
        <v>1764</v>
      </c>
      <c r="G1783" s="248"/>
      <c r="H1783" s="251">
        <v>2</v>
      </c>
      <c r="I1783" s="252"/>
      <c r="J1783" s="248"/>
      <c r="K1783" s="248"/>
      <c r="L1783" s="253"/>
      <c r="M1783" s="254"/>
      <c r="N1783" s="255"/>
      <c r="O1783" s="255"/>
      <c r="P1783" s="255"/>
      <c r="Q1783" s="255"/>
      <c r="R1783" s="255"/>
      <c r="S1783" s="255"/>
      <c r="T1783" s="256"/>
      <c r="U1783" s="14"/>
      <c r="V1783" s="14"/>
      <c r="W1783" s="14"/>
      <c r="X1783" s="14"/>
      <c r="Y1783" s="14"/>
      <c r="Z1783" s="14"/>
      <c r="AA1783" s="14"/>
      <c r="AB1783" s="14"/>
      <c r="AC1783" s="14"/>
      <c r="AD1783" s="14"/>
      <c r="AE1783" s="14"/>
      <c r="AT1783" s="257" t="s">
        <v>252</v>
      </c>
      <c r="AU1783" s="257" t="s">
        <v>93</v>
      </c>
      <c r="AV1783" s="14" t="s">
        <v>93</v>
      </c>
      <c r="AW1783" s="14" t="s">
        <v>46</v>
      </c>
      <c r="AX1783" s="14" t="s">
        <v>85</v>
      </c>
      <c r="AY1783" s="257" t="s">
        <v>241</v>
      </c>
    </row>
    <row r="1784" s="14" customFormat="1">
      <c r="A1784" s="14"/>
      <c r="B1784" s="247"/>
      <c r="C1784" s="248"/>
      <c r="D1784" s="238" t="s">
        <v>252</v>
      </c>
      <c r="E1784" s="249" t="s">
        <v>39</v>
      </c>
      <c r="F1784" s="250" t="s">
        <v>1765</v>
      </c>
      <c r="G1784" s="248"/>
      <c r="H1784" s="251">
        <v>1</v>
      </c>
      <c r="I1784" s="252"/>
      <c r="J1784" s="248"/>
      <c r="K1784" s="248"/>
      <c r="L1784" s="253"/>
      <c r="M1784" s="254"/>
      <c r="N1784" s="255"/>
      <c r="O1784" s="255"/>
      <c r="P1784" s="255"/>
      <c r="Q1784" s="255"/>
      <c r="R1784" s="255"/>
      <c r="S1784" s="255"/>
      <c r="T1784" s="256"/>
      <c r="U1784" s="14"/>
      <c r="V1784" s="14"/>
      <c r="W1784" s="14"/>
      <c r="X1784" s="14"/>
      <c r="Y1784" s="14"/>
      <c r="Z1784" s="14"/>
      <c r="AA1784" s="14"/>
      <c r="AB1784" s="14"/>
      <c r="AC1784" s="14"/>
      <c r="AD1784" s="14"/>
      <c r="AE1784" s="14"/>
      <c r="AT1784" s="257" t="s">
        <v>252</v>
      </c>
      <c r="AU1784" s="257" t="s">
        <v>93</v>
      </c>
      <c r="AV1784" s="14" t="s">
        <v>93</v>
      </c>
      <c r="AW1784" s="14" t="s">
        <v>46</v>
      </c>
      <c r="AX1784" s="14" t="s">
        <v>85</v>
      </c>
      <c r="AY1784" s="257" t="s">
        <v>241</v>
      </c>
    </row>
    <row r="1785" s="14" customFormat="1">
      <c r="A1785" s="14"/>
      <c r="B1785" s="247"/>
      <c r="C1785" s="248"/>
      <c r="D1785" s="238" t="s">
        <v>252</v>
      </c>
      <c r="E1785" s="249" t="s">
        <v>39</v>
      </c>
      <c r="F1785" s="250" t="s">
        <v>1766</v>
      </c>
      <c r="G1785" s="248"/>
      <c r="H1785" s="251">
        <v>1</v>
      </c>
      <c r="I1785" s="252"/>
      <c r="J1785" s="248"/>
      <c r="K1785" s="248"/>
      <c r="L1785" s="253"/>
      <c r="M1785" s="254"/>
      <c r="N1785" s="255"/>
      <c r="O1785" s="255"/>
      <c r="P1785" s="255"/>
      <c r="Q1785" s="255"/>
      <c r="R1785" s="255"/>
      <c r="S1785" s="255"/>
      <c r="T1785" s="256"/>
      <c r="U1785" s="14"/>
      <c r="V1785" s="14"/>
      <c r="W1785" s="14"/>
      <c r="X1785" s="14"/>
      <c r="Y1785" s="14"/>
      <c r="Z1785" s="14"/>
      <c r="AA1785" s="14"/>
      <c r="AB1785" s="14"/>
      <c r="AC1785" s="14"/>
      <c r="AD1785" s="14"/>
      <c r="AE1785" s="14"/>
      <c r="AT1785" s="257" t="s">
        <v>252</v>
      </c>
      <c r="AU1785" s="257" t="s">
        <v>93</v>
      </c>
      <c r="AV1785" s="14" t="s">
        <v>93</v>
      </c>
      <c r="AW1785" s="14" t="s">
        <v>46</v>
      </c>
      <c r="AX1785" s="14" t="s">
        <v>85</v>
      </c>
      <c r="AY1785" s="257" t="s">
        <v>241</v>
      </c>
    </row>
    <row r="1786" s="14" customFormat="1">
      <c r="A1786" s="14"/>
      <c r="B1786" s="247"/>
      <c r="C1786" s="248"/>
      <c r="D1786" s="238" t="s">
        <v>252</v>
      </c>
      <c r="E1786" s="249" t="s">
        <v>39</v>
      </c>
      <c r="F1786" s="250" t="s">
        <v>1767</v>
      </c>
      <c r="G1786" s="248"/>
      <c r="H1786" s="251">
        <v>2</v>
      </c>
      <c r="I1786" s="252"/>
      <c r="J1786" s="248"/>
      <c r="K1786" s="248"/>
      <c r="L1786" s="253"/>
      <c r="M1786" s="254"/>
      <c r="N1786" s="255"/>
      <c r="O1786" s="255"/>
      <c r="P1786" s="255"/>
      <c r="Q1786" s="255"/>
      <c r="R1786" s="255"/>
      <c r="S1786" s="255"/>
      <c r="T1786" s="256"/>
      <c r="U1786" s="14"/>
      <c r="V1786" s="14"/>
      <c r="W1786" s="14"/>
      <c r="X1786" s="14"/>
      <c r="Y1786" s="14"/>
      <c r="Z1786" s="14"/>
      <c r="AA1786" s="14"/>
      <c r="AB1786" s="14"/>
      <c r="AC1786" s="14"/>
      <c r="AD1786" s="14"/>
      <c r="AE1786" s="14"/>
      <c r="AT1786" s="257" t="s">
        <v>252</v>
      </c>
      <c r="AU1786" s="257" t="s">
        <v>93</v>
      </c>
      <c r="AV1786" s="14" t="s">
        <v>93</v>
      </c>
      <c r="AW1786" s="14" t="s">
        <v>46</v>
      </c>
      <c r="AX1786" s="14" t="s">
        <v>85</v>
      </c>
      <c r="AY1786" s="257" t="s">
        <v>241</v>
      </c>
    </row>
    <row r="1787" s="14" customFormat="1">
      <c r="A1787" s="14"/>
      <c r="B1787" s="247"/>
      <c r="C1787" s="248"/>
      <c r="D1787" s="238" t="s">
        <v>252</v>
      </c>
      <c r="E1787" s="249" t="s">
        <v>39</v>
      </c>
      <c r="F1787" s="250" t="s">
        <v>1768</v>
      </c>
      <c r="G1787" s="248"/>
      <c r="H1787" s="251">
        <v>1</v>
      </c>
      <c r="I1787" s="252"/>
      <c r="J1787" s="248"/>
      <c r="K1787" s="248"/>
      <c r="L1787" s="253"/>
      <c r="M1787" s="254"/>
      <c r="N1787" s="255"/>
      <c r="O1787" s="255"/>
      <c r="P1787" s="255"/>
      <c r="Q1787" s="255"/>
      <c r="R1787" s="255"/>
      <c r="S1787" s="255"/>
      <c r="T1787" s="256"/>
      <c r="U1787" s="14"/>
      <c r="V1787" s="14"/>
      <c r="W1787" s="14"/>
      <c r="X1787" s="14"/>
      <c r="Y1787" s="14"/>
      <c r="Z1787" s="14"/>
      <c r="AA1787" s="14"/>
      <c r="AB1787" s="14"/>
      <c r="AC1787" s="14"/>
      <c r="AD1787" s="14"/>
      <c r="AE1787" s="14"/>
      <c r="AT1787" s="257" t="s">
        <v>252</v>
      </c>
      <c r="AU1787" s="257" t="s">
        <v>93</v>
      </c>
      <c r="AV1787" s="14" t="s">
        <v>93</v>
      </c>
      <c r="AW1787" s="14" t="s">
        <v>46</v>
      </c>
      <c r="AX1787" s="14" t="s">
        <v>85</v>
      </c>
      <c r="AY1787" s="257" t="s">
        <v>241</v>
      </c>
    </row>
    <row r="1788" s="14" customFormat="1">
      <c r="A1788" s="14"/>
      <c r="B1788" s="247"/>
      <c r="C1788" s="248"/>
      <c r="D1788" s="238" t="s">
        <v>252</v>
      </c>
      <c r="E1788" s="249" t="s">
        <v>39</v>
      </c>
      <c r="F1788" s="250" t="s">
        <v>1769</v>
      </c>
      <c r="G1788" s="248"/>
      <c r="H1788" s="251">
        <v>1</v>
      </c>
      <c r="I1788" s="252"/>
      <c r="J1788" s="248"/>
      <c r="K1788" s="248"/>
      <c r="L1788" s="253"/>
      <c r="M1788" s="254"/>
      <c r="N1788" s="255"/>
      <c r="O1788" s="255"/>
      <c r="P1788" s="255"/>
      <c r="Q1788" s="255"/>
      <c r="R1788" s="255"/>
      <c r="S1788" s="255"/>
      <c r="T1788" s="256"/>
      <c r="U1788" s="14"/>
      <c r="V1788" s="14"/>
      <c r="W1788" s="14"/>
      <c r="X1788" s="14"/>
      <c r="Y1788" s="14"/>
      <c r="Z1788" s="14"/>
      <c r="AA1788" s="14"/>
      <c r="AB1788" s="14"/>
      <c r="AC1788" s="14"/>
      <c r="AD1788" s="14"/>
      <c r="AE1788" s="14"/>
      <c r="AT1788" s="257" t="s">
        <v>252</v>
      </c>
      <c r="AU1788" s="257" t="s">
        <v>93</v>
      </c>
      <c r="AV1788" s="14" t="s">
        <v>93</v>
      </c>
      <c r="AW1788" s="14" t="s">
        <v>46</v>
      </c>
      <c r="AX1788" s="14" t="s">
        <v>85</v>
      </c>
      <c r="AY1788" s="257" t="s">
        <v>241</v>
      </c>
    </row>
    <row r="1789" s="13" customFormat="1">
      <c r="A1789" s="13"/>
      <c r="B1789" s="236"/>
      <c r="C1789" s="237"/>
      <c r="D1789" s="238" t="s">
        <v>252</v>
      </c>
      <c r="E1789" s="239" t="s">
        <v>39</v>
      </c>
      <c r="F1789" s="240" t="s">
        <v>1770</v>
      </c>
      <c r="G1789" s="237"/>
      <c r="H1789" s="239" t="s">
        <v>39</v>
      </c>
      <c r="I1789" s="241"/>
      <c r="J1789" s="237"/>
      <c r="K1789" s="237"/>
      <c r="L1789" s="242"/>
      <c r="M1789" s="243"/>
      <c r="N1789" s="244"/>
      <c r="O1789" s="244"/>
      <c r="P1789" s="244"/>
      <c r="Q1789" s="244"/>
      <c r="R1789" s="244"/>
      <c r="S1789" s="244"/>
      <c r="T1789" s="245"/>
      <c r="U1789" s="13"/>
      <c r="V1789" s="13"/>
      <c r="W1789" s="13"/>
      <c r="X1789" s="13"/>
      <c r="Y1789" s="13"/>
      <c r="Z1789" s="13"/>
      <c r="AA1789" s="13"/>
      <c r="AB1789" s="13"/>
      <c r="AC1789" s="13"/>
      <c r="AD1789" s="13"/>
      <c r="AE1789" s="13"/>
      <c r="AT1789" s="246" t="s">
        <v>252</v>
      </c>
      <c r="AU1789" s="246" t="s">
        <v>93</v>
      </c>
      <c r="AV1789" s="13" t="s">
        <v>23</v>
      </c>
      <c r="AW1789" s="13" t="s">
        <v>46</v>
      </c>
      <c r="AX1789" s="13" t="s">
        <v>85</v>
      </c>
      <c r="AY1789" s="246" t="s">
        <v>241</v>
      </c>
    </row>
    <row r="1790" s="13" customFormat="1">
      <c r="A1790" s="13"/>
      <c r="B1790" s="236"/>
      <c r="C1790" s="237"/>
      <c r="D1790" s="238" t="s">
        <v>252</v>
      </c>
      <c r="E1790" s="239" t="s">
        <v>39</v>
      </c>
      <c r="F1790" s="240" t="s">
        <v>1760</v>
      </c>
      <c r="G1790" s="237"/>
      <c r="H1790" s="239" t="s">
        <v>39</v>
      </c>
      <c r="I1790" s="241"/>
      <c r="J1790" s="237"/>
      <c r="K1790" s="237"/>
      <c r="L1790" s="242"/>
      <c r="M1790" s="243"/>
      <c r="N1790" s="244"/>
      <c r="O1790" s="244"/>
      <c r="P1790" s="244"/>
      <c r="Q1790" s="244"/>
      <c r="R1790" s="244"/>
      <c r="S1790" s="244"/>
      <c r="T1790" s="245"/>
      <c r="U1790" s="13"/>
      <c r="V1790" s="13"/>
      <c r="W1790" s="13"/>
      <c r="X1790" s="13"/>
      <c r="Y1790" s="13"/>
      <c r="Z1790" s="13"/>
      <c r="AA1790" s="13"/>
      <c r="AB1790" s="13"/>
      <c r="AC1790" s="13"/>
      <c r="AD1790" s="13"/>
      <c r="AE1790" s="13"/>
      <c r="AT1790" s="246" t="s">
        <v>252</v>
      </c>
      <c r="AU1790" s="246" t="s">
        <v>93</v>
      </c>
      <c r="AV1790" s="13" t="s">
        <v>23</v>
      </c>
      <c r="AW1790" s="13" t="s">
        <v>46</v>
      </c>
      <c r="AX1790" s="13" t="s">
        <v>85</v>
      </c>
      <c r="AY1790" s="246" t="s">
        <v>241</v>
      </c>
    </row>
    <row r="1791" s="14" customFormat="1">
      <c r="A1791" s="14"/>
      <c r="B1791" s="247"/>
      <c r="C1791" s="248"/>
      <c r="D1791" s="238" t="s">
        <v>252</v>
      </c>
      <c r="E1791" s="249" t="s">
        <v>39</v>
      </c>
      <c r="F1791" s="250" t="s">
        <v>1761</v>
      </c>
      <c r="G1791" s="248"/>
      <c r="H1791" s="251">
        <v>10</v>
      </c>
      <c r="I1791" s="252"/>
      <c r="J1791" s="248"/>
      <c r="K1791" s="248"/>
      <c r="L1791" s="253"/>
      <c r="M1791" s="254"/>
      <c r="N1791" s="255"/>
      <c r="O1791" s="255"/>
      <c r="P1791" s="255"/>
      <c r="Q1791" s="255"/>
      <c r="R1791" s="255"/>
      <c r="S1791" s="255"/>
      <c r="T1791" s="256"/>
      <c r="U1791" s="14"/>
      <c r="V1791" s="14"/>
      <c r="W1791" s="14"/>
      <c r="X1791" s="14"/>
      <c r="Y1791" s="14"/>
      <c r="Z1791" s="14"/>
      <c r="AA1791" s="14"/>
      <c r="AB1791" s="14"/>
      <c r="AC1791" s="14"/>
      <c r="AD1791" s="14"/>
      <c r="AE1791" s="14"/>
      <c r="AT1791" s="257" t="s">
        <v>252</v>
      </c>
      <c r="AU1791" s="257" t="s">
        <v>93</v>
      </c>
      <c r="AV1791" s="14" t="s">
        <v>93</v>
      </c>
      <c r="AW1791" s="14" t="s">
        <v>46</v>
      </c>
      <c r="AX1791" s="14" t="s">
        <v>85</v>
      </c>
      <c r="AY1791" s="257" t="s">
        <v>241</v>
      </c>
    </row>
    <row r="1792" s="14" customFormat="1">
      <c r="A1792" s="14"/>
      <c r="B1792" s="247"/>
      <c r="C1792" s="248"/>
      <c r="D1792" s="238" t="s">
        <v>252</v>
      </c>
      <c r="E1792" s="249" t="s">
        <v>39</v>
      </c>
      <c r="F1792" s="250" t="s">
        <v>1767</v>
      </c>
      <c r="G1792" s="248"/>
      <c r="H1792" s="251">
        <v>2</v>
      </c>
      <c r="I1792" s="252"/>
      <c r="J1792" s="248"/>
      <c r="K1792" s="248"/>
      <c r="L1792" s="253"/>
      <c r="M1792" s="254"/>
      <c r="N1792" s="255"/>
      <c r="O1792" s="255"/>
      <c r="P1792" s="255"/>
      <c r="Q1792" s="255"/>
      <c r="R1792" s="255"/>
      <c r="S1792" s="255"/>
      <c r="T1792" s="256"/>
      <c r="U1792" s="14"/>
      <c r="V1792" s="14"/>
      <c r="W1792" s="14"/>
      <c r="X1792" s="14"/>
      <c r="Y1792" s="14"/>
      <c r="Z1792" s="14"/>
      <c r="AA1792" s="14"/>
      <c r="AB1792" s="14"/>
      <c r="AC1792" s="14"/>
      <c r="AD1792" s="14"/>
      <c r="AE1792" s="14"/>
      <c r="AT1792" s="257" t="s">
        <v>252</v>
      </c>
      <c r="AU1792" s="257" t="s">
        <v>93</v>
      </c>
      <c r="AV1792" s="14" t="s">
        <v>93</v>
      </c>
      <c r="AW1792" s="14" t="s">
        <v>46</v>
      </c>
      <c r="AX1792" s="14" t="s">
        <v>85</v>
      </c>
      <c r="AY1792" s="257" t="s">
        <v>241</v>
      </c>
    </row>
    <row r="1793" s="14" customFormat="1">
      <c r="A1793" s="14"/>
      <c r="B1793" s="247"/>
      <c r="C1793" s="248"/>
      <c r="D1793" s="238" t="s">
        <v>252</v>
      </c>
      <c r="E1793" s="249" t="s">
        <v>39</v>
      </c>
      <c r="F1793" s="250" t="s">
        <v>1768</v>
      </c>
      <c r="G1793" s="248"/>
      <c r="H1793" s="251">
        <v>1</v>
      </c>
      <c r="I1793" s="252"/>
      <c r="J1793" s="248"/>
      <c r="K1793" s="248"/>
      <c r="L1793" s="253"/>
      <c r="M1793" s="254"/>
      <c r="N1793" s="255"/>
      <c r="O1793" s="255"/>
      <c r="P1793" s="255"/>
      <c r="Q1793" s="255"/>
      <c r="R1793" s="255"/>
      <c r="S1793" s="255"/>
      <c r="T1793" s="256"/>
      <c r="U1793" s="14"/>
      <c r="V1793" s="14"/>
      <c r="W1793" s="14"/>
      <c r="X1793" s="14"/>
      <c r="Y1793" s="14"/>
      <c r="Z1793" s="14"/>
      <c r="AA1793" s="14"/>
      <c r="AB1793" s="14"/>
      <c r="AC1793" s="14"/>
      <c r="AD1793" s="14"/>
      <c r="AE1793" s="14"/>
      <c r="AT1793" s="257" t="s">
        <v>252</v>
      </c>
      <c r="AU1793" s="257" t="s">
        <v>93</v>
      </c>
      <c r="AV1793" s="14" t="s">
        <v>93</v>
      </c>
      <c r="AW1793" s="14" t="s">
        <v>46</v>
      </c>
      <c r="AX1793" s="14" t="s">
        <v>85</v>
      </c>
      <c r="AY1793" s="257" t="s">
        <v>241</v>
      </c>
    </row>
    <row r="1794" s="14" customFormat="1">
      <c r="A1794" s="14"/>
      <c r="B1794" s="247"/>
      <c r="C1794" s="248"/>
      <c r="D1794" s="238" t="s">
        <v>252</v>
      </c>
      <c r="E1794" s="249" t="s">
        <v>39</v>
      </c>
      <c r="F1794" s="250" t="s">
        <v>1769</v>
      </c>
      <c r="G1794" s="248"/>
      <c r="H1794" s="251">
        <v>1</v>
      </c>
      <c r="I1794" s="252"/>
      <c r="J1794" s="248"/>
      <c r="K1794" s="248"/>
      <c r="L1794" s="253"/>
      <c r="M1794" s="254"/>
      <c r="N1794" s="255"/>
      <c r="O1794" s="255"/>
      <c r="P1794" s="255"/>
      <c r="Q1794" s="255"/>
      <c r="R1794" s="255"/>
      <c r="S1794" s="255"/>
      <c r="T1794" s="256"/>
      <c r="U1794" s="14"/>
      <c r="V1794" s="14"/>
      <c r="W1794" s="14"/>
      <c r="X1794" s="14"/>
      <c r="Y1794" s="14"/>
      <c r="Z1794" s="14"/>
      <c r="AA1794" s="14"/>
      <c r="AB1794" s="14"/>
      <c r="AC1794" s="14"/>
      <c r="AD1794" s="14"/>
      <c r="AE1794" s="14"/>
      <c r="AT1794" s="257" t="s">
        <v>252</v>
      </c>
      <c r="AU1794" s="257" t="s">
        <v>93</v>
      </c>
      <c r="AV1794" s="14" t="s">
        <v>93</v>
      </c>
      <c r="AW1794" s="14" t="s">
        <v>46</v>
      </c>
      <c r="AX1794" s="14" t="s">
        <v>85</v>
      </c>
      <c r="AY1794" s="257" t="s">
        <v>241</v>
      </c>
    </row>
    <row r="1795" s="15" customFormat="1">
      <c r="A1795" s="15"/>
      <c r="B1795" s="258"/>
      <c r="C1795" s="259"/>
      <c r="D1795" s="238" t="s">
        <v>252</v>
      </c>
      <c r="E1795" s="260" t="s">
        <v>39</v>
      </c>
      <c r="F1795" s="261" t="s">
        <v>274</v>
      </c>
      <c r="G1795" s="259"/>
      <c r="H1795" s="262">
        <v>37</v>
      </c>
      <c r="I1795" s="263"/>
      <c r="J1795" s="259"/>
      <c r="K1795" s="259"/>
      <c r="L1795" s="264"/>
      <c r="M1795" s="265"/>
      <c r="N1795" s="266"/>
      <c r="O1795" s="266"/>
      <c r="P1795" s="266"/>
      <c r="Q1795" s="266"/>
      <c r="R1795" s="266"/>
      <c r="S1795" s="266"/>
      <c r="T1795" s="267"/>
      <c r="U1795" s="15"/>
      <c r="V1795" s="15"/>
      <c r="W1795" s="15"/>
      <c r="X1795" s="15"/>
      <c r="Y1795" s="15"/>
      <c r="Z1795" s="15"/>
      <c r="AA1795" s="15"/>
      <c r="AB1795" s="15"/>
      <c r="AC1795" s="15"/>
      <c r="AD1795" s="15"/>
      <c r="AE1795" s="15"/>
      <c r="AT1795" s="268" t="s">
        <v>252</v>
      </c>
      <c r="AU1795" s="268" t="s">
        <v>93</v>
      </c>
      <c r="AV1795" s="15" t="s">
        <v>248</v>
      </c>
      <c r="AW1795" s="15" t="s">
        <v>46</v>
      </c>
      <c r="AX1795" s="15" t="s">
        <v>23</v>
      </c>
      <c r="AY1795" s="268" t="s">
        <v>241</v>
      </c>
    </row>
    <row r="1796" s="2" customFormat="1" ht="24.15" customHeight="1">
      <c r="A1796" s="42"/>
      <c r="B1796" s="43"/>
      <c r="C1796" s="218" t="s">
        <v>1771</v>
      </c>
      <c r="D1796" s="218" t="s">
        <v>243</v>
      </c>
      <c r="E1796" s="219" t="s">
        <v>1772</v>
      </c>
      <c r="F1796" s="220" t="s">
        <v>1773</v>
      </c>
      <c r="G1796" s="221" t="s">
        <v>561</v>
      </c>
      <c r="H1796" s="222">
        <v>236</v>
      </c>
      <c r="I1796" s="223"/>
      <c r="J1796" s="224">
        <f>ROUND(I1796*H1796,2)</f>
        <v>0</v>
      </c>
      <c r="K1796" s="220" t="s">
        <v>247</v>
      </c>
      <c r="L1796" s="48"/>
      <c r="M1796" s="225" t="s">
        <v>39</v>
      </c>
      <c r="N1796" s="226" t="s">
        <v>56</v>
      </c>
      <c r="O1796" s="88"/>
      <c r="P1796" s="227">
        <f>O1796*H1796</f>
        <v>0</v>
      </c>
      <c r="Q1796" s="227">
        <v>0.12901000000000001</v>
      </c>
      <c r="R1796" s="227">
        <f>Q1796*H1796</f>
        <v>30.446360000000002</v>
      </c>
      <c r="S1796" s="227">
        <v>0</v>
      </c>
      <c r="T1796" s="228">
        <f>S1796*H1796</f>
        <v>0</v>
      </c>
      <c r="U1796" s="42"/>
      <c r="V1796" s="42"/>
      <c r="W1796" s="42"/>
      <c r="X1796" s="42"/>
      <c r="Y1796" s="42"/>
      <c r="Z1796" s="42"/>
      <c r="AA1796" s="42"/>
      <c r="AB1796" s="42"/>
      <c r="AC1796" s="42"/>
      <c r="AD1796" s="42"/>
      <c r="AE1796" s="42"/>
      <c r="AR1796" s="229" t="s">
        <v>248</v>
      </c>
      <c r="AT1796" s="229" t="s">
        <v>243</v>
      </c>
      <c r="AU1796" s="229" t="s">
        <v>93</v>
      </c>
      <c r="AY1796" s="20" t="s">
        <v>241</v>
      </c>
      <c r="BE1796" s="230">
        <f>IF(N1796="základní",J1796,0)</f>
        <v>0</v>
      </c>
      <c r="BF1796" s="230">
        <f>IF(N1796="snížená",J1796,0)</f>
        <v>0</v>
      </c>
      <c r="BG1796" s="230">
        <f>IF(N1796="zákl. přenesená",J1796,0)</f>
        <v>0</v>
      </c>
      <c r="BH1796" s="230">
        <f>IF(N1796="sníž. přenesená",J1796,0)</f>
        <v>0</v>
      </c>
      <c r="BI1796" s="230">
        <f>IF(N1796="nulová",J1796,0)</f>
        <v>0</v>
      </c>
      <c r="BJ1796" s="20" t="s">
        <v>23</v>
      </c>
      <c r="BK1796" s="230">
        <f>ROUND(I1796*H1796,2)</f>
        <v>0</v>
      </c>
      <c r="BL1796" s="20" t="s">
        <v>248</v>
      </c>
      <c r="BM1796" s="229" t="s">
        <v>1774</v>
      </c>
    </row>
    <row r="1797" s="2" customFormat="1">
      <c r="A1797" s="42"/>
      <c r="B1797" s="43"/>
      <c r="C1797" s="44"/>
      <c r="D1797" s="231" t="s">
        <v>250</v>
      </c>
      <c r="E1797" s="44"/>
      <c r="F1797" s="232" t="s">
        <v>1775</v>
      </c>
      <c r="G1797" s="44"/>
      <c r="H1797" s="44"/>
      <c r="I1797" s="233"/>
      <c r="J1797" s="44"/>
      <c r="K1797" s="44"/>
      <c r="L1797" s="48"/>
      <c r="M1797" s="234"/>
      <c r="N1797" s="235"/>
      <c r="O1797" s="88"/>
      <c r="P1797" s="88"/>
      <c r="Q1797" s="88"/>
      <c r="R1797" s="88"/>
      <c r="S1797" s="88"/>
      <c r="T1797" s="89"/>
      <c r="U1797" s="42"/>
      <c r="V1797" s="42"/>
      <c r="W1797" s="42"/>
      <c r="X1797" s="42"/>
      <c r="Y1797" s="42"/>
      <c r="Z1797" s="42"/>
      <c r="AA1797" s="42"/>
      <c r="AB1797" s="42"/>
      <c r="AC1797" s="42"/>
      <c r="AD1797" s="42"/>
      <c r="AE1797" s="42"/>
      <c r="AT1797" s="20" t="s">
        <v>250</v>
      </c>
      <c r="AU1797" s="20" t="s">
        <v>93</v>
      </c>
    </row>
    <row r="1798" s="13" customFormat="1">
      <c r="A1798" s="13"/>
      <c r="B1798" s="236"/>
      <c r="C1798" s="237"/>
      <c r="D1798" s="238" t="s">
        <v>252</v>
      </c>
      <c r="E1798" s="239" t="s">
        <v>39</v>
      </c>
      <c r="F1798" s="240" t="s">
        <v>1776</v>
      </c>
      <c r="G1798" s="237"/>
      <c r="H1798" s="239" t="s">
        <v>39</v>
      </c>
      <c r="I1798" s="241"/>
      <c r="J1798" s="237"/>
      <c r="K1798" s="237"/>
      <c r="L1798" s="242"/>
      <c r="M1798" s="243"/>
      <c r="N1798" s="244"/>
      <c r="O1798" s="244"/>
      <c r="P1798" s="244"/>
      <c r="Q1798" s="244"/>
      <c r="R1798" s="244"/>
      <c r="S1798" s="244"/>
      <c r="T1798" s="245"/>
      <c r="U1798" s="13"/>
      <c r="V1798" s="13"/>
      <c r="W1798" s="13"/>
      <c r="X1798" s="13"/>
      <c r="Y1798" s="13"/>
      <c r="Z1798" s="13"/>
      <c r="AA1798" s="13"/>
      <c r="AB1798" s="13"/>
      <c r="AC1798" s="13"/>
      <c r="AD1798" s="13"/>
      <c r="AE1798" s="13"/>
      <c r="AT1798" s="246" t="s">
        <v>252</v>
      </c>
      <c r="AU1798" s="246" t="s">
        <v>93</v>
      </c>
      <c r="AV1798" s="13" t="s">
        <v>23</v>
      </c>
      <c r="AW1798" s="13" t="s">
        <v>46</v>
      </c>
      <c r="AX1798" s="13" t="s">
        <v>85</v>
      </c>
      <c r="AY1798" s="246" t="s">
        <v>241</v>
      </c>
    </row>
    <row r="1799" s="14" customFormat="1">
      <c r="A1799" s="14"/>
      <c r="B1799" s="247"/>
      <c r="C1799" s="248"/>
      <c r="D1799" s="238" t="s">
        <v>252</v>
      </c>
      <c r="E1799" s="249" t="s">
        <v>39</v>
      </c>
      <c r="F1799" s="250" t="s">
        <v>1777</v>
      </c>
      <c r="G1799" s="248"/>
      <c r="H1799" s="251">
        <v>10</v>
      </c>
      <c r="I1799" s="252"/>
      <c r="J1799" s="248"/>
      <c r="K1799" s="248"/>
      <c r="L1799" s="253"/>
      <c r="M1799" s="254"/>
      <c r="N1799" s="255"/>
      <c r="O1799" s="255"/>
      <c r="P1799" s="255"/>
      <c r="Q1799" s="255"/>
      <c r="R1799" s="255"/>
      <c r="S1799" s="255"/>
      <c r="T1799" s="256"/>
      <c r="U1799" s="14"/>
      <c r="V1799" s="14"/>
      <c r="W1799" s="14"/>
      <c r="X1799" s="14"/>
      <c r="Y1799" s="14"/>
      <c r="Z1799" s="14"/>
      <c r="AA1799" s="14"/>
      <c r="AB1799" s="14"/>
      <c r="AC1799" s="14"/>
      <c r="AD1799" s="14"/>
      <c r="AE1799" s="14"/>
      <c r="AT1799" s="257" t="s">
        <v>252</v>
      </c>
      <c r="AU1799" s="257" t="s">
        <v>93</v>
      </c>
      <c r="AV1799" s="14" t="s">
        <v>93</v>
      </c>
      <c r="AW1799" s="14" t="s">
        <v>46</v>
      </c>
      <c r="AX1799" s="14" t="s">
        <v>85</v>
      </c>
      <c r="AY1799" s="257" t="s">
        <v>241</v>
      </c>
    </row>
    <row r="1800" s="14" customFormat="1">
      <c r="A1800" s="14"/>
      <c r="B1800" s="247"/>
      <c r="C1800" s="248"/>
      <c r="D1800" s="238" t="s">
        <v>252</v>
      </c>
      <c r="E1800" s="249" t="s">
        <v>39</v>
      </c>
      <c r="F1800" s="250" t="s">
        <v>1778</v>
      </c>
      <c r="G1800" s="248"/>
      <c r="H1800" s="251">
        <v>1</v>
      </c>
      <c r="I1800" s="252"/>
      <c r="J1800" s="248"/>
      <c r="K1800" s="248"/>
      <c r="L1800" s="253"/>
      <c r="M1800" s="254"/>
      <c r="N1800" s="255"/>
      <c r="O1800" s="255"/>
      <c r="P1800" s="255"/>
      <c r="Q1800" s="255"/>
      <c r="R1800" s="255"/>
      <c r="S1800" s="255"/>
      <c r="T1800" s="256"/>
      <c r="U1800" s="14"/>
      <c r="V1800" s="14"/>
      <c r="W1800" s="14"/>
      <c r="X1800" s="14"/>
      <c r="Y1800" s="14"/>
      <c r="Z1800" s="14"/>
      <c r="AA1800" s="14"/>
      <c r="AB1800" s="14"/>
      <c r="AC1800" s="14"/>
      <c r="AD1800" s="14"/>
      <c r="AE1800" s="14"/>
      <c r="AT1800" s="257" t="s">
        <v>252</v>
      </c>
      <c r="AU1800" s="257" t="s">
        <v>93</v>
      </c>
      <c r="AV1800" s="14" t="s">
        <v>93</v>
      </c>
      <c r="AW1800" s="14" t="s">
        <v>46</v>
      </c>
      <c r="AX1800" s="14" t="s">
        <v>85</v>
      </c>
      <c r="AY1800" s="257" t="s">
        <v>241</v>
      </c>
    </row>
    <row r="1801" s="13" customFormat="1">
      <c r="A1801" s="13"/>
      <c r="B1801" s="236"/>
      <c r="C1801" s="237"/>
      <c r="D1801" s="238" t="s">
        <v>252</v>
      </c>
      <c r="E1801" s="239" t="s">
        <v>39</v>
      </c>
      <c r="F1801" s="240" t="s">
        <v>1759</v>
      </c>
      <c r="G1801" s="237"/>
      <c r="H1801" s="239" t="s">
        <v>39</v>
      </c>
      <c r="I1801" s="241"/>
      <c r="J1801" s="237"/>
      <c r="K1801" s="237"/>
      <c r="L1801" s="242"/>
      <c r="M1801" s="243"/>
      <c r="N1801" s="244"/>
      <c r="O1801" s="244"/>
      <c r="P1801" s="244"/>
      <c r="Q1801" s="244"/>
      <c r="R1801" s="244"/>
      <c r="S1801" s="244"/>
      <c r="T1801" s="245"/>
      <c r="U1801" s="13"/>
      <c r="V1801" s="13"/>
      <c r="W1801" s="13"/>
      <c r="X1801" s="13"/>
      <c r="Y1801" s="13"/>
      <c r="Z1801" s="13"/>
      <c r="AA1801" s="13"/>
      <c r="AB1801" s="13"/>
      <c r="AC1801" s="13"/>
      <c r="AD1801" s="13"/>
      <c r="AE1801" s="13"/>
      <c r="AT1801" s="246" t="s">
        <v>252</v>
      </c>
      <c r="AU1801" s="246" t="s">
        <v>93</v>
      </c>
      <c r="AV1801" s="13" t="s">
        <v>23</v>
      </c>
      <c r="AW1801" s="13" t="s">
        <v>46</v>
      </c>
      <c r="AX1801" s="13" t="s">
        <v>85</v>
      </c>
      <c r="AY1801" s="246" t="s">
        <v>241</v>
      </c>
    </row>
    <row r="1802" s="13" customFormat="1">
      <c r="A1802" s="13"/>
      <c r="B1802" s="236"/>
      <c r="C1802" s="237"/>
      <c r="D1802" s="238" t="s">
        <v>252</v>
      </c>
      <c r="E1802" s="239" t="s">
        <v>39</v>
      </c>
      <c r="F1802" s="240" t="s">
        <v>1779</v>
      </c>
      <c r="G1802" s="237"/>
      <c r="H1802" s="239" t="s">
        <v>39</v>
      </c>
      <c r="I1802" s="241"/>
      <c r="J1802" s="237"/>
      <c r="K1802" s="237"/>
      <c r="L1802" s="242"/>
      <c r="M1802" s="243"/>
      <c r="N1802" s="244"/>
      <c r="O1802" s="244"/>
      <c r="P1802" s="244"/>
      <c r="Q1802" s="244"/>
      <c r="R1802" s="244"/>
      <c r="S1802" s="244"/>
      <c r="T1802" s="245"/>
      <c r="U1802" s="13"/>
      <c r="V1802" s="13"/>
      <c r="W1802" s="13"/>
      <c r="X1802" s="13"/>
      <c r="Y1802" s="13"/>
      <c r="Z1802" s="13"/>
      <c r="AA1802" s="13"/>
      <c r="AB1802" s="13"/>
      <c r="AC1802" s="13"/>
      <c r="AD1802" s="13"/>
      <c r="AE1802" s="13"/>
      <c r="AT1802" s="246" t="s">
        <v>252</v>
      </c>
      <c r="AU1802" s="246" t="s">
        <v>93</v>
      </c>
      <c r="AV1802" s="13" t="s">
        <v>23</v>
      </c>
      <c r="AW1802" s="13" t="s">
        <v>46</v>
      </c>
      <c r="AX1802" s="13" t="s">
        <v>85</v>
      </c>
      <c r="AY1802" s="246" t="s">
        <v>241</v>
      </c>
    </row>
    <row r="1803" s="14" customFormat="1">
      <c r="A1803" s="14"/>
      <c r="B1803" s="247"/>
      <c r="C1803" s="248"/>
      <c r="D1803" s="238" t="s">
        <v>252</v>
      </c>
      <c r="E1803" s="249" t="s">
        <v>39</v>
      </c>
      <c r="F1803" s="250" t="s">
        <v>1780</v>
      </c>
      <c r="G1803" s="248"/>
      <c r="H1803" s="251">
        <v>17</v>
      </c>
      <c r="I1803" s="252"/>
      <c r="J1803" s="248"/>
      <c r="K1803" s="248"/>
      <c r="L1803" s="253"/>
      <c r="M1803" s="254"/>
      <c r="N1803" s="255"/>
      <c r="O1803" s="255"/>
      <c r="P1803" s="255"/>
      <c r="Q1803" s="255"/>
      <c r="R1803" s="255"/>
      <c r="S1803" s="255"/>
      <c r="T1803" s="256"/>
      <c r="U1803" s="14"/>
      <c r="V1803" s="14"/>
      <c r="W1803" s="14"/>
      <c r="X1803" s="14"/>
      <c r="Y1803" s="14"/>
      <c r="Z1803" s="14"/>
      <c r="AA1803" s="14"/>
      <c r="AB1803" s="14"/>
      <c r="AC1803" s="14"/>
      <c r="AD1803" s="14"/>
      <c r="AE1803" s="14"/>
      <c r="AT1803" s="257" t="s">
        <v>252</v>
      </c>
      <c r="AU1803" s="257" t="s">
        <v>93</v>
      </c>
      <c r="AV1803" s="14" t="s">
        <v>93</v>
      </c>
      <c r="AW1803" s="14" t="s">
        <v>46</v>
      </c>
      <c r="AX1803" s="14" t="s">
        <v>85</v>
      </c>
      <c r="AY1803" s="257" t="s">
        <v>241</v>
      </c>
    </row>
    <row r="1804" s="14" customFormat="1">
      <c r="A1804" s="14"/>
      <c r="B1804" s="247"/>
      <c r="C1804" s="248"/>
      <c r="D1804" s="238" t="s">
        <v>252</v>
      </c>
      <c r="E1804" s="249" t="s">
        <v>39</v>
      </c>
      <c r="F1804" s="250" t="s">
        <v>1781</v>
      </c>
      <c r="G1804" s="248"/>
      <c r="H1804" s="251">
        <v>3</v>
      </c>
      <c r="I1804" s="252"/>
      <c r="J1804" s="248"/>
      <c r="K1804" s="248"/>
      <c r="L1804" s="253"/>
      <c r="M1804" s="254"/>
      <c r="N1804" s="255"/>
      <c r="O1804" s="255"/>
      <c r="P1804" s="255"/>
      <c r="Q1804" s="255"/>
      <c r="R1804" s="255"/>
      <c r="S1804" s="255"/>
      <c r="T1804" s="256"/>
      <c r="U1804" s="14"/>
      <c r="V1804" s="14"/>
      <c r="W1804" s="14"/>
      <c r="X1804" s="14"/>
      <c r="Y1804" s="14"/>
      <c r="Z1804" s="14"/>
      <c r="AA1804" s="14"/>
      <c r="AB1804" s="14"/>
      <c r="AC1804" s="14"/>
      <c r="AD1804" s="14"/>
      <c r="AE1804" s="14"/>
      <c r="AT1804" s="257" t="s">
        <v>252</v>
      </c>
      <c r="AU1804" s="257" t="s">
        <v>93</v>
      </c>
      <c r="AV1804" s="14" t="s">
        <v>93</v>
      </c>
      <c r="AW1804" s="14" t="s">
        <v>46</v>
      </c>
      <c r="AX1804" s="14" t="s">
        <v>85</v>
      </c>
      <c r="AY1804" s="257" t="s">
        <v>241</v>
      </c>
    </row>
    <row r="1805" s="14" customFormat="1">
      <c r="A1805" s="14"/>
      <c r="B1805" s="247"/>
      <c r="C1805" s="248"/>
      <c r="D1805" s="238" t="s">
        <v>252</v>
      </c>
      <c r="E1805" s="249" t="s">
        <v>39</v>
      </c>
      <c r="F1805" s="250" t="s">
        <v>1782</v>
      </c>
      <c r="G1805" s="248"/>
      <c r="H1805" s="251">
        <v>1</v>
      </c>
      <c r="I1805" s="252"/>
      <c r="J1805" s="248"/>
      <c r="K1805" s="248"/>
      <c r="L1805" s="253"/>
      <c r="M1805" s="254"/>
      <c r="N1805" s="255"/>
      <c r="O1805" s="255"/>
      <c r="P1805" s="255"/>
      <c r="Q1805" s="255"/>
      <c r="R1805" s="255"/>
      <c r="S1805" s="255"/>
      <c r="T1805" s="256"/>
      <c r="U1805" s="14"/>
      <c r="V1805" s="14"/>
      <c r="W1805" s="14"/>
      <c r="X1805" s="14"/>
      <c r="Y1805" s="14"/>
      <c r="Z1805" s="14"/>
      <c r="AA1805" s="14"/>
      <c r="AB1805" s="14"/>
      <c r="AC1805" s="14"/>
      <c r="AD1805" s="14"/>
      <c r="AE1805" s="14"/>
      <c r="AT1805" s="257" t="s">
        <v>252</v>
      </c>
      <c r="AU1805" s="257" t="s">
        <v>93</v>
      </c>
      <c r="AV1805" s="14" t="s">
        <v>93</v>
      </c>
      <c r="AW1805" s="14" t="s">
        <v>46</v>
      </c>
      <c r="AX1805" s="14" t="s">
        <v>85</v>
      </c>
      <c r="AY1805" s="257" t="s">
        <v>241</v>
      </c>
    </row>
    <row r="1806" s="14" customFormat="1">
      <c r="A1806" s="14"/>
      <c r="B1806" s="247"/>
      <c r="C1806" s="248"/>
      <c r="D1806" s="238" t="s">
        <v>252</v>
      </c>
      <c r="E1806" s="249" t="s">
        <v>39</v>
      </c>
      <c r="F1806" s="250" t="s">
        <v>1783</v>
      </c>
      <c r="G1806" s="248"/>
      <c r="H1806" s="251">
        <v>9</v>
      </c>
      <c r="I1806" s="252"/>
      <c r="J1806" s="248"/>
      <c r="K1806" s="248"/>
      <c r="L1806" s="253"/>
      <c r="M1806" s="254"/>
      <c r="N1806" s="255"/>
      <c r="O1806" s="255"/>
      <c r="P1806" s="255"/>
      <c r="Q1806" s="255"/>
      <c r="R1806" s="255"/>
      <c r="S1806" s="255"/>
      <c r="T1806" s="256"/>
      <c r="U1806" s="14"/>
      <c r="V1806" s="14"/>
      <c r="W1806" s="14"/>
      <c r="X1806" s="14"/>
      <c r="Y1806" s="14"/>
      <c r="Z1806" s="14"/>
      <c r="AA1806" s="14"/>
      <c r="AB1806" s="14"/>
      <c r="AC1806" s="14"/>
      <c r="AD1806" s="14"/>
      <c r="AE1806" s="14"/>
      <c r="AT1806" s="257" t="s">
        <v>252</v>
      </c>
      <c r="AU1806" s="257" t="s">
        <v>93</v>
      </c>
      <c r="AV1806" s="14" t="s">
        <v>93</v>
      </c>
      <c r="AW1806" s="14" t="s">
        <v>46</v>
      </c>
      <c r="AX1806" s="14" t="s">
        <v>85</v>
      </c>
      <c r="AY1806" s="257" t="s">
        <v>241</v>
      </c>
    </row>
    <row r="1807" s="14" customFormat="1">
      <c r="A1807" s="14"/>
      <c r="B1807" s="247"/>
      <c r="C1807" s="248"/>
      <c r="D1807" s="238" t="s">
        <v>252</v>
      </c>
      <c r="E1807" s="249" t="s">
        <v>39</v>
      </c>
      <c r="F1807" s="250" t="s">
        <v>1784</v>
      </c>
      <c r="G1807" s="248"/>
      <c r="H1807" s="251">
        <v>1</v>
      </c>
      <c r="I1807" s="252"/>
      <c r="J1807" s="248"/>
      <c r="K1807" s="248"/>
      <c r="L1807" s="253"/>
      <c r="M1807" s="254"/>
      <c r="N1807" s="255"/>
      <c r="O1807" s="255"/>
      <c r="P1807" s="255"/>
      <c r="Q1807" s="255"/>
      <c r="R1807" s="255"/>
      <c r="S1807" s="255"/>
      <c r="T1807" s="256"/>
      <c r="U1807" s="14"/>
      <c r="V1807" s="14"/>
      <c r="W1807" s="14"/>
      <c r="X1807" s="14"/>
      <c r="Y1807" s="14"/>
      <c r="Z1807" s="14"/>
      <c r="AA1807" s="14"/>
      <c r="AB1807" s="14"/>
      <c r="AC1807" s="14"/>
      <c r="AD1807" s="14"/>
      <c r="AE1807" s="14"/>
      <c r="AT1807" s="257" t="s">
        <v>252</v>
      </c>
      <c r="AU1807" s="257" t="s">
        <v>93</v>
      </c>
      <c r="AV1807" s="14" t="s">
        <v>93</v>
      </c>
      <c r="AW1807" s="14" t="s">
        <v>46</v>
      </c>
      <c r="AX1807" s="14" t="s">
        <v>85</v>
      </c>
      <c r="AY1807" s="257" t="s">
        <v>241</v>
      </c>
    </row>
    <row r="1808" s="14" customFormat="1">
      <c r="A1808" s="14"/>
      <c r="B1808" s="247"/>
      <c r="C1808" s="248"/>
      <c r="D1808" s="238" t="s">
        <v>252</v>
      </c>
      <c r="E1808" s="249" t="s">
        <v>39</v>
      </c>
      <c r="F1808" s="250" t="s">
        <v>1785</v>
      </c>
      <c r="G1808" s="248"/>
      <c r="H1808" s="251">
        <v>9</v>
      </c>
      <c r="I1808" s="252"/>
      <c r="J1808" s="248"/>
      <c r="K1808" s="248"/>
      <c r="L1808" s="253"/>
      <c r="M1808" s="254"/>
      <c r="N1808" s="255"/>
      <c r="O1808" s="255"/>
      <c r="P1808" s="255"/>
      <c r="Q1808" s="255"/>
      <c r="R1808" s="255"/>
      <c r="S1808" s="255"/>
      <c r="T1808" s="256"/>
      <c r="U1808" s="14"/>
      <c r="V1808" s="14"/>
      <c r="W1808" s="14"/>
      <c r="X1808" s="14"/>
      <c r="Y1808" s="14"/>
      <c r="Z1808" s="14"/>
      <c r="AA1808" s="14"/>
      <c r="AB1808" s="14"/>
      <c r="AC1808" s="14"/>
      <c r="AD1808" s="14"/>
      <c r="AE1808" s="14"/>
      <c r="AT1808" s="257" t="s">
        <v>252</v>
      </c>
      <c r="AU1808" s="257" t="s">
        <v>93</v>
      </c>
      <c r="AV1808" s="14" t="s">
        <v>93</v>
      </c>
      <c r="AW1808" s="14" t="s">
        <v>46</v>
      </c>
      <c r="AX1808" s="14" t="s">
        <v>85</v>
      </c>
      <c r="AY1808" s="257" t="s">
        <v>241</v>
      </c>
    </row>
    <row r="1809" s="14" customFormat="1">
      <c r="A1809" s="14"/>
      <c r="B1809" s="247"/>
      <c r="C1809" s="248"/>
      <c r="D1809" s="238" t="s">
        <v>252</v>
      </c>
      <c r="E1809" s="249" t="s">
        <v>39</v>
      </c>
      <c r="F1809" s="250" t="s">
        <v>1782</v>
      </c>
      <c r="G1809" s="248"/>
      <c r="H1809" s="251">
        <v>1</v>
      </c>
      <c r="I1809" s="252"/>
      <c r="J1809" s="248"/>
      <c r="K1809" s="248"/>
      <c r="L1809" s="253"/>
      <c r="M1809" s="254"/>
      <c r="N1809" s="255"/>
      <c r="O1809" s="255"/>
      <c r="P1809" s="255"/>
      <c r="Q1809" s="255"/>
      <c r="R1809" s="255"/>
      <c r="S1809" s="255"/>
      <c r="T1809" s="256"/>
      <c r="U1809" s="14"/>
      <c r="V1809" s="14"/>
      <c r="W1809" s="14"/>
      <c r="X1809" s="14"/>
      <c r="Y1809" s="14"/>
      <c r="Z1809" s="14"/>
      <c r="AA1809" s="14"/>
      <c r="AB1809" s="14"/>
      <c r="AC1809" s="14"/>
      <c r="AD1809" s="14"/>
      <c r="AE1809" s="14"/>
      <c r="AT1809" s="257" t="s">
        <v>252</v>
      </c>
      <c r="AU1809" s="257" t="s">
        <v>93</v>
      </c>
      <c r="AV1809" s="14" t="s">
        <v>93</v>
      </c>
      <c r="AW1809" s="14" t="s">
        <v>46</v>
      </c>
      <c r="AX1809" s="14" t="s">
        <v>85</v>
      </c>
      <c r="AY1809" s="257" t="s">
        <v>241</v>
      </c>
    </row>
    <row r="1810" s="14" customFormat="1">
      <c r="A1810" s="14"/>
      <c r="B1810" s="247"/>
      <c r="C1810" s="248"/>
      <c r="D1810" s="238" t="s">
        <v>252</v>
      </c>
      <c r="E1810" s="249" t="s">
        <v>39</v>
      </c>
      <c r="F1810" s="250" t="s">
        <v>1786</v>
      </c>
      <c r="G1810" s="248"/>
      <c r="H1810" s="251">
        <v>3</v>
      </c>
      <c r="I1810" s="252"/>
      <c r="J1810" s="248"/>
      <c r="K1810" s="248"/>
      <c r="L1810" s="253"/>
      <c r="M1810" s="254"/>
      <c r="N1810" s="255"/>
      <c r="O1810" s="255"/>
      <c r="P1810" s="255"/>
      <c r="Q1810" s="255"/>
      <c r="R1810" s="255"/>
      <c r="S1810" s="255"/>
      <c r="T1810" s="256"/>
      <c r="U1810" s="14"/>
      <c r="V1810" s="14"/>
      <c r="W1810" s="14"/>
      <c r="X1810" s="14"/>
      <c r="Y1810" s="14"/>
      <c r="Z1810" s="14"/>
      <c r="AA1810" s="14"/>
      <c r="AB1810" s="14"/>
      <c r="AC1810" s="14"/>
      <c r="AD1810" s="14"/>
      <c r="AE1810" s="14"/>
      <c r="AT1810" s="257" t="s">
        <v>252</v>
      </c>
      <c r="AU1810" s="257" t="s">
        <v>93</v>
      </c>
      <c r="AV1810" s="14" t="s">
        <v>93</v>
      </c>
      <c r="AW1810" s="14" t="s">
        <v>46</v>
      </c>
      <c r="AX1810" s="14" t="s">
        <v>85</v>
      </c>
      <c r="AY1810" s="257" t="s">
        <v>241</v>
      </c>
    </row>
    <row r="1811" s="14" customFormat="1">
      <c r="A1811" s="14"/>
      <c r="B1811" s="247"/>
      <c r="C1811" s="248"/>
      <c r="D1811" s="238" t="s">
        <v>252</v>
      </c>
      <c r="E1811" s="249" t="s">
        <v>39</v>
      </c>
      <c r="F1811" s="250" t="s">
        <v>1787</v>
      </c>
      <c r="G1811" s="248"/>
      <c r="H1811" s="251">
        <v>1</v>
      </c>
      <c r="I1811" s="252"/>
      <c r="J1811" s="248"/>
      <c r="K1811" s="248"/>
      <c r="L1811" s="253"/>
      <c r="M1811" s="254"/>
      <c r="N1811" s="255"/>
      <c r="O1811" s="255"/>
      <c r="P1811" s="255"/>
      <c r="Q1811" s="255"/>
      <c r="R1811" s="255"/>
      <c r="S1811" s="255"/>
      <c r="T1811" s="256"/>
      <c r="U1811" s="14"/>
      <c r="V1811" s="14"/>
      <c r="W1811" s="14"/>
      <c r="X1811" s="14"/>
      <c r="Y1811" s="14"/>
      <c r="Z1811" s="14"/>
      <c r="AA1811" s="14"/>
      <c r="AB1811" s="14"/>
      <c r="AC1811" s="14"/>
      <c r="AD1811" s="14"/>
      <c r="AE1811" s="14"/>
      <c r="AT1811" s="257" t="s">
        <v>252</v>
      </c>
      <c r="AU1811" s="257" t="s">
        <v>93</v>
      </c>
      <c r="AV1811" s="14" t="s">
        <v>93</v>
      </c>
      <c r="AW1811" s="14" t="s">
        <v>46</v>
      </c>
      <c r="AX1811" s="14" t="s">
        <v>85</v>
      </c>
      <c r="AY1811" s="257" t="s">
        <v>241</v>
      </c>
    </row>
    <row r="1812" s="14" customFormat="1">
      <c r="A1812" s="14"/>
      <c r="B1812" s="247"/>
      <c r="C1812" s="248"/>
      <c r="D1812" s="238" t="s">
        <v>252</v>
      </c>
      <c r="E1812" s="249" t="s">
        <v>39</v>
      </c>
      <c r="F1812" s="250" t="s">
        <v>1788</v>
      </c>
      <c r="G1812" s="248"/>
      <c r="H1812" s="251">
        <v>1</v>
      </c>
      <c r="I1812" s="252"/>
      <c r="J1812" s="248"/>
      <c r="K1812" s="248"/>
      <c r="L1812" s="253"/>
      <c r="M1812" s="254"/>
      <c r="N1812" s="255"/>
      <c r="O1812" s="255"/>
      <c r="P1812" s="255"/>
      <c r="Q1812" s="255"/>
      <c r="R1812" s="255"/>
      <c r="S1812" s="255"/>
      <c r="T1812" s="256"/>
      <c r="U1812" s="14"/>
      <c r="V1812" s="14"/>
      <c r="W1812" s="14"/>
      <c r="X1812" s="14"/>
      <c r="Y1812" s="14"/>
      <c r="Z1812" s="14"/>
      <c r="AA1812" s="14"/>
      <c r="AB1812" s="14"/>
      <c r="AC1812" s="14"/>
      <c r="AD1812" s="14"/>
      <c r="AE1812" s="14"/>
      <c r="AT1812" s="257" t="s">
        <v>252</v>
      </c>
      <c r="AU1812" s="257" t="s">
        <v>93</v>
      </c>
      <c r="AV1812" s="14" t="s">
        <v>93</v>
      </c>
      <c r="AW1812" s="14" t="s">
        <v>46</v>
      </c>
      <c r="AX1812" s="14" t="s">
        <v>85</v>
      </c>
      <c r="AY1812" s="257" t="s">
        <v>241</v>
      </c>
    </row>
    <row r="1813" s="14" customFormat="1">
      <c r="A1813" s="14"/>
      <c r="B1813" s="247"/>
      <c r="C1813" s="248"/>
      <c r="D1813" s="238" t="s">
        <v>252</v>
      </c>
      <c r="E1813" s="249" t="s">
        <v>39</v>
      </c>
      <c r="F1813" s="250" t="s">
        <v>1789</v>
      </c>
      <c r="G1813" s="248"/>
      <c r="H1813" s="251">
        <v>5</v>
      </c>
      <c r="I1813" s="252"/>
      <c r="J1813" s="248"/>
      <c r="K1813" s="248"/>
      <c r="L1813" s="253"/>
      <c r="M1813" s="254"/>
      <c r="N1813" s="255"/>
      <c r="O1813" s="255"/>
      <c r="P1813" s="255"/>
      <c r="Q1813" s="255"/>
      <c r="R1813" s="255"/>
      <c r="S1813" s="255"/>
      <c r="T1813" s="256"/>
      <c r="U1813" s="14"/>
      <c r="V1813" s="14"/>
      <c r="W1813" s="14"/>
      <c r="X1813" s="14"/>
      <c r="Y1813" s="14"/>
      <c r="Z1813" s="14"/>
      <c r="AA1813" s="14"/>
      <c r="AB1813" s="14"/>
      <c r="AC1813" s="14"/>
      <c r="AD1813" s="14"/>
      <c r="AE1813" s="14"/>
      <c r="AT1813" s="257" t="s">
        <v>252</v>
      </c>
      <c r="AU1813" s="257" t="s">
        <v>93</v>
      </c>
      <c r="AV1813" s="14" t="s">
        <v>93</v>
      </c>
      <c r="AW1813" s="14" t="s">
        <v>46</v>
      </c>
      <c r="AX1813" s="14" t="s">
        <v>85</v>
      </c>
      <c r="AY1813" s="257" t="s">
        <v>241</v>
      </c>
    </row>
    <row r="1814" s="14" customFormat="1">
      <c r="A1814" s="14"/>
      <c r="B1814" s="247"/>
      <c r="C1814" s="248"/>
      <c r="D1814" s="238" t="s">
        <v>252</v>
      </c>
      <c r="E1814" s="249" t="s">
        <v>39</v>
      </c>
      <c r="F1814" s="250" t="s">
        <v>1790</v>
      </c>
      <c r="G1814" s="248"/>
      <c r="H1814" s="251">
        <v>1</v>
      </c>
      <c r="I1814" s="252"/>
      <c r="J1814" s="248"/>
      <c r="K1814" s="248"/>
      <c r="L1814" s="253"/>
      <c r="M1814" s="254"/>
      <c r="N1814" s="255"/>
      <c r="O1814" s="255"/>
      <c r="P1814" s="255"/>
      <c r="Q1814" s="255"/>
      <c r="R1814" s="255"/>
      <c r="S1814" s="255"/>
      <c r="T1814" s="256"/>
      <c r="U1814" s="14"/>
      <c r="V1814" s="14"/>
      <c r="W1814" s="14"/>
      <c r="X1814" s="14"/>
      <c r="Y1814" s="14"/>
      <c r="Z1814" s="14"/>
      <c r="AA1814" s="14"/>
      <c r="AB1814" s="14"/>
      <c r="AC1814" s="14"/>
      <c r="AD1814" s="14"/>
      <c r="AE1814" s="14"/>
      <c r="AT1814" s="257" t="s">
        <v>252</v>
      </c>
      <c r="AU1814" s="257" t="s">
        <v>93</v>
      </c>
      <c r="AV1814" s="14" t="s">
        <v>93</v>
      </c>
      <c r="AW1814" s="14" t="s">
        <v>46</v>
      </c>
      <c r="AX1814" s="14" t="s">
        <v>85</v>
      </c>
      <c r="AY1814" s="257" t="s">
        <v>241</v>
      </c>
    </row>
    <row r="1815" s="13" customFormat="1">
      <c r="A1815" s="13"/>
      <c r="B1815" s="236"/>
      <c r="C1815" s="237"/>
      <c r="D1815" s="238" t="s">
        <v>252</v>
      </c>
      <c r="E1815" s="239" t="s">
        <v>39</v>
      </c>
      <c r="F1815" s="240" t="s">
        <v>1791</v>
      </c>
      <c r="G1815" s="237"/>
      <c r="H1815" s="239" t="s">
        <v>39</v>
      </c>
      <c r="I1815" s="241"/>
      <c r="J1815" s="237"/>
      <c r="K1815" s="237"/>
      <c r="L1815" s="242"/>
      <c r="M1815" s="243"/>
      <c r="N1815" s="244"/>
      <c r="O1815" s="244"/>
      <c r="P1815" s="244"/>
      <c r="Q1815" s="244"/>
      <c r="R1815" s="244"/>
      <c r="S1815" s="244"/>
      <c r="T1815" s="245"/>
      <c r="U1815" s="13"/>
      <c r="V1815" s="13"/>
      <c r="W1815" s="13"/>
      <c r="X1815" s="13"/>
      <c r="Y1815" s="13"/>
      <c r="Z1815" s="13"/>
      <c r="AA1815" s="13"/>
      <c r="AB1815" s="13"/>
      <c r="AC1815" s="13"/>
      <c r="AD1815" s="13"/>
      <c r="AE1815" s="13"/>
      <c r="AT1815" s="246" t="s">
        <v>252</v>
      </c>
      <c r="AU1815" s="246" t="s">
        <v>93</v>
      </c>
      <c r="AV1815" s="13" t="s">
        <v>23</v>
      </c>
      <c r="AW1815" s="13" t="s">
        <v>46</v>
      </c>
      <c r="AX1815" s="13" t="s">
        <v>85</v>
      </c>
      <c r="AY1815" s="246" t="s">
        <v>241</v>
      </c>
    </row>
    <row r="1816" s="14" customFormat="1">
      <c r="A1816" s="14"/>
      <c r="B1816" s="247"/>
      <c r="C1816" s="248"/>
      <c r="D1816" s="238" t="s">
        <v>252</v>
      </c>
      <c r="E1816" s="249" t="s">
        <v>39</v>
      </c>
      <c r="F1816" s="250" t="s">
        <v>1792</v>
      </c>
      <c r="G1816" s="248"/>
      <c r="H1816" s="251">
        <v>5</v>
      </c>
      <c r="I1816" s="252"/>
      <c r="J1816" s="248"/>
      <c r="K1816" s="248"/>
      <c r="L1816" s="253"/>
      <c r="M1816" s="254"/>
      <c r="N1816" s="255"/>
      <c r="O1816" s="255"/>
      <c r="P1816" s="255"/>
      <c r="Q1816" s="255"/>
      <c r="R1816" s="255"/>
      <c r="S1816" s="255"/>
      <c r="T1816" s="256"/>
      <c r="U1816" s="14"/>
      <c r="V1816" s="14"/>
      <c r="W1816" s="14"/>
      <c r="X1816" s="14"/>
      <c r="Y1816" s="14"/>
      <c r="Z1816" s="14"/>
      <c r="AA1816" s="14"/>
      <c r="AB1816" s="14"/>
      <c r="AC1816" s="14"/>
      <c r="AD1816" s="14"/>
      <c r="AE1816" s="14"/>
      <c r="AT1816" s="257" t="s">
        <v>252</v>
      </c>
      <c r="AU1816" s="257" t="s">
        <v>93</v>
      </c>
      <c r="AV1816" s="14" t="s">
        <v>93</v>
      </c>
      <c r="AW1816" s="14" t="s">
        <v>46</v>
      </c>
      <c r="AX1816" s="14" t="s">
        <v>85</v>
      </c>
      <c r="AY1816" s="257" t="s">
        <v>241</v>
      </c>
    </row>
    <row r="1817" s="14" customFormat="1">
      <c r="A1817" s="14"/>
      <c r="B1817" s="247"/>
      <c r="C1817" s="248"/>
      <c r="D1817" s="238" t="s">
        <v>252</v>
      </c>
      <c r="E1817" s="249" t="s">
        <v>39</v>
      </c>
      <c r="F1817" s="250" t="s">
        <v>1793</v>
      </c>
      <c r="G1817" s="248"/>
      <c r="H1817" s="251">
        <v>1</v>
      </c>
      <c r="I1817" s="252"/>
      <c r="J1817" s="248"/>
      <c r="K1817" s="248"/>
      <c r="L1817" s="253"/>
      <c r="M1817" s="254"/>
      <c r="N1817" s="255"/>
      <c r="O1817" s="255"/>
      <c r="P1817" s="255"/>
      <c r="Q1817" s="255"/>
      <c r="R1817" s="255"/>
      <c r="S1817" s="255"/>
      <c r="T1817" s="256"/>
      <c r="U1817" s="14"/>
      <c r="V1817" s="14"/>
      <c r="W1817" s="14"/>
      <c r="X1817" s="14"/>
      <c r="Y1817" s="14"/>
      <c r="Z1817" s="14"/>
      <c r="AA1817" s="14"/>
      <c r="AB1817" s="14"/>
      <c r="AC1817" s="14"/>
      <c r="AD1817" s="14"/>
      <c r="AE1817" s="14"/>
      <c r="AT1817" s="257" t="s">
        <v>252</v>
      </c>
      <c r="AU1817" s="257" t="s">
        <v>93</v>
      </c>
      <c r="AV1817" s="14" t="s">
        <v>93</v>
      </c>
      <c r="AW1817" s="14" t="s">
        <v>46</v>
      </c>
      <c r="AX1817" s="14" t="s">
        <v>85</v>
      </c>
      <c r="AY1817" s="257" t="s">
        <v>241</v>
      </c>
    </row>
    <row r="1818" s="14" customFormat="1">
      <c r="A1818" s="14"/>
      <c r="B1818" s="247"/>
      <c r="C1818" s="248"/>
      <c r="D1818" s="238" t="s">
        <v>252</v>
      </c>
      <c r="E1818" s="249" t="s">
        <v>39</v>
      </c>
      <c r="F1818" s="250" t="s">
        <v>1794</v>
      </c>
      <c r="G1818" s="248"/>
      <c r="H1818" s="251">
        <v>2</v>
      </c>
      <c r="I1818" s="252"/>
      <c r="J1818" s="248"/>
      <c r="K1818" s="248"/>
      <c r="L1818" s="253"/>
      <c r="M1818" s="254"/>
      <c r="N1818" s="255"/>
      <c r="O1818" s="255"/>
      <c r="P1818" s="255"/>
      <c r="Q1818" s="255"/>
      <c r="R1818" s="255"/>
      <c r="S1818" s="255"/>
      <c r="T1818" s="256"/>
      <c r="U1818" s="14"/>
      <c r="V1818" s="14"/>
      <c r="W1818" s="14"/>
      <c r="X1818" s="14"/>
      <c r="Y1818" s="14"/>
      <c r="Z1818" s="14"/>
      <c r="AA1818" s="14"/>
      <c r="AB1818" s="14"/>
      <c r="AC1818" s="14"/>
      <c r="AD1818" s="14"/>
      <c r="AE1818" s="14"/>
      <c r="AT1818" s="257" t="s">
        <v>252</v>
      </c>
      <c r="AU1818" s="257" t="s">
        <v>93</v>
      </c>
      <c r="AV1818" s="14" t="s">
        <v>93</v>
      </c>
      <c r="AW1818" s="14" t="s">
        <v>46</v>
      </c>
      <c r="AX1818" s="14" t="s">
        <v>85</v>
      </c>
      <c r="AY1818" s="257" t="s">
        <v>241</v>
      </c>
    </row>
    <row r="1819" s="14" customFormat="1">
      <c r="A1819" s="14"/>
      <c r="B1819" s="247"/>
      <c r="C1819" s="248"/>
      <c r="D1819" s="238" t="s">
        <v>252</v>
      </c>
      <c r="E1819" s="249" t="s">
        <v>39</v>
      </c>
      <c r="F1819" s="250" t="s">
        <v>1795</v>
      </c>
      <c r="G1819" s="248"/>
      <c r="H1819" s="251">
        <v>3</v>
      </c>
      <c r="I1819" s="252"/>
      <c r="J1819" s="248"/>
      <c r="K1819" s="248"/>
      <c r="L1819" s="253"/>
      <c r="M1819" s="254"/>
      <c r="N1819" s="255"/>
      <c r="O1819" s="255"/>
      <c r="P1819" s="255"/>
      <c r="Q1819" s="255"/>
      <c r="R1819" s="255"/>
      <c r="S1819" s="255"/>
      <c r="T1819" s="256"/>
      <c r="U1819" s="14"/>
      <c r="V1819" s="14"/>
      <c r="W1819" s="14"/>
      <c r="X1819" s="14"/>
      <c r="Y1819" s="14"/>
      <c r="Z1819" s="14"/>
      <c r="AA1819" s="14"/>
      <c r="AB1819" s="14"/>
      <c r="AC1819" s="14"/>
      <c r="AD1819" s="14"/>
      <c r="AE1819" s="14"/>
      <c r="AT1819" s="257" t="s">
        <v>252</v>
      </c>
      <c r="AU1819" s="257" t="s">
        <v>93</v>
      </c>
      <c r="AV1819" s="14" t="s">
        <v>93</v>
      </c>
      <c r="AW1819" s="14" t="s">
        <v>46</v>
      </c>
      <c r="AX1819" s="14" t="s">
        <v>85</v>
      </c>
      <c r="AY1819" s="257" t="s">
        <v>241</v>
      </c>
    </row>
    <row r="1820" s="14" customFormat="1">
      <c r="A1820" s="14"/>
      <c r="B1820" s="247"/>
      <c r="C1820" s="248"/>
      <c r="D1820" s="238" t="s">
        <v>252</v>
      </c>
      <c r="E1820" s="249" t="s">
        <v>39</v>
      </c>
      <c r="F1820" s="250" t="s">
        <v>1796</v>
      </c>
      <c r="G1820" s="248"/>
      <c r="H1820" s="251">
        <v>1</v>
      </c>
      <c r="I1820" s="252"/>
      <c r="J1820" s="248"/>
      <c r="K1820" s="248"/>
      <c r="L1820" s="253"/>
      <c r="M1820" s="254"/>
      <c r="N1820" s="255"/>
      <c r="O1820" s="255"/>
      <c r="P1820" s="255"/>
      <c r="Q1820" s="255"/>
      <c r="R1820" s="255"/>
      <c r="S1820" s="255"/>
      <c r="T1820" s="256"/>
      <c r="U1820" s="14"/>
      <c r="V1820" s="14"/>
      <c r="W1820" s="14"/>
      <c r="X1820" s="14"/>
      <c r="Y1820" s="14"/>
      <c r="Z1820" s="14"/>
      <c r="AA1820" s="14"/>
      <c r="AB1820" s="14"/>
      <c r="AC1820" s="14"/>
      <c r="AD1820" s="14"/>
      <c r="AE1820" s="14"/>
      <c r="AT1820" s="257" t="s">
        <v>252</v>
      </c>
      <c r="AU1820" s="257" t="s">
        <v>93</v>
      </c>
      <c r="AV1820" s="14" t="s">
        <v>93</v>
      </c>
      <c r="AW1820" s="14" t="s">
        <v>46</v>
      </c>
      <c r="AX1820" s="14" t="s">
        <v>85</v>
      </c>
      <c r="AY1820" s="257" t="s">
        <v>241</v>
      </c>
    </row>
    <row r="1821" s="14" customFormat="1">
      <c r="A1821" s="14"/>
      <c r="B1821" s="247"/>
      <c r="C1821" s="248"/>
      <c r="D1821" s="238" t="s">
        <v>252</v>
      </c>
      <c r="E1821" s="249" t="s">
        <v>39</v>
      </c>
      <c r="F1821" s="250" t="s">
        <v>1797</v>
      </c>
      <c r="G1821" s="248"/>
      <c r="H1821" s="251">
        <v>1</v>
      </c>
      <c r="I1821" s="252"/>
      <c r="J1821" s="248"/>
      <c r="K1821" s="248"/>
      <c r="L1821" s="253"/>
      <c r="M1821" s="254"/>
      <c r="N1821" s="255"/>
      <c r="O1821" s="255"/>
      <c r="P1821" s="255"/>
      <c r="Q1821" s="255"/>
      <c r="R1821" s="255"/>
      <c r="S1821" s="255"/>
      <c r="T1821" s="256"/>
      <c r="U1821" s="14"/>
      <c r="V1821" s="14"/>
      <c r="W1821" s="14"/>
      <c r="X1821" s="14"/>
      <c r="Y1821" s="14"/>
      <c r="Z1821" s="14"/>
      <c r="AA1821" s="14"/>
      <c r="AB1821" s="14"/>
      <c r="AC1821" s="14"/>
      <c r="AD1821" s="14"/>
      <c r="AE1821" s="14"/>
      <c r="AT1821" s="257" t="s">
        <v>252</v>
      </c>
      <c r="AU1821" s="257" t="s">
        <v>93</v>
      </c>
      <c r="AV1821" s="14" t="s">
        <v>93</v>
      </c>
      <c r="AW1821" s="14" t="s">
        <v>46</v>
      </c>
      <c r="AX1821" s="14" t="s">
        <v>85</v>
      </c>
      <c r="AY1821" s="257" t="s">
        <v>241</v>
      </c>
    </row>
    <row r="1822" s="14" customFormat="1">
      <c r="A1822" s="14"/>
      <c r="B1822" s="247"/>
      <c r="C1822" s="248"/>
      <c r="D1822" s="238" t="s">
        <v>252</v>
      </c>
      <c r="E1822" s="249" t="s">
        <v>39</v>
      </c>
      <c r="F1822" s="250" t="s">
        <v>1798</v>
      </c>
      <c r="G1822" s="248"/>
      <c r="H1822" s="251">
        <v>2</v>
      </c>
      <c r="I1822" s="252"/>
      <c r="J1822" s="248"/>
      <c r="K1822" s="248"/>
      <c r="L1822" s="253"/>
      <c r="M1822" s="254"/>
      <c r="N1822" s="255"/>
      <c r="O1822" s="255"/>
      <c r="P1822" s="255"/>
      <c r="Q1822" s="255"/>
      <c r="R1822" s="255"/>
      <c r="S1822" s="255"/>
      <c r="T1822" s="256"/>
      <c r="U1822" s="14"/>
      <c r="V1822" s="14"/>
      <c r="W1822" s="14"/>
      <c r="X1822" s="14"/>
      <c r="Y1822" s="14"/>
      <c r="Z1822" s="14"/>
      <c r="AA1822" s="14"/>
      <c r="AB1822" s="14"/>
      <c r="AC1822" s="14"/>
      <c r="AD1822" s="14"/>
      <c r="AE1822" s="14"/>
      <c r="AT1822" s="257" t="s">
        <v>252</v>
      </c>
      <c r="AU1822" s="257" t="s">
        <v>93</v>
      </c>
      <c r="AV1822" s="14" t="s">
        <v>93</v>
      </c>
      <c r="AW1822" s="14" t="s">
        <v>46</v>
      </c>
      <c r="AX1822" s="14" t="s">
        <v>85</v>
      </c>
      <c r="AY1822" s="257" t="s">
        <v>241</v>
      </c>
    </row>
    <row r="1823" s="13" customFormat="1">
      <c r="A1823" s="13"/>
      <c r="B1823" s="236"/>
      <c r="C1823" s="237"/>
      <c r="D1823" s="238" t="s">
        <v>252</v>
      </c>
      <c r="E1823" s="239" t="s">
        <v>39</v>
      </c>
      <c r="F1823" s="240" t="s">
        <v>1760</v>
      </c>
      <c r="G1823" s="237"/>
      <c r="H1823" s="239" t="s">
        <v>39</v>
      </c>
      <c r="I1823" s="241"/>
      <c r="J1823" s="237"/>
      <c r="K1823" s="237"/>
      <c r="L1823" s="242"/>
      <c r="M1823" s="243"/>
      <c r="N1823" s="244"/>
      <c r="O1823" s="244"/>
      <c r="P1823" s="244"/>
      <c r="Q1823" s="244"/>
      <c r="R1823" s="244"/>
      <c r="S1823" s="244"/>
      <c r="T1823" s="245"/>
      <c r="U1823" s="13"/>
      <c r="V1823" s="13"/>
      <c r="W1823" s="13"/>
      <c r="X1823" s="13"/>
      <c r="Y1823" s="13"/>
      <c r="Z1823" s="13"/>
      <c r="AA1823" s="13"/>
      <c r="AB1823" s="13"/>
      <c r="AC1823" s="13"/>
      <c r="AD1823" s="13"/>
      <c r="AE1823" s="13"/>
      <c r="AT1823" s="246" t="s">
        <v>252</v>
      </c>
      <c r="AU1823" s="246" t="s">
        <v>93</v>
      </c>
      <c r="AV1823" s="13" t="s">
        <v>23</v>
      </c>
      <c r="AW1823" s="13" t="s">
        <v>46</v>
      </c>
      <c r="AX1823" s="13" t="s">
        <v>85</v>
      </c>
      <c r="AY1823" s="246" t="s">
        <v>241</v>
      </c>
    </row>
    <row r="1824" s="14" customFormat="1">
      <c r="A1824" s="14"/>
      <c r="B1824" s="247"/>
      <c r="C1824" s="248"/>
      <c r="D1824" s="238" t="s">
        <v>252</v>
      </c>
      <c r="E1824" s="249" t="s">
        <v>39</v>
      </c>
      <c r="F1824" s="250" t="s">
        <v>1777</v>
      </c>
      <c r="G1824" s="248"/>
      <c r="H1824" s="251">
        <v>10</v>
      </c>
      <c r="I1824" s="252"/>
      <c r="J1824" s="248"/>
      <c r="K1824" s="248"/>
      <c r="L1824" s="253"/>
      <c r="M1824" s="254"/>
      <c r="N1824" s="255"/>
      <c r="O1824" s="255"/>
      <c r="P1824" s="255"/>
      <c r="Q1824" s="255"/>
      <c r="R1824" s="255"/>
      <c r="S1824" s="255"/>
      <c r="T1824" s="256"/>
      <c r="U1824" s="14"/>
      <c r="V1824" s="14"/>
      <c r="W1824" s="14"/>
      <c r="X1824" s="14"/>
      <c r="Y1824" s="14"/>
      <c r="Z1824" s="14"/>
      <c r="AA1824" s="14"/>
      <c r="AB1824" s="14"/>
      <c r="AC1824" s="14"/>
      <c r="AD1824" s="14"/>
      <c r="AE1824" s="14"/>
      <c r="AT1824" s="257" t="s">
        <v>252</v>
      </c>
      <c r="AU1824" s="257" t="s">
        <v>93</v>
      </c>
      <c r="AV1824" s="14" t="s">
        <v>93</v>
      </c>
      <c r="AW1824" s="14" t="s">
        <v>46</v>
      </c>
      <c r="AX1824" s="14" t="s">
        <v>85</v>
      </c>
      <c r="AY1824" s="257" t="s">
        <v>241</v>
      </c>
    </row>
    <row r="1825" s="14" customFormat="1">
      <c r="A1825" s="14"/>
      <c r="B1825" s="247"/>
      <c r="C1825" s="248"/>
      <c r="D1825" s="238" t="s">
        <v>252</v>
      </c>
      <c r="E1825" s="249" t="s">
        <v>39</v>
      </c>
      <c r="F1825" s="250" t="s">
        <v>1778</v>
      </c>
      <c r="G1825" s="248"/>
      <c r="H1825" s="251">
        <v>1</v>
      </c>
      <c r="I1825" s="252"/>
      <c r="J1825" s="248"/>
      <c r="K1825" s="248"/>
      <c r="L1825" s="253"/>
      <c r="M1825" s="254"/>
      <c r="N1825" s="255"/>
      <c r="O1825" s="255"/>
      <c r="P1825" s="255"/>
      <c r="Q1825" s="255"/>
      <c r="R1825" s="255"/>
      <c r="S1825" s="255"/>
      <c r="T1825" s="256"/>
      <c r="U1825" s="14"/>
      <c r="V1825" s="14"/>
      <c r="W1825" s="14"/>
      <c r="X1825" s="14"/>
      <c r="Y1825" s="14"/>
      <c r="Z1825" s="14"/>
      <c r="AA1825" s="14"/>
      <c r="AB1825" s="14"/>
      <c r="AC1825" s="14"/>
      <c r="AD1825" s="14"/>
      <c r="AE1825" s="14"/>
      <c r="AT1825" s="257" t="s">
        <v>252</v>
      </c>
      <c r="AU1825" s="257" t="s">
        <v>93</v>
      </c>
      <c r="AV1825" s="14" t="s">
        <v>93</v>
      </c>
      <c r="AW1825" s="14" t="s">
        <v>46</v>
      </c>
      <c r="AX1825" s="14" t="s">
        <v>85</v>
      </c>
      <c r="AY1825" s="257" t="s">
        <v>241</v>
      </c>
    </row>
    <row r="1826" s="14" customFormat="1">
      <c r="A1826" s="14"/>
      <c r="B1826" s="247"/>
      <c r="C1826" s="248"/>
      <c r="D1826" s="238" t="s">
        <v>252</v>
      </c>
      <c r="E1826" s="249" t="s">
        <v>39</v>
      </c>
      <c r="F1826" s="250" t="s">
        <v>1799</v>
      </c>
      <c r="G1826" s="248"/>
      <c r="H1826" s="251">
        <v>21</v>
      </c>
      <c r="I1826" s="252"/>
      <c r="J1826" s="248"/>
      <c r="K1826" s="248"/>
      <c r="L1826" s="253"/>
      <c r="M1826" s="254"/>
      <c r="N1826" s="255"/>
      <c r="O1826" s="255"/>
      <c r="P1826" s="255"/>
      <c r="Q1826" s="255"/>
      <c r="R1826" s="255"/>
      <c r="S1826" s="255"/>
      <c r="T1826" s="256"/>
      <c r="U1826" s="14"/>
      <c r="V1826" s="14"/>
      <c r="W1826" s="14"/>
      <c r="X1826" s="14"/>
      <c r="Y1826" s="14"/>
      <c r="Z1826" s="14"/>
      <c r="AA1826" s="14"/>
      <c r="AB1826" s="14"/>
      <c r="AC1826" s="14"/>
      <c r="AD1826" s="14"/>
      <c r="AE1826" s="14"/>
      <c r="AT1826" s="257" t="s">
        <v>252</v>
      </c>
      <c r="AU1826" s="257" t="s">
        <v>93</v>
      </c>
      <c r="AV1826" s="14" t="s">
        <v>93</v>
      </c>
      <c r="AW1826" s="14" t="s">
        <v>46</v>
      </c>
      <c r="AX1826" s="14" t="s">
        <v>85</v>
      </c>
      <c r="AY1826" s="257" t="s">
        <v>241</v>
      </c>
    </row>
    <row r="1827" s="14" customFormat="1">
      <c r="A1827" s="14"/>
      <c r="B1827" s="247"/>
      <c r="C1827" s="248"/>
      <c r="D1827" s="238" t="s">
        <v>252</v>
      </c>
      <c r="E1827" s="249" t="s">
        <v>39</v>
      </c>
      <c r="F1827" s="250" t="s">
        <v>1800</v>
      </c>
      <c r="G1827" s="248"/>
      <c r="H1827" s="251">
        <v>1</v>
      </c>
      <c r="I1827" s="252"/>
      <c r="J1827" s="248"/>
      <c r="K1827" s="248"/>
      <c r="L1827" s="253"/>
      <c r="M1827" s="254"/>
      <c r="N1827" s="255"/>
      <c r="O1827" s="255"/>
      <c r="P1827" s="255"/>
      <c r="Q1827" s="255"/>
      <c r="R1827" s="255"/>
      <c r="S1827" s="255"/>
      <c r="T1827" s="256"/>
      <c r="U1827" s="14"/>
      <c r="V1827" s="14"/>
      <c r="W1827" s="14"/>
      <c r="X1827" s="14"/>
      <c r="Y1827" s="14"/>
      <c r="Z1827" s="14"/>
      <c r="AA1827" s="14"/>
      <c r="AB1827" s="14"/>
      <c r="AC1827" s="14"/>
      <c r="AD1827" s="14"/>
      <c r="AE1827" s="14"/>
      <c r="AT1827" s="257" t="s">
        <v>252</v>
      </c>
      <c r="AU1827" s="257" t="s">
        <v>93</v>
      </c>
      <c r="AV1827" s="14" t="s">
        <v>93</v>
      </c>
      <c r="AW1827" s="14" t="s">
        <v>46</v>
      </c>
      <c r="AX1827" s="14" t="s">
        <v>85</v>
      </c>
      <c r="AY1827" s="257" t="s">
        <v>241</v>
      </c>
    </row>
    <row r="1828" s="14" customFormat="1">
      <c r="A1828" s="14"/>
      <c r="B1828" s="247"/>
      <c r="C1828" s="248"/>
      <c r="D1828" s="238" t="s">
        <v>252</v>
      </c>
      <c r="E1828" s="249" t="s">
        <v>39</v>
      </c>
      <c r="F1828" s="250" t="s">
        <v>1801</v>
      </c>
      <c r="G1828" s="248"/>
      <c r="H1828" s="251">
        <v>1</v>
      </c>
      <c r="I1828" s="252"/>
      <c r="J1828" s="248"/>
      <c r="K1828" s="248"/>
      <c r="L1828" s="253"/>
      <c r="M1828" s="254"/>
      <c r="N1828" s="255"/>
      <c r="O1828" s="255"/>
      <c r="P1828" s="255"/>
      <c r="Q1828" s="255"/>
      <c r="R1828" s="255"/>
      <c r="S1828" s="255"/>
      <c r="T1828" s="256"/>
      <c r="U1828" s="14"/>
      <c r="V1828" s="14"/>
      <c r="W1828" s="14"/>
      <c r="X1828" s="14"/>
      <c r="Y1828" s="14"/>
      <c r="Z1828" s="14"/>
      <c r="AA1828" s="14"/>
      <c r="AB1828" s="14"/>
      <c r="AC1828" s="14"/>
      <c r="AD1828" s="14"/>
      <c r="AE1828" s="14"/>
      <c r="AT1828" s="257" t="s">
        <v>252</v>
      </c>
      <c r="AU1828" s="257" t="s">
        <v>93</v>
      </c>
      <c r="AV1828" s="14" t="s">
        <v>93</v>
      </c>
      <c r="AW1828" s="14" t="s">
        <v>46</v>
      </c>
      <c r="AX1828" s="14" t="s">
        <v>85</v>
      </c>
      <c r="AY1828" s="257" t="s">
        <v>241</v>
      </c>
    </row>
    <row r="1829" s="14" customFormat="1">
      <c r="A1829" s="14"/>
      <c r="B1829" s="247"/>
      <c r="C1829" s="248"/>
      <c r="D1829" s="238" t="s">
        <v>252</v>
      </c>
      <c r="E1829" s="249" t="s">
        <v>39</v>
      </c>
      <c r="F1829" s="250" t="s">
        <v>1802</v>
      </c>
      <c r="G1829" s="248"/>
      <c r="H1829" s="251">
        <v>5</v>
      </c>
      <c r="I1829" s="252"/>
      <c r="J1829" s="248"/>
      <c r="K1829" s="248"/>
      <c r="L1829" s="253"/>
      <c r="M1829" s="254"/>
      <c r="N1829" s="255"/>
      <c r="O1829" s="255"/>
      <c r="P1829" s="255"/>
      <c r="Q1829" s="255"/>
      <c r="R1829" s="255"/>
      <c r="S1829" s="255"/>
      <c r="T1829" s="256"/>
      <c r="U1829" s="14"/>
      <c r="V1829" s="14"/>
      <c r="W1829" s="14"/>
      <c r="X1829" s="14"/>
      <c r="Y1829" s="14"/>
      <c r="Z1829" s="14"/>
      <c r="AA1829" s="14"/>
      <c r="AB1829" s="14"/>
      <c r="AC1829" s="14"/>
      <c r="AD1829" s="14"/>
      <c r="AE1829" s="14"/>
      <c r="AT1829" s="257" t="s">
        <v>252</v>
      </c>
      <c r="AU1829" s="257" t="s">
        <v>93</v>
      </c>
      <c r="AV1829" s="14" t="s">
        <v>93</v>
      </c>
      <c r="AW1829" s="14" t="s">
        <v>46</v>
      </c>
      <c r="AX1829" s="14" t="s">
        <v>85</v>
      </c>
      <c r="AY1829" s="257" t="s">
        <v>241</v>
      </c>
    </row>
    <row r="1830" s="14" customFormat="1">
      <c r="A1830" s="14"/>
      <c r="B1830" s="247"/>
      <c r="C1830" s="248"/>
      <c r="D1830" s="238" t="s">
        <v>252</v>
      </c>
      <c r="E1830" s="249" t="s">
        <v>39</v>
      </c>
      <c r="F1830" s="250" t="s">
        <v>1803</v>
      </c>
      <c r="G1830" s="248"/>
      <c r="H1830" s="251">
        <v>1</v>
      </c>
      <c r="I1830" s="252"/>
      <c r="J1830" s="248"/>
      <c r="K1830" s="248"/>
      <c r="L1830" s="253"/>
      <c r="M1830" s="254"/>
      <c r="N1830" s="255"/>
      <c r="O1830" s="255"/>
      <c r="P1830" s="255"/>
      <c r="Q1830" s="255"/>
      <c r="R1830" s="255"/>
      <c r="S1830" s="255"/>
      <c r="T1830" s="256"/>
      <c r="U1830" s="14"/>
      <c r="V1830" s="14"/>
      <c r="W1830" s="14"/>
      <c r="X1830" s="14"/>
      <c r="Y1830" s="14"/>
      <c r="Z1830" s="14"/>
      <c r="AA1830" s="14"/>
      <c r="AB1830" s="14"/>
      <c r="AC1830" s="14"/>
      <c r="AD1830" s="14"/>
      <c r="AE1830" s="14"/>
      <c r="AT1830" s="257" t="s">
        <v>252</v>
      </c>
      <c r="AU1830" s="257" t="s">
        <v>93</v>
      </c>
      <c r="AV1830" s="14" t="s">
        <v>93</v>
      </c>
      <c r="AW1830" s="14" t="s">
        <v>46</v>
      </c>
      <c r="AX1830" s="14" t="s">
        <v>85</v>
      </c>
      <c r="AY1830" s="257" t="s">
        <v>241</v>
      </c>
    </row>
    <row r="1831" s="14" customFormat="1">
      <c r="A1831" s="14"/>
      <c r="B1831" s="247"/>
      <c r="C1831" s="248"/>
      <c r="D1831" s="238" t="s">
        <v>252</v>
      </c>
      <c r="E1831" s="249" t="s">
        <v>39</v>
      </c>
      <c r="F1831" s="250" t="s">
        <v>1804</v>
      </c>
      <c r="G1831" s="248"/>
      <c r="H1831" s="251">
        <v>1</v>
      </c>
      <c r="I1831" s="252"/>
      <c r="J1831" s="248"/>
      <c r="K1831" s="248"/>
      <c r="L1831" s="253"/>
      <c r="M1831" s="254"/>
      <c r="N1831" s="255"/>
      <c r="O1831" s="255"/>
      <c r="P1831" s="255"/>
      <c r="Q1831" s="255"/>
      <c r="R1831" s="255"/>
      <c r="S1831" s="255"/>
      <c r="T1831" s="256"/>
      <c r="U1831" s="14"/>
      <c r="V1831" s="14"/>
      <c r="W1831" s="14"/>
      <c r="X1831" s="14"/>
      <c r="Y1831" s="14"/>
      <c r="Z1831" s="14"/>
      <c r="AA1831" s="14"/>
      <c r="AB1831" s="14"/>
      <c r="AC1831" s="14"/>
      <c r="AD1831" s="14"/>
      <c r="AE1831" s="14"/>
      <c r="AT1831" s="257" t="s">
        <v>252</v>
      </c>
      <c r="AU1831" s="257" t="s">
        <v>93</v>
      </c>
      <c r="AV1831" s="14" t="s">
        <v>93</v>
      </c>
      <c r="AW1831" s="14" t="s">
        <v>46</v>
      </c>
      <c r="AX1831" s="14" t="s">
        <v>85</v>
      </c>
      <c r="AY1831" s="257" t="s">
        <v>241</v>
      </c>
    </row>
    <row r="1832" s="14" customFormat="1">
      <c r="A1832" s="14"/>
      <c r="B1832" s="247"/>
      <c r="C1832" s="248"/>
      <c r="D1832" s="238" t="s">
        <v>252</v>
      </c>
      <c r="E1832" s="249" t="s">
        <v>39</v>
      </c>
      <c r="F1832" s="250" t="s">
        <v>1805</v>
      </c>
      <c r="G1832" s="248"/>
      <c r="H1832" s="251">
        <v>1</v>
      </c>
      <c r="I1832" s="252"/>
      <c r="J1832" s="248"/>
      <c r="K1832" s="248"/>
      <c r="L1832" s="253"/>
      <c r="M1832" s="254"/>
      <c r="N1832" s="255"/>
      <c r="O1832" s="255"/>
      <c r="P1832" s="255"/>
      <c r="Q1832" s="255"/>
      <c r="R1832" s="255"/>
      <c r="S1832" s="255"/>
      <c r="T1832" s="256"/>
      <c r="U1832" s="14"/>
      <c r="V1832" s="14"/>
      <c r="W1832" s="14"/>
      <c r="X1832" s="14"/>
      <c r="Y1832" s="14"/>
      <c r="Z1832" s="14"/>
      <c r="AA1832" s="14"/>
      <c r="AB1832" s="14"/>
      <c r="AC1832" s="14"/>
      <c r="AD1832" s="14"/>
      <c r="AE1832" s="14"/>
      <c r="AT1832" s="257" t="s">
        <v>252</v>
      </c>
      <c r="AU1832" s="257" t="s">
        <v>93</v>
      </c>
      <c r="AV1832" s="14" t="s">
        <v>93</v>
      </c>
      <c r="AW1832" s="14" t="s">
        <v>46</v>
      </c>
      <c r="AX1832" s="14" t="s">
        <v>85</v>
      </c>
      <c r="AY1832" s="257" t="s">
        <v>241</v>
      </c>
    </row>
    <row r="1833" s="14" customFormat="1">
      <c r="A1833" s="14"/>
      <c r="B1833" s="247"/>
      <c r="C1833" s="248"/>
      <c r="D1833" s="238" t="s">
        <v>252</v>
      </c>
      <c r="E1833" s="249" t="s">
        <v>39</v>
      </c>
      <c r="F1833" s="250" t="s">
        <v>1806</v>
      </c>
      <c r="G1833" s="248"/>
      <c r="H1833" s="251">
        <v>1</v>
      </c>
      <c r="I1833" s="252"/>
      <c r="J1833" s="248"/>
      <c r="K1833" s="248"/>
      <c r="L1833" s="253"/>
      <c r="M1833" s="254"/>
      <c r="N1833" s="255"/>
      <c r="O1833" s="255"/>
      <c r="P1833" s="255"/>
      <c r="Q1833" s="255"/>
      <c r="R1833" s="255"/>
      <c r="S1833" s="255"/>
      <c r="T1833" s="256"/>
      <c r="U1833" s="14"/>
      <c r="V1833" s="14"/>
      <c r="W1833" s="14"/>
      <c r="X1833" s="14"/>
      <c r="Y1833" s="14"/>
      <c r="Z1833" s="14"/>
      <c r="AA1833" s="14"/>
      <c r="AB1833" s="14"/>
      <c r="AC1833" s="14"/>
      <c r="AD1833" s="14"/>
      <c r="AE1833" s="14"/>
      <c r="AT1833" s="257" t="s">
        <v>252</v>
      </c>
      <c r="AU1833" s="257" t="s">
        <v>93</v>
      </c>
      <c r="AV1833" s="14" t="s">
        <v>93</v>
      </c>
      <c r="AW1833" s="14" t="s">
        <v>46</v>
      </c>
      <c r="AX1833" s="14" t="s">
        <v>85</v>
      </c>
      <c r="AY1833" s="257" t="s">
        <v>241</v>
      </c>
    </row>
    <row r="1834" s="14" customFormat="1">
      <c r="A1834" s="14"/>
      <c r="B1834" s="247"/>
      <c r="C1834" s="248"/>
      <c r="D1834" s="238" t="s">
        <v>252</v>
      </c>
      <c r="E1834" s="249" t="s">
        <v>39</v>
      </c>
      <c r="F1834" s="250" t="s">
        <v>1807</v>
      </c>
      <c r="G1834" s="248"/>
      <c r="H1834" s="251">
        <v>2</v>
      </c>
      <c r="I1834" s="252"/>
      <c r="J1834" s="248"/>
      <c r="K1834" s="248"/>
      <c r="L1834" s="253"/>
      <c r="M1834" s="254"/>
      <c r="N1834" s="255"/>
      <c r="O1834" s="255"/>
      <c r="P1834" s="255"/>
      <c r="Q1834" s="255"/>
      <c r="R1834" s="255"/>
      <c r="S1834" s="255"/>
      <c r="T1834" s="256"/>
      <c r="U1834" s="14"/>
      <c r="V1834" s="14"/>
      <c r="W1834" s="14"/>
      <c r="X1834" s="14"/>
      <c r="Y1834" s="14"/>
      <c r="Z1834" s="14"/>
      <c r="AA1834" s="14"/>
      <c r="AB1834" s="14"/>
      <c r="AC1834" s="14"/>
      <c r="AD1834" s="14"/>
      <c r="AE1834" s="14"/>
      <c r="AT1834" s="257" t="s">
        <v>252</v>
      </c>
      <c r="AU1834" s="257" t="s">
        <v>93</v>
      </c>
      <c r="AV1834" s="14" t="s">
        <v>93</v>
      </c>
      <c r="AW1834" s="14" t="s">
        <v>46</v>
      </c>
      <c r="AX1834" s="14" t="s">
        <v>85</v>
      </c>
      <c r="AY1834" s="257" t="s">
        <v>241</v>
      </c>
    </row>
    <row r="1835" s="14" customFormat="1">
      <c r="A1835" s="14"/>
      <c r="B1835" s="247"/>
      <c r="C1835" s="248"/>
      <c r="D1835" s="238" t="s">
        <v>252</v>
      </c>
      <c r="E1835" s="249" t="s">
        <v>39</v>
      </c>
      <c r="F1835" s="250" t="s">
        <v>1808</v>
      </c>
      <c r="G1835" s="248"/>
      <c r="H1835" s="251">
        <v>1</v>
      </c>
      <c r="I1835" s="252"/>
      <c r="J1835" s="248"/>
      <c r="K1835" s="248"/>
      <c r="L1835" s="253"/>
      <c r="M1835" s="254"/>
      <c r="N1835" s="255"/>
      <c r="O1835" s="255"/>
      <c r="P1835" s="255"/>
      <c r="Q1835" s="255"/>
      <c r="R1835" s="255"/>
      <c r="S1835" s="255"/>
      <c r="T1835" s="256"/>
      <c r="U1835" s="14"/>
      <c r="V1835" s="14"/>
      <c r="W1835" s="14"/>
      <c r="X1835" s="14"/>
      <c r="Y1835" s="14"/>
      <c r="Z1835" s="14"/>
      <c r="AA1835" s="14"/>
      <c r="AB1835" s="14"/>
      <c r="AC1835" s="14"/>
      <c r="AD1835" s="14"/>
      <c r="AE1835" s="14"/>
      <c r="AT1835" s="257" t="s">
        <v>252</v>
      </c>
      <c r="AU1835" s="257" t="s">
        <v>93</v>
      </c>
      <c r="AV1835" s="14" t="s">
        <v>93</v>
      </c>
      <c r="AW1835" s="14" t="s">
        <v>46</v>
      </c>
      <c r="AX1835" s="14" t="s">
        <v>85</v>
      </c>
      <c r="AY1835" s="257" t="s">
        <v>241</v>
      </c>
    </row>
    <row r="1836" s="13" customFormat="1">
      <c r="A1836" s="13"/>
      <c r="B1836" s="236"/>
      <c r="C1836" s="237"/>
      <c r="D1836" s="238" t="s">
        <v>252</v>
      </c>
      <c r="E1836" s="239" t="s">
        <v>39</v>
      </c>
      <c r="F1836" s="240" t="s">
        <v>1770</v>
      </c>
      <c r="G1836" s="237"/>
      <c r="H1836" s="239" t="s">
        <v>39</v>
      </c>
      <c r="I1836" s="241"/>
      <c r="J1836" s="237"/>
      <c r="K1836" s="237"/>
      <c r="L1836" s="242"/>
      <c r="M1836" s="243"/>
      <c r="N1836" s="244"/>
      <c r="O1836" s="244"/>
      <c r="P1836" s="244"/>
      <c r="Q1836" s="244"/>
      <c r="R1836" s="244"/>
      <c r="S1836" s="244"/>
      <c r="T1836" s="245"/>
      <c r="U1836" s="13"/>
      <c r="V1836" s="13"/>
      <c r="W1836" s="13"/>
      <c r="X1836" s="13"/>
      <c r="Y1836" s="13"/>
      <c r="Z1836" s="13"/>
      <c r="AA1836" s="13"/>
      <c r="AB1836" s="13"/>
      <c r="AC1836" s="13"/>
      <c r="AD1836" s="13"/>
      <c r="AE1836" s="13"/>
      <c r="AT1836" s="246" t="s">
        <v>252</v>
      </c>
      <c r="AU1836" s="246" t="s">
        <v>93</v>
      </c>
      <c r="AV1836" s="13" t="s">
        <v>23</v>
      </c>
      <c r="AW1836" s="13" t="s">
        <v>46</v>
      </c>
      <c r="AX1836" s="13" t="s">
        <v>85</v>
      </c>
      <c r="AY1836" s="246" t="s">
        <v>241</v>
      </c>
    </row>
    <row r="1837" s="13" customFormat="1">
      <c r="A1837" s="13"/>
      <c r="B1837" s="236"/>
      <c r="C1837" s="237"/>
      <c r="D1837" s="238" t="s">
        <v>252</v>
      </c>
      <c r="E1837" s="239" t="s">
        <v>39</v>
      </c>
      <c r="F1837" s="240" t="s">
        <v>1779</v>
      </c>
      <c r="G1837" s="237"/>
      <c r="H1837" s="239" t="s">
        <v>39</v>
      </c>
      <c r="I1837" s="241"/>
      <c r="J1837" s="237"/>
      <c r="K1837" s="237"/>
      <c r="L1837" s="242"/>
      <c r="M1837" s="243"/>
      <c r="N1837" s="244"/>
      <c r="O1837" s="244"/>
      <c r="P1837" s="244"/>
      <c r="Q1837" s="244"/>
      <c r="R1837" s="244"/>
      <c r="S1837" s="244"/>
      <c r="T1837" s="245"/>
      <c r="U1837" s="13"/>
      <c r="V1837" s="13"/>
      <c r="W1837" s="13"/>
      <c r="X1837" s="13"/>
      <c r="Y1837" s="13"/>
      <c r="Z1837" s="13"/>
      <c r="AA1837" s="13"/>
      <c r="AB1837" s="13"/>
      <c r="AC1837" s="13"/>
      <c r="AD1837" s="13"/>
      <c r="AE1837" s="13"/>
      <c r="AT1837" s="246" t="s">
        <v>252</v>
      </c>
      <c r="AU1837" s="246" t="s">
        <v>93</v>
      </c>
      <c r="AV1837" s="13" t="s">
        <v>23</v>
      </c>
      <c r="AW1837" s="13" t="s">
        <v>46</v>
      </c>
      <c r="AX1837" s="13" t="s">
        <v>85</v>
      </c>
      <c r="AY1837" s="246" t="s">
        <v>241</v>
      </c>
    </row>
    <row r="1838" s="14" customFormat="1">
      <c r="A1838" s="14"/>
      <c r="B1838" s="247"/>
      <c r="C1838" s="248"/>
      <c r="D1838" s="238" t="s">
        <v>252</v>
      </c>
      <c r="E1838" s="249" t="s">
        <v>39</v>
      </c>
      <c r="F1838" s="250" t="s">
        <v>1780</v>
      </c>
      <c r="G1838" s="248"/>
      <c r="H1838" s="251">
        <v>17</v>
      </c>
      <c r="I1838" s="252"/>
      <c r="J1838" s="248"/>
      <c r="K1838" s="248"/>
      <c r="L1838" s="253"/>
      <c r="M1838" s="254"/>
      <c r="N1838" s="255"/>
      <c r="O1838" s="255"/>
      <c r="P1838" s="255"/>
      <c r="Q1838" s="255"/>
      <c r="R1838" s="255"/>
      <c r="S1838" s="255"/>
      <c r="T1838" s="256"/>
      <c r="U1838" s="14"/>
      <c r="V1838" s="14"/>
      <c r="W1838" s="14"/>
      <c r="X1838" s="14"/>
      <c r="Y1838" s="14"/>
      <c r="Z1838" s="14"/>
      <c r="AA1838" s="14"/>
      <c r="AB1838" s="14"/>
      <c r="AC1838" s="14"/>
      <c r="AD1838" s="14"/>
      <c r="AE1838" s="14"/>
      <c r="AT1838" s="257" t="s">
        <v>252</v>
      </c>
      <c r="AU1838" s="257" t="s">
        <v>93</v>
      </c>
      <c r="AV1838" s="14" t="s">
        <v>93</v>
      </c>
      <c r="AW1838" s="14" t="s">
        <v>46</v>
      </c>
      <c r="AX1838" s="14" t="s">
        <v>85</v>
      </c>
      <c r="AY1838" s="257" t="s">
        <v>241</v>
      </c>
    </row>
    <row r="1839" s="14" customFormat="1">
      <c r="A1839" s="14"/>
      <c r="B1839" s="247"/>
      <c r="C1839" s="248"/>
      <c r="D1839" s="238" t="s">
        <v>252</v>
      </c>
      <c r="E1839" s="249" t="s">
        <v>39</v>
      </c>
      <c r="F1839" s="250" t="s">
        <v>1783</v>
      </c>
      <c r="G1839" s="248"/>
      <c r="H1839" s="251">
        <v>9</v>
      </c>
      <c r="I1839" s="252"/>
      <c r="J1839" s="248"/>
      <c r="K1839" s="248"/>
      <c r="L1839" s="253"/>
      <c r="M1839" s="254"/>
      <c r="N1839" s="255"/>
      <c r="O1839" s="255"/>
      <c r="P1839" s="255"/>
      <c r="Q1839" s="255"/>
      <c r="R1839" s="255"/>
      <c r="S1839" s="255"/>
      <c r="T1839" s="256"/>
      <c r="U1839" s="14"/>
      <c r="V1839" s="14"/>
      <c r="W1839" s="14"/>
      <c r="X1839" s="14"/>
      <c r="Y1839" s="14"/>
      <c r="Z1839" s="14"/>
      <c r="AA1839" s="14"/>
      <c r="AB1839" s="14"/>
      <c r="AC1839" s="14"/>
      <c r="AD1839" s="14"/>
      <c r="AE1839" s="14"/>
      <c r="AT1839" s="257" t="s">
        <v>252</v>
      </c>
      <c r="AU1839" s="257" t="s">
        <v>93</v>
      </c>
      <c r="AV1839" s="14" t="s">
        <v>93</v>
      </c>
      <c r="AW1839" s="14" t="s">
        <v>46</v>
      </c>
      <c r="AX1839" s="14" t="s">
        <v>85</v>
      </c>
      <c r="AY1839" s="257" t="s">
        <v>241</v>
      </c>
    </row>
    <row r="1840" s="14" customFormat="1">
      <c r="A1840" s="14"/>
      <c r="B1840" s="247"/>
      <c r="C1840" s="248"/>
      <c r="D1840" s="238" t="s">
        <v>252</v>
      </c>
      <c r="E1840" s="249" t="s">
        <v>39</v>
      </c>
      <c r="F1840" s="250" t="s">
        <v>1784</v>
      </c>
      <c r="G1840" s="248"/>
      <c r="H1840" s="251">
        <v>1</v>
      </c>
      <c r="I1840" s="252"/>
      <c r="J1840" s="248"/>
      <c r="K1840" s="248"/>
      <c r="L1840" s="253"/>
      <c r="M1840" s="254"/>
      <c r="N1840" s="255"/>
      <c r="O1840" s="255"/>
      <c r="P1840" s="255"/>
      <c r="Q1840" s="255"/>
      <c r="R1840" s="255"/>
      <c r="S1840" s="255"/>
      <c r="T1840" s="256"/>
      <c r="U1840" s="14"/>
      <c r="V1840" s="14"/>
      <c r="W1840" s="14"/>
      <c r="X1840" s="14"/>
      <c r="Y1840" s="14"/>
      <c r="Z1840" s="14"/>
      <c r="AA1840" s="14"/>
      <c r="AB1840" s="14"/>
      <c r="AC1840" s="14"/>
      <c r="AD1840" s="14"/>
      <c r="AE1840" s="14"/>
      <c r="AT1840" s="257" t="s">
        <v>252</v>
      </c>
      <c r="AU1840" s="257" t="s">
        <v>93</v>
      </c>
      <c r="AV1840" s="14" t="s">
        <v>93</v>
      </c>
      <c r="AW1840" s="14" t="s">
        <v>46</v>
      </c>
      <c r="AX1840" s="14" t="s">
        <v>85</v>
      </c>
      <c r="AY1840" s="257" t="s">
        <v>241</v>
      </c>
    </row>
    <row r="1841" s="14" customFormat="1">
      <c r="A1841" s="14"/>
      <c r="B1841" s="247"/>
      <c r="C1841" s="248"/>
      <c r="D1841" s="238" t="s">
        <v>252</v>
      </c>
      <c r="E1841" s="249" t="s">
        <v>39</v>
      </c>
      <c r="F1841" s="250" t="s">
        <v>1785</v>
      </c>
      <c r="G1841" s="248"/>
      <c r="H1841" s="251">
        <v>9</v>
      </c>
      <c r="I1841" s="252"/>
      <c r="J1841" s="248"/>
      <c r="K1841" s="248"/>
      <c r="L1841" s="253"/>
      <c r="M1841" s="254"/>
      <c r="N1841" s="255"/>
      <c r="O1841" s="255"/>
      <c r="P1841" s="255"/>
      <c r="Q1841" s="255"/>
      <c r="R1841" s="255"/>
      <c r="S1841" s="255"/>
      <c r="T1841" s="256"/>
      <c r="U1841" s="14"/>
      <c r="V1841" s="14"/>
      <c r="W1841" s="14"/>
      <c r="X1841" s="14"/>
      <c r="Y1841" s="14"/>
      <c r="Z1841" s="14"/>
      <c r="AA1841" s="14"/>
      <c r="AB1841" s="14"/>
      <c r="AC1841" s="14"/>
      <c r="AD1841" s="14"/>
      <c r="AE1841" s="14"/>
      <c r="AT1841" s="257" t="s">
        <v>252</v>
      </c>
      <c r="AU1841" s="257" t="s">
        <v>93</v>
      </c>
      <c r="AV1841" s="14" t="s">
        <v>93</v>
      </c>
      <c r="AW1841" s="14" t="s">
        <v>46</v>
      </c>
      <c r="AX1841" s="14" t="s">
        <v>85</v>
      </c>
      <c r="AY1841" s="257" t="s">
        <v>241</v>
      </c>
    </row>
    <row r="1842" s="14" customFormat="1">
      <c r="A1842" s="14"/>
      <c r="B1842" s="247"/>
      <c r="C1842" s="248"/>
      <c r="D1842" s="238" t="s">
        <v>252</v>
      </c>
      <c r="E1842" s="249" t="s">
        <v>39</v>
      </c>
      <c r="F1842" s="250" t="s">
        <v>1809</v>
      </c>
      <c r="G1842" s="248"/>
      <c r="H1842" s="251">
        <v>1</v>
      </c>
      <c r="I1842" s="252"/>
      <c r="J1842" s="248"/>
      <c r="K1842" s="248"/>
      <c r="L1842" s="253"/>
      <c r="M1842" s="254"/>
      <c r="N1842" s="255"/>
      <c r="O1842" s="255"/>
      <c r="P1842" s="255"/>
      <c r="Q1842" s="255"/>
      <c r="R1842" s="255"/>
      <c r="S1842" s="255"/>
      <c r="T1842" s="256"/>
      <c r="U1842" s="14"/>
      <c r="V1842" s="14"/>
      <c r="W1842" s="14"/>
      <c r="X1842" s="14"/>
      <c r="Y1842" s="14"/>
      <c r="Z1842" s="14"/>
      <c r="AA1842" s="14"/>
      <c r="AB1842" s="14"/>
      <c r="AC1842" s="14"/>
      <c r="AD1842" s="14"/>
      <c r="AE1842" s="14"/>
      <c r="AT1842" s="257" t="s">
        <v>252</v>
      </c>
      <c r="AU1842" s="257" t="s">
        <v>93</v>
      </c>
      <c r="AV1842" s="14" t="s">
        <v>93</v>
      </c>
      <c r="AW1842" s="14" t="s">
        <v>46</v>
      </c>
      <c r="AX1842" s="14" t="s">
        <v>85</v>
      </c>
      <c r="AY1842" s="257" t="s">
        <v>241</v>
      </c>
    </row>
    <row r="1843" s="14" customFormat="1">
      <c r="A1843" s="14"/>
      <c r="B1843" s="247"/>
      <c r="C1843" s="248"/>
      <c r="D1843" s="238" t="s">
        <v>252</v>
      </c>
      <c r="E1843" s="249" t="s">
        <v>39</v>
      </c>
      <c r="F1843" s="250" t="s">
        <v>1786</v>
      </c>
      <c r="G1843" s="248"/>
      <c r="H1843" s="251">
        <v>3</v>
      </c>
      <c r="I1843" s="252"/>
      <c r="J1843" s="248"/>
      <c r="K1843" s="248"/>
      <c r="L1843" s="253"/>
      <c r="M1843" s="254"/>
      <c r="N1843" s="255"/>
      <c r="O1843" s="255"/>
      <c r="P1843" s="255"/>
      <c r="Q1843" s="255"/>
      <c r="R1843" s="255"/>
      <c r="S1843" s="255"/>
      <c r="T1843" s="256"/>
      <c r="U1843" s="14"/>
      <c r="V1843" s="14"/>
      <c r="W1843" s="14"/>
      <c r="X1843" s="14"/>
      <c r="Y1843" s="14"/>
      <c r="Z1843" s="14"/>
      <c r="AA1843" s="14"/>
      <c r="AB1843" s="14"/>
      <c r="AC1843" s="14"/>
      <c r="AD1843" s="14"/>
      <c r="AE1843" s="14"/>
      <c r="AT1843" s="257" t="s">
        <v>252</v>
      </c>
      <c r="AU1843" s="257" t="s">
        <v>93</v>
      </c>
      <c r="AV1843" s="14" t="s">
        <v>93</v>
      </c>
      <c r="AW1843" s="14" t="s">
        <v>46</v>
      </c>
      <c r="AX1843" s="14" t="s">
        <v>85</v>
      </c>
      <c r="AY1843" s="257" t="s">
        <v>241</v>
      </c>
    </row>
    <row r="1844" s="14" customFormat="1">
      <c r="A1844" s="14"/>
      <c r="B1844" s="247"/>
      <c r="C1844" s="248"/>
      <c r="D1844" s="238" t="s">
        <v>252</v>
      </c>
      <c r="E1844" s="249" t="s">
        <v>39</v>
      </c>
      <c r="F1844" s="250" t="s">
        <v>1787</v>
      </c>
      <c r="G1844" s="248"/>
      <c r="H1844" s="251">
        <v>1</v>
      </c>
      <c r="I1844" s="252"/>
      <c r="J1844" s="248"/>
      <c r="K1844" s="248"/>
      <c r="L1844" s="253"/>
      <c r="M1844" s="254"/>
      <c r="N1844" s="255"/>
      <c r="O1844" s="255"/>
      <c r="P1844" s="255"/>
      <c r="Q1844" s="255"/>
      <c r="R1844" s="255"/>
      <c r="S1844" s="255"/>
      <c r="T1844" s="256"/>
      <c r="U1844" s="14"/>
      <c r="V1844" s="14"/>
      <c r="W1844" s="14"/>
      <c r="X1844" s="14"/>
      <c r="Y1844" s="14"/>
      <c r="Z1844" s="14"/>
      <c r="AA1844" s="14"/>
      <c r="AB1844" s="14"/>
      <c r="AC1844" s="14"/>
      <c r="AD1844" s="14"/>
      <c r="AE1844" s="14"/>
      <c r="AT1844" s="257" t="s">
        <v>252</v>
      </c>
      <c r="AU1844" s="257" t="s">
        <v>93</v>
      </c>
      <c r="AV1844" s="14" t="s">
        <v>93</v>
      </c>
      <c r="AW1844" s="14" t="s">
        <v>46</v>
      </c>
      <c r="AX1844" s="14" t="s">
        <v>85</v>
      </c>
      <c r="AY1844" s="257" t="s">
        <v>241</v>
      </c>
    </row>
    <row r="1845" s="14" customFormat="1">
      <c r="A1845" s="14"/>
      <c r="B1845" s="247"/>
      <c r="C1845" s="248"/>
      <c r="D1845" s="238" t="s">
        <v>252</v>
      </c>
      <c r="E1845" s="249" t="s">
        <v>39</v>
      </c>
      <c r="F1845" s="250" t="s">
        <v>1788</v>
      </c>
      <c r="G1845" s="248"/>
      <c r="H1845" s="251">
        <v>1</v>
      </c>
      <c r="I1845" s="252"/>
      <c r="J1845" s="248"/>
      <c r="K1845" s="248"/>
      <c r="L1845" s="253"/>
      <c r="M1845" s="254"/>
      <c r="N1845" s="255"/>
      <c r="O1845" s="255"/>
      <c r="P1845" s="255"/>
      <c r="Q1845" s="255"/>
      <c r="R1845" s="255"/>
      <c r="S1845" s="255"/>
      <c r="T1845" s="256"/>
      <c r="U1845" s="14"/>
      <c r="V1845" s="14"/>
      <c r="W1845" s="14"/>
      <c r="X1845" s="14"/>
      <c r="Y1845" s="14"/>
      <c r="Z1845" s="14"/>
      <c r="AA1845" s="14"/>
      <c r="AB1845" s="14"/>
      <c r="AC1845" s="14"/>
      <c r="AD1845" s="14"/>
      <c r="AE1845" s="14"/>
      <c r="AT1845" s="257" t="s">
        <v>252</v>
      </c>
      <c r="AU1845" s="257" t="s">
        <v>93</v>
      </c>
      <c r="AV1845" s="14" t="s">
        <v>93</v>
      </c>
      <c r="AW1845" s="14" t="s">
        <v>46</v>
      </c>
      <c r="AX1845" s="14" t="s">
        <v>85</v>
      </c>
      <c r="AY1845" s="257" t="s">
        <v>241</v>
      </c>
    </row>
    <row r="1846" s="14" customFormat="1">
      <c r="A1846" s="14"/>
      <c r="B1846" s="247"/>
      <c r="C1846" s="248"/>
      <c r="D1846" s="238" t="s">
        <v>252</v>
      </c>
      <c r="E1846" s="249" t="s">
        <v>39</v>
      </c>
      <c r="F1846" s="250" t="s">
        <v>1789</v>
      </c>
      <c r="G1846" s="248"/>
      <c r="H1846" s="251">
        <v>5</v>
      </c>
      <c r="I1846" s="252"/>
      <c r="J1846" s="248"/>
      <c r="K1846" s="248"/>
      <c r="L1846" s="253"/>
      <c r="M1846" s="254"/>
      <c r="N1846" s="255"/>
      <c r="O1846" s="255"/>
      <c r="P1846" s="255"/>
      <c r="Q1846" s="255"/>
      <c r="R1846" s="255"/>
      <c r="S1846" s="255"/>
      <c r="T1846" s="256"/>
      <c r="U1846" s="14"/>
      <c r="V1846" s="14"/>
      <c r="W1846" s="14"/>
      <c r="X1846" s="14"/>
      <c r="Y1846" s="14"/>
      <c r="Z1846" s="14"/>
      <c r="AA1846" s="14"/>
      <c r="AB1846" s="14"/>
      <c r="AC1846" s="14"/>
      <c r="AD1846" s="14"/>
      <c r="AE1846" s="14"/>
      <c r="AT1846" s="257" t="s">
        <v>252</v>
      </c>
      <c r="AU1846" s="257" t="s">
        <v>93</v>
      </c>
      <c r="AV1846" s="14" t="s">
        <v>93</v>
      </c>
      <c r="AW1846" s="14" t="s">
        <v>46</v>
      </c>
      <c r="AX1846" s="14" t="s">
        <v>85</v>
      </c>
      <c r="AY1846" s="257" t="s">
        <v>241</v>
      </c>
    </row>
    <row r="1847" s="14" customFormat="1">
      <c r="A1847" s="14"/>
      <c r="B1847" s="247"/>
      <c r="C1847" s="248"/>
      <c r="D1847" s="238" t="s">
        <v>252</v>
      </c>
      <c r="E1847" s="249" t="s">
        <v>39</v>
      </c>
      <c r="F1847" s="250" t="s">
        <v>1790</v>
      </c>
      <c r="G1847" s="248"/>
      <c r="H1847" s="251">
        <v>1</v>
      </c>
      <c r="I1847" s="252"/>
      <c r="J1847" s="248"/>
      <c r="K1847" s="248"/>
      <c r="L1847" s="253"/>
      <c r="M1847" s="254"/>
      <c r="N1847" s="255"/>
      <c r="O1847" s="255"/>
      <c r="P1847" s="255"/>
      <c r="Q1847" s="255"/>
      <c r="R1847" s="255"/>
      <c r="S1847" s="255"/>
      <c r="T1847" s="256"/>
      <c r="U1847" s="14"/>
      <c r="V1847" s="14"/>
      <c r="W1847" s="14"/>
      <c r="X1847" s="14"/>
      <c r="Y1847" s="14"/>
      <c r="Z1847" s="14"/>
      <c r="AA1847" s="14"/>
      <c r="AB1847" s="14"/>
      <c r="AC1847" s="14"/>
      <c r="AD1847" s="14"/>
      <c r="AE1847" s="14"/>
      <c r="AT1847" s="257" t="s">
        <v>252</v>
      </c>
      <c r="AU1847" s="257" t="s">
        <v>93</v>
      </c>
      <c r="AV1847" s="14" t="s">
        <v>93</v>
      </c>
      <c r="AW1847" s="14" t="s">
        <v>46</v>
      </c>
      <c r="AX1847" s="14" t="s">
        <v>85</v>
      </c>
      <c r="AY1847" s="257" t="s">
        <v>241</v>
      </c>
    </row>
    <row r="1848" s="13" customFormat="1">
      <c r="A1848" s="13"/>
      <c r="B1848" s="236"/>
      <c r="C1848" s="237"/>
      <c r="D1848" s="238" t="s">
        <v>252</v>
      </c>
      <c r="E1848" s="239" t="s">
        <v>39</v>
      </c>
      <c r="F1848" s="240" t="s">
        <v>1791</v>
      </c>
      <c r="G1848" s="237"/>
      <c r="H1848" s="239" t="s">
        <v>39</v>
      </c>
      <c r="I1848" s="241"/>
      <c r="J1848" s="237"/>
      <c r="K1848" s="237"/>
      <c r="L1848" s="242"/>
      <c r="M1848" s="243"/>
      <c r="N1848" s="244"/>
      <c r="O1848" s="244"/>
      <c r="P1848" s="244"/>
      <c r="Q1848" s="244"/>
      <c r="R1848" s="244"/>
      <c r="S1848" s="244"/>
      <c r="T1848" s="245"/>
      <c r="U1848" s="13"/>
      <c r="V1848" s="13"/>
      <c r="W1848" s="13"/>
      <c r="X1848" s="13"/>
      <c r="Y1848" s="13"/>
      <c r="Z1848" s="13"/>
      <c r="AA1848" s="13"/>
      <c r="AB1848" s="13"/>
      <c r="AC1848" s="13"/>
      <c r="AD1848" s="13"/>
      <c r="AE1848" s="13"/>
      <c r="AT1848" s="246" t="s">
        <v>252</v>
      </c>
      <c r="AU1848" s="246" t="s">
        <v>93</v>
      </c>
      <c r="AV1848" s="13" t="s">
        <v>23</v>
      </c>
      <c r="AW1848" s="13" t="s">
        <v>46</v>
      </c>
      <c r="AX1848" s="13" t="s">
        <v>85</v>
      </c>
      <c r="AY1848" s="246" t="s">
        <v>241</v>
      </c>
    </row>
    <row r="1849" s="14" customFormat="1">
      <c r="A1849" s="14"/>
      <c r="B1849" s="247"/>
      <c r="C1849" s="248"/>
      <c r="D1849" s="238" t="s">
        <v>252</v>
      </c>
      <c r="E1849" s="249" t="s">
        <v>39</v>
      </c>
      <c r="F1849" s="250" t="s">
        <v>1794</v>
      </c>
      <c r="G1849" s="248"/>
      <c r="H1849" s="251">
        <v>2</v>
      </c>
      <c r="I1849" s="252"/>
      <c r="J1849" s="248"/>
      <c r="K1849" s="248"/>
      <c r="L1849" s="253"/>
      <c r="M1849" s="254"/>
      <c r="N1849" s="255"/>
      <c r="O1849" s="255"/>
      <c r="P1849" s="255"/>
      <c r="Q1849" s="255"/>
      <c r="R1849" s="255"/>
      <c r="S1849" s="255"/>
      <c r="T1849" s="256"/>
      <c r="U1849" s="14"/>
      <c r="V1849" s="14"/>
      <c r="W1849" s="14"/>
      <c r="X1849" s="14"/>
      <c r="Y1849" s="14"/>
      <c r="Z1849" s="14"/>
      <c r="AA1849" s="14"/>
      <c r="AB1849" s="14"/>
      <c r="AC1849" s="14"/>
      <c r="AD1849" s="14"/>
      <c r="AE1849" s="14"/>
      <c r="AT1849" s="257" t="s">
        <v>252</v>
      </c>
      <c r="AU1849" s="257" t="s">
        <v>93</v>
      </c>
      <c r="AV1849" s="14" t="s">
        <v>93</v>
      </c>
      <c r="AW1849" s="14" t="s">
        <v>46</v>
      </c>
      <c r="AX1849" s="14" t="s">
        <v>85</v>
      </c>
      <c r="AY1849" s="257" t="s">
        <v>241</v>
      </c>
    </row>
    <row r="1850" s="14" customFormat="1">
      <c r="A1850" s="14"/>
      <c r="B1850" s="247"/>
      <c r="C1850" s="248"/>
      <c r="D1850" s="238" t="s">
        <v>252</v>
      </c>
      <c r="E1850" s="249" t="s">
        <v>39</v>
      </c>
      <c r="F1850" s="250" t="s">
        <v>1798</v>
      </c>
      <c r="G1850" s="248"/>
      <c r="H1850" s="251">
        <v>2</v>
      </c>
      <c r="I1850" s="252"/>
      <c r="J1850" s="248"/>
      <c r="K1850" s="248"/>
      <c r="L1850" s="253"/>
      <c r="M1850" s="254"/>
      <c r="N1850" s="255"/>
      <c r="O1850" s="255"/>
      <c r="P1850" s="255"/>
      <c r="Q1850" s="255"/>
      <c r="R1850" s="255"/>
      <c r="S1850" s="255"/>
      <c r="T1850" s="256"/>
      <c r="U1850" s="14"/>
      <c r="V1850" s="14"/>
      <c r="W1850" s="14"/>
      <c r="X1850" s="14"/>
      <c r="Y1850" s="14"/>
      <c r="Z1850" s="14"/>
      <c r="AA1850" s="14"/>
      <c r="AB1850" s="14"/>
      <c r="AC1850" s="14"/>
      <c r="AD1850" s="14"/>
      <c r="AE1850" s="14"/>
      <c r="AT1850" s="257" t="s">
        <v>252</v>
      </c>
      <c r="AU1850" s="257" t="s">
        <v>93</v>
      </c>
      <c r="AV1850" s="14" t="s">
        <v>93</v>
      </c>
      <c r="AW1850" s="14" t="s">
        <v>46</v>
      </c>
      <c r="AX1850" s="14" t="s">
        <v>85</v>
      </c>
      <c r="AY1850" s="257" t="s">
        <v>241</v>
      </c>
    </row>
    <row r="1851" s="14" customFormat="1">
      <c r="A1851" s="14"/>
      <c r="B1851" s="247"/>
      <c r="C1851" s="248"/>
      <c r="D1851" s="238" t="s">
        <v>252</v>
      </c>
      <c r="E1851" s="249" t="s">
        <v>39</v>
      </c>
      <c r="F1851" s="250" t="s">
        <v>1792</v>
      </c>
      <c r="G1851" s="248"/>
      <c r="H1851" s="251">
        <v>5</v>
      </c>
      <c r="I1851" s="252"/>
      <c r="J1851" s="248"/>
      <c r="K1851" s="248"/>
      <c r="L1851" s="253"/>
      <c r="M1851" s="254"/>
      <c r="N1851" s="255"/>
      <c r="O1851" s="255"/>
      <c r="P1851" s="255"/>
      <c r="Q1851" s="255"/>
      <c r="R1851" s="255"/>
      <c r="S1851" s="255"/>
      <c r="T1851" s="256"/>
      <c r="U1851" s="14"/>
      <c r="V1851" s="14"/>
      <c r="W1851" s="14"/>
      <c r="X1851" s="14"/>
      <c r="Y1851" s="14"/>
      <c r="Z1851" s="14"/>
      <c r="AA1851" s="14"/>
      <c r="AB1851" s="14"/>
      <c r="AC1851" s="14"/>
      <c r="AD1851" s="14"/>
      <c r="AE1851" s="14"/>
      <c r="AT1851" s="257" t="s">
        <v>252</v>
      </c>
      <c r="AU1851" s="257" t="s">
        <v>93</v>
      </c>
      <c r="AV1851" s="14" t="s">
        <v>93</v>
      </c>
      <c r="AW1851" s="14" t="s">
        <v>46</v>
      </c>
      <c r="AX1851" s="14" t="s">
        <v>85</v>
      </c>
      <c r="AY1851" s="257" t="s">
        <v>241</v>
      </c>
    </row>
    <row r="1852" s="14" customFormat="1">
      <c r="A1852" s="14"/>
      <c r="B1852" s="247"/>
      <c r="C1852" s="248"/>
      <c r="D1852" s="238" t="s">
        <v>252</v>
      </c>
      <c r="E1852" s="249" t="s">
        <v>39</v>
      </c>
      <c r="F1852" s="250" t="s">
        <v>1793</v>
      </c>
      <c r="G1852" s="248"/>
      <c r="H1852" s="251">
        <v>1</v>
      </c>
      <c r="I1852" s="252"/>
      <c r="J1852" s="248"/>
      <c r="K1852" s="248"/>
      <c r="L1852" s="253"/>
      <c r="M1852" s="254"/>
      <c r="N1852" s="255"/>
      <c r="O1852" s="255"/>
      <c r="P1852" s="255"/>
      <c r="Q1852" s="255"/>
      <c r="R1852" s="255"/>
      <c r="S1852" s="255"/>
      <c r="T1852" s="256"/>
      <c r="U1852" s="14"/>
      <c r="V1852" s="14"/>
      <c r="W1852" s="14"/>
      <c r="X1852" s="14"/>
      <c r="Y1852" s="14"/>
      <c r="Z1852" s="14"/>
      <c r="AA1852" s="14"/>
      <c r="AB1852" s="14"/>
      <c r="AC1852" s="14"/>
      <c r="AD1852" s="14"/>
      <c r="AE1852" s="14"/>
      <c r="AT1852" s="257" t="s">
        <v>252</v>
      </c>
      <c r="AU1852" s="257" t="s">
        <v>93</v>
      </c>
      <c r="AV1852" s="14" t="s">
        <v>93</v>
      </c>
      <c r="AW1852" s="14" t="s">
        <v>46</v>
      </c>
      <c r="AX1852" s="14" t="s">
        <v>85</v>
      </c>
      <c r="AY1852" s="257" t="s">
        <v>241</v>
      </c>
    </row>
    <row r="1853" s="14" customFormat="1">
      <c r="A1853" s="14"/>
      <c r="B1853" s="247"/>
      <c r="C1853" s="248"/>
      <c r="D1853" s="238" t="s">
        <v>252</v>
      </c>
      <c r="E1853" s="249" t="s">
        <v>39</v>
      </c>
      <c r="F1853" s="250" t="s">
        <v>1795</v>
      </c>
      <c r="G1853" s="248"/>
      <c r="H1853" s="251">
        <v>3</v>
      </c>
      <c r="I1853" s="252"/>
      <c r="J1853" s="248"/>
      <c r="K1853" s="248"/>
      <c r="L1853" s="253"/>
      <c r="M1853" s="254"/>
      <c r="N1853" s="255"/>
      <c r="O1853" s="255"/>
      <c r="P1853" s="255"/>
      <c r="Q1853" s="255"/>
      <c r="R1853" s="255"/>
      <c r="S1853" s="255"/>
      <c r="T1853" s="256"/>
      <c r="U1853" s="14"/>
      <c r="V1853" s="14"/>
      <c r="W1853" s="14"/>
      <c r="X1853" s="14"/>
      <c r="Y1853" s="14"/>
      <c r="Z1853" s="14"/>
      <c r="AA1853" s="14"/>
      <c r="AB1853" s="14"/>
      <c r="AC1853" s="14"/>
      <c r="AD1853" s="14"/>
      <c r="AE1853" s="14"/>
      <c r="AT1853" s="257" t="s">
        <v>252</v>
      </c>
      <c r="AU1853" s="257" t="s">
        <v>93</v>
      </c>
      <c r="AV1853" s="14" t="s">
        <v>93</v>
      </c>
      <c r="AW1853" s="14" t="s">
        <v>46</v>
      </c>
      <c r="AX1853" s="14" t="s">
        <v>85</v>
      </c>
      <c r="AY1853" s="257" t="s">
        <v>241</v>
      </c>
    </row>
    <row r="1854" s="14" customFormat="1">
      <c r="A1854" s="14"/>
      <c r="B1854" s="247"/>
      <c r="C1854" s="248"/>
      <c r="D1854" s="238" t="s">
        <v>252</v>
      </c>
      <c r="E1854" s="249" t="s">
        <v>39</v>
      </c>
      <c r="F1854" s="250" t="s">
        <v>1796</v>
      </c>
      <c r="G1854" s="248"/>
      <c r="H1854" s="251">
        <v>1</v>
      </c>
      <c r="I1854" s="252"/>
      <c r="J1854" s="248"/>
      <c r="K1854" s="248"/>
      <c r="L1854" s="253"/>
      <c r="M1854" s="254"/>
      <c r="N1854" s="255"/>
      <c r="O1854" s="255"/>
      <c r="P1854" s="255"/>
      <c r="Q1854" s="255"/>
      <c r="R1854" s="255"/>
      <c r="S1854" s="255"/>
      <c r="T1854" s="256"/>
      <c r="U1854" s="14"/>
      <c r="V1854" s="14"/>
      <c r="W1854" s="14"/>
      <c r="X1854" s="14"/>
      <c r="Y1854" s="14"/>
      <c r="Z1854" s="14"/>
      <c r="AA1854" s="14"/>
      <c r="AB1854" s="14"/>
      <c r="AC1854" s="14"/>
      <c r="AD1854" s="14"/>
      <c r="AE1854" s="14"/>
      <c r="AT1854" s="257" t="s">
        <v>252</v>
      </c>
      <c r="AU1854" s="257" t="s">
        <v>93</v>
      </c>
      <c r="AV1854" s="14" t="s">
        <v>93</v>
      </c>
      <c r="AW1854" s="14" t="s">
        <v>46</v>
      </c>
      <c r="AX1854" s="14" t="s">
        <v>85</v>
      </c>
      <c r="AY1854" s="257" t="s">
        <v>241</v>
      </c>
    </row>
    <row r="1855" s="14" customFormat="1">
      <c r="A1855" s="14"/>
      <c r="B1855" s="247"/>
      <c r="C1855" s="248"/>
      <c r="D1855" s="238" t="s">
        <v>252</v>
      </c>
      <c r="E1855" s="249" t="s">
        <v>39</v>
      </c>
      <c r="F1855" s="250" t="s">
        <v>1797</v>
      </c>
      <c r="G1855" s="248"/>
      <c r="H1855" s="251">
        <v>1</v>
      </c>
      <c r="I1855" s="252"/>
      <c r="J1855" s="248"/>
      <c r="K1855" s="248"/>
      <c r="L1855" s="253"/>
      <c r="M1855" s="254"/>
      <c r="N1855" s="255"/>
      <c r="O1855" s="255"/>
      <c r="P1855" s="255"/>
      <c r="Q1855" s="255"/>
      <c r="R1855" s="255"/>
      <c r="S1855" s="255"/>
      <c r="T1855" s="256"/>
      <c r="U1855" s="14"/>
      <c r="V1855" s="14"/>
      <c r="W1855" s="14"/>
      <c r="X1855" s="14"/>
      <c r="Y1855" s="14"/>
      <c r="Z1855" s="14"/>
      <c r="AA1855" s="14"/>
      <c r="AB1855" s="14"/>
      <c r="AC1855" s="14"/>
      <c r="AD1855" s="14"/>
      <c r="AE1855" s="14"/>
      <c r="AT1855" s="257" t="s">
        <v>252</v>
      </c>
      <c r="AU1855" s="257" t="s">
        <v>93</v>
      </c>
      <c r="AV1855" s="14" t="s">
        <v>93</v>
      </c>
      <c r="AW1855" s="14" t="s">
        <v>46</v>
      </c>
      <c r="AX1855" s="14" t="s">
        <v>85</v>
      </c>
      <c r="AY1855" s="257" t="s">
        <v>241</v>
      </c>
    </row>
    <row r="1856" s="13" customFormat="1">
      <c r="A1856" s="13"/>
      <c r="B1856" s="236"/>
      <c r="C1856" s="237"/>
      <c r="D1856" s="238" t="s">
        <v>252</v>
      </c>
      <c r="E1856" s="239" t="s">
        <v>39</v>
      </c>
      <c r="F1856" s="240" t="s">
        <v>1760</v>
      </c>
      <c r="G1856" s="237"/>
      <c r="H1856" s="239" t="s">
        <v>39</v>
      </c>
      <c r="I1856" s="241"/>
      <c r="J1856" s="237"/>
      <c r="K1856" s="237"/>
      <c r="L1856" s="242"/>
      <c r="M1856" s="243"/>
      <c r="N1856" s="244"/>
      <c r="O1856" s="244"/>
      <c r="P1856" s="244"/>
      <c r="Q1856" s="244"/>
      <c r="R1856" s="244"/>
      <c r="S1856" s="244"/>
      <c r="T1856" s="245"/>
      <c r="U1856" s="13"/>
      <c r="V1856" s="13"/>
      <c r="W1856" s="13"/>
      <c r="X1856" s="13"/>
      <c r="Y1856" s="13"/>
      <c r="Z1856" s="13"/>
      <c r="AA1856" s="13"/>
      <c r="AB1856" s="13"/>
      <c r="AC1856" s="13"/>
      <c r="AD1856" s="13"/>
      <c r="AE1856" s="13"/>
      <c r="AT1856" s="246" t="s">
        <v>252</v>
      </c>
      <c r="AU1856" s="246" t="s">
        <v>93</v>
      </c>
      <c r="AV1856" s="13" t="s">
        <v>23</v>
      </c>
      <c r="AW1856" s="13" t="s">
        <v>46</v>
      </c>
      <c r="AX1856" s="13" t="s">
        <v>85</v>
      </c>
      <c r="AY1856" s="246" t="s">
        <v>241</v>
      </c>
    </row>
    <row r="1857" s="14" customFormat="1">
      <c r="A1857" s="14"/>
      <c r="B1857" s="247"/>
      <c r="C1857" s="248"/>
      <c r="D1857" s="238" t="s">
        <v>252</v>
      </c>
      <c r="E1857" s="249" t="s">
        <v>39</v>
      </c>
      <c r="F1857" s="250" t="s">
        <v>1777</v>
      </c>
      <c r="G1857" s="248"/>
      <c r="H1857" s="251">
        <v>10</v>
      </c>
      <c r="I1857" s="252"/>
      <c r="J1857" s="248"/>
      <c r="K1857" s="248"/>
      <c r="L1857" s="253"/>
      <c r="M1857" s="254"/>
      <c r="N1857" s="255"/>
      <c r="O1857" s="255"/>
      <c r="P1857" s="255"/>
      <c r="Q1857" s="255"/>
      <c r="R1857" s="255"/>
      <c r="S1857" s="255"/>
      <c r="T1857" s="256"/>
      <c r="U1857" s="14"/>
      <c r="V1857" s="14"/>
      <c r="W1857" s="14"/>
      <c r="X1857" s="14"/>
      <c r="Y1857" s="14"/>
      <c r="Z1857" s="14"/>
      <c r="AA1857" s="14"/>
      <c r="AB1857" s="14"/>
      <c r="AC1857" s="14"/>
      <c r="AD1857" s="14"/>
      <c r="AE1857" s="14"/>
      <c r="AT1857" s="257" t="s">
        <v>252</v>
      </c>
      <c r="AU1857" s="257" t="s">
        <v>93</v>
      </c>
      <c r="AV1857" s="14" t="s">
        <v>93</v>
      </c>
      <c r="AW1857" s="14" t="s">
        <v>46</v>
      </c>
      <c r="AX1857" s="14" t="s">
        <v>85</v>
      </c>
      <c r="AY1857" s="257" t="s">
        <v>241</v>
      </c>
    </row>
    <row r="1858" s="14" customFormat="1">
      <c r="A1858" s="14"/>
      <c r="B1858" s="247"/>
      <c r="C1858" s="248"/>
      <c r="D1858" s="238" t="s">
        <v>252</v>
      </c>
      <c r="E1858" s="249" t="s">
        <v>39</v>
      </c>
      <c r="F1858" s="250" t="s">
        <v>1778</v>
      </c>
      <c r="G1858" s="248"/>
      <c r="H1858" s="251">
        <v>1</v>
      </c>
      <c r="I1858" s="252"/>
      <c r="J1858" s="248"/>
      <c r="K1858" s="248"/>
      <c r="L1858" s="253"/>
      <c r="M1858" s="254"/>
      <c r="N1858" s="255"/>
      <c r="O1858" s="255"/>
      <c r="P1858" s="255"/>
      <c r="Q1858" s="255"/>
      <c r="R1858" s="255"/>
      <c r="S1858" s="255"/>
      <c r="T1858" s="256"/>
      <c r="U1858" s="14"/>
      <c r="V1858" s="14"/>
      <c r="W1858" s="14"/>
      <c r="X1858" s="14"/>
      <c r="Y1858" s="14"/>
      <c r="Z1858" s="14"/>
      <c r="AA1858" s="14"/>
      <c r="AB1858" s="14"/>
      <c r="AC1858" s="14"/>
      <c r="AD1858" s="14"/>
      <c r="AE1858" s="14"/>
      <c r="AT1858" s="257" t="s">
        <v>252</v>
      </c>
      <c r="AU1858" s="257" t="s">
        <v>93</v>
      </c>
      <c r="AV1858" s="14" t="s">
        <v>93</v>
      </c>
      <c r="AW1858" s="14" t="s">
        <v>46</v>
      </c>
      <c r="AX1858" s="14" t="s">
        <v>85</v>
      </c>
      <c r="AY1858" s="257" t="s">
        <v>241</v>
      </c>
    </row>
    <row r="1859" s="14" customFormat="1">
      <c r="A1859" s="14"/>
      <c r="B1859" s="247"/>
      <c r="C1859" s="248"/>
      <c r="D1859" s="238" t="s">
        <v>252</v>
      </c>
      <c r="E1859" s="249" t="s">
        <v>39</v>
      </c>
      <c r="F1859" s="250" t="s">
        <v>1799</v>
      </c>
      <c r="G1859" s="248"/>
      <c r="H1859" s="251">
        <v>21</v>
      </c>
      <c r="I1859" s="252"/>
      <c r="J1859" s="248"/>
      <c r="K1859" s="248"/>
      <c r="L1859" s="253"/>
      <c r="M1859" s="254"/>
      <c r="N1859" s="255"/>
      <c r="O1859" s="255"/>
      <c r="P1859" s="255"/>
      <c r="Q1859" s="255"/>
      <c r="R1859" s="255"/>
      <c r="S1859" s="255"/>
      <c r="T1859" s="256"/>
      <c r="U1859" s="14"/>
      <c r="V1859" s="14"/>
      <c r="W1859" s="14"/>
      <c r="X1859" s="14"/>
      <c r="Y1859" s="14"/>
      <c r="Z1859" s="14"/>
      <c r="AA1859" s="14"/>
      <c r="AB1859" s="14"/>
      <c r="AC1859" s="14"/>
      <c r="AD1859" s="14"/>
      <c r="AE1859" s="14"/>
      <c r="AT1859" s="257" t="s">
        <v>252</v>
      </c>
      <c r="AU1859" s="257" t="s">
        <v>93</v>
      </c>
      <c r="AV1859" s="14" t="s">
        <v>93</v>
      </c>
      <c r="AW1859" s="14" t="s">
        <v>46</v>
      </c>
      <c r="AX1859" s="14" t="s">
        <v>85</v>
      </c>
      <c r="AY1859" s="257" t="s">
        <v>241</v>
      </c>
    </row>
    <row r="1860" s="14" customFormat="1">
      <c r="A1860" s="14"/>
      <c r="B1860" s="247"/>
      <c r="C1860" s="248"/>
      <c r="D1860" s="238" t="s">
        <v>252</v>
      </c>
      <c r="E1860" s="249" t="s">
        <v>39</v>
      </c>
      <c r="F1860" s="250" t="s">
        <v>1800</v>
      </c>
      <c r="G1860" s="248"/>
      <c r="H1860" s="251">
        <v>1</v>
      </c>
      <c r="I1860" s="252"/>
      <c r="J1860" s="248"/>
      <c r="K1860" s="248"/>
      <c r="L1860" s="253"/>
      <c r="M1860" s="254"/>
      <c r="N1860" s="255"/>
      <c r="O1860" s="255"/>
      <c r="P1860" s="255"/>
      <c r="Q1860" s="255"/>
      <c r="R1860" s="255"/>
      <c r="S1860" s="255"/>
      <c r="T1860" s="256"/>
      <c r="U1860" s="14"/>
      <c r="V1860" s="14"/>
      <c r="W1860" s="14"/>
      <c r="X1860" s="14"/>
      <c r="Y1860" s="14"/>
      <c r="Z1860" s="14"/>
      <c r="AA1860" s="14"/>
      <c r="AB1860" s="14"/>
      <c r="AC1860" s="14"/>
      <c r="AD1860" s="14"/>
      <c r="AE1860" s="14"/>
      <c r="AT1860" s="257" t="s">
        <v>252</v>
      </c>
      <c r="AU1860" s="257" t="s">
        <v>93</v>
      </c>
      <c r="AV1860" s="14" t="s">
        <v>93</v>
      </c>
      <c r="AW1860" s="14" t="s">
        <v>46</v>
      </c>
      <c r="AX1860" s="14" t="s">
        <v>85</v>
      </c>
      <c r="AY1860" s="257" t="s">
        <v>241</v>
      </c>
    </row>
    <row r="1861" s="14" customFormat="1">
      <c r="A1861" s="14"/>
      <c r="B1861" s="247"/>
      <c r="C1861" s="248"/>
      <c r="D1861" s="238" t="s">
        <v>252</v>
      </c>
      <c r="E1861" s="249" t="s">
        <v>39</v>
      </c>
      <c r="F1861" s="250" t="s">
        <v>1801</v>
      </c>
      <c r="G1861" s="248"/>
      <c r="H1861" s="251">
        <v>1</v>
      </c>
      <c r="I1861" s="252"/>
      <c r="J1861" s="248"/>
      <c r="K1861" s="248"/>
      <c r="L1861" s="253"/>
      <c r="M1861" s="254"/>
      <c r="N1861" s="255"/>
      <c r="O1861" s="255"/>
      <c r="P1861" s="255"/>
      <c r="Q1861" s="255"/>
      <c r="R1861" s="255"/>
      <c r="S1861" s="255"/>
      <c r="T1861" s="256"/>
      <c r="U1861" s="14"/>
      <c r="V1861" s="14"/>
      <c r="W1861" s="14"/>
      <c r="X1861" s="14"/>
      <c r="Y1861" s="14"/>
      <c r="Z1861" s="14"/>
      <c r="AA1861" s="14"/>
      <c r="AB1861" s="14"/>
      <c r="AC1861" s="14"/>
      <c r="AD1861" s="14"/>
      <c r="AE1861" s="14"/>
      <c r="AT1861" s="257" t="s">
        <v>252</v>
      </c>
      <c r="AU1861" s="257" t="s">
        <v>93</v>
      </c>
      <c r="AV1861" s="14" t="s">
        <v>93</v>
      </c>
      <c r="AW1861" s="14" t="s">
        <v>46</v>
      </c>
      <c r="AX1861" s="14" t="s">
        <v>85</v>
      </c>
      <c r="AY1861" s="257" t="s">
        <v>241</v>
      </c>
    </row>
    <row r="1862" s="14" customFormat="1">
      <c r="A1862" s="14"/>
      <c r="B1862" s="247"/>
      <c r="C1862" s="248"/>
      <c r="D1862" s="238" t="s">
        <v>252</v>
      </c>
      <c r="E1862" s="249" t="s">
        <v>39</v>
      </c>
      <c r="F1862" s="250" t="s">
        <v>1802</v>
      </c>
      <c r="G1862" s="248"/>
      <c r="H1862" s="251">
        <v>5</v>
      </c>
      <c r="I1862" s="252"/>
      <c r="J1862" s="248"/>
      <c r="K1862" s="248"/>
      <c r="L1862" s="253"/>
      <c r="M1862" s="254"/>
      <c r="N1862" s="255"/>
      <c r="O1862" s="255"/>
      <c r="P1862" s="255"/>
      <c r="Q1862" s="255"/>
      <c r="R1862" s="255"/>
      <c r="S1862" s="255"/>
      <c r="T1862" s="256"/>
      <c r="U1862" s="14"/>
      <c r="V1862" s="14"/>
      <c r="W1862" s="14"/>
      <c r="X1862" s="14"/>
      <c r="Y1862" s="14"/>
      <c r="Z1862" s="14"/>
      <c r="AA1862" s="14"/>
      <c r="AB1862" s="14"/>
      <c r="AC1862" s="14"/>
      <c r="AD1862" s="14"/>
      <c r="AE1862" s="14"/>
      <c r="AT1862" s="257" t="s">
        <v>252</v>
      </c>
      <c r="AU1862" s="257" t="s">
        <v>93</v>
      </c>
      <c r="AV1862" s="14" t="s">
        <v>93</v>
      </c>
      <c r="AW1862" s="14" t="s">
        <v>46</v>
      </c>
      <c r="AX1862" s="14" t="s">
        <v>85</v>
      </c>
      <c r="AY1862" s="257" t="s">
        <v>241</v>
      </c>
    </row>
    <row r="1863" s="14" customFormat="1">
      <c r="A1863" s="14"/>
      <c r="B1863" s="247"/>
      <c r="C1863" s="248"/>
      <c r="D1863" s="238" t="s">
        <v>252</v>
      </c>
      <c r="E1863" s="249" t="s">
        <v>39</v>
      </c>
      <c r="F1863" s="250" t="s">
        <v>1803</v>
      </c>
      <c r="G1863" s="248"/>
      <c r="H1863" s="251">
        <v>1</v>
      </c>
      <c r="I1863" s="252"/>
      <c r="J1863" s="248"/>
      <c r="K1863" s="248"/>
      <c r="L1863" s="253"/>
      <c r="M1863" s="254"/>
      <c r="N1863" s="255"/>
      <c r="O1863" s="255"/>
      <c r="P1863" s="255"/>
      <c r="Q1863" s="255"/>
      <c r="R1863" s="255"/>
      <c r="S1863" s="255"/>
      <c r="T1863" s="256"/>
      <c r="U1863" s="14"/>
      <c r="V1863" s="14"/>
      <c r="W1863" s="14"/>
      <c r="X1863" s="14"/>
      <c r="Y1863" s="14"/>
      <c r="Z1863" s="14"/>
      <c r="AA1863" s="14"/>
      <c r="AB1863" s="14"/>
      <c r="AC1863" s="14"/>
      <c r="AD1863" s="14"/>
      <c r="AE1863" s="14"/>
      <c r="AT1863" s="257" t="s">
        <v>252</v>
      </c>
      <c r="AU1863" s="257" t="s">
        <v>93</v>
      </c>
      <c r="AV1863" s="14" t="s">
        <v>93</v>
      </c>
      <c r="AW1863" s="14" t="s">
        <v>46</v>
      </c>
      <c r="AX1863" s="14" t="s">
        <v>85</v>
      </c>
      <c r="AY1863" s="257" t="s">
        <v>241</v>
      </c>
    </row>
    <row r="1864" s="14" customFormat="1">
      <c r="A1864" s="14"/>
      <c r="B1864" s="247"/>
      <c r="C1864" s="248"/>
      <c r="D1864" s="238" t="s">
        <v>252</v>
      </c>
      <c r="E1864" s="249" t="s">
        <v>39</v>
      </c>
      <c r="F1864" s="250" t="s">
        <v>1804</v>
      </c>
      <c r="G1864" s="248"/>
      <c r="H1864" s="251">
        <v>1</v>
      </c>
      <c r="I1864" s="252"/>
      <c r="J1864" s="248"/>
      <c r="K1864" s="248"/>
      <c r="L1864" s="253"/>
      <c r="M1864" s="254"/>
      <c r="N1864" s="255"/>
      <c r="O1864" s="255"/>
      <c r="P1864" s="255"/>
      <c r="Q1864" s="255"/>
      <c r="R1864" s="255"/>
      <c r="S1864" s="255"/>
      <c r="T1864" s="256"/>
      <c r="U1864" s="14"/>
      <c r="V1864" s="14"/>
      <c r="W1864" s="14"/>
      <c r="X1864" s="14"/>
      <c r="Y1864" s="14"/>
      <c r="Z1864" s="14"/>
      <c r="AA1864" s="14"/>
      <c r="AB1864" s="14"/>
      <c r="AC1864" s="14"/>
      <c r="AD1864" s="14"/>
      <c r="AE1864" s="14"/>
      <c r="AT1864" s="257" t="s">
        <v>252</v>
      </c>
      <c r="AU1864" s="257" t="s">
        <v>93</v>
      </c>
      <c r="AV1864" s="14" t="s">
        <v>93</v>
      </c>
      <c r="AW1864" s="14" t="s">
        <v>46</v>
      </c>
      <c r="AX1864" s="14" t="s">
        <v>85</v>
      </c>
      <c r="AY1864" s="257" t="s">
        <v>241</v>
      </c>
    </row>
    <row r="1865" s="14" customFormat="1">
      <c r="A1865" s="14"/>
      <c r="B1865" s="247"/>
      <c r="C1865" s="248"/>
      <c r="D1865" s="238" t="s">
        <v>252</v>
      </c>
      <c r="E1865" s="249" t="s">
        <v>39</v>
      </c>
      <c r="F1865" s="250" t="s">
        <v>1805</v>
      </c>
      <c r="G1865" s="248"/>
      <c r="H1865" s="251">
        <v>1</v>
      </c>
      <c r="I1865" s="252"/>
      <c r="J1865" s="248"/>
      <c r="K1865" s="248"/>
      <c r="L1865" s="253"/>
      <c r="M1865" s="254"/>
      <c r="N1865" s="255"/>
      <c r="O1865" s="255"/>
      <c r="P1865" s="255"/>
      <c r="Q1865" s="255"/>
      <c r="R1865" s="255"/>
      <c r="S1865" s="255"/>
      <c r="T1865" s="256"/>
      <c r="U1865" s="14"/>
      <c r="V1865" s="14"/>
      <c r="W1865" s="14"/>
      <c r="X1865" s="14"/>
      <c r="Y1865" s="14"/>
      <c r="Z1865" s="14"/>
      <c r="AA1865" s="14"/>
      <c r="AB1865" s="14"/>
      <c r="AC1865" s="14"/>
      <c r="AD1865" s="14"/>
      <c r="AE1865" s="14"/>
      <c r="AT1865" s="257" t="s">
        <v>252</v>
      </c>
      <c r="AU1865" s="257" t="s">
        <v>93</v>
      </c>
      <c r="AV1865" s="14" t="s">
        <v>93</v>
      </c>
      <c r="AW1865" s="14" t="s">
        <v>46</v>
      </c>
      <c r="AX1865" s="14" t="s">
        <v>85</v>
      </c>
      <c r="AY1865" s="257" t="s">
        <v>241</v>
      </c>
    </row>
    <row r="1866" s="14" customFormat="1">
      <c r="A1866" s="14"/>
      <c r="B1866" s="247"/>
      <c r="C1866" s="248"/>
      <c r="D1866" s="238" t="s">
        <v>252</v>
      </c>
      <c r="E1866" s="249" t="s">
        <v>39</v>
      </c>
      <c r="F1866" s="250" t="s">
        <v>1806</v>
      </c>
      <c r="G1866" s="248"/>
      <c r="H1866" s="251">
        <v>1</v>
      </c>
      <c r="I1866" s="252"/>
      <c r="J1866" s="248"/>
      <c r="K1866" s="248"/>
      <c r="L1866" s="253"/>
      <c r="M1866" s="254"/>
      <c r="N1866" s="255"/>
      <c r="O1866" s="255"/>
      <c r="P1866" s="255"/>
      <c r="Q1866" s="255"/>
      <c r="R1866" s="255"/>
      <c r="S1866" s="255"/>
      <c r="T1866" s="256"/>
      <c r="U1866" s="14"/>
      <c r="V1866" s="14"/>
      <c r="W1866" s="14"/>
      <c r="X1866" s="14"/>
      <c r="Y1866" s="14"/>
      <c r="Z1866" s="14"/>
      <c r="AA1866" s="14"/>
      <c r="AB1866" s="14"/>
      <c r="AC1866" s="14"/>
      <c r="AD1866" s="14"/>
      <c r="AE1866" s="14"/>
      <c r="AT1866" s="257" t="s">
        <v>252</v>
      </c>
      <c r="AU1866" s="257" t="s">
        <v>93</v>
      </c>
      <c r="AV1866" s="14" t="s">
        <v>93</v>
      </c>
      <c r="AW1866" s="14" t="s">
        <v>46</v>
      </c>
      <c r="AX1866" s="14" t="s">
        <v>85</v>
      </c>
      <c r="AY1866" s="257" t="s">
        <v>241</v>
      </c>
    </row>
    <row r="1867" s="14" customFormat="1">
      <c r="A1867" s="14"/>
      <c r="B1867" s="247"/>
      <c r="C1867" s="248"/>
      <c r="D1867" s="238" t="s">
        <v>252</v>
      </c>
      <c r="E1867" s="249" t="s">
        <v>39</v>
      </c>
      <c r="F1867" s="250" t="s">
        <v>1807</v>
      </c>
      <c r="G1867" s="248"/>
      <c r="H1867" s="251">
        <v>2</v>
      </c>
      <c r="I1867" s="252"/>
      <c r="J1867" s="248"/>
      <c r="K1867" s="248"/>
      <c r="L1867" s="253"/>
      <c r="M1867" s="254"/>
      <c r="N1867" s="255"/>
      <c r="O1867" s="255"/>
      <c r="P1867" s="255"/>
      <c r="Q1867" s="255"/>
      <c r="R1867" s="255"/>
      <c r="S1867" s="255"/>
      <c r="T1867" s="256"/>
      <c r="U1867" s="14"/>
      <c r="V1867" s="14"/>
      <c r="W1867" s="14"/>
      <c r="X1867" s="14"/>
      <c r="Y1867" s="14"/>
      <c r="Z1867" s="14"/>
      <c r="AA1867" s="14"/>
      <c r="AB1867" s="14"/>
      <c r="AC1867" s="14"/>
      <c r="AD1867" s="14"/>
      <c r="AE1867" s="14"/>
      <c r="AT1867" s="257" t="s">
        <v>252</v>
      </c>
      <c r="AU1867" s="257" t="s">
        <v>93</v>
      </c>
      <c r="AV1867" s="14" t="s">
        <v>93</v>
      </c>
      <c r="AW1867" s="14" t="s">
        <v>46</v>
      </c>
      <c r="AX1867" s="14" t="s">
        <v>85</v>
      </c>
      <c r="AY1867" s="257" t="s">
        <v>241</v>
      </c>
    </row>
    <row r="1868" s="14" customFormat="1">
      <c r="A1868" s="14"/>
      <c r="B1868" s="247"/>
      <c r="C1868" s="248"/>
      <c r="D1868" s="238" t="s">
        <v>252</v>
      </c>
      <c r="E1868" s="249" t="s">
        <v>39</v>
      </c>
      <c r="F1868" s="250" t="s">
        <v>1808</v>
      </c>
      <c r="G1868" s="248"/>
      <c r="H1868" s="251">
        <v>1</v>
      </c>
      <c r="I1868" s="252"/>
      <c r="J1868" s="248"/>
      <c r="K1868" s="248"/>
      <c r="L1868" s="253"/>
      <c r="M1868" s="254"/>
      <c r="N1868" s="255"/>
      <c r="O1868" s="255"/>
      <c r="P1868" s="255"/>
      <c r="Q1868" s="255"/>
      <c r="R1868" s="255"/>
      <c r="S1868" s="255"/>
      <c r="T1868" s="256"/>
      <c r="U1868" s="14"/>
      <c r="V1868" s="14"/>
      <c r="W1868" s="14"/>
      <c r="X1868" s="14"/>
      <c r="Y1868" s="14"/>
      <c r="Z1868" s="14"/>
      <c r="AA1868" s="14"/>
      <c r="AB1868" s="14"/>
      <c r="AC1868" s="14"/>
      <c r="AD1868" s="14"/>
      <c r="AE1868" s="14"/>
      <c r="AT1868" s="257" t="s">
        <v>252</v>
      </c>
      <c r="AU1868" s="257" t="s">
        <v>93</v>
      </c>
      <c r="AV1868" s="14" t="s">
        <v>93</v>
      </c>
      <c r="AW1868" s="14" t="s">
        <v>46</v>
      </c>
      <c r="AX1868" s="14" t="s">
        <v>85</v>
      </c>
      <c r="AY1868" s="257" t="s">
        <v>241</v>
      </c>
    </row>
    <row r="1869" s="14" customFormat="1">
      <c r="A1869" s="14"/>
      <c r="B1869" s="247"/>
      <c r="C1869" s="248"/>
      <c r="D1869" s="238" t="s">
        <v>252</v>
      </c>
      <c r="E1869" s="249" t="s">
        <v>39</v>
      </c>
      <c r="F1869" s="250" t="s">
        <v>1810</v>
      </c>
      <c r="G1869" s="248"/>
      <c r="H1869" s="251">
        <v>3</v>
      </c>
      <c r="I1869" s="252"/>
      <c r="J1869" s="248"/>
      <c r="K1869" s="248"/>
      <c r="L1869" s="253"/>
      <c r="M1869" s="254"/>
      <c r="N1869" s="255"/>
      <c r="O1869" s="255"/>
      <c r="P1869" s="255"/>
      <c r="Q1869" s="255"/>
      <c r="R1869" s="255"/>
      <c r="S1869" s="255"/>
      <c r="T1869" s="256"/>
      <c r="U1869" s="14"/>
      <c r="V1869" s="14"/>
      <c r="W1869" s="14"/>
      <c r="X1869" s="14"/>
      <c r="Y1869" s="14"/>
      <c r="Z1869" s="14"/>
      <c r="AA1869" s="14"/>
      <c r="AB1869" s="14"/>
      <c r="AC1869" s="14"/>
      <c r="AD1869" s="14"/>
      <c r="AE1869" s="14"/>
      <c r="AT1869" s="257" t="s">
        <v>252</v>
      </c>
      <c r="AU1869" s="257" t="s">
        <v>93</v>
      </c>
      <c r="AV1869" s="14" t="s">
        <v>93</v>
      </c>
      <c r="AW1869" s="14" t="s">
        <v>46</v>
      </c>
      <c r="AX1869" s="14" t="s">
        <v>85</v>
      </c>
      <c r="AY1869" s="257" t="s">
        <v>241</v>
      </c>
    </row>
    <row r="1870" s="15" customFormat="1">
      <c r="A1870" s="15"/>
      <c r="B1870" s="258"/>
      <c r="C1870" s="259"/>
      <c r="D1870" s="238" t="s">
        <v>252</v>
      </c>
      <c r="E1870" s="260" t="s">
        <v>39</v>
      </c>
      <c r="F1870" s="261" t="s">
        <v>274</v>
      </c>
      <c r="G1870" s="259"/>
      <c r="H1870" s="262">
        <v>236</v>
      </c>
      <c r="I1870" s="263"/>
      <c r="J1870" s="259"/>
      <c r="K1870" s="259"/>
      <c r="L1870" s="264"/>
      <c r="M1870" s="265"/>
      <c r="N1870" s="266"/>
      <c r="O1870" s="266"/>
      <c r="P1870" s="266"/>
      <c r="Q1870" s="266"/>
      <c r="R1870" s="266"/>
      <c r="S1870" s="266"/>
      <c r="T1870" s="267"/>
      <c r="U1870" s="15"/>
      <c r="V1870" s="15"/>
      <c r="W1870" s="15"/>
      <c r="X1870" s="15"/>
      <c r="Y1870" s="15"/>
      <c r="Z1870" s="15"/>
      <c r="AA1870" s="15"/>
      <c r="AB1870" s="15"/>
      <c r="AC1870" s="15"/>
      <c r="AD1870" s="15"/>
      <c r="AE1870" s="15"/>
      <c r="AT1870" s="268" t="s">
        <v>252</v>
      </c>
      <c r="AU1870" s="268" t="s">
        <v>93</v>
      </c>
      <c r="AV1870" s="15" t="s">
        <v>248</v>
      </c>
      <c r="AW1870" s="15" t="s">
        <v>46</v>
      </c>
      <c r="AX1870" s="15" t="s">
        <v>23</v>
      </c>
      <c r="AY1870" s="268" t="s">
        <v>241</v>
      </c>
    </row>
    <row r="1871" s="2" customFormat="1" ht="24.15" customHeight="1">
      <c r="A1871" s="42"/>
      <c r="B1871" s="43"/>
      <c r="C1871" s="218" t="s">
        <v>1811</v>
      </c>
      <c r="D1871" s="218" t="s">
        <v>243</v>
      </c>
      <c r="E1871" s="219" t="s">
        <v>1812</v>
      </c>
      <c r="F1871" s="220" t="s">
        <v>1813</v>
      </c>
      <c r="G1871" s="221" t="s">
        <v>561</v>
      </c>
      <c r="H1871" s="222">
        <v>4</v>
      </c>
      <c r="I1871" s="223"/>
      <c r="J1871" s="224">
        <f>ROUND(I1871*H1871,2)</f>
        <v>0</v>
      </c>
      <c r="K1871" s="220" t="s">
        <v>247</v>
      </c>
      <c r="L1871" s="48"/>
      <c r="M1871" s="225" t="s">
        <v>39</v>
      </c>
      <c r="N1871" s="226" t="s">
        <v>56</v>
      </c>
      <c r="O1871" s="88"/>
      <c r="P1871" s="227">
        <f>O1871*H1871</f>
        <v>0</v>
      </c>
      <c r="Q1871" s="227">
        <v>0.18636</v>
      </c>
      <c r="R1871" s="227">
        <f>Q1871*H1871</f>
        <v>0.74543999999999999</v>
      </c>
      <c r="S1871" s="227">
        <v>0</v>
      </c>
      <c r="T1871" s="228">
        <f>S1871*H1871</f>
        <v>0</v>
      </c>
      <c r="U1871" s="42"/>
      <c r="V1871" s="42"/>
      <c r="W1871" s="42"/>
      <c r="X1871" s="42"/>
      <c r="Y1871" s="42"/>
      <c r="Z1871" s="42"/>
      <c r="AA1871" s="42"/>
      <c r="AB1871" s="42"/>
      <c r="AC1871" s="42"/>
      <c r="AD1871" s="42"/>
      <c r="AE1871" s="42"/>
      <c r="AR1871" s="229" t="s">
        <v>248</v>
      </c>
      <c r="AT1871" s="229" t="s">
        <v>243</v>
      </c>
      <c r="AU1871" s="229" t="s">
        <v>93</v>
      </c>
      <c r="AY1871" s="20" t="s">
        <v>241</v>
      </c>
      <c r="BE1871" s="230">
        <f>IF(N1871="základní",J1871,0)</f>
        <v>0</v>
      </c>
      <c r="BF1871" s="230">
        <f>IF(N1871="snížená",J1871,0)</f>
        <v>0</v>
      </c>
      <c r="BG1871" s="230">
        <f>IF(N1871="zákl. přenesená",J1871,0)</f>
        <v>0</v>
      </c>
      <c r="BH1871" s="230">
        <f>IF(N1871="sníž. přenesená",J1871,0)</f>
        <v>0</v>
      </c>
      <c r="BI1871" s="230">
        <f>IF(N1871="nulová",J1871,0)</f>
        <v>0</v>
      </c>
      <c r="BJ1871" s="20" t="s">
        <v>23</v>
      </c>
      <c r="BK1871" s="230">
        <f>ROUND(I1871*H1871,2)</f>
        <v>0</v>
      </c>
      <c r="BL1871" s="20" t="s">
        <v>248</v>
      </c>
      <c r="BM1871" s="229" t="s">
        <v>1814</v>
      </c>
    </row>
    <row r="1872" s="2" customFormat="1">
      <c r="A1872" s="42"/>
      <c r="B1872" s="43"/>
      <c r="C1872" s="44"/>
      <c r="D1872" s="231" t="s">
        <v>250</v>
      </c>
      <c r="E1872" s="44"/>
      <c r="F1872" s="232" t="s">
        <v>1815</v>
      </c>
      <c r="G1872" s="44"/>
      <c r="H1872" s="44"/>
      <c r="I1872" s="233"/>
      <c r="J1872" s="44"/>
      <c r="K1872" s="44"/>
      <c r="L1872" s="48"/>
      <c r="M1872" s="234"/>
      <c r="N1872" s="235"/>
      <c r="O1872" s="88"/>
      <c r="P1872" s="88"/>
      <c r="Q1872" s="88"/>
      <c r="R1872" s="88"/>
      <c r="S1872" s="88"/>
      <c r="T1872" s="89"/>
      <c r="U1872" s="42"/>
      <c r="V1872" s="42"/>
      <c r="W1872" s="42"/>
      <c r="X1872" s="42"/>
      <c r="Y1872" s="42"/>
      <c r="Z1872" s="42"/>
      <c r="AA1872" s="42"/>
      <c r="AB1872" s="42"/>
      <c r="AC1872" s="42"/>
      <c r="AD1872" s="42"/>
      <c r="AE1872" s="42"/>
      <c r="AT1872" s="20" t="s">
        <v>250</v>
      </c>
      <c r="AU1872" s="20" t="s">
        <v>93</v>
      </c>
    </row>
    <row r="1873" s="13" customFormat="1">
      <c r="A1873" s="13"/>
      <c r="B1873" s="236"/>
      <c r="C1873" s="237"/>
      <c r="D1873" s="238" t="s">
        <v>252</v>
      </c>
      <c r="E1873" s="239" t="s">
        <v>39</v>
      </c>
      <c r="F1873" s="240" t="s">
        <v>1770</v>
      </c>
      <c r="G1873" s="237"/>
      <c r="H1873" s="239" t="s">
        <v>39</v>
      </c>
      <c r="I1873" s="241"/>
      <c r="J1873" s="237"/>
      <c r="K1873" s="237"/>
      <c r="L1873" s="242"/>
      <c r="M1873" s="243"/>
      <c r="N1873" s="244"/>
      <c r="O1873" s="244"/>
      <c r="P1873" s="244"/>
      <c r="Q1873" s="244"/>
      <c r="R1873" s="244"/>
      <c r="S1873" s="244"/>
      <c r="T1873" s="245"/>
      <c r="U1873" s="13"/>
      <c r="V1873" s="13"/>
      <c r="W1873" s="13"/>
      <c r="X1873" s="13"/>
      <c r="Y1873" s="13"/>
      <c r="Z1873" s="13"/>
      <c r="AA1873" s="13"/>
      <c r="AB1873" s="13"/>
      <c r="AC1873" s="13"/>
      <c r="AD1873" s="13"/>
      <c r="AE1873" s="13"/>
      <c r="AT1873" s="246" t="s">
        <v>252</v>
      </c>
      <c r="AU1873" s="246" t="s">
        <v>93</v>
      </c>
      <c r="AV1873" s="13" t="s">
        <v>23</v>
      </c>
      <c r="AW1873" s="13" t="s">
        <v>46</v>
      </c>
      <c r="AX1873" s="13" t="s">
        <v>85</v>
      </c>
      <c r="AY1873" s="246" t="s">
        <v>241</v>
      </c>
    </row>
    <row r="1874" s="13" customFormat="1">
      <c r="A1874" s="13"/>
      <c r="B1874" s="236"/>
      <c r="C1874" s="237"/>
      <c r="D1874" s="238" t="s">
        <v>252</v>
      </c>
      <c r="E1874" s="239" t="s">
        <v>39</v>
      </c>
      <c r="F1874" s="240" t="s">
        <v>1760</v>
      </c>
      <c r="G1874" s="237"/>
      <c r="H1874" s="239" t="s">
        <v>39</v>
      </c>
      <c r="I1874" s="241"/>
      <c r="J1874" s="237"/>
      <c r="K1874" s="237"/>
      <c r="L1874" s="242"/>
      <c r="M1874" s="243"/>
      <c r="N1874" s="244"/>
      <c r="O1874" s="244"/>
      <c r="P1874" s="244"/>
      <c r="Q1874" s="244"/>
      <c r="R1874" s="244"/>
      <c r="S1874" s="244"/>
      <c r="T1874" s="245"/>
      <c r="U1874" s="13"/>
      <c r="V1874" s="13"/>
      <c r="W1874" s="13"/>
      <c r="X1874" s="13"/>
      <c r="Y1874" s="13"/>
      <c r="Z1874" s="13"/>
      <c r="AA1874" s="13"/>
      <c r="AB1874" s="13"/>
      <c r="AC1874" s="13"/>
      <c r="AD1874" s="13"/>
      <c r="AE1874" s="13"/>
      <c r="AT1874" s="246" t="s">
        <v>252</v>
      </c>
      <c r="AU1874" s="246" t="s">
        <v>93</v>
      </c>
      <c r="AV1874" s="13" t="s">
        <v>23</v>
      </c>
      <c r="AW1874" s="13" t="s">
        <v>46</v>
      </c>
      <c r="AX1874" s="13" t="s">
        <v>85</v>
      </c>
      <c r="AY1874" s="246" t="s">
        <v>241</v>
      </c>
    </row>
    <row r="1875" s="14" customFormat="1">
      <c r="A1875" s="14"/>
      <c r="B1875" s="247"/>
      <c r="C1875" s="248"/>
      <c r="D1875" s="238" t="s">
        <v>252</v>
      </c>
      <c r="E1875" s="249" t="s">
        <v>39</v>
      </c>
      <c r="F1875" s="250" t="s">
        <v>1816</v>
      </c>
      <c r="G1875" s="248"/>
      <c r="H1875" s="251">
        <v>2</v>
      </c>
      <c r="I1875" s="252"/>
      <c r="J1875" s="248"/>
      <c r="K1875" s="248"/>
      <c r="L1875" s="253"/>
      <c r="M1875" s="254"/>
      <c r="N1875" s="255"/>
      <c r="O1875" s="255"/>
      <c r="P1875" s="255"/>
      <c r="Q1875" s="255"/>
      <c r="R1875" s="255"/>
      <c r="S1875" s="255"/>
      <c r="T1875" s="256"/>
      <c r="U1875" s="14"/>
      <c r="V1875" s="14"/>
      <c r="W1875" s="14"/>
      <c r="X1875" s="14"/>
      <c r="Y1875" s="14"/>
      <c r="Z1875" s="14"/>
      <c r="AA1875" s="14"/>
      <c r="AB1875" s="14"/>
      <c r="AC1875" s="14"/>
      <c r="AD1875" s="14"/>
      <c r="AE1875" s="14"/>
      <c r="AT1875" s="257" t="s">
        <v>252</v>
      </c>
      <c r="AU1875" s="257" t="s">
        <v>93</v>
      </c>
      <c r="AV1875" s="14" t="s">
        <v>93</v>
      </c>
      <c r="AW1875" s="14" t="s">
        <v>46</v>
      </c>
      <c r="AX1875" s="14" t="s">
        <v>85</v>
      </c>
      <c r="AY1875" s="257" t="s">
        <v>241</v>
      </c>
    </row>
    <row r="1876" s="14" customFormat="1">
      <c r="A1876" s="14"/>
      <c r="B1876" s="247"/>
      <c r="C1876" s="248"/>
      <c r="D1876" s="238" t="s">
        <v>252</v>
      </c>
      <c r="E1876" s="249" t="s">
        <v>39</v>
      </c>
      <c r="F1876" s="250" t="s">
        <v>1817</v>
      </c>
      <c r="G1876" s="248"/>
      <c r="H1876" s="251">
        <v>1</v>
      </c>
      <c r="I1876" s="252"/>
      <c r="J1876" s="248"/>
      <c r="K1876" s="248"/>
      <c r="L1876" s="253"/>
      <c r="M1876" s="254"/>
      <c r="N1876" s="255"/>
      <c r="O1876" s="255"/>
      <c r="P1876" s="255"/>
      <c r="Q1876" s="255"/>
      <c r="R1876" s="255"/>
      <c r="S1876" s="255"/>
      <c r="T1876" s="256"/>
      <c r="U1876" s="14"/>
      <c r="V1876" s="14"/>
      <c r="W1876" s="14"/>
      <c r="X1876" s="14"/>
      <c r="Y1876" s="14"/>
      <c r="Z1876" s="14"/>
      <c r="AA1876" s="14"/>
      <c r="AB1876" s="14"/>
      <c r="AC1876" s="14"/>
      <c r="AD1876" s="14"/>
      <c r="AE1876" s="14"/>
      <c r="AT1876" s="257" t="s">
        <v>252</v>
      </c>
      <c r="AU1876" s="257" t="s">
        <v>93</v>
      </c>
      <c r="AV1876" s="14" t="s">
        <v>93</v>
      </c>
      <c r="AW1876" s="14" t="s">
        <v>46</v>
      </c>
      <c r="AX1876" s="14" t="s">
        <v>85</v>
      </c>
      <c r="AY1876" s="257" t="s">
        <v>241</v>
      </c>
    </row>
    <row r="1877" s="14" customFormat="1">
      <c r="A1877" s="14"/>
      <c r="B1877" s="247"/>
      <c r="C1877" s="248"/>
      <c r="D1877" s="238" t="s">
        <v>252</v>
      </c>
      <c r="E1877" s="249" t="s">
        <v>39</v>
      </c>
      <c r="F1877" s="250" t="s">
        <v>1818</v>
      </c>
      <c r="G1877" s="248"/>
      <c r="H1877" s="251">
        <v>1</v>
      </c>
      <c r="I1877" s="252"/>
      <c r="J1877" s="248"/>
      <c r="K1877" s="248"/>
      <c r="L1877" s="253"/>
      <c r="M1877" s="254"/>
      <c r="N1877" s="255"/>
      <c r="O1877" s="255"/>
      <c r="P1877" s="255"/>
      <c r="Q1877" s="255"/>
      <c r="R1877" s="255"/>
      <c r="S1877" s="255"/>
      <c r="T1877" s="256"/>
      <c r="U1877" s="14"/>
      <c r="V1877" s="14"/>
      <c r="W1877" s="14"/>
      <c r="X1877" s="14"/>
      <c r="Y1877" s="14"/>
      <c r="Z1877" s="14"/>
      <c r="AA1877" s="14"/>
      <c r="AB1877" s="14"/>
      <c r="AC1877" s="14"/>
      <c r="AD1877" s="14"/>
      <c r="AE1877" s="14"/>
      <c r="AT1877" s="257" t="s">
        <v>252</v>
      </c>
      <c r="AU1877" s="257" t="s">
        <v>93</v>
      </c>
      <c r="AV1877" s="14" t="s">
        <v>93</v>
      </c>
      <c r="AW1877" s="14" t="s">
        <v>46</v>
      </c>
      <c r="AX1877" s="14" t="s">
        <v>85</v>
      </c>
      <c r="AY1877" s="257" t="s">
        <v>241</v>
      </c>
    </row>
    <row r="1878" s="15" customFormat="1">
      <c r="A1878" s="15"/>
      <c r="B1878" s="258"/>
      <c r="C1878" s="259"/>
      <c r="D1878" s="238" t="s">
        <v>252</v>
      </c>
      <c r="E1878" s="260" t="s">
        <v>39</v>
      </c>
      <c r="F1878" s="261" t="s">
        <v>274</v>
      </c>
      <c r="G1878" s="259"/>
      <c r="H1878" s="262">
        <v>4</v>
      </c>
      <c r="I1878" s="263"/>
      <c r="J1878" s="259"/>
      <c r="K1878" s="259"/>
      <c r="L1878" s="264"/>
      <c r="M1878" s="265"/>
      <c r="N1878" s="266"/>
      <c r="O1878" s="266"/>
      <c r="P1878" s="266"/>
      <c r="Q1878" s="266"/>
      <c r="R1878" s="266"/>
      <c r="S1878" s="266"/>
      <c r="T1878" s="267"/>
      <c r="U1878" s="15"/>
      <c r="V1878" s="15"/>
      <c r="W1878" s="15"/>
      <c r="X1878" s="15"/>
      <c r="Y1878" s="15"/>
      <c r="Z1878" s="15"/>
      <c r="AA1878" s="15"/>
      <c r="AB1878" s="15"/>
      <c r="AC1878" s="15"/>
      <c r="AD1878" s="15"/>
      <c r="AE1878" s="15"/>
      <c r="AT1878" s="268" t="s">
        <v>252</v>
      </c>
      <c r="AU1878" s="268" t="s">
        <v>93</v>
      </c>
      <c r="AV1878" s="15" t="s">
        <v>248</v>
      </c>
      <c r="AW1878" s="15" t="s">
        <v>46</v>
      </c>
      <c r="AX1878" s="15" t="s">
        <v>23</v>
      </c>
      <c r="AY1878" s="268" t="s">
        <v>241</v>
      </c>
    </row>
    <row r="1879" s="2" customFormat="1" ht="16.5" customHeight="1">
      <c r="A1879" s="42"/>
      <c r="B1879" s="43"/>
      <c r="C1879" s="280" t="s">
        <v>1819</v>
      </c>
      <c r="D1879" s="280" t="s">
        <v>463</v>
      </c>
      <c r="E1879" s="281" t="s">
        <v>1820</v>
      </c>
      <c r="F1879" s="282" t="s">
        <v>1821</v>
      </c>
      <c r="G1879" s="283" t="s">
        <v>515</v>
      </c>
      <c r="H1879" s="284">
        <v>1167.9100000000001</v>
      </c>
      <c r="I1879" s="285"/>
      <c r="J1879" s="286">
        <f>ROUND(I1879*H1879,2)</f>
        <v>0</v>
      </c>
      <c r="K1879" s="282" t="s">
        <v>247</v>
      </c>
      <c r="L1879" s="287"/>
      <c r="M1879" s="288" t="s">
        <v>39</v>
      </c>
      <c r="N1879" s="289" t="s">
        <v>56</v>
      </c>
      <c r="O1879" s="88"/>
      <c r="P1879" s="227">
        <f>O1879*H1879</f>
        <v>0</v>
      </c>
      <c r="Q1879" s="227">
        <v>0.29499999999999998</v>
      </c>
      <c r="R1879" s="227">
        <f>Q1879*H1879</f>
        <v>344.53345000000002</v>
      </c>
      <c r="S1879" s="227">
        <v>0</v>
      </c>
      <c r="T1879" s="228">
        <f>S1879*H1879</f>
        <v>0</v>
      </c>
      <c r="U1879" s="42"/>
      <c r="V1879" s="42"/>
      <c r="W1879" s="42"/>
      <c r="X1879" s="42"/>
      <c r="Y1879" s="42"/>
      <c r="Z1879" s="42"/>
      <c r="AA1879" s="42"/>
      <c r="AB1879" s="42"/>
      <c r="AC1879" s="42"/>
      <c r="AD1879" s="42"/>
      <c r="AE1879" s="42"/>
      <c r="AR1879" s="229" t="s">
        <v>321</v>
      </c>
      <c r="AT1879" s="229" t="s">
        <v>463</v>
      </c>
      <c r="AU1879" s="229" t="s">
        <v>93</v>
      </c>
      <c r="AY1879" s="20" t="s">
        <v>241</v>
      </c>
      <c r="BE1879" s="230">
        <f>IF(N1879="základní",J1879,0)</f>
        <v>0</v>
      </c>
      <c r="BF1879" s="230">
        <f>IF(N1879="snížená",J1879,0)</f>
        <v>0</v>
      </c>
      <c r="BG1879" s="230">
        <f>IF(N1879="zákl. přenesená",J1879,0)</f>
        <v>0</v>
      </c>
      <c r="BH1879" s="230">
        <f>IF(N1879="sníž. přenesená",J1879,0)</f>
        <v>0</v>
      </c>
      <c r="BI1879" s="230">
        <f>IF(N1879="nulová",J1879,0)</f>
        <v>0</v>
      </c>
      <c r="BJ1879" s="20" t="s">
        <v>23</v>
      </c>
      <c r="BK1879" s="230">
        <f>ROUND(I1879*H1879,2)</f>
        <v>0</v>
      </c>
      <c r="BL1879" s="20" t="s">
        <v>248</v>
      </c>
      <c r="BM1879" s="229" t="s">
        <v>1822</v>
      </c>
    </row>
    <row r="1880" s="13" customFormat="1">
      <c r="A1880" s="13"/>
      <c r="B1880" s="236"/>
      <c r="C1880" s="237"/>
      <c r="D1880" s="238" t="s">
        <v>252</v>
      </c>
      <c r="E1880" s="239" t="s">
        <v>39</v>
      </c>
      <c r="F1880" s="240" t="s">
        <v>1776</v>
      </c>
      <c r="G1880" s="237"/>
      <c r="H1880" s="239" t="s">
        <v>39</v>
      </c>
      <c r="I1880" s="241"/>
      <c r="J1880" s="237"/>
      <c r="K1880" s="237"/>
      <c r="L1880" s="242"/>
      <c r="M1880" s="243"/>
      <c r="N1880" s="244"/>
      <c r="O1880" s="244"/>
      <c r="P1880" s="244"/>
      <c r="Q1880" s="244"/>
      <c r="R1880" s="244"/>
      <c r="S1880" s="244"/>
      <c r="T1880" s="245"/>
      <c r="U1880" s="13"/>
      <c r="V1880" s="13"/>
      <c r="W1880" s="13"/>
      <c r="X1880" s="13"/>
      <c r="Y1880" s="13"/>
      <c r="Z1880" s="13"/>
      <c r="AA1880" s="13"/>
      <c r="AB1880" s="13"/>
      <c r="AC1880" s="13"/>
      <c r="AD1880" s="13"/>
      <c r="AE1880" s="13"/>
      <c r="AT1880" s="246" t="s">
        <v>252</v>
      </c>
      <c r="AU1880" s="246" t="s">
        <v>93</v>
      </c>
      <c r="AV1880" s="13" t="s">
        <v>23</v>
      </c>
      <c r="AW1880" s="13" t="s">
        <v>46</v>
      </c>
      <c r="AX1880" s="13" t="s">
        <v>85</v>
      </c>
      <c r="AY1880" s="246" t="s">
        <v>241</v>
      </c>
    </row>
    <row r="1881" s="14" customFormat="1">
      <c r="A1881" s="14"/>
      <c r="B1881" s="247"/>
      <c r="C1881" s="248"/>
      <c r="D1881" s="238" t="s">
        <v>252</v>
      </c>
      <c r="E1881" s="249" t="s">
        <v>39</v>
      </c>
      <c r="F1881" s="250" t="s">
        <v>1823</v>
      </c>
      <c r="G1881" s="248"/>
      <c r="H1881" s="251">
        <v>50</v>
      </c>
      <c r="I1881" s="252"/>
      <c r="J1881" s="248"/>
      <c r="K1881" s="248"/>
      <c r="L1881" s="253"/>
      <c r="M1881" s="254"/>
      <c r="N1881" s="255"/>
      <c r="O1881" s="255"/>
      <c r="P1881" s="255"/>
      <c r="Q1881" s="255"/>
      <c r="R1881" s="255"/>
      <c r="S1881" s="255"/>
      <c r="T1881" s="256"/>
      <c r="U1881" s="14"/>
      <c r="V1881" s="14"/>
      <c r="W1881" s="14"/>
      <c r="X1881" s="14"/>
      <c r="Y1881" s="14"/>
      <c r="Z1881" s="14"/>
      <c r="AA1881" s="14"/>
      <c r="AB1881" s="14"/>
      <c r="AC1881" s="14"/>
      <c r="AD1881" s="14"/>
      <c r="AE1881" s="14"/>
      <c r="AT1881" s="257" t="s">
        <v>252</v>
      </c>
      <c r="AU1881" s="257" t="s">
        <v>93</v>
      </c>
      <c r="AV1881" s="14" t="s">
        <v>93</v>
      </c>
      <c r="AW1881" s="14" t="s">
        <v>46</v>
      </c>
      <c r="AX1881" s="14" t="s">
        <v>85</v>
      </c>
      <c r="AY1881" s="257" t="s">
        <v>241</v>
      </c>
    </row>
    <row r="1882" s="13" customFormat="1">
      <c r="A1882" s="13"/>
      <c r="B1882" s="236"/>
      <c r="C1882" s="237"/>
      <c r="D1882" s="238" t="s">
        <v>252</v>
      </c>
      <c r="E1882" s="239" t="s">
        <v>39</v>
      </c>
      <c r="F1882" s="240" t="s">
        <v>1759</v>
      </c>
      <c r="G1882" s="237"/>
      <c r="H1882" s="239" t="s">
        <v>39</v>
      </c>
      <c r="I1882" s="241"/>
      <c r="J1882" s="237"/>
      <c r="K1882" s="237"/>
      <c r="L1882" s="242"/>
      <c r="M1882" s="243"/>
      <c r="N1882" s="244"/>
      <c r="O1882" s="244"/>
      <c r="P1882" s="244"/>
      <c r="Q1882" s="244"/>
      <c r="R1882" s="244"/>
      <c r="S1882" s="244"/>
      <c r="T1882" s="245"/>
      <c r="U1882" s="13"/>
      <c r="V1882" s="13"/>
      <c r="W1882" s="13"/>
      <c r="X1882" s="13"/>
      <c r="Y1882" s="13"/>
      <c r="Z1882" s="13"/>
      <c r="AA1882" s="13"/>
      <c r="AB1882" s="13"/>
      <c r="AC1882" s="13"/>
      <c r="AD1882" s="13"/>
      <c r="AE1882" s="13"/>
      <c r="AT1882" s="246" t="s">
        <v>252</v>
      </c>
      <c r="AU1882" s="246" t="s">
        <v>93</v>
      </c>
      <c r="AV1882" s="13" t="s">
        <v>23</v>
      </c>
      <c r="AW1882" s="13" t="s">
        <v>46</v>
      </c>
      <c r="AX1882" s="13" t="s">
        <v>85</v>
      </c>
      <c r="AY1882" s="246" t="s">
        <v>241</v>
      </c>
    </row>
    <row r="1883" s="13" customFormat="1">
      <c r="A1883" s="13"/>
      <c r="B1883" s="236"/>
      <c r="C1883" s="237"/>
      <c r="D1883" s="238" t="s">
        <v>252</v>
      </c>
      <c r="E1883" s="239" t="s">
        <v>39</v>
      </c>
      <c r="F1883" s="240" t="s">
        <v>1779</v>
      </c>
      <c r="G1883" s="237"/>
      <c r="H1883" s="239" t="s">
        <v>39</v>
      </c>
      <c r="I1883" s="241"/>
      <c r="J1883" s="237"/>
      <c r="K1883" s="237"/>
      <c r="L1883" s="242"/>
      <c r="M1883" s="243"/>
      <c r="N1883" s="244"/>
      <c r="O1883" s="244"/>
      <c r="P1883" s="244"/>
      <c r="Q1883" s="244"/>
      <c r="R1883" s="244"/>
      <c r="S1883" s="244"/>
      <c r="T1883" s="245"/>
      <c r="U1883" s="13"/>
      <c r="V1883" s="13"/>
      <c r="W1883" s="13"/>
      <c r="X1883" s="13"/>
      <c r="Y1883" s="13"/>
      <c r="Z1883" s="13"/>
      <c r="AA1883" s="13"/>
      <c r="AB1883" s="13"/>
      <c r="AC1883" s="13"/>
      <c r="AD1883" s="13"/>
      <c r="AE1883" s="13"/>
      <c r="AT1883" s="246" t="s">
        <v>252</v>
      </c>
      <c r="AU1883" s="246" t="s">
        <v>93</v>
      </c>
      <c r="AV1883" s="13" t="s">
        <v>23</v>
      </c>
      <c r="AW1883" s="13" t="s">
        <v>46</v>
      </c>
      <c r="AX1883" s="13" t="s">
        <v>85</v>
      </c>
      <c r="AY1883" s="246" t="s">
        <v>241</v>
      </c>
    </row>
    <row r="1884" s="14" customFormat="1">
      <c r="A1884" s="14"/>
      <c r="B1884" s="247"/>
      <c r="C1884" s="248"/>
      <c r="D1884" s="238" t="s">
        <v>252</v>
      </c>
      <c r="E1884" s="249" t="s">
        <v>39</v>
      </c>
      <c r="F1884" s="250" t="s">
        <v>1824</v>
      </c>
      <c r="G1884" s="248"/>
      <c r="H1884" s="251">
        <v>81.599999999999994</v>
      </c>
      <c r="I1884" s="252"/>
      <c r="J1884" s="248"/>
      <c r="K1884" s="248"/>
      <c r="L1884" s="253"/>
      <c r="M1884" s="254"/>
      <c r="N1884" s="255"/>
      <c r="O1884" s="255"/>
      <c r="P1884" s="255"/>
      <c r="Q1884" s="255"/>
      <c r="R1884" s="255"/>
      <c r="S1884" s="255"/>
      <c r="T1884" s="256"/>
      <c r="U1884" s="14"/>
      <c r="V1884" s="14"/>
      <c r="W1884" s="14"/>
      <c r="X1884" s="14"/>
      <c r="Y1884" s="14"/>
      <c r="Z1884" s="14"/>
      <c r="AA1884" s="14"/>
      <c r="AB1884" s="14"/>
      <c r="AC1884" s="14"/>
      <c r="AD1884" s="14"/>
      <c r="AE1884" s="14"/>
      <c r="AT1884" s="257" t="s">
        <v>252</v>
      </c>
      <c r="AU1884" s="257" t="s">
        <v>93</v>
      </c>
      <c r="AV1884" s="14" t="s">
        <v>93</v>
      </c>
      <c r="AW1884" s="14" t="s">
        <v>46</v>
      </c>
      <c r="AX1884" s="14" t="s">
        <v>85</v>
      </c>
      <c r="AY1884" s="257" t="s">
        <v>241</v>
      </c>
    </row>
    <row r="1885" s="14" customFormat="1">
      <c r="A1885" s="14"/>
      <c r="B1885" s="247"/>
      <c r="C1885" s="248"/>
      <c r="D1885" s="238" t="s">
        <v>252</v>
      </c>
      <c r="E1885" s="249" t="s">
        <v>39</v>
      </c>
      <c r="F1885" s="250" t="s">
        <v>1825</v>
      </c>
      <c r="G1885" s="248"/>
      <c r="H1885" s="251">
        <v>17.399999999999999</v>
      </c>
      <c r="I1885" s="252"/>
      <c r="J1885" s="248"/>
      <c r="K1885" s="248"/>
      <c r="L1885" s="253"/>
      <c r="M1885" s="254"/>
      <c r="N1885" s="255"/>
      <c r="O1885" s="255"/>
      <c r="P1885" s="255"/>
      <c r="Q1885" s="255"/>
      <c r="R1885" s="255"/>
      <c r="S1885" s="255"/>
      <c r="T1885" s="256"/>
      <c r="U1885" s="14"/>
      <c r="V1885" s="14"/>
      <c r="W1885" s="14"/>
      <c r="X1885" s="14"/>
      <c r="Y1885" s="14"/>
      <c r="Z1885" s="14"/>
      <c r="AA1885" s="14"/>
      <c r="AB1885" s="14"/>
      <c r="AC1885" s="14"/>
      <c r="AD1885" s="14"/>
      <c r="AE1885" s="14"/>
      <c r="AT1885" s="257" t="s">
        <v>252</v>
      </c>
      <c r="AU1885" s="257" t="s">
        <v>93</v>
      </c>
      <c r="AV1885" s="14" t="s">
        <v>93</v>
      </c>
      <c r="AW1885" s="14" t="s">
        <v>46</v>
      </c>
      <c r="AX1885" s="14" t="s">
        <v>85</v>
      </c>
      <c r="AY1885" s="257" t="s">
        <v>241</v>
      </c>
    </row>
    <row r="1886" s="14" customFormat="1">
      <c r="A1886" s="14"/>
      <c r="B1886" s="247"/>
      <c r="C1886" s="248"/>
      <c r="D1886" s="238" t="s">
        <v>252</v>
      </c>
      <c r="E1886" s="249" t="s">
        <v>39</v>
      </c>
      <c r="F1886" s="250" t="s">
        <v>1826</v>
      </c>
      <c r="G1886" s="248"/>
      <c r="H1886" s="251">
        <v>56.700000000000003</v>
      </c>
      <c r="I1886" s="252"/>
      <c r="J1886" s="248"/>
      <c r="K1886" s="248"/>
      <c r="L1886" s="253"/>
      <c r="M1886" s="254"/>
      <c r="N1886" s="255"/>
      <c r="O1886" s="255"/>
      <c r="P1886" s="255"/>
      <c r="Q1886" s="255"/>
      <c r="R1886" s="255"/>
      <c r="S1886" s="255"/>
      <c r="T1886" s="256"/>
      <c r="U1886" s="14"/>
      <c r="V1886" s="14"/>
      <c r="W1886" s="14"/>
      <c r="X1886" s="14"/>
      <c r="Y1886" s="14"/>
      <c r="Z1886" s="14"/>
      <c r="AA1886" s="14"/>
      <c r="AB1886" s="14"/>
      <c r="AC1886" s="14"/>
      <c r="AD1886" s="14"/>
      <c r="AE1886" s="14"/>
      <c r="AT1886" s="257" t="s">
        <v>252</v>
      </c>
      <c r="AU1886" s="257" t="s">
        <v>93</v>
      </c>
      <c r="AV1886" s="14" t="s">
        <v>93</v>
      </c>
      <c r="AW1886" s="14" t="s">
        <v>46</v>
      </c>
      <c r="AX1886" s="14" t="s">
        <v>85</v>
      </c>
      <c r="AY1886" s="257" t="s">
        <v>241</v>
      </c>
    </row>
    <row r="1887" s="14" customFormat="1">
      <c r="A1887" s="14"/>
      <c r="B1887" s="247"/>
      <c r="C1887" s="248"/>
      <c r="D1887" s="238" t="s">
        <v>252</v>
      </c>
      <c r="E1887" s="249" t="s">
        <v>39</v>
      </c>
      <c r="F1887" s="250" t="s">
        <v>1827</v>
      </c>
      <c r="G1887" s="248"/>
      <c r="H1887" s="251">
        <v>51.75</v>
      </c>
      <c r="I1887" s="252"/>
      <c r="J1887" s="248"/>
      <c r="K1887" s="248"/>
      <c r="L1887" s="253"/>
      <c r="M1887" s="254"/>
      <c r="N1887" s="255"/>
      <c r="O1887" s="255"/>
      <c r="P1887" s="255"/>
      <c r="Q1887" s="255"/>
      <c r="R1887" s="255"/>
      <c r="S1887" s="255"/>
      <c r="T1887" s="256"/>
      <c r="U1887" s="14"/>
      <c r="V1887" s="14"/>
      <c r="W1887" s="14"/>
      <c r="X1887" s="14"/>
      <c r="Y1887" s="14"/>
      <c r="Z1887" s="14"/>
      <c r="AA1887" s="14"/>
      <c r="AB1887" s="14"/>
      <c r="AC1887" s="14"/>
      <c r="AD1887" s="14"/>
      <c r="AE1887" s="14"/>
      <c r="AT1887" s="257" t="s">
        <v>252</v>
      </c>
      <c r="AU1887" s="257" t="s">
        <v>93</v>
      </c>
      <c r="AV1887" s="14" t="s">
        <v>93</v>
      </c>
      <c r="AW1887" s="14" t="s">
        <v>46</v>
      </c>
      <c r="AX1887" s="14" t="s">
        <v>85</v>
      </c>
      <c r="AY1887" s="257" t="s">
        <v>241</v>
      </c>
    </row>
    <row r="1888" s="14" customFormat="1">
      <c r="A1888" s="14"/>
      <c r="B1888" s="247"/>
      <c r="C1888" s="248"/>
      <c r="D1888" s="238" t="s">
        <v>252</v>
      </c>
      <c r="E1888" s="249" t="s">
        <v>39</v>
      </c>
      <c r="F1888" s="250" t="s">
        <v>1828</v>
      </c>
      <c r="G1888" s="248"/>
      <c r="H1888" s="251">
        <v>14.475</v>
      </c>
      <c r="I1888" s="252"/>
      <c r="J1888" s="248"/>
      <c r="K1888" s="248"/>
      <c r="L1888" s="253"/>
      <c r="M1888" s="254"/>
      <c r="N1888" s="255"/>
      <c r="O1888" s="255"/>
      <c r="P1888" s="255"/>
      <c r="Q1888" s="255"/>
      <c r="R1888" s="255"/>
      <c r="S1888" s="255"/>
      <c r="T1888" s="256"/>
      <c r="U1888" s="14"/>
      <c r="V1888" s="14"/>
      <c r="W1888" s="14"/>
      <c r="X1888" s="14"/>
      <c r="Y1888" s="14"/>
      <c r="Z1888" s="14"/>
      <c r="AA1888" s="14"/>
      <c r="AB1888" s="14"/>
      <c r="AC1888" s="14"/>
      <c r="AD1888" s="14"/>
      <c r="AE1888" s="14"/>
      <c r="AT1888" s="257" t="s">
        <v>252</v>
      </c>
      <c r="AU1888" s="257" t="s">
        <v>93</v>
      </c>
      <c r="AV1888" s="14" t="s">
        <v>93</v>
      </c>
      <c r="AW1888" s="14" t="s">
        <v>46</v>
      </c>
      <c r="AX1888" s="14" t="s">
        <v>85</v>
      </c>
      <c r="AY1888" s="257" t="s">
        <v>241</v>
      </c>
    </row>
    <row r="1889" s="14" customFormat="1">
      <c r="A1889" s="14"/>
      <c r="B1889" s="247"/>
      <c r="C1889" s="248"/>
      <c r="D1889" s="238" t="s">
        <v>252</v>
      </c>
      <c r="E1889" s="249" t="s">
        <v>39</v>
      </c>
      <c r="F1889" s="250" t="s">
        <v>1829</v>
      </c>
      <c r="G1889" s="248"/>
      <c r="H1889" s="251">
        <v>26.375</v>
      </c>
      <c r="I1889" s="252"/>
      <c r="J1889" s="248"/>
      <c r="K1889" s="248"/>
      <c r="L1889" s="253"/>
      <c r="M1889" s="254"/>
      <c r="N1889" s="255"/>
      <c r="O1889" s="255"/>
      <c r="P1889" s="255"/>
      <c r="Q1889" s="255"/>
      <c r="R1889" s="255"/>
      <c r="S1889" s="255"/>
      <c r="T1889" s="256"/>
      <c r="U1889" s="14"/>
      <c r="V1889" s="14"/>
      <c r="W1889" s="14"/>
      <c r="X1889" s="14"/>
      <c r="Y1889" s="14"/>
      <c r="Z1889" s="14"/>
      <c r="AA1889" s="14"/>
      <c r="AB1889" s="14"/>
      <c r="AC1889" s="14"/>
      <c r="AD1889" s="14"/>
      <c r="AE1889" s="14"/>
      <c r="AT1889" s="257" t="s">
        <v>252</v>
      </c>
      <c r="AU1889" s="257" t="s">
        <v>93</v>
      </c>
      <c r="AV1889" s="14" t="s">
        <v>93</v>
      </c>
      <c r="AW1889" s="14" t="s">
        <v>46</v>
      </c>
      <c r="AX1889" s="14" t="s">
        <v>85</v>
      </c>
      <c r="AY1889" s="257" t="s">
        <v>241</v>
      </c>
    </row>
    <row r="1890" s="13" customFormat="1">
      <c r="A1890" s="13"/>
      <c r="B1890" s="236"/>
      <c r="C1890" s="237"/>
      <c r="D1890" s="238" t="s">
        <v>252</v>
      </c>
      <c r="E1890" s="239" t="s">
        <v>39</v>
      </c>
      <c r="F1890" s="240" t="s">
        <v>1791</v>
      </c>
      <c r="G1890" s="237"/>
      <c r="H1890" s="239" t="s">
        <v>39</v>
      </c>
      <c r="I1890" s="241"/>
      <c r="J1890" s="237"/>
      <c r="K1890" s="237"/>
      <c r="L1890" s="242"/>
      <c r="M1890" s="243"/>
      <c r="N1890" s="244"/>
      <c r="O1890" s="244"/>
      <c r="P1890" s="244"/>
      <c r="Q1890" s="244"/>
      <c r="R1890" s="244"/>
      <c r="S1890" s="244"/>
      <c r="T1890" s="245"/>
      <c r="U1890" s="13"/>
      <c r="V1890" s="13"/>
      <c r="W1890" s="13"/>
      <c r="X1890" s="13"/>
      <c r="Y1890" s="13"/>
      <c r="Z1890" s="13"/>
      <c r="AA1890" s="13"/>
      <c r="AB1890" s="13"/>
      <c r="AC1890" s="13"/>
      <c r="AD1890" s="13"/>
      <c r="AE1890" s="13"/>
      <c r="AT1890" s="246" t="s">
        <v>252</v>
      </c>
      <c r="AU1890" s="246" t="s">
        <v>93</v>
      </c>
      <c r="AV1890" s="13" t="s">
        <v>23</v>
      </c>
      <c r="AW1890" s="13" t="s">
        <v>46</v>
      </c>
      <c r="AX1890" s="13" t="s">
        <v>85</v>
      </c>
      <c r="AY1890" s="246" t="s">
        <v>241</v>
      </c>
    </row>
    <row r="1891" s="14" customFormat="1">
      <c r="A1891" s="14"/>
      <c r="B1891" s="247"/>
      <c r="C1891" s="248"/>
      <c r="D1891" s="238" t="s">
        <v>252</v>
      </c>
      <c r="E1891" s="249" t="s">
        <v>39</v>
      </c>
      <c r="F1891" s="250" t="s">
        <v>1830</v>
      </c>
      <c r="G1891" s="248"/>
      <c r="H1891" s="251">
        <v>26.5</v>
      </c>
      <c r="I1891" s="252"/>
      <c r="J1891" s="248"/>
      <c r="K1891" s="248"/>
      <c r="L1891" s="253"/>
      <c r="M1891" s="254"/>
      <c r="N1891" s="255"/>
      <c r="O1891" s="255"/>
      <c r="P1891" s="255"/>
      <c r="Q1891" s="255"/>
      <c r="R1891" s="255"/>
      <c r="S1891" s="255"/>
      <c r="T1891" s="256"/>
      <c r="U1891" s="14"/>
      <c r="V1891" s="14"/>
      <c r="W1891" s="14"/>
      <c r="X1891" s="14"/>
      <c r="Y1891" s="14"/>
      <c r="Z1891" s="14"/>
      <c r="AA1891" s="14"/>
      <c r="AB1891" s="14"/>
      <c r="AC1891" s="14"/>
      <c r="AD1891" s="14"/>
      <c r="AE1891" s="14"/>
      <c r="AT1891" s="257" t="s">
        <v>252</v>
      </c>
      <c r="AU1891" s="257" t="s">
        <v>93</v>
      </c>
      <c r="AV1891" s="14" t="s">
        <v>93</v>
      </c>
      <c r="AW1891" s="14" t="s">
        <v>46</v>
      </c>
      <c r="AX1891" s="14" t="s">
        <v>85</v>
      </c>
      <c r="AY1891" s="257" t="s">
        <v>241</v>
      </c>
    </row>
    <row r="1892" s="14" customFormat="1">
      <c r="A1892" s="14"/>
      <c r="B1892" s="247"/>
      <c r="C1892" s="248"/>
      <c r="D1892" s="238" t="s">
        <v>252</v>
      </c>
      <c r="E1892" s="249" t="s">
        <v>39</v>
      </c>
      <c r="F1892" s="250" t="s">
        <v>1831</v>
      </c>
      <c r="G1892" s="248"/>
      <c r="H1892" s="251">
        <v>13.449999999999999</v>
      </c>
      <c r="I1892" s="252"/>
      <c r="J1892" s="248"/>
      <c r="K1892" s="248"/>
      <c r="L1892" s="253"/>
      <c r="M1892" s="254"/>
      <c r="N1892" s="255"/>
      <c r="O1892" s="255"/>
      <c r="P1892" s="255"/>
      <c r="Q1892" s="255"/>
      <c r="R1892" s="255"/>
      <c r="S1892" s="255"/>
      <c r="T1892" s="256"/>
      <c r="U1892" s="14"/>
      <c r="V1892" s="14"/>
      <c r="W1892" s="14"/>
      <c r="X1892" s="14"/>
      <c r="Y1892" s="14"/>
      <c r="Z1892" s="14"/>
      <c r="AA1892" s="14"/>
      <c r="AB1892" s="14"/>
      <c r="AC1892" s="14"/>
      <c r="AD1892" s="14"/>
      <c r="AE1892" s="14"/>
      <c r="AT1892" s="257" t="s">
        <v>252</v>
      </c>
      <c r="AU1892" s="257" t="s">
        <v>93</v>
      </c>
      <c r="AV1892" s="14" t="s">
        <v>93</v>
      </c>
      <c r="AW1892" s="14" t="s">
        <v>46</v>
      </c>
      <c r="AX1892" s="14" t="s">
        <v>85</v>
      </c>
      <c r="AY1892" s="257" t="s">
        <v>241</v>
      </c>
    </row>
    <row r="1893" s="14" customFormat="1">
      <c r="A1893" s="14"/>
      <c r="B1893" s="247"/>
      <c r="C1893" s="248"/>
      <c r="D1893" s="238" t="s">
        <v>252</v>
      </c>
      <c r="E1893" s="249" t="s">
        <v>39</v>
      </c>
      <c r="F1893" s="250" t="s">
        <v>1832</v>
      </c>
      <c r="G1893" s="248"/>
      <c r="H1893" s="251">
        <v>14.85</v>
      </c>
      <c r="I1893" s="252"/>
      <c r="J1893" s="248"/>
      <c r="K1893" s="248"/>
      <c r="L1893" s="253"/>
      <c r="M1893" s="254"/>
      <c r="N1893" s="255"/>
      <c r="O1893" s="255"/>
      <c r="P1893" s="255"/>
      <c r="Q1893" s="255"/>
      <c r="R1893" s="255"/>
      <c r="S1893" s="255"/>
      <c r="T1893" s="256"/>
      <c r="U1893" s="14"/>
      <c r="V1893" s="14"/>
      <c r="W1893" s="14"/>
      <c r="X1893" s="14"/>
      <c r="Y1893" s="14"/>
      <c r="Z1893" s="14"/>
      <c r="AA1893" s="14"/>
      <c r="AB1893" s="14"/>
      <c r="AC1893" s="14"/>
      <c r="AD1893" s="14"/>
      <c r="AE1893" s="14"/>
      <c r="AT1893" s="257" t="s">
        <v>252</v>
      </c>
      <c r="AU1893" s="257" t="s">
        <v>93</v>
      </c>
      <c r="AV1893" s="14" t="s">
        <v>93</v>
      </c>
      <c r="AW1893" s="14" t="s">
        <v>46</v>
      </c>
      <c r="AX1893" s="14" t="s">
        <v>85</v>
      </c>
      <c r="AY1893" s="257" t="s">
        <v>241</v>
      </c>
    </row>
    <row r="1894" s="14" customFormat="1">
      <c r="A1894" s="14"/>
      <c r="B1894" s="247"/>
      <c r="C1894" s="248"/>
      <c r="D1894" s="238" t="s">
        <v>252</v>
      </c>
      <c r="E1894" s="249" t="s">
        <v>39</v>
      </c>
      <c r="F1894" s="250" t="s">
        <v>1833</v>
      </c>
      <c r="G1894" s="248"/>
      <c r="H1894" s="251">
        <v>10.25</v>
      </c>
      <c r="I1894" s="252"/>
      <c r="J1894" s="248"/>
      <c r="K1894" s="248"/>
      <c r="L1894" s="253"/>
      <c r="M1894" s="254"/>
      <c r="N1894" s="255"/>
      <c r="O1894" s="255"/>
      <c r="P1894" s="255"/>
      <c r="Q1894" s="255"/>
      <c r="R1894" s="255"/>
      <c r="S1894" s="255"/>
      <c r="T1894" s="256"/>
      <c r="U1894" s="14"/>
      <c r="V1894" s="14"/>
      <c r="W1894" s="14"/>
      <c r="X1894" s="14"/>
      <c r="Y1894" s="14"/>
      <c r="Z1894" s="14"/>
      <c r="AA1894" s="14"/>
      <c r="AB1894" s="14"/>
      <c r="AC1894" s="14"/>
      <c r="AD1894" s="14"/>
      <c r="AE1894" s="14"/>
      <c r="AT1894" s="257" t="s">
        <v>252</v>
      </c>
      <c r="AU1894" s="257" t="s">
        <v>93</v>
      </c>
      <c r="AV1894" s="14" t="s">
        <v>93</v>
      </c>
      <c r="AW1894" s="14" t="s">
        <v>46</v>
      </c>
      <c r="AX1894" s="14" t="s">
        <v>85</v>
      </c>
      <c r="AY1894" s="257" t="s">
        <v>241</v>
      </c>
    </row>
    <row r="1895" s="13" customFormat="1">
      <c r="A1895" s="13"/>
      <c r="B1895" s="236"/>
      <c r="C1895" s="237"/>
      <c r="D1895" s="238" t="s">
        <v>252</v>
      </c>
      <c r="E1895" s="239" t="s">
        <v>39</v>
      </c>
      <c r="F1895" s="240" t="s">
        <v>1760</v>
      </c>
      <c r="G1895" s="237"/>
      <c r="H1895" s="239" t="s">
        <v>39</v>
      </c>
      <c r="I1895" s="241"/>
      <c r="J1895" s="237"/>
      <c r="K1895" s="237"/>
      <c r="L1895" s="242"/>
      <c r="M1895" s="243"/>
      <c r="N1895" s="244"/>
      <c r="O1895" s="244"/>
      <c r="P1895" s="244"/>
      <c r="Q1895" s="244"/>
      <c r="R1895" s="244"/>
      <c r="S1895" s="244"/>
      <c r="T1895" s="245"/>
      <c r="U1895" s="13"/>
      <c r="V1895" s="13"/>
      <c r="W1895" s="13"/>
      <c r="X1895" s="13"/>
      <c r="Y1895" s="13"/>
      <c r="Z1895" s="13"/>
      <c r="AA1895" s="13"/>
      <c r="AB1895" s="13"/>
      <c r="AC1895" s="13"/>
      <c r="AD1895" s="13"/>
      <c r="AE1895" s="13"/>
      <c r="AT1895" s="246" t="s">
        <v>252</v>
      </c>
      <c r="AU1895" s="246" t="s">
        <v>93</v>
      </c>
      <c r="AV1895" s="13" t="s">
        <v>23</v>
      </c>
      <c r="AW1895" s="13" t="s">
        <v>46</v>
      </c>
      <c r="AX1895" s="13" t="s">
        <v>85</v>
      </c>
      <c r="AY1895" s="246" t="s">
        <v>241</v>
      </c>
    </row>
    <row r="1896" s="14" customFormat="1">
      <c r="A1896" s="14"/>
      <c r="B1896" s="247"/>
      <c r="C1896" s="248"/>
      <c r="D1896" s="238" t="s">
        <v>252</v>
      </c>
      <c r="E1896" s="249" t="s">
        <v>39</v>
      </c>
      <c r="F1896" s="250" t="s">
        <v>1823</v>
      </c>
      <c r="G1896" s="248"/>
      <c r="H1896" s="251">
        <v>50</v>
      </c>
      <c r="I1896" s="252"/>
      <c r="J1896" s="248"/>
      <c r="K1896" s="248"/>
      <c r="L1896" s="253"/>
      <c r="M1896" s="254"/>
      <c r="N1896" s="255"/>
      <c r="O1896" s="255"/>
      <c r="P1896" s="255"/>
      <c r="Q1896" s="255"/>
      <c r="R1896" s="255"/>
      <c r="S1896" s="255"/>
      <c r="T1896" s="256"/>
      <c r="U1896" s="14"/>
      <c r="V1896" s="14"/>
      <c r="W1896" s="14"/>
      <c r="X1896" s="14"/>
      <c r="Y1896" s="14"/>
      <c r="Z1896" s="14"/>
      <c r="AA1896" s="14"/>
      <c r="AB1896" s="14"/>
      <c r="AC1896" s="14"/>
      <c r="AD1896" s="14"/>
      <c r="AE1896" s="14"/>
      <c r="AT1896" s="257" t="s">
        <v>252</v>
      </c>
      <c r="AU1896" s="257" t="s">
        <v>93</v>
      </c>
      <c r="AV1896" s="14" t="s">
        <v>93</v>
      </c>
      <c r="AW1896" s="14" t="s">
        <v>46</v>
      </c>
      <c r="AX1896" s="14" t="s">
        <v>85</v>
      </c>
      <c r="AY1896" s="257" t="s">
        <v>241</v>
      </c>
    </row>
    <row r="1897" s="14" customFormat="1">
      <c r="A1897" s="14"/>
      <c r="B1897" s="247"/>
      <c r="C1897" s="248"/>
      <c r="D1897" s="238" t="s">
        <v>252</v>
      </c>
      <c r="E1897" s="249" t="s">
        <v>39</v>
      </c>
      <c r="F1897" s="250" t="s">
        <v>1834</v>
      </c>
      <c r="G1897" s="248"/>
      <c r="H1897" s="251">
        <v>104.47499999999999</v>
      </c>
      <c r="I1897" s="252"/>
      <c r="J1897" s="248"/>
      <c r="K1897" s="248"/>
      <c r="L1897" s="253"/>
      <c r="M1897" s="254"/>
      <c r="N1897" s="255"/>
      <c r="O1897" s="255"/>
      <c r="P1897" s="255"/>
      <c r="Q1897" s="255"/>
      <c r="R1897" s="255"/>
      <c r="S1897" s="255"/>
      <c r="T1897" s="256"/>
      <c r="U1897" s="14"/>
      <c r="V1897" s="14"/>
      <c r="W1897" s="14"/>
      <c r="X1897" s="14"/>
      <c r="Y1897" s="14"/>
      <c r="Z1897" s="14"/>
      <c r="AA1897" s="14"/>
      <c r="AB1897" s="14"/>
      <c r="AC1897" s="14"/>
      <c r="AD1897" s="14"/>
      <c r="AE1897" s="14"/>
      <c r="AT1897" s="257" t="s">
        <v>252</v>
      </c>
      <c r="AU1897" s="257" t="s">
        <v>93</v>
      </c>
      <c r="AV1897" s="14" t="s">
        <v>93</v>
      </c>
      <c r="AW1897" s="14" t="s">
        <v>46</v>
      </c>
      <c r="AX1897" s="14" t="s">
        <v>85</v>
      </c>
      <c r="AY1897" s="257" t="s">
        <v>241</v>
      </c>
    </row>
    <row r="1898" s="14" customFormat="1">
      <c r="A1898" s="14"/>
      <c r="B1898" s="247"/>
      <c r="C1898" s="248"/>
      <c r="D1898" s="238" t="s">
        <v>252</v>
      </c>
      <c r="E1898" s="249" t="s">
        <v>39</v>
      </c>
      <c r="F1898" s="250" t="s">
        <v>1835</v>
      </c>
      <c r="G1898" s="248"/>
      <c r="H1898" s="251">
        <v>32.5</v>
      </c>
      <c r="I1898" s="252"/>
      <c r="J1898" s="248"/>
      <c r="K1898" s="248"/>
      <c r="L1898" s="253"/>
      <c r="M1898" s="254"/>
      <c r="N1898" s="255"/>
      <c r="O1898" s="255"/>
      <c r="P1898" s="255"/>
      <c r="Q1898" s="255"/>
      <c r="R1898" s="255"/>
      <c r="S1898" s="255"/>
      <c r="T1898" s="256"/>
      <c r="U1898" s="14"/>
      <c r="V1898" s="14"/>
      <c r="W1898" s="14"/>
      <c r="X1898" s="14"/>
      <c r="Y1898" s="14"/>
      <c r="Z1898" s="14"/>
      <c r="AA1898" s="14"/>
      <c r="AB1898" s="14"/>
      <c r="AC1898" s="14"/>
      <c r="AD1898" s="14"/>
      <c r="AE1898" s="14"/>
      <c r="AT1898" s="257" t="s">
        <v>252</v>
      </c>
      <c r="AU1898" s="257" t="s">
        <v>93</v>
      </c>
      <c r="AV1898" s="14" t="s">
        <v>93</v>
      </c>
      <c r="AW1898" s="14" t="s">
        <v>46</v>
      </c>
      <c r="AX1898" s="14" t="s">
        <v>85</v>
      </c>
      <c r="AY1898" s="257" t="s">
        <v>241</v>
      </c>
    </row>
    <row r="1899" s="14" customFormat="1">
      <c r="A1899" s="14"/>
      <c r="B1899" s="247"/>
      <c r="C1899" s="248"/>
      <c r="D1899" s="238" t="s">
        <v>252</v>
      </c>
      <c r="E1899" s="249" t="s">
        <v>39</v>
      </c>
      <c r="F1899" s="250" t="s">
        <v>1836</v>
      </c>
      <c r="G1899" s="248"/>
      <c r="H1899" s="251">
        <v>14.800000000000001</v>
      </c>
      <c r="I1899" s="252"/>
      <c r="J1899" s="248"/>
      <c r="K1899" s="248"/>
      <c r="L1899" s="253"/>
      <c r="M1899" s="254"/>
      <c r="N1899" s="255"/>
      <c r="O1899" s="255"/>
      <c r="P1899" s="255"/>
      <c r="Q1899" s="255"/>
      <c r="R1899" s="255"/>
      <c r="S1899" s="255"/>
      <c r="T1899" s="256"/>
      <c r="U1899" s="14"/>
      <c r="V1899" s="14"/>
      <c r="W1899" s="14"/>
      <c r="X1899" s="14"/>
      <c r="Y1899" s="14"/>
      <c r="Z1899" s="14"/>
      <c r="AA1899" s="14"/>
      <c r="AB1899" s="14"/>
      <c r="AC1899" s="14"/>
      <c r="AD1899" s="14"/>
      <c r="AE1899" s="14"/>
      <c r="AT1899" s="257" t="s">
        <v>252</v>
      </c>
      <c r="AU1899" s="257" t="s">
        <v>93</v>
      </c>
      <c r="AV1899" s="14" t="s">
        <v>93</v>
      </c>
      <c r="AW1899" s="14" t="s">
        <v>46</v>
      </c>
      <c r="AX1899" s="14" t="s">
        <v>85</v>
      </c>
      <c r="AY1899" s="257" t="s">
        <v>241</v>
      </c>
    </row>
    <row r="1900" s="14" customFormat="1">
      <c r="A1900" s="14"/>
      <c r="B1900" s="247"/>
      <c r="C1900" s="248"/>
      <c r="D1900" s="238" t="s">
        <v>252</v>
      </c>
      <c r="E1900" s="249" t="s">
        <v>39</v>
      </c>
      <c r="F1900" s="250" t="s">
        <v>1837</v>
      </c>
      <c r="G1900" s="248"/>
      <c r="H1900" s="251">
        <v>19.649999999999999</v>
      </c>
      <c r="I1900" s="252"/>
      <c r="J1900" s="248"/>
      <c r="K1900" s="248"/>
      <c r="L1900" s="253"/>
      <c r="M1900" s="254"/>
      <c r="N1900" s="255"/>
      <c r="O1900" s="255"/>
      <c r="P1900" s="255"/>
      <c r="Q1900" s="255"/>
      <c r="R1900" s="255"/>
      <c r="S1900" s="255"/>
      <c r="T1900" s="256"/>
      <c r="U1900" s="14"/>
      <c r="V1900" s="14"/>
      <c r="W1900" s="14"/>
      <c r="X1900" s="14"/>
      <c r="Y1900" s="14"/>
      <c r="Z1900" s="14"/>
      <c r="AA1900" s="14"/>
      <c r="AB1900" s="14"/>
      <c r="AC1900" s="14"/>
      <c r="AD1900" s="14"/>
      <c r="AE1900" s="14"/>
      <c r="AT1900" s="257" t="s">
        <v>252</v>
      </c>
      <c r="AU1900" s="257" t="s">
        <v>93</v>
      </c>
      <c r="AV1900" s="14" t="s">
        <v>93</v>
      </c>
      <c r="AW1900" s="14" t="s">
        <v>46</v>
      </c>
      <c r="AX1900" s="14" t="s">
        <v>85</v>
      </c>
      <c r="AY1900" s="257" t="s">
        <v>241</v>
      </c>
    </row>
    <row r="1901" s="14" customFormat="1">
      <c r="A1901" s="14"/>
      <c r="B1901" s="247"/>
      <c r="C1901" s="248"/>
      <c r="D1901" s="238" t="s">
        <v>252</v>
      </c>
      <c r="E1901" s="249" t="s">
        <v>39</v>
      </c>
      <c r="F1901" s="250" t="s">
        <v>1838</v>
      </c>
      <c r="G1901" s="248"/>
      <c r="H1901" s="251">
        <v>7.0800000000000001</v>
      </c>
      <c r="I1901" s="252"/>
      <c r="J1901" s="248"/>
      <c r="K1901" s="248"/>
      <c r="L1901" s="253"/>
      <c r="M1901" s="254"/>
      <c r="N1901" s="255"/>
      <c r="O1901" s="255"/>
      <c r="P1901" s="255"/>
      <c r="Q1901" s="255"/>
      <c r="R1901" s="255"/>
      <c r="S1901" s="255"/>
      <c r="T1901" s="256"/>
      <c r="U1901" s="14"/>
      <c r="V1901" s="14"/>
      <c r="W1901" s="14"/>
      <c r="X1901" s="14"/>
      <c r="Y1901" s="14"/>
      <c r="Z1901" s="14"/>
      <c r="AA1901" s="14"/>
      <c r="AB1901" s="14"/>
      <c r="AC1901" s="14"/>
      <c r="AD1901" s="14"/>
      <c r="AE1901" s="14"/>
      <c r="AT1901" s="257" t="s">
        <v>252</v>
      </c>
      <c r="AU1901" s="257" t="s">
        <v>93</v>
      </c>
      <c r="AV1901" s="14" t="s">
        <v>93</v>
      </c>
      <c r="AW1901" s="14" t="s">
        <v>46</v>
      </c>
      <c r="AX1901" s="14" t="s">
        <v>85</v>
      </c>
      <c r="AY1901" s="257" t="s">
        <v>241</v>
      </c>
    </row>
    <row r="1902" s="14" customFormat="1">
      <c r="A1902" s="14"/>
      <c r="B1902" s="247"/>
      <c r="C1902" s="248"/>
      <c r="D1902" s="238" t="s">
        <v>252</v>
      </c>
      <c r="E1902" s="249" t="s">
        <v>39</v>
      </c>
      <c r="F1902" s="250" t="s">
        <v>1839</v>
      </c>
      <c r="G1902" s="248"/>
      <c r="H1902" s="251">
        <v>6.54</v>
      </c>
      <c r="I1902" s="252"/>
      <c r="J1902" s="248"/>
      <c r="K1902" s="248"/>
      <c r="L1902" s="253"/>
      <c r="M1902" s="254"/>
      <c r="N1902" s="255"/>
      <c r="O1902" s="255"/>
      <c r="P1902" s="255"/>
      <c r="Q1902" s="255"/>
      <c r="R1902" s="255"/>
      <c r="S1902" s="255"/>
      <c r="T1902" s="256"/>
      <c r="U1902" s="14"/>
      <c r="V1902" s="14"/>
      <c r="W1902" s="14"/>
      <c r="X1902" s="14"/>
      <c r="Y1902" s="14"/>
      <c r="Z1902" s="14"/>
      <c r="AA1902" s="14"/>
      <c r="AB1902" s="14"/>
      <c r="AC1902" s="14"/>
      <c r="AD1902" s="14"/>
      <c r="AE1902" s="14"/>
      <c r="AT1902" s="257" t="s">
        <v>252</v>
      </c>
      <c r="AU1902" s="257" t="s">
        <v>93</v>
      </c>
      <c r="AV1902" s="14" t="s">
        <v>93</v>
      </c>
      <c r="AW1902" s="14" t="s">
        <v>46</v>
      </c>
      <c r="AX1902" s="14" t="s">
        <v>85</v>
      </c>
      <c r="AY1902" s="257" t="s">
        <v>241</v>
      </c>
    </row>
    <row r="1903" s="14" customFormat="1">
      <c r="A1903" s="14"/>
      <c r="B1903" s="247"/>
      <c r="C1903" s="248"/>
      <c r="D1903" s="238" t="s">
        <v>252</v>
      </c>
      <c r="E1903" s="249" t="s">
        <v>39</v>
      </c>
      <c r="F1903" s="250" t="s">
        <v>1840</v>
      </c>
      <c r="G1903" s="248"/>
      <c r="H1903" s="251">
        <v>4.1449999999999996</v>
      </c>
      <c r="I1903" s="252"/>
      <c r="J1903" s="248"/>
      <c r="K1903" s="248"/>
      <c r="L1903" s="253"/>
      <c r="M1903" s="254"/>
      <c r="N1903" s="255"/>
      <c r="O1903" s="255"/>
      <c r="P1903" s="255"/>
      <c r="Q1903" s="255"/>
      <c r="R1903" s="255"/>
      <c r="S1903" s="255"/>
      <c r="T1903" s="256"/>
      <c r="U1903" s="14"/>
      <c r="V1903" s="14"/>
      <c r="W1903" s="14"/>
      <c r="X1903" s="14"/>
      <c r="Y1903" s="14"/>
      <c r="Z1903" s="14"/>
      <c r="AA1903" s="14"/>
      <c r="AB1903" s="14"/>
      <c r="AC1903" s="14"/>
      <c r="AD1903" s="14"/>
      <c r="AE1903" s="14"/>
      <c r="AT1903" s="257" t="s">
        <v>252</v>
      </c>
      <c r="AU1903" s="257" t="s">
        <v>93</v>
      </c>
      <c r="AV1903" s="14" t="s">
        <v>93</v>
      </c>
      <c r="AW1903" s="14" t="s">
        <v>46</v>
      </c>
      <c r="AX1903" s="14" t="s">
        <v>85</v>
      </c>
      <c r="AY1903" s="257" t="s">
        <v>241</v>
      </c>
    </row>
    <row r="1904" s="14" customFormat="1">
      <c r="A1904" s="14"/>
      <c r="B1904" s="247"/>
      <c r="C1904" s="248"/>
      <c r="D1904" s="238" t="s">
        <v>252</v>
      </c>
      <c r="E1904" s="249" t="s">
        <v>39</v>
      </c>
      <c r="F1904" s="250" t="s">
        <v>1841</v>
      </c>
      <c r="G1904" s="248"/>
      <c r="H1904" s="251">
        <v>8.1600000000000001</v>
      </c>
      <c r="I1904" s="252"/>
      <c r="J1904" s="248"/>
      <c r="K1904" s="248"/>
      <c r="L1904" s="253"/>
      <c r="M1904" s="254"/>
      <c r="N1904" s="255"/>
      <c r="O1904" s="255"/>
      <c r="P1904" s="255"/>
      <c r="Q1904" s="255"/>
      <c r="R1904" s="255"/>
      <c r="S1904" s="255"/>
      <c r="T1904" s="256"/>
      <c r="U1904" s="14"/>
      <c r="V1904" s="14"/>
      <c r="W1904" s="14"/>
      <c r="X1904" s="14"/>
      <c r="Y1904" s="14"/>
      <c r="Z1904" s="14"/>
      <c r="AA1904" s="14"/>
      <c r="AB1904" s="14"/>
      <c r="AC1904" s="14"/>
      <c r="AD1904" s="14"/>
      <c r="AE1904" s="14"/>
      <c r="AT1904" s="257" t="s">
        <v>252</v>
      </c>
      <c r="AU1904" s="257" t="s">
        <v>93</v>
      </c>
      <c r="AV1904" s="14" t="s">
        <v>93</v>
      </c>
      <c r="AW1904" s="14" t="s">
        <v>46</v>
      </c>
      <c r="AX1904" s="14" t="s">
        <v>85</v>
      </c>
      <c r="AY1904" s="257" t="s">
        <v>241</v>
      </c>
    </row>
    <row r="1905" s="13" customFormat="1">
      <c r="A1905" s="13"/>
      <c r="B1905" s="236"/>
      <c r="C1905" s="237"/>
      <c r="D1905" s="238" t="s">
        <v>252</v>
      </c>
      <c r="E1905" s="239" t="s">
        <v>39</v>
      </c>
      <c r="F1905" s="240" t="s">
        <v>1770</v>
      </c>
      <c r="G1905" s="237"/>
      <c r="H1905" s="239" t="s">
        <v>39</v>
      </c>
      <c r="I1905" s="241"/>
      <c r="J1905" s="237"/>
      <c r="K1905" s="237"/>
      <c r="L1905" s="242"/>
      <c r="M1905" s="243"/>
      <c r="N1905" s="244"/>
      <c r="O1905" s="244"/>
      <c r="P1905" s="244"/>
      <c r="Q1905" s="244"/>
      <c r="R1905" s="244"/>
      <c r="S1905" s="244"/>
      <c r="T1905" s="245"/>
      <c r="U1905" s="13"/>
      <c r="V1905" s="13"/>
      <c r="W1905" s="13"/>
      <c r="X1905" s="13"/>
      <c r="Y1905" s="13"/>
      <c r="Z1905" s="13"/>
      <c r="AA1905" s="13"/>
      <c r="AB1905" s="13"/>
      <c r="AC1905" s="13"/>
      <c r="AD1905" s="13"/>
      <c r="AE1905" s="13"/>
      <c r="AT1905" s="246" t="s">
        <v>252</v>
      </c>
      <c r="AU1905" s="246" t="s">
        <v>93</v>
      </c>
      <c r="AV1905" s="13" t="s">
        <v>23</v>
      </c>
      <c r="AW1905" s="13" t="s">
        <v>46</v>
      </c>
      <c r="AX1905" s="13" t="s">
        <v>85</v>
      </c>
      <c r="AY1905" s="246" t="s">
        <v>241</v>
      </c>
    </row>
    <row r="1906" s="13" customFormat="1">
      <c r="A1906" s="13"/>
      <c r="B1906" s="236"/>
      <c r="C1906" s="237"/>
      <c r="D1906" s="238" t="s">
        <v>252</v>
      </c>
      <c r="E1906" s="239" t="s">
        <v>39</v>
      </c>
      <c r="F1906" s="240" t="s">
        <v>1779</v>
      </c>
      <c r="G1906" s="237"/>
      <c r="H1906" s="239" t="s">
        <v>39</v>
      </c>
      <c r="I1906" s="241"/>
      <c r="J1906" s="237"/>
      <c r="K1906" s="237"/>
      <c r="L1906" s="242"/>
      <c r="M1906" s="243"/>
      <c r="N1906" s="244"/>
      <c r="O1906" s="244"/>
      <c r="P1906" s="244"/>
      <c r="Q1906" s="244"/>
      <c r="R1906" s="244"/>
      <c r="S1906" s="244"/>
      <c r="T1906" s="245"/>
      <c r="U1906" s="13"/>
      <c r="V1906" s="13"/>
      <c r="W1906" s="13"/>
      <c r="X1906" s="13"/>
      <c r="Y1906" s="13"/>
      <c r="Z1906" s="13"/>
      <c r="AA1906" s="13"/>
      <c r="AB1906" s="13"/>
      <c r="AC1906" s="13"/>
      <c r="AD1906" s="13"/>
      <c r="AE1906" s="13"/>
      <c r="AT1906" s="246" t="s">
        <v>252</v>
      </c>
      <c r="AU1906" s="246" t="s">
        <v>93</v>
      </c>
      <c r="AV1906" s="13" t="s">
        <v>23</v>
      </c>
      <c r="AW1906" s="13" t="s">
        <v>46</v>
      </c>
      <c r="AX1906" s="13" t="s">
        <v>85</v>
      </c>
      <c r="AY1906" s="246" t="s">
        <v>241</v>
      </c>
    </row>
    <row r="1907" s="14" customFormat="1">
      <c r="A1907" s="14"/>
      <c r="B1907" s="247"/>
      <c r="C1907" s="248"/>
      <c r="D1907" s="238" t="s">
        <v>252</v>
      </c>
      <c r="E1907" s="249" t="s">
        <v>39</v>
      </c>
      <c r="F1907" s="250" t="s">
        <v>1824</v>
      </c>
      <c r="G1907" s="248"/>
      <c r="H1907" s="251">
        <v>81.599999999999994</v>
      </c>
      <c r="I1907" s="252"/>
      <c r="J1907" s="248"/>
      <c r="K1907" s="248"/>
      <c r="L1907" s="253"/>
      <c r="M1907" s="254"/>
      <c r="N1907" s="255"/>
      <c r="O1907" s="255"/>
      <c r="P1907" s="255"/>
      <c r="Q1907" s="255"/>
      <c r="R1907" s="255"/>
      <c r="S1907" s="255"/>
      <c r="T1907" s="256"/>
      <c r="U1907" s="14"/>
      <c r="V1907" s="14"/>
      <c r="W1907" s="14"/>
      <c r="X1907" s="14"/>
      <c r="Y1907" s="14"/>
      <c r="Z1907" s="14"/>
      <c r="AA1907" s="14"/>
      <c r="AB1907" s="14"/>
      <c r="AC1907" s="14"/>
      <c r="AD1907" s="14"/>
      <c r="AE1907" s="14"/>
      <c r="AT1907" s="257" t="s">
        <v>252</v>
      </c>
      <c r="AU1907" s="257" t="s">
        <v>93</v>
      </c>
      <c r="AV1907" s="14" t="s">
        <v>93</v>
      </c>
      <c r="AW1907" s="14" t="s">
        <v>46</v>
      </c>
      <c r="AX1907" s="14" t="s">
        <v>85</v>
      </c>
      <c r="AY1907" s="257" t="s">
        <v>241</v>
      </c>
    </row>
    <row r="1908" s="14" customFormat="1">
      <c r="A1908" s="14"/>
      <c r="B1908" s="247"/>
      <c r="C1908" s="248"/>
      <c r="D1908" s="238" t="s">
        <v>252</v>
      </c>
      <c r="E1908" s="249" t="s">
        <v>39</v>
      </c>
      <c r="F1908" s="250" t="s">
        <v>1826</v>
      </c>
      <c r="G1908" s="248"/>
      <c r="H1908" s="251">
        <v>56.700000000000003</v>
      </c>
      <c r="I1908" s="252"/>
      <c r="J1908" s="248"/>
      <c r="K1908" s="248"/>
      <c r="L1908" s="253"/>
      <c r="M1908" s="254"/>
      <c r="N1908" s="255"/>
      <c r="O1908" s="255"/>
      <c r="P1908" s="255"/>
      <c r="Q1908" s="255"/>
      <c r="R1908" s="255"/>
      <c r="S1908" s="255"/>
      <c r="T1908" s="256"/>
      <c r="U1908" s="14"/>
      <c r="V1908" s="14"/>
      <c r="W1908" s="14"/>
      <c r="X1908" s="14"/>
      <c r="Y1908" s="14"/>
      <c r="Z1908" s="14"/>
      <c r="AA1908" s="14"/>
      <c r="AB1908" s="14"/>
      <c r="AC1908" s="14"/>
      <c r="AD1908" s="14"/>
      <c r="AE1908" s="14"/>
      <c r="AT1908" s="257" t="s">
        <v>252</v>
      </c>
      <c r="AU1908" s="257" t="s">
        <v>93</v>
      </c>
      <c r="AV1908" s="14" t="s">
        <v>93</v>
      </c>
      <c r="AW1908" s="14" t="s">
        <v>46</v>
      </c>
      <c r="AX1908" s="14" t="s">
        <v>85</v>
      </c>
      <c r="AY1908" s="257" t="s">
        <v>241</v>
      </c>
    </row>
    <row r="1909" s="14" customFormat="1">
      <c r="A1909" s="14"/>
      <c r="B1909" s="247"/>
      <c r="C1909" s="248"/>
      <c r="D1909" s="238" t="s">
        <v>252</v>
      </c>
      <c r="E1909" s="249" t="s">
        <v>39</v>
      </c>
      <c r="F1909" s="250" t="s">
        <v>1827</v>
      </c>
      <c r="G1909" s="248"/>
      <c r="H1909" s="251">
        <v>51.75</v>
      </c>
      <c r="I1909" s="252"/>
      <c r="J1909" s="248"/>
      <c r="K1909" s="248"/>
      <c r="L1909" s="253"/>
      <c r="M1909" s="254"/>
      <c r="N1909" s="255"/>
      <c r="O1909" s="255"/>
      <c r="P1909" s="255"/>
      <c r="Q1909" s="255"/>
      <c r="R1909" s="255"/>
      <c r="S1909" s="255"/>
      <c r="T1909" s="256"/>
      <c r="U1909" s="14"/>
      <c r="V1909" s="14"/>
      <c r="W1909" s="14"/>
      <c r="X1909" s="14"/>
      <c r="Y1909" s="14"/>
      <c r="Z1909" s="14"/>
      <c r="AA1909" s="14"/>
      <c r="AB1909" s="14"/>
      <c r="AC1909" s="14"/>
      <c r="AD1909" s="14"/>
      <c r="AE1909" s="14"/>
      <c r="AT1909" s="257" t="s">
        <v>252</v>
      </c>
      <c r="AU1909" s="257" t="s">
        <v>93</v>
      </c>
      <c r="AV1909" s="14" t="s">
        <v>93</v>
      </c>
      <c r="AW1909" s="14" t="s">
        <v>46</v>
      </c>
      <c r="AX1909" s="14" t="s">
        <v>85</v>
      </c>
      <c r="AY1909" s="257" t="s">
        <v>241</v>
      </c>
    </row>
    <row r="1910" s="14" customFormat="1">
      <c r="A1910" s="14"/>
      <c r="B1910" s="247"/>
      <c r="C1910" s="248"/>
      <c r="D1910" s="238" t="s">
        <v>252</v>
      </c>
      <c r="E1910" s="249" t="s">
        <v>39</v>
      </c>
      <c r="F1910" s="250" t="s">
        <v>1828</v>
      </c>
      <c r="G1910" s="248"/>
      <c r="H1910" s="251">
        <v>14.475</v>
      </c>
      <c r="I1910" s="252"/>
      <c r="J1910" s="248"/>
      <c r="K1910" s="248"/>
      <c r="L1910" s="253"/>
      <c r="M1910" s="254"/>
      <c r="N1910" s="255"/>
      <c r="O1910" s="255"/>
      <c r="P1910" s="255"/>
      <c r="Q1910" s="255"/>
      <c r="R1910" s="255"/>
      <c r="S1910" s="255"/>
      <c r="T1910" s="256"/>
      <c r="U1910" s="14"/>
      <c r="V1910" s="14"/>
      <c r="W1910" s="14"/>
      <c r="X1910" s="14"/>
      <c r="Y1910" s="14"/>
      <c r="Z1910" s="14"/>
      <c r="AA1910" s="14"/>
      <c r="AB1910" s="14"/>
      <c r="AC1910" s="14"/>
      <c r="AD1910" s="14"/>
      <c r="AE1910" s="14"/>
      <c r="AT1910" s="257" t="s">
        <v>252</v>
      </c>
      <c r="AU1910" s="257" t="s">
        <v>93</v>
      </c>
      <c r="AV1910" s="14" t="s">
        <v>93</v>
      </c>
      <c r="AW1910" s="14" t="s">
        <v>46</v>
      </c>
      <c r="AX1910" s="14" t="s">
        <v>85</v>
      </c>
      <c r="AY1910" s="257" t="s">
        <v>241</v>
      </c>
    </row>
    <row r="1911" s="14" customFormat="1">
      <c r="A1911" s="14"/>
      <c r="B1911" s="247"/>
      <c r="C1911" s="248"/>
      <c r="D1911" s="238" t="s">
        <v>252</v>
      </c>
      <c r="E1911" s="249" t="s">
        <v>39</v>
      </c>
      <c r="F1911" s="250" t="s">
        <v>1829</v>
      </c>
      <c r="G1911" s="248"/>
      <c r="H1911" s="251">
        <v>26.375</v>
      </c>
      <c r="I1911" s="252"/>
      <c r="J1911" s="248"/>
      <c r="K1911" s="248"/>
      <c r="L1911" s="253"/>
      <c r="M1911" s="254"/>
      <c r="N1911" s="255"/>
      <c r="O1911" s="255"/>
      <c r="P1911" s="255"/>
      <c r="Q1911" s="255"/>
      <c r="R1911" s="255"/>
      <c r="S1911" s="255"/>
      <c r="T1911" s="256"/>
      <c r="U1911" s="14"/>
      <c r="V1911" s="14"/>
      <c r="W1911" s="14"/>
      <c r="X1911" s="14"/>
      <c r="Y1911" s="14"/>
      <c r="Z1911" s="14"/>
      <c r="AA1911" s="14"/>
      <c r="AB1911" s="14"/>
      <c r="AC1911" s="14"/>
      <c r="AD1911" s="14"/>
      <c r="AE1911" s="14"/>
      <c r="AT1911" s="257" t="s">
        <v>252</v>
      </c>
      <c r="AU1911" s="257" t="s">
        <v>93</v>
      </c>
      <c r="AV1911" s="14" t="s">
        <v>93</v>
      </c>
      <c r="AW1911" s="14" t="s">
        <v>46</v>
      </c>
      <c r="AX1911" s="14" t="s">
        <v>85</v>
      </c>
      <c r="AY1911" s="257" t="s">
        <v>241</v>
      </c>
    </row>
    <row r="1912" s="13" customFormat="1">
      <c r="A1912" s="13"/>
      <c r="B1912" s="236"/>
      <c r="C1912" s="237"/>
      <c r="D1912" s="238" t="s">
        <v>252</v>
      </c>
      <c r="E1912" s="239" t="s">
        <v>39</v>
      </c>
      <c r="F1912" s="240" t="s">
        <v>1791</v>
      </c>
      <c r="G1912" s="237"/>
      <c r="H1912" s="239" t="s">
        <v>39</v>
      </c>
      <c r="I1912" s="241"/>
      <c r="J1912" s="237"/>
      <c r="K1912" s="237"/>
      <c r="L1912" s="242"/>
      <c r="M1912" s="243"/>
      <c r="N1912" s="244"/>
      <c r="O1912" s="244"/>
      <c r="P1912" s="244"/>
      <c r="Q1912" s="244"/>
      <c r="R1912" s="244"/>
      <c r="S1912" s="244"/>
      <c r="T1912" s="245"/>
      <c r="U1912" s="13"/>
      <c r="V1912" s="13"/>
      <c r="W1912" s="13"/>
      <c r="X1912" s="13"/>
      <c r="Y1912" s="13"/>
      <c r="Z1912" s="13"/>
      <c r="AA1912" s="13"/>
      <c r="AB1912" s="13"/>
      <c r="AC1912" s="13"/>
      <c r="AD1912" s="13"/>
      <c r="AE1912" s="13"/>
      <c r="AT1912" s="246" t="s">
        <v>252</v>
      </c>
      <c r="AU1912" s="246" t="s">
        <v>93</v>
      </c>
      <c r="AV1912" s="13" t="s">
        <v>23</v>
      </c>
      <c r="AW1912" s="13" t="s">
        <v>46</v>
      </c>
      <c r="AX1912" s="13" t="s">
        <v>85</v>
      </c>
      <c r="AY1912" s="246" t="s">
        <v>241</v>
      </c>
    </row>
    <row r="1913" s="14" customFormat="1">
      <c r="A1913" s="14"/>
      <c r="B1913" s="247"/>
      <c r="C1913" s="248"/>
      <c r="D1913" s="238" t="s">
        <v>252</v>
      </c>
      <c r="E1913" s="249" t="s">
        <v>39</v>
      </c>
      <c r="F1913" s="250" t="s">
        <v>1831</v>
      </c>
      <c r="G1913" s="248"/>
      <c r="H1913" s="251">
        <v>13.449999999999999</v>
      </c>
      <c r="I1913" s="252"/>
      <c r="J1913" s="248"/>
      <c r="K1913" s="248"/>
      <c r="L1913" s="253"/>
      <c r="M1913" s="254"/>
      <c r="N1913" s="255"/>
      <c r="O1913" s="255"/>
      <c r="P1913" s="255"/>
      <c r="Q1913" s="255"/>
      <c r="R1913" s="255"/>
      <c r="S1913" s="255"/>
      <c r="T1913" s="256"/>
      <c r="U1913" s="14"/>
      <c r="V1913" s="14"/>
      <c r="W1913" s="14"/>
      <c r="X1913" s="14"/>
      <c r="Y1913" s="14"/>
      <c r="Z1913" s="14"/>
      <c r="AA1913" s="14"/>
      <c r="AB1913" s="14"/>
      <c r="AC1913" s="14"/>
      <c r="AD1913" s="14"/>
      <c r="AE1913" s="14"/>
      <c r="AT1913" s="257" t="s">
        <v>252</v>
      </c>
      <c r="AU1913" s="257" t="s">
        <v>93</v>
      </c>
      <c r="AV1913" s="14" t="s">
        <v>93</v>
      </c>
      <c r="AW1913" s="14" t="s">
        <v>46</v>
      </c>
      <c r="AX1913" s="14" t="s">
        <v>85</v>
      </c>
      <c r="AY1913" s="257" t="s">
        <v>241</v>
      </c>
    </row>
    <row r="1914" s="14" customFormat="1">
      <c r="A1914" s="14"/>
      <c r="B1914" s="247"/>
      <c r="C1914" s="248"/>
      <c r="D1914" s="238" t="s">
        <v>252</v>
      </c>
      <c r="E1914" s="249" t="s">
        <v>39</v>
      </c>
      <c r="F1914" s="250" t="s">
        <v>1833</v>
      </c>
      <c r="G1914" s="248"/>
      <c r="H1914" s="251">
        <v>10.25</v>
      </c>
      <c r="I1914" s="252"/>
      <c r="J1914" s="248"/>
      <c r="K1914" s="248"/>
      <c r="L1914" s="253"/>
      <c r="M1914" s="254"/>
      <c r="N1914" s="255"/>
      <c r="O1914" s="255"/>
      <c r="P1914" s="255"/>
      <c r="Q1914" s="255"/>
      <c r="R1914" s="255"/>
      <c r="S1914" s="255"/>
      <c r="T1914" s="256"/>
      <c r="U1914" s="14"/>
      <c r="V1914" s="14"/>
      <c r="W1914" s="14"/>
      <c r="X1914" s="14"/>
      <c r="Y1914" s="14"/>
      <c r="Z1914" s="14"/>
      <c r="AA1914" s="14"/>
      <c r="AB1914" s="14"/>
      <c r="AC1914" s="14"/>
      <c r="AD1914" s="14"/>
      <c r="AE1914" s="14"/>
      <c r="AT1914" s="257" t="s">
        <v>252</v>
      </c>
      <c r="AU1914" s="257" t="s">
        <v>93</v>
      </c>
      <c r="AV1914" s="14" t="s">
        <v>93</v>
      </c>
      <c r="AW1914" s="14" t="s">
        <v>46</v>
      </c>
      <c r="AX1914" s="14" t="s">
        <v>85</v>
      </c>
      <c r="AY1914" s="257" t="s">
        <v>241</v>
      </c>
    </row>
    <row r="1915" s="14" customFormat="1">
      <c r="A1915" s="14"/>
      <c r="B1915" s="247"/>
      <c r="C1915" s="248"/>
      <c r="D1915" s="238" t="s">
        <v>252</v>
      </c>
      <c r="E1915" s="249" t="s">
        <v>39</v>
      </c>
      <c r="F1915" s="250" t="s">
        <v>1830</v>
      </c>
      <c r="G1915" s="248"/>
      <c r="H1915" s="251">
        <v>26.5</v>
      </c>
      <c r="I1915" s="252"/>
      <c r="J1915" s="248"/>
      <c r="K1915" s="248"/>
      <c r="L1915" s="253"/>
      <c r="M1915" s="254"/>
      <c r="N1915" s="255"/>
      <c r="O1915" s="255"/>
      <c r="P1915" s="255"/>
      <c r="Q1915" s="255"/>
      <c r="R1915" s="255"/>
      <c r="S1915" s="255"/>
      <c r="T1915" s="256"/>
      <c r="U1915" s="14"/>
      <c r="V1915" s="14"/>
      <c r="W1915" s="14"/>
      <c r="X1915" s="14"/>
      <c r="Y1915" s="14"/>
      <c r="Z1915" s="14"/>
      <c r="AA1915" s="14"/>
      <c r="AB1915" s="14"/>
      <c r="AC1915" s="14"/>
      <c r="AD1915" s="14"/>
      <c r="AE1915" s="14"/>
      <c r="AT1915" s="257" t="s">
        <v>252</v>
      </c>
      <c r="AU1915" s="257" t="s">
        <v>93</v>
      </c>
      <c r="AV1915" s="14" t="s">
        <v>93</v>
      </c>
      <c r="AW1915" s="14" t="s">
        <v>46</v>
      </c>
      <c r="AX1915" s="14" t="s">
        <v>85</v>
      </c>
      <c r="AY1915" s="257" t="s">
        <v>241</v>
      </c>
    </row>
    <row r="1916" s="14" customFormat="1">
      <c r="A1916" s="14"/>
      <c r="B1916" s="247"/>
      <c r="C1916" s="248"/>
      <c r="D1916" s="238" t="s">
        <v>252</v>
      </c>
      <c r="E1916" s="249" t="s">
        <v>39</v>
      </c>
      <c r="F1916" s="250" t="s">
        <v>1832</v>
      </c>
      <c r="G1916" s="248"/>
      <c r="H1916" s="251">
        <v>14.85</v>
      </c>
      <c r="I1916" s="252"/>
      <c r="J1916" s="248"/>
      <c r="K1916" s="248"/>
      <c r="L1916" s="253"/>
      <c r="M1916" s="254"/>
      <c r="N1916" s="255"/>
      <c r="O1916" s="255"/>
      <c r="P1916" s="255"/>
      <c r="Q1916" s="255"/>
      <c r="R1916" s="255"/>
      <c r="S1916" s="255"/>
      <c r="T1916" s="256"/>
      <c r="U1916" s="14"/>
      <c r="V1916" s="14"/>
      <c r="W1916" s="14"/>
      <c r="X1916" s="14"/>
      <c r="Y1916" s="14"/>
      <c r="Z1916" s="14"/>
      <c r="AA1916" s="14"/>
      <c r="AB1916" s="14"/>
      <c r="AC1916" s="14"/>
      <c r="AD1916" s="14"/>
      <c r="AE1916" s="14"/>
      <c r="AT1916" s="257" t="s">
        <v>252</v>
      </c>
      <c r="AU1916" s="257" t="s">
        <v>93</v>
      </c>
      <c r="AV1916" s="14" t="s">
        <v>93</v>
      </c>
      <c r="AW1916" s="14" t="s">
        <v>46</v>
      </c>
      <c r="AX1916" s="14" t="s">
        <v>85</v>
      </c>
      <c r="AY1916" s="257" t="s">
        <v>241</v>
      </c>
    </row>
    <row r="1917" s="13" customFormat="1">
      <c r="A1917" s="13"/>
      <c r="B1917" s="236"/>
      <c r="C1917" s="237"/>
      <c r="D1917" s="238" t="s">
        <v>252</v>
      </c>
      <c r="E1917" s="239" t="s">
        <v>39</v>
      </c>
      <c r="F1917" s="240" t="s">
        <v>1760</v>
      </c>
      <c r="G1917" s="237"/>
      <c r="H1917" s="239" t="s">
        <v>39</v>
      </c>
      <c r="I1917" s="241"/>
      <c r="J1917" s="237"/>
      <c r="K1917" s="237"/>
      <c r="L1917" s="242"/>
      <c r="M1917" s="243"/>
      <c r="N1917" s="244"/>
      <c r="O1917" s="244"/>
      <c r="P1917" s="244"/>
      <c r="Q1917" s="244"/>
      <c r="R1917" s="244"/>
      <c r="S1917" s="244"/>
      <c r="T1917" s="245"/>
      <c r="U1917" s="13"/>
      <c r="V1917" s="13"/>
      <c r="W1917" s="13"/>
      <c r="X1917" s="13"/>
      <c r="Y1917" s="13"/>
      <c r="Z1917" s="13"/>
      <c r="AA1917" s="13"/>
      <c r="AB1917" s="13"/>
      <c r="AC1917" s="13"/>
      <c r="AD1917" s="13"/>
      <c r="AE1917" s="13"/>
      <c r="AT1917" s="246" t="s">
        <v>252</v>
      </c>
      <c r="AU1917" s="246" t="s">
        <v>93</v>
      </c>
      <c r="AV1917" s="13" t="s">
        <v>23</v>
      </c>
      <c r="AW1917" s="13" t="s">
        <v>46</v>
      </c>
      <c r="AX1917" s="13" t="s">
        <v>85</v>
      </c>
      <c r="AY1917" s="246" t="s">
        <v>241</v>
      </c>
    </row>
    <row r="1918" s="14" customFormat="1">
      <c r="A1918" s="14"/>
      <c r="B1918" s="247"/>
      <c r="C1918" s="248"/>
      <c r="D1918" s="238" t="s">
        <v>252</v>
      </c>
      <c r="E1918" s="249" t="s">
        <v>39</v>
      </c>
      <c r="F1918" s="250" t="s">
        <v>1823</v>
      </c>
      <c r="G1918" s="248"/>
      <c r="H1918" s="251">
        <v>50</v>
      </c>
      <c r="I1918" s="252"/>
      <c r="J1918" s="248"/>
      <c r="K1918" s="248"/>
      <c r="L1918" s="253"/>
      <c r="M1918" s="254"/>
      <c r="N1918" s="255"/>
      <c r="O1918" s="255"/>
      <c r="P1918" s="255"/>
      <c r="Q1918" s="255"/>
      <c r="R1918" s="255"/>
      <c r="S1918" s="255"/>
      <c r="T1918" s="256"/>
      <c r="U1918" s="14"/>
      <c r="V1918" s="14"/>
      <c r="W1918" s="14"/>
      <c r="X1918" s="14"/>
      <c r="Y1918" s="14"/>
      <c r="Z1918" s="14"/>
      <c r="AA1918" s="14"/>
      <c r="AB1918" s="14"/>
      <c r="AC1918" s="14"/>
      <c r="AD1918" s="14"/>
      <c r="AE1918" s="14"/>
      <c r="AT1918" s="257" t="s">
        <v>252</v>
      </c>
      <c r="AU1918" s="257" t="s">
        <v>93</v>
      </c>
      <c r="AV1918" s="14" t="s">
        <v>93</v>
      </c>
      <c r="AW1918" s="14" t="s">
        <v>46</v>
      </c>
      <c r="AX1918" s="14" t="s">
        <v>85</v>
      </c>
      <c r="AY1918" s="257" t="s">
        <v>241</v>
      </c>
    </row>
    <row r="1919" s="14" customFormat="1">
      <c r="A1919" s="14"/>
      <c r="B1919" s="247"/>
      <c r="C1919" s="248"/>
      <c r="D1919" s="238" t="s">
        <v>252</v>
      </c>
      <c r="E1919" s="249" t="s">
        <v>39</v>
      </c>
      <c r="F1919" s="250" t="s">
        <v>1834</v>
      </c>
      <c r="G1919" s="248"/>
      <c r="H1919" s="251">
        <v>104.47499999999999</v>
      </c>
      <c r="I1919" s="252"/>
      <c r="J1919" s="248"/>
      <c r="K1919" s="248"/>
      <c r="L1919" s="253"/>
      <c r="M1919" s="254"/>
      <c r="N1919" s="255"/>
      <c r="O1919" s="255"/>
      <c r="P1919" s="255"/>
      <c r="Q1919" s="255"/>
      <c r="R1919" s="255"/>
      <c r="S1919" s="255"/>
      <c r="T1919" s="256"/>
      <c r="U1919" s="14"/>
      <c r="V1919" s="14"/>
      <c r="W1919" s="14"/>
      <c r="X1919" s="14"/>
      <c r="Y1919" s="14"/>
      <c r="Z1919" s="14"/>
      <c r="AA1919" s="14"/>
      <c r="AB1919" s="14"/>
      <c r="AC1919" s="14"/>
      <c r="AD1919" s="14"/>
      <c r="AE1919" s="14"/>
      <c r="AT1919" s="257" t="s">
        <v>252</v>
      </c>
      <c r="AU1919" s="257" t="s">
        <v>93</v>
      </c>
      <c r="AV1919" s="14" t="s">
        <v>93</v>
      </c>
      <c r="AW1919" s="14" t="s">
        <v>46</v>
      </c>
      <c r="AX1919" s="14" t="s">
        <v>85</v>
      </c>
      <c r="AY1919" s="257" t="s">
        <v>241</v>
      </c>
    </row>
    <row r="1920" s="14" customFormat="1">
      <c r="A1920" s="14"/>
      <c r="B1920" s="247"/>
      <c r="C1920" s="248"/>
      <c r="D1920" s="238" t="s">
        <v>252</v>
      </c>
      <c r="E1920" s="249" t="s">
        <v>39</v>
      </c>
      <c r="F1920" s="250" t="s">
        <v>1835</v>
      </c>
      <c r="G1920" s="248"/>
      <c r="H1920" s="251">
        <v>32.5</v>
      </c>
      <c r="I1920" s="252"/>
      <c r="J1920" s="248"/>
      <c r="K1920" s="248"/>
      <c r="L1920" s="253"/>
      <c r="M1920" s="254"/>
      <c r="N1920" s="255"/>
      <c r="O1920" s="255"/>
      <c r="P1920" s="255"/>
      <c r="Q1920" s="255"/>
      <c r="R1920" s="255"/>
      <c r="S1920" s="255"/>
      <c r="T1920" s="256"/>
      <c r="U1920" s="14"/>
      <c r="V1920" s="14"/>
      <c r="W1920" s="14"/>
      <c r="X1920" s="14"/>
      <c r="Y1920" s="14"/>
      <c r="Z1920" s="14"/>
      <c r="AA1920" s="14"/>
      <c r="AB1920" s="14"/>
      <c r="AC1920" s="14"/>
      <c r="AD1920" s="14"/>
      <c r="AE1920" s="14"/>
      <c r="AT1920" s="257" t="s">
        <v>252</v>
      </c>
      <c r="AU1920" s="257" t="s">
        <v>93</v>
      </c>
      <c r="AV1920" s="14" t="s">
        <v>93</v>
      </c>
      <c r="AW1920" s="14" t="s">
        <v>46</v>
      </c>
      <c r="AX1920" s="14" t="s">
        <v>85</v>
      </c>
      <c r="AY1920" s="257" t="s">
        <v>241</v>
      </c>
    </row>
    <row r="1921" s="14" customFormat="1">
      <c r="A1921" s="14"/>
      <c r="B1921" s="247"/>
      <c r="C1921" s="248"/>
      <c r="D1921" s="238" t="s">
        <v>252</v>
      </c>
      <c r="E1921" s="249" t="s">
        <v>39</v>
      </c>
      <c r="F1921" s="250" t="s">
        <v>1842</v>
      </c>
      <c r="G1921" s="248"/>
      <c r="H1921" s="251">
        <v>18.239999999999998</v>
      </c>
      <c r="I1921" s="252"/>
      <c r="J1921" s="248"/>
      <c r="K1921" s="248"/>
      <c r="L1921" s="253"/>
      <c r="M1921" s="254"/>
      <c r="N1921" s="255"/>
      <c r="O1921" s="255"/>
      <c r="P1921" s="255"/>
      <c r="Q1921" s="255"/>
      <c r="R1921" s="255"/>
      <c r="S1921" s="255"/>
      <c r="T1921" s="256"/>
      <c r="U1921" s="14"/>
      <c r="V1921" s="14"/>
      <c r="W1921" s="14"/>
      <c r="X1921" s="14"/>
      <c r="Y1921" s="14"/>
      <c r="Z1921" s="14"/>
      <c r="AA1921" s="14"/>
      <c r="AB1921" s="14"/>
      <c r="AC1921" s="14"/>
      <c r="AD1921" s="14"/>
      <c r="AE1921" s="14"/>
      <c r="AT1921" s="257" t="s">
        <v>252</v>
      </c>
      <c r="AU1921" s="257" t="s">
        <v>93</v>
      </c>
      <c r="AV1921" s="14" t="s">
        <v>93</v>
      </c>
      <c r="AW1921" s="14" t="s">
        <v>46</v>
      </c>
      <c r="AX1921" s="14" t="s">
        <v>85</v>
      </c>
      <c r="AY1921" s="257" t="s">
        <v>241</v>
      </c>
    </row>
    <row r="1922" s="14" customFormat="1">
      <c r="A1922" s="14"/>
      <c r="B1922" s="247"/>
      <c r="C1922" s="248"/>
      <c r="D1922" s="238" t="s">
        <v>252</v>
      </c>
      <c r="E1922" s="249" t="s">
        <v>39</v>
      </c>
      <c r="F1922" s="250" t="s">
        <v>1837</v>
      </c>
      <c r="G1922" s="248"/>
      <c r="H1922" s="251">
        <v>19.649999999999999</v>
      </c>
      <c r="I1922" s="252"/>
      <c r="J1922" s="248"/>
      <c r="K1922" s="248"/>
      <c r="L1922" s="253"/>
      <c r="M1922" s="254"/>
      <c r="N1922" s="255"/>
      <c r="O1922" s="255"/>
      <c r="P1922" s="255"/>
      <c r="Q1922" s="255"/>
      <c r="R1922" s="255"/>
      <c r="S1922" s="255"/>
      <c r="T1922" s="256"/>
      <c r="U1922" s="14"/>
      <c r="V1922" s="14"/>
      <c r="W1922" s="14"/>
      <c r="X1922" s="14"/>
      <c r="Y1922" s="14"/>
      <c r="Z1922" s="14"/>
      <c r="AA1922" s="14"/>
      <c r="AB1922" s="14"/>
      <c r="AC1922" s="14"/>
      <c r="AD1922" s="14"/>
      <c r="AE1922" s="14"/>
      <c r="AT1922" s="257" t="s">
        <v>252</v>
      </c>
      <c r="AU1922" s="257" t="s">
        <v>93</v>
      </c>
      <c r="AV1922" s="14" t="s">
        <v>93</v>
      </c>
      <c r="AW1922" s="14" t="s">
        <v>46</v>
      </c>
      <c r="AX1922" s="14" t="s">
        <v>85</v>
      </c>
      <c r="AY1922" s="257" t="s">
        <v>241</v>
      </c>
    </row>
    <row r="1923" s="14" customFormat="1">
      <c r="A1923" s="14"/>
      <c r="B1923" s="247"/>
      <c r="C1923" s="248"/>
      <c r="D1923" s="238" t="s">
        <v>252</v>
      </c>
      <c r="E1923" s="249" t="s">
        <v>39</v>
      </c>
      <c r="F1923" s="250" t="s">
        <v>1839</v>
      </c>
      <c r="G1923" s="248"/>
      <c r="H1923" s="251">
        <v>6.54</v>
      </c>
      <c r="I1923" s="252"/>
      <c r="J1923" s="248"/>
      <c r="K1923" s="248"/>
      <c r="L1923" s="253"/>
      <c r="M1923" s="254"/>
      <c r="N1923" s="255"/>
      <c r="O1923" s="255"/>
      <c r="P1923" s="255"/>
      <c r="Q1923" s="255"/>
      <c r="R1923" s="255"/>
      <c r="S1923" s="255"/>
      <c r="T1923" s="256"/>
      <c r="U1923" s="14"/>
      <c r="V1923" s="14"/>
      <c r="W1923" s="14"/>
      <c r="X1923" s="14"/>
      <c r="Y1923" s="14"/>
      <c r="Z1923" s="14"/>
      <c r="AA1923" s="14"/>
      <c r="AB1923" s="14"/>
      <c r="AC1923" s="14"/>
      <c r="AD1923" s="14"/>
      <c r="AE1923" s="14"/>
      <c r="AT1923" s="257" t="s">
        <v>252</v>
      </c>
      <c r="AU1923" s="257" t="s">
        <v>93</v>
      </c>
      <c r="AV1923" s="14" t="s">
        <v>93</v>
      </c>
      <c r="AW1923" s="14" t="s">
        <v>46</v>
      </c>
      <c r="AX1923" s="14" t="s">
        <v>85</v>
      </c>
      <c r="AY1923" s="257" t="s">
        <v>241</v>
      </c>
    </row>
    <row r="1924" s="14" customFormat="1">
      <c r="A1924" s="14"/>
      <c r="B1924" s="247"/>
      <c r="C1924" s="248"/>
      <c r="D1924" s="238" t="s">
        <v>252</v>
      </c>
      <c r="E1924" s="249" t="s">
        <v>39</v>
      </c>
      <c r="F1924" s="250" t="s">
        <v>1840</v>
      </c>
      <c r="G1924" s="248"/>
      <c r="H1924" s="251">
        <v>4.1449999999999996</v>
      </c>
      <c r="I1924" s="252"/>
      <c r="J1924" s="248"/>
      <c r="K1924" s="248"/>
      <c r="L1924" s="253"/>
      <c r="M1924" s="254"/>
      <c r="N1924" s="255"/>
      <c r="O1924" s="255"/>
      <c r="P1924" s="255"/>
      <c r="Q1924" s="255"/>
      <c r="R1924" s="255"/>
      <c r="S1924" s="255"/>
      <c r="T1924" s="256"/>
      <c r="U1924" s="14"/>
      <c r="V1924" s="14"/>
      <c r="W1924" s="14"/>
      <c r="X1924" s="14"/>
      <c r="Y1924" s="14"/>
      <c r="Z1924" s="14"/>
      <c r="AA1924" s="14"/>
      <c r="AB1924" s="14"/>
      <c r="AC1924" s="14"/>
      <c r="AD1924" s="14"/>
      <c r="AE1924" s="14"/>
      <c r="AT1924" s="257" t="s">
        <v>252</v>
      </c>
      <c r="AU1924" s="257" t="s">
        <v>93</v>
      </c>
      <c r="AV1924" s="14" t="s">
        <v>93</v>
      </c>
      <c r="AW1924" s="14" t="s">
        <v>46</v>
      </c>
      <c r="AX1924" s="14" t="s">
        <v>85</v>
      </c>
      <c r="AY1924" s="257" t="s">
        <v>241</v>
      </c>
    </row>
    <row r="1925" s="14" customFormat="1">
      <c r="A1925" s="14"/>
      <c r="B1925" s="247"/>
      <c r="C1925" s="248"/>
      <c r="D1925" s="238" t="s">
        <v>252</v>
      </c>
      <c r="E1925" s="249" t="s">
        <v>39</v>
      </c>
      <c r="F1925" s="250" t="s">
        <v>1841</v>
      </c>
      <c r="G1925" s="248"/>
      <c r="H1925" s="251">
        <v>8.1600000000000001</v>
      </c>
      <c r="I1925" s="252"/>
      <c r="J1925" s="248"/>
      <c r="K1925" s="248"/>
      <c r="L1925" s="253"/>
      <c r="M1925" s="254"/>
      <c r="N1925" s="255"/>
      <c r="O1925" s="255"/>
      <c r="P1925" s="255"/>
      <c r="Q1925" s="255"/>
      <c r="R1925" s="255"/>
      <c r="S1925" s="255"/>
      <c r="T1925" s="256"/>
      <c r="U1925" s="14"/>
      <c r="V1925" s="14"/>
      <c r="W1925" s="14"/>
      <c r="X1925" s="14"/>
      <c r="Y1925" s="14"/>
      <c r="Z1925" s="14"/>
      <c r="AA1925" s="14"/>
      <c r="AB1925" s="14"/>
      <c r="AC1925" s="14"/>
      <c r="AD1925" s="14"/>
      <c r="AE1925" s="14"/>
      <c r="AT1925" s="257" t="s">
        <v>252</v>
      </c>
      <c r="AU1925" s="257" t="s">
        <v>93</v>
      </c>
      <c r="AV1925" s="14" t="s">
        <v>93</v>
      </c>
      <c r="AW1925" s="14" t="s">
        <v>46</v>
      </c>
      <c r="AX1925" s="14" t="s">
        <v>85</v>
      </c>
      <c r="AY1925" s="257" t="s">
        <v>241</v>
      </c>
    </row>
    <row r="1926" s="14" customFormat="1">
      <c r="A1926" s="14"/>
      <c r="B1926" s="247"/>
      <c r="C1926" s="248"/>
      <c r="D1926" s="238" t="s">
        <v>252</v>
      </c>
      <c r="E1926" s="249" t="s">
        <v>39</v>
      </c>
      <c r="F1926" s="250" t="s">
        <v>1843</v>
      </c>
      <c r="G1926" s="248"/>
      <c r="H1926" s="251">
        <v>17.550000000000001</v>
      </c>
      <c r="I1926" s="252"/>
      <c r="J1926" s="248"/>
      <c r="K1926" s="248"/>
      <c r="L1926" s="253"/>
      <c r="M1926" s="254"/>
      <c r="N1926" s="255"/>
      <c r="O1926" s="255"/>
      <c r="P1926" s="255"/>
      <c r="Q1926" s="255"/>
      <c r="R1926" s="255"/>
      <c r="S1926" s="255"/>
      <c r="T1926" s="256"/>
      <c r="U1926" s="14"/>
      <c r="V1926" s="14"/>
      <c r="W1926" s="14"/>
      <c r="X1926" s="14"/>
      <c r="Y1926" s="14"/>
      <c r="Z1926" s="14"/>
      <c r="AA1926" s="14"/>
      <c r="AB1926" s="14"/>
      <c r="AC1926" s="14"/>
      <c r="AD1926" s="14"/>
      <c r="AE1926" s="14"/>
      <c r="AT1926" s="257" t="s">
        <v>252</v>
      </c>
      <c r="AU1926" s="257" t="s">
        <v>93</v>
      </c>
      <c r="AV1926" s="14" t="s">
        <v>93</v>
      </c>
      <c r="AW1926" s="14" t="s">
        <v>46</v>
      </c>
      <c r="AX1926" s="14" t="s">
        <v>85</v>
      </c>
      <c r="AY1926" s="257" t="s">
        <v>241</v>
      </c>
    </row>
    <row r="1927" s="15" customFormat="1">
      <c r="A1927" s="15"/>
      <c r="B1927" s="258"/>
      <c r="C1927" s="259"/>
      <c r="D1927" s="238" t="s">
        <v>252</v>
      </c>
      <c r="E1927" s="260" t="s">
        <v>39</v>
      </c>
      <c r="F1927" s="261" t="s">
        <v>274</v>
      </c>
      <c r="G1927" s="259"/>
      <c r="H1927" s="262">
        <v>1167.9100000000001</v>
      </c>
      <c r="I1927" s="263"/>
      <c r="J1927" s="259"/>
      <c r="K1927" s="259"/>
      <c r="L1927" s="264"/>
      <c r="M1927" s="265"/>
      <c r="N1927" s="266"/>
      <c r="O1927" s="266"/>
      <c r="P1927" s="266"/>
      <c r="Q1927" s="266"/>
      <c r="R1927" s="266"/>
      <c r="S1927" s="266"/>
      <c r="T1927" s="267"/>
      <c r="U1927" s="15"/>
      <c r="V1927" s="15"/>
      <c r="W1927" s="15"/>
      <c r="X1927" s="15"/>
      <c r="Y1927" s="15"/>
      <c r="Z1927" s="15"/>
      <c r="AA1927" s="15"/>
      <c r="AB1927" s="15"/>
      <c r="AC1927" s="15"/>
      <c r="AD1927" s="15"/>
      <c r="AE1927" s="15"/>
      <c r="AT1927" s="268" t="s">
        <v>252</v>
      </c>
      <c r="AU1927" s="268" t="s">
        <v>93</v>
      </c>
      <c r="AV1927" s="15" t="s">
        <v>248</v>
      </c>
      <c r="AW1927" s="15" t="s">
        <v>46</v>
      </c>
      <c r="AX1927" s="15" t="s">
        <v>23</v>
      </c>
      <c r="AY1927" s="268" t="s">
        <v>241</v>
      </c>
    </row>
    <row r="1928" s="2" customFormat="1" ht="16.5" customHeight="1">
      <c r="A1928" s="42"/>
      <c r="B1928" s="43"/>
      <c r="C1928" s="280" t="s">
        <v>1844</v>
      </c>
      <c r="D1928" s="280" t="s">
        <v>463</v>
      </c>
      <c r="E1928" s="281" t="s">
        <v>1845</v>
      </c>
      <c r="F1928" s="282" t="s">
        <v>1846</v>
      </c>
      <c r="G1928" s="283" t="s">
        <v>515</v>
      </c>
      <c r="H1928" s="284">
        <v>113.86</v>
      </c>
      <c r="I1928" s="285"/>
      <c r="J1928" s="286">
        <f>ROUND(I1928*H1928,2)</f>
        <v>0</v>
      </c>
      <c r="K1928" s="282" t="s">
        <v>1267</v>
      </c>
      <c r="L1928" s="287"/>
      <c r="M1928" s="288" t="s">
        <v>39</v>
      </c>
      <c r="N1928" s="289" t="s">
        <v>56</v>
      </c>
      <c r="O1928" s="88"/>
      <c r="P1928" s="227">
        <f>O1928*H1928</f>
        <v>0</v>
      </c>
      <c r="Q1928" s="227">
        <v>0.26399879999999998</v>
      </c>
      <c r="R1928" s="227">
        <f>Q1928*H1928</f>
        <v>30.058903367999996</v>
      </c>
      <c r="S1928" s="227">
        <v>0</v>
      </c>
      <c r="T1928" s="228">
        <f>S1928*H1928</f>
        <v>0</v>
      </c>
      <c r="U1928" s="42"/>
      <c r="V1928" s="42"/>
      <c r="W1928" s="42"/>
      <c r="X1928" s="42"/>
      <c r="Y1928" s="42"/>
      <c r="Z1928" s="42"/>
      <c r="AA1928" s="42"/>
      <c r="AB1928" s="42"/>
      <c r="AC1928" s="42"/>
      <c r="AD1928" s="42"/>
      <c r="AE1928" s="42"/>
      <c r="AR1928" s="229" t="s">
        <v>321</v>
      </c>
      <c r="AT1928" s="229" t="s">
        <v>463</v>
      </c>
      <c r="AU1928" s="229" t="s">
        <v>93</v>
      </c>
      <c r="AY1928" s="20" t="s">
        <v>241</v>
      </c>
      <c r="BE1928" s="230">
        <f>IF(N1928="základní",J1928,0)</f>
        <v>0</v>
      </c>
      <c r="BF1928" s="230">
        <f>IF(N1928="snížená",J1928,0)</f>
        <v>0</v>
      </c>
      <c r="BG1928" s="230">
        <f>IF(N1928="zákl. přenesená",J1928,0)</f>
        <v>0</v>
      </c>
      <c r="BH1928" s="230">
        <f>IF(N1928="sníž. přenesená",J1928,0)</f>
        <v>0</v>
      </c>
      <c r="BI1928" s="230">
        <f>IF(N1928="nulová",J1928,0)</f>
        <v>0</v>
      </c>
      <c r="BJ1928" s="20" t="s">
        <v>23</v>
      </c>
      <c r="BK1928" s="230">
        <f>ROUND(I1928*H1928,2)</f>
        <v>0</v>
      </c>
      <c r="BL1928" s="20" t="s">
        <v>248</v>
      </c>
      <c r="BM1928" s="229" t="s">
        <v>1847</v>
      </c>
    </row>
    <row r="1929" s="13" customFormat="1">
      <c r="A1929" s="13"/>
      <c r="B1929" s="236"/>
      <c r="C1929" s="237"/>
      <c r="D1929" s="238" t="s">
        <v>252</v>
      </c>
      <c r="E1929" s="239" t="s">
        <v>39</v>
      </c>
      <c r="F1929" s="240" t="s">
        <v>1776</v>
      </c>
      <c r="G1929" s="237"/>
      <c r="H1929" s="239" t="s">
        <v>39</v>
      </c>
      <c r="I1929" s="241"/>
      <c r="J1929" s="237"/>
      <c r="K1929" s="237"/>
      <c r="L1929" s="242"/>
      <c r="M1929" s="243"/>
      <c r="N1929" s="244"/>
      <c r="O1929" s="244"/>
      <c r="P1929" s="244"/>
      <c r="Q1929" s="244"/>
      <c r="R1929" s="244"/>
      <c r="S1929" s="244"/>
      <c r="T1929" s="245"/>
      <c r="U1929" s="13"/>
      <c r="V1929" s="13"/>
      <c r="W1929" s="13"/>
      <c r="X1929" s="13"/>
      <c r="Y1929" s="13"/>
      <c r="Z1929" s="13"/>
      <c r="AA1929" s="13"/>
      <c r="AB1929" s="13"/>
      <c r="AC1929" s="13"/>
      <c r="AD1929" s="13"/>
      <c r="AE1929" s="13"/>
      <c r="AT1929" s="246" t="s">
        <v>252</v>
      </c>
      <c r="AU1929" s="246" t="s">
        <v>93</v>
      </c>
      <c r="AV1929" s="13" t="s">
        <v>23</v>
      </c>
      <c r="AW1929" s="13" t="s">
        <v>46</v>
      </c>
      <c r="AX1929" s="13" t="s">
        <v>85</v>
      </c>
      <c r="AY1929" s="246" t="s">
        <v>241</v>
      </c>
    </row>
    <row r="1930" s="14" customFormat="1">
      <c r="A1930" s="14"/>
      <c r="B1930" s="247"/>
      <c r="C1930" s="248"/>
      <c r="D1930" s="238" t="s">
        <v>252</v>
      </c>
      <c r="E1930" s="249" t="s">
        <v>39</v>
      </c>
      <c r="F1930" s="250" t="s">
        <v>1848</v>
      </c>
      <c r="G1930" s="248"/>
      <c r="H1930" s="251">
        <v>5</v>
      </c>
      <c r="I1930" s="252"/>
      <c r="J1930" s="248"/>
      <c r="K1930" s="248"/>
      <c r="L1930" s="253"/>
      <c r="M1930" s="254"/>
      <c r="N1930" s="255"/>
      <c r="O1930" s="255"/>
      <c r="P1930" s="255"/>
      <c r="Q1930" s="255"/>
      <c r="R1930" s="255"/>
      <c r="S1930" s="255"/>
      <c r="T1930" s="256"/>
      <c r="U1930" s="14"/>
      <c r="V1930" s="14"/>
      <c r="W1930" s="14"/>
      <c r="X1930" s="14"/>
      <c r="Y1930" s="14"/>
      <c r="Z1930" s="14"/>
      <c r="AA1930" s="14"/>
      <c r="AB1930" s="14"/>
      <c r="AC1930" s="14"/>
      <c r="AD1930" s="14"/>
      <c r="AE1930" s="14"/>
      <c r="AT1930" s="257" t="s">
        <v>252</v>
      </c>
      <c r="AU1930" s="257" t="s">
        <v>93</v>
      </c>
      <c r="AV1930" s="14" t="s">
        <v>93</v>
      </c>
      <c r="AW1930" s="14" t="s">
        <v>46</v>
      </c>
      <c r="AX1930" s="14" t="s">
        <v>85</v>
      </c>
      <c r="AY1930" s="257" t="s">
        <v>241</v>
      </c>
    </row>
    <row r="1931" s="13" customFormat="1">
      <c r="A1931" s="13"/>
      <c r="B1931" s="236"/>
      <c r="C1931" s="237"/>
      <c r="D1931" s="238" t="s">
        <v>252</v>
      </c>
      <c r="E1931" s="239" t="s">
        <v>39</v>
      </c>
      <c r="F1931" s="240" t="s">
        <v>1759</v>
      </c>
      <c r="G1931" s="237"/>
      <c r="H1931" s="239" t="s">
        <v>39</v>
      </c>
      <c r="I1931" s="241"/>
      <c r="J1931" s="237"/>
      <c r="K1931" s="237"/>
      <c r="L1931" s="242"/>
      <c r="M1931" s="243"/>
      <c r="N1931" s="244"/>
      <c r="O1931" s="244"/>
      <c r="P1931" s="244"/>
      <c r="Q1931" s="244"/>
      <c r="R1931" s="244"/>
      <c r="S1931" s="244"/>
      <c r="T1931" s="245"/>
      <c r="U1931" s="13"/>
      <c r="V1931" s="13"/>
      <c r="W1931" s="13"/>
      <c r="X1931" s="13"/>
      <c r="Y1931" s="13"/>
      <c r="Z1931" s="13"/>
      <c r="AA1931" s="13"/>
      <c r="AB1931" s="13"/>
      <c r="AC1931" s="13"/>
      <c r="AD1931" s="13"/>
      <c r="AE1931" s="13"/>
      <c r="AT1931" s="246" t="s">
        <v>252</v>
      </c>
      <c r="AU1931" s="246" t="s">
        <v>93</v>
      </c>
      <c r="AV1931" s="13" t="s">
        <v>23</v>
      </c>
      <c r="AW1931" s="13" t="s">
        <v>46</v>
      </c>
      <c r="AX1931" s="13" t="s">
        <v>85</v>
      </c>
      <c r="AY1931" s="246" t="s">
        <v>241</v>
      </c>
    </row>
    <row r="1932" s="13" customFormat="1">
      <c r="A1932" s="13"/>
      <c r="B1932" s="236"/>
      <c r="C1932" s="237"/>
      <c r="D1932" s="238" t="s">
        <v>252</v>
      </c>
      <c r="E1932" s="239" t="s">
        <v>39</v>
      </c>
      <c r="F1932" s="240" t="s">
        <v>1779</v>
      </c>
      <c r="G1932" s="237"/>
      <c r="H1932" s="239" t="s">
        <v>39</v>
      </c>
      <c r="I1932" s="241"/>
      <c r="J1932" s="237"/>
      <c r="K1932" s="237"/>
      <c r="L1932" s="242"/>
      <c r="M1932" s="243"/>
      <c r="N1932" s="244"/>
      <c r="O1932" s="244"/>
      <c r="P1932" s="244"/>
      <c r="Q1932" s="244"/>
      <c r="R1932" s="244"/>
      <c r="S1932" s="244"/>
      <c r="T1932" s="245"/>
      <c r="U1932" s="13"/>
      <c r="V1932" s="13"/>
      <c r="W1932" s="13"/>
      <c r="X1932" s="13"/>
      <c r="Y1932" s="13"/>
      <c r="Z1932" s="13"/>
      <c r="AA1932" s="13"/>
      <c r="AB1932" s="13"/>
      <c r="AC1932" s="13"/>
      <c r="AD1932" s="13"/>
      <c r="AE1932" s="13"/>
      <c r="AT1932" s="246" t="s">
        <v>252</v>
      </c>
      <c r="AU1932" s="246" t="s">
        <v>93</v>
      </c>
      <c r="AV1932" s="13" t="s">
        <v>23</v>
      </c>
      <c r="AW1932" s="13" t="s">
        <v>46</v>
      </c>
      <c r="AX1932" s="13" t="s">
        <v>85</v>
      </c>
      <c r="AY1932" s="246" t="s">
        <v>241</v>
      </c>
    </row>
    <row r="1933" s="14" customFormat="1">
      <c r="A1933" s="14"/>
      <c r="B1933" s="247"/>
      <c r="C1933" s="248"/>
      <c r="D1933" s="238" t="s">
        <v>252</v>
      </c>
      <c r="E1933" s="249" t="s">
        <v>39</v>
      </c>
      <c r="F1933" s="250" t="s">
        <v>1849</v>
      </c>
      <c r="G1933" s="248"/>
      <c r="H1933" s="251">
        <v>5.7999999999999998</v>
      </c>
      <c r="I1933" s="252"/>
      <c r="J1933" s="248"/>
      <c r="K1933" s="248"/>
      <c r="L1933" s="253"/>
      <c r="M1933" s="254"/>
      <c r="N1933" s="255"/>
      <c r="O1933" s="255"/>
      <c r="P1933" s="255"/>
      <c r="Q1933" s="255"/>
      <c r="R1933" s="255"/>
      <c r="S1933" s="255"/>
      <c r="T1933" s="256"/>
      <c r="U1933" s="14"/>
      <c r="V1933" s="14"/>
      <c r="W1933" s="14"/>
      <c r="X1933" s="14"/>
      <c r="Y1933" s="14"/>
      <c r="Z1933" s="14"/>
      <c r="AA1933" s="14"/>
      <c r="AB1933" s="14"/>
      <c r="AC1933" s="14"/>
      <c r="AD1933" s="14"/>
      <c r="AE1933" s="14"/>
      <c r="AT1933" s="257" t="s">
        <v>252</v>
      </c>
      <c r="AU1933" s="257" t="s">
        <v>93</v>
      </c>
      <c r="AV1933" s="14" t="s">
        <v>93</v>
      </c>
      <c r="AW1933" s="14" t="s">
        <v>46</v>
      </c>
      <c r="AX1933" s="14" t="s">
        <v>85</v>
      </c>
      <c r="AY1933" s="257" t="s">
        <v>241</v>
      </c>
    </row>
    <row r="1934" s="14" customFormat="1">
      <c r="A1934" s="14"/>
      <c r="B1934" s="247"/>
      <c r="C1934" s="248"/>
      <c r="D1934" s="238" t="s">
        <v>252</v>
      </c>
      <c r="E1934" s="249" t="s">
        <v>39</v>
      </c>
      <c r="F1934" s="250" t="s">
        <v>1849</v>
      </c>
      <c r="G1934" s="248"/>
      <c r="H1934" s="251">
        <v>5.7999999999999998</v>
      </c>
      <c r="I1934" s="252"/>
      <c r="J1934" s="248"/>
      <c r="K1934" s="248"/>
      <c r="L1934" s="253"/>
      <c r="M1934" s="254"/>
      <c r="N1934" s="255"/>
      <c r="O1934" s="255"/>
      <c r="P1934" s="255"/>
      <c r="Q1934" s="255"/>
      <c r="R1934" s="255"/>
      <c r="S1934" s="255"/>
      <c r="T1934" s="256"/>
      <c r="U1934" s="14"/>
      <c r="V1934" s="14"/>
      <c r="W1934" s="14"/>
      <c r="X1934" s="14"/>
      <c r="Y1934" s="14"/>
      <c r="Z1934" s="14"/>
      <c r="AA1934" s="14"/>
      <c r="AB1934" s="14"/>
      <c r="AC1934" s="14"/>
      <c r="AD1934" s="14"/>
      <c r="AE1934" s="14"/>
      <c r="AT1934" s="257" t="s">
        <v>252</v>
      </c>
      <c r="AU1934" s="257" t="s">
        <v>93</v>
      </c>
      <c r="AV1934" s="14" t="s">
        <v>93</v>
      </c>
      <c r="AW1934" s="14" t="s">
        <v>46</v>
      </c>
      <c r="AX1934" s="14" t="s">
        <v>85</v>
      </c>
      <c r="AY1934" s="257" t="s">
        <v>241</v>
      </c>
    </row>
    <row r="1935" s="14" customFormat="1">
      <c r="A1935" s="14"/>
      <c r="B1935" s="247"/>
      <c r="C1935" s="248"/>
      <c r="D1935" s="238" t="s">
        <v>252</v>
      </c>
      <c r="E1935" s="249" t="s">
        <v>39</v>
      </c>
      <c r="F1935" s="250" t="s">
        <v>1850</v>
      </c>
      <c r="G1935" s="248"/>
      <c r="H1935" s="251">
        <v>4.8250000000000002</v>
      </c>
      <c r="I1935" s="252"/>
      <c r="J1935" s="248"/>
      <c r="K1935" s="248"/>
      <c r="L1935" s="253"/>
      <c r="M1935" s="254"/>
      <c r="N1935" s="255"/>
      <c r="O1935" s="255"/>
      <c r="P1935" s="255"/>
      <c r="Q1935" s="255"/>
      <c r="R1935" s="255"/>
      <c r="S1935" s="255"/>
      <c r="T1935" s="256"/>
      <c r="U1935" s="14"/>
      <c r="V1935" s="14"/>
      <c r="W1935" s="14"/>
      <c r="X1935" s="14"/>
      <c r="Y1935" s="14"/>
      <c r="Z1935" s="14"/>
      <c r="AA1935" s="14"/>
      <c r="AB1935" s="14"/>
      <c r="AC1935" s="14"/>
      <c r="AD1935" s="14"/>
      <c r="AE1935" s="14"/>
      <c r="AT1935" s="257" t="s">
        <v>252</v>
      </c>
      <c r="AU1935" s="257" t="s">
        <v>93</v>
      </c>
      <c r="AV1935" s="14" t="s">
        <v>93</v>
      </c>
      <c r="AW1935" s="14" t="s">
        <v>46</v>
      </c>
      <c r="AX1935" s="14" t="s">
        <v>85</v>
      </c>
      <c r="AY1935" s="257" t="s">
        <v>241</v>
      </c>
    </row>
    <row r="1936" s="14" customFormat="1">
      <c r="A1936" s="14"/>
      <c r="B1936" s="247"/>
      <c r="C1936" s="248"/>
      <c r="D1936" s="238" t="s">
        <v>252</v>
      </c>
      <c r="E1936" s="249" t="s">
        <v>39</v>
      </c>
      <c r="F1936" s="250" t="s">
        <v>1851</v>
      </c>
      <c r="G1936" s="248"/>
      <c r="H1936" s="251">
        <v>5.2750000000000004</v>
      </c>
      <c r="I1936" s="252"/>
      <c r="J1936" s="248"/>
      <c r="K1936" s="248"/>
      <c r="L1936" s="253"/>
      <c r="M1936" s="254"/>
      <c r="N1936" s="255"/>
      <c r="O1936" s="255"/>
      <c r="P1936" s="255"/>
      <c r="Q1936" s="255"/>
      <c r="R1936" s="255"/>
      <c r="S1936" s="255"/>
      <c r="T1936" s="256"/>
      <c r="U1936" s="14"/>
      <c r="V1936" s="14"/>
      <c r="W1936" s="14"/>
      <c r="X1936" s="14"/>
      <c r="Y1936" s="14"/>
      <c r="Z1936" s="14"/>
      <c r="AA1936" s="14"/>
      <c r="AB1936" s="14"/>
      <c r="AC1936" s="14"/>
      <c r="AD1936" s="14"/>
      <c r="AE1936" s="14"/>
      <c r="AT1936" s="257" t="s">
        <v>252</v>
      </c>
      <c r="AU1936" s="257" t="s">
        <v>93</v>
      </c>
      <c r="AV1936" s="14" t="s">
        <v>93</v>
      </c>
      <c r="AW1936" s="14" t="s">
        <v>46</v>
      </c>
      <c r="AX1936" s="14" t="s">
        <v>85</v>
      </c>
      <c r="AY1936" s="257" t="s">
        <v>241</v>
      </c>
    </row>
    <row r="1937" s="13" customFormat="1">
      <c r="A1937" s="13"/>
      <c r="B1937" s="236"/>
      <c r="C1937" s="237"/>
      <c r="D1937" s="238" t="s">
        <v>252</v>
      </c>
      <c r="E1937" s="239" t="s">
        <v>39</v>
      </c>
      <c r="F1937" s="240" t="s">
        <v>1791</v>
      </c>
      <c r="G1937" s="237"/>
      <c r="H1937" s="239" t="s">
        <v>39</v>
      </c>
      <c r="I1937" s="241"/>
      <c r="J1937" s="237"/>
      <c r="K1937" s="237"/>
      <c r="L1937" s="242"/>
      <c r="M1937" s="243"/>
      <c r="N1937" s="244"/>
      <c r="O1937" s="244"/>
      <c r="P1937" s="244"/>
      <c r="Q1937" s="244"/>
      <c r="R1937" s="244"/>
      <c r="S1937" s="244"/>
      <c r="T1937" s="245"/>
      <c r="U1937" s="13"/>
      <c r="V1937" s="13"/>
      <c r="W1937" s="13"/>
      <c r="X1937" s="13"/>
      <c r="Y1937" s="13"/>
      <c r="Z1937" s="13"/>
      <c r="AA1937" s="13"/>
      <c r="AB1937" s="13"/>
      <c r="AC1937" s="13"/>
      <c r="AD1937" s="13"/>
      <c r="AE1937" s="13"/>
      <c r="AT1937" s="246" t="s">
        <v>252</v>
      </c>
      <c r="AU1937" s="246" t="s">
        <v>93</v>
      </c>
      <c r="AV1937" s="13" t="s">
        <v>23</v>
      </c>
      <c r="AW1937" s="13" t="s">
        <v>46</v>
      </c>
      <c r="AX1937" s="13" t="s">
        <v>85</v>
      </c>
      <c r="AY1937" s="246" t="s">
        <v>241</v>
      </c>
    </row>
    <row r="1938" s="14" customFormat="1">
      <c r="A1938" s="14"/>
      <c r="B1938" s="247"/>
      <c r="C1938" s="248"/>
      <c r="D1938" s="238" t="s">
        <v>252</v>
      </c>
      <c r="E1938" s="249" t="s">
        <v>39</v>
      </c>
      <c r="F1938" s="250" t="s">
        <v>1852</v>
      </c>
      <c r="G1938" s="248"/>
      <c r="H1938" s="251">
        <v>4.9500000000000002</v>
      </c>
      <c r="I1938" s="252"/>
      <c r="J1938" s="248"/>
      <c r="K1938" s="248"/>
      <c r="L1938" s="253"/>
      <c r="M1938" s="254"/>
      <c r="N1938" s="255"/>
      <c r="O1938" s="255"/>
      <c r="P1938" s="255"/>
      <c r="Q1938" s="255"/>
      <c r="R1938" s="255"/>
      <c r="S1938" s="255"/>
      <c r="T1938" s="256"/>
      <c r="U1938" s="14"/>
      <c r="V1938" s="14"/>
      <c r="W1938" s="14"/>
      <c r="X1938" s="14"/>
      <c r="Y1938" s="14"/>
      <c r="Z1938" s="14"/>
      <c r="AA1938" s="14"/>
      <c r="AB1938" s="14"/>
      <c r="AC1938" s="14"/>
      <c r="AD1938" s="14"/>
      <c r="AE1938" s="14"/>
      <c r="AT1938" s="257" t="s">
        <v>252</v>
      </c>
      <c r="AU1938" s="257" t="s">
        <v>93</v>
      </c>
      <c r="AV1938" s="14" t="s">
        <v>93</v>
      </c>
      <c r="AW1938" s="14" t="s">
        <v>46</v>
      </c>
      <c r="AX1938" s="14" t="s">
        <v>85</v>
      </c>
      <c r="AY1938" s="257" t="s">
        <v>241</v>
      </c>
    </row>
    <row r="1939" s="13" customFormat="1">
      <c r="A1939" s="13"/>
      <c r="B1939" s="236"/>
      <c r="C1939" s="237"/>
      <c r="D1939" s="238" t="s">
        <v>252</v>
      </c>
      <c r="E1939" s="239" t="s">
        <v>39</v>
      </c>
      <c r="F1939" s="240" t="s">
        <v>1760</v>
      </c>
      <c r="G1939" s="237"/>
      <c r="H1939" s="239" t="s">
        <v>39</v>
      </c>
      <c r="I1939" s="241"/>
      <c r="J1939" s="237"/>
      <c r="K1939" s="237"/>
      <c r="L1939" s="242"/>
      <c r="M1939" s="243"/>
      <c r="N1939" s="244"/>
      <c r="O1939" s="244"/>
      <c r="P1939" s="244"/>
      <c r="Q1939" s="244"/>
      <c r="R1939" s="244"/>
      <c r="S1939" s="244"/>
      <c r="T1939" s="245"/>
      <c r="U1939" s="13"/>
      <c r="V1939" s="13"/>
      <c r="W1939" s="13"/>
      <c r="X1939" s="13"/>
      <c r="Y1939" s="13"/>
      <c r="Z1939" s="13"/>
      <c r="AA1939" s="13"/>
      <c r="AB1939" s="13"/>
      <c r="AC1939" s="13"/>
      <c r="AD1939" s="13"/>
      <c r="AE1939" s="13"/>
      <c r="AT1939" s="246" t="s">
        <v>252</v>
      </c>
      <c r="AU1939" s="246" t="s">
        <v>93</v>
      </c>
      <c r="AV1939" s="13" t="s">
        <v>23</v>
      </c>
      <c r="AW1939" s="13" t="s">
        <v>46</v>
      </c>
      <c r="AX1939" s="13" t="s">
        <v>85</v>
      </c>
      <c r="AY1939" s="246" t="s">
        <v>241</v>
      </c>
    </row>
    <row r="1940" s="14" customFormat="1">
      <c r="A1940" s="14"/>
      <c r="B1940" s="247"/>
      <c r="C1940" s="248"/>
      <c r="D1940" s="238" t="s">
        <v>252</v>
      </c>
      <c r="E1940" s="249" t="s">
        <v>39</v>
      </c>
      <c r="F1940" s="250" t="s">
        <v>1848</v>
      </c>
      <c r="G1940" s="248"/>
      <c r="H1940" s="251">
        <v>5</v>
      </c>
      <c r="I1940" s="252"/>
      <c r="J1940" s="248"/>
      <c r="K1940" s="248"/>
      <c r="L1940" s="253"/>
      <c r="M1940" s="254"/>
      <c r="N1940" s="255"/>
      <c r="O1940" s="255"/>
      <c r="P1940" s="255"/>
      <c r="Q1940" s="255"/>
      <c r="R1940" s="255"/>
      <c r="S1940" s="255"/>
      <c r="T1940" s="256"/>
      <c r="U1940" s="14"/>
      <c r="V1940" s="14"/>
      <c r="W1940" s="14"/>
      <c r="X1940" s="14"/>
      <c r="Y1940" s="14"/>
      <c r="Z1940" s="14"/>
      <c r="AA1940" s="14"/>
      <c r="AB1940" s="14"/>
      <c r="AC1940" s="14"/>
      <c r="AD1940" s="14"/>
      <c r="AE1940" s="14"/>
      <c r="AT1940" s="257" t="s">
        <v>252</v>
      </c>
      <c r="AU1940" s="257" t="s">
        <v>93</v>
      </c>
      <c r="AV1940" s="14" t="s">
        <v>93</v>
      </c>
      <c r="AW1940" s="14" t="s">
        <v>46</v>
      </c>
      <c r="AX1940" s="14" t="s">
        <v>85</v>
      </c>
      <c r="AY1940" s="257" t="s">
        <v>241</v>
      </c>
    </row>
    <row r="1941" s="14" customFormat="1">
      <c r="A1941" s="14"/>
      <c r="B1941" s="247"/>
      <c r="C1941" s="248"/>
      <c r="D1941" s="238" t="s">
        <v>252</v>
      </c>
      <c r="E1941" s="249" t="s">
        <v>39</v>
      </c>
      <c r="F1941" s="250" t="s">
        <v>1853</v>
      </c>
      <c r="G1941" s="248"/>
      <c r="H1941" s="251">
        <v>4.9749999999999996</v>
      </c>
      <c r="I1941" s="252"/>
      <c r="J1941" s="248"/>
      <c r="K1941" s="248"/>
      <c r="L1941" s="253"/>
      <c r="M1941" s="254"/>
      <c r="N1941" s="255"/>
      <c r="O1941" s="255"/>
      <c r="P1941" s="255"/>
      <c r="Q1941" s="255"/>
      <c r="R1941" s="255"/>
      <c r="S1941" s="255"/>
      <c r="T1941" s="256"/>
      <c r="U1941" s="14"/>
      <c r="V1941" s="14"/>
      <c r="W1941" s="14"/>
      <c r="X1941" s="14"/>
      <c r="Y1941" s="14"/>
      <c r="Z1941" s="14"/>
      <c r="AA1941" s="14"/>
      <c r="AB1941" s="14"/>
      <c r="AC1941" s="14"/>
      <c r="AD1941" s="14"/>
      <c r="AE1941" s="14"/>
      <c r="AT1941" s="257" t="s">
        <v>252</v>
      </c>
      <c r="AU1941" s="257" t="s">
        <v>93</v>
      </c>
      <c r="AV1941" s="14" t="s">
        <v>93</v>
      </c>
      <c r="AW1941" s="14" t="s">
        <v>46</v>
      </c>
      <c r="AX1941" s="14" t="s">
        <v>85</v>
      </c>
      <c r="AY1941" s="257" t="s">
        <v>241</v>
      </c>
    </row>
    <row r="1942" s="14" customFormat="1">
      <c r="A1942" s="14"/>
      <c r="B1942" s="247"/>
      <c r="C1942" s="248"/>
      <c r="D1942" s="238" t="s">
        <v>252</v>
      </c>
      <c r="E1942" s="249" t="s">
        <v>39</v>
      </c>
      <c r="F1942" s="250" t="s">
        <v>1854</v>
      </c>
      <c r="G1942" s="248"/>
      <c r="H1942" s="251">
        <v>3.7000000000000002</v>
      </c>
      <c r="I1942" s="252"/>
      <c r="J1942" s="248"/>
      <c r="K1942" s="248"/>
      <c r="L1942" s="253"/>
      <c r="M1942" s="254"/>
      <c r="N1942" s="255"/>
      <c r="O1942" s="255"/>
      <c r="P1942" s="255"/>
      <c r="Q1942" s="255"/>
      <c r="R1942" s="255"/>
      <c r="S1942" s="255"/>
      <c r="T1942" s="256"/>
      <c r="U1942" s="14"/>
      <c r="V1942" s="14"/>
      <c r="W1942" s="14"/>
      <c r="X1942" s="14"/>
      <c r="Y1942" s="14"/>
      <c r="Z1942" s="14"/>
      <c r="AA1942" s="14"/>
      <c r="AB1942" s="14"/>
      <c r="AC1942" s="14"/>
      <c r="AD1942" s="14"/>
      <c r="AE1942" s="14"/>
      <c r="AT1942" s="257" t="s">
        <v>252</v>
      </c>
      <c r="AU1942" s="257" t="s">
        <v>93</v>
      </c>
      <c r="AV1942" s="14" t="s">
        <v>93</v>
      </c>
      <c r="AW1942" s="14" t="s">
        <v>46</v>
      </c>
      <c r="AX1942" s="14" t="s">
        <v>85</v>
      </c>
      <c r="AY1942" s="257" t="s">
        <v>241</v>
      </c>
    </row>
    <row r="1943" s="14" customFormat="1">
      <c r="A1943" s="14"/>
      <c r="B1943" s="247"/>
      <c r="C1943" s="248"/>
      <c r="D1943" s="238" t="s">
        <v>252</v>
      </c>
      <c r="E1943" s="249" t="s">
        <v>39</v>
      </c>
      <c r="F1943" s="250" t="s">
        <v>1855</v>
      </c>
      <c r="G1943" s="248"/>
      <c r="H1943" s="251">
        <v>3.9300000000000002</v>
      </c>
      <c r="I1943" s="252"/>
      <c r="J1943" s="248"/>
      <c r="K1943" s="248"/>
      <c r="L1943" s="253"/>
      <c r="M1943" s="254"/>
      <c r="N1943" s="255"/>
      <c r="O1943" s="255"/>
      <c r="P1943" s="255"/>
      <c r="Q1943" s="255"/>
      <c r="R1943" s="255"/>
      <c r="S1943" s="255"/>
      <c r="T1943" s="256"/>
      <c r="U1943" s="14"/>
      <c r="V1943" s="14"/>
      <c r="W1943" s="14"/>
      <c r="X1943" s="14"/>
      <c r="Y1943" s="14"/>
      <c r="Z1943" s="14"/>
      <c r="AA1943" s="14"/>
      <c r="AB1943" s="14"/>
      <c r="AC1943" s="14"/>
      <c r="AD1943" s="14"/>
      <c r="AE1943" s="14"/>
      <c r="AT1943" s="257" t="s">
        <v>252</v>
      </c>
      <c r="AU1943" s="257" t="s">
        <v>93</v>
      </c>
      <c r="AV1943" s="14" t="s">
        <v>93</v>
      </c>
      <c r="AW1943" s="14" t="s">
        <v>46</v>
      </c>
      <c r="AX1943" s="14" t="s">
        <v>85</v>
      </c>
      <c r="AY1943" s="257" t="s">
        <v>241</v>
      </c>
    </row>
    <row r="1944" s="14" customFormat="1">
      <c r="A1944" s="14"/>
      <c r="B1944" s="247"/>
      <c r="C1944" s="248"/>
      <c r="D1944" s="238" t="s">
        <v>252</v>
      </c>
      <c r="E1944" s="249" t="s">
        <v>39</v>
      </c>
      <c r="F1944" s="250" t="s">
        <v>1856</v>
      </c>
      <c r="G1944" s="248"/>
      <c r="H1944" s="251">
        <v>3.54</v>
      </c>
      <c r="I1944" s="252"/>
      <c r="J1944" s="248"/>
      <c r="K1944" s="248"/>
      <c r="L1944" s="253"/>
      <c r="M1944" s="254"/>
      <c r="N1944" s="255"/>
      <c r="O1944" s="255"/>
      <c r="P1944" s="255"/>
      <c r="Q1944" s="255"/>
      <c r="R1944" s="255"/>
      <c r="S1944" s="255"/>
      <c r="T1944" s="256"/>
      <c r="U1944" s="14"/>
      <c r="V1944" s="14"/>
      <c r="W1944" s="14"/>
      <c r="X1944" s="14"/>
      <c r="Y1944" s="14"/>
      <c r="Z1944" s="14"/>
      <c r="AA1944" s="14"/>
      <c r="AB1944" s="14"/>
      <c r="AC1944" s="14"/>
      <c r="AD1944" s="14"/>
      <c r="AE1944" s="14"/>
      <c r="AT1944" s="257" t="s">
        <v>252</v>
      </c>
      <c r="AU1944" s="257" t="s">
        <v>93</v>
      </c>
      <c r="AV1944" s="14" t="s">
        <v>93</v>
      </c>
      <c r="AW1944" s="14" t="s">
        <v>46</v>
      </c>
      <c r="AX1944" s="14" t="s">
        <v>85</v>
      </c>
      <c r="AY1944" s="257" t="s">
        <v>241</v>
      </c>
    </row>
    <row r="1945" s="14" customFormat="1">
      <c r="A1945" s="14"/>
      <c r="B1945" s="247"/>
      <c r="C1945" s="248"/>
      <c r="D1945" s="238" t="s">
        <v>252</v>
      </c>
      <c r="E1945" s="249" t="s">
        <v>39</v>
      </c>
      <c r="F1945" s="250" t="s">
        <v>1857</v>
      </c>
      <c r="G1945" s="248"/>
      <c r="H1945" s="251">
        <v>3.27</v>
      </c>
      <c r="I1945" s="252"/>
      <c r="J1945" s="248"/>
      <c r="K1945" s="248"/>
      <c r="L1945" s="253"/>
      <c r="M1945" s="254"/>
      <c r="N1945" s="255"/>
      <c r="O1945" s="255"/>
      <c r="P1945" s="255"/>
      <c r="Q1945" s="255"/>
      <c r="R1945" s="255"/>
      <c r="S1945" s="255"/>
      <c r="T1945" s="256"/>
      <c r="U1945" s="14"/>
      <c r="V1945" s="14"/>
      <c r="W1945" s="14"/>
      <c r="X1945" s="14"/>
      <c r="Y1945" s="14"/>
      <c r="Z1945" s="14"/>
      <c r="AA1945" s="14"/>
      <c r="AB1945" s="14"/>
      <c r="AC1945" s="14"/>
      <c r="AD1945" s="14"/>
      <c r="AE1945" s="14"/>
      <c r="AT1945" s="257" t="s">
        <v>252</v>
      </c>
      <c r="AU1945" s="257" t="s">
        <v>93</v>
      </c>
      <c r="AV1945" s="14" t="s">
        <v>93</v>
      </c>
      <c r="AW1945" s="14" t="s">
        <v>46</v>
      </c>
      <c r="AX1945" s="14" t="s">
        <v>85</v>
      </c>
      <c r="AY1945" s="257" t="s">
        <v>241</v>
      </c>
    </row>
    <row r="1946" s="14" customFormat="1">
      <c r="A1946" s="14"/>
      <c r="B1946" s="247"/>
      <c r="C1946" s="248"/>
      <c r="D1946" s="238" t="s">
        <v>252</v>
      </c>
      <c r="E1946" s="249" t="s">
        <v>39</v>
      </c>
      <c r="F1946" s="250" t="s">
        <v>1858</v>
      </c>
      <c r="G1946" s="248"/>
      <c r="H1946" s="251">
        <v>4.1449999999999996</v>
      </c>
      <c r="I1946" s="252"/>
      <c r="J1946" s="248"/>
      <c r="K1946" s="248"/>
      <c r="L1946" s="253"/>
      <c r="M1946" s="254"/>
      <c r="N1946" s="255"/>
      <c r="O1946" s="255"/>
      <c r="P1946" s="255"/>
      <c r="Q1946" s="255"/>
      <c r="R1946" s="255"/>
      <c r="S1946" s="255"/>
      <c r="T1946" s="256"/>
      <c r="U1946" s="14"/>
      <c r="V1946" s="14"/>
      <c r="W1946" s="14"/>
      <c r="X1946" s="14"/>
      <c r="Y1946" s="14"/>
      <c r="Z1946" s="14"/>
      <c r="AA1946" s="14"/>
      <c r="AB1946" s="14"/>
      <c r="AC1946" s="14"/>
      <c r="AD1946" s="14"/>
      <c r="AE1946" s="14"/>
      <c r="AT1946" s="257" t="s">
        <v>252</v>
      </c>
      <c r="AU1946" s="257" t="s">
        <v>93</v>
      </c>
      <c r="AV1946" s="14" t="s">
        <v>93</v>
      </c>
      <c r="AW1946" s="14" t="s">
        <v>46</v>
      </c>
      <c r="AX1946" s="14" t="s">
        <v>85</v>
      </c>
      <c r="AY1946" s="257" t="s">
        <v>241</v>
      </c>
    </row>
    <row r="1947" s="14" customFormat="1">
      <c r="A1947" s="14"/>
      <c r="B1947" s="247"/>
      <c r="C1947" s="248"/>
      <c r="D1947" s="238" t="s">
        <v>252</v>
      </c>
      <c r="E1947" s="249" t="s">
        <v>39</v>
      </c>
      <c r="F1947" s="250" t="s">
        <v>1859</v>
      </c>
      <c r="G1947" s="248"/>
      <c r="H1947" s="251">
        <v>4.0800000000000001</v>
      </c>
      <c r="I1947" s="252"/>
      <c r="J1947" s="248"/>
      <c r="K1947" s="248"/>
      <c r="L1947" s="253"/>
      <c r="M1947" s="254"/>
      <c r="N1947" s="255"/>
      <c r="O1947" s="255"/>
      <c r="P1947" s="255"/>
      <c r="Q1947" s="255"/>
      <c r="R1947" s="255"/>
      <c r="S1947" s="255"/>
      <c r="T1947" s="256"/>
      <c r="U1947" s="14"/>
      <c r="V1947" s="14"/>
      <c r="W1947" s="14"/>
      <c r="X1947" s="14"/>
      <c r="Y1947" s="14"/>
      <c r="Z1947" s="14"/>
      <c r="AA1947" s="14"/>
      <c r="AB1947" s="14"/>
      <c r="AC1947" s="14"/>
      <c r="AD1947" s="14"/>
      <c r="AE1947" s="14"/>
      <c r="AT1947" s="257" t="s">
        <v>252</v>
      </c>
      <c r="AU1947" s="257" t="s">
        <v>93</v>
      </c>
      <c r="AV1947" s="14" t="s">
        <v>93</v>
      </c>
      <c r="AW1947" s="14" t="s">
        <v>46</v>
      </c>
      <c r="AX1947" s="14" t="s">
        <v>85</v>
      </c>
      <c r="AY1947" s="257" t="s">
        <v>241</v>
      </c>
    </row>
    <row r="1948" s="13" customFormat="1">
      <c r="A1948" s="13"/>
      <c r="B1948" s="236"/>
      <c r="C1948" s="237"/>
      <c r="D1948" s="238" t="s">
        <v>252</v>
      </c>
      <c r="E1948" s="239" t="s">
        <v>39</v>
      </c>
      <c r="F1948" s="240" t="s">
        <v>1770</v>
      </c>
      <c r="G1948" s="237"/>
      <c r="H1948" s="239" t="s">
        <v>39</v>
      </c>
      <c r="I1948" s="241"/>
      <c r="J1948" s="237"/>
      <c r="K1948" s="237"/>
      <c r="L1948" s="242"/>
      <c r="M1948" s="243"/>
      <c r="N1948" s="244"/>
      <c r="O1948" s="244"/>
      <c r="P1948" s="244"/>
      <c r="Q1948" s="244"/>
      <c r="R1948" s="244"/>
      <c r="S1948" s="244"/>
      <c r="T1948" s="245"/>
      <c r="U1948" s="13"/>
      <c r="V1948" s="13"/>
      <c r="W1948" s="13"/>
      <c r="X1948" s="13"/>
      <c r="Y1948" s="13"/>
      <c r="Z1948" s="13"/>
      <c r="AA1948" s="13"/>
      <c r="AB1948" s="13"/>
      <c r="AC1948" s="13"/>
      <c r="AD1948" s="13"/>
      <c r="AE1948" s="13"/>
      <c r="AT1948" s="246" t="s">
        <v>252</v>
      </c>
      <c r="AU1948" s="246" t="s">
        <v>93</v>
      </c>
      <c r="AV1948" s="13" t="s">
        <v>23</v>
      </c>
      <c r="AW1948" s="13" t="s">
        <v>46</v>
      </c>
      <c r="AX1948" s="13" t="s">
        <v>85</v>
      </c>
      <c r="AY1948" s="246" t="s">
        <v>241</v>
      </c>
    </row>
    <row r="1949" s="13" customFormat="1">
      <c r="A1949" s="13"/>
      <c r="B1949" s="236"/>
      <c r="C1949" s="237"/>
      <c r="D1949" s="238" t="s">
        <v>252</v>
      </c>
      <c r="E1949" s="239" t="s">
        <v>39</v>
      </c>
      <c r="F1949" s="240" t="s">
        <v>1779</v>
      </c>
      <c r="G1949" s="237"/>
      <c r="H1949" s="239" t="s">
        <v>39</v>
      </c>
      <c r="I1949" s="241"/>
      <c r="J1949" s="237"/>
      <c r="K1949" s="237"/>
      <c r="L1949" s="242"/>
      <c r="M1949" s="243"/>
      <c r="N1949" s="244"/>
      <c r="O1949" s="244"/>
      <c r="P1949" s="244"/>
      <c r="Q1949" s="244"/>
      <c r="R1949" s="244"/>
      <c r="S1949" s="244"/>
      <c r="T1949" s="245"/>
      <c r="U1949" s="13"/>
      <c r="V1949" s="13"/>
      <c r="W1949" s="13"/>
      <c r="X1949" s="13"/>
      <c r="Y1949" s="13"/>
      <c r="Z1949" s="13"/>
      <c r="AA1949" s="13"/>
      <c r="AB1949" s="13"/>
      <c r="AC1949" s="13"/>
      <c r="AD1949" s="13"/>
      <c r="AE1949" s="13"/>
      <c r="AT1949" s="246" t="s">
        <v>252</v>
      </c>
      <c r="AU1949" s="246" t="s">
        <v>93</v>
      </c>
      <c r="AV1949" s="13" t="s">
        <v>23</v>
      </c>
      <c r="AW1949" s="13" t="s">
        <v>46</v>
      </c>
      <c r="AX1949" s="13" t="s">
        <v>85</v>
      </c>
      <c r="AY1949" s="246" t="s">
        <v>241</v>
      </c>
    </row>
    <row r="1950" s="14" customFormat="1">
      <c r="A1950" s="14"/>
      <c r="B1950" s="247"/>
      <c r="C1950" s="248"/>
      <c r="D1950" s="238" t="s">
        <v>252</v>
      </c>
      <c r="E1950" s="249" t="s">
        <v>39</v>
      </c>
      <c r="F1950" s="250" t="s">
        <v>1850</v>
      </c>
      <c r="G1950" s="248"/>
      <c r="H1950" s="251">
        <v>4.8250000000000002</v>
      </c>
      <c r="I1950" s="252"/>
      <c r="J1950" s="248"/>
      <c r="K1950" s="248"/>
      <c r="L1950" s="253"/>
      <c r="M1950" s="254"/>
      <c r="N1950" s="255"/>
      <c r="O1950" s="255"/>
      <c r="P1950" s="255"/>
      <c r="Q1950" s="255"/>
      <c r="R1950" s="255"/>
      <c r="S1950" s="255"/>
      <c r="T1950" s="256"/>
      <c r="U1950" s="14"/>
      <c r="V1950" s="14"/>
      <c r="W1950" s="14"/>
      <c r="X1950" s="14"/>
      <c r="Y1950" s="14"/>
      <c r="Z1950" s="14"/>
      <c r="AA1950" s="14"/>
      <c r="AB1950" s="14"/>
      <c r="AC1950" s="14"/>
      <c r="AD1950" s="14"/>
      <c r="AE1950" s="14"/>
      <c r="AT1950" s="257" t="s">
        <v>252</v>
      </c>
      <c r="AU1950" s="257" t="s">
        <v>93</v>
      </c>
      <c r="AV1950" s="14" t="s">
        <v>93</v>
      </c>
      <c r="AW1950" s="14" t="s">
        <v>46</v>
      </c>
      <c r="AX1950" s="14" t="s">
        <v>85</v>
      </c>
      <c r="AY1950" s="257" t="s">
        <v>241</v>
      </c>
    </row>
    <row r="1951" s="14" customFormat="1">
      <c r="A1951" s="14"/>
      <c r="B1951" s="247"/>
      <c r="C1951" s="248"/>
      <c r="D1951" s="238" t="s">
        <v>252</v>
      </c>
      <c r="E1951" s="249" t="s">
        <v>39</v>
      </c>
      <c r="F1951" s="250" t="s">
        <v>1851</v>
      </c>
      <c r="G1951" s="248"/>
      <c r="H1951" s="251">
        <v>5.2750000000000004</v>
      </c>
      <c r="I1951" s="252"/>
      <c r="J1951" s="248"/>
      <c r="K1951" s="248"/>
      <c r="L1951" s="253"/>
      <c r="M1951" s="254"/>
      <c r="N1951" s="255"/>
      <c r="O1951" s="255"/>
      <c r="P1951" s="255"/>
      <c r="Q1951" s="255"/>
      <c r="R1951" s="255"/>
      <c r="S1951" s="255"/>
      <c r="T1951" s="256"/>
      <c r="U1951" s="14"/>
      <c r="V1951" s="14"/>
      <c r="W1951" s="14"/>
      <c r="X1951" s="14"/>
      <c r="Y1951" s="14"/>
      <c r="Z1951" s="14"/>
      <c r="AA1951" s="14"/>
      <c r="AB1951" s="14"/>
      <c r="AC1951" s="14"/>
      <c r="AD1951" s="14"/>
      <c r="AE1951" s="14"/>
      <c r="AT1951" s="257" t="s">
        <v>252</v>
      </c>
      <c r="AU1951" s="257" t="s">
        <v>93</v>
      </c>
      <c r="AV1951" s="14" t="s">
        <v>93</v>
      </c>
      <c r="AW1951" s="14" t="s">
        <v>46</v>
      </c>
      <c r="AX1951" s="14" t="s">
        <v>85</v>
      </c>
      <c r="AY1951" s="257" t="s">
        <v>241</v>
      </c>
    </row>
    <row r="1952" s="13" customFormat="1">
      <c r="A1952" s="13"/>
      <c r="B1952" s="236"/>
      <c r="C1952" s="237"/>
      <c r="D1952" s="238" t="s">
        <v>252</v>
      </c>
      <c r="E1952" s="239" t="s">
        <v>39</v>
      </c>
      <c r="F1952" s="240" t="s">
        <v>1791</v>
      </c>
      <c r="G1952" s="237"/>
      <c r="H1952" s="239" t="s">
        <v>39</v>
      </c>
      <c r="I1952" s="241"/>
      <c r="J1952" s="237"/>
      <c r="K1952" s="237"/>
      <c r="L1952" s="242"/>
      <c r="M1952" s="243"/>
      <c r="N1952" s="244"/>
      <c r="O1952" s="244"/>
      <c r="P1952" s="244"/>
      <c r="Q1952" s="244"/>
      <c r="R1952" s="244"/>
      <c r="S1952" s="244"/>
      <c r="T1952" s="245"/>
      <c r="U1952" s="13"/>
      <c r="V1952" s="13"/>
      <c r="W1952" s="13"/>
      <c r="X1952" s="13"/>
      <c r="Y1952" s="13"/>
      <c r="Z1952" s="13"/>
      <c r="AA1952" s="13"/>
      <c r="AB1952" s="13"/>
      <c r="AC1952" s="13"/>
      <c r="AD1952" s="13"/>
      <c r="AE1952" s="13"/>
      <c r="AT1952" s="246" t="s">
        <v>252</v>
      </c>
      <c r="AU1952" s="246" t="s">
        <v>93</v>
      </c>
      <c r="AV1952" s="13" t="s">
        <v>23</v>
      </c>
      <c r="AW1952" s="13" t="s">
        <v>46</v>
      </c>
      <c r="AX1952" s="13" t="s">
        <v>85</v>
      </c>
      <c r="AY1952" s="246" t="s">
        <v>241</v>
      </c>
    </row>
    <row r="1953" s="14" customFormat="1">
      <c r="A1953" s="14"/>
      <c r="B1953" s="247"/>
      <c r="C1953" s="248"/>
      <c r="D1953" s="238" t="s">
        <v>252</v>
      </c>
      <c r="E1953" s="249" t="s">
        <v>39</v>
      </c>
      <c r="F1953" s="250" t="s">
        <v>1852</v>
      </c>
      <c r="G1953" s="248"/>
      <c r="H1953" s="251">
        <v>4.9500000000000002</v>
      </c>
      <c r="I1953" s="252"/>
      <c r="J1953" s="248"/>
      <c r="K1953" s="248"/>
      <c r="L1953" s="253"/>
      <c r="M1953" s="254"/>
      <c r="N1953" s="255"/>
      <c r="O1953" s="255"/>
      <c r="P1953" s="255"/>
      <c r="Q1953" s="255"/>
      <c r="R1953" s="255"/>
      <c r="S1953" s="255"/>
      <c r="T1953" s="256"/>
      <c r="U1953" s="14"/>
      <c r="V1953" s="14"/>
      <c r="W1953" s="14"/>
      <c r="X1953" s="14"/>
      <c r="Y1953" s="14"/>
      <c r="Z1953" s="14"/>
      <c r="AA1953" s="14"/>
      <c r="AB1953" s="14"/>
      <c r="AC1953" s="14"/>
      <c r="AD1953" s="14"/>
      <c r="AE1953" s="14"/>
      <c r="AT1953" s="257" t="s">
        <v>252</v>
      </c>
      <c r="AU1953" s="257" t="s">
        <v>93</v>
      </c>
      <c r="AV1953" s="14" t="s">
        <v>93</v>
      </c>
      <c r="AW1953" s="14" t="s">
        <v>46</v>
      </c>
      <c r="AX1953" s="14" t="s">
        <v>85</v>
      </c>
      <c r="AY1953" s="257" t="s">
        <v>241</v>
      </c>
    </row>
    <row r="1954" s="13" customFormat="1">
      <c r="A1954" s="13"/>
      <c r="B1954" s="236"/>
      <c r="C1954" s="237"/>
      <c r="D1954" s="238" t="s">
        <v>252</v>
      </c>
      <c r="E1954" s="239" t="s">
        <v>39</v>
      </c>
      <c r="F1954" s="240" t="s">
        <v>1760</v>
      </c>
      <c r="G1954" s="237"/>
      <c r="H1954" s="239" t="s">
        <v>39</v>
      </c>
      <c r="I1954" s="241"/>
      <c r="J1954" s="237"/>
      <c r="K1954" s="237"/>
      <c r="L1954" s="242"/>
      <c r="M1954" s="243"/>
      <c r="N1954" s="244"/>
      <c r="O1954" s="244"/>
      <c r="P1954" s="244"/>
      <c r="Q1954" s="244"/>
      <c r="R1954" s="244"/>
      <c r="S1954" s="244"/>
      <c r="T1954" s="245"/>
      <c r="U1954" s="13"/>
      <c r="V1954" s="13"/>
      <c r="W1954" s="13"/>
      <c r="X1954" s="13"/>
      <c r="Y1954" s="13"/>
      <c r="Z1954" s="13"/>
      <c r="AA1954" s="13"/>
      <c r="AB1954" s="13"/>
      <c r="AC1954" s="13"/>
      <c r="AD1954" s="13"/>
      <c r="AE1954" s="13"/>
      <c r="AT1954" s="246" t="s">
        <v>252</v>
      </c>
      <c r="AU1954" s="246" t="s">
        <v>93</v>
      </c>
      <c r="AV1954" s="13" t="s">
        <v>23</v>
      </c>
      <c r="AW1954" s="13" t="s">
        <v>46</v>
      </c>
      <c r="AX1954" s="13" t="s">
        <v>85</v>
      </c>
      <c r="AY1954" s="246" t="s">
        <v>241</v>
      </c>
    </row>
    <row r="1955" s="14" customFormat="1">
      <c r="A1955" s="14"/>
      <c r="B1955" s="247"/>
      <c r="C1955" s="248"/>
      <c r="D1955" s="238" t="s">
        <v>252</v>
      </c>
      <c r="E1955" s="249" t="s">
        <v>39</v>
      </c>
      <c r="F1955" s="250" t="s">
        <v>1848</v>
      </c>
      <c r="G1955" s="248"/>
      <c r="H1955" s="251">
        <v>5</v>
      </c>
      <c r="I1955" s="252"/>
      <c r="J1955" s="248"/>
      <c r="K1955" s="248"/>
      <c r="L1955" s="253"/>
      <c r="M1955" s="254"/>
      <c r="N1955" s="255"/>
      <c r="O1955" s="255"/>
      <c r="P1955" s="255"/>
      <c r="Q1955" s="255"/>
      <c r="R1955" s="255"/>
      <c r="S1955" s="255"/>
      <c r="T1955" s="256"/>
      <c r="U1955" s="14"/>
      <c r="V1955" s="14"/>
      <c r="W1955" s="14"/>
      <c r="X1955" s="14"/>
      <c r="Y1955" s="14"/>
      <c r="Z1955" s="14"/>
      <c r="AA1955" s="14"/>
      <c r="AB1955" s="14"/>
      <c r="AC1955" s="14"/>
      <c r="AD1955" s="14"/>
      <c r="AE1955" s="14"/>
      <c r="AT1955" s="257" t="s">
        <v>252</v>
      </c>
      <c r="AU1955" s="257" t="s">
        <v>93</v>
      </c>
      <c r="AV1955" s="14" t="s">
        <v>93</v>
      </c>
      <c r="AW1955" s="14" t="s">
        <v>46</v>
      </c>
      <c r="AX1955" s="14" t="s">
        <v>85</v>
      </c>
      <c r="AY1955" s="257" t="s">
        <v>241</v>
      </c>
    </row>
    <row r="1956" s="14" customFormat="1">
      <c r="A1956" s="14"/>
      <c r="B1956" s="247"/>
      <c r="C1956" s="248"/>
      <c r="D1956" s="238" t="s">
        <v>252</v>
      </c>
      <c r="E1956" s="249" t="s">
        <v>39</v>
      </c>
      <c r="F1956" s="250" t="s">
        <v>1853</v>
      </c>
      <c r="G1956" s="248"/>
      <c r="H1956" s="251">
        <v>4.9749999999999996</v>
      </c>
      <c r="I1956" s="252"/>
      <c r="J1956" s="248"/>
      <c r="K1956" s="248"/>
      <c r="L1956" s="253"/>
      <c r="M1956" s="254"/>
      <c r="N1956" s="255"/>
      <c r="O1956" s="255"/>
      <c r="P1956" s="255"/>
      <c r="Q1956" s="255"/>
      <c r="R1956" s="255"/>
      <c r="S1956" s="255"/>
      <c r="T1956" s="256"/>
      <c r="U1956" s="14"/>
      <c r="V1956" s="14"/>
      <c r="W1956" s="14"/>
      <c r="X1956" s="14"/>
      <c r="Y1956" s="14"/>
      <c r="Z1956" s="14"/>
      <c r="AA1956" s="14"/>
      <c r="AB1956" s="14"/>
      <c r="AC1956" s="14"/>
      <c r="AD1956" s="14"/>
      <c r="AE1956" s="14"/>
      <c r="AT1956" s="257" t="s">
        <v>252</v>
      </c>
      <c r="AU1956" s="257" t="s">
        <v>93</v>
      </c>
      <c r="AV1956" s="14" t="s">
        <v>93</v>
      </c>
      <c r="AW1956" s="14" t="s">
        <v>46</v>
      </c>
      <c r="AX1956" s="14" t="s">
        <v>85</v>
      </c>
      <c r="AY1956" s="257" t="s">
        <v>241</v>
      </c>
    </row>
    <row r="1957" s="14" customFormat="1">
      <c r="A1957" s="14"/>
      <c r="B1957" s="247"/>
      <c r="C1957" s="248"/>
      <c r="D1957" s="238" t="s">
        <v>252</v>
      </c>
      <c r="E1957" s="249" t="s">
        <v>39</v>
      </c>
      <c r="F1957" s="250" t="s">
        <v>1860</v>
      </c>
      <c r="G1957" s="248"/>
      <c r="H1957" s="251">
        <v>9.1199999999999992</v>
      </c>
      <c r="I1957" s="252"/>
      <c r="J1957" s="248"/>
      <c r="K1957" s="248"/>
      <c r="L1957" s="253"/>
      <c r="M1957" s="254"/>
      <c r="N1957" s="255"/>
      <c r="O1957" s="255"/>
      <c r="P1957" s="255"/>
      <c r="Q1957" s="255"/>
      <c r="R1957" s="255"/>
      <c r="S1957" s="255"/>
      <c r="T1957" s="256"/>
      <c r="U1957" s="14"/>
      <c r="V1957" s="14"/>
      <c r="W1957" s="14"/>
      <c r="X1957" s="14"/>
      <c r="Y1957" s="14"/>
      <c r="Z1957" s="14"/>
      <c r="AA1957" s="14"/>
      <c r="AB1957" s="14"/>
      <c r="AC1957" s="14"/>
      <c r="AD1957" s="14"/>
      <c r="AE1957" s="14"/>
      <c r="AT1957" s="257" t="s">
        <v>252</v>
      </c>
      <c r="AU1957" s="257" t="s">
        <v>93</v>
      </c>
      <c r="AV1957" s="14" t="s">
        <v>93</v>
      </c>
      <c r="AW1957" s="14" t="s">
        <v>46</v>
      </c>
      <c r="AX1957" s="14" t="s">
        <v>85</v>
      </c>
      <c r="AY1957" s="257" t="s">
        <v>241</v>
      </c>
    </row>
    <row r="1958" s="14" customFormat="1">
      <c r="A1958" s="14"/>
      <c r="B1958" s="247"/>
      <c r="C1958" s="248"/>
      <c r="D1958" s="238" t="s">
        <v>252</v>
      </c>
      <c r="E1958" s="249" t="s">
        <v>39</v>
      </c>
      <c r="F1958" s="250" t="s">
        <v>1855</v>
      </c>
      <c r="G1958" s="248"/>
      <c r="H1958" s="251">
        <v>3.9300000000000002</v>
      </c>
      <c r="I1958" s="252"/>
      <c r="J1958" s="248"/>
      <c r="K1958" s="248"/>
      <c r="L1958" s="253"/>
      <c r="M1958" s="254"/>
      <c r="N1958" s="255"/>
      <c r="O1958" s="255"/>
      <c r="P1958" s="255"/>
      <c r="Q1958" s="255"/>
      <c r="R1958" s="255"/>
      <c r="S1958" s="255"/>
      <c r="T1958" s="256"/>
      <c r="U1958" s="14"/>
      <c r="V1958" s="14"/>
      <c r="W1958" s="14"/>
      <c r="X1958" s="14"/>
      <c r="Y1958" s="14"/>
      <c r="Z1958" s="14"/>
      <c r="AA1958" s="14"/>
      <c r="AB1958" s="14"/>
      <c r="AC1958" s="14"/>
      <c r="AD1958" s="14"/>
      <c r="AE1958" s="14"/>
      <c r="AT1958" s="257" t="s">
        <v>252</v>
      </c>
      <c r="AU1958" s="257" t="s">
        <v>93</v>
      </c>
      <c r="AV1958" s="14" t="s">
        <v>93</v>
      </c>
      <c r="AW1958" s="14" t="s">
        <v>46</v>
      </c>
      <c r="AX1958" s="14" t="s">
        <v>85</v>
      </c>
      <c r="AY1958" s="257" t="s">
        <v>241</v>
      </c>
    </row>
    <row r="1959" s="14" customFormat="1">
      <c r="A1959" s="14"/>
      <c r="B1959" s="247"/>
      <c r="C1959" s="248"/>
      <c r="D1959" s="238" t="s">
        <v>252</v>
      </c>
      <c r="E1959" s="249" t="s">
        <v>39</v>
      </c>
      <c r="F1959" s="250" t="s">
        <v>1857</v>
      </c>
      <c r="G1959" s="248"/>
      <c r="H1959" s="251">
        <v>3.27</v>
      </c>
      <c r="I1959" s="252"/>
      <c r="J1959" s="248"/>
      <c r="K1959" s="248"/>
      <c r="L1959" s="253"/>
      <c r="M1959" s="254"/>
      <c r="N1959" s="255"/>
      <c r="O1959" s="255"/>
      <c r="P1959" s="255"/>
      <c r="Q1959" s="255"/>
      <c r="R1959" s="255"/>
      <c r="S1959" s="255"/>
      <c r="T1959" s="256"/>
      <c r="U1959" s="14"/>
      <c r="V1959" s="14"/>
      <c r="W1959" s="14"/>
      <c r="X1959" s="14"/>
      <c r="Y1959" s="14"/>
      <c r="Z1959" s="14"/>
      <c r="AA1959" s="14"/>
      <c r="AB1959" s="14"/>
      <c r="AC1959" s="14"/>
      <c r="AD1959" s="14"/>
      <c r="AE1959" s="14"/>
      <c r="AT1959" s="257" t="s">
        <v>252</v>
      </c>
      <c r="AU1959" s="257" t="s">
        <v>93</v>
      </c>
      <c r="AV1959" s="14" t="s">
        <v>93</v>
      </c>
      <c r="AW1959" s="14" t="s">
        <v>46</v>
      </c>
      <c r="AX1959" s="14" t="s">
        <v>85</v>
      </c>
      <c r="AY1959" s="257" t="s">
        <v>241</v>
      </c>
    </row>
    <row r="1960" s="14" customFormat="1">
      <c r="A1960" s="14"/>
      <c r="B1960" s="247"/>
      <c r="C1960" s="248"/>
      <c r="D1960" s="238" t="s">
        <v>252</v>
      </c>
      <c r="E1960" s="249" t="s">
        <v>39</v>
      </c>
      <c r="F1960" s="250" t="s">
        <v>1858</v>
      </c>
      <c r="G1960" s="248"/>
      <c r="H1960" s="251">
        <v>4.1449999999999996</v>
      </c>
      <c r="I1960" s="252"/>
      <c r="J1960" s="248"/>
      <c r="K1960" s="248"/>
      <c r="L1960" s="253"/>
      <c r="M1960" s="254"/>
      <c r="N1960" s="255"/>
      <c r="O1960" s="255"/>
      <c r="P1960" s="255"/>
      <c r="Q1960" s="255"/>
      <c r="R1960" s="255"/>
      <c r="S1960" s="255"/>
      <c r="T1960" s="256"/>
      <c r="U1960" s="14"/>
      <c r="V1960" s="14"/>
      <c r="W1960" s="14"/>
      <c r="X1960" s="14"/>
      <c r="Y1960" s="14"/>
      <c r="Z1960" s="14"/>
      <c r="AA1960" s="14"/>
      <c r="AB1960" s="14"/>
      <c r="AC1960" s="14"/>
      <c r="AD1960" s="14"/>
      <c r="AE1960" s="14"/>
      <c r="AT1960" s="257" t="s">
        <v>252</v>
      </c>
      <c r="AU1960" s="257" t="s">
        <v>93</v>
      </c>
      <c r="AV1960" s="14" t="s">
        <v>93</v>
      </c>
      <c r="AW1960" s="14" t="s">
        <v>46</v>
      </c>
      <c r="AX1960" s="14" t="s">
        <v>85</v>
      </c>
      <c r="AY1960" s="257" t="s">
        <v>241</v>
      </c>
    </row>
    <row r="1961" s="14" customFormat="1">
      <c r="A1961" s="14"/>
      <c r="B1961" s="247"/>
      <c r="C1961" s="248"/>
      <c r="D1961" s="238" t="s">
        <v>252</v>
      </c>
      <c r="E1961" s="249" t="s">
        <v>39</v>
      </c>
      <c r="F1961" s="250" t="s">
        <v>1859</v>
      </c>
      <c r="G1961" s="248"/>
      <c r="H1961" s="251">
        <v>4.0800000000000001</v>
      </c>
      <c r="I1961" s="252"/>
      <c r="J1961" s="248"/>
      <c r="K1961" s="248"/>
      <c r="L1961" s="253"/>
      <c r="M1961" s="254"/>
      <c r="N1961" s="255"/>
      <c r="O1961" s="255"/>
      <c r="P1961" s="255"/>
      <c r="Q1961" s="255"/>
      <c r="R1961" s="255"/>
      <c r="S1961" s="255"/>
      <c r="T1961" s="256"/>
      <c r="U1961" s="14"/>
      <c r="V1961" s="14"/>
      <c r="W1961" s="14"/>
      <c r="X1961" s="14"/>
      <c r="Y1961" s="14"/>
      <c r="Z1961" s="14"/>
      <c r="AA1961" s="14"/>
      <c r="AB1961" s="14"/>
      <c r="AC1961" s="14"/>
      <c r="AD1961" s="14"/>
      <c r="AE1961" s="14"/>
      <c r="AT1961" s="257" t="s">
        <v>252</v>
      </c>
      <c r="AU1961" s="257" t="s">
        <v>93</v>
      </c>
      <c r="AV1961" s="14" t="s">
        <v>93</v>
      </c>
      <c r="AW1961" s="14" t="s">
        <v>46</v>
      </c>
      <c r="AX1961" s="14" t="s">
        <v>85</v>
      </c>
      <c r="AY1961" s="257" t="s">
        <v>241</v>
      </c>
    </row>
    <row r="1962" s="15" customFormat="1">
      <c r="A1962" s="15"/>
      <c r="B1962" s="258"/>
      <c r="C1962" s="259"/>
      <c r="D1962" s="238" t="s">
        <v>252</v>
      </c>
      <c r="E1962" s="260" t="s">
        <v>39</v>
      </c>
      <c r="F1962" s="261" t="s">
        <v>274</v>
      </c>
      <c r="G1962" s="259"/>
      <c r="H1962" s="262">
        <v>113.86</v>
      </c>
      <c r="I1962" s="263"/>
      <c r="J1962" s="259"/>
      <c r="K1962" s="259"/>
      <c r="L1962" s="264"/>
      <c r="M1962" s="265"/>
      <c r="N1962" s="266"/>
      <c r="O1962" s="266"/>
      <c r="P1962" s="266"/>
      <c r="Q1962" s="266"/>
      <c r="R1962" s="266"/>
      <c r="S1962" s="266"/>
      <c r="T1962" s="267"/>
      <c r="U1962" s="15"/>
      <c r="V1962" s="15"/>
      <c r="W1962" s="15"/>
      <c r="X1962" s="15"/>
      <c r="Y1962" s="15"/>
      <c r="Z1962" s="15"/>
      <c r="AA1962" s="15"/>
      <c r="AB1962" s="15"/>
      <c r="AC1962" s="15"/>
      <c r="AD1962" s="15"/>
      <c r="AE1962" s="15"/>
      <c r="AT1962" s="268" t="s">
        <v>252</v>
      </c>
      <c r="AU1962" s="268" t="s">
        <v>93</v>
      </c>
      <c r="AV1962" s="15" t="s">
        <v>248</v>
      </c>
      <c r="AW1962" s="15" t="s">
        <v>46</v>
      </c>
      <c r="AX1962" s="15" t="s">
        <v>23</v>
      </c>
      <c r="AY1962" s="268" t="s">
        <v>241</v>
      </c>
    </row>
    <row r="1963" s="2" customFormat="1" ht="16.5" customHeight="1">
      <c r="A1963" s="42"/>
      <c r="B1963" s="43"/>
      <c r="C1963" s="280" t="s">
        <v>1861</v>
      </c>
      <c r="D1963" s="280" t="s">
        <v>463</v>
      </c>
      <c r="E1963" s="281" t="s">
        <v>1862</v>
      </c>
      <c r="F1963" s="282" t="s">
        <v>1863</v>
      </c>
      <c r="G1963" s="283" t="s">
        <v>515</v>
      </c>
      <c r="H1963" s="284">
        <v>85.939999999999998</v>
      </c>
      <c r="I1963" s="285"/>
      <c r="J1963" s="286">
        <f>ROUND(I1963*H1963,2)</f>
        <v>0</v>
      </c>
      <c r="K1963" s="282" t="s">
        <v>1267</v>
      </c>
      <c r="L1963" s="287"/>
      <c r="M1963" s="288" t="s">
        <v>39</v>
      </c>
      <c r="N1963" s="289" t="s">
        <v>56</v>
      </c>
      <c r="O1963" s="88"/>
      <c r="P1963" s="227">
        <f>O1963*H1963</f>
        <v>0</v>
      </c>
      <c r="Q1963" s="227">
        <v>0.17273759999999999</v>
      </c>
      <c r="R1963" s="227">
        <f>Q1963*H1963</f>
        <v>14.845069343999999</v>
      </c>
      <c r="S1963" s="227">
        <v>0</v>
      </c>
      <c r="T1963" s="228">
        <f>S1963*H1963</f>
        <v>0</v>
      </c>
      <c r="U1963" s="42"/>
      <c r="V1963" s="42"/>
      <c r="W1963" s="42"/>
      <c r="X1963" s="42"/>
      <c r="Y1963" s="42"/>
      <c r="Z1963" s="42"/>
      <c r="AA1963" s="42"/>
      <c r="AB1963" s="42"/>
      <c r="AC1963" s="42"/>
      <c r="AD1963" s="42"/>
      <c r="AE1963" s="42"/>
      <c r="AR1963" s="229" t="s">
        <v>321</v>
      </c>
      <c r="AT1963" s="229" t="s">
        <v>463</v>
      </c>
      <c r="AU1963" s="229" t="s">
        <v>93</v>
      </c>
      <c r="AY1963" s="20" t="s">
        <v>241</v>
      </c>
      <c r="BE1963" s="230">
        <f>IF(N1963="základní",J1963,0)</f>
        <v>0</v>
      </c>
      <c r="BF1963" s="230">
        <f>IF(N1963="snížená",J1963,0)</f>
        <v>0</v>
      </c>
      <c r="BG1963" s="230">
        <f>IF(N1963="zákl. přenesená",J1963,0)</f>
        <v>0</v>
      </c>
      <c r="BH1963" s="230">
        <f>IF(N1963="sníž. přenesená",J1963,0)</f>
        <v>0</v>
      </c>
      <c r="BI1963" s="230">
        <f>IF(N1963="nulová",J1963,0)</f>
        <v>0</v>
      </c>
      <c r="BJ1963" s="20" t="s">
        <v>23</v>
      </c>
      <c r="BK1963" s="230">
        <f>ROUND(I1963*H1963,2)</f>
        <v>0</v>
      </c>
      <c r="BL1963" s="20" t="s">
        <v>248</v>
      </c>
      <c r="BM1963" s="229" t="s">
        <v>1864</v>
      </c>
    </row>
    <row r="1964" s="13" customFormat="1">
      <c r="A1964" s="13"/>
      <c r="B1964" s="236"/>
      <c r="C1964" s="237"/>
      <c r="D1964" s="238" t="s">
        <v>252</v>
      </c>
      <c r="E1964" s="239" t="s">
        <v>39</v>
      </c>
      <c r="F1964" s="240" t="s">
        <v>1759</v>
      </c>
      <c r="G1964" s="237"/>
      <c r="H1964" s="239" t="s">
        <v>39</v>
      </c>
      <c r="I1964" s="241"/>
      <c r="J1964" s="237"/>
      <c r="K1964" s="237"/>
      <c r="L1964" s="242"/>
      <c r="M1964" s="243"/>
      <c r="N1964" s="244"/>
      <c r="O1964" s="244"/>
      <c r="P1964" s="244"/>
      <c r="Q1964" s="244"/>
      <c r="R1964" s="244"/>
      <c r="S1964" s="244"/>
      <c r="T1964" s="245"/>
      <c r="U1964" s="13"/>
      <c r="V1964" s="13"/>
      <c r="W1964" s="13"/>
      <c r="X1964" s="13"/>
      <c r="Y1964" s="13"/>
      <c r="Z1964" s="13"/>
      <c r="AA1964" s="13"/>
      <c r="AB1964" s="13"/>
      <c r="AC1964" s="13"/>
      <c r="AD1964" s="13"/>
      <c r="AE1964" s="13"/>
      <c r="AT1964" s="246" t="s">
        <v>252</v>
      </c>
      <c r="AU1964" s="246" t="s">
        <v>93</v>
      </c>
      <c r="AV1964" s="13" t="s">
        <v>23</v>
      </c>
      <c r="AW1964" s="13" t="s">
        <v>46</v>
      </c>
      <c r="AX1964" s="13" t="s">
        <v>85</v>
      </c>
      <c r="AY1964" s="246" t="s">
        <v>241</v>
      </c>
    </row>
    <row r="1965" s="13" customFormat="1">
      <c r="A1965" s="13"/>
      <c r="B1965" s="236"/>
      <c r="C1965" s="237"/>
      <c r="D1965" s="238" t="s">
        <v>252</v>
      </c>
      <c r="E1965" s="239" t="s">
        <v>39</v>
      </c>
      <c r="F1965" s="240" t="s">
        <v>1779</v>
      </c>
      <c r="G1965" s="237"/>
      <c r="H1965" s="239" t="s">
        <v>39</v>
      </c>
      <c r="I1965" s="241"/>
      <c r="J1965" s="237"/>
      <c r="K1965" s="237"/>
      <c r="L1965" s="242"/>
      <c r="M1965" s="243"/>
      <c r="N1965" s="244"/>
      <c r="O1965" s="244"/>
      <c r="P1965" s="244"/>
      <c r="Q1965" s="244"/>
      <c r="R1965" s="244"/>
      <c r="S1965" s="244"/>
      <c r="T1965" s="245"/>
      <c r="U1965" s="13"/>
      <c r="V1965" s="13"/>
      <c r="W1965" s="13"/>
      <c r="X1965" s="13"/>
      <c r="Y1965" s="13"/>
      <c r="Z1965" s="13"/>
      <c r="AA1965" s="13"/>
      <c r="AB1965" s="13"/>
      <c r="AC1965" s="13"/>
      <c r="AD1965" s="13"/>
      <c r="AE1965" s="13"/>
      <c r="AT1965" s="246" t="s">
        <v>252</v>
      </c>
      <c r="AU1965" s="246" t="s">
        <v>93</v>
      </c>
      <c r="AV1965" s="13" t="s">
        <v>23</v>
      </c>
      <c r="AW1965" s="13" t="s">
        <v>46</v>
      </c>
      <c r="AX1965" s="13" t="s">
        <v>85</v>
      </c>
      <c r="AY1965" s="246" t="s">
        <v>241</v>
      </c>
    </row>
    <row r="1966" s="14" customFormat="1">
      <c r="A1966" s="14"/>
      <c r="B1966" s="247"/>
      <c r="C1966" s="248"/>
      <c r="D1966" s="238" t="s">
        <v>252</v>
      </c>
      <c r="E1966" s="249" t="s">
        <v>39</v>
      </c>
      <c r="F1966" s="250" t="s">
        <v>1865</v>
      </c>
      <c r="G1966" s="248"/>
      <c r="H1966" s="251">
        <v>6.2999999999999998</v>
      </c>
      <c r="I1966" s="252"/>
      <c r="J1966" s="248"/>
      <c r="K1966" s="248"/>
      <c r="L1966" s="253"/>
      <c r="M1966" s="254"/>
      <c r="N1966" s="255"/>
      <c r="O1966" s="255"/>
      <c r="P1966" s="255"/>
      <c r="Q1966" s="255"/>
      <c r="R1966" s="255"/>
      <c r="S1966" s="255"/>
      <c r="T1966" s="256"/>
      <c r="U1966" s="14"/>
      <c r="V1966" s="14"/>
      <c r="W1966" s="14"/>
      <c r="X1966" s="14"/>
      <c r="Y1966" s="14"/>
      <c r="Z1966" s="14"/>
      <c r="AA1966" s="14"/>
      <c r="AB1966" s="14"/>
      <c r="AC1966" s="14"/>
      <c r="AD1966" s="14"/>
      <c r="AE1966" s="14"/>
      <c r="AT1966" s="257" t="s">
        <v>252</v>
      </c>
      <c r="AU1966" s="257" t="s">
        <v>93</v>
      </c>
      <c r="AV1966" s="14" t="s">
        <v>93</v>
      </c>
      <c r="AW1966" s="14" t="s">
        <v>46</v>
      </c>
      <c r="AX1966" s="14" t="s">
        <v>85</v>
      </c>
      <c r="AY1966" s="257" t="s">
        <v>241</v>
      </c>
    </row>
    <row r="1967" s="14" customFormat="1">
      <c r="A1967" s="14"/>
      <c r="B1967" s="247"/>
      <c r="C1967" s="248"/>
      <c r="D1967" s="238" t="s">
        <v>252</v>
      </c>
      <c r="E1967" s="249" t="s">
        <v>39</v>
      </c>
      <c r="F1967" s="250" t="s">
        <v>1866</v>
      </c>
      <c r="G1967" s="248"/>
      <c r="H1967" s="251">
        <v>4.8250000000000002</v>
      </c>
      <c r="I1967" s="252"/>
      <c r="J1967" s="248"/>
      <c r="K1967" s="248"/>
      <c r="L1967" s="253"/>
      <c r="M1967" s="254"/>
      <c r="N1967" s="255"/>
      <c r="O1967" s="255"/>
      <c r="P1967" s="255"/>
      <c r="Q1967" s="255"/>
      <c r="R1967" s="255"/>
      <c r="S1967" s="255"/>
      <c r="T1967" s="256"/>
      <c r="U1967" s="14"/>
      <c r="V1967" s="14"/>
      <c r="W1967" s="14"/>
      <c r="X1967" s="14"/>
      <c r="Y1967" s="14"/>
      <c r="Z1967" s="14"/>
      <c r="AA1967" s="14"/>
      <c r="AB1967" s="14"/>
      <c r="AC1967" s="14"/>
      <c r="AD1967" s="14"/>
      <c r="AE1967" s="14"/>
      <c r="AT1967" s="257" t="s">
        <v>252</v>
      </c>
      <c r="AU1967" s="257" t="s">
        <v>93</v>
      </c>
      <c r="AV1967" s="14" t="s">
        <v>93</v>
      </c>
      <c r="AW1967" s="14" t="s">
        <v>46</v>
      </c>
      <c r="AX1967" s="14" t="s">
        <v>85</v>
      </c>
      <c r="AY1967" s="257" t="s">
        <v>241</v>
      </c>
    </row>
    <row r="1968" s="13" customFormat="1">
      <c r="A1968" s="13"/>
      <c r="B1968" s="236"/>
      <c r="C1968" s="237"/>
      <c r="D1968" s="238" t="s">
        <v>252</v>
      </c>
      <c r="E1968" s="239" t="s">
        <v>39</v>
      </c>
      <c r="F1968" s="240" t="s">
        <v>1791</v>
      </c>
      <c r="G1968" s="237"/>
      <c r="H1968" s="239" t="s">
        <v>39</v>
      </c>
      <c r="I1968" s="241"/>
      <c r="J1968" s="237"/>
      <c r="K1968" s="237"/>
      <c r="L1968" s="242"/>
      <c r="M1968" s="243"/>
      <c r="N1968" s="244"/>
      <c r="O1968" s="244"/>
      <c r="P1968" s="244"/>
      <c r="Q1968" s="244"/>
      <c r="R1968" s="244"/>
      <c r="S1968" s="244"/>
      <c r="T1968" s="245"/>
      <c r="U1968" s="13"/>
      <c r="V1968" s="13"/>
      <c r="W1968" s="13"/>
      <c r="X1968" s="13"/>
      <c r="Y1968" s="13"/>
      <c r="Z1968" s="13"/>
      <c r="AA1968" s="13"/>
      <c r="AB1968" s="13"/>
      <c r="AC1968" s="13"/>
      <c r="AD1968" s="13"/>
      <c r="AE1968" s="13"/>
      <c r="AT1968" s="246" t="s">
        <v>252</v>
      </c>
      <c r="AU1968" s="246" t="s">
        <v>93</v>
      </c>
      <c r="AV1968" s="13" t="s">
        <v>23</v>
      </c>
      <c r="AW1968" s="13" t="s">
        <v>46</v>
      </c>
      <c r="AX1968" s="13" t="s">
        <v>85</v>
      </c>
      <c r="AY1968" s="246" t="s">
        <v>241</v>
      </c>
    </row>
    <row r="1969" s="14" customFormat="1">
      <c r="A1969" s="14"/>
      <c r="B1969" s="247"/>
      <c r="C1969" s="248"/>
      <c r="D1969" s="238" t="s">
        <v>252</v>
      </c>
      <c r="E1969" s="249" t="s">
        <v>39</v>
      </c>
      <c r="F1969" s="250" t="s">
        <v>1867</v>
      </c>
      <c r="G1969" s="248"/>
      <c r="H1969" s="251">
        <v>5.2999999999999998</v>
      </c>
      <c r="I1969" s="252"/>
      <c r="J1969" s="248"/>
      <c r="K1969" s="248"/>
      <c r="L1969" s="253"/>
      <c r="M1969" s="254"/>
      <c r="N1969" s="255"/>
      <c r="O1969" s="255"/>
      <c r="P1969" s="255"/>
      <c r="Q1969" s="255"/>
      <c r="R1969" s="255"/>
      <c r="S1969" s="255"/>
      <c r="T1969" s="256"/>
      <c r="U1969" s="14"/>
      <c r="V1969" s="14"/>
      <c r="W1969" s="14"/>
      <c r="X1969" s="14"/>
      <c r="Y1969" s="14"/>
      <c r="Z1969" s="14"/>
      <c r="AA1969" s="14"/>
      <c r="AB1969" s="14"/>
      <c r="AC1969" s="14"/>
      <c r="AD1969" s="14"/>
      <c r="AE1969" s="14"/>
      <c r="AT1969" s="257" t="s">
        <v>252</v>
      </c>
      <c r="AU1969" s="257" t="s">
        <v>93</v>
      </c>
      <c r="AV1969" s="14" t="s">
        <v>93</v>
      </c>
      <c r="AW1969" s="14" t="s">
        <v>46</v>
      </c>
      <c r="AX1969" s="14" t="s">
        <v>85</v>
      </c>
      <c r="AY1969" s="257" t="s">
        <v>241</v>
      </c>
    </row>
    <row r="1970" s="14" customFormat="1">
      <c r="A1970" s="14"/>
      <c r="B1970" s="247"/>
      <c r="C1970" s="248"/>
      <c r="D1970" s="238" t="s">
        <v>252</v>
      </c>
      <c r="E1970" s="249" t="s">
        <v>39</v>
      </c>
      <c r="F1970" s="250" t="s">
        <v>1868</v>
      </c>
      <c r="G1970" s="248"/>
      <c r="H1970" s="251">
        <v>4.9500000000000002</v>
      </c>
      <c r="I1970" s="252"/>
      <c r="J1970" s="248"/>
      <c r="K1970" s="248"/>
      <c r="L1970" s="253"/>
      <c r="M1970" s="254"/>
      <c r="N1970" s="255"/>
      <c r="O1970" s="255"/>
      <c r="P1970" s="255"/>
      <c r="Q1970" s="255"/>
      <c r="R1970" s="255"/>
      <c r="S1970" s="255"/>
      <c r="T1970" s="256"/>
      <c r="U1970" s="14"/>
      <c r="V1970" s="14"/>
      <c r="W1970" s="14"/>
      <c r="X1970" s="14"/>
      <c r="Y1970" s="14"/>
      <c r="Z1970" s="14"/>
      <c r="AA1970" s="14"/>
      <c r="AB1970" s="14"/>
      <c r="AC1970" s="14"/>
      <c r="AD1970" s="14"/>
      <c r="AE1970" s="14"/>
      <c r="AT1970" s="257" t="s">
        <v>252</v>
      </c>
      <c r="AU1970" s="257" t="s">
        <v>93</v>
      </c>
      <c r="AV1970" s="14" t="s">
        <v>93</v>
      </c>
      <c r="AW1970" s="14" t="s">
        <v>46</v>
      </c>
      <c r="AX1970" s="14" t="s">
        <v>85</v>
      </c>
      <c r="AY1970" s="257" t="s">
        <v>241</v>
      </c>
    </row>
    <row r="1971" s="13" customFormat="1">
      <c r="A1971" s="13"/>
      <c r="B1971" s="236"/>
      <c r="C1971" s="237"/>
      <c r="D1971" s="238" t="s">
        <v>252</v>
      </c>
      <c r="E1971" s="239" t="s">
        <v>39</v>
      </c>
      <c r="F1971" s="240" t="s">
        <v>1760</v>
      </c>
      <c r="G1971" s="237"/>
      <c r="H1971" s="239" t="s">
        <v>39</v>
      </c>
      <c r="I1971" s="241"/>
      <c r="J1971" s="237"/>
      <c r="K1971" s="237"/>
      <c r="L1971" s="242"/>
      <c r="M1971" s="243"/>
      <c r="N1971" s="244"/>
      <c r="O1971" s="244"/>
      <c r="P1971" s="244"/>
      <c r="Q1971" s="244"/>
      <c r="R1971" s="244"/>
      <c r="S1971" s="244"/>
      <c r="T1971" s="245"/>
      <c r="U1971" s="13"/>
      <c r="V1971" s="13"/>
      <c r="W1971" s="13"/>
      <c r="X1971" s="13"/>
      <c r="Y1971" s="13"/>
      <c r="Z1971" s="13"/>
      <c r="AA1971" s="13"/>
      <c r="AB1971" s="13"/>
      <c r="AC1971" s="13"/>
      <c r="AD1971" s="13"/>
      <c r="AE1971" s="13"/>
      <c r="AT1971" s="246" t="s">
        <v>252</v>
      </c>
      <c r="AU1971" s="246" t="s">
        <v>93</v>
      </c>
      <c r="AV1971" s="13" t="s">
        <v>23</v>
      </c>
      <c r="AW1971" s="13" t="s">
        <v>46</v>
      </c>
      <c r="AX1971" s="13" t="s">
        <v>85</v>
      </c>
      <c r="AY1971" s="246" t="s">
        <v>241</v>
      </c>
    </row>
    <row r="1972" s="14" customFormat="1">
      <c r="A1972" s="14"/>
      <c r="B1972" s="247"/>
      <c r="C1972" s="248"/>
      <c r="D1972" s="238" t="s">
        <v>252</v>
      </c>
      <c r="E1972" s="249" t="s">
        <v>39</v>
      </c>
      <c r="F1972" s="250" t="s">
        <v>1869</v>
      </c>
      <c r="G1972" s="248"/>
      <c r="H1972" s="251">
        <v>4.9749999999999996</v>
      </c>
      <c r="I1972" s="252"/>
      <c r="J1972" s="248"/>
      <c r="K1972" s="248"/>
      <c r="L1972" s="253"/>
      <c r="M1972" s="254"/>
      <c r="N1972" s="255"/>
      <c r="O1972" s="255"/>
      <c r="P1972" s="255"/>
      <c r="Q1972" s="255"/>
      <c r="R1972" s="255"/>
      <c r="S1972" s="255"/>
      <c r="T1972" s="256"/>
      <c r="U1972" s="14"/>
      <c r="V1972" s="14"/>
      <c r="W1972" s="14"/>
      <c r="X1972" s="14"/>
      <c r="Y1972" s="14"/>
      <c r="Z1972" s="14"/>
      <c r="AA1972" s="14"/>
      <c r="AB1972" s="14"/>
      <c r="AC1972" s="14"/>
      <c r="AD1972" s="14"/>
      <c r="AE1972" s="14"/>
      <c r="AT1972" s="257" t="s">
        <v>252</v>
      </c>
      <c r="AU1972" s="257" t="s">
        <v>93</v>
      </c>
      <c r="AV1972" s="14" t="s">
        <v>93</v>
      </c>
      <c r="AW1972" s="14" t="s">
        <v>46</v>
      </c>
      <c r="AX1972" s="14" t="s">
        <v>85</v>
      </c>
      <c r="AY1972" s="257" t="s">
        <v>241</v>
      </c>
    </row>
    <row r="1973" s="14" customFormat="1">
      <c r="A1973" s="14"/>
      <c r="B1973" s="247"/>
      <c r="C1973" s="248"/>
      <c r="D1973" s="238" t="s">
        <v>252</v>
      </c>
      <c r="E1973" s="249" t="s">
        <v>39</v>
      </c>
      <c r="F1973" s="250" t="s">
        <v>1870</v>
      </c>
      <c r="G1973" s="248"/>
      <c r="H1973" s="251">
        <v>3.54</v>
      </c>
      <c r="I1973" s="252"/>
      <c r="J1973" s="248"/>
      <c r="K1973" s="248"/>
      <c r="L1973" s="253"/>
      <c r="M1973" s="254"/>
      <c r="N1973" s="255"/>
      <c r="O1973" s="255"/>
      <c r="P1973" s="255"/>
      <c r="Q1973" s="255"/>
      <c r="R1973" s="255"/>
      <c r="S1973" s="255"/>
      <c r="T1973" s="256"/>
      <c r="U1973" s="14"/>
      <c r="V1973" s="14"/>
      <c r="W1973" s="14"/>
      <c r="X1973" s="14"/>
      <c r="Y1973" s="14"/>
      <c r="Z1973" s="14"/>
      <c r="AA1973" s="14"/>
      <c r="AB1973" s="14"/>
      <c r="AC1973" s="14"/>
      <c r="AD1973" s="14"/>
      <c r="AE1973" s="14"/>
      <c r="AT1973" s="257" t="s">
        <v>252</v>
      </c>
      <c r="AU1973" s="257" t="s">
        <v>93</v>
      </c>
      <c r="AV1973" s="14" t="s">
        <v>93</v>
      </c>
      <c r="AW1973" s="14" t="s">
        <v>46</v>
      </c>
      <c r="AX1973" s="14" t="s">
        <v>85</v>
      </c>
      <c r="AY1973" s="257" t="s">
        <v>241</v>
      </c>
    </row>
    <row r="1974" s="14" customFormat="1">
      <c r="A1974" s="14"/>
      <c r="B1974" s="247"/>
      <c r="C1974" s="248"/>
      <c r="D1974" s="238" t="s">
        <v>252</v>
      </c>
      <c r="E1974" s="249" t="s">
        <v>39</v>
      </c>
      <c r="F1974" s="250" t="s">
        <v>1871</v>
      </c>
      <c r="G1974" s="248"/>
      <c r="H1974" s="251">
        <v>3.27</v>
      </c>
      <c r="I1974" s="252"/>
      <c r="J1974" s="248"/>
      <c r="K1974" s="248"/>
      <c r="L1974" s="253"/>
      <c r="M1974" s="254"/>
      <c r="N1974" s="255"/>
      <c r="O1974" s="255"/>
      <c r="P1974" s="255"/>
      <c r="Q1974" s="255"/>
      <c r="R1974" s="255"/>
      <c r="S1974" s="255"/>
      <c r="T1974" s="256"/>
      <c r="U1974" s="14"/>
      <c r="V1974" s="14"/>
      <c r="W1974" s="14"/>
      <c r="X1974" s="14"/>
      <c r="Y1974" s="14"/>
      <c r="Z1974" s="14"/>
      <c r="AA1974" s="14"/>
      <c r="AB1974" s="14"/>
      <c r="AC1974" s="14"/>
      <c r="AD1974" s="14"/>
      <c r="AE1974" s="14"/>
      <c r="AT1974" s="257" t="s">
        <v>252</v>
      </c>
      <c r="AU1974" s="257" t="s">
        <v>93</v>
      </c>
      <c r="AV1974" s="14" t="s">
        <v>93</v>
      </c>
      <c r="AW1974" s="14" t="s">
        <v>46</v>
      </c>
      <c r="AX1974" s="14" t="s">
        <v>85</v>
      </c>
      <c r="AY1974" s="257" t="s">
        <v>241</v>
      </c>
    </row>
    <row r="1975" s="14" customFormat="1">
      <c r="A1975" s="14"/>
      <c r="B1975" s="247"/>
      <c r="C1975" s="248"/>
      <c r="D1975" s="238" t="s">
        <v>252</v>
      </c>
      <c r="E1975" s="249" t="s">
        <v>39</v>
      </c>
      <c r="F1975" s="250" t="s">
        <v>1872</v>
      </c>
      <c r="G1975" s="248"/>
      <c r="H1975" s="251">
        <v>4.1449999999999996</v>
      </c>
      <c r="I1975" s="252"/>
      <c r="J1975" s="248"/>
      <c r="K1975" s="248"/>
      <c r="L1975" s="253"/>
      <c r="M1975" s="254"/>
      <c r="N1975" s="255"/>
      <c r="O1975" s="255"/>
      <c r="P1975" s="255"/>
      <c r="Q1975" s="255"/>
      <c r="R1975" s="255"/>
      <c r="S1975" s="255"/>
      <c r="T1975" s="256"/>
      <c r="U1975" s="14"/>
      <c r="V1975" s="14"/>
      <c r="W1975" s="14"/>
      <c r="X1975" s="14"/>
      <c r="Y1975" s="14"/>
      <c r="Z1975" s="14"/>
      <c r="AA1975" s="14"/>
      <c r="AB1975" s="14"/>
      <c r="AC1975" s="14"/>
      <c r="AD1975" s="14"/>
      <c r="AE1975" s="14"/>
      <c r="AT1975" s="257" t="s">
        <v>252</v>
      </c>
      <c r="AU1975" s="257" t="s">
        <v>93</v>
      </c>
      <c r="AV1975" s="14" t="s">
        <v>93</v>
      </c>
      <c r="AW1975" s="14" t="s">
        <v>46</v>
      </c>
      <c r="AX1975" s="14" t="s">
        <v>85</v>
      </c>
      <c r="AY1975" s="257" t="s">
        <v>241</v>
      </c>
    </row>
    <row r="1976" s="13" customFormat="1">
      <c r="A1976" s="13"/>
      <c r="B1976" s="236"/>
      <c r="C1976" s="237"/>
      <c r="D1976" s="238" t="s">
        <v>252</v>
      </c>
      <c r="E1976" s="239" t="s">
        <v>39</v>
      </c>
      <c r="F1976" s="240" t="s">
        <v>1770</v>
      </c>
      <c r="G1976" s="237"/>
      <c r="H1976" s="239" t="s">
        <v>39</v>
      </c>
      <c r="I1976" s="241"/>
      <c r="J1976" s="237"/>
      <c r="K1976" s="237"/>
      <c r="L1976" s="242"/>
      <c r="M1976" s="243"/>
      <c r="N1976" s="244"/>
      <c r="O1976" s="244"/>
      <c r="P1976" s="244"/>
      <c r="Q1976" s="244"/>
      <c r="R1976" s="244"/>
      <c r="S1976" s="244"/>
      <c r="T1976" s="245"/>
      <c r="U1976" s="13"/>
      <c r="V1976" s="13"/>
      <c r="W1976" s="13"/>
      <c r="X1976" s="13"/>
      <c r="Y1976" s="13"/>
      <c r="Z1976" s="13"/>
      <c r="AA1976" s="13"/>
      <c r="AB1976" s="13"/>
      <c r="AC1976" s="13"/>
      <c r="AD1976" s="13"/>
      <c r="AE1976" s="13"/>
      <c r="AT1976" s="246" t="s">
        <v>252</v>
      </c>
      <c r="AU1976" s="246" t="s">
        <v>93</v>
      </c>
      <c r="AV1976" s="13" t="s">
        <v>23</v>
      </c>
      <c r="AW1976" s="13" t="s">
        <v>46</v>
      </c>
      <c r="AX1976" s="13" t="s">
        <v>85</v>
      </c>
      <c r="AY1976" s="246" t="s">
        <v>241</v>
      </c>
    </row>
    <row r="1977" s="13" customFormat="1">
      <c r="A1977" s="13"/>
      <c r="B1977" s="236"/>
      <c r="C1977" s="237"/>
      <c r="D1977" s="238" t="s">
        <v>252</v>
      </c>
      <c r="E1977" s="239" t="s">
        <v>39</v>
      </c>
      <c r="F1977" s="240" t="s">
        <v>1779</v>
      </c>
      <c r="G1977" s="237"/>
      <c r="H1977" s="239" t="s">
        <v>39</v>
      </c>
      <c r="I1977" s="241"/>
      <c r="J1977" s="237"/>
      <c r="K1977" s="237"/>
      <c r="L1977" s="242"/>
      <c r="M1977" s="243"/>
      <c r="N1977" s="244"/>
      <c r="O1977" s="244"/>
      <c r="P1977" s="244"/>
      <c r="Q1977" s="244"/>
      <c r="R1977" s="244"/>
      <c r="S1977" s="244"/>
      <c r="T1977" s="245"/>
      <c r="U1977" s="13"/>
      <c r="V1977" s="13"/>
      <c r="W1977" s="13"/>
      <c r="X1977" s="13"/>
      <c r="Y1977" s="13"/>
      <c r="Z1977" s="13"/>
      <c r="AA1977" s="13"/>
      <c r="AB1977" s="13"/>
      <c r="AC1977" s="13"/>
      <c r="AD1977" s="13"/>
      <c r="AE1977" s="13"/>
      <c r="AT1977" s="246" t="s">
        <v>252</v>
      </c>
      <c r="AU1977" s="246" t="s">
        <v>93</v>
      </c>
      <c r="AV1977" s="13" t="s">
        <v>23</v>
      </c>
      <c r="AW1977" s="13" t="s">
        <v>46</v>
      </c>
      <c r="AX1977" s="13" t="s">
        <v>85</v>
      </c>
      <c r="AY1977" s="246" t="s">
        <v>241</v>
      </c>
    </row>
    <row r="1978" s="14" customFormat="1">
      <c r="A1978" s="14"/>
      <c r="B1978" s="247"/>
      <c r="C1978" s="248"/>
      <c r="D1978" s="238" t="s">
        <v>252</v>
      </c>
      <c r="E1978" s="249" t="s">
        <v>39</v>
      </c>
      <c r="F1978" s="250" t="s">
        <v>1865</v>
      </c>
      <c r="G1978" s="248"/>
      <c r="H1978" s="251">
        <v>6.2999999999999998</v>
      </c>
      <c r="I1978" s="252"/>
      <c r="J1978" s="248"/>
      <c r="K1978" s="248"/>
      <c r="L1978" s="253"/>
      <c r="M1978" s="254"/>
      <c r="N1978" s="255"/>
      <c r="O1978" s="255"/>
      <c r="P1978" s="255"/>
      <c r="Q1978" s="255"/>
      <c r="R1978" s="255"/>
      <c r="S1978" s="255"/>
      <c r="T1978" s="256"/>
      <c r="U1978" s="14"/>
      <c r="V1978" s="14"/>
      <c r="W1978" s="14"/>
      <c r="X1978" s="14"/>
      <c r="Y1978" s="14"/>
      <c r="Z1978" s="14"/>
      <c r="AA1978" s="14"/>
      <c r="AB1978" s="14"/>
      <c r="AC1978" s="14"/>
      <c r="AD1978" s="14"/>
      <c r="AE1978" s="14"/>
      <c r="AT1978" s="257" t="s">
        <v>252</v>
      </c>
      <c r="AU1978" s="257" t="s">
        <v>93</v>
      </c>
      <c r="AV1978" s="14" t="s">
        <v>93</v>
      </c>
      <c r="AW1978" s="14" t="s">
        <v>46</v>
      </c>
      <c r="AX1978" s="14" t="s">
        <v>85</v>
      </c>
      <c r="AY1978" s="257" t="s">
        <v>241</v>
      </c>
    </row>
    <row r="1979" s="14" customFormat="1">
      <c r="A1979" s="14"/>
      <c r="B1979" s="247"/>
      <c r="C1979" s="248"/>
      <c r="D1979" s="238" t="s">
        <v>252</v>
      </c>
      <c r="E1979" s="249" t="s">
        <v>39</v>
      </c>
      <c r="F1979" s="250" t="s">
        <v>1873</v>
      </c>
      <c r="G1979" s="248"/>
      <c r="H1979" s="251">
        <v>5.75</v>
      </c>
      <c r="I1979" s="252"/>
      <c r="J1979" s="248"/>
      <c r="K1979" s="248"/>
      <c r="L1979" s="253"/>
      <c r="M1979" s="254"/>
      <c r="N1979" s="255"/>
      <c r="O1979" s="255"/>
      <c r="P1979" s="255"/>
      <c r="Q1979" s="255"/>
      <c r="R1979" s="255"/>
      <c r="S1979" s="255"/>
      <c r="T1979" s="256"/>
      <c r="U1979" s="14"/>
      <c r="V1979" s="14"/>
      <c r="W1979" s="14"/>
      <c r="X1979" s="14"/>
      <c r="Y1979" s="14"/>
      <c r="Z1979" s="14"/>
      <c r="AA1979" s="14"/>
      <c r="AB1979" s="14"/>
      <c r="AC1979" s="14"/>
      <c r="AD1979" s="14"/>
      <c r="AE1979" s="14"/>
      <c r="AT1979" s="257" t="s">
        <v>252</v>
      </c>
      <c r="AU1979" s="257" t="s">
        <v>93</v>
      </c>
      <c r="AV1979" s="14" t="s">
        <v>93</v>
      </c>
      <c r="AW1979" s="14" t="s">
        <v>46</v>
      </c>
      <c r="AX1979" s="14" t="s">
        <v>85</v>
      </c>
      <c r="AY1979" s="257" t="s">
        <v>241</v>
      </c>
    </row>
    <row r="1980" s="14" customFormat="1">
      <c r="A1980" s="14"/>
      <c r="B1980" s="247"/>
      <c r="C1980" s="248"/>
      <c r="D1980" s="238" t="s">
        <v>252</v>
      </c>
      <c r="E1980" s="249" t="s">
        <v>39</v>
      </c>
      <c r="F1980" s="250" t="s">
        <v>1866</v>
      </c>
      <c r="G1980" s="248"/>
      <c r="H1980" s="251">
        <v>4.8250000000000002</v>
      </c>
      <c r="I1980" s="252"/>
      <c r="J1980" s="248"/>
      <c r="K1980" s="248"/>
      <c r="L1980" s="253"/>
      <c r="M1980" s="254"/>
      <c r="N1980" s="255"/>
      <c r="O1980" s="255"/>
      <c r="P1980" s="255"/>
      <c r="Q1980" s="255"/>
      <c r="R1980" s="255"/>
      <c r="S1980" s="255"/>
      <c r="T1980" s="256"/>
      <c r="U1980" s="14"/>
      <c r="V1980" s="14"/>
      <c r="W1980" s="14"/>
      <c r="X1980" s="14"/>
      <c r="Y1980" s="14"/>
      <c r="Z1980" s="14"/>
      <c r="AA1980" s="14"/>
      <c r="AB1980" s="14"/>
      <c r="AC1980" s="14"/>
      <c r="AD1980" s="14"/>
      <c r="AE1980" s="14"/>
      <c r="AT1980" s="257" t="s">
        <v>252</v>
      </c>
      <c r="AU1980" s="257" t="s">
        <v>93</v>
      </c>
      <c r="AV1980" s="14" t="s">
        <v>93</v>
      </c>
      <c r="AW1980" s="14" t="s">
        <v>46</v>
      </c>
      <c r="AX1980" s="14" t="s">
        <v>85</v>
      </c>
      <c r="AY1980" s="257" t="s">
        <v>241</v>
      </c>
    </row>
    <row r="1981" s="13" customFormat="1">
      <c r="A1981" s="13"/>
      <c r="B1981" s="236"/>
      <c r="C1981" s="237"/>
      <c r="D1981" s="238" t="s">
        <v>252</v>
      </c>
      <c r="E1981" s="239" t="s">
        <v>39</v>
      </c>
      <c r="F1981" s="240" t="s">
        <v>1791</v>
      </c>
      <c r="G1981" s="237"/>
      <c r="H1981" s="239" t="s">
        <v>39</v>
      </c>
      <c r="I1981" s="241"/>
      <c r="J1981" s="237"/>
      <c r="K1981" s="237"/>
      <c r="L1981" s="242"/>
      <c r="M1981" s="243"/>
      <c r="N1981" s="244"/>
      <c r="O1981" s="244"/>
      <c r="P1981" s="244"/>
      <c r="Q1981" s="244"/>
      <c r="R1981" s="244"/>
      <c r="S1981" s="244"/>
      <c r="T1981" s="245"/>
      <c r="U1981" s="13"/>
      <c r="V1981" s="13"/>
      <c r="W1981" s="13"/>
      <c r="X1981" s="13"/>
      <c r="Y1981" s="13"/>
      <c r="Z1981" s="13"/>
      <c r="AA1981" s="13"/>
      <c r="AB1981" s="13"/>
      <c r="AC1981" s="13"/>
      <c r="AD1981" s="13"/>
      <c r="AE1981" s="13"/>
      <c r="AT1981" s="246" t="s">
        <v>252</v>
      </c>
      <c r="AU1981" s="246" t="s">
        <v>93</v>
      </c>
      <c r="AV1981" s="13" t="s">
        <v>23</v>
      </c>
      <c r="AW1981" s="13" t="s">
        <v>46</v>
      </c>
      <c r="AX1981" s="13" t="s">
        <v>85</v>
      </c>
      <c r="AY1981" s="246" t="s">
        <v>241</v>
      </c>
    </row>
    <row r="1982" s="14" customFormat="1">
      <c r="A1982" s="14"/>
      <c r="B1982" s="247"/>
      <c r="C1982" s="248"/>
      <c r="D1982" s="238" t="s">
        <v>252</v>
      </c>
      <c r="E1982" s="249" t="s">
        <v>39</v>
      </c>
      <c r="F1982" s="250" t="s">
        <v>1867</v>
      </c>
      <c r="G1982" s="248"/>
      <c r="H1982" s="251">
        <v>5.2999999999999998</v>
      </c>
      <c r="I1982" s="252"/>
      <c r="J1982" s="248"/>
      <c r="K1982" s="248"/>
      <c r="L1982" s="253"/>
      <c r="M1982" s="254"/>
      <c r="N1982" s="255"/>
      <c r="O1982" s="255"/>
      <c r="P1982" s="255"/>
      <c r="Q1982" s="255"/>
      <c r="R1982" s="255"/>
      <c r="S1982" s="255"/>
      <c r="T1982" s="256"/>
      <c r="U1982" s="14"/>
      <c r="V1982" s="14"/>
      <c r="W1982" s="14"/>
      <c r="X1982" s="14"/>
      <c r="Y1982" s="14"/>
      <c r="Z1982" s="14"/>
      <c r="AA1982" s="14"/>
      <c r="AB1982" s="14"/>
      <c r="AC1982" s="14"/>
      <c r="AD1982" s="14"/>
      <c r="AE1982" s="14"/>
      <c r="AT1982" s="257" t="s">
        <v>252</v>
      </c>
      <c r="AU1982" s="257" t="s">
        <v>93</v>
      </c>
      <c r="AV1982" s="14" t="s">
        <v>93</v>
      </c>
      <c r="AW1982" s="14" t="s">
        <v>46</v>
      </c>
      <c r="AX1982" s="14" t="s">
        <v>85</v>
      </c>
      <c r="AY1982" s="257" t="s">
        <v>241</v>
      </c>
    </row>
    <row r="1983" s="14" customFormat="1">
      <c r="A1983" s="14"/>
      <c r="B1983" s="247"/>
      <c r="C1983" s="248"/>
      <c r="D1983" s="238" t="s">
        <v>252</v>
      </c>
      <c r="E1983" s="249" t="s">
        <v>39</v>
      </c>
      <c r="F1983" s="250" t="s">
        <v>1868</v>
      </c>
      <c r="G1983" s="248"/>
      <c r="H1983" s="251">
        <v>4.9500000000000002</v>
      </c>
      <c r="I1983" s="252"/>
      <c r="J1983" s="248"/>
      <c r="K1983" s="248"/>
      <c r="L1983" s="253"/>
      <c r="M1983" s="254"/>
      <c r="N1983" s="255"/>
      <c r="O1983" s="255"/>
      <c r="P1983" s="255"/>
      <c r="Q1983" s="255"/>
      <c r="R1983" s="255"/>
      <c r="S1983" s="255"/>
      <c r="T1983" s="256"/>
      <c r="U1983" s="14"/>
      <c r="V1983" s="14"/>
      <c r="W1983" s="14"/>
      <c r="X1983" s="14"/>
      <c r="Y1983" s="14"/>
      <c r="Z1983" s="14"/>
      <c r="AA1983" s="14"/>
      <c r="AB1983" s="14"/>
      <c r="AC1983" s="14"/>
      <c r="AD1983" s="14"/>
      <c r="AE1983" s="14"/>
      <c r="AT1983" s="257" t="s">
        <v>252</v>
      </c>
      <c r="AU1983" s="257" t="s">
        <v>93</v>
      </c>
      <c r="AV1983" s="14" t="s">
        <v>93</v>
      </c>
      <c r="AW1983" s="14" t="s">
        <v>46</v>
      </c>
      <c r="AX1983" s="14" t="s">
        <v>85</v>
      </c>
      <c r="AY1983" s="257" t="s">
        <v>241</v>
      </c>
    </row>
    <row r="1984" s="13" customFormat="1">
      <c r="A1984" s="13"/>
      <c r="B1984" s="236"/>
      <c r="C1984" s="237"/>
      <c r="D1984" s="238" t="s">
        <v>252</v>
      </c>
      <c r="E1984" s="239" t="s">
        <v>39</v>
      </c>
      <c r="F1984" s="240" t="s">
        <v>1760</v>
      </c>
      <c r="G1984" s="237"/>
      <c r="H1984" s="239" t="s">
        <v>39</v>
      </c>
      <c r="I1984" s="241"/>
      <c r="J1984" s="237"/>
      <c r="K1984" s="237"/>
      <c r="L1984" s="242"/>
      <c r="M1984" s="243"/>
      <c r="N1984" s="244"/>
      <c r="O1984" s="244"/>
      <c r="P1984" s="244"/>
      <c r="Q1984" s="244"/>
      <c r="R1984" s="244"/>
      <c r="S1984" s="244"/>
      <c r="T1984" s="245"/>
      <c r="U1984" s="13"/>
      <c r="V1984" s="13"/>
      <c r="W1984" s="13"/>
      <c r="X1984" s="13"/>
      <c r="Y1984" s="13"/>
      <c r="Z1984" s="13"/>
      <c r="AA1984" s="13"/>
      <c r="AB1984" s="13"/>
      <c r="AC1984" s="13"/>
      <c r="AD1984" s="13"/>
      <c r="AE1984" s="13"/>
      <c r="AT1984" s="246" t="s">
        <v>252</v>
      </c>
      <c r="AU1984" s="246" t="s">
        <v>93</v>
      </c>
      <c r="AV1984" s="13" t="s">
        <v>23</v>
      </c>
      <c r="AW1984" s="13" t="s">
        <v>46</v>
      </c>
      <c r="AX1984" s="13" t="s">
        <v>85</v>
      </c>
      <c r="AY1984" s="246" t="s">
        <v>241</v>
      </c>
    </row>
    <row r="1985" s="14" customFormat="1">
      <c r="A1985" s="14"/>
      <c r="B1985" s="247"/>
      <c r="C1985" s="248"/>
      <c r="D1985" s="238" t="s">
        <v>252</v>
      </c>
      <c r="E1985" s="249" t="s">
        <v>39</v>
      </c>
      <c r="F1985" s="250" t="s">
        <v>1869</v>
      </c>
      <c r="G1985" s="248"/>
      <c r="H1985" s="251">
        <v>4.9749999999999996</v>
      </c>
      <c r="I1985" s="252"/>
      <c r="J1985" s="248"/>
      <c r="K1985" s="248"/>
      <c r="L1985" s="253"/>
      <c r="M1985" s="254"/>
      <c r="N1985" s="255"/>
      <c r="O1985" s="255"/>
      <c r="P1985" s="255"/>
      <c r="Q1985" s="255"/>
      <c r="R1985" s="255"/>
      <c r="S1985" s="255"/>
      <c r="T1985" s="256"/>
      <c r="U1985" s="14"/>
      <c r="V1985" s="14"/>
      <c r="W1985" s="14"/>
      <c r="X1985" s="14"/>
      <c r="Y1985" s="14"/>
      <c r="Z1985" s="14"/>
      <c r="AA1985" s="14"/>
      <c r="AB1985" s="14"/>
      <c r="AC1985" s="14"/>
      <c r="AD1985" s="14"/>
      <c r="AE1985" s="14"/>
      <c r="AT1985" s="257" t="s">
        <v>252</v>
      </c>
      <c r="AU1985" s="257" t="s">
        <v>93</v>
      </c>
      <c r="AV1985" s="14" t="s">
        <v>93</v>
      </c>
      <c r="AW1985" s="14" t="s">
        <v>46</v>
      </c>
      <c r="AX1985" s="14" t="s">
        <v>85</v>
      </c>
      <c r="AY1985" s="257" t="s">
        <v>241</v>
      </c>
    </row>
    <row r="1986" s="14" customFormat="1">
      <c r="A1986" s="14"/>
      <c r="B1986" s="247"/>
      <c r="C1986" s="248"/>
      <c r="D1986" s="238" t="s">
        <v>252</v>
      </c>
      <c r="E1986" s="249" t="s">
        <v>39</v>
      </c>
      <c r="F1986" s="250" t="s">
        <v>1874</v>
      </c>
      <c r="G1986" s="248"/>
      <c r="H1986" s="251">
        <v>9.1199999999999992</v>
      </c>
      <c r="I1986" s="252"/>
      <c r="J1986" s="248"/>
      <c r="K1986" s="248"/>
      <c r="L1986" s="253"/>
      <c r="M1986" s="254"/>
      <c r="N1986" s="255"/>
      <c r="O1986" s="255"/>
      <c r="P1986" s="255"/>
      <c r="Q1986" s="255"/>
      <c r="R1986" s="255"/>
      <c r="S1986" s="255"/>
      <c r="T1986" s="256"/>
      <c r="U1986" s="14"/>
      <c r="V1986" s="14"/>
      <c r="W1986" s="14"/>
      <c r="X1986" s="14"/>
      <c r="Y1986" s="14"/>
      <c r="Z1986" s="14"/>
      <c r="AA1986" s="14"/>
      <c r="AB1986" s="14"/>
      <c r="AC1986" s="14"/>
      <c r="AD1986" s="14"/>
      <c r="AE1986" s="14"/>
      <c r="AT1986" s="257" t="s">
        <v>252</v>
      </c>
      <c r="AU1986" s="257" t="s">
        <v>93</v>
      </c>
      <c r="AV1986" s="14" t="s">
        <v>93</v>
      </c>
      <c r="AW1986" s="14" t="s">
        <v>46</v>
      </c>
      <c r="AX1986" s="14" t="s">
        <v>85</v>
      </c>
      <c r="AY1986" s="257" t="s">
        <v>241</v>
      </c>
    </row>
    <row r="1987" s="14" customFormat="1">
      <c r="A1987" s="14"/>
      <c r="B1987" s="247"/>
      <c r="C1987" s="248"/>
      <c r="D1987" s="238" t="s">
        <v>252</v>
      </c>
      <c r="E1987" s="249" t="s">
        <v>39</v>
      </c>
      <c r="F1987" s="250" t="s">
        <v>1871</v>
      </c>
      <c r="G1987" s="248"/>
      <c r="H1987" s="251">
        <v>3.27</v>
      </c>
      <c r="I1987" s="252"/>
      <c r="J1987" s="248"/>
      <c r="K1987" s="248"/>
      <c r="L1987" s="253"/>
      <c r="M1987" s="254"/>
      <c r="N1987" s="255"/>
      <c r="O1987" s="255"/>
      <c r="P1987" s="255"/>
      <c r="Q1987" s="255"/>
      <c r="R1987" s="255"/>
      <c r="S1987" s="255"/>
      <c r="T1987" s="256"/>
      <c r="U1987" s="14"/>
      <c r="V1987" s="14"/>
      <c r="W1987" s="14"/>
      <c r="X1987" s="14"/>
      <c r="Y1987" s="14"/>
      <c r="Z1987" s="14"/>
      <c r="AA1987" s="14"/>
      <c r="AB1987" s="14"/>
      <c r="AC1987" s="14"/>
      <c r="AD1987" s="14"/>
      <c r="AE1987" s="14"/>
      <c r="AT1987" s="257" t="s">
        <v>252</v>
      </c>
      <c r="AU1987" s="257" t="s">
        <v>93</v>
      </c>
      <c r="AV1987" s="14" t="s">
        <v>93</v>
      </c>
      <c r="AW1987" s="14" t="s">
        <v>46</v>
      </c>
      <c r="AX1987" s="14" t="s">
        <v>85</v>
      </c>
      <c r="AY1987" s="257" t="s">
        <v>241</v>
      </c>
    </row>
    <row r="1988" s="14" customFormat="1">
      <c r="A1988" s="14"/>
      <c r="B1988" s="247"/>
      <c r="C1988" s="248"/>
      <c r="D1988" s="238" t="s">
        <v>252</v>
      </c>
      <c r="E1988" s="249" t="s">
        <v>39</v>
      </c>
      <c r="F1988" s="250" t="s">
        <v>1872</v>
      </c>
      <c r="G1988" s="248"/>
      <c r="H1988" s="251">
        <v>4.1449999999999996</v>
      </c>
      <c r="I1988" s="252"/>
      <c r="J1988" s="248"/>
      <c r="K1988" s="248"/>
      <c r="L1988" s="253"/>
      <c r="M1988" s="254"/>
      <c r="N1988" s="255"/>
      <c r="O1988" s="255"/>
      <c r="P1988" s="255"/>
      <c r="Q1988" s="255"/>
      <c r="R1988" s="255"/>
      <c r="S1988" s="255"/>
      <c r="T1988" s="256"/>
      <c r="U1988" s="14"/>
      <c r="V1988" s="14"/>
      <c r="W1988" s="14"/>
      <c r="X1988" s="14"/>
      <c r="Y1988" s="14"/>
      <c r="Z1988" s="14"/>
      <c r="AA1988" s="14"/>
      <c r="AB1988" s="14"/>
      <c r="AC1988" s="14"/>
      <c r="AD1988" s="14"/>
      <c r="AE1988" s="14"/>
      <c r="AT1988" s="257" t="s">
        <v>252</v>
      </c>
      <c r="AU1988" s="257" t="s">
        <v>93</v>
      </c>
      <c r="AV1988" s="14" t="s">
        <v>93</v>
      </c>
      <c r="AW1988" s="14" t="s">
        <v>46</v>
      </c>
      <c r="AX1988" s="14" t="s">
        <v>85</v>
      </c>
      <c r="AY1988" s="257" t="s">
        <v>241</v>
      </c>
    </row>
    <row r="1989" s="15" customFormat="1">
      <c r="A1989" s="15"/>
      <c r="B1989" s="258"/>
      <c r="C1989" s="259"/>
      <c r="D1989" s="238" t="s">
        <v>252</v>
      </c>
      <c r="E1989" s="260" t="s">
        <v>39</v>
      </c>
      <c r="F1989" s="261" t="s">
        <v>274</v>
      </c>
      <c r="G1989" s="259"/>
      <c r="H1989" s="262">
        <v>85.939999999999998</v>
      </c>
      <c r="I1989" s="263"/>
      <c r="J1989" s="259"/>
      <c r="K1989" s="259"/>
      <c r="L1989" s="264"/>
      <c r="M1989" s="265"/>
      <c r="N1989" s="266"/>
      <c r="O1989" s="266"/>
      <c r="P1989" s="266"/>
      <c r="Q1989" s="266"/>
      <c r="R1989" s="266"/>
      <c r="S1989" s="266"/>
      <c r="T1989" s="267"/>
      <c r="U1989" s="15"/>
      <c r="V1989" s="15"/>
      <c r="W1989" s="15"/>
      <c r="X1989" s="15"/>
      <c r="Y1989" s="15"/>
      <c r="Z1989" s="15"/>
      <c r="AA1989" s="15"/>
      <c r="AB1989" s="15"/>
      <c r="AC1989" s="15"/>
      <c r="AD1989" s="15"/>
      <c r="AE1989" s="15"/>
      <c r="AT1989" s="268" t="s">
        <v>252</v>
      </c>
      <c r="AU1989" s="268" t="s">
        <v>93</v>
      </c>
      <c r="AV1989" s="15" t="s">
        <v>248</v>
      </c>
      <c r="AW1989" s="15" t="s">
        <v>46</v>
      </c>
      <c r="AX1989" s="15" t="s">
        <v>23</v>
      </c>
      <c r="AY1989" s="268" t="s">
        <v>241</v>
      </c>
    </row>
    <row r="1990" s="2" customFormat="1" ht="21.75" customHeight="1">
      <c r="A1990" s="42"/>
      <c r="B1990" s="43"/>
      <c r="C1990" s="218" t="s">
        <v>1875</v>
      </c>
      <c r="D1990" s="218" t="s">
        <v>243</v>
      </c>
      <c r="E1990" s="219" t="s">
        <v>1876</v>
      </c>
      <c r="F1990" s="220" t="s">
        <v>1877</v>
      </c>
      <c r="G1990" s="221" t="s">
        <v>430</v>
      </c>
      <c r="H1990" s="222">
        <v>0.20999999999999999</v>
      </c>
      <c r="I1990" s="223"/>
      <c r="J1990" s="224">
        <f>ROUND(I1990*H1990,2)</f>
        <v>0</v>
      </c>
      <c r="K1990" s="220" t="s">
        <v>247</v>
      </c>
      <c r="L1990" s="48"/>
      <c r="M1990" s="225" t="s">
        <v>39</v>
      </c>
      <c r="N1990" s="226" t="s">
        <v>56</v>
      </c>
      <c r="O1990" s="88"/>
      <c r="P1990" s="227">
        <f>O1990*H1990</f>
        <v>0</v>
      </c>
      <c r="Q1990" s="227">
        <v>0</v>
      </c>
      <c r="R1990" s="227">
        <f>Q1990*H1990</f>
        <v>0</v>
      </c>
      <c r="S1990" s="227">
        <v>0</v>
      </c>
      <c r="T1990" s="228">
        <f>S1990*H1990</f>
        <v>0</v>
      </c>
      <c r="U1990" s="42"/>
      <c r="V1990" s="42"/>
      <c r="W1990" s="42"/>
      <c r="X1990" s="42"/>
      <c r="Y1990" s="42"/>
      <c r="Z1990" s="42"/>
      <c r="AA1990" s="42"/>
      <c r="AB1990" s="42"/>
      <c r="AC1990" s="42"/>
      <c r="AD1990" s="42"/>
      <c r="AE1990" s="42"/>
      <c r="AR1990" s="229" t="s">
        <v>248</v>
      </c>
      <c r="AT1990" s="229" t="s">
        <v>243</v>
      </c>
      <c r="AU1990" s="229" t="s">
        <v>93</v>
      </c>
      <c r="AY1990" s="20" t="s">
        <v>241</v>
      </c>
      <c r="BE1990" s="230">
        <f>IF(N1990="základní",J1990,0)</f>
        <v>0</v>
      </c>
      <c r="BF1990" s="230">
        <f>IF(N1990="snížená",J1990,0)</f>
        <v>0</v>
      </c>
      <c r="BG1990" s="230">
        <f>IF(N1990="zákl. přenesená",J1990,0)</f>
        <v>0</v>
      </c>
      <c r="BH1990" s="230">
        <f>IF(N1990="sníž. přenesená",J1990,0)</f>
        <v>0</v>
      </c>
      <c r="BI1990" s="230">
        <f>IF(N1990="nulová",J1990,0)</f>
        <v>0</v>
      </c>
      <c r="BJ1990" s="20" t="s">
        <v>23</v>
      </c>
      <c r="BK1990" s="230">
        <f>ROUND(I1990*H1990,2)</f>
        <v>0</v>
      </c>
      <c r="BL1990" s="20" t="s">
        <v>248</v>
      </c>
      <c r="BM1990" s="229" t="s">
        <v>1878</v>
      </c>
    </row>
    <row r="1991" s="2" customFormat="1">
      <c r="A1991" s="42"/>
      <c r="B1991" s="43"/>
      <c r="C1991" s="44"/>
      <c r="D1991" s="231" t="s">
        <v>250</v>
      </c>
      <c r="E1991" s="44"/>
      <c r="F1991" s="232" t="s">
        <v>1879</v>
      </c>
      <c r="G1991" s="44"/>
      <c r="H1991" s="44"/>
      <c r="I1991" s="233"/>
      <c r="J1991" s="44"/>
      <c r="K1991" s="44"/>
      <c r="L1991" s="48"/>
      <c r="M1991" s="234"/>
      <c r="N1991" s="235"/>
      <c r="O1991" s="88"/>
      <c r="P1991" s="88"/>
      <c r="Q1991" s="88"/>
      <c r="R1991" s="88"/>
      <c r="S1991" s="88"/>
      <c r="T1991" s="89"/>
      <c r="U1991" s="42"/>
      <c r="V1991" s="42"/>
      <c r="W1991" s="42"/>
      <c r="X1991" s="42"/>
      <c r="Y1991" s="42"/>
      <c r="Z1991" s="42"/>
      <c r="AA1991" s="42"/>
      <c r="AB1991" s="42"/>
      <c r="AC1991" s="42"/>
      <c r="AD1991" s="42"/>
      <c r="AE1991" s="42"/>
      <c r="AT1991" s="20" t="s">
        <v>250</v>
      </c>
      <c r="AU1991" s="20" t="s">
        <v>93</v>
      </c>
    </row>
    <row r="1992" s="13" customFormat="1">
      <c r="A1992" s="13"/>
      <c r="B1992" s="236"/>
      <c r="C1992" s="237"/>
      <c r="D1992" s="238" t="s">
        <v>252</v>
      </c>
      <c r="E1992" s="239" t="s">
        <v>39</v>
      </c>
      <c r="F1992" s="240" t="s">
        <v>1479</v>
      </c>
      <c r="G1992" s="237"/>
      <c r="H1992" s="239" t="s">
        <v>39</v>
      </c>
      <c r="I1992" s="241"/>
      <c r="J1992" s="237"/>
      <c r="K1992" s="237"/>
      <c r="L1992" s="242"/>
      <c r="M1992" s="243"/>
      <c r="N1992" s="244"/>
      <c r="O1992" s="244"/>
      <c r="P1992" s="244"/>
      <c r="Q1992" s="244"/>
      <c r="R1992" s="244"/>
      <c r="S1992" s="244"/>
      <c r="T1992" s="245"/>
      <c r="U1992" s="13"/>
      <c r="V1992" s="13"/>
      <c r="W1992" s="13"/>
      <c r="X1992" s="13"/>
      <c r="Y1992" s="13"/>
      <c r="Z1992" s="13"/>
      <c r="AA1992" s="13"/>
      <c r="AB1992" s="13"/>
      <c r="AC1992" s="13"/>
      <c r="AD1992" s="13"/>
      <c r="AE1992" s="13"/>
      <c r="AT1992" s="246" t="s">
        <v>252</v>
      </c>
      <c r="AU1992" s="246" t="s">
        <v>93</v>
      </c>
      <c r="AV1992" s="13" t="s">
        <v>23</v>
      </c>
      <c r="AW1992" s="13" t="s">
        <v>46</v>
      </c>
      <c r="AX1992" s="13" t="s">
        <v>85</v>
      </c>
      <c r="AY1992" s="246" t="s">
        <v>241</v>
      </c>
    </row>
    <row r="1993" s="13" customFormat="1">
      <c r="A1993" s="13"/>
      <c r="B1993" s="236"/>
      <c r="C1993" s="237"/>
      <c r="D1993" s="238" t="s">
        <v>252</v>
      </c>
      <c r="E1993" s="239" t="s">
        <v>39</v>
      </c>
      <c r="F1993" s="240" t="s">
        <v>1480</v>
      </c>
      <c r="G1993" s="237"/>
      <c r="H1993" s="239" t="s">
        <v>39</v>
      </c>
      <c r="I1993" s="241"/>
      <c r="J1993" s="237"/>
      <c r="K1993" s="237"/>
      <c r="L1993" s="242"/>
      <c r="M1993" s="243"/>
      <c r="N1993" s="244"/>
      <c r="O1993" s="244"/>
      <c r="P1993" s="244"/>
      <c r="Q1993" s="244"/>
      <c r="R1993" s="244"/>
      <c r="S1993" s="244"/>
      <c r="T1993" s="245"/>
      <c r="U1993" s="13"/>
      <c r="V1993" s="13"/>
      <c r="W1993" s="13"/>
      <c r="X1993" s="13"/>
      <c r="Y1993" s="13"/>
      <c r="Z1993" s="13"/>
      <c r="AA1993" s="13"/>
      <c r="AB1993" s="13"/>
      <c r="AC1993" s="13"/>
      <c r="AD1993" s="13"/>
      <c r="AE1993" s="13"/>
      <c r="AT1993" s="246" t="s">
        <v>252</v>
      </c>
      <c r="AU1993" s="246" t="s">
        <v>93</v>
      </c>
      <c r="AV1993" s="13" t="s">
        <v>23</v>
      </c>
      <c r="AW1993" s="13" t="s">
        <v>46</v>
      </c>
      <c r="AX1993" s="13" t="s">
        <v>85</v>
      </c>
      <c r="AY1993" s="246" t="s">
        <v>241</v>
      </c>
    </row>
    <row r="1994" s="13" customFormat="1">
      <c r="A1994" s="13"/>
      <c r="B1994" s="236"/>
      <c r="C1994" s="237"/>
      <c r="D1994" s="238" t="s">
        <v>252</v>
      </c>
      <c r="E1994" s="239" t="s">
        <v>39</v>
      </c>
      <c r="F1994" s="240" t="s">
        <v>1481</v>
      </c>
      <c r="G1994" s="237"/>
      <c r="H1994" s="239" t="s">
        <v>39</v>
      </c>
      <c r="I1994" s="241"/>
      <c r="J1994" s="237"/>
      <c r="K1994" s="237"/>
      <c r="L1994" s="242"/>
      <c r="M1994" s="243"/>
      <c r="N1994" s="244"/>
      <c r="O1994" s="244"/>
      <c r="P1994" s="244"/>
      <c r="Q1994" s="244"/>
      <c r="R1994" s="244"/>
      <c r="S1994" s="244"/>
      <c r="T1994" s="245"/>
      <c r="U1994" s="13"/>
      <c r="V1994" s="13"/>
      <c r="W1994" s="13"/>
      <c r="X1994" s="13"/>
      <c r="Y1994" s="13"/>
      <c r="Z1994" s="13"/>
      <c r="AA1994" s="13"/>
      <c r="AB1994" s="13"/>
      <c r="AC1994" s="13"/>
      <c r="AD1994" s="13"/>
      <c r="AE1994" s="13"/>
      <c r="AT1994" s="246" t="s">
        <v>252</v>
      </c>
      <c r="AU1994" s="246" t="s">
        <v>93</v>
      </c>
      <c r="AV1994" s="13" t="s">
        <v>23</v>
      </c>
      <c r="AW1994" s="13" t="s">
        <v>46</v>
      </c>
      <c r="AX1994" s="13" t="s">
        <v>85</v>
      </c>
      <c r="AY1994" s="246" t="s">
        <v>241</v>
      </c>
    </row>
    <row r="1995" s="14" customFormat="1">
      <c r="A1995" s="14"/>
      <c r="B1995" s="247"/>
      <c r="C1995" s="248"/>
      <c r="D1995" s="238" t="s">
        <v>252</v>
      </c>
      <c r="E1995" s="249" t="s">
        <v>39</v>
      </c>
      <c r="F1995" s="250" t="s">
        <v>1880</v>
      </c>
      <c r="G1995" s="248"/>
      <c r="H1995" s="251">
        <v>0.065000000000000002</v>
      </c>
      <c r="I1995" s="252"/>
      <c r="J1995" s="248"/>
      <c r="K1995" s="248"/>
      <c r="L1995" s="253"/>
      <c r="M1995" s="254"/>
      <c r="N1995" s="255"/>
      <c r="O1995" s="255"/>
      <c r="P1995" s="255"/>
      <c r="Q1995" s="255"/>
      <c r="R1995" s="255"/>
      <c r="S1995" s="255"/>
      <c r="T1995" s="256"/>
      <c r="U1995" s="14"/>
      <c r="V1995" s="14"/>
      <c r="W1995" s="14"/>
      <c r="X1995" s="14"/>
      <c r="Y1995" s="14"/>
      <c r="Z1995" s="14"/>
      <c r="AA1995" s="14"/>
      <c r="AB1995" s="14"/>
      <c r="AC1995" s="14"/>
      <c r="AD1995" s="14"/>
      <c r="AE1995" s="14"/>
      <c r="AT1995" s="257" t="s">
        <v>252</v>
      </c>
      <c r="AU1995" s="257" t="s">
        <v>93</v>
      </c>
      <c r="AV1995" s="14" t="s">
        <v>93</v>
      </c>
      <c r="AW1995" s="14" t="s">
        <v>46</v>
      </c>
      <c r="AX1995" s="14" t="s">
        <v>85</v>
      </c>
      <c r="AY1995" s="257" t="s">
        <v>241</v>
      </c>
    </row>
    <row r="1996" s="13" customFormat="1">
      <c r="A1996" s="13"/>
      <c r="B1996" s="236"/>
      <c r="C1996" s="237"/>
      <c r="D1996" s="238" t="s">
        <v>252</v>
      </c>
      <c r="E1996" s="239" t="s">
        <v>39</v>
      </c>
      <c r="F1996" s="240" t="s">
        <v>1488</v>
      </c>
      <c r="G1996" s="237"/>
      <c r="H1996" s="239" t="s">
        <v>39</v>
      </c>
      <c r="I1996" s="241"/>
      <c r="J1996" s="237"/>
      <c r="K1996" s="237"/>
      <c r="L1996" s="242"/>
      <c r="M1996" s="243"/>
      <c r="N1996" s="244"/>
      <c r="O1996" s="244"/>
      <c r="P1996" s="244"/>
      <c r="Q1996" s="244"/>
      <c r="R1996" s="244"/>
      <c r="S1996" s="244"/>
      <c r="T1996" s="245"/>
      <c r="U1996" s="13"/>
      <c r="V1996" s="13"/>
      <c r="W1996" s="13"/>
      <c r="X1996" s="13"/>
      <c r="Y1996" s="13"/>
      <c r="Z1996" s="13"/>
      <c r="AA1996" s="13"/>
      <c r="AB1996" s="13"/>
      <c r="AC1996" s="13"/>
      <c r="AD1996" s="13"/>
      <c r="AE1996" s="13"/>
      <c r="AT1996" s="246" t="s">
        <v>252</v>
      </c>
      <c r="AU1996" s="246" t="s">
        <v>93</v>
      </c>
      <c r="AV1996" s="13" t="s">
        <v>23</v>
      </c>
      <c r="AW1996" s="13" t="s">
        <v>46</v>
      </c>
      <c r="AX1996" s="13" t="s">
        <v>85</v>
      </c>
      <c r="AY1996" s="246" t="s">
        <v>241</v>
      </c>
    </row>
    <row r="1997" s="13" customFormat="1">
      <c r="A1997" s="13"/>
      <c r="B1997" s="236"/>
      <c r="C1997" s="237"/>
      <c r="D1997" s="238" t="s">
        <v>252</v>
      </c>
      <c r="E1997" s="239" t="s">
        <v>39</v>
      </c>
      <c r="F1997" s="240" t="s">
        <v>1481</v>
      </c>
      <c r="G1997" s="237"/>
      <c r="H1997" s="239" t="s">
        <v>39</v>
      </c>
      <c r="I1997" s="241"/>
      <c r="J1997" s="237"/>
      <c r="K1997" s="237"/>
      <c r="L1997" s="242"/>
      <c r="M1997" s="243"/>
      <c r="N1997" s="244"/>
      <c r="O1997" s="244"/>
      <c r="P1997" s="244"/>
      <c r="Q1997" s="244"/>
      <c r="R1997" s="244"/>
      <c r="S1997" s="244"/>
      <c r="T1997" s="245"/>
      <c r="U1997" s="13"/>
      <c r="V1997" s="13"/>
      <c r="W1997" s="13"/>
      <c r="X1997" s="13"/>
      <c r="Y1997" s="13"/>
      <c r="Z1997" s="13"/>
      <c r="AA1997" s="13"/>
      <c r="AB1997" s="13"/>
      <c r="AC1997" s="13"/>
      <c r="AD1997" s="13"/>
      <c r="AE1997" s="13"/>
      <c r="AT1997" s="246" t="s">
        <v>252</v>
      </c>
      <c r="AU1997" s="246" t="s">
        <v>93</v>
      </c>
      <c r="AV1997" s="13" t="s">
        <v>23</v>
      </c>
      <c r="AW1997" s="13" t="s">
        <v>46</v>
      </c>
      <c r="AX1997" s="13" t="s">
        <v>85</v>
      </c>
      <c r="AY1997" s="246" t="s">
        <v>241</v>
      </c>
    </row>
    <row r="1998" s="14" customFormat="1">
      <c r="A1998" s="14"/>
      <c r="B1998" s="247"/>
      <c r="C1998" s="248"/>
      <c r="D1998" s="238" t="s">
        <v>252</v>
      </c>
      <c r="E1998" s="249" t="s">
        <v>39</v>
      </c>
      <c r="F1998" s="250" t="s">
        <v>1881</v>
      </c>
      <c r="G1998" s="248"/>
      <c r="H1998" s="251">
        <v>0.074999999999999997</v>
      </c>
      <c r="I1998" s="252"/>
      <c r="J1998" s="248"/>
      <c r="K1998" s="248"/>
      <c r="L1998" s="253"/>
      <c r="M1998" s="254"/>
      <c r="N1998" s="255"/>
      <c r="O1998" s="255"/>
      <c r="P1998" s="255"/>
      <c r="Q1998" s="255"/>
      <c r="R1998" s="255"/>
      <c r="S1998" s="255"/>
      <c r="T1998" s="256"/>
      <c r="U1998" s="14"/>
      <c r="V1998" s="14"/>
      <c r="W1998" s="14"/>
      <c r="X1998" s="14"/>
      <c r="Y1998" s="14"/>
      <c r="Z1998" s="14"/>
      <c r="AA1998" s="14"/>
      <c r="AB1998" s="14"/>
      <c r="AC1998" s="14"/>
      <c r="AD1998" s="14"/>
      <c r="AE1998" s="14"/>
      <c r="AT1998" s="257" t="s">
        <v>252</v>
      </c>
      <c r="AU1998" s="257" t="s">
        <v>93</v>
      </c>
      <c r="AV1998" s="14" t="s">
        <v>93</v>
      </c>
      <c r="AW1998" s="14" t="s">
        <v>46</v>
      </c>
      <c r="AX1998" s="14" t="s">
        <v>85</v>
      </c>
      <c r="AY1998" s="257" t="s">
        <v>241</v>
      </c>
    </row>
    <row r="1999" s="13" customFormat="1">
      <c r="A1999" s="13"/>
      <c r="B1999" s="236"/>
      <c r="C1999" s="237"/>
      <c r="D1999" s="238" t="s">
        <v>252</v>
      </c>
      <c r="E1999" s="239" t="s">
        <v>39</v>
      </c>
      <c r="F1999" s="240" t="s">
        <v>1493</v>
      </c>
      <c r="G1999" s="237"/>
      <c r="H1999" s="239" t="s">
        <v>39</v>
      </c>
      <c r="I1999" s="241"/>
      <c r="J1999" s="237"/>
      <c r="K1999" s="237"/>
      <c r="L1999" s="242"/>
      <c r="M1999" s="243"/>
      <c r="N1999" s="244"/>
      <c r="O1999" s="244"/>
      <c r="P1999" s="244"/>
      <c r="Q1999" s="244"/>
      <c r="R1999" s="244"/>
      <c r="S1999" s="244"/>
      <c r="T1999" s="245"/>
      <c r="U1999" s="13"/>
      <c r="V1999" s="13"/>
      <c r="W1999" s="13"/>
      <c r="X1999" s="13"/>
      <c r="Y1999" s="13"/>
      <c r="Z1999" s="13"/>
      <c r="AA1999" s="13"/>
      <c r="AB1999" s="13"/>
      <c r="AC1999" s="13"/>
      <c r="AD1999" s="13"/>
      <c r="AE1999" s="13"/>
      <c r="AT1999" s="246" t="s">
        <v>252</v>
      </c>
      <c r="AU1999" s="246" t="s">
        <v>93</v>
      </c>
      <c r="AV1999" s="13" t="s">
        <v>23</v>
      </c>
      <c r="AW1999" s="13" t="s">
        <v>46</v>
      </c>
      <c r="AX1999" s="13" t="s">
        <v>85</v>
      </c>
      <c r="AY1999" s="246" t="s">
        <v>241</v>
      </c>
    </row>
    <row r="2000" s="13" customFormat="1">
      <c r="A2000" s="13"/>
      <c r="B2000" s="236"/>
      <c r="C2000" s="237"/>
      <c r="D2000" s="238" t="s">
        <v>252</v>
      </c>
      <c r="E2000" s="239" t="s">
        <v>39</v>
      </c>
      <c r="F2000" s="240" t="s">
        <v>1481</v>
      </c>
      <c r="G2000" s="237"/>
      <c r="H2000" s="239" t="s">
        <v>39</v>
      </c>
      <c r="I2000" s="241"/>
      <c r="J2000" s="237"/>
      <c r="K2000" s="237"/>
      <c r="L2000" s="242"/>
      <c r="M2000" s="243"/>
      <c r="N2000" s="244"/>
      <c r="O2000" s="244"/>
      <c r="P2000" s="244"/>
      <c r="Q2000" s="244"/>
      <c r="R2000" s="244"/>
      <c r="S2000" s="244"/>
      <c r="T2000" s="245"/>
      <c r="U2000" s="13"/>
      <c r="V2000" s="13"/>
      <c r="W2000" s="13"/>
      <c r="X2000" s="13"/>
      <c r="Y2000" s="13"/>
      <c r="Z2000" s="13"/>
      <c r="AA2000" s="13"/>
      <c r="AB2000" s="13"/>
      <c r="AC2000" s="13"/>
      <c r="AD2000" s="13"/>
      <c r="AE2000" s="13"/>
      <c r="AT2000" s="246" t="s">
        <v>252</v>
      </c>
      <c r="AU2000" s="246" t="s">
        <v>93</v>
      </c>
      <c r="AV2000" s="13" t="s">
        <v>23</v>
      </c>
      <c r="AW2000" s="13" t="s">
        <v>46</v>
      </c>
      <c r="AX2000" s="13" t="s">
        <v>85</v>
      </c>
      <c r="AY2000" s="246" t="s">
        <v>241</v>
      </c>
    </row>
    <row r="2001" s="14" customFormat="1">
      <c r="A2001" s="14"/>
      <c r="B2001" s="247"/>
      <c r="C2001" s="248"/>
      <c r="D2001" s="238" t="s">
        <v>252</v>
      </c>
      <c r="E2001" s="249" t="s">
        <v>39</v>
      </c>
      <c r="F2001" s="250" t="s">
        <v>1882</v>
      </c>
      <c r="G2001" s="248"/>
      <c r="H2001" s="251">
        <v>0.059999999999999998</v>
      </c>
      <c r="I2001" s="252"/>
      <c r="J2001" s="248"/>
      <c r="K2001" s="248"/>
      <c r="L2001" s="253"/>
      <c r="M2001" s="254"/>
      <c r="N2001" s="255"/>
      <c r="O2001" s="255"/>
      <c r="P2001" s="255"/>
      <c r="Q2001" s="255"/>
      <c r="R2001" s="255"/>
      <c r="S2001" s="255"/>
      <c r="T2001" s="256"/>
      <c r="U2001" s="14"/>
      <c r="V2001" s="14"/>
      <c r="W2001" s="14"/>
      <c r="X2001" s="14"/>
      <c r="Y2001" s="14"/>
      <c r="Z2001" s="14"/>
      <c r="AA2001" s="14"/>
      <c r="AB2001" s="14"/>
      <c r="AC2001" s="14"/>
      <c r="AD2001" s="14"/>
      <c r="AE2001" s="14"/>
      <c r="AT2001" s="257" t="s">
        <v>252</v>
      </c>
      <c r="AU2001" s="257" t="s">
        <v>93</v>
      </c>
      <c r="AV2001" s="14" t="s">
        <v>93</v>
      </c>
      <c r="AW2001" s="14" t="s">
        <v>46</v>
      </c>
      <c r="AX2001" s="14" t="s">
        <v>85</v>
      </c>
      <c r="AY2001" s="257" t="s">
        <v>241</v>
      </c>
    </row>
    <row r="2002" s="16" customFormat="1">
      <c r="A2002" s="16"/>
      <c r="B2002" s="269"/>
      <c r="C2002" s="270"/>
      <c r="D2002" s="238" t="s">
        <v>252</v>
      </c>
      <c r="E2002" s="271" t="s">
        <v>39</v>
      </c>
      <c r="F2002" s="272" t="s">
        <v>295</v>
      </c>
      <c r="G2002" s="270"/>
      <c r="H2002" s="273">
        <v>0.20000000000000001</v>
      </c>
      <c r="I2002" s="274"/>
      <c r="J2002" s="270"/>
      <c r="K2002" s="270"/>
      <c r="L2002" s="275"/>
      <c r="M2002" s="276"/>
      <c r="N2002" s="277"/>
      <c r="O2002" s="277"/>
      <c r="P2002" s="277"/>
      <c r="Q2002" s="277"/>
      <c r="R2002" s="277"/>
      <c r="S2002" s="277"/>
      <c r="T2002" s="278"/>
      <c r="U2002" s="16"/>
      <c r="V2002" s="16"/>
      <c r="W2002" s="16"/>
      <c r="X2002" s="16"/>
      <c r="Y2002" s="16"/>
      <c r="Z2002" s="16"/>
      <c r="AA2002" s="16"/>
      <c r="AB2002" s="16"/>
      <c r="AC2002" s="16"/>
      <c r="AD2002" s="16"/>
      <c r="AE2002" s="16"/>
      <c r="AT2002" s="279" t="s">
        <v>252</v>
      </c>
      <c r="AU2002" s="279" t="s">
        <v>93</v>
      </c>
      <c r="AV2002" s="16" t="s">
        <v>113</v>
      </c>
      <c r="AW2002" s="16" t="s">
        <v>46</v>
      </c>
      <c r="AX2002" s="16" t="s">
        <v>85</v>
      </c>
      <c r="AY2002" s="279" t="s">
        <v>241</v>
      </c>
    </row>
    <row r="2003" s="13" customFormat="1">
      <c r="A2003" s="13"/>
      <c r="B2003" s="236"/>
      <c r="C2003" s="237"/>
      <c r="D2003" s="238" t="s">
        <v>252</v>
      </c>
      <c r="E2003" s="239" t="s">
        <v>39</v>
      </c>
      <c r="F2003" s="240" t="s">
        <v>1499</v>
      </c>
      <c r="G2003" s="237"/>
      <c r="H2003" s="239" t="s">
        <v>39</v>
      </c>
      <c r="I2003" s="241"/>
      <c r="J2003" s="237"/>
      <c r="K2003" s="237"/>
      <c r="L2003" s="242"/>
      <c r="M2003" s="243"/>
      <c r="N2003" s="244"/>
      <c r="O2003" s="244"/>
      <c r="P2003" s="244"/>
      <c r="Q2003" s="244"/>
      <c r="R2003" s="244"/>
      <c r="S2003" s="244"/>
      <c r="T2003" s="245"/>
      <c r="U2003" s="13"/>
      <c r="V2003" s="13"/>
      <c r="W2003" s="13"/>
      <c r="X2003" s="13"/>
      <c r="Y2003" s="13"/>
      <c r="Z2003" s="13"/>
      <c r="AA2003" s="13"/>
      <c r="AB2003" s="13"/>
      <c r="AC2003" s="13"/>
      <c r="AD2003" s="13"/>
      <c r="AE2003" s="13"/>
      <c r="AT2003" s="246" t="s">
        <v>252</v>
      </c>
      <c r="AU2003" s="246" t="s">
        <v>93</v>
      </c>
      <c r="AV2003" s="13" t="s">
        <v>23</v>
      </c>
      <c r="AW2003" s="13" t="s">
        <v>46</v>
      </c>
      <c r="AX2003" s="13" t="s">
        <v>85</v>
      </c>
      <c r="AY2003" s="246" t="s">
        <v>241</v>
      </c>
    </row>
    <row r="2004" s="14" customFormat="1">
      <c r="A2004" s="14"/>
      <c r="B2004" s="247"/>
      <c r="C2004" s="248"/>
      <c r="D2004" s="238" t="s">
        <v>252</v>
      </c>
      <c r="E2004" s="249" t="s">
        <v>39</v>
      </c>
      <c r="F2004" s="250" t="s">
        <v>1883</v>
      </c>
      <c r="G2004" s="248"/>
      <c r="H2004" s="251">
        <v>0.01</v>
      </c>
      <c r="I2004" s="252"/>
      <c r="J2004" s="248"/>
      <c r="K2004" s="248"/>
      <c r="L2004" s="253"/>
      <c r="M2004" s="254"/>
      <c r="N2004" s="255"/>
      <c r="O2004" s="255"/>
      <c r="P2004" s="255"/>
      <c r="Q2004" s="255"/>
      <c r="R2004" s="255"/>
      <c r="S2004" s="255"/>
      <c r="T2004" s="256"/>
      <c r="U2004" s="14"/>
      <c r="V2004" s="14"/>
      <c r="W2004" s="14"/>
      <c r="X2004" s="14"/>
      <c r="Y2004" s="14"/>
      <c r="Z2004" s="14"/>
      <c r="AA2004" s="14"/>
      <c r="AB2004" s="14"/>
      <c r="AC2004" s="14"/>
      <c r="AD2004" s="14"/>
      <c r="AE2004" s="14"/>
      <c r="AT2004" s="257" t="s">
        <v>252</v>
      </c>
      <c r="AU2004" s="257" t="s">
        <v>93</v>
      </c>
      <c r="AV2004" s="14" t="s">
        <v>93</v>
      </c>
      <c r="AW2004" s="14" t="s">
        <v>46</v>
      </c>
      <c r="AX2004" s="14" t="s">
        <v>85</v>
      </c>
      <c r="AY2004" s="257" t="s">
        <v>241</v>
      </c>
    </row>
    <row r="2005" s="15" customFormat="1">
      <c r="A2005" s="15"/>
      <c r="B2005" s="258"/>
      <c r="C2005" s="259"/>
      <c r="D2005" s="238" t="s">
        <v>252</v>
      </c>
      <c r="E2005" s="260" t="s">
        <v>39</v>
      </c>
      <c r="F2005" s="261" t="s">
        <v>274</v>
      </c>
      <c r="G2005" s="259"/>
      <c r="H2005" s="262">
        <v>0.20999999999999999</v>
      </c>
      <c r="I2005" s="263"/>
      <c r="J2005" s="259"/>
      <c r="K2005" s="259"/>
      <c r="L2005" s="264"/>
      <c r="M2005" s="265"/>
      <c r="N2005" s="266"/>
      <c r="O2005" s="266"/>
      <c r="P2005" s="266"/>
      <c r="Q2005" s="266"/>
      <c r="R2005" s="266"/>
      <c r="S2005" s="266"/>
      <c r="T2005" s="267"/>
      <c r="U2005" s="15"/>
      <c r="V2005" s="15"/>
      <c r="W2005" s="15"/>
      <c r="X2005" s="15"/>
      <c r="Y2005" s="15"/>
      <c r="Z2005" s="15"/>
      <c r="AA2005" s="15"/>
      <c r="AB2005" s="15"/>
      <c r="AC2005" s="15"/>
      <c r="AD2005" s="15"/>
      <c r="AE2005" s="15"/>
      <c r="AT2005" s="268" t="s">
        <v>252</v>
      </c>
      <c r="AU2005" s="268" t="s">
        <v>93</v>
      </c>
      <c r="AV2005" s="15" t="s">
        <v>248</v>
      </c>
      <c r="AW2005" s="15" t="s">
        <v>46</v>
      </c>
      <c r="AX2005" s="15" t="s">
        <v>23</v>
      </c>
      <c r="AY2005" s="268" t="s">
        <v>241</v>
      </c>
    </row>
    <row r="2006" s="2" customFormat="1" ht="16.5" customHeight="1">
      <c r="A2006" s="42"/>
      <c r="B2006" s="43"/>
      <c r="C2006" s="218" t="s">
        <v>1884</v>
      </c>
      <c r="D2006" s="218" t="s">
        <v>243</v>
      </c>
      <c r="E2006" s="219" t="s">
        <v>1885</v>
      </c>
      <c r="F2006" s="220" t="s">
        <v>1886</v>
      </c>
      <c r="G2006" s="221" t="s">
        <v>430</v>
      </c>
      <c r="H2006" s="222">
        <v>0.20999999999999999</v>
      </c>
      <c r="I2006" s="223"/>
      <c r="J2006" s="224">
        <f>ROUND(I2006*H2006,2)</f>
        <v>0</v>
      </c>
      <c r="K2006" s="220" t="s">
        <v>39</v>
      </c>
      <c r="L2006" s="48"/>
      <c r="M2006" s="225" t="s">
        <v>39</v>
      </c>
      <c r="N2006" s="226" t="s">
        <v>56</v>
      </c>
      <c r="O2006" s="88"/>
      <c r="P2006" s="227">
        <f>O2006*H2006</f>
        <v>0</v>
      </c>
      <c r="Q2006" s="227">
        <v>0.14000000000000001</v>
      </c>
      <c r="R2006" s="227">
        <f>Q2006*H2006</f>
        <v>0.029400000000000003</v>
      </c>
      <c r="S2006" s="227">
        <v>0</v>
      </c>
      <c r="T2006" s="228">
        <f>S2006*H2006</f>
        <v>0</v>
      </c>
      <c r="U2006" s="42"/>
      <c r="V2006" s="42"/>
      <c r="W2006" s="42"/>
      <c r="X2006" s="42"/>
      <c r="Y2006" s="42"/>
      <c r="Z2006" s="42"/>
      <c r="AA2006" s="42"/>
      <c r="AB2006" s="42"/>
      <c r="AC2006" s="42"/>
      <c r="AD2006" s="42"/>
      <c r="AE2006" s="42"/>
      <c r="AR2006" s="229" t="s">
        <v>248</v>
      </c>
      <c r="AT2006" s="229" t="s">
        <v>243</v>
      </c>
      <c r="AU2006" s="229" t="s">
        <v>93</v>
      </c>
      <c r="AY2006" s="20" t="s">
        <v>241</v>
      </c>
      <c r="BE2006" s="230">
        <f>IF(N2006="základní",J2006,0)</f>
        <v>0</v>
      </c>
      <c r="BF2006" s="230">
        <f>IF(N2006="snížená",J2006,0)</f>
        <v>0</v>
      </c>
      <c r="BG2006" s="230">
        <f>IF(N2006="zákl. přenesená",J2006,0)</f>
        <v>0</v>
      </c>
      <c r="BH2006" s="230">
        <f>IF(N2006="sníž. přenesená",J2006,0)</f>
        <v>0</v>
      </c>
      <c r="BI2006" s="230">
        <f>IF(N2006="nulová",J2006,0)</f>
        <v>0</v>
      </c>
      <c r="BJ2006" s="20" t="s">
        <v>23</v>
      </c>
      <c r="BK2006" s="230">
        <f>ROUND(I2006*H2006,2)</f>
        <v>0</v>
      </c>
      <c r="BL2006" s="20" t="s">
        <v>248</v>
      </c>
      <c r="BM2006" s="229" t="s">
        <v>1887</v>
      </c>
    </row>
    <row r="2007" s="2" customFormat="1" ht="16.5" customHeight="1">
      <c r="A2007" s="42"/>
      <c r="B2007" s="43"/>
      <c r="C2007" s="280" t="s">
        <v>1888</v>
      </c>
      <c r="D2007" s="280" t="s">
        <v>463</v>
      </c>
      <c r="E2007" s="281" t="s">
        <v>1889</v>
      </c>
      <c r="F2007" s="282" t="s">
        <v>1890</v>
      </c>
      <c r="G2007" s="283" t="s">
        <v>430</v>
      </c>
      <c r="H2007" s="284">
        <v>0.22</v>
      </c>
      <c r="I2007" s="285"/>
      <c r="J2007" s="286">
        <f>ROUND(I2007*H2007,2)</f>
        <v>0</v>
      </c>
      <c r="K2007" s="282" t="s">
        <v>247</v>
      </c>
      <c r="L2007" s="287"/>
      <c r="M2007" s="288" t="s">
        <v>39</v>
      </c>
      <c r="N2007" s="289" t="s">
        <v>56</v>
      </c>
      <c r="O2007" s="88"/>
      <c r="P2007" s="227">
        <f>O2007*H2007</f>
        <v>0</v>
      </c>
      <c r="Q2007" s="227">
        <v>1</v>
      </c>
      <c r="R2007" s="227">
        <f>Q2007*H2007</f>
        <v>0.22</v>
      </c>
      <c r="S2007" s="227">
        <v>0</v>
      </c>
      <c r="T2007" s="228">
        <f>S2007*H2007</f>
        <v>0</v>
      </c>
      <c r="U2007" s="42"/>
      <c r="V2007" s="42"/>
      <c r="W2007" s="42"/>
      <c r="X2007" s="42"/>
      <c r="Y2007" s="42"/>
      <c r="Z2007" s="42"/>
      <c r="AA2007" s="42"/>
      <c r="AB2007" s="42"/>
      <c r="AC2007" s="42"/>
      <c r="AD2007" s="42"/>
      <c r="AE2007" s="42"/>
      <c r="AR2007" s="229" t="s">
        <v>321</v>
      </c>
      <c r="AT2007" s="229" t="s">
        <v>463</v>
      </c>
      <c r="AU2007" s="229" t="s">
        <v>93</v>
      </c>
      <c r="AY2007" s="20" t="s">
        <v>241</v>
      </c>
      <c r="BE2007" s="230">
        <f>IF(N2007="základní",J2007,0)</f>
        <v>0</v>
      </c>
      <c r="BF2007" s="230">
        <f>IF(N2007="snížená",J2007,0)</f>
        <v>0</v>
      </c>
      <c r="BG2007" s="230">
        <f>IF(N2007="zákl. přenesená",J2007,0)</f>
        <v>0</v>
      </c>
      <c r="BH2007" s="230">
        <f>IF(N2007="sníž. přenesená",J2007,0)</f>
        <v>0</v>
      </c>
      <c r="BI2007" s="230">
        <f>IF(N2007="nulová",J2007,0)</f>
        <v>0</v>
      </c>
      <c r="BJ2007" s="20" t="s">
        <v>23</v>
      </c>
      <c r="BK2007" s="230">
        <f>ROUND(I2007*H2007,2)</f>
        <v>0</v>
      </c>
      <c r="BL2007" s="20" t="s">
        <v>248</v>
      </c>
      <c r="BM2007" s="229" t="s">
        <v>1891</v>
      </c>
    </row>
    <row r="2008" s="13" customFormat="1">
      <c r="A2008" s="13"/>
      <c r="B2008" s="236"/>
      <c r="C2008" s="237"/>
      <c r="D2008" s="238" t="s">
        <v>252</v>
      </c>
      <c r="E2008" s="239" t="s">
        <v>39</v>
      </c>
      <c r="F2008" s="240" t="s">
        <v>1480</v>
      </c>
      <c r="G2008" s="237"/>
      <c r="H2008" s="239" t="s">
        <v>39</v>
      </c>
      <c r="I2008" s="241"/>
      <c r="J2008" s="237"/>
      <c r="K2008" s="237"/>
      <c r="L2008" s="242"/>
      <c r="M2008" s="243"/>
      <c r="N2008" s="244"/>
      <c r="O2008" s="244"/>
      <c r="P2008" s="244"/>
      <c r="Q2008" s="244"/>
      <c r="R2008" s="244"/>
      <c r="S2008" s="244"/>
      <c r="T2008" s="245"/>
      <c r="U2008" s="13"/>
      <c r="V2008" s="13"/>
      <c r="W2008" s="13"/>
      <c r="X2008" s="13"/>
      <c r="Y2008" s="13"/>
      <c r="Z2008" s="13"/>
      <c r="AA2008" s="13"/>
      <c r="AB2008" s="13"/>
      <c r="AC2008" s="13"/>
      <c r="AD2008" s="13"/>
      <c r="AE2008" s="13"/>
      <c r="AT2008" s="246" t="s">
        <v>252</v>
      </c>
      <c r="AU2008" s="246" t="s">
        <v>93</v>
      </c>
      <c r="AV2008" s="13" t="s">
        <v>23</v>
      </c>
      <c r="AW2008" s="13" t="s">
        <v>46</v>
      </c>
      <c r="AX2008" s="13" t="s">
        <v>85</v>
      </c>
      <c r="AY2008" s="246" t="s">
        <v>241</v>
      </c>
    </row>
    <row r="2009" s="13" customFormat="1">
      <c r="A2009" s="13"/>
      <c r="B2009" s="236"/>
      <c r="C2009" s="237"/>
      <c r="D2009" s="238" t="s">
        <v>252</v>
      </c>
      <c r="E2009" s="239" t="s">
        <v>39</v>
      </c>
      <c r="F2009" s="240" t="s">
        <v>1481</v>
      </c>
      <c r="G2009" s="237"/>
      <c r="H2009" s="239" t="s">
        <v>39</v>
      </c>
      <c r="I2009" s="241"/>
      <c r="J2009" s="237"/>
      <c r="K2009" s="237"/>
      <c r="L2009" s="242"/>
      <c r="M2009" s="243"/>
      <c r="N2009" s="244"/>
      <c r="O2009" s="244"/>
      <c r="P2009" s="244"/>
      <c r="Q2009" s="244"/>
      <c r="R2009" s="244"/>
      <c r="S2009" s="244"/>
      <c r="T2009" s="245"/>
      <c r="U2009" s="13"/>
      <c r="V2009" s="13"/>
      <c r="W2009" s="13"/>
      <c r="X2009" s="13"/>
      <c r="Y2009" s="13"/>
      <c r="Z2009" s="13"/>
      <c r="AA2009" s="13"/>
      <c r="AB2009" s="13"/>
      <c r="AC2009" s="13"/>
      <c r="AD2009" s="13"/>
      <c r="AE2009" s="13"/>
      <c r="AT2009" s="246" t="s">
        <v>252</v>
      </c>
      <c r="AU2009" s="246" t="s">
        <v>93</v>
      </c>
      <c r="AV2009" s="13" t="s">
        <v>23</v>
      </c>
      <c r="AW2009" s="13" t="s">
        <v>46</v>
      </c>
      <c r="AX2009" s="13" t="s">
        <v>85</v>
      </c>
      <c r="AY2009" s="246" t="s">
        <v>241</v>
      </c>
    </row>
    <row r="2010" s="14" customFormat="1">
      <c r="A2010" s="14"/>
      <c r="B2010" s="247"/>
      <c r="C2010" s="248"/>
      <c r="D2010" s="238" t="s">
        <v>252</v>
      </c>
      <c r="E2010" s="249" t="s">
        <v>39</v>
      </c>
      <c r="F2010" s="250" t="s">
        <v>1880</v>
      </c>
      <c r="G2010" s="248"/>
      <c r="H2010" s="251">
        <v>0.065000000000000002</v>
      </c>
      <c r="I2010" s="252"/>
      <c r="J2010" s="248"/>
      <c r="K2010" s="248"/>
      <c r="L2010" s="253"/>
      <c r="M2010" s="254"/>
      <c r="N2010" s="255"/>
      <c r="O2010" s="255"/>
      <c r="P2010" s="255"/>
      <c r="Q2010" s="255"/>
      <c r="R2010" s="255"/>
      <c r="S2010" s="255"/>
      <c r="T2010" s="256"/>
      <c r="U2010" s="14"/>
      <c r="V2010" s="14"/>
      <c r="W2010" s="14"/>
      <c r="X2010" s="14"/>
      <c r="Y2010" s="14"/>
      <c r="Z2010" s="14"/>
      <c r="AA2010" s="14"/>
      <c r="AB2010" s="14"/>
      <c r="AC2010" s="14"/>
      <c r="AD2010" s="14"/>
      <c r="AE2010" s="14"/>
      <c r="AT2010" s="257" t="s">
        <v>252</v>
      </c>
      <c r="AU2010" s="257" t="s">
        <v>93</v>
      </c>
      <c r="AV2010" s="14" t="s">
        <v>93</v>
      </c>
      <c r="AW2010" s="14" t="s">
        <v>46</v>
      </c>
      <c r="AX2010" s="14" t="s">
        <v>85</v>
      </c>
      <c r="AY2010" s="257" t="s">
        <v>241</v>
      </c>
    </row>
    <row r="2011" s="13" customFormat="1">
      <c r="A2011" s="13"/>
      <c r="B2011" s="236"/>
      <c r="C2011" s="237"/>
      <c r="D2011" s="238" t="s">
        <v>252</v>
      </c>
      <c r="E2011" s="239" t="s">
        <v>39</v>
      </c>
      <c r="F2011" s="240" t="s">
        <v>1488</v>
      </c>
      <c r="G2011" s="237"/>
      <c r="H2011" s="239" t="s">
        <v>39</v>
      </c>
      <c r="I2011" s="241"/>
      <c r="J2011" s="237"/>
      <c r="K2011" s="237"/>
      <c r="L2011" s="242"/>
      <c r="M2011" s="243"/>
      <c r="N2011" s="244"/>
      <c r="O2011" s="244"/>
      <c r="P2011" s="244"/>
      <c r="Q2011" s="244"/>
      <c r="R2011" s="244"/>
      <c r="S2011" s="244"/>
      <c r="T2011" s="245"/>
      <c r="U2011" s="13"/>
      <c r="V2011" s="13"/>
      <c r="W2011" s="13"/>
      <c r="X2011" s="13"/>
      <c r="Y2011" s="13"/>
      <c r="Z2011" s="13"/>
      <c r="AA2011" s="13"/>
      <c r="AB2011" s="13"/>
      <c r="AC2011" s="13"/>
      <c r="AD2011" s="13"/>
      <c r="AE2011" s="13"/>
      <c r="AT2011" s="246" t="s">
        <v>252</v>
      </c>
      <c r="AU2011" s="246" t="s">
        <v>93</v>
      </c>
      <c r="AV2011" s="13" t="s">
        <v>23</v>
      </c>
      <c r="AW2011" s="13" t="s">
        <v>46</v>
      </c>
      <c r="AX2011" s="13" t="s">
        <v>85</v>
      </c>
      <c r="AY2011" s="246" t="s">
        <v>241</v>
      </c>
    </row>
    <row r="2012" s="13" customFormat="1">
      <c r="A2012" s="13"/>
      <c r="B2012" s="236"/>
      <c r="C2012" s="237"/>
      <c r="D2012" s="238" t="s">
        <v>252</v>
      </c>
      <c r="E2012" s="239" t="s">
        <v>39</v>
      </c>
      <c r="F2012" s="240" t="s">
        <v>1481</v>
      </c>
      <c r="G2012" s="237"/>
      <c r="H2012" s="239" t="s">
        <v>39</v>
      </c>
      <c r="I2012" s="241"/>
      <c r="J2012" s="237"/>
      <c r="K2012" s="237"/>
      <c r="L2012" s="242"/>
      <c r="M2012" s="243"/>
      <c r="N2012" s="244"/>
      <c r="O2012" s="244"/>
      <c r="P2012" s="244"/>
      <c r="Q2012" s="244"/>
      <c r="R2012" s="244"/>
      <c r="S2012" s="244"/>
      <c r="T2012" s="245"/>
      <c r="U2012" s="13"/>
      <c r="V2012" s="13"/>
      <c r="W2012" s="13"/>
      <c r="X2012" s="13"/>
      <c r="Y2012" s="13"/>
      <c r="Z2012" s="13"/>
      <c r="AA2012" s="13"/>
      <c r="AB2012" s="13"/>
      <c r="AC2012" s="13"/>
      <c r="AD2012" s="13"/>
      <c r="AE2012" s="13"/>
      <c r="AT2012" s="246" t="s">
        <v>252</v>
      </c>
      <c r="AU2012" s="246" t="s">
        <v>93</v>
      </c>
      <c r="AV2012" s="13" t="s">
        <v>23</v>
      </c>
      <c r="AW2012" s="13" t="s">
        <v>46</v>
      </c>
      <c r="AX2012" s="13" t="s">
        <v>85</v>
      </c>
      <c r="AY2012" s="246" t="s">
        <v>241</v>
      </c>
    </row>
    <row r="2013" s="14" customFormat="1">
      <c r="A2013" s="14"/>
      <c r="B2013" s="247"/>
      <c r="C2013" s="248"/>
      <c r="D2013" s="238" t="s">
        <v>252</v>
      </c>
      <c r="E2013" s="249" t="s">
        <v>39</v>
      </c>
      <c r="F2013" s="250" t="s">
        <v>1881</v>
      </c>
      <c r="G2013" s="248"/>
      <c r="H2013" s="251">
        <v>0.074999999999999997</v>
      </c>
      <c r="I2013" s="252"/>
      <c r="J2013" s="248"/>
      <c r="K2013" s="248"/>
      <c r="L2013" s="253"/>
      <c r="M2013" s="254"/>
      <c r="N2013" s="255"/>
      <c r="O2013" s="255"/>
      <c r="P2013" s="255"/>
      <c r="Q2013" s="255"/>
      <c r="R2013" s="255"/>
      <c r="S2013" s="255"/>
      <c r="T2013" s="256"/>
      <c r="U2013" s="14"/>
      <c r="V2013" s="14"/>
      <c r="W2013" s="14"/>
      <c r="X2013" s="14"/>
      <c r="Y2013" s="14"/>
      <c r="Z2013" s="14"/>
      <c r="AA2013" s="14"/>
      <c r="AB2013" s="14"/>
      <c r="AC2013" s="14"/>
      <c r="AD2013" s="14"/>
      <c r="AE2013" s="14"/>
      <c r="AT2013" s="257" t="s">
        <v>252</v>
      </c>
      <c r="AU2013" s="257" t="s">
        <v>93</v>
      </c>
      <c r="AV2013" s="14" t="s">
        <v>93</v>
      </c>
      <c r="AW2013" s="14" t="s">
        <v>46</v>
      </c>
      <c r="AX2013" s="14" t="s">
        <v>85</v>
      </c>
      <c r="AY2013" s="257" t="s">
        <v>241</v>
      </c>
    </row>
    <row r="2014" s="13" customFormat="1">
      <c r="A2014" s="13"/>
      <c r="B2014" s="236"/>
      <c r="C2014" s="237"/>
      <c r="D2014" s="238" t="s">
        <v>252</v>
      </c>
      <c r="E2014" s="239" t="s">
        <v>39</v>
      </c>
      <c r="F2014" s="240" t="s">
        <v>1493</v>
      </c>
      <c r="G2014" s="237"/>
      <c r="H2014" s="239" t="s">
        <v>39</v>
      </c>
      <c r="I2014" s="241"/>
      <c r="J2014" s="237"/>
      <c r="K2014" s="237"/>
      <c r="L2014" s="242"/>
      <c r="M2014" s="243"/>
      <c r="N2014" s="244"/>
      <c r="O2014" s="244"/>
      <c r="P2014" s="244"/>
      <c r="Q2014" s="244"/>
      <c r="R2014" s="244"/>
      <c r="S2014" s="244"/>
      <c r="T2014" s="245"/>
      <c r="U2014" s="13"/>
      <c r="V2014" s="13"/>
      <c r="W2014" s="13"/>
      <c r="X2014" s="13"/>
      <c r="Y2014" s="13"/>
      <c r="Z2014" s="13"/>
      <c r="AA2014" s="13"/>
      <c r="AB2014" s="13"/>
      <c r="AC2014" s="13"/>
      <c r="AD2014" s="13"/>
      <c r="AE2014" s="13"/>
      <c r="AT2014" s="246" t="s">
        <v>252</v>
      </c>
      <c r="AU2014" s="246" t="s">
        <v>93</v>
      </c>
      <c r="AV2014" s="13" t="s">
        <v>23</v>
      </c>
      <c r="AW2014" s="13" t="s">
        <v>46</v>
      </c>
      <c r="AX2014" s="13" t="s">
        <v>85</v>
      </c>
      <c r="AY2014" s="246" t="s">
        <v>241</v>
      </c>
    </row>
    <row r="2015" s="13" customFormat="1">
      <c r="A2015" s="13"/>
      <c r="B2015" s="236"/>
      <c r="C2015" s="237"/>
      <c r="D2015" s="238" t="s">
        <v>252</v>
      </c>
      <c r="E2015" s="239" t="s">
        <v>39</v>
      </c>
      <c r="F2015" s="240" t="s">
        <v>1481</v>
      </c>
      <c r="G2015" s="237"/>
      <c r="H2015" s="239" t="s">
        <v>39</v>
      </c>
      <c r="I2015" s="241"/>
      <c r="J2015" s="237"/>
      <c r="K2015" s="237"/>
      <c r="L2015" s="242"/>
      <c r="M2015" s="243"/>
      <c r="N2015" s="244"/>
      <c r="O2015" s="244"/>
      <c r="P2015" s="244"/>
      <c r="Q2015" s="244"/>
      <c r="R2015" s="244"/>
      <c r="S2015" s="244"/>
      <c r="T2015" s="245"/>
      <c r="U2015" s="13"/>
      <c r="V2015" s="13"/>
      <c r="W2015" s="13"/>
      <c r="X2015" s="13"/>
      <c r="Y2015" s="13"/>
      <c r="Z2015" s="13"/>
      <c r="AA2015" s="13"/>
      <c r="AB2015" s="13"/>
      <c r="AC2015" s="13"/>
      <c r="AD2015" s="13"/>
      <c r="AE2015" s="13"/>
      <c r="AT2015" s="246" t="s">
        <v>252</v>
      </c>
      <c r="AU2015" s="246" t="s">
        <v>93</v>
      </c>
      <c r="AV2015" s="13" t="s">
        <v>23</v>
      </c>
      <c r="AW2015" s="13" t="s">
        <v>46</v>
      </c>
      <c r="AX2015" s="13" t="s">
        <v>85</v>
      </c>
      <c r="AY2015" s="246" t="s">
        <v>241</v>
      </c>
    </row>
    <row r="2016" s="14" customFormat="1">
      <c r="A2016" s="14"/>
      <c r="B2016" s="247"/>
      <c r="C2016" s="248"/>
      <c r="D2016" s="238" t="s">
        <v>252</v>
      </c>
      <c r="E2016" s="249" t="s">
        <v>39</v>
      </c>
      <c r="F2016" s="250" t="s">
        <v>1882</v>
      </c>
      <c r="G2016" s="248"/>
      <c r="H2016" s="251">
        <v>0.059999999999999998</v>
      </c>
      <c r="I2016" s="252"/>
      <c r="J2016" s="248"/>
      <c r="K2016" s="248"/>
      <c r="L2016" s="253"/>
      <c r="M2016" s="254"/>
      <c r="N2016" s="255"/>
      <c r="O2016" s="255"/>
      <c r="P2016" s="255"/>
      <c r="Q2016" s="255"/>
      <c r="R2016" s="255"/>
      <c r="S2016" s="255"/>
      <c r="T2016" s="256"/>
      <c r="U2016" s="14"/>
      <c r="V2016" s="14"/>
      <c r="W2016" s="14"/>
      <c r="X2016" s="14"/>
      <c r="Y2016" s="14"/>
      <c r="Z2016" s="14"/>
      <c r="AA2016" s="14"/>
      <c r="AB2016" s="14"/>
      <c r="AC2016" s="14"/>
      <c r="AD2016" s="14"/>
      <c r="AE2016" s="14"/>
      <c r="AT2016" s="257" t="s">
        <v>252</v>
      </c>
      <c r="AU2016" s="257" t="s">
        <v>93</v>
      </c>
      <c r="AV2016" s="14" t="s">
        <v>93</v>
      </c>
      <c r="AW2016" s="14" t="s">
        <v>46</v>
      </c>
      <c r="AX2016" s="14" t="s">
        <v>85</v>
      </c>
      <c r="AY2016" s="257" t="s">
        <v>241</v>
      </c>
    </row>
    <row r="2017" s="15" customFormat="1">
      <c r="A2017" s="15"/>
      <c r="B2017" s="258"/>
      <c r="C2017" s="259"/>
      <c r="D2017" s="238" t="s">
        <v>252</v>
      </c>
      <c r="E2017" s="260" t="s">
        <v>39</v>
      </c>
      <c r="F2017" s="261" t="s">
        <v>274</v>
      </c>
      <c r="G2017" s="259"/>
      <c r="H2017" s="262">
        <v>0.20000000000000001</v>
      </c>
      <c r="I2017" s="263"/>
      <c r="J2017" s="259"/>
      <c r="K2017" s="259"/>
      <c r="L2017" s="264"/>
      <c r="M2017" s="265"/>
      <c r="N2017" s="266"/>
      <c r="O2017" s="266"/>
      <c r="P2017" s="266"/>
      <c r="Q2017" s="266"/>
      <c r="R2017" s="266"/>
      <c r="S2017" s="266"/>
      <c r="T2017" s="267"/>
      <c r="U2017" s="15"/>
      <c r="V2017" s="15"/>
      <c r="W2017" s="15"/>
      <c r="X2017" s="15"/>
      <c r="Y2017" s="15"/>
      <c r="Z2017" s="15"/>
      <c r="AA2017" s="15"/>
      <c r="AB2017" s="15"/>
      <c r="AC2017" s="15"/>
      <c r="AD2017" s="15"/>
      <c r="AE2017" s="15"/>
      <c r="AT2017" s="268" t="s">
        <v>252</v>
      </c>
      <c r="AU2017" s="268" t="s">
        <v>93</v>
      </c>
      <c r="AV2017" s="15" t="s">
        <v>248</v>
      </c>
      <c r="AW2017" s="15" t="s">
        <v>46</v>
      </c>
      <c r="AX2017" s="15" t="s">
        <v>23</v>
      </c>
      <c r="AY2017" s="268" t="s">
        <v>241</v>
      </c>
    </row>
    <row r="2018" s="14" customFormat="1">
      <c r="A2018" s="14"/>
      <c r="B2018" s="247"/>
      <c r="C2018" s="248"/>
      <c r="D2018" s="238" t="s">
        <v>252</v>
      </c>
      <c r="E2018" s="248"/>
      <c r="F2018" s="250" t="s">
        <v>1892</v>
      </c>
      <c r="G2018" s="248"/>
      <c r="H2018" s="251">
        <v>0.22</v>
      </c>
      <c r="I2018" s="252"/>
      <c r="J2018" s="248"/>
      <c r="K2018" s="248"/>
      <c r="L2018" s="253"/>
      <c r="M2018" s="254"/>
      <c r="N2018" s="255"/>
      <c r="O2018" s="255"/>
      <c r="P2018" s="255"/>
      <c r="Q2018" s="255"/>
      <c r="R2018" s="255"/>
      <c r="S2018" s="255"/>
      <c r="T2018" s="256"/>
      <c r="U2018" s="14"/>
      <c r="V2018" s="14"/>
      <c r="W2018" s="14"/>
      <c r="X2018" s="14"/>
      <c r="Y2018" s="14"/>
      <c r="Z2018" s="14"/>
      <c r="AA2018" s="14"/>
      <c r="AB2018" s="14"/>
      <c r="AC2018" s="14"/>
      <c r="AD2018" s="14"/>
      <c r="AE2018" s="14"/>
      <c r="AT2018" s="257" t="s">
        <v>252</v>
      </c>
      <c r="AU2018" s="257" t="s">
        <v>93</v>
      </c>
      <c r="AV2018" s="14" t="s">
        <v>93</v>
      </c>
      <c r="AW2018" s="14" t="s">
        <v>4</v>
      </c>
      <c r="AX2018" s="14" t="s">
        <v>23</v>
      </c>
      <c r="AY2018" s="257" t="s">
        <v>241</v>
      </c>
    </row>
    <row r="2019" s="2" customFormat="1" ht="24.15" customHeight="1">
      <c r="A2019" s="42"/>
      <c r="B2019" s="43"/>
      <c r="C2019" s="218" t="s">
        <v>1893</v>
      </c>
      <c r="D2019" s="218" t="s">
        <v>243</v>
      </c>
      <c r="E2019" s="219" t="s">
        <v>1894</v>
      </c>
      <c r="F2019" s="220" t="s">
        <v>1895</v>
      </c>
      <c r="G2019" s="221" t="s">
        <v>515</v>
      </c>
      <c r="H2019" s="222">
        <v>146.875</v>
      </c>
      <c r="I2019" s="223"/>
      <c r="J2019" s="224">
        <f>ROUND(I2019*H2019,2)</f>
        <v>0</v>
      </c>
      <c r="K2019" s="220" t="s">
        <v>247</v>
      </c>
      <c r="L2019" s="48"/>
      <c r="M2019" s="225" t="s">
        <v>39</v>
      </c>
      <c r="N2019" s="226" t="s">
        <v>56</v>
      </c>
      <c r="O2019" s="88"/>
      <c r="P2019" s="227">
        <f>O2019*H2019</f>
        <v>0</v>
      </c>
      <c r="Q2019" s="227">
        <v>0.013129999999999999</v>
      </c>
      <c r="R2019" s="227">
        <f>Q2019*H2019</f>
        <v>1.92846875</v>
      </c>
      <c r="S2019" s="227">
        <v>0</v>
      </c>
      <c r="T2019" s="228">
        <f>S2019*H2019</f>
        <v>0</v>
      </c>
      <c r="U2019" s="42"/>
      <c r="V2019" s="42"/>
      <c r="W2019" s="42"/>
      <c r="X2019" s="42"/>
      <c r="Y2019" s="42"/>
      <c r="Z2019" s="42"/>
      <c r="AA2019" s="42"/>
      <c r="AB2019" s="42"/>
      <c r="AC2019" s="42"/>
      <c r="AD2019" s="42"/>
      <c r="AE2019" s="42"/>
      <c r="AR2019" s="229" t="s">
        <v>248</v>
      </c>
      <c r="AT2019" s="229" t="s">
        <v>243</v>
      </c>
      <c r="AU2019" s="229" t="s">
        <v>93</v>
      </c>
      <c r="AY2019" s="20" t="s">
        <v>241</v>
      </c>
      <c r="BE2019" s="230">
        <f>IF(N2019="základní",J2019,0)</f>
        <v>0</v>
      </c>
      <c r="BF2019" s="230">
        <f>IF(N2019="snížená",J2019,0)</f>
        <v>0</v>
      </c>
      <c r="BG2019" s="230">
        <f>IF(N2019="zákl. přenesená",J2019,0)</f>
        <v>0</v>
      </c>
      <c r="BH2019" s="230">
        <f>IF(N2019="sníž. přenesená",J2019,0)</f>
        <v>0</v>
      </c>
      <c r="BI2019" s="230">
        <f>IF(N2019="nulová",J2019,0)</f>
        <v>0</v>
      </c>
      <c r="BJ2019" s="20" t="s">
        <v>23</v>
      </c>
      <c r="BK2019" s="230">
        <f>ROUND(I2019*H2019,2)</f>
        <v>0</v>
      </c>
      <c r="BL2019" s="20" t="s">
        <v>248</v>
      </c>
      <c r="BM2019" s="229" t="s">
        <v>1896</v>
      </c>
    </row>
    <row r="2020" s="2" customFormat="1">
      <c r="A2020" s="42"/>
      <c r="B2020" s="43"/>
      <c r="C2020" s="44"/>
      <c r="D2020" s="231" t="s">
        <v>250</v>
      </c>
      <c r="E2020" s="44"/>
      <c r="F2020" s="232" t="s">
        <v>1897</v>
      </c>
      <c r="G2020" s="44"/>
      <c r="H2020" s="44"/>
      <c r="I2020" s="233"/>
      <c r="J2020" s="44"/>
      <c r="K2020" s="44"/>
      <c r="L2020" s="48"/>
      <c r="M2020" s="234"/>
      <c r="N2020" s="235"/>
      <c r="O2020" s="88"/>
      <c r="P2020" s="88"/>
      <c r="Q2020" s="88"/>
      <c r="R2020" s="88"/>
      <c r="S2020" s="88"/>
      <c r="T2020" s="89"/>
      <c r="U2020" s="42"/>
      <c r="V2020" s="42"/>
      <c r="W2020" s="42"/>
      <c r="X2020" s="42"/>
      <c r="Y2020" s="42"/>
      <c r="Z2020" s="42"/>
      <c r="AA2020" s="42"/>
      <c r="AB2020" s="42"/>
      <c r="AC2020" s="42"/>
      <c r="AD2020" s="42"/>
      <c r="AE2020" s="42"/>
      <c r="AT2020" s="20" t="s">
        <v>250</v>
      </c>
      <c r="AU2020" s="20" t="s">
        <v>93</v>
      </c>
    </row>
    <row r="2021" s="13" customFormat="1">
      <c r="A2021" s="13"/>
      <c r="B2021" s="236"/>
      <c r="C2021" s="237"/>
      <c r="D2021" s="238" t="s">
        <v>252</v>
      </c>
      <c r="E2021" s="239" t="s">
        <v>39</v>
      </c>
      <c r="F2021" s="240" t="s">
        <v>1898</v>
      </c>
      <c r="G2021" s="237"/>
      <c r="H2021" s="239" t="s">
        <v>39</v>
      </c>
      <c r="I2021" s="241"/>
      <c r="J2021" s="237"/>
      <c r="K2021" s="237"/>
      <c r="L2021" s="242"/>
      <c r="M2021" s="243"/>
      <c r="N2021" s="244"/>
      <c r="O2021" s="244"/>
      <c r="P2021" s="244"/>
      <c r="Q2021" s="244"/>
      <c r="R2021" s="244"/>
      <c r="S2021" s="244"/>
      <c r="T2021" s="245"/>
      <c r="U2021" s="13"/>
      <c r="V2021" s="13"/>
      <c r="W2021" s="13"/>
      <c r="X2021" s="13"/>
      <c r="Y2021" s="13"/>
      <c r="Z2021" s="13"/>
      <c r="AA2021" s="13"/>
      <c r="AB2021" s="13"/>
      <c r="AC2021" s="13"/>
      <c r="AD2021" s="13"/>
      <c r="AE2021" s="13"/>
      <c r="AT2021" s="246" t="s">
        <v>252</v>
      </c>
      <c r="AU2021" s="246" t="s">
        <v>93</v>
      </c>
      <c r="AV2021" s="13" t="s">
        <v>23</v>
      </c>
      <c r="AW2021" s="13" t="s">
        <v>46</v>
      </c>
      <c r="AX2021" s="13" t="s">
        <v>85</v>
      </c>
      <c r="AY2021" s="246" t="s">
        <v>241</v>
      </c>
    </row>
    <row r="2022" s="13" customFormat="1">
      <c r="A2022" s="13"/>
      <c r="B2022" s="236"/>
      <c r="C2022" s="237"/>
      <c r="D2022" s="238" t="s">
        <v>252</v>
      </c>
      <c r="E2022" s="239" t="s">
        <v>39</v>
      </c>
      <c r="F2022" s="240" t="s">
        <v>1899</v>
      </c>
      <c r="G2022" s="237"/>
      <c r="H2022" s="239" t="s">
        <v>39</v>
      </c>
      <c r="I2022" s="241"/>
      <c r="J2022" s="237"/>
      <c r="K2022" s="237"/>
      <c r="L2022" s="242"/>
      <c r="M2022" s="243"/>
      <c r="N2022" s="244"/>
      <c r="O2022" s="244"/>
      <c r="P2022" s="244"/>
      <c r="Q2022" s="244"/>
      <c r="R2022" s="244"/>
      <c r="S2022" s="244"/>
      <c r="T2022" s="245"/>
      <c r="U2022" s="13"/>
      <c r="V2022" s="13"/>
      <c r="W2022" s="13"/>
      <c r="X2022" s="13"/>
      <c r="Y2022" s="13"/>
      <c r="Z2022" s="13"/>
      <c r="AA2022" s="13"/>
      <c r="AB2022" s="13"/>
      <c r="AC2022" s="13"/>
      <c r="AD2022" s="13"/>
      <c r="AE2022" s="13"/>
      <c r="AT2022" s="246" t="s">
        <v>252</v>
      </c>
      <c r="AU2022" s="246" t="s">
        <v>93</v>
      </c>
      <c r="AV2022" s="13" t="s">
        <v>23</v>
      </c>
      <c r="AW2022" s="13" t="s">
        <v>46</v>
      </c>
      <c r="AX2022" s="13" t="s">
        <v>85</v>
      </c>
      <c r="AY2022" s="246" t="s">
        <v>241</v>
      </c>
    </row>
    <row r="2023" s="14" customFormat="1">
      <c r="A2023" s="14"/>
      <c r="B2023" s="247"/>
      <c r="C2023" s="248"/>
      <c r="D2023" s="238" t="s">
        <v>252</v>
      </c>
      <c r="E2023" s="249" t="s">
        <v>39</v>
      </c>
      <c r="F2023" s="250" t="s">
        <v>1900</v>
      </c>
      <c r="G2023" s="248"/>
      <c r="H2023" s="251">
        <v>10.85</v>
      </c>
      <c r="I2023" s="252"/>
      <c r="J2023" s="248"/>
      <c r="K2023" s="248"/>
      <c r="L2023" s="253"/>
      <c r="M2023" s="254"/>
      <c r="N2023" s="255"/>
      <c r="O2023" s="255"/>
      <c r="P2023" s="255"/>
      <c r="Q2023" s="255"/>
      <c r="R2023" s="255"/>
      <c r="S2023" s="255"/>
      <c r="T2023" s="256"/>
      <c r="U2023" s="14"/>
      <c r="V2023" s="14"/>
      <c r="W2023" s="14"/>
      <c r="X2023" s="14"/>
      <c r="Y2023" s="14"/>
      <c r="Z2023" s="14"/>
      <c r="AA2023" s="14"/>
      <c r="AB2023" s="14"/>
      <c r="AC2023" s="14"/>
      <c r="AD2023" s="14"/>
      <c r="AE2023" s="14"/>
      <c r="AT2023" s="257" t="s">
        <v>252</v>
      </c>
      <c r="AU2023" s="257" t="s">
        <v>93</v>
      </c>
      <c r="AV2023" s="14" t="s">
        <v>93</v>
      </c>
      <c r="AW2023" s="14" t="s">
        <v>46</v>
      </c>
      <c r="AX2023" s="14" t="s">
        <v>85</v>
      </c>
      <c r="AY2023" s="257" t="s">
        <v>241</v>
      </c>
    </row>
    <row r="2024" s="13" customFormat="1">
      <c r="A2024" s="13"/>
      <c r="B2024" s="236"/>
      <c r="C2024" s="237"/>
      <c r="D2024" s="238" t="s">
        <v>252</v>
      </c>
      <c r="E2024" s="239" t="s">
        <v>39</v>
      </c>
      <c r="F2024" s="240" t="s">
        <v>1901</v>
      </c>
      <c r="G2024" s="237"/>
      <c r="H2024" s="239" t="s">
        <v>39</v>
      </c>
      <c r="I2024" s="241"/>
      <c r="J2024" s="237"/>
      <c r="K2024" s="237"/>
      <c r="L2024" s="242"/>
      <c r="M2024" s="243"/>
      <c r="N2024" s="244"/>
      <c r="O2024" s="244"/>
      <c r="P2024" s="244"/>
      <c r="Q2024" s="244"/>
      <c r="R2024" s="244"/>
      <c r="S2024" s="244"/>
      <c r="T2024" s="245"/>
      <c r="U2024" s="13"/>
      <c r="V2024" s="13"/>
      <c r="W2024" s="13"/>
      <c r="X2024" s="13"/>
      <c r="Y2024" s="13"/>
      <c r="Z2024" s="13"/>
      <c r="AA2024" s="13"/>
      <c r="AB2024" s="13"/>
      <c r="AC2024" s="13"/>
      <c r="AD2024" s="13"/>
      <c r="AE2024" s="13"/>
      <c r="AT2024" s="246" t="s">
        <v>252</v>
      </c>
      <c r="AU2024" s="246" t="s">
        <v>93</v>
      </c>
      <c r="AV2024" s="13" t="s">
        <v>23</v>
      </c>
      <c r="AW2024" s="13" t="s">
        <v>46</v>
      </c>
      <c r="AX2024" s="13" t="s">
        <v>85</v>
      </c>
      <c r="AY2024" s="246" t="s">
        <v>241</v>
      </c>
    </row>
    <row r="2025" s="14" customFormat="1">
      <c r="A2025" s="14"/>
      <c r="B2025" s="247"/>
      <c r="C2025" s="248"/>
      <c r="D2025" s="238" t="s">
        <v>252</v>
      </c>
      <c r="E2025" s="249" t="s">
        <v>39</v>
      </c>
      <c r="F2025" s="250" t="s">
        <v>1902</v>
      </c>
      <c r="G2025" s="248"/>
      <c r="H2025" s="251">
        <v>43.439999999999998</v>
      </c>
      <c r="I2025" s="252"/>
      <c r="J2025" s="248"/>
      <c r="K2025" s="248"/>
      <c r="L2025" s="253"/>
      <c r="M2025" s="254"/>
      <c r="N2025" s="255"/>
      <c r="O2025" s="255"/>
      <c r="P2025" s="255"/>
      <c r="Q2025" s="255"/>
      <c r="R2025" s="255"/>
      <c r="S2025" s="255"/>
      <c r="T2025" s="256"/>
      <c r="U2025" s="14"/>
      <c r="V2025" s="14"/>
      <c r="W2025" s="14"/>
      <c r="X2025" s="14"/>
      <c r="Y2025" s="14"/>
      <c r="Z2025" s="14"/>
      <c r="AA2025" s="14"/>
      <c r="AB2025" s="14"/>
      <c r="AC2025" s="14"/>
      <c r="AD2025" s="14"/>
      <c r="AE2025" s="14"/>
      <c r="AT2025" s="257" t="s">
        <v>252</v>
      </c>
      <c r="AU2025" s="257" t="s">
        <v>93</v>
      </c>
      <c r="AV2025" s="14" t="s">
        <v>93</v>
      </c>
      <c r="AW2025" s="14" t="s">
        <v>46</v>
      </c>
      <c r="AX2025" s="14" t="s">
        <v>85</v>
      </c>
      <c r="AY2025" s="257" t="s">
        <v>241</v>
      </c>
    </row>
    <row r="2026" s="13" customFormat="1">
      <c r="A2026" s="13"/>
      <c r="B2026" s="236"/>
      <c r="C2026" s="237"/>
      <c r="D2026" s="238" t="s">
        <v>252</v>
      </c>
      <c r="E2026" s="239" t="s">
        <v>39</v>
      </c>
      <c r="F2026" s="240" t="s">
        <v>1903</v>
      </c>
      <c r="G2026" s="237"/>
      <c r="H2026" s="239" t="s">
        <v>39</v>
      </c>
      <c r="I2026" s="241"/>
      <c r="J2026" s="237"/>
      <c r="K2026" s="237"/>
      <c r="L2026" s="242"/>
      <c r="M2026" s="243"/>
      <c r="N2026" s="244"/>
      <c r="O2026" s="244"/>
      <c r="P2026" s="244"/>
      <c r="Q2026" s="244"/>
      <c r="R2026" s="244"/>
      <c r="S2026" s="244"/>
      <c r="T2026" s="245"/>
      <c r="U2026" s="13"/>
      <c r="V2026" s="13"/>
      <c r="W2026" s="13"/>
      <c r="X2026" s="13"/>
      <c r="Y2026" s="13"/>
      <c r="Z2026" s="13"/>
      <c r="AA2026" s="13"/>
      <c r="AB2026" s="13"/>
      <c r="AC2026" s="13"/>
      <c r="AD2026" s="13"/>
      <c r="AE2026" s="13"/>
      <c r="AT2026" s="246" t="s">
        <v>252</v>
      </c>
      <c r="AU2026" s="246" t="s">
        <v>93</v>
      </c>
      <c r="AV2026" s="13" t="s">
        <v>23</v>
      </c>
      <c r="AW2026" s="13" t="s">
        <v>46</v>
      </c>
      <c r="AX2026" s="13" t="s">
        <v>85</v>
      </c>
      <c r="AY2026" s="246" t="s">
        <v>241</v>
      </c>
    </row>
    <row r="2027" s="14" customFormat="1">
      <c r="A2027" s="14"/>
      <c r="B2027" s="247"/>
      <c r="C2027" s="248"/>
      <c r="D2027" s="238" t="s">
        <v>252</v>
      </c>
      <c r="E2027" s="249" t="s">
        <v>39</v>
      </c>
      <c r="F2027" s="250" t="s">
        <v>1904</v>
      </c>
      <c r="G2027" s="248"/>
      <c r="H2027" s="251">
        <v>28.149999999999999</v>
      </c>
      <c r="I2027" s="252"/>
      <c r="J2027" s="248"/>
      <c r="K2027" s="248"/>
      <c r="L2027" s="253"/>
      <c r="M2027" s="254"/>
      <c r="N2027" s="255"/>
      <c r="O2027" s="255"/>
      <c r="P2027" s="255"/>
      <c r="Q2027" s="255"/>
      <c r="R2027" s="255"/>
      <c r="S2027" s="255"/>
      <c r="T2027" s="256"/>
      <c r="U2027" s="14"/>
      <c r="V2027" s="14"/>
      <c r="W2027" s="14"/>
      <c r="X2027" s="14"/>
      <c r="Y2027" s="14"/>
      <c r="Z2027" s="14"/>
      <c r="AA2027" s="14"/>
      <c r="AB2027" s="14"/>
      <c r="AC2027" s="14"/>
      <c r="AD2027" s="14"/>
      <c r="AE2027" s="14"/>
      <c r="AT2027" s="257" t="s">
        <v>252</v>
      </c>
      <c r="AU2027" s="257" t="s">
        <v>93</v>
      </c>
      <c r="AV2027" s="14" t="s">
        <v>93</v>
      </c>
      <c r="AW2027" s="14" t="s">
        <v>46</v>
      </c>
      <c r="AX2027" s="14" t="s">
        <v>85</v>
      </c>
      <c r="AY2027" s="257" t="s">
        <v>241</v>
      </c>
    </row>
    <row r="2028" s="13" customFormat="1">
      <c r="A2028" s="13"/>
      <c r="B2028" s="236"/>
      <c r="C2028" s="237"/>
      <c r="D2028" s="238" t="s">
        <v>252</v>
      </c>
      <c r="E2028" s="239" t="s">
        <v>39</v>
      </c>
      <c r="F2028" s="240" t="s">
        <v>1905</v>
      </c>
      <c r="G2028" s="237"/>
      <c r="H2028" s="239" t="s">
        <v>39</v>
      </c>
      <c r="I2028" s="241"/>
      <c r="J2028" s="237"/>
      <c r="K2028" s="237"/>
      <c r="L2028" s="242"/>
      <c r="M2028" s="243"/>
      <c r="N2028" s="244"/>
      <c r="O2028" s="244"/>
      <c r="P2028" s="244"/>
      <c r="Q2028" s="244"/>
      <c r="R2028" s="244"/>
      <c r="S2028" s="244"/>
      <c r="T2028" s="245"/>
      <c r="U2028" s="13"/>
      <c r="V2028" s="13"/>
      <c r="W2028" s="13"/>
      <c r="X2028" s="13"/>
      <c r="Y2028" s="13"/>
      <c r="Z2028" s="13"/>
      <c r="AA2028" s="13"/>
      <c r="AB2028" s="13"/>
      <c r="AC2028" s="13"/>
      <c r="AD2028" s="13"/>
      <c r="AE2028" s="13"/>
      <c r="AT2028" s="246" t="s">
        <v>252</v>
      </c>
      <c r="AU2028" s="246" t="s">
        <v>93</v>
      </c>
      <c r="AV2028" s="13" t="s">
        <v>23</v>
      </c>
      <c r="AW2028" s="13" t="s">
        <v>46</v>
      </c>
      <c r="AX2028" s="13" t="s">
        <v>85</v>
      </c>
      <c r="AY2028" s="246" t="s">
        <v>241</v>
      </c>
    </row>
    <row r="2029" s="14" customFormat="1">
      <c r="A2029" s="14"/>
      <c r="B2029" s="247"/>
      <c r="C2029" s="248"/>
      <c r="D2029" s="238" t="s">
        <v>252</v>
      </c>
      <c r="E2029" s="249" t="s">
        <v>39</v>
      </c>
      <c r="F2029" s="250" t="s">
        <v>1906</v>
      </c>
      <c r="G2029" s="248"/>
      <c r="H2029" s="251">
        <v>64.435000000000002</v>
      </c>
      <c r="I2029" s="252"/>
      <c r="J2029" s="248"/>
      <c r="K2029" s="248"/>
      <c r="L2029" s="253"/>
      <c r="M2029" s="254"/>
      <c r="N2029" s="255"/>
      <c r="O2029" s="255"/>
      <c r="P2029" s="255"/>
      <c r="Q2029" s="255"/>
      <c r="R2029" s="255"/>
      <c r="S2029" s="255"/>
      <c r="T2029" s="256"/>
      <c r="U2029" s="14"/>
      <c r="V2029" s="14"/>
      <c r="W2029" s="14"/>
      <c r="X2029" s="14"/>
      <c r="Y2029" s="14"/>
      <c r="Z2029" s="14"/>
      <c r="AA2029" s="14"/>
      <c r="AB2029" s="14"/>
      <c r="AC2029" s="14"/>
      <c r="AD2029" s="14"/>
      <c r="AE2029" s="14"/>
      <c r="AT2029" s="257" t="s">
        <v>252</v>
      </c>
      <c r="AU2029" s="257" t="s">
        <v>93</v>
      </c>
      <c r="AV2029" s="14" t="s">
        <v>93</v>
      </c>
      <c r="AW2029" s="14" t="s">
        <v>46</v>
      </c>
      <c r="AX2029" s="14" t="s">
        <v>85</v>
      </c>
      <c r="AY2029" s="257" t="s">
        <v>241</v>
      </c>
    </row>
    <row r="2030" s="15" customFormat="1">
      <c r="A2030" s="15"/>
      <c r="B2030" s="258"/>
      <c r="C2030" s="259"/>
      <c r="D2030" s="238" t="s">
        <v>252</v>
      </c>
      <c r="E2030" s="260" t="s">
        <v>39</v>
      </c>
      <c r="F2030" s="261" t="s">
        <v>274</v>
      </c>
      <c r="G2030" s="259"/>
      <c r="H2030" s="262">
        <v>146.875</v>
      </c>
      <c r="I2030" s="263"/>
      <c r="J2030" s="259"/>
      <c r="K2030" s="259"/>
      <c r="L2030" s="264"/>
      <c r="M2030" s="265"/>
      <c r="N2030" s="266"/>
      <c r="O2030" s="266"/>
      <c r="P2030" s="266"/>
      <c r="Q2030" s="266"/>
      <c r="R2030" s="266"/>
      <c r="S2030" s="266"/>
      <c r="T2030" s="267"/>
      <c r="U2030" s="15"/>
      <c r="V2030" s="15"/>
      <c r="W2030" s="15"/>
      <c r="X2030" s="15"/>
      <c r="Y2030" s="15"/>
      <c r="Z2030" s="15"/>
      <c r="AA2030" s="15"/>
      <c r="AB2030" s="15"/>
      <c r="AC2030" s="15"/>
      <c r="AD2030" s="15"/>
      <c r="AE2030" s="15"/>
      <c r="AT2030" s="268" t="s">
        <v>252</v>
      </c>
      <c r="AU2030" s="268" t="s">
        <v>93</v>
      </c>
      <c r="AV2030" s="15" t="s">
        <v>248</v>
      </c>
      <c r="AW2030" s="15" t="s">
        <v>46</v>
      </c>
      <c r="AX2030" s="15" t="s">
        <v>23</v>
      </c>
      <c r="AY2030" s="268" t="s">
        <v>241</v>
      </c>
    </row>
    <row r="2031" s="2" customFormat="1" ht="16.5" customHeight="1">
      <c r="A2031" s="42"/>
      <c r="B2031" s="43"/>
      <c r="C2031" s="218" t="s">
        <v>1907</v>
      </c>
      <c r="D2031" s="218" t="s">
        <v>243</v>
      </c>
      <c r="E2031" s="219" t="s">
        <v>1908</v>
      </c>
      <c r="F2031" s="220" t="s">
        <v>1909</v>
      </c>
      <c r="G2031" s="221" t="s">
        <v>246</v>
      </c>
      <c r="H2031" s="222">
        <v>67.944000000000003</v>
      </c>
      <c r="I2031" s="223"/>
      <c r="J2031" s="224">
        <f>ROUND(I2031*H2031,2)</f>
        <v>0</v>
      </c>
      <c r="K2031" s="220" t="s">
        <v>247</v>
      </c>
      <c r="L2031" s="48"/>
      <c r="M2031" s="225" t="s">
        <v>39</v>
      </c>
      <c r="N2031" s="226" t="s">
        <v>56</v>
      </c>
      <c r="O2031" s="88"/>
      <c r="P2031" s="227">
        <f>O2031*H2031</f>
        <v>0</v>
      </c>
      <c r="Q2031" s="227">
        <v>2.5019800000000001</v>
      </c>
      <c r="R2031" s="227">
        <f>Q2031*H2031</f>
        <v>169.99452912000001</v>
      </c>
      <c r="S2031" s="227">
        <v>0</v>
      </c>
      <c r="T2031" s="228">
        <f>S2031*H2031</f>
        <v>0</v>
      </c>
      <c r="U2031" s="42"/>
      <c r="V2031" s="42"/>
      <c r="W2031" s="42"/>
      <c r="X2031" s="42"/>
      <c r="Y2031" s="42"/>
      <c r="Z2031" s="42"/>
      <c r="AA2031" s="42"/>
      <c r="AB2031" s="42"/>
      <c r="AC2031" s="42"/>
      <c r="AD2031" s="42"/>
      <c r="AE2031" s="42"/>
      <c r="AR2031" s="229" t="s">
        <v>248</v>
      </c>
      <c r="AT2031" s="229" t="s">
        <v>243</v>
      </c>
      <c r="AU2031" s="229" t="s">
        <v>93</v>
      </c>
      <c r="AY2031" s="20" t="s">
        <v>241</v>
      </c>
      <c r="BE2031" s="230">
        <f>IF(N2031="základní",J2031,0)</f>
        <v>0</v>
      </c>
      <c r="BF2031" s="230">
        <f>IF(N2031="snížená",J2031,0)</f>
        <v>0</v>
      </c>
      <c r="BG2031" s="230">
        <f>IF(N2031="zákl. přenesená",J2031,0)</f>
        <v>0</v>
      </c>
      <c r="BH2031" s="230">
        <f>IF(N2031="sníž. přenesená",J2031,0)</f>
        <v>0</v>
      </c>
      <c r="BI2031" s="230">
        <f>IF(N2031="nulová",J2031,0)</f>
        <v>0</v>
      </c>
      <c r="BJ2031" s="20" t="s">
        <v>23</v>
      </c>
      <c r="BK2031" s="230">
        <f>ROUND(I2031*H2031,2)</f>
        <v>0</v>
      </c>
      <c r="BL2031" s="20" t="s">
        <v>248</v>
      </c>
      <c r="BM2031" s="229" t="s">
        <v>1910</v>
      </c>
    </row>
    <row r="2032" s="2" customFormat="1">
      <c r="A2032" s="42"/>
      <c r="B2032" s="43"/>
      <c r="C2032" s="44"/>
      <c r="D2032" s="231" t="s">
        <v>250</v>
      </c>
      <c r="E2032" s="44"/>
      <c r="F2032" s="232" t="s">
        <v>1911</v>
      </c>
      <c r="G2032" s="44"/>
      <c r="H2032" s="44"/>
      <c r="I2032" s="233"/>
      <c r="J2032" s="44"/>
      <c r="K2032" s="44"/>
      <c r="L2032" s="48"/>
      <c r="M2032" s="234"/>
      <c r="N2032" s="235"/>
      <c r="O2032" s="88"/>
      <c r="P2032" s="88"/>
      <c r="Q2032" s="88"/>
      <c r="R2032" s="88"/>
      <c r="S2032" s="88"/>
      <c r="T2032" s="89"/>
      <c r="U2032" s="42"/>
      <c r="V2032" s="42"/>
      <c r="W2032" s="42"/>
      <c r="X2032" s="42"/>
      <c r="Y2032" s="42"/>
      <c r="Z2032" s="42"/>
      <c r="AA2032" s="42"/>
      <c r="AB2032" s="42"/>
      <c r="AC2032" s="42"/>
      <c r="AD2032" s="42"/>
      <c r="AE2032" s="42"/>
      <c r="AT2032" s="20" t="s">
        <v>250</v>
      </c>
      <c r="AU2032" s="20" t="s">
        <v>93</v>
      </c>
    </row>
    <row r="2033" s="13" customFormat="1">
      <c r="A2033" s="13"/>
      <c r="B2033" s="236"/>
      <c r="C2033" s="237"/>
      <c r="D2033" s="238" t="s">
        <v>252</v>
      </c>
      <c r="E2033" s="239" t="s">
        <v>39</v>
      </c>
      <c r="F2033" s="240" t="s">
        <v>1085</v>
      </c>
      <c r="G2033" s="237"/>
      <c r="H2033" s="239" t="s">
        <v>39</v>
      </c>
      <c r="I2033" s="241"/>
      <c r="J2033" s="237"/>
      <c r="K2033" s="237"/>
      <c r="L2033" s="242"/>
      <c r="M2033" s="243"/>
      <c r="N2033" s="244"/>
      <c r="O2033" s="244"/>
      <c r="P2033" s="244"/>
      <c r="Q2033" s="244"/>
      <c r="R2033" s="244"/>
      <c r="S2033" s="244"/>
      <c r="T2033" s="245"/>
      <c r="U2033" s="13"/>
      <c r="V2033" s="13"/>
      <c r="W2033" s="13"/>
      <c r="X2033" s="13"/>
      <c r="Y2033" s="13"/>
      <c r="Z2033" s="13"/>
      <c r="AA2033" s="13"/>
      <c r="AB2033" s="13"/>
      <c r="AC2033" s="13"/>
      <c r="AD2033" s="13"/>
      <c r="AE2033" s="13"/>
      <c r="AT2033" s="246" t="s">
        <v>252</v>
      </c>
      <c r="AU2033" s="246" t="s">
        <v>93</v>
      </c>
      <c r="AV2033" s="13" t="s">
        <v>23</v>
      </c>
      <c r="AW2033" s="13" t="s">
        <v>46</v>
      </c>
      <c r="AX2033" s="13" t="s">
        <v>85</v>
      </c>
      <c r="AY2033" s="246" t="s">
        <v>241</v>
      </c>
    </row>
    <row r="2034" s="13" customFormat="1">
      <c r="A2034" s="13"/>
      <c r="B2034" s="236"/>
      <c r="C2034" s="237"/>
      <c r="D2034" s="238" t="s">
        <v>252</v>
      </c>
      <c r="E2034" s="239" t="s">
        <v>39</v>
      </c>
      <c r="F2034" s="240" t="s">
        <v>1912</v>
      </c>
      <c r="G2034" s="237"/>
      <c r="H2034" s="239" t="s">
        <v>39</v>
      </c>
      <c r="I2034" s="241"/>
      <c r="J2034" s="237"/>
      <c r="K2034" s="237"/>
      <c r="L2034" s="242"/>
      <c r="M2034" s="243"/>
      <c r="N2034" s="244"/>
      <c r="O2034" s="244"/>
      <c r="P2034" s="244"/>
      <c r="Q2034" s="244"/>
      <c r="R2034" s="244"/>
      <c r="S2034" s="244"/>
      <c r="T2034" s="245"/>
      <c r="U2034" s="13"/>
      <c r="V2034" s="13"/>
      <c r="W2034" s="13"/>
      <c r="X2034" s="13"/>
      <c r="Y2034" s="13"/>
      <c r="Z2034" s="13"/>
      <c r="AA2034" s="13"/>
      <c r="AB2034" s="13"/>
      <c r="AC2034" s="13"/>
      <c r="AD2034" s="13"/>
      <c r="AE2034" s="13"/>
      <c r="AT2034" s="246" t="s">
        <v>252</v>
      </c>
      <c r="AU2034" s="246" t="s">
        <v>93</v>
      </c>
      <c r="AV2034" s="13" t="s">
        <v>23</v>
      </c>
      <c r="AW2034" s="13" t="s">
        <v>46</v>
      </c>
      <c r="AX2034" s="13" t="s">
        <v>85</v>
      </c>
      <c r="AY2034" s="246" t="s">
        <v>241</v>
      </c>
    </row>
    <row r="2035" s="14" customFormat="1">
      <c r="A2035" s="14"/>
      <c r="B2035" s="247"/>
      <c r="C2035" s="248"/>
      <c r="D2035" s="238" t="s">
        <v>252</v>
      </c>
      <c r="E2035" s="249" t="s">
        <v>39</v>
      </c>
      <c r="F2035" s="250" t="s">
        <v>1913</v>
      </c>
      <c r="G2035" s="248"/>
      <c r="H2035" s="251">
        <v>1.367</v>
      </c>
      <c r="I2035" s="252"/>
      <c r="J2035" s="248"/>
      <c r="K2035" s="248"/>
      <c r="L2035" s="253"/>
      <c r="M2035" s="254"/>
      <c r="N2035" s="255"/>
      <c r="O2035" s="255"/>
      <c r="P2035" s="255"/>
      <c r="Q2035" s="255"/>
      <c r="R2035" s="255"/>
      <c r="S2035" s="255"/>
      <c r="T2035" s="256"/>
      <c r="U2035" s="14"/>
      <c r="V2035" s="14"/>
      <c r="W2035" s="14"/>
      <c r="X2035" s="14"/>
      <c r="Y2035" s="14"/>
      <c r="Z2035" s="14"/>
      <c r="AA2035" s="14"/>
      <c r="AB2035" s="14"/>
      <c r="AC2035" s="14"/>
      <c r="AD2035" s="14"/>
      <c r="AE2035" s="14"/>
      <c r="AT2035" s="257" t="s">
        <v>252</v>
      </c>
      <c r="AU2035" s="257" t="s">
        <v>93</v>
      </c>
      <c r="AV2035" s="14" t="s">
        <v>93</v>
      </c>
      <c r="AW2035" s="14" t="s">
        <v>46</v>
      </c>
      <c r="AX2035" s="14" t="s">
        <v>85</v>
      </c>
      <c r="AY2035" s="257" t="s">
        <v>241</v>
      </c>
    </row>
    <row r="2036" s="14" customFormat="1">
      <c r="A2036" s="14"/>
      <c r="B2036" s="247"/>
      <c r="C2036" s="248"/>
      <c r="D2036" s="238" t="s">
        <v>252</v>
      </c>
      <c r="E2036" s="249" t="s">
        <v>39</v>
      </c>
      <c r="F2036" s="250" t="s">
        <v>1914</v>
      </c>
      <c r="G2036" s="248"/>
      <c r="H2036" s="251">
        <v>1.004</v>
      </c>
      <c r="I2036" s="252"/>
      <c r="J2036" s="248"/>
      <c r="K2036" s="248"/>
      <c r="L2036" s="253"/>
      <c r="M2036" s="254"/>
      <c r="N2036" s="255"/>
      <c r="O2036" s="255"/>
      <c r="P2036" s="255"/>
      <c r="Q2036" s="255"/>
      <c r="R2036" s="255"/>
      <c r="S2036" s="255"/>
      <c r="T2036" s="256"/>
      <c r="U2036" s="14"/>
      <c r="V2036" s="14"/>
      <c r="W2036" s="14"/>
      <c r="X2036" s="14"/>
      <c r="Y2036" s="14"/>
      <c r="Z2036" s="14"/>
      <c r="AA2036" s="14"/>
      <c r="AB2036" s="14"/>
      <c r="AC2036" s="14"/>
      <c r="AD2036" s="14"/>
      <c r="AE2036" s="14"/>
      <c r="AT2036" s="257" t="s">
        <v>252</v>
      </c>
      <c r="AU2036" s="257" t="s">
        <v>93</v>
      </c>
      <c r="AV2036" s="14" t="s">
        <v>93</v>
      </c>
      <c r="AW2036" s="14" t="s">
        <v>46</v>
      </c>
      <c r="AX2036" s="14" t="s">
        <v>85</v>
      </c>
      <c r="AY2036" s="257" t="s">
        <v>241</v>
      </c>
    </row>
    <row r="2037" s="13" customFormat="1">
      <c r="A2037" s="13"/>
      <c r="B2037" s="236"/>
      <c r="C2037" s="237"/>
      <c r="D2037" s="238" t="s">
        <v>252</v>
      </c>
      <c r="E2037" s="239" t="s">
        <v>39</v>
      </c>
      <c r="F2037" s="240" t="s">
        <v>1915</v>
      </c>
      <c r="G2037" s="237"/>
      <c r="H2037" s="239" t="s">
        <v>39</v>
      </c>
      <c r="I2037" s="241"/>
      <c r="J2037" s="237"/>
      <c r="K2037" s="237"/>
      <c r="L2037" s="242"/>
      <c r="M2037" s="243"/>
      <c r="N2037" s="244"/>
      <c r="O2037" s="244"/>
      <c r="P2037" s="244"/>
      <c r="Q2037" s="244"/>
      <c r="R2037" s="244"/>
      <c r="S2037" s="244"/>
      <c r="T2037" s="245"/>
      <c r="U2037" s="13"/>
      <c r="V2037" s="13"/>
      <c r="W2037" s="13"/>
      <c r="X2037" s="13"/>
      <c r="Y2037" s="13"/>
      <c r="Z2037" s="13"/>
      <c r="AA2037" s="13"/>
      <c r="AB2037" s="13"/>
      <c r="AC2037" s="13"/>
      <c r="AD2037" s="13"/>
      <c r="AE2037" s="13"/>
      <c r="AT2037" s="246" t="s">
        <v>252</v>
      </c>
      <c r="AU2037" s="246" t="s">
        <v>93</v>
      </c>
      <c r="AV2037" s="13" t="s">
        <v>23</v>
      </c>
      <c r="AW2037" s="13" t="s">
        <v>46</v>
      </c>
      <c r="AX2037" s="13" t="s">
        <v>85</v>
      </c>
      <c r="AY2037" s="246" t="s">
        <v>241</v>
      </c>
    </row>
    <row r="2038" s="14" customFormat="1">
      <c r="A2038" s="14"/>
      <c r="B2038" s="247"/>
      <c r="C2038" s="248"/>
      <c r="D2038" s="238" t="s">
        <v>252</v>
      </c>
      <c r="E2038" s="249" t="s">
        <v>39</v>
      </c>
      <c r="F2038" s="250" t="s">
        <v>1916</v>
      </c>
      <c r="G2038" s="248"/>
      <c r="H2038" s="251">
        <v>1.1220000000000001</v>
      </c>
      <c r="I2038" s="252"/>
      <c r="J2038" s="248"/>
      <c r="K2038" s="248"/>
      <c r="L2038" s="253"/>
      <c r="M2038" s="254"/>
      <c r="N2038" s="255"/>
      <c r="O2038" s="255"/>
      <c r="P2038" s="255"/>
      <c r="Q2038" s="255"/>
      <c r="R2038" s="255"/>
      <c r="S2038" s="255"/>
      <c r="T2038" s="256"/>
      <c r="U2038" s="14"/>
      <c r="V2038" s="14"/>
      <c r="W2038" s="14"/>
      <c r="X2038" s="14"/>
      <c r="Y2038" s="14"/>
      <c r="Z2038" s="14"/>
      <c r="AA2038" s="14"/>
      <c r="AB2038" s="14"/>
      <c r="AC2038" s="14"/>
      <c r="AD2038" s="14"/>
      <c r="AE2038" s="14"/>
      <c r="AT2038" s="257" t="s">
        <v>252</v>
      </c>
      <c r="AU2038" s="257" t="s">
        <v>93</v>
      </c>
      <c r="AV2038" s="14" t="s">
        <v>93</v>
      </c>
      <c r="AW2038" s="14" t="s">
        <v>46</v>
      </c>
      <c r="AX2038" s="14" t="s">
        <v>85</v>
      </c>
      <c r="AY2038" s="257" t="s">
        <v>241</v>
      </c>
    </row>
    <row r="2039" s="16" customFormat="1">
      <c r="A2039" s="16"/>
      <c r="B2039" s="269"/>
      <c r="C2039" s="270"/>
      <c r="D2039" s="238" t="s">
        <v>252</v>
      </c>
      <c r="E2039" s="271" t="s">
        <v>39</v>
      </c>
      <c r="F2039" s="272" t="s">
        <v>295</v>
      </c>
      <c r="G2039" s="270"/>
      <c r="H2039" s="273">
        <v>3.4929999999999999</v>
      </c>
      <c r="I2039" s="274"/>
      <c r="J2039" s="270"/>
      <c r="K2039" s="270"/>
      <c r="L2039" s="275"/>
      <c r="M2039" s="276"/>
      <c r="N2039" s="277"/>
      <c r="O2039" s="277"/>
      <c r="P2039" s="277"/>
      <c r="Q2039" s="277"/>
      <c r="R2039" s="277"/>
      <c r="S2039" s="277"/>
      <c r="T2039" s="278"/>
      <c r="U2039" s="16"/>
      <c r="V2039" s="16"/>
      <c r="W2039" s="16"/>
      <c r="X2039" s="16"/>
      <c r="Y2039" s="16"/>
      <c r="Z2039" s="16"/>
      <c r="AA2039" s="16"/>
      <c r="AB2039" s="16"/>
      <c r="AC2039" s="16"/>
      <c r="AD2039" s="16"/>
      <c r="AE2039" s="16"/>
      <c r="AT2039" s="279" t="s">
        <v>252</v>
      </c>
      <c r="AU2039" s="279" t="s">
        <v>93</v>
      </c>
      <c r="AV2039" s="16" t="s">
        <v>113</v>
      </c>
      <c r="AW2039" s="16" t="s">
        <v>46</v>
      </c>
      <c r="AX2039" s="16" t="s">
        <v>85</v>
      </c>
      <c r="AY2039" s="279" t="s">
        <v>241</v>
      </c>
    </row>
    <row r="2040" s="13" customFormat="1">
      <c r="A2040" s="13"/>
      <c r="B2040" s="236"/>
      <c r="C2040" s="237"/>
      <c r="D2040" s="238" t="s">
        <v>252</v>
      </c>
      <c r="E2040" s="239" t="s">
        <v>39</v>
      </c>
      <c r="F2040" s="240" t="s">
        <v>1293</v>
      </c>
      <c r="G2040" s="237"/>
      <c r="H2040" s="239" t="s">
        <v>39</v>
      </c>
      <c r="I2040" s="241"/>
      <c r="J2040" s="237"/>
      <c r="K2040" s="237"/>
      <c r="L2040" s="242"/>
      <c r="M2040" s="243"/>
      <c r="N2040" s="244"/>
      <c r="O2040" s="244"/>
      <c r="P2040" s="244"/>
      <c r="Q2040" s="244"/>
      <c r="R2040" s="244"/>
      <c r="S2040" s="244"/>
      <c r="T2040" s="245"/>
      <c r="U2040" s="13"/>
      <c r="V2040" s="13"/>
      <c r="W2040" s="13"/>
      <c r="X2040" s="13"/>
      <c r="Y2040" s="13"/>
      <c r="Z2040" s="13"/>
      <c r="AA2040" s="13"/>
      <c r="AB2040" s="13"/>
      <c r="AC2040" s="13"/>
      <c r="AD2040" s="13"/>
      <c r="AE2040" s="13"/>
      <c r="AT2040" s="246" t="s">
        <v>252</v>
      </c>
      <c r="AU2040" s="246" t="s">
        <v>93</v>
      </c>
      <c r="AV2040" s="13" t="s">
        <v>23</v>
      </c>
      <c r="AW2040" s="13" t="s">
        <v>46</v>
      </c>
      <c r="AX2040" s="13" t="s">
        <v>85</v>
      </c>
      <c r="AY2040" s="246" t="s">
        <v>241</v>
      </c>
    </row>
    <row r="2041" s="14" customFormat="1">
      <c r="A2041" s="14"/>
      <c r="B2041" s="247"/>
      <c r="C2041" s="248"/>
      <c r="D2041" s="238" t="s">
        <v>252</v>
      </c>
      <c r="E2041" s="249" t="s">
        <v>39</v>
      </c>
      <c r="F2041" s="250" t="s">
        <v>1917</v>
      </c>
      <c r="G2041" s="248"/>
      <c r="H2041" s="251">
        <v>0.125</v>
      </c>
      <c r="I2041" s="252"/>
      <c r="J2041" s="248"/>
      <c r="K2041" s="248"/>
      <c r="L2041" s="253"/>
      <c r="M2041" s="254"/>
      <c r="N2041" s="255"/>
      <c r="O2041" s="255"/>
      <c r="P2041" s="255"/>
      <c r="Q2041" s="255"/>
      <c r="R2041" s="255"/>
      <c r="S2041" s="255"/>
      <c r="T2041" s="256"/>
      <c r="U2041" s="14"/>
      <c r="V2041" s="14"/>
      <c r="W2041" s="14"/>
      <c r="X2041" s="14"/>
      <c r="Y2041" s="14"/>
      <c r="Z2041" s="14"/>
      <c r="AA2041" s="14"/>
      <c r="AB2041" s="14"/>
      <c r="AC2041" s="14"/>
      <c r="AD2041" s="14"/>
      <c r="AE2041" s="14"/>
      <c r="AT2041" s="257" t="s">
        <v>252</v>
      </c>
      <c r="AU2041" s="257" t="s">
        <v>93</v>
      </c>
      <c r="AV2041" s="14" t="s">
        <v>93</v>
      </c>
      <c r="AW2041" s="14" t="s">
        <v>46</v>
      </c>
      <c r="AX2041" s="14" t="s">
        <v>85</v>
      </c>
      <c r="AY2041" s="257" t="s">
        <v>241</v>
      </c>
    </row>
    <row r="2042" s="14" customFormat="1">
      <c r="A2042" s="14"/>
      <c r="B2042" s="247"/>
      <c r="C2042" s="248"/>
      <c r="D2042" s="238" t="s">
        <v>252</v>
      </c>
      <c r="E2042" s="249" t="s">
        <v>39</v>
      </c>
      <c r="F2042" s="250" t="s">
        <v>1918</v>
      </c>
      <c r="G2042" s="248"/>
      <c r="H2042" s="251">
        <v>0.10000000000000001</v>
      </c>
      <c r="I2042" s="252"/>
      <c r="J2042" s="248"/>
      <c r="K2042" s="248"/>
      <c r="L2042" s="253"/>
      <c r="M2042" s="254"/>
      <c r="N2042" s="255"/>
      <c r="O2042" s="255"/>
      <c r="P2042" s="255"/>
      <c r="Q2042" s="255"/>
      <c r="R2042" s="255"/>
      <c r="S2042" s="255"/>
      <c r="T2042" s="256"/>
      <c r="U2042" s="14"/>
      <c r="V2042" s="14"/>
      <c r="W2042" s="14"/>
      <c r="X2042" s="14"/>
      <c r="Y2042" s="14"/>
      <c r="Z2042" s="14"/>
      <c r="AA2042" s="14"/>
      <c r="AB2042" s="14"/>
      <c r="AC2042" s="14"/>
      <c r="AD2042" s="14"/>
      <c r="AE2042" s="14"/>
      <c r="AT2042" s="257" t="s">
        <v>252</v>
      </c>
      <c r="AU2042" s="257" t="s">
        <v>93</v>
      </c>
      <c r="AV2042" s="14" t="s">
        <v>93</v>
      </c>
      <c r="AW2042" s="14" t="s">
        <v>46</v>
      </c>
      <c r="AX2042" s="14" t="s">
        <v>85</v>
      </c>
      <c r="AY2042" s="257" t="s">
        <v>241</v>
      </c>
    </row>
    <row r="2043" s="14" customFormat="1">
      <c r="A2043" s="14"/>
      <c r="B2043" s="247"/>
      <c r="C2043" s="248"/>
      <c r="D2043" s="238" t="s">
        <v>252</v>
      </c>
      <c r="E2043" s="249" t="s">
        <v>39</v>
      </c>
      <c r="F2043" s="250" t="s">
        <v>1919</v>
      </c>
      <c r="G2043" s="248"/>
      <c r="H2043" s="251">
        <v>0.037999999999999999</v>
      </c>
      <c r="I2043" s="252"/>
      <c r="J2043" s="248"/>
      <c r="K2043" s="248"/>
      <c r="L2043" s="253"/>
      <c r="M2043" s="254"/>
      <c r="N2043" s="255"/>
      <c r="O2043" s="255"/>
      <c r="P2043" s="255"/>
      <c r="Q2043" s="255"/>
      <c r="R2043" s="255"/>
      <c r="S2043" s="255"/>
      <c r="T2043" s="256"/>
      <c r="U2043" s="14"/>
      <c r="V2043" s="14"/>
      <c r="W2043" s="14"/>
      <c r="X2043" s="14"/>
      <c r="Y2043" s="14"/>
      <c r="Z2043" s="14"/>
      <c r="AA2043" s="14"/>
      <c r="AB2043" s="14"/>
      <c r="AC2043" s="14"/>
      <c r="AD2043" s="14"/>
      <c r="AE2043" s="14"/>
      <c r="AT2043" s="257" t="s">
        <v>252</v>
      </c>
      <c r="AU2043" s="257" t="s">
        <v>93</v>
      </c>
      <c r="AV2043" s="14" t="s">
        <v>93</v>
      </c>
      <c r="AW2043" s="14" t="s">
        <v>46</v>
      </c>
      <c r="AX2043" s="14" t="s">
        <v>85</v>
      </c>
      <c r="AY2043" s="257" t="s">
        <v>241</v>
      </c>
    </row>
    <row r="2044" s="16" customFormat="1">
      <c r="A2044" s="16"/>
      <c r="B2044" s="269"/>
      <c r="C2044" s="270"/>
      <c r="D2044" s="238" t="s">
        <v>252</v>
      </c>
      <c r="E2044" s="271" t="s">
        <v>39</v>
      </c>
      <c r="F2044" s="272" t="s">
        <v>295</v>
      </c>
      <c r="G2044" s="270"/>
      <c r="H2044" s="273">
        <v>0.26300000000000001</v>
      </c>
      <c r="I2044" s="274"/>
      <c r="J2044" s="270"/>
      <c r="K2044" s="270"/>
      <c r="L2044" s="275"/>
      <c r="M2044" s="276"/>
      <c r="N2044" s="277"/>
      <c r="O2044" s="277"/>
      <c r="P2044" s="277"/>
      <c r="Q2044" s="277"/>
      <c r="R2044" s="277"/>
      <c r="S2044" s="277"/>
      <c r="T2044" s="278"/>
      <c r="U2044" s="16"/>
      <c r="V2044" s="16"/>
      <c r="W2044" s="16"/>
      <c r="X2044" s="16"/>
      <c r="Y2044" s="16"/>
      <c r="Z2044" s="16"/>
      <c r="AA2044" s="16"/>
      <c r="AB2044" s="16"/>
      <c r="AC2044" s="16"/>
      <c r="AD2044" s="16"/>
      <c r="AE2044" s="16"/>
      <c r="AT2044" s="279" t="s">
        <v>252</v>
      </c>
      <c r="AU2044" s="279" t="s">
        <v>93</v>
      </c>
      <c r="AV2044" s="16" t="s">
        <v>113</v>
      </c>
      <c r="AW2044" s="16" t="s">
        <v>46</v>
      </c>
      <c r="AX2044" s="16" t="s">
        <v>85</v>
      </c>
      <c r="AY2044" s="279" t="s">
        <v>241</v>
      </c>
    </row>
    <row r="2045" s="13" customFormat="1">
      <c r="A2045" s="13"/>
      <c r="B2045" s="236"/>
      <c r="C2045" s="237"/>
      <c r="D2045" s="238" t="s">
        <v>252</v>
      </c>
      <c r="E2045" s="239" t="s">
        <v>39</v>
      </c>
      <c r="F2045" s="240" t="s">
        <v>1431</v>
      </c>
      <c r="G2045" s="237"/>
      <c r="H2045" s="239" t="s">
        <v>39</v>
      </c>
      <c r="I2045" s="241"/>
      <c r="J2045" s="237"/>
      <c r="K2045" s="237"/>
      <c r="L2045" s="242"/>
      <c r="M2045" s="243"/>
      <c r="N2045" s="244"/>
      <c r="O2045" s="244"/>
      <c r="P2045" s="244"/>
      <c r="Q2045" s="244"/>
      <c r="R2045" s="244"/>
      <c r="S2045" s="244"/>
      <c r="T2045" s="245"/>
      <c r="U2045" s="13"/>
      <c r="V2045" s="13"/>
      <c r="W2045" s="13"/>
      <c r="X2045" s="13"/>
      <c r="Y2045" s="13"/>
      <c r="Z2045" s="13"/>
      <c r="AA2045" s="13"/>
      <c r="AB2045" s="13"/>
      <c r="AC2045" s="13"/>
      <c r="AD2045" s="13"/>
      <c r="AE2045" s="13"/>
      <c r="AT2045" s="246" t="s">
        <v>252</v>
      </c>
      <c r="AU2045" s="246" t="s">
        <v>93</v>
      </c>
      <c r="AV2045" s="13" t="s">
        <v>23</v>
      </c>
      <c r="AW2045" s="13" t="s">
        <v>46</v>
      </c>
      <c r="AX2045" s="13" t="s">
        <v>85</v>
      </c>
      <c r="AY2045" s="246" t="s">
        <v>241</v>
      </c>
    </row>
    <row r="2046" s="13" customFormat="1">
      <c r="A2046" s="13"/>
      <c r="B2046" s="236"/>
      <c r="C2046" s="237"/>
      <c r="D2046" s="238" t="s">
        <v>252</v>
      </c>
      <c r="E2046" s="239" t="s">
        <v>39</v>
      </c>
      <c r="F2046" s="240" t="s">
        <v>1920</v>
      </c>
      <c r="G2046" s="237"/>
      <c r="H2046" s="239" t="s">
        <v>39</v>
      </c>
      <c r="I2046" s="241"/>
      <c r="J2046" s="237"/>
      <c r="K2046" s="237"/>
      <c r="L2046" s="242"/>
      <c r="M2046" s="243"/>
      <c r="N2046" s="244"/>
      <c r="O2046" s="244"/>
      <c r="P2046" s="244"/>
      <c r="Q2046" s="244"/>
      <c r="R2046" s="244"/>
      <c r="S2046" s="244"/>
      <c r="T2046" s="245"/>
      <c r="U2046" s="13"/>
      <c r="V2046" s="13"/>
      <c r="W2046" s="13"/>
      <c r="X2046" s="13"/>
      <c r="Y2046" s="13"/>
      <c r="Z2046" s="13"/>
      <c r="AA2046" s="13"/>
      <c r="AB2046" s="13"/>
      <c r="AC2046" s="13"/>
      <c r="AD2046" s="13"/>
      <c r="AE2046" s="13"/>
      <c r="AT2046" s="246" t="s">
        <v>252</v>
      </c>
      <c r="AU2046" s="246" t="s">
        <v>93</v>
      </c>
      <c r="AV2046" s="13" t="s">
        <v>23</v>
      </c>
      <c r="AW2046" s="13" t="s">
        <v>46</v>
      </c>
      <c r="AX2046" s="13" t="s">
        <v>85</v>
      </c>
      <c r="AY2046" s="246" t="s">
        <v>241</v>
      </c>
    </row>
    <row r="2047" s="14" customFormat="1">
      <c r="A2047" s="14"/>
      <c r="B2047" s="247"/>
      <c r="C2047" s="248"/>
      <c r="D2047" s="238" t="s">
        <v>252</v>
      </c>
      <c r="E2047" s="249" t="s">
        <v>39</v>
      </c>
      <c r="F2047" s="250" t="s">
        <v>1921</v>
      </c>
      <c r="G2047" s="248"/>
      <c r="H2047" s="251">
        <v>3.1589999999999998</v>
      </c>
      <c r="I2047" s="252"/>
      <c r="J2047" s="248"/>
      <c r="K2047" s="248"/>
      <c r="L2047" s="253"/>
      <c r="M2047" s="254"/>
      <c r="N2047" s="255"/>
      <c r="O2047" s="255"/>
      <c r="P2047" s="255"/>
      <c r="Q2047" s="255"/>
      <c r="R2047" s="255"/>
      <c r="S2047" s="255"/>
      <c r="T2047" s="256"/>
      <c r="U2047" s="14"/>
      <c r="V2047" s="14"/>
      <c r="W2047" s="14"/>
      <c r="X2047" s="14"/>
      <c r="Y2047" s="14"/>
      <c r="Z2047" s="14"/>
      <c r="AA2047" s="14"/>
      <c r="AB2047" s="14"/>
      <c r="AC2047" s="14"/>
      <c r="AD2047" s="14"/>
      <c r="AE2047" s="14"/>
      <c r="AT2047" s="257" t="s">
        <v>252</v>
      </c>
      <c r="AU2047" s="257" t="s">
        <v>93</v>
      </c>
      <c r="AV2047" s="14" t="s">
        <v>93</v>
      </c>
      <c r="AW2047" s="14" t="s">
        <v>46</v>
      </c>
      <c r="AX2047" s="14" t="s">
        <v>85</v>
      </c>
      <c r="AY2047" s="257" t="s">
        <v>241</v>
      </c>
    </row>
    <row r="2048" s="14" customFormat="1">
      <c r="A2048" s="14"/>
      <c r="B2048" s="247"/>
      <c r="C2048" s="248"/>
      <c r="D2048" s="238" t="s">
        <v>252</v>
      </c>
      <c r="E2048" s="249" t="s">
        <v>39</v>
      </c>
      <c r="F2048" s="250" t="s">
        <v>1922</v>
      </c>
      <c r="G2048" s="248"/>
      <c r="H2048" s="251">
        <v>0.156</v>
      </c>
      <c r="I2048" s="252"/>
      <c r="J2048" s="248"/>
      <c r="K2048" s="248"/>
      <c r="L2048" s="253"/>
      <c r="M2048" s="254"/>
      <c r="N2048" s="255"/>
      <c r="O2048" s="255"/>
      <c r="P2048" s="255"/>
      <c r="Q2048" s="255"/>
      <c r="R2048" s="255"/>
      <c r="S2048" s="255"/>
      <c r="T2048" s="256"/>
      <c r="U2048" s="14"/>
      <c r="V2048" s="14"/>
      <c r="W2048" s="14"/>
      <c r="X2048" s="14"/>
      <c r="Y2048" s="14"/>
      <c r="Z2048" s="14"/>
      <c r="AA2048" s="14"/>
      <c r="AB2048" s="14"/>
      <c r="AC2048" s="14"/>
      <c r="AD2048" s="14"/>
      <c r="AE2048" s="14"/>
      <c r="AT2048" s="257" t="s">
        <v>252</v>
      </c>
      <c r="AU2048" s="257" t="s">
        <v>93</v>
      </c>
      <c r="AV2048" s="14" t="s">
        <v>93</v>
      </c>
      <c r="AW2048" s="14" t="s">
        <v>46</v>
      </c>
      <c r="AX2048" s="14" t="s">
        <v>85</v>
      </c>
      <c r="AY2048" s="257" t="s">
        <v>241</v>
      </c>
    </row>
    <row r="2049" s="14" customFormat="1">
      <c r="A2049" s="14"/>
      <c r="B2049" s="247"/>
      <c r="C2049" s="248"/>
      <c r="D2049" s="238" t="s">
        <v>252</v>
      </c>
      <c r="E2049" s="249" t="s">
        <v>39</v>
      </c>
      <c r="F2049" s="250" t="s">
        <v>1923</v>
      </c>
      <c r="G2049" s="248"/>
      <c r="H2049" s="251">
        <v>3.8410000000000002</v>
      </c>
      <c r="I2049" s="252"/>
      <c r="J2049" s="248"/>
      <c r="K2049" s="248"/>
      <c r="L2049" s="253"/>
      <c r="M2049" s="254"/>
      <c r="N2049" s="255"/>
      <c r="O2049" s="255"/>
      <c r="P2049" s="255"/>
      <c r="Q2049" s="255"/>
      <c r="R2049" s="255"/>
      <c r="S2049" s="255"/>
      <c r="T2049" s="256"/>
      <c r="U2049" s="14"/>
      <c r="V2049" s="14"/>
      <c r="W2049" s="14"/>
      <c r="X2049" s="14"/>
      <c r="Y2049" s="14"/>
      <c r="Z2049" s="14"/>
      <c r="AA2049" s="14"/>
      <c r="AB2049" s="14"/>
      <c r="AC2049" s="14"/>
      <c r="AD2049" s="14"/>
      <c r="AE2049" s="14"/>
      <c r="AT2049" s="257" t="s">
        <v>252</v>
      </c>
      <c r="AU2049" s="257" t="s">
        <v>93</v>
      </c>
      <c r="AV2049" s="14" t="s">
        <v>93</v>
      </c>
      <c r="AW2049" s="14" t="s">
        <v>46</v>
      </c>
      <c r="AX2049" s="14" t="s">
        <v>85</v>
      </c>
      <c r="AY2049" s="257" t="s">
        <v>241</v>
      </c>
    </row>
    <row r="2050" s="13" customFormat="1">
      <c r="A2050" s="13"/>
      <c r="B2050" s="236"/>
      <c r="C2050" s="237"/>
      <c r="D2050" s="238" t="s">
        <v>252</v>
      </c>
      <c r="E2050" s="239" t="s">
        <v>39</v>
      </c>
      <c r="F2050" s="240" t="s">
        <v>1924</v>
      </c>
      <c r="G2050" s="237"/>
      <c r="H2050" s="239" t="s">
        <v>39</v>
      </c>
      <c r="I2050" s="241"/>
      <c r="J2050" s="237"/>
      <c r="K2050" s="237"/>
      <c r="L2050" s="242"/>
      <c r="M2050" s="243"/>
      <c r="N2050" s="244"/>
      <c r="O2050" s="244"/>
      <c r="P2050" s="244"/>
      <c r="Q2050" s="244"/>
      <c r="R2050" s="244"/>
      <c r="S2050" s="244"/>
      <c r="T2050" s="245"/>
      <c r="U2050" s="13"/>
      <c r="V2050" s="13"/>
      <c r="W2050" s="13"/>
      <c r="X2050" s="13"/>
      <c r="Y2050" s="13"/>
      <c r="Z2050" s="13"/>
      <c r="AA2050" s="13"/>
      <c r="AB2050" s="13"/>
      <c r="AC2050" s="13"/>
      <c r="AD2050" s="13"/>
      <c r="AE2050" s="13"/>
      <c r="AT2050" s="246" t="s">
        <v>252</v>
      </c>
      <c r="AU2050" s="246" t="s">
        <v>93</v>
      </c>
      <c r="AV2050" s="13" t="s">
        <v>23</v>
      </c>
      <c r="AW2050" s="13" t="s">
        <v>46</v>
      </c>
      <c r="AX2050" s="13" t="s">
        <v>85</v>
      </c>
      <c r="AY2050" s="246" t="s">
        <v>241</v>
      </c>
    </row>
    <row r="2051" s="14" customFormat="1">
      <c r="A2051" s="14"/>
      <c r="B2051" s="247"/>
      <c r="C2051" s="248"/>
      <c r="D2051" s="238" t="s">
        <v>252</v>
      </c>
      <c r="E2051" s="249" t="s">
        <v>39</v>
      </c>
      <c r="F2051" s="250" t="s">
        <v>1925</v>
      </c>
      <c r="G2051" s="248"/>
      <c r="H2051" s="251">
        <v>0.65500000000000003</v>
      </c>
      <c r="I2051" s="252"/>
      <c r="J2051" s="248"/>
      <c r="K2051" s="248"/>
      <c r="L2051" s="253"/>
      <c r="M2051" s="254"/>
      <c r="N2051" s="255"/>
      <c r="O2051" s="255"/>
      <c r="P2051" s="255"/>
      <c r="Q2051" s="255"/>
      <c r="R2051" s="255"/>
      <c r="S2051" s="255"/>
      <c r="T2051" s="256"/>
      <c r="U2051" s="14"/>
      <c r="V2051" s="14"/>
      <c r="W2051" s="14"/>
      <c r="X2051" s="14"/>
      <c r="Y2051" s="14"/>
      <c r="Z2051" s="14"/>
      <c r="AA2051" s="14"/>
      <c r="AB2051" s="14"/>
      <c r="AC2051" s="14"/>
      <c r="AD2051" s="14"/>
      <c r="AE2051" s="14"/>
      <c r="AT2051" s="257" t="s">
        <v>252</v>
      </c>
      <c r="AU2051" s="257" t="s">
        <v>93</v>
      </c>
      <c r="AV2051" s="14" t="s">
        <v>93</v>
      </c>
      <c r="AW2051" s="14" t="s">
        <v>46</v>
      </c>
      <c r="AX2051" s="14" t="s">
        <v>85</v>
      </c>
      <c r="AY2051" s="257" t="s">
        <v>241</v>
      </c>
    </row>
    <row r="2052" s="14" customFormat="1">
      <c r="A2052" s="14"/>
      <c r="B2052" s="247"/>
      <c r="C2052" s="248"/>
      <c r="D2052" s="238" t="s">
        <v>252</v>
      </c>
      <c r="E2052" s="249" t="s">
        <v>39</v>
      </c>
      <c r="F2052" s="250" t="s">
        <v>1926</v>
      </c>
      <c r="G2052" s="248"/>
      <c r="H2052" s="251">
        <v>0.76700000000000002</v>
      </c>
      <c r="I2052" s="252"/>
      <c r="J2052" s="248"/>
      <c r="K2052" s="248"/>
      <c r="L2052" s="253"/>
      <c r="M2052" s="254"/>
      <c r="N2052" s="255"/>
      <c r="O2052" s="255"/>
      <c r="P2052" s="255"/>
      <c r="Q2052" s="255"/>
      <c r="R2052" s="255"/>
      <c r="S2052" s="255"/>
      <c r="T2052" s="256"/>
      <c r="U2052" s="14"/>
      <c r="V2052" s="14"/>
      <c r="W2052" s="14"/>
      <c r="X2052" s="14"/>
      <c r="Y2052" s="14"/>
      <c r="Z2052" s="14"/>
      <c r="AA2052" s="14"/>
      <c r="AB2052" s="14"/>
      <c r="AC2052" s="14"/>
      <c r="AD2052" s="14"/>
      <c r="AE2052" s="14"/>
      <c r="AT2052" s="257" t="s">
        <v>252</v>
      </c>
      <c r="AU2052" s="257" t="s">
        <v>93</v>
      </c>
      <c r="AV2052" s="14" t="s">
        <v>93</v>
      </c>
      <c r="AW2052" s="14" t="s">
        <v>46</v>
      </c>
      <c r="AX2052" s="14" t="s">
        <v>85</v>
      </c>
      <c r="AY2052" s="257" t="s">
        <v>241</v>
      </c>
    </row>
    <row r="2053" s="14" customFormat="1">
      <c r="A2053" s="14"/>
      <c r="B2053" s="247"/>
      <c r="C2053" s="248"/>
      <c r="D2053" s="238" t="s">
        <v>252</v>
      </c>
      <c r="E2053" s="249" t="s">
        <v>39</v>
      </c>
      <c r="F2053" s="250" t="s">
        <v>1927</v>
      </c>
      <c r="G2053" s="248"/>
      <c r="H2053" s="251">
        <v>3.2349999999999999</v>
      </c>
      <c r="I2053" s="252"/>
      <c r="J2053" s="248"/>
      <c r="K2053" s="248"/>
      <c r="L2053" s="253"/>
      <c r="M2053" s="254"/>
      <c r="N2053" s="255"/>
      <c r="O2053" s="255"/>
      <c r="P2053" s="255"/>
      <c r="Q2053" s="255"/>
      <c r="R2053" s="255"/>
      <c r="S2053" s="255"/>
      <c r="T2053" s="256"/>
      <c r="U2053" s="14"/>
      <c r="V2053" s="14"/>
      <c r="W2053" s="14"/>
      <c r="X2053" s="14"/>
      <c r="Y2053" s="14"/>
      <c r="Z2053" s="14"/>
      <c r="AA2053" s="14"/>
      <c r="AB2053" s="14"/>
      <c r="AC2053" s="14"/>
      <c r="AD2053" s="14"/>
      <c r="AE2053" s="14"/>
      <c r="AT2053" s="257" t="s">
        <v>252</v>
      </c>
      <c r="AU2053" s="257" t="s">
        <v>93</v>
      </c>
      <c r="AV2053" s="14" t="s">
        <v>93</v>
      </c>
      <c r="AW2053" s="14" t="s">
        <v>46</v>
      </c>
      <c r="AX2053" s="14" t="s">
        <v>85</v>
      </c>
      <c r="AY2053" s="257" t="s">
        <v>241</v>
      </c>
    </row>
    <row r="2054" s="13" customFormat="1">
      <c r="A2054" s="13"/>
      <c r="B2054" s="236"/>
      <c r="C2054" s="237"/>
      <c r="D2054" s="238" t="s">
        <v>252</v>
      </c>
      <c r="E2054" s="239" t="s">
        <v>39</v>
      </c>
      <c r="F2054" s="240" t="s">
        <v>1928</v>
      </c>
      <c r="G2054" s="237"/>
      <c r="H2054" s="239" t="s">
        <v>39</v>
      </c>
      <c r="I2054" s="241"/>
      <c r="J2054" s="237"/>
      <c r="K2054" s="237"/>
      <c r="L2054" s="242"/>
      <c r="M2054" s="243"/>
      <c r="N2054" s="244"/>
      <c r="O2054" s="244"/>
      <c r="P2054" s="244"/>
      <c r="Q2054" s="244"/>
      <c r="R2054" s="244"/>
      <c r="S2054" s="244"/>
      <c r="T2054" s="245"/>
      <c r="U2054" s="13"/>
      <c r="V2054" s="13"/>
      <c r="W2054" s="13"/>
      <c r="X2054" s="13"/>
      <c r="Y2054" s="13"/>
      <c r="Z2054" s="13"/>
      <c r="AA2054" s="13"/>
      <c r="AB2054" s="13"/>
      <c r="AC2054" s="13"/>
      <c r="AD2054" s="13"/>
      <c r="AE2054" s="13"/>
      <c r="AT2054" s="246" t="s">
        <v>252</v>
      </c>
      <c r="AU2054" s="246" t="s">
        <v>93</v>
      </c>
      <c r="AV2054" s="13" t="s">
        <v>23</v>
      </c>
      <c r="AW2054" s="13" t="s">
        <v>46</v>
      </c>
      <c r="AX2054" s="13" t="s">
        <v>85</v>
      </c>
      <c r="AY2054" s="246" t="s">
        <v>241</v>
      </c>
    </row>
    <row r="2055" s="14" customFormat="1">
      <c r="A2055" s="14"/>
      <c r="B2055" s="247"/>
      <c r="C2055" s="248"/>
      <c r="D2055" s="238" t="s">
        <v>252</v>
      </c>
      <c r="E2055" s="249" t="s">
        <v>39</v>
      </c>
      <c r="F2055" s="250" t="s">
        <v>1929</v>
      </c>
      <c r="G2055" s="248"/>
      <c r="H2055" s="251">
        <v>0.35299999999999998</v>
      </c>
      <c r="I2055" s="252"/>
      <c r="J2055" s="248"/>
      <c r="K2055" s="248"/>
      <c r="L2055" s="253"/>
      <c r="M2055" s="254"/>
      <c r="N2055" s="255"/>
      <c r="O2055" s="255"/>
      <c r="P2055" s="255"/>
      <c r="Q2055" s="255"/>
      <c r="R2055" s="255"/>
      <c r="S2055" s="255"/>
      <c r="T2055" s="256"/>
      <c r="U2055" s="14"/>
      <c r="V2055" s="14"/>
      <c r="W2055" s="14"/>
      <c r="X2055" s="14"/>
      <c r="Y2055" s="14"/>
      <c r="Z2055" s="14"/>
      <c r="AA2055" s="14"/>
      <c r="AB2055" s="14"/>
      <c r="AC2055" s="14"/>
      <c r="AD2055" s="14"/>
      <c r="AE2055" s="14"/>
      <c r="AT2055" s="257" t="s">
        <v>252</v>
      </c>
      <c r="AU2055" s="257" t="s">
        <v>93</v>
      </c>
      <c r="AV2055" s="14" t="s">
        <v>93</v>
      </c>
      <c r="AW2055" s="14" t="s">
        <v>46</v>
      </c>
      <c r="AX2055" s="14" t="s">
        <v>85</v>
      </c>
      <c r="AY2055" s="257" t="s">
        <v>241</v>
      </c>
    </row>
    <row r="2056" s="14" customFormat="1">
      <c r="A2056" s="14"/>
      <c r="B2056" s="247"/>
      <c r="C2056" s="248"/>
      <c r="D2056" s="238" t="s">
        <v>252</v>
      </c>
      <c r="E2056" s="249" t="s">
        <v>39</v>
      </c>
      <c r="F2056" s="250" t="s">
        <v>1930</v>
      </c>
      <c r="G2056" s="248"/>
      <c r="H2056" s="251">
        <v>2.0950000000000002</v>
      </c>
      <c r="I2056" s="252"/>
      <c r="J2056" s="248"/>
      <c r="K2056" s="248"/>
      <c r="L2056" s="253"/>
      <c r="M2056" s="254"/>
      <c r="N2056" s="255"/>
      <c r="O2056" s="255"/>
      <c r="P2056" s="255"/>
      <c r="Q2056" s="255"/>
      <c r="R2056" s="255"/>
      <c r="S2056" s="255"/>
      <c r="T2056" s="256"/>
      <c r="U2056" s="14"/>
      <c r="V2056" s="14"/>
      <c r="W2056" s="14"/>
      <c r="X2056" s="14"/>
      <c r="Y2056" s="14"/>
      <c r="Z2056" s="14"/>
      <c r="AA2056" s="14"/>
      <c r="AB2056" s="14"/>
      <c r="AC2056" s="14"/>
      <c r="AD2056" s="14"/>
      <c r="AE2056" s="14"/>
      <c r="AT2056" s="257" t="s">
        <v>252</v>
      </c>
      <c r="AU2056" s="257" t="s">
        <v>93</v>
      </c>
      <c r="AV2056" s="14" t="s">
        <v>93</v>
      </c>
      <c r="AW2056" s="14" t="s">
        <v>46</v>
      </c>
      <c r="AX2056" s="14" t="s">
        <v>85</v>
      </c>
      <c r="AY2056" s="257" t="s">
        <v>241</v>
      </c>
    </row>
    <row r="2057" s="13" customFormat="1">
      <c r="A2057" s="13"/>
      <c r="B2057" s="236"/>
      <c r="C2057" s="237"/>
      <c r="D2057" s="238" t="s">
        <v>252</v>
      </c>
      <c r="E2057" s="239" t="s">
        <v>39</v>
      </c>
      <c r="F2057" s="240" t="s">
        <v>1931</v>
      </c>
      <c r="G2057" s="237"/>
      <c r="H2057" s="239" t="s">
        <v>39</v>
      </c>
      <c r="I2057" s="241"/>
      <c r="J2057" s="237"/>
      <c r="K2057" s="237"/>
      <c r="L2057" s="242"/>
      <c r="M2057" s="243"/>
      <c r="N2057" s="244"/>
      <c r="O2057" s="244"/>
      <c r="P2057" s="244"/>
      <c r="Q2057" s="244"/>
      <c r="R2057" s="244"/>
      <c r="S2057" s="244"/>
      <c r="T2057" s="245"/>
      <c r="U2057" s="13"/>
      <c r="V2057" s="13"/>
      <c r="W2057" s="13"/>
      <c r="X2057" s="13"/>
      <c r="Y2057" s="13"/>
      <c r="Z2057" s="13"/>
      <c r="AA2057" s="13"/>
      <c r="AB2057" s="13"/>
      <c r="AC2057" s="13"/>
      <c r="AD2057" s="13"/>
      <c r="AE2057" s="13"/>
      <c r="AT2057" s="246" t="s">
        <v>252</v>
      </c>
      <c r="AU2057" s="246" t="s">
        <v>93</v>
      </c>
      <c r="AV2057" s="13" t="s">
        <v>23</v>
      </c>
      <c r="AW2057" s="13" t="s">
        <v>46</v>
      </c>
      <c r="AX2057" s="13" t="s">
        <v>85</v>
      </c>
      <c r="AY2057" s="246" t="s">
        <v>241</v>
      </c>
    </row>
    <row r="2058" s="14" customFormat="1">
      <c r="A2058" s="14"/>
      <c r="B2058" s="247"/>
      <c r="C2058" s="248"/>
      <c r="D2058" s="238" t="s">
        <v>252</v>
      </c>
      <c r="E2058" s="249" t="s">
        <v>39</v>
      </c>
      <c r="F2058" s="250" t="s">
        <v>1932</v>
      </c>
      <c r="G2058" s="248"/>
      <c r="H2058" s="251">
        <v>0.371</v>
      </c>
      <c r="I2058" s="252"/>
      <c r="J2058" s="248"/>
      <c r="K2058" s="248"/>
      <c r="L2058" s="253"/>
      <c r="M2058" s="254"/>
      <c r="N2058" s="255"/>
      <c r="O2058" s="255"/>
      <c r="P2058" s="255"/>
      <c r="Q2058" s="255"/>
      <c r="R2058" s="255"/>
      <c r="S2058" s="255"/>
      <c r="T2058" s="256"/>
      <c r="U2058" s="14"/>
      <c r="V2058" s="14"/>
      <c r="W2058" s="14"/>
      <c r="X2058" s="14"/>
      <c r="Y2058" s="14"/>
      <c r="Z2058" s="14"/>
      <c r="AA2058" s="14"/>
      <c r="AB2058" s="14"/>
      <c r="AC2058" s="14"/>
      <c r="AD2058" s="14"/>
      <c r="AE2058" s="14"/>
      <c r="AT2058" s="257" t="s">
        <v>252</v>
      </c>
      <c r="AU2058" s="257" t="s">
        <v>93</v>
      </c>
      <c r="AV2058" s="14" t="s">
        <v>93</v>
      </c>
      <c r="AW2058" s="14" t="s">
        <v>46</v>
      </c>
      <c r="AX2058" s="14" t="s">
        <v>85</v>
      </c>
      <c r="AY2058" s="257" t="s">
        <v>241</v>
      </c>
    </row>
    <row r="2059" s="13" customFormat="1">
      <c r="A2059" s="13"/>
      <c r="B2059" s="236"/>
      <c r="C2059" s="237"/>
      <c r="D2059" s="238" t="s">
        <v>252</v>
      </c>
      <c r="E2059" s="239" t="s">
        <v>39</v>
      </c>
      <c r="F2059" s="240" t="s">
        <v>1933</v>
      </c>
      <c r="G2059" s="237"/>
      <c r="H2059" s="239" t="s">
        <v>39</v>
      </c>
      <c r="I2059" s="241"/>
      <c r="J2059" s="237"/>
      <c r="K2059" s="237"/>
      <c r="L2059" s="242"/>
      <c r="M2059" s="243"/>
      <c r="N2059" s="244"/>
      <c r="O2059" s="244"/>
      <c r="P2059" s="244"/>
      <c r="Q2059" s="244"/>
      <c r="R2059" s="244"/>
      <c r="S2059" s="244"/>
      <c r="T2059" s="245"/>
      <c r="U2059" s="13"/>
      <c r="V2059" s="13"/>
      <c r="W2059" s="13"/>
      <c r="X2059" s="13"/>
      <c r="Y2059" s="13"/>
      <c r="Z2059" s="13"/>
      <c r="AA2059" s="13"/>
      <c r="AB2059" s="13"/>
      <c r="AC2059" s="13"/>
      <c r="AD2059" s="13"/>
      <c r="AE2059" s="13"/>
      <c r="AT2059" s="246" t="s">
        <v>252</v>
      </c>
      <c r="AU2059" s="246" t="s">
        <v>93</v>
      </c>
      <c r="AV2059" s="13" t="s">
        <v>23</v>
      </c>
      <c r="AW2059" s="13" t="s">
        <v>46</v>
      </c>
      <c r="AX2059" s="13" t="s">
        <v>85</v>
      </c>
      <c r="AY2059" s="246" t="s">
        <v>241</v>
      </c>
    </row>
    <row r="2060" s="14" customFormat="1">
      <c r="A2060" s="14"/>
      <c r="B2060" s="247"/>
      <c r="C2060" s="248"/>
      <c r="D2060" s="238" t="s">
        <v>252</v>
      </c>
      <c r="E2060" s="249" t="s">
        <v>39</v>
      </c>
      <c r="F2060" s="250" t="s">
        <v>1934</v>
      </c>
      <c r="G2060" s="248"/>
      <c r="H2060" s="251">
        <v>1.016</v>
      </c>
      <c r="I2060" s="252"/>
      <c r="J2060" s="248"/>
      <c r="K2060" s="248"/>
      <c r="L2060" s="253"/>
      <c r="M2060" s="254"/>
      <c r="N2060" s="255"/>
      <c r="O2060" s="255"/>
      <c r="P2060" s="255"/>
      <c r="Q2060" s="255"/>
      <c r="R2060" s="255"/>
      <c r="S2060" s="255"/>
      <c r="T2060" s="256"/>
      <c r="U2060" s="14"/>
      <c r="V2060" s="14"/>
      <c r="W2060" s="14"/>
      <c r="X2060" s="14"/>
      <c r="Y2060" s="14"/>
      <c r="Z2060" s="14"/>
      <c r="AA2060" s="14"/>
      <c r="AB2060" s="14"/>
      <c r="AC2060" s="14"/>
      <c r="AD2060" s="14"/>
      <c r="AE2060" s="14"/>
      <c r="AT2060" s="257" t="s">
        <v>252</v>
      </c>
      <c r="AU2060" s="257" t="s">
        <v>93</v>
      </c>
      <c r="AV2060" s="14" t="s">
        <v>93</v>
      </c>
      <c r="AW2060" s="14" t="s">
        <v>46</v>
      </c>
      <c r="AX2060" s="14" t="s">
        <v>85</v>
      </c>
      <c r="AY2060" s="257" t="s">
        <v>241</v>
      </c>
    </row>
    <row r="2061" s="14" customFormat="1">
      <c r="A2061" s="14"/>
      <c r="B2061" s="247"/>
      <c r="C2061" s="248"/>
      <c r="D2061" s="238" t="s">
        <v>252</v>
      </c>
      <c r="E2061" s="249" t="s">
        <v>39</v>
      </c>
      <c r="F2061" s="250" t="s">
        <v>1935</v>
      </c>
      <c r="G2061" s="248"/>
      <c r="H2061" s="251">
        <v>0.35299999999999998</v>
      </c>
      <c r="I2061" s="252"/>
      <c r="J2061" s="248"/>
      <c r="K2061" s="248"/>
      <c r="L2061" s="253"/>
      <c r="M2061" s="254"/>
      <c r="N2061" s="255"/>
      <c r="O2061" s="255"/>
      <c r="P2061" s="255"/>
      <c r="Q2061" s="255"/>
      <c r="R2061" s="255"/>
      <c r="S2061" s="255"/>
      <c r="T2061" s="256"/>
      <c r="U2061" s="14"/>
      <c r="V2061" s="14"/>
      <c r="W2061" s="14"/>
      <c r="X2061" s="14"/>
      <c r="Y2061" s="14"/>
      <c r="Z2061" s="14"/>
      <c r="AA2061" s="14"/>
      <c r="AB2061" s="14"/>
      <c r="AC2061" s="14"/>
      <c r="AD2061" s="14"/>
      <c r="AE2061" s="14"/>
      <c r="AT2061" s="257" t="s">
        <v>252</v>
      </c>
      <c r="AU2061" s="257" t="s">
        <v>93</v>
      </c>
      <c r="AV2061" s="14" t="s">
        <v>93</v>
      </c>
      <c r="AW2061" s="14" t="s">
        <v>46</v>
      </c>
      <c r="AX2061" s="14" t="s">
        <v>85</v>
      </c>
      <c r="AY2061" s="257" t="s">
        <v>241</v>
      </c>
    </row>
    <row r="2062" s="13" customFormat="1">
      <c r="A2062" s="13"/>
      <c r="B2062" s="236"/>
      <c r="C2062" s="237"/>
      <c r="D2062" s="238" t="s">
        <v>252</v>
      </c>
      <c r="E2062" s="239" t="s">
        <v>39</v>
      </c>
      <c r="F2062" s="240" t="s">
        <v>1936</v>
      </c>
      <c r="G2062" s="237"/>
      <c r="H2062" s="239" t="s">
        <v>39</v>
      </c>
      <c r="I2062" s="241"/>
      <c r="J2062" s="237"/>
      <c r="K2062" s="237"/>
      <c r="L2062" s="242"/>
      <c r="M2062" s="243"/>
      <c r="N2062" s="244"/>
      <c r="O2062" s="244"/>
      <c r="P2062" s="244"/>
      <c r="Q2062" s="244"/>
      <c r="R2062" s="244"/>
      <c r="S2062" s="244"/>
      <c r="T2062" s="245"/>
      <c r="U2062" s="13"/>
      <c r="V2062" s="13"/>
      <c r="W2062" s="13"/>
      <c r="X2062" s="13"/>
      <c r="Y2062" s="13"/>
      <c r="Z2062" s="13"/>
      <c r="AA2062" s="13"/>
      <c r="AB2062" s="13"/>
      <c r="AC2062" s="13"/>
      <c r="AD2062" s="13"/>
      <c r="AE2062" s="13"/>
      <c r="AT2062" s="246" t="s">
        <v>252</v>
      </c>
      <c r="AU2062" s="246" t="s">
        <v>93</v>
      </c>
      <c r="AV2062" s="13" t="s">
        <v>23</v>
      </c>
      <c r="AW2062" s="13" t="s">
        <v>46</v>
      </c>
      <c r="AX2062" s="13" t="s">
        <v>85</v>
      </c>
      <c r="AY2062" s="246" t="s">
        <v>241</v>
      </c>
    </row>
    <row r="2063" s="14" customFormat="1">
      <c r="A2063" s="14"/>
      <c r="B2063" s="247"/>
      <c r="C2063" s="248"/>
      <c r="D2063" s="238" t="s">
        <v>252</v>
      </c>
      <c r="E2063" s="249" t="s">
        <v>39</v>
      </c>
      <c r="F2063" s="250" t="s">
        <v>1937</v>
      </c>
      <c r="G2063" s="248"/>
      <c r="H2063" s="251">
        <v>0.51100000000000001</v>
      </c>
      <c r="I2063" s="252"/>
      <c r="J2063" s="248"/>
      <c r="K2063" s="248"/>
      <c r="L2063" s="253"/>
      <c r="M2063" s="254"/>
      <c r="N2063" s="255"/>
      <c r="O2063" s="255"/>
      <c r="P2063" s="255"/>
      <c r="Q2063" s="255"/>
      <c r="R2063" s="255"/>
      <c r="S2063" s="255"/>
      <c r="T2063" s="256"/>
      <c r="U2063" s="14"/>
      <c r="V2063" s="14"/>
      <c r="W2063" s="14"/>
      <c r="X2063" s="14"/>
      <c r="Y2063" s="14"/>
      <c r="Z2063" s="14"/>
      <c r="AA2063" s="14"/>
      <c r="AB2063" s="14"/>
      <c r="AC2063" s="14"/>
      <c r="AD2063" s="14"/>
      <c r="AE2063" s="14"/>
      <c r="AT2063" s="257" t="s">
        <v>252</v>
      </c>
      <c r="AU2063" s="257" t="s">
        <v>93</v>
      </c>
      <c r="AV2063" s="14" t="s">
        <v>93</v>
      </c>
      <c r="AW2063" s="14" t="s">
        <v>46</v>
      </c>
      <c r="AX2063" s="14" t="s">
        <v>85</v>
      </c>
      <c r="AY2063" s="257" t="s">
        <v>241</v>
      </c>
    </row>
    <row r="2064" s="14" customFormat="1">
      <c r="A2064" s="14"/>
      <c r="B2064" s="247"/>
      <c r="C2064" s="248"/>
      <c r="D2064" s="238" t="s">
        <v>252</v>
      </c>
      <c r="E2064" s="249" t="s">
        <v>39</v>
      </c>
      <c r="F2064" s="250" t="s">
        <v>1938</v>
      </c>
      <c r="G2064" s="248"/>
      <c r="H2064" s="251">
        <v>0.30299999999999999</v>
      </c>
      <c r="I2064" s="252"/>
      <c r="J2064" s="248"/>
      <c r="K2064" s="248"/>
      <c r="L2064" s="253"/>
      <c r="M2064" s="254"/>
      <c r="N2064" s="255"/>
      <c r="O2064" s="255"/>
      <c r="P2064" s="255"/>
      <c r="Q2064" s="255"/>
      <c r="R2064" s="255"/>
      <c r="S2064" s="255"/>
      <c r="T2064" s="256"/>
      <c r="U2064" s="14"/>
      <c r="V2064" s="14"/>
      <c r="W2064" s="14"/>
      <c r="X2064" s="14"/>
      <c r="Y2064" s="14"/>
      <c r="Z2064" s="14"/>
      <c r="AA2064" s="14"/>
      <c r="AB2064" s="14"/>
      <c r="AC2064" s="14"/>
      <c r="AD2064" s="14"/>
      <c r="AE2064" s="14"/>
      <c r="AT2064" s="257" t="s">
        <v>252</v>
      </c>
      <c r="AU2064" s="257" t="s">
        <v>93</v>
      </c>
      <c r="AV2064" s="14" t="s">
        <v>93</v>
      </c>
      <c r="AW2064" s="14" t="s">
        <v>46</v>
      </c>
      <c r="AX2064" s="14" t="s">
        <v>85</v>
      </c>
      <c r="AY2064" s="257" t="s">
        <v>241</v>
      </c>
    </row>
    <row r="2065" s="13" customFormat="1">
      <c r="A2065" s="13"/>
      <c r="B2065" s="236"/>
      <c r="C2065" s="237"/>
      <c r="D2065" s="238" t="s">
        <v>252</v>
      </c>
      <c r="E2065" s="239" t="s">
        <v>39</v>
      </c>
      <c r="F2065" s="240" t="s">
        <v>1939</v>
      </c>
      <c r="G2065" s="237"/>
      <c r="H2065" s="239" t="s">
        <v>39</v>
      </c>
      <c r="I2065" s="241"/>
      <c r="J2065" s="237"/>
      <c r="K2065" s="237"/>
      <c r="L2065" s="242"/>
      <c r="M2065" s="243"/>
      <c r="N2065" s="244"/>
      <c r="O2065" s="244"/>
      <c r="P2065" s="244"/>
      <c r="Q2065" s="244"/>
      <c r="R2065" s="244"/>
      <c r="S2065" s="244"/>
      <c r="T2065" s="245"/>
      <c r="U2065" s="13"/>
      <c r="V2065" s="13"/>
      <c r="W2065" s="13"/>
      <c r="X2065" s="13"/>
      <c r="Y2065" s="13"/>
      <c r="Z2065" s="13"/>
      <c r="AA2065" s="13"/>
      <c r="AB2065" s="13"/>
      <c r="AC2065" s="13"/>
      <c r="AD2065" s="13"/>
      <c r="AE2065" s="13"/>
      <c r="AT2065" s="246" t="s">
        <v>252</v>
      </c>
      <c r="AU2065" s="246" t="s">
        <v>93</v>
      </c>
      <c r="AV2065" s="13" t="s">
        <v>23</v>
      </c>
      <c r="AW2065" s="13" t="s">
        <v>46</v>
      </c>
      <c r="AX2065" s="13" t="s">
        <v>85</v>
      </c>
      <c r="AY2065" s="246" t="s">
        <v>241</v>
      </c>
    </row>
    <row r="2066" s="14" customFormat="1">
      <c r="A2066" s="14"/>
      <c r="B2066" s="247"/>
      <c r="C2066" s="248"/>
      <c r="D2066" s="238" t="s">
        <v>252</v>
      </c>
      <c r="E2066" s="249" t="s">
        <v>39</v>
      </c>
      <c r="F2066" s="250" t="s">
        <v>1940</v>
      </c>
      <c r="G2066" s="248"/>
      <c r="H2066" s="251">
        <v>1.133</v>
      </c>
      <c r="I2066" s="252"/>
      <c r="J2066" s="248"/>
      <c r="K2066" s="248"/>
      <c r="L2066" s="253"/>
      <c r="M2066" s="254"/>
      <c r="N2066" s="255"/>
      <c r="O2066" s="255"/>
      <c r="P2066" s="255"/>
      <c r="Q2066" s="255"/>
      <c r="R2066" s="255"/>
      <c r="S2066" s="255"/>
      <c r="T2066" s="256"/>
      <c r="U2066" s="14"/>
      <c r="V2066" s="14"/>
      <c r="W2066" s="14"/>
      <c r="X2066" s="14"/>
      <c r="Y2066" s="14"/>
      <c r="Z2066" s="14"/>
      <c r="AA2066" s="14"/>
      <c r="AB2066" s="14"/>
      <c r="AC2066" s="14"/>
      <c r="AD2066" s="14"/>
      <c r="AE2066" s="14"/>
      <c r="AT2066" s="257" t="s">
        <v>252</v>
      </c>
      <c r="AU2066" s="257" t="s">
        <v>93</v>
      </c>
      <c r="AV2066" s="14" t="s">
        <v>93</v>
      </c>
      <c r="AW2066" s="14" t="s">
        <v>46</v>
      </c>
      <c r="AX2066" s="14" t="s">
        <v>85</v>
      </c>
      <c r="AY2066" s="257" t="s">
        <v>241</v>
      </c>
    </row>
    <row r="2067" s="13" customFormat="1">
      <c r="A2067" s="13"/>
      <c r="B2067" s="236"/>
      <c r="C2067" s="237"/>
      <c r="D2067" s="238" t="s">
        <v>252</v>
      </c>
      <c r="E2067" s="239" t="s">
        <v>39</v>
      </c>
      <c r="F2067" s="240" t="s">
        <v>1941</v>
      </c>
      <c r="G2067" s="237"/>
      <c r="H2067" s="239" t="s">
        <v>39</v>
      </c>
      <c r="I2067" s="241"/>
      <c r="J2067" s="237"/>
      <c r="K2067" s="237"/>
      <c r="L2067" s="242"/>
      <c r="M2067" s="243"/>
      <c r="N2067" s="244"/>
      <c r="O2067" s="244"/>
      <c r="P2067" s="244"/>
      <c r="Q2067" s="244"/>
      <c r="R2067" s="244"/>
      <c r="S2067" s="244"/>
      <c r="T2067" s="245"/>
      <c r="U2067" s="13"/>
      <c r="V2067" s="13"/>
      <c r="W2067" s="13"/>
      <c r="X2067" s="13"/>
      <c r="Y2067" s="13"/>
      <c r="Z2067" s="13"/>
      <c r="AA2067" s="13"/>
      <c r="AB2067" s="13"/>
      <c r="AC2067" s="13"/>
      <c r="AD2067" s="13"/>
      <c r="AE2067" s="13"/>
      <c r="AT2067" s="246" t="s">
        <v>252</v>
      </c>
      <c r="AU2067" s="246" t="s">
        <v>93</v>
      </c>
      <c r="AV2067" s="13" t="s">
        <v>23</v>
      </c>
      <c r="AW2067" s="13" t="s">
        <v>46</v>
      </c>
      <c r="AX2067" s="13" t="s">
        <v>85</v>
      </c>
      <c r="AY2067" s="246" t="s">
        <v>241</v>
      </c>
    </row>
    <row r="2068" s="14" customFormat="1">
      <c r="A2068" s="14"/>
      <c r="B2068" s="247"/>
      <c r="C2068" s="248"/>
      <c r="D2068" s="238" t="s">
        <v>252</v>
      </c>
      <c r="E2068" s="249" t="s">
        <v>39</v>
      </c>
      <c r="F2068" s="250" t="s">
        <v>1942</v>
      </c>
      <c r="G2068" s="248"/>
      <c r="H2068" s="251">
        <v>1.8580000000000001</v>
      </c>
      <c r="I2068" s="252"/>
      <c r="J2068" s="248"/>
      <c r="K2068" s="248"/>
      <c r="L2068" s="253"/>
      <c r="M2068" s="254"/>
      <c r="N2068" s="255"/>
      <c r="O2068" s="255"/>
      <c r="P2068" s="255"/>
      <c r="Q2068" s="255"/>
      <c r="R2068" s="255"/>
      <c r="S2068" s="255"/>
      <c r="T2068" s="256"/>
      <c r="U2068" s="14"/>
      <c r="V2068" s="14"/>
      <c r="W2068" s="14"/>
      <c r="X2068" s="14"/>
      <c r="Y2068" s="14"/>
      <c r="Z2068" s="14"/>
      <c r="AA2068" s="14"/>
      <c r="AB2068" s="14"/>
      <c r="AC2068" s="14"/>
      <c r="AD2068" s="14"/>
      <c r="AE2068" s="14"/>
      <c r="AT2068" s="257" t="s">
        <v>252</v>
      </c>
      <c r="AU2068" s="257" t="s">
        <v>93</v>
      </c>
      <c r="AV2068" s="14" t="s">
        <v>93</v>
      </c>
      <c r="AW2068" s="14" t="s">
        <v>46</v>
      </c>
      <c r="AX2068" s="14" t="s">
        <v>85</v>
      </c>
      <c r="AY2068" s="257" t="s">
        <v>241</v>
      </c>
    </row>
    <row r="2069" s="13" customFormat="1">
      <c r="A2069" s="13"/>
      <c r="B2069" s="236"/>
      <c r="C2069" s="237"/>
      <c r="D2069" s="238" t="s">
        <v>252</v>
      </c>
      <c r="E2069" s="239" t="s">
        <v>39</v>
      </c>
      <c r="F2069" s="240" t="s">
        <v>1943</v>
      </c>
      <c r="G2069" s="237"/>
      <c r="H2069" s="239" t="s">
        <v>39</v>
      </c>
      <c r="I2069" s="241"/>
      <c r="J2069" s="237"/>
      <c r="K2069" s="237"/>
      <c r="L2069" s="242"/>
      <c r="M2069" s="243"/>
      <c r="N2069" s="244"/>
      <c r="O2069" s="244"/>
      <c r="P2069" s="244"/>
      <c r="Q2069" s="244"/>
      <c r="R2069" s="244"/>
      <c r="S2069" s="244"/>
      <c r="T2069" s="245"/>
      <c r="U2069" s="13"/>
      <c r="V2069" s="13"/>
      <c r="W2069" s="13"/>
      <c r="X2069" s="13"/>
      <c r="Y2069" s="13"/>
      <c r="Z2069" s="13"/>
      <c r="AA2069" s="13"/>
      <c r="AB2069" s="13"/>
      <c r="AC2069" s="13"/>
      <c r="AD2069" s="13"/>
      <c r="AE2069" s="13"/>
      <c r="AT2069" s="246" t="s">
        <v>252</v>
      </c>
      <c r="AU2069" s="246" t="s">
        <v>93</v>
      </c>
      <c r="AV2069" s="13" t="s">
        <v>23</v>
      </c>
      <c r="AW2069" s="13" t="s">
        <v>46</v>
      </c>
      <c r="AX2069" s="13" t="s">
        <v>85</v>
      </c>
      <c r="AY2069" s="246" t="s">
        <v>241</v>
      </c>
    </row>
    <row r="2070" s="14" customFormat="1">
      <c r="A2070" s="14"/>
      <c r="B2070" s="247"/>
      <c r="C2070" s="248"/>
      <c r="D2070" s="238" t="s">
        <v>252</v>
      </c>
      <c r="E2070" s="249" t="s">
        <v>39</v>
      </c>
      <c r="F2070" s="250" t="s">
        <v>1944</v>
      </c>
      <c r="G2070" s="248"/>
      <c r="H2070" s="251">
        <v>0.49399999999999999</v>
      </c>
      <c r="I2070" s="252"/>
      <c r="J2070" s="248"/>
      <c r="K2070" s="248"/>
      <c r="L2070" s="253"/>
      <c r="M2070" s="254"/>
      <c r="N2070" s="255"/>
      <c r="O2070" s="255"/>
      <c r="P2070" s="255"/>
      <c r="Q2070" s="255"/>
      <c r="R2070" s="255"/>
      <c r="S2070" s="255"/>
      <c r="T2070" s="256"/>
      <c r="U2070" s="14"/>
      <c r="V2070" s="14"/>
      <c r="W2070" s="14"/>
      <c r="X2070" s="14"/>
      <c r="Y2070" s="14"/>
      <c r="Z2070" s="14"/>
      <c r="AA2070" s="14"/>
      <c r="AB2070" s="14"/>
      <c r="AC2070" s="14"/>
      <c r="AD2070" s="14"/>
      <c r="AE2070" s="14"/>
      <c r="AT2070" s="257" t="s">
        <v>252</v>
      </c>
      <c r="AU2070" s="257" t="s">
        <v>93</v>
      </c>
      <c r="AV2070" s="14" t="s">
        <v>93</v>
      </c>
      <c r="AW2070" s="14" t="s">
        <v>46</v>
      </c>
      <c r="AX2070" s="14" t="s">
        <v>85</v>
      </c>
      <c r="AY2070" s="257" t="s">
        <v>241</v>
      </c>
    </row>
    <row r="2071" s="16" customFormat="1">
      <c r="A2071" s="16"/>
      <c r="B2071" s="269"/>
      <c r="C2071" s="270"/>
      <c r="D2071" s="238" t="s">
        <v>252</v>
      </c>
      <c r="E2071" s="271" t="s">
        <v>39</v>
      </c>
      <c r="F2071" s="272" t="s">
        <v>295</v>
      </c>
      <c r="G2071" s="270"/>
      <c r="H2071" s="273">
        <v>20.300000000000001</v>
      </c>
      <c r="I2071" s="274"/>
      <c r="J2071" s="270"/>
      <c r="K2071" s="270"/>
      <c r="L2071" s="275"/>
      <c r="M2071" s="276"/>
      <c r="N2071" s="277"/>
      <c r="O2071" s="277"/>
      <c r="P2071" s="277"/>
      <c r="Q2071" s="277"/>
      <c r="R2071" s="277"/>
      <c r="S2071" s="277"/>
      <c r="T2071" s="278"/>
      <c r="U2071" s="16"/>
      <c r="V2071" s="16"/>
      <c r="W2071" s="16"/>
      <c r="X2071" s="16"/>
      <c r="Y2071" s="16"/>
      <c r="Z2071" s="16"/>
      <c r="AA2071" s="16"/>
      <c r="AB2071" s="16"/>
      <c r="AC2071" s="16"/>
      <c r="AD2071" s="16"/>
      <c r="AE2071" s="16"/>
      <c r="AT2071" s="279" t="s">
        <v>252</v>
      </c>
      <c r="AU2071" s="279" t="s">
        <v>93</v>
      </c>
      <c r="AV2071" s="16" t="s">
        <v>113</v>
      </c>
      <c r="AW2071" s="16" t="s">
        <v>46</v>
      </c>
      <c r="AX2071" s="16" t="s">
        <v>85</v>
      </c>
      <c r="AY2071" s="279" t="s">
        <v>241</v>
      </c>
    </row>
    <row r="2072" s="13" customFormat="1">
      <c r="A2072" s="13"/>
      <c r="B2072" s="236"/>
      <c r="C2072" s="237"/>
      <c r="D2072" s="238" t="s">
        <v>252</v>
      </c>
      <c r="E2072" s="239" t="s">
        <v>39</v>
      </c>
      <c r="F2072" s="240" t="s">
        <v>1945</v>
      </c>
      <c r="G2072" s="237"/>
      <c r="H2072" s="239" t="s">
        <v>39</v>
      </c>
      <c r="I2072" s="241"/>
      <c r="J2072" s="237"/>
      <c r="K2072" s="237"/>
      <c r="L2072" s="242"/>
      <c r="M2072" s="243"/>
      <c r="N2072" s="244"/>
      <c r="O2072" s="244"/>
      <c r="P2072" s="244"/>
      <c r="Q2072" s="244"/>
      <c r="R2072" s="244"/>
      <c r="S2072" s="244"/>
      <c r="T2072" s="245"/>
      <c r="U2072" s="13"/>
      <c r="V2072" s="13"/>
      <c r="W2072" s="13"/>
      <c r="X2072" s="13"/>
      <c r="Y2072" s="13"/>
      <c r="Z2072" s="13"/>
      <c r="AA2072" s="13"/>
      <c r="AB2072" s="13"/>
      <c r="AC2072" s="13"/>
      <c r="AD2072" s="13"/>
      <c r="AE2072" s="13"/>
      <c r="AT2072" s="246" t="s">
        <v>252</v>
      </c>
      <c r="AU2072" s="246" t="s">
        <v>93</v>
      </c>
      <c r="AV2072" s="13" t="s">
        <v>23</v>
      </c>
      <c r="AW2072" s="13" t="s">
        <v>46</v>
      </c>
      <c r="AX2072" s="13" t="s">
        <v>85</v>
      </c>
      <c r="AY2072" s="246" t="s">
        <v>241</v>
      </c>
    </row>
    <row r="2073" s="13" customFormat="1">
      <c r="A2073" s="13"/>
      <c r="B2073" s="236"/>
      <c r="C2073" s="237"/>
      <c r="D2073" s="238" t="s">
        <v>252</v>
      </c>
      <c r="E2073" s="239" t="s">
        <v>39</v>
      </c>
      <c r="F2073" s="240" t="s">
        <v>1915</v>
      </c>
      <c r="G2073" s="237"/>
      <c r="H2073" s="239" t="s">
        <v>39</v>
      </c>
      <c r="I2073" s="241"/>
      <c r="J2073" s="237"/>
      <c r="K2073" s="237"/>
      <c r="L2073" s="242"/>
      <c r="M2073" s="243"/>
      <c r="N2073" s="244"/>
      <c r="O2073" s="244"/>
      <c r="P2073" s="244"/>
      <c r="Q2073" s="244"/>
      <c r="R2073" s="244"/>
      <c r="S2073" s="244"/>
      <c r="T2073" s="245"/>
      <c r="U2073" s="13"/>
      <c r="V2073" s="13"/>
      <c r="W2073" s="13"/>
      <c r="X2073" s="13"/>
      <c r="Y2073" s="13"/>
      <c r="Z2073" s="13"/>
      <c r="AA2073" s="13"/>
      <c r="AB2073" s="13"/>
      <c r="AC2073" s="13"/>
      <c r="AD2073" s="13"/>
      <c r="AE2073" s="13"/>
      <c r="AT2073" s="246" t="s">
        <v>252</v>
      </c>
      <c r="AU2073" s="246" t="s">
        <v>93</v>
      </c>
      <c r="AV2073" s="13" t="s">
        <v>23</v>
      </c>
      <c r="AW2073" s="13" t="s">
        <v>46</v>
      </c>
      <c r="AX2073" s="13" t="s">
        <v>85</v>
      </c>
      <c r="AY2073" s="246" t="s">
        <v>241</v>
      </c>
    </row>
    <row r="2074" s="13" customFormat="1">
      <c r="A2074" s="13"/>
      <c r="B2074" s="236"/>
      <c r="C2074" s="237"/>
      <c r="D2074" s="238" t="s">
        <v>252</v>
      </c>
      <c r="E2074" s="239" t="s">
        <v>39</v>
      </c>
      <c r="F2074" s="240" t="s">
        <v>1946</v>
      </c>
      <c r="G2074" s="237"/>
      <c r="H2074" s="239" t="s">
        <v>39</v>
      </c>
      <c r="I2074" s="241"/>
      <c r="J2074" s="237"/>
      <c r="K2074" s="237"/>
      <c r="L2074" s="242"/>
      <c r="M2074" s="243"/>
      <c r="N2074" s="244"/>
      <c r="O2074" s="244"/>
      <c r="P2074" s="244"/>
      <c r="Q2074" s="244"/>
      <c r="R2074" s="244"/>
      <c r="S2074" s="244"/>
      <c r="T2074" s="245"/>
      <c r="U2074" s="13"/>
      <c r="V2074" s="13"/>
      <c r="W2074" s="13"/>
      <c r="X2074" s="13"/>
      <c r="Y2074" s="13"/>
      <c r="Z2074" s="13"/>
      <c r="AA2074" s="13"/>
      <c r="AB2074" s="13"/>
      <c r="AC2074" s="13"/>
      <c r="AD2074" s="13"/>
      <c r="AE2074" s="13"/>
      <c r="AT2074" s="246" t="s">
        <v>252</v>
      </c>
      <c r="AU2074" s="246" t="s">
        <v>93</v>
      </c>
      <c r="AV2074" s="13" t="s">
        <v>23</v>
      </c>
      <c r="AW2074" s="13" t="s">
        <v>46</v>
      </c>
      <c r="AX2074" s="13" t="s">
        <v>85</v>
      </c>
      <c r="AY2074" s="246" t="s">
        <v>241</v>
      </c>
    </row>
    <row r="2075" s="13" customFormat="1">
      <c r="A2075" s="13"/>
      <c r="B2075" s="236"/>
      <c r="C2075" s="237"/>
      <c r="D2075" s="238" t="s">
        <v>252</v>
      </c>
      <c r="E2075" s="239" t="s">
        <v>39</v>
      </c>
      <c r="F2075" s="240" t="s">
        <v>1947</v>
      </c>
      <c r="G2075" s="237"/>
      <c r="H2075" s="239" t="s">
        <v>39</v>
      </c>
      <c r="I2075" s="241"/>
      <c r="J2075" s="237"/>
      <c r="K2075" s="237"/>
      <c r="L2075" s="242"/>
      <c r="M2075" s="243"/>
      <c r="N2075" s="244"/>
      <c r="O2075" s="244"/>
      <c r="P2075" s="244"/>
      <c r="Q2075" s="244"/>
      <c r="R2075" s="244"/>
      <c r="S2075" s="244"/>
      <c r="T2075" s="245"/>
      <c r="U2075" s="13"/>
      <c r="V2075" s="13"/>
      <c r="W2075" s="13"/>
      <c r="X2075" s="13"/>
      <c r="Y2075" s="13"/>
      <c r="Z2075" s="13"/>
      <c r="AA2075" s="13"/>
      <c r="AB2075" s="13"/>
      <c r="AC2075" s="13"/>
      <c r="AD2075" s="13"/>
      <c r="AE2075" s="13"/>
      <c r="AT2075" s="246" t="s">
        <v>252</v>
      </c>
      <c r="AU2075" s="246" t="s">
        <v>93</v>
      </c>
      <c r="AV2075" s="13" t="s">
        <v>23</v>
      </c>
      <c r="AW2075" s="13" t="s">
        <v>46</v>
      </c>
      <c r="AX2075" s="13" t="s">
        <v>85</v>
      </c>
      <c r="AY2075" s="246" t="s">
        <v>241</v>
      </c>
    </row>
    <row r="2076" s="14" customFormat="1">
      <c r="A2076" s="14"/>
      <c r="B2076" s="247"/>
      <c r="C2076" s="248"/>
      <c r="D2076" s="238" t="s">
        <v>252</v>
      </c>
      <c r="E2076" s="249" t="s">
        <v>39</v>
      </c>
      <c r="F2076" s="250" t="s">
        <v>1948</v>
      </c>
      <c r="G2076" s="248"/>
      <c r="H2076" s="251">
        <v>3.9079999999999999</v>
      </c>
      <c r="I2076" s="252"/>
      <c r="J2076" s="248"/>
      <c r="K2076" s="248"/>
      <c r="L2076" s="253"/>
      <c r="M2076" s="254"/>
      <c r="N2076" s="255"/>
      <c r="O2076" s="255"/>
      <c r="P2076" s="255"/>
      <c r="Q2076" s="255"/>
      <c r="R2076" s="255"/>
      <c r="S2076" s="255"/>
      <c r="T2076" s="256"/>
      <c r="U2076" s="14"/>
      <c r="V2076" s="14"/>
      <c r="W2076" s="14"/>
      <c r="X2076" s="14"/>
      <c r="Y2076" s="14"/>
      <c r="Z2076" s="14"/>
      <c r="AA2076" s="14"/>
      <c r="AB2076" s="14"/>
      <c r="AC2076" s="14"/>
      <c r="AD2076" s="14"/>
      <c r="AE2076" s="14"/>
      <c r="AT2076" s="257" t="s">
        <v>252</v>
      </c>
      <c r="AU2076" s="257" t="s">
        <v>93</v>
      </c>
      <c r="AV2076" s="14" t="s">
        <v>93</v>
      </c>
      <c r="AW2076" s="14" t="s">
        <v>46</v>
      </c>
      <c r="AX2076" s="14" t="s">
        <v>85</v>
      </c>
      <c r="AY2076" s="257" t="s">
        <v>241</v>
      </c>
    </row>
    <row r="2077" s="13" customFormat="1">
      <c r="A2077" s="13"/>
      <c r="B2077" s="236"/>
      <c r="C2077" s="237"/>
      <c r="D2077" s="238" t="s">
        <v>252</v>
      </c>
      <c r="E2077" s="239" t="s">
        <v>39</v>
      </c>
      <c r="F2077" s="240" t="s">
        <v>1949</v>
      </c>
      <c r="G2077" s="237"/>
      <c r="H2077" s="239" t="s">
        <v>39</v>
      </c>
      <c r="I2077" s="241"/>
      <c r="J2077" s="237"/>
      <c r="K2077" s="237"/>
      <c r="L2077" s="242"/>
      <c r="M2077" s="243"/>
      <c r="N2077" s="244"/>
      <c r="O2077" s="244"/>
      <c r="P2077" s="244"/>
      <c r="Q2077" s="244"/>
      <c r="R2077" s="244"/>
      <c r="S2077" s="244"/>
      <c r="T2077" s="245"/>
      <c r="U2077" s="13"/>
      <c r="V2077" s="13"/>
      <c r="W2077" s="13"/>
      <c r="X2077" s="13"/>
      <c r="Y2077" s="13"/>
      <c r="Z2077" s="13"/>
      <c r="AA2077" s="13"/>
      <c r="AB2077" s="13"/>
      <c r="AC2077" s="13"/>
      <c r="AD2077" s="13"/>
      <c r="AE2077" s="13"/>
      <c r="AT2077" s="246" t="s">
        <v>252</v>
      </c>
      <c r="AU2077" s="246" t="s">
        <v>93</v>
      </c>
      <c r="AV2077" s="13" t="s">
        <v>23</v>
      </c>
      <c r="AW2077" s="13" t="s">
        <v>46</v>
      </c>
      <c r="AX2077" s="13" t="s">
        <v>85</v>
      </c>
      <c r="AY2077" s="246" t="s">
        <v>241</v>
      </c>
    </row>
    <row r="2078" s="13" customFormat="1">
      <c r="A2078" s="13"/>
      <c r="B2078" s="236"/>
      <c r="C2078" s="237"/>
      <c r="D2078" s="238" t="s">
        <v>252</v>
      </c>
      <c r="E2078" s="239" t="s">
        <v>39</v>
      </c>
      <c r="F2078" s="240" t="s">
        <v>1950</v>
      </c>
      <c r="G2078" s="237"/>
      <c r="H2078" s="239" t="s">
        <v>39</v>
      </c>
      <c r="I2078" s="241"/>
      <c r="J2078" s="237"/>
      <c r="K2078" s="237"/>
      <c r="L2078" s="242"/>
      <c r="M2078" s="243"/>
      <c r="N2078" s="244"/>
      <c r="O2078" s="244"/>
      <c r="P2078" s="244"/>
      <c r="Q2078" s="244"/>
      <c r="R2078" s="244"/>
      <c r="S2078" s="244"/>
      <c r="T2078" s="245"/>
      <c r="U2078" s="13"/>
      <c r="V2078" s="13"/>
      <c r="W2078" s="13"/>
      <c r="X2078" s="13"/>
      <c r="Y2078" s="13"/>
      <c r="Z2078" s="13"/>
      <c r="AA2078" s="13"/>
      <c r="AB2078" s="13"/>
      <c r="AC2078" s="13"/>
      <c r="AD2078" s="13"/>
      <c r="AE2078" s="13"/>
      <c r="AT2078" s="246" t="s">
        <v>252</v>
      </c>
      <c r="AU2078" s="246" t="s">
        <v>93</v>
      </c>
      <c r="AV2078" s="13" t="s">
        <v>23</v>
      </c>
      <c r="AW2078" s="13" t="s">
        <v>46</v>
      </c>
      <c r="AX2078" s="13" t="s">
        <v>85</v>
      </c>
      <c r="AY2078" s="246" t="s">
        <v>241</v>
      </c>
    </row>
    <row r="2079" s="14" customFormat="1">
      <c r="A2079" s="14"/>
      <c r="B2079" s="247"/>
      <c r="C2079" s="248"/>
      <c r="D2079" s="238" t="s">
        <v>252</v>
      </c>
      <c r="E2079" s="249" t="s">
        <v>39</v>
      </c>
      <c r="F2079" s="250" t="s">
        <v>1951</v>
      </c>
      <c r="G2079" s="248"/>
      <c r="H2079" s="251">
        <v>1.44</v>
      </c>
      <c r="I2079" s="252"/>
      <c r="J2079" s="248"/>
      <c r="K2079" s="248"/>
      <c r="L2079" s="253"/>
      <c r="M2079" s="254"/>
      <c r="N2079" s="255"/>
      <c r="O2079" s="255"/>
      <c r="P2079" s="255"/>
      <c r="Q2079" s="255"/>
      <c r="R2079" s="255"/>
      <c r="S2079" s="255"/>
      <c r="T2079" s="256"/>
      <c r="U2079" s="14"/>
      <c r="V2079" s="14"/>
      <c r="W2079" s="14"/>
      <c r="X2079" s="14"/>
      <c r="Y2079" s="14"/>
      <c r="Z2079" s="14"/>
      <c r="AA2079" s="14"/>
      <c r="AB2079" s="14"/>
      <c r="AC2079" s="14"/>
      <c r="AD2079" s="14"/>
      <c r="AE2079" s="14"/>
      <c r="AT2079" s="257" t="s">
        <v>252</v>
      </c>
      <c r="AU2079" s="257" t="s">
        <v>93</v>
      </c>
      <c r="AV2079" s="14" t="s">
        <v>93</v>
      </c>
      <c r="AW2079" s="14" t="s">
        <v>46</v>
      </c>
      <c r="AX2079" s="14" t="s">
        <v>85</v>
      </c>
      <c r="AY2079" s="257" t="s">
        <v>241</v>
      </c>
    </row>
    <row r="2080" s="13" customFormat="1">
      <c r="A2080" s="13"/>
      <c r="B2080" s="236"/>
      <c r="C2080" s="237"/>
      <c r="D2080" s="238" t="s">
        <v>252</v>
      </c>
      <c r="E2080" s="239" t="s">
        <v>39</v>
      </c>
      <c r="F2080" s="240" t="s">
        <v>1952</v>
      </c>
      <c r="G2080" s="237"/>
      <c r="H2080" s="239" t="s">
        <v>39</v>
      </c>
      <c r="I2080" s="241"/>
      <c r="J2080" s="237"/>
      <c r="K2080" s="237"/>
      <c r="L2080" s="242"/>
      <c r="M2080" s="243"/>
      <c r="N2080" s="244"/>
      <c r="O2080" s="244"/>
      <c r="P2080" s="244"/>
      <c r="Q2080" s="244"/>
      <c r="R2080" s="244"/>
      <c r="S2080" s="244"/>
      <c r="T2080" s="245"/>
      <c r="U2080" s="13"/>
      <c r="V2080" s="13"/>
      <c r="W2080" s="13"/>
      <c r="X2080" s="13"/>
      <c r="Y2080" s="13"/>
      <c r="Z2080" s="13"/>
      <c r="AA2080" s="13"/>
      <c r="AB2080" s="13"/>
      <c r="AC2080" s="13"/>
      <c r="AD2080" s="13"/>
      <c r="AE2080" s="13"/>
      <c r="AT2080" s="246" t="s">
        <v>252</v>
      </c>
      <c r="AU2080" s="246" t="s">
        <v>93</v>
      </c>
      <c r="AV2080" s="13" t="s">
        <v>23</v>
      </c>
      <c r="AW2080" s="13" t="s">
        <v>46</v>
      </c>
      <c r="AX2080" s="13" t="s">
        <v>85</v>
      </c>
      <c r="AY2080" s="246" t="s">
        <v>241</v>
      </c>
    </row>
    <row r="2081" s="13" customFormat="1">
      <c r="A2081" s="13"/>
      <c r="B2081" s="236"/>
      <c r="C2081" s="237"/>
      <c r="D2081" s="238" t="s">
        <v>252</v>
      </c>
      <c r="E2081" s="239" t="s">
        <v>39</v>
      </c>
      <c r="F2081" s="240" t="s">
        <v>1953</v>
      </c>
      <c r="G2081" s="237"/>
      <c r="H2081" s="239" t="s">
        <v>39</v>
      </c>
      <c r="I2081" s="241"/>
      <c r="J2081" s="237"/>
      <c r="K2081" s="237"/>
      <c r="L2081" s="242"/>
      <c r="M2081" s="243"/>
      <c r="N2081" s="244"/>
      <c r="O2081" s="244"/>
      <c r="P2081" s="244"/>
      <c r="Q2081" s="244"/>
      <c r="R2081" s="244"/>
      <c r="S2081" s="244"/>
      <c r="T2081" s="245"/>
      <c r="U2081" s="13"/>
      <c r="V2081" s="13"/>
      <c r="W2081" s="13"/>
      <c r="X2081" s="13"/>
      <c r="Y2081" s="13"/>
      <c r="Z2081" s="13"/>
      <c r="AA2081" s="13"/>
      <c r="AB2081" s="13"/>
      <c r="AC2081" s="13"/>
      <c r="AD2081" s="13"/>
      <c r="AE2081" s="13"/>
      <c r="AT2081" s="246" t="s">
        <v>252</v>
      </c>
      <c r="AU2081" s="246" t="s">
        <v>93</v>
      </c>
      <c r="AV2081" s="13" t="s">
        <v>23</v>
      </c>
      <c r="AW2081" s="13" t="s">
        <v>46</v>
      </c>
      <c r="AX2081" s="13" t="s">
        <v>85</v>
      </c>
      <c r="AY2081" s="246" t="s">
        <v>241</v>
      </c>
    </row>
    <row r="2082" s="14" customFormat="1">
      <c r="A2082" s="14"/>
      <c r="B2082" s="247"/>
      <c r="C2082" s="248"/>
      <c r="D2082" s="238" t="s">
        <v>252</v>
      </c>
      <c r="E2082" s="249" t="s">
        <v>39</v>
      </c>
      <c r="F2082" s="250" t="s">
        <v>1954</v>
      </c>
      <c r="G2082" s="248"/>
      <c r="H2082" s="251">
        <v>3.2810000000000001</v>
      </c>
      <c r="I2082" s="252"/>
      <c r="J2082" s="248"/>
      <c r="K2082" s="248"/>
      <c r="L2082" s="253"/>
      <c r="M2082" s="254"/>
      <c r="N2082" s="255"/>
      <c r="O2082" s="255"/>
      <c r="P2082" s="255"/>
      <c r="Q2082" s="255"/>
      <c r="R2082" s="255"/>
      <c r="S2082" s="255"/>
      <c r="T2082" s="256"/>
      <c r="U2082" s="14"/>
      <c r="V2082" s="14"/>
      <c r="W2082" s="14"/>
      <c r="X2082" s="14"/>
      <c r="Y2082" s="14"/>
      <c r="Z2082" s="14"/>
      <c r="AA2082" s="14"/>
      <c r="AB2082" s="14"/>
      <c r="AC2082" s="14"/>
      <c r="AD2082" s="14"/>
      <c r="AE2082" s="14"/>
      <c r="AT2082" s="257" t="s">
        <v>252</v>
      </c>
      <c r="AU2082" s="257" t="s">
        <v>93</v>
      </c>
      <c r="AV2082" s="14" t="s">
        <v>93</v>
      </c>
      <c r="AW2082" s="14" t="s">
        <v>46</v>
      </c>
      <c r="AX2082" s="14" t="s">
        <v>85</v>
      </c>
      <c r="AY2082" s="257" t="s">
        <v>241</v>
      </c>
    </row>
    <row r="2083" s="16" customFormat="1">
      <c r="A2083" s="16"/>
      <c r="B2083" s="269"/>
      <c r="C2083" s="270"/>
      <c r="D2083" s="238" t="s">
        <v>252</v>
      </c>
      <c r="E2083" s="271" t="s">
        <v>39</v>
      </c>
      <c r="F2083" s="272" t="s">
        <v>295</v>
      </c>
      <c r="G2083" s="270"/>
      <c r="H2083" s="273">
        <v>8.6289999999999996</v>
      </c>
      <c r="I2083" s="274"/>
      <c r="J2083" s="270"/>
      <c r="K2083" s="270"/>
      <c r="L2083" s="275"/>
      <c r="M2083" s="276"/>
      <c r="N2083" s="277"/>
      <c r="O2083" s="277"/>
      <c r="P2083" s="277"/>
      <c r="Q2083" s="277"/>
      <c r="R2083" s="277"/>
      <c r="S2083" s="277"/>
      <c r="T2083" s="278"/>
      <c r="U2083" s="16"/>
      <c r="V2083" s="16"/>
      <c r="W2083" s="16"/>
      <c r="X2083" s="16"/>
      <c r="Y2083" s="16"/>
      <c r="Z2083" s="16"/>
      <c r="AA2083" s="16"/>
      <c r="AB2083" s="16"/>
      <c r="AC2083" s="16"/>
      <c r="AD2083" s="16"/>
      <c r="AE2083" s="16"/>
      <c r="AT2083" s="279" t="s">
        <v>252</v>
      </c>
      <c r="AU2083" s="279" t="s">
        <v>93</v>
      </c>
      <c r="AV2083" s="16" t="s">
        <v>113</v>
      </c>
      <c r="AW2083" s="16" t="s">
        <v>46</v>
      </c>
      <c r="AX2083" s="16" t="s">
        <v>85</v>
      </c>
      <c r="AY2083" s="279" t="s">
        <v>241</v>
      </c>
    </row>
    <row r="2084" s="13" customFormat="1">
      <c r="A2084" s="13"/>
      <c r="B2084" s="236"/>
      <c r="C2084" s="237"/>
      <c r="D2084" s="238" t="s">
        <v>252</v>
      </c>
      <c r="E2084" s="239" t="s">
        <v>39</v>
      </c>
      <c r="F2084" s="240" t="s">
        <v>1434</v>
      </c>
      <c r="G2084" s="237"/>
      <c r="H2084" s="239" t="s">
        <v>39</v>
      </c>
      <c r="I2084" s="241"/>
      <c r="J2084" s="237"/>
      <c r="K2084" s="237"/>
      <c r="L2084" s="242"/>
      <c r="M2084" s="243"/>
      <c r="N2084" s="244"/>
      <c r="O2084" s="244"/>
      <c r="P2084" s="244"/>
      <c r="Q2084" s="244"/>
      <c r="R2084" s="244"/>
      <c r="S2084" s="244"/>
      <c r="T2084" s="245"/>
      <c r="U2084" s="13"/>
      <c r="V2084" s="13"/>
      <c r="W2084" s="13"/>
      <c r="X2084" s="13"/>
      <c r="Y2084" s="13"/>
      <c r="Z2084" s="13"/>
      <c r="AA2084" s="13"/>
      <c r="AB2084" s="13"/>
      <c r="AC2084" s="13"/>
      <c r="AD2084" s="13"/>
      <c r="AE2084" s="13"/>
      <c r="AT2084" s="246" t="s">
        <v>252</v>
      </c>
      <c r="AU2084" s="246" t="s">
        <v>93</v>
      </c>
      <c r="AV2084" s="13" t="s">
        <v>23</v>
      </c>
      <c r="AW2084" s="13" t="s">
        <v>46</v>
      </c>
      <c r="AX2084" s="13" t="s">
        <v>85</v>
      </c>
      <c r="AY2084" s="246" t="s">
        <v>241</v>
      </c>
    </row>
    <row r="2085" s="13" customFormat="1">
      <c r="A2085" s="13"/>
      <c r="B2085" s="236"/>
      <c r="C2085" s="237"/>
      <c r="D2085" s="238" t="s">
        <v>252</v>
      </c>
      <c r="E2085" s="239" t="s">
        <v>39</v>
      </c>
      <c r="F2085" s="240" t="s">
        <v>1920</v>
      </c>
      <c r="G2085" s="237"/>
      <c r="H2085" s="239" t="s">
        <v>39</v>
      </c>
      <c r="I2085" s="241"/>
      <c r="J2085" s="237"/>
      <c r="K2085" s="237"/>
      <c r="L2085" s="242"/>
      <c r="M2085" s="243"/>
      <c r="N2085" s="244"/>
      <c r="O2085" s="244"/>
      <c r="P2085" s="244"/>
      <c r="Q2085" s="244"/>
      <c r="R2085" s="244"/>
      <c r="S2085" s="244"/>
      <c r="T2085" s="245"/>
      <c r="U2085" s="13"/>
      <c r="V2085" s="13"/>
      <c r="W2085" s="13"/>
      <c r="X2085" s="13"/>
      <c r="Y2085" s="13"/>
      <c r="Z2085" s="13"/>
      <c r="AA2085" s="13"/>
      <c r="AB2085" s="13"/>
      <c r="AC2085" s="13"/>
      <c r="AD2085" s="13"/>
      <c r="AE2085" s="13"/>
      <c r="AT2085" s="246" t="s">
        <v>252</v>
      </c>
      <c r="AU2085" s="246" t="s">
        <v>93</v>
      </c>
      <c r="AV2085" s="13" t="s">
        <v>23</v>
      </c>
      <c r="AW2085" s="13" t="s">
        <v>46</v>
      </c>
      <c r="AX2085" s="13" t="s">
        <v>85</v>
      </c>
      <c r="AY2085" s="246" t="s">
        <v>241</v>
      </c>
    </row>
    <row r="2086" s="14" customFormat="1">
      <c r="A2086" s="14"/>
      <c r="B2086" s="247"/>
      <c r="C2086" s="248"/>
      <c r="D2086" s="238" t="s">
        <v>252</v>
      </c>
      <c r="E2086" s="249" t="s">
        <v>39</v>
      </c>
      <c r="F2086" s="250" t="s">
        <v>1955</v>
      </c>
      <c r="G2086" s="248"/>
      <c r="H2086" s="251">
        <v>4.3010000000000002</v>
      </c>
      <c r="I2086" s="252"/>
      <c r="J2086" s="248"/>
      <c r="K2086" s="248"/>
      <c r="L2086" s="253"/>
      <c r="M2086" s="254"/>
      <c r="N2086" s="255"/>
      <c r="O2086" s="255"/>
      <c r="P2086" s="255"/>
      <c r="Q2086" s="255"/>
      <c r="R2086" s="255"/>
      <c r="S2086" s="255"/>
      <c r="T2086" s="256"/>
      <c r="U2086" s="14"/>
      <c r="V2086" s="14"/>
      <c r="W2086" s="14"/>
      <c r="X2086" s="14"/>
      <c r="Y2086" s="14"/>
      <c r="Z2086" s="14"/>
      <c r="AA2086" s="14"/>
      <c r="AB2086" s="14"/>
      <c r="AC2086" s="14"/>
      <c r="AD2086" s="14"/>
      <c r="AE2086" s="14"/>
      <c r="AT2086" s="257" t="s">
        <v>252</v>
      </c>
      <c r="AU2086" s="257" t="s">
        <v>93</v>
      </c>
      <c r="AV2086" s="14" t="s">
        <v>93</v>
      </c>
      <c r="AW2086" s="14" t="s">
        <v>46</v>
      </c>
      <c r="AX2086" s="14" t="s">
        <v>85</v>
      </c>
      <c r="AY2086" s="257" t="s">
        <v>241</v>
      </c>
    </row>
    <row r="2087" s="14" customFormat="1">
      <c r="A2087" s="14"/>
      <c r="B2087" s="247"/>
      <c r="C2087" s="248"/>
      <c r="D2087" s="238" t="s">
        <v>252</v>
      </c>
      <c r="E2087" s="249" t="s">
        <v>39</v>
      </c>
      <c r="F2087" s="250" t="s">
        <v>1956</v>
      </c>
      <c r="G2087" s="248"/>
      <c r="H2087" s="251">
        <v>1.744</v>
      </c>
      <c r="I2087" s="252"/>
      <c r="J2087" s="248"/>
      <c r="K2087" s="248"/>
      <c r="L2087" s="253"/>
      <c r="M2087" s="254"/>
      <c r="N2087" s="255"/>
      <c r="O2087" s="255"/>
      <c r="P2087" s="255"/>
      <c r="Q2087" s="255"/>
      <c r="R2087" s="255"/>
      <c r="S2087" s="255"/>
      <c r="T2087" s="256"/>
      <c r="U2087" s="14"/>
      <c r="V2087" s="14"/>
      <c r="W2087" s="14"/>
      <c r="X2087" s="14"/>
      <c r="Y2087" s="14"/>
      <c r="Z2087" s="14"/>
      <c r="AA2087" s="14"/>
      <c r="AB2087" s="14"/>
      <c r="AC2087" s="14"/>
      <c r="AD2087" s="14"/>
      <c r="AE2087" s="14"/>
      <c r="AT2087" s="257" t="s">
        <v>252</v>
      </c>
      <c r="AU2087" s="257" t="s">
        <v>93</v>
      </c>
      <c r="AV2087" s="14" t="s">
        <v>93</v>
      </c>
      <c r="AW2087" s="14" t="s">
        <v>46</v>
      </c>
      <c r="AX2087" s="14" t="s">
        <v>85</v>
      </c>
      <c r="AY2087" s="257" t="s">
        <v>241</v>
      </c>
    </row>
    <row r="2088" s="14" customFormat="1">
      <c r="A2088" s="14"/>
      <c r="B2088" s="247"/>
      <c r="C2088" s="248"/>
      <c r="D2088" s="238" t="s">
        <v>252</v>
      </c>
      <c r="E2088" s="249" t="s">
        <v>39</v>
      </c>
      <c r="F2088" s="250" t="s">
        <v>1957</v>
      </c>
      <c r="G2088" s="248"/>
      <c r="H2088" s="251">
        <v>3.9910000000000001</v>
      </c>
      <c r="I2088" s="252"/>
      <c r="J2088" s="248"/>
      <c r="K2088" s="248"/>
      <c r="L2088" s="253"/>
      <c r="M2088" s="254"/>
      <c r="N2088" s="255"/>
      <c r="O2088" s="255"/>
      <c r="P2088" s="255"/>
      <c r="Q2088" s="255"/>
      <c r="R2088" s="255"/>
      <c r="S2088" s="255"/>
      <c r="T2088" s="256"/>
      <c r="U2088" s="14"/>
      <c r="V2088" s="14"/>
      <c r="W2088" s="14"/>
      <c r="X2088" s="14"/>
      <c r="Y2088" s="14"/>
      <c r="Z2088" s="14"/>
      <c r="AA2088" s="14"/>
      <c r="AB2088" s="14"/>
      <c r="AC2088" s="14"/>
      <c r="AD2088" s="14"/>
      <c r="AE2088" s="14"/>
      <c r="AT2088" s="257" t="s">
        <v>252</v>
      </c>
      <c r="AU2088" s="257" t="s">
        <v>93</v>
      </c>
      <c r="AV2088" s="14" t="s">
        <v>93</v>
      </c>
      <c r="AW2088" s="14" t="s">
        <v>46</v>
      </c>
      <c r="AX2088" s="14" t="s">
        <v>85</v>
      </c>
      <c r="AY2088" s="257" t="s">
        <v>241</v>
      </c>
    </row>
    <row r="2089" s="13" customFormat="1">
      <c r="A2089" s="13"/>
      <c r="B2089" s="236"/>
      <c r="C2089" s="237"/>
      <c r="D2089" s="238" t="s">
        <v>252</v>
      </c>
      <c r="E2089" s="239" t="s">
        <v>39</v>
      </c>
      <c r="F2089" s="240" t="s">
        <v>1924</v>
      </c>
      <c r="G2089" s="237"/>
      <c r="H2089" s="239" t="s">
        <v>39</v>
      </c>
      <c r="I2089" s="241"/>
      <c r="J2089" s="237"/>
      <c r="K2089" s="237"/>
      <c r="L2089" s="242"/>
      <c r="M2089" s="243"/>
      <c r="N2089" s="244"/>
      <c r="O2089" s="244"/>
      <c r="P2089" s="244"/>
      <c r="Q2089" s="244"/>
      <c r="R2089" s="244"/>
      <c r="S2089" s="244"/>
      <c r="T2089" s="245"/>
      <c r="U2089" s="13"/>
      <c r="V2089" s="13"/>
      <c r="W2089" s="13"/>
      <c r="X2089" s="13"/>
      <c r="Y2089" s="13"/>
      <c r="Z2089" s="13"/>
      <c r="AA2089" s="13"/>
      <c r="AB2089" s="13"/>
      <c r="AC2089" s="13"/>
      <c r="AD2089" s="13"/>
      <c r="AE2089" s="13"/>
      <c r="AT2089" s="246" t="s">
        <v>252</v>
      </c>
      <c r="AU2089" s="246" t="s">
        <v>93</v>
      </c>
      <c r="AV2089" s="13" t="s">
        <v>23</v>
      </c>
      <c r="AW2089" s="13" t="s">
        <v>46</v>
      </c>
      <c r="AX2089" s="13" t="s">
        <v>85</v>
      </c>
      <c r="AY2089" s="246" t="s">
        <v>241</v>
      </c>
    </row>
    <row r="2090" s="14" customFormat="1">
      <c r="A2090" s="14"/>
      <c r="B2090" s="247"/>
      <c r="C2090" s="248"/>
      <c r="D2090" s="238" t="s">
        <v>252</v>
      </c>
      <c r="E2090" s="249" t="s">
        <v>39</v>
      </c>
      <c r="F2090" s="250" t="s">
        <v>1925</v>
      </c>
      <c r="G2090" s="248"/>
      <c r="H2090" s="251">
        <v>0.65500000000000003</v>
      </c>
      <c r="I2090" s="252"/>
      <c r="J2090" s="248"/>
      <c r="K2090" s="248"/>
      <c r="L2090" s="253"/>
      <c r="M2090" s="254"/>
      <c r="N2090" s="255"/>
      <c r="O2090" s="255"/>
      <c r="P2090" s="255"/>
      <c r="Q2090" s="255"/>
      <c r="R2090" s="255"/>
      <c r="S2090" s="255"/>
      <c r="T2090" s="256"/>
      <c r="U2090" s="14"/>
      <c r="V2090" s="14"/>
      <c r="W2090" s="14"/>
      <c r="X2090" s="14"/>
      <c r="Y2090" s="14"/>
      <c r="Z2090" s="14"/>
      <c r="AA2090" s="14"/>
      <c r="AB2090" s="14"/>
      <c r="AC2090" s="14"/>
      <c r="AD2090" s="14"/>
      <c r="AE2090" s="14"/>
      <c r="AT2090" s="257" t="s">
        <v>252</v>
      </c>
      <c r="AU2090" s="257" t="s">
        <v>93</v>
      </c>
      <c r="AV2090" s="14" t="s">
        <v>93</v>
      </c>
      <c r="AW2090" s="14" t="s">
        <v>46</v>
      </c>
      <c r="AX2090" s="14" t="s">
        <v>85</v>
      </c>
      <c r="AY2090" s="257" t="s">
        <v>241</v>
      </c>
    </row>
    <row r="2091" s="14" customFormat="1">
      <c r="A2091" s="14"/>
      <c r="B2091" s="247"/>
      <c r="C2091" s="248"/>
      <c r="D2091" s="238" t="s">
        <v>252</v>
      </c>
      <c r="E2091" s="249" t="s">
        <v>39</v>
      </c>
      <c r="F2091" s="250" t="s">
        <v>1958</v>
      </c>
      <c r="G2091" s="248"/>
      <c r="H2091" s="251">
        <v>0.89200000000000002</v>
      </c>
      <c r="I2091" s="252"/>
      <c r="J2091" s="248"/>
      <c r="K2091" s="248"/>
      <c r="L2091" s="253"/>
      <c r="M2091" s="254"/>
      <c r="N2091" s="255"/>
      <c r="O2091" s="255"/>
      <c r="P2091" s="255"/>
      <c r="Q2091" s="255"/>
      <c r="R2091" s="255"/>
      <c r="S2091" s="255"/>
      <c r="T2091" s="256"/>
      <c r="U2091" s="14"/>
      <c r="V2091" s="14"/>
      <c r="W2091" s="14"/>
      <c r="X2091" s="14"/>
      <c r="Y2091" s="14"/>
      <c r="Z2091" s="14"/>
      <c r="AA2091" s="14"/>
      <c r="AB2091" s="14"/>
      <c r="AC2091" s="14"/>
      <c r="AD2091" s="14"/>
      <c r="AE2091" s="14"/>
      <c r="AT2091" s="257" t="s">
        <v>252</v>
      </c>
      <c r="AU2091" s="257" t="s">
        <v>93</v>
      </c>
      <c r="AV2091" s="14" t="s">
        <v>93</v>
      </c>
      <c r="AW2091" s="14" t="s">
        <v>46</v>
      </c>
      <c r="AX2091" s="14" t="s">
        <v>85</v>
      </c>
      <c r="AY2091" s="257" t="s">
        <v>241</v>
      </c>
    </row>
    <row r="2092" s="14" customFormat="1">
      <c r="A2092" s="14"/>
      <c r="B2092" s="247"/>
      <c r="C2092" s="248"/>
      <c r="D2092" s="238" t="s">
        <v>252</v>
      </c>
      <c r="E2092" s="249" t="s">
        <v>39</v>
      </c>
      <c r="F2092" s="250" t="s">
        <v>1959</v>
      </c>
      <c r="G2092" s="248"/>
      <c r="H2092" s="251">
        <v>3.2349999999999999</v>
      </c>
      <c r="I2092" s="252"/>
      <c r="J2092" s="248"/>
      <c r="K2092" s="248"/>
      <c r="L2092" s="253"/>
      <c r="M2092" s="254"/>
      <c r="N2092" s="255"/>
      <c r="O2092" s="255"/>
      <c r="P2092" s="255"/>
      <c r="Q2092" s="255"/>
      <c r="R2092" s="255"/>
      <c r="S2092" s="255"/>
      <c r="T2092" s="256"/>
      <c r="U2092" s="14"/>
      <c r="V2092" s="14"/>
      <c r="W2092" s="14"/>
      <c r="X2092" s="14"/>
      <c r="Y2092" s="14"/>
      <c r="Z2092" s="14"/>
      <c r="AA2092" s="14"/>
      <c r="AB2092" s="14"/>
      <c r="AC2092" s="14"/>
      <c r="AD2092" s="14"/>
      <c r="AE2092" s="14"/>
      <c r="AT2092" s="257" t="s">
        <v>252</v>
      </c>
      <c r="AU2092" s="257" t="s">
        <v>93</v>
      </c>
      <c r="AV2092" s="14" t="s">
        <v>93</v>
      </c>
      <c r="AW2092" s="14" t="s">
        <v>46</v>
      </c>
      <c r="AX2092" s="14" t="s">
        <v>85</v>
      </c>
      <c r="AY2092" s="257" t="s">
        <v>241</v>
      </c>
    </row>
    <row r="2093" s="13" customFormat="1">
      <c r="A2093" s="13"/>
      <c r="B2093" s="236"/>
      <c r="C2093" s="237"/>
      <c r="D2093" s="238" t="s">
        <v>252</v>
      </c>
      <c r="E2093" s="239" t="s">
        <v>39</v>
      </c>
      <c r="F2093" s="240" t="s">
        <v>1933</v>
      </c>
      <c r="G2093" s="237"/>
      <c r="H2093" s="239" t="s">
        <v>39</v>
      </c>
      <c r="I2093" s="241"/>
      <c r="J2093" s="237"/>
      <c r="K2093" s="237"/>
      <c r="L2093" s="242"/>
      <c r="M2093" s="243"/>
      <c r="N2093" s="244"/>
      <c r="O2093" s="244"/>
      <c r="P2093" s="244"/>
      <c r="Q2093" s="244"/>
      <c r="R2093" s="244"/>
      <c r="S2093" s="244"/>
      <c r="T2093" s="245"/>
      <c r="U2093" s="13"/>
      <c r="V2093" s="13"/>
      <c r="W2093" s="13"/>
      <c r="X2093" s="13"/>
      <c r="Y2093" s="13"/>
      <c r="Z2093" s="13"/>
      <c r="AA2093" s="13"/>
      <c r="AB2093" s="13"/>
      <c r="AC2093" s="13"/>
      <c r="AD2093" s="13"/>
      <c r="AE2093" s="13"/>
      <c r="AT2093" s="246" t="s">
        <v>252</v>
      </c>
      <c r="AU2093" s="246" t="s">
        <v>93</v>
      </c>
      <c r="AV2093" s="13" t="s">
        <v>23</v>
      </c>
      <c r="AW2093" s="13" t="s">
        <v>46</v>
      </c>
      <c r="AX2093" s="13" t="s">
        <v>85</v>
      </c>
      <c r="AY2093" s="246" t="s">
        <v>241</v>
      </c>
    </row>
    <row r="2094" s="14" customFormat="1">
      <c r="A2094" s="14"/>
      <c r="B2094" s="247"/>
      <c r="C2094" s="248"/>
      <c r="D2094" s="238" t="s">
        <v>252</v>
      </c>
      <c r="E2094" s="249" t="s">
        <v>39</v>
      </c>
      <c r="F2094" s="250" t="s">
        <v>1934</v>
      </c>
      <c r="G2094" s="248"/>
      <c r="H2094" s="251">
        <v>1.016</v>
      </c>
      <c r="I2094" s="252"/>
      <c r="J2094" s="248"/>
      <c r="K2094" s="248"/>
      <c r="L2094" s="253"/>
      <c r="M2094" s="254"/>
      <c r="N2094" s="255"/>
      <c r="O2094" s="255"/>
      <c r="P2094" s="255"/>
      <c r="Q2094" s="255"/>
      <c r="R2094" s="255"/>
      <c r="S2094" s="255"/>
      <c r="T2094" s="256"/>
      <c r="U2094" s="14"/>
      <c r="V2094" s="14"/>
      <c r="W2094" s="14"/>
      <c r="X2094" s="14"/>
      <c r="Y2094" s="14"/>
      <c r="Z2094" s="14"/>
      <c r="AA2094" s="14"/>
      <c r="AB2094" s="14"/>
      <c r="AC2094" s="14"/>
      <c r="AD2094" s="14"/>
      <c r="AE2094" s="14"/>
      <c r="AT2094" s="257" t="s">
        <v>252</v>
      </c>
      <c r="AU2094" s="257" t="s">
        <v>93</v>
      </c>
      <c r="AV2094" s="14" t="s">
        <v>93</v>
      </c>
      <c r="AW2094" s="14" t="s">
        <v>46</v>
      </c>
      <c r="AX2094" s="14" t="s">
        <v>85</v>
      </c>
      <c r="AY2094" s="257" t="s">
        <v>241</v>
      </c>
    </row>
    <row r="2095" s="14" customFormat="1">
      <c r="A2095" s="14"/>
      <c r="B2095" s="247"/>
      <c r="C2095" s="248"/>
      <c r="D2095" s="238" t="s">
        <v>252</v>
      </c>
      <c r="E2095" s="249" t="s">
        <v>39</v>
      </c>
      <c r="F2095" s="250" t="s">
        <v>1960</v>
      </c>
      <c r="G2095" s="248"/>
      <c r="H2095" s="251">
        <v>0.35299999999999998</v>
      </c>
      <c r="I2095" s="252"/>
      <c r="J2095" s="248"/>
      <c r="K2095" s="248"/>
      <c r="L2095" s="253"/>
      <c r="M2095" s="254"/>
      <c r="N2095" s="255"/>
      <c r="O2095" s="255"/>
      <c r="P2095" s="255"/>
      <c r="Q2095" s="255"/>
      <c r="R2095" s="255"/>
      <c r="S2095" s="255"/>
      <c r="T2095" s="256"/>
      <c r="U2095" s="14"/>
      <c r="V2095" s="14"/>
      <c r="W2095" s="14"/>
      <c r="X2095" s="14"/>
      <c r="Y2095" s="14"/>
      <c r="Z2095" s="14"/>
      <c r="AA2095" s="14"/>
      <c r="AB2095" s="14"/>
      <c r="AC2095" s="14"/>
      <c r="AD2095" s="14"/>
      <c r="AE2095" s="14"/>
      <c r="AT2095" s="257" t="s">
        <v>252</v>
      </c>
      <c r="AU2095" s="257" t="s">
        <v>93</v>
      </c>
      <c r="AV2095" s="14" t="s">
        <v>93</v>
      </c>
      <c r="AW2095" s="14" t="s">
        <v>46</v>
      </c>
      <c r="AX2095" s="14" t="s">
        <v>85</v>
      </c>
      <c r="AY2095" s="257" t="s">
        <v>241</v>
      </c>
    </row>
    <row r="2096" s="13" customFormat="1">
      <c r="A2096" s="13"/>
      <c r="B2096" s="236"/>
      <c r="C2096" s="237"/>
      <c r="D2096" s="238" t="s">
        <v>252</v>
      </c>
      <c r="E2096" s="239" t="s">
        <v>39</v>
      </c>
      <c r="F2096" s="240" t="s">
        <v>1936</v>
      </c>
      <c r="G2096" s="237"/>
      <c r="H2096" s="239" t="s">
        <v>39</v>
      </c>
      <c r="I2096" s="241"/>
      <c r="J2096" s="237"/>
      <c r="K2096" s="237"/>
      <c r="L2096" s="242"/>
      <c r="M2096" s="243"/>
      <c r="N2096" s="244"/>
      <c r="O2096" s="244"/>
      <c r="P2096" s="244"/>
      <c r="Q2096" s="244"/>
      <c r="R2096" s="244"/>
      <c r="S2096" s="244"/>
      <c r="T2096" s="245"/>
      <c r="U2096" s="13"/>
      <c r="V2096" s="13"/>
      <c r="W2096" s="13"/>
      <c r="X2096" s="13"/>
      <c r="Y2096" s="13"/>
      <c r="Z2096" s="13"/>
      <c r="AA2096" s="13"/>
      <c r="AB2096" s="13"/>
      <c r="AC2096" s="13"/>
      <c r="AD2096" s="13"/>
      <c r="AE2096" s="13"/>
      <c r="AT2096" s="246" t="s">
        <v>252</v>
      </c>
      <c r="AU2096" s="246" t="s">
        <v>93</v>
      </c>
      <c r="AV2096" s="13" t="s">
        <v>23</v>
      </c>
      <c r="AW2096" s="13" t="s">
        <v>46</v>
      </c>
      <c r="AX2096" s="13" t="s">
        <v>85</v>
      </c>
      <c r="AY2096" s="246" t="s">
        <v>241</v>
      </c>
    </row>
    <row r="2097" s="14" customFormat="1">
      <c r="A2097" s="14"/>
      <c r="B2097" s="247"/>
      <c r="C2097" s="248"/>
      <c r="D2097" s="238" t="s">
        <v>252</v>
      </c>
      <c r="E2097" s="249" t="s">
        <v>39</v>
      </c>
      <c r="F2097" s="250" t="s">
        <v>1961</v>
      </c>
      <c r="G2097" s="248"/>
      <c r="H2097" s="251">
        <v>0.51100000000000001</v>
      </c>
      <c r="I2097" s="252"/>
      <c r="J2097" s="248"/>
      <c r="K2097" s="248"/>
      <c r="L2097" s="253"/>
      <c r="M2097" s="254"/>
      <c r="N2097" s="255"/>
      <c r="O2097" s="255"/>
      <c r="P2097" s="255"/>
      <c r="Q2097" s="255"/>
      <c r="R2097" s="255"/>
      <c r="S2097" s="255"/>
      <c r="T2097" s="256"/>
      <c r="U2097" s="14"/>
      <c r="V2097" s="14"/>
      <c r="W2097" s="14"/>
      <c r="X2097" s="14"/>
      <c r="Y2097" s="14"/>
      <c r="Z2097" s="14"/>
      <c r="AA2097" s="14"/>
      <c r="AB2097" s="14"/>
      <c r="AC2097" s="14"/>
      <c r="AD2097" s="14"/>
      <c r="AE2097" s="14"/>
      <c r="AT2097" s="257" t="s">
        <v>252</v>
      </c>
      <c r="AU2097" s="257" t="s">
        <v>93</v>
      </c>
      <c r="AV2097" s="14" t="s">
        <v>93</v>
      </c>
      <c r="AW2097" s="14" t="s">
        <v>46</v>
      </c>
      <c r="AX2097" s="14" t="s">
        <v>85</v>
      </c>
      <c r="AY2097" s="257" t="s">
        <v>241</v>
      </c>
    </row>
    <row r="2098" s="14" customFormat="1">
      <c r="A2098" s="14"/>
      <c r="B2098" s="247"/>
      <c r="C2098" s="248"/>
      <c r="D2098" s="238" t="s">
        <v>252</v>
      </c>
      <c r="E2098" s="249" t="s">
        <v>39</v>
      </c>
      <c r="F2098" s="250" t="s">
        <v>1962</v>
      </c>
      <c r="G2098" s="248"/>
      <c r="H2098" s="251">
        <v>0.30299999999999999</v>
      </c>
      <c r="I2098" s="252"/>
      <c r="J2098" s="248"/>
      <c r="K2098" s="248"/>
      <c r="L2098" s="253"/>
      <c r="M2098" s="254"/>
      <c r="N2098" s="255"/>
      <c r="O2098" s="255"/>
      <c r="P2098" s="255"/>
      <c r="Q2098" s="255"/>
      <c r="R2098" s="255"/>
      <c r="S2098" s="255"/>
      <c r="T2098" s="256"/>
      <c r="U2098" s="14"/>
      <c r="V2098" s="14"/>
      <c r="W2098" s="14"/>
      <c r="X2098" s="14"/>
      <c r="Y2098" s="14"/>
      <c r="Z2098" s="14"/>
      <c r="AA2098" s="14"/>
      <c r="AB2098" s="14"/>
      <c r="AC2098" s="14"/>
      <c r="AD2098" s="14"/>
      <c r="AE2098" s="14"/>
      <c r="AT2098" s="257" t="s">
        <v>252</v>
      </c>
      <c r="AU2098" s="257" t="s">
        <v>93</v>
      </c>
      <c r="AV2098" s="14" t="s">
        <v>93</v>
      </c>
      <c r="AW2098" s="14" t="s">
        <v>46</v>
      </c>
      <c r="AX2098" s="14" t="s">
        <v>85</v>
      </c>
      <c r="AY2098" s="257" t="s">
        <v>241</v>
      </c>
    </row>
    <row r="2099" s="13" customFormat="1">
      <c r="A2099" s="13"/>
      <c r="B2099" s="236"/>
      <c r="C2099" s="237"/>
      <c r="D2099" s="238" t="s">
        <v>252</v>
      </c>
      <c r="E2099" s="239" t="s">
        <v>39</v>
      </c>
      <c r="F2099" s="240" t="s">
        <v>1963</v>
      </c>
      <c r="G2099" s="237"/>
      <c r="H2099" s="239" t="s">
        <v>39</v>
      </c>
      <c r="I2099" s="241"/>
      <c r="J2099" s="237"/>
      <c r="K2099" s="237"/>
      <c r="L2099" s="242"/>
      <c r="M2099" s="243"/>
      <c r="N2099" s="244"/>
      <c r="O2099" s="244"/>
      <c r="P2099" s="244"/>
      <c r="Q2099" s="244"/>
      <c r="R2099" s="244"/>
      <c r="S2099" s="244"/>
      <c r="T2099" s="245"/>
      <c r="U2099" s="13"/>
      <c r="V2099" s="13"/>
      <c r="W2099" s="13"/>
      <c r="X2099" s="13"/>
      <c r="Y2099" s="13"/>
      <c r="Z2099" s="13"/>
      <c r="AA2099" s="13"/>
      <c r="AB2099" s="13"/>
      <c r="AC2099" s="13"/>
      <c r="AD2099" s="13"/>
      <c r="AE2099" s="13"/>
      <c r="AT2099" s="246" t="s">
        <v>252</v>
      </c>
      <c r="AU2099" s="246" t="s">
        <v>93</v>
      </c>
      <c r="AV2099" s="13" t="s">
        <v>23</v>
      </c>
      <c r="AW2099" s="13" t="s">
        <v>46</v>
      </c>
      <c r="AX2099" s="13" t="s">
        <v>85</v>
      </c>
      <c r="AY2099" s="246" t="s">
        <v>241</v>
      </c>
    </row>
    <row r="2100" s="14" customFormat="1">
      <c r="A2100" s="14"/>
      <c r="B2100" s="247"/>
      <c r="C2100" s="248"/>
      <c r="D2100" s="238" t="s">
        <v>252</v>
      </c>
      <c r="E2100" s="249" t="s">
        <v>39</v>
      </c>
      <c r="F2100" s="250" t="s">
        <v>1964</v>
      </c>
      <c r="G2100" s="248"/>
      <c r="H2100" s="251">
        <v>0.90600000000000003</v>
      </c>
      <c r="I2100" s="252"/>
      <c r="J2100" s="248"/>
      <c r="K2100" s="248"/>
      <c r="L2100" s="253"/>
      <c r="M2100" s="254"/>
      <c r="N2100" s="255"/>
      <c r="O2100" s="255"/>
      <c r="P2100" s="255"/>
      <c r="Q2100" s="255"/>
      <c r="R2100" s="255"/>
      <c r="S2100" s="255"/>
      <c r="T2100" s="256"/>
      <c r="U2100" s="14"/>
      <c r="V2100" s="14"/>
      <c r="W2100" s="14"/>
      <c r="X2100" s="14"/>
      <c r="Y2100" s="14"/>
      <c r="Z2100" s="14"/>
      <c r="AA2100" s="14"/>
      <c r="AB2100" s="14"/>
      <c r="AC2100" s="14"/>
      <c r="AD2100" s="14"/>
      <c r="AE2100" s="14"/>
      <c r="AT2100" s="257" t="s">
        <v>252</v>
      </c>
      <c r="AU2100" s="257" t="s">
        <v>93</v>
      </c>
      <c r="AV2100" s="14" t="s">
        <v>93</v>
      </c>
      <c r="AW2100" s="14" t="s">
        <v>46</v>
      </c>
      <c r="AX2100" s="14" t="s">
        <v>85</v>
      </c>
      <c r="AY2100" s="257" t="s">
        <v>241</v>
      </c>
    </row>
    <row r="2101" s="13" customFormat="1">
      <c r="A2101" s="13"/>
      <c r="B2101" s="236"/>
      <c r="C2101" s="237"/>
      <c r="D2101" s="238" t="s">
        <v>252</v>
      </c>
      <c r="E2101" s="239" t="s">
        <v>39</v>
      </c>
      <c r="F2101" s="240" t="s">
        <v>1965</v>
      </c>
      <c r="G2101" s="237"/>
      <c r="H2101" s="239" t="s">
        <v>39</v>
      </c>
      <c r="I2101" s="241"/>
      <c r="J2101" s="237"/>
      <c r="K2101" s="237"/>
      <c r="L2101" s="242"/>
      <c r="M2101" s="243"/>
      <c r="N2101" s="244"/>
      <c r="O2101" s="244"/>
      <c r="P2101" s="244"/>
      <c r="Q2101" s="244"/>
      <c r="R2101" s="244"/>
      <c r="S2101" s="244"/>
      <c r="T2101" s="245"/>
      <c r="U2101" s="13"/>
      <c r="V2101" s="13"/>
      <c r="W2101" s="13"/>
      <c r="X2101" s="13"/>
      <c r="Y2101" s="13"/>
      <c r="Z2101" s="13"/>
      <c r="AA2101" s="13"/>
      <c r="AB2101" s="13"/>
      <c r="AC2101" s="13"/>
      <c r="AD2101" s="13"/>
      <c r="AE2101" s="13"/>
      <c r="AT2101" s="246" t="s">
        <v>252</v>
      </c>
      <c r="AU2101" s="246" t="s">
        <v>93</v>
      </c>
      <c r="AV2101" s="13" t="s">
        <v>23</v>
      </c>
      <c r="AW2101" s="13" t="s">
        <v>46</v>
      </c>
      <c r="AX2101" s="13" t="s">
        <v>85</v>
      </c>
      <c r="AY2101" s="246" t="s">
        <v>241</v>
      </c>
    </row>
    <row r="2102" s="14" customFormat="1">
      <c r="A2102" s="14"/>
      <c r="B2102" s="247"/>
      <c r="C2102" s="248"/>
      <c r="D2102" s="238" t="s">
        <v>252</v>
      </c>
      <c r="E2102" s="249" t="s">
        <v>39</v>
      </c>
      <c r="F2102" s="250" t="s">
        <v>1966</v>
      </c>
      <c r="G2102" s="248"/>
      <c r="H2102" s="251">
        <v>0.49099999999999999</v>
      </c>
      <c r="I2102" s="252"/>
      <c r="J2102" s="248"/>
      <c r="K2102" s="248"/>
      <c r="L2102" s="253"/>
      <c r="M2102" s="254"/>
      <c r="N2102" s="255"/>
      <c r="O2102" s="255"/>
      <c r="P2102" s="255"/>
      <c r="Q2102" s="255"/>
      <c r="R2102" s="255"/>
      <c r="S2102" s="255"/>
      <c r="T2102" s="256"/>
      <c r="U2102" s="14"/>
      <c r="V2102" s="14"/>
      <c r="W2102" s="14"/>
      <c r="X2102" s="14"/>
      <c r="Y2102" s="14"/>
      <c r="Z2102" s="14"/>
      <c r="AA2102" s="14"/>
      <c r="AB2102" s="14"/>
      <c r="AC2102" s="14"/>
      <c r="AD2102" s="14"/>
      <c r="AE2102" s="14"/>
      <c r="AT2102" s="257" t="s">
        <v>252</v>
      </c>
      <c r="AU2102" s="257" t="s">
        <v>93</v>
      </c>
      <c r="AV2102" s="14" t="s">
        <v>93</v>
      </c>
      <c r="AW2102" s="14" t="s">
        <v>46</v>
      </c>
      <c r="AX2102" s="14" t="s">
        <v>85</v>
      </c>
      <c r="AY2102" s="257" t="s">
        <v>241</v>
      </c>
    </row>
    <row r="2103" s="13" customFormat="1">
      <c r="A2103" s="13"/>
      <c r="B2103" s="236"/>
      <c r="C2103" s="237"/>
      <c r="D2103" s="238" t="s">
        <v>252</v>
      </c>
      <c r="E2103" s="239" t="s">
        <v>39</v>
      </c>
      <c r="F2103" s="240" t="s">
        <v>1943</v>
      </c>
      <c r="G2103" s="237"/>
      <c r="H2103" s="239" t="s">
        <v>39</v>
      </c>
      <c r="I2103" s="241"/>
      <c r="J2103" s="237"/>
      <c r="K2103" s="237"/>
      <c r="L2103" s="242"/>
      <c r="M2103" s="243"/>
      <c r="N2103" s="244"/>
      <c r="O2103" s="244"/>
      <c r="P2103" s="244"/>
      <c r="Q2103" s="244"/>
      <c r="R2103" s="244"/>
      <c r="S2103" s="244"/>
      <c r="T2103" s="245"/>
      <c r="U2103" s="13"/>
      <c r="V2103" s="13"/>
      <c r="W2103" s="13"/>
      <c r="X2103" s="13"/>
      <c r="Y2103" s="13"/>
      <c r="Z2103" s="13"/>
      <c r="AA2103" s="13"/>
      <c r="AB2103" s="13"/>
      <c r="AC2103" s="13"/>
      <c r="AD2103" s="13"/>
      <c r="AE2103" s="13"/>
      <c r="AT2103" s="246" t="s">
        <v>252</v>
      </c>
      <c r="AU2103" s="246" t="s">
        <v>93</v>
      </c>
      <c r="AV2103" s="13" t="s">
        <v>23</v>
      </c>
      <c r="AW2103" s="13" t="s">
        <v>46</v>
      </c>
      <c r="AX2103" s="13" t="s">
        <v>85</v>
      </c>
      <c r="AY2103" s="246" t="s">
        <v>241</v>
      </c>
    </row>
    <row r="2104" s="14" customFormat="1">
      <c r="A2104" s="14"/>
      <c r="B2104" s="247"/>
      <c r="C2104" s="248"/>
      <c r="D2104" s="238" t="s">
        <v>252</v>
      </c>
      <c r="E2104" s="249" t="s">
        <v>39</v>
      </c>
      <c r="F2104" s="250" t="s">
        <v>1967</v>
      </c>
      <c r="G2104" s="248"/>
      <c r="H2104" s="251">
        <v>0.49399999999999999</v>
      </c>
      <c r="I2104" s="252"/>
      <c r="J2104" s="248"/>
      <c r="K2104" s="248"/>
      <c r="L2104" s="253"/>
      <c r="M2104" s="254"/>
      <c r="N2104" s="255"/>
      <c r="O2104" s="255"/>
      <c r="P2104" s="255"/>
      <c r="Q2104" s="255"/>
      <c r="R2104" s="255"/>
      <c r="S2104" s="255"/>
      <c r="T2104" s="256"/>
      <c r="U2104" s="14"/>
      <c r="V2104" s="14"/>
      <c r="W2104" s="14"/>
      <c r="X2104" s="14"/>
      <c r="Y2104" s="14"/>
      <c r="Z2104" s="14"/>
      <c r="AA2104" s="14"/>
      <c r="AB2104" s="14"/>
      <c r="AC2104" s="14"/>
      <c r="AD2104" s="14"/>
      <c r="AE2104" s="14"/>
      <c r="AT2104" s="257" t="s">
        <v>252</v>
      </c>
      <c r="AU2104" s="257" t="s">
        <v>93</v>
      </c>
      <c r="AV2104" s="14" t="s">
        <v>93</v>
      </c>
      <c r="AW2104" s="14" t="s">
        <v>46</v>
      </c>
      <c r="AX2104" s="14" t="s">
        <v>85</v>
      </c>
      <c r="AY2104" s="257" t="s">
        <v>241</v>
      </c>
    </row>
    <row r="2105" s="16" customFormat="1">
      <c r="A2105" s="16"/>
      <c r="B2105" s="269"/>
      <c r="C2105" s="270"/>
      <c r="D2105" s="238" t="s">
        <v>252</v>
      </c>
      <c r="E2105" s="271" t="s">
        <v>39</v>
      </c>
      <c r="F2105" s="272" t="s">
        <v>295</v>
      </c>
      <c r="G2105" s="270"/>
      <c r="H2105" s="273">
        <v>18.891999999999999</v>
      </c>
      <c r="I2105" s="274"/>
      <c r="J2105" s="270"/>
      <c r="K2105" s="270"/>
      <c r="L2105" s="275"/>
      <c r="M2105" s="276"/>
      <c r="N2105" s="277"/>
      <c r="O2105" s="277"/>
      <c r="P2105" s="277"/>
      <c r="Q2105" s="277"/>
      <c r="R2105" s="277"/>
      <c r="S2105" s="277"/>
      <c r="T2105" s="278"/>
      <c r="U2105" s="16"/>
      <c r="V2105" s="16"/>
      <c r="W2105" s="16"/>
      <c r="X2105" s="16"/>
      <c r="Y2105" s="16"/>
      <c r="Z2105" s="16"/>
      <c r="AA2105" s="16"/>
      <c r="AB2105" s="16"/>
      <c r="AC2105" s="16"/>
      <c r="AD2105" s="16"/>
      <c r="AE2105" s="16"/>
      <c r="AT2105" s="279" t="s">
        <v>252</v>
      </c>
      <c r="AU2105" s="279" t="s">
        <v>93</v>
      </c>
      <c r="AV2105" s="16" t="s">
        <v>113</v>
      </c>
      <c r="AW2105" s="16" t="s">
        <v>46</v>
      </c>
      <c r="AX2105" s="16" t="s">
        <v>85</v>
      </c>
      <c r="AY2105" s="279" t="s">
        <v>241</v>
      </c>
    </row>
    <row r="2106" s="13" customFormat="1">
      <c r="A2106" s="13"/>
      <c r="B2106" s="236"/>
      <c r="C2106" s="237"/>
      <c r="D2106" s="238" t="s">
        <v>252</v>
      </c>
      <c r="E2106" s="239" t="s">
        <v>39</v>
      </c>
      <c r="F2106" s="240" t="s">
        <v>1968</v>
      </c>
      <c r="G2106" s="237"/>
      <c r="H2106" s="239" t="s">
        <v>39</v>
      </c>
      <c r="I2106" s="241"/>
      <c r="J2106" s="237"/>
      <c r="K2106" s="237"/>
      <c r="L2106" s="242"/>
      <c r="M2106" s="243"/>
      <c r="N2106" s="244"/>
      <c r="O2106" s="244"/>
      <c r="P2106" s="244"/>
      <c r="Q2106" s="244"/>
      <c r="R2106" s="244"/>
      <c r="S2106" s="244"/>
      <c r="T2106" s="245"/>
      <c r="U2106" s="13"/>
      <c r="V2106" s="13"/>
      <c r="W2106" s="13"/>
      <c r="X2106" s="13"/>
      <c r="Y2106" s="13"/>
      <c r="Z2106" s="13"/>
      <c r="AA2106" s="13"/>
      <c r="AB2106" s="13"/>
      <c r="AC2106" s="13"/>
      <c r="AD2106" s="13"/>
      <c r="AE2106" s="13"/>
      <c r="AT2106" s="246" t="s">
        <v>252</v>
      </c>
      <c r="AU2106" s="246" t="s">
        <v>93</v>
      </c>
      <c r="AV2106" s="13" t="s">
        <v>23</v>
      </c>
      <c r="AW2106" s="13" t="s">
        <v>46</v>
      </c>
      <c r="AX2106" s="13" t="s">
        <v>85</v>
      </c>
      <c r="AY2106" s="246" t="s">
        <v>241</v>
      </c>
    </row>
    <row r="2107" s="13" customFormat="1">
      <c r="A2107" s="13"/>
      <c r="B2107" s="236"/>
      <c r="C2107" s="237"/>
      <c r="D2107" s="238" t="s">
        <v>252</v>
      </c>
      <c r="E2107" s="239" t="s">
        <v>39</v>
      </c>
      <c r="F2107" s="240" t="s">
        <v>1915</v>
      </c>
      <c r="G2107" s="237"/>
      <c r="H2107" s="239" t="s">
        <v>39</v>
      </c>
      <c r="I2107" s="241"/>
      <c r="J2107" s="237"/>
      <c r="K2107" s="237"/>
      <c r="L2107" s="242"/>
      <c r="M2107" s="243"/>
      <c r="N2107" s="244"/>
      <c r="O2107" s="244"/>
      <c r="P2107" s="244"/>
      <c r="Q2107" s="244"/>
      <c r="R2107" s="244"/>
      <c r="S2107" s="244"/>
      <c r="T2107" s="245"/>
      <c r="U2107" s="13"/>
      <c r="V2107" s="13"/>
      <c r="W2107" s="13"/>
      <c r="X2107" s="13"/>
      <c r="Y2107" s="13"/>
      <c r="Z2107" s="13"/>
      <c r="AA2107" s="13"/>
      <c r="AB2107" s="13"/>
      <c r="AC2107" s="13"/>
      <c r="AD2107" s="13"/>
      <c r="AE2107" s="13"/>
      <c r="AT2107" s="246" t="s">
        <v>252</v>
      </c>
      <c r="AU2107" s="246" t="s">
        <v>93</v>
      </c>
      <c r="AV2107" s="13" t="s">
        <v>23</v>
      </c>
      <c r="AW2107" s="13" t="s">
        <v>46</v>
      </c>
      <c r="AX2107" s="13" t="s">
        <v>85</v>
      </c>
      <c r="AY2107" s="246" t="s">
        <v>241</v>
      </c>
    </row>
    <row r="2108" s="13" customFormat="1">
      <c r="A2108" s="13"/>
      <c r="B2108" s="236"/>
      <c r="C2108" s="237"/>
      <c r="D2108" s="238" t="s">
        <v>252</v>
      </c>
      <c r="E2108" s="239" t="s">
        <v>39</v>
      </c>
      <c r="F2108" s="240" t="s">
        <v>1946</v>
      </c>
      <c r="G2108" s="237"/>
      <c r="H2108" s="239" t="s">
        <v>39</v>
      </c>
      <c r="I2108" s="241"/>
      <c r="J2108" s="237"/>
      <c r="K2108" s="237"/>
      <c r="L2108" s="242"/>
      <c r="M2108" s="243"/>
      <c r="N2108" s="244"/>
      <c r="O2108" s="244"/>
      <c r="P2108" s="244"/>
      <c r="Q2108" s="244"/>
      <c r="R2108" s="244"/>
      <c r="S2108" s="244"/>
      <c r="T2108" s="245"/>
      <c r="U2108" s="13"/>
      <c r="V2108" s="13"/>
      <c r="W2108" s="13"/>
      <c r="X2108" s="13"/>
      <c r="Y2108" s="13"/>
      <c r="Z2108" s="13"/>
      <c r="AA2108" s="13"/>
      <c r="AB2108" s="13"/>
      <c r="AC2108" s="13"/>
      <c r="AD2108" s="13"/>
      <c r="AE2108" s="13"/>
      <c r="AT2108" s="246" t="s">
        <v>252</v>
      </c>
      <c r="AU2108" s="246" t="s">
        <v>93</v>
      </c>
      <c r="AV2108" s="13" t="s">
        <v>23</v>
      </c>
      <c r="AW2108" s="13" t="s">
        <v>46</v>
      </c>
      <c r="AX2108" s="13" t="s">
        <v>85</v>
      </c>
      <c r="AY2108" s="246" t="s">
        <v>241</v>
      </c>
    </row>
    <row r="2109" s="13" customFormat="1">
      <c r="A2109" s="13"/>
      <c r="B2109" s="236"/>
      <c r="C2109" s="237"/>
      <c r="D2109" s="238" t="s">
        <v>252</v>
      </c>
      <c r="E2109" s="239" t="s">
        <v>39</v>
      </c>
      <c r="F2109" s="240" t="s">
        <v>1969</v>
      </c>
      <c r="G2109" s="237"/>
      <c r="H2109" s="239" t="s">
        <v>39</v>
      </c>
      <c r="I2109" s="241"/>
      <c r="J2109" s="237"/>
      <c r="K2109" s="237"/>
      <c r="L2109" s="242"/>
      <c r="M2109" s="243"/>
      <c r="N2109" s="244"/>
      <c r="O2109" s="244"/>
      <c r="P2109" s="244"/>
      <c r="Q2109" s="244"/>
      <c r="R2109" s="244"/>
      <c r="S2109" s="244"/>
      <c r="T2109" s="245"/>
      <c r="U2109" s="13"/>
      <c r="V2109" s="13"/>
      <c r="W2109" s="13"/>
      <c r="X2109" s="13"/>
      <c r="Y2109" s="13"/>
      <c r="Z2109" s="13"/>
      <c r="AA2109" s="13"/>
      <c r="AB2109" s="13"/>
      <c r="AC2109" s="13"/>
      <c r="AD2109" s="13"/>
      <c r="AE2109" s="13"/>
      <c r="AT2109" s="246" t="s">
        <v>252</v>
      </c>
      <c r="AU2109" s="246" t="s">
        <v>93</v>
      </c>
      <c r="AV2109" s="13" t="s">
        <v>23</v>
      </c>
      <c r="AW2109" s="13" t="s">
        <v>46</v>
      </c>
      <c r="AX2109" s="13" t="s">
        <v>85</v>
      </c>
      <c r="AY2109" s="246" t="s">
        <v>241</v>
      </c>
    </row>
    <row r="2110" s="14" customFormat="1">
      <c r="A2110" s="14"/>
      <c r="B2110" s="247"/>
      <c r="C2110" s="248"/>
      <c r="D2110" s="238" t="s">
        <v>252</v>
      </c>
      <c r="E2110" s="249" t="s">
        <v>39</v>
      </c>
      <c r="F2110" s="250" t="s">
        <v>1970</v>
      </c>
      <c r="G2110" s="248"/>
      <c r="H2110" s="251">
        <v>3.6699999999999999</v>
      </c>
      <c r="I2110" s="252"/>
      <c r="J2110" s="248"/>
      <c r="K2110" s="248"/>
      <c r="L2110" s="253"/>
      <c r="M2110" s="254"/>
      <c r="N2110" s="255"/>
      <c r="O2110" s="255"/>
      <c r="P2110" s="255"/>
      <c r="Q2110" s="255"/>
      <c r="R2110" s="255"/>
      <c r="S2110" s="255"/>
      <c r="T2110" s="256"/>
      <c r="U2110" s="14"/>
      <c r="V2110" s="14"/>
      <c r="W2110" s="14"/>
      <c r="X2110" s="14"/>
      <c r="Y2110" s="14"/>
      <c r="Z2110" s="14"/>
      <c r="AA2110" s="14"/>
      <c r="AB2110" s="14"/>
      <c r="AC2110" s="14"/>
      <c r="AD2110" s="14"/>
      <c r="AE2110" s="14"/>
      <c r="AT2110" s="257" t="s">
        <v>252</v>
      </c>
      <c r="AU2110" s="257" t="s">
        <v>93</v>
      </c>
      <c r="AV2110" s="14" t="s">
        <v>93</v>
      </c>
      <c r="AW2110" s="14" t="s">
        <v>46</v>
      </c>
      <c r="AX2110" s="14" t="s">
        <v>85</v>
      </c>
      <c r="AY2110" s="257" t="s">
        <v>241</v>
      </c>
    </row>
    <row r="2111" s="13" customFormat="1">
      <c r="A2111" s="13"/>
      <c r="B2111" s="236"/>
      <c r="C2111" s="237"/>
      <c r="D2111" s="238" t="s">
        <v>252</v>
      </c>
      <c r="E2111" s="239" t="s">
        <v>39</v>
      </c>
      <c r="F2111" s="240" t="s">
        <v>1949</v>
      </c>
      <c r="G2111" s="237"/>
      <c r="H2111" s="239" t="s">
        <v>39</v>
      </c>
      <c r="I2111" s="241"/>
      <c r="J2111" s="237"/>
      <c r="K2111" s="237"/>
      <c r="L2111" s="242"/>
      <c r="M2111" s="243"/>
      <c r="N2111" s="244"/>
      <c r="O2111" s="244"/>
      <c r="P2111" s="244"/>
      <c r="Q2111" s="244"/>
      <c r="R2111" s="244"/>
      <c r="S2111" s="244"/>
      <c r="T2111" s="245"/>
      <c r="U2111" s="13"/>
      <c r="V2111" s="13"/>
      <c r="W2111" s="13"/>
      <c r="X2111" s="13"/>
      <c r="Y2111" s="13"/>
      <c r="Z2111" s="13"/>
      <c r="AA2111" s="13"/>
      <c r="AB2111" s="13"/>
      <c r="AC2111" s="13"/>
      <c r="AD2111" s="13"/>
      <c r="AE2111" s="13"/>
      <c r="AT2111" s="246" t="s">
        <v>252</v>
      </c>
      <c r="AU2111" s="246" t="s">
        <v>93</v>
      </c>
      <c r="AV2111" s="13" t="s">
        <v>23</v>
      </c>
      <c r="AW2111" s="13" t="s">
        <v>46</v>
      </c>
      <c r="AX2111" s="13" t="s">
        <v>85</v>
      </c>
      <c r="AY2111" s="246" t="s">
        <v>241</v>
      </c>
    </row>
    <row r="2112" s="13" customFormat="1">
      <c r="A2112" s="13"/>
      <c r="B2112" s="236"/>
      <c r="C2112" s="237"/>
      <c r="D2112" s="238" t="s">
        <v>252</v>
      </c>
      <c r="E2112" s="239" t="s">
        <v>39</v>
      </c>
      <c r="F2112" s="240" t="s">
        <v>1950</v>
      </c>
      <c r="G2112" s="237"/>
      <c r="H2112" s="239" t="s">
        <v>39</v>
      </c>
      <c r="I2112" s="241"/>
      <c r="J2112" s="237"/>
      <c r="K2112" s="237"/>
      <c r="L2112" s="242"/>
      <c r="M2112" s="243"/>
      <c r="N2112" s="244"/>
      <c r="O2112" s="244"/>
      <c r="P2112" s="244"/>
      <c r="Q2112" s="244"/>
      <c r="R2112" s="244"/>
      <c r="S2112" s="244"/>
      <c r="T2112" s="245"/>
      <c r="U2112" s="13"/>
      <c r="V2112" s="13"/>
      <c r="W2112" s="13"/>
      <c r="X2112" s="13"/>
      <c r="Y2112" s="13"/>
      <c r="Z2112" s="13"/>
      <c r="AA2112" s="13"/>
      <c r="AB2112" s="13"/>
      <c r="AC2112" s="13"/>
      <c r="AD2112" s="13"/>
      <c r="AE2112" s="13"/>
      <c r="AT2112" s="246" t="s">
        <v>252</v>
      </c>
      <c r="AU2112" s="246" t="s">
        <v>93</v>
      </c>
      <c r="AV2112" s="13" t="s">
        <v>23</v>
      </c>
      <c r="AW2112" s="13" t="s">
        <v>46</v>
      </c>
      <c r="AX2112" s="13" t="s">
        <v>85</v>
      </c>
      <c r="AY2112" s="246" t="s">
        <v>241</v>
      </c>
    </row>
    <row r="2113" s="14" customFormat="1">
      <c r="A2113" s="14"/>
      <c r="B2113" s="247"/>
      <c r="C2113" s="248"/>
      <c r="D2113" s="238" t="s">
        <v>252</v>
      </c>
      <c r="E2113" s="249" t="s">
        <v>39</v>
      </c>
      <c r="F2113" s="250" t="s">
        <v>1971</v>
      </c>
      <c r="G2113" s="248"/>
      <c r="H2113" s="251">
        <v>1.44</v>
      </c>
      <c r="I2113" s="252"/>
      <c r="J2113" s="248"/>
      <c r="K2113" s="248"/>
      <c r="L2113" s="253"/>
      <c r="M2113" s="254"/>
      <c r="N2113" s="255"/>
      <c r="O2113" s="255"/>
      <c r="P2113" s="255"/>
      <c r="Q2113" s="255"/>
      <c r="R2113" s="255"/>
      <c r="S2113" s="255"/>
      <c r="T2113" s="256"/>
      <c r="U2113" s="14"/>
      <c r="V2113" s="14"/>
      <c r="W2113" s="14"/>
      <c r="X2113" s="14"/>
      <c r="Y2113" s="14"/>
      <c r="Z2113" s="14"/>
      <c r="AA2113" s="14"/>
      <c r="AB2113" s="14"/>
      <c r="AC2113" s="14"/>
      <c r="AD2113" s="14"/>
      <c r="AE2113" s="14"/>
      <c r="AT2113" s="257" t="s">
        <v>252</v>
      </c>
      <c r="AU2113" s="257" t="s">
        <v>93</v>
      </c>
      <c r="AV2113" s="14" t="s">
        <v>93</v>
      </c>
      <c r="AW2113" s="14" t="s">
        <v>46</v>
      </c>
      <c r="AX2113" s="14" t="s">
        <v>85</v>
      </c>
      <c r="AY2113" s="257" t="s">
        <v>241</v>
      </c>
    </row>
    <row r="2114" s="13" customFormat="1">
      <c r="A2114" s="13"/>
      <c r="B2114" s="236"/>
      <c r="C2114" s="237"/>
      <c r="D2114" s="238" t="s">
        <v>252</v>
      </c>
      <c r="E2114" s="239" t="s">
        <v>39</v>
      </c>
      <c r="F2114" s="240" t="s">
        <v>1952</v>
      </c>
      <c r="G2114" s="237"/>
      <c r="H2114" s="239" t="s">
        <v>39</v>
      </c>
      <c r="I2114" s="241"/>
      <c r="J2114" s="237"/>
      <c r="K2114" s="237"/>
      <c r="L2114" s="242"/>
      <c r="M2114" s="243"/>
      <c r="N2114" s="244"/>
      <c r="O2114" s="244"/>
      <c r="P2114" s="244"/>
      <c r="Q2114" s="244"/>
      <c r="R2114" s="244"/>
      <c r="S2114" s="244"/>
      <c r="T2114" s="245"/>
      <c r="U2114" s="13"/>
      <c r="V2114" s="13"/>
      <c r="W2114" s="13"/>
      <c r="X2114" s="13"/>
      <c r="Y2114" s="13"/>
      <c r="Z2114" s="13"/>
      <c r="AA2114" s="13"/>
      <c r="AB2114" s="13"/>
      <c r="AC2114" s="13"/>
      <c r="AD2114" s="13"/>
      <c r="AE2114" s="13"/>
      <c r="AT2114" s="246" t="s">
        <v>252</v>
      </c>
      <c r="AU2114" s="246" t="s">
        <v>93</v>
      </c>
      <c r="AV2114" s="13" t="s">
        <v>23</v>
      </c>
      <c r="AW2114" s="13" t="s">
        <v>46</v>
      </c>
      <c r="AX2114" s="13" t="s">
        <v>85</v>
      </c>
      <c r="AY2114" s="246" t="s">
        <v>241</v>
      </c>
    </row>
    <row r="2115" s="13" customFormat="1">
      <c r="A2115" s="13"/>
      <c r="B2115" s="236"/>
      <c r="C2115" s="237"/>
      <c r="D2115" s="238" t="s">
        <v>252</v>
      </c>
      <c r="E2115" s="239" t="s">
        <v>39</v>
      </c>
      <c r="F2115" s="240" t="s">
        <v>1972</v>
      </c>
      <c r="G2115" s="237"/>
      <c r="H2115" s="239" t="s">
        <v>39</v>
      </c>
      <c r="I2115" s="241"/>
      <c r="J2115" s="237"/>
      <c r="K2115" s="237"/>
      <c r="L2115" s="242"/>
      <c r="M2115" s="243"/>
      <c r="N2115" s="244"/>
      <c r="O2115" s="244"/>
      <c r="P2115" s="244"/>
      <c r="Q2115" s="244"/>
      <c r="R2115" s="244"/>
      <c r="S2115" s="244"/>
      <c r="T2115" s="245"/>
      <c r="U2115" s="13"/>
      <c r="V2115" s="13"/>
      <c r="W2115" s="13"/>
      <c r="X2115" s="13"/>
      <c r="Y2115" s="13"/>
      <c r="Z2115" s="13"/>
      <c r="AA2115" s="13"/>
      <c r="AB2115" s="13"/>
      <c r="AC2115" s="13"/>
      <c r="AD2115" s="13"/>
      <c r="AE2115" s="13"/>
      <c r="AT2115" s="246" t="s">
        <v>252</v>
      </c>
      <c r="AU2115" s="246" t="s">
        <v>93</v>
      </c>
      <c r="AV2115" s="13" t="s">
        <v>23</v>
      </c>
      <c r="AW2115" s="13" t="s">
        <v>46</v>
      </c>
      <c r="AX2115" s="13" t="s">
        <v>85</v>
      </c>
      <c r="AY2115" s="246" t="s">
        <v>241</v>
      </c>
    </row>
    <row r="2116" s="14" customFormat="1">
      <c r="A2116" s="14"/>
      <c r="B2116" s="247"/>
      <c r="C2116" s="248"/>
      <c r="D2116" s="238" t="s">
        <v>252</v>
      </c>
      <c r="E2116" s="249" t="s">
        <v>39</v>
      </c>
      <c r="F2116" s="250" t="s">
        <v>1973</v>
      </c>
      <c r="G2116" s="248"/>
      <c r="H2116" s="251">
        <v>3.081</v>
      </c>
      <c r="I2116" s="252"/>
      <c r="J2116" s="248"/>
      <c r="K2116" s="248"/>
      <c r="L2116" s="253"/>
      <c r="M2116" s="254"/>
      <c r="N2116" s="255"/>
      <c r="O2116" s="255"/>
      <c r="P2116" s="255"/>
      <c r="Q2116" s="255"/>
      <c r="R2116" s="255"/>
      <c r="S2116" s="255"/>
      <c r="T2116" s="256"/>
      <c r="U2116" s="14"/>
      <c r="V2116" s="14"/>
      <c r="W2116" s="14"/>
      <c r="X2116" s="14"/>
      <c r="Y2116" s="14"/>
      <c r="Z2116" s="14"/>
      <c r="AA2116" s="14"/>
      <c r="AB2116" s="14"/>
      <c r="AC2116" s="14"/>
      <c r="AD2116" s="14"/>
      <c r="AE2116" s="14"/>
      <c r="AT2116" s="257" t="s">
        <v>252</v>
      </c>
      <c r="AU2116" s="257" t="s">
        <v>93</v>
      </c>
      <c r="AV2116" s="14" t="s">
        <v>93</v>
      </c>
      <c r="AW2116" s="14" t="s">
        <v>46</v>
      </c>
      <c r="AX2116" s="14" t="s">
        <v>85</v>
      </c>
      <c r="AY2116" s="257" t="s">
        <v>241</v>
      </c>
    </row>
    <row r="2117" s="16" customFormat="1">
      <c r="A2117" s="16"/>
      <c r="B2117" s="269"/>
      <c r="C2117" s="270"/>
      <c r="D2117" s="238" t="s">
        <v>252</v>
      </c>
      <c r="E2117" s="271" t="s">
        <v>39</v>
      </c>
      <c r="F2117" s="272" t="s">
        <v>295</v>
      </c>
      <c r="G2117" s="270"/>
      <c r="H2117" s="273">
        <v>8.1910000000000007</v>
      </c>
      <c r="I2117" s="274"/>
      <c r="J2117" s="270"/>
      <c r="K2117" s="270"/>
      <c r="L2117" s="275"/>
      <c r="M2117" s="276"/>
      <c r="N2117" s="277"/>
      <c r="O2117" s="277"/>
      <c r="P2117" s="277"/>
      <c r="Q2117" s="277"/>
      <c r="R2117" s="277"/>
      <c r="S2117" s="277"/>
      <c r="T2117" s="278"/>
      <c r="U2117" s="16"/>
      <c r="V2117" s="16"/>
      <c r="W2117" s="16"/>
      <c r="X2117" s="16"/>
      <c r="Y2117" s="16"/>
      <c r="Z2117" s="16"/>
      <c r="AA2117" s="16"/>
      <c r="AB2117" s="16"/>
      <c r="AC2117" s="16"/>
      <c r="AD2117" s="16"/>
      <c r="AE2117" s="16"/>
      <c r="AT2117" s="279" t="s">
        <v>252</v>
      </c>
      <c r="AU2117" s="279" t="s">
        <v>93</v>
      </c>
      <c r="AV2117" s="16" t="s">
        <v>113</v>
      </c>
      <c r="AW2117" s="16" t="s">
        <v>46</v>
      </c>
      <c r="AX2117" s="16" t="s">
        <v>85</v>
      </c>
      <c r="AY2117" s="279" t="s">
        <v>241</v>
      </c>
    </row>
    <row r="2118" s="13" customFormat="1">
      <c r="A2118" s="13"/>
      <c r="B2118" s="236"/>
      <c r="C2118" s="237"/>
      <c r="D2118" s="238" t="s">
        <v>252</v>
      </c>
      <c r="E2118" s="239" t="s">
        <v>39</v>
      </c>
      <c r="F2118" s="240" t="s">
        <v>1898</v>
      </c>
      <c r="G2118" s="237"/>
      <c r="H2118" s="239" t="s">
        <v>39</v>
      </c>
      <c r="I2118" s="241"/>
      <c r="J2118" s="237"/>
      <c r="K2118" s="237"/>
      <c r="L2118" s="242"/>
      <c r="M2118" s="243"/>
      <c r="N2118" s="244"/>
      <c r="O2118" s="244"/>
      <c r="P2118" s="244"/>
      <c r="Q2118" s="244"/>
      <c r="R2118" s="244"/>
      <c r="S2118" s="244"/>
      <c r="T2118" s="245"/>
      <c r="U2118" s="13"/>
      <c r="V2118" s="13"/>
      <c r="W2118" s="13"/>
      <c r="X2118" s="13"/>
      <c r="Y2118" s="13"/>
      <c r="Z2118" s="13"/>
      <c r="AA2118" s="13"/>
      <c r="AB2118" s="13"/>
      <c r="AC2118" s="13"/>
      <c r="AD2118" s="13"/>
      <c r="AE2118" s="13"/>
      <c r="AT2118" s="246" t="s">
        <v>252</v>
      </c>
      <c r="AU2118" s="246" t="s">
        <v>93</v>
      </c>
      <c r="AV2118" s="13" t="s">
        <v>23</v>
      </c>
      <c r="AW2118" s="13" t="s">
        <v>46</v>
      </c>
      <c r="AX2118" s="13" t="s">
        <v>85</v>
      </c>
      <c r="AY2118" s="246" t="s">
        <v>241</v>
      </c>
    </row>
    <row r="2119" s="13" customFormat="1">
      <c r="A2119" s="13"/>
      <c r="B2119" s="236"/>
      <c r="C2119" s="237"/>
      <c r="D2119" s="238" t="s">
        <v>252</v>
      </c>
      <c r="E2119" s="239" t="s">
        <v>39</v>
      </c>
      <c r="F2119" s="240" t="s">
        <v>1974</v>
      </c>
      <c r="G2119" s="237"/>
      <c r="H2119" s="239" t="s">
        <v>39</v>
      </c>
      <c r="I2119" s="241"/>
      <c r="J2119" s="237"/>
      <c r="K2119" s="237"/>
      <c r="L2119" s="242"/>
      <c r="M2119" s="243"/>
      <c r="N2119" s="244"/>
      <c r="O2119" s="244"/>
      <c r="P2119" s="244"/>
      <c r="Q2119" s="244"/>
      <c r="R2119" s="244"/>
      <c r="S2119" s="244"/>
      <c r="T2119" s="245"/>
      <c r="U2119" s="13"/>
      <c r="V2119" s="13"/>
      <c r="W2119" s="13"/>
      <c r="X2119" s="13"/>
      <c r="Y2119" s="13"/>
      <c r="Z2119" s="13"/>
      <c r="AA2119" s="13"/>
      <c r="AB2119" s="13"/>
      <c r="AC2119" s="13"/>
      <c r="AD2119" s="13"/>
      <c r="AE2119" s="13"/>
      <c r="AT2119" s="246" t="s">
        <v>252</v>
      </c>
      <c r="AU2119" s="246" t="s">
        <v>93</v>
      </c>
      <c r="AV2119" s="13" t="s">
        <v>23</v>
      </c>
      <c r="AW2119" s="13" t="s">
        <v>46</v>
      </c>
      <c r="AX2119" s="13" t="s">
        <v>85</v>
      </c>
      <c r="AY2119" s="246" t="s">
        <v>241</v>
      </c>
    </row>
    <row r="2120" s="14" customFormat="1">
      <c r="A2120" s="14"/>
      <c r="B2120" s="247"/>
      <c r="C2120" s="248"/>
      <c r="D2120" s="238" t="s">
        <v>252</v>
      </c>
      <c r="E2120" s="249" t="s">
        <v>39</v>
      </c>
      <c r="F2120" s="250" t="s">
        <v>1975</v>
      </c>
      <c r="G2120" s="248"/>
      <c r="H2120" s="251">
        <v>2.3220000000000001</v>
      </c>
      <c r="I2120" s="252"/>
      <c r="J2120" s="248"/>
      <c r="K2120" s="248"/>
      <c r="L2120" s="253"/>
      <c r="M2120" s="254"/>
      <c r="N2120" s="255"/>
      <c r="O2120" s="255"/>
      <c r="P2120" s="255"/>
      <c r="Q2120" s="255"/>
      <c r="R2120" s="255"/>
      <c r="S2120" s="255"/>
      <c r="T2120" s="256"/>
      <c r="U2120" s="14"/>
      <c r="V2120" s="14"/>
      <c r="W2120" s="14"/>
      <c r="X2120" s="14"/>
      <c r="Y2120" s="14"/>
      <c r="Z2120" s="14"/>
      <c r="AA2120" s="14"/>
      <c r="AB2120" s="14"/>
      <c r="AC2120" s="14"/>
      <c r="AD2120" s="14"/>
      <c r="AE2120" s="14"/>
      <c r="AT2120" s="257" t="s">
        <v>252</v>
      </c>
      <c r="AU2120" s="257" t="s">
        <v>93</v>
      </c>
      <c r="AV2120" s="14" t="s">
        <v>93</v>
      </c>
      <c r="AW2120" s="14" t="s">
        <v>46</v>
      </c>
      <c r="AX2120" s="14" t="s">
        <v>85</v>
      </c>
      <c r="AY2120" s="257" t="s">
        <v>241</v>
      </c>
    </row>
    <row r="2121" s="14" customFormat="1">
      <c r="A2121" s="14"/>
      <c r="B2121" s="247"/>
      <c r="C2121" s="248"/>
      <c r="D2121" s="238" t="s">
        <v>252</v>
      </c>
      <c r="E2121" s="249" t="s">
        <v>39</v>
      </c>
      <c r="F2121" s="250" t="s">
        <v>1976</v>
      </c>
      <c r="G2121" s="248"/>
      <c r="H2121" s="251">
        <v>1.2250000000000001</v>
      </c>
      <c r="I2121" s="252"/>
      <c r="J2121" s="248"/>
      <c r="K2121" s="248"/>
      <c r="L2121" s="253"/>
      <c r="M2121" s="254"/>
      <c r="N2121" s="255"/>
      <c r="O2121" s="255"/>
      <c r="P2121" s="255"/>
      <c r="Q2121" s="255"/>
      <c r="R2121" s="255"/>
      <c r="S2121" s="255"/>
      <c r="T2121" s="256"/>
      <c r="U2121" s="14"/>
      <c r="V2121" s="14"/>
      <c r="W2121" s="14"/>
      <c r="X2121" s="14"/>
      <c r="Y2121" s="14"/>
      <c r="Z2121" s="14"/>
      <c r="AA2121" s="14"/>
      <c r="AB2121" s="14"/>
      <c r="AC2121" s="14"/>
      <c r="AD2121" s="14"/>
      <c r="AE2121" s="14"/>
      <c r="AT2121" s="257" t="s">
        <v>252</v>
      </c>
      <c r="AU2121" s="257" t="s">
        <v>93</v>
      </c>
      <c r="AV2121" s="14" t="s">
        <v>93</v>
      </c>
      <c r="AW2121" s="14" t="s">
        <v>46</v>
      </c>
      <c r="AX2121" s="14" t="s">
        <v>85</v>
      </c>
      <c r="AY2121" s="257" t="s">
        <v>241</v>
      </c>
    </row>
    <row r="2122" s="14" customFormat="1">
      <c r="A2122" s="14"/>
      <c r="B2122" s="247"/>
      <c r="C2122" s="248"/>
      <c r="D2122" s="238" t="s">
        <v>252</v>
      </c>
      <c r="E2122" s="249" t="s">
        <v>39</v>
      </c>
      <c r="F2122" s="250" t="s">
        <v>1977</v>
      </c>
      <c r="G2122" s="248"/>
      <c r="H2122" s="251">
        <v>2.8029999999999999</v>
      </c>
      <c r="I2122" s="252"/>
      <c r="J2122" s="248"/>
      <c r="K2122" s="248"/>
      <c r="L2122" s="253"/>
      <c r="M2122" s="254"/>
      <c r="N2122" s="255"/>
      <c r="O2122" s="255"/>
      <c r="P2122" s="255"/>
      <c r="Q2122" s="255"/>
      <c r="R2122" s="255"/>
      <c r="S2122" s="255"/>
      <c r="T2122" s="256"/>
      <c r="U2122" s="14"/>
      <c r="V2122" s="14"/>
      <c r="W2122" s="14"/>
      <c r="X2122" s="14"/>
      <c r="Y2122" s="14"/>
      <c r="Z2122" s="14"/>
      <c r="AA2122" s="14"/>
      <c r="AB2122" s="14"/>
      <c r="AC2122" s="14"/>
      <c r="AD2122" s="14"/>
      <c r="AE2122" s="14"/>
      <c r="AT2122" s="257" t="s">
        <v>252</v>
      </c>
      <c r="AU2122" s="257" t="s">
        <v>93</v>
      </c>
      <c r="AV2122" s="14" t="s">
        <v>93</v>
      </c>
      <c r="AW2122" s="14" t="s">
        <v>46</v>
      </c>
      <c r="AX2122" s="14" t="s">
        <v>85</v>
      </c>
      <c r="AY2122" s="257" t="s">
        <v>241</v>
      </c>
    </row>
    <row r="2123" s="13" customFormat="1">
      <c r="A2123" s="13"/>
      <c r="B2123" s="236"/>
      <c r="C2123" s="237"/>
      <c r="D2123" s="238" t="s">
        <v>252</v>
      </c>
      <c r="E2123" s="239" t="s">
        <v>39</v>
      </c>
      <c r="F2123" s="240" t="s">
        <v>1978</v>
      </c>
      <c r="G2123" s="237"/>
      <c r="H2123" s="239" t="s">
        <v>39</v>
      </c>
      <c r="I2123" s="241"/>
      <c r="J2123" s="237"/>
      <c r="K2123" s="237"/>
      <c r="L2123" s="242"/>
      <c r="M2123" s="243"/>
      <c r="N2123" s="244"/>
      <c r="O2123" s="244"/>
      <c r="P2123" s="244"/>
      <c r="Q2123" s="244"/>
      <c r="R2123" s="244"/>
      <c r="S2123" s="244"/>
      <c r="T2123" s="245"/>
      <c r="U2123" s="13"/>
      <c r="V2123" s="13"/>
      <c r="W2123" s="13"/>
      <c r="X2123" s="13"/>
      <c r="Y2123" s="13"/>
      <c r="Z2123" s="13"/>
      <c r="AA2123" s="13"/>
      <c r="AB2123" s="13"/>
      <c r="AC2123" s="13"/>
      <c r="AD2123" s="13"/>
      <c r="AE2123" s="13"/>
      <c r="AT2123" s="246" t="s">
        <v>252</v>
      </c>
      <c r="AU2123" s="246" t="s">
        <v>93</v>
      </c>
      <c r="AV2123" s="13" t="s">
        <v>23</v>
      </c>
      <c r="AW2123" s="13" t="s">
        <v>46</v>
      </c>
      <c r="AX2123" s="13" t="s">
        <v>85</v>
      </c>
      <c r="AY2123" s="246" t="s">
        <v>241</v>
      </c>
    </row>
    <row r="2124" s="14" customFormat="1">
      <c r="A2124" s="14"/>
      <c r="B2124" s="247"/>
      <c r="C2124" s="248"/>
      <c r="D2124" s="238" t="s">
        <v>252</v>
      </c>
      <c r="E2124" s="249" t="s">
        <v>39</v>
      </c>
      <c r="F2124" s="250" t="s">
        <v>1979</v>
      </c>
      <c r="G2124" s="248"/>
      <c r="H2124" s="251">
        <v>1.042</v>
      </c>
      <c r="I2124" s="252"/>
      <c r="J2124" s="248"/>
      <c r="K2124" s="248"/>
      <c r="L2124" s="253"/>
      <c r="M2124" s="254"/>
      <c r="N2124" s="255"/>
      <c r="O2124" s="255"/>
      <c r="P2124" s="255"/>
      <c r="Q2124" s="255"/>
      <c r="R2124" s="255"/>
      <c r="S2124" s="255"/>
      <c r="T2124" s="256"/>
      <c r="U2124" s="14"/>
      <c r="V2124" s="14"/>
      <c r="W2124" s="14"/>
      <c r="X2124" s="14"/>
      <c r="Y2124" s="14"/>
      <c r="Z2124" s="14"/>
      <c r="AA2124" s="14"/>
      <c r="AB2124" s="14"/>
      <c r="AC2124" s="14"/>
      <c r="AD2124" s="14"/>
      <c r="AE2124" s="14"/>
      <c r="AT2124" s="257" t="s">
        <v>252</v>
      </c>
      <c r="AU2124" s="257" t="s">
        <v>93</v>
      </c>
      <c r="AV2124" s="14" t="s">
        <v>93</v>
      </c>
      <c r="AW2124" s="14" t="s">
        <v>46</v>
      </c>
      <c r="AX2124" s="14" t="s">
        <v>85</v>
      </c>
      <c r="AY2124" s="257" t="s">
        <v>241</v>
      </c>
    </row>
    <row r="2125" s="13" customFormat="1">
      <c r="A2125" s="13"/>
      <c r="B2125" s="236"/>
      <c r="C2125" s="237"/>
      <c r="D2125" s="238" t="s">
        <v>252</v>
      </c>
      <c r="E2125" s="239" t="s">
        <v>39</v>
      </c>
      <c r="F2125" s="240" t="s">
        <v>1980</v>
      </c>
      <c r="G2125" s="237"/>
      <c r="H2125" s="239" t="s">
        <v>39</v>
      </c>
      <c r="I2125" s="241"/>
      <c r="J2125" s="237"/>
      <c r="K2125" s="237"/>
      <c r="L2125" s="242"/>
      <c r="M2125" s="243"/>
      <c r="N2125" s="244"/>
      <c r="O2125" s="244"/>
      <c r="P2125" s="244"/>
      <c r="Q2125" s="244"/>
      <c r="R2125" s="244"/>
      <c r="S2125" s="244"/>
      <c r="T2125" s="245"/>
      <c r="U2125" s="13"/>
      <c r="V2125" s="13"/>
      <c r="W2125" s="13"/>
      <c r="X2125" s="13"/>
      <c r="Y2125" s="13"/>
      <c r="Z2125" s="13"/>
      <c r="AA2125" s="13"/>
      <c r="AB2125" s="13"/>
      <c r="AC2125" s="13"/>
      <c r="AD2125" s="13"/>
      <c r="AE2125" s="13"/>
      <c r="AT2125" s="246" t="s">
        <v>252</v>
      </c>
      <c r="AU2125" s="246" t="s">
        <v>93</v>
      </c>
      <c r="AV2125" s="13" t="s">
        <v>23</v>
      </c>
      <c r="AW2125" s="13" t="s">
        <v>46</v>
      </c>
      <c r="AX2125" s="13" t="s">
        <v>85</v>
      </c>
      <c r="AY2125" s="246" t="s">
        <v>241</v>
      </c>
    </row>
    <row r="2126" s="14" customFormat="1">
      <c r="A2126" s="14"/>
      <c r="B2126" s="247"/>
      <c r="C2126" s="248"/>
      <c r="D2126" s="238" t="s">
        <v>252</v>
      </c>
      <c r="E2126" s="249" t="s">
        <v>39</v>
      </c>
      <c r="F2126" s="250" t="s">
        <v>1981</v>
      </c>
      <c r="G2126" s="248"/>
      <c r="H2126" s="251">
        <v>0.78400000000000003</v>
      </c>
      <c r="I2126" s="252"/>
      <c r="J2126" s="248"/>
      <c r="K2126" s="248"/>
      <c r="L2126" s="253"/>
      <c r="M2126" s="254"/>
      <c r="N2126" s="255"/>
      <c r="O2126" s="255"/>
      <c r="P2126" s="255"/>
      <c r="Q2126" s="255"/>
      <c r="R2126" s="255"/>
      <c r="S2126" s="255"/>
      <c r="T2126" s="256"/>
      <c r="U2126" s="14"/>
      <c r="V2126" s="14"/>
      <c r="W2126" s="14"/>
      <c r="X2126" s="14"/>
      <c r="Y2126" s="14"/>
      <c r="Z2126" s="14"/>
      <c r="AA2126" s="14"/>
      <c r="AB2126" s="14"/>
      <c r="AC2126" s="14"/>
      <c r="AD2126" s="14"/>
      <c r="AE2126" s="14"/>
      <c r="AT2126" s="257" t="s">
        <v>252</v>
      </c>
      <c r="AU2126" s="257" t="s">
        <v>93</v>
      </c>
      <c r="AV2126" s="14" t="s">
        <v>93</v>
      </c>
      <c r="AW2126" s="14" t="s">
        <v>46</v>
      </c>
      <c r="AX2126" s="14" t="s">
        <v>85</v>
      </c>
      <c r="AY2126" s="257" t="s">
        <v>241</v>
      </c>
    </row>
    <row r="2127" s="16" customFormat="1">
      <c r="A2127" s="16"/>
      <c r="B2127" s="269"/>
      <c r="C2127" s="270"/>
      <c r="D2127" s="238" t="s">
        <v>252</v>
      </c>
      <c r="E2127" s="271" t="s">
        <v>39</v>
      </c>
      <c r="F2127" s="272" t="s">
        <v>295</v>
      </c>
      <c r="G2127" s="270"/>
      <c r="H2127" s="273">
        <v>8.1760000000000002</v>
      </c>
      <c r="I2127" s="274"/>
      <c r="J2127" s="270"/>
      <c r="K2127" s="270"/>
      <c r="L2127" s="275"/>
      <c r="M2127" s="276"/>
      <c r="N2127" s="277"/>
      <c r="O2127" s="277"/>
      <c r="P2127" s="277"/>
      <c r="Q2127" s="277"/>
      <c r="R2127" s="277"/>
      <c r="S2127" s="277"/>
      <c r="T2127" s="278"/>
      <c r="U2127" s="16"/>
      <c r="V2127" s="16"/>
      <c r="W2127" s="16"/>
      <c r="X2127" s="16"/>
      <c r="Y2127" s="16"/>
      <c r="Z2127" s="16"/>
      <c r="AA2127" s="16"/>
      <c r="AB2127" s="16"/>
      <c r="AC2127" s="16"/>
      <c r="AD2127" s="16"/>
      <c r="AE2127" s="16"/>
      <c r="AT2127" s="279" t="s">
        <v>252</v>
      </c>
      <c r="AU2127" s="279" t="s">
        <v>93</v>
      </c>
      <c r="AV2127" s="16" t="s">
        <v>113</v>
      </c>
      <c r="AW2127" s="16" t="s">
        <v>46</v>
      </c>
      <c r="AX2127" s="16" t="s">
        <v>85</v>
      </c>
      <c r="AY2127" s="279" t="s">
        <v>241</v>
      </c>
    </row>
    <row r="2128" s="15" customFormat="1">
      <c r="A2128" s="15"/>
      <c r="B2128" s="258"/>
      <c r="C2128" s="259"/>
      <c r="D2128" s="238" t="s">
        <v>252</v>
      </c>
      <c r="E2128" s="260" t="s">
        <v>39</v>
      </c>
      <c r="F2128" s="261" t="s">
        <v>274</v>
      </c>
      <c r="G2128" s="259"/>
      <c r="H2128" s="262">
        <v>67.944000000000003</v>
      </c>
      <c r="I2128" s="263"/>
      <c r="J2128" s="259"/>
      <c r="K2128" s="259"/>
      <c r="L2128" s="264"/>
      <c r="M2128" s="265"/>
      <c r="N2128" s="266"/>
      <c r="O2128" s="266"/>
      <c r="P2128" s="266"/>
      <c r="Q2128" s="266"/>
      <c r="R2128" s="266"/>
      <c r="S2128" s="266"/>
      <c r="T2128" s="267"/>
      <c r="U2128" s="15"/>
      <c r="V2128" s="15"/>
      <c r="W2128" s="15"/>
      <c r="X2128" s="15"/>
      <c r="Y2128" s="15"/>
      <c r="Z2128" s="15"/>
      <c r="AA2128" s="15"/>
      <c r="AB2128" s="15"/>
      <c r="AC2128" s="15"/>
      <c r="AD2128" s="15"/>
      <c r="AE2128" s="15"/>
      <c r="AT2128" s="268" t="s">
        <v>252</v>
      </c>
      <c r="AU2128" s="268" t="s">
        <v>93</v>
      </c>
      <c r="AV2128" s="15" t="s">
        <v>248</v>
      </c>
      <c r="AW2128" s="15" t="s">
        <v>46</v>
      </c>
      <c r="AX2128" s="15" t="s">
        <v>23</v>
      </c>
      <c r="AY2128" s="268" t="s">
        <v>241</v>
      </c>
    </row>
    <row r="2129" s="2" customFormat="1" ht="16.5" customHeight="1">
      <c r="A2129" s="42"/>
      <c r="B2129" s="43"/>
      <c r="C2129" s="218" t="s">
        <v>1982</v>
      </c>
      <c r="D2129" s="218" t="s">
        <v>243</v>
      </c>
      <c r="E2129" s="219" t="s">
        <v>1983</v>
      </c>
      <c r="F2129" s="220" t="s">
        <v>1984</v>
      </c>
      <c r="G2129" s="221" t="s">
        <v>145</v>
      </c>
      <c r="H2129" s="222">
        <v>437.30900000000003</v>
      </c>
      <c r="I2129" s="223"/>
      <c r="J2129" s="224">
        <f>ROUND(I2129*H2129,2)</f>
        <v>0</v>
      </c>
      <c r="K2129" s="220" t="s">
        <v>247</v>
      </c>
      <c r="L2129" s="48"/>
      <c r="M2129" s="225" t="s">
        <v>39</v>
      </c>
      <c r="N2129" s="226" t="s">
        <v>56</v>
      </c>
      <c r="O2129" s="88"/>
      <c r="P2129" s="227">
        <f>O2129*H2129</f>
        <v>0</v>
      </c>
      <c r="Q2129" s="227">
        <v>0.011169999999999999</v>
      </c>
      <c r="R2129" s="227">
        <f>Q2129*H2129</f>
        <v>4.8847415300000003</v>
      </c>
      <c r="S2129" s="227">
        <v>0</v>
      </c>
      <c r="T2129" s="228">
        <f>S2129*H2129</f>
        <v>0</v>
      </c>
      <c r="U2129" s="42"/>
      <c r="V2129" s="42"/>
      <c r="W2129" s="42"/>
      <c r="X2129" s="42"/>
      <c r="Y2129" s="42"/>
      <c r="Z2129" s="42"/>
      <c r="AA2129" s="42"/>
      <c r="AB2129" s="42"/>
      <c r="AC2129" s="42"/>
      <c r="AD2129" s="42"/>
      <c r="AE2129" s="42"/>
      <c r="AR2129" s="229" t="s">
        <v>248</v>
      </c>
      <c r="AT2129" s="229" t="s">
        <v>243</v>
      </c>
      <c r="AU2129" s="229" t="s">
        <v>93</v>
      </c>
      <c r="AY2129" s="20" t="s">
        <v>241</v>
      </c>
      <c r="BE2129" s="230">
        <f>IF(N2129="základní",J2129,0)</f>
        <v>0</v>
      </c>
      <c r="BF2129" s="230">
        <f>IF(N2129="snížená",J2129,0)</f>
        <v>0</v>
      </c>
      <c r="BG2129" s="230">
        <f>IF(N2129="zákl. přenesená",J2129,0)</f>
        <v>0</v>
      </c>
      <c r="BH2129" s="230">
        <f>IF(N2129="sníž. přenesená",J2129,0)</f>
        <v>0</v>
      </c>
      <c r="BI2129" s="230">
        <f>IF(N2129="nulová",J2129,0)</f>
        <v>0</v>
      </c>
      <c r="BJ2129" s="20" t="s">
        <v>23</v>
      </c>
      <c r="BK2129" s="230">
        <f>ROUND(I2129*H2129,2)</f>
        <v>0</v>
      </c>
      <c r="BL2129" s="20" t="s">
        <v>248</v>
      </c>
      <c r="BM2129" s="229" t="s">
        <v>1985</v>
      </c>
    </row>
    <row r="2130" s="2" customFormat="1">
      <c r="A2130" s="42"/>
      <c r="B2130" s="43"/>
      <c r="C2130" s="44"/>
      <c r="D2130" s="231" t="s">
        <v>250</v>
      </c>
      <c r="E2130" s="44"/>
      <c r="F2130" s="232" t="s">
        <v>1986</v>
      </c>
      <c r="G2130" s="44"/>
      <c r="H2130" s="44"/>
      <c r="I2130" s="233"/>
      <c r="J2130" s="44"/>
      <c r="K2130" s="44"/>
      <c r="L2130" s="48"/>
      <c r="M2130" s="234"/>
      <c r="N2130" s="235"/>
      <c r="O2130" s="88"/>
      <c r="P2130" s="88"/>
      <c r="Q2130" s="88"/>
      <c r="R2130" s="88"/>
      <c r="S2130" s="88"/>
      <c r="T2130" s="89"/>
      <c r="U2130" s="42"/>
      <c r="V2130" s="42"/>
      <c r="W2130" s="42"/>
      <c r="X2130" s="42"/>
      <c r="Y2130" s="42"/>
      <c r="Z2130" s="42"/>
      <c r="AA2130" s="42"/>
      <c r="AB2130" s="42"/>
      <c r="AC2130" s="42"/>
      <c r="AD2130" s="42"/>
      <c r="AE2130" s="42"/>
      <c r="AT2130" s="20" t="s">
        <v>250</v>
      </c>
      <c r="AU2130" s="20" t="s">
        <v>93</v>
      </c>
    </row>
    <row r="2131" s="13" customFormat="1">
      <c r="A2131" s="13"/>
      <c r="B2131" s="236"/>
      <c r="C2131" s="237"/>
      <c r="D2131" s="238" t="s">
        <v>252</v>
      </c>
      <c r="E2131" s="239" t="s">
        <v>39</v>
      </c>
      <c r="F2131" s="240" t="s">
        <v>1085</v>
      </c>
      <c r="G2131" s="237"/>
      <c r="H2131" s="239" t="s">
        <v>39</v>
      </c>
      <c r="I2131" s="241"/>
      <c r="J2131" s="237"/>
      <c r="K2131" s="237"/>
      <c r="L2131" s="242"/>
      <c r="M2131" s="243"/>
      <c r="N2131" s="244"/>
      <c r="O2131" s="244"/>
      <c r="P2131" s="244"/>
      <c r="Q2131" s="244"/>
      <c r="R2131" s="244"/>
      <c r="S2131" s="244"/>
      <c r="T2131" s="245"/>
      <c r="U2131" s="13"/>
      <c r="V2131" s="13"/>
      <c r="W2131" s="13"/>
      <c r="X2131" s="13"/>
      <c r="Y2131" s="13"/>
      <c r="Z2131" s="13"/>
      <c r="AA2131" s="13"/>
      <c r="AB2131" s="13"/>
      <c r="AC2131" s="13"/>
      <c r="AD2131" s="13"/>
      <c r="AE2131" s="13"/>
      <c r="AT2131" s="246" t="s">
        <v>252</v>
      </c>
      <c r="AU2131" s="246" t="s">
        <v>93</v>
      </c>
      <c r="AV2131" s="13" t="s">
        <v>23</v>
      </c>
      <c r="AW2131" s="13" t="s">
        <v>46</v>
      </c>
      <c r="AX2131" s="13" t="s">
        <v>85</v>
      </c>
      <c r="AY2131" s="246" t="s">
        <v>241</v>
      </c>
    </row>
    <row r="2132" s="13" customFormat="1">
      <c r="A2132" s="13"/>
      <c r="B2132" s="236"/>
      <c r="C2132" s="237"/>
      <c r="D2132" s="238" t="s">
        <v>252</v>
      </c>
      <c r="E2132" s="239" t="s">
        <v>39</v>
      </c>
      <c r="F2132" s="240" t="s">
        <v>1912</v>
      </c>
      <c r="G2132" s="237"/>
      <c r="H2132" s="239" t="s">
        <v>39</v>
      </c>
      <c r="I2132" s="241"/>
      <c r="J2132" s="237"/>
      <c r="K2132" s="237"/>
      <c r="L2132" s="242"/>
      <c r="M2132" s="243"/>
      <c r="N2132" s="244"/>
      <c r="O2132" s="244"/>
      <c r="P2132" s="244"/>
      <c r="Q2132" s="244"/>
      <c r="R2132" s="244"/>
      <c r="S2132" s="244"/>
      <c r="T2132" s="245"/>
      <c r="U2132" s="13"/>
      <c r="V2132" s="13"/>
      <c r="W2132" s="13"/>
      <c r="X2132" s="13"/>
      <c r="Y2132" s="13"/>
      <c r="Z2132" s="13"/>
      <c r="AA2132" s="13"/>
      <c r="AB2132" s="13"/>
      <c r="AC2132" s="13"/>
      <c r="AD2132" s="13"/>
      <c r="AE2132" s="13"/>
      <c r="AT2132" s="246" t="s">
        <v>252</v>
      </c>
      <c r="AU2132" s="246" t="s">
        <v>93</v>
      </c>
      <c r="AV2132" s="13" t="s">
        <v>23</v>
      </c>
      <c r="AW2132" s="13" t="s">
        <v>46</v>
      </c>
      <c r="AX2132" s="13" t="s">
        <v>85</v>
      </c>
      <c r="AY2132" s="246" t="s">
        <v>241</v>
      </c>
    </row>
    <row r="2133" s="14" customFormat="1">
      <c r="A2133" s="14"/>
      <c r="B2133" s="247"/>
      <c r="C2133" s="248"/>
      <c r="D2133" s="238" t="s">
        <v>252</v>
      </c>
      <c r="E2133" s="249" t="s">
        <v>39</v>
      </c>
      <c r="F2133" s="250" t="s">
        <v>1987</v>
      </c>
      <c r="G2133" s="248"/>
      <c r="H2133" s="251">
        <v>18.109999999999999</v>
      </c>
      <c r="I2133" s="252"/>
      <c r="J2133" s="248"/>
      <c r="K2133" s="248"/>
      <c r="L2133" s="253"/>
      <c r="M2133" s="254"/>
      <c r="N2133" s="255"/>
      <c r="O2133" s="255"/>
      <c r="P2133" s="255"/>
      <c r="Q2133" s="255"/>
      <c r="R2133" s="255"/>
      <c r="S2133" s="255"/>
      <c r="T2133" s="256"/>
      <c r="U2133" s="14"/>
      <c r="V2133" s="14"/>
      <c r="W2133" s="14"/>
      <c r="X2133" s="14"/>
      <c r="Y2133" s="14"/>
      <c r="Z2133" s="14"/>
      <c r="AA2133" s="14"/>
      <c r="AB2133" s="14"/>
      <c r="AC2133" s="14"/>
      <c r="AD2133" s="14"/>
      <c r="AE2133" s="14"/>
      <c r="AT2133" s="257" t="s">
        <v>252</v>
      </c>
      <c r="AU2133" s="257" t="s">
        <v>93</v>
      </c>
      <c r="AV2133" s="14" t="s">
        <v>93</v>
      </c>
      <c r="AW2133" s="14" t="s">
        <v>46</v>
      </c>
      <c r="AX2133" s="14" t="s">
        <v>85</v>
      </c>
      <c r="AY2133" s="257" t="s">
        <v>241</v>
      </c>
    </row>
    <row r="2134" s="13" customFormat="1">
      <c r="A2134" s="13"/>
      <c r="B2134" s="236"/>
      <c r="C2134" s="237"/>
      <c r="D2134" s="238" t="s">
        <v>252</v>
      </c>
      <c r="E2134" s="239" t="s">
        <v>39</v>
      </c>
      <c r="F2134" s="240" t="s">
        <v>1915</v>
      </c>
      <c r="G2134" s="237"/>
      <c r="H2134" s="239" t="s">
        <v>39</v>
      </c>
      <c r="I2134" s="241"/>
      <c r="J2134" s="237"/>
      <c r="K2134" s="237"/>
      <c r="L2134" s="242"/>
      <c r="M2134" s="243"/>
      <c r="N2134" s="244"/>
      <c r="O2134" s="244"/>
      <c r="P2134" s="244"/>
      <c r="Q2134" s="244"/>
      <c r="R2134" s="244"/>
      <c r="S2134" s="244"/>
      <c r="T2134" s="245"/>
      <c r="U2134" s="13"/>
      <c r="V2134" s="13"/>
      <c r="W2134" s="13"/>
      <c r="X2134" s="13"/>
      <c r="Y2134" s="13"/>
      <c r="Z2134" s="13"/>
      <c r="AA2134" s="13"/>
      <c r="AB2134" s="13"/>
      <c r="AC2134" s="13"/>
      <c r="AD2134" s="13"/>
      <c r="AE2134" s="13"/>
      <c r="AT2134" s="246" t="s">
        <v>252</v>
      </c>
      <c r="AU2134" s="246" t="s">
        <v>93</v>
      </c>
      <c r="AV2134" s="13" t="s">
        <v>23</v>
      </c>
      <c r="AW2134" s="13" t="s">
        <v>46</v>
      </c>
      <c r="AX2134" s="13" t="s">
        <v>85</v>
      </c>
      <c r="AY2134" s="246" t="s">
        <v>241</v>
      </c>
    </row>
    <row r="2135" s="14" customFormat="1">
      <c r="A2135" s="14"/>
      <c r="B2135" s="247"/>
      <c r="C2135" s="248"/>
      <c r="D2135" s="238" t="s">
        <v>252</v>
      </c>
      <c r="E2135" s="249" t="s">
        <v>39</v>
      </c>
      <c r="F2135" s="250" t="s">
        <v>1988</v>
      </c>
      <c r="G2135" s="248"/>
      <c r="H2135" s="251">
        <v>7.4480000000000004</v>
      </c>
      <c r="I2135" s="252"/>
      <c r="J2135" s="248"/>
      <c r="K2135" s="248"/>
      <c r="L2135" s="253"/>
      <c r="M2135" s="254"/>
      <c r="N2135" s="255"/>
      <c r="O2135" s="255"/>
      <c r="P2135" s="255"/>
      <c r="Q2135" s="255"/>
      <c r="R2135" s="255"/>
      <c r="S2135" s="255"/>
      <c r="T2135" s="256"/>
      <c r="U2135" s="14"/>
      <c r="V2135" s="14"/>
      <c r="W2135" s="14"/>
      <c r="X2135" s="14"/>
      <c r="Y2135" s="14"/>
      <c r="Z2135" s="14"/>
      <c r="AA2135" s="14"/>
      <c r="AB2135" s="14"/>
      <c r="AC2135" s="14"/>
      <c r="AD2135" s="14"/>
      <c r="AE2135" s="14"/>
      <c r="AT2135" s="257" t="s">
        <v>252</v>
      </c>
      <c r="AU2135" s="257" t="s">
        <v>93</v>
      </c>
      <c r="AV2135" s="14" t="s">
        <v>93</v>
      </c>
      <c r="AW2135" s="14" t="s">
        <v>46</v>
      </c>
      <c r="AX2135" s="14" t="s">
        <v>85</v>
      </c>
      <c r="AY2135" s="257" t="s">
        <v>241</v>
      </c>
    </row>
    <row r="2136" s="16" customFormat="1">
      <c r="A2136" s="16"/>
      <c r="B2136" s="269"/>
      <c r="C2136" s="270"/>
      <c r="D2136" s="238" t="s">
        <v>252</v>
      </c>
      <c r="E2136" s="271" t="s">
        <v>39</v>
      </c>
      <c r="F2136" s="272" t="s">
        <v>295</v>
      </c>
      <c r="G2136" s="270"/>
      <c r="H2136" s="273">
        <v>25.558</v>
      </c>
      <c r="I2136" s="274"/>
      <c r="J2136" s="270"/>
      <c r="K2136" s="270"/>
      <c r="L2136" s="275"/>
      <c r="M2136" s="276"/>
      <c r="N2136" s="277"/>
      <c r="O2136" s="277"/>
      <c r="P2136" s="277"/>
      <c r="Q2136" s="277"/>
      <c r="R2136" s="277"/>
      <c r="S2136" s="277"/>
      <c r="T2136" s="278"/>
      <c r="U2136" s="16"/>
      <c r="V2136" s="16"/>
      <c r="W2136" s="16"/>
      <c r="X2136" s="16"/>
      <c r="Y2136" s="16"/>
      <c r="Z2136" s="16"/>
      <c r="AA2136" s="16"/>
      <c r="AB2136" s="16"/>
      <c r="AC2136" s="16"/>
      <c r="AD2136" s="16"/>
      <c r="AE2136" s="16"/>
      <c r="AT2136" s="279" t="s">
        <v>252</v>
      </c>
      <c r="AU2136" s="279" t="s">
        <v>93</v>
      </c>
      <c r="AV2136" s="16" t="s">
        <v>113</v>
      </c>
      <c r="AW2136" s="16" t="s">
        <v>46</v>
      </c>
      <c r="AX2136" s="16" t="s">
        <v>85</v>
      </c>
      <c r="AY2136" s="279" t="s">
        <v>241</v>
      </c>
    </row>
    <row r="2137" s="13" customFormat="1">
      <c r="A2137" s="13"/>
      <c r="B2137" s="236"/>
      <c r="C2137" s="237"/>
      <c r="D2137" s="238" t="s">
        <v>252</v>
      </c>
      <c r="E2137" s="239" t="s">
        <v>39</v>
      </c>
      <c r="F2137" s="240" t="s">
        <v>1293</v>
      </c>
      <c r="G2137" s="237"/>
      <c r="H2137" s="239" t="s">
        <v>39</v>
      </c>
      <c r="I2137" s="241"/>
      <c r="J2137" s="237"/>
      <c r="K2137" s="237"/>
      <c r="L2137" s="242"/>
      <c r="M2137" s="243"/>
      <c r="N2137" s="244"/>
      <c r="O2137" s="244"/>
      <c r="P2137" s="244"/>
      <c r="Q2137" s="244"/>
      <c r="R2137" s="244"/>
      <c r="S2137" s="244"/>
      <c r="T2137" s="245"/>
      <c r="U2137" s="13"/>
      <c r="V2137" s="13"/>
      <c r="W2137" s="13"/>
      <c r="X2137" s="13"/>
      <c r="Y2137" s="13"/>
      <c r="Z2137" s="13"/>
      <c r="AA2137" s="13"/>
      <c r="AB2137" s="13"/>
      <c r="AC2137" s="13"/>
      <c r="AD2137" s="13"/>
      <c r="AE2137" s="13"/>
      <c r="AT2137" s="246" t="s">
        <v>252</v>
      </c>
      <c r="AU2137" s="246" t="s">
        <v>93</v>
      </c>
      <c r="AV2137" s="13" t="s">
        <v>23</v>
      </c>
      <c r="AW2137" s="13" t="s">
        <v>46</v>
      </c>
      <c r="AX2137" s="13" t="s">
        <v>85</v>
      </c>
      <c r="AY2137" s="246" t="s">
        <v>241</v>
      </c>
    </row>
    <row r="2138" s="14" customFormat="1">
      <c r="A2138" s="14"/>
      <c r="B2138" s="247"/>
      <c r="C2138" s="248"/>
      <c r="D2138" s="238" t="s">
        <v>252</v>
      </c>
      <c r="E2138" s="249" t="s">
        <v>39</v>
      </c>
      <c r="F2138" s="250" t="s">
        <v>1989</v>
      </c>
      <c r="G2138" s="248"/>
      <c r="H2138" s="251">
        <v>0.375</v>
      </c>
      <c r="I2138" s="252"/>
      <c r="J2138" s="248"/>
      <c r="K2138" s="248"/>
      <c r="L2138" s="253"/>
      <c r="M2138" s="254"/>
      <c r="N2138" s="255"/>
      <c r="O2138" s="255"/>
      <c r="P2138" s="255"/>
      <c r="Q2138" s="255"/>
      <c r="R2138" s="255"/>
      <c r="S2138" s="255"/>
      <c r="T2138" s="256"/>
      <c r="U2138" s="14"/>
      <c r="V2138" s="14"/>
      <c r="W2138" s="14"/>
      <c r="X2138" s="14"/>
      <c r="Y2138" s="14"/>
      <c r="Z2138" s="14"/>
      <c r="AA2138" s="14"/>
      <c r="AB2138" s="14"/>
      <c r="AC2138" s="14"/>
      <c r="AD2138" s="14"/>
      <c r="AE2138" s="14"/>
      <c r="AT2138" s="257" t="s">
        <v>252</v>
      </c>
      <c r="AU2138" s="257" t="s">
        <v>93</v>
      </c>
      <c r="AV2138" s="14" t="s">
        <v>93</v>
      </c>
      <c r="AW2138" s="14" t="s">
        <v>46</v>
      </c>
      <c r="AX2138" s="14" t="s">
        <v>85</v>
      </c>
      <c r="AY2138" s="257" t="s">
        <v>241</v>
      </c>
    </row>
    <row r="2139" s="16" customFormat="1">
      <c r="A2139" s="16"/>
      <c r="B2139" s="269"/>
      <c r="C2139" s="270"/>
      <c r="D2139" s="238" t="s">
        <v>252</v>
      </c>
      <c r="E2139" s="271" t="s">
        <v>39</v>
      </c>
      <c r="F2139" s="272" t="s">
        <v>295</v>
      </c>
      <c r="G2139" s="270"/>
      <c r="H2139" s="273">
        <v>0.375</v>
      </c>
      <c r="I2139" s="274"/>
      <c r="J2139" s="270"/>
      <c r="K2139" s="270"/>
      <c r="L2139" s="275"/>
      <c r="M2139" s="276"/>
      <c r="N2139" s="277"/>
      <c r="O2139" s="277"/>
      <c r="P2139" s="277"/>
      <c r="Q2139" s="277"/>
      <c r="R2139" s="277"/>
      <c r="S2139" s="277"/>
      <c r="T2139" s="278"/>
      <c r="U2139" s="16"/>
      <c r="V2139" s="16"/>
      <c r="W2139" s="16"/>
      <c r="X2139" s="16"/>
      <c r="Y2139" s="16"/>
      <c r="Z2139" s="16"/>
      <c r="AA2139" s="16"/>
      <c r="AB2139" s="16"/>
      <c r="AC2139" s="16"/>
      <c r="AD2139" s="16"/>
      <c r="AE2139" s="16"/>
      <c r="AT2139" s="279" t="s">
        <v>252</v>
      </c>
      <c r="AU2139" s="279" t="s">
        <v>93</v>
      </c>
      <c r="AV2139" s="16" t="s">
        <v>113</v>
      </c>
      <c r="AW2139" s="16" t="s">
        <v>46</v>
      </c>
      <c r="AX2139" s="16" t="s">
        <v>85</v>
      </c>
      <c r="AY2139" s="279" t="s">
        <v>241</v>
      </c>
    </row>
    <row r="2140" s="13" customFormat="1">
      <c r="A2140" s="13"/>
      <c r="B2140" s="236"/>
      <c r="C2140" s="237"/>
      <c r="D2140" s="238" t="s">
        <v>252</v>
      </c>
      <c r="E2140" s="239" t="s">
        <v>39</v>
      </c>
      <c r="F2140" s="240" t="s">
        <v>1431</v>
      </c>
      <c r="G2140" s="237"/>
      <c r="H2140" s="239" t="s">
        <v>39</v>
      </c>
      <c r="I2140" s="241"/>
      <c r="J2140" s="237"/>
      <c r="K2140" s="237"/>
      <c r="L2140" s="242"/>
      <c r="M2140" s="243"/>
      <c r="N2140" s="244"/>
      <c r="O2140" s="244"/>
      <c r="P2140" s="244"/>
      <c r="Q2140" s="244"/>
      <c r="R2140" s="244"/>
      <c r="S2140" s="244"/>
      <c r="T2140" s="245"/>
      <c r="U2140" s="13"/>
      <c r="V2140" s="13"/>
      <c r="W2140" s="13"/>
      <c r="X2140" s="13"/>
      <c r="Y2140" s="13"/>
      <c r="Z2140" s="13"/>
      <c r="AA2140" s="13"/>
      <c r="AB2140" s="13"/>
      <c r="AC2140" s="13"/>
      <c r="AD2140" s="13"/>
      <c r="AE2140" s="13"/>
      <c r="AT2140" s="246" t="s">
        <v>252</v>
      </c>
      <c r="AU2140" s="246" t="s">
        <v>93</v>
      </c>
      <c r="AV2140" s="13" t="s">
        <v>23</v>
      </c>
      <c r="AW2140" s="13" t="s">
        <v>46</v>
      </c>
      <c r="AX2140" s="13" t="s">
        <v>85</v>
      </c>
      <c r="AY2140" s="246" t="s">
        <v>241</v>
      </c>
    </row>
    <row r="2141" s="13" customFormat="1">
      <c r="A2141" s="13"/>
      <c r="B2141" s="236"/>
      <c r="C2141" s="237"/>
      <c r="D2141" s="238" t="s">
        <v>252</v>
      </c>
      <c r="E2141" s="239" t="s">
        <v>39</v>
      </c>
      <c r="F2141" s="240" t="s">
        <v>1920</v>
      </c>
      <c r="G2141" s="237"/>
      <c r="H2141" s="239" t="s">
        <v>39</v>
      </c>
      <c r="I2141" s="241"/>
      <c r="J2141" s="237"/>
      <c r="K2141" s="237"/>
      <c r="L2141" s="242"/>
      <c r="M2141" s="243"/>
      <c r="N2141" s="244"/>
      <c r="O2141" s="244"/>
      <c r="P2141" s="244"/>
      <c r="Q2141" s="244"/>
      <c r="R2141" s="244"/>
      <c r="S2141" s="244"/>
      <c r="T2141" s="245"/>
      <c r="U2141" s="13"/>
      <c r="V2141" s="13"/>
      <c r="W2141" s="13"/>
      <c r="X2141" s="13"/>
      <c r="Y2141" s="13"/>
      <c r="Z2141" s="13"/>
      <c r="AA2141" s="13"/>
      <c r="AB2141" s="13"/>
      <c r="AC2141" s="13"/>
      <c r="AD2141" s="13"/>
      <c r="AE2141" s="13"/>
      <c r="AT2141" s="246" t="s">
        <v>252</v>
      </c>
      <c r="AU2141" s="246" t="s">
        <v>93</v>
      </c>
      <c r="AV2141" s="13" t="s">
        <v>23</v>
      </c>
      <c r="AW2141" s="13" t="s">
        <v>46</v>
      </c>
      <c r="AX2141" s="13" t="s">
        <v>85</v>
      </c>
      <c r="AY2141" s="246" t="s">
        <v>241</v>
      </c>
    </row>
    <row r="2142" s="14" customFormat="1">
      <c r="A2142" s="14"/>
      <c r="B2142" s="247"/>
      <c r="C2142" s="248"/>
      <c r="D2142" s="238" t="s">
        <v>252</v>
      </c>
      <c r="E2142" s="249" t="s">
        <v>39</v>
      </c>
      <c r="F2142" s="250" t="s">
        <v>1990</v>
      </c>
      <c r="G2142" s="248"/>
      <c r="H2142" s="251">
        <v>35.378</v>
      </c>
      <c r="I2142" s="252"/>
      <c r="J2142" s="248"/>
      <c r="K2142" s="248"/>
      <c r="L2142" s="253"/>
      <c r="M2142" s="254"/>
      <c r="N2142" s="255"/>
      <c r="O2142" s="255"/>
      <c r="P2142" s="255"/>
      <c r="Q2142" s="255"/>
      <c r="R2142" s="255"/>
      <c r="S2142" s="255"/>
      <c r="T2142" s="256"/>
      <c r="U2142" s="14"/>
      <c r="V2142" s="14"/>
      <c r="W2142" s="14"/>
      <c r="X2142" s="14"/>
      <c r="Y2142" s="14"/>
      <c r="Z2142" s="14"/>
      <c r="AA2142" s="14"/>
      <c r="AB2142" s="14"/>
      <c r="AC2142" s="14"/>
      <c r="AD2142" s="14"/>
      <c r="AE2142" s="14"/>
      <c r="AT2142" s="257" t="s">
        <v>252</v>
      </c>
      <c r="AU2142" s="257" t="s">
        <v>93</v>
      </c>
      <c r="AV2142" s="14" t="s">
        <v>93</v>
      </c>
      <c r="AW2142" s="14" t="s">
        <v>46</v>
      </c>
      <c r="AX2142" s="14" t="s">
        <v>85</v>
      </c>
      <c r="AY2142" s="257" t="s">
        <v>241</v>
      </c>
    </row>
    <row r="2143" s="14" customFormat="1">
      <c r="A2143" s="14"/>
      <c r="B2143" s="247"/>
      <c r="C2143" s="248"/>
      <c r="D2143" s="238" t="s">
        <v>252</v>
      </c>
      <c r="E2143" s="249" t="s">
        <v>39</v>
      </c>
      <c r="F2143" s="250" t="s">
        <v>1991</v>
      </c>
      <c r="G2143" s="248"/>
      <c r="H2143" s="251">
        <v>1.25</v>
      </c>
      <c r="I2143" s="252"/>
      <c r="J2143" s="248"/>
      <c r="K2143" s="248"/>
      <c r="L2143" s="253"/>
      <c r="M2143" s="254"/>
      <c r="N2143" s="255"/>
      <c r="O2143" s="255"/>
      <c r="P2143" s="255"/>
      <c r="Q2143" s="255"/>
      <c r="R2143" s="255"/>
      <c r="S2143" s="255"/>
      <c r="T2143" s="256"/>
      <c r="U2143" s="14"/>
      <c r="V2143" s="14"/>
      <c r="W2143" s="14"/>
      <c r="X2143" s="14"/>
      <c r="Y2143" s="14"/>
      <c r="Z2143" s="14"/>
      <c r="AA2143" s="14"/>
      <c r="AB2143" s="14"/>
      <c r="AC2143" s="14"/>
      <c r="AD2143" s="14"/>
      <c r="AE2143" s="14"/>
      <c r="AT2143" s="257" t="s">
        <v>252</v>
      </c>
      <c r="AU2143" s="257" t="s">
        <v>93</v>
      </c>
      <c r="AV2143" s="14" t="s">
        <v>93</v>
      </c>
      <c r="AW2143" s="14" t="s">
        <v>46</v>
      </c>
      <c r="AX2143" s="14" t="s">
        <v>85</v>
      </c>
      <c r="AY2143" s="257" t="s">
        <v>241</v>
      </c>
    </row>
    <row r="2144" s="14" customFormat="1">
      <c r="A2144" s="14"/>
      <c r="B2144" s="247"/>
      <c r="C2144" s="248"/>
      <c r="D2144" s="238" t="s">
        <v>252</v>
      </c>
      <c r="E2144" s="249" t="s">
        <v>39</v>
      </c>
      <c r="F2144" s="250" t="s">
        <v>1992</v>
      </c>
      <c r="G2144" s="248"/>
      <c r="H2144" s="251">
        <v>43.021999999999998</v>
      </c>
      <c r="I2144" s="252"/>
      <c r="J2144" s="248"/>
      <c r="K2144" s="248"/>
      <c r="L2144" s="253"/>
      <c r="M2144" s="254"/>
      <c r="N2144" s="255"/>
      <c r="O2144" s="255"/>
      <c r="P2144" s="255"/>
      <c r="Q2144" s="255"/>
      <c r="R2144" s="255"/>
      <c r="S2144" s="255"/>
      <c r="T2144" s="256"/>
      <c r="U2144" s="14"/>
      <c r="V2144" s="14"/>
      <c r="W2144" s="14"/>
      <c r="X2144" s="14"/>
      <c r="Y2144" s="14"/>
      <c r="Z2144" s="14"/>
      <c r="AA2144" s="14"/>
      <c r="AB2144" s="14"/>
      <c r="AC2144" s="14"/>
      <c r="AD2144" s="14"/>
      <c r="AE2144" s="14"/>
      <c r="AT2144" s="257" t="s">
        <v>252</v>
      </c>
      <c r="AU2144" s="257" t="s">
        <v>93</v>
      </c>
      <c r="AV2144" s="14" t="s">
        <v>93</v>
      </c>
      <c r="AW2144" s="14" t="s">
        <v>46</v>
      </c>
      <c r="AX2144" s="14" t="s">
        <v>85</v>
      </c>
      <c r="AY2144" s="257" t="s">
        <v>241</v>
      </c>
    </row>
    <row r="2145" s="13" customFormat="1">
      <c r="A2145" s="13"/>
      <c r="B2145" s="236"/>
      <c r="C2145" s="237"/>
      <c r="D2145" s="238" t="s">
        <v>252</v>
      </c>
      <c r="E2145" s="239" t="s">
        <v>39</v>
      </c>
      <c r="F2145" s="240" t="s">
        <v>1924</v>
      </c>
      <c r="G2145" s="237"/>
      <c r="H2145" s="239" t="s">
        <v>39</v>
      </c>
      <c r="I2145" s="241"/>
      <c r="J2145" s="237"/>
      <c r="K2145" s="237"/>
      <c r="L2145" s="242"/>
      <c r="M2145" s="243"/>
      <c r="N2145" s="244"/>
      <c r="O2145" s="244"/>
      <c r="P2145" s="244"/>
      <c r="Q2145" s="244"/>
      <c r="R2145" s="244"/>
      <c r="S2145" s="244"/>
      <c r="T2145" s="245"/>
      <c r="U2145" s="13"/>
      <c r="V2145" s="13"/>
      <c r="W2145" s="13"/>
      <c r="X2145" s="13"/>
      <c r="Y2145" s="13"/>
      <c r="Z2145" s="13"/>
      <c r="AA2145" s="13"/>
      <c r="AB2145" s="13"/>
      <c r="AC2145" s="13"/>
      <c r="AD2145" s="13"/>
      <c r="AE2145" s="13"/>
      <c r="AT2145" s="246" t="s">
        <v>252</v>
      </c>
      <c r="AU2145" s="246" t="s">
        <v>93</v>
      </c>
      <c r="AV2145" s="13" t="s">
        <v>23</v>
      </c>
      <c r="AW2145" s="13" t="s">
        <v>46</v>
      </c>
      <c r="AX2145" s="13" t="s">
        <v>85</v>
      </c>
      <c r="AY2145" s="246" t="s">
        <v>241</v>
      </c>
    </row>
    <row r="2146" s="14" customFormat="1">
      <c r="A2146" s="14"/>
      <c r="B2146" s="247"/>
      <c r="C2146" s="248"/>
      <c r="D2146" s="238" t="s">
        <v>252</v>
      </c>
      <c r="E2146" s="249" t="s">
        <v>39</v>
      </c>
      <c r="F2146" s="250" t="s">
        <v>1993</v>
      </c>
      <c r="G2146" s="248"/>
      <c r="H2146" s="251">
        <v>5.2400000000000002</v>
      </c>
      <c r="I2146" s="252"/>
      <c r="J2146" s="248"/>
      <c r="K2146" s="248"/>
      <c r="L2146" s="253"/>
      <c r="M2146" s="254"/>
      <c r="N2146" s="255"/>
      <c r="O2146" s="255"/>
      <c r="P2146" s="255"/>
      <c r="Q2146" s="255"/>
      <c r="R2146" s="255"/>
      <c r="S2146" s="255"/>
      <c r="T2146" s="256"/>
      <c r="U2146" s="14"/>
      <c r="V2146" s="14"/>
      <c r="W2146" s="14"/>
      <c r="X2146" s="14"/>
      <c r="Y2146" s="14"/>
      <c r="Z2146" s="14"/>
      <c r="AA2146" s="14"/>
      <c r="AB2146" s="14"/>
      <c r="AC2146" s="14"/>
      <c r="AD2146" s="14"/>
      <c r="AE2146" s="14"/>
      <c r="AT2146" s="257" t="s">
        <v>252</v>
      </c>
      <c r="AU2146" s="257" t="s">
        <v>93</v>
      </c>
      <c r="AV2146" s="14" t="s">
        <v>93</v>
      </c>
      <c r="AW2146" s="14" t="s">
        <v>46</v>
      </c>
      <c r="AX2146" s="14" t="s">
        <v>85</v>
      </c>
      <c r="AY2146" s="257" t="s">
        <v>241</v>
      </c>
    </row>
    <row r="2147" s="14" customFormat="1">
      <c r="A2147" s="14"/>
      <c r="B2147" s="247"/>
      <c r="C2147" s="248"/>
      <c r="D2147" s="238" t="s">
        <v>252</v>
      </c>
      <c r="E2147" s="249" t="s">
        <v>39</v>
      </c>
      <c r="F2147" s="250" t="s">
        <v>1994</v>
      </c>
      <c r="G2147" s="248"/>
      <c r="H2147" s="251">
        <v>4.9100000000000001</v>
      </c>
      <c r="I2147" s="252"/>
      <c r="J2147" s="248"/>
      <c r="K2147" s="248"/>
      <c r="L2147" s="253"/>
      <c r="M2147" s="254"/>
      <c r="N2147" s="255"/>
      <c r="O2147" s="255"/>
      <c r="P2147" s="255"/>
      <c r="Q2147" s="255"/>
      <c r="R2147" s="255"/>
      <c r="S2147" s="255"/>
      <c r="T2147" s="256"/>
      <c r="U2147" s="14"/>
      <c r="V2147" s="14"/>
      <c r="W2147" s="14"/>
      <c r="X2147" s="14"/>
      <c r="Y2147" s="14"/>
      <c r="Z2147" s="14"/>
      <c r="AA2147" s="14"/>
      <c r="AB2147" s="14"/>
      <c r="AC2147" s="14"/>
      <c r="AD2147" s="14"/>
      <c r="AE2147" s="14"/>
      <c r="AT2147" s="257" t="s">
        <v>252</v>
      </c>
      <c r="AU2147" s="257" t="s">
        <v>93</v>
      </c>
      <c r="AV2147" s="14" t="s">
        <v>93</v>
      </c>
      <c r="AW2147" s="14" t="s">
        <v>46</v>
      </c>
      <c r="AX2147" s="14" t="s">
        <v>85</v>
      </c>
      <c r="AY2147" s="257" t="s">
        <v>241</v>
      </c>
    </row>
    <row r="2148" s="14" customFormat="1">
      <c r="A2148" s="14"/>
      <c r="B2148" s="247"/>
      <c r="C2148" s="248"/>
      <c r="D2148" s="238" t="s">
        <v>252</v>
      </c>
      <c r="E2148" s="249" t="s">
        <v>39</v>
      </c>
      <c r="F2148" s="250" t="s">
        <v>1995</v>
      </c>
      <c r="G2148" s="248"/>
      <c r="H2148" s="251">
        <v>27.050000000000001</v>
      </c>
      <c r="I2148" s="252"/>
      <c r="J2148" s="248"/>
      <c r="K2148" s="248"/>
      <c r="L2148" s="253"/>
      <c r="M2148" s="254"/>
      <c r="N2148" s="255"/>
      <c r="O2148" s="255"/>
      <c r="P2148" s="255"/>
      <c r="Q2148" s="255"/>
      <c r="R2148" s="255"/>
      <c r="S2148" s="255"/>
      <c r="T2148" s="256"/>
      <c r="U2148" s="14"/>
      <c r="V2148" s="14"/>
      <c r="W2148" s="14"/>
      <c r="X2148" s="14"/>
      <c r="Y2148" s="14"/>
      <c r="Z2148" s="14"/>
      <c r="AA2148" s="14"/>
      <c r="AB2148" s="14"/>
      <c r="AC2148" s="14"/>
      <c r="AD2148" s="14"/>
      <c r="AE2148" s="14"/>
      <c r="AT2148" s="257" t="s">
        <v>252</v>
      </c>
      <c r="AU2148" s="257" t="s">
        <v>93</v>
      </c>
      <c r="AV2148" s="14" t="s">
        <v>93</v>
      </c>
      <c r="AW2148" s="14" t="s">
        <v>46</v>
      </c>
      <c r="AX2148" s="14" t="s">
        <v>85</v>
      </c>
      <c r="AY2148" s="257" t="s">
        <v>241</v>
      </c>
    </row>
    <row r="2149" s="13" customFormat="1">
      <c r="A2149" s="13"/>
      <c r="B2149" s="236"/>
      <c r="C2149" s="237"/>
      <c r="D2149" s="238" t="s">
        <v>252</v>
      </c>
      <c r="E2149" s="239" t="s">
        <v>39</v>
      </c>
      <c r="F2149" s="240" t="s">
        <v>1928</v>
      </c>
      <c r="G2149" s="237"/>
      <c r="H2149" s="239" t="s">
        <v>39</v>
      </c>
      <c r="I2149" s="241"/>
      <c r="J2149" s="237"/>
      <c r="K2149" s="237"/>
      <c r="L2149" s="242"/>
      <c r="M2149" s="243"/>
      <c r="N2149" s="244"/>
      <c r="O2149" s="244"/>
      <c r="P2149" s="244"/>
      <c r="Q2149" s="244"/>
      <c r="R2149" s="244"/>
      <c r="S2149" s="244"/>
      <c r="T2149" s="245"/>
      <c r="U2149" s="13"/>
      <c r="V2149" s="13"/>
      <c r="W2149" s="13"/>
      <c r="X2149" s="13"/>
      <c r="Y2149" s="13"/>
      <c r="Z2149" s="13"/>
      <c r="AA2149" s="13"/>
      <c r="AB2149" s="13"/>
      <c r="AC2149" s="13"/>
      <c r="AD2149" s="13"/>
      <c r="AE2149" s="13"/>
      <c r="AT2149" s="246" t="s">
        <v>252</v>
      </c>
      <c r="AU2149" s="246" t="s">
        <v>93</v>
      </c>
      <c r="AV2149" s="13" t="s">
        <v>23</v>
      </c>
      <c r="AW2149" s="13" t="s">
        <v>46</v>
      </c>
      <c r="AX2149" s="13" t="s">
        <v>85</v>
      </c>
      <c r="AY2149" s="246" t="s">
        <v>241</v>
      </c>
    </row>
    <row r="2150" s="14" customFormat="1">
      <c r="A2150" s="14"/>
      <c r="B2150" s="247"/>
      <c r="C2150" s="248"/>
      <c r="D2150" s="238" t="s">
        <v>252</v>
      </c>
      <c r="E2150" s="249" t="s">
        <v>39</v>
      </c>
      <c r="F2150" s="250" t="s">
        <v>1996</v>
      </c>
      <c r="G2150" s="248"/>
      <c r="H2150" s="251">
        <v>2.8220000000000001</v>
      </c>
      <c r="I2150" s="252"/>
      <c r="J2150" s="248"/>
      <c r="K2150" s="248"/>
      <c r="L2150" s="253"/>
      <c r="M2150" s="254"/>
      <c r="N2150" s="255"/>
      <c r="O2150" s="255"/>
      <c r="P2150" s="255"/>
      <c r="Q2150" s="255"/>
      <c r="R2150" s="255"/>
      <c r="S2150" s="255"/>
      <c r="T2150" s="256"/>
      <c r="U2150" s="14"/>
      <c r="V2150" s="14"/>
      <c r="W2150" s="14"/>
      <c r="X2150" s="14"/>
      <c r="Y2150" s="14"/>
      <c r="Z2150" s="14"/>
      <c r="AA2150" s="14"/>
      <c r="AB2150" s="14"/>
      <c r="AC2150" s="14"/>
      <c r="AD2150" s="14"/>
      <c r="AE2150" s="14"/>
      <c r="AT2150" s="257" t="s">
        <v>252</v>
      </c>
      <c r="AU2150" s="257" t="s">
        <v>93</v>
      </c>
      <c r="AV2150" s="14" t="s">
        <v>93</v>
      </c>
      <c r="AW2150" s="14" t="s">
        <v>46</v>
      </c>
      <c r="AX2150" s="14" t="s">
        <v>85</v>
      </c>
      <c r="AY2150" s="257" t="s">
        <v>241</v>
      </c>
    </row>
    <row r="2151" s="14" customFormat="1">
      <c r="A2151" s="14"/>
      <c r="B2151" s="247"/>
      <c r="C2151" s="248"/>
      <c r="D2151" s="238" t="s">
        <v>252</v>
      </c>
      <c r="E2151" s="249" t="s">
        <v>39</v>
      </c>
      <c r="F2151" s="250" t="s">
        <v>1997</v>
      </c>
      <c r="G2151" s="248"/>
      <c r="H2151" s="251">
        <v>16.757999999999999</v>
      </c>
      <c r="I2151" s="252"/>
      <c r="J2151" s="248"/>
      <c r="K2151" s="248"/>
      <c r="L2151" s="253"/>
      <c r="M2151" s="254"/>
      <c r="N2151" s="255"/>
      <c r="O2151" s="255"/>
      <c r="P2151" s="255"/>
      <c r="Q2151" s="255"/>
      <c r="R2151" s="255"/>
      <c r="S2151" s="255"/>
      <c r="T2151" s="256"/>
      <c r="U2151" s="14"/>
      <c r="V2151" s="14"/>
      <c r="W2151" s="14"/>
      <c r="X2151" s="14"/>
      <c r="Y2151" s="14"/>
      <c r="Z2151" s="14"/>
      <c r="AA2151" s="14"/>
      <c r="AB2151" s="14"/>
      <c r="AC2151" s="14"/>
      <c r="AD2151" s="14"/>
      <c r="AE2151" s="14"/>
      <c r="AT2151" s="257" t="s">
        <v>252</v>
      </c>
      <c r="AU2151" s="257" t="s">
        <v>93</v>
      </c>
      <c r="AV2151" s="14" t="s">
        <v>93</v>
      </c>
      <c r="AW2151" s="14" t="s">
        <v>46</v>
      </c>
      <c r="AX2151" s="14" t="s">
        <v>85</v>
      </c>
      <c r="AY2151" s="257" t="s">
        <v>241</v>
      </c>
    </row>
    <row r="2152" s="13" customFormat="1">
      <c r="A2152" s="13"/>
      <c r="B2152" s="236"/>
      <c r="C2152" s="237"/>
      <c r="D2152" s="238" t="s">
        <v>252</v>
      </c>
      <c r="E2152" s="239" t="s">
        <v>39</v>
      </c>
      <c r="F2152" s="240" t="s">
        <v>1931</v>
      </c>
      <c r="G2152" s="237"/>
      <c r="H2152" s="239" t="s">
        <v>39</v>
      </c>
      <c r="I2152" s="241"/>
      <c r="J2152" s="237"/>
      <c r="K2152" s="237"/>
      <c r="L2152" s="242"/>
      <c r="M2152" s="243"/>
      <c r="N2152" s="244"/>
      <c r="O2152" s="244"/>
      <c r="P2152" s="244"/>
      <c r="Q2152" s="244"/>
      <c r="R2152" s="244"/>
      <c r="S2152" s="244"/>
      <c r="T2152" s="245"/>
      <c r="U2152" s="13"/>
      <c r="V2152" s="13"/>
      <c r="W2152" s="13"/>
      <c r="X2152" s="13"/>
      <c r="Y2152" s="13"/>
      <c r="Z2152" s="13"/>
      <c r="AA2152" s="13"/>
      <c r="AB2152" s="13"/>
      <c r="AC2152" s="13"/>
      <c r="AD2152" s="13"/>
      <c r="AE2152" s="13"/>
      <c r="AT2152" s="246" t="s">
        <v>252</v>
      </c>
      <c r="AU2152" s="246" t="s">
        <v>93</v>
      </c>
      <c r="AV2152" s="13" t="s">
        <v>23</v>
      </c>
      <c r="AW2152" s="13" t="s">
        <v>46</v>
      </c>
      <c r="AX2152" s="13" t="s">
        <v>85</v>
      </c>
      <c r="AY2152" s="246" t="s">
        <v>241</v>
      </c>
    </row>
    <row r="2153" s="14" customFormat="1">
      <c r="A2153" s="14"/>
      <c r="B2153" s="247"/>
      <c r="C2153" s="248"/>
      <c r="D2153" s="238" t="s">
        <v>252</v>
      </c>
      <c r="E2153" s="249" t="s">
        <v>39</v>
      </c>
      <c r="F2153" s="250" t="s">
        <v>1998</v>
      </c>
      <c r="G2153" s="248"/>
      <c r="H2153" s="251">
        <v>2.4750000000000001</v>
      </c>
      <c r="I2153" s="252"/>
      <c r="J2153" s="248"/>
      <c r="K2153" s="248"/>
      <c r="L2153" s="253"/>
      <c r="M2153" s="254"/>
      <c r="N2153" s="255"/>
      <c r="O2153" s="255"/>
      <c r="P2153" s="255"/>
      <c r="Q2153" s="255"/>
      <c r="R2153" s="255"/>
      <c r="S2153" s="255"/>
      <c r="T2153" s="256"/>
      <c r="U2153" s="14"/>
      <c r="V2153" s="14"/>
      <c r="W2153" s="14"/>
      <c r="X2153" s="14"/>
      <c r="Y2153" s="14"/>
      <c r="Z2153" s="14"/>
      <c r="AA2153" s="14"/>
      <c r="AB2153" s="14"/>
      <c r="AC2153" s="14"/>
      <c r="AD2153" s="14"/>
      <c r="AE2153" s="14"/>
      <c r="AT2153" s="257" t="s">
        <v>252</v>
      </c>
      <c r="AU2153" s="257" t="s">
        <v>93</v>
      </c>
      <c r="AV2153" s="14" t="s">
        <v>93</v>
      </c>
      <c r="AW2153" s="14" t="s">
        <v>46</v>
      </c>
      <c r="AX2153" s="14" t="s">
        <v>85</v>
      </c>
      <c r="AY2153" s="257" t="s">
        <v>241</v>
      </c>
    </row>
    <row r="2154" s="13" customFormat="1">
      <c r="A2154" s="13"/>
      <c r="B2154" s="236"/>
      <c r="C2154" s="237"/>
      <c r="D2154" s="238" t="s">
        <v>252</v>
      </c>
      <c r="E2154" s="239" t="s">
        <v>39</v>
      </c>
      <c r="F2154" s="240" t="s">
        <v>1933</v>
      </c>
      <c r="G2154" s="237"/>
      <c r="H2154" s="239" t="s">
        <v>39</v>
      </c>
      <c r="I2154" s="241"/>
      <c r="J2154" s="237"/>
      <c r="K2154" s="237"/>
      <c r="L2154" s="242"/>
      <c r="M2154" s="243"/>
      <c r="N2154" s="244"/>
      <c r="O2154" s="244"/>
      <c r="P2154" s="244"/>
      <c r="Q2154" s="244"/>
      <c r="R2154" s="244"/>
      <c r="S2154" s="244"/>
      <c r="T2154" s="245"/>
      <c r="U2154" s="13"/>
      <c r="V2154" s="13"/>
      <c r="W2154" s="13"/>
      <c r="X2154" s="13"/>
      <c r="Y2154" s="13"/>
      <c r="Z2154" s="13"/>
      <c r="AA2154" s="13"/>
      <c r="AB2154" s="13"/>
      <c r="AC2154" s="13"/>
      <c r="AD2154" s="13"/>
      <c r="AE2154" s="13"/>
      <c r="AT2154" s="246" t="s">
        <v>252</v>
      </c>
      <c r="AU2154" s="246" t="s">
        <v>93</v>
      </c>
      <c r="AV2154" s="13" t="s">
        <v>23</v>
      </c>
      <c r="AW2154" s="13" t="s">
        <v>46</v>
      </c>
      <c r="AX2154" s="13" t="s">
        <v>85</v>
      </c>
      <c r="AY2154" s="246" t="s">
        <v>241</v>
      </c>
    </row>
    <row r="2155" s="14" customFormat="1">
      <c r="A2155" s="14"/>
      <c r="B2155" s="247"/>
      <c r="C2155" s="248"/>
      <c r="D2155" s="238" t="s">
        <v>252</v>
      </c>
      <c r="E2155" s="249" t="s">
        <v>39</v>
      </c>
      <c r="F2155" s="250" t="s">
        <v>1999</v>
      </c>
      <c r="G2155" s="248"/>
      <c r="H2155" s="251">
        <v>8.468</v>
      </c>
      <c r="I2155" s="252"/>
      <c r="J2155" s="248"/>
      <c r="K2155" s="248"/>
      <c r="L2155" s="253"/>
      <c r="M2155" s="254"/>
      <c r="N2155" s="255"/>
      <c r="O2155" s="255"/>
      <c r="P2155" s="255"/>
      <c r="Q2155" s="255"/>
      <c r="R2155" s="255"/>
      <c r="S2155" s="255"/>
      <c r="T2155" s="256"/>
      <c r="U2155" s="14"/>
      <c r="V2155" s="14"/>
      <c r="W2155" s="14"/>
      <c r="X2155" s="14"/>
      <c r="Y2155" s="14"/>
      <c r="Z2155" s="14"/>
      <c r="AA2155" s="14"/>
      <c r="AB2155" s="14"/>
      <c r="AC2155" s="14"/>
      <c r="AD2155" s="14"/>
      <c r="AE2155" s="14"/>
      <c r="AT2155" s="257" t="s">
        <v>252</v>
      </c>
      <c r="AU2155" s="257" t="s">
        <v>93</v>
      </c>
      <c r="AV2155" s="14" t="s">
        <v>93</v>
      </c>
      <c r="AW2155" s="14" t="s">
        <v>46</v>
      </c>
      <c r="AX2155" s="14" t="s">
        <v>85</v>
      </c>
      <c r="AY2155" s="257" t="s">
        <v>241</v>
      </c>
    </row>
    <row r="2156" s="14" customFormat="1">
      <c r="A2156" s="14"/>
      <c r="B2156" s="247"/>
      <c r="C2156" s="248"/>
      <c r="D2156" s="238" t="s">
        <v>252</v>
      </c>
      <c r="E2156" s="249" t="s">
        <v>39</v>
      </c>
      <c r="F2156" s="250" t="s">
        <v>2000</v>
      </c>
      <c r="G2156" s="248"/>
      <c r="H2156" s="251">
        <v>2.3500000000000001</v>
      </c>
      <c r="I2156" s="252"/>
      <c r="J2156" s="248"/>
      <c r="K2156" s="248"/>
      <c r="L2156" s="253"/>
      <c r="M2156" s="254"/>
      <c r="N2156" s="255"/>
      <c r="O2156" s="255"/>
      <c r="P2156" s="255"/>
      <c r="Q2156" s="255"/>
      <c r="R2156" s="255"/>
      <c r="S2156" s="255"/>
      <c r="T2156" s="256"/>
      <c r="U2156" s="14"/>
      <c r="V2156" s="14"/>
      <c r="W2156" s="14"/>
      <c r="X2156" s="14"/>
      <c r="Y2156" s="14"/>
      <c r="Z2156" s="14"/>
      <c r="AA2156" s="14"/>
      <c r="AB2156" s="14"/>
      <c r="AC2156" s="14"/>
      <c r="AD2156" s="14"/>
      <c r="AE2156" s="14"/>
      <c r="AT2156" s="257" t="s">
        <v>252</v>
      </c>
      <c r="AU2156" s="257" t="s">
        <v>93</v>
      </c>
      <c r="AV2156" s="14" t="s">
        <v>93</v>
      </c>
      <c r="AW2156" s="14" t="s">
        <v>46</v>
      </c>
      <c r="AX2156" s="14" t="s">
        <v>85</v>
      </c>
      <c r="AY2156" s="257" t="s">
        <v>241</v>
      </c>
    </row>
    <row r="2157" s="13" customFormat="1">
      <c r="A2157" s="13"/>
      <c r="B2157" s="236"/>
      <c r="C2157" s="237"/>
      <c r="D2157" s="238" t="s">
        <v>252</v>
      </c>
      <c r="E2157" s="239" t="s">
        <v>39</v>
      </c>
      <c r="F2157" s="240" t="s">
        <v>1936</v>
      </c>
      <c r="G2157" s="237"/>
      <c r="H2157" s="239" t="s">
        <v>39</v>
      </c>
      <c r="I2157" s="241"/>
      <c r="J2157" s="237"/>
      <c r="K2157" s="237"/>
      <c r="L2157" s="242"/>
      <c r="M2157" s="243"/>
      <c r="N2157" s="244"/>
      <c r="O2157" s="244"/>
      <c r="P2157" s="244"/>
      <c r="Q2157" s="244"/>
      <c r="R2157" s="244"/>
      <c r="S2157" s="244"/>
      <c r="T2157" s="245"/>
      <c r="U2157" s="13"/>
      <c r="V2157" s="13"/>
      <c r="W2157" s="13"/>
      <c r="X2157" s="13"/>
      <c r="Y2157" s="13"/>
      <c r="Z2157" s="13"/>
      <c r="AA2157" s="13"/>
      <c r="AB2157" s="13"/>
      <c r="AC2157" s="13"/>
      <c r="AD2157" s="13"/>
      <c r="AE2157" s="13"/>
      <c r="AT2157" s="246" t="s">
        <v>252</v>
      </c>
      <c r="AU2157" s="246" t="s">
        <v>93</v>
      </c>
      <c r="AV2157" s="13" t="s">
        <v>23</v>
      </c>
      <c r="AW2157" s="13" t="s">
        <v>46</v>
      </c>
      <c r="AX2157" s="13" t="s">
        <v>85</v>
      </c>
      <c r="AY2157" s="246" t="s">
        <v>241</v>
      </c>
    </row>
    <row r="2158" s="14" customFormat="1">
      <c r="A2158" s="14"/>
      <c r="B2158" s="247"/>
      <c r="C2158" s="248"/>
      <c r="D2158" s="238" t="s">
        <v>252</v>
      </c>
      <c r="E2158" s="249" t="s">
        <v>39</v>
      </c>
      <c r="F2158" s="250" t="s">
        <v>2001</v>
      </c>
      <c r="G2158" s="248"/>
      <c r="H2158" s="251">
        <v>2.9209999999999998</v>
      </c>
      <c r="I2158" s="252"/>
      <c r="J2158" s="248"/>
      <c r="K2158" s="248"/>
      <c r="L2158" s="253"/>
      <c r="M2158" s="254"/>
      <c r="N2158" s="255"/>
      <c r="O2158" s="255"/>
      <c r="P2158" s="255"/>
      <c r="Q2158" s="255"/>
      <c r="R2158" s="255"/>
      <c r="S2158" s="255"/>
      <c r="T2158" s="256"/>
      <c r="U2158" s="14"/>
      <c r="V2158" s="14"/>
      <c r="W2158" s="14"/>
      <c r="X2158" s="14"/>
      <c r="Y2158" s="14"/>
      <c r="Z2158" s="14"/>
      <c r="AA2158" s="14"/>
      <c r="AB2158" s="14"/>
      <c r="AC2158" s="14"/>
      <c r="AD2158" s="14"/>
      <c r="AE2158" s="14"/>
      <c r="AT2158" s="257" t="s">
        <v>252</v>
      </c>
      <c r="AU2158" s="257" t="s">
        <v>93</v>
      </c>
      <c r="AV2158" s="14" t="s">
        <v>93</v>
      </c>
      <c r="AW2158" s="14" t="s">
        <v>46</v>
      </c>
      <c r="AX2158" s="14" t="s">
        <v>85</v>
      </c>
      <c r="AY2158" s="257" t="s">
        <v>241</v>
      </c>
    </row>
    <row r="2159" s="14" customFormat="1">
      <c r="A2159" s="14"/>
      <c r="B2159" s="247"/>
      <c r="C2159" s="248"/>
      <c r="D2159" s="238" t="s">
        <v>252</v>
      </c>
      <c r="E2159" s="249" t="s">
        <v>39</v>
      </c>
      <c r="F2159" s="250" t="s">
        <v>2002</v>
      </c>
      <c r="G2159" s="248"/>
      <c r="H2159" s="251">
        <v>1.7290000000000001</v>
      </c>
      <c r="I2159" s="252"/>
      <c r="J2159" s="248"/>
      <c r="K2159" s="248"/>
      <c r="L2159" s="253"/>
      <c r="M2159" s="254"/>
      <c r="N2159" s="255"/>
      <c r="O2159" s="255"/>
      <c r="P2159" s="255"/>
      <c r="Q2159" s="255"/>
      <c r="R2159" s="255"/>
      <c r="S2159" s="255"/>
      <c r="T2159" s="256"/>
      <c r="U2159" s="14"/>
      <c r="V2159" s="14"/>
      <c r="W2159" s="14"/>
      <c r="X2159" s="14"/>
      <c r="Y2159" s="14"/>
      <c r="Z2159" s="14"/>
      <c r="AA2159" s="14"/>
      <c r="AB2159" s="14"/>
      <c r="AC2159" s="14"/>
      <c r="AD2159" s="14"/>
      <c r="AE2159" s="14"/>
      <c r="AT2159" s="257" t="s">
        <v>252</v>
      </c>
      <c r="AU2159" s="257" t="s">
        <v>93</v>
      </c>
      <c r="AV2159" s="14" t="s">
        <v>93</v>
      </c>
      <c r="AW2159" s="14" t="s">
        <v>46</v>
      </c>
      <c r="AX2159" s="14" t="s">
        <v>85</v>
      </c>
      <c r="AY2159" s="257" t="s">
        <v>241</v>
      </c>
    </row>
    <row r="2160" s="13" customFormat="1">
      <c r="A2160" s="13"/>
      <c r="B2160" s="236"/>
      <c r="C2160" s="237"/>
      <c r="D2160" s="238" t="s">
        <v>252</v>
      </c>
      <c r="E2160" s="239" t="s">
        <v>39</v>
      </c>
      <c r="F2160" s="240" t="s">
        <v>1939</v>
      </c>
      <c r="G2160" s="237"/>
      <c r="H2160" s="239" t="s">
        <v>39</v>
      </c>
      <c r="I2160" s="241"/>
      <c r="J2160" s="237"/>
      <c r="K2160" s="237"/>
      <c r="L2160" s="242"/>
      <c r="M2160" s="243"/>
      <c r="N2160" s="244"/>
      <c r="O2160" s="244"/>
      <c r="P2160" s="244"/>
      <c r="Q2160" s="244"/>
      <c r="R2160" s="244"/>
      <c r="S2160" s="244"/>
      <c r="T2160" s="245"/>
      <c r="U2160" s="13"/>
      <c r="V2160" s="13"/>
      <c r="W2160" s="13"/>
      <c r="X2160" s="13"/>
      <c r="Y2160" s="13"/>
      <c r="Z2160" s="13"/>
      <c r="AA2160" s="13"/>
      <c r="AB2160" s="13"/>
      <c r="AC2160" s="13"/>
      <c r="AD2160" s="13"/>
      <c r="AE2160" s="13"/>
      <c r="AT2160" s="246" t="s">
        <v>252</v>
      </c>
      <c r="AU2160" s="246" t="s">
        <v>93</v>
      </c>
      <c r="AV2160" s="13" t="s">
        <v>23</v>
      </c>
      <c r="AW2160" s="13" t="s">
        <v>46</v>
      </c>
      <c r="AX2160" s="13" t="s">
        <v>85</v>
      </c>
      <c r="AY2160" s="246" t="s">
        <v>241</v>
      </c>
    </row>
    <row r="2161" s="14" customFormat="1">
      <c r="A2161" s="14"/>
      <c r="B2161" s="247"/>
      <c r="C2161" s="248"/>
      <c r="D2161" s="238" t="s">
        <v>252</v>
      </c>
      <c r="E2161" s="249" t="s">
        <v>39</v>
      </c>
      <c r="F2161" s="250" t="s">
        <v>2003</v>
      </c>
      <c r="G2161" s="248"/>
      <c r="H2161" s="251">
        <v>11.925000000000001</v>
      </c>
      <c r="I2161" s="252"/>
      <c r="J2161" s="248"/>
      <c r="K2161" s="248"/>
      <c r="L2161" s="253"/>
      <c r="M2161" s="254"/>
      <c r="N2161" s="255"/>
      <c r="O2161" s="255"/>
      <c r="P2161" s="255"/>
      <c r="Q2161" s="255"/>
      <c r="R2161" s="255"/>
      <c r="S2161" s="255"/>
      <c r="T2161" s="256"/>
      <c r="U2161" s="14"/>
      <c r="V2161" s="14"/>
      <c r="W2161" s="14"/>
      <c r="X2161" s="14"/>
      <c r="Y2161" s="14"/>
      <c r="Z2161" s="14"/>
      <c r="AA2161" s="14"/>
      <c r="AB2161" s="14"/>
      <c r="AC2161" s="14"/>
      <c r="AD2161" s="14"/>
      <c r="AE2161" s="14"/>
      <c r="AT2161" s="257" t="s">
        <v>252</v>
      </c>
      <c r="AU2161" s="257" t="s">
        <v>93</v>
      </c>
      <c r="AV2161" s="14" t="s">
        <v>93</v>
      </c>
      <c r="AW2161" s="14" t="s">
        <v>46</v>
      </c>
      <c r="AX2161" s="14" t="s">
        <v>85</v>
      </c>
      <c r="AY2161" s="257" t="s">
        <v>241</v>
      </c>
    </row>
    <row r="2162" s="13" customFormat="1">
      <c r="A2162" s="13"/>
      <c r="B2162" s="236"/>
      <c r="C2162" s="237"/>
      <c r="D2162" s="238" t="s">
        <v>252</v>
      </c>
      <c r="E2162" s="239" t="s">
        <v>39</v>
      </c>
      <c r="F2162" s="240" t="s">
        <v>1941</v>
      </c>
      <c r="G2162" s="237"/>
      <c r="H2162" s="239" t="s">
        <v>39</v>
      </c>
      <c r="I2162" s="241"/>
      <c r="J2162" s="237"/>
      <c r="K2162" s="237"/>
      <c r="L2162" s="242"/>
      <c r="M2162" s="243"/>
      <c r="N2162" s="244"/>
      <c r="O2162" s="244"/>
      <c r="P2162" s="244"/>
      <c r="Q2162" s="244"/>
      <c r="R2162" s="244"/>
      <c r="S2162" s="244"/>
      <c r="T2162" s="245"/>
      <c r="U2162" s="13"/>
      <c r="V2162" s="13"/>
      <c r="W2162" s="13"/>
      <c r="X2162" s="13"/>
      <c r="Y2162" s="13"/>
      <c r="Z2162" s="13"/>
      <c r="AA2162" s="13"/>
      <c r="AB2162" s="13"/>
      <c r="AC2162" s="13"/>
      <c r="AD2162" s="13"/>
      <c r="AE2162" s="13"/>
      <c r="AT2162" s="246" t="s">
        <v>252</v>
      </c>
      <c r="AU2162" s="246" t="s">
        <v>93</v>
      </c>
      <c r="AV2162" s="13" t="s">
        <v>23</v>
      </c>
      <c r="AW2162" s="13" t="s">
        <v>46</v>
      </c>
      <c r="AX2162" s="13" t="s">
        <v>85</v>
      </c>
      <c r="AY2162" s="246" t="s">
        <v>241</v>
      </c>
    </row>
    <row r="2163" s="14" customFormat="1">
      <c r="A2163" s="14"/>
      <c r="B2163" s="247"/>
      <c r="C2163" s="248"/>
      <c r="D2163" s="238" t="s">
        <v>252</v>
      </c>
      <c r="E2163" s="249" t="s">
        <v>39</v>
      </c>
      <c r="F2163" s="250" t="s">
        <v>2004</v>
      </c>
      <c r="G2163" s="248"/>
      <c r="H2163" s="251">
        <v>15.484999999999999</v>
      </c>
      <c r="I2163" s="252"/>
      <c r="J2163" s="248"/>
      <c r="K2163" s="248"/>
      <c r="L2163" s="253"/>
      <c r="M2163" s="254"/>
      <c r="N2163" s="255"/>
      <c r="O2163" s="255"/>
      <c r="P2163" s="255"/>
      <c r="Q2163" s="255"/>
      <c r="R2163" s="255"/>
      <c r="S2163" s="255"/>
      <c r="T2163" s="256"/>
      <c r="U2163" s="14"/>
      <c r="V2163" s="14"/>
      <c r="W2163" s="14"/>
      <c r="X2163" s="14"/>
      <c r="Y2163" s="14"/>
      <c r="Z2163" s="14"/>
      <c r="AA2163" s="14"/>
      <c r="AB2163" s="14"/>
      <c r="AC2163" s="14"/>
      <c r="AD2163" s="14"/>
      <c r="AE2163" s="14"/>
      <c r="AT2163" s="257" t="s">
        <v>252</v>
      </c>
      <c r="AU2163" s="257" t="s">
        <v>93</v>
      </c>
      <c r="AV2163" s="14" t="s">
        <v>93</v>
      </c>
      <c r="AW2163" s="14" t="s">
        <v>46</v>
      </c>
      <c r="AX2163" s="14" t="s">
        <v>85</v>
      </c>
      <c r="AY2163" s="257" t="s">
        <v>241</v>
      </c>
    </row>
    <row r="2164" s="13" customFormat="1">
      <c r="A2164" s="13"/>
      <c r="B2164" s="236"/>
      <c r="C2164" s="237"/>
      <c r="D2164" s="238" t="s">
        <v>252</v>
      </c>
      <c r="E2164" s="239" t="s">
        <v>39</v>
      </c>
      <c r="F2164" s="240" t="s">
        <v>1943</v>
      </c>
      <c r="G2164" s="237"/>
      <c r="H2164" s="239" t="s">
        <v>39</v>
      </c>
      <c r="I2164" s="241"/>
      <c r="J2164" s="237"/>
      <c r="K2164" s="237"/>
      <c r="L2164" s="242"/>
      <c r="M2164" s="243"/>
      <c r="N2164" s="244"/>
      <c r="O2164" s="244"/>
      <c r="P2164" s="244"/>
      <c r="Q2164" s="244"/>
      <c r="R2164" s="244"/>
      <c r="S2164" s="244"/>
      <c r="T2164" s="245"/>
      <c r="U2164" s="13"/>
      <c r="V2164" s="13"/>
      <c r="W2164" s="13"/>
      <c r="X2164" s="13"/>
      <c r="Y2164" s="13"/>
      <c r="Z2164" s="13"/>
      <c r="AA2164" s="13"/>
      <c r="AB2164" s="13"/>
      <c r="AC2164" s="13"/>
      <c r="AD2164" s="13"/>
      <c r="AE2164" s="13"/>
      <c r="AT2164" s="246" t="s">
        <v>252</v>
      </c>
      <c r="AU2164" s="246" t="s">
        <v>93</v>
      </c>
      <c r="AV2164" s="13" t="s">
        <v>23</v>
      </c>
      <c r="AW2164" s="13" t="s">
        <v>46</v>
      </c>
      <c r="AX2164" s="13" t="s">
        <v>85</v>
      </c>
      <c r="AY2164" s="246" t="s">
        <v>241</v>
      </c>
    </row>
    <row r="2165" s="14" customFormat="1">
      <c r="A2165" s="14"/>
      <c r="B2165" s="247"/>
      <c r="C2165" s="248"/>
      <c r="D2165" s="238" t="s">
        <v>252</v>
      </c>
      <c r="E2165" s="249" t="s">
        <v>39</v>
      </c>
      <c r="F2165" s="250" t="s">
        <v>2005</v>
      </c>
      <c r="G2165" s="248"/>
      <c r="H2165" s="251">
        <v>4.1200000000000001</v>
      </c>
      <c r="I2165" s="252"/>
      <c r="J2165" s="248"/>
      <c r="K2165" s="248"/>
      <c r="L2165" s="253"/>
      <c r="M2165" s="254"/>
      <c r="N2165" s="255"/>
      <c r="O2165" s="255"/>
      <c r="P2165" s="255"/>
      <c r="Q2165" s="255"/>
      <c r="R2165" s="255"/>
      <c r="S2165" s="255"/>
      <c r="T2165" s="256"/>
      <c r="U2165" s="14"/>
      <c r="V2165" s="14"/>
      <c r="W2165" s="14"/>
      <c r="X2165" s="14"/>
      <c r="Y2165" s="14"/>
      <c r="Z2165" s="14"/>
      <c r="AA2165" s="14"/>
      <c r="AB2165" s="14"/>
      <c r="AC2165" s="14"/>
      <c r="AD2165" s="14"/>
      <c r="AE2165" s="14"/>
      <c r="AT2165" s="257" t="s">
        <v>252</v>
      </c>
      <c r="AU2165" s="257" t="s">
        <v>93</v>
      </c>
      <c r="AV2165" s="14" t="s">
        <v>93</v>
      </c>
      <c r="AW2165" s="14" t="s">
        <v>46</v>
      </c>
      <c r="AX2165" s="14" t="s">
        <v>85</v>
      </c>
      <c r="AY2165" s="257" t="s">
        <v>241</v>
      </c>
    </row>
    <row r="2166" s="16" customFormat="1">
      <c r="A2166" s="16"/>
      <c r="B2166" s="269"/>
      <c r="C2166" s="270"/>
      <c r="D2166" s="238" t="s">
        <v>252</v>
      </c>
      <c r="E2166" s="271" t="s">
        <v>39</v>
      </c>
      <c r="F2166" s="272" t="s">
        <v>295</v>
      </c>
      <c r="G2166" s="270"/>
      <c r="H2166" s="273">
        <v>185.90299999999999</v>
      </c>
      <c r="I2166" s="274"/>
      <c r="J2166" s="270"/>
      <c r="K2166" s="270"/>
      <c r="L2166" s="275"/>
      <c r="M2166" s="276"/>
      <c r="N2166" s="277"/>
      <c r="O2166" s="277"/>
      <c r="P2166" s="277"/>
      <c r="Q2166" s="277"/>
      <c r="R2166" s="277"/>
      <c r="S2166" s="277"/>
      <c r="T2166" s="278"/>
      <c r="U2166" s="16"/>
      <c r="V2166" s="16"/>
      <c r="W2166" s="16"/>
      <c r="X2166" s="16"/>
      <c r="Y2166" s="16"/>
      <c r="Z2166" s="16"/>
      <c r="AA2166" s="16"/>
      <c r="AB2166" s="16"/>
      <c r="AC2166" s="16"/>
      <c r="AD2166" s="16"/>
      <c r="AE2166" s="16"/>
      <c r="AT2166" s="279" t="s">
        <v>252</v>
      </c>
      <c r="AU2166" s="279" t="s">
        <v>93</v>
      </c>
      <c r="AV2166" s="16" t="s">
        <v>113</v>
      </c>
      <c r="AW2166" s="16" t="s">
        <v>46</v>
      </c>
      <c r="AX2166" s="16" t="s">
        <v>85</v>
      </c>
      <c r="AY2166" s="279" t="s">
        <v>241</v>
      </c>
    </row>
    <row r="2167" s="13" customFormat="1">
      <c r="A2167" s="13"/>
      <c r="B2167" s="236"/>
      <c r="C2167" s="237"/>
      <c r="D2167" s="238" t="s">
        <v>252</v>
      </c>
      <c r="E2167" s="239" t="s">
        <v>39</v>
      </c>
      <c r="F2167" s="240" t="s">
        <v>1434</v>
      </c>
      <c r="G2167" s="237"/>
      <c r="H2167" s="239" t="s">
        <v>39</v>
      </c>
      <c r="I2167" s="241"/>
      <c r="J2167" s="237"/>
      <c r="K2167" s="237"/>
      <c r="L2167" s="242"/>
      <c r="M2167" s="243"/>
      <c r="N2167" s="244"/>
      <c r="O2167" s="244"/>
      <c r="P2167" s="244"/>
      <c r="Q2167" s="244"/>
      <c r="R2167" s="244"/>
      <c r="S2167" s="244"/>
      <c r="T2167" s="245"/>
      <c r="U2167" s="13"/>
      <c r="V2167" s="13"/>
      <c r="W2167" s="13"/>
      <c r="X2167" s="13"/>
      <c r="Y2167" s="13"/>
      <c r="Z2167" s="13"/>
      <c r="AA2167" s="13"/>
      <c r="AB2167" s="13"/>
      <c r="AC2167" s="13"/>
      <c r="AD2167" s="13"/>
      <c r="AE2167" s="13"/>
      <c r="AT2167" s="246" t="s">
        <v>252</v>
      </c>
      <c r="AU2167" s="246" t="s">
        <v>93</v>
      </c>
      <c r="AV2167" s="13" t="s">
        <v>23</v>
      </c>
      <c r="AW2167" s="13" t="s">
        <v>46</v>
      </c>
      <c r="AX2167" s="13" t="s">
        <v>85</v>
      </c>
      <c r="AY2167" s="246" t="s">
        <v>241</v>
      </c>
    </row>
    <row r="2168" s="13" customFormat="1">
      <c r="A2168" s="13"/>
      <c r="B2168" s="236"/>
      <c r="C2168" s="237"/>
      <c r="D2168" s="238" t="s">
        <v>252</v>
      </c>
      <c r="E2168" s="239" t="s">
        <v>39</v>
      </c>
      <c r="F2168" s="240" t="s">
        <v>1920</v>
      </c>
      <c r="G2168" s="237"/>
      <c r="H2168" s="239" t="s">
        <v>39</v>
      </c>
      <c r="I2168" s="241"/>
      <c r="J2168" s="237"/>
      <c r="K2168" s="237"/>
      <c r="L2168" s="242"/>
      <c r="M2168" s="243"/>
      <c r="N2168" s="244"/>
      <c r="O2168" s="244"/>
      <c r="P2168" s="244"/>
      <c r="Q2168" s="244"/>
      <c r="R2168" s="244"/>
      <c r="S2168" s="244"/>
      <c r="T2168" s="245"/>
      <c r="U2168" s="13"/>
      <c r="V2168" s="13"/>
      <c r="W2168" s="13"/>
      <c r="X2168" s="13"/>
      <c r="Y2168" s="13"/>
      <c r="Z2168" s="13"/>
      <c r="AA2168" s="13"/>
      <c r="AB2168" s="13"/>
      <c r="AC2168" s="13"/>
      <c r="AD2168" s="13"/>
      <c r="AE2168" s="13"/>
      <c r="AT2168" s="246" t="s">
        <v>252</v>
      </c>
      <c r="AU2168" s="246" t="s">
        <v>93</v>
      </c>
      <c r="AV2168" s="13" t="s">
        <v>23</v>
      </c>
      <c r="AW2168" s="13" t="s">
        <v>46</v>
      </c>
      <c r="AX2168" s="13" t="s">
        <v>85</v>
      </c>
      <c r="AY2168" s="246" t="s">
        <v>241</v>
      </c>
    </row>
    <row r="2169" s="14" customFormat="1">
      <c r="A2169" s="14"/>
      <c r="B2169" s="247"/>
      <c r="C2169" s="248"/>
      <c r="D2169" s="238" t="s">
        <v>252</v>
      </c>
      <c r="E2169" s="249" t="s">
        <v>39</v>
      </c>
      <c r="F2169" s="250" t="s">
        <v>2006</v>
      </c>
      <c r="G2169" s="248"/>
      <c r="H2169" s="251">
        <v>47.494999999999997</v>
      </c>
      <c r="I2169" s="252"/>
      <c r="J2169" s="248"/>
      <c r="K2169" s="248"/>
      <c r="L2169" s="253"/>
      <c r="M2169" s="254"/>
      <c r="N2169" s="255"/>
      <c r="O2169" s="255"/>
      <c r="P2169" s="255"/>
      <c r="Q2169" s="255"/>
      <c r="R2169" s="255"/>
      <c r="S2169" s="255"/>
      <c r="T2169" s="256"/>
      <c r="U2169" s="14"/>
      <c r="V2169" s="14"/>
      <c r="W2169" s="14"/>
      <c r="X2169" s="14"/>
      <c r="Y2169" s="14"/>
      <c r="Z2169" s="14"/>
      <c r="AA2169" s="14"/>
      <c r="AB2169" s="14"/>
      <c r="AC2169" s="14"/>
      <c r="AD2169" s="14"/>
      <c r="AE2169" s="14"/>
      <c r="AT2169" s="257" t="s">
        <v>252</v>
      </c>
      <c r="AU2169" s="257" t="s">
        <v>93</v>
      </c>
      <c r="AV2169" s="14" t="s">
        <v>93</v>
      </c>
      <c r="AW2169" s="14" t="s">
        <v>46</v>
      </c>
      <c r="AX2169" s="14" t="s">
        <v>85</v>
      </c>
      <c r="AY2169" s="257" t="s">
        <v>241</v>
      </c>
    </row>
    <row r="2170" s="14" customFormat="1">
      <c r="A2170" s="14"/>
      <c r="B2170" s="247"/>
      <c r="C2170" s="248"/>
      <c r="D2170" s="238" t="s">
        <v>252</v>
      </c>
      <c r="E2170" s="249" t="s">
        <v>39</v>
      </c>
      <c r="F2170" s="250" t="s">
        <v>2007</v>
      </c>
      <c r="G2170" s="248"/>
      <c r="H2170" s="251">
        <v>19.530000000000001</v>
      </c>
      <c r="I2170" s="252"/>
      <c r="J2170" s="248"/>
      <c r="K2170" s="248"/>
      <c r="L2170" s="253"/>
      <c r="M2170" s="254"/>
      <c r="N2170" s="255"/>
      <c r="O2170" s="255"/>
      <c r="P2170" s="255"/>
      <c r="Q2170" s="255"/>
      <c r="R2170" s="255"/>
      <c r="S2170" s="255"/>
      <c r="T2170" s="256"/>
      <c r="U2170" s="14"/>
      <c r="V2170" s="14"/>
      <c r="W2170" s="14"/>
      <c r="X2170" s="14"/>
      <c r="Y2170" s="14"/>
      <c r="Z2170" s="14"/>
      <c r="AA2170" s="14"/>
      <c r="AB2170" s="14"/>
      <c r="AC2170" s="14"/>
      <c r="AD2170" s="14"/>
      <c r="AE2170" s="14"/>
      <c r="AT2170" s="257" t="s">
        <v>252</v>
      </c>
      <c r="AU2170" s="257" t="s">
        <v>93</v>
      </c>
      <c r="AV2170" s="14" t="s">
        <v>93</v>
      </c>
      <c r="AW2170" s="14" t="s">
        <v>46</v>
      </c>
      <c r="AX2170" s="14" t="s">
        <v>85</v>
      </c>
      <c r="AY2170" s="257" t="s">
        <v>241</v>
      </c>
    </row>
    <row r="2171" s="14" customFormat="1">
      <c r="A2171" s="14"/>
      <c r="B2171" s="247"/>
      <c r="C2171" s="248"/>
      <c r="D2171" s="238" t="s">
        <v>252</v>
      </c>
      <c r="E2171" s="249" t="s">
        <v>39</v>
      </c>
      <c r="F2171" s="250" t="s">
        <v>2008</v>
      </c>
      <c r="G2171" s="248"/>
      <c r="H2171" s="251">
        <v>44.701999999999998</v>
      </c>
      <c r="I2171" s="252"/>
      <c r="J2171" s="248"/>
      <c r="K2171" s="248"/>
      <c r="L2171" s="253"/>
      <c r="M2171" s="254"/>
      <c r="N2171" s="255"/>
      <c r="O2171" s="255"/>
      <c r="P2171" s="255"/>
      <c r="Q2171" s="255"/>
      <c r="R2171" s="255"/>
      <c r="S2171" s="255"/>
      <c r="T2171" s="256"/>
      <c r="U2171" s="14"/>
      <c r="V2171" s="14"/>
      <c r="W2171" s="14"/>
      <c r="X2171" s="14"/>
      <c r="Y2171" s="14"/>
      <c r="Z2171" s="14"/>
      <c r="AA2171" s="14"/>
      <c r="AB2171" s="14"/>
      <c r="AC2171" s="14"/>
      <c r="AD2171" s="14"/>
      <c r="AE2171" s="14"/>
      <c r="AT2171" s="257" t="s">
        <v>252</v>
      </c>
      <c r="AU2171" s="257" t="s">
        <v>93</v>
      </c>
      <c r="AV2171" s="14" t="s">
        <v>93</v>
      </c>
      <c r="AW2171" s="14" t="s">
        <v>46</v>
      </c>
      <c r="AX2171" s="14" t="s">
        <v>85</v>
      </c>
      <c r="AY2171" s="257" t="s">
        <v>241</v>
      </c>
    </row>
    <row r="2172" s="13" customFormat="1">
      <c r="A2172" s="13"/>
      <c r="B2172" s="236"/>
      <c r="C2172" s="237"/>
      <c r="D2172" s="238" t="s">
        <v>252</v>
      </c>
      <c r="E2172" s="239" t="s">
        <v>39</v>
      </c>
      <c r="F2172" s="240" t="s">
        <v>1924</v>
      </c>
      <c r="G2172" s="237"/>
      <c r="H2172" s="239" t="s">
        <v>39</v>
      </c>
      <c r="I2172" s="241"/>
      <c r="J2172" s="237"/>
      <c r="K2172" s="237"/>
      <c r="L2172" s="242"/>
      <c r="M2172" s="243"/>
      <c r="N2172" s="244"/>
      <c r="O2172" s="244"/>
      <c r="P2172" s="244"/>
      <c r="Q2172" s="244"/>
      <c r="R2172" s="244"/>
      <c r="S2172" s="244"/>
      <c r="T2172" s="245"/>
      <c r="U2172" s="13"/>
      <c r="V2172" s="13"/>
      <c r="W2172" s="13"/>
      <c r="X2172" s="13"/>
      <c r="Y2172" s="13"/>
      <c r="Z2172" s="13"/>
      <c r="AA2172" s="13"/>
      <c r="AB2172" s="13"/>
      <c r="AC2172" s="13"/>
      <c r="AD2172" s="13"/>
      <c r="AE2172" s="13"/>
      <c r="AT2172" s="246" t="s">
        <v>252</v>
      </c>
      <c r="AU2172" s="246" t="s">
        <v>93</v>
      </c>
      <c r="AV2172" s="13" t="s">
        <v>23</v>
      </c>
      <c r="AW2172" s="13" t="s">
        <v>46</v>
      </c>
      <c r="AX2172" s="13" t="s">
        <v>85</v>
      </c>
      <c r="AY2172" s="246" t="s">
        <v>241</v>
      </c>
    </row>
    <row r="2173" s="14" customFormat="1">
      <c r="A2173" s="14"/>
      <c r="B2173" s="247"/>
      <c r="C2173" s="248"/>
      <c r="D2173" s="238" t="s">
        <v>252</v>
      </c>
      <c r="E2173" s="249" t="s">
        <v>39</v>
      </c>
      <c r="F2173" s="250" t="s">
        <v>1993</v>
      </c>
      <c r="G2173" s="248"/>
      <c r="H2173" s="251">
        <v>5.2400000000000002</v>
      </c>
      <c r="I2173" s="252"/>
      <c r="J2173" s="248"/>
      <c r="K2173" s="248"/>
      <c r="L2173" s="253"/>
      <c r="M2173" s="254"/>
      <c r="N2173" s="255"/>
      <c r="O2173" s="255"/>
      <c r="P2173" s="255"/>
      <c r="Q2173" s="255"/>
      <c r="R2173" s="255"/>
      <c r="S2173" s="255"/>
      <c r="T2173" s="256"/>
      <c r="U2173" s="14"/>
      <c r="V2173" s="14"/>
      <c r="W2173" s="14"/>
      <c r="X2173" s="14"/>
      <c r="Y2173" s="14"/>
      <c r="Z2173" s="14"/>
      <c r="AA2173" s="14"/>
      <c r="AB2173" s="14"/>
      <c r="AC2173" s="14"/>
      <c r="AD2173" s="14"/>
      <c r="AE2173" s="14"/>
      <c r="AT2173" s="257" t="s">
        <v>252</v>
      </c>
      <c r="AU2173" s="257" t="s">
        <v>93</v>
      </c>
      <c r="AV2173" s="14" t="s">
        <v>93</v>
      </c>
      <c r="AW2173" s="14" t="s">
        <v>46</v>
      </c>
      <c r="AX2173" s="14" t="s">
        <v>85</v>
      </c>
      <c r="AY2173" s="257" t="s">
        <v>241</v>
      </c>
    </row>
    <row r="2174" s="14" customFormat="1">
      <c r="A2174" s="14"/>
      <c r="B2174" s="247"/>
      <c r="C2174" s="248"/>
      <c r="D2174" s="238" t="s">
        <v>252</v>
      </c>
      <c r="E2174" s="249" t="s">
        <v>39</v>
      </c>
      <c r="F2174" s="250" t="s">
        <v>2009</v>
      </c>
      <c r="G2174" s="248"/>
      <c r="H2174" s="251">
        <v>5.71</v>
      </c>
      <c r="I2174" s="252"/>
      <c r="J2174" s="248"/>
      <c r="K2174" s="248"/>
      <c r="L2174" s="253"/>
      <c r="M2174" s="254"/>
      <c r="N2174" s="255"/>
      <c r="O2174" s="255"/>
      <c r="P2174" s="255"/>
      <c r="Q2174" s="255"/>
      <c r="R2174" s="255"/>
      <c r="S2174" s="255"/>
      <c r="T2174" s="256"/>
      <c r="U2174" s="14"/>
      <c r="V2174" s="14"/>
      <c r="W2174" s="14"/>
      <c r="X2174" s="14"/>
      <c r="Y2174" s="14"/>
      <c r="Z2174" s="14"/>
      <c r="AA2174" s="14"/>
      <c r="AB2174" s="14"/>
      <c r="AC2174" s="14"/>
      <c r="AD2174" s="14"/>
      <c r="AE2174" s="14"/>
      <c r="AT2174" s="257" t="s">
        <v>252</v>
      </c>
      <c r="AU2174" s="257" t="s">
        <v>93</v>
      </c>
      <c r="AV2174" s="14" t="s">
        <v>93</v>
      </c>
      <c r="AW2174" s="14" t="s">
        <v>46</v>
      </c>
      <c r="AX2174" s="14" t="s">
        <v>85</v>
      </c>
      <c r="AY2174" s="257" t="s">
        <v>241</v>
      </c>
    </row>
    <row r="2175" s="14" customFormat="1">
      <c r="A2175" s="14"/>
      <c r="B2175" s="247"/>
      <c r="C2175" s="248"/>
      <c r="D2175" s="238" t="s">
        <v>252</v>
      </c>
      <c r="E2175" s="249" t="s">
        <v>39</v>
      </c>
      <c r="F2175" s="250" t="s">
        <v>2010</v>
      </c>
      <c r="G2175" s="248"/>
      <c r="H2175" s="251">
        <v>25.879999999999999</v>
      </c>
      <c r="I2175" s="252"/>
      <c r="J2175" s="248"/>
      <c r="K2175" s="248"/>
      <c r="L2175" s="253"/>
      <c r="M2175" s="254"/>
      <c r="N2175" s="255"/>
      <c r="O2175" s="255"/>
      <c r="P2175" s="255"/>
      <c r="Q2175" s="255"/>
      <c r="R2175" s="255"/>
      <c r="S2175" s="255"/>
      <c r="T2175" s="256"/>
      <c r="U2175" s="14"/>
      <c r="V2175" s="14"/>
      <c r="W2175" s="14"/>
      <c r="X2175" s="14"/>
      <c r="Y2175" s="14"/>
      <c r="Z2175" s="14"/>
      <c r="AA2175" s="14"/>
      <c r="AB2175" s="14"/>
      <c r="AC2175" s="14"/>
      <c r="AD2175" s="14"/>
      <c r="AE2175" s="14"/>
      <c r="AT2175" s="257" t="s">
        <v>252</v>
      </c>
      <c r="AU2175" s="257" t="s">
        <v>93</v>
      </c>
      <c r="AV2175" s="14" t="s">
        <v>93</v>
      </c>
      <c r="AW2175" s="14" t="s">
        <v>46</v>
      </c>
      <c r="AX2175" s="14" t="s">
        <v>85</v>
      </c>
      <c r="AY2175" s="257" t="s">
        <v>241</v>
      </c>
    </row>
    <row r="2176" s="13" customFormat="1">
      <c r="A2176" s="13"/>
      <c r="B2176" s="236"/>
      <c r="C2176" s="237"/>
      <c r="D2176" s="238" t="s">
        <v>252</v>
      </c>
      <c r="E2176" s="239" t="s">
        <v>39</v>
      </c>
      <c r="F2176" s="240" t="s">
        <v>1933</v>
      </c>
      <c r="G2176" s="237"/>
      <c r="H2176" s="239" t="s">
        <v>39</v>
      </c>
      <c r="I2176" s="241"/>
      <c r="J2176" s="237"/>
      <c r="K2176" s="237"/>
      <c r="L2176" s="242"/>
      <c r="M2176" s="243"/>
      <c r="N2176" s="244"/>
      <c r="O2176" s="244"/>
      <c r="P2176" s="244"/>
      <c r="Q2176" s="244"/>
      <c r="R2176" s="244"/>
      <c r="S2176" s="244"/>
      <c r="T2176" s="245"/>
      <c r="U2176" s="13"/>
      <c r="V2176" s="13"/>
      <c r="W2176" s="13"/>
      <c r="X2176" s="13"/>
      <c r="Y2176" s="13"/>
      <c r="Z2176" s="13"/>
      <c r="AA2176" s="13"/>
      <c r="AB2176" s="13"/>
      <c r="AC2176" s="13"/>
      <c r="AD2176" s="13"/>
      <c r="AE2176" s="13"/>
      <c r="AT2176" s="246" t="s">
        <v>252</v>
      </c>
      <c r="AU2176" s="246" t="s">
        <v>93</v>
      </c>
      <c r="AV2176" s="13" t="s">
        <v>23</v>
      </c>
      <c r="AW2176" s="13" t="s">
        <v>46</v>
      </c>
      <c r="AX2176" s="13" t="s">
        <v>85</v>
      </c>
      <c r="AY2176" s="246" t="s">
        <v>241</v>
      </c>
    </row>
    <row r="2177" s="14" customFormat="1">
      <c r="A2177" s="14"/>
      <c r="B2177" s="247"/>
      <c r="C2177" s="248"/>
      <c r="D2177" s="238" t="s">
        <v>252</v>
      </c>
      <c r="E2177" s="249" t="s">
        <v>39</v>
      </c>
      <c r="F2177" s="250" t="s">
        <v>2011</v>
      </c>
      <c r="G2177" s="248"/>
      <c r="H2177" s="251">
        <v>6.774</v>
      </c>
      <c r="I2177" s="252"/>
      <c r="J2177" s="248"/>
      <c r="K2177" s="248"/>
      <c r="L2177" s="253"/>
      <c r="M2177" s="254"/>
      <c r="N2177" s="255"/>
      <c r="O2177" s="255"/>
      <c r="P2177" s="255"/>
      <c r="Q2177" s="255"/>
      <c r="R2177" s="255"/>
      <c r="S2177" s="255"/>
      <c r="T2177" s="256"/>
      <c r="U2177" s="14"/>
      <c r="V2177" s="14"/>
      <c r="W2177" s="14"/>
      <c r="X2177" s="14"/>
      <c r="Y2177" s="14"/>
      <c r="Z2177" s="14"/>
      <c r="AA2177" s="14"/>
      <c r="AB2177" s="14"/>
      <c r="AC2177" s="14"/>
      <c r="AD2177" s="14"/>
      <c r="AE2177" s="14"/>
      <c r="AT2177" s="257" t="s">
        <v>252</v>
      </c>
      <c r="AU2177" s="257" t="s">
        <v>93</v>
      </c>
      <c r="AV2177" s="14" t="s">
        <v>93</v>
      </c>
      <c r="AW2177" s="14" t="s">
        <v>46</v>
      </c>
      <c r="AX2177" s="14" t="s">
        <v>85</v>
      </c>
      <c r="AY2177" s="257" t="s">
        <v>241</v>
      </c>
    </row>
    <row r="2178" s="14" customFormat="1">
      <c r="A2178" s="14"/>
      <c r="B2178" s="247"/>
      <c r="C2178" s="248"/>
      <c r="D2178" s="238" t="s">
        <v>252</v>
      </c>
      <c r="E2178" s="249" t="s">
        <v>39</v>
      </c>
      <c r="F2178" s="250" t="s">
        <v>2012</v>
      </c>
      <c r="G2178" s="248"/>
      <c r="H2178" s="251">
        <v>1.8799999999999999</v>
      </c>
      <c r="I2178" s="252"/>
      <c r="J2178" s="248"/>
      <c r="K2178" s="248"/>
      <c r="L2178" s="253"/>
      <c r="M2178" s="254"/>
      <c r="N2178" s="255"/>
      <c r="O2178" s="255"/>
      <c r="P2178" s="255"/>
      <c r="Q2178" s="255"/>
      <c r="R2178" s="255"/>
      <c r="S2178" s="255"/>
      <c r="T2178" s="256"/>
      <c r="U2178" s="14"/>
      <c r="V2178" s="14"/>
      <c r="W2178" s="14"/>
      <c r="X2178" s="14"/>
      <c r="Y2178" s="14"/>
      <c r="Z2178" s="14"/>
      <c r="AA2178" s="14"/>
      <c r="AB2178" s="14"/>
      <c r="AC2178" s="14"/>
      <c r="AD2178" s="14"/>
      <c r="AE2178" s="14"/>
      <c r="AT2178" s="257" t="s">
        <v>252</v>
      </c>
      <c r="AU2178" s="257" t="s">
        <v>93</v>
      </c>
      <c r="AV2178" s="14" t="s">
        <v>93</v>
      </c>
      <c r="AW2178" s="14" t="s">
        <v>46</v>
      </c>
      <c r="AX2178" s="14" t="s">
        <v>85</v>
      </c>
      <c r="AY2178" s="257" t="s">
        <v>241</v>
      </c>
    </row>
    <row r="2179" s="13" customFormat="1">
      <c r="A2179" s="13"/>
      <c r="B2179" s="236"/>
      <c r="C2179" s="237"/>
      <c r="D2179" s="238" t="s">
        <v>252</v>
      </c>
      <c r="E2179" s="239" t="s">
        <v>39</v>
      </c>
      <c r="F2179" s="240" t="s">
        <v>1936</v>
      </c>
      <c r="G2179" s="237"/>
      <c r="H2179" s="239" t="s">
        <v>39</v>
      </c>
      <c r="I2179" s="241"/>
      <c r="J2179" s="237"/>
      <c r="K2179" s="237"/>
      <c r="L2179" s="242"/>
      <c r="M2179" s="243"/>
      <c r="N2179" s="244"/>
      <c r="O2179" s="244"/>
      <c r="P2179" s="244"/>
      <c r="Q2179" s="244"/>
      <c r="R2179" s="244"/>
      <c r="S2179" s="244"/>
      <c r="T2179" s="245"/>
      <c r="U2179" s="13"/>
      <c r="V2179" s="13"/>
      <c r="W2179" s="13"/>
      <c r="X2179" s="13"/>
      <c r="Y2179" s="13"/>
      <c r="Z2179" s="13"/>
      <c r="AA2179" s="13"/>
      <c r="AB2179" s="13"/>
      <c r="AC2179" s="13"/>
      <c r="AD2179" s="13"/>
      <c r="AE2179" s="13"/>
      <c r="AT2179" s="246" t="s">
        <v>252</v>
      </c>
      <c r="AU2179" s="246" t="s">
        <v>93</v>
      </c>
      <c r="AV2179" s="13" t="s">
        <v>23</v>
      </c>
      <c r="AW2179" s="13" t="s">
        <v>46</v>
      </c>
      <c r="AX2179" s="13" t="s">
        <v>85</v>
      </c>
      <c r="AY2179" s="246" t="s">
        <v>241</v>
      </c>
    </row>
    <row r="2180" s="14" customFormat="1">
      <c r="A2180" s="14"/>
      <c r="B2180" s="247"/>
      <c r="C2180" s="248"/>
      <c r="D2180" s="238" t="s">
        <v>252</v>
      </c>
      <c r="E2180" s="249" t="s">
        <v>39</v>
      </c>
      <c r="F2180" s="250" t="s">
        <v>2013</v>
      </c>
      <c r="G2180" s="248"/>
      <c r="H2180" s="251">
        <v>2.9209999999999998</v>
      </c>
      <c r="I2180" s="252"/>
      <c r="J2180" s="248"/>
      <c r="K2180" s="248"/>
      <c r="L2180" s="253"/>
      <c r="M2180" s="254"/>
      <c r="N2180" s="255"/>
      <c r="O2180" s="255"/>
      <c r="P2180" s="255"/>
      <c r="Q2180" s="255"/>
      <c r="R2180" s="255"/>
      <c r="S2180" s="255"/>
      <c r="T2180" s="256"/>
      <c r="U2180" s="14"/>
      <c r="V2180" s="14"/>
      <c r="W2180" s="14"/>
      <c r="X2180" s="14"/>
      <c r="Y2180" s="14"/>
      <c r="Z2180" s="14"/>
      <c r="AA2180" s="14"/>
      <c r="AB2180" s="14"/>
      <c r="AC2180" s="14"/>
      <c r="AD2180" s="14"/>
      <c r="AE2180" s="14"/>
      <c r="AT2180" s="257" t="s">
        <v>252</v>
      </c>
      <c r="AU2180" s="257" t="s">
        <v>93</v>
      </c>
      <c r="AV2180" s="14" t="s">
        <v>93</v>
      </c>
      <c r="AW2180" s="14" t="s">
        <v>46</v>
      </c>
      <c r="AX2180" s="14" t="s">
        <v>85</v>
      </c>
      <c r="AY2180" s="257" t="s">
        <v>241</v>
      </c>
    </row>
    <row r="2181" s="14" customFormat="1">
      <c r="A2181" s="14"/>
      <c r="B2181" s="247"/>
      <c r="C2181" s="248"/>
      <c r="D2181" s="238" t="s">
        <v>252</v>
      </c>
      <c r="E2181" s="249" t="s">
        <v>39</v>
      </c>
      <c r="F2181" s="250" t="s">
        <v>2014</v>
      </c>
      <c r="G2181" s="248"/>
      <c r="H2181" s="251">
        <v>1.7290000000000001</v>
      </c>
      <c r="I2181" s="252"/>
      <c r="J2181" s="248"/>
      <c r="K2181" s="248"/>
      <c r="L2181" s="253"/>
      <c r="M2181" s="254"/>
      <c r="N2181" s="255"/>
      <c r="O2181" s="255"/>
      <c r="P2181" s="255"/>
      <c r="Q2181" s="255"/>
      <c r="R2181" s="255"/>
      <c r="S2181" s="255"/>
      <c r="T2181" s="256"/>
      <c r="U2181" s="14"/>
      <c r="V2181" s="14"/>
      <c r="W2181" s="14"/>
      <c r="X2181" s="14"/>
      <c r="Y2181" s="14"/>
      <c r="Z2181" s="14"/>
      <c r="AA2181" s="14"/>
      <c r="AB2181" s="14"/>
      <c r="AC2181" s="14"/>
      <c r="AD2181" s="14"/>
      <c r="AE2181" s="14"/>
      <c r="AT2181" s="257" t="s">
        <v>252</v>
      </c>
      <c r="AU2181" s="257" t="s">
        <v>93</v>
      </c>
      <c r="AV2181" s="14" t="s">
        <v>93</v>
      </c>
      <c r="AW2181" s="14" t="s">
        <v>46</v>
      </c>
      <c r="AX2181" s="14" t="s">
        <v>85</v>
      </c>
      <c r="AY2181" s="257" t="s">
        <v>241</v>
      </c>
    </row>
    <row r="2182" s="13" customFormat="1">
      <c r="A2182" s="13"/>
      <c r="B2182" s="236"/>
      <c r="C2182" s="237"/>
      <c r="D2182" s="238" t="s">
        <v>252</v>
      </c>
      <c r="E2182" s="239" t="s">
        <v>39</v>
      </c>
      <c r="F2182" s="240" t="s">
        <v>1963</v>
      </c>
      <c r="G2182" s="237"/>
      <c r="H2182" s="239" t="s">
        <v>39</v>
      </c>
      <c r="I2182" s="241"/>
      <c r="J2182" s="237"/>
      <c r="K2182" s="237"/>
      <c r="L2182" s="242"/>
      <c r="M2182" s="243"/>
      <c r="N2182" s="244"/>
      <c r="O2182" s="244"/>
      <c r="P2182" s="244"/>
      <c r="Q2182" s="244"/>
      <c r="R2182" s="244"/>
      <c r="S2182" s="244"/>
      <c r="T2182" s="245"/>
      <c r="U2182" s="13"/>
      <c r="V2182" s="13"/>
      <c r="W2182" s="13"/>
      <c r="X2182" s="13"/>
      <c r="Y2182" s="13"/>
      <c r="Z2182" s="13"/>
      <c r="AA2182" s="13"/>
      <c r="AB2182" s="13"/>
      <c r="AC2182" s="13"/>
      <c r="AD2182" s="13"/>
      <c r="AE2182" s="13"/>
      <c r="AT2182" s="246" t="s">
        <v>252</v>
      </c>
      <c r="AU2182" s="246" t="s">
        <v>93</v>
      </c>
      <c r="AV2182" s="13" t="s">
        <v>23</v>
      </c>
      <c r="AW2182" s="13" t="s">
        <v>46</v>
      </c>
      <c r="AX2182" s="13" t="s">
        <v>85</v>
      </c>
      <c r="AY2182" s="246" t="s">
        <v>241</v>
      </c>
    </row>
    <row r="2183" s="14" customFormat="1">
      <c r="A2183" s="14"/>
      <c r="B2183" s="247"/>
      <c r="C2183" s="248"/>
      <c r="D2183" s="238" t="s">
        <v>252</v>
      </c>
      <c r="E2183" s="249" t="s">
        <v>39</v>
      </c>
      <c r="F2183" s="250" t="s">
        <v>2015</v>
      </c>
      <c r="G2183" s="248"/>
      <c r="H2183" s="251">
        <v>9.5399999999999991</v>
      </c>
      <c r="I2183" s="252"/>
      <c r="J2183" s="248"/>
      <c r="K2183" s="248"/>
      <c r="L2183" s="253"/>
      <c r="M2183" s="254"/>
      <c r="N2183" s="255"/>
      <c r="O2183" s="255"/>
      <c r="P2183" s="255"/>
      <c r="Q2183" s="255"/>
      <c r="R2183" s="255"/>
      <c r="S2183" s="255"/>
      <c r="T2183" s="256"/>
      <c r="U2183" s="14"/>
      <c r="V2183" s="14"/>
      <c r="W2183" s="14"/>
      <c r="X2183" s="14"/>
      <c r="Y2183" s="14"/>
      <c r="Z2183" s="14"/>
      <c r="AA2183" s="14"/>
      <c r="AB2183" s="14"/>
      <c r="AC2183" s="14"/>
      <c r="AD2183" s="14"/>
      <c r="AE2183" s="14"/>
      <c r="AT2183" s="257" t="s">
        <v>252</v>
      </c>
      <c r="AU2183" s="257" t="s">
        <v>93</v>
      </c>
      <c r="AV2183" s="14" t="s">
        <v>93</v>
      </c>
      <c r="AW2183" s="14" t="s">
        <v>46</v>
      </c>
      <c r="AX2183" s="14" t="s">
        <v>85</v>
      </c>
      <c r="AY2183" s="257" t="s">
        <v>241</v>
      </c>
    </row>
    <row r="2184" s="13" customFormat="1">
      <c r="A2184" s="13"/>
      <c r="B2184" s="236"/>
      <c r="C2184" s="237"/>
      <c r="D2184" s="238" t="s">
        <v>252</v>
      </c>
      <c r="E2184" s="239" t="s">
        <v>39</v>
      </c>
      <c r="F2184" s="240" t="s">
        <v>1965</v>
      </c>
      <c r="G2184" s="237"/>
      <c r="H2184" s="239" t="s">
        <v>39</v>
      </c>
      <c r="I2184" s="241"/>
      <c r="J2184" s="237"/>
      <c r="K2184" s="237"/>
      <c r="L2184" s="242"/>
      <c r="M2184" s="243"/>
      <c r="N2184" s="244"/>
      <c r="O2184" s="244"/>
      <c r="P2184" s="244"/>
      <c r="Q2184" s="244"/>
      <c r="R2184" s="244"/>
      <c r="S2184" s="244"/>
      <c r="T2184" s="245"/>
      <c r="U2184" s="13"/>
      <c r="V2184" s="13"/>
      <c r="W2184" s="13"/>
      <c r="X2184" s="13"/>
      <c r="Y2184" s="13"/>
      <c r="Z2184" s="13"/>
      <c r="AA2184" s="13"/>
      <c r="AB2184" s="13"/>
      <c r="AC2184" s="13"/>
      <c r="AD2184" s="13"/>
      <c r="AE2184" s="13"/>
      <c r="AT2184" s="246" t="s">
        <v>252</v>
      </c>
      <c r="AU2184" s="246" t="s">
        <v>93</v>
      </c>
      <c r="AV2184" s="13" t="s">
        <v>23</v>
      </c>
      <c r="AW2184" s="13" t="s">
        <v>46</v>
      </c>
      <c r="AX2184" s="13" t="s">
        <v>85</v>
      </c>
      <c r="AY2184" s="246" t="s">
        <v>241</v>
      </c>
    </row>
    <row r="2185" s="14" customFormat="1">
      <c r="A2185" s="14"/>
      <c r="B2185" s="247"/>
      <c r="C2185" s="248"/>
      <c r="D2185" s="238" t="s">
        <v>252</v>
      </c>
      <c r="E2185" s="249" t="s">
        <v>39</v>
      </c>
      <c r="F2185" s="250" t="s">
        <v>2016</v>
      </c>
      <c r="G2185" s="248"/>
      <c r="H2185" s="251">
        <v>4.0949999999999998</v>
      </c>
      <c r="I2185" s="252"/>
      <c r="J2185" s="248"/>
      <c r="K2185" s="248"/>
      <c r="L2185" s="253"/>
      <c r="M2185" s="254"/>
      <c r="N2185" s="255"/>
      <c r="O2185" s="255"/>
      <c r="P2185" s="255"/>
      <c r="Q2185" s="255"/>
      <c r="R2185" s="255"/>
      <c r="S2185" s="255"/>
      <c r="T2185" s="256"/>
      <c r="U2185" s="14"/>
      <c r="V2185" s="14"/>
      <c r="W2185" s="14"/>
      <c r="X2185" s="14"/>
      <c r="Y2185" s="14"/>
      <c r="Z2185" s="14"/>
      <c r="AA2185" s="14"/>
      <c r="AB2185" s="14"/>
      <c r="AC2185" s="14"/>
      <c r="AD2185" s="14"/>
      <c r="AE2185" s="14"/>
      <c r="AT2185" s="257" t="s">
        <v>252</v>
      </c>
      <c r="AU2185" s="257" t="s">
        <v>93</v>
      </c>
      <c r="AV2185" s="14" t="s">
        <v>93</v>
      </c>
      <c r="AW2185" s="14" t="s">
        <v>46</v>
      </c>
      <c r="AX2185" s="14" t="s">
        <v>85</v>
      </c>
      <c r="AY2185" s="257" t="s">
        <v>241</v>
      </c>
    </row>
    <row r="2186" s="13" customFormat="1">
      <c r="A2186" s="13"/>
      <c r="B2186" s="236"/>
      <c r="C2186" s="237"/>
      <c r="D2186" s="238" t="s">
        <v>252</v>
      </c>
      <c r="E2186" s="239" t="s">
        <v>39</v>
      </c>
      <c r="F2186" s="240" t="s">
        <v>1943</v>
      </c>
      <c r="G2186" s="237"/>
      <c r="H2186" s="239" t="s">
        <v>39</v>
      </c>
      <c r="I2186" s="241"/>
      <c r="J2186" s="237"/>
      <c r="K2186" s="237"/>
      <c r="L2186" s="242"/>
      <c r="M2186" s="243"/>
      <c r="N2186" s="244"/>
      <c r="O2186" s="244"/>
      <c r="P2186" s="244"/>
      <c r="Q2186" s="244"/>
      <c r="R2186" s="244"/>
      <c r="S2186" s="244"/>
      <c r="T2186" s="245"/>
      <c r="U2186" s="13"/>
      <c r="V2186" s="13"/>
      <c r="W2186" s="13"/>
      <c r="X2186" s="13"/>
      <c r="Y2186" s="13"/>
      <c r="Z2186" s="13"/>
      <c r="AA2186" s="13"/>
      <c r="AB2186" s="13"/>
      <c r="AC2186" s="13"/>
      <c r="AD2186" s="13"/>
      <c r="AE2186" s="13"/>
      <c r="AT2186" s="246" t="s">
        <v>252</v>
      </c>
      <c r="AU2186" s="246" t="s">
        <v>93</v>
      </c>
      <c r="AV2186" s="13" t="s">
        <v>23</v>
      </c>
      <c r="AW2186" s="13" t="s">
        <v>46</v>
      </c>
      <c r="AX2186" s="13" t="s">
        <v>85</v>
      </c>
      <c r="AY2186" s="246" t="s">
        <v>241</v>
      </c>
    </row>
    <row r="2187" s="14" customFormat="1">
      <c r="A2187" s="14"/>
      <c r="B2187" s="247"/>
      <c r="C2187" s="248"/>
      <c r="D2187" s="238" t="s">
        <v>252</v>
      </c>
      <c r="E2187" s="249" t="s">
        <v>39</v>
      </c>
      <c r="F2187" s="250" t="s">
        <v>2017</v>
      </c>
      <c r="G2187" s="248"/>
      <c r="H2187" s="251">
        <v>4.532</v>
      </c>
      <c r="I2187" s="252"/>
      <c r="J2187" s="248"/>
      <c r="K2187" s="248"/>
      <c r="L2187" s="253"/>
      <c r="M2187" s="254"/>
      <c r="N2187" s="255"/>
      <c r="O2187" s="255"/>
      <c r="P2187" s="255"/>
      <c r="Q2187" s="255"/>
      <c r="R2187" s="255"/>
      <c r="S2187" s="255"/>
      <c r="T2187" s="256"/>
      <c r="U2187" s="14"/>
      <c r="V2187" s="14"/>
      <c r="W2187" s="14"/>
      <c r="X2187" s="14"/>
      <c r="Y2187" s="14"/>
      <c r="Z2187" s="14"/>
      <c r="AA2187" s="14"/>
      <c r="AB2187" s="14"/>
      <c r="AC2187" s="14"/>
      <c r="AD2187" s="14"/>
      <c r="AE2187" s="14"/>
      <c r="AT2187" s="257" t="s">
        <v>252</v>
      </c>
      <c r="AU2187" s="257" t="s">
        <v>93</v>
      </c>
      <c r="AV2187" s="14" t="s">
        <v>93</v>
      </c>
      <c r="AW2187" s="14" t="s">
        <v>46</v>
      </c>
      <c r="AX2187" s="14" t="s">
        <v>85</v>
      </c>
      <c r="AY2187" s="257" t="s">
        <v>241</v>
      </c>
    </row>
    <row r="2188" s="16" customFormat="1">
      <c r="A2188" s="16"/>
      <c r="B2188" s="269"/>
      <c r="C2188" s="270"/>
      <c r="D2188" s="238" t="s">
        <v>252</v>
      </c>
      <c r="E2188" s="271" t="s">
        <v>39</v>
      </c>
      <c r="F2188" s="272" t="s">
        <v>295</v>
      </c>
      <c r="G2188" s="270"/>
      <c r="H2188" s="273">
        <v>180.02799999999999</v>
      </c>
      <c r="I2188" s="274"/>
      <c r="J2188" s="270"/>
      <c r="K2188" s="270"/>
      <c r="L2188" s="275"/>
      <c r="M2188" s="276"/>
      <c r="N2188" s="277"/>
      <c r="O2188" s="277"/>
      <c r="P2188" s="277"/>
      <c r="Q2188" s="277"/>
      <c r="R2188" s="277"/>
      <c r="S2188" s="277"/>
      <c r="T2188" s="278"/>
      <c r="U2188" s="16"/>
      <c r="V2188" s="16"/>
      <c r="W2188" s="16"/>
      <c r="X2188" s="16"/>
      <c r="Y2188" s="16"/>
      <c r="Z2188" s="16"/>
      <c r="AA2188" s="16"/>
      <c r="AB2188" s="16"/>
      <c r="AC2188" s="16"/>
      <c r="AD2188" s="16"/>
      <c r="AE2188" s="16"/>
      <c r="AT2188" s="279" t="s">
        <v>252</v>
      </c>
      <c r="AU2188" s="279" t="s">
        <v>93</v>
      </c>
      <c r="AV2188" s="16" t="s">
        <v>113</v>
      </c>
      <c r="AW2188" s="16" t="s">
        <v>46</v>
      </c>
      <c r="AX2188" s="16" t="s">
        <v>85</v>
      </c>
      <c r="AY2188" s="279" t="s">
        <v>241</v>
      </c>
    </row>
    <row r="2189" s="13" customFormat="1">
      <c r="A2189" s="13"/>
      <c r="B2189" s="236"/>
      <c r="C2189" s="237"/>
      <c r="D2189" s="238" t="s">
        <v>252</v>
      </c>
      <c r="E2189" s="239" t="s">
        <v>39</v>
      </c>
      <c r="F2189" s="240" t="s">
        <v>1898</v>
      </c>
      <c r="G2189" s="237"/>
      <c r="H2189" s="239" t="s">
        <v>39</v>
      </c>
      <c r="I2189" s="241"/>
      <c r="J2189" s="237"/>
      <c r="K2189" s="237"/>
      <c r="L2189" s="242"/>
      <c r="M2189" s="243"/>
      <c r="N2189" s="244"/>
      <c r="O2189" s="244"/>
      <c r="P2189" s="244"/>
      <c r="Q2189" s="244"/>
      <c r="R2189" s="244"/>
      <c r="S2189" s="244"/>
      <c r="T2189" s="245"/>
      <c r="U2189" s="13"/>
      <c r="V2189" s="13"/>
      <c r="W2189" s="13"/>
      <c r="X2189" s="13"/>
      <c r="Y2189" s="13"/>
      <c r="Z2189" s="13"/>
      <c r="AA2189" s="13"/>
      <c r="AB2189" s="13"/>
      <c r="AC2189" s="13"/>
      <c r="AD2189" s="13"/>
      <c r="AE2189" s="13"/>
      <c r="AT2189" s="246" t="s">
        <v>252</v>
      </c>
      <c r="AU2189" s="246" t="s">
        <v>93</v>
      </c>
      <c r="AV2189" s="13" t="s">
        <v>23</v>
      </c>
      <c r="AW2189" s="13" t="s">
        <v>46</v>
      </c>
      <c r="AX2189" s="13" t="s">
        <v>85</v>
      </c>
      <c r="AY2189" s="246" t="s">
        <v>241</v>
      </c>
    </row>
    <row r="2190" s="13" customFormat="1">
      <c r="A2190" s="13"/>
      <c r="B2190" s="236"/>
      <c r="C2190" s="237"/>
      <c r="D2190" s="238" t="s">
        <v>252</v>
      </c>
      <c r="E2190" s="239" t="s">
        <v>39</v>
      </c>
      <c r="F2190" s="240" t="s">
        <v>1974</v>
      </c>
      <c r="G2190" s="237"/>
      <c r="H2190" s="239" t="s">
        <v>39</v>
      </c>
      <c r="I2190" s="241"/>
      <c r="J2190" s="237"/>
      <c r="K2190" s="237"/>
      <c r="L2190" s="242"/>
      <c r="M2190" s="243"/>
      <c r="N2190" s="244"/>
      <c r="O2190" s="244"/>
      <c r="P2190" s="244"/>
      <c r="Q2190" s="244"/>
      <c r="R2190" s="244"/>
      <c r="S2190" s="244"/>
      <c r="T2190" s="245"/>
      <c r="U2190" s="13"/>
      <c r="V2190" s="13"/>
      <c r="W2190" s="13"/>
      <c r="X2190" s="13"/>
      <c r="Y2190" s="13"/>
      <c r="Z2190" s="13"/>
      <c r="AA2190" s="13"/>
      <c r="AB2190" s="13"/>
      <c r="AC2190" s="13"/>
      <c r="AD2190" s="13"/>
      <c r="AE2190" s="13"/>
      <c r="AT2190" s="246" t="s">
        <v>252</v>
      </c>
      <c r="AU2190" s="246" t="s">
        <v>93</v>
      </c>
      <c r="AV2190" s="13" t="s">
        <v>23</v>
      </c>
      <c r="AW2190" s="13" t="s">
        <v>46</v>
      </c>
      <c r="AX2190" s="13" t="s">
        <v>85</v>
      </c>
      <c r="AY2190" s="246" t="s">
        <v>241</v>
      </c>
    </row>
    <row r="2191" s="14" customFormat="1">
      <c r="A2191" s="14"/>
      <c r="B2191" s="247"/>
      <c r="C2191" s="248"/>
      <c r="D2191" s="238" t="s">
        <v>252</v>
      </c>
      <c r="E2191" s="249" t="s">
        <v>39</v>
      </c>
      <c r="F2191" s="250" t="s">
        <v>2018</v>
      </c>
      <c r="G2191" s="248"/>
      <c r="H2191" s="251">
        <v>10.554</v>
      </c>
      <c r="I2191" s="252"/>
      <c r="J2191" s="248"/>
      <c r="K2191" s="248"/>
      <c r="L2191" s="253"/>
      <c r="M2191" s="254"/>
      <c r="N2191" s="255"/>
      <c r="O2191" s="255"/>
      <c r="P2191" s="255"/>
      <c r="Q2191" s="255"/>
      <c r="R2191" s="255"/>
      <c r="S2191" s="255"/>
      <c r="T2191" s="256"/>
      <c r="U2191" s="14"/>
      <c r="V2191" s="14"/>
      <c r="W2191" s="14"/>
      <c r="X2191" s="14"/>
      <c r="Y2191" s="14"/>
      <c r="Z2191" s="14"/>
      <c r="AA2191" s="14"/>
      <c r="AB2191" s="14"/>
      <c r="AC2191" s="14"/>
      <c r="AD2191" s="14"/>
      <c r="AE2191" s="14"/>
      <c r="AT2191" s="257" t="s">
        <v>252</v>
      </c>
      <c r="AU2191" s="257" t="s">
        <v>93</v>
      </c>
      <c r="AV2191" s="14" t="s">
        <v>93</v>
      </c>
      <c r="AW2191" s="14" t="s">
        <v>46</v>
      </c>
      <c r="AX2191" s="14" t="s">
        <v>85</v>
      </c>
      <c r="AY2191" s="257" t="s">
        <v>241</v>
      </c>
    </row>
    <row r="2192" s="14" customFormat="1">
      <c r="A2192" s="14"/>
      <c r="B2192" s="247"/>
      <c r="C2192" s="248"/>
      <c r="D2192" s="238" t="s">
        <v>252</v>
      </c>
      <c r="E2192" s="249" t="s">
        <v>39</v>
      </c>
      <c r="F2192" s="250" t="s">
        <v>2019</v>
      </c>
      <c r="G2192" s="248"/>
      <c r="H2192" s="251">
        <v>5.5659999999999998</v>
      </c>
      <c r="I2192" s="252"/>
      <c r="J2192" s="248"/>
      <c r="K2192" s="248"/>
      <c r="L2192" s="253"/>
      <c r="M2192" s="254"/>
      <c r="N2192" s="255"/>
      <c r="O2192" s="255"/>
      <c r="P2192" s="255"/>
      <c r="Q2192" s="255"/>
      <c r="R2192" s="255"/>
      <c r="S2192" s="255"/>
      <c r="T2192" s="256"/>
      <c r="U2192" s="14"/>
      <c r="V2192" s="14"/>
      <c r="W2192" s="14"/>
      <c r="X2192" s="14"/>
      <c r="Y2192" s="14"/>
      <c r="Z2192" s="14"/>
      <c r="AA2192" s="14"/>
      <c r="AB2192" s="14"/>
      <c r="AC2192" s="14"/>
      <c r="AD2192" s="14"/>
      <c r="AE2192" s="14"/>
      <c r="AT2192" s="257" t="s">
        <v>252</v>
      </c>
      <c r="AU2192" s="257" t="s">
        <v>93</v>
      </c>
      <c r="AV2192" s="14" t="s">
        <v>93</v>
      </c>
      <c r="AW2192" s="14" t="s">
        <v>46</v>
      </c>
      <c r="AX2192" s="14" t="s">
        <v>85</v>
      </c>
      <c r="AY2192" s="257" t="s">
        <v>241</v>
      </c>
    </row>
    <row r="2193" s="14" customFormat="1">
      <c r="A2193" s="14"/>
      <c r="B2193" s="247"/>
      <c r="C2193" s="248"/>
      <c r="D2193" s="238" t="s">
        <v>252</v>
      </c>
      <c r="E2193" s="249" t="s">
        <v>39</v>
      </c>
      <c r="F2193" s="250" t="s">
        <v>2020</v>
      </c>
      <c r="G2193" s="248"/>
      <c r="H2193" s="251">
        <v>12.741</v>
      </c>
      <c r="I2193" s="252"/>
      <c r="J2193" s="248"/>
      <c r="K2193" s="248"/>
      <c r="L2193" s="253"/>
      <c r="M2193" s="254"/>
      <c r="N2193" s="255"/>
      <c r="O2193" s="255"/>
      <c r="P2193" s="255"/>
      <c r="Q2193" s="255"/>
      <c r="R2193" s="255"/>
      <c r="S2193" s="255"/>
      <c r="T2193" s="256"/>
      <c r="U2193" s="14"/>
      <c r="V2193" s="14"/>
      <c r="W2193" s="14"/>
      <c r="X2193" s="14"/>
      <c r="Y2193" s="14"/>
      <c r="Z2193" s="14"/>
      <c r="AA2193" s="14"/>
      <c r="AB2193" s="14"/>
      <c r="AC2193" s="14"/>
      <c r="AD2193" s="14"/>
      <c r="AE2193" s="14"/>
      <c r="AT2193" s="257" t="s">
        <v>252</v>
      </c>
      <c r="AU2193" s="257" t="s">
        <v>93</v>
      </c>
      <c r="AV2193" s="14" t="s">
        <v>93</v>
      </c>
      <c r="AW2193" s="14" t="s">
        <v>46</v>
      </c>
      <c r="AX2193" s="14" t="s">
        <v>85</v>
      </c>
      <c r="AY2193" s="257" t="s">
        <v>241</v>
      </c>
    </row>
    <row r="2194" s="13" customFormat="1">
      <c r="A2194" s="13"/>
      <c r="B2194" s="236"/>
      <c r="C2194" s="237"/>
      <c r="D2194" s="238" t="s">
        <v>252</v>
      </c>
      <c r="E2194" s="239" t="s">
        <v>39</v>
      </c>
      <c r="F2194" s="240" t="s">
        <v>1978</v>
      </c>
      <c r="G2194" s="237"/>
      <c r="H2194" s="239" t="s">
        <v>39</v>
      </c>
      <c r="I2194" s="241"/>
      <c r="J2194" s="237"/>
      <c r="K2194" s="237"/>
      <c r="L2194" s="242"/>
      <c r="M2194" s="243"/>
      <c r="N2194" s="244"/>
      <c r="O2194" s="244"/>
      <c r="P2194" s="244"/>
      <c r="Q2194" s="244"/>
      <c r="R2194" s="244"/>
      <c r="S2194" s="244"/>
      <c r="T2194" s="245"/>
      <c r="U2194" s="13"/>
      <c r="V2194" s="13"/>
      <c r="W2194" s="13"/>
      <c r="X2194" s="13"/>
      <c r="Y2194" s="13"/>
      <c r="Z2194" s="13"/>
      <c r="AA2194" s="13"/>
      <c r="AB2194" s="13"/>
      <c r="AC2194" s="13"/>
      <c r="AD2194" s="13"/>
      <c r="AE2194" s="13"/>
      <c r="AT2194" s="246" t="s">
        <v>252</v>
      </c>
      <c r="AU2194" s="246" t="s">
        <v>93</v>
      </c>
      <c r="AV2194" s="13" t="s">
        <v>23</v>
      </c>
      <c r="AW2194" s="13" t="s">
        <v>46</v>
      </c>
      <c r="AX2194" s="13" t="s">
        <v>85</v>
      </c>
      <c r="AY2194" s="246" t="s">
        <v>241</v>
      </c>
    </row>
    <row r="2195" s="14" customFormat="1">
      <c r="A2195" s="14"/>
      <c r="B2195" s="247"/>
      <c r="C2195" s="248"/>
      <c r="D2195" s="238" t="s">
        <v>252</v>
      </c>
      <c r="E2195" s="249" t="s">
        <v>39</v>
      </c>
      <c r="F2195" s="250" t="s">
        <v>2021</v>
      </c>
      <c r="G2195" s="248"/>
      <c r="H2195" s="251">
        <v>8.3360000000000003</v>
      </c>
      <c r="I2195" s="252"/>
      <c r="J2195" s="248"/>
      <c r="K2195" s="248"/>
      <c r="L2195" s="253"/>
      <c r="M2195" s="254"/>
      <c r="N2195" s="255"/>
      <c r="O2195" s="255"/>
      <c r="P2195" s="255"/>
      <c r="Q2195" s="255"/>
      <c r="R2195" s="255"/>
      <c r="S2195" s="255"/>
      <c r="T2195" s="256"/>
      <c r="U2195" s="14"/>
      <c r="V2195" s="14"/>
      <c r="W2195" s="14"/>
      <c r="X2195" s="14"/>
      <c r="Y2195" s="14"/>
      <c r="Z2195" s="14"/>
      <c r="AA2195" s="14"/>
      <c r="AB2195" s="14"/>
      <c r="AC2195" s="14"/>
      <c r="AD2195" s="14"/>
      <c r="AE2195" s="14"/>
      <c r="AT2195" s="257" t="s">
        <v>252</v>
      </c>
      <c r="AU2195" s="257" t="s">
        <v>93</v>
      </c>
      <c r="AV2195" s="14" t="s">
        <v>93</v>
      </c>
      <c r="AW2195" s="14" t="s">
        <v>46</v>
      </c>
      <c r="AX2195" s="14" t="s">
        <v>85</v>
      </c>
      <c r="AY2195" s="257" t="s">
        <v>241</v>
      </c>
    </row>
    <row r="2196" s="13" customFormat="1">
      <c r="A2196" s="13"/>
      <c r="B2196" s="236"/>
      <c r="C2196" s="237"/>
      <c r="D2196" s="238" t="s">
        <v>252</v>
      </c>
      <c r="E2196" s="239" t="s">
        <v>39</v>
      </c>
      <c r="F2196" s="240" t="s">
        <v>1980</v>
      </c>
      <c r="G2196" s="237"/>
      <c r="H2196" s="239" t="s">
        <v>39</v>
      </c>
      <c r="I2196" s="241"/>
      <c r="J2196" s="237"/>
      <c r="K2196" s="237"/>
      <c r="L2196" s="242"/>
      <c r="M2196" s="243"/>
      <c r="N2196" s="244"/>
      <c r="O2196" s="244"/>
      <c r="P2196" s="244"/>
      <c r="Q2196" s="244"/>
      <c r="R2196" s="244"/>
      <c r="S2196" s="244"/>
      <c r="T2196" s="245"/>
      <c r="U2196" s="13"/>
      <c r="V2196" s="13"/>
      <c r="W2196" s="13"/>
      <c r="X2196" s="13"/>
      <c r="Y2196" s="13"/>
      <c r="Z2196" s="13"/>
      <c r="AA2196" s="13"/>
      <c r="AB2196" s="13"/>
      <c r="AC2196" s="13"/>
      <c r="AD2196" s="13"/>
      <c r="AE2196" s="13"/>
      <c r="AT2196" s="246" t="s">
        <v>252</v>
      </c>
      <c r="AU2196" s="246" t="s">
        <v>93</v>
      </c>
      <c r="AV2196" s="13" t="s">
        <v>23</v>
      </c>
      <c r="AW2196" s="13" t="s">
        <v>46</v>
      </c>
      <c r="AX2196" s="13" t="s">
        <v>85</v>
      </c>
      <c r="AY2196" s="246" t="s">
        <v>241</v>
      </c>
    </row>
    <row r="2197" s="14" customFormat="1">
      <c r="A2197" s="14"/>
      <c r="B2197" s="247"/>
      <c r="C2197" s="248"/>
      <c r="D2197" s="238" t="s">
        <v>252</v>
      </c>
      <c r="E2197" s="249" t="s">
        <v>39</v>
      </c>
      <c r="F2197" s="250" t="s">
        <v>2022</v>
      </c>
      <c r="G2197" s="248"/>
      <c r="H2197" s="251">
        <v>8.2479999999999993</v>
      </c>
      <c r="I2197" s="252"/>
      <c r="J2197" s="248"/>
      <c r="K2197" s="248"/>
      <c r="L2197" s="253"/>
      <c r="M2197" s="254"/>
      <c r="N2197" s="255"/>
      <c r="O2197" s="255"/>
      <c r="P2197" s="255"/>
      <c r="Q2197" s="255"/>
      <c r="R2197" s="255"/>
      <c r="S2197" s="255"/>
      <c r="T2197" s="256"/>
      <c r="U2197" s="14"/>
      <c r="V2197" s="14"/>
      <c r="W2197" s="14"/>
      <c r="X2197" s="14"/>
      <c r="Y2197" s="14"/>
      <c r="Z2197" s="14"/>
      <c r="AA2197" s="14"/>
      <c r="AB2197" s="14"/>
      <c r="AC2197" s="14"/>
      <c r="AD2197" s="14"/>
      <c r="AE2197" s="14"/>
      <c r="AT2197" s="257" t="s">
        <v>252</v>
      </c>
      <c r="AU2197" s="257" t="s">
        <v>93</v>
      </c>
      <c r="AV2197" s="14" t="s">
        <v>93</v>
      </c>
      <c r="AW2197" s="14" t="s">
        <v>46</v>
      </c>
      <c r="AX2197" s="14" t="s">
        <v>85</v>
      </c>
      <c r="AY2197" s="257" t="s">
        <v>241</v>
      </c>
    </row>
    <row r="2198" s="16" customFormat="1">
      <c r="A2198" s="16"/>
      <c r="B2198" s="269"/>
      <c r="C2198" s="270"/>
      <c r="D2198" s="238" t="s">
        <v>252</v>
      </c>
      <c r="E2198" s="271" t="s">
        <v>39</v>
      </c>
      <c r="F2198" s="272" t="s">
        <v>295</v>
      </c>
      <c r="G2198" s="270"/>
      <c r="H2198" s="273">
        <v>45.445</v>
      </c>
      <c r="I2198" s="274"/>
      <c r="J2198" s="270"/>
      <c r="K2198" s="270"/>
      <c r="L2198" s="275"/>
      <c r="M2198" s="276"/>
      <c r="N2198" s="277"/>
      <c r="O2198" s="277"/>
      <c r="P2198" s="277"/>
      <c r="Q2198" s="277"/>
      <c r="R2198" s="277"/>
      <c r="S2198" s="277"/>
      <c r="T2198" s="278"/>
      <c r="U2198" s="16"/>
      <c r="V2198" s="16"/>
      <c r="W2198" s="16"/>
      <c r="X2198" s="16"/>
      <c r="Y2198" s="16"/>
      <c r="Z2198" s="16"/>
      <c r="AA2198" s="16"/>
      <c r="AB2198" s="16"/>
      <c r="AC2198" s="16"/>
      <c r="AD2198" s="16"/>
      <c r="AE2198" s="16"/>
      <c r="AT2198" s="279" t="s">
        <v>252</v>
      </c>
      <c r="AU2198" s="279" t="s">
        <v>93</v>
      </c>
      <c r="AV2198" s="16" t="s">
        <v>113</v>
      </c>
      <c r="AW2198" s="16" t="s">
        <v>46</v>
      </c>
      <c r="AX2198" s="16" t="s">
        <v>85</v>
      </c>
      <c r="AY2198" s="279" t="s">
        <v>241</v>
      </c>
    </row>
    <row r="2199" s="15" customFormat="1">
      <c r="A2199" s="15"/>
      <c r="B2199" s="258"/>
      <c r="C2199" s="259"/>
      <c r="D2199" s="238" t="s">
        <v>252</v>
      </c>
      <c r="E2199" s="260" t="s">
        <v>39</v>
      </c>
      <c r="F2199" s="261" t="s">
        <v>274</v>
      </c>
      <c r="G2199" s="259"/>
      <c r="H2199" s="262">
        <v>437.30900000000003</v>
      </c>
      <c r="I2199" s="263"/>
      <c r="J2199" s="259"/>
      <c r="K2199" s="259"/>
      <c r="L2199" s="264"/>
      <c r="M2199" s="265"/>
      <c r="N2199" s="266"/>
      <c r="O2199" s="266"/>
      <c r="P2199" s="266"/>
      <c r="Q2199" s="266"/>
      <c r="R2199" s="266"/>
      <c r="S2199" s="266"/>
      <c r="T2199" s="267"/>
      <c r="U2199" s="15"/>
      <c r="V2199" s="15"/>
      <c r="W2199" s="15"/>
      <c r="X2199" s="15"/>
      <c r="Y2199" s="15"/>
      <c r="Z2199" s="15"/>
      <c r="AA2199" s="15"/>
      <c r="AB2199" s="15"/>
      <c r="AC2199" s="15"/>
      <c r="AD2199" s="15"/>
      <c r="AE2199" s="15"/>
      <c r="AT2199" s="268" t="s">
        <v>252</v>
      </c>
      <c r="AU2199" s="268" t="s">
        <v>93</v>
      </c>
      <c r="AV2199" s="15" t="s">
        <v>248</v>
      </c>
      <c r="AW2199" s="15" t="s">
        <v>46</v>
      </c>
      <c r="AX2199" s="15" t="s">
        <v>23</v>
      </c>
      <c r="AY2199" s="268" t="s">
        <v>241</v>
      </c>
    </row>
    <row r="2200" s="2" customFormat="1" ht="16.5" customHeight="1">
      <c r="A2200" s="42"/>
      <c r="B2200" s="43"/>
      <c r="C2200" s="218" t="s">
        <v>2023</v>
      </c>
      <c r="D2200" s="218" t="s">
        <v>243</v>
      </c>
      <c r="E2200" s="219" t="s">
        <v>2024</v>
      </c>
      <c r="F2200" s="220" t="s">
        <v>2025</v>
      </c>
      <c r="G2200" s="221" t="s">
        <v>145</v>
      </c>
      <c r="H2200" s="222">
        <v>437.30900000000003</v>
      </c>
      <c r="I2200" s="223"/>
      <c r="J2200" s="224">
        <f>ROUND(I2200*H2200,2)</f>
        <v>0</v>
      </c>
      <c r="K2200" s="220" t="s">
        <v>247</v>
      </c>
      <c r="L2200" s="48"/>
      <c r="M2200" s="225" t="s">
        <v>39</v>
      </c>
      <c r="N2200" s="226" t="s">
        <v>56</v>
      </c>
      <c r="O2200" s="88"/>
      <c r="P2200" s="227">
        <f>O2200*H2200</f>
        <v>0</v>
      </c>
      <c r="Q2200" s="227">
        <v>0</v>
      </c>
      <c r="R2200" s="227">
        <f>Q2200*H2200</f>
        <v>0</v>
      </c>
      <c r="S2200" s="227">
        <v>0</v>
      </c>
      <c r="T2200" s="228">
        <f>S2200*H2200</f>
        <v>0</v>
      </c>
      <c r="U2200" s="42"/>
      <c r="V2200" s="42"/>
      <c r="W2200" s="42"/>
      <c r="X2200" s="42"/>
      <c r="Y2200" s="42"/>
      <c r="Z2200" s="42"/>
      <c r="AA2200" s="42"/>
      <c r="AB2200" s="42"/>
      <c r="AC2200" s="42"/>
      <c r="AD2200" s="42"/>
      <c r="AE2200" s="42"/>
      <c r="AR2200" s="229" t="s">
        <v>248</v>
      </c>
      <c r="AT2200" s="229" t="s">
        <v>243</v>
      </c>
      <c r="AU2200" s="229" t="s">
        <v>93</v>
      </c>
      <c r="AY2200" s="20" t="s">
        <v>241</v>
      </c>
      <c r="BE2200" s="230">
        <f>IF(N2200="základní",J2200,0)</f>
        <v>0</v>
      </c>
      <c r="BF2200" s="230">
        <f>IF(N2200="snížená",J2200,0)</f>
        <v>0</v>
      </c>
      <c r="BG2200" s="230">
        <f>IF(N2200="zákl. přenesená",J2200,0)</f>
        <v>0</v>
      </c>
      <c r="BH2200" s="230">
        <f>IF(N2200="sníž. přenesená",J2200,0)</f>
        <v>0</v>
      </c>
      <c r="BI2200" s="230">
        <f>IF(N2200="nulová",J2200,0)</f>
        <v>0</v>
      </c>
      <c r="BJ2200" s="20" t="s">
        <v>23</v>
      </c>
      <c r="BK2200" s="230">
        <f>ROUND(I2200*H2200,2)</f>
        <v>0</v>
      </c>
      <c r="BL2200" s="20" t="s">
        <v>248</v>
      </c>
      <c r="BM2200" s="229" t="s">
        <v>2026</v>
      </c>
    </row>
    <row r="2201" s="2" customFormat="1">
      <c r="A2201" s="42"/>
      <c r="B2201" s="43"/>
      <c r="C2201" s="44"/>
      <c r="D2201" s="231" t="s">
        <v>250</v>
      </c>
      <c r="E2201" s="44"/>
      <c r="F2201" s="232" t="s">
        <v>2027</v>
      </c>
      <c r="G2201" s="44"/>
      <c r="H2201" s="44"/>
      <c r="I2201" s="233"/>
      <c r="J2201" s="44"/>
      <c r="K2201" s="44"/>
      <c r="L2201" s="48"/>
      <c r="M2201" s="234"/>
      <c r="N2201" s="235"/>
      <c r="O2201" s="88"/>
      <c r="P2201" s="88"/>
      <c r="Q2201" s="88"/>
      <c r="R2201" s="88"/>
      <c r="S2201" s="88"/>
      <c r="T2201" s="89"/>
      <c r="U2201" s="42"/>
      <c r="V2201" s="42"/>
      <c r="W2201" s="42"/>
      <c r="X2201" s="42"/>
      <c r="Y2201" s="42"/>
      <c r="Z2201" s="42"/>
      <c r="AA2201" s="42"/>
      <c r="AB2201" s="42"/>
      <c r="AC2201" s="42"/>
      <c r="AD2201" s="42"/>
      <c r="AE2201" s="42"/>
      <c r="AT2201" s="20" t="s">
        <v>250</v>
      </c>
      <c r="AU2201" s="20" t="s">
        <v>93</v>
      </c>
    </row>
    <row r="2202" s="2" customFormat="1" ht="16.5" customHeight="1">
      <c r="A2202" s="42"/>
      <c r="B2202" s="43"/>
      <c r="C2202" s="218" t="s">
        <v>2028</v>
      </c>
      <c r="D2202" s="218" t="s">
        <v>243</v>
      </c>
      <c r="E2202" s="219" t="s">
        <v>2029</v>
      </c>
      <c r="F2202" s="220" t="s">
        <v>2030</v>
      </c>
      <c r="G2202" s="221" t="s">
        <v>430</v>
      </c>
      <c r="H2202" s="222">
        <v>7.9740000000000002</v>
      </c>
      <c r="I2202" s="223"/>
      <c r="J2202" s="224">
        <f>ROUND(I2202*H2202,2)</f>
        <v>0</v>
      </c>
      <c r="K2202" s="220" t="s">
        <v>247</v>
      </c>
      <c r="L2202" s="48"/>
      <c r="M2202" s="225" t="s">
        <v>39</v>
      </c>
      <c r="N2202" s="226" t="s">
        <v>56</v>
      </c>
      <c r="O2202" s="88"/>
      <c r="P2202" s="227">
        <f>O2202*H2202</f>
        <v>0</v>
      </c>
      <c r="Q2202" s="227">
        <v>1.05291</v>
      </c>
      <c r="R2202" s="227">
        <f>Q2202*H2202</f>
        <v>8.3959043399999995</v>
      </c>
      <c r="S2202" s="227">
        <v>0</v>
      </c>
      <c r="T2202" s="228">
        <f>S2202*H2202</f>
        <v>0</v>
      </c>
      <c r="U2202" s="42"/>
      <c r="V2202" s="42"/>
      <c r="W2202" s="42"/>
      <c r="X2202" s="42"/>
      <c r="Y2202" s="42"/>
      <c r="Z2202" s="42"/>
      <c r="AA2202" s="42"/>
      <c r="AB2202" s="42"/>
      <c r="AC2202" s="42"/>
      <c r="AD2202" s="42"/>
      <c r="AE2202" s="42"/>
      <c r="AR2202" s="229" t="s">
        <v>248</v>
      </c>
      <c r="AT2202" s="229" t="s">
        <v>243</v>
      </c>
      <c r="AU2202" s="229" t="s">
        <v>93</v>
      </c>
      <c r="AY2202" s="20" t="s">
        <v>241</v>
      </c>
      <c r="BE2202" s="230">
        <f>IF(N2202="základní",J2202,0)</f>
        <v>0</v>
      </c>
      <c r="BF2202" s="230">
        <f>IF(N2202="snížená",J2202,0)</f>
        <v>0</v>
      </c>
      <c r="BG2202" s="230">
        <f>IF(N2202="zákl. přenesená",J2202,0)</f>
        <v>0</v>
      </c>
      <c r="BH2202" s="230">
        <f>IF(N2202="sníž. přenesená",J2202,0)</f>
        <v>0</v>
      </c>
      <c r="BI2202" s="230">
        <f>IF(N2202="nulová",J2202,0)</f>
        <v>0</v>
      </c>
      <c r="BJ2202" s="20" t="s">
        <v>23</v>
      </c>
      <c r="BK2202" s="230">
        <f>ROUND(I2202*H2202,2)</f>
        <v>0</v>
      </c>
      <c r="BL2202" s="20" t="s">
        <v>248</v>
      </c>
      <c r="BM2202" s="229" t="s">
        <v>2031</v>
      </c>
    </row>
    <row r="2203" s="2" customFormat="1">
      <c r="A2203" s="42"/>
      <c r="B2203" s="43"/>
      <c r="C2203" s="44"/>
      <c r="D2203" s="231" t="s">
        <v>250</v>
      </c>
      <c r="E2203" s="44"/>
      <c r="F2203" s="232" t="s">
        <v>2032</v>
      </c>
      <c r="G2203" s="44"/>
      <c r="H2203" s="44"/>
      <c r="I2203" s="233"/>
      <c r="J2203" s="44"/>
      <c r="K2203" s="44"/>
      <c r="L2203" s="48"/>
      <c r="M2203" s="234"/>
      <c r="N2203" s="235"/>
      <c r="O2203" s="88"/>
      <c r="P2203" s="88"/>
      <c r="Q2203" s="88"/>
      <c r="R2203" s="88"/>
      <c r="S2203" s="88"/>
      <c r="T2203" s="89"/>
      <c r="U2203" s="42"/>
      <c r="V2203" s="42"/>
      <c r="W2203" s="42"/>
      <c r="X2203" s="42"/>
      <c r="Y2203" s="42"/>
      <c r="Z2203" s="42"/>
      <c r="AA2203" s="42"/>
      <c r="AB2203" s="42"/>
      <c r="AC2203" s="42"/>
      <c r="AD2203" s="42"/>
      <c r="AE2203" s="42"/>
      <c r="AT2203" s="20" t="s">
        <v>250</v>
      </c>
      <c r="AU2203" s="20" t="s">
        <v>93</v>
      </c>
    </row>
    <row r="2204" s="13" customFormat="1">
      <c r="A2204" s="13"/>
      <c r="B2204" s="236"/>
      <c r="C2204" s="237"/>
      <c r="D2204" s="238" t="s">
        <v>252</v>
      </c>
      <c r="E2204" s="239" t="s">
        <v>39</v>
      </c>
      <c r="F2204" s="240" t="s">
        <v>2033</v>
      </c>
      <c r="G2204" s="237"/>
      <c r="H2204" s="239" t="s">
        <v>39</v>
      </c>
      <c r="I2204" s="241"/>
      <c r="J2204" s="237"/>
      <c r="K2204" s="237"/>
      <c r="L2204" s="242"/>
      <c r="M2204" s="243"/>
      <c r="N2204" s="244"/>
      <c r="O2204" s="244"/>
      <c r="P2204" s="244"/>
      <c r="Q2204" s="244"/>
      <c r="R2204" s="244"/>
      <c r="S2204" s="244"/>
      <c r="T2204" s="245"/>
      <c r="U2204" s="13"/>
      <c r="V2204" s="13"/>
      <c r="W2204" s="13"/>
      <c r="X2204" s="13"/>
      <c r="Y2204" s="13"/>
      <c r="Z2204" s="13"/>
      <c r="AA2204" s="13"/>
      <c r="AB2204" s="13"/>
      <c r="AC2204" s="13"/>
      <c r="AD2204" s="13"/>
      <c r="AE2204" s="13"/>
      <c r="AT2204" s="246" t="s">
        <v>252</v>
      </c>
      <c r="AU2204" s="246" t="s">
        <v>93</v>
      </c>
      <c r="AV2204" s="13" t="s">
        <v>23</v>
      </c>
      <c r="AW2204" s="13" t="s">
        <v>46</v>
      </c>
      <c r="AX2204" s="13" t="s">
        <v>85</v>
      </c>
      <c r="AY2204" s="246" t="s">
        <v>241</v>
      </c>
    </row>
    <row r="2205" s="13" customFormat="1">
      <c r="A2205" s="13"/>
      <c r="B2205" s="236"/>
      <c r="C2205" s="237"/>
      <c r="D2205" s="238" t="s">
        <v>252</v>
      </c>
      <c r="E2205" s="239" t="s">
        <v>39</v>
      </c>
      <c r="F2205" s="240" t="s">
        <v>2034</v>
      </c>
      <c r="G2205" s="237"/>
      <c r="H2205" s="239" t="s">
        <v>39</v>
      </c>
      <c r="I2205" s="241"/>
      <c r="J2205" s="237"/>
      <c r="K2205" s="237"/>
      <c r="L2205" s="242"/>
      <c r="M2205" s="243"/>
      <c r="N2205" s="244"/>
      <c r="O2205" s="244"/>
      <c r="P2205" s="244"/>
      <c r="Q2205" s="244"/>
      <c r="R2205" s="244"/>
      <c r="S2205" s="244"/>
      <c r="T2205" s="245"/>
      <c r="U2205" s="13"/>
      <c r="V2205" s="13"/>
      <c r="W2205" s="13"/>
      <c r="X2205" s="13"/>
      <c r="Y2205" s="13"/>
      <c r="Z2205" s="13"/>
      <c r="AA2205" s="13"/>
      <c r="AB2205" s="13"/>
      <c r="AC2205" s="13"/>
      <c r="AD2205" s="13"/>
      <c r="AE2205" s="13"/>
      <c r="AT2205" s="246" t="s">
        <v>252</v>
      </c>
      <c r="AU2205" s="246" t="s">
        <v>93</v>
      </c>
      <c r="AV2205" s="13" t="s">
        <v>23</v>
      </c>
      <c r="AW2205" s="13" t="s">
        <v>46</v>
      </c>
      <c r="AX2205" s="13" t="s">
        <v>85</v>
      </c>
      <c r="AY2205" s="246" t="s">
        <v>241</v>
      </c>
    </row>
    <row r="2206" s="13" customFormat="1">
      <c r="A2206" s="13"/>
      <c r="B2206" s="236"/>
      <c r="C2206" s="237"/>
      <c r="D2206" s="238" t="s">
        <v>252</v>
      </c>
      <c r="E2206" s="239" t="s">
        <v>39</v>
      </c>
      <c r="F2206" s="240" t="s">
        <v>2035</v>
      </c>
      <c r="G2206" s="237"/>
      <c r="H2206" s="239" t="s">
        <v>39</v>
      </c>
      <c r="I2206" s="241"/>
      <c r="J2206" s="237"/>
      <c r="K2206" s="237"/>
      <c r="L2206" s="242"/>
      <c r="M2206" s="243"/>
      <c r="N2206" s="244"/>
      <c r="O2206" s="244"/>
      <c r="P2206" s="244"/>
      <c r="Q2206" s="244"/>
      <c r="R2206" s="244"/>
      <c r="S2206" s="244"/>
      <c r="T2206" s="245"/>
      <c r="U2206" s="13"/>
      <c r="V2206" s="13"/>
      <c r="W2206" s="13"/>
      <c r="X2206" s="13"/>
      <c r="Y2206" s="13"/>
      <c r="Z2206" s="13"/>
      <c r="AA2206" s="13"/>
      <c r="AB2206" s="13"/>
      <c r="AC2206" s="13"/>
      <c r="AD2206" s="13"/>
      <c r="AE2206" s="13"/>
      <c r="AT2206" s="246" t="s">
        <v>252</v>
      </c>
      <c r="AU2206" s="246" t="s">
        <v>93</v>
      </c>
      <c r="AV2206" s="13" t="s">
        <v>23</v>
      </c>
      <c r="AW2206" s="13" t="s">
        <v>46</v>
      </c>
      <c r="AX2206" s="13" t="s">
        <v>85</v>
      </c>
      <c r="AY2206" s="246" t="s">
        <v>241</v>
      </c>
    </row>
    <row r="2207" s="13" customFormat="1">
      <c r="A2207" s="13"/>
      <c r="B2207" s="236"/>
      <c r="C2207" s="237"/>
      <c r="D2207" s="238" t="s">
        <v>252</v>
      </c>
      <c r="E2207" s="239" t="s">
        <v>39</v>
      </c>
      <c r="F2207" s="240" t="s">
        <v>2036</v>
      </c>
      <c r="G2207" s="237"/>
      <c r="H2207" s="239" t="s">
        <v>39</v>
      </c>
      <c r="I2207" s="241"/>
      <c r="J2207" s="237"/>
      <c r="K2207" s="237"/>
      <c r="L2207" s="242"/>
      <c r="M2207" s="243"/>
      <c r="N2207" s="244"/>
      <c r="O2207" s="244"/>
      <c r="P2207" s="244"/>
      <c r="Q2207" s="244"/>
      <c r="R2207" s="244"/>
      <c r="S2207" s="244"/>
      <c r="T2207" s="245"/>
      <c r="U2207" s="13"/>
      <c r="V2207" s="13"/>
      <c r="W2207" s="13"/>
      <c r="X2207" s="13"/>
      <c r="Y2207" s="13"/>
      <c r="Z2207" s="13"/>
      <c r="AA2207" s="13"/>
      <c r="AB2207" s="13"/>
      <c r="AC2207" s="13"/>
      <c r="AD2207" s="13"/>
      <c r="AE2207" s="13"/>
      <c r="AT2207" s="246" t="s">
        <v>252</v>
      </c>
      <c r="AU2207" s="246" t="s">
        <v>93</v>
      </c>
      <c r="AV2207" s="13" t="s">
        <v>23</v>
      </c>
      <c r="AW2207" s="13" t="s">
        <v>46</v>
      </c>
      <c r="AX2207" s="13" t="s">
        <v>85</v>
      </c>
      <c r="AY2207" s="246" t="s">
        <v>241</v>
      </c>
    </row>
    <row r="2208" s="13" customFormat="1">
      <c r="A2208" s="13"/>
      <c r="B2208" s="236"/>
      <c r="C2208" s="237"/>
      <c r="D2208" s="238" t="s">
        <v>252</v>
      </c>
      <c r="E2208" s="239" t="s">
        <v>39</v>
      </c>
      <c r="F2208" s="240" t="s">
        <v>2037</v>
      </c>
      <c r="G2208" s="237"/>
      <c r="H2208" s="239" t="s">
        <v>39</v>
      </c>
      <c r="I2208" s="241"/>
      <c r="J2208" s="237"/>
      <c r="K2208" s="237"/>
      <c r="L2208" s="242"/>
      <c r="M2208" s="243"/>
      <c r="N2208" s="244"/>
      <c r="O2208" s="244"/>
      <c r="P2208" s="244"/>
      <c r="Q2208" s="244"/>
      <c r="R2208" s="244"/>
      <c r="S2208" s="244"/>
      <c r="T2208" s="245"/>
      <c r="U2208" s="13"/>
      <c r="V2208" s="13"/>
      <c r="W2208" s="13"/>
      <c r="X2208" s="13"/>
      <c r="Y2208" s="13"/>
      <c r="Z2208" s="13"/>
      <c r="AA2208" s="13"/>
      <c r="AB2208" s="13"/>
      <c r="AC2208" s="13"/>
      <c r="AD2208" s="13"/>
      <c r="AE2208" s="13"/>
      <c r="AT2208" s="246" t="s">
        <v>252</v>
      </c>
      <c r="AU2208" s="246" t="s">
        <v>93</v>
      </c>
      <c r="AV2208" s="13" t="s">
        <v>23</v>
      </c>
      <c r="AW2208" s="13" t="s">
        <v>46</v>
      </c>
      <c r="AX2208" s="13" t="s">
        <v>85</v>
      </c>
      <c r="AY2208" s="246" t="s">
        <v>241</v>
      </c>
    </row>
    <row r="2209" s="13" customFormat="1">
      <c r="A2209" s="13"/>
      <c r="B2209" s="236"/>
      <c r="C2209" s="237"/>
      <c r="D2209" s="238" t="s">
        <v>252</v>
      </c>
      <c r="E2209" s="239" t="s">
        <v>39</v>
      </c>
      <c r="F2209" s="240" t="s">
        <v>2038</v>
      </c>
      <c r="G2209" s="237"/>
      <c r="H2209" s="239" t="s">
        <v>39</v>
      </c>
      <c r="I2209" s="241"/>
      <c r="J2209" s="237"/>
      <c r="K2209" s="237"/>
      <c r="L2209" s="242"/>
      <c r="M2209" s="243"/>
      <c r="N2209" s="244"/>
      <c r="O2209" s="244"/>
      <c r="P2209" s="244"/>
      <c r="Q2209" s="244"/>
      <c r="R2209" s="244"/>
      <c r="S2209" s="244"/>
      <c r="T2209" s="245"/>
      <c r="U2209" s="13"/>
      <c r="V2209" s="13"/>
      <c r="W2209" s="13"/>
      <c r="X2209" s="13"/>
      <c r="Y2209" s="13"/>
      <c r="Z2209" s="13"/>
      <c r="AA2209" s="13"/>
      <c r="AB2209" s="13"/>
      <c r="AC2209" s="13"/>
      <c r="AD2209" s="13"/>
      <c r="AE2209" s="13"/>
      <c r="AT2209" s="246" t="s">
        <v>252</v>
      </c>
      <c r="AU2209" s="246" t="s">
        <v>93</v>
      </c>
      <c r="AV2209" s="13" t="s">
        <v>23</v>
      </c>
      <c r="AW2209" s="13" t="s">
        <v>46</v>
      </c>
      <c r="AX2209" s="13" t="s">
        <v>85</v>
      </c>
      <c r="AY2209" s="246" t="s">
        <v>241</v>
      </c>
    </row>
    <row r="2210" s="13" customFormat="1">
      <c r="A2210" s="13"/>
      <c r="B2210" s="236"/>
      <c r="C2210" s="237"/>
      <c r="D2210" s="238" t="s">
        <v>252</v>
      </c>
      <c r="E2210" s="239" t="s">
        <v>39</v>
      </c>
      <c r="F2210" s="240" t="s">
        <v>2039</v>
      </c>
      <c r="G2210" s="237"/>
      <c r="H2210" s="239" t="s">
        <v>39</v>
      </c>
      <c r="I2210" s="241"/>
      <c r="J2210" s="237"/>
      <c r="K2210" s="237"/>
      <c r="L2210" s="242"/>
      <c r="M2210" s="243"/>
      <c r="N2210" s="244"/>
      <c r="O2210" s="244"/>
      <c r="P2210" s="244"/>
      <c r="Q2210" s="244"/>
      <c r="R2210" s="244"/>
      <c r="S2210" s="244"/>
      <c r="T2210" s="245"/>
      <c r="U2210" s="13"/>
      <c r="V2210" s="13"/>
      <c r="W2210" s="13"/>
      <c r="X2210" s="13"/>
      <c r="Y2210" s="13"/>
      <c r="Z2210" s="13"/>
      <c r="AA2210" s="13"/>
      <c r="AB2210" s="13"/>
      <c r="AC2210" s="13"/>
      <c r="AD2210" s="13"/>
      <c r="AE2210" s="13"/>
      <c r="AT2210" s="246" t="s">
        <v>252</v>
      </c>
      <c r="AU2210" s="246" t="s">
        <v>93</v>
      </c>
      <c r="AV2210" s="13" t="s">
        <v>23</v>
      </c>
      <c r="AW2210" s="13" t="s">
        <v>46</v>
      </c>
      <c r="AX2210" s="13" t="s">
        <v>85</v>
      </c>
      <c r="AY2210" s="246" t="s">
        <v>241</v>
      </c>
    </row>
    <row r="2211" s="13" customFormat="1">
      <c r="A2211" s="13"/>
      <c r="B2211" s="236"/>
      <c r="C2211" s="237"/>
      <c r="D2211" s="238" t="s">
        <v>252</v>
      </c>
      <c r="E2211" s="239" t="s">
        <v>39</v>
      </c>
      <c r="F2211" s="240" t="s">
        <v>2040</v>
      </c>
      <c r="G2211" s="237"/>
      <c r="H2211" s="239" t="s">
        <v>39</v>
      </c>
      <c r="I2211" s="241"/>
      <c r="J2211" s="237"/>
      <c r="K2211" s="237"/>
      <c r="L2211" s="242"/>
      <c r="M2211" s="243"/>
      <c r="N2211" s="244"/>
      <c r="O2211" s="244"/>
      <c r="P2211" s="244"/>
      <c r="Q2211" s="244"/>
      <c r="R2211" s="244"/>
      <c r="S2211" s="244"/>
      <c r="T2211" s="245"/>
      <c r="U2211" s="13"/>
      <c r="V2211" s="13"/>
      <c r="W2211" s="13"/>
      <c r="X2211" s="13"/>
      <c r="Y2211" s="13"/>
      <c r="Z2211" s="13"/>
      <c r="AA2211" s="13"/>
      <c r="AB2211" s="13"/>
      <c r="AC2211" s="13"/>
      <c r="AD2211" s="13"/>
      <c r="AE2211" s="13"/>
      <c r="AT2211" s="246" t="s">
        <v>252</v>
      </c>
      <c r="AU2211" s="246" t="s">
        <v>93</v>
      </c>
      <c r="AV2211" s="13" t="s">
        <v>23</v>
      </c>
      <c r="AW2211" s="13" t="s">
        <v>46</v>
      </c>
      <c r="AX2211" s="13" t="s">
        <v>85</v>
      </c>
      <c r="AY2211" s="246" t="s">
        <v>241</v>
      </c>
    </row>
    <row r="2212" s="13" customFormat="1">
      <c r="A2212" s="13"/>
      <c r="B2212" s="236"/>
      <c r="C2212" s="237"/>
      <c r="D2212" s="238" t="s">
        <v>252</v>
      </c>
      <c r="E2212" s="239" t="s">
        <v>39</v>
      </c>
      <c r="F2212" s="240" t="s">
        <v>2041</v>
      </c>
      <c r="G2212" s="237"/>
      <c r="H2212" s="239" t="s">
        <v>39</v>
      </c>
      <c r="I2212" s="241"/>
      <c r="J2212" s="237"/>
      <c r="K2212" s="237"/>
      <c r="L2212" s="242"/>
      <c r="M2212" s="243"/>
      <c r="N2212" s="244"/>
      <c r="O2212" s="244"/>
      <c r="P2212" s="244"/>
      <c r="Q2212" s="244"/>
      <c r="R2212" s="244"/>
      <c r="S2212" s="244"/>
      <c r="T2212" s="245"/>
      <c r="U2212" s="13"/>
      <c r="V2212" s="13"/>
      <c r="W2212" s="13"/>
      <c r="X2212" s="13"/>
      <c r="Y2212" s="13"/>
      <c r="Z2212" s="13"/>
      <c r="AA2212" s="13"/>
      <c r="AB2212" s="13"/>
      <c r="AC2212" s="13"/>
      <c r="AD2212" s="13"/>
      <c r="AE2212" s="13"/>
      <c r="AT2212" s="246" t="s">
        <v>252</v>
      </c>
      <c r="AU2212" s="246" t="s">
        <v>93</v>
      </c>
      <c r="AV2212" s="13" t="s">
        <v>23</v>
      </c>
      <c r="AW2212" s="13" t="s">
        <v>46</v>
      </c>
      <c r="AX2212" s="13" t="s">
        <v>85</v>
      </c>
      <c r="AY2212" s="246" t="s">
        <v>241</v>
      </c>
    </row>
    <row r="2213" s="13" customFormat="1">
      <c r="A2213" s="13"/>
      <c r="B2213" s="236"/>
      <c r="C2213" s="237"/>
      <c r="D2213" s="238" t="s">
        <v>252</v>
      </c>
      <c r="E2213" s="239" t="s">
        <v>39</v>
      </c>
      <c r="F2213" s="240" t="s">
        <v>2042</v>
      </c>
      <c r="G2213" s="237"/>
      <c r="H2213" s="239" t="s">
        <v>39</v>
      </c>
      <c r="I2213" s="241"/>
      <c r="J2213" s="237"/>
      <c r="K2213" s="237"/>
      <c r="L2213" s="242"/>
      <c r="M2213" s="243"/>
      <c r="N2213" s="244"/>
      <c r="O2213" s="244"/>
      <c r="P2213" s="244"/>
      <c r="Q2213" s="244"/>
      <c r="R2213" s="244"/>
      <c r="S2213" s="244"/>
      <c r="T2213" s="245"/>
      <c r="U2213" s="13"/>
      <c r="V2213" s="13"/>
      <c r="W2213" s="13"/>
      <c r="X2213" s="13"/>
      <c r="Y2213" s="13"/>
      <c r="Z2213" s="13"/>
      <c r="AA2213" s="13"/>
      <c r="AB2213" s="13"/>
      <c r="AC2213" s="13"/>
      <c r="AD2213" s="13"/>
      <c r="AE2213" s="13"/>
      <c r="AT2213" s="246" t="s">
        <v>252</v>
      </c>
      <c r="AU2213" s="246" t="s">
        <v>93</v>
      </c>
      <c r="AV2213" s="13" t="s">
        <v>23</v>
      </c>
      <c r="AW2213" s="13" t="s">
        <v>46</v>
      </c>
      <c r="AX2213" s="13" t="s">
        <v>85</v>
      </c>
      <c r="AY2213" s="246" t="s">
        <v>241</v>
      </c>
    </row>
    <row r="2214" s="13" customFormat="1">
      <c r="A2214" s="13"/>
      <c r="B2214" s="236"/>
      <c r="C2214" s="237"/>
      <c r="D2214" s="238" t="s">
        <v>252</v>
      </c>
      <c r="E2214" s="239" t="s">
        <v>39</v>
      </c>
      <c r="F2214" s="240" t="s">
        <v>2043</v>
      </c>
      <c r="G2214" s="237"/>
      <c r="H2214" s="239" t="s">
        <v>39</v>
      </c>
      <c r="I2214" s="241"/>
      <c r="J2214" s="237"/>
      <c r="K2214" s="237"/>
      <c r="L2214" s="242"/>
      <c r="M2214" s="243"/>
      <c r="N2214" s="244"/>
      <c r="O2214" s="244"/>
      <c r="P2214" s="244"/>
      <c r="Q2214" s="244"/>
      <c r="R2214" s="244"/>
      <c r="S2214" s="244"/>
      <c r="T2214" s="245"/>
      <c r="U2214" s="13"/>
      <c r="V2214" s="13"/>
      <c r="W2214" s="13"/>
      <c r="X2214" s="13"/>
      <c r="Y2214" s="13"/>
      <c r="Z2214" s="13"/>
      <c r="AA2214" s="13"/>
      <c r="AB2214" s="13"/>
      <c r="AC2214" s="13"/>
      <c r="AD2214" s="13"/>
      <c r="AE2214" s="13"/>
      <c r="AT2214" s="246" t="s">
        <v>252</v>
      </c>
      <c r="AU2214" s="246" t="s">
        <v>93</v>
      </c>
      <c r="AV2214" s="13" t="s">
        <v>23</v>
      </c>
      <c r="AW2214" s="13" t="s">
        <v>46</v>
      </c>
      <c r="AX2214" s="13" t="s">
        <v>85</v>
      </c>
      <c r="AY2214" s="246" t="s">
        <v>241</v>
      </c>
    </row>
    <row r="2215" s="13" customFormat="1">
      <c r="A2215" s="13"/>
      <c r="B2215" s="236"/>
      <c r="C2215" s="237"/>
      <c r="D2215" s="238" t="s">
        <v>252</v>
      </c>
      <c r="E2215" s="239" t="s">
        <v>39</v>
      </c>
      <c r="F2215" s="240" t="s">
        <v>2044</v>
      </c>
      <c r="G2215" s="237"/>
      <c r="H2215" s="239" t="s">
        <v>39</v>
      </c>
      <c r="I2215" s="241"/>
      <c r="J2215" s="237"/>
      <c r="K2215" s="237"/>
      <c r="L2215" s="242"/>
      <c r="M2215" s="243"/>
      <c r="N2215" s="244"/>
      <c r="O2215" s="244"/>
      <c r="P2215" s="244"/>
      <c r="Q2215" s="244"/>
      <c r="R2215" s="244"/>
      <c r="S2215" s="244"/>
      <c r="T2215" s="245"/>
      <c r="U2215" s="13"/>
      <c r="V2215" s="13"/>
      <c r="W2215" s="13"/>
      <c r="X2215" s="13"/>
      <c r="Y2215" s="13"/>
      <c r="Z2215" s="13"/>
      <c r="AA2215" s="13"/>
      <c r="AB2215" s="13"/>
      <c r="AC2215" s="13"/>
      <c r="AD2215" s="13"/>
      <c r="AE2215" s="13"/>
      <c r="AT2215" s="246" t="s">
        <v>252</v>
      </c>
      <c r="AU2215" s="246" t="s">
        <v>93</v>
      </c>
      <c r="AV2215" s="13" t="s">
        <v>23</v>
      </c>
      <c r="AW2215" s="13" t="s">
        <v>46</v>
      </c>
      <c r="AX2215" s="13" t="s">
        <v>85</v>
      </c>
      <c r="AY2215" s="246" t="s">
        <v>241</v>
      </c>
    </row>
    <row r="2216" s="13" customFormat="1">
      <c r="A2216" s="13"/>
      <c r="B2216" s="236"/>
      <c r="C2216" s="237"/>
      <c r="D2216" s="238" t="s">
        <v>252</v>
      </c>
      <c r="E2216" s="239" t="s">
        <v>39</v>
      </c>
      <c r="F2216" s="240" t="s">
        <v>2045</v>
      </c>
      <c r="G2216" s="237"/>
      <c r="H2216" s="239" t="s">
        <v>39</v>
      </c>
      <c r="I2216" s="241"/>
      <c r="J2216" s="237"/>
      <c r="K2216" s="237"/>
      <c r="L2216" s="242"/>
      <c r="M2216" s="243"/>
      <c r="N2216" s="244"/>
      <c r="O2216" s="244"/>
      <c r="P2216" s="244"/>
      <c r="Q2216" s="244"/>
      <c r="R2216" s="244"/>
      <c r="S2216" s="244"/>
      <c r="T2216" s="245"/>
      <c r="U2216" s="13"/>
      <c r="V2216" s="13"/>
      <c r="W2216" s="13"/>
      <c r="X2216" s="13"/>
      <c r="Y2216" s="13"/>
      <c r="Z2216" s="13"/>
      <c r="AA2216" s="13"/>
      <c r="AB2216" s="13"/>
      <c r="AC2216" s="13"/>
      <c r="AD2216" s="13"/>
      <c r="AE2216" s="13"/>
      <c r="AT2216" s="246" t="s">
        <v>252</v>
      </c>
      <c r="AU2216" s="246" t="s">
        <v>93</v>
      </c>
      <c r="AV2216" s="13" t="s">
        <v>23</v>
      </c>
      <c r="AW2216" s="13" t="s">
        <v>46</v>
      </c>
      <c r="AX2216" s="13" t="s">
        <v>85</v>
      </c>
      <c r="AY2216" s="246" t="s">
        <v>241</v>
      </c>
    </row>
    <row r="2217" s="13" customFormat="1">
      <c r="A2217" s="13"/>
      <c r="B2217" s="236"/>
      <c r="C2217" s="237"/>
      <c r="D2217" s="238" t="s">
        <v>252</v>
      </c>
      <c r="E2217" s="239" t="s">
        <v>39</v>
      </c>
      <c r="F2217" s="240" t="s">
        <v>2046</v>
      </c>
      <c r="G2217" s="237"/>
      <c r="H2217" s="239" t="s">
        <v>39</v>
      </c>
      <c r="I2217" s="241"/>
      <c r="J2217" s="237"/>
      <c r="K2217" s="237"/>
      <c r="L2217" s="242"/>
      <c r="M2217" s="243"/>
      <c r="N2217" s="244"/>
      <c r="O2217" s="244"/>
      <c r="P2217" s="244"/>
      <c r="Q2217" s="244"/>
      <c r="R2217" s="244"/>
      <c r="S2217" s="244"/>
      <c r="T2217" s="245"/>
      <c r="U2217" s="13"/>
      <c r="V2217" s="13"/>
      <c r="W2217" s="13"/>
      <c r="X2217" s="13"/>
      <c r="Y2217" s="13"/>
      <c r="Z2217" s="13"/>
      <c r="AA2217" s="13"/>
      <c r="AB2217" s="13"/>
      <c r="AC2217" s="13"/>
      <c r="AD2217" s="13"/>
      <c r="AE2217" s="13"/>
      <c r="AT2217" s="246" t="s">
        <v>252</v>
      </c>
      <c r="AU2217" s="246" t="s">
        <v>93</v>
      </c>
      <c r="AV2217" s="13" t="s">
        <v>23</v>
      </c>
      <c r="AW2217" s="13" t="s">
        <v>46</v>
      </c>
      <c r="AX2217" s="13" t="s">
        <v>85</v>
      </c>
      <c r="AY2217" s="246" t="s">
        <v>241</v>
      </c>
    </row>
    <row r="2218" s="13" customFormat="1">
      <c r="A2218" s="13"/>
      <c r="B2218" s="236"/>
      <c r="C2218" s="237"/>
      <c r="D2218" s="238" t="s">
        <v>252</v>
      </c>
      <c r="E2218" s="239" t="s">
        <v>39</v>
      </c>
      <c r="F2218" s="240" t="s">
        <v>2047</v>
      </c>
      <c r="G2218" s="237"/>
      <c r="H2218" s="239" t="s">
        <v>39</v>
      </c>
      <c r="I2218" s="241"/>
      <c r="J2218" s="237"/>
      <c r="K2218" s="237"/>
      <c r="L2218" s="242"/>
      <c r="M2218" s="243"/>
      <c r="N2218" s="244"/>
      <c r="O2218" s="244"/>
      <c r="P2218" s="244"/>
      <c r="Q2218" s="244"/>
      <c r="R2218" s="244"/>
      <c r="S2218" s="244"/>
      <c r="T2218" s="245"/>
      <c r="U2218" s="13"/>
      <c r="V2218" s="13"/>
      <c r="W2218" s="13"/>
      <c r="X2218" s="13"/>
      <c r="Y2218" s="13"/>
      <c r="Z2218" s="13"/>
      <c r="AA2218" s="13"/>
      <c r="AB2218" s="13"/>
      <c r="AC2218" s="13"/>
      <c r="AD2218" s="13"/>
      <c r="AE2218" s="13"/>
      <c r="AT2218" s="246" t="s">
        <v>252</v>
      </c>
      <c r="AU2218" s="246" t="s">
        <v>93</v>
      </c>
      <c r="AV2218" s="13" t="s">
        <v>23</v>
      </c>
      <c r="AW2218" s="13" t="s">
        <v>46</v>
      </c>
      <c r="AX2218" s="13" t="s">
        <v>85</v>
      </c>
      <c r="AY2218" s="246" t="s">
        <v>241</v>
      </c>
    </row>
    <row r="2219" s="13" customFormat="1">
      <c r="A2219" s="13"/>
      <c r="B2219" s="236"/>
      <c r="C2219" s="237"/>
      <c r="D2219" s="238" t="s">
        <v>252</v>
      </c>
      <c r="E2219" s="239" t="s">
        <v>39</v>
      </c>
      <c r="F2219" s="240" t="s">
        <v>2048</v>
      </c>
      <c r="G2219" s="237"/>
      <c r="H2219" s="239" t="s">
        <v>39</v>
      </c>
      <c r="I2219" s="241"/>
      <c r="J2219" s="237"/>
      <c r="K2219" s="237"/>
      <c r="L2219" s="242"/>
      <c r="M2219" s="243"/>
      <c r="N2219" s="244"/>
      <c r="O2219" s="244"/>
      <c r="P2219" s="244"/>
      <c r="Q2219" s="244"/>
      <c r="R2219" s="244"/>
      <c r="S2219" s="244"/>
      <c r="T2219" s="245"/>
      <c r="U2219" s="13"/>
      <c r="V2219" s="13"/>
      <c r="W2219" s="13"/>
      <c r="X2219" s="13"/>
      <c r="Y2219" s="13"/>
      <c r="Z2219" s="13"/>
      <c r="AA2219" s="13"/>
      <c r="AB2219" s="13"/>
      <c r="AC2219" s="13"/>
      <c r="AD2219" s="13"/>
      <c r="AE2219" s="13"/>
      <c r="AT2219" s="246" t="s">
        <v>252</v>
      </c>
      <c r="AU2219" s="246" t="s">
        <v>93</v>
      </c>
      <c r="AV2219" s="13" t="s">
        <v>23</v>
      </c>
      <c r="AW2219" s="13" t="s">
        <v>46</v>
      </c>
      <c r="AX2219" s="13" t="s">
        <v>85</v>
      </c>
      <c r="AY2219" s="246" t="s">
        <v>241</v>
      </c>
    </row>
    <row r="2220" s="13" customFormat="1">
      <c r="A2220" s="13"/>
      <c r="B2220" s="236"/>
      <c r="C2220" s="237"/>
      <c r="D2220" s="238" t="s">
        <v>252</v>
      </c>
      <c r="E2220" s="239" t="s">
        <v>39</v>
      </c>
      <c r="F2220" s="240" t="s">
        <v>1085</v>
      </c>
      <c r="G2220" s="237"/>
      <c r="H2220" s="239" t="s">
        <v>39</v>
      </c>
      <c r="I2220" s="241"/>
      <c r="J2220" s="237"/>
      <c r="K2220" s="237"/>
      <c r="L2220" s="242"/>
      <c r="M2220" s="243"/>
      <c r="N2220" s="244"/>
      <c r="O2220" s="244"/>
      <c r="P2220" s="244"/>
      <c r="Q2220" s="244"/>
      <c r="R2220" s="244"/>
      <c r="S2220" s="244"/>
      <c r="T2220" s="245"/>
      <c r="U2220" s="13"/>
      <c r="V2220" s="13"/>
      <c r="W2220" s="13"/>
      <c r="X2220" s="13"/>
      <c r="Y2220" s="13"/>
      <c r="Z2220" s="13"/>
      <c r="AA2220" s="13"/>
      <c r="AB2220" s="13"/>
      <c r="AC2220" s="13"/>
      <c r="AD2220" s="13"/>
      <c r="AE2220" s="13"/>
      <c r="AT2220" s="246" t="s">
        <v>252</v>
      </c>
      <c r="AU2220" s="246" t="s">
        <v>93</v>
      </c>
      <c r="AV2220" s="13" t="s">
        <v>23</v>
      </c>
      <c r="AW2220" s="13" t="s">
        <v>46</v>
      </c>
      <c r="AX2220" s="13" t="s">
        <v>85</v>
      </c>
      <c r="AY2220" s="246" t="s">
        <v>241</v>
      </c>
    </row>
    <row r="2221" s="13" customFormat="1">
      <c r="A2221" s="13"/>
      <c r="B2221" s="236"/>
      <c r="C2221" s="237"/>
      <c r="D2221" s="238" t="s">
        <v>252</v>
      </c>
      <c r="E2221" s="239" t="s">
        <v>39</v>
      </c>
      <c r="F2221" s="240" t="s">
        <v>1912</v>
      </c>
      <c r="G2221" s="237"/>
      <c r="H2221" s="239" t="s">
        <v>39</v>
      </c>
      <c r="I2221" s="241"/>
      <c r="J2221" s="237"/>
      <c r="K2221" s="237"/>
      <c r="L2221" s="242"/>
      <c r="M2221" s="243"/>
      <c r="N2221" s="244"/>
      <c r="O2221" s="244"/>
      <c r="P2221" s="244"/>
      <c r="Q2221" s="244"/>
      <c r="R2221" s="244"/>
      <c r="S2221" s="244"/>
      <c r="T2221" s="245"/>
      <c r="U2221" s="13"/>
      <c r="V2221" s="13"/>
      <c r="W2221" s="13"/>
      <c r="X2221" s="13"/>
      <c r="Y2221" s="13"/>
      <c r="Z2221" s="13"/>
      <c r="AA2221" s="13"/>
      <c r="AB2221" s="13"/>
      <c r="AC2221" s="13"/>
      <c r="AD2221" s="13"/>
      <c r="AE2221" s="13"/>
      <c r="AT2221" s="246" t="s">
        <v>252</v>
      </c>
      <c r="AU2221" s="246" t="s">
        <v>93</v>
      </c>
      <c r="AV2221" s="13" t="s">
        <v>23</v>
      </c>
      <c r="AW2221" s="13" t="s">
        <v>46</v>
      </c>
      <c r="AX2221" s="13" t="s">
        <v>85</v>
      </c>
      <c r="AY2221" s="246" t="s">
        <v>241</v>
      </c>
    </row>
    <row r="2222" s="14" customFormat="1">
      <c r="A2222" s="14"/>
      <c r="B2222" s="247"/>
      <c r="C2222" s="248"/>
      <c r="D2222" s="238" t="s">
        <v>252</v>
      </c>
      <c r="E2222" s="249" t="s">
        <v>39</v>
      </c>
      <c r="F2222" s="250" t="s">
        <v>2049</v>
      </c>
      <c r="G2222" s="248"/>
      <c r="H2222" s="251">
        <v>0.16300000000000001</v>
      </c>
      <c r="I2222" s="252"/>
      <c r="J2222" s="248"/>
      <c r="K2222" s="248"/>
      <c r="L2222" s="253"/>
      <c r="M2222" s="254"/>
      <c r="N2222" s="255"/>
      <c r="O2222" s="255"/>
      <c r="P2222" s="255"/>
      <c r="Q2222" s="255"/>
      <c r="R2222" s="255"/>
      <c r="S2222" s="255"/>
      <c r="T2222" s="256"/>
      <c r="U2222" s="14"/>
      <c r="V2222" s="14"/>
      <c r="W2222" s="14"/>
      <c r="X2222" s="14"/>
      <c r="Y2222" s="14"/>
      <c r="Z2222" s="14"/>
      <c r="AA2222" s="14"/>
      <c r="AB2222" s="14"/>
      <c r="AC2222" s="14"/>
      <c r="AD2222" s="14"/>
      <c r="AE2222" s="14"/>
      <c r="AT2222" s="257" t="s">
        <v>252</v>
      </c>
      <c r="AU2222" s="257" t="s">
        <v>93</v>
      </c>
      <c r="AV2222" s="14" t="s">
        <v>93</v>
      </c>
      <c r="AW2222" s="14" t="s">
        <v>46</v>
      </c>
      <c r="AX2222" s="14" t="s">
        <v>85</v>
      </c>
      <c r="AY2222" s="257" t="s">
        <v>241</v>
      </c>
    </row>
    <row r="2223" s="14" customFormat="1">
      <c r="A2223" s="14"/>
      <c r="B2223" s="247"/>
      <c r="C2223" s="248"/>
      <c r="D2223" s="238" t="s">
        <v>252</v>
      </c>
      <c r="E2223" s="249" t="s">
        <v>39</v>
      </c>
      <c r="F2223" s="250" t="s">
        <v>2050</v>
      </c>
      <c r="G2223" s="248"/>
      <c r="H2223" s="251">
        <v>0.10000000000000001</v>
      </c>
      <c r="I2223" s="252"/>
      <c r="J2223" s="248"/>
      <c r="K2223" s="248"/>
      <c r="L2223" s="253"/>
      <c r="M2223" s="254"/>
      <c r="N2223" s="255"/>
      <c r="O2223" s="255"/>
      <c r="P2223" s="255"/>
      <c r="Q2223" s="255"/>
      <c r="R2223" s="255"/>
      <c r="S2223" s="255"/>
      <c r="T2223" s="256"/>
      <c r="U2223" s="14"/>
      <c r="V2223" s="14"/>
      <c r="W2223" s="14"/>
      <c r="X2223" s="14"/>
      <c r="Y2223" s="14"/>
      <c r="Z2223" s="14"/>
      <c r="AA2223" s="14"/>
      <c r="AB2223" s="14"/>
      <c r="AC2223" s="14"/>
      <c r="AD2223" s="14"/>
      <c r="AE2223" s="14"/>
      <c r="AT2223" s="257" t="s">
        <v>252</v>
      </c>
      <c r="AU2223" s="257" t="s">
        <v>93</v>
      </c>
      <c r="AV2223" s="14" t="s">
        <v>93</v>
      </c>
      <c r="AW2223" s="14" t="s">
        <v>46</v>
      </c>
      <c r="AX2223" s="14" t="s">
        <v>85</v>
      </c>
      <c r="AY2223" s="257" t="s">
        <v>241</v>
      </c>
    </row>
    <row r="2224" s="13" customFormat="1">
      <c r="A2224" s="13"/>
      <c r="B2224" s="236"/>
      <c r="C2224" s="237"/>
      <c r="D2224" s="238" t="s">
        <v>252</v>
      </c>
      <c r="E2224" s="239" t="s">
        <v>39</v>
      </c>
      <c r="F2224" s="240" t="s">
        <v>1915</v>
      </c>
      <c r="G2224" s="237"/>
      <c r="H2224" s="239" t="s">
        <v>39</v>
      </c>
      <c r="I2224" s="241"/>
      <c r="J2224" s="237"/>
      <c r="K2224" s="237"/>
      <c r="L2224" s="242"/>
      <c r="M2224" s="243"/>
      <c r="N2224" s="244"/>
      <c r="O2224" s="244"/>
      <c r="P2224" s="244"/>
      <c r="Q2224" s="244"/>
      <c r="R2224" s="244"/>
      <c r="S2224" s="244"/>
      <c r="T2224" s="245"/>
      <c r="U2224" s="13"/>
      <c r="V2224" s="13"/>
      <c r="W2224" s="13"/>
      <c r="X2224" s="13"/>
      <c r="Y2224" s="13"/>
      <c r="Z2224" s="13"/>
      <c r="AA2224" s="13"/>
      <c r="AB2224" s="13"/>
      <c r="AC2224" s="13"/>
      <c r="AD2224" s="13"/>
      <c r="AE2224" s="13"/>
      <c r="AT2224" s="246" t="s">
        <v>252</v>
      </c>
      <c r="AU2224" s="246" t="s">
        <v>93</v>
      </c>
      <c r="AV2224" s="13" t="s">
        <v>23</v>
      </c>
      <c r="AW2224" s="13" t="s">
        <v>46</v>
      </c>
      <c r="AX2224" s="13" t="s">
        <v>85</v>
      </c>
      <c r="AY2224" s="246" t="s">
        <v>241</v>
      </c>
    </row>
    <row r="2225" s="14" customFormat="1">
      <c r="A2225" s="14"/>
      <c r="B2225" s="247"/>
      <c r="C2225" s="248"/>
      <c r="D2225" s="238" t="s">
        <v>252</v>
      </c>
      <c r="E2225" s="249" t="s">
        <v>39</v>
      </c>
      <c r="F2225" s="250" t="s">
        <v>2051</v>
      </c>
      <c r="G2225" s="248"/>
      <c r="H2225" s="251">
        <v>0.13500000000000001</v>
      </c>
      <c r="I2225" s="252"/>
      <c r="J2225" s="248"/>
      <c r="K2225" s="248"/>
      <c r="L2225" s="253"/>
      <c r="M2225" s="254"/>
      <c r="N2225" s="255"/>
      <c r="O2225" s="255"/>
      <c r="P2225" s="255"/>
      <c r="Q2225" s="255"/>
      <c r="R2225" s="255"/>
      <c r="S2225" s="255"/>
      <c r="T2225" s="256"/>
      <c r="U2225" s="14"/>
      <c r="V2225" s="14"/>
      <c r="W2225" s="14"/>
      <c r="X2225" s="14"/>
      <c r="Y2225" s="14"/>
      <c r="Z2225" s="14"/>
      <c r="AA2225" s="14"/>
      <c r="AB2225" s="14"/>
      <c r="AC2225" s="14"/>
      <c r="AD2225" s="14"/>
      <c r="AE2225" s="14"/>
      <c r="AT2225" s="257" t="s">
        <v>252</v>
      </c>
      <c r="AU2225" s="257" t="s">
        <v>93</v>
      </c>
      <c r="AV2225" s="14" t="s">
        <v>93</v>
      </c>
      <c r="AW2225" s="14" t="s">
        <v>46</v>
      </c>
      <c r="AX2225" s="14" t="s">
        <v>85</v>
      </c>
      <c r="AY2225" s="257" t="s">
        <v>241</v>
      </c>
    </row>
    <row r="2226" s="16" customFormat="1">
      <c r="A2226" s="16"/>
      <c r="B2226" s="269"/>
      <c r="C2226" s="270"/>
      <c r="D2226" s="238" t="s">
        <v>252</v>
      </c>
      <c r="E2226" s="271" t="s">
        <v>39</v>
      </c>
      <c r="F2226" s="272" t="s">
        <v>295</v>
      </c>
      <c r="G2226" s="270"/>
      <c r="H2226" s="273">
        <v>0.39800000000000002</v>
      </c>
      <c r="I2226" s="274"/>
      <c r="J2226" s="270"/>
      <c r="K2226" s="270"/>
      <c r="L2226" s="275"/>
      <c r="M2226" s="276"/>
      <c r="N2226" s="277"/>
      <c r="O2226" s="277"/>
      <c r="P2226" s="277"/>
      <c r="Q2226" s="277"/>
      <c r="R2226" s="277"/>
      <c r="S2226" s="277"/>
      <c r="T2226" s="278"/>
      <c r="U2226" s="16"/>
      <c r="V2226" s="16"/>
      <c r="W2226" s="16"/>
      <c r="X2226" s="16"/>
      <c r="Y2226" s="16"/>
      <c r="Z2226" s="16"/>
      <c r="AA2226" s="16"/>
      <c r="AB2226" s="16"/>
      <c r="AC2226" s="16"/>
      <c r="AD2226" s="16"/>
      <c r="AE2226" s="16"/>
      <c r="AT2226" s="279" t="s">
        <v>252</v>
      </c>
      <c r="AU2226" s="279" t="s">
        <v>93</v>
      </c>
      <c r="AV2226" s="16" t="s">
        <v>113</v>
      </c>
      <c r="AW2226" s="16" t="s">
        <v>46</v>
      </c>
      <c r="AX2226" s="16" t="s">
        <v>85</v>
      </c>
      <c r="AY2226" s="279" t="s">
        <v>241</v>
      </c>
    </row>
    <row r="2227" s="13" customFormat="1">
      <c r="A2227" s="13"/>
      <c r="B2227" s="236"/>
      <c r="C2227" s="237"/>
      <c r="D2227" s="238" t="s">
        <v>252</v>
      </c>
      <c r="E2227" s="239" t="s">
        <v>39</v>
      </c>
      <c r="F2227" s="240" t="s">
        <v>1293</v>
      </c>
      <c r="G2227" s="237"/>
      <c r="H2227" s="239" t="s">
        <v>39</v>
      </c>
      <c r="I2227" s="241"/>
      <c r="J2227" s="237"/>
      <c r="K2227" s="237"/>
      <c r="L2227" s="242"/>
      <c r="M2227" s="243"/>
      <c r="N2227" s="244"/>
      <c r="O2227" s="244"/>
      <c r="P2227" s="244"/>
      <c r="Q2227" s="244"/>
      <c r="R2227" s="244"/>
      <c r="S2227" s="244"/>
      <c r="T2227" s="245"/>
      <c r="U2227" s="13"/>
      <c r="V2227" s="13"/>
      <c r="W2227" s="13"/>
      <c r="X2227" s="13"/>
      <c r="Y2227" s="13"/>
      <c r="Z2227" s="13"/>
      <c r="AA2227" s="13"/>
      <c r="AB2227" s="13"/>
      <c r="AC2227" s="13"/>
      <c r="AD2227" s="13"/>
      <c r="AE2227" s="13"/>
      <c r="AT2227" s="246" t="s">
        <v>252</v>
      </c>
      <c r="AU2227" s="246" t="s">
        <v>93</v>
      </c>
      <c r="AV2227" s="13" t="s">
        <v>23</v>
      </c>
      <c r="AW2227" s="13" t="s">
        <v>46</v>
      </c>
      <c r="AX2227" s="13" t="s">
        <v>85</v>
      </c>
      <c r="AY2227" s="246" t="s">
        <v>241</v>
      </c>
    </row>
    <row r="2228" s="14" customFormat="1">
      <c r="A2228" s="14"/>
      <c r="B2228" s="247"/>
      <c r="C2228" s="248"/>
      <c r="D2228" s="238" t="s">
        <v>252</v>
      </c>
      <c r="E2228" s="249" t="s">
        <v>39</v>
      </c>
      <c r="F2228" s="250" t="s">
        <v>2052</v>
      </c>
      <c r="G2228" s="248"/>
      <c r="H2228" s="251">
        <v>0.0089999999999999993</v>
      </c>
      <c r="I2228" s="252"/>
      <c r="J2228" s="248"/>
      <c r="K2228" s="248"/>
      <c r="L2228" s="253"/>
      <c r="M2228" s="254"/>
      <c r="N2228" s="255"/>
      <c r="O2228" s="255"/>
      <c r="P2228" s="255"/>
      <c r="Q2228" s="255"/>
      <c r="R2228" s="255"/>
      <c r="S2228" s="255"/>
      <c r="T2228" s="256"/>
      <c r="U2228" s="14"/>
      <c r="V2228" s="14"/>
      <c r="W2228" s="14"/>
      <c r="X2228" s="14"/>
      <c r="Y2228" s="14"/>
      <c r="Z2228" s="14"/>
      <c r="AA2228" s="14"/>
      <c r="AB2228" s="14"/>
      <c r="AC2228" s="14"/>
      <c r="AD2228" s="14"/>
      <c r="AE2228" s="14"/>
      <c r="AT2228" s="257" t="s">
        <v>252</v>
      </c>
      <c r="AU2228" s="257" t="s">
        <v>93</v>
      </c>
      <c r="AV2228" s="14" t="s">
        <v>93</v>
      </c>
      <c r="AW2228" s="14" t="s">
        <v>46</v>
      </c>
      <c r="AX2228" s="14" t="s">
        <v>85</v>
      </c>
      <c r="AY2228" s="257" t="s">
        <v>241</v>
      </c>
    </row>
    <row r="2229" s="14" customFormat="1">
      <c r="A2229" s="14"/>
      <c r="B2229" s="247"/>
      <c r="C2229" s="248"/>
      <c r="D2229" s="238" t="s">
        <v>252</v>
      </c>
      <c r="E2229" s="249" t="s">
        <v>39</v>
      </c>
      <c r="F2229" s="250" t="s">
        <v>2053</v>
      </c>
      <c r="G2229" s="248"/>
      <c r="H2229" s="251">
        <v>0.0089999999999999993</v>
      </c>
      <c r="I2229" s="252"/>
      <c r="J2229" s="248"/>
      <c r="K2229" s="248"/>
      <c r="L2229" s="253"/>
      <c r="M2229" s="254"/>
      <c r="N2229" s="255"/>
      <c r="O2229" s="255"/>
      <c r="P2229" s="255"/>
      <c r="Q2229" s="255"/>
      <c r="R2229" s="255"/>
      <c r="S2229" s="255"/>
      <c r="T2229" s="256"/>
      <c r="U2229" s="14"/>
      <c r="V2229" s="14"/>
      <c r="W2229" s="14"/>
      <c r="X2229" s="14"/>
      <c r="Y2229" s="14"/>
      <c r="Z2229" s="14"/>
      <c r="AA2229" s="14"/>
      <c r="AB2229" s="14"/>
      <c r="AC2229" s="14"/>
      <c r="AD2229" s="14"/>
      <c r="AE2229" s="14"/>
      <c r="AT2229" s="257" t="s">
        <v>252</v>
      </c>
      <c r="AU2229" s="257" t="s">
        <v>93</v>
      </c>
      <c r="AV2229" s="14" t="s">
        <v>93</v>
      </c>
      <c r="AW2229" s="14" t="s">
        <v>46</v>
      </c>
      <c r="AX2229" s="14" t="s">
        <v>85</v>
      </c>
      <c r="AY2229" s="257" t="s">
        <v>241</v>
      </c>
    </row>
    <row r="2230" s="14" customFormat="1">
      <c r="A2230" s="14"/>
      <c r="B2230" s="247"/>
      <c r="C2230" s="248"/>
      <c r="D2230" s="238" t="s">
        <v>252</v>
      </c>
      <c r="E2230" s="249" t="s">
        <v>39</v>
      </c>
      <c r="F2230" s="250" t="s">
        <v>2054</v>
      </c>
      <c r="G2230" s="248"/>
      <c r="H2230" s="251">
        <v>0.0060000000000000001</v>
      </c>
      <c r="I2230" s="252"/>
      <c r="J2230" s="248"/>
      <c r="K2230" s="248"/>
      <c r="L2230" s="253"/>
      <c r="M2230" s="254"/>
      <c r="N2230" s="255"/>
      <c r="O2230" s="255"/>
      <c r="P2230" s="255"/>
      <c r="Q2230" s="255"/>
      <c r="R2230" s="255"/>
      <c r="S2230" s="255"/>
      <c r="T2230" s="256"/>
      <c r="U2230" s="14"/>
      <c r="V2230" s="14"/>
      <c r="W2230" s="14"/>
      <c r="X2230" s="14"/>
      <c r="Y2230" s="14"/>
      <c r="Z2230" s="14"/>
      <c r="AA2230" s="14"/>
      <c r="AB2230" s="14"/>
      <c r="AC2230" s="14"/>
      <c r="AD2230" s="14"/>
      <c r="AE2230" s="14"/>
      <c r="AT2230" s="257" t="s">
        <v>252</v>
      </c>
      <c r="AU2230" s="257" t="s">
        <v>93</v>
      </c>
      <c r="AV2230" s="14" t="s">
        <v>93</v>
      </c>
      <c r="AW2230" s="14" t="s">
        <v>46</v>
      </c>
      <c r="AX2230" s="14" t="s">
        <v>85</v>
      </c>
      <c r="AY2230" s="257" t="s">
        <v>241</v>
      </c>
    </row>
    <row r="2231" s="16" customFormat="1">
      <c r="A2231" s="16"/>
      <c r="B2231" s="269"/>
      <c r="C2231" s="270"/>
      <c r="D2231" s="238" t="s">
        <v>252</v>
      </c>
      <c r="E2231" s="271" t="s">
        <v>39</v>
      </c>
      <c r="F2231" s="272" t="s">
        <v>295</v>
      </c>
      <c r="G2231" s="270"/>
      <c r="H2231" s="273">
        <v>0.024</v>
      </c>
      <c r="I2231" s="274"/>
      <c r="J2231" s="270"/>
      <c r="K2231" s="270"/>
      <c r="L2231" s="275"/>
      <c r="M2231" s="276"/>
      <c r="N2231" s="277"/>
      <c r="O2231" s="277"/>
      <c r="P2231" s="277"/>
      <c r="Q2231" s="277"/>
      <c r="R2231" s="277"/>
      <c r="S2231" s="277"/>
      <c r="T2231" s="278"/>
      <c r="U2231" s="16"/>
      <c r="V2231" s="16"/>
      <c r="W2231" s="16"/>
      <c r="X2231" s="16"/>
      <c r="Y2231" s="16"/>
      <c r="Z2231" s="16"/>
      <c r="AA2231" s="16"/>
      <c r="AB2231" s="16"/>
      <c r="AC2231" s="16"/>
      <c r="AD2231" s="16"/>
      <c r="AE2231" s="16"/>
      <c r="AT2231" s="279" t="s">
        <v>252</v>
      </c>
      <c r="AU2231" s="279" t="s">
        <v>93</v>
      </c>
      <c r="AV2231" s="16" t="s">
        <v>113</v>
      </c>
      <c r="AW2231" s="16" t="s">
        <v>46</v>
      </c>
      <c r="AX2231" s="16" t="s">
        <v>85</v>
      </c>
      <c r="AY2231" s="279" t="s">
        <v>241</v>
      </c>
    </row>
    <row r="2232" s="13" customFormat="1">
      <c r="A2232" s="13"/>
      <c r="B2232" s="236"/>
      <c r="C2232" s="237"/>
      <c r="D2232" s="238" t="s">
        <v>252</v>
      </c>
      <c r="E2232" s="239" t="s">
        <v>39</v>
      </c>
      <c r="F2232" s="240" t="s">
        <v>1431</v>
      </c>
      <c r="G2232" s="237"/>
      <c r="H2232" s="239" t="s">
        <v>39</v>
      </c>
      <c r="I2232" s="241"/>
      <c r="J2232" s="237"/>
      <c r="K2232" s="237"/>
      <c r="L2232" s="242"/>
      <c r="M2232" s="243"/>
      <c r="N2232" s="244"/>
      <c r="O2232" s="244"/>
      <c r="P2232" s="244"/>
      <c r="Q2232" s="244"/>
      <c r="R2232" s="244"/>
      <c r="S2232" s="244"/>
      <c r="T2232" s="245"/>
      <c r="U2232" s="13"/>
      <c r="V2232" s="13"/>
      <c r="W2232" s="13"/>
      <c r="X2232" s="13"/>
      <c r="Y2232" s="13"/>
      <c r="Z2232" s="13"/>
      <c r="AA2232" s="13"/>
      <c r="AB2232" s="13"/>
      <c r="AC2232" s="13"/>
      <c r="AD2232" s="13"/>
      <c r="AE2232" s="13"/>
      <c r="AT2232" s="246" t="s">
        <v>252</v>
      </c>
      <c r="AU2232" s="246" t="s">
        <v>93</v>
      </c>
      <c r="AV2232" s="13" t="s">
        <v>23</v>
      </c>
      <c r="AW2232" s="13" t="s">
        <v>46</v>
      </c>
      <c r="AX2232" s="13" t="s">
        <v>85</v>
      </c>
      <c r="AY2232" s="246" t="s">
        <v>241</v>
      </c>
    </row>
    <row r="2233" s="13" customFormat="1">
      <c r="A2233" s="13"/>
      <c r="B2233" s="236"/>
      <c r="C2233" s="237"/>
      <c r="D2233" s="238" t="s">
        <v>252</v>
      </c>
      <c r="E2233" s="239" t="s">
        <v>39</v>
      </c>
      <c r="F2233" s="240" t="s">
        <v>1920</v>
      </c>
      <c r="G2233" s="237"/>
      <c r="H2233" s="239" t="s">
        <v>39</v>
      </c>
      <c r="I2233" s="241"/>
      <c r="J2233" s="237"/>
      <c r="K2233" s="237"/>
      <c r="L2233" s="242"/>
      <c r="M2233" s="243"/>
      <c r="N2233" s="244"/>
      <c r="O2233" s="244"/>
      <c r="P2233" s="244"/>
      <c r="Q2233" s="244"/>
      <c r="R2233" s="244"/>
      <c r="S2233" s="244"/>
      <c r="T2233" s="245"/>
      <c r="U2233" s="13"/>
      <c r="V2233" s="13"/>
      <c r="W2233" s="13"/>
      <c r="X2233" s="13"/>
      <c r="Y2233" s="13"/>
      <c r="Z2233" s="13"/>
      <c r="AA2233" s="13"/>
      <c r="AB2233" s="13"/>
      <c r="AC2233" s="13"/>
      <c r="AD2233" s="13"/>
      <c r="AE2233" s="13"/>
      <c r="AT2233" s="246" t="s">
        <v>252</v>
      </c>
      <c r="AU2233" s="246" t="s">
        <v>93</v>
      </c>
      <c r="AV2233" s="13" t="s">
        <v>23</v>
      </c>
      <c r="AW2233" s="13" t="s">
        <v>46</v>
      </c>
      <c r="AX2233" s="13" t="s">
        <v>85</v>
      </c>
      <c r="AY2233" s="246" t="s">
        <v>241</v>
      </c>
    </row>
    <row r="2234" s="14" customFormat="1">
      <c r="A2234" s="14"/>
      <c r="B2234" s="247"/>
      <c r="C2234" s="248"/>
      <c r="D2234" s="238" t="s">
        <v>252</v>
      </c>
      <c r="E2234" s="249" t="s">
        <v>39</v>
      </c>
      <c r="F2234" s="250" t="s">
        <v>2055</v>
      </c>
      <c r="G2234" s="248"/>
      <c r="H2234" s="251">
        <v>0.36499999999999999</v>
      </c>
      <c r="I2234" s="252"/>
      <c r="J2234" s="248"/>
      <c r="K2234" s="248"/>
      <c r="L2234" s="253"/>
      <c r="M2234" s="254"/>
      <c r="N2234" s="255"/>
      <c r="O2234" s="255"/>
      <c r="P2234" s="255"/>
      <c r="Q2234" s="255"/>
      <c r="R2234" s="255"/>
      <c r="S2234" s="255"/>
      <c r="T2234" s="256"/>
      <c r="U2234" s="14"/>
      <c r="V2234" s="14"/>
      <c r="W2234" s="14"/>
      <c r="X2234" s="14"/>
      <c r="Y2234" s="14"/>
      <c r="Z2234" s="14"/>
      <c r="AA2234" s="14"/>
      <c r="AB2234" s="14"/>
      <c r="AC2234" s="14"/>
      <c r="AD2234" s="14"/>
      <c r="AE2234" s="14"/>
      <c r="AT2234" s="257" t="s">
        <v>252</v>
      </c>
      <c r="AU2234" s="257" t="s">
        <v>93</v>
      </c>
      <c r="AV2234" s="14" t="s">
        <v>93</v>
      </c>
      <c r="AW2234" s="14" t="s">
        <v>46</v>
      </c>
      <c r="AX2234" s="14" t="s">
        <v>85</v>
      </c>
      <c r="AY2234" s="257" t="s">
        <v>241</v>
      </c>
    </row>
    <row r="2235" s="14" customFormat="1">
      <c r="A2235" s="14"/>
      <c r="B2235" s="247"/>
      <c r="C2235" s="248"/>
      <c r="D2235" s="238" t="s">
        <v>252</v>
      </c>
      <c r="E2235" s="249" t="s">
        <v>39</v>
      </c>
      <c r="F2235" s="250" t="s">
        <v>2056</v>
      </c>
      <c r="G2235" s="248"/>
      <c r="H2235" s="251">
        <v>0.017999999999999999</v>
      </c>
      <c r="I2235" s="252"/>
      <c r="J2235" s="248"/>
      <c r="K2235" s="248"/>
      <c r="L2235" s="253"/>
      <c r="M2235" s="254"/>
      <c r="N2235" s="255"/>
      <c r="O2235" s="255"/>
      <c r="P2235" s="255"/>
      <c r="Q2235" s="255"/>
      <c r="R2235" s="255"/>
      <c r="S2235" s="255"/>
      <c r="T2235" s="256"/>
      <c r="U2235" s="14"/>
      <c r="V2235" s="14"/>
      <c r="W2235" s="14"/>
      <c r="X2235" s="14"/>
      <c r="Y2235" s="14"/>
      <c r="Z2235" s="14"/>
      <c r="AA2235" s="14"/>
      <c r="AB2235" s="14"/>
      <c r="AC2235" s="14"/>
      <c r="AD2235" s="14"/>
      <c r="AE2235" s="14"/>
      <c r="AT2235" s="257" t="s">
        <v>252</v>
      </c>
      <c r="AU2235" s="257" t="s">
        <v>93</v>
      </c>
      <c r="AV2235" s="14" t="s">
        <v>93</v>
      </c>
      <c r="AW2235" s="14" t="s">
        <v>46</v>
      </c>
      <c r="AX2235" s="14" t="s">
        <v>85</v>
      </c>
      <c r="AY2235" s="257" t="s">
        <v>241</v>
      </c>
    </row>
    <row r="2236" s="14" customFormat="1">
      <c r="A2236" s="14"/>
      <c r="B2236" s="247"/>
      <c r="C2236" s="248"/>
      <c r="D2236" s="238" t="s">
        <v>252</v>
      </c>
      <c r="E2236" s="249" t="s">
        <v>39</v>
      </c>
      <c r="F2236" s="250" t="s">
        <v>2057</v>
      </c>
      <c r="G2236" s="248"/>
      <c r="H2236" s="251">
        <v>0.44400000000000001</v>
      </c>
      <c r="I2236" s="252"/>
      <c r="J2236" s="248"/>
      <c r="K2236" s="248"/>
      <c r="L2236" s="253"/>
      <c r="M2236" s="254"/>
      <c r="N2236" s="255"/>
      <c r="O2236" s="255"/>
      <c r="P2236" s="255"/>
      <c r="Q2236" s="255"/>
      <c r="R2236" s="255"/>
      <c r="S2236" s="255"/>
      <c r="T2236" s="256"/>
      <c r="U2236" s="14"/>
      <c r="V2236" s="14"/>
      <c r="W2236" s="14"/>
      <c r="X2236" s="14"/>
      <c r="Y2236" s="14"/>
      <c r="Z2236" s="14"/>
      <c r="AA2236" s="14"/>
      <c r="AB2236" s="14"/>
      <c r="AC2236" s="14"/>
      <c r="AD2236" s="14"/>
      <c r="AE2236" s="14"/>
      <c r="AT2236" s="257" t="s">
        <v>252</v>
      </c>
      <c r="AU2236" s="257" t="s">
        <v>93</v>
      </c>
      <c r="AV2236" s="14" t="s">
        <v>93</v>
      </c>
      <c r="AW2236" s="14" t="s">
        <v>46</v>
      </c>
      <c r="AX2236" s="14" t="s">
        <v>85</v>
      </c>
      <c r="AY2236" s="257" t="s">
        <v>241</v>
      </c>
    </row>
    <row r="2237" s="14" customFormat="1">
      <c r="A2237" s="14"/>
      <c r="B2237" s="247"/>
      <c r="C2237" s="248"/>
      <c r="D2237" s="238" t="s">
        <v>252</v>
      </c>
      <c r="E2237" s="249" t="s">
        <v>39</v>
      </c>
      <c r="F2237" s="250" t="s">
        <v>2058</v>
      </c>
      <c r="G2237" s="248"/>
      <c r="H2237" s="251">
        <v>0.027</v>
      </c>
      <c r="I2237" s="252"/>
      <c r="J2237" s="248"/>
      <c r="K2237" s="248"/>
      <c r="L2237" s="253"/>
      <c r="M2237" s="254"/>
      <c r="N2237" s="255"/>
      <c r="O2237" s="255"/>
      <c r="P2237" s="255"/>
      <c r="Q2237" s="255"/>
      <c r="R2237" s="255"/>
      <c r="S2237" s="255"/>
      <c r="T2237" s="256"/>
      <c r="U2237" s="14"/>
      <c r="V2237" s="14"/>
      <c r="W2237" s="14"/>
      <c r="X2237" s="14"/>
      <c r="Y2237" s="14"/>
      <c r="Z2237" s="14"/>
      <c r="AA2237" s="14"/>
      <c r="AB2237" s="14"/>
      <c r="AC2237" s="14"/>
      <c r="AD2237" s="14"/>
      <c r="AE2237" s="14"/>
      <c r="AT2237" s="257" t="s">
        <v>252</v>
      </c>
      <c r="AU2237" s="257" t="s">
        <v>93</v>
      </c>
      <c r="AV2237" s="14" t="s">
        <v>93</v>
      </c>
      <c r="AW2237" s="14" t="s">
        <v>46</v>
      </c>
      <c r="AX2237" s="14" t="s">
        <v>85</v>
      </c>
      <c r="AY2237" s="257" t="s">
        <v>241</v>
      </c>
    </row>
    <row r="2238" s="13" customFormat="1">
      <c r="A2238" s="13"/>
      <c r="B2238" s="236"/>
      <c r="C2238" s="237"/>
      <c r="D2238" s="238" t="s">
        <v>252</v>
      </c>
      <c r="E2238" s="239" t="s">
        <v>39</v>
      </c>
      <c r="F2238" s="240" t="s">
        <v>1924</v>
      </c>
      <c r="G2238" s="237"/>
      <c r="H2238" s="239" t="s">
        <v>39</v>
      </c>
      <c r="I2238" s="241"/>
      <c r="J2238" s="237"/>
      <c r="K2238" s="237"/>
      <c r="L2238" s="242"/>
      <c r="M2238" s="243"/>
      <c r="N2238" s="244"/>
      <c r="O2238" s="244"/>
      <c r="P2238" s="244"/>
      <c r="Q2238" s="244"/>
      <c r="R2238" s="244"/>
      <c r="S2238" s="244"/>
      <c r="T2238" s="245"/>
      <c r="U2238" s="13"/>
      <c r="V2238" s="13"/>
      <c r="W2238" s="13"/>
      <c r="X2238" s="13"/>
      <c r="Y2238" s="13"/>
      <c r="Z2238" s="13"/>
      <c r="AA2238" s="13"/>
      <c r="AB2238" s="13"/>
      <c r="AC2238" s="13"/>
      <c r="AD2238" s="13"/>
      <c r="AE2238" s="13"/>
      <c r="AT2238" s="246" t="s">
        <v>252</v>
      </c>
      <c r="AU2238" s="246" t="s">
        <v>93</v>
      </c>
      <c r="AV2238" s="13" t="s">
        <v>23</v>
      </c>
      <c r="AW2238" s="13" t="s">
        <v>46</v>
      </c>
      <c r="AX2238" s="13" t="s">
        <v>85</v>
      </c>
      <c r="AY2238" s="246" t="s">
        <v>241</v>
      </c>
    </row>
    <row r="2239" s="14" customFormat="1">
      <c r="A2239" s="14"/>
      <c r="B2239" s="247"/>
      <c r="C2239" s="248"/>
      <c r="D2239" s="238" t="s">
        <v>252</v>
      </c>
      <c r="E2239" s="249" t="s">
        <v>39</v>
      </c>
      <c r="F2239" s="250" t="s">
        <v>2059</v>
      </c>
      <c r="G2239" s="248"/>
      <c r="H2239" s="251">
        <v>0.090999999999999998</v>
      </c>
      <c r="I2239" s="252"/>
      <c r="J2239" s="248"/>
      <c r="K2239" s="248"/>
      <c r="L2239" s="253"/>
      <c r="M2239" s="254"/>
      <c r="N2239" s="255"/>
      <c r="O2239" s="255"/>
      <c r="P2239" s="255"/>
      <c r="Q2239" s="255"/>
      <c r="R2239" s="255"/>
      <c r="S2239" s="255"/>
      <c r="T2239" s="256"/>
      <c r="U2239" s="14"/>
      <c r="V2239" s="14"/>
      <c r="W2239" s="14"/>
      <c r="X2239" s="14"/>
      <c r="Y2239" s="14"/>
      <c r="Z2239" s="14"/>
      <c r="AA2239" s="14"/>
      <c r="AB2239" s="14"/>
      <c r="AC2239" s="14"/>
      <c r="AD2239" s="14"/>
      <c r="AE2239" s="14"/>
      <c r="AT2239" s="257" t="s">
        <v>252</v>
      </c>
      <c r="AU2239" s="257" t="s">
        <v>93</v>
      </c>
      <c r="AV2239" s="14" t="s">
        <v>93</v>
      </c>
      <c r="AW2239" s="14" t="s">
        <v>46</v>
      </c>
      <c r="AX2239" s="14" t="s">
        <v>85</v>
      </c>
      <c r="AY2239" s="257" t="s">
        <v>241</v>
      </c>
    </row>
    <row r="2240" s="14" customFormat="1">
      <c r="A2240" s="14"/>
      <c r="B2240" s="247"/>
      <c r="C2240" s="248"/>
      <c r="D2240" s="238" t="s">
        <v>252</v>
      </c>
      <c r="E2240" s="249" t="s">
        <v>39</v>
      </c>
      <c r="F2240" s="250" t="s">
        <v>2060</v>
      </c>
      <c r="G2240" s="248"/>
      <c r="H2240" s="251">
        <v>0.085000000000000006</v>
      </c>
      <c r="I2240" s="252"/>
      <c r="J2240" s="248"/>
      <c r="K2240" s="248"/>
      <c r="L2240" s="253"/>
      <c r="M2240" s="254"/>
      <c r="N2240" s="255"/>
      <c r="O2240" s="255"/>
      <c r="P2240" s="255"/>
      <c r="Q2240" s="255"/>
      <c r="R2240" s="255"/>
      <c r="S2240" s="255"/>
      <c r="T2240" s="256"/>
      <c r="U2240" s="14"/>
      <c r="V2240" s="14"/>
      <c r="W2240" s="14"/>
      <c r="X2240" s="14"/>
      <c r="Y2240" s="14"/>
      <c r="Z2240" s="14"/>
      <c r="AA2240" s="14"/>
      <c r="AB2240" s="14"/>
      <c r="AC2240" s="14"/>
      <c r="AD2240" s="14"/>
      <c r="AE2240" s="14"/>
      <c r="AT2240" s="257" t="s">
        <v>252</v>
      </c>
      <c r="AU2240" s="257" t="s">
        <v>93</v>
      </c>
      <c r="AV2240" s="14" t="s">
        <v>93</v>
      </c>
      <c r="AW2240" s="14" t="s">
        <v>46</v>
      </c>
      <c r="AX2240" s="14" t="s">
        <v>85</v>
      </c>
      <c r="AY2240" s="257" t="s">
        <v>241</v>
      </c>
    </row>
    <row r="2241" s="14" customFormat="1">
      <c r="A2241" s="14"/>
      <c r="B2241" s="247"/>
      <c r="C2241" s="248"/>
      <c r="D2241" s="238" t="s">
        <v>252</v>
      </c>
      <c r="E2241" s="249" t="s">
        <v>39</v>
      </c>
      <c r="F2241" s="250" t="s">
        <v>2061</v>
      </c>
      <c r="G2241" s="248"/>
      <c r="H2241" s="251">
        <v>0.45100000000000001</v>
      </c>
      <c r="I2241" s="252"/>
      <c r="J2241" s="248"/>
      <c r="K2241" s="248"/>
      <c r="L2241" s="253"/>
      <c r="M2241" s="254"/>
      <c r="N2241" s="255"/>
      <c r="O2241" s="255"/>
      <c r="P2241" s="255"/>
      <c r="Q2241" s="255"/>
      <c r="R2241" s="255"/>
      <c r="S2241" s="255"/>
      <c r="T2241" s="256"/>
      <c r="U2241" s="14"/>
      <c r="V2241" s="14"/>
      <c r="W2241" s="14"/>
      <c r="X2241" s="14"/>
      <c r="Y2241" s="14"/>
      <c r="Z2241" s="14"/>
      <c r="AA2241" s="14"/>
      <c r="AB2241" s="14"/>
      <c r="AC2241" s="14"/>
      <c r="AD2241" s="14"/>
      <c r="AE2241" s="14"/>
      <c r="AT2241" s="257" t="s">
        <v>252</v>
      </c>
      <c r="AU2241" s="257" t="s">
        <v>93</v>
      </c>
      <c r="AV2241" s="14" t="s">
        <v>93</v>
      </c>
      <c r="AW2241" s="14" t="s">
        <v>46</v>
      </c>
      <c r="AX2241" s="14" t="s">
        <v>85</v>
      </c>
      <c r="AY2241" s="257" t="s">
        <v>241</v>
      </c>
    </row>
    <row r="2242" s="13" customFormat="1">
      <c r="A2242" s="13"/>
      <c r="B2242" s="236"/>
      <c r="C2242" s="237"/>
      <c r="D2242" s="238" t="s">
        <v>252</v>
      </c>
      <c r="E2242" s="239" t="s">
        <v>39</v>
      </c>
      <c r="F2242" s="240" t="s">
        <v>1928</v>
      </c>
      <c r="G2242" s="237"/>
      <c r="H2242" s="239" t="s">
        <v>39</v>
      </c>
      <c r="I2242" s="241"/>
      <c r="J2242" s="237"/>
      <c r="K2242" s="237"/>
      <c r="L2242" s="242"/>
      <c r="M2242" s="243"/>
      <c r="N2242" s="244"/>
      <c r="O2242" s="244"/>
      <c r="P2242" s="244"/>
      <c r="Q2242" s="244"/>
      <c r="R2242" s="244"/>
      <c r="S2242" s="244"/>
      <c r="T2242" s="245"/>
      <c r="U2242" s="13"/>
      <c r="V2242" s="13"/>
      <c r="W2242" s="13"/>
      <c r="X2242" s="13"/>
      <c r="Y2242" s="13"/>
      <c r="Z2242" s="13"/>
      <c r="AA2242" s="13"/>
      <c r="AB2242" s="13"/>
      <c r="AC2242" s="13"/>
      <c r="AD2242" s="13"/>
      <c r="AE2242" s="13"/>
      <c r="AT2242" s="246" t="s">
        <v>252</v>
      </c>
      <c r="AU2242" s="246" t="s">
        <v>93</v>
      </c>
      <c r="AV2242" s="13" t="s">
        <v>23</v>
      </c>
      <c r="AW2242" s="13" t="s">
        <v>46</v>
      </c>
      <c r="AX2242" s="13" t="s">
        <v>85</v>
      </c>
      <c r="AY2242" s="246" t="s">
        <v>241</v>
      </c>
    </row>
    <row r="2243" s="14" customFormat="1">
      <c r="A2243" s="14"/>
      <c r="B2243" s="247"/>
      <c r="C2243" s="248"/>
      <c r="D2243" s="238" t="s">
        <v>252</v>
      </c>
      <c r="E2243" s="249" t="s">
        <v>39</v>
      </c>
      <c r="F2243" s="250" t="s">
        <v>2062</v>
      </c>
      <c r="G2243" s="248"/>
      <c r="H2243" s="251">
        <v>0.036999999999999998</v>
      </c>
      <c r="I2243" s="252"/>
      <c r="J2243" s="248"/>
      <c r="K2243" s="248"/>
      <c r="L2243" s="253"/>
      <c r="M2243" s="254"/>
      <c r="N2243" s="255"/>
      <c r="O2243" s="255"/>
      <c r="P2243" s="255"/>
      <c r="Q2243" s="255"/>
      <c r="R2243" s="255"/>
      <c r="S2243" s="255"/>
      <c r="T2243" s="256"/>
      <c r="U2243" s="14"/>
      <c r="V2243" s="14"/>
      <c r="W2243" s="14"/>
      <c r="X2243" s="14"/>
      <c r="Y2243" s="14"/>
      <c r="Z2243" s="14"/>
      <c r="AA2243" s="14"/>
      <c r="AB2243" s="14"/>
      <c r="AC2243" s="14"/>
      <c r="AD2243" s="14"/>
      <c r="AE2243" s="14"/>
      <c r="AT2243" s="257" t="s">
        <v>252</v>
      </c>
      <c r="AU2243" s="257" t="s">
        <v>93</v>
      </c>
      <c r="AV2243" s="14" t="s">
        <v>93</v>
      </c>
      <c r="AW2243" s="14" t="s">
        <v>46</v>
      </c>
      <c r="AX2243" s="14" t="s">
        <v>85</v>
      </c>
      <c r="AY2243" s="257" t="s">
        <v>241</v>
      </c>
    </row>
    <row r="2244" s="14" customFormat="1">
      <c r="A2244" s="14"/>
      <c r="B2244" s="247"/>
      <c r="C2244" s="248"/>
      <c r="D2244" s="238" t="s">
        <v>252</v>
      </c>
      <c r="E2244" s="249" t="s">
        <v>39</v>
      </c>
      <c r="F2244" s="250" t="s">
        <v>2063</v>
      </c>
      <c r="G2244" s="248"/>
      <c r="H2244" s="251">
        <v>0.218</v>
      </c>
      <c r="I2244" s="252"/>
      <c r="J2244" s="248"/>
      <c r="K2244" s="248"/>
      <c r="L2244" s="253"/>
      <c r="M2244" s="254"/>
      <c r="N2244" s="255"/>
      <c r="O2244" s="255"/>
      <c r="P2244" s="255"/>
      <c r="Q2244" s="255"/>
      <c r="R2244" s="255"/>
      <c r="S2244" s="255"/>
      <c r="T2244" s="256"/>
      <c r="U2244" s="14"/>
      <c r="V2244" s="14"/>
      <c r="W2244" s="14"/>
      <c r="X2244" s="14"/>
      <c r="Y2244" s="14"/>
      <c r="Z2244" s="14"/>
      <c r="AA2244" s="14"/>
      <c r="AB2244" s="14"/>
      <c r="AC2244" s="14"/>
      <c r="AD2244" s="14"/>
      <c r="AE2244" s="14"/>
      <c r="AT2244" s="257" t="s">
        <v>252</v>
      </c>
      <c r="AU2244" s="257" t="s">
        <v>93</v>
      </c>
      <c r="AV2244" s="14" t="s">
        <v>93</v>
      </c>
      <c r="AW2244" s="14" t="s">
        <v>46</v>
      </c>
      <c r="AX2244" s="14" t="s">
        <v>85</v>
      </c>
      <c r="AY2244" s="257" t="s">
        <v>241</v>
      </c>
    </row>
    <row r="2245" s="13" customFormat="1">
      <c r="A2245" s="13"/>
      <c r="B2245" s="236"/>
      <c r="C2245" s="237"/>
      <c r="D2245" s="238" t="s">
        <v>252</v>
      </c>
      <c r="E2245" s="239" t="s">
        <v>39</v>
      </c>
      <c r="F2245" s="240" t="s">
        <v>1931</v>
      </c>
      <c r="G2245" s="237"/>
      <c r="H2245" s="239" t="s">
        <v>39</v>
      </c>
      <c r="I2245" s="241"/>
      <c r="J2245" s="237"/>
      <c r="K2245" s="237"/>
      <c r="L2245" s="242"/>
      <c r="M2245" s="243"/>
      <c r="N2245" s="244"/>
      <c r="O2245" s="244"/>
      <c r="P2245" s="244"/>
      <c r="Q2245" s="244"/>
      <c r="R2245" s="244"/>
      <c r="S2245" s="244"/>
      <c r="T2245" s="245"/>
      <c r="U2245" s="13"/>
      <c r="V2245" s="13"/>
      <c r="W2245" s="13"/>
      <c r="X2245" s="13"/>
      <c r="Y2245" s="13"/>
      <c r="Z2245" s="13"/>
      <c r="AA2245" s="13"/>
      <c r="AB2245" s="13"/>
      <c r="AC2245" s="13"/>
      <c r="AD2245" s="13"/>
      <c r="AE2245" s="13"/>
      <c r="AT2245" s="246" t="s">
        <v>252</v>
      </c>
      <c r="AU2245" s="246" t="s">
        <v>93</v>
      </c>
      <c r="AV2245" s="13" t="s">
        <v>23</v>
      </c>
      <c r="AW2245" s="13" t="s">
        <v>46</v>
      </c>
      <c r="AX2245" s="13" t="s">
        <v>85</v>
      </c>
      <c r="AY2245" s="246" t="s">
        <v>241</v>
      </c>
    </row>
    <row r="2246" s="14" customFormat="1">
      <c r="A2246" s="14"/>
      <c r="B2246" s="247"/>
      <c r="C2246" s="248"/>
      <c r="D2246" s="238" t="s">
        <v>252</v>
      </c>
      <c r="E2246" s="249" t="s">
        <v>39</v>
      </c>
      <c r="F2246" s="250" t="s">
        <v>2064</v>
      </c>
      <c r="G2246" s="248"/>
      <c r="H2246" s="251">
        <v>0.036999999999999998</v>
      </c>
      <c r="I2246" s="252"/>
      <c r="J2246" s="248"/>
      <c r="K2246" s="248"/>
      <c r="L2246" s="253"/>
      <c r="M2246" s="254"/>
      <c r="N2246" s="255"/>
      <c r="O2246" s="255"/>
      <c r="P2246" s="255"/>
      <c r="Q2246" s="255"/>
      <c r="R2246" s="255"/>
      <c r="S2246" s="255"/>
      <c r="T2246" s="256"/>
      <c r="U2246" s="14"/>
      <c r="V2246" s="14"/>
      <c r="W2246" s="14"/>
      <c r="X2246" s="14"/>
      <c r="Y2246" s="14"/>
      <c r="Z2246" s="14"/>
      <c r="AA2246" s="14"/>
      <c r="AB2246" s="14"/>
      <c r="AC2246" s="14"/>
      <c r="AD2246" s="14"/>
      <c r="AE2246" s="14"/>
      <c r="AT2246" s="257" t="s">
        <v>252</v>
      </c>
      <c r="AU2246" s="257" t="s">
        <v>93</v>
      </c>
      <c r="AV2246" s="14" t="s">
        <v>93</v>
      </c>
      <c r="AW2246" s="14" t="s">
        <v>46</v>
      </c>
      <c r="AX2246" s="14" t="s">
        <v>85</v>
      </c>
      <c r="AY2246" s="257" t="s">
        <v>241</v>
      </c>
    </row>
    <row r="2247" s="13" customFormat="1">
      <c r="A2247" s="13"/>
      <c r="B2247" s="236"/>
      <c r="C2247" s="237"/>
      <c r="D2247" s="238" t="s">
        <v>252</v>
      </c>
      <c r="E2247" s="239" t="s">
        <v>39</v>
      </c>
      <c r="F2247" s="240" t="s">
        <v>1933</v>
      </c>
      <c r="G2247" s="237"/>
      <c r="H2247" s="239" t="s">
        <v>39</v>
      </c>
      <c r="I2247" s="241"/>
      <c r="J2247" s="237"/>
      <c r="K2247" s="237"/>
      <c r="L2247" s="242"/>
      <c r="M2247" s="243"/>
      <c r="N2247" s="244"/>
      <c r="O2247" s="244"/>
      <c r="P2247" s="244"/>
      <c r="Q2247" s="244"/>
      <c r="R2247" s="244"/>
      <c r="S2247" s="244"/>
      <c r="T2247" s="245"/>
      <c r="U2247" s="13"/>
      <c r="V2247" s="13"/>
      <c r="W2247" s="13"/>
      <c r="X2247" s="13"/>
      <c r="Y2247" s="13"/>
      <c r="Z2247" s="13"/>
      <c r="AA2247" s="13"/>
      <c r="AB2247" s="13"/>
      <c r="AC2247" s="13"/>
      <c r="AD2247" s="13"/>
      <c r="AE2247" s="13"/>
      <c r="AT2247" s="246" t="s">
        <v>252</v>
      </c>
      <c r="AU2247" s="246" t="s">
        <v>93</v>
      </c>
      <c r="AV2247" s="13" t="s">
        <v>23</v>
      </c>
      <c r="AW2247" s="13" t="s">
        <v>46</v>
      </c>
      <c r="AX2247" s="13" t="s">
        <v>85</v>
      </c>
      <c r="AY2247" s="246" t="s">
        <v>241</v>
      </c>
    </row>
    <row r="2248" s="14" customFormat="1">
      <c r="A2248" s="14"/>
      <c r="B2248" s="247"/>
      <c r="C2248" s="248"/>
      <c r="D2248" s="238" t="s">
        <v>252</v>
      </c>
      <c r="E2248" s="249" t="s">
        <v>39</v>
      </c>
      <c r="F2248" s="250" t="s">
        <v>2065</v>
      </c>
      <c r="G2248" s="248"/>
      <c r="H2248" s="251">
        <v>0.122</v>
      </c>
      <c r="I2248" s="252"/>
      <c r="J2248" s="248"/>
      <c r="K2248" s="248"/>
      <c r="L2248" s="253"/>
      <c r="M2248" s="254"/>
      <c r="N2248" s="255"/>
      <c r="O2248" s="255"/>
      <c r="P2248" s="255"/>
      <c r="Q2248" s="255"/>
      <c r="R2248" s="255"/>
      <c r="S2248" s="255"/>
      <c r="T2248" s="256"/>
      <c r="U2248" s="14"/>
      <c r="V2248" s="14"/>
      <c r="W2248" s="14"/>
      <c r="X2248" s="14"/>
      <c r="Y2248" s="14"/>
      <c r="Z2248" s="14"/>
      <c r="AA2248" s="14"/>
      <c r="AB2248" s="14"/>
      <c r="AC2248" s="14"/>
      <c r="AD2248" s="14"/>
      <c r="AE2248" s="14"/>
      <c r="AT2248" s="257" t="s">
        <v>252</v>
      </c>
      <c r="AU2248" s="257" t="s">
        <v>93</v>
      </c>
      <c r="AV2248" s="14" t="s">
        <v>93</v>
      </c>
      <c r="AW2248" s="14" t="s">
        <v>46</v>
      </c>
      <c r="AX2248" s="14" t="s">
        <v>85</v>
      </c>
      <c r="AY2248" s="257" t="s">
        <v>241</v>
      </c>
    </row>
    <row r="2249" s="14" customFormat="1">
      <c r="A2249" s="14"/>
      <c r="B2249" s="247"/>
      <c r="C2249" s="248"/>
      <c r="D2249" s="238" t="s">
        <v>252</v>
      </c>
      <c r="E2249" s="249" t="s">
        <v>39</v>
      </c>
      <c r="F2249" s="250" t="s">
        <v>2066</v>
      </c>
      <c r="G2249" s="248"/>
      <c r="H2249" s="251">
        <v>0.034000000000000002</v>
      </c>
      <c r="I2249" s="252"/>
      <c r="J2249" s="248"/>
      <c r="K2249" s="248"/>
      <c r="L2249" s="253"/>
      <c r="M2249" s="254"/>
      <c r="N2249" s="255"/>
      <c r="O2249" s="255"/>
      <c r="P2249" s="255"/>
      <c r="Q2249" s="255"/>
      <c r="R2249" s="255"/>
      <c r="S2249" s="255"/>
      <c r="T2249" s="256"/>
      <c r="U2249" s="14"/>
      <c r="V2249" s="14"/>
      <c r="W2249" s="14"/>
      <c r="X2249" s="14"/>
      <c r="Y2249" s="14"/>
      <c r="Z2249" s="14"/>
      <c r="AA2249" s="14"/>
      <c r="AB2249" s="14"/>
      <c r="AC2249" s="14"/>
      <c r="AD2249" s="14"/>
      <c r="AE2249" s="14"/>
      <c r="AT2249" s="257" t="s">
        <v>252</v>
      </c>
      <c r="AU2249" s="257" t="s">
        <v>93</v>
      </c>
      <c r="AV2249" s="14" t="s">
        <v>93</v>
      </c>
      <c r="AW2249" s="14" t="s">
        <v>46</v>
      </c>
      <c r="AX2249" s="14" t="s">
        <v>85</v>
      </c>
      <c r="AY2249" s="257" t="s">
        <v>241</v>
      </c>
    </row>
    <row r="2250" s="13" customFormat="1">
      <c r="A2250" s="13"/>
      <c r="B2250" s="236"/>
      <c r="C2250" s="237"/>
      <c r="D2250" s="238" t="s">
        <v>252</v>
      </c>
      <c r="E2250" s="239" t="s">
        <v>39</v>
      </c>
      <c r="F2250" s="240" t="s">
        <v>1936</v>
      </c>
      <c r="G2250" s="237"/>
      <c r="H2250" s="239" t="s">
        <v>39</v>
      </c>
      <c r="I2250" s="241"/>
      <c r="J2250" s="237"/>
      <c r="K2250" s="237"/>
      <c r="L2250" s="242"/>
      <c r="M2250" s="243"/>
      <c r="N2250" s="244"/>
      <c r="O2250" s="244"/>
      <c r="P2250" s="244"/>
      <c r="Q2250" s="244"/>
      <c r="R2250" s="244"/>
      <c r="S2250" s="244"/>
      <c r="T2250" s="245"/>
      <c r="U2250" s="13"/>
      <c r="V2250" s="13"/>
      <c r="W2250" s="13"/>
      <c r="X2250" s="13"/>
      <c r="Y2250" s="13"/>
      <c r="Z2250" s="13"/>
      <c r="AA2250" s="13"/>
      <c r="AB2250" s="13"/>
      <c r="AC2250" s="13"/>
      <c r="AD2250" s="13"/>
      <c r="AE2250" s="13"/>
      <c r="AT2250" s="246" t="s">
        <v>252</v>
      </c>
      <c r="AU2250" s="246" t="s">
        <v>93</v>
      </c>
      <c r="AV2250" s="13" t="s">
        <v>23</v>
      </c>
      <c r="AW2250" s="13" t="s">
        <v>46</v>
      </c>
      <c r="AX2250" s="13" t="s">
        <v>85</v>
      </c>
      <c r="AY2250" s="246" t="s">
        <v>241</v>
      </c>
    </row>
    <row r="2251" s="14" customFormat="1">
      <c r="A2251" s="14"/>
      <c r="B2251" s="247"/>
      <c r="C2251" s="248"/>
      <c r="D2251" s="238" t="s">
        <v>252</v>
      </c>
      <c r="E2251" s="249" t="s">
        <v>39</v>
      </c>
      <c r="F2251" s="250" t="s">
        <v>2067</v>
      </c>
      <c r="G2251" s="248"/>
      <c r="H2251" s="251">
        <v>0.080000000000000002</v>
      </c>
      <c r="I2251" s="252"/>
      <c r="J2251" s="248"/>
      <c r="K2251" s="248"/>
      <c r="L2251" s="253"/>
      <c r="M2251" s="254"/>
      <c r="N2251" s="255"/>
      <c r="O2251" s="255"/>
      <c r="P2251" s="255"/>
      <c r="Q2251" s="255"/>
      <c r="R2251" s="255"/>
      <c r="S2251" s="255"/>
      <c r="T2251" s="256"/>
      <c r="U2251" s="14"/>
      <c r="V2251" s="14"/>
      <c r="W2251" s="14"/>
      <c r="X2251" s="14"/>
      <c r="Y2251" s="14"/>
      <c r="Z2251" s="14"/>
      <c r="AA2251" s="14"/>
      <c r="AB2251" s="14"/>
      <c r="AC2251" s="14"/>
      <c r="AD2251" s="14"/>
      <c r="AE2251" s="14"/>
      <c r="AT2251" s="257" t="s">
        <v>252</v>
      </c>
      <c r="AU2251" s="257" t="s">
        <v>93</v>
      </c>
      <c r="AV2251" s="14" t="s">
        <v>93</v>
      </c>
      <c r="AW2251" s="14" t="s">
        <v>46</v>
      </c>
      <c r="AX2251" s="14" t="s">
        <v>85</v>
      </c>
      <c r="AY2251" s="257" t="s">
        <v>241</v>
      </c>
    </row>
    <row r="2252" s="14" customFormat="1">
      <c r="A2252" s="14"/>
      <c r="B2252" s="247"/>
      <c r="C2252" s="248"/>
      <c r="D2252" s="238" t="s">
        <v>252</v>
      </c>
      <c r="E2252" s="249" t="s">
        <v>39</v>
      </c>
      <c r="F2252" s="250" t="s">
        <v>2068</v>
      </c>
      <c r="G2252" s="248"/>
      <c r="H2252" s="251">
        <v>0.047</v>
      </c>
      <c r="I2252" s="252"/>
      <c r="J2252" s="248"/>
      <c r="K2252" s="248"/>
      <c r="L2252" s="253"/>
      <c r="M2252" s="254"/>
      <c r="N2252" s="255"/>
      <c r="O2252" s="255"/>
      <c r="P2252" s="255"/>
      <c r="Q2252" s="255"/>
      <c r="R2252" s="255"/>
      <c r="S2252" s="255"/>
      <c r="T2252" s="256"/>
      <c r="U2252" s="14"/>
      <c r="V2252" s="14"/>
      <c r="W2252" s="14"/>
      <c r="X2252" s="14"/>
      <c r="Y2252" s="14"/>
      <c r="Z2252" s="14"/>
      <c r="AA2252" s="14"/>
      <c r="AB2252" s="14"/>
      <c r="AC2252" s="14"/>
      <c r="AD2252" s="14"/>
      <c r="AE2252" s="14"/>
      <c r="AT2252" s="257" t="s">
        <v>252</v>
      </c>
      <c r="AU2252" s="257" t="s">
        <v>93</v>
      </c>
      <c r="AV2252" s="14" t="s">
        <v>93</v>
      </c>
      <c r="AW2252" s="14" t="s">
        <v>46</v>
      </c>
      <c r="AX2252" s="14" t="s">
        <v>85</v>
      </c>
      <c r="AY2252" s="257" t="s">
        <v>241</v>
      </c>
    </row>
    <row r="2253" s="13" customFormat="1">
      <c r="A2253" s="13"/>
      <c r="B2253" s="236"/>
      <c r="C2253" s="237"/>
      <c r="D2253" s="238" t="s">
        <v>252</v>
      </c>
      <c r="E2253" s="239" t="s">
        <v>39</v>
      </c>
      <c r="F2253" s="240" t="s">
        <v>1939</v>
      </c>
      <c r="G2253" s="237"/>
      <c r="H2253" s="239" t="s">
        <v>39</v>
      </c>
      <c r="I2253" s="241"/>
      <c r="J2253" s="237"/>
      <c r="K2253" s="237"/>
      <c r="L2253" s="242"/>
      <c r="M2253" s="243"/>
      <c r="N2253" s="244"/>
      <c r="O2253" s="244"/>
      <c r="P2253" s="244"/>
      <c r="Q2253" s="244"/>
      <c r="R2253" s="244"/>
      <c r="S2253" s="244"/>
      <c r="T2253" s="245"/>
      <c r="U2253" s="13"/>
      <c r="V2253" s="13"/>
      <c r="W2253" s="13"/>
      <c r="X2253" s="13"/>
      <c r="Y2253" s="13"/>
      <c r="Z2253" s="13"/>
      <c r="AA2253" s="13"/>
      <c r="AB2253" s="13"/>
      <c r="AC2253" s="13"/>
      <c r="AD2253" s="13"/>
      <c r="AE2253" s="13"/>
      <c r="AT2253" s="246" t="s">
        <v>252</v>
      </c>
      <c r="AU2253" s="246" t="s">
        <v>93</v>
      </c>
      <c r="AV2253" s="13" t="s">
        <v>23</v>
      </c>
      <c r="AW2253" s="13" t="s">
        <v>46</v>
      </c>
      <c r="AX2253" s="13" t="s">
        <v>85</v>
      </c>
      <c r="AY2253" s="246" t="s">
        <v>241</v>
      </c>
    </row>
    <row r="2254" s="14" customFormat="1">
      <c r="A2254" s="14"/>
      <c r="B2254" s="247"/>
      <c r="C2254" s="248"/>
      <c r="D2254" s="238" t="s">
        <v>252</v>
      </c>
      <c r="E2254" s="249" t="s">
        <v>39</v>
      </c>
      <c r="F2254" s="250" t="s">
        <v>2069</v>
      </c>
      <c r="G2254" s="248"/>
      <c r="H2254" s="251">
        <v>0.16500000000000001</v>
      </c>
      <c r="I2254" s="252"/>
      <c r="J2254" s="248"/>
      <c r="K2254" s="248"/>
      <c r="L2254" s="253"/>
      <c r="M2254" s="254"/>
      <c r="N2254" s="255"/>
      <c r="O2254" s="255"/>
      <c r="P2254" s="255"/>
      <c r="Q2254" s="255"/>
      <c r="R2254" s="255"/>
      <c r="S2254" s="255"/>
      <c r="T2254" s="256"/>
      <c r="U2254" s="14"/>
      <c r="V2254" s="14"/>
      <c r="W2254" s="14"/>
      <c r="X2254" s="14"/>
      <c r="Y2254" s="14"/>
      <c r="Z2254" s="14"/>
      <c r="AA2254" s="14"/>
      <c r="AB2254" s="14"/>
      <c r="AC2254" s="14"/>
      <c r="AD2254" s="14"/>
      <c r="AE2254" s="14"/>
      <c r="AT2254" s="257" t="s">
        <v>252</v>
      </c>
      <c r="AU2254" s="257" t="s">
        <v>93</v>
      </c>
      <c r="AV2254" s="14" t="s">
        <v>93</v>
      </c>
      <c r="AW2254" s="14" t="s">
        <v>46</v>
      </c>
      <c r="AX2254" s="14" t="s">
        <v>85</v>
      </c>
      <c r="AY2254" s="257" t="s">
        <v>241</v>
      </c>
    </row>
    <row r="2255" s="13" customFormat="1">
      <c r="A2255" s="13"/>
      <c r="B2255" s="236"/>
      <c r="C2255" s="237"/>
      <c r="D2255" s="238" t="s">
        <v>252</v>
      </c>
      <c r="E2255" s="239" t="s">
        <v>39</v>
      </c>
      <c r="F2255" s="240" t="s">
        <v>1941</v>
      </c>
      <c r="G2255" s="237"/>
      <c r="H2255" s="239" t="s">
        <v>39</v>
      </c>
      <c r="I2255" s="241"/>
      <c r="J2255" s="237"/>
      <c r="K2255" s="237"/>
      <c r="L2255" s="242"/>
      <c r="M2255" s="243"/>
      <c r="N2255" s="244"/>
      <c r="O2255" s="244"/>
      <c r="P2255" s="244"/>
      <c r="Q2255" s="244"/>
      <c r="R2255" s="244"/>
      <c r="S2255" s="244"/>
      <c r="T2255" s="245"/>
      <c r="U2255" s="13"/>
      <c r="V2255" s="13"/>
      <c r="W2255" s="13"/>
      <c r="X2255" s="13"/>
      <c r="Y2255" s="13"/>
      <c r="Z2255" s="13"/>
      <c r="AA2255" s="13"/>
      <c r="AB2255" s="13"/>
      <c r="AC2255" s="13"/>
      <c r="AD2255" s="13"/>
      <c r="AE2255" s="13"/>
      <c r="AT2255" s="246" t="s">
        <v>252</v>
      </c>
      <c r="AU2255" s="246" t="s">
        <v>93</v>
      </c>
      <c r="AV2255" s="13" t="s">
        <v>23</v>
      </c>
      <c r="AW2255" s="13" t="s">
        <v>46</v>
      </c>
      <c r="AX2255" s="13" t="s">
        <v>85</v>
      </c>
      <c r="AY2255" s="246" t="s">
        <v>241</v>
      </c>
    </row>
    <row r="2256" s="14" customFormat="1">
      <c r="A2256" s="14"/>
      <c r="B2256" s="247"/>
      <c r="C2256" s="248"/>
      <c r="D2256" s="238" t="s">
        <v>252</v>
      </c>
      <c r="E2256" s="249" t="s">
        <v>39</v>
      </c>
      <c r="F2256" s="250" t="s">
        <v>2070</v>
      </c>
      <c r="G2256" s="248"/>
      <c r="H2256" s="251">
        <v>0.21199999999999999</v>
      </c>
      <c r="I2256" s="252"/>
      <c r="J2256" s="248"/>
      <c r="K2256" s="248"/>
      <c r="L2256" s="253"/>
      <c r="M2256" s="254"/>
      <c r="N2256" s="255"/>
      <c r="O2256" s="255"/>
      <c r="P2256" s="255"/>
      <c r="Q2256" s="255"/>
      <c r="R2256" s="255"/>
      <c r="S2256" s="255"/>
      <c r="T2256" s="256"/>
      <c r="U2256" s="14"/>
      <c r="V2256" s="14"/>
      <c r="W2256" s="14"/>
      <c r="X2256" s="14"/>
      <c r="Y2256" s="14"/>
      <c r="Z2256" s="14"/>
      <c r="AA2256" s="14"/>
      <c r="AB2256" s="14"/>
      <c r="AC2256" s="14"/>
      <c r="AD2256" s="14"/>
      <c r="AE2256" s="14"/>
      <c r="AT2256" s="257" t="s">
        <v>252</v>
      </c>
      <c r="AU2256" s="257" t="s">
        <v>93</v>
      </c>
      <c r="AV2256" s="14" t="s">
        <v>93</v>
      </c>
      <c r="AW2256" s="14" t="s">
        <v>46</v>
      </c>
      <c r="AX2256" s="14" t="s">
        <v>85</v>
      </c>
      <c r="AY2256" s="257" t="s">
        <v>241</v>
      </c>
    </row>
    <row r="2257" s="13" customFormat="1">
      <c r="A2257" s="13"/>
      <c r="B2257" s="236"/>
      <c r="C2257" s="237"/>
      <c r="D2257" s="238" t="s">
        <v>252</v>
      </c>
      <c r="E2257" s="239" t="s">
        <v>39</v>
      </c>
      <c r="F2257" s="240" t="s">
        <v>1943</v>
      </c>
      <c r="G2257" s="237"/>
      <c r="H2257" s="239" t="s">
        <v>39</v>
      </c>
      <c r="I2257" s="241"/>
      <c r="J2257" s="237"/>
      <c r="K2257" s="237"/>
      <c r="L2257" s="242"/>
      <c r="M2257" s="243"/>
      <c r="N2257" s="244"/>
      <c r="O2257" s="244"/>
      <c r="P2257" s="244"/>
      <c r="Q2257" s="244"/>
      <c r="R2257" s="244"/>
      <c r="S2257" s="244"/>
      <c r="T2257" s="245"/>
      <c r="U2257" s="13"/>
      <c r="V2257" s="13"/>
      <c r="W2257" s="13"/>
      <c r="X2257" s="13"/>
      <c r="Y2257" s="13"/>
      <c r="Z2257" s="13"/>
      <c r="AA2257" s="13"/>
      <c r="AB2257" s="13"/>
      <c r="AC2257" s="13"/>
      <c r="AD2257" s="13"/>
      <c r="AE2257" s="13"/>
      <c r="AT2257" s="246" t="s">
        <v>252</v>
      </c>
      <c r="AU2257" s="246" t="s">
        <v>93</v>
      </c>
      <c r="AV2257" s="13" t="s">
        <v>23</v>
      </c>
      <c r="AW2257" s="13" t="s">
        <v>46</v>
      </c>
      <c r="AX2257" s="13" t="s">
        <v>85</v>
      </c>
      <c r="AY2257" s="246" t="s">
        <v>241</v>
      </c>
    </row>
    <row r="2258" s="14" customFormat="1">
      <c r="A2258" s="14"/>
      <c r="B2258" s="247"/>
      <c r="C2258" s="248"/>
      <c r="D2258" s="238" t="s">
        <v>252</v>
      </c>
      <c r="E2258" s="249" t="s">
        <v>39</v>
      </c>
      <c r="F2258" s="250" t="s">
        <v>2071</v>
      </c>
      <c r="G2258" s="248"/>
      <c r="H2258" s="251">
        <v>0.070999999999999994</v>
      </c>
      <c r="I2258" s="252"/>
      <c r="J2258" s="248"/>
      <c r="K2258" s="248"/>
      <c r="L2258" s="253"/>
      <c r="M2258" s="254"/>
      <c r="N2258" s="255"/>
      <c r="O2258" s="255"/>
      <c r="P2258" s="255"/>
      <c r="Q2258" s="255"/>
      <c r="R2258" s="255"/>
      <c r="S2258" s="255"/>
      <c r="T2258" s="256"/>
      <c r="U2258" s="14"/>
      <c r="V2258" s="14"/>
      <c r="W2258" s="14"/>
      <c r="X2258" s="14"/>
      <c r="Y2258" s="14"/>
      <c r="Z2258" s="14"/>
      <c r="AA2258" s="14"/>
      <c r="AB2258" s="14"/>
      <c r="AC2258" s="14"/>
      <c r="AD2258" s="14"/>
      <c r="AE2258" s="14"/>
      <c r="AT2258" s="257" t="s">
        <v>252</v>
      </c>
      <c r="AU2258" s="257" t="s">
        <v>93</v>
      </c>
      <c r="AV2258" s="14" t="s">
        <v>93</v>
      </c>
      <c r="AW2258" s="14" t="s">
        <v>46</v>
      </c>
      <c r="AX2258" s="14" t="s">
        <v>85</v>
      </c>
      <c r="AY2258" s="257" t="s">
        <v>241</v>
      </c>
    </row>
    <row r="2259" s="13" customFormat="1">
      <c r="A2259" s="13"/>
      <c r="B2259" s="236"/>
      <c r="C2259" s="237"/>
      <c r="D2259" s="238" t="s">
        <v>252</v>
      </c>
      <c r="E2259" s="239" t="s">
        <v>39</v>
      </c>
      <c r="F2259" s="240" t="s">
        <v>2072</v>
      </c>
      <c r="G2259" s="237"/>
      <c r="H2259" s="239" t="s">
        <v>39</v>
      </c>
      <c r="I2259" s="241"/>
      <c r="J2259" s="237"/>
      <c r="K2259" s="237"/>
      <c r="L2259" s="242"/>
      <c r="M2259" s="243"/>
      <c r="N2259" s="244"/>
      <c r="O2259" s="244"/>
      <c r="P2259" s="244"/>
      <c r="Q2259" s="244"/>
      <c r="R2259" s="244"/>
      <c r="S2259" s="244"/>
      <c r="T2259" s="245"/>
      <c r="U2259" s="13"/>
      <c r="V2259" s="13"/>
      <c r="W2259" s="13"/>
      <c r="X2259" s="13"/>
      <c r="Y2259" s="13"/>
      <c r="Z2259" s="13"/>
      <c r="AA2259" s="13"/>
      <c r="AB2259" s="13"/>
      <c r="AC2259" s="13"/>
      <c r="AD2259" s="13"/>
      <c r="AE2259" s="13"/>
      <c r="AT2259" s="246" t="s">
        <v>252</v>
      </c>
      <c r="AU2259" s="246" t="s">
        <v>93</v>
      </c>
      <c r="AV2259" s="13" t="s">
        <v>23</v>
      </c>
      <c r="AW2259" s="13" t="s">
        <v>46</v>
      </c>
      <c r="AX2259" s="13" t="s">
        <v>85</v>
      </c>
      <c r="AY2259" s="246" t="s">
        <v>241</v>
      </c>
    </row>
    <row r="2260" s="14" customFormat="1">
      <c r="A2260" s="14"/>
      <c r="B2260" s="247"/>
      <c r="C2260" s="248"/>
      <c r="D2260" s="238" t="s">
        <v>252</v>
      </c>
      <c r="E2260" s="249" t="s">
        <v>39</v>
      </c>
      <c r="F2260" s="250" t="s">
        <v>2073</v>
      </c>
      <c r="G2260" s="248"/>
      <c r="H2260" s="251">
        <v>0.010999999999999999</v>
      </c>
      <c r="I2260" s="252"/>
      <c r="J2260" s="248"/>
      <c r="K2260" s="248"/>
      <c r="L2260" s="253"/>
      <c r="M2260" s="254"/>
      <c r="N2260" s="255"/>
      <c r="O2260" s="255"/>
      <c r="P2260" s="255"/>
      <c r="Q2260" s="255"/>
      <c r="R2260" s="255"/>
      <c r="S2260" s="255"/>
      <c r="T2260" s="256"/>
      <c r="U2260" s="14"/>
      <c r="V2260" s="14"/>
      <c r="W2260" s="14"/>
      <c r="X2260" s="14"/>
      <c r="Y2260" s="14"/>
      <c r="Z2260" s="14"/>
      <c r="AA2260" s="14"/>
      <c r="AB2260" s="14"/>
      <c r="AC2260" s="14"/>
      <c r="AD2260" s="14"/>
      <c r="AE2260" s="14"/>
      <c r="AT2260" s="257" t="s">
        <v>252</v>
      </c>
      <c r="AU2260" s="257" t="s">
        <v>93</v>
      </c>
      <c r="AV2260" s="14" t="s">
        <v>93</v>
      </c>
      <c r="AW2260" s="14" t="s">
        <v>46</v>
      </c>
      <c r="AX2260" s="14" t="s">
        <v>85</v>
      </c>
      <c r="AY2260" s="257" t="s">
        <v>241</v>
      </c>
    </row>
    <row r="2261" s="13" customFormat="1">
      <c r="A2261" s="13"/>
      <c r="B2261" s="236"/>
      <c r="C2261" s="237"/>
      <c r="D2261" s="238" t="s">
        <v>252</v>
      </c>
      <c r="E2261" s="239" t="s">
        <v>39</v>
      </c>
      <c r="F2261" s="240" t="s">
        <v>2074</v>
      </c>
      <c r="G2261" s="237"/>
      <c r="H2261" s="239" t="s">
        <v>39</v>
      </c>
      <c r="I2261" s="241"/>
      <c r="J2261" s="237"/>
      <c r="K2261" s="237"/>
      <c r="L2261" s="242"/>
      <c r="M2261" s="243"/>
      <c r="N2261" s="244"/>
      <c r="O2261" s="244"/>
      <c r="P2261" s="244"/>
      <c r="Q2261" s="244"/>
      <c r="R2261" s="244"/>
      <c r="S2261" s="244"/>
      <c r="T2261" s="245"/>
      <c r="U2261" s="13"/>
      <c r="V2261" s="13"/>
      <c r="W2261" s="13"/>
      <c r="X2261" s="13"/>
      <c r="Y2261" s="13"/>
      <c r="Z2261" s="13"/>
      <c r="AA2261" s="13"/>
      <c r="AB2261" s="13"/>
      <c r="AC2261" s="13"/>
      <c r="AD2261" s="13"/>
      <c r="AE2261" s="13"/>
      <c r="AT2261" s="246" t="s">
        <v>252</v>
      </c>
      <c r="AU2261" s="246" t="s">
        <v>93</v>
      </c>
      <c r="AV2261" s="13" t="s">
        <v>23</v>
      </c>
      <c r="AW2261" s="13" t="s">
        <v>46</v>
      </c>
      <c r="AX2261" s="13" t="s">
        <v>85</v>
      </c>
      <c r="AY2261" s="246" t="s">
        <v>241</v>
      </c>
    </row>
    <row r="2262" s="14" customFormat="1">
      <c r="A2262" s="14"/>
      <c r="B2262" s="247"/>
      <c r="C2262" s="248"/>
      <c r="D2262" s="238" t="s">
        <v>252</v>
      </c>
      <c r="E2262" s="249" t="s">
        <v>39</v>
      </c>
      <c r="F2262" s="250" t="s">
        <v>2075</v>
      </c>
      <c r="G2262" s="248"/>
      <c r="H2262" s="251">
        <v>0.001</v>
      </c>
      <c r="I2262" s="252"/>
      <c r="J2262" s="248"/>
      <c r="K2262" s="248"/>
      <c r="L2262" s="253"/>
      <c r="M2262" s="254"/>
      <c r="N2262" s="255"/>
      <c r="O2262" s="255"/>
      <c r="P2262" s="255"/>
      <c r="Q2262" s="255"/>
      <c r="R2262" s="255"/>
      <c r="S2262" s="255"/>
      <c r="T2262" s="256"/>
      <c r="U2262" s="14"/>
      <c r="V2262" s="14"/>
      <c r="W2262" s="14"/>
      <c r="X2262" s="14"/>
      <c r="Y2262" s="14"/>
      <c r="Z2262" s="14"/>
      <c r="AA2262" s="14"/>
      <c r="AB2262" s="14"/>
      <c r="AC2262" s="14"/>
      <c r="AD2262" s="14"/>
      <c r="AE2262" s="14"/>
      <c r="AT2262" s="257" t="s">
        <v>252</v>
      </c>
      <c r="AU2262" s="257" t="s">
        <v>93</v>
      </c>
      <c r="AV2262" s="14" t="s">
        <v>93</v>
      </c>
      <c r="AW2262" s="14" t="s">
        <v>46</v>
      </c>
      <c r="AX2262" s="14" t="s">
        <v>85</v>
      </c>
      <c r="AY2262" s="257" t="s">
        <v>241</v>
      </c>
    </row>
    <row r="2263" s="16" customFormat="1">
      <c r="A2263" s="16"/>
      <c r="B2263" s="269"/>
      <c r="C2263" s="270"/>
      <c r="D2263" s="238" t="s">
        <v>252</v>
      </c>
      <c r="E2263" s="271" t="s">
        <v>39</v>
      </c>
      <c r="F2263" s="272" t="s">
        <v>295</v>
      </c>
      <c r="G2263" s="270"/>
      <c r="H2263" s="273">
        <v>2.516</v>
      </c>
      <c r="I2263" s="274"/>
      <c r="J2263" s="270"/>
      <c r="K2263" s="270"/>
      <c r="L2263" s="275"/>
      <c r="M2263" s="276"/>
      <c r="N2263" s="277"/>
      <c r="O2263" s="277"/>
      <c r="P2263" s="277"/>
      <c r="Q2263" s="277"/>
      <c r="R2263" s="277"/>
      <c r="S2263" s="277"/>
      <c r="T2263" s="278"/>
      <c r="U2263" s="16"/>
      <c r="V2263" s="16"/>
      <c r="W2263" s="16"/>
      <c r="X2263" s="16"/>
      <c r="Y2263" s="16"/>
      <c r="Z2263" s="16"/>
      <c r="AA2263" s="16"/>
      <c r="AB2263" s="16"/>
      <c r="AC2263" s="16"/>
      <c r="AD2263" s="16"/>
      <c r="AE2263" s="16"/>
      <c r="AT2263" s="279" t="s">
        <v>252</v>
      </c>
      <c r="AU2263" s="279" t="s">
        <v>93</v>
      </c>
      <c r="AV2263" s="16" t="s">
        <v>113</v>
      </c>
      <c r="AW2263" s="16" t="s">
        <v>46</v>
      </c>
      <c r="AX2263" s="16" t="s">
        <v>85</v>
      </c>
      <c r="AY2263" s="279" t="s">
        <v>241</v>
      </c>
    </row>
    <row r="2264" s="13" customFormat="1">
      <c r="A2264" s="13"/>
      <c r="B2264" s="236"/>
      <c r="C2264" s="237"/>
      <c r="D2264" s="238" t="s">
        <v>252</v>
      </c>
      <c r="E2264" s="239" t="s">
        <v>39</v>
      </c>
      <c r="F2264" s="240" t="s">
        <v>1945</v>
      </c>
      <c r="G2264" s="237"/>
      <c r="H2264" s="239" t="s">
        <v>39</v>
      </c>
      <c r="I2264" s="241"/>
      <c r="J2264" s="237"/>
      <c r="K2264" s="237"/>
      <c r="L2264" s="242"/>
      <c r="M2264" s="243"/>
      <c r="N2264" s="244"/>
      <c r="O2264" s="244"/>
      <c r="P2264" s="244"/>
      <c r="Q2264" s="244"/>
      <c r="R2264" s="244"/>
      <c r="S2264" s="244"/>
      <c r="T2264" s="245"/>
      <c r="U2264" s="13"/>
      <c r="V2264" s="13"/>
      <c r="W2264" s="13"/>
      <c r="X2264" s="13"/>
      <c r="Y2264" s="13"/>
      <c r="Z2264" s="13"/>
      <c r="AA2264" s="13"/>
      <c r="AB2264" s="13"/>
      <c r="AC2264" s="13"/>
      <c r="AD2264" s="13"/>
      <c r="AE2264" s="13"/>
      <c r="AT2264" s="246" t="s">
        <v>252</v>
      </c>
      <c r="AU2264" s="246" t="s">
        <v>93</v>
      </c>
      <c r="AV2264" s="13" t="s">
        <v>23</v>
      </c>
      <c r="AW2264" s="13" t="s">
        <v>46</v>
      </c>
      <c r="AX2264" s="13" t="s">
        <v>85</v>
      </c>
      <c r="AY2264" s="246" t="s">
        <v>241</v>
      </c>
    </row>
    <row r="2265" s="13" customFormat="1">
      <c r="A2265" s="13"/>
      <c r="B2265" s="236"/>
      <c r="C2265" s="237"/>
      <c r="D2265" s="238" t="s">
        <v>252</v>
      </c>
      <c r="E2265" s="239" t="s">
        <v>39</v>
      </c>
      <c r="F2265" s="240" t="s">
        <v>1915</v>
      </c>
      <c r="G2265" s="237"/>
      <c r="H2265" s="239" t="s">
        <v>39</v>
      </c>
      <c r="I2265" s="241"/>
      <c r="J2265" s="237"/>
      <c r="K2265" s="237"/>
      <c r="L2265" s="242"/>
      <c r="M2265" s="243"/>
      <c r="N2265" s="244"/>
      <c r="O2265" s="244"/>
      <c r="P2265" s="244"/>
      <c r="Q2265" s="244"/>
      <c r="R2265" s="244"/>
      <c r="S2265" s="244"/>
      <c r="T2265" s="245"/>
      <c r="U2265" s="13"/>
      <c r="V2265" s="13"/>
      <c r="W2265" s="13"/>
      <c r="X2265" s="13"/>
      <c r="Y2265" s="13"/>
      <c r="Z2265" s="13"/>
      <c r="AA2265" s="13"/>
      <c r="AB2265" s="13"/>
      <c r="AC2265" s="13"/>
      <c r="AD2265" s="13"/>
      <c r="AE2265" s="13"/>
      <c r="AT2265" s="246" t="s">
        <v>252</v>
      </c>
      <c r="AU2265" s="246" t="s">
        <v>93</v>
      </c>
      <c r="AV2265" s="13" t="s">
        <v>23</v>
      </c>
      <c r="AW2265" s="13" t="s">
        <v>46</v>
      </c>
      <c r="AX2265" s="13" t="s">
        <v>85</v>
      </c>
      <c r="AY2265" s="246" t="s">
        <v>241</v>
      </c>
    </row>
    <row r="2266" s="13" customFormat="1">
      <c r="A2266" s="13"/>
      <c r="B2266" s="236"/>
      <c r="C2266" s="237"/>
      <c r="D2266" s="238" t="s">
        <v>252</v>
      </c>
      <c r="E2266" s="239" t="s">
        <v>39</v>
      </c>
      <c r="F2266" s="240" t="s">
        <v>1946</v>
      </c>
      <c r="G2266" s="237"/>
      <c r="H2266" s="239" t="s">
        <v>39</v>
      </c>
      <c r="I2266" s="241"/>
      <c r="J2266" s="237"/>
      <c r="K2266" s="237"/>
      <c r="L2266" s="242"/>
      <c r="M2266" s="243"/>
      <c r="N2266" s="244"/>
      <c r="O2266" s="244"/>
      <c r="P2266" s="244"/>
      <c r="Q2266" s="244"/>
      <c r="R2266" s="244"/>
      <c r="S2266" s="244"/>
      <c r="T2266" s="245"/>
      <c r="U2266" s="13"/>
      <c r="V2266" s="13"/>
      <c r="W2266" s="13"/>
      <c r="X2266" s="13"/>
      <c r="Y2266" s="13"/>
      <c r="Z2266" s="13"/>
      <c r="AA2266" s="13"/>
      <c r="AB2266" s="13"/>
      <c r="AC2266" s="13"/>
      <c r="AD2266" s="13"/>
      <c r="AE2266" s="13"/>
      <c r="AT2266" s="246" t="s">
        <v>252</v>
      </c>
      <c r="AU2266" s="246" t="s">
        <v>93</v>
      </c>
      <c r="AV2266" s="13" t="s">
        <v>23</v>
      </c>
      <c r="AW2266" s="13" t="s">
        <v>46</v>
      </c>
      <c r="AX2266" s="13" t="s">
        <v>85</v>
      </c>
      <c r="AY2266" s="246" t="s">
        <v>241</v>
      </c>
    </row>
    <row r="2267" s="13" customFormat="1">
      <c r="A2267" s="13"/>
      <c r="B2267" s="236"/>
      <c r="C2267" s="237"/>
      <c r="D2267" s="238" t="s">
        <v>252</v>
      </c>
      <c r="E2267" s="239" t="s">
        <v>39</v>
      </c>
      <c r="F2267" s="240" t="s">
        <v>1947</v>
      </c>
      <c r="G2267" s="237"/>
      <c r="H2267" s="239" t="s">
        <v>39</v>
      </c>
      <c r="I2267" s="241"/>
      <c r="J2267" s="237"/>
      <c r="K2267" s="237"/>
      <c r="L2267" s="242"/>
      <c r="M2267" s="243"/>
      <c r="N2267" s="244"/>
      <c r="O2267" s="244"/>
      <c r="P2267" s="244"/>
      <c r="Q2267" s="244"/>
      <c r="R2267" s="244"/>
      <c r="S2267" s="244"/>
      <c r="T2267" s="245"/>
      <c r="U2267" s="13"/>
      <c r="V2267" s="13"/>
      <c r="W2267" s="13"/>
      <c r="X2267" s="13"/>
      <c r="Y2267" s="13"/>
      <c r="Z2267" s="13"/>
      <c r="AA2267" s="13"/>
      <c r="AB2267" s="13"/>
      <c r="AC2267" s="13"/>
      <c r="AD2267" s="13"/>
      <c r="AE2267" s="13"/>
      <c r="AT2267" s="246" t="s">
        <v>252</v>
      </c>
      <c r="AU2267" s="246" t="s">
        <v>93</v>
      </c>
      <c r="AV2267" s="13" t="s">
        <v>23</v>
      </c>
      <c r="AW2267" s="13" t="s">
        <v>46</v>
      </c>
      <c r="AX2267" s="13" t="s">
        <v>85</v>
      </c>
      <c r="AY2267" s="246" t="s">
        <v>241</v>
      </c>
    </row>
    <row r="2268" s="14" customFormat="1">
      <c r="A2268" s="14"/>
      <c r="B2268" s="247"/>
      <c r="C2268" s="248"/>
      <c r="D2268" s="238" t="s">
        <v>252</v>
      </c>
      <c r="E2268" s="249" t="s">
        <v>39</v>
      </c>
      <c r="F2268" s="250" t="s">
        <v>2076</v>
      </c>
      <c r="G2268" s="248"/>
      <c r="H2268" s="251">
        <v>0.46899999999999997</v>
      </c>
      <c r="I2268" s="252"/>
      <c r="J2268" s="248"/>
      <c r="K2268" s="248"/>
      <c r="L2268" s="253"/>
      <c r="M2268" s="254"/>
      <c r="N2268" s="255"/>
      <c r="O2268" s="255"/>
      <c r="P2268" s="255"/>
      <c r="Q2268" s="255"/>
      <c r="R2268" s="255"/>
      <c r="S2268" s="255"/>
      <c r="T2268" s="256"/>
      <c r="U2268" s="14"/>
      <c r="V2268" s="14"/>
      <c r="W2268" s="14"/>
      <c r="X2268" s="14"/>
      <c r="Y2268" s="14"/>
      <c r="Z2268" s="14"/>
      <c r="AA2268" s="14"/>
      <c r="AB2268" s="14"/>
      <c r="AC2268" s="14"/>
      <c r="AD2268" s="14"/>
      <c r="AE2268" s="14"/>
      <c r="AT2268" s="257" t="s">
        <v>252</v>
      </c>
      <c r="AU2268" s="257" t="s">
        <v>93</v>
      </c>
      <c r="AV2268" s="14" t="s">
        <v>93</v>
      </c>
      <c r="AW2268" s="14" t="s">
        <v>46</v>
      </c>
      <c r="AX2268" s="14" t="s">
        <v>85</v>
      </c>
      <c r="AY2268" s="257" t="s">
        <v>241</v>
      </c>
    </row>
    <row r="2269" s="13" customFormat="1">
      <c r="A2269" s="13"/>
      <c r="B2269" s="236"/>
      <c r="C2269" s="237"/>
      <c r="D2269" s="238" t="s">
        <v>252</v>
      </c>
      <c r="E2269" s="239" t="s">
        <v>39</v>
      </c>
      <c r="F2269" s="240" t="s">
        <v>1949</v>
      </c>
      <c r="G2269" s="237"/>
      <c r="H2269" s="239" t="s">
        <v>39</v>
      </c>
      <c r="I2269" s="241"/>
      <c r="J2269" s="237"/>
      <c r="K2269" s="237"/>
      <c r="L2269" s="242"/>
      <c r="M2269" s="243"/>
      <c r="N2269" s="244"/>
      <c r="O2269" s="244"/>
      <c r="P2269" s="244"/>
      <c r="Q2269" s="244"/>
      <c r="R2269" s="244"/>
      <c r="S2269" s="244"/>
      <c r="T2269" s="245"/>
      <c r="U2269" s="13"/>
      <c r="V2269" s="13"/>
      <c r="W2269" s="13"/>
      <c r="X2269" s="13"/>
      <c r="Y2269" s="13"/>
      <c r="Z2269" s="13"/>
      <c r="AA2269" s="13"/>
      <c r="AB2269" s="13"/>
      <c r="AC2269" s="13"/>
      <c r="AD2269" s="13"/>
      <c r="AE2269" s="13"/>
      <c r="AT2269" s="246" t="s">
        <v>252</v>
      </c>
      <c r="AU2269" s="246" t="s">
        <v>93</v>
      </c>
      <c r="AV2269" s="13" t="s">
        <v>23</v>
      </c>
      <c r="AW2269" s="13" t="s">
        <v>46</v>
      </c>
      <c r="AX2269" s="13" t="s">
        <v>85</v>
      </c>
      <c r="AY2269" s="246" t="s">
        <v>241</v>
      </c>
    </row>
    <row r="2270" s="13" customFormat="1">
      <c r="A2270" s="13"/>
      <c r="B2270" s="236"/>
      <c r="C2270" s="237"/>
      <c r="D2270" s="238" t="s">
        <v>252</v>
      </c>
      <c r="E2270" s="239" t="s">
        <v>39</v>
      </c>
      <c r="F2270" s="240" t="s">
        <v>1950</v>
      </c>
      <c r="G2270" s="237"/>
      <c r="H2270" s="239" t="s">
        <v>39</v>
      </c>
      <c r="I2270" s="241"/>
      <c r="J2270" s="237"/>
      <c r="K2270" s="237"/>
      <c r="L2270" s="242"/>
      <c r="M2270" s="243"/>
      <c r="N2270" s="244"/>
      <c r="O2270" s="244"/>
      <c r="P2270" s="244"/>
      <c r="Q2270" s="244"/>
      <c r="R2270" s="244"/>
      <c r="S2270" s="244"/>
      <c r="T2270" s="245"/>
      <c r="U2270" s="13"/>
      <c r="V2270" s="13"/>
      <c r="W2270" s="13"/>
      <c r="X2270" s="13"/>
      <c r="Y2270" s="13"/>
      <c r="Z2270" s="13"/>
      <c r="AA2270" s="13"/>
      <c r="AB2270" s="13"/>
      <c r="AC2270" s="13"/>
      <c r="AD2270" s="13"/>
      <c r="AE2270" s="13"/>
      <c r="AT2270" s="246" t="s">
        <v>252</v>
      </c>
      <c r="AU2270" s="246" t="s">
        <v>93</v>
      </c>
      <c r="AV2270" s="13" t="s">
        <v>23</v>
      </c>
      <c r="AW2270" s="13" t="s">
        <v>46</v>
      </c>
      <c r="AX2270" s="13" t="s">
        <v>85</v>
      </c>
      <c r="AY2270" s="246" t="s">
        <v>241</v>
      </c>
    </row>
    <row r="2271" s="14" customFormat="1">
      <c r="A2271" s="14"/>
      <c r="B2271" s="247"/>
      <c r="C2271" s="248"/>
      <c r="D2271" s="238" t="s">
        <v>252</v>
      </c>
      <c r="E2271" s="249" t="s">
        <v>39</v>
      </c>
      <c r="F2271" s="250" t="s">
        <v>2077</v>
      </c>
      <c r="G2271" s="248"/>
      <c r="H2271" s="251">
        <v>0.17299999999999999</v>
      </c>
      <c r="I2271" s="252"/>
      <c r="J2271" s="248"/>
      <c r="K2271" s="248"/>
      <c r="L2271" s="253"/>
      <c r="M2271" s="254"/>
      <c r="N2271" s="255"/>
      <c r="O2271" s="255"/>
      <c r="P2271" s="255"/>
      <c r="Q2271" s="255"/>
      <c r="R2271" s="255"/>
      <c r="S2271" s="255"/>
      <c r="T2271" s="256"/>
      <c r="U2271" s="14"/>
      <c r="V2271" s="14"/>
      <c r="W2271" s="14"/>
      <c r="X2271" s="14"/>
      <c r="Y2271" s="14"/>
      <c r="Z2271" s="14"/>
      <c r="AA2271" s="14"/>
      <c r="AB2271" s="14"/>
      <c r="AC2271" s="14"/>
      <c r="AD2271" s="14"/>
      <c r="AE2271" s="14"/>
      <c r="AT2271" s="257" t="s">
        <v>252</v>
      </c>
      <c r="AU2271" s="257" t="s">
        <v>93</v>
      </c>
      <c r="AV2271" s="14" t="s">
        <v>93</v>
      </c>
      <c r="AW2271" s="14" t="s">
        <v>46</v>
      </c>
      <c r="AX2271" s="14" t="s">
        <v>85</v>
      </c>
      <c r="AY2271" s="257" t="s">
        <v>241</v>
      </c>
    </row>
    <row r="2272" s="13" customFormat="1">
      <c r="A2272" s="13"/>
      <c r="B2272" s="236"/>
      <c r="C2272" s="237"/>
      <c r="D2272" s="238" t="s">
        <v>252</v>
      </c>
      <c r="E2272" s="239" t="s">
        <v>39</v>
      </c>
      <c r="F2272" s="240" t="s">
        <v>1952</v>
      </c>
      <c r="G2272" s="237"/>
      <c r="H2272" s="239" t="s">
        <v>39</v>
      </c>
      <c r="I2272" s="241"/>
      <c r="J2272" s="237"/>
      <c r="K2272" s="237"/>
      <c r="L2272" s="242"/>
      <c r="M2272" s="243"/>
      <c r="N2272" s="244"/>
      <c r="O2272" s="244"/>
      <c r="P2272" s="244"/>
      <c r="Q2272" s="244"/>
      <c r="R2272" s="244"/>
      <c r="S2272" s="244"/>
      <c r="T2272" s="245"/>
      <c r="U2272" s="13"/>
      <c r="V2272" s="13"/>
      <c r="W2272" s="13"/>
      <c r="X2272" s="13"/>
      <c r="Y2272" s="13"/>
      <c r="Z2272" s="13"/>
      <c r="AA2272" s="13"/>
      <c r="AB2272" s="13"/>
      <c r="AC2272" s="13"/>
      <c r="AD2272" s="13"/>
      <c r="AE2272" s="13"/>
      <c r="AT2272" s="246" t="s">
        <v>252</v>
      </c>
      <c r="AU2272" s="246" t="s">
        <v>93</v>
      </c>
      <c r="AV2272" s="13" t="s">
        <v>23</v>
      </c>
      <c r="AW2272" s="13" t="s">
        <v>46</v>
      </c>
      <c r="AX2272" s="13" t="s">
        <v>85</v>
      </c>
      <c r="AY2272" s="246" t="s">
        <v>241</v>
      </c>
    </row>
    <row r="2273" s="13" customFormat="1">
      <c r="A2273" s="13"/>
      <c r="B2273" s="236"/>
      <c r="C2273" s="237"/>
      <c r="D2273" s="238" t="s">
        <v>252</v>
      </c>
      <c r="E2273" s="239" t="s">
        <v>39</v>
      </c>
      <c r="F2273" s="240" t="s">
        <v>1953</v>
      </c>
      <c r="G2273" s="237"/>
      <c r="H2273" s="239" t="s">
        <v>39</v>
      </c>
      <c r="I2273" s="241"/>
      <c r="J2273" s="237"/>
      <c r="K2273" s="237"/>
      <c r="L2273" s="242"/>
      <c r="M2273" s="243"/>
      <c r="N2273" s="244"/>
      <c r="O2273" s="244"/>
      <c r="P2273" s="244"/>
      <c r="Q2273" s="244"/>
      <c r="R2273" s="244"/>
      <c r="S2273" s="244"/>
      <c r="T2273" s="245"/>
      <c r="U2273" s="13"/>
      <c r="V2273" s="13"/>
      <c r="W2273" s="13"/>
      <c r="X2273" s="13"/>
      <c r="Y2273" s="13"/>
      <c r="Z2273" s="13"/>
      <c r="AA2273" s="13"/>
      <c r="AB2273" s="13"/>
      <c r="AC2273" s="13"/>
      <c r="AD2273" s="13"/>
      <c r="AE2273" s="13"/>
      <c r="AT2273" s="246" t="s">
        <v>252</v>
      </c>
      <c r="AU2273" s="246" t="s">
        <v>93</v>
      </c>
      <c r="AV2273" s="13" t="s">
        <v>23</v>
      </c>
      <c r="AW2273" s="13" t="s">
        <v>46</v>
      </c>
      <c r="AX2273" s="13" t="s">
        <v>85</v>
      </c>
      <c r="AY2273" s="246" t="s">
        <v>241</v>
      </c>
    </row>
    <row r="2274" s="14" customFormat="1">
      <c r="A2274" s="14"/>
      <c r="B2274" s="247"/>
      <c r="C2274" s="248"/>
      <c r="D2274" s="238" t="s">
        <v>252</v>
      </c>
      <c r="E2274" s="249" t="s">
        <v>39</v>
      </c>
      <c r="F2274" s="250" t="s">
        <v>2078</v>
      </c>
      <c r="G2274" s="248"/>
      <c r="H2274" s="251">
        <v>0.39400000000000002</v>
      </c>
      <c r="I2274" s="252"/>
      <c r="J2274" s="248"/>
      <c r="K2274" s="248"/>
      <c r="L2274" s="253"/>
      <c r="M2274" s="254"/>
      <c r="N2274" s="255"/>
      <c r="O2274" s="255"/>
      <c r="P2274" s="255"/>
      <c r="Q2274" s="255"/>
      <c r="R2274" s="255"/>
      <c r="S2274" s="255"/>
      <c r="T2274" s="256"/>
      <c r="U2274" s="14"/>
      <c r="V2274" s="14"/>
      <c r="W2274" s="14"/>
      <c r="X2274" s="14"/>
      <c r="Y2274" s="14"/>
      <c r="Z2274" s="14"/>
      <c r="AA2274" s="14"/>
      <c r="AB2274" s="14"/>
      <c r="AC2274" s="14"/>
      <c r="AD2274" s="14"/>
      <c r="AE2274" s="14"/>
      <c r="AT2274" s="257" t="s">
        <v>252</v>
      </c>
      <c r="AU2274" s="257" t="s">
        <v>93</v>
      </c>
      <c r="AV2274" s="14" t="s">
        <v>93</v>
      </c>
      <c r="AW2274" s="14" t="s">
        <v>46</v>
      </c>
      <c r="AX2274" s="14" t="s">
        <v>85</v>
      </c>
      <c r="AY2274" s="257" t="s">
        <v>241</v>
      </c>
    </row>
    <row r="2275" s="16" customFormat="1">
      <c r="A2275" s="16"/>
      <c r="B2275" s="269"/>
      <c r="C2275" s="270"/>
      <c r="D2275" s="238" t="s">
        <v>252</v>
      </c>
      <c r="E2275" s="271" t="s">
        <v>39</v>
      </c>
      <c r="F2275" s="272" t="s">
        <v>295</v>
      </c>
      <c r="G2275" s="270"/>
      <c r="H2275" s="273">
        <v>1.036</v>
      </c>
      <c r="I2275" s="274"/>
      <c r="J2275" s="270"/>
      <c r="K2275" s="270"/>
      <c r="L2275" s="275"/>
      <c r="M2275" s="276"/>
      <c r="N2275" s="277"/>
      <c r="O2275" s="277"/>
      <c r="P2275" s="277"/>
      <c r="Q2275" s="277"/>
      <c r="R2275" s="277"/>
      <c r="S2275" s="277"/>
      <c r="T2275" s="278"/>
      <c r="U2275" s="16"/>
      <c r="V2275" s="16"/>
      <c r="W2275" s="16"/>
      <c r="X2275" s="16"/>
      <c r="Y2275" s="16"/>
      <c r="Z2275" s="16"/>
      <c r="AA2275" s="16"/>
      <c r="AB2275" s="16"/>
      <c r="AC2275" s="16"/>
      <c r="AD2275" s="16"/>
      <c r="AE2275" s="16"/>
      <c r="AT2275" s="279" t="s">
        <v>252</v>
      </c>
      <c r="AU2275" s="279" t="s">
        <v>93</v>
      </c>
      <c r="AV2275" s="16" t="s">
        <v>113</v>
      </c>
      <c r="AW2275" s="16" t="s">
        <v>46</v>
      </c>
      <c r="AX2275" s="16" t="s">
        <v>85</v>
      </c>
      <c r="AY2275" s="279" t="s">
        <v>241</v>
      </c>
    </row>
    <row r="2276" s="13" customFormat="1">
      <c r="A2276" s="13"/>
      <c r="B2276" s="236"/>
      <c r="C2276" s="237"/>
      <c r="D2276" s="238" t="s">
        <v>252</v>
      </c>
      <c r="E2276" s="239" t="s">
        <v>39</v>
      </c>
      <c r="F2276" s="240" t="s">
        <v>1434</v>
      </c>
      <c r="G2276" s="237"/>
      <c r="H2276" s="239" t="s">
        <v>39</v>
      </c>
      <c r="I2276" s="241"/>
      <c r="J2276" s="237"/>
      <c r="K2276" s="237"/>
      <c r="L2276" s="242"/>
      <c r="M2276" s="243"/>
      <c r="N2276" s="244"/>
      <c r="O2276" s="244"/>
      <c r="P2276" s="244"/>
      <c r="Q2276" s="244"/>
      <c r="R2276" s="244"/>
      <c r="S2276" s="244"/>
      <c r="T2276" s="245"/>
      <c r="U2276" s="13"/>
      <c r="V2276" s="13"/>
      <c r="W2276" s="13"/>
      <c r="X2276" s="13"/>
      <c r="Y2276" s="13"/>
      <c r="Z2276" s="13"/>
      <c r="AA2276" s="13"/>
      <c r="AB2276" s="13"/>
      <c r="AC2276" s="13"/>
      <c r="AD2276" s="13"/>
      <c r="AE2276" s="13"/>
      <c r="AT2276" s="246" t="s">
        <v>252</v>
      </c>
      <c r="AU2276" s="246" t="s">
        <v>93</v>
      </c>
      <c r="AV2276" s="13" t="s">
        <v>23</v>
      </c>
      <c r="AW2276" s="13" t="s">
        <v>46</v>
      </c>
      <c r="AX2276" s="13" t="s">
        <v>85</v>
      </c>
      <c r="AY2276" s="246" t="s">
        <v>241</v>
      </c>
    </row>
    <row r="2277" s="13" customFormat="1">
      <c r="A2277" s="13"/>
      <c r="B2277" s="236"/>
      <c r="C2277" s="237"/>
      <c r="D2277" s="238" t="s">
        <v>252</v>
      </c>
      <c r="E2277" s="239" t="s">
        <v>39</v>
      </c>
      <c r="F2277" s="240" t="s">
        <v>1920</v>
      </c>
      <c r="G2277" s="237"/>
      <c r="H2277" s="239" t="s">
        <v>39</v>
      </c>
      <c r="I2277" s="241"/>
      <c r="J2277" s="237"/>
      <c r="K2277" s="237"/>
      <c r="L2277" s="242"/>
      <c r="M2277" s="243"/>
      <c r="N2277" s="244"/>
      <c r="O2277" s="244"/>
      <c r="P2277" s="244"/>
      <c r="Q2277" s="244"/>
      <c r="R2277" s="244"/>
      <c r="S2277" s="244"/>
      <c r="T2277" s="245"/>
      <c r="U2277" s="13"/>
      <c r="V2277" s="13"/>
      <c r="W2277" s="13"/>
      <c r="X2277" s="13"/>
      <c r="Y2277" s="13"/>
      <c r="Z2277" s="13"/>
      <c r="AA2277" s="13"/>
      <c r="AB2277" s="13"/>
      <c r="AC2277" s="13"/>
      <c r="AD2277" s="13"/>
      <c r="AE2277" s="13"/>
      <c r="AT2277" s="246" t="s">
        <v>252</v>
      </c>
      <c r="AU2277" s="246" t="s">
        <v>93</v>
      </c>
      <c r="AV2277" s="13" t="s">
        <v>23</v>
      </c>
      <c r="AW2277" s="13" t="s">
        <v>46</v>
      </c>
      <c r="AX2277" s="13" t="s">
        <v>85</v>
      </c>
      <c r="AY2277" s="246" t="s">
        <v>241</v>
      </c>
    </row>
    <row r="2278" s="14" customFormat="1">
      <c r="A2278" s="14"/>
      <c r="B2278" s="247"/>
      <c r="C2278" s="248"/>
      <c r="D2278" s="238" t="s">
        <v>252</v>
      </c>
      <c r="E2278" s="249" t="s">
        <v>39</v>
      </c>
      <c r="F2278" s="250" t="s">
        <v>2079</v>
      </c>
      <c r="G2278" s="248"/>
      <c r="H2278" s="251">
        <v>0.47299999999999998</v>
      </c>
      <c r="I2278" s="252"/>
      <c r="J2278" s="248"/>
      <c r="K2278" s="248"/>
      <c r="L2278" s="253"/>
      <c r="M2278" s="254"/>
      <c r="N2278" s="255"/>
      <c r="O2278" s="255"/>
      <c r="P2278" s="255"/>
      <c r="Q2278" s="255"/>
      <c r="R2278" s="255"/>
      <c r="S2278" s="255"/>
      <c r="T2278" s="256"/>
      <c r="U2278" s="14"/>
      <c r="V2278" s="14"/>
      <c r="W2278" s="14"/>
      <c r="X2278" s="14"/>
      <c r="Y2278" s="14"/>
      <c r="Z2278" s="14"/>
      <c r="AA2278" s="14"/>
      <c r="AB2278" s="14"/>
      <c r="AC2278" s="14"/>
      <c r="AD2278" s="14"/>
      <c r="AE2278" s="14"/>
      <c r="AT2278" s="257" t="s">
        <v>252</v>
      </c>
      <c r="AU2278" s="257" t="s">
        <v>93</v>
      </c>
      <c r="AV2278" s="14" t="s">
        <v>93</v>
      </c>
      <c r="AW2278" s="14" t="s">
        <v>46</v>
      </c>
      <c r="AX2278" s="14" t="s">
        <v>85</v>
      </c>
      <c r="AY2278" s="257" t="s">
        <v>241</v>
      </c>
    </row>
    <row r="2279" s="14" customFormat="1">
      <c r="A2279" s="14"/>
      <c r="B2279" s="247"/>
      <c r="C2279" s="248"/>
      <c r="D2279" s="238" t="s">
        <v>252</v>
      </c>
      <c r="E2279" s="249" t="s">
        <v>39</v>
      </c>
      <c r="F2279" s="250" t="s">
        <v>2080</v>
      </c>
      <c r="G2279" s="248"/>
      <c r="H2279" s="251">
        <v>0.20200000000000001</v>
      </c>
      <c r="I2279" s="252"/>
      <c r="J2279" s="248"/>
      <c r="K2279" s="248"/>
      <c r="L2279" s="253"/>
      <c r="M2279" s="254"/>
      <c r="N2279" s="255"/>
      <c r="O2279" s="255"/>
      <c r="P2279" s="255"/>
      <c r="Q2279" s="255"/>
      <c r="R2279" s="255"/>
      <c r="S2279" s="255"/>
      <c r="T2279" s="256"/>
      <c r="U2279" s="14"/>
      <c r="V2279" s="14"/>
      <c r="W2279" s="14"/>
      <c r="X2279" s="14"/>
      <c r="Y2279" s="14"/>
      <c r="Z2279" s="14"/>
      <c r="AA2279" s="14"/>
      <c r="AB2279" s="14"/>
      <c r="AC2279" s="14"/>
      <c r="AD2279" s="14"/>
      <c r="AE2279" s="14"/>
      <c r="AT2279" s="257" t="s">
        <v>252</v>
      </c>
      <c r="AU2279" s="257" t="s">
        <v>93</v>
      </c>
      <c r="AV2279" s="14" t="s">
        <v>93</v>
      </c>
      <c r="AW2279" s="14" t="s">
        <v>46</v>
      </c>
      <c r="AX2279" s="14" t="s">
        <v>85</v>
      </c>
      <c r="AY2279" s="257" t="s">
        <v>241</v>
      </c>
    </row>
    <row r="2280" s="14" customFormat="1">
      <c r="A2280" s="14"/>
      <c r="B2280" s="247"/>
      <c r="C2280" s="248"/>
      <c r="D2280" s="238" t="s">
        <v>252</v>
      </c>
      <c r="E2280" s="249" t="s">
        <v>39</v>
      </c>
      <c r="F2280" s="250" t="s">
        <v>2081</v>
      </c>
      <c r="G2280" s="248"/>
      <c r="H2280" s="251">
        <v>0.46200000000000002</v>
      </c>
      <c r="I2280" s="252"/>
      <c r="J2280" s="248"/>
      <c r="K2280" s="248"/>
      <c r="L2280" s="253"/>
      <c r="M2280" s="254"/>
      <c r="N2280" s="255"/>
      <c r="O2280" s="255"/>
      <c r="P2280" s="255"/>
      <c r="Q2280" s="255"/>
      <c r="R2280" s="255"/>
      <c r="S2280" s="255"/>
      <c r="T2280" s="256"/>
      <c r="U2280" s="14"/>
      <c r="V2280" s="14"/>
      <c r="W2280" s="14"/>
      <c r="X2280" s="14"/>
      <c r="Y2280" s="14"/>
      <c r="Z2280" s="14"/>
      <c r="AA2280" s="14"/>
      <c r="AB2280" s="14"/>
      <c r="AC2280" s="14"/>
      <c r="AD2280" s="14"/>
      <c r="AE2280" s="14"/>
      <c r="AT2280" s="257" t="s">
        <v>252</v>
      </c>
      <c r="AU2280" s="257" t="s">
        <v>93</v>
      </c>
      <c r="AV2280" s="14" t="s">
        <v>93</v>
      </c>
      <c r="AW2280" s="14" t="s">
        <v>46</v>
      </c>
      <c r="AX2280" s="14" t="s">
        <v>85</v>
      </c>
      <c r="AY2280" s="257" t="s">
        <v>241</v>
      </c>
    </row>
    <row r="2281" s="14" customFormat="1">
      <c r="A2281" s="14"/>
      <c r="B2281" s="247"/>
      <c r="C2281" s="248"/>
      <c r="D2281" s="238" t="s">
        <v>252</v>
      </c>
      <c r="E2281" s="249" t="s">
        <v>39</v>
      </c>
      <c r="F2281" s="250" t="s">
        <v>2082</v>
      </c>
      <c r="G2281" s="248"/>
      <c r="H2281" s="251">
        <v>0.029000000000000001</v>
      </c>
      <c r="I2281" s="252"/>
      <c r="J2281" s="248"/>
      <c r="K2281" s="248"/>
      <c r="L2281" s="253"/>
      <c r="M2281" s="254"/>
      <c r="N2281" s="255"/>
      <c r="O2281" s="255"/>
      <c r="P2281" s="255"/>
      <c r="Q2281" s="255"/>
      <c r="R2281" s="255"/>
      <c r="S2281" s="255"/>
      <c r="T2281" s="256"/>
      <c r="U2281" s="14"/>
      <c r="V2281" s="14"/>
      <c r="W2281" s="14"/>
      <c r="X2281" s="14"/>
      <c r="Y2281" s="14"/>
      <c r="Z2281" s="14"/>
      <c r="AA2281" s="14"/>
      <c r="AB2281" s="14"/>
      <c r="AC2281" s="14"/>
      <c r="AD2281" s="14"/>
      <c r="AE2281" s="14"/>
      <c r="AT2281" s="257" t="s">
        <v>252</v>
      </c>
      <c r="AU2281" s="257" t="s">
        <v>93</v>
      </c>
      <c r="AV2281" s="14" t="s">
        <v>93</v>
      </c>
      <c r="AW2281" s="14" t="s">
        <v>46</v>
      </c>
      <c r="AX2281" s="14" t="s">
        <v>85</v>
      </c>
      <c r="AY2281" s="257" t="s">
        <v>241</v>
      </c>
    </row>
    <row r="2282" s="13" customFormat="1">
      <c r="A2282" s="13"/>
      <c r="B2282" s="236"/>
      <c r="C2282" s="237"/>
      <c r="D2282" s="238" t="s">
        <v>252</v>
      </c>
      <c r="E2282" s="239" t="s">
        <v>39</v>
      </c>
      <c r="F2282" s="240" t="s">
        <v>1924</v>
      </c>
      <c r="G2282" s="237"/>
      <c r="H2282" s="239" t="s">
        <v>39</v>
      </c>
      <c r="I2282" s="241"/>
      <c r="J2282" s="237"/>
      <c r="K2282" s="237"/>
      <c r="L2282" s="242"/>
      <c r="M2282" s="243"/>
      <c r="N2282" s="244"/>
      <c r="O2282" s="244"/>
      <c r="P2282" s="244"/>
      <c r="Q2282" s="244"/>
      <c r="R2282" s="244"/>
      <c r="S2282" s="244"/>
      <c r="T2282" s="245"/>
      <c r="U2282" s="13"/>
      <c r="V2282" s="13"/>
      <c r="W2282" s="13"/>
      <c r="X2282" s="13"/>
      <c r="Y2282" s="13"/>
      <c r="Z2282" s="13"/>
      <c r="AA2282" s="13"/>
      <c r="AB2282" s="13"/>
      <c r="AC2282" s="13"/>
      <c r="AD2282" s="13"/>
      <c r="AE2282" s="13"/>
      <c r="AT2282" s="246" t="s">
        <v>252</v>
      </c>
      <c r="AU2282" s="246" t="s">
        <v>93</v>
      </c>
      <c r="AV2282" s="13" t="s">
        <v>23</v>
      </c>
      <c r="AW2282" s="13" t="s">
        <v>46</v>
      </c>
      <c r="AX2282" s="13" t="s">
        <v>85</v>
      </c>
      <c r="AY2282" s="246" t="s">
        <v>241</v>
      </c>
    </row>
    <row r="2283" s="14" customFormat="1">
      <c r="A2283" s="14"/>
      <c r="B2283" s="247"/>
      <c r="C2283" s="248"/>
      <c r="D2283" s="238" t="s">
        <v>252</v>
      </c>
      <c r="E2283" s="249" t="s">
        <v>39</v>
      </c>
      <c r="F2283" s="250" t="s">
        <v>2083</v>
      </c>
      <c r="G2283" s="248"/>
      <c r="H2283" s="251">
        <v>0.095000000000000001</v>
      </c>
      <c r="I2283" s="252"/>
      <c r="J2283" s="248"/>
      <c r="K2283" s="248"/>
      <c r="L2283" s="253"/>
      <c r="M2283" s="254"/>
      <c r="N2283" s="255"/>
      <c r="O2283" s="255"/>
      <c r="P2283" s="255"/>
      <c r="Q2283" s="255"/>
      <c r="R2283" s="255"/>
      <c r="S2283" s="255"/>
      <c r="T2283" s="256"/>
      <c r="U2283" s="14"/>
      <c r="V2283" s="14"/>
      <c r="W2283" s="14"/>
      <c r="X2283" s="14"/>
      <c r="Y2283" s="14"/>
      <c r="Z2283" s="14"/>
      <c r="AA2283" s="14"/>
      <c r="AB2283" s="14"/>
      <c r="AC2283" s="14"/>
      <c r="AD2283" s="14"/>
      <c r="AE2283" s="14"/>
      <c r="AT2283" s="257" t="s">
        <v>252</v>
      </c>
      <c r="AU2283" s="257" t="s">
        <v>93</v>
      </c>
      <c r="AV2283" s="14" t="s">
        <v>93</v>
      </c>
      <c r="AW2283" s="14" t="s">
        <v>46</v>
      </c>
      <c r="AX2283" s="14" t="s">
        <v>85</v>
      </c>
      <c r="AY2283" s="257" t="s">
        <v>241</v>
      </c>
    </row>
    <row r="2284" s="14" customFormat="1">
      <c r="A2284" s="14"/>
      <c r="B2284" s="247"/>
      <c r="C2284" s="248"/>
      <c r="D2284" s="238" t="s">
        <v>252</v>
      </c>
      <c r="E2284" s="249" t="s">
        <v>39</v>
      </c>
      <c r="F2284" s="250" t="s">
        <v>2084</v>
      </c>
      <c r="G2284" s="248"/>
      <c r="H2284" s="251">
        <v>0.10299999999999999</v>
      </c>
      <c r="I2284" s="252"/>
      <c r="J2284" s="248"/>
      <c r="K2284" s="248"/>
      <c r="L2284" s="253"/>
      <c r="M2284" s="254"/>
      <c r="N2284" s="255"/>
      <c r="O2284" s="255"/>
      <c r="P2284" s="255"/>
      <c r="Q2284" s="255"/>
      <c r="R2284" s="255"/>
      <c r="S2284" s="255"/>
      <c r="T2284" s="256"/>
      <c r="U2284" s="14"/>
      <c r="V2284" s="14"/>
      <c r="W2284" s="14"/>
      <c r="X2284" s="14"/>
      <c r="Y2284" s="14"/>
      <c r="Z2284" s="14"/>
      <c r="AA2284" s="14"/>
      <c r="AB2284" s="14"/>
      <c r="AC2284" s="14"/>
      <c r="AD2284" s="14"/>
      <c r="AE2284" s="14"/>
      <c r="AT2284" s="257" t="s">
        <v>252</v>
      </c>
      <c r="AU2284" s="257" t="s">
        <v>93</v>
      </c>
      <c r="AV2284" s="14" t="s">
        <v>93</v>
      </c>
      <c r="AW2284" s="14" t="s">
        <v>46</v>
      </c>
      <c r="AX2284" s="14" t="s">
        <v>85</v>
      </c>
      <c r="AY2284" s="257" t="s">
        <v>241</v>
      </c>
    </row>
    <row r="2285" s="14" customFormat="1">
      <c r="A2285" s="14"/>
      <c r="B2285" s="247"/>
      <c r="C2285" s="248"/>
      <c r="D2285" s="238" t="s">
        <v>252</v>
      </c>
      <c r="E2285" s="249" t="s">
        <v>39</v>
      </c>
      <c r="F2285" s="250" t="s">
        <v>2085</v>
      </c>
      <c r="G2285" s="248"/>
      <c r="H2285" s="251">
        <v>0.46800000000000003</v>
      </c>
      <c r="I2285" s="252"/>
      <c r="J2285" s="248"/>
      <c r="K2285" s="248"/>
      <c r="L2285" s="253"/>
      <c r="M2285" s="254"/>
      <c r="N2285" s="255"/>
      <c r="O2285" s="255"/>
      <c r="P2285" s="255"/>
      <c r="Q2285" s="255"/>
      <c r="R2285" s="255"/>
      <c r="S2285" s="255"/>
      <c r="T2285" s="256"/>
      <c r="U2285" s="14"/>
      <c r="V2285" s="14"/>
      <c r="W2285" s="14"/>
      <c r="X2285" s="14"/>
      <c r="Y2285" s="14"/>
      <c r="Z2285" s="14"/>
      <c r="AA2285" s="14"/>
      <c r="AB2285" s="14"/>
      <c r="AC2285" s="14"/>
      <c r="AD2285" s="14"/>
      <c r="AE2285" s="14"/>
      <c r="AT2285" s="257" t="s">
        <v>252</v>
      </c>
      <c r="AU2285" s="257" t="s">
        <v>93</v>
      </c>
      <c r="AV2285" s="14" t="s">
        <v>93</v>
      </c>
      <c r="AW2285" s="14" t="s">
        <v>46</v>
      </c>
      <c r="AX2285" s="14" t="s">
        <v>85</v>
      </c>
      <c r="AY2285" s="257" t="s">
        <v>241</v>
      </c>
    </row>
    <row r="2286" s="13" customFormat="1">
      <c r="A2286" s="13"/>
      <c r="B2286" s="236"/>
      <c r="C2286" s="237"/>
      <c r="D2286" s="238" t="s">
        <v>252</v>
      </c>
      <c r="E2286" s="239" t="s">
        <v>39</v>
      </c>
      <c r="F2286" s="240" t="s">
        <v>1933</v>
      </c>
      <c r="G2286" s="237"/>
      <c r="H2286" s="239" t="s">
        <v>39</v>
      </c>
      <c r="I2286" s="241"/>
      <c r="J2286" s="237"/>
      <c r="K2286" s="237"/>
      <c r="L2286" s="242"/>
      <c r="M2286" s="243"/>
      <c r="N2286" s="244"/>
      <c r="O2286" s="244"/>
      <c r="P2286" s="244"/>
      <c r="Q2286" s="244"/>
      <c r="R2286" s="244"/>
      <c r="S2286" s="244"/>
      <c r="T2286" s="245"/>
      <c r="U2286" s="13"/>
      <c r="V2286" s="13"/>
      <c r="W2286" s="13"/>
      <c r="X2286" s="13"/>
      <c r="Y2286" s="13"/>
      <c r="Z2286" s="13"/>
      <c r="AA2286" s="13"/>
      <c r="AB2286" s="13"/>
      <c r="AC2286" s="13"/>
      <c r="AD2286" s="13"/>
      <c r="AE2286" s="13"/>
      <c r="AT2286" s="246" t="s">
        <v>252</v>
      </c>
      <c r="AU2286" s="246" t="s">
        <v>93</v>
      </c>
      <c r="AV2286" s="13" t="s">
        <v>23</v>
      </c>
      <c r="AW2286" s="13" t="s">
        <v>46</v>
      </c>
      <c r="AX2286" s="13" t="s">
        <v>85</v>
      </c>
      <c r="AY2286" s="246" t="s">
        <v>241</v>
      </c>
    </row>
    <row r="2287" s="14" customFormat="1">
      <c r="A2287" s="14"/>
      <c r="B2287" s="247"/>
      <c r="C2287" s="248"/>
      <c r="D2287" s="238" t="s">
        <v>252</v>
      </c>
      <c r="E2287" s="249" t="s">
        <v>39</v>
      </c>
      <c r="F2287" s="250" t="s">
        <v>2065</v>
      </c>
      <c r="G2287" s="248"/>
      <c r="H2287" s="251">
        <v>0.122</v>
      </c>
      <c r="I2287" s="252"/>
      <c r="J2287" s="248"/>
      <c r="K2287" s="248"/>
      <c r="L2287" s="253"/>
      <c r="M2287" s="254"/>
      <c r="N2287" s="255"/>
      <c r="O2287" s="255"/>
      <c r="P2287" s="255"/>
      <c r="Q2287" s="255"/>
      <c r="R2287" s="255"/>
      <c r="S2287" s="255"/>
      <c r="T2287" s="256"/>
      <c r="U2287" s="14"/>
      <c r="V2287" s="14"/>
      <c r="W2287" s="14"/>
      <c r="X2287" s="14"/>
      <c r="Y2287" s="14"/>
      <c r="Z2287" s="14"/>
      <c r="AA2287" s="14"/>
      <c r="AB2287" s="14"/>
      <c r="AC2287" s="14"/>
      <c r="AD2287" s="14"/>
      <c r="AE2287" s="14"/>
      <c r="AT2287" s="257" t="s">
        <v>252</v>
      </c>
      <c r="AU2287" s="257" t="s">
        <v>93</v>
      </c>
      <c r="AV2287" s="14" t="s">
        <v>93</v>
      </c>
      <c r="AW2287" s="14" t="s">
        <v>46</v>
      </c>
      <c r="AX2287" s="14" t="s">
        <v>85</v>
      </c>
      <c r="AY2287" s="257" t="s">
        <v>241</v>
      </c>
    </row>
    <row r="2288" s="14" customFormat="1">
      <c r="A2288" s="14"/>
      <c r="B2288" s="247"/>
      <c r="C2288" s="248"/>
      <c r="D2288" s="238" t="s">
        <v>252</v>
      </c>
      <c r="E2288" s="249" t="s">
        <v>39</v>
      </c>
      <c r="F2288" s="250" t="s">
        <v>2086</v>
      </c>
      <c r="G2288" s="248"/>
      <c r="H2288" s="251">
        <v>0.034000000000000002</v>
      </c>
      <c r="I2288" s="252"/>
      <c r="J2288" s="248"/>
      <c r="K2288" s="248"/>
      <c r="L2288" s="253"/>
      <c r="M2288" s="254"/>
      <c r="N2288" s="255"/>
      <c r="O2288" s="255"/>
      <c r="P2288" s="255"/>
      <c r="Q2288" s="255"/>
      <c r="R2288" s="255"/>
      <c r="S2288" s="255"/>
      <c r="T2288" s="256"/>
      <c r="U2288" s="14"/>
      <c r="V2288" s="14"/>
      <c r="W2288" s="14"/>
      <c r="X2288" s="14"/>
      <c r="Y2288" s="14"/>
      <c r="Z2288" s="14"/>
      <c r="AA2288" s="14"/>
      <c r="AB2288" s="14"/>
      <c r="AC2288" s="14"/>
      <c r="AD2288" s="14"/>
      <c r="AE2288" s="14"/>
      <c r="AT2288" s="257" t="s">
        <v>252</v>
      </c>
      <c r="AU2288" s="257" t="s">
        <v>93</v>
      </c>
      <c r="AV2288" s="14" t="s">
        <v>93</v>
      </c>
      <c r="AW2288" s="14" t="s">
        <v>46</v>
      </c>
      <c r="AX2288" s="14" t="s">
        <v>85</v>
      </c>
      <c r="AY2288" s="257" t="s">
        <v>241</v>
      </c>
    </row>
    <row r="2289" s="13" customFormat="1">
      <c r="A2289" s="13"/>
      <c r="B2289" s="236"/>
      <c r="C2289" s="237"/>
      <c r="D2289" s="238" t="s">
        <v>252</v>
      </c>
      <c r="E2289" s="239" t="s">
        <v>39</v>
      </c>
      <c r="F2289" s="240" t="s">
        <v>1936</v>
      </c>
      <c r="G2289" s="237"/>
      <c r="H2289" s="239" t="s">
        <v>39</v>
      </c>
      <c r="I2289" s="241"/>
      <c r="J2289" s="237"/>
      <c r="K2289" s="237"/>
      <c r="L2289" s="242"/>
      <c r="M2289" s="243"/>
      <c r="N2289" s="244"/>
      <c r="O2289" s="244"/>
      <c r="P2289" s="244"/>
      <c r="Q2289" s="244"/>
      <c r="R2289" s="244"/>
      <c r="S2289" s="244"/>
      <c r="T2289" s="245"/>
      <c r="U2289" s="13"/>
      <c r="V2289" s="13"/>
      <c r="W2289" s="13"/>
      <c r="X2289" s="13"/>
      <c r="Y2289" s="13"/>
      <c r="Z2289" s="13"/>
      <c r="AA2289" s="13"/>
      <c r="AB2289" s="13"/>
      <c r="AC2289" s="13"/>
      <c r="AD2289" s="13"/>
      <c r="AE2289" s="13"/>
      <c r="AT2289" s="246" t="s">
        <v>252</v>
      </c>
      <c r="AU2289" s="246" t="s">
        <v>93</v>
      </c>
      <c r="AV2289" s="13" t="s">
        <v>23</v>
      </c>
      <c r="AW2289" s="13" t="s">
        <v>46</v>
      </c>
      <c r="AX2289" s="13" t="s">
        <v>85</v>
      </c>
      <c r="AY2289" s="246" t="s">
        <v>241</v>
      </c>
    </row>
    <row r="2290" s="14" customFormat="1">
      <c r="A2290" s="14"/>
      <c r="B2290" s="247"/>
      <c r="C2290" s="248"/>
      <c r="D2290" s="238" t="s">
        <v>252</v>
      </c>
      <c r="E2290" s="249" t="s">
        <v>39</v>
      </c>
      <c r="F2290" s="250" t="s">
        <v>2087</v>
      </c>
      <c r="G2290" s="248"/>
      <c r="H2290" s="251">
        <v>0.080000000000000002</v>
      </c>
      <c r="I2290" s="252"/>
      <c r="J2290" s="248"/>
      <c r="K2290" s="248"/>
      <c r="L2290" s="253"/>
      <c r="M2290" s="254"/>
      <c r="N2290" s="255"/>
      <c r="O2290" s="255"/>
      <c r="P2290" s="255"/>
      <c r="Q2290" s="255"/>
      <c r="R2290" s="255"/>
      <c r="S2290" s="255"/>
      <c r="T2290" s="256"/>
      <c r="U2290" s="14"/>
      <c r="V2290" s="14"/>
      <c r="W2290" s="14"/>
      <c r="X2290" s="14"/>
      <c r="Y2290" s="14"/>
      <c r="Z2290" s="14"/>
      <c r="AA2290" s="14"/>
      <c r="AB2290" s="14"/>
      <c r="AC2290" s="14"/>
      <c r="AD2290" s="14"/>
      <c r="AE2290" s="14"/>
      <c r="AT2290" s="257" t="s">
        <v>252</v>
      </c>
      <c r="AU2290" s="257" t="s">
        <v>93</v>
      </c>
      <c r="AV2290" s="14" t="s">
        <v>93</v>
      </c>
      <c r="AW2290" s="14" t="s">
        <v>46</v>
      </c>
      <c r="AX2290" s="14" t="s">
        <v>85</v>
      </c>
      <c r="AY2290" s="257" t="s">
        <v>241</v>
      </c>
    </row>
    <row r="2291" s="14" customFormat="1">
      <c r="A2291" s="14"/>
      <c r="B2291" s="247"/>
      <c r="C2291" s="248"/>
      <c r="D2291" s="238" t="s">
        <v>252</v>
      </c>
      <c r="E2291" s="249" t="s">
        <v>39</v>
      </c>
      <c r="F2291" s="250" t="s">
        <v>2088</v>
      </c>
      <c r="G2291" s="248"/>
      <c r="H2291" s="251">
        <v>0.047</v>
      </c>
      <c r="I2291" s="252"/>
      <c r="J2291" s="248"/>
      <c r="K2291" s="248"/>
      <c r="L2291" s="253"/>
      <c r="M2291" s="254"/>
      <c r="N2291" s="255"/>
      <c r="O2291" s="255"/>
      <c r="P2291" s="255"/>
      <c r="Q2291" s="255"/>
      <c r="R2291" s="255"/>
      <c r="S2291" s="255"/>
      <c r="T2291" s="256"/>
      <c r="U2291" s="14"/>
      <c r="V2291" s="14"/>
      <c r="W2291" s="14"/>
      <c r="X2291" s="14"/>
      <c r="Y2291" s="14"/>
      <c r="Z2291" s="14"/>
      <c r="AA2291" s="14"/>
      <c r="AB2291" s="14"/>
      <c r="AC2291" s="14"/>
      <c r="AD2291" s="14"/>
      <c r="AE2291" s="14"/>
      <c r="AT2291" s="257" t="s">
        <v>252</v>
      </c>
      <c r="AU2291" s="257" t="s">
        <v>93</v>
      </c>
      <c r="AV2291" s="14" t="s">
        <v>93</v>
      </c>
      <c r="AW2291" s="14" t="s">
        <v>46</v>
      </c>
      <c r="AX2291" s="14" t="s">
        <v>85</v>
      </c>
      <c r="AY2291" s="257" t="s">
        <v>241</v>
      </c>
    </row>
    <row r="2292" s="13" customFormat="1">
      <c r="A2292" s="13"/>
      <c r="B2292" s="236"/>
      <c r="C2292" s="237"/>
      <c r="D2292" s="238" t="s">
        <v>252</v>
      </c>
      <c r="E2292" s="239" t="s">
        <v>39</v>
      </c>
      <c r="F2292" s="240" t="s">
        <v>1963</v>
      </c>
      <c r="G2292" s="237"/>
      <c r="H2292" s="239" t="s">
        <v>39</v>
      </c>
      <c r="I2292" s="241"/>
      <c r="J2292" s="237"/>
      <c r="K2292" s="237"/>
      <c r="L2292" s="242"/>
      <c r="M2292" s="243"/>
      <c r="N2292" s="244"/>
      <c r="O2292" s="244"/>
      <c r="P2292" s="244"/>
      <c r="Q2292" s="244"/>
      <c r="R2292" s="244"/>
      <c r="S2292" s="244"/>
      <c r="T2292" s="245"/>
      <c r="U2292" s="13"/>
      <c r="V2292" s="13"/>
      <c r="W2292" s="13"/>
      <c r="X2292" s="13"/>
      <c r="Y2292" s="13"/>
      <c r="Z2292" s="13"/>
      <c r="AA2292" s="13"/>
      <c r="AB2292" s="13"/>
      <c r="AC2292" s="13"/>
      <c r="AD2292" s="13"/>
      <c r="AE2292" s="13"/>
      <c r="AT2292" s="246" t="s">
        <v>252</v>
      </c>
      <c r="AU2292" s="246" t="s">
        <v>93</v>
      </c>
      <c r="AV2292" s="13" t="s">
        <v>23</v>
      </c>
      <c r="AW2292" s="13" t="s">
        <v>46</v>
      </c>
      <c r="AX2292" s="13" t="s">
        <v>85</v>
      </c>
      <c r="AY2292" s="246" t="s">
        <v>241</v>
      </c>
    </row>
    <row r="2293" s="14" customFormat="1">
      <c r="A2293" s="14"/>
      <c r="B2293" s="247"/>
      <c r="C2293" s="248"/>
      <c r="D2293" s="238" t="s">
        <v>252</v>
      </c>
      <c r="E2293" s="249" t="s">
        <v>39</v>
      </c>
      <c r="F2293" s="250" t="s">
        <v>2089</v>
      </c>
      <c r="G2293" s="248"/>
      <c r="H2293" s="251">
        <v>0.159</v>
      </c>
      <c r="I2293" s="252"/>
      <c r="J2293" s="248"/>
      <c r="K2293" s="248"/>
      <c r="L2293" s="253"/>
      <c r="M2293" s="254"/>
      <c r="N2293" s="255"/>
      <c r="O2293" s="255"/>
      <c r="P2293" s="255"/>
      <c r="Q2293" s="255"/>
      <c r="R2293" s="255"/>
      <c r="S2293" s="255"/>
      <c r="T2293" s="256"/>
      <c r="U2293" s="14"/>
      <c r="V2293" s="14"/>
      <c r="W2293" s="14"/>
      <c r="X2293" s="14"/>
      <c r="Y2293" s="14"/>
      <c r="Z2293" s="14"/>
      <c r="AA2293" s="14"/>
      <c r="AB2293" s="14"/>
      <c r="AC2293" s="14"/>
      <c r="AD2293" s="14"/>
      <c r="AE2293" s="14"/>
      <c r="AT2293" s="257" t="s">
        <v>252</v>
      </c>
      <c r="AU2293" s="257" t="s">
        <v>93</v>
      </c>
      <c r="AV2293" s="14" t="s">
        <v>93</v>
      </c>
      <c r="AW2293" s="14" t="s">
        <v>46</v>
      </c>
      <c r="AX2293" s="14" t="s">
        <v>85</v>
      </c>
      <c r="AY2293" s="257" t="s">
        <v>241</v>
      </c>
    </row>
    <row r="2294" s="13" customFormat="1">
      <c r="A2294" s="13"/>
      <c r="B2294" s="236"/>
      <c r="C2294" s="237"/>
      <c r="D2294" s="238" t="s">
        <v>252</v>
      </c>
      <c r="E2294" s="239" t="s">
        <v>39</v>
      </c>
      <c r="F2294" s="240" t="s">
        <v>1965</v>
      </c>
      <c r="G2294" s="237"/>
      <c r="H2294" s="239" t="s">
        <v>39</v>
      </c>
      <c r="I2294" s="241"/>
      <c r="J2294" s="237"/>
      <c r="K2294" s="237"/>
      <c r="L2294" s="242"/>
      <c r="M2294" s="243"/>
      <c r="N2294" s="244"/>
      <c r="O2294" s="244"/>
      <c r="P2294" s="244"/>
      <c r="Q2294" s="244"/>
      <c r="R2294" s="244"/>
      <c r="S2294" s="244"/>
      <c r="T2294" s="245"/>
      <c r="U2294" s="13"/>
      <c r="V2294" s="13"/>
      <c r="W2294" s="13"/>
      <c r="X2294" s="13"/>
      <c r="Y2294" s="13"/>
      <c r="Z2294" s="13"/>
      <c r="AA2294" s="13"/>
      <c r="AB2294" s="13"/>
      <c r="AC2294" s="13"/>
      <c r="AD2294" s="13"/>
      <c r="AE2294" s="13"/>
      <c r="AT2294" s="246" t="s">
        <v>252</v>
      </c>
      <c r="AU2294" s="246" t="s">
        <v>93</v>
      </c>
      <c r="AV2294" s="13" t="s">
        <v>23</v>
      </c>
      <c r="AW2294" s="13" t="s">
        <v>46</v>
      </c>
      <c r="AX2294" s="13" t="s">
        <v>85</v>
      </c>
      <c r="AY2294" s="246" t="s">
        <v>241</v>
      </c>
    </row>
    <row r="2295" s="14" customFormat="1">
      <c r="A2295" s="14"/>
      <c r="B2295" s="247"/>
      <c r="C2295" s="248"/>
      <c r="D2295" s="238" t="s">
        <v>252</v>
      </c>
      <c r="E2295" s="249" t="s">
        <v>39</v>
      </c>
      <c r="F2295" s="250" t="s">
        <v>2090</v>
      </c>
      <c r="G2295" s="248"/>
      <c r="H2295" s="251">
        <v>0.058999999999999997</v>
      </c>
      <c r="I2295" s="252"/>
      <c r="J2295" s="248"/>
      <c r="K2295" s="248"/>
      <c r="L2295" s="253"/>
      <c r="M2295" s="254"/>
      <c r="N2295" s="255"/>
      <c r="O2295" s="255"/>
      <c r="P2295" s="255"/>
      <c r="Q2295" s="255"/>
      <c r="R2295" s="255"/>
      <c r="S2295" s="255"/>
      <c r="T2295" s="256"/>
      <c r="U2295" s="14"/>
      <c r="V2295" s="14"/>
      <c r="W2295" s="14"/>
      <c r="X2295" s="14"/>
      <c r="Y2295" s="14"/>
      <c r="Z2295" s="14"/>
      <c r="AA2295" s="14"/>
      <c r="AB2295" s="14"/>
      <c r="AC2295" s="14"/>
      <c r="AD2295" s="14"/>
      <c r="AE2295" s="14"/>
      <c r="AT2295" s="257" t="s">
        <v>252</v>
      </c>
      <c r="AU2295" s="257" t="s">
        <v>93</v>
      </c>
      <c r="AV2295" s="14" t="s">
        <v>93</v>
      </c>
      <c r="AW2295" s="14" t="s">
        <v>46</v>
      </c>
      <c r="AX2295" s="14" t="s">
        <v>85</v>
      </c>
      <c r="AY2295" s="257" t="s">
        <v>241</v>
      </c>
    </row>
    <row r="2296" s="13" customFormat="1">
      <c r="A2296" s="13"/>
      <c r="B2296" s="236"/>
      <c r="C2296" s="237"/>
      <c r="D2296" s="238" t="s">
        <v>252</v>
      </c>
      <c r="E2296" s="239" t="s">
        <v>39</v>
      </c>
      <c r="F2296" s="240" t="s">
        <v>1943</v>
      </c>
      <c r="G2296" s="237"/>
      <c r="H2296" s="239" t="s">
        <v>39</v>
      </c>
      <c r="I2296" s="241"/>
      <c r="J2296" s="237"/>
      <c r="K2296" s="237"/>
      <c r="L2296" s="242"/>
      <c r="M2296" s="243"/>
      <c r="N2296" s="244"/>
      <c r="O2296" s="244"/>
      <c r="P2296" s="244"/>
      <c r="Q2296" s="244"/>
      <c r="R2296" s="244"/>
      <c r="S2296" s="244"/>
      <c r="T2296" s="245"/>
      <c r="U2296" s="13"/>
      <c r="V2296" s="13"/>
      <c r="W2296" s="13"/>
      <c r="X2296" s="13"/>
      <c r="Y2296" s="13"/>
      <c r="Z2296" s="13"/>
      <c r="AA2296" s="13"/>
      <c r="AB2296" s="13"/>
      <c r="AC2296" s="13"/>
      <c r="AD2296" s="13"/>
      <c r="AE2296" s="13"/>
      <c r="AT2296" s="246" t="s">
        <v>252</v>
      </c>
      <c r="AU2296" s="246" t="s">
        <v>93</v>
      </c>
      <c r="AV2296" s="13" t="s">
        <v>23</v>
      </c>
      <c r="AW2296" s="13" t="s">
        <v>46</v>
      </c>
      <c r="AX2296" s="13" t="s">
        <v>85</v>
      </c>
      <c r="AY2296" s="246" t="s">
        <v>241</v>
      </c>
    </row>
    <row r="2297" s="14" customFormat="1">
      <c r="A2297" s="14"/>
      <c r="B2297" s="247"/>
      <c r="C2297" s="248"/>
      <c r="D2297" s="238" t="s">
        <v>252</v>
      </c>
      <c r="E2297" s="249" t="s">
        <v>39</v>
      </c>
      <c r="F2297" s="250" t="s">
        <v>2091</v>
      </c>
      <c r="G2297" s="248"/>
      <c r="H2297" s="251">
        <v>0.070999999999999994</v>
      </c>
      <c r="I2297" s="252"/>
      <c r="J2297" s="248"/>
      <c r="K2297" s="248"/>
      <c r="L2297" s="253"/>
      <c r="M2297" s="254"/>
      <c r="N2297" s="255"/>
      <c r="O2297" s="255"/>
      <c r="P2297" s="255"/>
      <c r="Q2297" s="255"/>
      <c r="R2297" s="255"/>
      <c r="S2297" s="255"/>
      <c r="T2297" s="256"/>
      <c r="U2297" s="14"/>
      <c r="V2297" s="14"/>
      <c r="W2297" s="14"/>
      <c r="X2297" s="14"/>
      <c r="Y2297" s="14"/>
      <c r="Z2297" s="14"/>
      <c r="AA2297" s="14"/>
      <c r="AB2297" s="14"/>
      <c r="AC2297" s="14"/>
      <c r="AD2297" s="14"/>
      <c r="AE2297" s="14"/>
      <c r="AT2297" s="257" t="s">
        <v>252</v>
      </c>
      <c r="AU2297" s="257" t="s">
        <v>93</v>
      </c>
      <c r="AV2297" s="14" t="s">
        <v>93</v>
      </c>
      <c r="AW2297" s="14" t="s">
        <v>46</v>
      </c>
      <c r="AX2297" s="14" t="s">
        <v>85</v>
      </c>
      <c r="AY2297" s="257" t="s">
        <v>241</v>
      </c>
    </row>
    <row r="2298" s="16" customFormat="1">
      <c r="A2298" s="16"/>
      <c r="B2298" s="269"/>
      <c r="C2298" s="270"/>
      <c r="D2298" s="238" t="s">
        <v>252</v>
      </c>
      <c r="E2298" s="271" t="s">
        <v>39</v>
      </c>
      <c r="F2298" s="272" t="s">
        <v>295</v>
      </c>
      <c r="G2298" s="270"/>
      <c r="H2298" s="273">
        <v>2.4039999999999999</v>
      </c>
      <c r="I2298" s="274"/>
      <c r="J2298" s="270"/>
      <c r="K2298" s="270"/>
      <c r="L2298" s="275"/>
      <c r="M2298" s="276"/>
      <c r="N2298" s="277"/>
      <c r="O2298" s="277"/>
      <c r="P2298" s="277"/>
      <c r="Q2298" s="277"/>
      <c r="R2298" s="277"/>
      <c r="S2298" s="277"/>
      <c r="T2298" s="278"/>
      <c r="U2298" s="16"/>
      <c r="V2298" s="16"/>
      <c r="W2298" s="16"/>
      <c r="X2298" s="16"/>
      <c r="Y2298" s="16"/>
      <c r="Z2298" s="16"/>
      <c r="AA2298" s="16"/>
      <c r="AB2298" s="16"/>
      <c r="AC2298" s="16"/>
      <c r="AD2298" s="16"/>
      <c r="AE2298" s="16"/>
      <c r="AT2298" s="279" t="s">
        <v>252</v>
      </c>
      <c r="AU2298" s="279" t="s">
        <v>93</v>
      </c>
      <c r="AV2298" s="16" t="s">
        <v>113</v>
      </c>
      <c r="AW2298" s="16" t="s">
        <v>46</v>
      </c>
      <c r="AX2298" s="16" t="s">
        <v>85</v>
      </c>
      <c r="AY2298" s="279" t="s">
        <v>241</v>
      </c>
    </row>
    <row r="2299" s="13" customFormat="1">
      <c r="A2299" s="13"/>
      <c r="B2299" s="236"/>
      <c r="C2299" s="237"/>
      <c r="D2299" s="238" t="s">
        <v>252</v>
      </c>
      <c r="E2299" s="239" t="s">
        <v>39</v>
      </c>
      <c r="F2299" s="240" t="s">
        <v>1968</v>
      </c>
      <c r="G2299" s="237"/>
      <c r="H2299" s="239" t="s">
        <v>39</v>
      </c>
      <c r="I2299" s="241"/>
      <c r="J2299" s="237"/>
      <c r="K2299" s="237"/>
      <c r="L2299" s="242"/>
      <c r="M2299" s="243"/>
      <c r="N2299" s="244"/>
      <c r="O2299" s="244"/>
      <c r="P2299" s="244"/>
      <c r="Q2299" s="244"/>
      <c r="R2299" s="244"/>
      <c r="S2299" s="244"/>
      <c r="T2299" s="245"/>
      <c r="U2299" s="13"/>
      <c r="V2299" s="13"/>
      <c r="W2299" s="13"/>
      <c r="X2299" s="13"/>
      <c r="Y2299" s="13"/>
      <c r="Z2299" s="13"/>
      <c r="AA2299" s="13"/>
      <c r="AB2299" s="13"/>
      <c r="AC2299" s="13"/>
      <c r="AD2299" s="13"/>
      <c r="AE2299" s="13"/>
      <c r="AT2299" s="246" t="s">
        <v>252</v>
      </c>
      <c r="AU2299" s="246" t="s">
        <v>93</v>
      </c>
      <c r="AV2299" s="13" t="s">
        <v>23</v>
      </c>
      <c r="AW2299" s="13" t="s">
        <v>46</v>
      </c>
      <c r="AX2299" s="13" t="s">
        <v>85</v>
      </c>
      <c r="AY2299" s="246" t="s">
        <v>241</v>
      </c>
    </row>
    <row r="2300" s="13" customFormat="1">
      <c r="A2300" s="13"/>
      <c r="B2300" s="236"/>
      <c r="C2300" s="237"/>
      <c r="D2300" s="238" t="s">
        <v>252</v>
      </c>
      <c r="E2300" s="239" t="s">
        <v>39</v>
      </c>
      <c r="F2300" s="240" t="s">
        <v>1915</v>
      </c>
      <c r="G2300" s="237"/>
      <c r="H2300" s="239" t="s">
        <v>39</v>
      </c>
      <c r="I2300" s="241"/>
      <c r="J2300" s="237"/>
      <c r="K2300" s="237"/>
      <c r="L2300" s="242"/>
      <c r="M2300" s="243"/>
      <c r="N2300" s="244"/>
      <c r="O2300" s="244"/>
      <c r="P2300" s="244"/>
      <c r="Q2300" s="244"/>
      <c r="R2300" s="244"/>
      <c r="S2300" s="244"/>
      <c r="T2300" s="245"/>
      <c r="U2300" s="13"/>
      <c r="V2300" s="13"/>
      <c r="W2300" s="13"/>
      <c r="X2300" s="13"/>
      <c r="Y2300" s="13"/>
      <c r="Z2300" s="13"/>
      <c r="AA2300" s="13"/>
      <c r="AB2300" s="13"/>
      <c r="AC2300" s="13"/>
      <c r="AD2300" s="13"/>
      <c r="AE2300" s="13"/>
      <c r="AT2300" s="246" t="s">
        <v>252</v>
      </c>
      <c r="AU2300" s="246" t="s">
        <v>93</v>
      </c>
      <c r="AV2300" s="13" t="s">
        <v>23</v>
      </c>
      <c r="AW2300" s="13" t="s">
        <v>46</v>
      </c>
      <c r="AX2300" s="13" t="s">
        <v>85</v>
      </c>
      <c r="AY2300" s="246" t="s">
        <v>241</v>
      </c>
    </row>
    <row r="2301" s="13" customFormat="1">
      <c r="A2301" s="13"/>
      <c r="B2301" s="236"/>
      <c r="C2301" s="237"/>
      <c r="D2301" s="238" t="s">
        <v>252</v>
      </c>
      <c r="E2301" s="239" t="s">
        <v>39</v>
      </c>
      <c r="F2301" s="240" t="s">
        <v>1946</v>
      </c>
      <c r="G2301" s="237"/>
      <c r="H2301" s="239" t="s">
        <v>39</v>
      </c>
      <c r="I2301" s="241"/>
      <c r="J2301" s="237"/>
      <c r="K2301" s="237"/>
      <c r="L2301" s="242"/>
      <c r="M2301" s="243"/>
      <c r="N2301" s="244"/>
      <c r="O2301" s="244"/>
      <c r="P2301" s="244"/>
      <c r="Q2301" s="244"/>
      <c r="R2301" s="244"/>
      <c r="S2301" s="244"/>
      <c r="T2301" s="245"/>
      <c r="U2301" s="13"/>
      <c r="V2301" s="13"/>
      <c r="W2301" s="13"/>
      <c r="X2301" s="13"/>
      <c r="Y2301" s="13"/>
      <c r="Z2301" s="13"/>
      <c r="AA2301" s="13"/>
      <c r="AB2301" s="13"/>
      <c r="AC2301" s="13"/>
      <c r="AD2301" s="13"/>
      <c r="AE2301" s="13"/>
      <c r="AT2301" s="246" t="s">
        <v>252</v>
      </c>
      <c r="AU2301" s="246" t="s">
        <v>93</v>
      </c>
      <c r="AV2301" s="13" t="s">
        <v>23</v>
      </c>
      <c r="AW2301" s="13" t="s">
        <v>46</v>
      </c>
      <c r="AX2301" s="13" t="s">
        <v>85</v>
      </c>
      <c r="AY2301" s="246" t="s">
        <v>241</v>
      </c>
    </row>
    <row r="2302" s="13" customFormat="1">
      <c r="A2302" s="13"/>
      <c r="B2302" s="236"/>
      <c r="C2302" s="237"/>
      <c r="D2302" s="238" t="s">
        <v>252</v>
      </c>
      <c r="E2302" s="239" t="s">
        <v>39</v>
      </c>
      <c r="F2302" s="240" t="s">
        <v>1969</v>
      </c>
      <c r="G2302" s="237"/>
      <c r="H2302" s="239" t="s">
        <v>39</v>
      </c>
      <c r="I2302" s="241"/>
      <c r="J2302" s="237"/>
      <c r="K2302" s="237"/>
      <c r="L2302" s="242"/>
      <c r="M2302" s="243"/>
      <c r="N2302" s="244"/>
      <c r="O2302" s="244"/>
      <c r="P2302" s="244"/>
      <c r="Q2302" s="244"/>
      <c r="R2302" s="244"/>
      <c r="S2302" s="244"/>
      <c r="T2302" s="245"/>
      <c r="U2302" s="13"/>
      <c r="V2302" s="13"/>
      <c r="W2302" s="13"/>
      <c r="X2302" s="13"/>
      <c r="Y2302" s="13"/>
      <c r="Z2302" s="13"/>
      <c r="AA2302" s="13"/>
      <c r="AB2302" s="13"/>
      <c r="AC2302" s="13"/>
      <c r="AD2302" s="13"/>
      <c r="AE2302" s="13"/>
      <c r="AT2302" s="246" t="s">
        <v>252</v>
      </c>
      <c r="AU2302" s="246" t="s">
        <v>93</v>
      </c>
      <c r="AV2302" s="13" t="s">
        <v>23</v>
      </c>
      <c r="AW2302" s="13" t="s">
        <v>46</v>
      </c>
      <c r="AX2302" s="13" t="s">
        <v>85</v>
      </c>
      <c r="AY2302" s="246" t="s">
        <v>241</v>
      </c>
    </row>
    <row r="2303" s="14" customFormat="1">
      <c r="A2303" s="14"/>
      <c r="B2303" s="247"/>
      <c r="C2303" s="248"/>
      <c r="D2303" s="238" t="s">
        <v>252</v>
      </c>
      <c r="E2303" s="249" t="s">
        <v>39</v>
      </c>
      <c r="F2303" s="250" t="s">
        <v>2092</v>
      </c>
      <c r="G2303" s="248"/>
      <c r="H2303" s="251">
        <v>0.44</v>
      </c>
      <c r="I2303" s="252"/>
      <c r="J2303" s="248"/>
      <c r="K2303" s="248"/>
      <c r="L2303" s="253"/>
      <c r="M2303" s="254"/>
      <c r="N2303" s="255"/>
      <c r="O2303" s="255"/>
      <c r="P2303" s="255"/>
      <c r="Q2303" s="255"/>
      <c r="R2303" s="255"/>
      <c r="S2303" s="255"/>
      <c r="T2303" s="256"/>
      <c r="U2303" s="14"/>
      <c r="V2303" s="14"/>
      <c r="W2303" s="14"/>
      <c r="X2303" s="14"/>
      <c r="Y2303" s="14"/>
      <c r="Z2303" s="14"/>
      <c r="AA2303" s="14"/>
      <c r="AB2303" s="14"/>
      <c r="AC2303" s="14"/>
      <c r="AD2303" s="14"/>
      <c r="AE2303" s="14"/>
      <c r="AT2303" s="257" t="s">
        <v>252</v>
      </c>
      <c r="AU2303" s="257" t="s">
        <v>93</v>
      </c>
      <c r="AV2303" s="14" t="s">
        <v>93</v>
      </c>
      <c r="AW2303" s="14" t="s">
        <v>46</v>
      </c>
      <c r="AX2303" s="14" t="s">
        <v>85</v>
      </c>
      <c r="AY2303" s="257" t="s">
        <v>241</v>
      </c>
    </row>
    <row r="2304" s="13" customFormat="1">
      <c r="A2304" s="13"/>
      <c r="B2304" s="236"/>
      <c r="C2304" s="237"/>
      <c r="D2304" s="238" t="s">
        <v>252</v>
      </c>
      <c r="E2304" s="239" t="s">
        <v>39</v>
      </c>
      <c r="F2304" s="240" t="s">
        <v>1949</v>
      </c>
      <c r="G2304" s="237"/>
      <c r="H2304" s="239" t="s">
        <v>39</v>
      </c>
      <c r="I2304" s="241"/>
      <c r="J2304" s="237"/>
      <c r="K2304" s="237"/>
      <c r="L2304" s="242"/>
      <c r="M2304" s="243"/>
      <c r="N2304" s="244"/>
      <c r="O2304" s="244"/>
      <c r="P2304" s="244"/>
      <c r="Q2304" s="244"/>
      <c r="R2304" s="244"/>
      <c r="S2304" s="244"/>
      <c r="T2304" s="245"/>
      <c r="U2304" s="13"/>
      <c r="V2304" s="13"/>
      <c r="W2304" s="13"/>
      <c r="X2304" s="13"/>
      <c r="Y2304" s="13"/>
      <c r="Z2304" s="13"/>
      <c r="AA2304" s="13"/>
      <c r="AB2304" s="13"/>
      <c r="AC2304" s="13"/>
      <c r="AD2304" s="13"/>
      <c r="AE2304" s="13"/>
      <c r="AT2304" s="246" t="s">
        <v>252</v>
      </c>
      <c r="AU2304" s="246" t="s">
        <v>93</v>
      </c>
      <c r="AV2304" s="13" t="s">
        <v>23</v>
      </c>
      <c r="AW2304" s="13" t="s">
        <v>46</v>
      </c>
      <c r="AX2304" s="13" t="s">
        <v>85</v>
      </c>
      <c r="AY2304" s="246" t="s">
        <v>241</v>
      </c>
    </row>
    <row r="2305" s="13" customFormat="1">
      <c r="A2305" s="13"/>
      <c r="B2305" s="236"/>
      <c r="C2305" s="237"/>
      <c r="D2305" s="238" t="s">
        <v>252</v>
      </c>
      <c r="E2305" s="239" t="s">
        <v>39</v>
      </c>
      <c r="F2305" s="240" t="s">
        <v>1950</v>
      </c>
      <c r="G2305" s="237"/>
      <c r="H2305" s="239" t="s">
        <v>39</v>
      </c>
      <c r="I2305" s="241"/>
      <c r="J2305" s="237"/>
      <c r="K2305" s="237"/>
      <c r="L2305" s="242"/>
      <c r="M2305" s="243"/>
      <c r="N2305" s="244"/>
      <c r="O2305" s="244"/>
      <c r="P2305" s="244"/>
      <c r="Q2305" s="244"/>
      <c r="R2305" s="244"/>
      <c r="S2305" s="244"/>
      <c r="T2305" s="245"/>
      <c r="U2305" s="13"/>
      <c r="V2305" s="13"/>
      <c r="W2305" s="13"/>
      <c r="X2305" s="13"/>
      <c r="Y2305" s="13"/>
      <c r="Z2305" s="13"/>
      <c r="AA2305" s="13"/>
      <c r="AB2305" s="13"/>
      <c r="AC2305" s="13"/>
      <c r="AD2305" s="13"/>
      <c r="AE2305" s="13"/>
      <c r="AT2305" s="246" t="s">
        <v>252</v>
      </c>
      <c r="AU2305" s="246" t="s">
        <v>93</v>
      </c>
      <c r="AV2305" s="13" t="s">
        <v>23</v>
      </c>
      <c r="AW2305" s="13" t="s">
        <v>46</v>
      </c>
      <c r="AX2305" s="13" t="s">
        <v>85</v>
      </c>
      <c r="AY2305" s="246" t="s">
        <v>241</v>
      </c>
    </row>
    <row r="2306" s="14" customFormat="1">
      <c r="A2306" s="14"/>
      <c r="B2306" s="247"/>
      <c r="C2306" s="248"/>
      <c r="D2306" s="238" t="s">
        <v>252</v>
      </c>
      <c r="E2306" s="249" t="s">
        <v>39</v>
      </c>
      <c r="F2306" s="250" t="s">
        <v>2093</v>
      </c>
      <c r="G2306" s="248"/>
      <c r="H2306" s="251">
        <v>0.17299999999999999</v>
      </c>
      <c r="I2306" s="252"/>
      <c r="J2306" s="248"/>
      <c r="K2306" s="248"/>
      <c r="L2306" s="253"/>
      <c r="M2306" s="254"/>
      <c r="N2306" s="255"/>
      <c r="O2306" s="255"/>
      <c r="P2306" s="255"/>
      <c r="Q2306" s="255"/>
      <c r="R2306" s="255"/>
      <c r="S2306" s="255"/>
      <c r="T2306" s="256"/>
      <c r="U2306" s="14"/>
      <c r="V2306" s="14"/>
      <c r="W2306" s="14"/>
      <c r="X2306" s="14"/>
      <c r="Y2306" s="14"/>
      <c r="Z2306" s="14"/>
      <c r="AA2306" s="14"/>
      <c r="AB2306" s="14"/>
      <c r="AC2306" s="14"/>
      <c r="AD2306" s="14"/>
      <c r="AE2306" s="14"/>
      <c r="AT2306" s="257" t="s">
        <v>252</v>
      </c>
      <c r="AU2306" s="257" t="s">
        <v>93</v>
      </c>
      <c r="AV2306" s="14" t="s">
        <v>93</v>
      </c>
      <c r="AW2306" s="14" t="s">
        <v>46</v>
      </c>
      <c r="AX2306" s="14" t="s">
        <v>85</v>
      </c>
      <c r="AY2306" s="257" t="s">
        <v>241</v>
      </c>
    </row>
    <row r="2307" s="13" customFormat="1">
      <c r="A2307" s="13"/>
      <c r="B2307" s="236"/>
      <c r="C2307" s="237"/>
      <c r="D2307" s="238" t="s">
        <v>252</v>
      </c>
      <c r="E2307" s="239" t="s">
        <v>39</v>
      </c>
      <c r="F2307" s="240" t="s">
        <v>1952</v>
      </c>
      <c r="G2307" s="237"/>
      <c r="H2307" s="239" t="s">
        <v>39</v>
      </c>
      <c r="I2307" s="241"/>
      <c r="J2307" s="237"/>
      <c r="K2307" s="237"/>
      <c r="L2307" s="242"/>
      <c r="M2307" s="243"/>
      <c r="N2307" s="244"/>
      <c r="O2307" s="244"/>
      <c r="P2307" s="244"/>
      <c r="Q2307" s="244"/>
      <c r="R2307" s="244"/>
      <c r="S2307" s="244"/>
      <c r="T2307" s="245"/>
      <c r="U2307" s="13"/>
      <c r="V2307" s="13"/>
      <c r="W2307" s="13"/>
      <c r="X2307" s="13"/>
      <c r="Y2307" s="13"/>
      <c r="Z2307" s="13"/>
      <c r="AA2307" s="13"/>
      <c r="AB2307" s="13"/>
      <c r="AC2307" s="13"/>
      <c r="AD2307" s="13"/>
      <c r="AE2307" s="13"/>
      <c r="AT2307" s="246" t="s">
        <v>252</v>
      </c>
      <c r="AU2307" s="246" t="s">
        <v>93</v>
      </c>
      <c r="AV2307" s="13" t="s">
        <v>23</v>
      </c>
      <c r="AW2307" s="13" t="s">
        <v>46</v>
      </c>
      <c r="AX2307" s="13" t="s">
        <v>85</v>
      </c>
      <c r="AY2307" s="246" t="s">
        <v>241</v>
      </c>
    </row>
    <row r="2308" s="13" customFormat="1">
      <c r="A2308" s="13"/>
      <c r="B2308" s="236"/>
      <c r="C2308" s="237"/>
      <c r="D2308" s="238" t="s">
        <v>252</v>
      </c>
      <c r="E2308" s="239" t="s">
        <v>39</v>
      </c>
      <c r="F2308" s="240" t="s">
        <v>1972</v>
      </c>
      <c r="G2308" s="237"/>
      <c r="H2308" s="239" t="s">
        <v>39</v>
      </c>
      <c r="I2308" s="241"/>
      <c r="J2308" s="237"/>
      <c r="K2308" s="237"/>
      <c r="L2308" s="242"/>
      <c r="M2308" s="243"/>
      <c r="N2308" s="244"/>
      <c r="O2308" s="244"/>
      <c r="P2308" s="244"/>
      <c r="Q2308" s="244"/>
      <c r="R2308" s="244"/>
      <c r="S2308" s="244"/>
      <c r="T2308" s="245"/>
      <c r="U2308" s="13"/>
      <c r="V2308" s="13"/>
      <c r="W2308" s="13"/>
      <c r="X2308" s="13"/>
      <c r="Y2308" s="13"/>
      <c r="Z2308" s="13"/>
      <c r="AA2308" s="13"/>
      <c r="AB2308" s="13"/>
      <c r="AC2308" s="13"/>
      <c r="AD2308" s="13"/>
      <c r="AE2308" s="13"/>
      <c r="AT2308" s="246" t="s">
        <v>252</v>
      </c>
      <c r="AU2308" s="246" t="s">
        <v>93</v>
      </c>
      <c r="AV2308" s="13" t="s">
        <v>23</v>
      </c>
      <c r="AW2308" s="13" t="s">
        <v>46</v>
      </c>
      <c r="AX2308" s="13" t="s">
        <v>85</v>
      </c>
      <c r="AY2308" s="246" t="s">
        <v>241</v>
      </c>
    </row>
    <row r="2309" s="14" customFormat="1">
      <c r="A2309" s="14"/>
      <c r="B2309" s="247"/>
      <c r="C2309" s="248"/>
      <c r="D2309" s="238" t="s">
        <v>252</v>
      </c>
      <c r="E2309" s="249" t="s">
        <v>39</v>
      </c>
      <c r="F2309" s="250" t="s">
        <v>2094</v>
      </c>
      <c r="G2309" s="248"/>
      <c r="H2309" s="251">
        <v>0.37</v>
      </c>
      <c r="I2309" s="252"/>
      <c r="J2309" s="248"/>
      <c r="K2309" s="248"/>
      <c r="L2309" s="253"/>
      <c r="M2309" s="254"/>
      <c r="N2309" s="255"/>
      <c r="O2309" s="255"/>
      <c r="P2309" s="255"/>
      <c r="Q2309" s="255"/>
      <c r="R2309" s="255"/>
      <c r="S2309" s="255"/>
      <c r="T2309" s="256"/>
      <c r="U2309" s="14"/>
      <c r="V2309" s="14"/>
      <c r="W2309" s="14"/>
      <c r="X2309" s="14"/>
      <c r="Y2309" s="14"/>
      <c r="Z2309" s="14"/>
      <c r="AA2309" s="14"/>
      <c r="AB2309" s="14"/>
      <c r="AC2309" s="14"/>
      <c r="AD2309" s="14"/>
      <c r="AE2309" s="14"/>
      <c r="AT2309" s="257" t="s">
        <v>252</v>
      </c>
      <c r="AU2309" s="257" t="s">
        <v>93</v>
      </c>
      <c r="AV2309" s="14" t="s">
        <v>93</v>
      </c>
      <c r="AW2309" s="14" t="s">
        <v>46</v>
      </c>
      <c r="AX2309" s="14" t="s">
        <v>85</v>
      </c>
      <c r="AY2309" s="257" t="s">
        <v>241</v>
      </c>
    </row>
    <row r="2310" s="16" customFormat="1">
      <c r="A2310" s="16"/>
      <c r="B2310" s="269"/>
      <c r="C2310" s="270"/>
      <c r="D2310" s="238" t="s">
        <v>252</v>
      </c>
      <c r="E2310" s="271" t="s">
        <v>39</v>
      </c>
      <c r="F2310" s="272" t="s">
        <v>295</v>
      </c>
      <c r="G2310" s="270"/>
      <c r="H2310" s="273">
        <v>0.98299999999999998</v>
      </c>
      <c r="I2310" s="274"/>
      <c r="J2310" s="270"/>
      <c r="K2310" s="270"/>
      <c r="L2310" s="275"/>
      <c r="M2310" s="276"/>
      <c r="N2310" s="277"/>
      <c r="O2310" s="277"/>
      <c r="P2310" s="277"/>
      <c r="Q2310" s="277"/>
      <c r="R2310" s="277"/>
      <c r="S2310" s="277"/>
      <c r="T2310" s="278"/>
      <c r="U2310" s="16"/>
      <c r="V2310" s="16"/>
      <c r="W2310" s="16"/>
      <c r="X2310" s="16"/>
      <c r="Y2310" s="16"/>
      <c r="Z2310" s="16"/>
      <c r="AA2310" s="16"/>
      <c r="AB2310" s="16"/>
      <c r="AC2310" s="16"/>
      <c r="AD2310" s="16"/>
      <c r="AE2310" s="16"/>
      <c r="AT2310" s="279" t="s">
        <v>252</v>
      </c>
      <c r="AU2310" s="279" t="s">
        <v>93</v>
      </c>
      <c r="AV2310" s="16" t="s">
        <v>113</v>
      </c>
      <c r="AW2310" s="16" t="s">
        <v>46</v>
      </c>
      <c r="AX2310" s="16" t="s">
        <v>85</v>
      </c>
      <c r="AY2310" s="279" t="s">
        <v>241</v>
      </c>
    </row>
    <row r="2311" s="13" customFormat="1">
      <c r="A2311" s="13"/>
      <c r="B2311" s="236"/>
      <c r="C2311" s="237"/>
      <c r="D2311" s="238" t="s">
        <v>252</v>
      </c>
      <c r="E2311" s="239" t="s">
        <v>39</v>
      </c>
      <c r="F2311" s="240" t="s">
        <v>1898</v>
      </c>
      <c r="G2311" s="237"/>
      <c r="H2311" s="239" t="s">
        <v>39</v>
      </c>
      <c r="I2311" s="241"/>
      <c r="J2311" s="237"/>
      <c r="K2311" s="237"/>
      <c r="L2311" s="242"/>
      <c r="M2311" s="243"/>
      <c r="N2311" s="244"/>
      <c r="O2311" s="244"/>
      <c r="P2311" s="244"/>
      <c r="Q2311" s="244"/>
      <c r="R2311" s="244"/>
      <c r="S2311" s="244"/>
      <c r="T2311" s="245"/>
      <c r="U2311" s="13"/>
      <c r="V2311" s="13"/>
      <c r="W2311" s="13"/>
      <c r="X2311" s="13"/>
      <c r="Y2311" s="13"/>
      <c r="Z2311" s="13"/>
      <c r="AA2311" s="13"/>
      <c r="AB2311" s="13"/>
      <c r="AC2311" s="13"/>
      <c r="AD2311" s="13"/>
      <c r="AE2311" s="13"/>
      <c r="AT2311" s="246" t="s">
        <v>252</v>
      </c>
      <c r="AU2311" s="246" t="s">
        <v>93</v>
      </c>
      <c r="AV2311" s="13" t="s">
        <v>23</v>
      </c>
      <c r="AW2311" s="13" t="s">
        <v>46</v>
      </c>
      <c r="AX2311" s="13" t="s">
        <v>85</v>
      </c>
      <c r="AY2311" s="246" t="s">
        <v>241</v>
      </c>
    </row>
    <row r="2312" s="13" customFormat="1">
      <c r="A2312" s="13"/>
      <c r="B2312" s="236"/>
      <c r="C2312" s="237"/>
      <c r="D2312" s="238" t="s">
        <v>252</v>
      </c>
      <c r="E2312" s="239" t="s">
        <v>39</v>
      </c>
      <c r="F2312" s="240" t="s">
        <v>1974</v>
      </c>
      <c r="G2312" s="237"/>
      <c r="H2312" s="239" t="s">
        <v>39</v>
      </c>
      <c r="I2312" s="241"/>
      <c r="J2312" s="237"/>
      <c r="K2312" s="237"/>
      <c r="L2312" s="242"/>
      <c r="M2312" s="243"/>
      <c r="N2312" s="244"/>
      <c r="O2312" s="244"/>
      <c r="P2312" s="244"/>
      <c r="Q2312" s="244"/>
      <c r="R2312" s="244"/>
      <c r="S2312" s="244"/>
      <c r="T2312" s="245"/>
      <c r="U2312" s="13"/>
      <c r="V2312" s="13"/>
      <c r="W2312" s="13"/>
      <c r="X2312" s="13"/>
      <c r="Y2312" s="13"/>
      <c r="Z2312" s="13"/>
      <c r="AA2312" s="13"/>
      <c r="AB2312" s="13"/>
      <c r="AC2312" s="13"/>
      <c r="AD2312" s="13"/>
      <c r="AE2312" s="13"/>
      <c r="AT2312" s="246" t="s">
        <v>252</v>
      </c>
      <c r="AU2312" s="246" t="s">
        <v>93</v>
      </c>
      <c r="AV2312" s="13" t="s">
        <v>23</v>
      </c>
      <c r="AW2312" s="13" t="s">
        <v>46</v>
      </c>
      <c r="AX2312" s="13" t="s">
        <v>85</v>
      </c>
      <c r="AY2312" s="246" t="s">
        <v>241</v>
      </c>
    </row>
    <row r="2313" s="14" customFormat="1">
      <c r="A2313" s="14"/>
      <c r="B2313" s="247"/>
      <c r="C2313" s="248"/>
      <c r="D2313" s="238" t="s">
        <v>252</v>
      </c>
      <c r="E2313" s="249" t="s">
        <v>39</v>
      </c>
      <c r="F2313" s="250" t="s">
        <v>2095</v>
      </c>
      <c r="G2313" s="248"/>
      <c r="H2313" s="251">
        <v>0.17399999999999999</v>
      </c>
      <c r="I2313" s="252"/>
      <c r="J2313" s="248"/>
      <c r="K2313" s="248"/>
      <c r="L2313" s="253"/>
      <c r="M2313" s="254"/>
      <c r="N2313" s="255"/>
      <c r="O2313" s="255"/>
      <c r="P2313" s="255"/>
      <c r="Q2313" s="255"/>
      <c r="R2313" s="255"/>
      <c r="S2313" s="255"/>
      <c r="T2313" s="256"/>
      <c r="U2313" s="14"/>
      <c r="V2313" s="14"/>
      <c r="W2313" s="14"/>
      <c r="X2313" s="14"/>
      <c r="Y2313" s="14"/>
      <c r="Z2313" s="14"/>
      <c r="AA2313" s="14"/>
      <c r="AB2313" s="14"/>
      <c r="AC2313" s="14"/>
      <c r="AD2313" s="14"/>
      <c r="AE2313" s="14"/>
      <c r="AT2313" s="257" t="s">
        <v>252</v>
      </c>
      <c r="AU2313" s="257" t="s">
        <v>93</v>
      </c>
      <c r="AV2313" s="14" t="s">
        <v>93</v>
      </c>
      <c r="AW2313" s="14" t="s">
        <v>46</v>
      </c>
      <c r="AX2313" s="14" t="s">
        <v>85</v>
      </c>
      <c r="AY2313" s="257" t="s">
        <v>241</v>
      </c>
    </row>
    <row r="2314" s="14" customFormat="1">
      <c r="A2314" s="14"/>
      <c r="B2314" s="247"/>
      <c r="C2314" s="248"/>
      <c r="D2314" s="238" t="s">
        <v>252</v>
      </c>
      <c r="E2314" s="249" t="s">
        <v>39</v>
      </c>
      <c r="F2314" s="250" t="s">
        <v>2096</v>
      </c>
      <c r="G2314" s="248"/>
      <c r="H2314" s="251">
        <v>0.091999999999999998</v>
      </c>
      <c r="I2314" s="252"/>
      <c r="J2314" s="248"/>
      <c r="K2314" s="248"/>
      <c r="L2314" s="253"/>
      <c r="M2314" s="254"/>
      <c r="N2314" s="255"/>
      <c r="O2314" s="255"/>
      <c r="P2314" s="255"/>
      <c r="Q2314" s="255"/>
      <c r="R2314" s="255"/>
      <c r="S2314" s="255"/>
      <c r="T2314" s="256"/>
      <c r="U2314" s="14"/>
      <c r="V2314" s="14"/>
      <c r="W2314" s="14"/>
      <c r="X2314" s="14"/>
      <c r="Y2314" s="14"/>
      <c r="Z2314" s="14"/>
      <c r="AA2314" s="14"/>
      <c r="AB2314" s="14"/>
      <c r="AC2314" s="14"/>
      <c r="AD2314" s="14"/>
      <c r="AE2314" s="14"/>
      <c r="AT2314" s="257" t="s">
        <v>252</v>
      </c>
      <c r="AU2314" s="257" t="s">
        <v>93</v>
      </c>
      <c r="AV2314" s="14" t="s">
        <v>93</v>
      </c>
      <c r="AW2314" s="14" t="s">
        <v>46</v>
      </c>
      <c r="AX2314" s="14" t="s">
        <v>85</v>
      </c>
      <c r="AY2314" s="257" t="s">
        <v>241</v>
      </c>
    </row>
    <row r="2315" s="14" customFormat="1">
      <c r="A2315" s="14"/>
      <c r="B2315" s="247"/>
      <c r="C2315" s="248"/>
      <c r="D2315" s="238" t="s">
        <v>252</v>
      </c>
      <c r="E2315" s="249" t="s">
        <v>39</v>
      </c>
      <c r="F2315" s="250" t="s">
        <v>2097</v>
      </c>
      <c r="G2315" s="248"/>
      <c r="H2315" s="251">
        <v>0.20999999999999999</v>
      </c>
      <c r="I2315" s="252"/>
      <c r="J2315" s="248"/>
      <c r="K2315" s="248"/>
      <c r="L2315" s="253"/>
      <c r="M2315" s="254"/>
      <c r="N2315" s="255"/>
      <c r="O2315" s="255"/>
      <c r="P2315" s="255"/>
      <c r="Q2315" s="255"/>
      <c r="R2315" s="255"/>
      <c r="S2315" s="255"/>
      <c r="T2315" s="256"/>
      <c r="U2315" s="14"/>
      <c r="V2315" s="14"/>
      <c r="W2315" s="14"/>
      <c r="X2315" s="14"/>
      <c r="Y2315" s="14"/>
      <c r="Z2315" s="14"/>
      <c r="AA2315" s="14"/>
      <c r="AB2315" s="14"/>
      <c r="AC2315" s="14"/>
      <c r="AD2315" s="14"/>
      <c r="AE2315" s="14"/>
      <c r="AT2315" s="257" t="s">
        <v>252</v>
      </c>
      <c r="AU2315" s="257" t="s">
        <v>93</v>
      </c>
      <c r="AV2315" s="14" t="s">
        <v>93</v>
      </c>
      <c r="AW2315" s="14" t="s">
        <v>46</v>
      </c>
      <c r="AX2315" s="14" t="s">
        <v>85</v>
      </c>
      <c r="AY2315" s="257" t="s">
        <v>241</v>
      </c>
    </row>
    <row r="2316" s="13" customFormat="1">
      <c r="A2316" s="13"/>
      <c r="B2316" s="236"/>
      <c r="C2316" s="237"/>
      <c r="D2316" s="238" t="s">
        <v>252</v>
      </c>
      <c r="E2316" s="239" t="s">
        <v>39</v>
      </c>
      <c r="F2316" s="240" t="s">
        <v>1978</v>
      </c>
      <c r="G2316" s="237"/>
      <c r="H2316" s="239" t="s">
        <v>39</v>
      </c>
      <c r="I2316" s="241"/>
      <c r="J2316" s="237"/>
      <c r="K2316" s="237"/>
      <c r="L2316" s="242"/>
      <c r="M2316" s="243"/>
      <c r="N2316" s="244"/>
      <c r="O2316" s="244"/>
      <c r="P2316" s="244"/>
      <c r="Q2316" s="244"/>
      <c r="R2316" s="244"/>
      <c r="S2316" s="244"/>
      <c r="T2316" s="245"/>
      <c r="U2316" s="13"/>
      <c r="V2316" s="13"/>
      <c r="W2316" s="13"/>
      <c r="X2316" s="13"/>
      <c r="Y2316" s="13"/>
      <c r="Z2316" s="13"/>
      <c r="AA2316" s="13"/>
      <c r="AB2316" s="13"/>
      <c r="AC2316" s="13"/>
      <c r="AD2316" s="13"/>
      <c r="AE2316" s="13"/>
      <c r="AT2316" s="246" t="s">
        <v>252</v>
      </c>
      <c r="AU2316" s="246" t="s">
        <v>93</v>
      </c>
      <c r="AV2316" s="13" t="s">
        <v>23</v>
      </c>
      <c r="AW2316" s="13" t="s">
        <v>46</v>
      </c>
      <c r="AX2316" s="13" t="s">
        <v>85</v>
      </c>
      <c r="AY2316" s="246" t="s">
        <v>241</v>
      </c>
    </row>
    <row r="2317" s="14" customFormat="1">
      <c r="A2317" s="14"/>
      <c r="B2317" s="247"/>
      <c r="C2317" s="248"/>
      <c r="D2317" s="238" t="s">
        <v>252</v>
      </c>
      <c r="E2317" s="249" t="s">
        <v>39</v>
      </c>
      <c r="F2317" s="250" t="s">
        <v>2098</v>
      </c>
      <c r="G2317" s="248"/>
      <c r="H2317" s="251">
        <v>0.070000000000000007</v>
      </c>
      <c r="I2317" s="252"/>
      <c r="J2317" s="248"/>
      <c r="K2317" s="248"/>
      <c r="L2317" s="253"/>
      <c r="M2317" s="254"/>
      <c r="N2317" s="255"/>
      <c r="O2317" s="255"/>
      <c r="P2317" s="255"/>
      <c r="Q2317" s="255"/>
      <c r="R2317" s="255"/>
      <c r="S2317" s="255"/>
      <c r="T2317" s="256"/>
      <c r="U2317" s="14"/>
      <c r="V2317" s="14"/>
      <c r="W2317" s="14"/>
      <c r="X2317" s="14"/>
      <c r="Y2317" s="14"/>
      <c r="Z2317" s="14"/>
      <c r="AA2317" s="14"/>
      <c r="AB2317" s="14"/>
      <c r="AC2317" s="14"/>
      <c r="AD2317" s="14"/>
      <c r="AE2317" s="14"/>
      <c r="AT2317" s="257" t="s">
        <v>252</v>
      </c>
      <c r="AU2317" s="257" t="s">
        <v>93</v>
      </c>
      <c r="AV2317" s="14" t="s">
        <v>93</v>
      </c>
      <c r="AW2317" s="14" t="s">
        <v>46</v>
      </c>
      <c r="AX2317" s="14" t="s">
        <v>85</v>
      </c>
      <c r="AY2317" s="257" t="s">
        <v>241</v>
      </c>
    </row>
    <row r="2318" s="13" customFormat="1">
      <c r="A2318" s="13"/>
      <c r="B2318" s="236"/>
      <c r="C2318" s="237"/>
      <c r="D2318" s="238" t="s">
        <v>252</v>
      </c>
      <c r="E2318" s="239" t="s">
        <v>39</v>
      </c>
      <c r="F2318" s="240" t="s">
        <v>1980</v>
      </c>
      <c r="G2318" s="237"/>
      <c r="H2318" s="239" t="s">
        <v>39</v>
      </c>
      <c r="I2318" s="241"/>
      <c r="J2318" s="237"/>
      <c r="K2318" s="237"/>
      <c r="L2318" s="242"/>
      <c r="M2318" s="243"/>
      <c r="N2318" s="244"/>
      <c r="O2318" s="244"/>
      <c r="P2318" s="244"/>
      <c r="Q2318" s="244"/>
      <c r="R2318" s="244"/>
      <c r="S2318" s="244"/>
      <c r="T2318" s="245"/>
      <c r="U2318" s="13"/>
      <c r="V2318" s="13"/>
      <c r="W2318" s="13"/>
      <c r="X2318" s="13"/>
      <c r="Y2318" s="13"/>
      <c r="Z2318" s="13"/>
      <c r="AA2318" s="13"/>
      <c r="AB2318" s="13"/>
      <c r="AC2318" s="13"/>
      <c r="AD2318" s="13"/>
      <c r="AE2318" s="13"/>
      <c r="AT2318" s="246" t="s">
        <v>252</v>
      </c>
      <c r="AU2318" s="246" t="s">
        <v>93</v>
      </c>
      <c r="AV2318" s="13" t="s">
        <v>23</v>
      </c>
      <c r="AW2318" s="13" t="s">
        <v>46</v>
      </c>
      <c r="AX2318" s="13" t="s">
        <v>85</v>
      </c>
      <c r="AY2318" s="246" t="s">
        <v>241</v>
      </c>
    </row>
    <row r="2319" s="14" customFormat="1">
      <c r="A2319" s="14"/>
      <c r="B2319" s="247"/>
      <c r="C2319" s="248"/>
      <c r="D2319" s="238" t="s">
        <v>252</v>
      </c>
      <c r="E2319" s="249" t="s">
        <v>39</v>
      </c>
      <c r="F2319" s="250" t="s">
        <v>2099</v>
      </c>
      <c r="G2319" s="248"/>
      <c r="H2319" s="251">
        <v>0.067000000000000004</v>
      </c>
      <c r="I2319" s="252"/>
      <c r="J2319" s="248"/>
      <c r="K2319" s="248"/>
      <c r="L2319" s="253"/>
      <c r="M2319" s="254"/>
      <c r="N2319" s="255"/>
      <c r="O2319" s="255"/>
      <c r="P2319" s="255"/>
      <c r="Q2319" s="255"/>
      <c r="R2319" s="255"/>
      <c r="S2319" s="255"/>
      <c r="T2319" s="256"/>
      <c r="U2319" s="14"/>
      <c r="V2319" s="14"/>
      <c r="W2319" s="14"/>
      <c r="X2319" s="14"/>
      <c r="Y2319" s="14"/>
      <c r="Z2319" s="14"/>
      <c r="AA2319" s="14"/>
      <c r="AB2319" s="14"/>
      <c r="AC2319" s="14"/>
      <c r="AD2319" s="14"/>
      <c r="AE2319" s="14"/>
      <c r="AT2319" s="257" t="s">
        <v>252</v>
      </c>
      <c r="AU2319" s="257" t="s">
        <v>93</v>
      </c>
      <c r="AV2319" s="14" t="s">
        <v>93</v>
      </c>
      <c r="AW2319" s="14" t="s">
        <v>46</v>
      </c>
      <c r="AX2319" s="14" t="s">
        <v>85</v>
      </c>
      <c r="AY2319" s="257" t="s">
        <v>241</v>
      </c>
    </row>
    <row r="2320" s="16" customFormat="1">
      <c r="A2320" s="16"/>
      <c r="B2320" s="269"/>
      <c r="C2320" s="270"/>
      <c r="D2320" s="238" t="s">
        <v>252</v>
      </c>
      <c r="E2320" s="271" t="s">
        <v>39</v>
      </c>
      <c r="F2320" s="272" t="s">
        <v>295</v>
      </c>
      <c r="G2320" s="270"/>
      <c r="H2320" s="273">
        <v>0.61299999999999999</v>
      </c>
      <c r="I2320" s="274"/>
      <c r="J2320" s="270"/>
      <c r="K2320" s="270"/>
      <c r="L2320" s="275"/>
      <c r="M2320" s="276"/>
      <c r="N2320" s="277"/>
      <c r="O2320" s="277"/>
      <c r="P2320" s="277"/>
      <c r="Q2320" s="277"/>
      <c r="R2320" s="277"/>
      <c r="S2320" s="277"/>
      <c r="T2320" s="278"/>
      <c r="U2320" s="16"/>
      <c r="V2320" s="16"/>
      <c r="W2320" s="16"/>
      <c r="X2320" s="16"/>
      <c r="Y2320" s="16"/>
      <c r="Z2320" s="16"/>
      <c r="AA2320" s="16"/>
      <c r="AB2320" s="16"/>
      <c r="AC2320" s="16"/>
      <c r="AD2320" s="16"/>
      <c r="AE2320" s="16"/>
      <c r="AT2320" s="279" t="s">
        <v>252</v>
      </c>
      <c r="AU2320" s="279" t="s">
        <v>93</v>
      </c>
      <c r="AV2320" s="16" t="s">
        <v>113</v>
      </c>
      <c r="AW2320" s="16" t="s">
        <v>46</v>
      </c>
      <c r="AX2320" s="16" t="s">
        <v>85</v>
      </c>
      <c r="AY2320" s="279" t="s">
        <v>241</v>
      </c>
    </row>
    <row r="2321" s="15" customFormat="1">
      <c r="A2321" s="15"/>
      <c r="B2321" s="258"/>
      <c r="C2321" s="259"/>
      <c r="D2321" s="238" t="s">
        <v>252</v>
      </c>
      <c r="E2321" s="260" t="s">
        <v>39</v>
      </c>
      <c r="F2321" s="261" t="s">
        <v>274</v>
      </c>
      <c r="G2321" s="259"/>
      <c r="H2321" s="262">
        <v>7.9740000000000002</v>
      </c>
      <c r="I2321" s="263"/>
      <c r="J2321" s="259"/>
      <c r="K2321" s="259"/>
      <c r="L2321" s="264"/>
      <c r="M2321" s="265"/>
      <c r="N2321" s="266"/>
      <c r="O2321" s="266"/>
      <c r="P2321" s="266"/>
      <c r="Q2321" s="266"/>
      <c r="R2321" s="266"/>
      <c r="S2321" s="266"/>
      <c r="T2321" s="267"/>
      <c r="U2321" s="15"/>
      <c r="V2321" s="15"/>
      <c r="W2321" s="15"/>
      <c r="X2321" s="15"/>
      <c r="Y2321" s="15"/>
      <c r="Z2321" s="15"/>
      <c r="AA2321" s="15"/>
      <c r="AB2321" s="15"/>
      <c r="AC2321" s="15"/>
      <c r="AD2321" s="15"/>
      <c r="AE2321" s="15"/>
      <c r="AT2321" s="268" t="s">
        <v>252</v>
      </c>
      <c r="AU2321" s="268" t="s">
        <v>93</v>
      </c>
      <c r="AV2321" s="15" t="s">
        <v>248</v>
      </c>
      <c r="AW2321" s="15" t="s">
        <v>46</v>
      </c>
      <c r="AX2321" s="15" t="s">
        <v>23</v>
      </c>
      <c r="AY2321" s="268" t="s">
        <v>241</v>
      </c>
    </row>
    <row r="2322" s="2" customFormat="1" ht="24.15" customHeight="1">
      <c r="A2322" s="42"/>
      <c r="B2322" s="43"/>
      <c r="C2322" s="218" t="s">
        <v>2100</v>
      </c>
      <c r="D2322" s="218" t="s">
        <v>243</v>
      </c>
      <c r="E2322" s="219" t="s">
        <v>2101</v>
      </c>
      <c r="F2322" s="220" t="s">
        <v>2102</v>
      </c>
      <c r="G2322" s="221" t="s">
        <v>246</v>
      </c>
      <c r="H2322" s="222">
        <v>6.7039999999999997</v>
      </c>
      <c r="I2322" s="223"/>
      <c r="J2322" s="224">
        <f>ROUND(I2322*H2322,2)</f>
        <v>0</v>
      </c>
      <c r="K2322" s="220" t="s">
        <v>247</v>
      </c>
      <c r="L2322" s="48"/>
      <c r="M2322" s="225" t="s">
        <v>39</v>
      </c>
      <c r="N2322" s="226" t="s">
        <v>56</v>
      </c>
      <c r="O2322" s="88"/>
      <c r="P2322" s="227">
        <f>O2322*H2322</f>
        <v>0</v>
      </c>
      <c r="Q2322" s="227">
        <v>2.5019499999999999</v>
      </c>
      <c r="R2322" s="227">
        <f>Q2322*H2322</f>
        <v>16.773072799999998</v>
      </c>
      <c r="S2322" s="227">
        <v>0</v>
      </c>
      <c r="T2322" s="228">
        <f>S2322*H2322</f>
        <v>0</v>
      </c>
      <c r="U2322" s="42"/>
      <c r="V2322" s="42"/>
      <c r="W2322" s="42"/>
      <c r="X2322" s="42"/>
      <c r="Y2322" s="42"/>
      <c r="Z2322" s="42"/>
      <c r="AA2322" s="42"/>
      <c r="AB2322" s="42"/>
      <c r="AC2322" s="42"/>
      <c r="AD2322" s="42"/>
      <c r="AE2322" s="42"/>
      <c r="AR2322" s="229" t="s">
        <v>248</v>
      </c>
      <c r="AT2322" s="229" t="s">
        <v>243</v>
      </c>
      <c r="AU2322" s="229" t="s">
        <v>93</v>
      </c>
      <c r="AY2322" s="20" t="s">
        <v>241</v>
      </c>
      <c r="BE2322" s="230">
        <f>IF(N2322="základní",J2322,0)</f>
        <v>0</v>
      </c>
      <c r="BF2322" s="230">
        <f>IF(N2322="snížená",J2322,0)</f>
        <v>0</v>
      </c>
      <c r="BG2322" s="230">
        <f>IF(N2322="zákl. přenesená",J2322,0)</f>
        <v>0</v>
      </c>
      <c r="BH2322" s="230">
        <f>IF(N2322="sníž. přenesená",J2322,0)</f>
        <v>0</v>
      </c>
      <c r="BI2322" s="230">
        <f>IF(N2322="nulová",J2322,0)</f>
        <v>0</v>
      </c>
      <c r="BJ2322" s="20" t="s">
        <v>23</v>
      </c>
      <c r="BK2322" s="230">
        <f>ROUND(I2322*H2322,2)</f>
        <v>0</v>
      </c>
      <c r="BL2322" s="20" t="s">
        <v>248</v>
      </c>
      <c r="BM2322" s="229" t="s">
        <v>2103</v>
      </c>
    </row>
    <row r="2323" s="2" customFormat="1">
      <c r="A2323" s="42"/>
      <c r="B2323" s="43"/>
      <c r="C2323" s="44"/>
      <c r="D2323" s="231" t="s">
        <v>250</v>
      </c>
      <c r="E2323" s="44"/>
      <c r="F2323" s="232" t="s">
        <v>2104</v>
      </c>
      <c r="G2323" s="44"/>
      <c r="H2323" s="44"/>
      <c r="I2323" s="233"/>
      <c r="J2323" s="44"/>
      <c r="K2323" s="44"/>
      <c r="L2323" s="48"/>
      <c r="M2323" s="234"/>
      <c r="N2323" s="235"/>
      <c r="O2323" s="88"/>
      <c r="P2323" s="88"/>
      <c r="Q2323" s="88"/>
      <c r="R2323" s="88"/>
      <c r="S2323" s="88"/>
      <c r="T2323" s="89"/>
      <c r="U2323" s="42"/>
      <c r="V2323" s="42"/>
      <c r="W2323" s="42"/>
      <c r="X2323" s="42"/>
      <c r="Y2323" s="42"/>
      <c r="Z2323" s="42"/>
      <c r="AA2323" s="42"/>
      <c r="AB2323" s="42"/>
      <c r="AC2323" s="42"/>
      <c r="AD2323" s="42"/>
      <c r="AE2323" s="42"/>
      <c r="AT2323" s="20" t="s">
        <v>250</v>
      </c>
      <c r="AU2323" s="20" t="s">
        <v>93</v>
      </c>
    </row>
    <row r="2324" s="13" customFormat="1">
      <c r="A2324" s="13"/>
      <c r="B2324" s="236"/>
      <c r="C2324" s="237"/>
      <c r="D2324" s="238" t="s">
        <v>252</v>
      </c>
      <c r="E2324" s="239" t="s">
        <v>39</v>
      </c>
      <c r="F2324" s="240" t="s">
        <v>1011</v>
      </c>
      <c r="G2324" s="237"/>
      <c r="H2324" s="239" t="s">
        <v>39</v>
      </c>
      <c r="I2324" s="241"/>
      <c r="J2324" s="237"/>
      <c r="K2324" s="237"/>
      <c r="L2324" s="242"/>
      <c r="M2324" s="243"/>
      <c r="N2324" s="244"/>
      <c r="O2324" s="244"/>
      <c r="P2324" s="244"/>
      <c r="Q2324" s="244"/>
      <c r="R2324" s="244"/>
      <c r="S2324" s="244"/>
      <c r="T2324" s="245"/>
      <c r="U2324" s="13"/>
      <c r="V2324" s="13"/>
      <c r="W2324" s="13"/>
      <c r="X2324" s="13"/>
      <c r="Y2324" s="13"/>
      <c r="Z2324" s="13"/>
      <c r="AA2324" s="13"/>
      <c r="AB2324" s="13"/>
      <c r="AC2324" s="13"/>
      <c r="AD2324" s="13"/>
      <c r="AE2324" s="13"/>
      <c r="AT2324" s="246" t="s">
        <v>252</v>
      </c>
      <c r="AU2324" s="246" t="s">
        <v>93</v>
      </c>
      <c r="AV2324" s="13" t="s">
        <v>23</v>
      </c>
      <c r="AW2324" s="13" t="s">
        <v>46</v>
      </c>
      <c r="AX2324" s="13" t="s">
        <v>85</v>
      </c>
      <c r="AY2324" s="246" t="s">
        <v>241</v>
      </c>
    </row>
    <row r="2325" s="13" customFormat="1">
      <c r="A2325" s="13"/>
      <c r="B2325" s="236"/>
      <c r="C2325" s="237"/>
      <c r="D2325" s="238" t="s">
        <v>252</v>
      </c>
      <c r="E2325" s="239" t="s">
        <v>39</v>
      </c>
      <c r="F2325" s="240" t="s">
        <v>654</v>
      </c>
      <c r="G2325" s="237"/>
      <c r="H2325" s="239" t="s">
        <v>39</v>
      </c>
      <c r="I2325" s="241"/>
      <c r="J2325" s="237"/>
      <c r="K2325" s="237"/>
      <c r="L2325" s="242"/>
      <c r="M2325" s="243"/>
      <c r="N2325" s="244"/>
      <c r="O2325" s="244"/>
      <c r="P2325" s="244"/>
      <c r="Q2325" s="244"/>
      <c r="R2325" s="244"/>
      <c r="S2325" s="244"/>
      <c r="T2325" s="245"/>
      <c r="U2325" s="13"/>
      <c r="V2325" s="13"/>
      <c r="W2325" s="13"/>
      <c r="X2325" s="13"/>
      <c r="Y2325" s="13"/>
      <c r="Z2325" s="13"/>
      <c r="AA2325" s="13"/>
      <c r="AB2325" s="13"/>
      <c r="AC2325" s="13"/>
      <c r="AD2325" s="13"/>
      <c r="AE2325" s="13"/>
      <c r="AT2325" s="246" t="s">
        <v>252</v>
      </c>
      <c r="AU2325" s="246" t="s">
        <v>93</v>
      </c>
      <c r="AV2325" s="13" t="s">
        <v>23</v>
      </c>
      <c r="AW2325" s="13" t="s">
        <v>46</v>
      </c>
      <c r="AX2325" s="13" t="s">
        <v>85</v>
      </c>
      <c r="AY2325" s="246" t="s">
        <v>241</v>
      </c>
    </row>
    <row r="2326" s="13" customFormat="1">
      <c r="A2326" s="13"/>
      <c r="B2326" s="236"/>
      <c r="C2326" s="237"/>
      <c r="D2326" s="238" t="s">
        <v>252</v>
      </c>
      <c r="E2326" s="239" t="s">
        <v>39</v>
      </c>
      <c r="F2326" s="240" t="s">
        <v>2105</v>
      </c>
      <c r="G2326" s="237"/>
      <c r="H2326" s="239" t="s">
        <v>39</v>
      </c>
      <c r="I2326" s="241"/>
      <c r="J2326" s="237"/>
      <c r="K2326" s="237"/>
      <c r="L2326" s="242"/>
      <c r="M2326" s="243"/>
      <c r="N2326" s="244"/>
      <c r="O2326" s="244"/>
      <c r="P2326" s="244"/>
      <c r="Q2326" s="244"/>
      <c r="R2326" s="244"/>
      <c r="S2326" s="244"/>
      <c r="T2326" s="245"/>
      <c r="U2326" s="13"/>
      <c r="V2326" s="13"/>
      <c r="W2326" s="13"/>
      <c r="X2326" s="13"/>
      <c r="Y2326" s="13"/>
      <c r="Z2326" s="13"/>
      <c r="AA2326" s="13"/>
      <c r="AB2326" s="13"/>
      <c r="AC2326" s="13"/>
      <c r="AD2326" s="13"/>
      <c r="AE2326" s="13"/>
      <c r="AT2326" s="246" t="s">
        <v>252</v>
      </c>
      <c r="AU2326" s="246" t="s">
        <v>93</v>
      </c>
      <c r="AV2326" s="13" t="s">
        <v>23</v>
      </c>
      <c r="AW2326" s="13" t="s">
        <v>46</v>
      </c>
      <c r="AX2326" s="13" t="s">
        <v>85</v>
      </c>
      <c r="AY2326" s="246" t="s">
        <v>241</v>
      </c>
    </row>
    <row r="2327" s="14" customFormat="1">
      <c r="A2327" s="14"/>
      <c r="B2327" s="247"/>
      <c r="C2327" s="248"/>
      <c r="D2327" s="238" t="s">
        <v>252</v>
      </c>
      <c r="E2327" s="249" t="s">
        <v>39</v>
      </c>
      <c r="F2327" s="250" t="s">
        <v>2106</v>
      </c>
      <c r="G2327" s="248"/>
      <c r="H2327" s="251">
        <v>1.3819999999999999</v>
      </c>
      <c r="I2327" s="252"/>
      <c r="J2327" s="248"/>
      <c r="K2327" s="248"/>
      <c r="L2327" s="253"/>
      <c r="M2327" s="254"/>
      <c r="N2327" s="255"/>
      <c r="O2327" s="255"/>
      <c r="P2327" s="255"/>
      <c r="Q2327" s="255"/>
      <c r="R2327" s="255"/>
      <c r="S2327" s="255"/>
      <c r="T2327" s="256"/>
      <c r="U2327" s="14"/>
      <c r="V2327" s="14"/>
      <c r="W2327" s="14"/>
      <c r="X2327" s="14"/>
      <c r="Y2327" s="14"/>
      <c r="Z2327" s="14"/>
      <c r="AA2327" s="14"/>
      <c r="AB2327" s="14"/>
      <c r="AC2327" s="14"/>
      <c r="AD2327" s="14"/>
      <c r="AE2327" s="14"/>
      <c r="AT2327" s="257" t="s">
        <v>252</v>
      </c>
      <c r="AU2327" s="257" t="s">
        <v>93</v>
      </c>
      <c r="AV2327" s="14" t="s">
        <v>93</v>
      </c>
      <c r="AW2327" s="14" t="s">
        <v>46</v>
      </c>
      <c r="AX2327" s="14" t="s">
        <v>85</v>
      </c>
      <c r="AY2327" s="257" t="s">
        <v>241</v>
      </c>
    </row>
    <row r="2328" s="13" customFormat="1">
      <c r="A2328" s="13"/>
      <c r="B2328" s="236"/>
      <c r="C2328" s="237"/>
      <c r="D2328" s="238" t="s">
        <v>252</v>
      </c>
      <c r="E2328" s="239" t="s">
        <v>39</v>
      </c>
      <c r="F2328" s="240" t="s">
        <v>1067</v>
      </c>
      <c r="G2328" s="237"/>
      <c r="H2328" s="239" t="s">
        <v>39</v>
      </c>
      <c r="I2328" s="241"/>
      <c r="J2328" s="237"/>
      <c r="K2328" s="237"/>
      <c r="L2328" s="242"/>
      <c r="M2328" s="243"/>
      <c r="N2328" s="244"/>
      <c r="O2328" s="244"/>
      <c r="P2328" s="244"/>
      <c r="Q2328" s="244"/>
      <c r="R2328" s="244"/>
      <c r="S2328" s="244"/>
      <c r="T2328" s="245"/>
      <c r="U2328" s="13"/>
      <c r="V2328" s="13"/>
      <c r="W2328" s="13"/>
      <c r="X2328" s="13"/>
      <c r="Y2328" s="13"/>
      <c r="Z2328" s="13"/>
      <c r="AA2328" s="13"/>
      <c r="AB2328" s="13"/>
      <c r="AC2328" s="13"/>
      <c r="AD2328" s="13"/>
      <c r="AE2328" s="13"/>
      <c r="AT2328" s="246" t="s">
        <v>252</v>
      </c>
      <c r="AU2328" s="246" t="s">
        <v>93</v>
      </c>
      <c r="AV2328" s="13" t="s">
        <v>23</v>
      </c>
      <c r="AW2328" s="13" t="s">
        <v>46</v>
      </c>
      <c r="AX2328" s="13" t="s">
        <v>85</v>
      </c>
      <c r="AY2328" s="246" t="s">
        <v>241</v>
      </c>
    </row>
    <row r="2329" s="14" customFormat="1">
      <c r="A2329" s="14"/>
      <c r="B2329" s="247"/>
      <c r="C2329" s="248"/>
      <c r="D2329" s="238" t="s">
        <v>252</v>
      </c>
      <c r="E2329" s="249" t="s">
        <v>39</v>
      </c>
      <c r="F2329" s="250" t="s">
        <v>2107</v>
      </c>
      <c r="G2329" s="248"/>
      <c r="H2329" s="251">
        <v>0.68000000000000005</v>
      </c>
      <c r="I2329" s="252"/>
      <c r="J2329" s="248"/>
      <c r="K2329" s="248"/>
      <c r="L2329" s="253"/>
      <c r="M2329" s="254"/>
      <c r="N2329" s="255"/>
      <c r="O2329" s="255"/>
      <c r="P2329" s="255"/>
      <c r="Q2329" s="255"/>
      <c r="R2329" s="255"/>
      <c r="S2329" s="255"/>
      <c r="T2329" s="256"/>
      <c r="U2329" s="14"/>
      <c r="V2329" s="14"/>
      <c r="W2329" s="14"/>
      <c r="X2329" s="14"/>
      <c r="Y2329" s="14"/>
      <c r="Z2329" s="14"/>
      <c r="AA2329" s="14"/>
      <c r="AB2329" s="14"/>
      <c r="AC2329" s="14"/>
      <c r="AD2329" s="14"/>
      <c r="AE2329" s="14"/>
      <c r="AT2329" s="257" t="s">
        <v>252</v>
      </c>
      <c r="AU2329" s="257" t="s">
        <v>93</v>
      </c>
      <c r="AV2329" s="14" t="s">
        <v>93</v>
      </c>
      <c r="AW2329" s="14" t="s">
        <v>46</v>
      </c>
      <c r="AX2329" s="14" t="s">
        <v>85</v>
      </c>
      <c r="AY2329" s="257" t="s">
        <v>241</v>
      </c>
    </row>
    <row r="2330" s="14" customFormat="1">
      <c r="A2330" s="14"/>
      <c r="B2330" s="247"/>
      <c r="C2330" s="248"/>
      <c r="D2330" s="238" t="s">
        <v>252</v>
      </c>
      <c r="E2330" s="249" t="s">
        <v>39</v>
      </c>
      <c r="F2330" s="250" t="s">
        <v>2108</v>
      </c>
      <c r="G2330" s="248"/>
      <c r="H2330" s="251">
        <v>0.71999999999999997</v>
      </c>
      <c r="I2330" s="252"/>
      <c r="J2330" s="248"/>
      <c r="K2330" s="248"/>
      <c r="L2330" s="253"/>
      <c r="M2330" s="254"/>
      <c r="N2330" s="255"/>
      <c r="O2330" s="255"/>
      <c r="P2330" s="255"/>
      <c r="Q2330" s="255"/>
      <c r="R2330" s="255"/>
      <c r="S2330" s="255"/>
      <c r="T2330" s="256"/>
      <c r="U2330" s="14"/>
      <c r="V2330" s="14"/>
      <c r="W2330" s="14"/>
      <c r="X2330" s="14"/>
      <c r="Y2330" s="14"/>
      <c r="Z2330" s="14"/>
      <c r="AA2330" s="14"/>
      <c r="AB2330" s="14"/>
      <c r="AC2330" s="14"/>
      <c r="AD2330" s="14"/>
      <c r="AE2330" s="14"/>
      <c r="AT2330" s="257" t="s">
        <v>252</v>
      </c>
      <c r="AU2330" s="257" t="s">
        <v>93</v>
      </c>
      <c r="AV2330" s="14" t="s">
        <v>93</v>
      </c>
      <c r="AW2330" s="14" t="s">
        <v>46</v>
      </c>
      <c r="AX2330" s="14" t="s">
        <v>85</v>
      </c>
      <c r="AY2330" s="257" t="s">
        <v>241</v>
      </c>
    </row>
    <row r="2331" s="13" customFormat="1">
      <c r="A2331" s="13"/>
      <c r="B2331" s="236"/>
      <c r="C2331" s="237"/>
      <c r="D2331" s="238" t="s">
        <v>252</v>
      </c>
      <c r="E2331" s="239" t="s">
        <v>39</v>
      </c>
      <c r="F2331" s="240" t="s">
        <v>656</v>
      </c>
      <c r="G2331" s="237"/>
      <c r="H2331" s="239" t="s">
        <v>39</v>
      </c>
      <c r="I2331" s="241"/>
      <c r="J2331" s="237"/>
      <c r="K2331" s="237"/>
      <c r="L2331" s="242"/>
      <c r="M2331" s="243"/>
      <c r="N2331" s="244"/>
      <c r="O2331" s="244"/>
      <c r="P2331" s="244"/>
      <c r="Q2331" s="244"/>
      <c r="R2331" s="244"/>
      <c r="S2331" s="244"/>
      <c r="T2331" s="245"/>
      <c r="U2331" s="13"/>
      <c r="V2331" s="13"/>
      <c r="W2331" s="13"/>
      <c r="X2331" s="13"/>
      <c r="Y2331" s="13"/>
      <c r="Z2331" s="13"/>
      <c r="AA2331" s="13"/>
      <c r="AB2331" s="13"/>
      <c r="AC2331" s="13"/>
      <c r="AD2331" s="13"/>
      <c r="AE2331" s="13"/>
      <c r="AT2331" s="246" t="s">
        <v>252</v>
      </c>
      <c r="AU2331" s="246" t="s">
        <v>93</v>
      </c>
      <c r="AV2331" s="13" t="s">
        <v>23</v>
      </c>
      <c r="AW2331" s="13" t="s">
        <v>46</v>
      </c>
      <c r="AX2331" s="13" t="s">
        <v>85</v>
      </c>
      <c r="AY2331" s="246" t="s">
        <v>241</v>
      </c>
    </row>
    <row r="2332" s="14" customFormat="1">
      <c r="A2332" s="14"/>
      <c r="B2332" s="247"/>
      <c r="C2332" s="248"/>
      <c r="D2332" s="238" t="s">
        <v>252</v>
      </c>
      <c r="E2332" s="249" t="s">
        <v>39</v>
      </c>
      <c r="F2332" s="250" t="s">
        <v>2109</v>
      </c>
      <c r="G2332" s="248"/>
      <c r="H2332" s="251">
        <v>1.843</v>
      </c>
      <c r="I2332" s="252"/>
      <c r="J2332" s="248"/>
      <c r="K2332" s="248"/>
      <c r="L2332" s="253"/>
      <c r="M2332" s="254"/>
      <c r="N2332" s="255"/>
      <c r="O2332" s="255"/>
      <c r="P2332" s="255"/>
      <c r="Q2332" s="255"/>
      <c r="R2332" s="255"/>
      <c r="S2332" s="255"/>
      <c r="T2332" s="256"/>
      <c r="U2332" s="14"/>
      <c r="V2332" s="14"/>
      <c r="W2332" s="14"/>
      <c r="X2332" s="14"/>
      <c r="Y2332" s="14"/>
      <c r="Z2332" s="14"/>
      <c r="AA2332" s="14"/>
      <c r="AB2332" s="14"/>
      <c r="AC2332" s="14"/>
      <c r="AD2332" s="14"/>
      <c r="AE2332" s="14"/>
      <c r="AT2332" s="257" t="s">
        <v>252</v>
      </c>
      <c r="AU2332" s="257" t="s">
        <v>93</v>
      </c>
      <c r="AV2332" s="14" t="s">
        <v>93</v>
      </c>
      <c r="AW2332" s="14" t="s">
        <v>46</v>
      </c>
      <c r="AX2332" s="14" t="s">
        <v>85</v>
      </c>
      <c r="AY2332" s="257" t="s">
        <v>241</v>
      </c>
    </row>
    <row r="2333" s="13" customFormat="1">
      <c r="A2333" s="13"/>
      <c r="B2333" s="236"/>
      <c r="C2333" s="237"/>
      <c r="D2333" s="238" t="s">
        <v>252</v>
      </c>
      <c r="E2333" s="239" t="s">
        <v>39</v>
      </c>
      <c r="F2333" s="240" t="s">
        <v>658</v>
      </c>
      <c r="G2333" s="237"/>
      <c r="H2333" s="239" t="s">
        <v>39</v>
      </c>
      <c r="I2333" s="241"/>
      <c r="J2333" s="237"/>
      <c r="K2333" s="237"/>
      <c r="L2333" s="242"/>
      <c r="M2333" s="243"/>
      <c r="N2333" s="244"/>
      <c r="O2333" s="244"/>
      <c r="P2333" s="244"/>
      <c r="Q2333" s="244"/>
      <c r="R2333" s="244"/>
      <c r="S2333" s="244"/>
      <c r="T2333" s="245"/>
      <c r="U2333" s="13"/>
      <c r="V2333" s="13"/>
      <c r="W2333" s="13"/>
      <c r="X2333" s="13"/>
      <c r="Y2333" s="13"/>
      <c r="Z2333" s="13"/>
      <c r="AA2333" s="13"/>
      <c r="AB2333" s="13"/>
      <c r="AC2333" s="13"/>
      <c r="AD2333" s="13"/>
      <c r="AE2333" s="13"/>
      <c r="AT2333" s="246" t="s">
        <v>252</v>
      </c>
      <c r="AU2333" s="246" t="s">
        <v>93</v>
      </c>
      <c r="AV2333" s="13" t="s">
        <v>23</v>
      </c>
      <c r="AW2333" s="13" t="s">
        <v>46</v>
      </c>
      <c r="AX2333" s="13" t="s">
        <v>85</v>
      </c>
      <c r="AY2333" s="246" t="s">
        <v>241</v>
      </c>
    </row>
    <row r="2334" s="14" customFormat="1">
      <c r="A2334" s="14"/>
      <c r="B2334" s="247"/>
      <c r="C2334" s="248"/>
      <c r="D2334" s="238" t="s">
        <v>252</v>
      </c>
      <c r="E2334" s="249" t="s">
        <v>39</v>
      </c>
      <c r="F2334" s="250" t="s">
        <v>2110</v>
      </c>
      <c r="G2334" s="248"/>
      <c r="H2334" s="251">
        <v>1.2290000000000001</v>
      </c>
      <c r="I2334" s="252"/>
      <c r="J2334" s="248"/>
      <c r="K2334" s="248"/>
      <c r="L2334" s="253"/>
      <c r="M2334" s="254"/>
      <c r="N2334" s="255"/>
      <c r="O2334" s="255"/>
      <c r="P2334" s="255"/>
      <c r="Q2334" s="255"/>
      <c r="R2334" s="255"/>
      <c r="S2334" s="255"/>
      <c r="T2334" s="256"/>
      <c r="U2334" s="14"/>
      <c r="V2334" s="14"/>
      <c r="W2334" s="14"/>
      <c r="X2334" s="14"/>
      <c r="Y2334" s="14"/>
      <c r="Z2334" s="14"/>
      <c r="AA2334" s="14"/>
      <c r="AB2334" s="14"/>
      <c r="AC2334" s="14"/>
      <c r="AD2334" s="14"/>
      <c r="AE2334" s="14"/>
      <c r="AT2334" s="257" t="s">
        <v>252</v>
      </c>
      <c r="AU2334" s="257" t="s">
        <v>93</v>
      </c>
      <c r="AV2334" s="14" t="s">
        <v>93</v>
      </c>
      <c r="AW2334" s="14" t="s">
        <v>46</v>
      </c>
      <c r="AX2334" s="14" t="s">
        <v>85</v>
      </c>
      <c r="AY2334" s="257" t="s">
        <v>241</v>
      </c>
    </row>
    <row r="2335" s="13" customFormat="1">
      <c r="A2335" s="13"/>
      <c r="B2335" s="236"/>
      <c r="C2335" s="237"/>
      <c r="D2335" s="238" t="s">
        <v>252</v>
      </c>
      <c r="E2335" s="239" t="s">
        <v>39</v>
      </c>
      <c r="F2335" s="240" t="s">
        <v>1070</v>
      </c>
      <c r="G2335" s="237"/>
      <c r="H2335" s="239" t="s">
        <v>39</v>
      </c>
      <c r="I2335" s="241"/>
      <c r="J2335" s="237"/>
      <c r="K2335" s="237"/>
      <c r="L2335" s="242"/>
      <c r="M2335" s="243"/>
      <c r="N2335" s="244"/>
      <c r="O2335" s="244"/>
      <c r="P2335" s="244"/>
      <c r="Q2335" s="244"/>
      <c r="R2335" s="244"/>
      <c r="S2335" s="244"/>
      <c r="T2335" s="245"/>
      <c r="U2335" s="13"/>
      <c r="V2335" s="13"/>
      <c r="W2335" s="13"/>
      <c r="X2335" s="13"/>
      <c r="Y2335" s="13"/>
      <c r="Z2335" s="13"/>
      <c r="AA2335" s="13"/>
      <c r="AB2335" s="13"/>
      <c r="AC2335" s="13"/>
      <c r="AD2335" s="13"/>
      <c r="AE2335" s="13"/>
      <c r="AT2335" s="246" t="s">
        <v>252</v>
      </c>
      <c r="AU2335" s="246" t="s">
        <v>93</v>
      </c>
      <c r="AV2335" s="13" t="s">
        <v>23</v>
      </c>
      <c r="AW2335" s="13" t="s">
        <v>46</v>
      </c>
      <c r="AX2335" s="13" t="s">
        <v>85</v>
      </c>
      <c r="AY2335" s="246" t="s">
        <v>241</v>
      </c>
    </row>
    <row r="2336" s="14" customFormat="1">
      <c r="A2336" s="14"/>
      <c r="B2336" s="247"/>
      <c r="C2336" s="248"/>
      <c r="D2336" s="238" t="s">
        <v>252</v>
      </c>
      <c r="E2336" s="249" t="s">
        <v>39</v>
      </c>
      <c r="F2336" s="250" t="s">
        <v>2111</v>
      </c>
      <c r="G2336" s="248"/>
      <c r="H2336" s="251">
        <v>0.52000000000000002</v>
      </c>
      <c r="I2336" s="252"/>
      <c r="J2336" s="248"/>
      <c r="K2336" s="248"/>
      <c r="L2336" s="253"/>
      <c r="M2336" s="254"/>
      <c r="N2336" s="255"/>
      <c r="O2336" s="255"/>
      <c r="P2336" s="255"/>
      <c r="Q2336" s="255"/>
      <c r="R2336" s="255"/>
      <c r="S2336" s="255"/>
      <c r="T2336" s="256"/>
      <c r="U2336" s="14"/>
      <c r="V2336" s="14"/>
      <c r="W2336" s="14"/>
      <c r="X2336" s="14"/>
      <c r="Y2336" s="14"/>
      <c r="Z2336" s="14"/>
      <c r="AA2336" s="14"/>
      <c r="AB2336" s="14"/>
      <c r="AC2336" s="14"/>
      <c r="AD2336" s="14"/>
      <c r="AE2336" s="14"/>
      <c r="AT2336" s="257" t="s">
        <v>252</v>
      </c>
      <c r="AU2336" s="257" t="s">
        <v>93</v>
      </c>
      <c r="AV2336" s="14" t="s">
        <v>93</v>
      </c>
      <c r="AW2336" s="14" t="s">
        <v>46</v>
      </c>
      <c r="AX2336" s="14" t="s">
        <v>85</v>
      </c>
      <c r="AY2336" s="257" t="s">
        <v>241</v>
      </c>
    </row>
    <row r="2337" s="13" customFormat="1">
      <c r="A2337" s="13"/>
      <c r="B2337" s="236"/>
      <c r="C2337" s="237"/>
      <c r="D2337" s="238" t="s">
        <v>252</v>
      </c>
      <c r="E2337" s="239" t="s">
        <v>39</v>
      </c>
      <c r="F2337" s="240" t="s">
        <v>1033</v>
      </c>
      <c r="G2337" s="237"/>
      <c r="H2337" s="239" t="s">
        <v>39</v>
      </c>
      <c r="I2337" s="241"/>
      <c r="J2337" s="237"/>
      <c r="K2337" s="237"/>
      <c r="L2337" s="242"/>
      <c r="M2337" s="243"/>
      <c r="N2337" s="244"/>
      <c r="O2337" s="244"/>
      <c r="P2337" s="244"/>
      <c r="Q2337" s="244"/>
      <c r="R2337" s="244"/>
      <c r="S2337" s="244"/>
      <c r="T2337" s="245"/>
      <c r="U2337" s="13"/>
      <c r="V2337" s="13"/>
      <c r="W2337" s="13"/>
      <c r="X2337" s="13"/>
      <c r="Y2337" s="13"/>
      <c r="Z2337" s="13"/>
      <c r="AA2337" s="13"/>
      <c r="AB2337" s="13"/>
      <c r="AC2337" s="13"/>
      <c r="AD2337" s="13"/>
      <c r="AE2337" s="13"/>
      <c r="AT2337" s="246" t="s">
        <v>252</v>
      </c>
      <c r="AU2337" s="246" t="s">
        <v>93</v>
      </c>
      <c r="AV2337" s="13" t="s">
        <v>23</v>
      </c>
      <c r="AW2337" s="13" t="s">
        <v>46</v>
      </c>
      <c r="AX2337" s="13" t="s">
        <v>85</v>
      </c>
      <c r="AY2337" s="246" t="s">
        <v>241</v>
      </c>
    </row>
    <row r="2338" s="13" customFormat="1">
      <c r="A2338" s="13"/>
      <c r="B2338" s="236"/>
      <c r="C2338" s="237"/>
      <c r="D2338" s="238" t="s">
        <v>252</v>
      </c>
      <c r="E2338" s="239" t="s">
        <v>39</v>
      </c>
      <c r="F2338" s="240" t="s">
        <v>2112</v>
      </c>
      <c r="G2338" s="237"/>
      <c r="H2338" s="239" t="s">
        <v>39</v>
      </c>
      <c r="I2338" s="241"/>
      <c r="J2338" s="237"/>
      <c r="K2338" s="237"/>
      <c r="L2338" s="242"/>
      <c r="M2338" s="243"/>
      <c r="N2338" s="244"/>
      <c r="O2338" s="244"/>
      <c r="P2338" s="244"/>
      <c r="Q2338" s="244"/>
      <c r="R2338" s="244"/>
      <c r="S2338" s="244"/>
      <c r="T2338" s="245"/>
      <c r="U2338" s="13"/>
      <c r="V2338" s="13"/>
      <c r="W2338" s="13"/>
      <c r="X2338" s="13"/>
      <c r="Y2338" s="13"/>
      <c r="Z2338" s="13"/>
      <c r="AA2338" s="13"/>
      <c r="AB2338" s="13"/>
      <c r="AC2338" s="13"/>
      <c r="AD2338" s="13"/>
      <c r="AE2338" s="13"/>
      <c r="AT2338" s="246" t="s">
        <v>252</v>
      </c>
      <c r="AU2338" s="246" t="s">
        <v>93</v>
      </c>
      <c r="AV2338" s="13" t="s">
        <v>23</v>
      </c>
      <c r="AW2338" s="13" t="s">
        <v>46</v>
      </c>
      <c r="AX2338" s="13" t="s">
        <v>85</v>
      </c>
      <c r="AY2338" s="246" t="s">
        <v>241</v>
      </c>
    </row>
    <row r="2339" s="14" customFormat="1">
      <c r="A2339" s="14"/>
      <c r="B2339" s="247"/>
      <c r="C2339" s="248"/>
      <c r="D2339" s="238" t="s">
        <v>252</v>
      </c>
      <c r="E2339" s="249" t="s">
        <v>39</v>
      </c>
      <c r="F2339" s="250" t="s">
        <v>2113</v>
      </c>
      <c r="G2339" s="248"/>
      <c r="H2339" s="251">
        <v>0.33000000000000002</v>
      </c>
      <c r="I2339" s="252"/>
      <c r="J2339" s="248"/>
      <c r="K2339" s="248"/>
      <c r="L2339" s="253"/>
      <c r="M2339" s="254"/>
      <c r="N2339" s="255"/>
      <c r="O2339" s="255"/>
      <c r="P2339" s="255"/>
      <c r="Q2339" s="255"/>
      <c r="R2339" s="255"/>
      <c r="S2339" s="255"/>
      <c r="T2339" s="256"/>
      <c r="U2339" s="14"/>
      <c r="V2339" s="14"/>
      <c r="W2339" s="14"/>
      <c r="X2339" s="14"/>
      <c r="Y2339" s="14"/>
      <c r="Z2339" s="14"/>
      <c r="AA2339" s="14"/>
      <c r="AB2339" s="14"/>
      <c r="AC2339" s="14"/>
      <c r="AD2339" s="14"/>
      <c r="AE2339" s="14"/>
      <c r="AT2339" s="257" t="s">
        <v>252</v>
      </c>
      <c r="AU2339" s="257" t="s">
        <v>93</v>
      </c>
      <c r="AV2339" s="14" t="s">
        <v>93</v>
      </c>
      <c r="AW2339" s="14" t="s">
        <v>46</v>
      </c>
      <c r="AX2339" s="14" t="s">
        <v>85</v>
      </c>
      <c r="AY2339" s="257" t="s">
        <v>241</v>
      </c>
    </row>
    <row r="2340" s="15" customFormat="1">
      <c r="A2340" s="15"/>
      <c r="B2340" s="258"/>
      <c r="C2340" s="259"/>
      <c r="D2340" s="238" t="s">
        <v>252</v>
      </c>
      <c r="E2340" s="260" t="s">
        <v>39</v>
      </c>
      <c r="F2340" s="261" t="s">
        <v>274</v>
      </c>
      <c r="G2340" s="259"/>
      <c r="H2340" s="262">
        <v>6.7039999999999997</v>
      </c>
      <c r="I2340" s="263"/>
      <c r="J2340" s="259"/>
      <c r="K2340" s="259"/>
      <c r="L2340" s="264"/>
      <c r="M2340" s="265"/>
      <c r="N2340" s="266"/>
      <c r="O2340" s="266"/>
      <c r="P2340" s="266"/>
      <c r="Q2340" s="266"/>
      <c r="R2340" s="266"/>
      <c r="S2340" s="266"/>
      <c r="T2340" s="267"/>
      <c r="U2340" s="15"/>
      <c r="V2340" s="15"/>
      <c r="W2340" s="15"/>
      <c r="X2340" s="15"/>
      <c r="Y2340" s="15"/>
      <c r="Z2340" s="15"/>
      <c r="AA2340" s="15"/>
      <c r="AB2340" s="15"/>
      <c r="AC2340" s="15"/>
      <c r="AD2340" s="15"/>
      <c r="AE2340" s="15"/>
      <c r="AT2340" s="268" t="s">
        <v>252</v>
      </c>
      <c r="AU2340" s="268" t="s">
        <v>93</v>
      </c>
      <c r="AV2340" s="15" t="s">
        <v>248</v>
      </c>
      <c r="AW2340" s="15" t="s">
        <v>46</v>
      </c>
      <c r="AX2340" s="15" t="s">
        <v>23</v>
      </c>
      <c r="AY2340" s="268" t="s">
        <v>241</v>
      </c>
    </row>
    <row r="2341" s="2" customFormat="1" ht="24.15" customHeight="1">
      <c r="A2341" s="42"/>
      <c r="B2341" s="43"/>
      <c r="C2341" s="218" t="s">
        <v>2114</v>
      </c>
      <c r="D2341" s="218" t="s">
        <v>243</v>
      </c>
      <c r="E2341" s="219" t="s">
        <v>2115</v>
      </c>
      <c r="F2341" s="220" t="s">
        <v>2116</v>
      </c>
      <c r="G2341" s="221" t="s">
        <v>430</v>
      </c>
      <c r="H2341" s="222">
        <v>0.13800000000000001</v>
      </c>
      <c r="I2341" s="223"/>
      <c r="J2341" s="224">
        <f>ROUND(I2341*H2341,2)</f>
        <v>0</v>
      </c>
      <c r="K2341" s="220" t="s">
        <v>247</v>
      </c>
      <c r="L2341" s="48"/>
      <c r="M2341" s="225" t="s">
        <v>39</v>
      </c>
      <c r="N2341" s="226" t="s">
        <v>56</v>
      </c>
      <c r="O2341" s="88"/>
      <c r="P2341" s="227">
        <f>O2341*H2341</f>
        <v>0</v>
      </c>
      <c r="Q2341" s="227">
        <v>1.06277</v>
      </c>
      <c r="R2341" s="227">
        <f>Q2341*H2341</f>
        <v>0.14666226000000002</v>
      </c>
      <c r="S2341" s="227">
        <v>0</v>
      </c>
      <c r="T2341" s="228">
        <f>S2341*H2341</f>
        <v>0</v>
      </c>
      <c r="U2341" s="42"/>
      <c r="V2341" s="42"/>
      <c r="W2341" s="42"/>
      <c r="X2341" s="42"/>
      <c r="Y2341" s="42"/>
      <c r="Z2341" s="42"/>
      <c r="AA2341" s="42"/>
      <c r="AB2341" s="42"/>
      <c r="AC2341" s="42"/>
      <c r="AD2341" s="42"/>
      <c r="AE2341" s="42"/>
      <c r="AR2341" s="229" t="s">
        <v>248</v>
      </c>
      <c r="AT2341" s="229" t="s">
        <v>243</v>
      </c>
      <c r="AU2341" s="229" t="s">
        <v>93</v>
      </c>
      <c r="AY2341" s="20" t="s">
        <v>241</v>
      </c>
      <c r="BE2341" s="230">
        <f>IF(N2341="základní",J2341,0)</f>
        <v>0</v>
      </c>
      <c r="BF2341" s="230">
        <f>IF(N2341="snížená",J2341,0)</f>
        <v>0</v>
      </c>
      <c r="BG2341" s="230">
        <f>IF(N2341="zákl. přenesená",J2341,0)</f>
        <v>0</v>
      </c>
      <c r="BH2341" s="230">
        <f>IF(N2341="sníž. přenesená",J2341,0)</f>
        <v>0</v>
      </c>
      <c r="BI2341" s="230">
        <f>IF(N2341="nulová",J2341,0)</f>
        <v>0</v>
      </c>
      <c r="BJ2341" s="20" t="s">
        <v>23</v>
      </c>
      <c r="BK2341" s="230">
        <f>ROUND(I2341*H2341,2)</f>
        <v>0</v>
      </c>
      <c r="BL2341" s="20" t="s">
        <v>248</v>
      </c>
      <c r="BM2341" s="229" t="s">
        <v>2117</v>
      </c>
    </row>
    <row r="2342" s="2" customFormat="1">
      <c r="A2342" s="42"/>
      <c r="B2342" s="43"/>
      <c r="C2342" s="44"/>
      <c r="D2342" s="231" t="s">
        <v>250</v>
      </c>
      <c r="E2342" s="44"/>
      <c r="F2342" s="232" t="s">
        <v>2118</v>
      </c>
      <c r="G2342" s="44"/>
      <c r="H2342" s="44"/>
      <c r="I2342" s="233"/>
      <c r="J2342" s="44"/>
      <c r="K2342" s="44"/>
      <c r="L2342" s="48"/>
      <c r="M2342" s="234"/>
      <c r="N2342" s="235"/>
      <c r="O2342" s="88"/>
      <c r="P2342" s="88"/>
      <c r="Q2342" s="88"/>
      <c r="R2342" s="88"/>
      <c r="S2342" s="88"/>
      <c r="T2342" s="89"/>
      <c r="U2342" s="42"/>
      <c r="V2342" s="42"/>
      <c r="W2342" s="42"/>
      <c r="X2342" s="42"/>
      <c r="Y2342" s="42"/>
      <c r="Z2342" s="42"/>
      <c r="AA2342" s="42"/>
      <c r="AB2342" s="42"/>
      <c r="AC2342" s="42"/>
      <c r="AD2342" s="42"/>
      <c r="AE2342" s="42"/>
      <c r="AT2342" s="20" t="s">
        <v>250</v>
      </c>
      <c r="AU2342" s="20" t="s">
        <v>93</v>
      </c>
    </row>
    <row r="2343" s="13" customFormat="1">
      <c r="A2343" s="13"/>
      <c r="B2343" s="236"/>
      <c r="C2343" s="237"/>
      <c r="D2343" s="238" t="s">
        <v>252</v>
      </c>
      <c r="E2343" s="239" t="s">
        <v>39</v>
      </c>
      <c r="F2343" s="240" t="s">
        <v>2119</v>
      </c>
      <c r="G2343" s="237"/>
      <c r="H2343" s="239" t="s">
        <v>39</v>
      </c>
      <c r="I2343" s="241"/>
      <c r="J2343" s="237"/>
      <c r="K2343" s="237"/>
      <c r="L2343" s="242"/>
      <c r="M2343" s="243"/>
      <c r="N2343" s="244"/>
      <c r="O2343" s="244"/>
      <c r="P2343" s="244"/>
      <c r="Q2343" s="244"/>
      <c r="R2343" s="244"/>
      <c r="S2343" s="244"/>
      <c r="T2343" s="245"/>
      <c r="U2343" s="13"/>
      <c r="V2343" s="13"/>
      <c r="W2343" s="13"/>
      <c r="X2343" s="13"/>
      <c r="Y2343" s="13"/>
      <c r="Z2343" s="13"/>
      <c r="AA2343" s="13"/>
      <c r="AB2343" s="13"/>
      <c r="AC2343" s="13"/>
      <c r="AD2343" s="13"/>
      <c r="AE2343" s="13"/>
      <c r="AT2343" s="246" t="s">
        <v>252</v>
      </c>
      <c r="AU2343" s="246" t="s">
        <v>93</v>
      </c>
      <c r="AV2343" s="13" t="s">
        <v>23</v>
      </c>
      <c r="AW2343" s="13" t="s">
        <v>46</v>
      </c>
      <c r="AX2343" s="13" t="s">
        <v>85</v>
      </c>
      <c r="AY2343" s="246" t="s">
        <v>241</v>
      </c>
    </row>
    <row r="2344" s="13" customFormat="1">
      <c r="A2344" s="13"/>
      <c r="B2344" s="236"/>
      <c r="C2344" s="237"/>
      <c r="D2344" s="238" t="s">
        <v>252</v>
      </c>
      <c r="E2344" s="239" t="s">
        <v>39</v>
      </c>
      <c r="F2344" s="240" t="s">
        <v>1011</v>
      </c>
      <c r="G2344" s="237"/>
      <c r="H2344" s="239" t="s">
        <v>39</v>
      </c>
      <c r="I2344" s="241"/>
      <c r="J2344" s="237"/>
      <c r="K2344" s="237"/>
      <c r="L2344" s="242"/>
      <c r="M2344" s="243"/>
      <c r="N2344" s="244"/>
      <c r="O2344" s="244"/>
      <c r="P2344" s="244"/>
      <c r="Q2344" s="244"/>
      <c r="R2344" s="244"/>
      <c r="S2344" s="244"/>
      <c r="T2344" s="245"/>
      <c r="U2344" s="13"/>
      <c r="V2344" s="13"/>
      <c r="W2344" s="13"/>
      <c r="X2344" s="13"/>
      <c r="Y2344" s="13"/>
      <c r="Z2344" s="13"/>
      <c r="AA2344" s="13"/>
      <c r="AB2344" s="13"/>
      <c r="AC2344" s="13"/>
      <c r="AD2344" s="13"/>
      <c r="AE2344" s="13"/>
      <c r="AT2344" s="246" t="s">
        <v>252</v>
      </c>
      <c r="AU2344" s="246" t="s">
        <v>93</v>
      </c>
      <c r="AV2344" s="13" t="s">
        <v>23</v>
      </c>
      <c r="AW2344" s="13" t="s">
        <v>46</v>
      </c>
      <c r="AX2344" s="13" t="s">
        <v>85</v>
      </c>
      <c r="AY2344" s="246" t="s">
        <v>241</v>
      </c>
    </row>
    <row r="2345" s="13" customFormat="1">
      <c r="A2345" s="13"/>
      <c r="B2345" s="236"/>
      <c r="C2345" s="237"/>
      <c r="D2345" s="238" t="s">
        <v>252</v>
      </c>
      <c r="E2345" s="239" t="s">
        <v>39</v>
      </c>
      <c r="F2345" s="240" t="s">
        <v>654</v>
      </c>
      <c r="G2345" s="237"/>
      <c r="H2345" s="239" t="s">
        <v>39</v>
      </c>
      <c r="I2345" s="241"/>
      <c r="J2345" s="237"/>
      <c r="K2345" s="237"/>
      <c r="L2345" s="242"/>
      <c r="M2345" s="243"/>
      <c r="N2345" s="244"/>
      <c r="O2345" s="244"/>
      <c r="P2345" s="244"/>
      <c r="Q2345" s="244"/>
      <c r="R2345" s="244"/>
      <c r="S2345" s="244"/>
      <c r="T2345" s="245"/>
      <c r="U2345" s="13"/>
      <c r="V2345" s="13"/>
      <c r="W2345" s="13"/>
      <c r="X2345" s="13"/>
      <c r="Y2345" s="13"/>
      <c r="Z2345" s="13"/>
      <c r="AA2345" s="13"/>
      <c r="AB2345" s="13"/>
      <c r="AC2345" s="13"/>
      <c r="AD2345" s="13"/>
      <c r="AE2345" s="13"/>
      <c r="AT2345" s="246" t="s">
        <v>252</v>
      </c>
      <c r="AU2345" s="246" t="s">
        <v>93</v>
      </c>
      <c r="AV2345" s="13" t="s">
        <v>23</v>
      </c>
      <c r="AW2345" s="13" t="s">
        <v>46</v>
      </c>
      <c r="AX2345" s="13" t="s">
        <v>85</v>
      </c>
      <c r="AY2345" s="246" t="s">
        <v>241</v>
      </c>
    </row>
    <row r="2346" s="13" customFormat="1">
      <c r="A2346" s="13"/>
      <c r="B2346" s="236"/>
      <c r="C2346" s="237"/>
      <c r="D2346" s="238" t="s">
        <v>252</v>
      </c>
      <c r="E2346" s="239" t="s">
        <v>39</v>
      </c>
      <c r="F2346" s="240" t="s">
        <v>2105</v>
      </c>
      <c r="G2346" s="237"/>
      <c r="H2346" s="239" t="s">
        <v>39</v>
      </c>
      <c r="I2346" s="241"/>
      <c r="J2346" s="237"/>
      <c r="K2346" s="237"/>
      <c r="L2346" s="242"/>
      <c r="M2346" s="243"/>
      <c r="N2346" s="244"/>
      <c r="O2346" s="244"/>
      <c r="P2346" s="244"/>
      <c r="Q2346" s="244"/>
      <c r="R2346" s="244"/>
      <c r="S2346" s="244"/>
      <c r="T2346" s="245"/>
      <c r="U2346" s="13"/>
      <c r="V2346" s="13"/>
      <c r="W2346" s="13"/>
      <c r="X2346" s="13"/>
      <c r="Y2346" s="13"/>
      <c r="Z2346" s="13"/>
      <c r="AA2346" s="13"/>
      <c r="AB2346" s="13"/>
      <c r="AC2346" s="13"/>
      <c r="AD2346" s="13"/>
      <c r="AE2346" s="13"/>
      <c r="AT2346" s="246" t="s">
        <v>252</v>
      </c>
      <c r="AU2346" s="246" t="s">
        <v>93</v>
      </c>
      <c r="AV2346" s="13" t="s">
        <v>23</v>
      </c>
      <c r="AW2346" s="13" t="s">
        <v>46</v>
      </c>
      <c r="AX2346" s="13" t="s">
        <v>85</v>
      </c>
      <c r="AY2346" s="246" t="s">
        <v>241</v>
      </c>
    </row>
    <row r="2347" s="14" customFormat="1">
      <c r="A2347" s="14"/>
      <c r="B2347" s="247"/>
      <c r="C2347" s="248"/>
      <c r="D2347" s="238" t="s">
        <v>252</v>
      </c>
      <c r="E2347" s="249" t="s">
        <v>39</v>
      </c>
      <c r="F2347" s="250" t="s">
        <v>2120</v>
      </c>
      <c r="G2347" s="248"/>
      <c r="H2347" s="251">
        <v>0.034000000000000002</v>
      </c>
      <c r="I2347" s="252"/>
      <c r="J2347" s="248"/>
      <c r="K2347" s="248"/>
      <c r="L2347" s="253"/>
      <c r="M2347" s="254"/>
      <c r="N2347" s="255"/>
      <c r="O2347" s="255"/>
      <c r="P2347" s="255"/>
      <c r="Q2347" s="255"/>
      <c r="R2347" s="255"/>
      <c r="S2347" s="255"/>
      <c r="T2347" s="256"/>
      <c r="U2347" s="14"/>
      <c r="V2347" s="14"/>
      <c r="W2347" s="14"/>
      <c r="X2347" s="14"/>
      <c r="Y2347" s="14"/>
      <c r="Z2347" s="14"/>
      <c r="AA2347" s="14"/>
      <c r="AB2347" s="14"/>
      <c r="AC2347" s="14"/>
      <c r="AD2347" s="14"/>
      <c r="AE2347" s="14"/>
      <c r="AT2347" s="257" t="s">
        <v>252</v>
      </c>
      <c r="AU2347" s="257" t="s">
        <v>93</v>
      </c>
      <c r="AV2347" s="14" t="s">
        <v>93</v>
      </c>
      <c r="AW2347" s="14" t="s">
        <v>46</v>
      </c>
      <c r="AX2347" s="14" t="s">
        <v>85</v>
      </c>
      <c r="AY2347" s="257" t="s">
        <v>241</v>
      </c>
    </row>
    <row r="2348" s="13" customFormat="1">
      <c r="A2348" s="13"/>
      <c r="B2348" s="236"/>
      <c r="C2348" s="237"/>
      <c r="D2348" s="238" t="s">
        <v>252</v>
      </c>
      <c r="E2348" s="239" t="s">
        <v>39</v>
      </c>
      <c r="F2348" s="240" t="s">
        <v>1067</v>
      </c>
      <c r="G2348" s="237"/>
      <c r="H2348" s="239" t="s">
        <v>39</v>
      </c>
      <c r="I2348" s="241"/>
      <c r="J2348" s="237"/>
      <c r="K2348" s="237"/>
      <c r="L2348" s="242"/>
      <c r="M2348" s="243"/>
      <c r="N2348" s="244"/>
      <c r="O2348" s="244"/>
      <c r="P2348" s="244"/>
      <c r="Q2348" s="244"/>
      <c r="R2348" s="244"/>
      <c r="S2348" s="244"/>
      <c r="T2348" s="245"/>
      <c r="U2348" s="13"/>
      <c r="V2348" s="13"/>
      <c r="W2348" s="13"/>
      <c r="X2348" s="13"/>
      <c r="Y2348" s="13"/>
      <c r="Z2348" s="13"/>
      <c r="AA2348" s="13"/>
      <c r="AB2348" s="13"/>
      <c r="AC2348" s="13"/>
      <c r="AD2348" s="13"/>
      <c r="AE2348" s="13"/>
      <c r="AT2348" s="246" t="s">
        <v>252</v>
      </c>
      <c r="AU2348" s="246" t="s">
        <v>93</v>
      </c>
      <c r="AV2348" s="13" t="s">
        <v>23</v>
      </c>
      <c r="AW2348" s="13" t="s">
        <v>46</v>
      </c>
      <c r="AX2348" s="13" t="s">
        <v>85</v>
      </c>
      <c r="AY2348" s="246" t="s">
        <v>241</v>
      </c>
    </row>
    <row r="2349" s="14" customFormat="1">
      <c r="A2349" s="14"/>
      <c r="B2349" s="247"/>
      <c r="C2349" s="248"/>
      <c r="D2349" s="238" t="s">
        <v>252</v>
      </c>
      <c r="E2349" s="249" t="s">
        <v>39</v>
      </c>
      <c r="F2349" s="250" t="s">
        <v>2121</v>
      </c>
      <c r="G2349" s="248"/>
      <c r="H2349" s="251">
        <v>0.0070000000000000001</v>
      </c>
      <c r="I2349" s="252"/>
      <c r="J2349" s="248"/>
      <c r="K2349" s="248"/>
      <c r="L2349" s="253"/>
      <c r="M2349" s="254"/>
      <c r="N2349" s="255"/>
      <c r="O2349" s="255"/>
      <c r="P2349" s="255"/>
      <c r="Q2349" s="255"/>
      <c r="R2349" s="255"/>
      <c r="S2349" s="255"/>
      <c r="T2349" s="256"/>
      <c r="U2349" s="14"/>
      <c r="V2349" s="14"/>
      <c r="W2349" s="14"/>
      <c r="X2349" s="14"/>
      <c r="Y2349" s="14"/>
      <c r="Z2349" s="14"/>
      <c r="AA2349" s="14"/>
      <c r="AB2349" s="14"/>
      <c r="AC2349" s="14"/>
      <c r="AD2349" s="14"/>
      <c r="AE2349" s="14"/>
      <c r="AT2349" s="257" t="s">
        <v>252</v>
      </c>
      <c r="AU2349" s="257" t="s">
        <v>93</v>
      </c>
      <c r="AV2349" s="14" t="s">
        <v>93</v>
      </c>
      <c r="AW2349" s="14" t="s">
        <v>46</v>
      </c>
      <c r="AX2349" s="14" t="s">
        <v>85</v>
      </c>
      <c r="AY2349" s="257" t="s">
        <v>241</v>
      </c>
    </row>
    <row r="2350" s="14" customFormat="1">
      <c r="A2350" s="14"/>
      <c r="B2350" s="247"/>
      <c r="C2350" s="248"/>
      <c r="D2350" s="238" t="s">
        <v>252</v>
      </c>
      <c r="E2350" s="249" t="s">
        <v>39</v>
      </c>
      <c r="F2350" s="250" t="s">
        <v>2122</v>
      </c>
      <c r="G2350" s="248"/>
      <c r="H2350" s="251">
        <v>0.0080000000000000002</v>
      </c>
      <c r="I2350" s="252"/>
      <c r="J2350" s="248"/>
      <c r="K2350" s="248"/>
      <c r="L2350" s="253"/>
      <c r="M2350" s="254"/>
      <c r="N2350" s="255"/>
      <c r="O2350" s="255"/>
      <c r="P2350" s="255"/>
      <c r="Q2350" s="255"/>
      <c r="R2350" s="255"/>
      <c r="S2350" s="255"/>
      <c r="T2350" s="256"/>
      <c r="U2350" s="14"/>
      <c r="V2350" s="14"/>
      <c r="W2350" s="14"/>
      <c r="X2350" s="14"/>
      <c r="Y2350" s="14"/>
      <c r="Z2350" s="14"/>
      <c r="AA2350" s="14"/>
      <c r="AB2350" s="14"/>
      <c r="AC2350" s="14"/>
      <c r="AD2350" s="14"/>
      <c r="AE2350" s="14"/>
      <c r="AT2350" s="257" t="s">
        <v>252</v>
      </c>
      <c r="AU2350" s="257" t="s">
        <v>93</v>
      </c>
      <c r="AV2350" s="14" t="s">
        <v>93</v>
      </c>
      <c r="AW2350" s="14" t="s">
        <v>46</v>
      </c>
      <c r="AX2350" s="14" t="s">
        <v>85</v>
      </c>
      <c r="AY2350" s="257" t="s">
        <v>241</v>
      </c>
    </row>
    <row r="2351" s="13" customFormat="1">
      <c r="A2351" s="13"/>
      <c r="B2351" s="236"/>
      <c r="C2351" s="237"/>
      <c r="D2351" s="238" t="s">
        <v>252</v>
      </c>
      <c r="E2351" s="239" t="s">
        <v>39</v>
      </c>
      <c r="F2351" s="240" t="s">
        <v>656</v>
      </c>
      <c r="G2351" s="237"/>
      <c r="H2351" s="239" t="s">
        <v>39</v>
      </c>
      <c r="I2351" s="241"/>
      <c r="J2351" s="237"/>
      <c r="K2351" s="237"/>
      <c r="L2351" s="242"/>
      <c r="M2351" s="243"/>
      <c r="N2351" s="244"/>
      <c r="O2351" s="244"/>
      <c r="P2351" s="244"/>
      <c r="Q2351" s="244"/>
      <c r="R2351" s="244"/>
      <c r="S2351" s="244"/>
      <c r="T2351" s="245"/>
      <c r="U2351" s="13"/>
      <c r="V2351" s="13"/>
      <c r="W2351" s="13"/>
      <c r="X2351" s="13"/>
      <c r="Y2351" s="13"/>
      <c r="Z2351" s="13"/>
      <c r="AA2351" s="13"/>
      <c r="AB2351" s="13"/>
      <c r="AC2351" s="13"/>
      <c r="AD2351" s="13"/>
      <c r="AE2351" s="13"/>
      <c r="AT2351" s="246" t="s">
        <v>252</v>
      </c>
      <c r="AU2351" s="246" t="s">
        <v>93</v>
      </c>
      <c r="AV2351" s="13" t="s">
        <v>23</v>
      </c>
      <c r="AW2351" s="13" t="s">
        <v>46</v>
      </c>
      <c r="AX2351" s="13" t="s">
        <v>85</v>
      </c>
      <c r="AY2351" s="246" t="s">
        <v>241</v>
      </c>
    </row>
    <row r="2352" s="14" customFormat="1">
      <c r="A2352" s="14"/>
      <c r="B2352" s="247"/>
      <c r="C2352" s="248"/>
      <c r="D2352" s="238" t="s">
        <v>252</v>
      </c>
      <c r="E2352" s="249" t="s">
        <v>39</v>
      </c>
      <c r="F2352" s="250" t="s">
        <v>2123</v>
      </c>
      <c r="G2352" s="248"/>
      <c r="H2352" s="251">
        <v>0.044999999999999998</v>
      </c>
      <c r="I2352" s="252"/>
      <c r="J2352" s="248"/>
      <c r="K2352" s="248"/>
      <c r="L2352" s="253"/>
      <c r="M2352" s="254"/>
      <c r="N2352" s="255"/>
      <c r="O2352" s="255"/>
      <c r="P2352" s="255"/>
      <c r="Q2352" s="255"/>
      <c r="R2352" s="255"/>
      <c r="S2352" s="255"/>
      <c r="T2352" s="256"/>
      <c r="U2352" s="14"/>
      <c r="V2352" s="14"/>
      <c r="W2352" s="14"/>
      <c r="X2352" s="14"/>
      <c r="Y2352" s="14"/>
      <c r="Z2352" s="14"/>
      <c r="AA2352" s="14"/>
      <c r="AB2352" s="14"/>
      <c r="AC2352" s="14"/>
      <c r="AD2352" s="14"/>
      <c r="AE2352" s="14"/>
      <c r="AT2352" s="257" t="s">
        <v>252</v>
      </c>
      <c r="AU2352" s="257" t="s">
        <v>93</v>
      </c>
      <c r="AV2352" s="14" t="s">
        <v>93</v>
      </c>
      <c r="AW2352" s="14" t="s">
        <v>46</v>
      </c>
      <c r="AX2352" s="14" t="s">
        <v>85</v>
      </c>
      <c r="AY2352" s="257" t="s">
        <v>241</v>
      </c>
    </row>
    <row r="2353" s="13" customFormat="1">
      <c r="A2353" s="13"/>
      <c r="B2353" s="236"/>
      <c r="C2353" s="237"/>
      <c r="D2353" s="238" t="s">
        <v>252</v>
      </c>
      <c r="E2353" s="239" t="s">
        <v>39</v>
      </c>
      <c r="F2353" s="240" t="s">
        <v>658</v>
      </c>
      <c r="G2353" s="237"/>
      <c r="H2353" s="239" t="s">
        <v>39</v>
      </c>
      <c r="I2353" s="241"/>
      <c r="J2353" s="237"/>
      <c r="K2353" s="237"/>
      <c r="L2353" s="242"/>
      <c r="M2353" s="243"/>
      <c r="N2353" s="244"/>
      <c r="O2353" s="244"/>
      <c r="P2353" s="244"/>
      <c r="Q2353" s="244"/>
      <c r="R2353" s="244"/>
      <c r="S2353" s="244"/>
      <c r="T2353" s="245"/>
      <c r="U2353" s="13"/>
      <c r="V2353" s="13"/>
      <c r="W2353" s="13"/>
      <c r="X2353" s="13"/>
      <c r="Y2353" s="13"/>
      <c r="Z2353" s="13"/>
      <c r="AA2353" s="13"/>
      <c r="AB2353" s="13"/>
      <c r="AC2353" s="13"/>
      <c r="AD2353" s="13"/>
      <c r="AE2353" s="13"/>
      <c r="AT2353" s="246" t="s">
        <v>252</v>
      </c>
      <c r="AU2353" s="246" t="s">
        <v>93</v>
      </c>
      <c r="AV2353" s="13" t="s">
        <v>23</v>
      </c>
      <c r="AW2353" s="13" t="s">
        <v>46</v>
      </c>
      <c r="AX2353" s="13" t="s">
        <v>85</v>
      </c>
      <c r="AY2353" s="246" t="s">
        <v>241</v>
      </c>
    </row>
    <row r="2354" s="14" customFormat="1">
      <c r="A2354" s="14"/>
      <c r="B2354" s="247"/>
      <c r="C2354" s="248"/>
      <c r="D2354" s="238" t="s">
        <v>252</v>
      </c>
      <c r="E2354" s="249" t="s">
        <v>39</v>
      </c>
      <c r="F2354" s="250" t="s">
        <v>2124</v>
      </c>
      <c r="G2354" s="248"/>
      <c r="H2354" s="251">
        <v>0.029999999999999999</v>
      </c>
      <c r="I2354" s="252"/>
      <c r="J2354" s="248"/>
      <c r="K2354" s="248"/>
      <c r="L2354" s="253"/>
      <c r="M2354" s="254"/>
      <c r="N2354" s="255"/>
      <c r="O2354" s="255"/>
      <c r="P2354" s="255"/>
      <c r="Q2354" s="255"/>
      <c r="R2354" s="255"/>
      <c r="S2354" s="255"/>
      <c r="T2354" s="256"/>
      <c r="U2354" s="14"/>
      <c r="V2354" s="14"/>
      <c r="W2354" s="14"/>
      <c r="X2354" s="14"/>
      <c r="Y2354" s="14"/>
      <c r="Z2354" s="14"/>
      <c r="AA2354" s="14"/>
      <c r="AB2354" s="14"/>
      <c r="AC2354" s="14"/>
      <c r="AD2354" s="14"/>
      <c r="AE2354" s="14"/>
      <c r="AT2354" s="257" t="s">
        <v>252</v>
      </c>
      <c r="AU2354" s="257" t="s">
        <v>93</v>
      </c>
      <c r="AV2354" s="14" t="s">
        <v>93</v>
      </c>
      <c r="AW2354" s="14" t="s">
        <v>46</v>
      </c>
      <c r="AX2354" s="14" t="s">
        <v>85</v>
      </c>
      <c r="AY2354" s="257" t="s">
        <v>241</v>
      </c>
    </row>
    <row r="2355" s="13" customFormat="1">
      <c r="A2355" s="13"/>
      <c r="B2355" s="236"/>
      <c r="C2355" s="237"/>
      <c r="D2355" s="238" t="s">
        <v>252</v>
      </c>
      <c r="E2355" s="239" t="s">
        <v>39</v>
      </c>
      <c r="F2355" s="240" t="s">
        <v>1070</v>
      </c>
      <c r="G2355" s="237"/>
      <c r="H2355" s="239" t="s">
        <v>39</v>
      </c>
      <c r="I2355" s="241"/>
      <c r="J2355" s="237"/>
      <c r="K2355" s="237"/>
      <c r="L2355" s="242"/>
      <c r="M2355" s="243"/>
      <c r="N2355" s="244"/>
      <c r="O2355" s="244"/>
      <c r="P2355" s="244"/>
      <c r="Q2355" s="244"/>
      <c r="R2355" s="244"/>
      <c r="S2355" s="244"/>
      <c r="T2355" s="245"/>
      <c r="U2355" s="13"/>
      <c r="V2355" s="13"/>
      <c r="W2355" s="13"/>
      <c r="X2355" s="13"/>
      <c r="Y2355" s="13"/>
      <c r="Z2355" s="13"/>
      <c r="AA2355" s="13"/>
      <c r="AB2355" s="13"/>
      <c r="AC2355" s="13"/>
      <c r="AD2355" s="13"/>
      <c r="AE2355" s="13"/>
      <c r="AT2355" s="246" t="s">
        <v>252</v>
      </c>
      <c r="AU2355" s="246" t="s">
        <v>93</v>
      </c>
      <c r="AV2355" s="13" t="s">
        <v>23</v>
      </c>
      <c r="AW2355" s="13" t="s">
        <v>46</v>
      </c>
      <c r="AX2355" s="13" t="s">
        <v>85</v>
      </c>
      <c r="AY2355" s="246" t="s">
        <v>241</v>
      </c>
    </row>
    <row r="2356" s="14" customFormat="1">
      <c r="A2356" s="14"/>
      <c r="B2356" s="247"/>
      <c r="C2356" s="248"/>
      <c r="D2356" s="238" t="s">
        <v>252</v>
      </c>
      <c r="E2356" s="249" t="s">
        <v>39</v>
      </c>
      <c r="F2356" s="250" t="s">
        <v>2125</v>
      </c>
      <c r="G2356" s="248"/>
      <c r="H2356" s="251">
        <v>0.0060000000000000001</v>
      </c>
      <c r="I2356" s="252"/>
      <c r="J2356" s="248"/>
      <c r="K2356" s="248"/>
      <c r="L2356" s="253"/>
      <c r="M2356" s="254"/>
      <c r="N2356" s="255"/>
      <c r="O2356" s="255"/>
      <c r="P2356" s="255"/>
      <c r="Q2356" s="255"/>
      <c r="R2356" s="255"/>
      <c r="S2356" s="255"/>
      <c r="T2356" s="256"/>
      <c r="U2356" s="14"/>
      <c r="V2356" s="14"/>
      <c r="W2356" s="14"/>
      <c r="X2356" s="14"/>
      <c r="Y2356" s="14"/>
      <c r="Z2356" s="14"/>
      <c r="AA2356" s="14"/>
      <c r="AB2356" s="14"/>
      <c r="AC2356" s="14"/>
      <c r="AD2356" s="14"/>
      <c r="AE2356" s="14"/>
      <c r="AT2356" s="257" t="s">
        <v>252</v>
      </c>
      <c r="AU2356" s="257" t="s">
        <v>93</v>
      </c>
      <c r="AV2356" s="14" t="s">
        <v>93</v>
      </c>
      <c r="AW2356" s="14" t="s">
        <v>46</v>
      </c>
      <c r="AX2356" s="14" t="s">
        <v>85</v>
      </c>
      <c r="AY2356" s="257" t="s">
        <v>241</v>
      </c>
    </row>
    <row r="2357" s="13" customFormat="1">
      <c r="A2357" s="13"/>
      <c r="B2357" s="236"/>
      <c r="C2357" s="237"/>
      <c r="D2357" s="238" t="s">
        <v>252</v>
      </c>
      <c r="E2357" s="239" t="s">
        <v>39</v>
      </c>
      <c r="F2357" s="240" t="s">
        <v>1033</v>
      </c>
      <c r="G2357" s="237"/>
      <c r="H2357" s="239" t="s">
        <v>39</v>
      </c>
      <c r="I2357" s="241"/>
      <c r="J2357" s="237"/>
      <c r="K2357" s="237"/>
      <c r="L2357" s="242"/>
      <c r="M2357" s="243"/>
      <c r="N2357" s="244"/>
      <c r="O2357" s="244"/>
      <c r="P2357" s="244"/>
      <c r="Q2357" s="244"/>
      <c r="R2357" s="244"/>
      <c r="S2357" s="244"/>
      <c r="T2357" s="245"/>
      <c r="U2357" s="13"/>
      <c r="V2357" s="13"/>
      <c r="W2357" s="13"/>
      <c r="X2357" s="13"/>
      <c r="Y2357" s="13"/>
      <c r="Z2357" s="13"/>
      <c r="AA2357" s="13"/>
      <c r="AB2357" s="13"/>
      <c r="AC2357" s="13"/>
      <c r="AD2357" s="13"/>
      <c r="AE2357" s="13"/>
      <c r="AT2357" s="246" t="s">
        <v>252</v>
      </c>
      <c r="AU2357" s="246" t="s">
        <v>93</v>
      </c>
      <c r="AV2357" s="13" t="s">
        <v>23</v>
      </c>
      <c r="AW2357" s="13" t="s">
        <v>46</v>
      </c>
      <c r="AX2357" s="13" t="s">
        <v>85</v>
      </c>
      <c r="AY2357" s="246" t="s">
        <v>241</v>
      </c>
    </row>
    <row r="2358" s="13" customFormat="1">
      <c r="A2358" s="13"/>
      <c r="B2358" s="236"/>
      <c r="C2358" s="237"/>
      <c r="D2358" s="238" t="s">
        <v>252</v>
      </c>
      <c r="E2358" s="239" t="s">
        <v>39</v>
      </c>
      <c r="F2358" s="240" t="s">
        <v>2112</v>
      </c>
      <c r="G2358" s="237"/>
      <c r="H2358" s="239" t="s">
        <v>39</v>
      </c>
      <c r="I2358" s="241"/>
      <c r="J2358" s="237"/>
      <c r="K2358" s="237"/>
      <c r="L2358" s="242"/>
      <c r="M2358" s="243"/>
      <c r="N2358" s="244"/>
      <c r="O2358" s="244"/>
      <c r="P2358" s="244"/>
      <c r="Q2358" s="244"/>
      <c r="R2358" s="244"/>
      <c r="S2358" s="244"/>
      <c r="T2358" s="245"/>
      <c r="U2358" s="13"/>
      <c r="V2358" s="13"/>
      <c r="W2358" s="13"/>
      <c r="X2358" s="13"/>
      <c r="Y2358" s="13"/>
      <c r="Z2358" s="13"/>
      <c r="AA2358" s="13"/>
      <c r="AB2358" s="13"/>
      <c r="AC2358" s="13"/>
      <c r="AD2358" s="13"/>
      <c r="AE2358" s="13"/>
      <c r="AT2358" s="246" t="s">
        <v>252</v>
      </c>
      <c r="AU2358" s="246" t="s">
        <v>93</v>
      </c>
      <c r="AV2358" s="13" t="s">
        <v>23</v>
      </c>
      <c r="AW2358" s="13" t="s">
        <v>46</v>
      </c>
      <c r="AX2358" s="13" t="s">
        <v>85</v>
      </c>
      <c r="AY2358" s="246" t="s">
        <v>241</v>
      </c>
    </row>
    <row r="2359" s="14" customFormat="1">
      <c r="A2359" s="14"/>
      <c r="B2359" s="247"/>
      <c r="C2359" s="248"/>
      <c r="D2359" s="238" t="s">
        <v>252</v>
      </c>
      <c r="E2359" s="249" t="s">
        <v>39</v>
      </c>
      <c r="F2359" s="250" t="s">
        <v>2126</v>
      </c>
      <c r="G2359" s="248"/>
      <c r="H2359" s="251">
        <v>0.0080000000000000002</v>
      </c>
      <c r="I2359" s="252"/>
      <c r="J2359" s="248"/>
      <c r="K2359" s="248"/>
      <c r="L2359" s="253"/>
      <c r="M2359" s="254"/>
      <c r="N2359" s="255"/>
      <c r="O2359" s="255"/>
      <c r="P2359" s="255"/>
      <c r="Q2359" s="255"/>
      <c r="R2359" s="255"/>
      <c r="S2359" s="255"/>
      <c r="T2359" s="256"/>
      <c r="U2359" s="14"/>
      <c r="V2359" s="14"/>
      <c r="W2359" s="14"/>
      <c r="X2359" s="14"/>
      <c r="Y2359" s="14"/>
      <c r="Z2359" s="14"/>
      <c r="AA2359" s="14"/>
      <c r="AB2359" s="14"/>
      <c r="AC2359" s="14"/>
      <c r="AD2359" s="14"/>
      <c r="AE2359" s="14"/>
      <c r="AT2359" s="257" t="s">
        <v>252</v>
      </c>
      <c r="AU2359" s="257" t="s">
        <v>93</v>
      </c>
      <c r="AV2359" s="14" t="s">
        <v>93</v>
      </c>
      <c r="AW2359" s="14" t="s">
        <v>46</v>
      </c>
      <c r="AX2359" s="14" t="s">
        <v>85</v>
      </c>
      <c r="AY2359" s="257" t="s">
        <v>241</v>
      </c>
    </row>
    <row r="2360" s="15" customFormat="1">
      <c r="A2360" s="15"/>
      <c r="B2360" s="258"/>
      <c r="C2360" s="259"/>
      <c r="D2360" s="238" t="s">
        <v>252</v>
      </c>
      <c r="E2360" s="260" t="s">
        <v>39</v>
      </c>
      <c r="F2360" s="261" t="s">
        <v>274</v>
      </c>
      <c r="G2360" s="259"/>
      <c r="H2360" s="262">
        <v>0.13800000000000001</v>
      </c>
      <c r="I2360" s="263"/>
      <c r="J2360" s="259"/>
      <c r="K2360" s="259"/>
      <c r="L2360" s="264"/>
      <c r="M2360" s="265"/>
      <c r="N2360" s="266"/>
      <c r="O2360" s="266"/>
      <c r="P2360" s="266"/>
      <c r="Q2360" s="266"/>
      <c r="R2360" s="266"/>
      <c r="S2360" s="266"/>
      <c r="T2360" s="267"/>
      <c r="U2360" s="15"/>
      <c r="V2360" s="15"/>
      <c r="W2360" s="15"/>
      <c r="X2360" s="15"/>
      <c r="Y2360" s="15"/>
      <c r="Z2360" s="15"/>
      <c r="AA2360" s="15"/>
      <c r="AB2360" s="15"/>
      <c r="AC2360" s="15"/>
      <c r="AD2360" s="15"/>
      <c r="AE2360" s="15"/>
      <c r="AT2360" s="268" t="s">
        <v>252</v>
      </c>
      <c r="AU2360" s="268" t="s">
        <v>93</v>
      </c>
      <c r="AV2360" s="15" t="s">
        <v>248</v>
      </c>
      <c r="AW2360" s="15" t="s">
        <v>46</v>
      </c>
      <c r="AX2360" s="15" t="s">
        <v>23</v>
      </c>
      <c r="AY2360" s="268" t="s">
        <v>241</v>
      </c>
    </row>
    <row r="2361" s="2" customFormat="1" ht="21.75" customHeight="1">
      <c r="A2361" s="42"/>
      <c r="B2361" s="43"/>
      <c r="C2361" s="218" t="s">
        <v>2127</v>
      </c>
      <c r="D2361" s="218" t="s">
        <v>243</v>
      </c>
      <c r="E2361" s="219" t="s">
        <v>2128</v>
      </c>
      <c r="F2361" s="220" t="s">
        <v>2129</v>
      </c>
      <c r="G2361" s="221" t="s">
        <v>561</v>
      </c>
      <c r="H2361" s="222">
        <v>1</v>
      </c>
      <c r="I2361" s="223"/>
      <c r="J2361" s="224">
        <f>ROUND(I2361*H2361,2)</f>
        <v>0</v>
      </c>
      <c r="K2361" s="220" t="s">
        <v>247</v>
      </c>
      <c r="L2361" s="48"/>
      <c r="M2361" s="225" t="s">
        <v>39</v>
      </c>
      <c r="N2361" s="226" t="s">
        <v>56</v>
      </c>
      <c r="O2361" s="88"/>
      <c r="P2361" s="227">
        <f>O2361*H2361</f>
        <v>0</v>
      </c>
      <c r="Q2361" s="227">
        <v>0.12232</v>
      </c>
      <c r="R2361" s="227">
        <f>Q2361*H2361</f>
        <v>0.12232</v>
      </c>
      <c r="S2361" s="227">
        <v>0</v>
      </c>
      <c r="T2361" s="228">
        <f>S2361*H2361</f>
        <v>0</v>
      </c>
      <c r="U2361" s="42"/>
      <c r="V2361" s="42"/>
      <c r="W2361" s="42"/>
      <c r="X2361" s="42"/>
      <c r="Y2361" s="42"/>
      <c r="Z2361" s="42"/>
      <c r="AA2361" s="42"/>
      <c r="AB2361" s="42"/>
      <c r="AC2361" s="42"/>
      <c r="AD2361" s="42"/>
      <c r="AE2361" s="42"/>
      <c r="AR2361" s="229" t="s">
        <v>248</v>
      </c>
      <c r="AT2361" s="229" t="s">
        <v>243</v>
      </c>
      <c r="AU2361" s="229" t="s">
        <v>93</v>
      </c>
      <c r="AY2361" s="20" t="s">
        <v>241</v>
      </c>
      <c r="BE2361" s="230">
        <f>IF(N2361="základní",J2361,0)</f>
        <v>0</v>
      </c>
      <c r="BF2361" s="230">
        <f>IF(N2361="snížená",J2361,0)</f>
        <v>0</v>
      </c>
      <c r="BG2361" s="230">
        <f>IF(N2361="zákl. přenesená",J2361,0)</f>
        <v>0</v>
      </c>
      <c r="BH2361" s="230">
        <f>IF(N2361="sníž. přenesená",J2361,0)</f>
        <v>0</v>
      </c>
      <c r="BI2361" s="230">
        <f>IF(N2361="nulová",J2361,0)</f>
        <v>0</v>
      </c>
      <c r="BJ2361" s="20" t="s">
        <v>23</v>
      </c>
      <c r="BK2361" s="230">
        <f>ROUND(I2361*H2361,2)</f>
        <v>0</v>
      </c>
      <c r="BL2361" s="20" t="s">
        <v>248</v>
      </c>
      <c r="BM2361" s="229" t="s">
        <v>2130</v>
      </c>
    </row>
    <row r="2362" s="2" customFormat="1">
      <c r="A2362" s="42"/>
      <c r="B2362" s="43"/>
      <c r="C2362" s="44"/>
      <c r="D2362" s="231" t="s">
        <v>250</v>
      </c>
      <c r="E2362" s="44"/>
      <c r="F2362" s="232" t="s">
        <v>2131</v>
      </c>
      <c r="G2362" s="44"/>
      <c r="H2362" s="44"/>
      <c r="I2362" s="233"/>
      <c r="J2362" s="44"/>
      <c r="K2362" s="44"/>
      <c r="L2362" s="48"/>
      <c r="M2362" s="234"/>
      <c r="N2362" s="235"/>
      <c r="O2362" s="88"/>
      <c r="P2362" s="88"/>
      <c r="Q2362" s="88"/>
      <c r="R2362" s="88"/>
      <c r="S2362" s="88"/>
      <c r="T2362" s="89"/>
      <c r="U2362" s="42"/>
      <c r="V2362" s="42"/>
      <c r="W2362" s="42"/>
      <c r="X2362" s="42"/>
      <c r="Y2362" s="42"/>
      <c r="Z2362" s="42"/>
      <c r="AA2362" s="42"/>
      <c r="AB2362" s="42"/>
      <c r="AC2362" s="42"/>
      <c r="AD2362" s="42"/>
      <c r="AE2362" s="42"/>
      <c r="AT2362" s="20" t="s">
        <v>250</v>
      </c>
      <c r="AU2362" s="20" t="s">
        <v>93</v>
      </c>
    </row>
    <row r="2363" s="2" customFormat="1" ht="16.5" customHeight="1">
      <c r="A2363" s="42"/>
      <c r="B2363" s="43"/>
      <c r="C2363" s="280" t="s">
        <v>2132</v>
      </c>
      <c r="D2363" s="280" t="s">
        <v>463</v>
      </c>
      <c r="E2363" s="281" t="s">
        <v>2133</v>
      </c>
      <c r="F2363" s="282" t="s">
        <v>2134</v>
      </c>
      <c r="G2363" s="283" t="s">
        <v>246</v>
      </c>
      <c r="H2363" s="284">
        <v>1.327</v>
      </c>
      <c r="I2363" s="285"/>
      <c r="J2363" s="286">
        <f>ROUND(I2363*H2363,2)</f>
        <v>0</v>
      </c>
      <c r="K2363" s="282" t="s">
        <v>247</v>
      </c>
      <c r="L2363" s="287"/>
      <c r="M2363" s="288" t="s">
        <v>39</v>
      </c>
      <c r="N2363" s="289" t="s">
        <v>56</v>
      </c>
      <c r="O2363" s="88"/>
      <c r="P2363" s="227">
        <f>O2363*H2363</f>
        <v>0</v>
      </c>
      <c r="Q2363" s="227">
        <v>2.6000000000000001</v>
      </c>
      <c r="R2363" s="227">
        <f>Q2363*H2363</f>
        <v>3.4502000000000002</v>
      </c>
      <c r="S2363" s="227">
        <v>0</v>
      </c>
      <c r="T2363" s="228">
        <f>S2363*H2363</f>
        <v>0</v>
      </c>
      <c r="U2363" s="42"/>
      <c r="V2363" s="42"/>
      <c r="W2363" s="42"/>
      <c r="X2363" s="42"/>
      <c r="Y2363" s="42"/>
      <c r="Z2363" s="42"/>
      <c r="AA2363" s="42"/>
      <c r="AB2363" s="42"/>
      <c r="AC2363" s="42"/>
      <c r="AD2363" s="42"/>
      <c r="AE2363" s="42"/>
      <c r="AR2363" s="229" t="s">
        <v>321</v>
      </c>
      <c r="AT2363" s="229" t="s">
        <v>463</v>
      </c>
      <c r="AU2363" s="229" t="s">
        <v>93</v>
      </c>
      <c r="AY2363" s="20" t="s">
        <v>241</v>
      </c>
      <c r="BE2363" s="230">
        <f>IF(N2363="základní",J2363,0)</f>
        <v>0</v>
      </c>
      <c r="BF2363" s="230">
        <f>IF(N2363="snížená",J2363,0)</f>
        <v>0</v>
      </c>
      <c r="BG2363" s="230">
        <f>IF(N2363="zákl. přenesená",J2363,0)</f>
        <v>0</v>
      </c>
      <c r="BH2363" s="230">
        <f>IF(N2363="sníž. přenesená",J2363,0)</f>
        <v>0</v>
      </c>
      <c r="BI2363" s="230">
        <f>IF(N2363="nulová",J2363,0)</f>
        <v>0</v>
      </c>
      <c r="BJ2363" s="20" t="s">
        <v>23</v>
      </c>
      <c r="BK2363" s="230">
        <f>ROUND(I2363*H2363,2)</f>
        <v>0</v>
      </c>
      <c r="BL2363" s="20" t="s">
        <v>248</v>
      </c>
      <c r="BM2363" s="229" t="s">
        <v>2135</v>
      </c>
    </row>
    <row r="2364" s="13" customFormat="1">
      <c r="A2364" s="13"/>
      <c r="B2364" s="236"/>
      <c r="C2364" s="237"/>
      <c r="D2364" s="238" t="s">
        <v>252</v>
      </c>
      <c r="E2364" s="239" t="s">
        <v>39</v>
      </c>
      <c r="F2364" s="240" t="s">
        <v>1021</v>
      </c>
      <c r="G2364" s="237"/>
      <c r="H2364" s="239" t="s">
        <v>39</v>
      </c>
      <c r="I2364" s="241"/>
      <c r="J2364" s="237"/>
      <c r="K2364" s="237"/>
      <c r="L2364" s="242"/>
      <c r="M2364" s="243"/>
      <c r="N2364" s="244"/>
      <c r="O2364" s="244"/>
      <c r="P2364" s="244"/>
      <c r="Q2364" s="244"/>
      <c r="R2364" s="244"/>
      <c r="S2364" s="244"/>
      <c r="T2364" s="245"/>
      <c r="U2364" s="13"/>
      <c r="V2364" s="13"/>
      <c r="W2364" s="13"/>
      <c r="X2364" s="13"/>
      <c r="Y2364" s="13"/>
      <c r="Z2364" s="13"/>
      <c r="AA2364" s="13"/>
      <c r="AB2364" s="13"/>
      <c r="AC2364" s="13"/>
      <c r="AD2364" s="13"/>
      <c r="AE2364" s="13"/>
      <c r="AT2364" s="246" t="s">
        <v>252</v>
      </c>
      <c r="AU2364" s="246" t="s">
        <v>93</v>
      </c>
      <c r="AV2364" s="13" t="s">
        <v>23</v>
      </c>
      <c r="AW2364" s="13" t="s">
        <v>46</v>
      </c>
      <c r="AX2364" s="13" t="s">
        <v>85</v>
      </c>
      <c r="AY2364" s="246" t="s">
        <v>241</v>
      </c>
    </row>
    <row r="2365" s="13" customFormat="1">
      <c r="A2365" s="13"/>
      <c r="B2365" s="236"/>
      <c r="C2365" s="237"/>
      <c r="D2365" s="238" t="s">
        <v>252</v>
      </c>
      <c r="E2365" s="239" t="s">
        <v>39</v>
      </c>
      <c r="F2365" s="240" t="s">
        <v>2136</v>
      </c>
      <c r="G2365" s="237"/>
      <c r="H2365" s="239" t="s">
        <v>39</v>
      </c>
      <c r="I2365" s="241"/>
      <c r="J2365" s="237"/>
      <c r="K2365" s="237"/>
      <c r="L2365" s="242"/>
      <c r="M2365" s="243"/>
      <c r="N2365" s="244"/>
      <c r="O2365" s="244"/>
      <c r="P2365" s="244"/>
      <c r="Q2365" s="244"/>
      <c r="R2365" s="244"/>
      <c r="S2365" s="244"/>
      <c r="T2365" s="245"/>
      <c r="U2365" s="13"/>
      <c r="V2365" s="13"/>
      <c r="W2365" s="13"/>
      <c r="X2365" s="13"/>
      <c r="Y2365" s="13"/>
      <c r="Z2365" s="13"/>
      <c r="AA2365" s="13"/>
      <c r="AB2365" s="13"/>
      <c r="AC2365" s="13"/>
      <c r="AD2365" s="13"/>
      <c r="AE2365" s="13"/>
      <c r="AT2365" s="246" t="s">
        <v>252</v>
      </c>
      <c r="AU2365" s="246" t="s">
        <v>93</v>
      </c>
      <c r="AV2365" s="13" t="s">
        <v>23</v>
      </c>
      <c r="AW2365" s="13" t="s">
        <v>46</v>
      </c>
      <c r="AX2365" s="13" t="s">
        <v>85</v>
      </c>
      <c r="AY2365" s="246" t="s">
        <v>241</v>
      </c>
    </row>
    <row r="2366" s="13" customFormat="1">
      <c r="A2366" s="13"/>
      <c r="B2366" s="236"/>
      <c r="C2366" s="237"/>
      <c r="D2366" s="238" t="s">
        <v>252</v>
      </c>
      <c r="E2366" s="239" t="s">
        <v>39</v>
      </c>
      <c r="F2366" s="240" t="s">
        <v>2137</v>
      </c>
      <c r="G2366" s="237"/>
      <c r="H2366" s="239" t="s">
        <v>39</v>
      </c>
      <c r="I2366" s="241"/>
      <c r="J2366" s="237"/>
      <c r="K2366" s="237"/>
      <c r="L2366" s="242"/>
      <c r="M2366" s="243"/>
      <c r="N2366" s="244"/>
      <c r="O2366" s="244"/>
      <c r="P2366" s="244"/>
      <c r="Q2366" s="244"/>
      <c r="R2366" s="244"/>
      <c r="S2366" s="244"/>
      <c r="T2366" s="245"/>
      <c r="U2366" s="13"/>
      <c r="V2366" s="13"/>
      <c r="W2366" s="13"/>
      <c r="X2366" s="13"/>
      <c r="Y2366" s="13"/>
      <c r="Z2366" s="13"/>
      <c r="AA2366" s="13"/>
      <c r="AB2366" s="13"/>
      <c r="AC2366" s="13"/>
      <c r="AD2366" s="13"/>
      <c r="AE2366" s="13"/>
      <c r="AT2366" s="246" t="s">
        <v>252</v>
      </c>
      <c r="AU2366" s="246" t="s">
        <v>93</v>
      </c>
      <c r="AV2366" s="13" t="s">
        <v>23</v>
      </c>
      <c r="AW2366" s="13" t="s">
        <v>46</v>
      </c>
      <c r="AX2366" s="13" t="s">
        <v>85</v>
      </c>
      <c r="AY2366" s="246" t="s">
        <v>241</v>
      </c>
    </row>
    <row r="2367" s="14" customFormat="1">
      <c r="A2367" s="14"/>
      <c r="B2367" s="247"/>
      <c r="C2367" s="248"/>
      <c r="D2367" s="238" t="s">
        <v>252</v>
      </c>
      <c r="E2367" s="249" t="s">
        <v>39</v>
      </c>
      <c r="F2367" s="250" t="s">
        <v>2138</v>
      </c>
      <c r="G2367" s="248"/>
      <c r="H2367" s="251">
        <v>1.327</v>
      </c>
      <c r="I2367" s="252"/>
      <c r="J2367" s="248"/>
      <c r="K2367" s="248"/>
      <c r="L2367" s="253"/>
      <c r="M2367" s="254"/>
      <c r="N2367" s="255"/>
      <c r="O2367" s="255"/>
      <c r="P2367" s="255"/>
      <c r="Q2367" s="255"/>
      <c r="R2367" s="255"/>
      <c r="S2367" s="255"/>
      <c r="T2367" s="256"/>
      <c r="U2367" s="14"/>
      <c r="V2367" s="14"/>
      <c r="W2367" s="14"/>
      <c r="X2367" s="14"/>
      <c r="Y2367" s="14"/>
      <c r="Z2367" s="14"/>
      <c r="AA2367" s="14"/>
      <c r="AB2367" s="14"/>
      <c r="AC2367" s="14"/>
      <c r="AD2367" s="14"/>
      <c r="AE2367" s="14"/>
      <c r="AT2367" s="257" t="s">
        <v>252</v>
      </c>
      <c r="AU2367" s="257" t="s">
        <v>93</v>
      </c>
      <c r="AV2367" s="14" t="s">
        <v>93</v>
      </c>
      <c r="AW2367" s="14" t="s">
        <v>46</v>
      </c>
      <c r="AX2367" s="14" t="s">
        <v>23</v>
      </c>
      <c r="AY2367" s="257" t="s">
        <v>241</v>
      </c>
    </row>
    <row r="2368" s="2" customFormat="1" ht="24.15" customHeight="1">
      <c r="A2368" s="42"/>
      <c r="B2368" s="43"/>
      <c r="C2368" s="218" t="s">
        <v>2139</v>
      </c>
      <c r="D2368" s="218" t="s">
        <v>243</v>
      </c>
      <c r="E2368" s="219" t="s">
        <v>2140</v>
      </c>
      <c r="F2368" s="220" t="s">
        <v>2141</v>
      </c>
      <c r="G2368" s="221" t="s">
        <v>145</v>
      </c>
      <c r="H2368" s="222">
        <v>1.536</v>
      </c>
      <c r="I2368" s="223"/>
      <c r="J2368" s="224">
        <f>ROUND(I2368*H2368,2)</f>
        <v>0</v>
      </c>
      <c r="K2368" s="220" t="s">
        <v>247</v>
      </c>
      <c r="L2368" s="48"/>
      <c r="M2368" s="225" t="s">
        <v>39</v>
      </c>
      <c r="N2368" s="226" t="s">
        <v>56</v>
      </c>
      <c r="O2368" s="88"/>
      <c r="P2368" s="227">
        <f>O2368*H2368</f>
        <v>0</v>
      </c>
      <c r="Q2368" s="227">
        <v>0.012959999999999999</v>
      </c>
      <c r="R2368" s="227">
        <f>Q2368*H2368</f>
        <v>0.01990656</v>
      </c>
      <c r="S2368" s="227">
        <v>0</v>
      </c>
      <c r="T2368" s="228">
        <f>S2368*H2368</f>
        <v>0</v>
      </c>
      <c r="U2368" s="42"/>
      <c r="V2368" s="42"/>
      <c r="W2368" s="42"/>
      <c r="X2368" s="42"/>
      <c r="Y2368" s="42"/>
      <c r="Z2368" s="42"/>
      <c r="AA2368" s="42"/>
      <c r="AB2368" s="42"/>
      <c r="AC2368" s="42"/>
      <c r="AD2368" s="42"/>
      <c r="AE2368" s="42"/>
      <c r="AR2368" s="229" t="s">
        <v>248</v>
      </c>
      <c r="AT2368" s="229" t="s">
        <v>243</v>
      </c>
      <c r="AU2368" s="229" t="s">
        <v>93</v>
      </c>
      <c r="AY2368" s="20" t="s">
        <v>241</v>
      </c>
      <c r="BE2368" s="230">
        <f>IF(N2368="základní",J2368,0)</f>
        <v>0</v>
      </c>
      <c r="BF2368" s="230">
        <f>IF(N2368="snížená",J2368,0)</f>
        <v>0</v>
      </c>
      <c r="BG2368" s="230">
        <f>IF(N2368="zákl. přenesená",J2368,0)</f>
        <v>0</v>
      </c>
      <c r="BH2368" s="230">
        <f>IF(N2368="sníž. přenesená",J2368,0)</f>
        <v>0</v>
      </c>
      <c r="BI2368" s="230">
        <f>IF(N2368="nulová",J2368,0)</f>
        <v>0</v>
      </c>
      <c r="BJ2368" s="20" t="s">
        <v>23</v>
      </c>
      <c r="BK2368" s="230">
        <f>ROUND(I2368*H2368,2)</f>
        <v>0</v>
      </c>
      <c r="BL2368" s="20" t="s">
        <v>248</v>
      </c>
      <c r="BM2368" s="229" t="s">
        <v>2142</v>
      </c>
    </row>
    <row r="2369" s="2" customFormat="1">
      <c r="A2369" s="42"/>
      <c r="B2369" s="43"/>
      <c r="C2369" s="44"/>
      <c r="D2369" s="231" t="s">
        <v>250</v>
      </c>
      <c r="E2369" s="44"/>
      <c r="F2369" s="232" t="s">
        <v>2143</v>
      </c>
      <c r="G2369" s="44"/>
      <c r="H2369" s="44"/>
      <c r="I2369" s="233"/>
      <c r="J2369" s="44"/>
      <c r="K2369" s="44"/>
      <c r="L2369" s="48"/>
      <c r="M2369" s="234"/>
      <c r="N2369" s="235"/>
      <c r="O2369" s="88"/>
      <c r="P2369" s="88"/>
      <c r="Q2369" s="88"/>
      <c r="R2369" s="88"/>
      <c r="S2369" s="88"/>
      <c r="T2369" s="89"/>
      <c r="U2369" s="42"/>
      <c r="V2369" s="42"/>
      <c r="W2369" s="42"/>
      <c r="X2369" s="42"/>
      <c r="Y2369" s="42"/>
      <c r="Z2369" s="42"/>
      <c r="AA2369" s="42"/>
      <c r="AB2369" s="42"/>
      <c r="AC2369" s="42"/>
      <c r="AD2369" s="42"/>
      <c r="AE2369" s="42"/>
      <c r="AT2369" s="20" t="s">
        <v>250</v>
      </c>
      <c r="AU2369" s="20" t="s">
        <v>93</v>
      </c>
    </row>
    <row r="2370" s="13" customFormat="1">
      <c r="A2370" s="13"/>
      <c r="B2370" s="236"/>
      <c r="C2370" s="237"/>
      <c r="D2370" s="238" t="s">
        <v>252</v>
      </c>
      <c r="E2370" s="239" t="s">
        <v>39</v>
      </c>
      <c r="F2370" s="240" t="s">
        <v>1011</v>
      </c>
      <c r="G2370" s="237"/>
      <c r="H2370" s="239" t="s">
        <v>39</v>
      </c>
      <c r="I2370" s="241"/>
      <c r="J2370" s="237"/>
      <c r="K2370" s="237"/>
      <c r="L2370" s="242"/>
      <c r="M2370" s="243"/>
      <c r="N2370" s="244"/>
      <c r="O2370" s="244"/>
      <c r="P2370" s="244"/>
      <c r="Q2370" s="244"/>
      <c r="R2370" s="244"/>
      <c r="S2370" s="244"/>
      <c r="T2370" s="245"/>
      <c r="U2370" s="13"/>
      <c r="V2370" s="13"/>
      <c r="W2370" s="13"/>
      <c r="X2370" s="13"/>
      <c r="Y2370" s="13"/>
      <c r="Z2370" s="13"/>
      <c r="AA2370" s="13"/>
      <c r="AB2370" s="13"/>
      <c r="AC2370" s="13"/>
      <c r="AD2370" s="13"/>
      <c r="AE2370" s="13"/>
      <c r="AT2370" s="246" t="s">
        <v>252</v>
      </c>
      <c r="AU2370" s="246" t="s">
        <v>93</v>
      </c>
      <c r="AV2370" s="13" t="s">
        <v>23</v>
      </c>
      <c r="AW2370" s="13" t="s">
        <v>46</v>
      </c>
      <c r="AX2370" s="13" t="s">
        <v>85</v>
      </c>
      <c r="AY2370" s="246" t="s">
        <v>241</v>
      </c>
    </row>
    <row r="2371" s="13" customFormat="1">
      <c r="A2371" s="13"/>
      <c r="B2371" s="236"/>
      <c r="C2371" s="237"/>
      <c r="D2371" s="238" t="s">
        <v>252</v>
      </c>
      <c r="E2371" s="239" t="s">
        <v>39</v>
      </c>
      <c r="F2371" s="240" t="s">
        <v>656</v>
      </c>
      <c r="G2371" s="237"/>
      <c r="H2371" s="239" t="s">
        <v>39</v>
      </c>
      <c r="I2371" s="241"/>
      <c r="J2371" s="237"/>
      <c r="K2371" s="237"/>
      <c r="L2371" s="242"/>
      <c r="M2371" s="243"/>
      <c r="N2371" s="244"/>
      <c r="O2371" s="244"/>
      <c r="P2371" s="244"/>
      <c r="Q2371" s="244"/>
      <c r="R2371" s="244"/>
      <c r="S2371" s="244"/>
      <c r="T2371" s="245"/>
      <c r="U2371" s="13"/>
      <c r="V2371" s="13"/>
      <c r="W2371" s="13"/>
      <c r="X2371" s="13"/>
      <c r="Y2371" s="13"/>
      <c r="Z2371" s="13"/>
      <c r="AA2371" s="13"/>
      <c r="AB2371" s="13"/>
      <c r="AC2371" s="13"/>
      <c r="AD2371" s="13"/>
      <c r="AE2371" s="13"/>
      <c r="AT2371" s="246" t="s">
        <v>252</v>
      </c>
      <c r="AU2371" s="246" t="s">
        <v>93</v>
      </c>
      <c r="AV2371" s="13" t="s">
        <v>23</v>
      </c>
      <c r="AW2371" s="13" t="s">
        <v>46</v>
      </c>
      <c r="AX2371" s="13" t="s">
        <v>85</v>
      </c>
      <c r="AY2371" s="246" t="s">
        <v>241</v>
      </c>
    </row>
    <row r="2372" s="14" customFormat="1">
      <c r="A2372" s="14"/>
      <c r="B2372" s="247"/>
      <c r="C2372" s="248"/>
      <c r="D2372" s="238" t="s">
        <v>252</v>
      </c>
      <c r="E2372" s="249" t="s">
        <v>39</v>
      </c>
      <c r="F2372" s="250" t="s">
        <v>2144</v>
      </c>
      <c r="G2372" s="248"/>
      <c r="H2372" s="251">
        <v>1.536</v>
      </c>
      <c r="I2372" s="252"/>
      <c r="J2372" s="248"/>
      <c r="K2372" s="248"/>
      <c r="L2372" s="253"/>
      <c r="M2372" s="254"/>
      <c r="N2372" s="255"/>
      <c r="O2372" s="255"/>
      <c r="P2372" s="255"/>
      <c r="Q2372" s="255"/>
      <c r="R2372" s="255"/>
      <c r="S2372" s="255"/>
      <c r="T2372" s="256"/>
      <c r="U2372" s="14"/>
      <c r="V2372" s="14"/>
      <c r="W2372" s="14"/>
      <c r="X2372" s="14"/>
      <c r="Y2372" s="14"/>
      <c r="Z2372" s="14"/>
      <c r="AA2372" s="14"/>
      <c r="AB2372" s="14"/>
      <c r="AC2372" s="14"/>
      <c r="AD2372" s="14"/>
      <c r="AE2372" s="14"/>
      <c r="AT2372" s="257" t="s">
        <v>252</v>
      </c>
      <c r="AU2372" s="257" t="s">
        <v>93</v>
      </c>
      <c r="AV2372" s="14" t="s">
        <v>93</v>
      </c>
      <c r="AW2372" s="14" t="s">
        <v>46</v>
      </c>
      <c r="AX2372" s="14" t="s">
        <v>23</v>
      </c>
      <c r="AY2372" s="257" t="s">
        <v>241</v>
      </c>
    </row>
    <row r="2373" s="2" customFormat="1" ht="24.15" customHeight="1">
      <c r="A2373" s="42"/>
      <c r="B2373" s="43"/>
      <c r="C2373" s="218" t="s">
        <v>2145</v>
      </c>
      <c r="D2373" s="218" t="s">
        <v>243</v>
      </c>
      <c r="E2373" s="219" t="s">
        <v>2146</v>
      </c>
      <c r="F2373" s="220" t="s">
        <v>2147</v>
      </c>
      <c r="G2373" s="221" t="s">
        <v>145</v>
      </c>
      <c r="H2373" s="222">
        <v>1.536</v>
      </c>
      <c r="I2373" s="223"/>
      <c r="J2373" s="224">
        <f>ROUND(I2373*H2373,2)</f>
        <v>0</v>
      </c>
      <c r="K2373" s="220" t="s">
        <v>247</v>
      </c>
      <c r="L2373" s="48"/>
      <c r="M2373" s="225" t="s">
        <v>39</v>
      </c>
      <c r="N2373" s="226" t="s">
        <v>56</v>
      </c>
      <c r="O2373" s="88"/>
      <c r="P2373" s="227">
        <f>O2373*H2373</f>
        <v>0</v>
      </c>
      <c r="Q2373" s="227">
        <v>0</v>
      </c>
      <c r="R2373" s="227">
        <f>Q2373*H2373</f>
        <v>0</v>
      </c>
      <c r="S2373" s="227">
        <v>0</v>
      </c>
      <c r="T2373" s="228">
        <f>S2373*H2373</f>
        <v>0</v>
      </c>
      <c r="U2373" s="42"/>
      <c r="V2373" s="42"/>
      <c r="W2373" s="42"/>
      <c r="X2373" s="42"/>
      <c r="Y2373" s="42"/>
      <c r="Z2373" s="42"/>
      <c r="AA2373" s="42"/>
      <c r="AB2373" s="42"/>
      <c r="AC2373" s="42"/>
      <c r="AD2373" s="42"/>
      <c r="AE2373" s="42"/>
      <c r="AR2373" s="229" t="s">
        <v>248</v>
      </c>
      <c r="AT2373" s="229" t="s">
        <v>243</v>
      </c>
      <c r="AU2373" s="229" t="s">
        <v>93</v>
      </c>
      <c r="AY2373" s="20" t="s">
        <v>241</v>
      </c>
      <c r="BE2373" s="230">
        <f>IF(N2373="základní",J2373,0)</f>
        <v>0</v>
      </c>
      <c r="BF2373" s="230">
        <f>IF(N2373="snížená",J2373,0)</f>
        <v>0</v>
      </c>
      <c r="BG2373" s="230">
        <f>IF(N2373="zákl. přenesená",J2373,0)</f>
        <v>0</v>
      </c>
      <c r="BH2373" s="230">
        <f>IF(N2373="sníž. přenesená",J2373,0)</f>
        <v>0</v>
      </c>
      <c r="BI2373" s="230">
        <f>IF(N2373="nulová",J2373,0)</f>
        <v>0</v>
      </c>
      <c r="BJ2373" s="20" t="s">
        <v>23</v>
      </c>
      <c r="BK2373" s="230">
        <f>ROUND(I2373*H2373,2)</f>
        <v>0</v>
      </c>
      <c r="BL2373" s="20" t="s">
        <v>248</v>
      </c>
      <c r="BM2373" s="229" t="s">
        <v>2148</v>
      </c>
    </row>
    <row r="2374" s="2" customFormat="1">
      <c r="A2374" s="42"/>
      <c r="B2374" s="43"/>
      <c r="C2374" s="44"/>
      <c r="D2374" s="231" t="s">
        <v>250</v>
      </c>
      <c r="E2374" s="44"/>
      <c r="F2374" s="232" t="s">
        <v>2149</v>
      </c>
      <c r="G2374" s="44"/>
      <c r="H2374" s="44"/>
      <c r="I2374" s="233"/>
      <c r="J2374" s="44"/>
      <c r="K2374" s="44"/>
      <c r="L2374" s="48"/>
      <c r="M2374" s="234"/>
      <c r="N2374" s="235"/>
      <c r="O2374" s="88"/>
      <c r="P2374" s="88"/>
      <c r="Q2374" s="88"/>
      <c r="R2374" s="88"/>
      <c r="S2374" s="88"/>
      <c r="T2374" s="89"/>
      <c r="U2374" s="42"/>
      <c r="V2374" s="42"/>
      <c r="W2374" s="42"/>
      <c r="X2374" s="42"/>
      <c r="Y2374" s="42"/>
      <c r="Z2374" s="42"/>
      <c r="AA2374" s="42"/>
      <c r="AB2374" s="42"/>
      <c r="AC2374" s="42"/>
      <c r="AD2374" s="42"/>
      <c r="AE2374" s="42"/>
      <c r="AT2374" s="20" t="s">
        <v>250</v>
      </c>
      <c r="AU2374" s="20" t="s">
        <v>93</v>
      </c>
    </row>
    <row r="2375" s="2" customFormat="1" ht="37.8" customHeight="1">
      <c r="A2375" s="42"/>
      <c r="B2375" s="43"/>
      <c r="C2375" s="218" t="s">
        <v>2150</v>
      </c>
      <c r="D2375" s="218" t="s">
        <v>243</v>
      </c>
      <c r="E2375" s="219" t="s">
        <v>2151</v>
      </c>
      <c r="F2375" s="220" t="s">
        <v>2152</v>
      </c>
      <c r="G2375" s="221" t="s">
        <v>561</v>
      </c>
      <c r="H2375" s="222">
        <v>8</v>
      </c>
      <c r="I2375" s="223"/>
      <c r="J2375" s="224">
        <f>ROUND(I2375*H2375,2)</f>
        <v>0</v>
      </c>
      <c r="K2375" s="220" t="s">
        <v>247</v>
      </c>
      <c r="L2375" s="48"/>
      <c r="M2375" s="225" t="s">
        <v>39</v>
      </c>
      <c r="N2375" s="226" t="s">
        <v>56</v>
      </c>
      <c r="O2375" s="88"/>
      <c r="P2375" s="227">
        <f>O2375*H2375</f>
        <v>0</v>
      </c>
      <c r="Q2375" s="227">
        <v>0.072980000000000003</v>
      </c>
      <c r="R2375" s="227">
        <f>Q2375*H2375</f>
        <v>0.58384000000000003</v>
      </c>
      <c r="S2375" s="227">
        <v>0</v>
      </c>
      <c r="T2375" s="228">
        <f>S2375*H2375</f>
        <v>0</v>
      </c>
      <c r="U2375" s="42"/>
      <c r="V2375" s="42"/>
      <c r="W2375" s="42"/>
      <c r="X2375" s="42"/>
      <c r="Y2375" s="42"/>
      <c r="Z2375" s="42"/>
      <c r="AA2375" s="42"/>
      <c r="AB2375" s="42"/>
      <c r="AC2375" s="42"/>
      <c r="AD2375" s="42"/>
      <c r="AE2375" s="42"/>
      <c r="AR2375" s="229" t="s">
        <v>248</v>
      </c>
      <c r="AT2375" s="229" t="s">
        <v>243</v>
      </c>
      <c r="AU2375" s="229" t="s">
        <v>93</v>
      </c>
      <c r="AY2375" s="20" t="s">
        <v>241</v>
      </c>
      <c r="BE2375" s="230">
        <f>IF(N2375="základní",J2375,0)</f>
        <v>0</v>
      </c>
      <c r="BF2375" s="230">
        <f>IF(N2375="snížená",J2375,0)</f>
        <v>0</v>
      </c>
      <c r="BG2375" s="230">
        <f>IF(N2375="zákl. přenesená",J2375,0)</f>
        <v>0</v>
      </c>
      <c r="BH2375" s="230">
        <f>IF(N2375="sníž. přenesená",J2375,0)</f>
        <v>0</v>
      </c>
      <c r="BI2375" s="230">
        <f>IF(N2375="nulová",J2375,0)</f>
        <v>0</v>
      </c>
      <c r="BJ2375" s="20" t="s">
        <v>23</v>
      </c>
      <c r="BK2375" s="230">
        <f>ROUND(I2375*H2375,2)</f>
        <v>0</v>
      </c>
      <c r="BL2375" s="20" t="s">
        <v>248</v>
      </c>
      <c r="BM2375" s="229" t="s">
        <v>2153</v>
      </c>
    </row>
    <row r="2376" s="2" customFormat="1">
      <c r="A2376" s="42"/>
      <c r="B2376" s="43"/>
      <c r="C2376" s="44"/>
      <c r="D2376" s="231" t="s">
        <v>250</v>
      </c>
      <c r="E2376" s="44"/>
      <c r="F2376" s="232" t="s">
        <v>2154</v>
      </c>
      <c r="G2376" s="44"/>
      <c r="H2376" s="44"/>
      <c r="I2376" s="233"/>
      <c r="J2376" s="44"/>
      <c r="K2376" s="44"/>
      <c r="L2376" s="48"/>
      <c r="M2376" s="234"/>
      <c r="N2376" s="235"/>
      <c r="O2376" s="88"/>
      <c r="P2376" s="88"/>
      <c r="Q2376" s="88"/>
      <c r="R2376" s="88"/>
      <c r="S2376" s="88"/>
      <c r="T2376" s="89"/>
      <c r="U2376" s="42"/>
      <c r="V2376" s="42"/>
      <c r="W2376" s="42"/>
      <c r="X2376" s="42"/>
      <c r="Y2376" s="42"/>
      <c r="Z2376" s="42"/>
      <c r="AA2376" s="42"/>
      <c r="AB2376" s="42"/>
      <c r="AC2376" s="42"/>
      <c r="AD2376" s="42"/>
      <c r="AE2376" s="42"/>
      <c r="AT2376" s="20" t="s">
        <v>250</v>
      </c>
      <c r="AU2376" s="20" t="s">
        <v>93</v>
      </c>
    </row>
    <row r="2377" s="13" customFormat="1">
      <c r="A2377" s="13"/>
      <c r="B2377" s="236"/>
      <c r="C2377" s="237"/>
      <c r="D2377" s="238" t="s">
        <v>252</v>
      </c>
      <c r="E2377" s="239" t="s">
        <v>39</v>
      </c>
      <c r="F2377" s="240" t="s">
        <v>1011</v>
      </c>
      <c r="G2377" s="237"/>
      <c r="H2377" s="239" t="s">
        <v>39</v>
      </c>
      <c r="I2377" s="241"/>
      <c r="J2377" s="237"/>
      <c r="K2377" s="237"/>
      <c r="L2377" s="242"/>
      <c r="M2377" s="243"/>
      <c r="N2377" s="244"/>
      <c r="O2377" s="244"/>
      <c r="P2377" s="244"/>
      <c r="Q2377" s="244"/>
      <c r="R2377" s="244"/>
      <c r="S2377" s="244"/>
      <c r="T2377" s="245"/>
      <c r="U2377" s="13"/>
      <c r="V2377" s="13"/>
      <c r="W2377" s="13"/>
      <c r="X2377" s="13"/>
      <c r="Y2377" s="13"/>
      <c r="Z2377" s="13"/>
      <c r="AA2377" s="13"/>
      <c r="AB2377" s="13"/>
      <c r="AC2377" s="13"/>
      <c r="AD2377" s="13"/>
      <c r="AE2377" s="13"/>
      <c r="AT2377" s="246" t="s">
        <v>252</v>
      </c>
      <c r="AU2377" s="246" t="s">
        <v>93</v>
      </c>
      <c r="AV2377" s="13" t="s">
        <v>23</v>
      </c>
      <c r="AW2377" s="13" t="s">
        <v>46</v>
      </c>
      <c r="AX2377" s="13" t="s">
        <v>85</v>
      </c>
      <c r="AY2377" s="246" t="s">
        <v>241</v>
      </c>
    </row>
    <row r="2378" s="13" customFormat="1">
      <c r="A2378" s="13"/>
      <c r="B2378" s="236"/>
      <c r="C2378" s="237"/>
      <c r="D2378" s="238" t="s">
        <v>252</v>
      </c>
      <c r="E2378" s="239" t="s">
        <v>39</v>
      </c>
      <c r="F2378" s="240" t="s">
        <v>2155</v>
      </c>
      <c r="G2378" s="237"/>
      <c r="H2378" s="239" t="s">
        <v>39</v>
      </c>
      <c r="I2378" s="241"/>
      <c r="J2378" s="237"/>
      <c r="K2378" s="237"/>
      <c r="L2378" s="242"/>
      <c r="M2378" s="243"/>
      <c r="N2378" s="244"/>
      <c r="O2378" s="244"/>
      <c r="P2378" s="244"/>
      <c r="Q2378" s="244"/>
      <c r="R2378" s="244"/>
      <c r="S2378" s="244"/>
      <c r="T2378" s="245"/>
      <c r="U2378" s="13"/>
      <c r="V2378" s="13"/>
      <c r="W2378" s="13"/>
      <c r="X2378" s="13"/>
      <c r="Y2378" s="13"/>
      <c r="Z2378" s="13"/>
      <c r="AA2378" s="13"/>
      <c r="AB2378" s="13"/>
      <c r="AC2378" s="13"/>
      <c r="AD2378" s="13"/>
      <c r="AE2378" s="13"/>
      <c r="AT2378" s="246" t="s">
        <v>252</v>
      </c>
      <c r="AU2378" s="246" t="s">
        <v>93</v>
      </c>
      <c r="AV2378" s="13" t="s">
        <v>23</v>
      </c>
      <c r="AW2378" s="13" t="s">
        <v>46</v>
      </c>
      <c r="AX2378" s="13" t="s">
        <v>85</v>
      </c>
      <c r="AY2378" s="246" t="s">
        <v>241</v>
      </c>
    </row>
    <row r="2379" s="13" customFormat="1">
      <c r="A2379" s="13"/>
      <c r="B2379" s="236"/>
      <c r="C2379" s="237"/>
      <c r="D2379" s="238" t="s">
        <v>252</v>
      </c>
      <c r="E2379" s="239" t="s">
        <v>39</v>
      </c>
      <c r="F2379" s="240" t="s">
        <v>2156</v>
      </c>
      <c r="G2379" s="237"/>
      <c r="H2379" s="239" t="s">
        <v>39</v>
      </c>
      <c r="I2379" s="241"/>
      <c r="J2379" s="237"/>
      <c r="K2379" s="237"/>
      <c r="L2379" s="242"/>
      <c r="M2379" s="243"/>
      <c r="N2379" s="244"/>
      <c r="O2379" s="244"/>
      <c r="P2379" s="244"/>
      <c r="Q2379" s="244"/>
      <c r="R2379" s="244"/>
      <c r="S2379" s="244"/>
      <c r="T2379" s="245"/>
      <c r="U2379" s="13"/>
      <c r="V2379" s="13"/>
      <c r="W2379" s="13"/>
      <c r="X2379" s="13"/>
      <c r="Y2379" s="13"/>
      <c r="Z2379" s="13"/>
      <c r="AA2379" s="13"/>
      <c r="AB2379" s="13"/>
      <c r="AC2379" s="13"/>
      <c r="AD2379" s="13"/>
      <c r="AE2379" s="13"/>
      <c r="AT2379" s="246" t="s">
        <v>252</v>
      </c>
      <c r="AU2379" s="246" t="s">
        <v>93</v>
      </c>
      <c r="AV2379" s="13" t="s">
        <v>23</v>
      </c>
      <c r="AW2379" s="13" t="s">
        <v>46</v>
      </c>
      <c r="AX2379" s="13" t="s">
        <v>85</v>
      </c>
      <c r="AY2379" s="246" t="s">
        <v>241</v>
      </c>
    </row>
    <row r="2380" s="14" customFormat="1">
      <c r="A2380" s="14"/>
      <c r="B2380" s="247"/>
      <c r="C2380" s="248"/>
      <c r="D2380" s="238" t="s">
        <v>252</v>
      </c>
      <c r="E2380" s="249" t="s">
        <v>39</v>
      </c>
      <c r="F2380" s="250" t="s">
        <v>248</v>
      </c>
      <c r="G2380" s="248"/>
      <c r="H2380" s="251">
        <v>4</v>
      </c>
      <c r="I2380" s="252"/>
      <c r="J2380" s="248"/>
      <c r="K2380" s="248"/>
      <c r="L2380" s="253"/>
      <c r="M2380" s="254"/>
      <c r="N2380" s="255"/>
      <c r="O2380" s="255"/>
      <c r="P2380" s="255"/>
      <c r="Q2380" s="255"/>
      <c r="R2380" s="255"/>
      <c r="S2380" s="255"/>
      <c r="T2380" s="256"/>
      <c r="U2380" s="14"/>
      <c r="V2380" s="14"/>
      <c r="W2380" s="14"/>
      <c r="X2380" s="14"/>
      <c r="Y2380" s="14"/>
      <c r="Z2380" s="14"/>
      <c r="AA2380" s="14"/>
      <c r="AB2380" s="14"/>
      <c r="AC2380" s="14"/>
      <c r="AD2380" s="14"/>
      <c r="AE2380" s="14"/>
      <c r="AT2380" s="257" t="s">
        <v>252</v>
      </c>
      <c r="AU2380" s="257" t="s">
        <v>93</v>
      </c>
      <c r="AV2380" s="14" t="s">
        <v>93</v>
      </c>
      <c r="AW2380" s="14" t="s">
        <v>46</v>
      </c>
      <c r="AX2380" s="14" t="s">
        <v>85</v>
      </c>
      <c r="AY2380" s="257" t="s">
        <v>241</v>
      </c>
    </row>
    <row r="2381" s="13" customFormat="1">
      <c r="A2381" s="13"/>
      <c r="B2381" s="236"/>
      <c r="C2381" s="237"/>
      <c r="D2381" s="238" t="s">
        <v>252</v>
      </c>
      <c r="E2381" s="239" t="s">
        <v>39</v>
      </c>
      <c r="F2381" s="240" t="s">
        <v>1014</v>
      </c>
      <c r="G2381" s="237"/>
      <c r="H2381" s="239" t="s">
        <v>39</v>
      </c>
      <c r="I2381" s="241"/>
      <c r="J2381" s="237"/>
      <c r="K2381" s="237"/>
      <c r="L2381" s="242"/>
      <c r="M2381" s="243"/>
      <c r="N2381" s="244"/>
      <c r="O2381" s="244"/>
      <c r="P2381" s="244"/>
      <c r="Q2381" s="244"/>
      <c r="R2381" s="244"/>
      <c r="S2381" s="244"/>
      <c r="T2381" s="245"/>
      <c r="U2381" s="13"/>
      <c r="V2381" s="13"/>
      <c r="W2381" s="13"/>
      <c r="X2381" s="13"/>
      <c r="Y2381" s="13"/>
      <c r="Z2381" s="13"/>
      <c r="AA2381" s="13"/>
      <c r="AB2381" s="13"/>
      <c r="AC2381" s="13"/>
      <c r="AD2381" s="13"/>
      <c r="AE2381" s="13"/>
      <c r="AT2381" s="246" t="s">
        <v>252</v>
      </c>
      <c r="AU2381" s="246" t="s">
        <v>93</v>
      </c>
      <c r="AV2381" s="13" t="s">
        <v>23</v>
      </c>
      <c r="AW2381" s="13" t="s">
        <v>46</v>
      </c>
      <c r="AX2381" s="13" t="s">
        <v>85</v>
      </c>
      <c r="AY2381" s="246" t="s">
        <v>241</v>
      </c>
    </row>
    <row r="2382" s="13" customFormat="1">
      <c r="A2382" s="13"/>
      <c r="B2382" s="236"/>
      <c r="C2382" s="237"/>
      <c r="D2382" s="238" t="s">
        <v>252</v>
      </c>
      <c r="E2382" s="239" t="s">
        <v>39</v>
      </c>
      <c r="F2382" s="240" t="s">
        <v>2157</v>
      </c>
      <c r="G2382" s="237"/>
      <c r="H2382" s="239" t="s">
        <v>39</v>
      </c>
      <c r="I2382" s="241"/>
      <c r="J2382" s="237"/>
      <c r="K2382" s="237"/>
      <c r="L2382" s="242"/>
      <c r="M2382" s="243"/>
      <c r="N2382" s="244"/>
      <c r="O2382" s="244"/>
      <c r="P2382" s="244"/>
      <c r="Q2382" s="244"/>
      <c r="R2382" s="244"/>
      <c r="S2382" s="244"/>
      <c r="T2382" s="245"/>
      <c r="U2382" s="13"/>
      <c r="V2382" s="13"/>
      <c r="W2382" s="13"/>
      <c r="X2382" s="13"/>
      <c r="Y2382" s="13"/>
      <c r="Z2382" s="13"/>
      <c r="AA2382" s="13"/>
      <c r="AB2382" s="13"/>
      <c r="AC2382" s="13"/>
      <c r="AD2382" s="13"/>
      <c r="AE2382" s="13"/>
      <c r="AT2382" s="246" t="s">
        <v>252</v>
      </c>
      <c r="AU2382" s="246" t="s">
        <v>93</v>
      </c>
      <c r="AV2382" s="13" t="s">
        <v>23</v>
      </c>
      <c r="AW2382" s="13" t="s">
        <v>46</v>
      </c>
      <c r="AX2382" s="13" t="s">
        <v>85</v>
      </c>
      <c r="AY2382" s="246" t="s">
        <v>241</v>
      </c>
    </row>
    <row r="2383" s="14" customFormat="1">
      <c r="A2383" s="14"/>
      <c r="B2383" s="247"/>
      <c r="C2383" s="248"/>
      <c r="D2383" s="238" t="s">
        <v>252</v>
      </c>
      <c r="E2383" s="249" t="s">
        <v>39</v>
      </c>
      <c r="F2383" s="250" t="s">
        <v>248</v>
      </c>
      <c r="G2383" s="248"/>
      <c r="H2383" s="251">
        <v>4</v>
      </c>
      <c r="I2383" s="252"/>
      <c r="J2383" s="248"/>
      <c r="K2383" s="248"/>
      <c r="L2383" s="253"/>
      <c r="M2383" s="254"/>
      <c r="N2383" s="255"/>
      <c r="O2383" s="255"/>
      <c r="P2383" s="255"/>
      <c r="Q2383" s="255"/>
      <c r="R2383" s="255"/>
      <c r="S2383" s="255"/>
      <c r="T2383" s="256"/>
      <c r="U2383" s="14"/>
      <c r="V2383" s="14"/>
      <c r="W2383" s="14"/>
      <c r="X2383" s="14"/>
      <c r="Y2383" s="14"/>
      <c r="Z2383" s="14"/>
      <c r="AA2383" s="14"/>
      <c r="AB2383" s="14"/>
      <c r="AC2383" s="14"/>
      <c r="AD2383" s="14"/>
      <c r="AE2383" s="14"/>
      <c r="AT2383" s="257" t="s">
        <v>252</v>
      </c>
      <c r="AU2383" s="257" t="s">
        <v>93</v>
      </c>
      <c r="AV2383" s="14" t="s">
        <v>93</v>
      </c>
      <c r="AW2383" s="14" t="s">
        <v>46</v>
      </c>
      <c r="AX2383" s="14" t="s">
        <v>85</v>
      </c>
      <c r="AY2383" s="257" t="s">
        <v>241</v>
      </c>
    </row>
    <row r="2384" s="15" customFormat="1">
      <c r="A2384" s="15"/>
      <c r="B2384" s="258"/>
      <c r="C2384" s="259"/>
      <c r="D2384" s="238" t="s">
        <v>252</v>
      </c>
      <c r="E2384" s="260" t="s">
        <v>39</v>
      </c>
      <c r="F2384" s="261" t="s">
        <v>274</v>
      </c>
      <c r="G2384" s="259"/>
      <c r="H2384" s="262">
        <v>8</v>
      </c>
      <c r="I2384" s="263"/>
      <c r="J2384" s="259"/>
      <c r="K2384" s="259"/>
      <c r="L2384" s="264"/>
      <c r="M2384" s="265"/>
      <c r="N2384" s="266"/>
      <c r="O2384" s="266"/>
      <c r="P2384" s="266"/>
      <c r="Q2384" s="266"/>
      <c r="R2384" s="266"/>
      <c r="S2384" s="266"/>
      <c r="T2384" s="267"/>
      <c r="U2384" s="15"/>
      <c r="V2384" s="15"/>
      <c r="W2384" s="15"/>
      <c r="X2384" s="15"/>
      <c r="Y2384" s="15"/>
      <c r="Z2384" s="15"/>
      <c r="AA2384" s="15"/>
      <c r="AB2384" s="15"/>
      <c r="AC2384" s="15"/>
      <c r="AD2384" s="15"/>
      <c r="AE2384" s="15"/>
      <c r="AT2384" s="268" t="s">
        <v>252</v>
      </c>
      <c r="AU2384" s="268" t="s">
        <v>93</v>
      </c>
      <c r="AV2384" s="15" t="s">
        <v>248</v>
      </c>
      <c r="AW2384" s="15" t="s">
        <v>46</v>
      </c>
      <c r="AX2384" s="15" t="s">
        <v>23</v>
      </c>
      <c r="AY2384" s="268" t="s">
        <v>241</v>
      </c>
    </row>
    <row r="2385" s="2" customFormat="1" ht="21.75" customHeight="1">
      <c r="A2385" s="42"/>
      <c r="B2385" s="43"/>
      <c r="C2385" s="218" t="s">
        <v>2158</v>
      </c>
      <c r="D2385" s="218" t="s">
        <v>243</v>
      </c>
      <c r="E2385" s="219" t="s">
        <v>2159</v>
      </c>
      <c r="F2385" s="220" t="s">
        <v>2160</v>
      </c>
      <c r="G2385" s="221" t="s">
        <v>145</v>
      </c>
      <c r="H2385" s="222">
        <v>2.8460000000000001</v>
      </c>
      <c r="I2385" s="223"/>
      <c r="J2385" s="224">
        <f>ROUND(I2385*H2385,2)</f>
        <v>0</v>
      </c>
      <c r="K2385" s="220" t="s">
        <v>247</v>
      </c>
      <c r="L2385" s="48"/>
      <c r="M2385" s="225" t="s">
        <v>39</v>
      </c>
      <c r="N2385" s="226" t="s">
        <v>56</v>
      </c>
      <c r="O2385" s="88"/>
      <c r="P2385" s="227">
        <f>O2385*H2385</f>
        <v>0</v>
      </c>
      <c r="Q2385" s="227">
        <v>0.00792</v>
      </c>
      <c r="R2385" s="227">
        <f>Q2385*H2385</f>
        <v>0.022540319999999999</v>
      </c>
      <c r="S2385" s="227">
        <v>0</v>
      </c>
      <c r="T2385" s="228">
        <f>S2385*H2385</f>
        <v>0</v>
      </c>
      <c r="U2385" s="42"/>
      <c r="V2385" s="42"/>
      <c r="W2385" s="42"/>
      <c r="X2385" s="42"/>
      <c r="Y2385" s="42"/>
      <c r="Z2385" s="42"/>
      <c r="AA2385" s="42"/>
      <c r="AB2385" s="42"/>
      <c r="AC2385" s="42"/>
      <c r="AD2385" s="42"/>
      <c r="AE2385" s="42"/>
      <c r="AR2385" s="229" t="s">
        <v>248</v>
      </c>
      <c r="AT2385" s="229" t="s">
        <v>243</v>
      </c>
      <c r="AU2385" s="229" t="s">
        <v>93</v>
      </c>
      <c r="AY2385" s="20" t="s">
        <v>241</v>
      </c>
      <c r="BE2385" s="230">
        <f>IF(N2385="základní",J2385,0)</f>
        <v>0</v>
      </c>
      <c r="BF2385" s="230">
        <f>IF(N2385="snížená",J2385,0)</f>
        <v>0</v>
      </c>
      <c r="BG2385" s="230">
        <f>IF(N2385="zákl. přenesená",J2385,0)</f>
        <v>0</v>
      </c>
      <c r="BH2385" s="230">
        <f>IF(N2385="sníž. přenesená",J2385,0)</f>
        <v>0</v>
      </c>
      <c r="BI2385" s="230">
        <f>IF(N2385="nulová",J2385,0)</f>
        <v>0</v>
      </c>
      <c r="BJ2385" s="20" t="s">
        <v>23</v>
      </c>
      <c r="BK2385" s="230">
        <f>ROUND(I2385*H2385,2)</f>
        <v>0</v>
      </c>
      <c r="BL2385" s="20" t="s">
        <v>248</v>
      </c>
      <c r="BM2385" s="229" t="s">
        <v>2161</v>
      </c>
    </row>
    <row r="2386" s="2" customFormat="1">
      <c r="A2386" s="42"/>
      <c r="B2386" s="43"/>
      <c r="C2386" s="44"/>
      <c r="D2386" s="231" t="s">
        <v>250</v>
      </c>
      <c r="E2386" s="44"/>
      <c r="F2386" s="232" t="s">
        <v>2162</v>
      </c>
      <c r="G2386" s="44"/>
      <c r="H2386" s="44"/>
      <c r="I2386" s="233"/>
      <c r="J2386" s="44"/>
      <c r="K2386" s="44"/>
      <c r="L2386" s="48"/>
      <c r="M2386" s="234"/>
      <c r="N2386" s="235"/>
      <c r="O2386" s="88"/>
      <c r="P2386" s="88"/>
      <c r="Q2386" s="88"/>
      <c r="R2386" s="88"/>
      <c r="S2386" s="88"/>
      <c r="T2386" s="89"/>
      <c r="U2386" s="42"/>
      <c r="V2386" s="42"/>
      <c r="W2386" s="42"/>
      <c r="X2386" s="42"/>
      <c r="Y2386" s="42"/>
      <c r="Z2386" s="42"/>
      <c r="AA2386" s="42"/>
      <c r="AB2386" s="42"/>
      <c r="AC2386" s="42"/>
      <c r="AD2386" s="42"/>
      <c r="AE2386" s="42"/>
      <c r="AT2386" s="20" t="s">
        <v>250</v>
      </c>
      <c r="AU2386" s="20" t="s">
        <v>93</v>
      </c>
    </row>
    <row r="2387" s="13" customFormat="1">
      <c r="A2387" s="13"/>
      <c r="B2387" s="236"/>
      <c r="C2387" s="237"/>
      <c r="D2387" s="238" t="s">
        <v>252</v>
      </c>
      <c r="E2387" s="239" t="s">
        <v>39</v>
      </c>
      <c r="F2387" s="240" t="s">
        <v>1011</v>
      </c>
      <c r="G2387" s="237"/>
      <c r="H2387" s="239" t="s">
        <v>39</v>
      </c>
      <c r="I2387" s="241"/>
      <c r="J2387" s="237"/>
      <c r="K2387" s="237"/>
      <c r="L2387" s="242"/>
      <c r="M2387" s="243"/>
      <c r="N2387" s="244"/>
      <c r="O2387" s="244"/>
      <c r="P2387" s="244"/>
      <c r="Q2387" s="244"/>
      <c r="R2387" s="244"/>
      <c r="S2387" s="244"/>
      <c r="T2387" s="245"/>
      <c r="U2387" s="13"/>
      <c r="V2387" s="13"/>
      <c r="W2387" s="13"/>
      <c r="X2387" s="13"/>
      <c r="Y2387" s="13"/>
      <c r="Z2387" s="13"/>
      <c r="AA2387" s="13"/>
      <c r="AB2387" s="13"/>
      <c r="AC2387" s="13"/>
      <c r="AD2387" s="13"/>
      <c r="AE2387" s="13"/>
      <c r="AT2387" s="246" t="s">
        <v>252</v>
      </c>
      <c r="AU2387" s="246" t="s">
        <v>93</v>
      </c>
      <c r="AV2387" s="13" t="s">
        <v>23</v>
      </c>
      <c r="AW2387" s="13" t="s">
        <v>46</v>
      </c>
      <c r="AX2387" s="13" t="s">
        <v>85</v>
      </c>
      <c r="AY2387" s="246" t="s">
        <v>241</v>
      </c>
    </row>
    <row r="2388" s="13" customFormat="1">
      <c r="A2388" s="13"/>
      <c r="B2388" s="236"/>
      <c r="C2388" s="237"/>
      <c r="D2388" s="238" t="s">
        <v>252</v>
      </c>
      <c r="E2388" s="239" t="s">
        <v>39</v>
      </c>
      <c r="F2388" s="240" t="s">
        <v>1067</v>
      </c>
      <c r="G2388" s="237"/>
      <c r="H2388" s="239" t="s">
        <v>39</v>
      </c>
      <c r="I2388" s="241"/>
      <c r="J2388" s="237"/>
      <c r="K2388" s="237"/>
      <c r="L2388" s="242"/>
      <c r="M2388" s="243"/>
      <c r="N2388" s="244"/>
      <c r="O2388" s="244"/>
      <c r="P2388" s="244"/>
      <c r="Q2388" s="244"/>
      <c r="R2388" s="244"/>
      <c r="S2388" s="244"/>
      <c r="T2388" s="245"/>
      <c r="U2388" s="13"/>
      <c r="V2388" s="13"/>
      <c r="W2388" s="13"/>
      <c r="X2388" s="13"/>
      <c r="Y2388" s="13"/>
      <c r="Z2388" s="13"/>
      <c r="AA2388" s="13"/>
      <c r="AB2388" s="13"/>
      <c r="AC2388" s="13"/>
      <c r="AD2388" s="13"/>
      <c r="AE2388" s="13"/>
      <c r="AT2388" s="246" t="s">
        <v>252</v>
      </c>
      <c r="AU2388" s="246" t="s">
        <v>93</v>
      </c>
      <c r="AV2388" s="13" t="s">
        <v>23</v>
      </c>
      <c r="AW2388" s="13" t="s">
        <v>46</v>
      </c>
      <c r="AX2388" s="13" t="s">
        <v>85</v>
      </c>
      <c r="AY2388" s="246" t="s">
        <v>241</v>
      </c>
    </row>
    <row r="2389" s="14" customFormat="1">
      <c r="A2389" s="14"/>
      <c r="B2389" s="247"/>
      <c r="C2389" s="248"/>
      <c r="D2389" s="238" t="s">
        <v>252</v>
      </c>
      <c r="E2389" s="249" t="s">
        <v>39</v>
      </c>
      <c r="F2389" s="250" t="s">
        <v>2163</v>
      </c>
      <c r="G2389" s="248"/>
      <c r="H2389" s="251">
        <v>0.54600000000000004</v>
      </c>
      <c r="I2389" s="252"/>
      <c r="J2389" s="248"/>
      <c r="K2389" s="248"/>
      <c r="L2389" s="253"/>
      <c r="M2389" s="254"/>
      <c r="N2389" s="255"/>
      <c r="O2389" s="255"/>
      <c r="P2389" s="255"/>
      <c r="Q2389" s="255"/>
      <c r="R2389" s="255"/>
      <c r="S2389" s="255"/>
      <c r="T2389" s="256"/>
      <c r="U2389" s="14"/>
      <c r="V2389" s="14"/>
      <c r="W2389" s="14"/>
      <c r="X2389" s="14"/>
      <c r="Y2389" s="14"/>
      <c r="Z2389" s="14"/>
      <c r="AA2389" s="14"/>
      <c r="AB2389" s="14"/>
      <c r="AC2389" s="14"/>
      <c r="AD2389" s="14"/>
      <c r="AE2389" s="14"/>
      <c r="AT2389" s="257" t="s">
        <v>252</v>
      </c>
      <c r="AU2389" s="257" t="s">
        <v>93</v>
      </c>
      <c r="AV2389" s="14" t="s">
        <v>93</v>
      </c>
      <c r="AW2389" s="14" t="s">
        <v>46</v>
      </c>
      <c r="AX2389" s="14" t="s">
        <v>85</v>
      </c>
      <c r="AY2389" s="257" t="s">
        <v>241</v>
      </c>
    </row>
    <row r="2390" s="14" customFormat="1">
      <c r="A2390" s="14"/>
      <c r="B2390" s="247"/>
      <c r="C2390" s="248"/>
      <c r="D2390" s="238" t="s">
        <v>252</v>
      </c>
      <c r="E2390" s="249" t="s">
        <v>39</v>
      </c>
      <c r="F2390" s="250" t="s">
        <v>2164</v>
      </c>
      <c r="G2390" s="248"/>
      <c r="H2390" s="251">
        <v>0.68600000000000005</v>
      </c>
      <c r="I2390" s="252"/>
      <c r="J2390" s="248"/>
      <c r="K2390" s="248"/>
      <c r="L2390" s="253"/>
      <c r="M2390" s="254"/>
      <c r="N2390" s="255"/>
      <c r="O2390" s="255"/>
      <c r="P2390" s="255"/>
      <c r="Q2390" s="255"/>
      <c r="R2390" s="255"/>
      <c r="S2390" s="255"/>
      <c r="T2390" s="256"/>
      <c r="U2390" s="14"/>
      <c r="V2390" s="14"/>
      <c r="W2390" s="14"/>
      <c r="X2390" s="14"/>
      <c r="Y2390" s="14"/>
      <c r="Z2390" s="14"/>
      <c r="AA2390" s="14"/>
      <c r="AB2390" s="14"/>
      <c r="AC2390" s="14"/>
      <c r="AD2390" s="14"/>
      <c r="AE2390" s="14"/>
      <c r="AT2390" s="257" t="s">
        <v>252</v>
      </c>
      <c r="AU2390" s="257" t="s">
        <v>93</v>
      </c>
      <c r="AV2390" s="14" t="s">
        <v>93</v>
      </c>
      <c r="AW2390" s="14" t="s">
        <v>46</v>
      </c>
      <c r="AX2390" s="14" t="s">
        <v>85</v>
      </c>
      <c r="AY2390" s="257" t="s">
        <v>241</v>
      </c>
    </row>
    <row r="2391" s="13" customFormat="1">
      <c r="A2391" s="13"/>
      <c r="B2391" s="236"/>
      <c r="C2391" s="237"/>
      <c r="D2391" s="238" t="s">
        <v>252</v>
      </c>
      <c r="E2391" s="239" t="s">
        <v>39</v>
      </c>
      <c r="F2391" s="240" t="s">
        <v>1070</v>
      </c>
      <c r="G2391" s="237"/>
      <c r="H2391" s="239" t="s">
        <v>39</v>
      </c>
      <c r="I2391" s="241"/>
      <c r="J2391" s="237"/>
      <c r="K2391" s="237"/>
      <c r="L2391" s="242"/>
      <c r="M2391" s="243"/>
      <c r="N2391" s="244"/>
      <c r="O2391" s="244"/>
      <c r="P2391" s="244"/>
      <c r="Q2391" s="244"/>
      <c r="R2391" s="244"/>
      <c r="S2391" s="244"/>
      <c r="T2391" s="245"/>
      <c r="U2391" s="13"/>
      <c r="V2391" s="13"/>
      <c r="W2391" s="13"/>
      <c r="X2391" s="13"/>
      <c r="Y2391" s="13"/>
      <c r="Z2391" s="13"/>
      <c r="AA2391" s="13"/>
      <c r="AB2391" s="13"/>
      <c r="AC2391" s="13"/>
      <c r="AD2391" s="13"/>
      <c r="AE2391" s="13"/>
      <c r="AT2391" s="246" t="s">
        <v>252</v>
      </c>
      <c r="AU2391" s="246" t="s">
        <v>93</v>
      </c>
      <c r="AV2391" s="13" t="s">
        <v>23</v>
      </c>
      <c r="AW2391" s="13" t="s">
        <v>46</v>
      </c>
      <c r="AX2391" s="13" t="s">
        <v>85</v>
      </c>
      <c r="AY2391" s="246" t="s">
        <v>241</v>
      </c>
    </row>
    <row r="2392" s="14" customFormat="1">
      <c r="A2392" s="14"/>
      <c r="B2392" s="247"/>
      <c r="C2392" s="248"/>
      <c r="D2392" s="238" t="s">
        <v>252</v>
      </c>
      <c r="E2392" s="249" t="s">
        <v>39</v>
      </c>
      <c r="F2392" s="250" t="s">
        <v>2165</v>
      </c>
      <c r="G2392" s="248"/>
      <c r="H2392" s="251">
        <v>0.41699999999999998</v>
      </c>
      <c r="I2392" s="252"/>
      <c r="J2392" s="248"/>
      <c r="K2392" s="248"/>
      <c r="L2392" s="253"/>
      <c r="M2392" s="254"/>
      <c r="N2392" s="255"/>
      <c r="O2392" s="255"/>
      <c r="P2392" s="255"/>
      <c r="Q2392" s="255"/>
      <c r="R2392" s="255"/>
      <c r="S2392" s="255"/>
      <c r="T2392" s="256"/>
      <c r="U2392" s="14"/>
      <c r="V2392" s="14"/>
      <c r="W2392" s="14"/>
      <c r="X2392" s="14"/>
      <c r="Y2392" s="14"/>
      <c r="Z2392" s="14"/>
      <c r="AA2392" s="14"/>
      <c r="AB2392" s="14"/>
      <c r="AC2392" s="14"/>
      <c r="AD2392" s="14"/>
      <c r="AE2392" s="14"/>
      <c r="AT2392" s="257" t="s">
        <v>252</v>
      </c>
      <c r="AU2392" s="257" t="s">
        <v>93</v>
      </c>
      <c r="AV2392" s="14" t="s">
        <v>93</v>
      </c>
      <c r="AW2392" s="14" t="s">
        <v>46</v>
      </c>
      <c r="AX2392" s="14" t="s">
        <v>85</v>
      </c>
      <c r="AY2392" s="257" t="s">
        <v>241</v>
      </c>
    </row>
    <row r="2393" s="13" customFormat="1">
      <c r="A2393" s="13"/>
      <c r="B2393" s="236"/>
      <c r="C2393" s="237"/>
      <c r="D2393" s="238" t="s">
        <v>252</v>
      </c>
      <c r="E2393" s="239" t="s">
        <v>39</v>
      </c>
      <c r="F2393" s="240" t="s">
        <v>1033</v>
      </c>
      <c r="G2393" s="237"/>
      <c r="H2393" s="239" t="s">
        <v>39</v>
      </c>
      <c r="I2393" s="241"/>
      <c r="J2393" s="237"/>
      <c r="K2393" s="237"/>
      <c r="L2393" s="242"/>
      <c r="M2393" s="243"/>
      <c r="N2393" s="244"/>
      <c r="O2393" s="244"/>
      <c r="P2393" s="244"/>
      <c r="Q2393" s="244"/>
      <c r="R2393" s="244"/>
      <c r="S2393" s="244"/>
      <c r="T2393" s="245"/>
      <c r="U2393" s="13"/>
      <c r="V2393" s="13"/>
      <c r="W2393" s="13"/>
      <c r="X2393" s="13"/>
      <c r="Y2393" s="13"/>
      <c r="Z2393" s="13"/>
      <c r="AA2393" s="13"/>
      <c r="AB2393" s="13"/>
      <c r="AC2393" s="13"/>
      <c r="AD2393" s="13"/>
      <c r="AE2393" s="13"/>
      <c r="AT2393" s="246" t="s">
        <v>252</v>
      </c>
      <c r="AU2393" s="246" t="s">
        <v>93</v>
      </c>
      <c r="AV2393" s="13" t="s">
        <v>23</v>
      </c>
      <c r="AW2393" s="13" t="s">
        <v>46</v>
      </c>
      <c r="AX2393" s="13" t="s">
        <v>85</v>
      </c>
      <c r="AY2393" s="246" t="s">
        <v>241</v>
      </c>
    </row>
    <row r="2394" s="13" customFormat="1">
      <c r="A2394" s="13"/>
      <c r="B2394" s="236"/>
      <c r="C2394" s="237"/>
      <c r="D2394" s="238" t="s">
        <v>252</v>
      </c>
      <c r="E2394" s="239" t="s">
        <v>39</v>
      </c>
      <c r="F2394" s="240" t="s">
        <v>2112</v>
      </c>
      <c r="G2394" s="237"/>
      <c r="H2394" s="239" t="s">
        <v>39</v>
      </c>
      <c r="I2394" s="241"/>
      <c r="J2394" s="237"/>
      <c r="K2394" s="237"/>
      <c r="L2394" s="242"/>
      <c r="M2394" s="243"/>
      <c r="N2394" s="244"/>
      <c r="O2394" s="244"/>
      <c r="P2394" s="244"/>
      <c r="Q2394" s="244"/>
      <c r="R2394" s="244"/>
      <c r="S2394" s="244"/>
      <c r="T2394" s="245"/>
      <c r="U2394" s="13"/>
      <c r="V2394" s="13"/>
      <c r="W2394" s="13"/>
      <c r="X2394" s="13"/>
      <c r="Y2394" s="13"/>
      <c r="Z2394" s="13"/>
      <c r="AA2394" s="13"/>
      <c r="AB2394" s="13"/>
      <c r="AC2394" s="13"/>
      <c r="AD2394" s="13"/>
      <c r="AE2394" s="13"/>
      <c r="AT2394" s="246" t="s">
        <v>252</v>
      </c>
      <c r="AU2394" s="246" t="s">
        <v>93</v>
      </c>
      <c r="AV2394" s="13" t="s">
        <v>23</v>
      </c>
      <c r="AW2394" s="13" t="s">
        <v>46</v>
      </c>
      <c r="AX2394" s="13" t="s">
        <v>85</v>
      </c>
      <c r="AY2394" s="246" t="s">
        <v>241</v>
      </c>
    </row>
    <row r="2395" s="14" customFormat="1">
      <c r="A2395" s="14"/>
      <c r="B2395" s="247"/>
      <c r="C2395" s="248"/>
      <c r="D2395" s="238" t="s">
        <v>252</v>
      </c>
      <c r="E2395" s="249" t="s">
        <v>39</v>
      </c>
      <c r="F2395" s="250" t="s">
        <v>2166</v>
      </c>
      <c r="G2395" s="248"/>
      <c r="H2395" s="251">
        <v>1.1970000000000001</v>
      </c>
      <c r="I2395" s="252"/>
      <c r="J2395" s="248"/>
      <c r="K2395" s="248"/>
      <c r="L2395" s="253"/>
      <c r="M2395" s="254"/>
      <c r="N2395" s="255"/>
      <c r="O2395" s="255"/>
      <c r="P2395" s="255"/>
      <c r="Q2395" s="255"/>
      <c r="R2395" s="255"/>
      <c r="S2395" s="255"/>
      <c r="T2395" s="256"/>
      <c r="U2395" s="14"/>
      <c r="V2395" s="14"/>
      <c r="W2395" s="14"/>
      <c r="X2395" s="14"/>
      <c r="Y2395" s="14"/>
      <c r="Z2395" s="14"/>
      <c r="AA2395" s="14"/>
      <c r="AB2395" s="14"/>
      <c r="AC2395" s="14"/>
      <c r="AD2395" s="14"/>
      <c r="AE2395" s="14"/>
      <c r="AT2395" s="257" t="s">
        <v>252</v>
      </c>
      <c r="AU2395" s="257" t="s">
        <v>93</v>
      </c>
      <c r="AV2395" s="14" t="s">
        <v>93</v>
      </c>
      <c r="AW2395" s="14" t="s">
        <v>46</v>
      </c>
      <c r="AX2395" s="14" t="s">
        <v>85</v>
      </c>
      <c r="AY2395" s="257" t="s">
        <v>241</v>
      </c>
    </row>
    <row r="2396" s="15" customFormat="1">
      <c r="A2396" s="15"/>
      <c r="B2396" s="258"/>
      <c r="C2396" s="259"/>
      <c r="D2396" s="238" t="s">
        <v>252</v>
      </c>
      <c r="E2396" s="260" t="s">
        <v>39</v>
      </c>
      <c r="F2396" s="261" t="s">
        <v>274</v>
      </c>
      <c r="G2396" s="259"/>
      <c r="H2396" s="262">
        <v>2.8460000000000001</v>
      </c>
      <c r="I2396" s="263"/>
      <c r="J2396" s="259"/>
      <c r="K2396" s="259"/>
      <c r="L2396" s="264"/>
      <c r="M2396" s="265"/>
      <c r="N2396" s="266"/>
      <c r="O2396" s="266"/>
      <c r="P2396" s="266"/>
      <c r="Q2396" s="266"/>
      <c r="R2396" s="266"/>
      <c r="S2396" s="266"/>
      <c r="T2396" s="267"/>
      <c r="U2396" s="15"/>
      <c r="V2396" s="15"/>
      <c r="W2396" s="15"/>
      <c r="X2396" s="15"/>
      <c r="Y2396" s="15"/>
      <c r="Z2396" s="15"/>
      <c r="AA2396" s="15"/>
      <c r="AB2396" s="15"/>
      <c r="AC2396" s="15"/>
      <c r="AD2396" s="15"/>
      <c r="AE2396" s="15"/>
      <c r="AT2396" s="268" t="s">
        <v>252</v>
      </c>
      <c r="AU2396" s="268" t="s">
        <v>93</v>
      </c>
      <c r="AV2396" s="15" t="s">
        <v>248</v>
      </c>
      <c r="AW2396" s="15" t="s">
        <v>46</v>
      </c>
      <c r="AX2396" s="15" t="s">
        <v>23</v>
      </c>
      <c r="AY2396" s="268" t="s">
        <v>241</v>
      </c>
    </row>
    <row r="2397" s="2" customFormat="1" ht="21.75" customHeight="1">
      <c r="A2397" s="42"/>
      <c r="B2397" s="43"/>
      <c r="C2397" s="218" t="s">
        <v>2167</v>
      </c>
      <c r="D2397" s="218" t="s">
        <v>243</v>
      </c>
      <c r="E2397" s="219" t="s">
        <v>2168</v>
      </c>
      <c r="F2397" s="220" t="s">
        <v>2169</v>
      </c>
      <c r="G2397" s="221" t="s">
        <v>145</v>
      </c>
      <c r="H2397" s="222">
        <v>2.8460000000000001</v>
      </c>
      <c r="I2397" s="223"/>
      <c r="J2397" s="224">
        <f>ROUND(I2397*H2397,2)</f>
        <v>0</v>
      </c>
      <c r="K2397" s="220" t="s">
        <v>247</v>
      </c>
      <c r="L2397" s="48"/>
      <c r="M2397" s="225" t="s">
        <v>39</v>
      </c>
      <c r="N2397" s="226" t="s">
        <v>56</v>
      </c>
      <c r="O2397" s="88"/>
      <c r="P2397" s="227">
        <f>O2397*H2397</f>
        <v>0</v>
      </c>
      <c r="Q2397" s="227">
        <v>0</v>
      </c>
      <c r="R2397" s="227">
        <f>Q2397*H2397</f>
        <v>0</v>
      </c>
      <c r="S2397" s="227">
        <v>0</v>
      </c>
      <c r="T2397" s="228">
        <f>S2397*H2397</f>
        <v>0</v>
      </c>
      <c r="U2397" s="42"/>
      <c r="V2397" s="42"/>
      <c r="W2397" s="42"/>
      <c r="X2397" s="42"/>
      <c r="Y2397" s="42"/>
      <c r="Z2397" s="42"/>
      <c r="AA2397" s="42"/>
      <c r="AB2397" s="42"/>
      <c r="AC2397" s="42"/>
      <c r="AD2397" s="42"/>
      <c r="AE2397" s="42"/>
      <c r="AR2397" s="229" t="s">
        <v>248</v>
      </c>
      <c r="AT2397" s="229" t="s">
        <v>243</v>
      </c>
      <c r="AU2397" s="229" t="s">
        <v>93</v>
      </c>
      <c r="AY2397" s="20" t="s">
        <v>241</v>
      </c>
      <c r="BE2397" s="230">
        <f>IF(N2397="základní",J2397,0)</f>
        <v>0</v>
      </c>
      <c r="BF2397" s="230">
        <f>IF(N2397="snížená",J2397,0)</f>
        <v>0</v>
      </c>
      <c r="BG2397" s="230">
        <f>IF(N2397="zákl. přenesená",J2397,0)</f>
        <v>0</v>
      </c>
      <c r="BH2397" s="230">
        <f>IF(N2397="sníž. přenesená",J2397,0)</f>
        <v>0</v>
      </c>
      <c r="BI2397" s="230">
        <f>IF(N2397="nulová",J2397,0)</f>
        <v>0</v>
      </c>
      <c r="BJ2397" s="20" t="s">
        <v>23</v>
      </c>
      <c r="BK2397" s="230">
        <f>ROUND(I2397*H2397,2)</f>
        <v>0</v>
      </c>
      <c r="BL2397" s="20" t="s">
        <v>248</v>
      </c>
      <c r="BM2397" s="229" t="s">
        <v>2170</v>
      </c>
    </row>
    <row r="2398" s="2" customFormat="1">
      <c r="A2398" s="42"/>
      <c r="B2398" s="43"/>
      <c r="C2398" s="44"/>
      <c r="D2398" s="231" t="s">
        <v>250</v>
      </c>
      <c r="E2398" s="44"/>
      <c r="F2398" s="232" t="s">
        <v>2171</v>
      </c>
      <c r="G2398" s="44"/>
      <c r="H2398" s="44"/>
      <c r="I2398" s="233"/>
      <c r="J2398" s="44"/>
      <c r="K2398" s="44"/>
      <c r="L2398" s="48"/>
      <c r="M2398" s="234"/>
      <c r="N2398" s="235"/>
      <c r="O2398" s="88"/>
      <c r="P2398" s="88"/>
      <c r="Q2398" s="88"/>
      <c r="R2398" s="88"/>
      <c r="S2398" s="88"/>
      <c r="T2398" s="89"/>
      <c r="U2398" s="42"/>
      <c r="V2398" s="42"/>
      <c r="W2398" s="42"/>
      <c r="X2398" s="42"/>
      <c r="Y2398" s="42"/>
      <c r="Z2398" s="42"/>
      <c r="AA2398" s="42"/>
      <c r="AB2398" s="42"/>
      <c r="AC2398" s="42"/>
      <c r="AD2398" s="42"/>
      <c r="AE2398" s="42"/>
      <c r="AT2398" s="20" t="s">
        <v>250</v>
      </c>
      <c r="AU2398" s="20" t="s">
        <v>93</v>
      </c>
    </row>
    <row r="2399" s="2" customFormat="1" ht="21.75" customHeight="1">
      <c r="A2399" s="42"/>
      <c r="B2399" s="43"/>
      <c r="C2399" s="218" t="s">
        <v>2172</v>
      </c>
      <c r="D2399" s="218" t="s">
        <v>243</v>
      </c>
      <c r="E2399" s="219" t="s">
        <v>2173</v>
      </c>
      <c r="F2399" s="220" t="s">
        <v>2174</v>
      </c>
      <c r="G2399" s="221" t="s">
        <v>561</v>
      </c>
      <c r="H2399" s="222">
        <v>2</v>
      </c>
      <c r="I2399" s="223"/>
      <c r="J2399" s="224">
        <f>ROUND(I2399*H2399,2)</f>
        <v>0</v>
      </c>
      <c r="K2399" s="220" t="s">
        <v>247</v>
      </c>
      <c r="L2399" s="48"/>
      <c r="M2399" s="225" t="s">
        <v>39</v>
      </c>
      <c r="N2399" s="226" t="s">
        <v>56</v>
      </c>
      <c r="O2399" s="88"/>
      <c r="P2399" s="227">
        <f>O2399*H2399</f>
        <v>0</v>
      </c>
      <c r="Q2399" s="227">
        <v>0.08516</v>
      </c>
      <c r="R2399" s="227">
        <f>Q2399*H2399</f>
        <v>0.17032</v>
      </c>
      <c r="S2399" s="227">
        <v>0</v>
      </c>
      <c r="T2399" s="228">
        <f>S2399*H2399</f>
        <v>0</v>
      </c>
      <c r="U2399" s="42"/>
      <c r="V2399" s="42"/>
      <c r="W2399" s="42"/>
      <c r="X2399" s="42"/>
      <c r="Y2399" s="42"/>
      <c r="Z2399" s="42"/>
      <c r="AA2399" s="42"/>
      <c r="AB2399" s="42"/>
      <c r="AC2399" s="42"/>
      <c r="AD2399" s="42"/>
      <c r="AE2399" s="42"/>
      <c r="AR2399" s="229" t="s">
        <v>248</v>
      </c>
      <c r="AT2399" s="229" t="s">
        <v>243</v>
      </c>
      <c r="AU2399" s="229" t="s">
        <v>93</v>
      </c>
      <c r="AY2399" s="20" t="s">
        <v>241</v>
      </c>
      <c r="BE2399" s="230">
        <f>IF(N2399="základní",J2399,0)</f>
        <v>0</v>
      </c>
      <c r="BF2399" s="230">
        <f>IF(N2399="snížená",J2399,0)</f>
        <v>0</v>
      </c>
      <c r="BG2399" s="230">
        <f>IF(N2399="zákl. přenesená",J2399,0)</f>
        <v>0</v>
      </c>
      <c r="BH2399" s="230">
        <f>IF(N2399="sníž. přenesená",J2399,0)</f>
        <v>0</v>
      </c>
      <c r="BI2399" s="230">
        <f>IF(N2399="nulová",J2399,0)</f>
        <v>0</v>
      </c>
      <c r="BJ2399" s="20" t="s">
        <v>23</v>
      </c>
      <c r="BK2399" s="230">
        <f>ROUND(I2399*H2399,2)</f>
        <v>0</v>
      </c>
      <c r="BL2399" s="20" t="s">
        <v>248</v>
      </c>
      <c r="BM2399" s="229" t="s">
        <v>2175</v>
      </c>
    </row>
    <row r="2400" s="2" customFormat="1">
      <c r="A2400" s="42"/>
      <c r="B2400" s="43"/>
      <c r="C2400" s="44"/>
      <c r="D2400" s="231" t="s">
        <v>250</v>
      </c>
      <c r="E2400" s="44"/>
      <c r="F2400" s="232" t="s">
        <v>2176</v>
      </c>
      <c r="G2400" s="44"/>
      <c r="H2400" s="44"/>
      <c r="I2400" s="233"/>
      <c r="J2400" s="44"/>
      <c r="K2400" s="44"/>
      <c r="L2400" s="48"/>
      <c r="M2400" s="234"/>
      <c r="N2400" s="235"/>
      <c r="O2400" s="88"/>
      <c r="P2400" s="88"/>
      <c r="Q2400" s="88"/>
      <c r="R2400" s="88"/>
      <c r="S2400" s="88"/>
      <c r="T2400" s="89"/>
      <c r="U2400" s="42"/>
      <c r="V2400" s="42"/>
      <c r="W2400" s="42"/>
      <c r="X2400" s="42"/>
      <c r="Y2400" s="42"/>
      <c r="Z2400" s="42"/>
      <c r="AA2400" s="42"/>
      <c r="AB2400" s="42"/>
      <c r="AC2400" s="42"/>
      <c r="AD2400" s="42"/>
      <c r="AE2400" s="42"/>
      <c r="AT2400" s="20" t="s">
        <v>250</v>
      </c>
      <c r="AU2400" s="20" t="s">
        <v>93</v>
      </c>
    </row>
    <row r="2401" s="2" customFormat="1" ht="16.5" customHeight="1">
      <c r="A2401" s="42"/>
      <c r="B2401" s="43"/>
      <c r="C2401" s="280" t="s">
        <v>2177</v>
      </c>
      <c r="D2401" s="280" t="s">
        <v>463</v>
      </c>
      <c r="E2401" s="281" t="s">
        <v>2178</v>
      </c>
      <c r="F2401" s="282" t="s">
        <v>2179</v>
      </c>
      <c r="G2401" s="283" t="s">
        <v>246</v>
      </c>
      <c r="H2401" s="284">
        <v>3.3839999999999999</v>
      </c>
      <c r="I2401" s="285"/>
      <c r="J2401" s="286">
        <f>ROUND(I2401*H2401,2)</f>
        <v>0</v>
      </c>
      <c r="K2401" s="282" t="s">
        <v>247</v>
      </c>
      <c r="L2401" s="287"/>
      <c r="M2401" s="288" t="s">
        <v>39</v>
      </c>
      <c r="N2401" s="289" t="s">
        <v>56</v>
      </c>
      <c r="O2401" s="88"/>
      <c r="P2401" s="227">
        <f>O2401*H2401</f>
        <v>0</v>
      </c>
      <c r="Q2401" s="227">
        <v>2.5699999999999998</v>
      </c>
      <c r="R2401" s="227">
        <f>Q2401*H2401</f>
        <v>8.6968799999999984</v>
      </c>
      <c r="S2401" s="227">
        <v>0</v>
      </c>
      <c r="T2401" s="228">
        <f>S2401*H2401</f>
        <v>0</v>
      </c>
      <c r="U2401" s="42"/>
      <c r="V2401" s="42"/>
      <c r="W2401" s="42"/>
      <c r="X2401" s="42"/>
      <c r="Y2401" s="42"/>
      <c r="Z2401" s="42"/>
      <c r="AA2401" s="42"/>
      <c r="AB2401" s="42"/>
      <c r="AC2401" s="42"/>
      <c r="AD2401" s="42"/>
      <c r="AE2401" s="42"/>
      <c r="AR2401" s="229" t="s">
        <v>321</v>
      </c>
      <c r="AT2401" s="229" t="s">
        <v>463</v>
      </c>
      <c r="AU2401" s="229" t="s">
        <v>93</v>
      </c>
      <c r="AY2401" s="20" t="s">
        <v>241</v>
      </c>
      <c r="BE2401" s="230">
        <f>IF(N2401="základní",J2401,0)</f>
        <v>0</v>
      </c>
      <c r="BF2401" s="230">
        <f>IF(N2401="snížená",J2401,0)</f>
        <v>0</v>
      </c>
      <c r="BG2401" s="230">
        <f>IF(N2401="zákl. přenesená",J2401,0)</f>
        <v>0</v>
      </c>
      <c r="BH2401" s="230">
        <f>IF(N2401="sníž. přenesená",J2401,0)</f>
        <v>0</v>
      </c>
      <c r="BI2401" s="230">
        <f>IF(N2401="nulová",J2401,0)</f>
        <v>0</v>
      </c>
      <c r="BJ2401" s="20" t="s">
        <v>23</v>
      </c>
      <c r="BK2401" s="230">
        <f>ROUND(I2401*H2401,2)</f>
        <v>0</v>
      </c>
      <c r="BL2401" s="20" t="s">
        <v>248</v>
      </c>
      <c r="BM2401" s="229" t="s">
        <v>2180</v>
      </c>
    </row>
    <row r="2402" s="13" customFormat="1">
      <c r="A2402" s="13"/>
      <c r="B2402" s="236"/>
      <c r="C2402" s="237"/>
      <c r="D2402" s="238" t="s">
        <v>252</v>
      </c>
      <c r="E2402" s="239" t="s">
        <v>39</v>
      </c>
      <c r="F2402" s="240" t="s">
        <v>1021</v>
      </c>
      <c r="G2402" s="237"/>
      <c r="H2402" s="239" t="s">
        <v>39</v>
      </c>
      <c r="I2402" s="241"/>
      <c r="J2402" s="237"/>
      <c r="K2402" s="237"/>
      <c r="L2402" s="242"/>
      <c r="M2402" s="243"/>
      <c r="N2402" s="244"/>
      <c r="O2402" s="244"/>
      <c r="P2402" s="244"/>
      <c r="Q2402" s="244"/>
      <c r="R2402" s="244"/>
      <c r="S2402" s="244"/>
      <c r="T2402" s="245"/>
      <c r="U2402" s="13"/>
      <c r="V2402" s="13"/>
      <c r="W2402" s="13"/>
      <c r="X2402" s="13"/>
      <c r="Y2402" s="13"/>
      <c r="Z2402" s="13"/>
      <c r="AA2402" s="13"/>
      <c r="AB2402" s="13"/>
      <c r="AC2402" s="13"/>
      <c r="AD2402" s="13"/>
      <c r="AE2402" s="13"/>
      <c r="AT2402" s="246" t="s">
        <v>252</v>
      </c>
      <c r="AU2402" s="246" t="s">
        <v>93</v>
      </c>
      <c r="AV2402" s="13" t="s">
        <v>23</v>
      </c>
      <c r="AW2402" s="13" t="s">
        <v>46</v>
      </c>
      <c r="AX2402" s="13" t="s">
        <v>85</v>
      </c>
      <c r="AY2402" s="246" t="s">
        <v>241</v>
      </c>
    </row>
    <row r="2403" s="13" customFormat="1">
      <c r="A2403" s="13"/>
      <c r="B2403" s="236"/>
      <c r="C2403" s="237"/>
      <c r="D2403" s="238" t="s">
        <v>252</v>
      </c>
      <c r="E2403" s="239" t="s">
        <v>39</v>
      </c>
      <c r="F2403" s="240" t="s">
        <v>2136</v>
      </c>
      <c r="G2403" s="237"/>
      <c r="H2403" s="239" t="s">
        <v>39</v>
      </c>
      <c r="I2403" s="241"/>
      <c r="J2403" s="237"/>
      <c r="K2403" s="237"/>
      <c r="L2403" s="242"/>
      <c r="M2403" s="243"/>
      <c r="N2403" s="244"/>
      <c r="O2403" s="244"/>
      <c r="P2403" s="244"/>
      <c r="Q2403" s="244"/>
      <c r="R2403" s="244"/>
      <c r="S2403" s="244"/>
      <c r="T2403" s="245"/>
      <c r="U2403" s="13"/>
      <c r="V2403" s="13"/>
      <c r="W2403" s="13"/>
      <c r="X2403" s="13"/>
      <c r="Y2403" s="13"/>
      <c r="Z2403" s="13"/>
      <c r="AA2403" s="13"/>
      <c r="AB2403" s="13"/>
      <c r="AC2403" s="13"/>
      <c r="AD2403" s="13"/>
      <c r="AE2403" s="13"/>
      <c r="AT2403" s="246" t="s">
        <v>252</v>
      </c>
      <c r="AU2403" s="246" t="s">
        <v>93</v>
      </c>
      <c r="AV2403" s="13" t="s">
        <v>23</v>
      </c>
      <c r="AW2403" s="13" t="s">
        <v>46</v>
      </c>
      <c r="AX2403" s="13" t="s">
        <v>85</v>
      </c>
      <c r="AY2403" s="246" t="s">
        <v>241</v>
      </c>
    </row>
    <row r="2404" s="14" customFormat="1">
      <c r="A2404" s="14"/>
      <c r="B2404" s="247"/>
      <c r="C2404" s="248"/>
      <c r="D2404" s="238" t="s">
        <v>252</v>
      </c>
      <c r="E2404" s="249" t="s">
        <v>39</v>
      </c>
      <c r="F2404" s="250" t="s">
        <v>2181</v>
      </c>
      <c r="G2404" s="248"/>
      <c r="H2404" s="251">
        <v>1.6559999999999999</v>
      </c>
      <c r="I2404" s="252"/>
      <c r="J2404" s="248"/>
      <c r="K2404" s="248"/>
      <c r="L2404" s="253"/>
      <c r="M2404" s="254"/>
      <c r="N2404" s="255"/>
      <c r="O2404" s="255"/>
      <c r="P2404" s="255"/>
      <c r="Q2404" s="255"/>
      <c r="R2404" s="255"/>
      <c r="S2404" s="255"/>
      <c r="T2404" s="256"/>
      <c r="U2404" s="14"/>
      <c r="V2404" s="14"/>
      <c r="W2404" s="14"/>
      <c r="X2404" s="14"/>
      <c r="Y2404" s="14"/>
      <c r="Z2404" s="14"/>
      <c r="AA2404" s="14"/>
      <c r="AB2404" s="14"/>
      <c r="AC2404" s="14"/>
      <c r="AD2404" s="14"/>
      <c r="AE2404" s="14"/>
      <c r="AT2404" s="257" t="s">
        <v>252</v>
      </c>
      <c r="AU2404" s="257" t="s">
        <v>93</v>
      </c>
      <c r="AV2404" s="14" t="s">
        <v>93</v>
      </c>
      <c r="AW2404" s="14" t="s">
        <v>46</v>
      </c>
      <c r="AX2404" s="14" t="s">
        <v>85</v>
      </c>
      <c r="AY2404" s="257" t="s">
        <v>241</v>
      </c>
    </row>
    <row r="2405" s="13" customFormat="1">
      <c r="A2405" s="13"/>
      <c r="B2405" s="236"/>
      <c r="C2405" s="237"/>
      <c r="D2405" s="238" t="s">
        <v>252</v>
      </c>
      <c r="E2405" s="239" t="s">
        <v>39</v>
      </c>
      <c r="F2405" s="240" t="s">
        <v>2137</v>
      </c>
      <c r="G2405" s="237"/>
      <c r="H2405" s="239" t="s">
        <v>39</v>
      </c>
      <c r="I2405" s="241"/>
      <c r="J2405" s="237"/>
      <c r="K2405" s="237"/>
      <c r="L2405" s="242"/>
      <c r="M2405" s="243"/>
      <c r="N2405" s="244"/>
      <c r="O2405" s="244"/>
      <c r="P2405" s="244"/>
      <c r="Q2405" s="244"/>
      <c r="R2405" s="244"/>
      <c r="S2405" s="244"/>
      <c r="T2405" s="245"/>
      <c r="U2405" s="13"/>
      <c r="V2405" s="13"/>
      <c r="W2405" s="13"/>
      <c r="X2405" s="13"/>
      <c r="Y2405" s="13"/>
      <c r="Z2405" s="13"/>
      <c r="AA2405" s="13"/>
      <c r="AB2405" s="13"/>
      <c r="AC2405" s="13"/>
      <c r="AD2405" s="13"/>
      <c r="AE2405" s="13"/>
      <c r="AT2405" s="246" t="s">
        <v>252</v>
      </c>
      <c r="AU2405" s="246" t="s">
        <v>93</v>
      </c>
      <c r="AV2405" s="13" t="s">
        <v>23</v>
      </c>
      <c r="AW2405" s="13" t="s">
        <v>46</v>
      </c>
      <c r="AX2405" s="13" t="s">
        <v>85</v>
      </c>
      <c r="AY2405" s="246" t="s">
        <v>241</v>
      </c>
    </row>
    <row r="2406" s="14" customFormat="1">
      <c r="A2406" s="14"/>
      <c r="B2406" s="247"/>
      <c r="C2406" s="248"/>
      <c r="D2406" s="238" t="s">
        <v>252</v>
      </c>
      <c r="E2406" s="249" t="s">
        <v>39</v>
      </c>
      <c r="F2406" s="250" t="s">
        <v>2182</v>
      </c>
      <c r="G2406" s="248"/>
      <c r="H2406" s="251">
        <v>1.728</v>
      </c>
      <c r="I2406" s="252"/>
      <c r="J2406" s="248"/>
      <c r="K2406" s="248"/>
      <c r="L2406" s="253"/>
      <c r="M2406" s="254"/>
      <c r="N2406" s="255"/>
      <c r="O2406" s="255"/>
      <c r="P2406" s="255"/>
      <c r="Q2406" s="255"/>
      <c r="R2406" s="255"/>
      <c r="S2406" s="255"/>
      <c r="T2406" s="256"/>
      <c r="U2406" s="14"/>
      <c r="V2406" s="14"/>
      <c r="W2406" s="14"/>
      <c r="X2406" s="14"/>
      <c r="Y2406" s="14"/>
      <c r="Z2406" s="14"/>
      <c r="AA2406" s="14"/>
      <c r="AB2406" s="14"/>
      <c r="AC2406" s="14"/>
      <c r="AD2406" s="14"/>
      <c r="AE2406" s="14"/>
      <c r="AT2406" s="257" t="s">
        <v>252</v>
      </c>
      <c r="AU2406" s="257" t="s">
        <v>93</v>
      </c>
      <c r="AV2406" s="14" t="s">
        <v>93</v>
      </c>
      <c r="AW2406" s="14" t="s">
        <v>46</v>
      </c>
      <c r="AX2406" s="14" t="s">
        <v>85</v>
      </c>
      <c r="AY2406" s="257" t="s">
        <v>241</v>
      </c>
    </row>
    <row r="2407" s="15" customFormat="1">
      <c r="A2407" s="15"/>
      <c r="B2407" s="258"/>
      <c r="C2407" s="259"/>
      <c r="D2407" s="238" t="s">
        <v>252</v>
      </c>
      <c r="E2407" s="260" t="s">
        <v>39</v>
      </c>
      <c r="F2407" s="261" t="s">
        <v>274</v>
      </c>
      <c r="G2407" s="259"/>
      <c r="H2407" s="262">
        <v>3.3839999999999999</v>
      </c>
      <c r="I2407" s="263"/>
      <c r="J2407" s="259"/>
      <c r="K2407" s="259"/>
      <c r="L2407" s="264"/>
      <c r="M2407" s="265"/>
      <c r="N2407" s="266"/>
      <c r="O2407" s="266"/>
      <c r="P2407" s="266"/>
      <c r="Q2407" s="266"/>
      <c r="R2407" s="266"/>
      <c r="S2407" s="266"/>
      <c r="T2407" s="267"/>
      <c r="U2407" s="15"/>
      <c r="V2407" s="15"/>
      <c r="W2407" s="15"/>
      <c r="X2407" s="15"/>
      <c r="Y2407" s="15"/>
      <c r="Z2407" s="15"/>
      <c r="AA2407" s="15"/>
      <c r="AB2407" s="15"/>
      <c r="AC2407" s="15"/>
      <c r="AD2407" s="15"/>
      <c r="AE2407" s="15"/>
      <c r="AT2407" s="268" t="s">
        <v>252</v>
      </c>
      <c r="AU2407" s="268" t="s">
        <v>93</v>
      </c>
      <c r="AV2407" s="15" t="s">
        <v>248</v>
      </c>
      <c r="AW2407" s="15" t="s">
        <v>46</v>
      </c>
      <c r="AX2407" s="15" t="s">
        <v>23</v>
      </c>
      <c r="AY2407" s="268" t="s">
        <v>241</v>
      </c>
    </row>
    <row r="2408" s="2" customFormat="1" ht="24.15" customHeight="1">
      <c r="A2408" s="42"/>
      <c r="B2408" s="43"/>
      <c r="C2408" s="218" t="s">
        <v>2183</v>
      </c>
      <c r="D2408" s="218" t="s">
        <v>243</v>
      </c>
      <c r="E2408" s="219" t="s">
        <v>2184</v>
      </c>
      <c r="F2408" s="220" t="s">
        <v>2185</v>
      </c>
      <c r="G2408" s="221" t="s">
        <v>145</v>
      </c>
      <c r="H2408" s="222">
        <v>60.298000000000002</v>
      </c>
      <c r="I2408" s="223"/>
      <c r="J2408" s="224">
        <f>ROUND(I2408*H2408,2)</f>
        <v>0</v>
      </c>
      <c r="K2408" s="220" t="s">
        <v>247</v>
      </c>
      <c r="L2408" s="48"/>
      <c r="M2408" s="225" t="s">
        <v>39</v>
      </c>
      <c r="N2408" s="226" t="s">
        <v>56</v>
      </c>
      <c r="O2408" s="88"/>
      <c r="P2408" s="227">
        <f>O2408*H2408</f>
        <v>0</v>
      </c>
      <c r="Q2408" s="227">
        <v>0</v>
      </c>
      <c r="R2408" s="227">
        <f>Q2408*H2408</f>
        <v>0</v>
      </c>
      <c r="S2408" s="227">
        <v>0</v>
      </c>
      <c r="T2408" s="228">
        <f>S2408*H2408</f>
        <v>0</v>
      </c>
      <c r="U2408" s="42"/>
      <c r="V2408" s="42"/>
      <c r="W2408" s="42"/>
      <c r="X2408" s="42"/>
      <c r="Y2408" s="42"/>
      <c r="Z2408" s="42"/>
      <c r="AA2408" s="42"/>
      <c r="AB2408" s="42"/>
      <c r="AC2408" s="42"/>
      <c r="AD2408" s="42"/>
      <c r="AE2408" s="42"/>
      <c r="AR2408" s="229" t="s">
        <v>248</v>
      </c>
      <c r="AT2408" s="229" t="s">
        <v>243</v>
      </c>
      <c r="AU2408" s="229" t="s">
        <v>93</v>
      </c>
      <c r="AY2408" s="20" t="s">
        <v>241</v>
      </c>
      <c r="BE2408" s="230">
        <f>IF(N2408="základní",J2408,0)</f>
        <v>0</v>
      </c>
      <c r="BF2408" s="230">
        <f>IF(N2408="snížená",J2408,0)</f>
        <v>0</v>
      </c>
      <c r="BG2408" s="230">
        <f>IF(N2408="zákl. přenesená",J2408,0)</f>
        <v>0</v>
      </c>
      <c r="BH2408" s="230">
        <f>IF(N2408="sníž. přenesená",J2408,0)</f>
        <v>0</v>
      </c>
      <c r="BI2408" s="230">
        <f>IF(N2408="nulová",J2408,0)</f>
        <v>0</v>
      </c>
      <c r="BJ2408" s="20" t="s">
        <v>23</v>
      </c>
      <c r="BK2408" s="230">
        <f>ROUND(I2408*H2408,2)</f>
        <v>0</v>
      </c>
      <c r="BL2408" s="20" t="s">
        <v>248</v>
      </c>
      <c r="BM2408" s="229" t="s">
        <v>2186</v>
      </c>
    </row>
    <row r="2409" s="2" customFormat="1">
      <c r="A2409" s="42"/>
      <c r="B2409" s="43"/>
      <c r="C2409" s="44"/>
      <c r="D2409" s="231" t="s">
        <v>250</v>
      </c>
      <c r="E2409" s="44"/>
      <c r="F2409" s="232" t="s">
        <v>2187</v>
      </c>
      <c r="G2409" s="44"/>
      <c r="H2409" s="44"/>
      <c r="I2409" s="233"/>
      <c r="J2409" s="44"/>
      <c r="K2409" s="44"/>
      <c r="L2409" s="48"/>
      <c r="M2409" s="234"/>
      <c r="N2409" s="235"/>
      <c r="O2409" s="88"/>
      <c r="P2409" s="88"/>
      <c r="Q2409" s="88"/>
      <c r="R2409" s="88"/>
      <c r="S2409" s="88"/>
      <c r="T2409" s="89"/>
      <c r="U2409" s="42"/>
      <c r="V2409" s="42"/>
      <c r="W2409" s="42"/>
      <c r="X2409" s="42"/>
      <c r="Y2409" s="42"/>
      <c r="Z2409" s="42"/>
      <c r="AA2409" s="42"/>
      <c r="AB2409" s="42"/>
      <c r="AC2409" s="42"/>
      <c r="AD2409" s="42"/>
      <c r="AE2409" s="42"/>
      <c r="AT2409" s="20" t="s">
        <v>250</v>
      </c>
      <c r="AU2409" s="20" t="s">
        <v>93</v>
      </c>
    </row>
    <row r="2410" s="13" customFormat="1">
      <c r="A2410" s="13"/>
      <c r="B2410" s="236"/>
      <c r="C2410" s="237"/>
      <c r="D2410" s="238" t="s">
        <v>252</v>
      </c>
      <c r="E2410" s="239" t="s">
        <v>39</v>
      </c>
      <c r="F2410" s="240" t="s">
        <v>1479</v>
      </c>
      <c r="G2410" s="237"/>
      <c r="H2410" s="239" t="s">
        <v>39</v>
      </c>
      <c r="I2410" s="241"/>
      <c r="J2410" s="237"/>
      <c r="K2410" s="237"/>
      <c r="L2410" s="242"/>
      <c r="M2410" s="243"/>
      <c r="N2410" s="244"/>
      <c r="O2410" s="244"/>
      <c r="P2410" s="244"/>
      <c r="Q2410" s="244"/>
      <c r="R2410" s="244"/>
      <c r="S2410" s="244"/>
      <c r="T2410" s="245"/>
      <c r="U2410" s="13"/>
      <c r="V2410" s="13"/>
      <c r="W2410" s="13"/>
      <c r="X2410" s="13"/>
      <c r="Y2410" s="13"/>
      <c r="Z2410" s="13"/>
      <c r="AA2410" s="13"/>
      <c r="AB2410" s="13"/>
      <c r="AC2410" s="13"/>
      <c r="AD2410" s="13"/>
      <c r="AE2410" s="13"/>
      <c r="AT2410" s="246" t="s">
        <v>252</v>
      </c>
      <c r="AU2410" s="246" t="s">
        <v>93</v>
      </c>
      <c r="AV2410" s="13" t="s">
        <v>23</v>
      </c>
      <c r="AW2410" s="13" t="s">
        <v>46</v>
      </c>
      <c r="AX2410" s="13" t="s">
        <v>85</v>
      </c>
      <c r="AY2410" s="246" t="s">
        <v>241</v>
      </c>
    </row>
    <row r="2411" s="13" customFormat="1">
      <c r="A2411" s="13"/>
      <c r="B2411" s="236"/>
      <c r="C2411" s="237"/>
      <c r="D2411" s="238" t="s">
        <v>252</v>
      </c>
      <c r="E2411" s="239" t="s">
        <v>39</v>
      </c>
      <c r="F2411" s="240" t="s">
        <v>1480</v>
      </c>
      <c r="G2411" s="237"/>
      <c r="H2411" s="239" t="s">
        <v>39</v>
      </c>
      <c r="I2411" s="241"/>
      <c r="J2411" s="237"/>
      <c r="K2411" s="237"/>
      <c r="L2411" s="242"/>
      <c r="M2411" s="243"/>
      <c r="N2411" s="244"/>
      <c r="O2411" s="244"/>
      <c r="P2411" s="244"/>
      <c r="Q2411" s="244"/>
      <c r="R2411" s="244"/>
      <c r="S2411" s="244"/>
      <c r="T2411" s="245"/>
      <c r="U2411" s="13"/>
      <c r="V2411" s="13"/>
      <c r="W2411" s="13"/>
      <c r="X2411" s="13"/>
      <c r="Y2411" s="13"/>
      <c r="Z2411" s="13"/>
      <c r="AA2411" s="13"/>
      <c r="AB2411" s="13"/>
      <c r="AC2411" s="13"/>
      <c r="AD2411" s="13"/>
      <c r="AE2411" s="13"/>
      <c r="AT2411" s="246" t="s">
        <v>252</v>
      </c>
      <c r="AU2411" s="246" t="s">
        <v>93</v>
      </c>
      <c r="AV2411" s="13" t="s">
        <v>23</v>
      </c>
      <c r="AW2411" s="13" t="s">
        <v>46</v>
      </c>
      <c r="AX2411" s="13" t="s">
        <v>85</v>
      </c>
      <c r="AY2411" s="246" t="s">
        <v>241</v>
      </c>
    </row>
    <row r="2412" s="14" customFormat="1">
      <c r="A2412" s="14"/>
      <c r="B2412" s="247"/>
      <c r="C2412" s="248"/>
      <c r="D2412" s="238" t="s">
        <v>252</v>
      </c>
      <c r="E2412" s="249" t="s">
        <v>39</v>
      </c>
      <c r="F2412" s="250" t="s">
        <v>2188</v>
      </c>
      <c r="G2412" s="248"/>
      <c r="H2412" s="251">
        <v>21.908000000000001</v>
      </c>
      <c r="I2412" s="252"/>
      <c r="J2412" s="248"/>
      <c r="K2412" s="248"/>
      <c r="L2412" s="253"/>
      <c r="M2412" s="254"/>
      <c r="N2412" s="255"/>
      <c r="O2412" s="255"/>
      <c r="P2412" s="255"/>
      <c r="Q2412" s="255"/>
      <c r="R2412" s="255"/>
      <c r="S2412" s="255"/>
      <c r="T2412" s="256"/>
      <c r="U2412" s="14"/>
      <c r="V2412" s="14"/>
      <c r="W2412" s="14"/>
      <c r="X2412" s="14"/>
      <c r="Y2412" s="14"/>
      <c r="Z2412" s="14"/>
      <c r="AA2412" s="14"/>
      <c r="AB2412" s="14"/>
      <c r="AC2412" s="14"/>
      <c r="AD2412" s="14"/>
      <c r="AE2412" s="14"/>
      <c r="AT2412" s="257" t="s">
        <v>252</v>
      </c>
      <c r="AU2412" s="257" t="s">
        <v>93</v>
      </c>
      <c r="AV2412" s="14" t="s">
        <v>93</v>
      </c>
      <c r="AW2412" s="14" t="s">
        <v>46</v>
      </c>
      <c r="AX2412" s="14" t="s">
        <v>85</v>
      </c>
      <c r="AY2412" s="257" t="s">
        <v>241</v>
      </c>
    </row>
    <row r="2413" s="13" customFormat="1">
      <c r="A2413" s="13"/>
      <c r="B2413" s="236"/>
      <c r="C2413" s="237"/>
      <c r="D2413" s="238" t="s">
        <v>252</v>
      </c>
      <c r="E2413" s="239" t="s">
        <v>39</v>
      </c>
      <c r="F2413" s="240" t="s">
        <v>1488</v>
      </c>
      <c r="G2413" s="237"/>
      <c r="H2413" s="239" t="s">
        <v>39</v>
      </c>
      <c r="I2413" s="241"/>
      <c r="J2413" s="237"/>
      <c r="K2413" s="237"/>
      <c r="L2413" s="242"/>
      <c r="M2413" s="243"/>
      <c r="N2413" s="244"/>
      <c r="O2413" s="244"/>
      <c r="P2413" s="244"/>
      <c r="Q2413" s="244"/>
      <c r="R2413" s="244"/>
      <c r="S2413" s="244"/>
      <c r="T2413" s="245"/>
      <c r="U2413" s="13"/>
      <c r="V2413" s="13"/>
      <c r="W2413" s="13"/>
      <c r="X2413" s="13"/>
      <c r="Y2413" s="13"/>
      <c r="Z2413" s="13"/>
      <c r="AA2413" s="13"/>
      <c r="AB2413" s="13"/>
      <c r="AC2413" s="13"/>
      <c r="AD2413" s="13"/>
      <c r="AE2413" s="13"/>
      <c r="AT2413" s="246" t="s">
        <v>252</v>
      </c>
      <c r="AU2413" s="246" t="s">
        <v>93</v>
      </c>
      <c r="AV2413" s="13" t="s">
        <v>23</v>
      </c>
      <c r="AW2413" s="13" t="s">
        <v>46</v>
      </c>
      <c r="AX2413" s="13" t="s">
        <v>85</v>
      </c>
      <c r="AY2413" s="246" t="s">
        <v>241</v>
      </c>
    </row>
    <row r="2414" s="14" customFormat="1">
      <c r="A2414" s="14"/>
      <c r="B2414" s="247"/>
      <c r="C2414" s="248"/>
      <c r="D2414" s="238" t="s">
        <v>252</v>
      </c>
      <c r="E2414" s="249" t="s">
        <v>39</v>
      </c>
      <c r="F2414" s="250" t="s">
        <v>2189</v>
      </c>
      <c r="G2414" s="248"/>
      <c r="H2414" s="251">
        <v>19.745999999999999</v>
      </c>
      <c r="I2414" s="252"/>
      <c r="J2414" s="248"/>
      <c r="K2414" s="248"/>
      <c r="L2414" s="253"/>
      <c r="M2414" s="254"/>
      <c r="N2414" s="255"/>
      <c r="O2414" s="255"/>
      <c r="P2414" s="255"/>
      <c r="Q2414" s="255"/>
      <c r="R2414" s="255"/>
      <c r="S2414" s="255"/>
      <c r="T2414" s="256"/>
      <c r="U2414" s="14"/>
      <c r="V2414" s="14"/>
      <c r="W2414" s="14"/>
      <c r="X2414" s="14"/>
      <c r="Y2414" s="14"/>
      <c r="Z2414" s="14"/>
      <c r="AA2414" s="14"/>
      <c r="AB2414" s="14"/>
      <c r="AC2414" s="14"/>
      <c r="AD2414" s="14"/>
      <c r="AE2414" s="14"/>
      <c r="AT2414" s="257" t="s">
        <v>252</v>
      </c>
      <c r="AU2414" s="257" t="s">
        <v>93</v>
      </c>
      <c r="AV2414" s="14" t="s">
        <v>93</v>
      </c>
      <c r="AW2414" s="14" t="s">
        <v>46</v>
      </c>
      <c r="AX2414" s="14" t="s">
        <v>85</v>
      </c>
      <c r="AY2414" s="257" t="s">
        <v>241</v>
      </c>
    </row>
    <row r="2415" s="13" customFormat="1">
      <c r="A2415" s="13"/>
      <c r="B2415" s="236"/>
      <c r="C2415" s="237"/>
      <c r="D2415" s="238" t="s">
        <v>252</v>
      </c>
      <c r="E2415" s="239" t="s">
        <v>39</v>
      </c>
      <c r="F2415" s="240" t="s">
        <v>1493</v>
      </c>
      <c r="G2415" s="237"/>
      <c r="H2415" s="239" t="s">
        <v>39</v>
      </c>
      <c r="I2415" s="241"/>
      <c r="J2415" s="237"/>
      <c r="K2415" s="237"/>
      <c r="L2415" s="242"/>
      <c r="M2415" s="243"/>
      <c r="N2415" s="244"/>
      <c r="O2415" s="244"/>
      <c r="P2415" s="244"/>
      <c r="Q2415" s="244"/>
      <c r="R2415" s="244"/>
      <c r="S2415" s="244"/>
      <c r="T2415" s="245"/>
      <c r="U2415" s="13"/>
      <c r="V2415" s="13"/>
      <c r="W2415" s="13"/>
      <c r="X2415" s="13"/>
      <c r="Y2415" s="13"/>
      <c r="Z2415" s="13"/>
      <c r="AA2415" s="13"/>
      <c r="AB2415" s="13"/>
      <c r="AC2415" s="13"/>
      <c r="AD2415" s="13"/>
      <c r="AE2415" s="13"/>
      <c r="AT2415" s="246" t="s">
        <v>252</v>
      </c>
      <c r="AU2415" s="246" t="s">
        <v>93</v>
      </c>
      <c r="AV2415" s="13" t="s">
        <v>23</v>
      </c>
      <c r="AW2415" s="13" t="s">
        <v>46</v>
      </c>
      <c r="AX2415" s="13" t="s">
        <v>85</v>
      </c>
      <c r="AY2415" s="246" t="s">
        <v>241</v>
      </c>
    </row>
    <row r="2416" s="14" customFormat="1">
      <c r="A2416" s="14"/>
      <c r="B2416" s="247"/>
      <c r="C2416" s="248"/>
      <c r="D2416" s="238" t="s">
        <v>252</v>
      </c>
      <c r="E2416" s="249" t="s">
        <v>39</v>
      </c>
      <c r="F2416" s="250" t="s">
        <v>2190</v>
      </c>
      <c r="G2416" s="248"/>
      <c r="H2416" s="251">
        <v>18.643999999999998</v>
      </c>
      <c r="I2416" s="252"/>
      <c r="J2416" s="248"/>
      <c r="K2416" s="248"/>
      <c r="L2416" s="253"/>
      <c r="M2416" s="254"/>
      <c r="N2416" s="255"/>
      <c r="O2416" s="255"/>
      <c r="P2416" s="255"/>
      <c r="Q2416" s="255"/>
      <c r="R2416" s="255"/>
      <c r="S2416" s="255"/>
      <c r="T2416" s="256"/>
      <c r="U2416" s="14"/>
      <c r="V2416" s="14"/>
      <c r="W2416" s="14"/>
      <c r="X2416" s="14"/>
      <c r="Y2416" s="14"/>
      <c r="Z2416" s="14"/>
      <c r="AA2416" s="14"/>
      <c r="AB2416" s="14"/>
      <c r="AC2416" s="14"/>
      <c r="AD2416" s="14"/>
      <c r="AE2416" s="14"/>
      <c r="AT2416" s="257" t="s">
        <v>252</v>
      </c>
      <c r="AU2416" s="257" t="s">
        <v>93</v>
      </c>
      <c r="AV2416" s="14" t="s">
        <v>93</v>
      </c>
      <c r="AW2416" s="14" t="s">
        <v>46</v>
      </c>
      <c r="AX2416" s="14" t="s">
        <v>85</v>
      </c>
      <c r="AY2416" s="257" t="s">
        <v>241</v>
      </c>
    </row>
    <row r="2417" s="15" customFormat="1">
      <c r="A2417" s="15"/>
      <c r="B2417" s="258"/>
      <c r="C2417" s="259"/>
      <c r="D2417" s="238" t="s">
        <v>252</v>
      </c>
      <c r="E2417" s="260" t="s">
        <v>39</v>
      </c>
      <c r="F2417" s="261" t="s">
        <v>274</v>
      </c>
      <c r="G2417" s="259"/>
      <c r="H2417" s="262">
        <v>60.298000000000002</v>
      </c>
      <c r="I2417" s="263"/>
      <c r="J2417" s="259"/>
      <c r="K2417" s="259"/>
      <c r="L2417" s="264"/>
      <c r="M2417" s="265"/>
      <c r="N2417" s="266"/>
      <c r="O2417" s="266"/>
      <c r="P2417" s="266"/>
      <c r="Q2417" s="266"/>
      <c r="R2417" s="266"/>
      <c r="S2417" s="266"/>
      <c r="T2417" s="267"/>
      <c r="U2417" s="15"/>
      <c r="V2417" s="15"/>
      <c r="W2417" s="15"/>
      <c r="X2417" s="15"/>
      <c r="Y2417" s="15"/>
      <c r="Z2417" s="15"/>
      <c r="AA2417" s="15"/>
      <c r="AB2417" s="15"/>
      <c r="AC2417" s="15"/>
      <c r="AD2417" s="15"/>
      <c r="AE2417" s="15"/>
      <c r="AT2417" s="268" t="s">
        <v>252</v>
      </c>
      <c r="AU2417" s="268" t="s">
        <v>93</v>
      </c>
      <c r="AV2417" s="15" t="s">
        <v>248</v>
      </c>
      <c r="AW2417" s="15" t="s">
        <v>46</v>
      </c>
      <c r="AX2417" s="15" t="s">
        <v>23</v>
      </c>
      <c r="AY2417" s="268" t="s">
        <v>241</v>
      </c>
    </row>
    <row r="2418" s="2" customFormat="1" ht="16.5" customHeight="1">
      <c r="A2418" s="42"/>
      <c r="B2418" s="43"/>
      <c r="C2418" s="280" t="s">
        <v>2191</v>
      </c>
      <c r="D2418" s="280" t="s">
        <v>463</v>
      </c>
      <c r="E2418" s="281" t="s">
        <v>2192</v>
      </c>
      <c r="F2418" s="282" t="s">
        <v>2193</v>
      </c>
      <c r="G2418" s="283" t="s">
        <v>145</v>
      </c>
      <c r="H2418" s="284">
        <v>68.317999999999998</v>
      </c>
      <c r="I2418" s="285"/>
      <c r="J2418" s="286">
        <f>ROUND(I2418*H2418,2)</f>
        <v>0</v>
      </c>
      <c r="K2418" s="282" t="s">
        <v>247</v>
      </c>
      <c r="L2418" s="287"/>
      <c r="M2418" s="288" t="s">
        <v>39</v>
      </c>
      <c r="N2418" s="289" t="s">
        <v>56</v>
      </c>
      <c r="O2418" s="88"/>
      <c r="P2418" s="227">
        <f>O2418*H2418</f>
        <v>0</v>
      </c>
      <c r="Q2418" s="227">
        <v>0.0094000000000000004</v>
      </c>
      <c r="R2418" s="227">
        <f>Q2418*H2418</f>
        <v>0.64218920000000002</v>
      </c>
      <c r="S2418" s="227">
        <v>0</v>
      </c>
      <c r="T2418" s="228">
        <f>S2418*H2418</f>
        <v>0</v>
      </c>
      <c r="U2418" s="42"/>
      <c r="V2418" s="42"/>
      <c r="W2418" s="42"/>
      <c r="X2418" s="42"/>
      <c r="Y2418" s="42"/>
      <c r="Z2418" s="42"/>
      <c r="AA2418" s="42"/>
      <c r="AB2418" s="42"/>
      <c r="AC2418" s="42"/>
      <c r="AD2418" s="42"/>
      <c r="AE2418" s="42"/>
      <c r="AR2418" s="229" t="s">
        <v>321</v>
      </c>
      <c r="AT2418" s="229" t="s">
        <v>463</v>
      </c>
      <c r="AU2418" s="229" t="s">
        <v>93</v>
      </c>
      <c r="AY2418" s="20" t="s">
        <v>241</v>
      </c>
      <c r="BE2418" s="230">
        <f>IF(N2418="základní",J2418,0)</f>
        <v>0</v>
      </c>
      <c r="BF2418" s="230">
        <f>IF(N2418="snížená",J2418,0)</f>
        <v>0</v>
      </c>
      <c r="BG2418" s="230">
        <f>IF(N2418="zákl. přenesená",J2418,0)</f>
        <v>0</v>
      </c>
      <c r="BH2418" s="230">
        <f>IF(N2418="sníž. přenesená",J2418,0)</f>
        <v>0</v>
      </c>
      <c r="BI2418" s="230">
        <f>IF(N2418="nulová",J2418,0)</f>
        <v>0</v>
      </c>
      <c r="BJ2418" s="20" t="s">
        <v>23</v>
      </c>
      <c r="BK2418" s="230">
        <f>ROUND(I2418*H2418,2)</f>
        <v>0</v>
      </c>
      <c r="BL2418" s="20" t="s">
        <v>248</v>
      </c>
      <c r="BM2418" s="229" t="s">
        <v>2194</v>
      </c>
    </row>
    <row r="2419" s="14" customFormat="1">
      <c r="A2419" s="14"/>
      <c r="B2419" s="247"/>
      <c r="C2419" s="248"/>
      <c r="D2419" s="238" t="s">
        <v>252</v>
      </c>
      <c r="E2419" s="248"/>
      <c r="F2419" s="250" t="s">
        <v>2195</v>
      </c>
      <c r="G2419" s="248"/>
      <c r="H2419" s="251">
        <v>68.317999999999998</v>
      </c>
      <c r="I2419" s="252"/>
      <c r="J2419" s="248"/>
      <c r="K2419" s="248"/>
      <c r="L2419" s="253"/>
      <c r="M2419" s="254"/>
      <c r="N2419" s="255"/>
      <c r="O2419" s="255"/>
      <c r="P2419" s="255"/>
      <c r="Q2419" s="255"/>
      <c r="R2419" s="255"/>
      <c r="S2419" s="255"/>
      <c r="T2419" s="256"/>
      <c r="U2419" s="14"/>
      <c r="V2419" s="14"/>
      <c r="W2419" s="14"/>
      <c r="X2419" s="14"/>
      <c r="Y2419" s="14"/>
      <c r="Z2419" s="14"/>
      <c r="AA2419" s="14"/>
      <c r="AB2419" s="14"/>
      <c r="AC2419" s="14"/>
      <c r="AD2419" s="14"/>
      <c r="AE2419" s="14"/>
      <c r="AT2419" s="257" t="s">
        <v>252</v>
      </c>
      <c r="AU2419" s="257" t="s">
        <v>93</v>
      </c>
      <c r="AV2419" s="14" t="s">
        <v>93</v>
      </c>
      <c r="AW2419" s="14" t="s">
        <v>4</v>
      </c>
      <c r="AX2419" s="14" t="s">
        <v>23</v>
      </c>
      <c r="AY2419" s="257" t="s">
        <v>241</v>
      </c>
    </row>
    <row r="2420" s="2" customFormat="1" ht="21.75" customHeight="1">
      <c r="A2420" s="42"/>
      <c r="B2420" s="43"/>
      <c r="C2420" s="218" t="s">
        <v>2196</v>
      </c>
      <c r="D2420" s="218" t="s">
        <v>243</v>
      </c>
      <c r="E2420" s="219" t="s">
        <v>2197</v>
      </c>
      <c r="F2420" s="220" t="s">
        <v>2198</v>
      </c>
      <c r="G2420" s="221" t="s">
        <v>2199</v>
      </c>
      <c r="H2420" s="222">
        <v>558.44100000000003</v>
      </c>
      <c r="I2420" s="223"/>
      <c r="J2420" s="224">
        <f>ROUND(I2420*H2420,2)</f>
        <v>0</v>
      </c>
      <c r="K2420" s="220" t="s">
        <v>247</v>
      </c>
      <c r="L2420" s="48"/>
      <c r="M2420" s="225" t="s">
        <v>39</v>
      </c>
      <c r="N2420" s="226" t="s">
        <v>56</v>
      </c>
      <c r="O2420" s="88"/>
      <c r="P2420" s="227">
        <f>O2420*H2420</f>
        <v>0</v>
      </c>
      <c r="Q2420" s="227">
        <v>0</v>
      </c>
      <c r="R2420" s="227">
        <f>Q2420*H2420</f>
        <v>0</v>
      </c>
      <c r="S2420" s="227">
        <v>0</v>
      </c>
      <c r="T2420" s="228">
        <f>S2420*H2420</f>
        <v>0</v>
      </c>
      <c r="U2420" s="42"/>
      <c r="V2420" s="42"/>
      <c r="W2420" s="42"/>
      <c r="X2420" s="42"/>
      <c r="Y2420" s="42"/>
      <c r="Z2420" s="42"/>
      <c r="AA2420" s="42"/>
      <c r="AB2420" s="42"/>
      <c r="AC2420" s="42"/>
      <c r="AD2420" s="42"/>
      <c r="AE2420" s="42"/>
      <c r="AR2420" s="229" t="s">
        <v>248</v>
      </c>
      <c r="AT2420" s="229" t="s">
        <v>243</v>
      </c>
      <c r="AU2420" s="229" t="s">
        <v>93</v>
      </c>
      <c r="AY2420" s="20" t="s">
        <v>241</v>
      </c>
      <c r="BE2420" s="230">
        <f>IF(N2420="základní",J2420,0)</f>
        <v>0</v>
      </c>
      <c r="BF2420" s="230">
        <f>IF(N2420="snížená",J2420,0)</f>
        <v>0</v>
      </c>
      <c r="BG2420" s="230">
        <f>IF(N2420="zákl. přenesená",J2420,0)</f>
        <v>0</v>
      </c>
      <c r="BH2420" s="230">
        <f>IF(N2420="sníž. přenesená",J2420,0)</f>
        <v>0</v>
      </c>
      <c r="BI2420" s="230">
        <f>IF(N2420="nulová",J2420,0)</f>
        <v>0</v>
      </c>
      <c r="BJ2420" s="20" t="s">
        <v>23</v>
      </c>
      <c r="BK2420" s="230">
        <f>ROUND(I2420*H2420,2)</f>
        <v>0</v>
      </c>
      <c r="BL2420" s="20" t="s">
        <v>248</v>
      </c>
      <c r="BM2420" s="229" t="s">
        <v>2200</v>
      </c>
    </row>
    <row r="2421" s="2" customFormat="1">
      <c r="A2421" s="42"/>
      <c r="B2421" s="43"/>
      <c r="C2421" s="44"/>
      <c r="D2421" s="231" t="s">
        <v>250</v>
      </c>
      <c r="E2421" s="44"/>
      <c r="F2421" s="232" t="s">
        <v>2201</v>
      </c>
      <c r="G2421" s="44"/>
      <c r="H2421" s="44"/>
      <c r="I2421" s="233"/>
      <c r="J2421" s="44"/>
      <c r="K2421" s="44"/>
      <c r="L2421" s="48"/>
      <c r="M2421" s="234"/>
      <c r="N2421" s="235"/>
      <c r="O2421" s="88"/>
      <c r="P2421" s="88"/>
      <c r="Q2421" s="88"/>
      <c r="R2421" s="88"/>
      <c r="S2421" s="88"/>
      <c r="T2421" s="89"/>
      <c r="U2421" s="42"/>
      <c r="V2421" s="42"/>
      <c r="W2421" s="42"/>
      <c r="X2421" s="42"/>
      <c r="Y2421" s="42"/>
      <c r="Z2421" s="42"/>
      <c r="AA2421" s="42"/>
      <c r="AB2421" s="42"/>
      <c r="AC2421" s="42"/>
      <c r="AD2421" s="42"/>
      <c r="AE2421" s="42"/>
      <c r="AT2421" s="20" t="s">
        <v>250</v>
      </c>
      <c r="AU2421" s="20" t="s">
        <v>93</v>
      </c>
    </row>
    <row r="2422" s="14" customFormat="1">
      <c r="A2422" s="14"/>
      <c r="B2422" s="247"/>
      <c r="C2422" s="248"/>
      <c r="D2422" s="238" t="s">
        <v>252</v>
      </c>
      <c r="E2422" s="248"/>
      <c r="F2422" s="250" t="s">
        <v>2202</v>
      </c>
      <c r="G2422" s="248"/>
      <c r="H2422" s="251">
        <v>558.44100000000003</v>
      </c>
      <c r="I2422" s="252"/>
      <c r="J2422" s="248"/>
      <c r="K2422" s="248"/>
      <c r="L2422" s="253"/>
      <c r="M2422" s="254"/>
      <c r="N2422" s="255"/>
      <c r="O2422" s="255"/>
      <c r="P2422" s="255"/>
      <c r="Q2422" s="255"/>
      <c r="R2422" s="255"/>
      <c r="S2422" s="255"/>
      <c r="T2422" s="256"/>
      <c r="U2422" s="14"/>
      <c r="V2422" s="14"/>
      <c r="W2422" s="14"/>
      <c r="X2422" s="14"/>
      <c r="Y2422" s="14"/>
      <c r="Z2422" s="14"/>
      <c r="AA2422" s="14"/>
      <c r="AB2422" s="14"/>
      <c r="AC2422" s="14"/>
      <c r="AD2422" s="14"/>
      <c r="AE2422" s="14"/>
      <c r="AT2422" s="257" t="s">
        <v>252</v>
      </c>
      <c r="AU2422" s="257" t="s">
        <v>93</v>
      </c>
      <c r="AV2422" s="14" t="s">
        <v>93</v>
      </c>
      <c r="AW2422" s="14" t="s">
        <v>4</v>
      </c>
      <c r="AX2422" s="14" t="s">
        <v>23</v>
      </c>
      <c r="AY2422" s="257" t="s">
        <v>241</v>
      </c>
    </row>
    <row r="2423" s="2" customFormat="1" ht="16.5" customHeight="1">
      <c r="A2423" s="42"/>
      <c r="B2423" s="43"/>
      <c r="C2423" s="280" t="s">
        <v>2203</v>
      </c>
      <c r="D2423" s="280" t="s">
        <v>463</v>
      </c>
      <c r="E2423" s="281" t="s">
        <v>2204</v>
      </c>
      <c r="F2423" s="282" t="s">
        <v>2205</v>
      </c>
      <c r="G2423" s="283" t="s">
        <v>515</v>
      </c>
      <c r="H2423" s="284">
        <v>157.50899999999999</v>
      </c>
      <c r="I2423" s="285"/>
      <c r="J2423" s="286">
        <f>ROUND(I2423*H2423,2)</f>
        <v>0</v>
      </c>
      <c r="K2423" s="282" t="s">
        <v>39</v>
      </c>
      <c r="L2423" s="287"/>
      <c r="M2423" s="288" t="s">
        <v>39</v>
      </c>
      <c r="N2423" s="289" t="s">
        <v>56</v>
      </c>
      <c r="O2423" s="88"/>
      <c r="P2423" s="227">
        <f>O2423*H2423</f>
        <v>0</v>
      </c>
      <c r="Q2423" s="227">
        <v>0.0038999999999999998</v>
      </c>
      <c r="R2423" s="227">
        <f>Q2423*H2423</f>
        <v>0.61428509999999992</v>
      </c>
      <c r="S2423" s="227">
        <v>0</v>
      </c>
      <c r="T2423" s="228">
        <f>S2423*H2423</f>
        <v>0</v>
      </c>
      <c r="U2423" s="42"/>
      <c r="V2423" s="42"/>
      <c r="W2423" s="42"/>
      <c r="X2423" s="42"/>
      <c r="Y2423" s="42"/>
      <c r="Z2423" s="42"/>
      <c r="AA2423" s="42"/>
      <c r="AB2423" s="42"/>
      <c r="AC2423" s="42"/>
      <c r="AD2423" s="42"/>
      <c r="AE2423" s="42"/>
      <c r="AR2423" s="229" t="s">
        <v>321</v>
      </c>
      <c r="AT2423" s="229" t="s">
        <v>463</v>
      </c>
      <c r="AU2423" s="229" t="s">
        <v>93</v>
      </c>
      <c r="AY2423" s="20" t="s">
        <v>241</v>
      </c>
      <c r="BE2423" s="230">
        <f>IF(N2423="základní",J2423,0)</f>
        <v>0</v>
      </c>
      <c r="BF2423" s="230">
        <f>IF(N2423="snížená",J2423,0)</f>
        <v>0</v>
      </c>
      <c r="BG2423" s="230">
        <f>IF(N2423="zákl. přenesená",J2423,0)</f>
        <v>0</v>
      </c>
      <c r="BH2423" s="230">
        <f>IF(N2423="sníž. přenesená",J2423,0)</f>
        <v>0</v>
      </c>
      <c r="BI2423" s="230">
        <f>IF(N2423="nulová",J2423,0)</f>
        <v>0</v>
      </c>
      <c r="BJ2423" s="20" t="s">
        <v>23</v>
      </c>
      <c r="BK2423" s="230">
        <f>ROUND(I2423*H2423,2)</f>
        <v>0</v>
      </c>
      <c r="BL2423" s="20" t="s">
        <v>248</v>
      </c>
      <c r="BM2423" s="229" t="s">
        <v>2206</v>
      </c>
    </row>
    <row r="2424" s="13" customFormat="1">
      <c r="A2424" s="13"/>
      <c r="B2424" s="236"/>
      <c r="C2424" s="237"/>
      <c r="D2424" s="238" t="s">
        <v>252</v>
      </c>
      <c r="E2424" s="239" t="s">
        <v>39</v>
      </c>
      <c r="F2424" s="240" t="s">
        <v>1479</v>
      </c>
      <c r="G2424" s="237"/>
      <c r="H2424" s="239" t="s">
        <v>39</v>
      </c>
      <c r="I2424" s="241"/>
      <c r="J2424" s="237"/>
      <c r="K2424" s="237"/>
      <c r="L2424" s="242"/>
      <c r="M2424" s="243"/>
      <c r="N2424" s="244"/>
      <c r="O2424" s="244"/>
      <c r="P2424" s="244"/>
      <c r="Q2424" s="244"/>
      <c r="R2424" s="244"/>
      <c r="S2424" s="244"/>
      <c r="T2424" s="245"/>
      <c r="U2424" s="13"/>
      <c r="V2424" s="13"/>
      <c r="W2424" s="13"/>
      <c r="X2424" s="13"/>
      <c r="Y2424" s="13"/>
      <c r="Z2424" s="13"/>
      <c r="AA2424" s="13"/>
      <c r="AB2424" s="13"/>
      <c r="AC2424" s="13"/>
      <c r="AD2424" s="13"/>
      <c r="AE2424" s="13"/>
      <c r="AT2424" s="246" t="s">
        <v>252</v>
      </c>
      <c r="AU2424" s="246" t="s">
        <v>93</v>
      </c>
      <c r="AV2424" s="13" t="s">
        <v>23</v>
      </c>
      <c r="AW2424" s="13" t="s">
        <v>46</v>
      </c>
      <c r="AX2424" s="13" t="s">
        <v>85</v>
      </c>
      <c r="AY2424" s="246" t="s">
        <v>241</v>
      </c>
    </row>
    <row r="2425" s="13" customFormat="1">
      <c r="A2425" s="13"/>
      <c r="B2425" s="236"/>
      <c r="C2425" s="237"/>
      <c r="D2425" s="238" t="s">
        <v>252</v>
      </c>
      <c r="E2425" s="239" t="s">
        <v>39</v>
      </c>
      <c r="F2425" s="240" t="s">
        <v>2207</v>
      </c>
      <c r="G2425" s="237"/>
      <c r="H2425" s="239" t="s">
        <v>39</v>
      </c>
      <c r="I2425" s="241"/>
      <c r="J2425" s="237"/>
      <c r="K2425" s="237"/>
      <c r="L2425" s="242"/>
      <c r="M2425" s="243"/>
      <c r="N2425" s="244"/>
      <c r="O2425" s="244"/>
      <c r="P2425" s="244"/>
      <c r="Q2425" s="244"/>
      <c r="R2425" s="244"/>
      <c r="S2425" s="244"/>
      <c r="T2425" s="245"/>
      <c r="U2425" s="13"/>
      <c r="V2425" s="13"/>
      <c r="W2425" s="13"/>
      <c r="X2425" s="13"/>
      <c r="Y2425" s="13"/>
      <c r="Z2425" s="13"/>
      <c r="AA2425" s="13"/>
      <c r="AB2425" s="13"/>
      <c r="AC2425" s="13"/>
      <c r="AD2425" s="13"/>
      <c r="AE2425" s="13"/>
      <c r="AT2425" s="246" t="s">
        <v>252</v>
      </c>
      <c r="AU2425" s="246" t="s">
        <v>93</v>
      </c>
      <c r="AV2425" s="13" t="s">
        <v>23</v>
      </c>
      <c r="AW2425" s="13" t="s">
        <v>46</v>
      </c>
      <c r="AX2425" s="13" t="s">
        <v>85</v>
      </c>
      <c r="AY2425" s="246" t="s">
        <v>241</v>
      </c>
    </row>
    <row r="2426" s="13" customFormat="1">
      <c r="A2426" s="13"/>
      <c r="B2426" s="236"/>
      <c r="C2426" s="237"/>
      <c r="D2426" s="238" t="s">
        <v>252</v>
      </c>
      <c r="E2426" s="239" t="s">
        <v>39</v>
      </c>
      <c r="F2426" s="240" t="s">
        <v>1480</v>
      </c>
      <c r="G2426" s="237"/>
      <c r="H2426" s="239" t="s">
        <v>39</v>
      </c>
      <c r="I2426" s="241"/>
      <c r="J2426" s="237"/>
      <c r="K2426" s="237"/>
      <c r="L2426" s="242"/>
      <c r="M2426" s="243"/>
      <c r="N2426" s="244"/>
      <c r="O2426" s="244"/>
      <c r="P2426" s="244"/>
      <c r="Q2426" s="244"/>
      <c r="R2426" s="244"/>
      <c r="S2426" s="244"/>
      <c r="T2426" s="245"/>
      <c r="U2426" s="13"/>
      <c r="V2426" s="13"/>
      <c r="W2426" s="13"/>
      <c r="X2426" s="13"/>
      <c r="Y2426" s="13"/>
      <c r="Z2426" s="13"/>
      <c r="AA2426" s="13"/>
      <c r="AB2426" s="13"/>
      <c r="AC2426" s="13"/>
      <c r="AD2426" s="13"/>
      <c r="AE2426" s="13"/>
      <c r="AT2426" s="246" t="s">
        <v>252</v>
      </c>
      <c r="AU2426" s="246" t="s">
        <v>93</v>
      </c>
      <c r="AV2426" s="13" t="s">
        <v>23</v>
      </c>
      <c r="AW2426" s="13" t="s">
        <v>46</v>
      </c>
      <c r="AX2426" s="13" t="s">
        <v>85</v>
      </c>
      <c r="AY2426" s="246" t="s">
        <v>241</v>
      </c>
    </row>
    <row r="2427" s="14" customFormat="1">
      <c r="A2427" s="14"/>
      <c r="B2427" s="247"/>
      <c r="C2427" s="248"/>
      <c r="D2427" s="238" t="s">
        <v>252</v>
      </c>
      <c r="E2427" s="249" t="s">
        <v>39</v>
      </c>
      <c r="F2427" s="250" t="s">
        <v>2208</v>
      </c>
      <c r="G2427" s="248"/>
      <c r="H2427" s="251">
        <v>5.9800000000000004</v>
      </c>
      <c r="I2427" s="252"/>
      <c r="J2427" s="248"/>
      <c r="K2427" s="248"/>
      <c r="L2427" s="253"/>
      <c r="M2427" s="254"/>
      <c r="N2427" s="255"/>
      <c r="O2427" s="255"/>
      <c r="P2427" s="255"/>
      <c r="Q2427" s="255"/>
      <c r="R2427" s="255"/>
      <c r="S2427" s="255"/>
      <c r="T2427" s="256"/>
      <c r="U2427" s="14"/>
      <c r="V2427" s="14"/>
      <c r="W2427" s="14"/>
      <c r="X2427" s="14"/>
      <c r="Y2427" s="14"/>
      <c r="Z2427" s="14"/>
      <c r="AA2427" s="14"/>
      <c r="AB2427" s="14"/>
      <c r="AC2427" s="14"/>
      <c r="AD2427" s="14"/>
      <c r="AE2427" s="14"/>
      <c r="AT2427" s="257" t="s">
        <v>252</v>
      </c>
      <c r="AU2427" s="257" t="s">
        <v>93</v>
      </c>
      <c r="AV2427" s="14" t="s">
        <v>93</v>
      </c>
      <c r="AW2427" s="14" t="s">
        <v>46</v>
      </c>
      <c r="AX2427" s="14" t="s">
        <v>85</v>
      </c>
      <c r="AY2427" s="257" t="s">
        <v>241</v>
      </c>
    </row>
    <row r="2428" s="13" customFormat="1">
      <c r="A2428" s="13"/>
      <c r="B2428" s="236"/>
      <c r="C2428" s="237"/>
      <c r="D2428" s="238" t="s">
        <v>252</v>
      </c>
      <c r="E2428" s="239" t="s">
        <v>39</v>
      </c>
      <c r="F2428" s="240" t="s">
        <v>1488</v>
      </c>
      <c r="G2428" s="237"/>
      <c r="H2428" s="239" t="s">
        <v>39</v>
      </c>
      <c r="I2428" s="241"/>
      <c r="J2428" s="237"/>
      <c r="K2428" s="237"/>
      <c r="L2428" s="242"/>
      <c r="M2428" s="243"/>
      <c r="N2428" s="244"/>
      <c r="O2428" s="244"/>
      <c r="P2428" s="244"/>
      <c r="Q2428" s="244"/>
      <c r="R2428" s="244"/>
      <c r="S2428" s="244"/>
      <c r="T2428" s="245"/>
      <c r="U2428" s="13"/>
      <c r="V2428" s="13"/>
      <c r="W2428" s="13"/>
      <c r="X2428" s="13"/>
      <c r="Y2428" s="13"/>
      <c r="Z2428" s="13"/>
      <c r="AA2428" s="13"/>
      <c r="AB2428" s="13"/>
      <c r="AC2428" s="13"/>
      <c r="AD2428" s="13"/>
      <c r="AE2428" s="13"/>
      <c r="AT2428" s="246" t="s">
        <v>252</v>
      </c>
      <c r="AU2428" s="246" t="s">
        <v>93</v>
      </c>
      <c r="AV2428" s="13" t="s">
        <v>23</v>
      </c>
      <c r="AW2428" s="13" t="s">
        <v>46</v>
      </c>
      <c r="AX2428" s="13" t="s">
        <v>85</v>
      </c>
      <c r="AY2428" s="246" t="s">
        <v>241</v>
      </c>
    </row>
    <row r="2429" s="14" customFormat="1">
      <c r="A2429" s="14"/>
      <c r="B2429" s="247"/>
      <c r="C2429" s="248"/>
      <c r="D2429" s="238" t="s">
        <v>252</v>
      </c>
      <c r="E2429" s="249" t="s">
        <v>39</v>
      </c>
      <c r="F2429" s="250" t="s">
        <v>2209</v>
      </c>
      <c r="G2429" s="248"/>
      <c r="H2429" s="251">
        <v>6.1799999999999997</v>
      </c>
      <c r="I2429" s="252"/>
      <c r="J2429" s="248"/>
      <c r="K2429" s="248"/>
      <c r="L2429" s="253"/>
      <c r="M2429" s="254"/>
      <c r="N2429" s="255"/>
      <c r="O2429" s="255"/>
      <c r="P2429" s="255"/>
      <c r="Q2429" s="255"/>
      <c r="R2429" s="255"/>
      <c r="S2429" s="255"/>
      <c r="T2429" s="256"/>
      <c r="U2429" s="14"/>
      <c r="V2429" s="14"/>
      <c r="W2429" s="14"/>
      <c r="X2429" s="14"/>
      <c r="Y2429" s="14"/>
      <c r="Z2429" s="14"/>
      <c r="AA2429" s="14"/>
      <c r="AB2429" s="14"/>
      <c r="AC2429" s="14"/>
      <c r="AD2429" s="14"/>
      <c r="AE2429" s="14"/>
      <c r="AT2429" s="257" t="s">
        <v>252</v>
      </c>
      <c r="AU2429" s="257" t="s">
        <v>93</v>
      </c>
      <c r="AV2429" s="14" t="s">
        <v>93</v>
      </c>
      <c r="AW2429" s="14" t="s">
        <v>46</v>
      </c>
      <c r="AX2429" s="14" t="s">
        <v>85</v>
      </c>
      <c r="AY2429" s="257" t="s">
        <v>241</v>
      </c>
    </row>
    <row r="2430" s="13" customFormat="1">
      <c r="A2430" s="13"/>
      <c r="B2430" s="236"/>
      <c r="C2430" s="237"/>
      <c r="D2430" s="238" t="s">
        <v>252</v>
      </c>
      <c r="E2430" s="239" t="s">
        <v>39</v>
      </c>
      <c r="F2430" s="240" t="s">
        <v>1493</v>
      </c>
      <c r="G2430" s="237"/>
      <c r="H2430" s="239" t="s">
        <v>39</v>
      </c>
      <c r="I2430" s="241"/>
      <c r="J2430" s="237"/>
      <c r="K2430" s="237"/>
      <c r="L2430" s="242"/>
      <c r="M2430" s="243"/>
      <c r="N2430" s="244"/>
      <c r="O2430" s="244"/>
      <c r="P2430" s="244"/>
      <c r="Q2430" s="244"/>
      <c r="R2430" s="244"/>
      <c r="S2430" s="244"/>
      <c r="T2430" s="245"/>
      <c r="U2430" s="13"/>
      <c r="V2430" s="13"/>
      <c r="W2430" s="13"/>
      <c r="X2430" s="13"/>
      <c r="Y2430" s="13"/>
      <c r="Z2430" s="13"/>
      <c r="AA2430" s="13"/>
      <c r="AB2430" s="13"/>
      <c r="AC2430" s="13"/>
      <c r="AD2430" s="13"/>
      <c r="AE2430" s="13"/>
      <c r="AT2430" s="246" t="s">
        <v>252</v>
      </c>
      <c r="AU2430" s="246" t="s">
        <v>93</v>
      </c>
      <c r="AV2430" s="13" t="s">
        <v>23</v>
      </c>
      <c r="AW2430" s="13" t="s">
        <v>46</v>
      </c>
      <c r="AX2430" s="13" t="s">
        <v>85</v>
      </c>
      <c r="AY2430" s="246" t="s">
        <v>241</v>
      </c>
    </row>
    <row r="2431" s="14" customFormat="1">
      <c r="A2431" s="14"/>
      <c r="B2431" s="247"/>
      <c r="C2431" s="248"/>
      <c r="D2431" s="238" t="s">
        <v>252</v>
      </c>
      <c r="E2431" s="249" t="s">
        <v>39</v>
      </c>
      <c r="F2431" s="250" t="s">
        <v>2210</v>
      </c>
      <c r="G2431" s="248"/>
      <c r="H2431" s="251">
        <v>4.8799999999999999</v>
      </c>
      <c r="I2431" s="252"/>
      <c r="J2431" s="248"/>
      <c r="K2431" s="248"/>
      <c r="L2431" s="253"/>
      <c r="M2431" s="254"/>
      <c r="N2431" s="255"/>
      <c r="O2431" s="255"/>
      <c r="P2431" s="255"/>
      <c r="Q2431" s="255"/>
      <c r="R2431" s="255"/>
      <c r="S2431" s="255"/>
      <c r="T2431" s="256"/>
      <c r="U2431" s="14"/>
      <c r="V2431" s="14"/>
      <c r="W2431" s="14"/>
      <c r="X2431" s="14"/>
      <c r="Y2431" s="14"/>
      <c r="Z2431" s="14"/>
      <c r="AA2431" s="14"/>
      <c r="AB2431" s="14"/>
      <c r="AC2431" s="14"/>
      <c r="AD2431" s="14"/>
      <c r="AE2431" s="14"/>
      <c r="AT2431" s="257" t="s">
        <v>252</v>
      </c>
      <c r="AU2431" s="257" t="s">
        <v>93</v>
      </c>
      <c r="AV2431" s="14" t="s">
        <v>93</v>
      </c>
      <c r="AW2431" s="14" t="s">
        <v>46</v>
      </c>
      <c r="AX2431" s="14" t="s">
        <v>85</v>
      </c>
      <c r="AY2431" s="257" t="s">
        <v>241</v>
      </c>
    </row>
    <row r="2432" s="15" customFormat="1">
      <c r="A2432" s="15"/>
      <c r="B2432" s="258"/>
      <c r="C2432" s="259"/>
      <c r="D2432" s="238" t="s">
        <v>252</v>
      </c>
      <c r="E2432" s="260" t="s">
        <v>39</v>
      </c>
      <c r="F2432" s="261" t="s">
        <v>274</v>
      </c>
      <c r="G2432" s="259"/>
      <c r="H2432" s="262">
        <v>17.039999999999999</v>
      </c>
      <c r="I2432" s="263"/>
      <c r="J2432" s="259"/>
      <c r="K2432" s="259"/>
      <c r="L2432" s="264"/>
      <c r="M2432" s="265"/>
      <c r="N2432" s="266"/>
      <c r="O2432" s="266"/>
      <c r="P2432" s="266"/>
      <c r="Q2432" s="266"/>
      <c r="R2432" s="266"/>
      <c r="S2432" s="266"/>
      <c r="T2432" s="267"/>
      <c r="U2432" s="15"/>
      <c r="V2432" s="15"/>
      <c r="W2432" s="15"/>
      <c r="X2432" s="15"/>
      <c r="Y2432" s="15"/>
      <c r="Z2432" s="15"/>
      <c r="AA2432" s="15"/>
      <c r="AB2432" s="15"/>
      <c r="AC2432" s="15"/>
      <c r="AD2432" s="15"/>
      <c r="AE2432" s="15"/>
      <c r="AT2432" s="268" t="s">
        <v>252</v>
      </c>
      <c r="AU2432" s="268" t="s">
        <v>93</v>
      </c>
      <c r="AV2432" s="15" t="s">
        <v>248</v>
      </c>
      <c r="AW2432" s="15" t="s">
        <v>46</v>
      </c>
      <c r="AX2432" s="15" t="s">
        <v>85</v>
      </c>
      <c r="AY2432" s="268" t="s">
        <v>241</v>
      </c>
    </row>
    <row r="2433" s="13" customFormat="1">
      <c r="A2433" s="13"/>
      <c r="B2433" s="236"/>
      <c r="C2433" s="237"/>
      <c r="D2433" s="238" t="s">
        <v>252</v>
      </c>
      <c r="E2433" s="239" t="s">
        <v>39</v>
      </c>
      <c r="F2433" s="240" t="s">
        <v>2211</v>
      </c>
      <c r="G2433" s="237"/>
      <c r="H2433" s="239" t="s">
        <v>39</v>
      </c>
      <c r="I2433" s="241"/>
      <c r="J2433" s="237"/>
      <c r="K2433" s="237"/>
      <c r="L2433" s="242"/>
      <c r="M2433" s="243"/>
      <c r="N2433" s="244"/>
      <c r="O2433" s="244"/>
      <c r="P2433" s="244"/>
      <c r="Q2433" s="244"/>
      <c r="R2433" s="244"/>
      <c r="S2433" s="244"/>
      <c r="T2433" s="245"/>
      <c r="U2433" s="13"/>
      <c r="V2433" s="13"/>
      <c r="W2433" s="13"/>
      <c r="X2433" s="13"/>
      <c r="Y2433" s="13"/>
      <c r="Z2433" s="13"/>
      <c r="AA2433" s="13"/>
      <c r="AB2433" s="13"/>
      <c r="AC2433" s="13"/>
      <c r="AD2433" s="13"/>
      <c r="AE2433" s="13"/>
      <c r="AT2433" s="246" t="s">
        <v>252</v>
      </c>
      <c r="AU2433" s="246" t="s">
        <v>93</v>
      </c>
      <c r="AV2433" s="13" t="s">
        <v>23</v>
      </c>
      <c r="AW2433" s="13" t="s">
        <v>46</v>
      </c>
      <c r="AX2433" s="13" t="s">
        <v>85</v>
      </c>
      <c r="AY2433" s="246" t="s">
        <v>241</v>
      </c>
    </row>
    <row r="2434" s="13" customFormat="1">
      <c r="A2434" s="13"/>
      <c r="B2434" s="236"/>
      <c r="C2434" s="237"/>
      <c r="D2434" s="238" t="s">
        <v>252</v>
      </c>
      <c r="E2434" s="239" t="s">
        <v>39</v>
      </c>
      <c r="F2434" s="240" t="s">
        <v>1480</v>
      </c>
      <c r="G2434" s="237"/>
      <c r="H2434" s="239" t="s">
        <v>39</v>
      </c>
      <c r="I2434" s="241"/>
      <c r="J2434" s="237"/>
      <c r="K2434" s="237"/>
      <c r="L2434" s="242"/>
      <c r="M2434" s="243"/>
      <c r="N2434" s="244"/>
      <c r="O2434" s="244"/>
      <c r="P2434" s="244"/>
      <c r="Q2434" s="244"/>
      <c r="R2434" s="244"/>
      <c r="S2434" s="244"/>
      <c r="T2434" s="245"/>
      <c r="U2434" s="13"/>
      <c r="V2434" s="13"/>
      <c r="W2434" s="13"/>
      <c r="X2434" s="13"/>
      <c r="Y2434" s="13"/>
      <c r="Z2434" s="13"/>
      <c r="AA2434" s="13"/>
      <c r="AB2434" s="13"/>
      <c r="AC2434" s="13"/>
      <c r="AD2434" s="13"/>
      <c r="AE2434" s="13"/>
      <c r="AT2434" s="246" t="s">
        <v>252</v>
      </c>
      <c r="AU2434" s="246" t="s">
        <v>93</v>
      </c>
      <c r="AV2434" s="13" t="s">
        <v>23</v>
      </c>
      <c r="AW2434" s="13" t="s">
        <v>46</v>
      </c>
      <c r="AX2434" s="13" t="s">
        <v>85</v>
      </c>
      <c r="AY2434" s="246" t="s">
        <v>241</v>
      </c>
    </row>
    <row r="2435" s="14" customFormat="1">
      <c r="A2435" s="14"/>
      <c r="B2435" s="247"/>
      <c r="C2435" s="248"/>
      <c r="D2435" s="238" t="s">
        <v>252</v>
      </c>
      <c r="E2435" s="249" t="s">
        <v>39</v>
      </c>
      <c r="F2435" s="250" t="s">
        <v>2212</v>
      </c>
      <c r="G2435" s="248"/>
      <c r="H2435" s="251">
        <v>49.630000000000003</v>
      </c>
      <c r="I2435" s="252"/>
      <c r="J2435" s="248"/>
      <c r="K2435" s="248"/>
      <c r="L2435" s="253"/>
      <c r="M2435" s="254"/>
      <c r="N2435" s="255"/>
      <c r="O2435" s="255"/>
      <c r="P2435" s="255"/>
      <c r="Q2435" s="255"/>
      <c r="R2435" s="255"/>
      <c r="S2435" s="255"/>
      <c r="T2435" s="256"/>
      <c r="U2435" s="14"/>
      <c r="V2435" s="14"/>
      <c r="W2435" s="14"/>
      <c r="X2435" s="14"/>
      <c r="Y2435" s="14"/>
      <c r="Z2435" s="14"/>
      <c r="AA2435" s="14"/>
      <c r="AB2435" s="14"/>
      <c r="AC2435" s="14"/>
      <c r="AD2435" s="14"/>
      <c r="AE2435" s="14"/>
      <c r="AT2435" s="257" t="s">
        <v>252</v>
      </c>
      <c r="AU2435" s="257" t="s">
        <v>93</v>
      </c>
      <c r="AV2435" s="14" t="s">
        <v>93</v>
      </c>
      <c r="AW2435" s="14" t="s">
        <v>46</v>
      </c>
      <c r="AX2435" s="14" t="s">
        <v>85</v>
      </c>
      <c r="AY2435" s="257" t="s">
        <v>241</v>
      </c>
    </row>
    <row r="2436" s="13" customFormat="1">
      <c r="A2436" s="13"/>
      <c r="B2436" s="236"/>
      <c r="C2436" s="237"/>
      <c r="D2436" s="238" t="s">
        <v>252</v>
      </c>
      <c r="E2436" s="239" t="s">
        <v>39</v>
      </c>
      <c r="F2436" s="240" t="s">
        <v>1488</v>
      </c>
      <c r="G2436" s="237"/>
      <c r="H2436" s="239" t="s">
        <v>39</v>
      </c>
      <c r="I2436" s="241"/>
      <c r="J2436" s="237"/>
      <c r="K2436" s="237"/>
      <c r="L2436" s="242"/>
      <c r="M2436" s="243"/>
      <c r="N2436" s="244"/>
      <c r="O2436" s="244"/>
      <c r="P2436" s="244"/>
      <c r="Q2436" s="244"/>
      <c r="R2436" s="244"/>
      <c r="S2436" s="244"/>
      <c r="T2436" s="245"/>
      <c r="U2436" s="13"/>
      <c r="V2436" s="13"/>
      <c r="W2436" s="13"/>
      <c r="X2436" s="13"/>
      <c r="Y2436" s="13"/>
      <c r="Z2436" s="13"/>
      <c r="AA2436" s="13"/>
      <c r="AB2436" s="13"/>
      <c r="AC2436" s="13"/>
      <c r="AD2436" s="13"/>
      <c r="AE2436" s="13"/>
      <c r="AT2436" s="246" t="s">
        <v>252</v>
      </c>
      <c r="AU2436" s="246" t="s">
        <v>93</v>
      </c>
      <c r="AV2436" s="13" t="s">
        <v>23</v>
      </c>
      <c r="AW2436" s="13" t="s">
        <v>46</v>
      </c>
      <c r="AX2436" s="13" t="s">
        <v>85</v>
      </c>
      <c r="AY2436" s="246" t="s">
        <v>241</v>
      </c>
    </row>
    <row r="2437" s="14" customFormat="1">
      <c r="A2437" s="14"/>
      <c r="B2437" s="247"/>
      <c r="C2437" s="248"/>
      <c r="D2437" s="238" t="s">
        <v>252</v>
      </c>
      <c r="E2437" s="249" t="s">
        <v>39</v>
      </c>
      <c r="F2437" s="250" t="s">
        <v>2213</v>
      </c>
      <c r="G2437" s="248"/>
      <c r="H2437" s="251">
        <v>49.520000000000003</v>
      </c>
      <c r="I2437" s="252"/>
      <c r="J2437" s="248"/>
      <c r="K2437" s="248"/>
      <c r="L2437" s="253"/>
      <c r="M2437" s="254"/>
      <c r="N2437" s="255"/>
      <c r="O2437" s="255"/>
      <c r="P2437" s="255"/>
      <c r="Q2437" s="255"/>
      <c r="R2437" s="255"/>
      <c r="S2437" s="255"/>
      <c r="T2437" s="256"/>
      <c r="U2437" s="14"/>
      <c r="V2437" s="14"/>
      <c r="W2437" s="14"/>
      <c r="X2437" s="14"/>
      <c r="Y2437" s="14"/>
      <c r="Z2437" s="14"/>
      <c r="AA2437" s="14"/>
      <c r="AB2437" s="14"/>
      <c r="AC2437" s="14"/>
      <c r="AD2437" s="14"/>
      <c r="AE2437" s="14"/>
      <c r="AT2437" s="257" t="s">
        <v>252</v>
      </c>
      <c r="AU2437" s="257" t="s">
        <v>93</v>
      </c>
      <c r="AV2437" s="14" t="s">
        <v>93</v>
      </c>
      <c r="AW2437" s="14" t="s">
        <v>46</v>
      </c>
      <c r="AX2437" s="14" t="s">
        <v>85</v>
      </c>
      <c r="AY2437" s="257" t="s">
        <v>241</v>
      </c>
    </row>
    <row r="2438" s="13" customFormat="1">
      <c r="A2438" s="13"/>
      <c r="B2438" s="236"/>
      <c r="C2438" s="237"/>
      <c r="D2438" s="238" t="s">
        <v>252</v>
      </c>
      <c r="E2438" s="239" t="s">
        <v>39</v>
      </c>
      <c r="F2438" s="240" t="s">
        <v>1493</v>
      </c>
      <c r="G2438" s="237"/>
      <c r="H2438" s="239" t="s">
        <v>39</v>
      </c>
      <c r="I2438" s="241"/>
      <c r="J2438" s="237"/>
      <c r="K2438" s="237"/>
      <c r="L2438" s="242"/>
      <c r="M2438" s="243"/>
      <c r="N2438" s="244"/>
      <c r="O2438" s="244"/>
      <c r="P2438" s="244"/>
      <c r="Q2438" s="244"/>
      <c r="R2438" s="244"/>
      <c r="S2438" s="244"/>
      <c r="T2438" s="245"/>
      <c r="U2438" s="13"/>
      <c r="V2438" s="13"/>
      <c r="W2438" s="13"/>
      <c r="X2438" s="13"/>
      <c r="Y2438" s="13"/>
      <c r="Z2438" s="13"/>
      <c r="AA2438" s="13"/>
      <c r="AB2438" s="13"/>
      <c r="AC2438" s="13"/>
      <c r="AD2438" s="13"/>
      <c r="AE2438" s="13"/>
      <c r="AT2438" s="246" t="s">
        <v>252</v>
      </c>
      <c r="AU2438" s="246" t="s">
        <v>93</v>
      </c>
      <c r="AV2438" s="13" t="s">
        <v>23</v>
      </c>
      <c r="AW2438" s="13" t="s">
        <v>46</v>
      </c>
      <c r="AX2438" s="13" t="s">
        <v>85</v>
      </c>
      <c r="AY2438" s="246" t="s">
        <v>241</v>
      </c>
    </row>
    <row r="2439" s="14" customFormat="1">
      <c r="A2439" s="14"/>
      <c r="B2439" s="247"/>
      <c r="C2439" s="248"/>
      <c r="D2439" s="238" t="s">
        <v>252</v>
      </c>
      <c r="E2439" s="249" t="s">
        <v>39</v>
      </c>
      <c r="F2439" s="250" t="s">
        <v>2214</v>
      </c>
      <c r="G2439" s="248"/>
      <c r="H2439" s="251">
        <v>44.039999999999999</v>
      </c>
      <c r="I2439" s="252"/>
      <c r="J2439" s="248"/>
      <c r="K2439" s="248"/>
      <c r="L2439" s="253"/>
      <c r="M2439" s="254"/>
      <c r="N2439" s="255"/>
      <c r="O2439" s="255"/>
      <c r="P2439" s="255"/>
      <c r="Q2439" s="255"/>
      <c r="R2439" s="255"/>
      <c r="S2439" s="255"/>
      <c r="T2439" s="256"/>
      <c r="U2439" s="14"/>
      <c r="V2439" s="14"/>
      <c r="W2439" s="14"/>
      <c r="X2439" s="14"/>
      <c r="Y2439" s="14"/>
      <c r="Z2439" s="14"/>
      <c r="AA2439" s="14"/>
      <c r="AB2439" s="14"/>
      <c r="AC2439" s="14"/>
      <c r="AD2439" s="14"/>
      <c r="AE2439" s="14"/>
      <c r="AT2439" s="257" t="s">
        <v>252</v>
      </c>
      <c r="AU2439" s="257" t="s">
        <v>93</v>
      </c>
      <c r="AV2439" s="14" t="s">
        <v>93</v>
      </c>
      <c r="AW2439" s="14" t="s">
        <v>46</v>
      </c>
      <c r="AX2439" s="14" t="s">
        <v>85</v>
      </c>
      <c r="AY2439" s="257" t="s">
        <v>241</v>
      </c>
    </row>
    <row r="2440" s="15" customFormat="1">
      <c r="A2440" s="15"/>
      <c r="B2440" s="258"/>
      <c r="C2440" s="259"/>
      <c r="D2440" s="238" t="s">
        <v>252</v>
      </c>
      <c r="E2440" s="260" t="s">
        <v>39</v>
      </c>
      <c r="F2440" s="261" t="s">
        <v>274</v>
      </c>
      <c r="G2440" s="259"/>
      <c r="H2440" s="262">
        <v>143.19</v>
      </c>
      <c r="I2440" s="263"/>
      <c r="J2440" s="259"/>
      <c r="K2440" s="259"/>
      <c r="L2440" s="264"/>
      <c r="M2440" s="265"/>
      <c r="N2440" s="266"/>
      <c r="O2440" s="266"/>
      <c r="P2440" s="266"/>
      <c r="Q2440" s="266"/>
      <c r="R2440" s="266"/>
      <c r="S2440" s="266"/>
      <c r="T2440" s="267"/>
      <c r="U2440" s="15"/>
      <c r="V2440" s="15"/>
      <c r="W2440" s="15"/>
      <c r="X2440" s="15"/>
      <c r="Y2440" s="15"/>
      <c r="Z2440" s="15"/>
      <c r="AA2440" s="15"/>
      <c r="AB2440" s="15"/>
      <c r="AC2440" s="15"/>
      <c r="AD2440" s="15"/>
      <c r="AE2440" s="15"/>
      <c r="AT2440" s="268" t="s">
        <v>252</v>
      </c>
      <c r="AU2440" s="268" t="s">
        <v>93</v>
      </c>
      <c r="AV2440" s="15" t="s">
        <v>248</v>
      </c>
      <c r="AW2440" s="15" t="s">
        <v>46</v>
      </c>
      <c r="AX2440" s="15" t="s">
        <v>23</v>
      </c>
      <c r="AY2440" s="268" t="s">
        <v>241</v>
      </c>
    </row>
    <row r="2441" s="14" customFormat="1">
      <c r="A2441" s="14"/>
      <c r="B2441" s="247"/>
      <c r="C2441" s="248"/>
      <c r="D2441" s="238" t="s">
        <v>252</v>
      </c>
      <c r="E2441" s="248"/>
      <c r="F2441" s="250" t="s">
        <v>2215</v>
      </c>
      <c r="G2441" s="248"/>
      <c r="H2441" s="251">
        <v>157.50899999999999</v>
      </c>
      <c r="I2441" s="252"/>
      <c r="J2441" s="248"/>
      <c r="K2441" s="248"/>
      <c r="L2441" s="253"/>
      <c r="M2441" s="254"/>
      <c r="N2441" s="255"/>
      <c r="O2441" s="255"/>
      <c r="P2441" s="255"/>
      <c r="Q2441" s="255"/>
      <c r="R2441" s="255"/>
      <c r="S2441" s="255"/>
      <c r="T2441" s="256"/>
      <c r="U2441" s="14"/>
      <c r="V2441" s="14"/>
      <c r="W2441" s="14"/>
      <c r="X2441" s="14"/>
      <c r="Y2441" s="14"/>
      <c r="Z2441" s="14"/>
      <c r="AA2441" s="14"/>
      <c r="AB2441" s="14"/>
      <c r="AC2441" s="14"/>
      <c r="AD2441" s="14"/>
      <c r="AE2441" s="14"/>
      <c r="AT2441" s="257" t="s">
        <v>252</v>
      </c>
      <c r="AU2441" s="257" t="s">
        <v>93</v>
      </c>
      <c r="AV2441" s="14" t="s">
        <v>93</v>
      </c>
      <c r="AW2441" s="14" t="s">
        <v>4</v>
      </c>
      <c r="AX2441" s="14" t="s">
        <v>23</v>
      </c>
      <c r="AY2441" s="257" t="s">
        <v>241</v>
      </c>
    </row>
    <row r="2442" s="2" customFormat="1" ht="24.15" customHeight="1">
      <c r="A2442" s="42"/>
      <c r="B2442" s="43"/>
      <c r="C2442" s="218" t="s">
        <v>2216</v>
      </c>
      <c r="D2442" s="218" t="s">
        <v>243</v>
      </c>
      <c r="E2442" s="219" t="s">
        <v>2217</v>
      </c>
      <c r="F2442" s="220" t="s">
        <v>2218</v>
      </c>
      <c r="G2442" s="221" t="s">
        <v>145</v>
      </c>
      <c r="H2442" s="222">
        <v>10.765000000000001</v>
      </c>
      <c r="I2442" s="223"/>
      <c r="J2442" s="224">
        <f>ROUND(I2442*H2442,2)</f>
        <v>0</v>
      </c>
      <c r="K2442" s="220" t="s">
        <v>247</v>
      </c>
      <c r="L2442" s="48"/>
      <c r="M2442" s="225" t="s">
        <v>39</v>
      </c>
      <c r="N2442" s="226" t="s">
        <v>56</v>
      </c>
      <c r="O2442" s="88"/>
      <c r="P2442" s="227">
        <f>O2442*H2442</f>
        <v>0</v>
      </c>
      <c r="Q2442" s="227">
        <v>0.16192000000000001</v>
      </c>
      <c r="R2442" s="227">
        <f>Q2442*H2442</f>
        <v>1.7430688000000001</v>
      </c>
      <c r="S2442" s="227">
        <v>0</v>
      </c>
      <c r="T2442" s="228">
        <f>S2442*H2442</f>
        <v>0</v>
      </c>
      <c r="U2442" s="42"/>
      <c r="V2442" s="42"/>
      <c r="W2442" s="42"/>
      <c r="X2442" s="42"/>
      <c r="Y2442" s="42"/>
      <c r="Z2442" s="42"/>
      <c r="AA2442" s="42"/>
      <c r="AB2442" s="42"/>
      <c r="AC2442" s="42"/>
      <c r="AD2442" s="42"/>
      <c r="AE2442" s="42"/>
      <c r="AR2442" s="229" t="s">
        <v>248</v>
      </c>
      <c r="AT2442" s="229" t="s">
        <v>243</v>
      </c>
      <c r="AU2442" s="229" t="s">
        <v>93</v>
      </c>
      <c r="AY2442" s="20" t="s">
        <v>241</v>
      </c>
      <c r="BE2442" s="230">
        <f>IF(N2442="základní",J2442,0)</f>
        <v>0</v>
      </c>
      <c r="BF2442" s="230">
        <f>IF(N2442="snížená",J2442,0)</f>
        <v>0</v>
      </c>
      <c r="BG2442" s="230">
        <f>IF(N2442="zákl. přenesená",J2442,0)</f>
        <v>0</v>
      </c>
      <c r="BH2442" s="230">
        <f>IF(N2442="sníž. přenesená",J2442,0)</f>
        <v>0</v>
      </c>
      <c r="BI2442" s="230">
        <f>IF(N2442="nulová",J2442,0)</f>
        <v>0</v>
      </c>
      <c r="BJ2442" s="20" t="s">
        <v>23</v>
      </c>
      <c r="BK2442" s="230">
        <f>ROUND(I2442*H2442,2)</f>
        <v>0</v>
      </c>
      <c r="BL2442" s="20" t="s">
        <v>248</v>
      </c>
      <c r="BM2442" s="229" t="s">
        <v>2219</v>
      </c>
    </row>
    <row r="2443" s="2" customFormat="1">
      <c r="A2443" s="42"/>
      <c r="B2443" s="43"/>
      <c r="C2443" s="44"/>
      <c r="D2443" s="231" t="s">
        <v>250</v>
      </c>
      <c r="E2443" s="44"/>
      <c r="F2443" s="232" t="s">
        <v>2220</v>
      </c>
      <c r="G2443" s="44"/>
      <c r="H2443" s="44"/>
      <c r="I2443" s="233"/>
      <c r="J2443" s="44"/>
      <c r="K2443" s="44"/>
      <c r="L2443" s="48"/>
      <c r="M2443" s="234"/>
      <c r="N2443" s="235"/>
      <c r="O2443" s="88"/>
      <c r="P2443" s="88"/>
      <c r="Q2443" s="88"/>
      <c r="R2443" s="88"/>
      <c r="S2443" s="88"/>
      <c r="T2443" s="89"/>
      <c r="U2443" s="42"/>
      <c r="V2443" s="42"/>
      <c r="W2443" s="42"/>
      <c r="X2443" s="42"/>
      <c r="Y2443" s="42"/>
      <c r="Z2443" s="42"/>
      <c r="AA2443" s="42"/>
      <c r="AB2443" s="42"/>
      <c r="AC2443" s="42"/>
      <c r="AD2443" s="42"/>
      <c r="AE2443" s="42"/>
      <c r="AT2443" s="20" t="s">
        <v>250</v>
      </c>
      <c r="AU2443" s="20" t="s">
        <v>93</v>
      </c>
    </row>
    <row r="2444" s="13" customFormat="1">
      <c r="A2444" s="13"/>
      <c r="B2444" s="236"/>
      <c r="C2444" s="237"/>
      <c r="D2444" s="238" t="s">
        <v>252</v>
      </c>
      <c r="E2444" s="239" t="s">
        <v>39</v>
      </c>
      <c r="F2444" s="240" t="s">
        <v>1011</v>
      </c>
      <c r="G2444" s="237"/>
      <c r="H2444" s="239" t="s">
        <v>39</v>
      </c>
      <c r="I2444" s="241"/>
      <c r="J2444" s="237"/>
      <c r="K2444" s="237"/>
      <c r="L2444" s="242"/>
      <c r="M2444" s="243"/>
      <c r="N2444" s="244"/>
      <c r="O2444" s="244"/>
      <c r="P2444" s="244"/>
      <c r="Q2444" s="244"/>
      <c r="R2444" s="244"/>
      <c r="S2444" s="244"/>
      <c r="T2444" s="245"/>
      <c r="U2444" s="13"/>
      <c r="V2444" s="13"/>
      <c r="W2444" s="13"/>
      <c r="X2444" s="13"/>
      <c r="Y2444" s="13"/>
      <c r="Z2444" s="13"/>
      <c r="AA2444" s="13"/>
      <c r="AB2444" s="13"/>
      <c r="AC2444" s="13"/>
      <c r="AD2444" s="13"/>
      <c r="AE2444" s="13"/>
      <c r="AT2444" s="246" t="s">
        <v>252</v>
      </c>
      <c r="AU2444" s="246" t="s">
        <v>93</v>
      </c>
      <c r="AV2444" s="13" t="s">
        <v>23</v>
      </c>
      <c r="AW2444" s="13" t="s">
        <v>46</v>
      </c>
      <c r="AX2444" s="13" t="s">
        <v>85</v>
      </c>
      <c r="AY2444" s="246" t="s">
        <v>241</v>
      </c>
    </row>
    <row r="2445" s="13" customFormat="1">
      <c r="A2445" s="13"/>
      <c r="B2445" s="236"/>
      <c r="C2445" s="237"/>
      <c r="D2445" s="238" t="s">
        <v>252</v>
      </c>
      <c r="E2445" s="239" t="s">
        <v>39</v>
      </c>
      <c r="F2445" s="240" t="s">
        <v>1055</v>
      </c>
      <c r="G2445" s="237"/>
      <c r="H2445" s="239" t="s">
        <v>39</v>
      </c>
      <c r="I2445" s="241"/>
      <c r="J2445" s="237"/>
      <c r="K2445" s="237"/>
      <c r="L2445" s="242"/>
      <c r="M2445" s="243"/>
      <c r="N2445" s="244"/>
      <c r="O2445" s="244"/>
      <c r="P2445" s="244"/>
      <c r="Q2445" s="244"/>
      <c r="R2445" s="244"/>
      <c r="S2445" s="244"/>
      <c r="T2445" s="245"/>
      <c r="U2445" s="13"/>
      <c r="V2445" s="13"/>
      <c r="W2445" s="13"/>
      <c r="X2445" s="13"/>
      <c r="Y2445" s="13"/>
      <c r="Z2445" s="13"/>
      <c r="AA2445" s="13"/>
      <c r="AB2445" s="13"/>
      <c r="AC2445" s="13"/>
      <c r="AD2445" s="13"/>
      <c r="AE2445" s="13"/>
      <c r="AT2445" s="246" t="s">
        <v>252</v>
      </c>
      <c r="AU2445" s="246" t="s">
        <v>93</v>
      </c>
      <c r="AV2445" s="13" t="s">
        <v>23</v>
      </c>
      <c r="AW2445" s="13" t="s">
        <v>46</v>
      </c>
      <c r="AX2445" s="13" t="s">
        <v>85</v>
      </c>
      <c r="AY2445" s="246" t="s">
        <v>241</v>
      </c>
    </row>
    <row r="2446" s="14" customFormat="1">
      <c r="A2446" s="14"/>
      <c r="B2446" s="247"/>
      <c r="C2446" s="248"/>
      <c r="D2446" s="238" t="s">
        <v>252</v>
      </c>
      <c r="E2446" s="249" t="s">
        <v>39</v>
      </c>
      <c r="F2446" s="250" t="s">
        <v>2221</v>
      </c>
      <c r="G2446" s="248"/>
      <c r="H2446" s="251">
        <v>2.3740000000000001</v>
      </c>
      <c r="I2446" s="252"/>
      <c r="J2446" s="248"/>
      <c r="K2446" s="248"/>
      <c r="L2446" s="253"/>
      <c r="M2446" s="254"/>
      <c r="N2446" s="255"/>
      <c r="O2446" s="255"/>
      <c r="P2446" s="255"/>
      <c r="Q2446" s="255"/>
      <c r="R2446" s="255"/>
      <c r="S2446" s="255"/>
      <c r="T2446" s="256"/>
      <c r="U2446" s="14"/>
      <c r="V2446" s="14"/>
      <c r="W2446" s="14"/>
      <c r="X2446" s="14"/>
      <c r="Y2446" s="14"/>
      <c r="Z2446" s="14"/>
      <c r="AA2446" s="14"/>
      <c r="AB2446" s="14"/>
      <c r="AC2446" s="14"/>
      <c r="AD2446" s="14"/>
      <c r="AE2446" s="14"/>
      <c r="AT2446" s="257" t="s">
        <v>252</v>
      </c>
      <c r="AU2446" s="257" t="s">
        <v>93</v>
      </c>
      <c r="AV2446" s="14" t="s">
        <v>93</v>
      </c>
      <c r="AW2446" s="14" t="s">
        <v>46</v>
      </c>
      <c r="AX2446" s="14" t="s">
        <v>85</v>
      </c>
      <c r="AY2446" s="257" t="s">
        <v>241</v>
      </c>
    </row>
    <row r="2447" s="13" customFormat="1">
      <c r="A2447" s="13"/>
      <c r="B2447" s="236"/>
      <c r="C2447" s="237"/>
      <c r="D2447" s="238" t="s">
        <v>252</v>
      </c>
      <c r="E2447" s="239" t="s">
        <v>39</v>
      </c>
      <c r="F2447" s="240" t="s">
        <v>1021</v>
      </c>
      <c r="G2447" s="237"/>
      <c r="H2447" s="239" t="s">
        <v>39</v>
      </c>
      <c r="I2447" s="241"/>
      <c r="J2447" s="237"/>
      <c r="K2447" s="237"/>
      <c r="L2447" s="242"/>
      <c r="M2447" s="243"/>
      <c r="N2447" s="244"/>
      <c r="O2447" s="244"/>
      <c r="P2447" s="244"/>
      <c r="Q2447" s="244"/>
      <c r="R2447" s="244"/>
      <c r="S2447" s="244"/>
      <c r="T2447" s="245"/>
      <c r="U2447" s="13"/>
      <c r="V2447" s="13"/>
      <c r="W2447" s="13"/>
      <c r="X2447" s="13"/>
      <c r="Y2447" s="13"/>
      <c r="Z2447" s="13"/>
      <c r="AA2447" s="13"/>
      <c r="AB2447" s="13"/>
      <c r="AC2447" s="13"/>
      <c r="AD2447" s="13"/>
      <c r="AE2447" s="13"/>
      <c r="AT2447" s="246" t="s">
        <v>252</v>
      </c>
      <c r="AU2447" s="246" t="s">
        <v>93</v>
      </c>
      <c r="AV2447" s="13" t="s">
        <v>23</v>
      </c>
      <c r="AW2447" s="13" t="s">
        <v>46</v>
      </c>
      <c r="AX2447" s="13" t="s">
        <v>85</v>
      </c>
      <c r="AY2447" s="246" t="s">
        <v>241</v>
      </c>
    </row>
    <row r="2448" s="13" customFormat="1">
      <c r="A2448" s="13"/>
      <c r="B2448" s="236"/>
      <c r="C2448" s="237"/>
      <c r="D2448" s="238" t="s">
        <v>252</v>
      </c>
      <c r="E2448" s="239" t="s">
        <v>39</v>
      </c>
      <c r="F2448" s="240" t="s">
        <v>1057</v>
      </c>
      <c r="G2448" s="237"/>
      <c r="H2448" s="239" t="s">
        <v>39</v>
      </c>
      <c r="I2448" s="241"/>
      <c r="J2448" s="237"/>
      <c r="K2448" s="237"/>
      <c r="L2448" s="242"/>
      <c r="M2448" s="243"/>
      <c r="N2448" s="244"/>
      <c r="O2448" s="244"/>
      <c r="P2448" s="244"/>
      <c r="Q2448" s="244"/>
      <c r="R2448" s="244"/>
      <c r="S2448" s="244"/>
      <c r="T2448" s="245"/>
      <c r="U2448" s="13"/>
      <c r="V2448" s="13"/>
      <c r="W2448" s="13"/>
      <c r="X2448" s="13"/>
      <c r="Y2448" s="13"/>
      <c r="Z2448" s="13"/>
      <c r="AA2448" s="13"/>
      <c r="AB2448" s="13"/>
      <c r="AC2448" s="13"/>
      <c r="AD2448" s="13"/>
      <c r="AE2448" s="13"/>
      <c r="AT2448" s="246" t="s">
        <v>252</v>
      </c>
      <c r="AU2448" s="246" t="s">
        <v>93</v>
      </c>
      <c r="AV2448" s="13" t="s">
        <v>23</v>
      </c>
      <c r="AW2448" s="13" t="s">
        <v>46</v>
      </c>
      <c r="AX2448" s="13" t="s">
        <v>85</v>
      </c>
      <c r="AY2448" s="246" t="s">
        <v>241</v>
      </c>
    </row>
    <row r="2449" s="13" customFormat="1">
      <c r="A2449" s="13"/>
      <c r="B2449" s="236"/>
      <c r="C2449" s="237"/>
      <c r="D2449" s="238" t="s">
        <v>252</v>
      </c>
      <c r="E2449" s="239" t="s">
        <v>39</v>
      </c>
      <c r="F2449" s="240" t="s">
        <v>1058</v>
      </c>
      <c r="G2449" s="237"/>
      <c r="H2449" s="239" t="s">
        <v>39</v>
      </c>
      <c r="I2449" s="241"/>
      <c r="J2449" s="237"/>
      <c r="K2449" s="237"/>
      <c r="L2449" s="242"/>
      <c r="M2449" s="243"/>
      <c r="N2449" s="244"/>
      <c r="O2449" s="244"/>
      <c r="P2449" s="244"/>
      <c r="Q2449" s="244"/>
      <c r="R2449" s="244"/>
      <c r="S2449" s="244"/>
      <c r="T2449" s="245"/>
      <c r="U2449" s="13"/>
      <c r="V2449" s="13"/>
      <c r="W2449" s="13"/>
      <c r="X2449" s="13"/>
      <c r="Y2449" s="13"/>
      <c r="Z2449" s="13"/>
      <c r="AA2449" s="13"/>
      <c r="AB2449" s="13"/>
      <c r="AC2449" s="13"/>
      <c r="AD2449" s="13"/>
      <c r="AE2449" s="13"/>
      <c r="AT2449" s="246" t="s">
        <v>252</v>
      </c>
      <c r="AU2449" s="246" t="s">
        <v>93</v>
      </c>
      <c r="AV2449" s="13" t="s">
        <v>23</v>
      </c>
      <c r="AW2449" s="13" t="s">
        <v>46</v>
      </c>
      <c r="AX2449" s="13" t="s">
        <v>85</v>
      </c>
      <c r="AY2449" s="246" t="s">
        <v>241</v>
      </c>
    </row>
    <row r="2450" s="14" customFormat="1">
      <c r="A2450" s="14"/>
      <c r="B2450" s="247"/>
      <c r="C2450" s="248"/>
      <c r="D2450" s="238" t="s">
        <v>252</v>
      </c>
      <c r="E2450" s="249" t="s">
        <v>39</v>
      </c>
      <c r="F2450" s="250" t="s">
        <v>2222</v>
      </c>
      <c r="G2450" s="248"/>
      <c r="H2450" s="251">
        <v>2.2949999999999999</v>
      </c>
      <c r="I2450" s="252"/>
      <c r="J2450" s="248"/>
      <c r="K2450" s="248"/>
      <c r="L2450" s="253"/>
      <c r="M2450" s="254"/>
      <c r="N2450" s="255"/>
      <c r="O2450" s="255"/>
      <c r="P2450" s="255"/>
      <c r="Q2450" s="255"/>
      <c r="R2450" s="255"/>
      <c r="S2450" s="255"/>
      <c r="T2450" s="256"/>
      <c r="U2450" s="14"/>
      <c r="V2450" s="14"/>
      <c r="W2450" s="14"/>
      <c r="X2450" s="14"/>
      <c r="Y2450" s="14"/>
      <c r="Z2450" s="14"/>
      <c r="AA2450" s="14"/>
      <c r="AB2450" s="14"/>
      <c r="AC2450" s="14"/>
      <c r="AD2450" s="14"/>
      <c r="AE2450" s="14"/>
      <c r="AT2450" s="257" t="s">
        <v>252</v>
      </c>
      <c r="AU2450" s="257" t="s">
        <v>93</v>
      </c>
      <c r="AV2450" s="14" t="s">
        <v>93</v>
      </c>
      <c r="AW2450" s="14" t="s">
        <v>46</v>
      </c>
      <c r="AX2450" s="14" t="s">
        <v>85</v>
      </c>
      <c r="AY2450" s="257" t="s">
        <v>241</v>
      </c>
    </row>
    <row r="2451" s="13" customFormat="1">
      <c r="A2451" s="13"/>
      <c r="B2451" s="236"/>
      <c r="C2451" s="237"/>
      <c r="D2451" s="238" t="s">
        <v>252</v>
      </c>
      <c r="E2451" s="239" t="s">
        <v>39</v>
      </c>
      <c r="F2451" s="240" t="s">
        <v>1060</v>
      </c>
      <c r="G2451" s="237"/>
      <c r="H2451" s="239" t="s">
        <v>39</v>
      </c>
      <c r="I2451" s="241"/>
      <c r="J2451" s="237"/>
      <c r="K2451" s="237"/>
      <c r="L2451" s="242"/>
      <c r="M2451" s="243"/>
      <c r="N2451" s="244"/>
      <c r="O2451" s="244"/>
      <c r="P2451" s="244"/>
      <c r="Q2451" s="244"/>
      <c r="R2451" s="244"/>
      <c r="S2451" s="244"/>
      <c r="T2451" s="245"/>
      <c r="U2451" s="13"/>
      <c r="V2451" s="13"/>
      <c r="W2451" s="13"/>
      <c r="X2451" s="13"/>
      <c r="Y2451" s="13"/>
      <c r="Z2451" s="13"/>
      <c r="AA2451" s="13"/>
      <c r="AB2451" s="13"/>
      <c r="AC2451" s="13"/>
      <c r="AD2451" s="13"/>
      <c r="AE2451" s="13"/>
      <c r="AT2451" s="246" t="s">
        <v>252</v>
      </c>
      <c r="AU2451" s="246" t="s">
        <v>93</v>
      </c>
      <c r="AV2451" s="13" t="s">
        <v>23</v>
      </c>
      <c r="AW2451" s="13" t="s">
        <v>46</v>
      </c>
      <c r="AX2451" s="13" t="s">
        <v>85</v>
      </c>
      <c r="AY2451" s="246" t="s">
        <v>241</v>
      </c>
    </row>
    <row r="2452" s="14" customFormat="1">
      <c r="A2452" s="14"/>
      <c r="B2452" s="247"/>
      <c r="C2452" s="248"/>
      <c r="D2452" s="238" t="s">
        <v>252</v>
      </c>
      <c r="E2452" s="249" t="s">
        <v>39</v>
      </c>
      <c r="F2452" s="250" t="s">
        <v>2223</v>
      </c>
      <c r="G2452" s="248"/>
      <c r="H2452" s="251">
        <v>6.0960000000000001</v>
      </c>
      <c r="I2452" s="252"/>
      <c r="J2452" s="248"/>
      <c r="K2452" s="248"/>
      <c r="L2452" s="253"/>
      <c r="M2452" s="254"/>
      <c r="N2452" s="255"/>
      <c r="O2452" s="255"/>
      <c r="P2452" s="255"/>
      <c r="Q2452" s="255"/>
      <c r="R2452" s="255"/>
      <c r="S2452" s="255"/>
      <c r="T2452" s="256"/>
      <c r="U2452" s="14"/>
      <c r="V2452" s="14"/>
      <c r="W2452" s="14"/>
      <c r="X2452" s="14"/>
      <c r="Y2452" s="14"/>
      <c r="Z2452" s="14"/>
      <c r="AA2452" s="14"/>
      <c r="AB2452" s="14"/>
      <c r="AC2452" s="14"/>
      <c r="AD2452" s="14"/>
      <c r="AE2452" s="14"/>
      <c r="AT2452" s="257" t="s">
        <v>252</v>
      </c>
      <c r="AU2452" s="257" t="s">
        <v>93</v>
      </c>
      <c r="AV2452" s="14" t="s">
        <v>93</v>
      </c>
      <c r="AW2452" s="14" t="s">
        <v>46</v>
      </c>
      <c r="AX2452" s="14" t="s">
        <v>85</v>
      </c>
      <c r="AY2452" s="257" t="s">
        <v>241</v>
      </c>
    </row>
    <row r="2453" s="15" customFormat="1">
      <c r="A2453" s="15"/>
      <c r="B2453" s="258"/>
      <c r="C2453" s="259"/>
      <c r="D2453" s="238" t="s">
        <v>252</v>
      </c>
      <c r="E2453" s="260" t="s">
        <v>39</v>
      </c>
      <c r="F2453" s="261" t="s">
        <v>274</v>
      </c>
      <c r="G2453" s="259"/>
      <c r="H2453" s="262">
        <v>10.765000000000001</v>
      </c>
      <c r="I2453" s="263"/>
      <c r="J2453" s="259"/>
      <c r="K2453" s="259"/>
      <c r="L2453" s="264"/>
      <c r="M2453" s="265"/>
      <c r="N2453" s="266"/>
      <c r="O2453" s="266"/>
      <c r="P2453" s="266"/>
      <c r="Q2453" s="266"/>
      <c r="R2453" s="266"/>
      <c r="S2453" s="266"/>
      <c r="T2453" s="267"/>
      <c r="U2453" s="15"/>
      <c r="V2453" s="15"/>
      <c r="W2453" s="15"/>
      <c r="X2453" s="15"/>
      <c r="Y2453" s="15"/>
      <c r="Z2453" s="15"/>
      <c r="AA2453" s="15"/>
      <c r="AB2453" s="15"/>
      <c r="AC2453" s="15"/>
      <c r="AD2453" s="15"/>
      <c r="AE2453" s="15"/>
      <c r="AT2453" s="268" t="s">
        <v>252</v>
      </c>
      <c r="AU2453" s="268" t="s">
        <v>93</v>
      </c>
      <c r="AV2453" s="15" t="s">
        <v>248</v>
      </c>
      <c r="AW2453" s="15" t="s">
        <v>46</v>
      </c>
      <c r="AX2453" s="15" t="s">
        <v>23</v>
      </c>
      <c r="AY2453" s="268" t="s">
        <v>241</v>
      </c>
    </row>
    <row r="2454" s="2" customFormat="1" ht="24.15" customHeight="1">
      <c r="A2454" s="42"/>
      <c r="B2454" s="43"/>
      <c r="C2454" s="218" t="s">
        <v>2224</v>
      </c>
      <c r="D2454" s="218" t="s">
        <v>243</v>
      </c>
      <c r="E2454" s="219" t="s">
        <v>2225</v>
      </c>
      <c r="F2454" s="220" t="s">
        <v>2226</v>
      </c>
      <c r="G2454" s="221" t="s">
        <v>145</v>
      </c>
      <c r="H2454" s="222">
        <v>10.765000000000001</v>
      </c>
      <c r="I2454" s="223"/>
      <c r="J2454" s="224">
        <f>ROUND(I2454*H2454,2)</f>
        <v>0</v>
      </c>
      <c r="K2454" s="220" t="s">
        <v>247</v>
      </c>
      <c r="L2454" s="48"/>
      <c r="M2454" s="225" t="s">
        <v>39</v>
      </c>
      <c r="N2454" s="226" t="s">
        <v>56</v>
      </c>
      <c r="O2454" s="88"/>
      <c r="P2454" s="227">
        <f>O2454*H2454</f>
        <v>0</v>
      </c>
      <c r="Q2454" s="227">
        <v>0.020240000000000001</v>
      </c>
      <c r="R2454" s="227">
        <f>Q2454*H2454</f>
        <v>0.21788360000000001</v>
      </c>
      <c r="S2454" s="227">
        <v>0</v>
      </c>
      <c r="T2454" s="228">
        <f>S2454*H2454</f>
        <v>0</v>
      </c>
      <c r="U2454" s="42"/>
      <c r="V2454" s="42"/>
      <c r="W2454" s="42"/>
      <c r="X2454" s="42"/>
      <c r="Y2454" s="42"/>
      <c r="Z2454" s="42"/>
      <c r="AA2454" s="42"/>
      <c r="AB2454" s="42"/>
      <c r="AC2454" s="42"/>
      <c r="AD2454" s="42"/>
      <c r="AE2454" s="42"/>
      <c r="AR2454" s="229" t="s">
        <v>248</v>
      </c>
      <c r="AT2454" s="229" t="s">
        <v>243</v>
      </c>
      <c r="AU2454" s="229" t="s">
        <v>93</v>
      </c>
      <c r="AY2454" s="20" t="s">
        <v>241</v>
      </c>
      <c r="BE2454" s="230">
        <f>IF(N2454="základní",J2454,0)</f>
        <v>0</v>
      </c>
      <c r="BF2454" s="230">
        <f>IF(N2454="snížená",J2454,0)</f>
        <v>0</v>
      </c>
      <c r="BG2454" s="230">
        <f>IF(N2454="zákl. přenesená",J2454,0)</f>
        <v>0</v>
      </c>
      <c r="BH2454" s="230">
        <f>IF(N2454="sníž. přenesená",J2454,0)</f>
        <v>0</v>
      </c>
      <c r="BI2454" s="230">
        <f>IF(N2454="nulová",J2454,0)</f>
        <v>0</v>
      </c>
      <c r="BJ2454" s="20" t="s">
        <v>23</v>
      </c>
      <c r="BK2454" s="230">
        <f>ROUND(I2454*H2454,2)</f>
        <v>0</v>
      </c>
      <c r="BL2454" s="20" t="s">
        <v>248</v>
      </c>
      <c r="BM2454" s="229" t="s">
        <v>2227</v>
      </c>
    </row>
    <row r="2455" s="2" customFormat="1">
      <c r="A2455" s="42"/>
      <c r="B2455" s="43"/>
      <c r="C2455" s="44"/>
      <c r="D2455" s="231" t="s">
        <v>250</v>
      </c>
      <c r="E2455" s="44"/>
      <c r="F2455" s="232" t="s">
        <v>2228</v>
      </c>
      <c r="G2455" s="44"/>
      <c r="H2455" s="44"/>
      <c r="I2455" s="233"/>
      <c r="J2455" s="44"/>
      <c r="K2455" s="44"/>
      <c r="L2455" s="48"/>
      <c r="M2455" s="234"/>
      <c r="N2455" s="235"/>
      <c r="O2455" s="88"/>
      <c r="P2455" s="88"/>
      <c r="Q2455" s="88"/>
      <c r="R2455" s="88"/>
      <c r="S2455" s="88"/>
      <c r="T2455" s="89"/>
      <c r="U2455" s="42"/>
      <c r="V2455" s="42"/>
      <c r="W2455" s="42"/>
      <c r="X2455" s="42"/>
      <c r="Y2455" s="42"/>
      <c r="Z2455" s="42"/>
      <c r="AA2455" s="42"/>
      <c r="AB2455" s="42"/>
      <c r="AC2455" s="42"/>
      <c r="AD2455" s="42"/>
      <c r="AE2455" s="42"/>
      <c r="AT2455" s="20" t="s">
        <v>250</v>
      </c>
      <c r="AU2455" s="20" t="s">
        <v>93</v>
      </c>
    </row>
    <row r="2456" s="2" customFormat="1" ht="37.8" customHeight="1">
      <c r="A2456" s="42"/>
      <c r="B2456" s="43"/>
      <c r="C2456" s="218" t="s">
        <v>2229</v>
      </c>
      <c r="D2456" s="218" t="s">
        <v>243</v>
      </c>
      <c r="E2456" s="219" t="s">
        <v>2230</v>
      </c>
      <c r="F2456" s="220" t="s">
        <v>2231</v>
      </c>
      <c r="G2456" s="221" t="s">
        <v>145</v>
      </c>
      <c r="H2456" s="222">
        <v>1.8500000000000001</v>
      </c>
      <c r="I2456" s="223"/>
      <c r="J2456" s="224">
        <f>ROUND(I2456*H2456,2)</f>
        <v>0</v>
      </c>
      <c r="K2456" s="220" t="s">
        <v>247</v>
      </c>
      <c r="L2456" s="48"/>
      <c r="M2456" s="225" t="s">
        <v>39</v>
      </c>
      <c r="N2456" s="226" t="s">
        <v>56</v>
      </c>
      <c r="O2456" s="88"/>
      <c r="P2456" s="227">
        <f>O2456*H2456</f>
        <v>0</v>
      </c>
      <c r="Q2456" s="227">
        <v>0.28222999999999998</v>
      </c>
      <c r="R2456" s="227">
        <f>Q2456*H2456</f>
        <v>0.52212550000000002</v>
      </c>
      <c r="S2456" s="227">
        <v>0</v>
      </c>
      <c r="T2456" s="228">
        <f>S2456*H2456</f>
        <v>0</v>
      </c>
      <c r="U2456" s="42"/>
      <c r="V2456" s="42"/>
      <c r="W2456" s="42"/>
      <c r="X2456" s="42"/>
      <c r="Y2456" s="42"/>
      <c r="Z2456" s="42"/>
      <c r="AA2456" s="42"/>
      <c r="AB2456" s="42"/>
      <c r="AC2456" s="42"/>
      <c r="AD2456" s="42"/>
      <c r="AE2456" s="42"/>
      <c r="AR2456" s="229" t="s">
        <v>248</v>
      </c>
      <c r="AT2456" s="229" t="s">
        <v>243</v>
      </c>
      <c r="AU2456" s="229" t="s">
        <v>93</v>
      </c>
      <c r="AY2456" s="20" t="s">
        <v>241</v>
      </c>
      <c r="BE2456" s="230">
        <f>IF(N2456="základní",J2456,0)</f>
        <v>0</v>
      </c>
      <c r="BF2456" s="230">
        <f>IF(N2456="snížená",J2456,0)</f>
        <v>0</v>
      </c>
      <c r="BG2456" s="230">
        <f>IF(N2456="zákl. přenesená",J2456,0)</f>
        <v>0</v>
      </c>
      <c r="BH2456" s="230">
        <f>IF(N2456="sníž. přenesená",J2456,0)</f>
        <v>0</v>
      </c>
      <c r="BI2456" s="230">
        <f>IF(N2456="nulová",J2456,0)</f>
        <v>0</v>
      </c>
      <c r="BJ2456" s="20" t="s">
        <v>23</v>
      </c>
      <c r="BK2456" s="230">
        <f>ROUND(I2456*H2456,2)</f>
        <v>0</v>
      </c>
      <c r="BL2456" s="20" t="s">
        <v>248</v>
      </c>
      <c r="BM2456" s="229" t="s">
        <v>2232</v>
      </c>
    </row>
    <row r="2457" s="2" customFormat="1">
      <c r="A2457" s="42"/>
      <c r="B2457" s="43"/>
      <c r="C2457" s="44"/>
      <c r="D2457" s="231" t="s">
        <v>250</v>
      </c>
      <c r="E2457" s="44"/>
      <c r="F2457" s="232" t="s">
        <v>2233</v>
      </c>
      <c r="G2457" s="44"/>
      <c r="H2457" s="44"/>
      <c r="I2457" s="233"/>
      <c r="J2457" s="44"/>
      <c r="K2457" s="44"/>
      <c r="L2457" s="48"/>
      <c r="M2457" s="234"/>
      <c r="N2457" s="235"/>
      <c r="O2457" s="88"/>
      <c r="P2457" s="88"/>
      <c r="Q2457" s="88"/>
      <c r="R2457" s="88"/>
      <c r="S2457" s="88"/>
      <c r="T2457" s="89"/>
      <c r="U2457" s="42"/>
      <c r="V2457" s="42"/>
      <c r="W2457" s="42"/>
      <c r="X2457" s="42"/>
      <c r="Y2457" s="42"/>
      <c r="Z2457" s="42"/>
      <c r="AA2457" s="42"/>
      <c r="AB2457" s="42"/>
      <c r="AC2457" s="42"/>
      <c r="AD2457" s="42"/>
      <c r="AE2457" s="42"/>
      <c r="AT2457" s="20" t="s">
        <v>250</v>
      </c>
      <c r="AU2457" s="20" t="s">
        <v>93</v>
      </c>
    </row>
    <row r="2458" s="13" customFormat="1">
      <c r="A2458" s="13"/>
      <c r="B2458" s="236"/>
      <c r="C2458" s="237"/>
      <c r="D2458" s="238" t="s">
        <v>252</v>
      </c>
      <c r="E2458" s="239" t="s">
        <v>39</v>
      </c>
      <c r="F2458" s="240" t="s">
        <v>1293</v>
      </c>
      <c r="G2458" s="237"/>
      <c r="H2458" s="239" t="s">
        <v>39</v>
      </c>
      <c r="I2458" s="241"/>
      <c r="J2458" s="237"/>
      <c r="K2458" s="237"/>
      <c r="L2458" s="242"/>
      <c r="M2458" s="243"/>
      <c r="N2458" s="244"/>
      <c r="O2458" s="244"/>
      <c r="P2458" s="244"/>
      <c r="Q2458" s="244"/>
      <c r="R2458" s="244"/>
      <c r="S2458" s="244"/>
      <c r="T2458" s="245"/>
      <c r="U2458" s="13"/>
      <c r="V2458" s="13"/>
      <c r="W2458" s="13"/>
      <c r="X2458" s="13"/>
      <c r="Y2458" s="13"/>
      <c r="Z2458" s="13"/>
      <c r="AA2458" s="13"/>
      <c r="AB2458" s="13"/>
      <c r="AC2458" s="13"/>
      <c r="AD2458" s="13"/>
      <c r="AE2458" s="13"/>
      <c r="AT2458" s="246" t="s">
        <v>252</v>
      </c>
      <c r="AU2458" s="246" t="s">
        <v>93</v>
      </c>
      <c r="AV2458" s="13" t="s">
        <v>23</v>
      </c>
      <c r="AW2458" s="13" t="s">
        <v>46</v>
      </c>
      <c r="AX2458" s="13" t="s">
        <v>85</v>
      </c>
      <c r="AY2458" s="246" t="s">
        <v>241</v>
      </c>
    </row>
    <row r="2459" s="14" customFormat="1">
      <c r="A2459" s="14"/>
      <c r="B2459" s="247"/>
      <c r="C2459" s="248"/>
      <c r="D2459" s="238" t="s">
        <v>252</v>
      </c>
      <c r="E2459" s="249" t="s">
        <v>39</v>
      </c>
      <c r="F2459" s="250" t="s">
        <v>2234</v>
      </c>
      <c r="G2459" s="248"/>
      <c r="H2459" s="251">
        <v>1.8500000000000001</v>
      </c>
      <c r="I2459" s="252"/>
      <c r="J2459" s="248"/>
      <c r="K2459" s="248"/>
      <c r="L2459" s="253"/>
      <c r="M2459" s="254"/>
      <c r="N2459" s="255"/>
      <c r="O2459" s="255"/>
      <c r="P2459" s="255"/>
      <c r="Q2459" s="255"/>
      <c r="R2459" s="255"/>
      <c r="S2459" s="255"/>
      <c r="T2459" s="256"/>
      <c r="U2459" s="14"/>
      <c r="V2459" s="14"/>
      <c r="W2459" s="14"/>
      <c r="X2459" s="14"/>
      <c r="Y2459" s="14"/>
      <c r="Z2459" s="14"/>
      <c r="AA2459" s="14"/>
      <c r="AB2459" s="14"/>
      <c r="AC2459" s="14"/>
      <c r="AD2459" s="14"/>
      <c r="AE2459" s="14"/>
      <c r="AT2459" s="257" t="s">
        <v>252</v>
      </c>
      <c r="AU2459" s="257" t="s">
        <v>93</v>
      </c>
      <c r="AV2459" s="14" t="s">
        <v>93</v>
      </c>
      <c r="AW2459" s="14" t="s">
        <v>46</v>
      </c>
      <c r="AX2459" s="14" t="s">
        <v>23</v>
      </c>
      <c r="AY2459" s="257" t="s">
        <v>241</v>
      </c>
    </row>
    <row r="2460" s="2" customFormat="1" ht="37.8" customHeight="1">
      <c r="A2460" s="42"/>
      <c r="B2460" s="43"/>
      <c r="C2460" s="218" t="s">
        <v>2235</v>
      </c>
      <c r="D2460" s="218" t="s">
        <v>243</v>
      </c>
      <c r="E2460" s="219" t="s">
        <v>2236</v>
      </c>
      <c r="F2460" s="220" t="s">
        <v>2237</v>
      </c>
      <c r="G2460" s="221" t="s">
        <v>430</v>
      </c>
      <c r="H2460" s="222">
        <v>0.45400000000000001</v>
      </c>
      <c r="I2460" s="223"/>
      <c r="J2460" s="224">
        <f>ROUND(I2460*H2460,2)</f>
        <v>0</v>
      </c>
      <c r="K2460" s="220" t="s">
        <v>247</v>
      </c>
      <c r="L2460" s="48"/>
      <c r="M2460" s="225" t="s">
        <v>39</v>
      </c>
      <c r="N2460" s="226" t="s">
        <v>56</v>
      </c>
      <c r="O2460" s="88"/>
      <c r="P2460" s="227">
        <f>O2460*H2460</f>
        <v>0</v>
      </c>
      <c r="Q2460" s="227">
        <v>1.05555</v>
      </c>
      <c r="R2460" s="227">
        <f>Q2460*H2460</f>
        <v>0.47921970000000003</v>
      </c>
      <c r="S2460" s="227">
        <v>0</v>
      </c>
      <c r="T2460" s="228">
        <f>S2460*H2460</f>
        <v>0</v>
      </c>
      <c r="U2460" s="42"/>
      <c r="V2460" s="42"/>
      <c r="W2460" s="42"/>
      <c r="X2460" s="42"/>
      <c r="Y2460" s="42"/>
      <c r="Z2460" s="42"/>
      <c r="AA2460" s="42"/>
      <c r="AB2460" s="42"/>
      <c r="AC2460" s="42"/>
      <c r="AD2460" s="42"/>
      <c r="AE2460" s="42"/>
      <c r="AR2460" s="229" t="s">
        <v>248</v>
      </c>
      <c r="AT2460" s="229" t="s">
        <v>243</v>
      </c>
      <c r="AU2460" s="229" t="s">
        <v>93</v>
      </c>
      <c r="AY2460" s="20" t="s">
        <v>241</v>
      </c>
      <c r="BE2460" s="230">
        <f>IF(N2460="základní",J2460,0)</f>
        <v>0</v>
      </c>
      <c r="BF2460" s="230">
        <f>IF(N2460="snížená",J2460,0)</f>
        <v>0</v>
      </c>
      <c r="BG2460" s="230">
        <f>IF(N2460="zákl. přenesená",J2460,0)</f>
        <v>0</v>
      </c>
      <c r="BH2460" s="230">
        <f>IF(N2460="sníž. přenesená",J2460,0)</f>
        <v>0</v>
      </c>
      <c r="BI2460" s="230">
        <f>IF(N2460="nulová",J2460,0)</f>
        <v>0</v>
      </c>
      <c r="BJ2460" s="20" t="s">
        <v>23</v>
      </c>
      <c r="BK2460" s="230">
        <f>ROUND(I2460*H2460,2)</f>
        <v>0</v>
      </c>
      <c r="BL2460" s="20" t="s">
        <v>248</v>
      </c>
      <c r="BM2460" s="229" t="s">
        <v>2238</v>
      </c>
    </row>
    <row r="2461" s="2" customFormat="1">
      <c r="A2461" s="42"/>
      <c r="B2461" s="43"/>
      <c r="C2461" s="44"/>
      <c r="D2461" s="231" t="s">
        <v>250</v>
      </c>
      <c r="E2461" s="44"/>
      <c r="F2461" s="232" t="s">
        <v>2239</v>
      </c>
      <c r="G2461" s="44"/>
      <c r="H2461" s="44"/>
      <c r="I2461" s="233"/>
      <c r="J2461" s="44"/>
      <c r="K2461" s="44"/>
      <c r="L2461" s="48"/>
      <c r="M2461" s="234"/>
      <c r="N2461" s="235"/>
      <c r="O2461" s="88"/>
      <c r="P2461" s="88"/>
      <c r="Q2461" s="88"/>
      <c r="R2461" s="88"/>
      <c r="S2461" s="88"/>
      <c r="T2461" s="89"/>
      <c r="U2461" s="42"/>
      <c r="V2461" s="42"/>
      <c r="W2461" s="42"/>
      <c r="X2461" s="42"/>
      <c r="Y2461" s="42"/>
      <c r="Z2461" s="42"/>
      <c r="AA2461" s="42"/>
      <c r="AB2461" s="42"/>
      <c r="AC2461" s="42"/>
      <c r="AD2461" s="42"/>
      <c r="AE2461" s="42"/>
      <c r="AT2461" s="20" t="s">
        <v>250</v>
      </c>
      <c r="AU2461" s="20" t="s">
        <v>93</v>
      </c>
    </row>
    <row r="2462" s="13" customFormat="1">
      <c r="A2462" s="13"/>
      <c r="B2462" s="236"/>
      <c r="C2462" s="237"/>
      <c r="D2462" s="238" t="s">
        <v>252</v>
      </c>
      <c r="E2462" s="239" t="s">
        <v>39</v>
      </c>
      <c r="F2462" s="240" t="s">
        <v>1557</v>
      </c>
      <c r="G2462" s="237"/>
      <c r="H2462" s="239" t="s">
        <v>39</v>
      </c>
      <c r="I2462" s="241"/>
      <c r="J2462" s="237"/>
      <c r="K2462" s="237"/>
      <c r="L2462" s="242"/>
      <c r="M2462" s="243"/>
      <c r="N2462" s="244"/>
      <c r="O2462" s="244"/>
      <c r="P2462" s="244"/>
      <c r="Q2462" s="244"/>
      <c r="R2462" s="244"/>
      <c r="S2462" s="244"/>
      <c r="T2462" s="245"/>
      <c r="U2462" s="13"/>
      <c r="V2462" s="13"/>
      <c r="W2462" s="13"/>
      <c r="X2462" s="13"/>
      <c r="Y2462" s="13"/>
      <c r="Z2462" s="13"/>
      <c r="AA2462" s="13"/>
      <c r="AB2462" s="13"/>
      <c r="AC2462" s="13"/>
      <c r="AD2462" s="13"/>
      <c r="AE2462" s="13"/>
      <c r="AT2462" s="246" t="s">
        <v>252</v>
      </c>
      <c r="AU2462" s="246" t="s">
        <v>93</v>
      </c>
      <c r="AV2462" s="13" t="s">
        <v>23</v>
      </c>
      <c r="AW2462" s="13" t="s">
        <v>46</v>
      </c>
      <c r="AX2462" s="13" t="s">
        <v>85</v>
      </c>
      <c r="AY2462" s="246" t="s">
        <v>241</v>
      </c>
    </row>
    <row r="2463" s="13" customFormat="1">
      <c r="A2463" s="13"/>
      <c r="B2463" s="236"/>
      <c r="C2463" s="237"/>
      <c r="D2463" s="238" t="s">
        <v>252</v>
      </c>
      <c r="E2463" s="239" t="s">
        <v>39</v>
      </c>
      <c r="F2463" s="240" t="s">
        <v>2240</v>
      </c>
      <c r="G2463" s="237"/>
      <c r="H2463" s="239" t="s">
        <v>39</v>
      </c>
      <c r="I2463" s="241"/>
      <c r="J2463" s="237"/>
      <c r="K2463" s="237"/>
      <c r="L2463" s="242"/>
      <c r="M2463" s="243"/>
      <c r="N2463" s="244"/>
      <c r="O2463" s="244"/>
      <c r="P2463" s="244"/>
      <c r="Q2463" s="244"/>
      <c r="R2463" s="244"/>
      <c r="S2463" s="244"/>
      <c r="T2463" s="245"/>
      <c r="U2463" s="13"/>
      <c r="V2463" s="13"/>
      <c r="W2463" s="13"/>
      <c r="X2463" s="13"/>
      <c r="Y2463" s="13"/>
      <c r="Z2463" s="13"/>
      <c r="AA2463" s="13"/>
      <c r="AB2463" s="13"/>
      <c r="AC2463" s="13"/>
      <c r="AD2463" s="13"/>
      <c r="AE2463" s="13"/>
      <c r="AT2463" s="246" t="s">
        <v>252</v>
      </c>
      <c r="AU2463" s="246" t="s">
        <v>93</v>
      </c>
      <c r="AV2463" s="13" t="s">
        <v>23</v>
      </c>
      <c r="AW2463" s="13" t="s">
        <v>46</v>
      </c>
      <c r="AX2463" s="13" t="s">
        <v>85</v>
      </c>
      <c r="AY2463" s="246" t="s">
        <v>241</v>
      </c>
    </row>
    <row r="2464" s="13" customFormat="1">
      <c r="A2464" s="13"/>
      <c r="B2464" s="236"/>
      <c r="C2464" s="237"/>
      <c r="D2464" s="238" t="s">
        <v>252</v>
      </c>
      <c r="E2464" s="239" t="s">
        <v>39</v>
      </c>
      <c r="F2464" s="240" t="s">
        <v>1776</v>
      </c>
      <c r="G2464" s="237"/>
      <c r="H2464" s="239" t="s">
        <v>39</v>
      </c>
      <c r="I2464" s="241"/>
      <c r="J2464" s="237"/>
      <c r="K2464" s="237"/>
      <c r="L2464" s="242"/>
      <c r="M2464" s="243"/>
      <c r="N2464" s="244"/>
      <c r="O2464" s="244"/>
      <c r="P2464" s="244"/>
      <c r="Q2464" s="244"/>
      <c r="R2464" s="244"/>
      <c r="S2464" s="244"/>
      <c r="T2464" s="245"/>
      <c r="U2464" s="13"/>
      <c r="V2464" s="13"/>
      <c r="W2464" s="13"/>
      <c r="X2464" s="13"/>
      <c r="Y2464" s="13"/>
      <c r="Z2464" s="13"/>
      <c r="AA2464" s="13"/>
      <c r="AB2464" s="13"/>
      <c r="AC2464" s="13"/>
      <c r="AD2464" s="13"/>
      <c r="AE2464" s="13"/>
      <c r="AT2464" s="246" t="s">
        <v>252</v>
      </c>
      <c r="AU2464" s="246" t="s">
        <v>93</v>
      </c>
      <c r="AV2464" s="13" t="s">
        <v>23</v>
      </c>
      <c r="AW2464" s="13" t="s">
        <v>46</v>
      </c>
      <c r="AX2464" s="13" t="s">
        <v>85</v>
      </c>
      <c r="AY2464" s="246" t="s">
        <v>241</v>
      </c>
    </row>
    <row r="2465" s="14" customFormat="1">
      <c r="A2465" s="14"/>
      <c r="B2465" s="247"/>
      <c r="C2465" s="248"/>
      <c r="D2465" s="238" t="s">
        <v>252</v>
      </c>
      <c r="E2465" s="249" t="s">
        <v>39</v>
      </c>
      <c r="F2465" s="250" t="s">
        <v>2241</v>
      </c>
      <c r="G2465" s="248"/>
      <c r="H2465" s="251">
        <v>0.02</v>
      </c>
      <c r="I2465" s="252"/>
      <c r="J2465" s="248"/>
      <c r="K2465" s="248"/>
      <c r="L2465" s="253"/>
      <c r="M2465" s="254"/>
      <c r="N2465" s="255"/>
      <c r="O2465" s="255"/>
      <c r="P2465" s="255"/>
      <c r="Q2465" s="255"/>
      <c r="R2465" s="255"/>
      <c r="S2465" s="255"/>
      <c r="T2465" s="256"/>
      <c r="U2465" s="14"/>
      <c r="V2465" s="14"/>
      <c r="W2465" s="14"/>
      <c r="X2465" s="14"/>
      <c r="Y2465" s="14"/>
      <c r="Z2465" s="14"/>
      <c r="AA2465" s="14"/>
      <c r="AB2465" s="14"/>
      <c r="AC2465" s="14"/>
      <c r="AD2465" s="14"/>
      <c r="AE2465" s="14"/>
      <c r="AT2465" s="257" t="s">
        <v>252</v>
      </c>
      <c r="AU2465" s="257" t="s">
        <v>93</v>
      </c>
      <c r="AV2465" s="14" t="s">
        <v>93</v>
      </c>
      <c r="AW2465" s="14" t="s">
        <v>46</v>
      </c>
      <c r="AX2465" s="14" t="s">
        <v>85</v>
      </c>
      <c r="AY2465" s="257" t="s">
        <v>241</v>
      </c>
    </row>
    <row r="2466" s="13" customFormat="1">
      <c r="A2466" s="13"/>
      <c r="B2466" s="236"/>
      <c r="C2466" s="237"/>
      <c r="D2466" s="238" t="s">
        <v>252</v>
      </c>
      <c r="E2466" s="239" t="s">
        <v>39</v>
      </c>
      <c r="F2466" s="240" t="s">
        <v>1759</v>
      </c>
      <c r="G2466" s="237"/>
      <c r="H2466" s="239" t="s">
        <v>39</v>
      </c>
      <c r="I2466" s="241"/>
      <c r="J2466" s="237"/>
      <c r="K2466" s="237"/>
      <c r="L2466" s="242"/>
      <c r="M2466" s="243"/>
      <c r="N2466" s="244"/>
      <c r="O2466" s="244"/>
      <c r="P2466" s="244"/>
      <c r="Q2466" s="244"/>
      <c r="R2466" s="244"/>
      <c r="S2466" s="244"/>
      <c r="T2466" s="245"/>
      <c r="U2466" s="13"/>
      <c r="V2466" s="13"/>
      <c r="W2466" s="13"/>
      <c r="X2466" s="13"/>
      <c r="Y2466" s="13"/>
      <c r="Z2466" s="13"/>
      <c r="AA2466" s="13"/>
      <c r="AB2466" s="13"/>
      <c r="AC2466" s="13"/>
      <c r="AD2466" s="13"/>
      <c r="AE2466" s="13"/>
      <c r="AT2466" s="246" t="s">
        <v>252</v>
      </c>
      <c r="AU2466" s="246" t="s">
        <v>93</v>
      </c>
      <c r="AV2466" s="13" t="s">
        <v>23</v>
      </c>
      <c r="AW2466" s="13" t="s">
        <v>46</v>
      </c>
      <c r="AX2466" s="13" t="s">
        <v>85</v>
      </c>
      <c r="AY2466" s="246" t="s">
        <v>241</v>
      </c>
    </row>
    <row r="2467" s="13" customFormat="1">
      <c r="A2467" s="13"/>
      <c r="B2467" s="236"/>
      <c r="C2467" s="237"/>
      <c r="D2467" s="238" t="s">
        <v>252</v>
      </c>
      <c r="E2467" s="239" t="s">
        <v>39</v>
      </c>
      <c r="F2467" s="240" t="s">
        <v>1779</v>
      </c>
      <c r="G2467" s="237"/>
      <c r="H2467" s="239" t="s">
        <v>39</v>
      </c>
      <c r="I2467" s="241"/>
      <c r="J2467" s="237"/>
      <c r="K2467" s="237"/>
      <c r="L2467" s="242"/>
      <c r="M2467" s="243"/>
      <c r="N2467" s="244"/>
      <c r="O2467" s="244"/>
      <c r="P2467" s="244"/>
      <c r="Q2467" s="244"/>
      <c r="R2467" s="244"/>
      <c r="S2467" s="244"/>
      <c r="T2467" s="245"/>
      <c r="U2467" s="13"/>
      <c r="V2467" s="13"/>
      <c r="W2467" s="13"/>
      <c r="X2467" s="13"/>
      <c r="Y2467" s="13"/>
      <c r="Z2467" s="13"/>
      <c r="AA2467" s="13"/>
      <c r="AB2467" s="13"/>
      <c r="AC2467" s="13"/>
      <c r="AD2467" s="13"/>
      <c r="AE2467" s="13"/>
      <c r="AT2467" s="246" t="s">
        <v>252</v>
      </c>
      <c r="AU2467" s="246" t="s">
        <v>93</v>
      </c>
      <c r="AV2467" s="13" t="s">
        <v>23</v>
      </c>
      <c r="AW2467" s="13" t="s">
        <v>46</v>
      </c>
      <c r="AX2467" s="13" t="s">
        <v>85</v>
      </c>
      <c r="AY2467" s="246" t="s">
        <v>241</v>
      </c>
    </row>
    <row r="2468" s="14" customFormat="1">
      <c r="A2468" s="14"/>
      <c r="B2468" s="247"/>
      <c r="C2468" s="248"/>
      <c r="D2468" s="238" t="s">
        <v>252</v>
      </c>
      <c r="E2468" s="249" t="s">
        <v>39</v>
      </c>
      <c r="F2468" s="250" t="s">
        <v>2242</v>
      </c>
      <c r="G2468" s="248"/>
      <c r="H2468" s="251">
        <v>0.029999999999999999</v>
      </c>
      <c r="I2468" s="252"/>
      <c r="J2468" s="248"/>
      <c r="K2468" s="248"/>
      <c r="L2468" s="253"/>
      <c r="M2468" s="254"/>
      <c r="N2468" s="255"/>
      <c r="O2468" s="255"/>
      <c r="P2468" s="255"/>
      <c r="Q2468" s="255"/>
      <c r="R2468" s="255"/>
      <c r="S2468" s="255"/>
      <c r="T2468" s="256"/>
      <c r="U2468" s="14"/>
      <c r="V2468" s="14"/>
      <c r="W2468" s="14"/>
      <c r="X2468" s="14"/>
      <c r="Y2468" s="14"/>
      <c r="Z2468" s="14"/>
      <c r="AA2468" s="14"/>
      <c r="AB2468" s="14"/>
      <c r="AC2468" s="14"/>
      <c r="AD2468" s="14"/>
      <c r="AE2468" s="14"/>
      <c r="AT2468" s="257" t="s">
        <v>252</v>
      </c>
      <c r="AU2468" s="257" t="s">
        <v>93</v>
      </c>
      <c r="AV2468" s="14" t="s">
        <v>93</v>
      </c>
      <c r="AW2468" s="14" t="s">
        <v>46</v>
      </c>
      <c r="AX2468" s="14" t="s">
        <v>85</v>
      </c>
      <c r="AY2468" s="257" t="s">
        <v>241</v>
      </c>
    </row>
    <row r="2469" s="14" customFormat="1">
      <c r="A2469" s="14"/>
      <c r="B2469" s="247"/>
      <c r="C2469" s="248"/>
      <c r="D2469" s="238" t="s">
        <v>252</v>
      </c>
      <c r="E2469" s="249" t="s">
        <v>39</v>
      </c>
      <c r="F2469" s="250" t="s">
        <v>2243</v>
      </c>
      <c r="G2469" s="248"/>
      <c r="H2469" s="251">
        <v>0.0050000000000000001</v>
      </c>
      <c r="I2469" s="252"/>
      <c r="J2469" s="248"/>
      <c r="K2469" s="248"/>
      <c r="L2469" s="253"/>
      <c r="M2469" s="254"/>
      <c r="N2469" s="255"/>
      <c r="O2469" s="255"/>
      <c r="P2469" s="255"/>
      <c r="Q2469" s="255"/>
      <c r="R2469" s="255"/>
      <c r="S2469" s="255"/>
      <c r="T2469" s="256"/>
      <c r="U2469" s="14"/>
      <c r="V2469" s="14"/>
      <c r="W2469" s="14"/>
      <c r="X2469" s="14"/>
      <c r="Y2469" s="14"/>
      <c r="Z2469" s="14"/>
      <c r="AA2469" s="14"/>
      <c r="AB2469" s="14"/>
      <c r="AC2469" s="14"/>
      <c r="AD2469" s="14"/>
      <c r="AE2469" s="14"/>
      <c r="AT2469" s="257" t="s">
        <v>252</v>
      </c>
      <c r="AU2469" s="257" t="s">
        <v>93</v>
      </c>
      <c r="AV2469" s="14" t="s">
        <v>93</v>
      </c>
      <c r="AW2469" s="14" t="s">
        <v>46</v>
      </c>
      <c r="AX2469" s="14" t="s">
        <v>85</v>
      </c>
      <c r="AY2469" s="257" t="s">
        <v>241</v>
      </c>
    </row>
    <row r="2470" s="14" customFormat="1">
      <c r="A2470" s="14"/>
      <c r="B2470" s="247"/>
      <c r="C2470" s="248"/>
      <c r="D2470" s="238" t="s">
        <v>252</v>
      </c>
      <c r="E2470" s="249" t="s">
        <v>39</v>
      </c>
      <c r="F2470" s="250" t="s">
        <v>2244</v>
      </c>
      <c r="G2470" s="248"/>
      <c r="H2470" s="251">
        <v>0.02</v>
      </c>
      <c r="I2470" s="252"/>
      <c r="J2470" s="248"/>
      <c r="K2470" s="248"/>
      <c r="L2470" s="253"/>
      <c r="M2470" s="254"/>
      <c r="N2470" s="255"/>
      <c r="O2470" s="255"/>
      <c r="P2470" s="255"/>
      <c r="Q2470" s="255"/>
      <c r="R2470" s="255"/>
      <c r="S2470" s="255"/>
      <c r="T2470" s="256"/>
      <c r="U2470" s="14"/>
      <c r="V2470" s="14"/>
      <c r="W2470" s="14"/>
      <c r="X2470" s="14"/>
      <c r="Y2470" s="14"/>
      <c r="Z2470" s="14"/>
      <c r="AA2470" s="14"/>
      <c r="AB2470" s="14"/>
      <c r="AC2470" s="14"/>
      <c r="AD2470" s="14"/>
      <c r="AE2470" s="14"/>
      <c r="AT2470" s="257" t="s">
        <v>252</v>
      </c>
      <c r="AU2470" s="257" t="s">
        <v>93</v>
      </c>
      <c r="AV2470" s="14" t="s">
        <v>93</v>
      </c>
      <c r="AW2470" s="14" t="s">
        <v>46</v>
      </c>
      <c r="AX2470" s="14" t="s">
        <v>85</v>
      </c>
      <c r="AY2470" s="257" t="s">
        <v>241</v>
      </c>
    </row>
    <row r="2471" s="14" customFormat="1">
      <c r="A2471" s="14"/>
      <c r="B2471" s="247"/>
      <c r="C2471" s="248"/>
      <c r="D2471" s="238" t="s">
        <v>252</v>
      </c>
      <c r="E2471" s="249" t="s">
        <v>39</v>
      </c>
      <c r="F2471" s="250" t="s">
        <v>2245</v>
      </c>
      <c r="G2471" s="248"/>
      <c r="H2471" s="251">
        <v>0.02</v>
      </c>
      <c r="I2471" s="252"/>
      <c r="J2471" s="248"/>
      <c r="K2471" s="248"/>
      <c r="L2471" s="253"/>
      <c r="M2471" s="254"/>
      <c r="N2471" s="255"/>
      <c r="O2471" s="255"/>
      <c r="P2471" s="255"/>
      <c r="Q2471" s="255"/>
      <c r="R2471" s="255"/>
      <c r="S2471" s="255"/>
      <c r="T2471" s="256"/>
      <c r="U2471" s="14"/>
      <c r="V2471" s="14"/>
      <c r="W2471" s="14"/>
      <c r="X2471" s="14"/>
      <c r="Y2471" s="14"/>
      <c r="Z2471" s="14"/>
      <c r="AA2471" s="14"/>
      <c r="AB2471" s="14"/>
      <c r="AC2471" s="14"/>
      <c r="AD2471" s="14"/>
      <c r="AE2471" s="14"/>
      <c r="AT2471" s="257" t="s">
        <v>252</v>
      </c>
      <c r="AU2471" s="257" t="s">
        <v>93</v>
      </c>
      <c r="AV2471" s="14" t="s">
        <v>93</v>
      </c>
      <c r="AW2471" s="14" t="s">
        <v>46</v>
      </c>
      <c r="AX2471" s="14" t="s">
        <v>85</v>
      </c>
      <c r="AY2471" s="257" t="s">
        <v>241</v>
      </c>
    </row>
    <row r="2472" s="14" customFormat="1">
      <c r="A2472" s="14"/>
      <c r="B2472" s="247"/>
      <c r="C2472" s="248"/>
      <c r="D2472" s="238" t="s">
        <v>252</v>
      </c>
      <c r="E2472" s="249" t="s">
        <v>39</v>
      </c>
      <c r="F2472" s="250" t="s">
        <v>2246</v>
      </c>
      <c r="G2472" s="248"/>
      <c r="H2472" s="251">
        <v>0.0060000000000000001</v>
      </c>
      <c r="I2472" s="252"/>
      <c r="J2472" s="248"/>
      <c r="K2472" s="248"/>
      <c r="L2472" s="253"/>
      <c r="M2472" s="254"/>
      <c r="N2472" s="255"/>
      <c r="O2472" s="255"/>
      <c r="P2472" s="255"/>
      <c r="Q2472" s="255"/>
      <c r="R2472" s="255"/>
      <c r="S2472" s="255"/>
      <c r="T2472" s="256"/>
      <c r="U2472" s="14"/>
      <c r="V2472" s="14"/>
      <c r="W2472" s="14"/>
      <c r="X2472" s="14"/>
      <c r="Y2472" s="14"/>
      <c r="Z2472" s="14"/>
      <c r="AA2472" s="14"/>
      <c r="AB2472" s="14"/>
      <c r="AC2472" s="14"/>
      <c r="AD2472" s="14"/>
      <c r="AE2472" s="14"/>
      <c r="AT2472" s="257" t="s">
        <v>252</v>
      </c>
      <c r="AU2472" s="257" t="s">
        <v>93</v>
      </c>
      <c r="AV2472" s="14" t="s">
        <v>93</v>
      </c>
      <c r="AW2472" s="14" t="s">
        <v>46</v>
      </c>
      <c r="AX2472" s="14" t="s">
        <v>85</v>
      </c>
      <c r="AY2472" s="257" t="s">
        <v>241</v>
      </c>
    </row>
    <row r="2473" s="14" customFormat="1">
      <c r="A2473" s="14"/>
      <c r="B2473" s="247"/>
      <c r="C2473" s="248"/>
      <c r="D2473" s="238" t="s">
        <v>252</v>
      </c>
      <c r="E2473" s="249" t="s">
        <v>39</v>
      </c>
      <c r="F2473" s="250" t="s">
        <v>2247</v>
      </c>
      <c r="G2473" s="248"/>
      <c r="H2473" s="251">
        <v>0.01</v>
      </c>
      <c r="I2473" s="252"/>
      <c r="J2473" s="248"/>
      <c r="K2473" s="248"/>
      <c r="L2473" s="253"/>
      <c r="M2473" s="254"/>
      <c r="N2473" s="255"/>
      <c r="O2473" s="255"/>
      <c r="P2473" s="255"/>
      <c r="Q2473" s="255"/>
      <c r="R2473" s="255"/>
      <c r="S2473" s="255"/>
      <c r="T2473" s="256"/>
      <c r="U2473" s="14"/>
      <c r="V2473" s="14"/>
      <c r="W2473" s="14"/>
      <c r="X2473" s="14"/>
      <c r="Y2473" s="14"/>
      <c r="Z2473" s="14"/>
      <c r="AA2473" s="14"/>
      <c r="AB2473" s="14"/>
      <c r="AC2473" s="14"/>
      <c r="AD2473" s="14"/>
      <c r="AE2473" s="14"/>
      <c r="AT2473" s="257" t="s">
        <v>252</v>
      </c>
      <c r="AU2473" s="257" t="s">
        <v>93</v>
      </c>
      <c r="AV2473" s="14" t="s">
        <v>93</v>
      </c>
      <c r="AW2473" s="14" t="s">
        <v>46</v>
      </c>
      <c r="AX2473" s="14" t="s">
        <v>85</v>
      </c>
      <c r="AY2473" s="257" t="s">
        <v>241</v>
      </c>
    </row>
    <row r="2474" s="13" customFormat="1">
      <c r="A2474" s="13"/>
      <c r="B2474" s="236"/>
      <c r="C2474" s="237"/>
      <c r="D2474" s="238" t="s">
        <v>252</v>
      </c>
      <c r="E2474" s="239" t="s">
        <v>39</v>
      </c>
      <c r="F2474" s="240" t="s">
        <v>1791</v>
      </c>
      <c r="G2474" s="237"/>
      <c r="H2474" s="239" t="s">
        <v>39</v>
      </c>
      <c r="I2474" s="241"/>
      <c r="J2474" s="237"/>
      <c r="K2474" s="237"/>
      <c r="L2474" s="242"/>
      <c r="M2474" s="243"/>
      <c r="N2474" s="244"/>
      <c r="O2474" s="244"/>
      <c r="P2474" s="244"/>
      <c r="Q2474" s="244"/>
      <c r="R2474" s="244"/>
      <c r="S2474" s="244"/>
      <c r="T2474" s="245"/>
      <c r="U2474" s="13"/>
      <c r="V2474" s="13"/>
      <c r="W2474" s="13"/>
      <c r="X2474" s="13"/>
      <c r="Y2474" s="13"/>
      <c r="Z2474" s="13"/>
      <c r="AA2474" s="13"/>
      <c r="AB2474" s="13"/>
      <c r="AC2474" s="13"/>
      <c r="AD2474" s="13"/>
      <c r="AE2474" s="13"/>
      <c r="AT2474" s="246" t="s">
        <v>252</v>
      </c>
      <c r="AU2474" s="246" t="s">
        <v>93</v>
      </c>
      <c r="AV2474" s="13" t="s">
        <v>23</v>
      </c>
      <c r="AW2474" s="13" t="s">
        <v>46</v>
      </c>
      <c r="AX2474" s="13" t="s">
        <v>85</v>
      </c>
      <c r="AY2474" s="246" t="s">
        <v>241</v>
      </c>
    </row>
    <row r="2475" s="14" customFormat="1">
      <c r="A2475" s="14"/>
      <c r="B2475" s="247"/>
      <c r="C2475" s="248"/>
      <c r="D2475" s="238" t="s">
        <v>252</v>
      </c>
      <c r="E2475" s="249" t="s">
        <v>39</v>
      </c>
      <c r="F2475" s="250" t="s">
        <v>2248</v>
      </c>
      <c r="G2475" s="248"/>
      <c r="H2475" s="251">
        <v>0.01</v>
      </c>
      <c r="I2475" s="252"/>
      <c r="J2475" s="248"/>
      <c r="K2475" s="248"/>
      <c r="L2475" s="253"/>
      <c r="M2475" s="254"/>
      <c r="N2475" s="255"/>
      <c r="O2475" s="255"/>
      <c r="P2475" s="255"/>
      <c r="Q2475" s="255"/>
      <c r="R2475" s="255"/>
      <c r="S2475" s="255"/>
      <c r="T2475" s="256"/>
      <c r="U2475" s="14"/>
      <c r="V2475" s="14"/>
      <c r="W2475" s="14"/>
      <c r="X2475" s="14"/>
      <c r="Y2475" s="14"/>
      <c r="Z2475" s="14"/>
      <c r="AA2475" s="14"/>
      <c r="AB2475" s="14"/>
      <c r="AC2475" s="14"/>
      <c r="AD2475" s="14"/>
      <c r="AE2475" s="14"/>
      <c r="AT2475" s="257" t="s">
        <v>252</v>
      </c>
      <c r="AU2475" s="257" t="s">
        <v>93</v>
      </c>
      <c r="AV2475" s="14" t="s">
        <v>93</v>
      </c>
      <c r="AW2475" s="14" t="s">
        <v>46</v>
      </c>
      <c r="AX2475" s="14" t="s">
        <v>85</v>
      </c>
      <c r="AY2475" s="257" t="s">
        <v>241</v>
      </c>
    </row>
    <row r="2476" s="14" customFormat="1">
      <c r="A2476" s="14"/>
      <c r="B2476" s="247"/>
      <c r="C2476" s="248"/>
      <c r="D2476" s="238" t="s">
        <v>252</v>
      </c>
      <c r="E2476" s="249" t="s">
        <v>39</v>
      </c>
      <c r="F2476" s="250" t="s">
        <v>2249</v>
      </c>
      <c r="G2476" s="248"/>
      <c r="H2476" s="251">
        <v>0.0030000000000000001</v>
      </c>
      <c r="I2476" s="252"/>
      <c r="J2476" s="248"/>
      <c r="K2476" s="248"/>
      <c r="L2476" s="253"/>
      <c r="M2476" s="254"/>
      <c r="N2476" s="255"/>
      <c r="O2476" s="255"/>
      <c r="P2476" s="255"/>
      <c r="Q2476" s="255"/>
      <c r="R2476" s="255"/>
      <c r="S2476" s="255"/>
      <c r="T2476" s="256"/>
      <c r="U2476" s="14"/>
      <c r="V2476" s="14"/>
      <c r="W2476" s="14"/>
      <c r="X2476" s="14"/>
      <c r="Y2476" s="14"/>
      <c r="Z2476" s="14"/>
      <c r="AA2476" s="14"/>
      <c r="AB2476" s="14"/>
      <c r="AC2476" s="14"/>
      <c r="AD2476" s="14"/>
      <c r="AE2476" s="14"/>
      <c r="AT2476" s="257" t="s">
        <v>252</v>
      </c>
      <c r="AU2476" s="257" t="s">
        <v>93</v>
      </c>
      <c r="AV2476" s="14" t="s">
        <v>93</v>
      </c>
      <c r="AW2476" s="14" t="s">
        <v>46</v>
      </c>
      <c r="AX2476" s="14" t="s">
        <v>85</v>
      </c>
      <c r="AY2476" s="257" t="s">
        <v>241</v>
      </c>
    </row>
    <row r="2477" s="14" customFormat="1">
      <c r="A2477" s="14"/>
      <c r="B2477" s="247"/>
      <c r="C2477" s="248"/>
      <c r="D2477" s="238" t="s">
        <v>252</v>
      </c>
      <c r="E2477" s="249" t="s">
        <v>39</v>
      </c>
      <c r="F2477" s="250" t="s">
        <v>2250</v>
      </c>
      <c r="G2477" s="248"/>
      <c r="H2477" s="251">
        <v>0.0080000000000000002</v>
      </c>
      <c r="I2477" s="252"/>
      <c r="J2477" s="248"/>
      <c r="K2477" s="248"/>
      <c r="L2477" s="253"/>
      <c r="M2477" s="254"/>
      <c r="N2477" s="255"/>
      <c r="O2477" s="255"/>
      <c r="P2477" s="255"/>
      <c r="Q2477" s="255"/>
      <c r="R2477" s="255"/>
      <c r="S2477" s="255"/>
      <c r="T2477" s="256"/>
      <c r="U2477" s="14"/>
      <c r="V2477" s="14"/>
      <c r="W2477" s="14"/>
      <c r="X2477" s="14"/>
      <c r="Y2477" s="14"/>
      <c r="Z2477" s="14"/>
      <c r="AA2477" s="14"/>
      <c r="AB2477" s="14"/>
      <c r="AC2477" s="14"/>
      <c r="AD2477" s="14"/>
      <c r="AE2477" s="14"/>
      <c r="AT2477" s="257" t="s">
        <v>252</v>
      </c>
      <c r="AU2477" s="257" t="s">
        <v>93</v>
      </c>
      <c r="AV2477" s="14" t="s">
        <v>93</v>
      </c>
      <c r="AW2477" s="14" t="s">
        <v>46</v>
      </c>
      <c r="AX2477" s="14" t="s">
        <v>85</v>
      </c>
      <c r="AY2477" s="257" t="s">
        <v>241</v>
      </c>
    </row>
    <row r="2478" s="14" customFormat="1">
      <c r="A2478" s="14"/>
      <c r="B2478" s="247"/>
      <c r="C2478" s="248"/>
      <c r="D2478" s="238" t="s">
        <v>252</v>
      </c>
      <c r="E2478" s="249" t="s">
        <v>39</v>
      </c>
      <c r="F2478" s="250" t="s">
        <v>2251</v>
      </c>
      <c r="G2478" s="248"/>
      <c r="H2478" s="251">
        <v>0.002</v>
      </c>
      <c r="I2478" s="252"/>
      <c r="J2478" s="248"/>
      <c r="K2478" s="248"/>
      <c r="L2478" s="253"/>
      <c r="M2478" s="254"/>
      <c r="N2478" s="255"/>
      <c r="O2478" s="255"/>
      <c r="P2478" s="255"/>
      <c r="Q2478" s="255"/>
      <c r="R2478" s="255"/>
      <c r="S2478" s="255"/>
      <c r="T2478" s="256"/>
      <c r="U2478" s="14"/>
      <c r="V2478" s="14"/>
      <c r="W2478" s="14"/>
      <c r="X2478" s="14"/>
      <c r="Y2478" s="14"/>
      <c r="Z2478" s="14"/>
      <c r="AA2478" s="14"/>
      <c r="AB2478" s="14"/>
      <c r="AC2478" s="14"/>
      <c r="AD2478" s="14"/>
      <c r="AE2478" s="14"/>
      <c r="AT2478" s="257" t="s">
        <v>252</v>
      </c>
      <c r="AU2478" s="257" t="s">
        <v>93</v>
      </c>
      <c r="AV2478" s="14" t="s">
        <v>93</v>
      </c>
      <c r="AW2478" s="14" t="s">
        <v>46</v>
      </c>
      <c r="AX2478" s="14" t="s">
        <v>85</v>
      </c>
      <c r="AY2478" s="257" t="s">
        <v>241</v>
      </c>
    </row>
    <row r="2479" s="13" customFormat="1">
      <c r="A2479" s="13"/>
      <c r="B2479" s="236"/>
      <c r="C2479" s="237"/>
      <c r="D2479" s="238" t="s">
        <v>252</v>
      </c>
      <c r="E2479" s="239" t="s">
        <v>39</v>
      </c>
      <c r="F2479" s="240" t="s">
        <v>1760</v>
      </c>
      <c r="G2479" s="237"/>
      <c r="H2479" s="239" t="s">
        <v>39</v>
      </c>
      <c r="I2479" s="241"/>
      <c r="J2479" s="237"/>
      <c r="K2479" s="237"/>
      <c r="L2479" s="242"/>
      <c r="M2479" s="243"/>
      <c r="N2479" s="244"/>
      <c r="O2479" s="244"/>
      <c r="P2479" s="244"/>
      <c r="Q2479" s="244"/>
      <c r="R2479" s="244"/>
      <c r="S2479" s="244"/>
      <c r="T2479" s="245"/>
      <c r="U2479" s="13"/>
      <c r="V2479" s="13"/>
      <c r="W2479" s="13"/>
      <c r="X2479" s="13"/>
      <c r="Y2479" s="13"/>
      <c r="Z2479" s="13"/>
      <c r="AA2479" s="13"/>
      <c r="AB2479" s="13"/>
      <c r="AC2479" s="13"/>
      <c r="AD2479" s="13"/>
      <c r="AE2479" s="13"/>
      <c r="AT2479" s="246" t="s">
        <v>252</v>
      </c>
      <c r="AU2479" s="246" t="s">
        <v>93</v>
      </c>
      <c r="AV2479" s="13" t="s">
        <v>23</v>
      </c>
      <c r="AW2479" s="13" t="s">
        <v>46</v>
      </c>
      <c r="AX2479" s="13" t="s">
        <v>85</v>
      </c>
      <c r="AY2479" s="246" t="s">
        <v>241</v>
      </c>
    </row>
    <row r="2480" s="14" customFormat="1">
      <c r="A2480" s="14"/>
      <c r="B2480" s="247"/>
      <c r="C2480" s="248"/>
      <c r="D2480" s="238" t="s">
        <v>252</v>
      </c>
      <c r="E2480" s="249" t="s">
        <v>39</v>
      </c>
      <c r="F2480" s="250" t="s">
        <v>2241</v>
      </c>
      <c r="G2480" s="248"/>
      <c r="H2480" s="251">
        <v>0.02</v>
      </c>
      <c r="I2480" s="252"/>
      <c r="J2480" s="248"/>
      <c r="K2480" s="248"/>
      <c r="L2480" s="253"/>
      <c r="M2480" s="254"/>
      <c r="N2480" s="255"/>
      <c r="O2480" s="255"/>
      <c r="P2480" s="255"/>
      <c r="Q2480" s="255"/>
      <c r="R2480" s="255"/>
      <c r="S2480" s="255"/>
      <c r="T2480" s="256"/>
      <c r="U2480" s="14"/>
      <c r="V2480" s="14"/>
      <c r="W2480" s="14"/>
      <c r="X2480" s="14"/>
      <c r="Y2480" s="14"/>
      <c r="Z2480" s="14"/>
      <c r="AA2480" s="14"/>
      <c r="AB2480" s="14"/>
      <c r="AC2480" s="14"/>
      <c r="AD2480" s="14"/>
      <c r="AE2480" s="14"/>
      <c r="AT2480" s="257" t="s">
        <v>252</v>
      </c>
      <c r="AU2480" s="257" t="s">
        <v>93</v>
      </c>
      <c r="AV2480" s="14" t="s">
        <v>93</v>
      </c>
      <c r="AW2480" s="14" t="s">
        <v>46</v>
      </c>
      <c r="AX2480" s="14" t="s">
        <v>85</v>
      </c>
      <c r="AY2480" s="257" t="s">
        <v>241</v>
      </c>
    </row>
    <row r="2481" s="14" customFormat="1">
      <c r="A2481" s="14"/>
      <c r="B2481" s="247"/>
      <c r="C2481" s="248"/>
      <c r="D2481" s="238" t="s">
        <v>252</v>
      </c>
      <c r="E2481" s="249" t="s">
        <v>39</v>
      </c>
      <c r="F2481" s="250" t="s">
        <v>2252</v>
      </c>
      <c r="G2481" s="248"/>
      <c r="H2481" s="251">
        <v>0.041000000000000002</v>
      </c>
      <c r="I2481" s="252"/>
      <c r="J2481" s="248"/>
      <c r="K2481" s="248"/>
      <c r="L2481" s="253"/>
      <c r="M2481" s="254"/>
      <c r="N2481" s="255"/>
      <c r="O2481" s="255"/>
      <c r="P2481" s="255"/>
      <c r="Q2481" s="255"/>
      <c r="R2481" s="255"/>
      <c r="S2481" s="255"/>
      <c r="T2481" s="256"/>
      <c r="U2481" s="14"/>
      <c r="V2481" s="14"/>
      <c r="W2481" s="14"/>
      <c r="X2481" s="14"/>
      <c r="Y2481" s="14"/>
      <c r="Z2481" s="14"/>
      <c r="AA2481" s="14"/>
      <c r="AB2481" s="14"/>
      <c r="AC2481" s="14"/>
      <c r="AD2481" s="14"/>
      <c r="AE2481" s="14"/>
      <c r="AT2481" s="257" t="s">
        <v>252</v>
      </c>
      <c r="AU2481" s="257" t="s">
        <v>93</v>
      </c>
      <c r="AV2481" s="14" t="s">
        <v>93</v>
      </c>
      <c r="AW2481" s="14" t="s">
        <v>46</v>
      </c>
      <c r="AX2481" s="14" t="s">
        <v>85</v>
      </c>
      <c r="AY2481" s="257" t="s">
        <v>241</v>
      </c>
    </row>
    <row r="2482" s="14" customFormat="1">
      <c r="A2482" s="14"/>
      <c r="B2482" s="247"/>
      <c r="C2482" s="248"/>
      <c r="D2482" s="238" t="s">
        <v>252</v>
      </c>
      <c r="E2482" s="249" t="s">
        <v>39</v>
      </c>
      <c r="F2482" s="250" t="s">
        <v>2253</v>
      </c>
      <c r="G2482" s="248"/>
      <c r="H2482" s="251">
        <v>0.012</v>
      </c>
      <c r="I2482" s="252"/>
      <c r="J2482" s="248"/>
      <c r="K2482" s="248"/>
      <c r="L2482" s="253"/>
      <c r="M2482" s="254"/>
      <c r="N2482" s="255"/>
      <c r="O2482" s="255"/>
      <c r="P2482" s="255"/>
      <c r="Q2482" s="255"/>
      <c r="R2482" s="255"/>
      <c r="S2482" s="255"/>
      <c r="T2482" s="256"/>
      <c r="U2482" s="14"/>
      <c r="V2482" s="14"/>
      <c r="W2482" s="14"/>
      <c r="X2482" s="14"/>
      <c r="Y2482" s="14"/>
      <c r="Z2482" s="14"/>
      <c r="AA2482" s="14"/>
      <c r="AB2482" s="14"/>
      <c r="AC2482" s="14"/>
      <c r="AD2482" s="14"/>
      <c r="AE2482" s="14"/>
      <c r="AT2482" s="257" t="s">
        <v>252</v>
      </c>
      <c r="AU2482" s="257" t="s">
        <v>93</v>
      </c>
      <c r="AV2482" s="14" t="s">
        <v>93</v>
      </c>
      <c r="AW2482" s="14" t="s">
        <v>46</v>
      </c>
      <c r="AX2482" s="14" t="s">
        <v>85</v>
      </c>
      <c r="AY2482" s="257" t="s">
        <v>241</v>
      </c>
    </row>
    <row r="2483" s="14" customFormat="1">
      <c r="A2483" s="14"/>
      <c r="B2483" s="247"/>
      <c r="C2483" s="248"/>
      <c r="D2483" s="238" t="s">
        <v>252</v>
      </c>
      <c r="E2483" s="249" t="s">
        <v>39</v>
      </c>
      <c r="F2483" s="250" t="s">
        <v>2254</v>
      </c>
      <c r="G2483" s="248"/>
      <c r="H2483" s="251">
        <v>0.0060000000000000001</v>
      </c>
      <c r="I2483" s="252"/>
      <c r="J2483" s="248"/>
      <c r="K2483" s="248"/>
      <c r="L2483" s="253"/>
      <c r="M2483" s="254"/>
      <c r="N2483" s="255"/>
      <c r="O2483" s="255"/>
      <c r="P2483" s="255"/>
      <c r="Q2483" s="255"/>
      <c r="R2483" s="255"/>
      <c r="S2483" s="255"/>
      <c r="T2483" s="256"/>
      <c r="U2483" s="14"/>
      <c r="V2483" s="14"/>
      <c r="W2483" s="14"/>
      <c r="X2483" s="14"/>
      <c r="Y2483" s="14"/>
      <c r="Z2483" s="14"/>
      <c r="AA2483" s="14"/>
      <c r="AB2483" s="14"/>
      <c r="AC2483" s="14"/>
      <c r="AD2483" s="14"/>
      <c r="AE2483" s="14"/>
      <c r="AT2483" s="257" t="s">
        <v>252</v>
      </c>
      <c r="AU2483" s="257" t="s">
        <v>93</v>
      </c>
      <c r="AV2483" s="14" t="s">
        <v>93</v>
      </c>
      <c r="AW2483" s="14" t="s">
        <v>46</v>
      </c>
      <c r="AX2483" s="14" t="s">
        <v>85</v>
      </c>
      <c r="AY2483" s="257" t="s">
        <v>241</v>
      </c>
    </row>
    <row r="2484" s="14" customFormat="1">
      <c r="A2484" s="14"/>
      <c r="B2484" s="247"/>
      <c r="C2484" s="248"/>
      <c r="D2484" s="238" t="s">
        <v>252</v>
      </c>
      <c r="E2484" s="249" t="s">
        <v>39</v>
      </c>
      <c r="F2484" s="250" t="s">
        <v>2255</v>
      </c>
      <c r="G2484" s="248"/>
      <c r="H2484" s="251">
        <v>0.0089999999999999993</v>
      </c>
      <c r="I2484" s="252"/>
      <c r="J2484" s="248"/>
      <c r="K2484" s="248"/>
      <c r="L2484" s="253"/>
      <c r="M2484" s="254"/>
      <c r="N2484" s="255"/>
      <c r="O2484" s="255"/>
      <c r="P2484" s="255"/>
      <c r="Q2484" s="255"/>
      <c r="R2484" s="255"/>
      <c r="S2484" s="255"/>
      <c r="T2484" s="256"/>
      <c r="U2484" s="14"/>
      <c r="V2484" s="14"/>
      <c r="W2484" s="14"/>
      <c r="X2484" s="14"/>
      <c r="Y2484" s="14"/>
      <c r="Z2484" s="14"/>
      <c r="AA2484" s="14"/>
      <c r="AB2484" s="14"/>
      <c r="AC2484" s="14"/>
      <c r="AD2484" s="14"/>
      <c r="AE2484" s="14"/>
      <c r="AT2484" s="257" t="s">
        <v>252</v>
      </c>
      <c r="AU2484" s="257" t="s">
        <v>93</v>
      </c>
      <c r="AV2484" s="14" t="s">
        <v>93</v>
      </c>
      <c r="AW2484" s="14" t="s">
        <v>46</v>
      </c>
      <c r="AX2484" s="14" t="s">
        <v>85</v>
      </c>
      <c r="AY2484" s="257" t="s">
        <v>241</v>
      </c>
    </row>
    <row r="2485" s="14" customFormat="1">
      <c r="A2485" s="14"/>
      <c r="B2485" s="247"/>
      <c r="C2485" s="248"/>
      <c r="D2485" s="238" t="s">
        <v>252</v>
      </c>
      <c r="E2485" s="249" t="s">
        <v>39</v>
      </c>
      <c r="F2485" s="250" t="s">
        <v>2256</v>
      </c>
      <c r="G2485" s="248"/>
      <c r="H2485" s="251">
        <v>0.0060000000000000001</v>
      </c>
      <c r="I2485" s="252"/>
      <c r="J2485" s="248"/>
      <c r="K2485" s="248"/>
      <c r="L2485" s="253"/>
      <c r="M2485" s="254"/>
      <c r="N2485" s="255"/>
      <c r="O2485" s="255"/>
      <c r="P2485" s="255"/>
      <c r="Q2485" s="255"/>
      <c r="R2485" s="255"/>
      <c r="S2485" s="255"/>
      <c r="T2485" s="256"/>
      <c r="U2485" s="14"/>
      <c r="V2485" s="14"/>
      <c r="W2485" s="14"/>
      <c r="X2485" s="14"/>
      <c r="Y2485" s="14"/>
      <c r="Z2485" s="14"/>
      <c r="AA2485" s="14"/>
      <c r="AB2485" s="14"/>
      <c r="AC2485" s="14"/>
      <c r="AD2485" s="14"/>
      <c r="AE2485" s="14"/>
      <c r="AT2485" s="257" t="s">
        <v>252</v>
      </c>
      <c r="AU2485" s="257" t="s">
        <v>93</v>
      </c>
      <c r="AV2485" s="14" t="s">
        <v>93</v>
      </c>
      <c r="AW2485" s="14" t="s">
        <v>46</v>
      </c>
      <c r="AX2485" s="14" t="s">
        <v>85</v>
      </c>
      <c r="AY2485" s="257" t="s">
        <v>241</v>
      </c>
    </row>
    <row r="2486" s="14" customFormat="1">
      <c r="A2486" s="14"/>
      <c r="B2486" s="247"/>
      <c r="C2486" s="248"/>
      <c r="D2486" s="238" t="s">
        <v>252</v>
      </c>
      <c r="E2486" s="249" t="s">
        <v>39</v>
      </c>
      <c r="F2486" s="250" t="s">
        <v>2257</v>
      </c>
      <c r="G2486" s="248"/>
      <c r="H2486" s="251">
        <v>0.0040000000000000001</v>
      </c>
      <c r="I2486" s="252"/>
      <c r="J2486" s="248"/>
      <c r="K2486" s="248"/>
      <c r="L2486" s="253"/>
      <c r="M2486" s="254"/>
      <c r="N2486" s="255"/>
      <c r="O2486" s="255"/>
      <c r="P2486" s="255"/>
      <c r="Q2486" s="255"/>
      <c r="R2486" s="255"/>
      <c r="S2486" s="255"/>
      <c r="T2486" s="256"/>
      <c r="U2486" s="14"/>
      <c r="V2486" s="14"/>
      <c r="W2486" s="14"/>
      <c r="X2486" s="14"/>
      <c r="Y2486" s="14"/>
      <c r="Z2486" s="14"/>
      <c r="AA2486" s="14"/>
      <c r="AB2486" s="14"/>
      <c r="AC2486" s="14"/>
      <c r="AD2486" s="14"/>
      <c r="AE2486" s="14"/>
      <c r="AT2486" s="257" t="s">
        <v>252</v>
      </c>
      <c r="AU2486" s="257" t="s">
        <v>93</v>
      </c>
      <c r="AV2486" s="14" t="s">
        <v>93</v>
      </c>
      <c r="AW2486" s="14" t="s">
        <v>46</v>
      </c>
      <c r="AX2486" s="14" t="s">
        <v>85</v>
      </c>
      <c r="AY2486" s="257" t="s">
        <v>241</v>
      </c>
    </row>
    <row r="2487" s="14" customFormat="1">
      <c r="A2487" s="14"/>
      <c r="B2487" s="247"/>
      <c r="C2487" s="248"/>
      <c r="D2487" s="238" t="s">
        <v>252</v>
      </c>
      <c r="E2487" s="249" t="s">
        <v>39</v>
      </c>
      <c r="F2487" s="250" t="s">
        <v>2258</v>
      </c>
      <c r="G2487" s="248"/>
      <c r="H2487" s="251">
        <v>0.0070000000000000001</v>
      </c>
      <c r="I2487" s="252"/>
      <c r="J2487" s="248"/>
      <c r="K2487" s="248"/>
      <c r="L2487" s="253"/>
      <c r="M2487" s="254"/>
      <c r="N2487" s="255"/>
      <c r="O2487" s="255"/>
      <c r="P2487" s="255"/>
      <c r="Q2487" s="255"/>
      <c r="R2487" s="255"/>
      <c r="S2487" s="255"/>
      <c r="T2487" s="256"/>
      <c r="U2487" s="14"/>
      <c r="V2487" s="14"/>
      <c r="W2487" s="14"/>
      <c r="X2487" s="14"/>
      <c r="Y2487" s="14"/>
      <c r="Z2487" s="14"/>
      <c r="AA2487" s="14"/>
      <c r="AB2487" s="14"/>
      <c r="AC2487" s="14"/>
      <c r="AD2487" s="14"/>
      <c r="AE2487" s="14"/>
      <c r="AT2487" s="257" t="s">
        <v>252</v>
      </c>
      <c r="AU2487" s="257" t="s">
        <v>93</v>
      </c>
      <c r="AV2487" s="14" t="s">
        <v>93</v>
      </c>
      <c r="AW2487" s="14" t="s">
        <v>46</v>
      </c>
      <c r="AX2487" s="14" t="s">
        <v>85</v>
      </c>
      <c r="AY2487" s="257" t="s">
        <v>241</v>
      </c>
    </row>
    <row r="2488" s="14" customFormat="1">
      <c r="A2488" s="14"/>
      <c r="B2488" s="247"/>
      <c r="C2488" s="248"/>
      <c r="D2488" s="238" t="s">
        <v>252</v>
      </c>
      <c r="E2488" s="249" t="s">
        <v>39</v>
      </c>
      <c r="F2488" s="250" t="s">
        <v>2259</v>
      </c>
      <c r="G2488" s="248"/>
      <c r="H2488" s="251">
        <v>0.002</v>
      </c>
      <c r="I2488" s="252"/>
      <c r="J2488" s="248"/>
      <c r="K2488" s="248"/>
      <c r="L2488" s="253"/>
      <c r="M2488" s="254"/>
      <c r="N2488" s="255"/>
      <c r="O2488" s="255"/>
      <c r="P2488" s="255"/>
      <c r="Q2488" s="255"/>
      <c r="R2488" s="255"/>
      <c r="S2488" s="255"/>
      <c r="T2488" s="256"/>
      <c r="U2488" s="14"/>
      <c r="V2488" s="14"/>
      <c r="W2488" s="14"/>
      <c r="X2488" s="14"/>
      <c r="Y2488" s="14"/>
      <c r="Z2488" s="14"/>
      <c r="AA2488" s="14"/>
      <c r="AB2488" s="14"/>
      <c r="AC2488" s="14"/>
      <c r="AD2488" s="14"/>
      <c r="AE2488" s="14"/>
      <c r="AT2488" s="257" t="s">
        <v>252</v>
      </c>
      <c r="AU2488" s="257" t="s">
        <v>93</v>
      </c>
      <c r="AV2488" s="14" t="s">
        <v>93</v>
      </c>
      <c r="AW2488" s="14" t="s">
        <v>46</v>
      </c>
      <c r="AX2488" s="14" t="s">
        <v>85</v>
      </c>
      <c r="AY2488" s="257" t="s">
        <v>241</v>
      </c>
    </row>
    <row r="2489" s="13" customFormat="1">
      <c r="A2489" s="13"/>
      <c r="B2489" s="236"/>
      <c r="C2489" s="237"/>
      <c r="D2489" s="238" t="s">
        <v>252</v>
      </c>
      <c r="E2489" s="239" t="s">
        <v>39</v>
      </c>
      <c r="F2489" s="240" t="s">
        <v>1770</v>
      </c>
      <c r="G2489" s="237"/>
      <c r="H2489" s="239" t="s">
        <v>39</v>
      </c>
      <c r="I2489" s="241"/>
      <c r="J2489" s="237"/>
      <c r="K2489" s="237"/>
      <c r="L2489" s="242"/>
      <c r="M2489" s="243"/>
      <c r="N2489" s="244"/>
      <c r="O2489" s="244"/>
      <c r="P2489" s="244"/>
      <c r="Q2489" s="244"/>
      <c r="R2489" s="244"/>
      <c r="S2489" s="244"/>
      <c r="T2489" s="245"/>
      <c r="U2489" s="13"/>
      <c r="V2489" s="13"/>
      <c r="W2489" s="13"/>
      <c r="X2489" s="13"/>
      <c r="Y2489" s="13"/>
      <c r="Z2489" s="13"/>
      <c r="AA2489" s="13"/>
      <c r="AB2489" s="13"/>
      <c r="AC2489" s="13"/>
      <c r="AD2489" s="13"/>
      <c r="AE2489" s="13"/>
      <c r="AT2489" s="246" t="s">
        <v>252</v>
      </c>
      <c r="AU2489" s="246" t="s">
        <v>93</v>
      </c>
      <c r="AV2489" s="13" t="s">
        <v>23</v>
      </c>
      <c r="AW2489" s="13" t="s">
        <v>46</v>
      </c>
      <c r="AX2489" s="13" t="s">
        <v>85</v>
      </c>
      <c r="AY2489" s="246" t="s">
        <v>241</v>
      </c>
    </row>
    <row r="2490" s="13" customFormat="1">
      <c r="A2490" s="13"/>
      <c r="B2490" s="236"/>
      <c r="C2490" s="237"/>
      <c r="D2490" s="238" t="s">
        <v>252</v>
      </c>
      <c r="E2490" s="239" t="s">
        <v>39</v>
      </c>
      <c r="F2490" s="240" t="s">
        <v>1779</v>
      </c>
      <c r="G2490" s="237"/>
      <c r="H2490" s="239" t="s">
        <v>39</v>
      </c>
      <c r="I2490" s="241"/>
      <c r="J2490" s="237"/>
      <c r="K2490" s="237"/>
      <c r="L2490" s="242"/>
      <c r="M2490" s="243"/>
      <c r="N2490" s="244"/>
      <c r="O2490" s="244"/>
      <c r="P2490" s="244"/>
      <c r="Q2490" s="244"/>
      <c r="R2490" s="244"/>
      <c r="S2490" s="244"/>
      <c r="T2490" s="245"/>
      <c r="U2490" s="13"/>
      <c r="V2490" s="13"/>
      <c r="W2490" s="13"/>
      <c r="X2490" s="13"/>
      <c r="Y2490" s="13"/>
      <c r="Z2490" s="13"/>
      <c r="AA2490" s="13"/>
      <c r="AB2490" s="13"/>
      <c r="AC2490" s="13"/>
      <c r="AD2490" s="13"/>
      <c r="AE2490" s="13"/>
      <c r="AT2490" s="246" t="s">
        <v>252</v>
      </c>
      <c r="AU2490" s="246" t="s">
        <v>93</v>
      </c>
      <c r="AV2490" s="13" t="s">
        <v>23</v>
      </c>
      <c r="AW2490" s="13" t="s">
        <v>46</v>
      </c>
      <c r="AX2490" s="13" t="s">
        <v>85</v>
      </c>
      <c r="AY2490" s="246" t="s">
        <v>241</v>
      </c>
    </row>
    <row r="2491" s="14" customFormat="1">
      <c r="A2491" s="14"/>
      <c r="B2491" s="247"/>
      <c r="C2491" s="248"/>
      <c r="D2491" s="238" t="s">
        <v>252</v>
      </c>
      <c r="E2491" s="249" t="s">
        <v>39</v>
      </c>
      <c r="F2491" s="250" t="s">
        <v>2242</v>
      </c>
      <c r="G2491" s="248"/>
      <c r="H2491" s="251">
        <v>0.029999999999999999</v>
      </c>
      <c r="I2491" s="252"/>
      <c r="J2491" s="248"/>
      <c r="K2491" s="248"/>
      <c r="L2491" s="253"/>
      <c r="M2491" s="254"/>
      <c r="N2491" s="255"/>
      <c r="O2491" s="255"/>
      <c r="P2491" s="255"/>
      <c r="Q2491" s="255"/>
      <c r="R2491" s="255"/>
      <c r="S2491" s="255"/>
      <c r="T2491" s="256"/>
      <c r="U2491" s="14"/>
      <c r="V2491" s="14"/>
      <c r="W2491" s="14"/>
      <c r="X2491" s="14"/>
      <c r="Y2491" s="14"/>
      <c r="Z2491" s="14"/>
      <c r="AA2491" s="14"/>
      <c r="AB2491" s="14"/>
      <c r="AC2491" s="14"/>
      <c r="AD2491" s="14"/>
      <c r="AE2491" s="14"/>
      <c r="AT2491" s="257" t="s">
        <v>252</v>
      </c>
      <c r="AU2491" s="257" t="s">
        <v>93</v>
      </c>
      <c r="AV2491" s="14" t="s">
        <v>93</v>
      </c>
      <c r="AW2491" s="14" t="s">
        <v>46</v>
      </c>
      <c r="AX2491" s="14" t="s">
        <v>85</v>
      </c>
      <c r="AY2491" s="257" t="s">
        <v>241</v>
      </c>
    </row>
    <row r="2492" s="14" customFormat="1">
      <c r="A2492" s="14"/>
      <c r="B2492" s="247"/>
      <c r="C2492" s="248"/>
      <c r="D2492" s="238" t="s">
        <v>252</v>
      </c>
      <c r="E2492" s="249" t="s">
        <v>39</v>
      </c>
      <c r="F2492" s="250" t="s">
        <v>2244</v>
      </c>
      <c r="G2492" s="248"/>
      <c r="H2492" s="251">
        <v>0.02</v>
      </c>
      <c r="I2492" s="252"/>
      <c r="J2492" s="248"/>
      <c r="K2492" s="248"/>
      <c r="L2492" s="253"/>
      <c r="M2492" s="254"/>
      <c r="N2492" s="255"/>
      <c r="O2492" s="255"/>
      <c r="P2492" s="255"/>
      <c r="Q2492" s="255"/>
      <c r="R2492" s="255"/>
      <c r="S2492" s="255"/>
      <c r="T2492" s="256"/>
      <c r="U2492" s="14"/>
      <c r="V2492" s="14"/>
      <c r="W2492" s="14"/>
      <c r="X2492" s="14"/>
      <c r="Y2492" s="14"/>
      <c r="Z2492" s="14"/>
      <c r="AA2492" s="14"/>
      <c r="AB2492" s="14"/>
      <c r="AC2492" s="14"/>
      <c r="AD2492" s="14"/>
      <c r="AE2492" s="14"/>
      <c r="AT2492" s="257" t="s">
        <v>252</v>
      </c>
      <c r="AU2492" s="257" t="s">
        <v>93</v>
      </c>
      <c r="AV2492" s="14" t="s">
        <v>93</v>
      </c>
      <c r="AW2492" s="14" t="s">
        <v>46</v>
      </c>
      <c r="AX2492" s="14" t="s">
        <v>85</v>
      </c>
      <c r="AY2492" s="257" t="s">
        <v>241</v>
      </c>
    </row>
    <row r="2493" s="14" customFormat="1">
      <c r="A2493" s="14"/>
      <c r="B2493" s="247"/>
      <c r="C2493" s="248"/>
      <c r="D2493" s="238" t="s">
        <v>252</v>
      </c>
      <c r="E2493" s="249" t="s">
        <v>39</v>
      </c>
      <c r="F2493" s="250" t="s">
        <v>2245</v>
      </c>
      <c r="G2493" s="248"/>
      <c r="H2493" s="251">
        <v>0.02</v>
      </c>
      <c r="I2493" s="252"/>
      <c r="J2493" s="248"/>
      <c r="K2493" s="248"/>
      <c r="L2493" s="253"/>
      <c r="M2493" s="254"/>
      <c r="N2493" s="255"/>
      <c r="O2493" s="255"/>
      <c r="P2493" s="255"/>
      <c r="Q2493" s="255"/>
      <c r="R2493" s="255"/>
      <c r="S2493" s="255"/>
      <c r="T2493" s="256"/>
      <c r="U2493" s="14"/>
      <c r="V2493" s="14"/>
      <c r="W2493" s="14"/>
      <c r="X2493" s="14"/>
      <c r="Y2493" s="14"/>
      <c r="Z2493" s="14"/>
      <c r="AA2493" s="14"/>
      <c r="AB2493" s="14"/>
      <c r="AC2493" s="14"/>
      <c r="AD2493" s="14"/>
      <c r="AE2493" s="14"/>
      <c r="AT2493" s="257" t="s">
        <v>252</v>
      </c>
      <c r="AU2493" s="257" t="s">
        <v>93</v>
      </c>
      <c r="AV2493" s="14" t="s">
        <v>93</v>
      </c>
      <c r="AW2493" s="14" t="s">
        <v>46</v>
      </c>
      <c r="AX2493" s="14" t="s">
        <v>85</v>
      </c>
      <c r="AY2493" s="257" t="s">
        <v>241</v>
      </c>
    </row>
    <row r="2494" s="14" customFormat="1">
      <c r="A2494" s="14"/>
      <c r="B2494" s="247"/>
      <c r="C2494" s="248"/>
      <c r="D2494" s="238" t="s">
        <v>252</v>
      </c>
      <c r="E2494" s="249" t="s">
        <v>39</v>
      </c>
      <c r="F2494" s="250" t="s">
        <v>2246</v>
      </c>
      <c r="G2494" s="248"/>
      <c r="H2494" s="251">
        <v>0.0060000000000000001</v>
      </c>
      <c r="I2494" s="252"/>
      <c r="J2494" s="248"/>
      <c r="K2494" s="248"/>
      <c r="L2494" s="253"/>
      <c r="M2494" s="254"/>
      <c r="N2494" s="255"/>
      <c r="O2494" s="255"/>
      <c r="P2494" s="255"/>
      <c r="Q2494" s="255"/>
      <c r="R2494" s="255"/>
      <c r="S2494" s="255"/>
      <c r="T2494" s="256"/>
      <c r="U2494" s="14"/>
      <c r="V2494" s="14"/>
      <c r="W2494" s="14"/>
      <c r="X2494" s="14"/>
      <c r="Y2494" s="14"/>
      <c r="Z2494" s="14"/>
      <c r="AA2494" s="14"/>
      <c r="AB2494" s="14"/>
      <c r="AC2494" s="14"/>
      <c r="AD2494" s="14"/>
      <c r="AE2494" s="14"/>
      <c r="AT2494" s="257" t="s">
        <v>252</v>
      </c>
      <c r="AU2494" s="257" t="s">
        <v>93</v>
      </c>
      <c r="AV2494" s="14" t="s">
        <v>93</v>
      </c>
      <c r="AW2494" s="14" t="s">
        <v>46</v>
      </c>
      <c r="AX2494" s="14" t="s">
        <v>85</v>
      </c>
      <c r="AY2494" s="257" t="s">
        <v>241</v>
      </c>
    </row>
    <row r="2495" s="14" customFormat="1">
      <c r="A2495" s="14"/>
      <c r="B2495" s="247"/>
      <c r="C2495" s="248"/>
      <c r="D2495" s="238" t="s">
        <v>252</v>
      </c>
      <c r="E2495" s="249" t="s">
        <v>39</v>
      </c>
      <c r="F2495" s="250" t="s">
        <v>2247</v>
      </c>
      <c r="G2495" s="248"/>
      <c r="H2495" s="251">
        <v>0.01</v>
      </c>
      <c r="I2495" s="252"/>
      <c r="J2495" s="248"/>
      <c r="K2495" s="248"/>
      <c r="L2495" s="253"/>
      <c r="M2495" s="254"/>
      <c r="N2495" s="255"/>
      <c r="O2495" s="255"/>
      <c r="P2495" s="255"/>
      <c r="Q2495" s="255"/>
      <c r="R2495" s="255"/>
      <c r="S2495" s="255"/>
      <c r="T2495" s="256"/>
      <c r="U2495" s="14"/>
      <c r="V2495" s="14"/>
      <c r="W2495" s="14"/>
      <c r="X2495" s="14"/>
      <c r="Y2495" s="14"/>
      <c r="Z2495" s="14"/>
      <c r="AA2495" s="14"/>
      <c r="AB2495" s="14"/>
      <c r="AC2495" s="14"/>
      <c r="AD2495" s="14"/>
      <c r="AE2495" s="14"/>
      <c r="AT2495" s="257" t="s">
        <v>252</v>
      </c>
      <c r="AU2495" s="257" t="s">
        <v>93</v>
      </c>
      <c r="AV2495" s="14" t="s">
        <v>93</v>
      </c>
      <c r="AW2495" s="14" t="s">
        <v>46</v>
      </c>
      <c r="AX2495" s="14" t="s">
        <v>85</v>
      </c>
      <c r="AY2495" s="257" t="s">
        <v>241</v>
      </c>
    </row>
    <row r="2496" s="13" customFormat="1">
      <c r="A2496" s="13"/>
      <c r="B2496" s="236"/>
      <c r="C2496" s="237"/>
      <c r="D2496" s="238" t="s">
        <v>252</v>
      </c>
      <c r="E2496" s="239" t="s">
        <v>39</v>
      </c>
      <c r="F2496" s="240" t="s">
        <v>1791</v>
      </c>
      <c r="G2496" s="237"/>
      <c r="H2496" s="239" t="s">
        <v>39</v>
      </c>
      <c r="I2496" s="241"/>
      <c r="J2496" s="237"/>
      <c r="K2496" s="237"/>
      <c r="L2496" s="242"/>
      <c r="M2496" s="243"/>
      <c r="N2496" s="244"/>
      <c r="O2496" s="244"/>
      <c r="P2496" s="244"/>
      <c r="Q2496" s="244"/>
      <c r="R2496" s="244"/>
      <c r="S2496" s="244"/>
      <c r="T2496" s="245"/>
      <c r="U2496" s="13"/>
      <c r="V2496" s="13"/>
      <c r="W2496" s="13"/>
      <c r="X2496" s="13"/>
      <c r="Y2496" s="13"/>
      <c r="Z2496" s="13"/>
      <c r="AA2496" s="13"/>
      <c r="AB2496" s="13"/>
      <c r="AC2496" s="13"/>
      <c r="AD2496" s="13"/>
      <c r="AE2496" s="13"/>
      <c r="AT2496" s="246" t="s">
        <v>252</v>
      </c>
      <c r="AU2496" s="246" t="s">
        <v>93</v>
      </c>
      <c r="AV2496" s="13" t="s">
        <v>23</v>
      </c>
      <c r="AW2496" s="13" t="s">
        <v>46</v>
      </c>
      <c r="AX2496" s="13" t="s">
        <v>85</v>
      </c>
      <c r="AY2496" s="246" t="s">
        <v>241</v>
      </c>
    </row>
    <row r="2497" s="14" customFormat="1">
      <c r="A2497" s="14"/>
      <c r="B2497" s="247"/>
      <c r="C2497" s="248"/>
      <c r="D2497" s="238" t="s">
        <v>252</v>
      </c>
      <c r="E2497" s="249" t="s">
        <v>39</v>
      </c>
      <c r="F2497" s="250" t="s">
        <v>2248</v>
      </c>
      <c r="G2497" s="248"/>
      <c r="H2497" s="251">
        <v>0.01</v>
      </c>
      <c r="I2497" s="252"/>
      <c r="J2497" s="248"/>
      <c r="K2497" s="248"/>
      <c r="L2497" s="253"/>
      <c r="M2497" s="254"/>
      <c r="N2497" s="255"/>
      <c r="O2497" s="255"/>
      <c r="P2497" s="255"/>
      <c r="Q2497" s="255"/>
      <c r="R2497" s="255"/>
      <c r="S2497" s="255"/>
      <c r="T2497" s="256"/>
      <c r="U2497" s="14"/>
      <c r="V2497" s="14"/>
      <c r="W2497" s="14"/>
      <c r="X2497" s="14"/>
      <c r="Y2497" s="14"/>
      <c r="Z2497" s="14"/>
      <c r="AA2497" s="14"/>
      <c r="AB2497" s="14"/>
      <c r="AC2497" s="14"/>
      <c r="AD2497" s="14"/>
      <c r="AE2497" s="14"/>
      <c r="AT2497" s="257" t="s">
        <v>252</v>
      </c>
      <c r="AU2497" s="257" t="s">
        <v>93</v>
      </c>
      <c r="AV2497" s="14" t="s">
        <v>93</v>
      </c>
      <c r="AW2497" s="14" t="s">
        <v>46</v>
      </c>
      <c r="AX2497" s="14" t="s">
        <v>85</v>
      </c>
      <c r="AY2497" s="257" t="s">
        <v>241</v>
      </c>
    </row>
    <row r="2498" s="14" customFormat="1">
      <c r="A2498" s="14"/>
      <c r="B2498" s="247"/>
      <c r="C2498" s="248"/>
      <c r="D2498" s="238" t="s">
        <v>252</v>
      </c>
      <c r="E2498" s="249" t="s">
        <v>39</v>
      </c>
      <c r="F2498" s="250" t="s">
        <v>2250</v>
      </c>
      <c r="G2498" s="248"/>
      <c r="H2498" s="251">
        <v>0.0080000000000000002</v>
      </c>
      <c r="I2498" s="252"/>
      <c r="J2498" s="248"/>
      <c r="K2498" s="248"/>
      <c r="L2498" s="253"/>
      <c r="M2498" s="254"/>
      <c r="N2498" s="255"/>
      <c r="O2498" s="255"/>
      <c r="P2498" s="255"/>
      <c r="Q2498" s="255"/>
      <c r="R2498" s="255"/>
      <c r="S2498" s="255"/>
      <c r="T2498" s="256"/>
      <c r="U2498" s="14"/>
      <c r="V2498" s="14"/>
      <c r="W2498" s="14"/>
      <c r="X2498" s="14"/>
      <c r="Y2498" s="14"/>
      <c r="Z2498" s="14"/>
      <c r="AA2498" s="14"/>
      <c r="AB2498" s="14"/>
      <c r="AC2498" s="14"/>
      <c r="AD2498" s="14"/>
      <c r="AE2498" s="14"/>
      <c r="AT2498" s="257" t="s">
        <v>252</v>
      </c>
      <c r="AU2498" s="257" t="s">
        <v>93</v>
      </c>
      <c r="AV2498" s="14" t="s">
        <v>93</v>
      </c>
      <c r="AW2498" s="14" t="s">
        <v>46</v>
      </c>
      <c r="AX2498" s="14" t="s">
        <v>85</v>
      </c>
      <c r="AY2498" s="257" t="s">
        <v>241</v>
      </c>
    </row>
    <row r="2499" s="13" customFormat="1">
      <c r="A2499" s="13"/>
      <c r="B2499" s="236"/>
      <c r="C2499" s="237"/>
      <c r="D2499" s="238" t="s">
        <v>252</v>
      </c>
      <c r="E2499" s="239" t="s">
        <v>39</v>
      </c>
      <c r="F2499" s="240" t="s">
        <v>1760</v>
      </c>
      <c r="G2499" s="237"/>
      <c r="H2499" s="239" t="s">
        <v>39</v>
      </c>
      <c r="I2499" s="241"/>
      <c r="J2499" s="237"/>
      <c r="K2499" s="237"/>
      <c r="L2499" s="242"/>
      <c r="M2499" s="243"/>
      <c r="N2499" s="244"/>
      <c r="O2499" s="244"/>
      <c r="P2499" s="244"/>
      <c r="Q2499" s="244"/>
      <c r="R2499" s="244"/>
      <c r="S2499" s="244"/>
      <c r="T2499" s="245"/>
      <c r="U2499" s="13"/>
      <c r="V2499" s="13"/>
      <c r="W2499" s="13"/>
      <c r="X2499" s="13"/>
      <c r="Y2499" s="13"/>
      <c r="Z2499" s="13"/>
      <c r="AA2499" s="13"/>
      <c r="AB2499" s="13"/>
      <c r="AC2499" s="13"/>
      <c r="AD2499" s="13"/>
      <c r="AE2499" s="13"/>
      <c r="AT2499" s="246" t="s">
        <v>252</v>
      </c>
      <c r="AU2499" s="246" t="s">
        <v>93</v>
      </c>
      <c r="AV2499" s="13" t="s">
        <v>23</v>
      </c>
      <c r="AW2499" s="13" t="s">
        <v>46</v>
      </c>
      <c r="AX2499" s="13" t="s">
        <v>85</v>
      </c>
      <c r="AY2499" s="246" t="s">
        <v>241</v>
      </c>
    </row>
    <row r="2500" s="14" customFormat="1">
      <c r="A2500" s="14"/>
      <c r="B2500" s="247"/>
      <c r="C2500" s="248"/>
      <c r="D2500" s="238" t="s">
        <v>252</v>
      </c>
      <c r="E2500" s="249" t="s">
        <v>39</v>
      </c>
      <c r="F2500" s="250" t="s">
        <v>2241</v>
      </c>
      <c r="G2500" s="248"/>
      <c r="H2500" s="251">
        <v>0.02</v>
      </c>
      <c r="I2500" s="252"/>
      <c r="J2500" s="248"/>
      <c r="K2500" s="248"/>
      <c r="L2500" s="253"/>
      <c r="M2500" s="254"/>
      <c r="N2500" s="255"/>
      <c r="O2500" s="255"/>
      <c r="P2500" s="255"/>
      <c r="Q2500" s="255"/>
      <c r="R2500" s="255"/>
      <c r="S2500" s="255"/>
      <c r="T2500" s="256"/>
      <c r="U2500" s="14"/>
      <c r="V2500" s="14"/>
      <c r="W2500" s="14"/>
      <c r="X2500" s="14"/>
      <c r="Y2500" s="14"/>
      <c r="Z2500" s="14"/>
      <c r="AA2500" s="14"/>
      <c r="AB2500" s="14"/>
      <c r="AC2500" s="14"/>
      <c r="AD2500" s="14"/>
      <c r="AE2500" s="14"/>
      <c r="AT2500" s="257" t="s">
        <v>252</v>
      </c>
      <c r="AU2500" s="257" t="s">
        <v>93</v>
      </c>
      <c r="AV2500" s="14" t="s">
        <v>93</v>
      </c>
      <c r="AW2500" s="14" t="s">
        <v>46</v>
      </c>
      <c r="AX2500" s="14" t="s">
        <v>85</v>
      </c>
      <c r="AY2500" s="257" t="s">
        <v>241</v>
      </c>
    </row>
    <row r="2501" s="14" customFormat="1">
      <c r="A2501" s="14"/>
      <c r="B2501" s="247"/>
      <c r="C2501" s="248"/>
      <c r="D2501" s="238" t="s">
        <v>252</v>
      </c>
      <c r="E2501" s="249" t="s">
        <v>39</v>
      </c>
      <c r="F2501" s="250" t="s">
        <v>2252</v>
      </c>
      <c r="G2501" s="248"/>
      <c r="H2501" s="251">
        <v>0.041000000000000002</v>
      </c>
      <c r="I2501" s="252"/>
      <c r="J2501" s="248"/>
      <c r="K2501" s="248"/>
      <c r="L2501" s="253"/>
      <c r="M2501" s="254"/>
      <c r="N2501" s="255"/>
      <c r="O2501" s="255"/>
      <c r="P2501" s="255"/>
      <c r="Q2501" s="255"/>
      <c r="R2501" s="255"/>
      <c r="S2501" s="255"/>
      <c r="T2501" s="256"/>
      <c r="U2501" s="14"/>
      <c r="V2501" s="14"/>
      <c r="W2501" s="14"/>
      <c r="X2501" s="14"/>
      <c r="Y2501" s="14"/>
      <c r="Z2501" s="14"/>
      <c r="AA2501" s="14"/>
      <c r="AB2501" s="14"/>
      <c r="AC2501" s="14"/>
      <c r="AD2501" s="14"/>
      <c r="AE2501" s="14"/>
      <c r="AT2501" s="257" t="s">
        <v>252</v>
      </c>
      <c r="AU2501" s="257" t="s">
        <v>93</v>
      </c>
      <c r="AV2501" s="14" t="s">
        <v>93</v>
      </c>
      <c r="AW2501" s="14" t="s">
        <v>46</v>
      </c>
      <c r="AX2501" s="14" t="s">
        <v>85</v>
      </c>
      <c r="AY2501" s="257" t="s">
        <v>241</v>
      </c>
    </row>
    <row r="2502" s="14" customFormat="1">
      <c r="A2502" s="14"/>
      <c r="B2502" s="247"/>
      <c r="C2502" s="248"/>
      <c r="D2502" s="238" t="s">
        <v>252</v>
      </c>
      <c r="E2502" s="249" t="s">
        <v>39</v>
      </c>
      <c r="F2502" s="250" t="s">
        <v>2253</v>
      </c>
      <c r="G2502" s="248"/>
      <c r="H2502" s="251">
        <v>0.012</v>
      </c>
      <c r="I2502" s="252"/>
      <c r="J2502" s="248"/>
      <c r="K2502" s="248"/>
      <c r="L2502" s="253"/>
      <c r="M2502" s="254"/>
      <c r="N2502" s="255"/>
      <c r="O2502" s="255"/>
      <c r="P2502" s="255"/>
      <c r="Q2502" s="255"/>
      <c r="R2502" s="255"/>
      <c r="S2502" s="255"/>
      <c r="T2502" s="256"/>
      <c r="U2502" s="14"/>
      <c r="V2502" s="14"/>
      <c r="W2502" s="14"/>
      <c r="X2502" s="14"/>
      <c r="Y2502" s="14"/>
      <c r="Z2502" s="14"/>
      <c r="AA2502" s="14"/>
      <c r="AB2502" s="14"/>
      <c r="AC2502" s="14"/>
      <c r="AD2502" s="14"/>
      <c r="AE2502" s="14"/>
      <c r="AT2502" s="257" t="s">
        <v>252</v>
      </c>
      <c r="AU2502" s="257" t="s">
        <v>93</v>
      </c>
      <c r="AV2502" s="14" t="s">
        <v>93</v>
      </c>
      <c r="AW2502" s="14" t="s">
        <v>46</v>
      </c>
      <c r="AX2502" s="14" t="s">
        <v>85</v>
      </c>
      <c r="AY2502" s="257" t="s">
        <v>241</v>
      </c>
    </row>
    <row r="2503" s="14" customFormat="1">
      <c r="A2503" s="14"/>
      <c r="B2503" s="247"/>
      <c r="C2503" s="248"/>
      <c r="D2503" s="238" t="s">
        <v>252</v>
      </c>
      <c r="E2503" s="249" t="s">
        <v>39</v>
      </c>
      <c r="F2503" s="250" t="s">
        <v>2260</v>
      </c>
      <c r="G2503" s="248"/>
      <c r="H2503" s="251">
        <v>0.010999999999999999</v>
      </c>
      <c r="I2503" s="252"/>
      <c r="J2503" s="248"/>
      <c r="K2503" s="248"/>
      <c r="L2503" s="253"/>
      <c r="M2503" s="254"/>
      <c r="N2503" s="255"/>
      <c r="O2503" s="255"/>
      <c r="P2503" s="255"/>
      <c r="Q2503" s="255"/>
      <c r="R2503" s="255"/>
      <c r="S2503" s="255"/>
      <c r="T2503" s="256"/>
      <c r="U2503" s="14"/>
      <c r="V2503" s="14"/>
      <c r="W2503" s="14"/>
      <c r="X2503" s="14"/>
      <c r="Y2503" s="14"/>
      <c r="Z2503" s="14"/>
      <c r="AA2503" s="14"/>
      <c r="AB2503" s="14"/>
      <c r="AC2503" s="14"/>
      <c r="AD2503" s="14"/>
      <c r="AE2503" s="14"/>
      <c r="AT2503" s="257" t="s">
        <v>252</v>
      </c>
      <c r="AU2503" s="257" t="s">
        <v>93</v>
      </c>
      <c r="AV2503" s="14" t="s">
        <v>93</v>
      </c>
      <c r="AW2503" s="14" t="s">
        <v>46</v>
      </c>
      <c r="AX2503" s="14" t="s">
        <v>85</v>
      </c>
      <c r="AY2503" s="257" t="s">
        <v>241</v>
      </c>
    </row>
    <row r="2504" s="14" customFormat="1">
      <c r="A2504" s="14"/>
      <c r="B2504" s="247"/>
      <c r="C2504" s="248"/>
      <c r="D2504" s="238" t="s">
        <v>252</v>
      </c>
      <c r="E2504" s="249" t="s">
        <v>39</v>
      </c>
      <c r="F2504" s="250" t="s">
        <v>2255</v>
      </c>
      <c r="G2504" s="248"/>
      <c r="H2504" s="251">
        <v>0.0089999999999999993</v>
      </c>
      <c r="I2504" s="252"/>
      <c r="J2504" s="248"/>
      <c r="K2504" s="248"/>
      <c r="L2504" s="253"/>
      <c r="M2504" s="254"/>
      <c r="N2504" s="255"/>
      <c r="O2504" s="255"/>
      <c r="P2504" s="255"/>
      <c r="Q2504" s="255"/>
      <c r="R2504" s="255"/>
      <c r="S2504" s="255"/>
      <c r="T2504" s="256"/>
      <c r="U2504" s="14"/>
      <c r="V2504" s="14"/>
      <c r="W2504" s="14"/>
      <c r="X2504" s="14"/>
      <c r="Y2504" s="14"/>
      <c r="Z2504" s="14"/>
      <c r="AA2504" s="14"/>
      <c r="AB2504" s="14"/>
      <c r="AC2504" s="14"/>
      <c r="AD2504" s="14"/>
      <c r="AE2504" s="14"/>
      <c r="AT2504" s="257" t="s">
        <v>252</v>
      </c>
      <c r="AU2504" s="257" t="s">
        <v>93</v>
      </c>
      <c r="AV2504" s="14" t="s">
        <v>93</v>
      </c>
      <c r="AW2504" s="14" t="s">
        <v>46</v>
      </c>
      <c r="AX2504" s="14" t="s">
        <v>85</v>
      </c>
      <c r="AY2504" s="257" t="s">
        <v>241</v>
      </c>
    </row>
    <row r="2505" s="14" customFormat="1">
      <c r="A2505" s="14"/>
      <c r="B2505" s="247"/>
      <c r="C2505" s="248"/>
      <c r="D2505" s="238" t="s">
        <v>252</v>
      </c>
      <c r="E2505" s="249" t="s">
        <v>39</v>
      </c>
      <c r="F2505" s="250" t="s">
        <v>2261</v>
      </c>
      <c r="G2505" s="248"/>
      <c r="H2505" s="251">
        <v>0.0060000000000000001</v>
      </c>
      <c r="I2505" s="252"/>
      <c r="J2505" s="248"/>
      <c r="K2505" s="248"/>
      <c r="L2505" s="253"/>
      <c r="M2505" s="254"/>
      <c r="N2505" s="255"/>
      <c r="O2505" s="255"/>
      <c r="P2505" s="255"/>
      <c r="Q2505" s="255"/>
      <c r="R2505" s="255"/>
      <c r="S2505" s="255"/>
      <c r="T2505" s="256"/>
      <c r="U2505" s="14"/>
      <c r="V2505" s="14"/>
      <c r="W2505" s="14"/>
      <c r="X2505" s="14"/>
      <c r="Y2505" s="14"/>
      <c r="Z2505" s="14"/>
      <c r="AA2505" s="14"/>
      <c r="AB2505" s="14"/>
      <c r="AC2505" s="14"/>
      <c r="AD2505" s="14"/>
      <c r="AE2505" s="14"/>
      <c r="AT2505" s="257" t="s">
        <v>252</v>
      </c>
      <c r="AU2505" s="257" t="s">
        <v>93</v>
      </c>
      <c r="AV2505" s="14" t="s">
        <v>93</v>
      </c>
      <c r="AW2505" s="14" t="s">
        <v>46</v>
      </c>
      <c r="AX2505" s="14" t="s">
        <v>85</v>
      </c>
      <c r="AY2505" s="257" t="s">
        <v>241</v>
      </c>
    </row>
    <row r="2506" s="14" customFormat="1">
      <c r="A2506" s="14"/>
      <c r="B2506" s="247"/>
      <c r="C2506" s="248"/>
      <c r="D2506" s="238" t="s">
        <v>252</v>
      </c>
      <c r="E2506" s="249" t="s">
        <v>39</v>
      </c>
      <c r="F2506" s="250" t="s">
        <v>2262</v>
      </c>
      <c r="G2506" s="248"/>
      <c r="H2506" s="251">
        <v>0.0030000000000000001</v>
      </c>
      <c r="I2506" s="252"/>
      <c r="J2506" s="248"/>
      <c r="K2506" s="248"/>
      <c r="L2506" s="253"/>
      <c r="M2506" s="254"/>
      <c r="N2506" s="255"/>
      <c r="O2506" s="255"/>
      <c r="P2506" s="255"/>
      <c r="Q2506" s="255"/>
      <c r="R2506" s="255"/>
      <c r="S2506" s="255"/>
      <c r="T2506" s="256"/>
      <c r="U2506" s="14"/>
      <c r="V2506" s="14"/>
      <c r="W2506" s="14"/>
      <c r="X2506" s="14"/>
      <c r="Y2506" s="14"/>
      <c r="Z2506" s="14"/>
      <c r="AA2506" s="14"/>
      <c r="AB2506" s="14"/>
      <c r="AC2506" s="14"/>
      <c r="AD2506" s="14"/>
      <c r="AE2506" s="14"/>
      <c r="AT2506" s="257" t="s">
        <v>252</v>
      </c>
      <c r="AU2506" s="257" t="s">
        <v>93</v>
      </c>
      <c r="AV2506" s="14" t="s">
        <v>93</v>
      </c>
      <c r="AW2506" s="14" t="s">
        <v>46</v>
      </c>
      <c r="AX2506" s="14" t="s">
        <v>85</v>
      </c>
      <c r="AY2506" s="257" t="s">
        <v>241</v>
      </c>
    </row>
    <row r="2507" s="14" customFormat="1">
      <c r="A2507" s="14"/>
      <c r="B2507" s="247"/>
      <c r="C2507" s="248"/>
      <c r="D2507" s="238" t="s">
        <v>252</v>
      </c>
      <c r="E2507" s="249" t="s">
        <v>39</v>
      </c>
      <c r="F2507" s="250" t="s">
        <v>2259</v>
      </c>
      <c r="G2507" s="248"/>
      <c r="H2507" s="251">
        <v>0.002</v>
      </c>
      <c r="I2507" s="252"/>
      <c r="J2507" s="248"/>
      <c r="K2507" s="248"/>
      <c r="L2507" s="253"/>
      <c r="M2507" s="254"/>
      <c r="N2507" s="255"/>
      <c r="O2507" s="255"/>
      <c r="P2507" s="255"/>
      <c r="Q2507" s="255"/>
      <c r="R2507" s="255"/>
      <c r="S2507" s="255"/>
      <c r="T2507" s="256"/>
      <c r="U2507" s="14"/>
      <c r="V2507" s="14"/>
      <c r="W2507" s="14"/>
      <c r="X2507" s="14"/>
      <c r="Y2507" s="14"/>
      <c r="Z2507" s="14"/>
      <c r="AA2507" s="14"/>
      <c r="AB2507" s="14"/>
      <c r="AC2507" s="14"/>
      <c r="AD2507" s="14"/>
      <c r="AE2507" s="14"/>
      <c r="AT2507" s="257" t="s">
        <v>252</v>
      </c>
      <c r="AU2507" s="257" t="s">
        <v>93</v>
      </c>
      <c r="AV2507" s="14" t="s">
        <v>93</v>
      </c>
      <c r="AW2507" s="14" t="s">
        <v>46</v>
      </c>
      <c r="AX2507" s="14" t="s">
        <v>85</v>
      </c>
      <c r="AY2507" s="257" t="s">
        <v>241</v>
      </c>
    </row>
    <row r="2508" s="14" customFormat="1">
      <c r="A2508" s="14"/>
      <c r="B2508" s="247"/>
      <c r="C2508" s="248"/>
      <c r="D2508" s="238" t="s">
        <v>252</v>
      </c>
      <c r="E2508" s="249" t="s">
        <v>39</v>
      </c>
      <c r="F2508" s="250" t="s">
        <v>2263</v>
      </c>
      <c r="G2508" s="248"/>
      <c r="H2508" s="251">
        <v>0.0050000000000000001</v>
      </c>
      <c r="I2508" s="252"/>
      <c r="J2508" s="248"/>
      <c r="K2508" s="248"/>
      <c r="L2508" s="253"/>
      <c r="M2508" s="254"/>
      <c r="N2508" s="255"/>
      <c r="O2508" s="255"/>
      <c r="P2508" s="255"/>
      <c r="Q2508" s="255"/>
      <c r="R2508" s="255"/>
      <c r="S2508" s="255"/>
      <c r="T2508" s="256"/>
      <c r="U2508" s="14"/>
      <c r="V2508" s="14"/>
      <c r="W2508" s="14"/>
      <c r="X2508" s="14"/>
      <c r="Y2508" s="14"/>
      <c r="Z2508" s="14"/>
      <c r="AA2508" s="14"/>
      <c r="AB2508" s="14"/>
      <c r="AC2508" s="14"/>
      <c r="AD2508" s="14"/>
      <c r="AE2508" s="14"/>
      <c r="AT2508" s="257" t="s">
        <v>252</v>
      </c>
      <c r="AU2508" s="257" t="s">
        <v>93</v>
      </c>
      <c r="AV2508" s="14" t="s">
        <v>93</v>
      </c>
      <c r="AW2508" s="14" t="s">
        <v>46</v>
      </c>
      <c r="AX2508" s="14" t="s">
        <v>85</v>
      </c>
      <c r="AY2508" s="257" t="s">
        <v>241</v>
      </c>
    </row>
    <row r="2509" s="15" customFormat="1">
      <c r="A2509" s="15"/>
      <c r="B2509" s="258"/>
      <c r="C2509" s="259"/>
      <c r="D2509" s="238" t="s">
        <v>252</v>
      </c>
      <c r="E2509" s="260" t="s">
        <v>39</v>
      </c>
      <c r="F2509" s="261" t="s">
        <v>274</v>
      </c>
      <c r="G2509" s="259"/>
      <c r="H2509" s="262">
        <v>0.45400000000000001</v>
      </c>
      <c r="I2509" s="263"/>
      <c r="J2509" s="259"/>
      <c r="K2509" s="259"/>
      <c r="L2509" s="264"/>
      <c r="M2509" s="265"/>
      <c r="N2509" s="266"/>
      <c r="O2509" s="266"/>
      <c r="P2509" s="266"/>
      <c r="Q2509" s="266"/>
      <c r="R2509" s="266"/>
      <c r="S2509" s="266"/>
      <c r="T2509" s="267"/>
      <c r="U2509" s="15"/>
      <c r="V2509" s="15"/>
      <c r="W2509" s="15"/>
      <c r="X2509" s="15"/>
      <c r="Y2509" s="15"/>
      <c r="Z2509" s="15"/>
      <c r="AA2509" s="15"/>
      <c r="AB2509" s="15"/>
      <c r="AC2509" s="15"/>
      <c r="AD2509" s="15"/>
      <c r="AE2509" s="15"/>
      <c r="AT2509" s="268" t="s">
        <v>252</v>
      </c>
      <c r="AU2509" s="268" t="s">
        <v>93</v>
      </c>
      <c r="AV2509" s="15" t="s">
        <v>248</v>
      </c>
      <c r="AW2509" s="15" t="s">
        <v>46</v>
      </c>
      <c r="AX2509" s="15" t="s">
        <v>23</v>
      </c>
      <c r="AY2509" s="268" t="s">
        <v>241</v>
      </c>
    </row>
    <row r="2510" s="2" customFormat="1" ht="24.15" customHeight="1">
      <c r="A2510" s="42"/>
      <c r="B2510" s="43"/>
      <c r="C2510" s="218" t="s">
        <v>2264</v>
      </c>
      <c r="D2510" s="218" t="s">
        <v>243</v>
      </c>
      <c r="E2510" s="219" t="s">
        <v>2265</v>
      </c>
      <c r="F2510" s="220" t="s">
        <v>2266</v>
      </c>
      <c r="G2510" s="221" t="s">
        <v>246</v>
      </c>
      <c r="H2510" s="222">
        <v>1.3580000000000001</v>
      </c>
      <c r="I2510" s="223"/>
      <c r="J2510" s="224">
        <f>ROUND(I2510*H2510,2)</f>
        <v>0</v>
      </c>
      <c r="K2510" s="220" t="s">
        <v>247</v>
      </c>
      <c r="L2510" s="48"/>
      <c r="M2510" s="225" t="s">
        <v>39</v>
      </c>
      <c r="N2510" s="226" t="s">
        <v>56</v>
      </c>
      <c r="O2510" s="88"/>
      <c r="P2510" s="227">
        <f>O2510*H2510</f>
        <v>0</v>
      </c>
      <c r="Q2510" s="227">
        <v>2.40978</v>
      </c>
      <c r="R2510" s="227">
        <f>Q2510*H2510</f>
        <v>3.2724812400000003</v>
      </c>
      <c r="S2510" s="227">
        <v>0</v>
      </c>
      <c r="T2510" s="228">
        <f>S2510*H2510</f>
        <v>0</v>
      </c>
      <c r="U2510" s="42"/>
      <c r="V2510" s="42"/>
      <c r="W2510" s="42"/>
      <c r="X2510" s="42"/>
      <c r="Y2510" s="42"/>
      <c r="Z2510" s="42"/>
      <c r="AA2510" s="42"/>
      <c r="AB2510" s="42"/>
      <c r="AC2510" s="42"/>
      <c r="AD2510" s="42"/>
      <c r="AE2510" s="42"/>
      <c r="AR2510" s="229" t="s">
        <v>248</v>
      </c>
      <c r="AT2510" s="229" t="s">
        <v>243</v>
      </c>
      <c r="AU2510" s="229" t="s">
        <v>93</v>
      </c>
      <c r="AY2510" s="20" t="s">
        <v>241</v>
      </c>
      <c r="BE2510" s="230">
        <f>IF(N2510="základní",J2510,0)</f>
        <v>0</v>
      </c>
      <c r="BF2510" s="230">
        <f>IF(N2510="snížená",J2510,0)</f>
        <v>0</v>
      </c>
      <c r="BG2510" s="230">
        <f>IF(N2510="zákl. přenesená",J2510,0)</f>
        <v>0</v>
      </c>
      <c r="BH2510" s="230">
        <f>IF(N2510="sníž. přenesená",J2510,0)</f>
        <v>0</v>
      </c>
      <c r="BI2510" s="230">
        <f>IF(N2510="nulová",J2510,0)</f>
        <v>0</v>
      </c>
      <c r="BJ2510" s="20" t="s">
        <v>23</v>
      </c>
      <c r="BK2510" s="230">
        <f>ROUND(I2510*H2510,2)</f>
        <v>0</v>
      </c>
      <c r="BL2510" s="20" t="s">
        <v>248</v>
      </c>
      <c r="BM2510" s="229" t="s">
        <v>2267</v>
      </c>
    </row>
    <row r="2511" s="2" customFormat="1">
      <c r="A2511" s="42"/>
      <c r="B2511" s="43"/>
      <c r="C2511" s="44"/>
      <c r="D2511" s="231" t="s">
        <v>250</v>
      </c>
      <c r="E2511" s="44"/>
      <c r="F2511" s="232" t="s">
        <v>2268</v>
      </c>
      <c r="G2511" s="44"/>
      <c r="H2511" s="44"/>
      <c r="I2511" s="233"/>
      <c r="J2511" s="44"/>
      <c r="K2511" s="44"/>
      <c r="L2511" s="48"/>
      <c r="M2511" s="234"/>
      <c r="N2511" s="235"/>
      <c r="O2511" s="88"/>
      <c r="P2511" s="88"/>
      <c r="Q2511" s="88"/>
      <c r="R2511" s="88"/>
      <c r="S2511" s="88"/>
      <c r="T2511" s="89"/>
      <c r="U2511" s="42"/>
      <c r="V2511" s="42"/>
      <c r="W2511" s="42"/>
      <c r="X2511" s="42"/>
      <c r="Y2511" s="42"/>
      <c r="Z2511" s="42"/>
      <c r="AA2511" s="42"/>
      <c r="AB2511" s="42"/>
      <c r="AC2511" s="42"/>
      <c r="AD2511" s="42"/>
      <c r="AE2511" s="42"/>
      <c r="AT2511" s="20" t="s">
        <v>250</v>
      </c>
      <c r="AU2511" s="20" t="s">
        <v>93</v>
      </c>
    </row>
    <row r="2512" s="13" customFormat="1">
      <c r="A2512" s="13"/>
      <c r="B2512" s="236"/>
      <c r="C2512" s="237"/>
      <c r="D2512" s="238" t="s">
        <v>252</v>
      </c>
      <c r="E2512" s="239" t="s">
        <v>39</v>
      </c>
      <c r="F2512" s="240" t="s">
        <v>2269</v>
      </c>
      <c r="G2512" s="237"/>
      <c r="H2512" s="239" t="s">
        <v>39</v>
      </c>
      <c r="I2512" s="241"/>
      <c r="J2512" s="237"/>
      <c r="K2512" s="237"/>
      <c r="L2512" s="242"/>
      <c r="M2512" s="243"/>
      <c r="N2512" s="244"/>
      <c r="O2512" s="244"/>
      <c r="P2512" s="244"/>
      <c r="Q2512" s="244"/>
      <c r="R2512" s="244"/>
      <c r="S2512" s="244"/>
      <c r="T2512" s="245"/>
      <c r="U2512" s="13"/>
      <c r="V2512" s="13"/>
      <c r="W2512" s="13"/>
      <c r="X2512" s="13"/>
      <c r="Y2512" s="13"/>
      <c r="Z2512" s="13"/>
      <c r="AA2512" s="13"/>
      <c r="AB2512" s="13"/>
      <c r="AC2512" s="13"/>
      <c r="AD2512" s="13"/>
      <c r="AE2512" s="13"/>
      <c r="AT2512" s="246" t="s">
        <v>252</v>
      </c>
      <c r="AU2512" s="246" t="s">
        <v>93</v>
      </c>
      <c r="AV2512" s="13" t="s">
        <v>23</v>
      </c>
      <c r="AW2512" s="13" t="s">
        <v>46</v>
      </c>
      <c r="AX2512" s="13" t="s">
        <v>85</v>
      </c>
      <c r="AY2512" s="246" t="s">
        <v>241</v>
      </c>
    </row>
    <row r="2513" s="13" customFormat="1">
      <c r="A2513" s="13"/>
      <c r="B2513" s="236"/>
      <c r="C2513" s="237"/>
      <c r="D2513" s="238" t="s">
        <v>252</v>
      </c>
      <c r="E2513" s="239" t="s">
        <v>39</v>
      </c>
      <c r="F2513" s="240" t="s">
        <v>1759</v>
      </c>
      <c r="G2513" s="237"/>
      <c r="H2513" s="239" t="s">
        <v>39</v>
      </c>
      <c r="I2513" s="241"/>
      <c r="J2513" s="237"/>
      <c r="K2513" s="237"/>
      <c r="L2513" s="242"/>
      <c r="M2513" s="243"/>
      <c r="N2513" s="244"/>
      <c r="O2513" s="244"/>
      <c r="P2513" s="244"/>
      <c r="Q2513" s="244"/>
      <c r="R2513" s="244"/>
      <c r="S2513" s="244"/>
      <c r="T2513" s="245"/>
      <c r="U2513" s="13"/>
      <c r="V2513" s="13"/>
      <c r="W2513" s="13"/>
      <c r="X2513" s="13"/>
      <c r="Y2513" s="13"/>
      <c r="Z2513" s="13"/>
      <c r="AA2513" s="13"/>
      <c r="AB2513" s="13"/>
      <c r="AC2513" s="13"/>
      <c r="AD2513" s="13"/>
      <c r="AE2513" s="13"/>
      <c r="AT2513" s="246" t="s">
        <v>252</v>
      </c>
      <c r="AU2513" s="246" t="s">
        <v>93</v>
      </c>
      <c r="AV2513" s="13" t="s">
        <v>23</v>
      </c>
      <c r="AW2513" s="13" t="s">
        <v>46</v>
      </c>
      <c r="AX2513" s="13" t="s">
        <v>85</v>
      </c>
      <c r="AY2513" s="246" t="s">
        <v>241</v>
      </c>
    </row>
    <row r="2514" s="13" customFormat="1">
      <c r="A2514" s="13"/>
      <c r="B2514" s="236"/>
      <c r="C2514" s="237"/>
      <c r="D2514" s="238" t="s">
        <v>252</v>
      </c>
      <c r="E2514" s="239" t="s">
        <v>39</v>
      </c>
      <c r="F2514" s="240" t="s">
        <v>1946</v>
      </c>
      <c r="G2514" s="237"/>
      <c r="H2514" s="239" t="s">
        <v>39</v>
      </c>
      <c r="I2514" s="241"/>
      <c r="J2514" s="237"/>
      <c r="K2514" s="237"/>
      <c r="L2514" s="242"/>
      <c r="M2514" s="243"/>
      <c r="N2514" s="244"/>
      <c r="O2514" s="244"/>
      <c r="P2514" s="244"/>
      <c r="Q2514" s="244"/>
      <c r="R2514" s="244"/>
      <c r="S2514" s="244"/>
      <c r="T2514" s="245"/>
      <c r="U2514" s="13"/>
      <c r="V2514" s="13"/>
      <c r="W2514" s="13"/>
      <c r="X2514" s="13"/>
      <c r="Y2514" s="13"/>
      <c r="Z2514" s="13"/>
      <c r="AA2514" s="13"/>
      <c r="AB2514" s="13"/>
      <c r="AC2514" s="13"/>
      <c r="AD2514" s="13"/>
      <c r="AE2514" s="13"/>
      <c r="AT2514" s="246" t="s">
        <v>252</v>
      </c>
      <c r="AU2514" s="246" t="s">
        <v>93</v>
      </c>
      <c r="AV2514" s="13" t="s">
        <v>23</v>
      </c>
      <c r="AW2514" s="13" t="s">
        <v>46</v>
      </c>
      <c r="AX2514" s="13" t="s">
        <v>85</v>
      </c>
      <c r="AY2514" s="246" t="s">
        <v>241</v>
      </c>
    </row>
    <row r="2515" s="14" customFormat="1">
      <c r="A2515" s="14"/>
      <c r="B2515" s="247"/>
      <c r="C2515" s="248"/>
      <c r="D2515" s="238" t="s">
        <v>252</v>
      </c>
      <c r="E2515" s="249" t="s">
        <v>39</v>
      </c>
      <c r="F2515" s="250" t="s">
        <v>2270</v>
      </c>
      <c r="G2515" s="248"/>
      <c r="H2515" s="251">
        <v>0.17399999999999999</v>
      </c>
      <c r="I2515" s="252"/>
      <c r="J2515" s="248"/>
      <c r="K2515" s="248"/>
      <c r="L2515" s="253"/>
      <c r="M2515" s="254"/>
      <c r="N2515" s="255"/>
      <c r="O2515" s="255"/>
      <c r="P2515" s="255"/>
      <c r="Q2515" s="255"/>
      <c r="R2515" s="255"/>
      <c r="S2515" s="255"/>
      <c r="T2515" s="256"/>
      <c r="U2515" s="14"/>
      <c r="V2515" s="14"/>
      <c r="W2515" s="14"/>
      <c r="X2515" s="14"/>
      <c r="Y2515" s="14"/>
      <c r="Z2515" s="14"/>
      <c r="AA2515" s="14"/>
      <c r="AB2515" s="14"/>
      <c r="AC2515" s="14"/>
      <c r="AD2515" s="14"/>
      <c r="AE2515" s="14"/>
      <c r="AT2515" s="257" t="s">
        <v>252</v>
      </c>
      <c r="AU2515" s="257" t="s">
        <v>93</v>
      </c>
      <c r="AV2515" s="14" t="s">
        <v>93</v>
      </c>
      <c r="AW2515" s="14" t="s">
        <v>46</v>
      </c>
      <c r="AX2515" s="14" t="s">
        <v>85</v>
      </c>
      <c r="AY2515" s="257" t="s">
        <v>241</v>
      </c>
    </row>
    <row r="2516" s="14" customFormat="1">
      <c r="A2516" s="14"/>
      <c r="B2516" s="247"/>
      <c r="C2516" s="248"/>
      <c r="D2516" s="238" t="s">
        <v>252</v>
      </c>
      <c r="E2516" s="249" t="s">
        <v>39</v>
      </c>
      <c r="F2516" s="250" t="s">
        <v>2271</v>
      </c>
      <c r="G2516" s="248"/>
      <c r="H2516" s="251">
        <v>0.14499999999999999</v>
      </c>
      <c r="I2516" s="252"/>
      <c r="J2516" s="248"/>
      <c r="K2516" s="248"/>
      <c r="L2516" s="253"/>
      <c r="M2516" s="254"/>
      <c r="N2516" s="255"/>
      <c r="O2516" s="255"/>
      <c r="P2516" s="255"/>
      <c r="Q2516" s="255"/>
      <c r="R2516" s="255"/>
      <c r="S2516" s="255"/>
      <c r="T2516" s="256"/>
      <c r="U2516" s="14"/>
      <c r="V2516" s="14"/>
      <c r="W2516" s="14"/>
      <c r="X2516" s="14"/>
      <c r="Y2516" s="14"/>
      <c r="Z2516" s="14"/>
      <c r="AA2516" s="14"/>
      <c r="AB2516" s="14"/>
      <c r="AC2516" s="14"/>
      <c r="AD2516" s="14"/>
      <c r="AE2516" s="14"/>
      <c r="AT2516" s="257" t="s">
        <v>252</v>
      </c>
      <c r="AU2516" s="257" t="s">
        <v>93</v>
      </c>
      <c r="AV2516" s="14" t="s">
        <v>93</v>
      </c>
      <c r="AW2516" s="14" t="s">
        <v>46</v>
      </c>
      <c r="AX2516" s="14" t="s">
        <v>85</v>
      </c>
      <c r="AY2516" s="257" t="s">
        <v>241</v>
      </c>
    </row>
    <row r="2517" s="13" customFormat="1">
      <c r="A2517" s="13"/>
      <c r="B2517" s="236"/>
      <c r="C2517" s="237"/>
      <c r="D2517" s="238" t="s">
        <v>252</v>
      </c>
      <c r="E2517" s="239" t="s">
        <v>39</v>
      </c>
      <c r="F2517" s="240" t="s">
        <v>1949</v>
      </c>
      <c r="G2517" s="237"/>
      <c r="H2517" s="239" t="s">
        <v>39</v>
      </c>
      <c r="I2517" s="241"/>
      <c r="J2517" s="237"/>
      <c r="K2517" s="237"/>
      <c r="L2517" s="242"/>
      <c r="M2517" s="243"/>
      <c r="N2517" s="244"/>
      <c r="O2517" s="244"/>
      <c r="P2517" s="244"/>
      <c r="Q2517" s="244"/>
      <c r="R2517" s="244"/>
      <c r="S2517" s="244"/>
      <c r="T2517" s="245"/>
      <c r="U2517" s="13"/>
      <c r="V2517" s="13"/>
      <c r="W2517" s="13"/>
      <c r="X2517" s="13"/>
      <c r="Y2517" s="13"/>
      <c r="Z2517" s="13"/>
      <c r="AA2517" s="13"/>
      <c r="AB2517" s="13"/>
      <c r="AC2517" s="13"/>
      <c r="AD2517" s="13"/>
      <c r="AE2517" s="13"/>
      <c r="AT2517" s="246" t="s">
        <v>252</v>
      </c>
      <c r="AU2517" s="246" t="s">
        <v>93</v>
      </c>
      <c r="AV2517" s="13" t="s">
        <v>23</v>
      </c>
      <c r="AW2517" s="13" t="s">
        <v>46</v>
      </c>
      <c r="AX2517" s="13" t="s">
        <v>85</v>
      </c>
      <c r="AY2517" s="246" t="s">
        <v>241</v>
      </c>
    </row>
    <row r="2518" s="14" customFormat="1">
      <c r="A2518" s="14"/>
      <c r="B2518" s="247"/>
      <c r="C2518" s="248"/>
      <c r="D2518" s="238" t="s">
        <v>252</v>
      </c>
      <c r="E2518" s="249" t="s">
        <v>39</v>
      </c>
      <c r="F2518" s="250" t="s">
        <v>2272</v>
      </c>
      <c r="G2518" s="248"/>
      <c r="H2518" s="251">
        <v>0.14899999999999999</v>
      </c>
      <c r="I2518" s="252"/>
      <c r="J2518" s="248"/>
      <c r="K2518" s="248"/>
      <c r="L2518" s="253"/>
      <c r="M2518" s="254"/>
      <c r="N2518" s="255"/>
      <c r="O2518" s="255"/>
      <c r="P2518" s="255"/>
      <c r="Q2518" s="255"/>
      <c r="R2518" s="255"/>
      <c r="S2518" s="255"/>
      <c r="T2518" s="256"/>
      <c r="U2518" s="14"/>
      <c r="V2518" s="14"/>
      <c r="W2518" s="14"/>
      <c r="X2518" s="14"/>
      <c r="Y2518" s="14"/>
      <c r="Z2518" s="14"/>
      <c r="AA2518" s="14"/>
      <c r="AB2518" s="14"/>
      <c r="AC2518" s="14"/>
      <c r="AD2518" s="14"/>
      <c r="AE2518" s="14"/>
      <c r="AT2518" s="257" t="s">
        <v>252</v>
      </c>
      <c r="AU2518" s="257" t="s">
        <v>93</v>
      </c>
      <c r="AV2518" s="14" t="s">
        <v>93</v>
      </c>
      <c r="AW2518" s="14" t="s">
        <v>46</v>
      </c>
      <c r="AX2518" s="14" t="s">
        <v>85</v>
      </c>
      <c r="AY2518" s="257" t="s">
        <v>241</v>
      </c>
    </row>
    <row r="2519" s="13" customFormat="1">
      <c r="A2519" s="13"/>
      <c r="B2519" s="236"/>
      <c r="C2519" s="237"/>
      <c r="D2519" s="238" t="s">
        <v>252</v>
      </c>
      <c r="E2519" s="239" t="s">
        <v>39</v>
      </c>
      <c r="F2519" s="240" t="s">
        <v>1952</v>
      </c>
      <c r="G2519" s="237"/>
      <c r="H2519" s="239" t="s">
        <v>39</v>
      </c>
      <c r="I2519" s="241"/>
      <c r="J2519" s="237"/>
      <c r="K2519" s="237"/>
      <c r="L2519" s="242"/>
      <c r="M2519" s="243"/>
      <c r="N2519" s="244"/>
      <c r="O2519" s="244"/>
      <c r="P2519" s="244"/>
      <c r="Q2519" s="244"/>
      <c r="R2519" s="244"/>
      <c r="S2519" s="244"/>
      <c r="T2519" s="245"/>
      <c r="U2519" s="13"/>
      <c r="V2519" s="13"/>
      <c r="W2519" s="13"/>
      <c r="X2519" s="13"/>
      <c r="Y2519" s="13"/>
      <c r="Z2519" s="13"/>
      <c r="AA2519" s="13"/>
      <c r="AB2519" s="13"/>
      <c r="AC2519" s="13"/>
      <c r="AD2519" s="13"/>
      <c r="AE2519" s="13"/>
      <c r="AT2519" s="246" t="s">
        <v>252</v>
      </c>
      <c r="AU2519" s="246" t="s">
        <v>93</v>
      </c>
      <c r="AV2519" s="13" t="s">
        <v>23</v>
      </c>
      <c r="AW2519" s="13" t="s">
        <v>46</v>
      </c>
      <c r="AX2519" s="13" t="s">
        <v>85</v>
      </c>
      <c r="AY2519" s="246" t="s">
        <v>241</v>
      </c>
    </row>
    <row r="2520" s="14" customFormat="1">
      <c r="A2520" s="14"/>
      <c r="B2520" s="247"/>
      <c r="C2520" s="248"/>
      <c r="D2520" s="238" t="s">
        <v>252</v>
      </c>
      <c r="E2520" s="249" t="s">
        <v>39</v>
      </c>
      <c r="F2520" s="250" t="s">
        <v>2273</v>
      </c>
      <c r="G2520" s="248"/>
      <c r="H2520" s="251">
        <v>0.069000000000000006</v>
      </c>
      <c r="I2520" s="252"/>
      <c r="J2520" s="248"/>
      <c r="K2520" s="248"/>
      <c r="L2520" s="253"/>
      <c r="M2520" s="254"/>
      <c r="N2520" s="255"/>
      <c r="O2520" s="255"/>
      <c r="P2520" s="255"/>
      <c r="Q2520" s="255"/>
      <c r="R2520" s="255"/>
      <c r="S2520" s="255"/>
      <c r="T2520" s="256"/>
      <c r="U2520" s="14"/>
      <c r="V2520" s="14"/>
      <c r="W2520" s="14"/>
      <c r="X2520" s="14"/>
      <c r="Y2520" s="14"/>
      <c r="Z2520" s="14"/>
      <c r="AA2520" s="14"/>
      <c r="AB2520" s="14"/>
      <c r="AC2520" s="14"/>
      <c r="AD2520" s="14"/>
      <c r="AE2520" s="14"/>
      <c r="AT2520" s="257" t="s">
        <v>252</v>
      </c>
      <c r="AU2520" s="257" t="s">
        <v>93</v>
      </c>
      <c r="AV2520" s="14" t="s">
        <v>93</v>
      </c>
      <c r="AW2520" s="14" t="s">
        <v>46</v>
      </c>
      <c r="AX2520" s="14" t="s">
        <v>85</v>
      </c>
      <c r="AY2520" s="257" t="s">
        <v>241</v>
      </c>
    </row>
    <row r="2521" s="14" customFormat="1">
      <c r="A2521" s="14"/>
      <c r="B2521" s="247"/>
      <c r="C2521" s="248"/>
      <c r="D2521" s="238" t="s">
        <v>252</v>
      </c>
      <c r="E2521" s="249" t="s">
        <v>39</v>
      </c>
      <c r="F2521" s="250" t="s">
        <v>2274</v>
      </c>
      <c r="G2521" s="248"/>
      <c r="H2521" s="251">
        <v>0.0089999999999999993</v>
      </c>
      <c r="I2521" s="252"/>
      <c r="J2521" s="248"/>
      <c r="K2521" s="248"/>
      <c r="L2521" s="253"/>
      <c r="M2521" s="254"/>
      <c r="N2521" s="255"/>
      <c r="O2521" s="255"/>
      <c r="P2521" s="255"/>
      <c r="Q2521" s="255"/>
      <c r="R2521" s="255"/>
      <c r="S2521" s="255"/>
      <c r="T2521" s="256"/>
      <c r="U2521" s="14"/>
      <c r="V2521" s="14"/>
      <c r="W2521" s="14"/>
      <c r="X2521" s="14"/>
      <c r="Y2521" s="14"/>
      <c r="Z2521" s="14"/>
      <c r="AA2521" s="14"/>
      <c r="AB2521" s="14"/>
      <c r="AC2521" s="14"/>
      <c r="AD2521" s="14"/>
      <c r="AE2521" s="14"/>
      <c r="AT2521" s="257" t="s">
        <v>252</v>
      </c>
      <c r="AU2521" s="257" t="s">
        <v>93</v>
      </c>
      <c r="AV2521" s="14" t="s">
        <v>93</v>
      </c>
      <c r="AW2521" s="14" t="s">
        <v>46</v>
      </c>
      <c r="AX2521" s="14" t="s">
        <v>85</v>
      </c>
      <c r="AY2521" s="257" t="s">
        <v>241</v>
      </c>
    </row>
    <row r="2522" s="14" customFormat="1">
      <c r="A2522" s="14"/>
      <c r="B2522" s="247"/>
      <c r="C2522" s="248"/>
      <c r="D2522" s="238" t="s">
        <v>252</v>
      </c>
      <c r="E2522" s="249" t="s">
        <v>39</v>
      </c>
      <c r="F2522" s="250" t="s">
        <v>2275</v>
      </c>
      <c r="G2522" s="248"/>
      <c r="H2522" s="251">
        <v>0.047</v>
      </c>
      <c r="I2522" s="252"/>
      <c r="J2522" s="248"/>
      <c r="K2522" s="248"/>
      <c r="L2522" s="253"/>
      <c r="M2522" s="254"/>
      <c r="N2522" s="255"/>
      <c r="O2522" s="255"/>
      <c r="P2522" s="255"/>
      <c r="Q2522" s="255"/>
      <c r="R2522" s="255"/>
      <c r="S2522" s="255"/>
      <c r="T2522" s="256"/>
      <c r="U2522" s="14"/>
      <c r="V2522" s="14"/>
      <c r="W2522" s="14"/>
      <c r="X2522" s="14"/>
      <c r="Y2522" s="14"/>
      <c r="Z2522" s="14"/>
      <c r="AA2522" s="14"/>
      <c r="AB2522" s="14"/>
      <c r="AC2522" s="14"/>
      <c r="AD2522" s="14"/>
      <c r="AE2522" s="14"/>
      <c r="AT2522" s="257" t="s">
        <v>252</v>
      </c>
      <c r="AU2522" s="257" t="s">
        <v>93</v>
      </c>
      <c r="AV2522" s="14" t="s">
        <v>93</v>
      </c>
      <c r="AW2522" s="14" t="s">
        <v>46</v>
      </c>
      <c r="AX2522" s="14" t="s">
        <v>85</v>
      </c>
      <c r="AY2522" s="257" t="s">
        <v>241</v>
      </c>
    </row>
    <row r="2523" s="16" customFormat="1">
      <c r="A2523" s="16"/>
      <c r="B2523" s="269"/>
      <c r="C2523" s="270"/>
      <c r="D2523" s="238" t="s">
        <v>252</v>
      </c>
      <c r="E2523" s="271" t="s">
        <v>39</v>
      </c>
      <c r="F2523" s="272" t="s">
        <v>295</v>
      </c>
      <c r="G2523" s="270"/>
      <c r="H2523" s="273">
        <v>0.59299999999999997</v>
      </c>
      <c r="I2523" s="274"/>
      <c r="J2523" s="270"/>
      <c r="K2523" s="270"/>
      <c r="L2523" s="275"/>
      <c r="M2523" s="276"/>
      <c r="N2523" s="277"/>
      <c r="O2523" s="277"/>
      <c r="P2523" s="277"/>
      <c r="Q2523" s="277"/>
      <c r="R2523" s="277"/>
      <c r="S2523" s="277"/>
      <c r="T2523" s="278"/>
      <c r="U2523" s="16"/>
      <c r="V2523" s="16"/>
      <c r="W2523" s="16"/>
      <c r="X2523" s="16"/>
      <c r="Y2523" s="16"/>
      <c r="Z2523" s="16"/>
      <c r="AA2523" s="16"/>
      <c r="AB2523" s="16"/>
      <c r="AC2523" s="16"/>
      <c r="AD2523" s="16"/>
      <c r="AE2523" s="16"/>
      <c r="AT2523" s="279" t="s">
        <v>252</v>
      </c>
      <c r="AU2523" s="279" t="s">
        <v>93</v>
      </c>
      <c r="AV2523" s="16" t="s">
        <v>113</v>
      </c>
      <c r="AW2523" s="16" t="s">
        <v>46</v>
      </c>
      <c r="AX2523" s="16" t="s">
        <v>85</v>
      </c>
      <c r="AY2523" s="279" t="s">
        <v>241</v>
      </c>
    </row>
    <row r="2524" s="13" customFormat="1">
      <c r="A2524" s="13"/>
      <c r="B2524" s="236"/>
      <c r="C2524" s="237"/>
      <c r="D2524" s="238" t="s">
        <v>252</v>
      </c>
      <c r="E2524" s="239" t="s">
        <v>39</v>
      </c>
      <c r="F2524" s="240" t="s">
        <v>1770</v>
      </c>
      <c r="G2524" s="237"/>
      <c r="H2524" s="239" t="s">
        <v>39</v>
      </c>
      <c r="I2524" s="241"/>
      <c r="J2524" s="237"/>
      <c r="K2524" s="237"/>
      <c r="L2524" s="242"/>
      <c r="M2524" s="243"/>
      <c r="N2524" s="244"/>
      <c r="O2524" s="244"/>
      <c r="P2524" s="244"/>
      <c r="Q2524" s="244"/>
      <c r="R2524" s="244"/>
      <c r="S2524" s="244"/>
      <c r="T2524" s="245"/>
      <c r="U2524" s="13"/>
      <c r="V2524" s="13"/>
      <c r="W2524" s="13"/>
      <c r="X2524" s="13"/>
      <c r="Y2524" s="13"/>
      <c r="Z2524" s="13"/>
      <c r="AA2524" s="13"/>
      <c r="AB2524" s="13"/>
      <c r="AC2524" s="13"/>
      <c r="AD2524" s="13"/>
      <c r="AE2524" s="13"/>
      <c r="AT2524" s="246" t="s">
        <v>252</v>
      </c>
      <c r="AU2524" s="246" t="s">
        <v>93</v>
      </c>
      <c r="AV2524" s="13" t="s">
        <v>23</v>
      </c>
      <c r="AW2524" s="13" t="s">
        <v>46</v>
      </c>
      <c r="AX2524" s="13" t="s">
        <v>85</v>
      </c>
      <c r="AY2524" s="246" t="s">
        <v>241</v>
      </c>
    </row>
    <row r="2525" s="13" customFormat="1">
      <c r="A2525" s="13"/>
      <c r="B2525" s="236"/>
      <c r="C2525" s="237"/>
      <c r="D2525" s="238" t="s">
        <v>252</v>
      </c>
      <c r="E2525" s="239" t="s">
        <v>39</v>
      </c>
      <c r="F2525" s="240" t="s">
        <v>1946</v>
      </c>
      <c r="G2525" s="237"/>
      <c r="H2525" s="239" t="s">
        <v>39</v>
      </c>
      <c r="I2525" s="241"/>
      <c r="J2525" s="237"/>
      <c r="K2525" s="237"/>
      <c r="L2525" s="242"/>
      <c r="M2525" s="243"/>
      <c r="N2525" s="244"/>
      <c r="O2525" s="244"/>
      <c r="P2525" s="244"/>
      <c r="Q2525" s="244"/>
      <c r="R2525" s="244"/>
      <c r="S2525" s="244"/>
      <c r="T2525" s="245"/>
      <c r="U2525" s="13"/>
      <c r="V2525" s="13"/>
      <c r="W2525" s="13"/>
      <c r="X2525" s="13"/>
      <c r="Y2525" s="13"/>
      <c r="Z2525" s="13"/>
      <c r="AA2525" s="13"/>
      <c r="AB2525" s="13"/>
      <c r="AC2525" s="13"/>
      <c r="AD2525" s="13"/>
      <c r="AE2525" s="13"/>
      <c r="AT2525" s="246" t="s">
        <v>252</v>
      </c>
      <c r="AU2525" s="246" t="s">
        <v>93</v>
      </c>
      <c r="AV2525" s="13" t="s">
        <v>23</v>
      </c>
      <c r="AW2525" s="13" t="s">
        <v>46</v>
      </c>
      <c r="AX2525" s="13" t="s">
        <v>85</v>
      </c>
      <c r="AY2525" s="246" t="s">
        <v>241</v>
      </c>
    </row>
    <row r="2526" s="14" customFormat="1">
      <c r="A2526" s="14"/>
      <c r="B2526" s="247"/>
      <c r="C2526" s="248"/>
      <c r="D2526" s="238" t="s">
        <v>252</v>
      </c>
      <c r="E2526" s="249" t="s">
        <v>39</v>
      </c>
      <c r="F2526" s="250" t="s">
        <v>2276</v>
      </c>
      <c r="G2526" s="248"/>
      <c r="H2526" s="251">
        <v>0.024</v>
      </c>
      <c r="I2526" s="252"/>
      <c r="J2526" s="248"/>
      <c r="K2526" s="248"/>
      <c r="L2526" s="253"/>
      <c r="M2526" s="254"/>
      <c r="N2526" s="255"/>
      <c r="O2526" s="255"/>
      <c r="P2526" s="255"/>
      <c r="Q2526" s="255"/>
      <c r="R2526" s="255"/>
      <c r="S2526" s="255"/>
      <c r="T2526" s="256"/>
      <c r="U2526" s="14"/>
      <c r="V2526" s="14"/>
      <c r="W2526" s="14"/>
      <c r="X2526" s="14"/>
      <c r="Y2526" s="14"/>
      <c r="Z2526" s="14"/>
      <c r="AA2526" s="14"/>
      <c r="AB2526" s="14"/>
      <c r="AC2526" s="14"/>
      <c r="AD2526" s="14"/>
      <c r="AE2526" s="14"/>
      <c r="AT2526" s="257" t="s">
        <v>252</v>
      </c>
      <c r="AU2526" s="257" t="s">
        <v>93</v>
      </c>
      <c r="AV2526" s="14" t="s">
        <v>93</v>
      </c>
      <c r="AW2526" s="14" t="s">
        <v>46</v>
      </c>
      <c r="AX2526" s="14" t="s">
        <v>85</v>
      </c>
      <c r="AY2526" s="257" t="s">
        <v>241</v>
      </c>
    </row>
    <row r="2527" s="14" customFormat="1">
      <c r="A2527" s="14"/>
      <c r="B2527" s="247"/>
      <c r="C2527" s="248"/>
      <c r="D2527" s="238" t="s">
        <v>252</v>
      </c>
      <c r="E2527" s="249" t="s">
        <v>39</v>
      </c>
      <c r="F2527" s="250" t="s">
        <v>2271</v>
      </c>
      <c r="G2527" s="248"/>
      <c r="H2527" s="251">
        <v>0.14499999999999999</v>
      </c>
      <c r="I2527" s="252"/>
      <c r="J2527" s="248"/>
      <c r="K2527" s="248"/>
      <c r="L2527" s="253"/>
      <c r="M2527" s="254"/>
      <c r="N2527" s="255"/>
      <c r="O2527" s="255"/>
      <c r="P2527" s="255"/>
      <c r="Q2527" s="255"/>
      <c r="R2527" s="255"/>
      <c r="S2527" s="255"/>
      <c r="T2527" s="256"/>
      <c r="U2527" s="14"/>
      <c r="V2527" s="14"/>
      <c r="W2527" s="14"/>
      <c r="X2527" s="14"/>
      <c r="Y2527" s="14"/>
      <c r="Z2527" s="14"/>
      <c r="AA2527" s="14"/>
      <c r="AB2527" s="14"/>
      <c r="AC2527" s="14"/>
      <c r="AD2527" s="14"/>
      <c r="AE2527" s="14"/>
      <c r="AT2527" s="257" t="s">
        <v>252</v>
      </c>
      <c r="AU2527" s="257" t="s">
        <v>93</v>
      </c>
      <c r="AV2527" s="14" t="s">
        <v>93</v>
      </c>
      <c r="AW2527" s="14" t="s">
        <v>46</v>
      </c>
      <c r="AX2527" s="14" t="s">
        <v>85</v>
      </c>
      <c r="AY2527" s="257" t="s">
        <v>241</v>
      </c>
    </row>
    <row r="2528" s="13" customFormat="1">
      <c r="A2528" s="13"/>
      <c r="B2528" s="236"/>
      <c r="C2528" s="237"/>
      <c r="D2528" s="238" t="s">
        <v>252</v>
      </c>
      <c r="E2528" s="239" t="s">
        <v>39</v>
      </c>
      <c r="F2528" s="240" t="s">
        <v>1949</v>
      </c>
      <c r="G2528" s="237"/>
      <c r="H2528" s="239" t="s">
        <v>39</v>
      </c>
      <c r="I2528" s="241"/>
      <c r="J2528" s="237"/>
      <c r="K2528" s="237"/>
      <c r="L2528" s="242"/>
      <c r="M2528" s="243"/>
      <c r="N2528" s="244"/>
      <c r="O2528" s="244"/>
      <c r="P2528" s="244"/>
      <c r="Q2528" s="244"/>
      <c r="R2528" s="244"/>
      <c r="S2528" s="244"/>
      <c r="T2528" s="245"/>
      <c r="U2528" s="13"/>
      <c r="V2528" s="13"/>
      <c r="W2528" s="13"/>
      <c r="X2528" s="13"/>
      <c r="Y2528" s="13"/>
      <c r="Z2528" s="13"/>
      <c r="AA2528" s="13"/>
      <c r="AB2528" s="13"/>
      <c r="AC2528" s="13"/>
      <c r="AD2528" s="13"/>
      <c r="AE2528" s="13"/>
      <c r="AT2528" s="246" t="s">
        <v>252</v>
      </c>
      <c r="AU2528" s="246" t="s">
        <v>93</v>
      </c>
      <c r="AV2528" s="13" t="s">
        <v>23</v>
      </c>
      <c r="AW2528" s="13" t="s">
        <v>46</v>
      </c>
      <c r="AX2528" s="13" t="s">
        <v>85</v>
      </c>
      <c r="AY2528" s="246" t="s">
        <v>241</v>
      </c>
    </row>
    <row r="2529" s="14" customFormat="1">
      <c r="A2529" s="14"/>
      <c r="B2529" s="247"/>
      <c r="C2529" s="248"/>
      <c r="D2529" s="238" t="s">
        <v>252</v>
      </c>
      <c r="E2529" s="249" t="s">
        <v>39</v>
      </c>
      <c r="F2529" s="250" t="s">
        <v>2272</v>
      </c>
      <c r="G2529" s="248"/>
      <c r="H2529" s="251">
        <v>0.14899999999999999</v>
      </c>
      <c r="I2529" s="252"/>
      <c r="J2529" s="248"/>
      <c r="K2529" s="248"/>
      <c r="L2529" s="253"/>
      <c r="M2529" s="254"/>
      <c r="N2529" s="255"/>
      <c r="O2529" s="255"/>
      <c r="P2529" s="255"/>
      <c r="Q2529" s="255"/>
      <c r="R2529" s="255"/>
      <c r="S2529" s="255"/>
      <c r="T2529" s="256"/>
      <c r="U2529" s="14"/>
      <c r="V2529" s="14"/>
      <c r="W2529" s="14"/>
      <c r="X2529" s="14"/>
      <c r="Y2529" s="14"/>
      <c r="Z2529" s="14"/>
      <c r="AA2529" s="14"/>
      <c r="AB2529" s="14"/>
      <c r="AC2529" s="14"/>
      <c r="AD2529" s="14"/>
      <c r="AE2529" s="14"/>
      <c r="AT2529" s="257" t="s">
        <v>252</v>
      </c>
      <c r="AU2529" s="257" t="s">
        <v>93</v>
      </c>
      <c r="AV2529" s="14" t="s">
        <v>93</v>
      </c>
      <c r="AW2529" s="14" t="s">
        <v>46</v>
      </c>
      <c r="AX2529" s="14" t="s">
        <v>85</v>
      </c>
      <c r="AY2529" s="257" t="s">
        <v>241</v>
      </c>
    </row>
    <row r="2530" s="14" customFormat="1">
      <c r="A2530" s="14"/>
      <c r="B2530" s="247"/>
      <c r="C2530" s="248"/>
      <c r="D2530" s="238" t="s">
        <v>252</v>
      </c>
      <c r="E2530" s="249" t="s">
        <v>39</v>
      </c>
      <c r="F2530" s="250" t="s">
        <v>2277</v>
      </c>
      <c r="G2530" s="248"/>
      <c r="H2530" s="251">
        <v>0.067000000000000004</v>
      </c>
      <c r="I2530" s="252"/>
      <c r="J2530" s="248"/>
      <c r="K2530" s="248"/>
      <c r="L2530" s="253"/>
      <c r="M2530" s="254"/>
      <c r="N2530" s="255"/>
      <c r="O2530" s="255"/>
      <c r="P2530" s="255"/>
      <c r="Q2530" s="255"/>
      <c r="R2530" s="255"/>
      <c r="S2530" s="255"/>
      <c r="T2530" s="256"/>
      <c r="U2530" s="14"/>
      <c r="V2530" s="14"/>
      <c r="W2530" s="14"/>
      <c r="X2530" s="14"/>
      <c r="Y2530" s="14"/>
      <c r="Z2530" s="14"/>
      <c r="AA2530" s="14"/>
      <c r="AB2530" s="14"/>
      <c r="AC2530" s="14"/>
      <c r="AD2530" s="14"/>
      <c r="AE2530" s="14"/>
      <c r="AT2530" s="257" t="s">
        <v>252</v>
      </c>
      <c r="AU2530" s="257" t="s">
        <v>93</v>
      </c>
      <c r="AV2530" s="14" t="s">
        <v>93</v>
      </c>
      <c r="AW2530" s="14" t="s">
        <v>46</v>
      </c>
      <c r="AX2530" s="14" t="s">
        <v>85</v>
      </c>
      <c r="AY2530" s="257" t="s">
        <v>241</v>
      </c>
    </row>
    <row r="2531" s="14" customFormat="1">
      <c r="A2531" s="14"/>
      <c r="B2531" s="247"/>
      <c r="C2531" s="248"/>
      <c r="D2531" s="238" t="s">
        <v>252</v>
      </c>
      <c r="E2531" s="249" t="s">
        <v>39</v>
      </c>
      <c r="F2531" s="250" t="s">
        <v>2278</v>
      </c>
      <c r="G2531" s="248"/>
      <c r="H2531" s="251">
        <v>0.050999999999999997</v>
      </c>
      <c r="I2531" s="252"/>
      <c r="J2531" s="248"/>
      <c r="K2531" s="248"/>
      <c r="L2531" s="253"/>
      <c r="M2531" s="254"/>
      <c r="N2531" s="255"/>
      <c r="O2531" s="255"/>
      <c r="P2531" s="255"/>
      <c r="Q2531" s="255"/>
      <c r="R2531" s="255"/>
      <c r="S2531" s="255"/>
      <c r="T2531" s="256"/>
      <c r="U2531" s="14"/>
      <c r="V2531" s="14"/>
      <c r="W2531" s="14"/>
      <c r="X2531" s="14"/>
      <c r="Y2531" s="14"/>
      <c r="Z2531" s="14"/>
      <c r="AA2531" s="14"/>
      <c r="AB2531" s="14"/>
      <c r="AC2531" s="14"/>
      <c r="AD2531" s="14"/>
      <c r="AE2531" s="14"/>
      <c r="AT2531" s="257" t="s">
        <v>252</v>
      </c>
      <c r="AU2531" s="257" t="s">
        <v>93</v>
      </c>
      <c r="AV2531" s="14" t="s">
        <v>93</v>
      </c>
      <c r="AW2531" s="14" t="s">
        <v>46</v>
      </c>
      <c r="AX2531" s="14" t="s">
        <v>85</v>
      </c>
      <c r="AY2531" s="257" t="s">
        <v>241</v>
      </c>
    </row>
    <row r="2532" s="13" customFormat="1">
      <c r="A2532" s="13"/>
      <c r="B2532" s="236"/>
      <c r="C2532" s="237"/>
      <c r="D2532" s="238" t="s">
        <v>252</v>
      </c>
      <c r="E2532" s="239" t="s">
        <v>39</v>
      </c>
      <c r="F2532" s="240" t="s">
        <v>1952</v>
      </c>
      <c r="G2532" s="237"/>
      <c r="H2532" s="239" t="s">
        <v>39</v>
      </c>
      <c r="I2532" s="241"/>
      <c r="J2532" s="237"/>
      <c r="K2532" s="237"/>
      <c r="L2532" s="242"/>
      <c r="M2532" s="243"/>
      <c r="N2532" s="244"/>
      <c r="O2532" s="244"/>
      <c r="P2532" s="244"/>
      <c r="Q2532" s="244"/>
      <c r="R2532" s="244"/>
      <c r="S2532" s="244"/>
      <c r="T2532" s="245"/>
      <c r="U2532" s="13"/>
      <c r="V2532" s="13"/>
      <c r="W2532" s="13"/>
      <c r="X2532" s="13"/>
      <c r="Y2532" s="13"/>
      <c r="Z2532" s="13"/>
      <c r="AA2532" s="13"/>
      <c r="AB2532" s="13"/>
      <c r="AC2532" s="13"/>
      <c r="AD2532" s="13"/>
      <c r="AE2532" s="13"/>
      <c r="AT2532" s="246" t="s">
        <v>252</v>
      </c>
      <c r="AU2532" s="246" t="s">
        <v>93</v>
      </c>
      <c r="AV2532" s="13" t="s">
        <v>23</v>
      </c>
      <c r="AW2532" s="13" t="s">
        <v>46</v>
      </c>
      <c r="AX2532" s="13" t="s">
        <v>85</v>
      </c>
      <c r="AY2532" s="246" t="s">
        <v>241</v>
      </c>
    </row>
    <row r="2533" s="14" customFormat="1">
      <c r="A2533" s="14"/>
      <c r="B2533" s="247"/>
      <c r="C2533" s="248"/>
      <c r="D2533" s="238" t="s">
        <v>252</v>
      </c>
      <c r="E2533" s="249" t="s">
        <v>39</v>
      </c>
      <c r="F2533" s="250" t="s">
        <v>2279</v>
      </c>
      <c r="G2533" s="248"/>
      <c r="H2533" s="251">
        <v>0.012</v>
      </c>
      <c r="I2533" s="252"/>
      <c r="J2533" s="248"/>
      <c r="K2533" s="248"/>
      <c r="L2533" s="253"/>
      <c r="M2533" s="254"/>
      <c r="N2533" s="255"/>
      <c r="O2533" s="255"/>
      <c r="P2533" s="255"/>
      <c r="Q2533" s="255"/>
      <c r="R2533" s="255"/>
      <c r="S2533" s="255"/>
      <c r="T2533" s="256"/>
      <c r="U2533" s="14"/>
      <c r="V2533" s="14"/>
      <c r="W2533" s="14"/>
      <c r="X2533" s="14"/>
      <c r="Y2533" s="14"/>
      <c r="Z2533" s="14"/>
      <c r="AA2533" s="14"/>
      <c r="AB2533" s="14"/>
      <c r="AC2533" s="14"/>
      <c r="AD2533" s="14"/>
      <c r="AE2533" s="14"/>
      <c r="AT2533" s="257" t="s">
        <v>252</v>
      </c>
      <c r="AU2533" s="257" t="s">
        <v>93</v>
      </c>
      <c r="AV2533" s="14" t="s">
        <v>93</v>
      </c>
      <c r="AW2533" s="14" t="s">
        <v>46</v>
      </c>
      <c r="AX2533" s="14" t="s">
        <v>85</v>
      </c>
      <c r="AY2533" s="257" t="s">
        <v>241</v>
      </c>
    </row>
    <row r="2534" s="14" customFormat="1">
      <c r="A2534" s="14"/>
      <c r="B2534" s="247"/>
      <c r="C2534" s="248"/>
      <c r="D2534" s="238" t="s">
        <v>252</v>
      </c>
      <c r="E2534" s="249" t="s">
        <v>39</v>
      </c>
      <c r="F2534" s="250" t="s">
        <v>2273</v>
      </c>
      <c r="G2534" s="248"/>
      <c r="H2534" s="251">
        <v>0.069000000000000006</v>
      </c>
      <c r="I2534" s="252"/>
      <c r="J2534" s="248"/>
      <c r="K2534" s="248"/>
      <c r="L2534" s="253"/>
      <c r="M2534" s="254"/>
      <c r="N2534" s="255"/>
      <c r="O2534" s="255"/>
      <c r="P2534" s="255"/>
      <c r="Q2534" s="255"/>
      <c r="R2534" s="255"/>
      <c r="S2534" s="255"/>
      <c r="T2534" s="256"/>
      <c r="U2534" s="14"/>
      <c r="V2534" s="14"/>
      <c r="W2534" s="14"/>
      <c r="X2534" s="14"/>
      <c r="Y2534" s="14"/>
      <c r="Z2534" s="14"/>
      <c r="AA2534" s="14"/>
      <c r="AB2534" s="14"/>
      <c r="AC2534" s="14"/>
      <c r="AD2534" s="14"/>
      <c r="AE2534" s="14"/>
      <c r="AT2534" s="257" t="s">
        <v>252</v>
      </c>
      <c r="AU2534" s="257" t="s">
        <v>93</v>
      </c>
      <c r="AV2534" s="14" t="s">
        <v>93</v>
      </c>
      <c r="AW2534" s="14" t="s">
        <v>46</v>
      </c>
      <c r="AX2534" s="14" t="s">
        <v>85</v>
      </c>
      <c r="AY2534" s="257" t="s">
        <v>241</v>
      </c>
    </row>
    <row r="2535" s="14" customFormat="1">
      <c r="A2535" s="14"/>
      <c r="B2535" s="247"/>
      <c r="C2535" s="248"/>
      <c r="D2535" s="238" t="s">
        <v>252</v>
      </c>
      <c r="E2535" s="249" t="s">
        <v>39</v>
      </c>
      <c r="F2535" s="250" t="s">
        <v>2280</v>
      </c>
      <c r="G2535" s="248"/>
      <c r="H2535" s="251">
        <v>0.041000000000000002</v>
      </c>
      <c r="I2535" s="252"/>
      <c r="J2535" s="248"/>
      <c r="K2535" s="248"/>
      <c r="L2535" s="253"/>
      <c r="M2535" s="254"/>
      <c r="N2535" s="255"/>
      <c r="O2535" s="255"/>
      <c r="P2535" s="255"/>
      <c r="Q2535" s="255"/>
      <c r="R2535" s="255"/>
      <c r="S2535" s="255"/>
      <c r="T2535" s="256"/>
      <c r="U2535" s="14"/>
      <c r="V2535" s="14"/>
      <c r="W2535" s="14"/>
      <c r="X2535" s="14"/>
      <c r="Y2535" s="14"/>
      <c r="Z2535" s="14"/>
      <c r="AA2535" s="14"/>
      <c r="AB2535" s="14"/>
      <c r="AC2535" s="14"/>
      <c r="AD2535" s="14"/>
      <c r="AE2535" s="14"/>
      <c r="AT2535" s="257" t="s">
        <v>252</v>
      </c>
      <c r="AU2535" s="257" t="s">
        <v>93</v>
      </c>
      <c r="AV2535" s="14" t="s">
        <v>93</v>
      </c>
      <c r="AW2535" s="14" t="s">
        <v>46</v>
      </c>
      <c r="AX2535" s="14" t="s">
        <v>85</v>
      </c>
      <c r="AY2535" s="257" t="s">
        <v>241</v>
      </c>
    </row>
    <row r="2536" s="14" customFormat="1">
      <c r="A2536" s="14"/>
      <c r="B2536" s="247"/>
      <c r="C2536" s="248"/>
      <c r="D2536" s="238" t="s">
        <v>252</v>
      </c>
      <c r="E2536" s="249" t="s">
        <v>39</v>
      </c>
      <c r="F2536" s="250" t="s">
        <v>2281</v>
      </c>
      <c r="G2536" s="248"/>
      <c r="H2536" s="251">
        <v>0.14899999999999999</v>
      </c>
      <c r="I2536" s="252"/>
      <c r="J2536" s="248"/>
      <c r="K2536" s="248"/>
      <c r="L2536" s="253"/>
      <c r="M2536" s="254"/>
      <c r="N2536" s="255"/>
      <c r="O2536" s="255"/>
      <c r="P2536" s="255"/>
      <c r="Q2536" s="255"/>
      <c r="R2536" s="255"/>
      <c r="S2536" s="255"/>
      <c r="T2536" s="256"/>
      <c r="U2536" s="14"/>
      <c r="V2536" s="14"/>
      <c r="W2536" s="14"/>
      <c r="X2536" s="14"/>
      <c r="Y2536" s="14"/>
      <c r="Z2536" s="14"/>
      <c r="AA2536" s="14"/>
      <c r="AB2536" s="14"/>
      <c r="AC2536" s="14"/>
      <c r="AD2536" s="14"/>
      <c r="AE2536" s="14"/>
      <c r="AT2536" s="257" t="s">
        <v>252</v>
      </c>
      <c r="AU2536" s="257" t="s">
        <v>93</v>
      </c>
      <c r="AV2536" s="14" t="s">
        <v>93</v>
      </c>
      <c r="AW2536" s="14" t="s">
        <v>46</v>
      </c>
      <c r="AX2536" s="14" t="s">
        <v>85</v>
      </c>
      <c r="AY2536" s="257" t="s">
        <v>241</v>
      </c>
    </row>
    <row r="2537" s="14" customFormat="1">
      <c r="A2537" s="14"/>
      <c r="B2537" s="247"/>
      <c r="C2537" s="248"/>
      <c r="D2537" s="238" t="s">
        <v>252</v>
      </c>
      <c r="E2537" s="249" t="s">
        <v>39</v>
      </c>
      <c r="F2537" s="250" t="s">
        <v>2282</v>
      </c>
      <c r="G2537" s="248"/>
      <c r="H2537" s="251">
        <v>0.0080000000000000002</v>
      </c>
      <c r="I2537" s="252"/>
      <c r="J2537" s="248"/>
      <c r="K2537" s="248"/>
      <c r="L2537" s="253"/>
      <c r="M2537" s="254"/>
      <c r="N2537" s="255"/>
      <c r="O2537" s="255"/>
      <c r="P2537" s="255"/>
      <c r="Q2537" s="255"/>
      <c r="R2537" s="255"/>
      <c r="S2537" s="255"/>
      <c r="T2537" s="256"/>
      <c r="U2537" s="14"/>
      <c r="V2537" s="14"/>
      <c r="W2537" s="14"/>
      <c r="X2537" s="14"/>
      <c r="Y2537" s="14"/>
      <c r="Z2537" s="14"/>
      <c r="AA2537" s="14"/>
      <c r="AB2537" s="14"/>
      <c r="AC2537" s="14"/>
      <c r="AD2537" s="14"/>
      <c r="AE2537" s="14"/>
      <c r="AT2537" s="257" t="s">
        <v>252</v>
      </c>
      <c r="AU2537" s="257" t="s">
        <v>93</v>
      </c>
      <c r="AV2537" s="14" t="s">
        <v>93</v>
      </c>
      <c r="AW2537" s="14" t="s">
        <v>46</v>
      </c>
      <c r="AX2537" s="14" t="s">
        <v>85</v>
      </c>
      <c r="AY2537" s="257" t="s">
        <v>241</v>
      </c>
    </row>
    <row r="2538" s="14" customFormat="1">
      <c r="A2538" s="14"/>
      <c r="B2538" s="247"/>
      <c r="C2538" s="248"/>
      <c r="D2538" s="238" t="s">
        <v>252</v>
      </c>
      <c r="E2538" s="249" t="s">
        <v>39</v>
      </c>
      <c r="F2538" s="250" t="s">
        <v>2283</v>
      </c>
      <c r="G2538" s="248"/>
      <c r="H2538" s="251">
        <v>0.050000000000000003</v>
      </c>
      <c r="I2538" s="252"/>
      <c r="J2538" s="248"/>
      <c r="K2538" s="248"/>
      <c r="L2538" s="253"/>
      <c r="M2538" s="254"/>
      <c r="N2538" s="255"/>
      <c r="O2538" s="255"/>
      <c r="P2538" s="255"/>
      <c r="Q2538" s="255"/>
      <c r="R2538" s="255"/>
      <c r="S2538" s="255"/>
      <c r="T2538" s="256"/>
      <c r="U2538" s="14"/>
      <c r="V2538" s="14"/>
      <c r="W2538" s="14"/>
      <c r="X2538" s="14"/>
      <c r="Y2538" s="14"/>
      <c r="Z2538" s="14"/>
      <c r="AA2538" s="14"/>
      <c r="AB2538" s="14"/>
      <c r="AC2538" s="14"/>
      <c r="AD2538" s="14"/>
      <c r="AE2538" s="14"/>
      <c r="AT2538" s="257" t="s">
        <v>252</v>
      </c>
      <c r="AU2538" s="257" t="s">
        <v>93</v>
      </c>
      <c r="AV2538" s="14" t="s">
        <v>93</v>
      </c>
      <c r="AW2538" s="14" t="s">
        <v>46</v>
      </c>
      <c r="AX2538" s="14" t="s">
        <v>85</v>
      </c>
      <c r="AY2538" s="257" t="s">
        <v>241</v>
      </c>
    </row>
    <row r="2539" s="16" customFormat="1">
      <c r="A2539" s="16"/>
      <c r="B2539" s="269"/>
      <c r="C2539" s="270"/>
      <c r="D2539" s="238" t="s">
        <v>252</v>
      </c>
      <c r="E2539" s="271" t="s">
        <v>39</v>
      </c>
      <c r="F2539" s="272" t="s">
        <v>295</v>
      </c>
      <c r="G2539" s="270"/>
      <c r="H2539" s="273">
        <v>0.76500000000000001</v>
      </c>
      <c r="I2539" s="274"/>
      <c r="J2539" s="270"/>
      <c r="K2539" s="270"/>
      <c r="L2539" s="275"/>
      <c r="M2539" s="276"/>
      <c r="N2539" s="277"/>
      <c r="O2539" s="277"/>
      <c r="P2539" s="277"/>
      <c r="Q2539" s="277"/>
      <c r="R2539" s="277"/>
      <c r="S2539" s="277"/>
      <c r="T2539" s="278"/>
      <c r="U2539" s="16"/>
      <c r="V2539" s="16"/>
      <c r="W2539" s="16"/>
      <c r="X2539" s="16"/>
      <c r="Y2539" s="16"/>
      <c r="Z2539" s="16"/>
      <c r="AA2539" s="16"/>
      <c r="AB2539" s="16"/>
      <c r="AC2539" s="16"/>
      <c r="AD2539" s="16"/>
      <c r="AE2539" s="16"/>
      <c r="AT2539" s="279" t="s">
        <v>252</v>
      </c>
      <c r="AU2539" s="279" t="s">
        <v>93</v>
      </c>
      <c r="AV2539" s="16" t="s">
        <v>113</v>
      </c>
      <c r="AW2539" s="16" t="s">
        <v>46</v>
      </c>
      <c r="AX2539" s="16" t="s">
        <v>85</v>
      </c>
      <c r="AY2539" s="279" t="s">
        <v>241</v>
      </c>
    </row>
    <row r="2540" s="15" customFormat="1">
      <c r="A2540" s="15"/>
      <c r="B2540" s="258"/>
      <c r="C2540" s="259"/>
      <c r="D2540" s="238" t="s">
        <v>252</v>
      </c>
      <c r="E2540" s="260" t="s">
        <v>39</v>
      </c>
      <c r="F2540" s="261" t="s">
        <v>274</v>
      </c>
      <c r="G2540" s="259"/>
      <c r="H2540" s="262">
        <v>1.3580000000000001</v>
      </c>
      <c r="I2540" s="263"/>
      <c r="J2540" s="259"/>
      <c r="K2540" s="259"/>
      <c r="L2540" s="264"/>
      <c r="M2540" s="265"/>
      <c r="N2540" s="266"/>
      <c r="O2540" s="266"/>
      <c r="P2540" s="266"/>
      <c r="Q2540" s="266"/>
      <c r="R2540" s="266"/>
      <c r="S2540" s="266"/>
      <c r="T2540" s="267"/>
      <c r="U2540" s="15"/>
      <c r="V2540" s="15"/>
      <c r="W2540" s="15"/>
      <c r="X2540" s="15"/>
      <c r="Y2540" s="15"/>
      <c r="Z2540" s="15"/>
      <c r="AA2540" s="15"/>
      <c r="AB2540" s="15"/>
      <c r="AC2540" s="15"/>
      <c r="AD2540" s="15"/>
      <c r="AE2540" s="15"/>
      <c r="AT2540" s="268" t="s">
        <v>252</v>
      </c>
      <c r="AU2540" s="268" t="s">
        <v>93</v>
      </c>
      <c r="AV2540" s="15" t="s">
        <v>248</v>
      </c>
      <c r="AW2540" s="15" t="s">
        <v>46</v>
      </c>
      <c r="AX2540" s="15" t="s">
        <v>23</v>
      </c>
      <c r="AY2540" s="268" t="s">
        <v>241</v>
      </c>
    </row>
    <row r="2541" s="2" customFormat="1" ht="37.8" customHeight="1">
      <c r="A2541" s="42"/>
      <c r="B2541" s="43"/>
      <c r="C2541" s="218" t="s">
        <v>2284</v>
      </c>
      <c r="D2541" s="218" t="s">
        <v>243</v>
      </c>
      <c r="E2541" s="219" t="s">
        <v>2285</v>
      </c>
      <c r="F2541" s="220" t="s">
        <v>2286</v>
      </c>
      <c r="G2541" s="221" t="s">
        <v>145</v>
      </c>
      <c r="H2541" s="222">
        <v>0.505</v>
      </c>
      <c r="I2541" s="223"/>
      <c r="J2541" s="224">
        <f>ROUND(I2541*H2541,2)</f>
        <v>0</v>
      </c>
      <c r="K2541" s="220" t="s">
        <v>247</v>
      </c>
      <c r="L2541" s="48"/>
      <c r="M2541" s="225" t="s">
        <v>39</v>
      </c>
      <c r="N2541" s="226" t="s">
        <v>56</v>
      </c>
      <c r="O2541" s="88"/>
      <c r="P2541" s="227">
        <f>O2541*H2541</f>
        <v>0</v>
      </c>
      <c r="Q2541" s="227">
        <v>0.21312</v>
      </c>
      <c r="R2541" s="227">
        <f>Q2541*H2541</f>
        <v>0.1076256</v>
      </c>
      <c r="S2541" s="227">
        <v>0</v>
      </c>
      <c r="T2541" s="228">
        <f>S2541*H2541</f>
        <v>0</v>
      </c>
      <c r="U2541" s="42"/>
      <c r="V2541" s="42"/>
      <c r="W2541" s="42"/>
      <c r="X2541" s="42"/>
      <c r="Y2541" s="42"/>
      <c r="Z2541" s="42"/>
      <c r="AA2541" s="42"/>
      <c r="AB2541" s="42"/>
      <c r="AC2541" s="42"/>
      <c r="AD2541" s="42"/>
      <c r="AE2541" s="42"/>
      <c r="AR2541" s="229" t="s">
        <v>248</v>
      </c>
      <c r="AT2541" s="229" t="s">
        <v>243</v>
      </c>
      <c r="AU2541" s="229" t="s">
        <v>93</v>
      </c>
      <c r="AY2541" s="20" t="s">
        <v>241</v>
      </c>
      <c r="BE2541" s="230">
        <f>IF(N2541="základní",J2541,0)</f>
        <v>0</v>
      </c>
      <c r="BF2541" s="230">
        <f>IF(N2541="snížená",J2541,0)</f>
        <v>0</v>
      </c>
      <c r="BG2541" s="230">
        <f>IF(N2541="zákl. přenesená",J2541,0)</f>
        <v>0</v>
      </c>
      <c r="BH2541" s="230">
        <f>IF(N2541="sníž. přenesená",J2541,0)</f>
        <v>0</v>
      </c>
      <c r="BI2541" s="230">
        <f>IF(N2541="nulová",J2541,0)</f>
        <v>0</v>
      </c>
      <c r="BJ2541" s="20" t="s">
        <v>23</v>
      </c>
      <c r="BK2541" s="230">
        <f>ROUND(I2541*H2541,2)</f>
        <v>0</v>
      </c>
      <c r="BL2541" s="20" t="s">
        <v>248</v>
      </c>
      <c r="BM2541" s="229" t="s">
        <v>2287</v>
      </c>
    </row>
    <row r="2542" s="2" customFormat="1">
      <c r="A2542" s="42"/>
      <c r="B2542" s="43"/>
      <c r="C2542" s="44"/>
      <c r="D2542" s="231" t="s">
        <v>250</v>
      </c>
      <c r="E2542" s="44"/>
      <c r="F2542" s="232" t="s">
        <v>2288</v>
      </c>
      <c r="G2542" s="44"/>
      <c r="H2542" s="44"/>
      <c r="I2542" s="233"/>
      <c r="J2542" s="44"/>
      <c r="K2542" s="44"/>
      <c r="L2542" s="48"/>
      <c r="M2542" s="234"/>
      <c r="N2542" s="235"/>
      <c r="O2542" s="88"/>
      <c r="P2542" s="88"/>
      <c r="Q2542" s="88"/>
      <c r="R2542" s="88"/>
      <c r="S2542" s="88"/>
      <c r="T2542" s="89"/>
      <c r="U2542" s="42"/>
      <c r="V2542" s="42"/>
      <c r="W2542" s="42"/>
      <c r="X2542" s="42"/>
      <c r="Y2542" s="42"/>
      <c r="Z2542" s="42"/>
      <c r="AA2542" s="42"/>
      <c r="AB2542" s="42"/>
      <c r="AC2542" s="42"/>
      <c r="AD2542" s="42"/>
      <c r="AE2542" s="42"/>
      <c r="AT2542" s="20" t="s">
        <v>250</v>
      </c>
      <c r="AU2542" s="20" t="s">
        <v>93</v>
      </c>
    </row>
    <row r="2543" s="13" customFormat="1">
      <c r="A2543" s="13"/>
      <c r="B2543" s="236"/>
      <c r="C2543" s="237"/>
      <c r="D2543" s="238" t="s">
        <v>252</v>
      </c>
      <c r="E2543" s="239" t="s">
        <v>39</v>
      </c>
      <c r="F2543" s="240" t="s">
        <v>2289</v>
      </c>
      <c r="G2543" s="237"/>
      <c r="H2543" s="239" t="s">
        <v>39</v>
      </c>
      <c r="I2543" s="241"/>
      <c r="J2543" s="237"/>
      <c r="K2543" s="237"/>
      <c r="L2543" s="242"/>
      <c r="M2543" s="243"/>
      <c r="N2543" s="244"/>
      <c r="O2543" s="244"/>
      <c r="P2543" s="244"/>
      <c r="Q2543" s="244"/>
      <c r="R2543" s="244"/>
      <c r="S2543" s="244"/>
      <c r="T2543" s="245"/>
      <c r="U2543" s="13"/>
      <c r="V2543" s="13"/>
      <c r="W2543" s="13"/>
      <c r="X2543" s="13"/>
      <c r="Y2543" s="13"/>
      <c r="Z2543" s="13"/>
      <c r="AA2543" s="13"/>
      <c r="AB2543" s="13"/>
      <c r="AC2543" s="13"/>
      <c r="AD2543" s="13"/>
      <c r="AE2543" s="13"/>
      <c r="AT2543" s="246" t="s">
        <v>252</v>
      </c>
      <c r="AU2543" s="246" t="s">
        <v>93</v>
      </c>
      <c r="AV2543" s="13" t="s">
        <v>23</v>
      </c>
      <c r="AW2543" s="13" t="s">
        <v>46</v>
      </c>
      <c r="AX2543" s="13" t="s">
        <v>85</v>
      </c>
      <c r="AY2543" s="246" t="s">
        <v>241</v>
      </c>
    </row>
    <row r="2544" s="13" customFormat="1">
      <c r="A2544" s="13"/>
      <c r="B2544" s="236"/>
      <c r="C2544" s="237"/>
      <c r="D2544" s="238" t="s">
        <v>252</v>
      </c>
      <c r="E2544" s="239" t="s">
        <v>39</v>
      </c>
      <c r="F2544" s="240" t="s">
        <v>2290</v>
      </c>
      <c r="G2544" s="237"/>
      <c r="H2544" s="239" t="s">
        <v>39</v>
      </c>
      <c r="I2544" s="241"/>
      <c r="J2544" s="237"/>
      <c r="K2544" s="237"/>
      <c r="L2544" s="242"/>
      <c r="M2544" s="243"/>
      <c r="N2544" s="244"/>
      <c r="O2544" s="244"/>
      <c r="P2544" s="244"/>
      <c r="Q2544" s="244"/>
      <c r="R2544" s="244"/>
      <c r="S2544" s="244"/>
      <c r="T2544" s="245"/>
      <c r="U2544" s="13"/>
      <c r="V2544" s="13"/>
      <c r="W2544" s="13"/>
      <c r="X2544" s="13"/>
      <c r="Y2544" s="13"/>
      <c r="Z2544" s="13"/>
      <c r="AA2544" s="13"/>
      <c r="AB2544" s="13"/>
      <c r="AC2544" s="13"/>
      <c r="AD2544" s="13"/>
      <c r="AE2544" s="13"/>
      <c r="AT2544" s="246" t="s">
        <v>252</v>
      </c>
      <c r="AU2544" s="246" t="s">
        <v>93</v>
      </c>
      <c r="AV2544" s="13" t="s">
        <v>23</v>
      </c>
      <c r="AW2544" s="13" t="s">
        <v>46</v>
      </c>
      <c r="AX2544" s="13" t="s">
        <v>85</v>
      </c>
      <c r="AY2544" s="246" t="s">
        <v>241</v>
      </c>
    </row>
    <row r="2545" s="14" customFormat="1">
      <c r="A2545" s="14"/>
      <c r="B2545" s="247"/>
      <c r="C2545" s="248"/>
      <c r="D2545" s="238" t="s">
        <v>252</v>
      </c>
      <c r="E2545" s="249" t="s">
        <v>39</v>
      </c>
      <c r="F2545" s="250" t="s">
        <v>2291</v>
      </c>
      <c r="G2545" s="248"/>
      <c r="H2545" s="251">
        <v>0.40000000000000002</v>
      </c>
      <c r="I2545" s="252"/>
      <c r="J2545" s="248"/>
      <c r="K2545" s="248"/>
      <c r="L2545" s="253"/>
      <c r="M2545" s="254"/>
      <c r="N2545" s="255"/>
      <c r="O2545" s="255"/>
      <c r="P2545" s="255"/>
      <c r="Q2545" s="255"/>
      <c r="R2545" s="255"/>
      <c r="S2545" s="255"/>
      <c r="T2545" s="256"/>
      <c r="U2545" s="14"/>
      <c r="V2545" s="14"/>
      <c r="W2545" s="14"/>
      <c r="X2545" s="14"/>
      <c r="Y2545" s="14"/>
      <c r="Z2545" s="14"/>
      <c r="AA2545" s="14"/>
      <c r="AB2545" s="14"/>
      <c r="AC2545" s="14"/>
      <c r="AD2545" s="14"/>
      <c r="AE2545" s="14"/>
      <c r="AT2545" s="257" t="s">
        <v>252</v>
      </c>
      <c r="AU2545" s="257" t="s">
        <v>93</v>
      </c>
      <c r="AV2545" s="14" t="s">
        <v>93</v>
      </c>
      <c r="AW2545" s="14" t="s">
        <v>46</v>
      </c>
      <c r="AX2545" s="14" t="s">
        <v>85</v>
      </c>
      <c r="AY2545" s="257" t="s">
        <v>241</v>
      </c>
    </row>
    <row r="2546" s="13" customFormat="1">
      <c r="A2546" s="13"/>
      <c r="B2546" s="236"/>
      <c r="C2546" s="237"/>
      <c r="D2546" s="238" t="s">
        <v>252</v>
      </c>
      <c r="E2546" s="239" t="s">
        <v>39</v>
      </c>
      <c r="F2546" s="240" t="s">
        <v>1067</v>
      </c>
      <c r="G2546" s="237"/>
      <c r="H2546" s="239" t="s">
        <v>39</v>
      </c>
      <c r="I2546" s="241"/>
      <c r="J2546" s="237"/>
      <c r="K2546" s="237"/>
      <c r="L2546" s="242"/>
      <c r="M2546" s="243"/>
      <c r="N2546" s="244"/>
      <c r="O2546" s="244"/>
      <c r="P2546" s="244"/>
      <c r="Q2546" s="244"/>
      <c r="R2546" s="244"/>
      <c r="S2546" s="244"/>
      <c r="T2546" s="245"/>
      <c r="U2546" s="13"/>
      <c r="V2546" s="13"/>
      <c r="W2546" s="13"/>
      <c r="X2546" s="13"/>
      <c r="Y2546" s="13"/>
      <c r="Z2546" s="13"/>
      <c r="AA2546" s="13"/>
      <c r="AB2546" s="13"/>
      <c r="AC2546" s="13"/>
      <c r="AD2546" s="13"/>
      <c r="AE2546" s="13"/>
      <c r="AT2546" s="246" t="s">
        <v>252</v>
      </c>
      <c r="AU2546" s="246" t="s">
        <v>93</v>
      </c>
      <c r="AV2546" s="13" t="s">
        <v>23</v>
      </c>
      <c r="AW2546" s="13" t="s">
        <v>46</v>
      </c>
      <c r="AX2546" s="13" t="s">
        <v>85</v>
      </c>
      <c r="AY2546" s="246" t="s">
        <v>241</v>
      </c>
    </row>
    <row r="2547" s="14" customFormat="1">
      <c r="A2547" s="14"/>
      <c r="B2547" s="247"/>
      <c r="C2547" s="248"/>
      <c r="D2547" s="238" t="s">
        <v>252</v>
      </c>
      <c r="E2547" s="249" t="s">
        <v>39</v>
      </c>
      <c r="F2547" s="250" t="s">
        <v>2292</v>
      </c>
      <c r="G2547" s="248"/>
      <c r="H2547" s="251">
        <v>0.105</v>
      </c>
      <c r="I2547" s="252"/>
      <c r="J2547" s="248"/>
      <c r="K2547" s="248"/>
      <c r="L2547" s="253"/>
      <c r="M2547" s="254"/>
      <c r="N2547" s="255"/>
      <c r="O2547" s="255"/>
      <c r="P2547" s="255"/>
      <c r="Q2547" s="255"/>
      <c r="R2547" s="255"/>
      <c r="S2547" s="255"/>
      <c r="T2547" s="256"/>
      <c r="U2547" s="14"/>
      <c r="V2547" s="14"/>
      <c r="W2547" s="14"/>
      <c r="X2547" s="14"/>
      <c r="Y2547" s="14"/>
      <c r="Z2547" s="14"/>
      <c r="AA2547" s="14"/>
      <c r="AB2547" s="14"/>
      <c r="AC2547" s="14"/>
      <c r="AD2547" s="14"/>
      <c r="AE2547" s="14"/>
      <c r="AT2547" s="257" t="s">
        <v>252</v>
      </c>
      <c r="AU2547" s="257" t="s">
        <v>93</v>
      </c>
      <c r="AV2547" s="14" t="s">
        <v>93</v>
      </c>
      <c r="AW2547" s="14" t="s">
        <v>46</v>
      </c>
      <c r="AX2547" s="14" t="s">
        <v>85</v>
      </c>
      <c r="AY2547" s="257" t="s">
        <v>241</v>
      </c>
    </row>
    <row r="2548" s="15" customFormat="1">
      <c r="A2548" s="15"/>
      <c r="B2548" s="258"/>
      <c r="C2548" s="259"/>
      <c r="D2548" s="238" t="s">
        <v>252</v>
      </c>
      <c r="E2548" s="260" t="s">
        <v>39</v>
      </c>
      <c r="F2548" s="261" t="s">
        <v>274</v>
      </c>
      <c r="G2548" s="259"/>
      <c r="H2548" s="262">
        <v>0.505</v>
      </c>
      <c r="I2548" s="263"/>
      <c r="J2548" s="259"/>
      <c r="K2548" s="259"/>
      <c r="L2548" s="264"/>
      <c r="M2548" s="265"/>
      <c r="N2548" s="266"/>
      <c r="O2548" s="266"/>
      <c r="P2548" s="266"/>
      <c r="Q2548" s="266"/>
      <c r="R2548" s="266"/>
      <c r="S2548" s="266"/>
      <c r="T2548" s="267"/>
      <c r="U2548" s="15"/>
      <c r="V2548" s="15"/>
      <c r="W2548" s="15"/>
      <c r="X2548" s="15"/>
      <c r="Y2548" s="15"/>
      <c r="Z2548" s="15"/>
      <c r="AA2548" s="15"/>
      <c r="AB2548" s="15"/>
      <c r="AC2548" s="15"/>
      <c r="AD2548" s="15"/>
      <c r="AE2548" s="15"/>
      <c r="AT2548" s="268" t="s">
        <v>252</v>
      </c>
      <c r="AU2548" s="268" t="s">
        <v>93</v>
      </c>
      <c r="AV2548" s="15" t="s">
        <v>248</v>
      </c>
      <c r="AW2548" s="15" t="s">
        <v>46</v>
      </c>
      <c r="AX2548" s="15" t="s">
        <v>23</v>
      </c>
      <c r="AY2548" s="268" t="s">
        <v>241</v>
      </c>
    </row>
    <row r="2549" s="2" customFormat="1" ht="21.75" customHeight="1">
      <c r="A2549" s="42"/>
      <c r="B2549" s="43"/>
      <c r="C2549" s="218" t="s">
        <v>2293</v>
      </c>
      <c r="D2549" s="218" t="s">
        <v>243</v>
      </c>
      <c r="E2549" s="219" t="s">
        <v>2294</v>
      </c>
      <c r="F2549" s="220" t="s">
        <v>2295</v>
      </c>
      <c r="G2549" s="221" t="s">
        <v>430</v>
      </c>
      <c r="H2549" s="222">
        <v>0.245</v>
      </c>
      <c r="I2549" s="223"/>
      <c r="J2549" s="224">
        <f>ROUND(I2549*H2549,2)</f>
        <v>0</v>
      </c>
      <c r="K2549" s="220" t="s">
        <v>247</v>
      </c>
      <c r="L2549" s="48"/>
      <c r="M2549" s="225" t="s">
        <v>39</v>
      </c>
      <c r="N2549" s="226" t="s">
        <v>56</v>
      </c>
      <c r="O2549" s="88"/>
      <c r="P2549" s="227">
        <f>O2549*H2549</f>
        <v>0</v>
      </c>
      <c r="Q2549" s="227">
        <v>0.01221</v>
      </c>
      <c r="R2549" s="227">
        <f>Q2549*H2549</f>
        <v>0.0029914500000000001</v>
      </c>
      <c r="S2549" s="227">
        <v>0</v>
      </c>
      <c r="T2549" s="228">
        <f>S2549*H2549</f>
        <v>0</v>
      </c>
      <c r="U2549" s="42"/>
      <c r="V2549" s="42"/>
      <c r="W2549" s="42"/>
      <c r="X2549" s="42"/>
      <c r="Y2549" s="42"/>
      <c r="Z2549" s="42"/>
      <c r="AA2549" s="42"/>
      <c r="AB2549" s="42"/>
      <c r="AC2549" s="42"/>
      <c r="AD2549" s="42"/>
      <c r="AE2549" s="42"/>
      <c r="AR2549" s="229" t="s">
        <v>248</v>
      </c>
      <c r="AT2549" s="229" t="s">
        <v>243</v>
      </c>
      <c r="AU2549" s="229" t="s">
        <v>93</v>
      </c>
      <c r="AY2549" s="20" t="s">
        <v>241</v>
      </c>
      <c r="BE2549" s="230">
        <f>IF(N2549="základní",J2549,0)</f>
        <v>0</v>
      </c>
      <c r="BF2549" s="230">
        <f>IF(N2549="snížená",J2549,0)</f>
        <v>0</v>
      </c>
      <c r="BG2549" s="230">
        <f>IF(N2549="zákl. přenesená",J2549,0)</f>
        <v>0</v>
      </c>
      <c r="BH2549" s="230">
        <f>IF(N2549="sníž. přenesená",J2549,0)</f>
        <v>0</v>
      </c>
      <c r="BI2549" s="230">
        <f>IF(N2549="nulová",J2549,0)</f>
        <v>0</v>
      </c>
      <c r="BJ2549" s="20" t="s">
        <v>23</v>
      </c>
      <c r="BK2549" s="230">
        <f>ROUND(I2549*H2549,2)</f>
        <v>0</v>
      </c>
      <c r="BL2549" s="20" t="s">
        <v>248</v>
      </c>
      <c r="BM2549" s="229" t="s">
        <v>2296</v>
      </c>
    </row>
    <row r="2550" s="2" customFormat="1">
      <c r="A2550" s="42"/>
      <c r="B2550" s="43"/>
      <c r="C2550" s="44"/>
      <c r="D2550" s="231" t="s">
        <v>250</v>
      </c>
      <c r="E2550" s="44"/>
      <c r="F2550" s="232" t="s">
        <v>2297</v>
      </c>
      <c r="G2550" s="44"/>
      <c r="H2550" s="44"/>
      <c r="I2550" s="233"/>
      <c r="J2550" s="44"/>
      <c r="K2550" s="44"/>
      <c r="L2550" s="48"/>
      <c r="M2550" s="234"/>
      <c r="N2550" s="235"/>
      <c r="O2550" s="88"/>
      <c r="P2550" s="88"/>
      <c r="Q2550" s="88"/>
      <c r="R2550" s="88"/>
      <c r="S2550" s="88"/>
      <c r="T2550" s="89"/>
      <c r="U2550" s="42"/>
      <c r="V2550" s="42"/>
      <c r="W2550" s="42"/>
      <c r="X2550" s="42"/>
      <c r="Y2550" s="42"/>
      <c r="Z2550" s="42"/>
      <c r="AA2550" s="42"/>
      <c r="AB2550" s="42"/>
      <c r="AC2550" s="42"/>
      <c r="AD2550" s="42"/>
      <c r="AE2550" s="42"/>
      <c r="AT2550" s="20" t="s">
        <v>250</v>
      </c>
      <c r="AU2550" s="20" t="s">
        <v>93</v>
      </c>
    </row>
    <row r="2551" s="13" customFormat="1">
      <c r="A2551" s="13"/>
      <c r="B2551" s="236"/>
      <c r="C2551" s="237"/>
      <c r="D2551" s="238" t="s">
        <v>252</v>
      </c>
      <c r="E2551" s="239" t="s">
        <v>39</v>
      </c>
      <c r="F2551" s="240" t="s">
        <v>1557</v>
      </c>
      <c r="G2551" s="237"/>
      <c r="H2551" s="239" t="s">
        <v>39</v>
      </c>
      <c r="I2551" s="241"/>
      <c r="J2551" s="237"/>
      <c r="K2551" s="237"/>
      <c r="L2551" s="242"/>
      <c r="M2551" s="243"/>
      <c r="N2551" s="244"/>
      <c r="O2551" s="244"/>
      <c r="P2551" s="244"/>
      <c r="Q2551" s="244"/>
      <c r="R2551" s="244"/>
      <c r="S2551" s="244"/>
      <c r="T2551" s="245"/>
      <c r="U2551" s="13"/>
      <c r="V2551" s="13"/>
      <c r="W2551" s="13"/>
      <c r="X2551" s="13"/>
      <c r="Y2551" s="13"/>
      <c r="Z2551" s="13"/>
      <c r="AA2551" s="13"/>
      <c r="AB2551" s="13"/>
      <c r="AC2551" s="13"/>
      <c r="AD2551" s="13"/>
      <c r="AE2551" s="13"/>
      <c r="AT2551" s="246" t="s">
        <v>252</v>
      </c>
      <c r="AU2551" s="246" t="s">
        <v>93</v>
      </c>
      <c r="AV2551" s="13" t="s">
        <v>23</v>
      </c>
      <c r="AW2551" s="13" t="s">
        <v>46</v>
      </c>
      <c r="AX2551" s="13" t="s">
        <v>85</v>
      </c>
      <c r="AY2551" s="246" t="s">
        <v>241</v>
      </c>
    </row>
    <row r="2552" s="13" customFormat="1">
      <c r="A2552" s="13"/>
      <c r="B2552" s="236"/>
      <c r="C2552" s="237"/>
      <c r="D2552" s="238" t="s">
        <v>252</v>
      </c>
      <c r="E2552" s="239" t="s">
        <v>39</v>
      </c>
      <c r="F2552" s="240" t="s">
        <v>2298</v>
      </c>
      <c r="G2552" s="237"/>
      <c r="H2552" s="239" t="s">
        <v>39</v>
      </c>
      <c r="I2552" s="241"/>
      <c r="J2552" s="237"/>
      <c r="K2552" s="237"/>
      <c r="L2552" s="242"/>
      <c r="M2552" s="243"/>
      <c r="N2552" s="244"/>
      <c r="O2552" s="244"/>
      <c r="P2552" s="244"/>
      <c r="Q2552" s="244"/>
      <c r="R2552" s="244"/>
      <c r="S2552" s="244"/>
      <c r="T2552" s="245"/>
      <c r="U2552" s="13"/>
      <c r="V2552" s="13"/>
      <c r="W2552" s="13"/>
      <c r="X2552" s="13"/>
      <c r="Y2552" s="13"/>
      <c r="Z2552" s="13"/>
      <c r="AA2552" s="13"/>
      <c r="AB2552" s="13"/>
      <c r="AC2552" s="13"/>
      <c r="AD2552" s="13"/>
      <c r="AE2552" s="13"/>
      <c r="AT2552" s="246" t="s">
        <v>252</v>
      </c>
      <c r="AU2552" s="246" t="s">
        <v>93</v>
      </c>
      <c r="AV2552" s="13" t="s">
        <v>23</v>
      </c>
      <c r="AW2552" s="13" t="s">
        <v>46</v>
      </c>
      <c r="AX2552" s="13" t="s">
        <v>85</v>
      </c>
      <c r="AY2552" s="246" t="s">
        <v>241</v>
      </c>
    </row>
    <row r="2553" s="14" customFormat="1">
      <c r="A2553" s="14"/>
      <c r="B2553" s="247"/>
      <c r="C2553" s="248"/>
      <c r="D2553" s="238" t="s">
        <v>252</v>
      </c>
      <c r="E2553" s="249" t="s">
        <v>39</v>
      </c>
      <c r="F2553" s="250" t="s">
        <v>2299</v>
      </c>
      <c r="G2553" s="248"/>
      <c r="H2553" s="251">
        <v>0.245</v>
      </c>
      <c r="I2553" s="252"/>
      <c r="J2553" s="248"/>
      <c r="K2553" s="248"/>
      <c r="L2553" s="253"/>
      <c r="M2553" s="254"/>
      <c r="N2553" s="255"/>
      <c r="O2553" s="255"/>
      <c r="P2553" s="255"/>
      <c r="Q2553" s="255"/>
      <c r="R2553" s="255"/>
      <c r="S2553" s="255"/>
      <c r="T2553" s="256"/>
      <c r="U2553" s="14"/>
      <c r="V2553" s="14"/>
      <c r="W2553" s="14"/>
      <c r="X2553" s="14"/>
      <c r="Y2553" s="14"/>
      <c r="Z2553" s="14"/>
      <c r="AA2553" s="14"/>
      <c r="AB2553" s="14"/>
      <c r="AC2553" s="14"/>
      <c r="AD2553" s="14"/>
      <c r="AE2553" s="14"/>
      <c r="AT2553" s="257" t="s">
        <v>252</v>
      </c>
      <c r="AU2553" s="257" t="s">
        <v>93</v>
      </c>
      <c r="AV2553" s="14" t="s">
        <v>93</v>
      </c>
      <c r="AW2553" s="14" t="s">
        <v>46</v>
      </c>
      <c r="AX2553" s="14" t="s">
        <v>23</v>
      </c>
      <c r="AY2553" s="257" t="s">
        <v>241</v>
      </c>
    </row>
    <row r="2554" s="2" customFormat="1" ht="16.5" customHeight="1">
      <c r="A2554" s="42"/>
      <c r="B2554" s="43"/>
      <c r="C2554" s="280" t="s">
        <v>2300</v>
      </c>
      <c r="D2554" s="280" t="s">
        <v>463</v>
      </c>
      <c r="E2554" s="281" t="s">
        <v>2301</v>
      </c>
      <c r="F2554" s="282" t="s">
        <v>2302</v>
      </c>
      <c r="G2554" s="283" t="s">
        <v>430</v>
      </c>
      <c r="H2554" s="284">
        <v>0.245</v>
      </c>
      <c r="I2554" s="285"/>
      <c r="J2554" s="286">
        <f>ROUND(I2554*H2554,2)</f>
        <v>0</v>
      </c>
      <c r="K2554" s="282" t="s">
        <v>247</v>
      </c>
      <c r="L2554" s="287"/>
      <c r="M2554" s="288" t="s">
        <v>39</v>
      </c>
      <c r="N2554" s="289" t="s">
        <v>56</v>
      </c>
      <c r="O2554" s="88"/>
      <c r="P2554" s="227">
        <f>O2554*H2554</f>
        <v>0</v>
      </c>
      <c r="Q2554" s="227">
        <v>1</v>
      </c>
      <c r="R2554" s="227">
        <f>Q2554*H2554</f>
        <v>0.245</v>
      </c>
      <c r="S2554" s="227">
        <v>0</v>
      </c>
      <c r="T2554" s="228">
        <f>S2554*H2554</f>
        <v>0</v>
      </c>
      <c r="U2554" s="42"/>
      <c r="V2554" s="42"/>
      <c r="W2554" s="42"/>
      <c r="X2554" s="42"/>
      <c r="Y2554" s="42"/>
      <c r="Z2554" s="42"/>
      <c r="AA2554" s="42"/>
      <c r="AB2554" s="42"/>
      <c r="AC2554" s="42"/>
      <c r="AD2554" s="42"/>
      <c r="AE2554" s="42"/>
      <c r="AR2554" s="229" t="s">
        <v>321</v>
      </c>
      <c r="AT2554" s="229" t="s">
        <v>463</v>
      </c>
      <c r="AU2554" s="229" t="s">
        <v>93</v>
      </c>
      <c r="AY2554" s="20" t="s">
        <v>241</v>
      </c>
      <c r="BE2554" s="230">
        <f>IF(N2554="základní",J2554,0)</f>
        <v>0</v>
      </c>
      <c r="BF2554" s="230">
        <f>IF(N2554="snížená",J2554,0)</f>
        <v>0</v>
      </c>
      <c r="BG2554" s="230">
        <f>IF(N2554="zákl. přenesená",J2554,0)</f>
        <v>0</v>
      </c>
      <c r="BH2554" s="230">
        <f>IF(N2554="sníž. přenesená",J2554,0)</f>
        <v>0</v>
      </c>
      <c r="BI2554" s="230">
        <f>IF(N2554="nulová",J2554,0)</f>
        <v>0</v>
      </c>
      <c r="BJ2554" s="20" t="s">
        <v>23</v>
      </c>
      <c r="BK2554" s="230">
        <f>ROUND(I2554*H2554,2)</f>
        <v>0</v>
      </c>
      <c r="BL2554" s="20" t="s">
        <v>248</v>
      </c>
      <c r="BM2554" s="229" t="s">
        <v>2303</v>
      </c>
    </row>
    <row r="2555" s="12" customFormat="1" ht="22.8" customHeight="1">
      <c r="A2555" s="12"/>
      <c r="B2555" s="202"/>
      <c r="C2555" s="203"/>
      <c r="D2555" s="204" t="s">
        <v>84</v>
      </c>
      <c r="E2555" s="216" t="s">
        <v>286</v>
      </c>
      <c r="F2555" s="216" t="s">
        <v>2304</v>
      </c>
      <c r="G2555" s="203"/>
      <c r="H2555" s="203"/>
      <c r="I2555" s="206"/>
      <c r="J2555" s="217">
        <f>BK2555</f>
        <v>0</v>
      </c>
      <c r="K2555" s="203"/>
      <c r="L2555" s="208"/>
      <c r="M2555" s="209"/>
      <c r="N2555" s="210"/>
      <c r="O2555" s="210"/>
      <c r="P2555" s="211">
        <f>SUM(P2556:P2569)</f>
        <v>0</v>
      </c>
      <c r="Q2555" s="210"/>
      <c r="R2555" s="211">
        <f>SUM(R2556:R2569)</f>
        <v>2.3797172999999998</v>
      </c>
      <c r="S2555" s="210"/>
      <c r="T2555" s="212">
        <f>SUM(T2556:T2569)</f>
        <v>0</v>
      </c>
      <c r="U2555" s="12"/>
      <c r="V2555" s="12"/>
      <c r="W2555" s="12"/>
      <c r="X2555" s="12"/>
      <c r="Y2555" s="12"/>
      <c r="Z2555" s="12"/>
      <c r="AA2555" s="12"/>
      <c r="AB2555" s="12"/>
      <c r="AC2555" s="12"/>
      <c r="AD2555" s="12"/>
      <c r="AE2555" s="12"/>
      <c r="AR2555" s="213" t="s">
        <v>23</v>
      </c>
      <c r="AT2555" s="214" t="s">
        <v>84</v>
      </c>
      <c r="AU2555" s="214" t="s">
        <v>23</v>
      </c>
      <c r="AY2555" s="213" t="s">
        <v>241</v>
      </c>
      <c r="BK2555" s="215">
        <f>SUM(BK2556:BK2569)</f>
        <v>0</v>
      </c>
    </row>
    <row r="2556" s="2" customFormat="1" ht="37.8" customHeight="1">
      <c r="A2556" s="42"/>
      <c r="B2556" s="43"/>
      <c r="C2556" s="218" t="s">
        <v>2305</v>
      </c>
      <c r="D2556" s="218" t="s">
        <v>243</v>
      </c>
      <c r="E2556" s="219" t="s">
        <v>2306</v>
      </c>
      <c r="F2556" s="220" t="s">
        <v>2307</v>
      </c>
      <c r="G2556" s="221" t="s">
        <v>145</v>
      </c>
      <c r="H2556" s="222">
        <v>10.765000000000001</v>
      </c>
      <c r="I2556" s="223"/>
      <c r="J2556" s="224">
        <f>ROUND(I2556*H2556,2)</f>
        <v>0</v>
      </c>
      <c r="K2556" s="220" t="s">
        <v>247</v>
      </c>
      <c r="L2556" s="48"/>
      <c r="M2556" s="225" t="s">
        <v>39</v>
      </c>
      <c r="N2556" s="226" t="s">
        <v>56</v>
      </c>
      <c r="O2556" s="88"/>
      <c r="P2556" s="227">
        <f>O2556*H2556</f>
        <v>0</v>
      </c>
      <c r="Q2556" s="227">
        <v>0.089219999999999994</v>
      </c>
      <c r="R2556" s="227">
        <f>Q2556*H2556</f>
        <v>0.96045329999999995</v>
      </c>
      <c r="S2556" s="227">
        <v>0</v>
      </c>
      <c r="T2556" s="228">
        <f>S2556*H2556</f>
        <v>0</v>
      </c>
      <c r="U2556" s="42"/>
      <c r="V2556" s="42"/>
      <c r="W2556" s="42"/>
      <c r="X2556" s="42"/>
      <c r="Y2556" s="42"/>
      <c r="Z2556" s="42"/>
      <c r="AA2556" s="42"/>
      <c r="AB2556" s="42"/>
      <c r="AC2556" s="42"/>
      <c r="AD2556" s="42"/>
      <c r="AE2556" s="42"/>
      <c r="AR2556" s="229" t="s">
        <v>248</v>
      </c>
      <c r="AT2556" s="229" t="s">
        <v>243</v>
      </c>
      <c r="AU2556" s="229" t="s">
        <v>93</v>
      </c>
      <c r="AY2556" s="20" t="s">
        <v>241</v>
      </c>
      <c r="BE2556" s="230">
        <f>IF(N2556="základní",J2556,0)</f>
        <v>0</v>
      </c>
      <c r="BF2556" s="230">
        <f>IF(N2556="snížená",J2556,0)</f>
        <v>0</v>
      </c>
      <c r="BG2556" s="230">
        <f>IF(N2556="zákl. přenesená",J2556,0)</f>
        <v>0</v>
      </c>
      <c r="BH2556" s="230">
        <f>IF(N2556="sníž. přenesená",J2556,0)</f>
        <v>0</v>
      </c>
      <c r="BI2556" s="230">
        <f>IF(N2556="nulová",J2556,0)</f>
        <v>0</v>
      </c>
      <c r="BJ2556" s="20" t="s">
        <v>23</v>
      </c>
      <c r="BK2556" s="230">
        <f>ROUND(I2556*H2556,2)</f>
        <v>0</v>
      </c>
      <c r="BL2556" s="20" t="s">
        <v>248</v>
      </c>
      <c r="BM2556" s="229" t="s">
        <v>2308</v>
      </c>
    </row>
    <row r="2557" s="2" customFormat="1">
      <c r="A2557" s="42"/>
      <c r="B2557" s="43"/>
      <c r="C2557" s="44"/>
      <c r="D2557" s="231" t="s">
        <v>250</v>
      </c>
      <c r="E2557" s="44"/>
      <c r="F2557" s="232" t="s">
        <v>2309</v>
      </c>
      <c r="G2557" s="44"/>
      <c r="H2557" s="44"/>
      <c r="I2557" s="233"/>
      <c r="J2557" s="44"/>
      <c r="K2557" s="44"/>
      <c r="L2557" s="48"/>
      <c r="M2557" s="234"/>
      <c r="N2557" s="235"/>
      <c r="O2557" s="88"/>
      <c r="P2557" s="88"/>
      <c r="Q2557" s="88"/>
      <c r="R2557" s="88"/>
      <c r="S2557" s="88"/>
      <c r="T2557" s="89"/>
      <c r="U2557" s="42"/>
      <c r="V2557" s="42"/>
      <c r="W2557" s="42"/>
      <c r="X2557" s="42"/>
      <c r="Y2557" s="42"/>
      <c r="Z2557" s="42"/>
      <c r="AA2557" s="42"/>
      <c r="AB2557" s="42"/>
      <c r="AC2557" s="42"/>
      <c r="AD2557" s="42"/>
      <c r="AE2557" s="42"/>
      <c r="AT2557" s="20" t="s">
        <v>250</v>
      </c>
      <c r="AU2557" s="20" t="s">
        <v>93</v>
      </c>
    </row>
    <row r="2558" s="13" customFormat="1">
      <c r="A2558" s="13"/>
      <c r="B2558" s="236"/>
      <c r="C2558" s="237"/>
      <c r="D2558" s="238" t="s">
        <v>252</v>
      </c>
      <c r="E2558" s="239" t="s">
        <v>39</v>
      </c>
      <c r="F2558" s="240" t="s">
        <v>1011</v>
      </c>
      <c r="G2558" s="237"/>
      <c r="H2558" s="239" t="s">
        <v>39</v>
      </c>
      <c r="I2558" s="241"/>
      <c r="J2558" s="237"/>
      <c r="K2558" s="237"/>
      <c r="L2558" s="242"/>
      <c r="M2558" s="243"/>
      <c r="N2558" s="244"/>
      <c r="O2558" s="244"/>
      <c r="P2558" s="244"/>
      <c r="Q2558" s="244"/>
      <c r="R2558" s="244"/>
      <c r="S2558" s="244"/>
      <c r="T2558" s="245"/>
      <c r="U2558" s="13"/>
      <c r="V2558" s="13"/>
      <c r="W2558" s="13"/>
      <c r="X2558" s="13"/>
      <c r="Y2558" s="13"/>
      <c r="Z2558" s="13"/>
      <c r="AA2558" s="13"/>
      <c r="AB2558" s="13"/>
      <c r="AC2558" s="13"/>
      <c r="AD2558" s="13"/>
      <c r="AE2558" s="13"/>
      <c r="AT2558" s="246" t="s">
        <v>252</v>
      </c>
      <c r="AU2558" s="246" t="s">
        <v>93</v>
      </c>
      <c r="AV2558" s="13" t="s">
        <v>23</v>
      </c>
      <c r="AW2558" s="13" t="s">
        <v>46</v>
      </c>
      <c r="AX2558" s="13" t="s">
        <v>85</v>
      </c>
      <c r="AY2558" s="246" t="s">
        <v>241</v>
      </c>
    </row>
    <row r="2559" s="13" customFormat="1">
      <c r="A2559" s="13"/>
      <c r="B2559" s="236"/>
      <c r="C2559" s="237"/>
      <c r="D2559" s="238" t="s">
        <v>252</v>
      </c>
      <c r="E2559" s="239" t="s">
        <v>39</v>
      </c>
      <c r="F2559" s="240" t="s">
        <v>1055</v>
      </c>
      <c r="G2559" s="237"/>
      <c r="H2559" s="239" t="s">
        <v>39</v>
      </c>
      <c r="I2559" s="241"/>
      <c r="J2559" s="237"/>
      <c r="K2559" s="237"/>
      <c r="L2559" s="242"/>
      <c r="M2559" s="243"/>
      <c r="N2559" s="244"/>
      <c r="O2559" s="244"/>
      <c r="P2559" s="244"/>
      <c r="Q2559" s="244"/>
      <c r="R2559" s="244"/>
      <c r="S2559" s="244"/>
      <c r="T2559" s="245"/>
      <c r="U2559" s="13"/>
      <c r="V2559" s="13"/>
      <c r="W2559" s="13"/>
      <c r="X2559" s="13"/>
      <c r="Y2559" s="13"/>
      <c r="Z2559" s="13"/>
      <c r="AA2559" s="13"/>
      <c r="AB2559" s="13"/>
      <c r="AC2559" s="13"/>
      <c r="AD2559" s="13"/>
      <c r="AE2559" s="13"/>
      <c r="AT2559" s="246" t="s">
        <v>252</v>
      </c>
      <c r="AU2559" s="246" t="s">
        <v>93</v>
      </c>
      <c r="AV2559" s="13" t="s">
        <v>23</v>
      </c>
      <c r="AW2559" s="13" t="s">
        <v>46</v>
      </c>
      <c r="AX2559" s="13" t="s">
        <v>85</v>
      </c>
      <c r="AY2559" s="246" t="s">
        <v>241</v>
      </c>
    </row>
    <row r="2560" s="14" customFormat="1">
      <c r="A2560" s="14"/>
      <c r="B2560" s="247"/>
      <c r="C2560" s="248"/>
      <c r="D2560" s="238" t="s">
        <v>252</v>
      </c>
      <c r="E2560" s="249" t="s">
        <v>39</v>
      </c>
      <c r="F2560" s="250" t="s">
        <v>2221</v>
      </c>
      <c r="G2560" s="248"/>
      <c r="H2560" s="251">
        <v>2.3740000000000001</v>
      </c>
      <c r="I2560" s="252"/>
      <c r="J2560" s="248"/>
      <c r="K2560" s="248"/>
      <c r="L2560" s="253"/>
      <c r="M2560" s="254"/>
      <c r="N2560" s="255"/>
      <c r="O2560" s="255"/>
      <c r="P2560" s="255"/>
      <c r="Q2560" s="255"/>
      <c r="R2560" s="255"/>
      <c r="S2560" s="255"/>
      <c r="T2560" s="256"/>
      <c r="U2560" s="14"/>
      <c r="V2560" s="14"/>
      <c r="W2560" s="14"/>
      <c r="X2560" s="14"/>
      <c r="Y2560" s="14"/>
      <c r="Z2560" s="14"/>
      <c r="AA2560" s="14"/>
      <c r="AB2560" s="14"/>
      <c r="AC2560" s="14"/>
      <c r="AD2560" s="14"/>
      <c r="AE2560" s="14"/>
      <c r="AT2560" s="257" t="s">
        <v>252</v>
      </c>
      <c r="AU2560" s="257" t="s">
        <v>93</v>
      </c>
      <c r="AV2560" s="14" t="s">
        <v>93</v>
      </c>
      <c r="AW2560" s="14" t="s">
        <v>46</v>
      </c>
      <c r="AX2560" s="14" t="s">
        <v>85</v>
      </c>
      <c r="AY2560" s="257" t="s">
        <v>241</v>
      </c>
    </row>
    <row r="2561" s="13" customFormat="1">
      <c r="A2561" s="13"/>
      <c r="B2561" s="236"/>
      <c r="C2561" s="237"/>
      <c r="D2561" s="238" t="s">
        <v>252</v>
      </c>
      <c r="E2561" s="239" t="s">
        <v>39</v>
      </c>
      <c r="F2561" s="240" t="s">
        <v>1021</v>
      </c>
      <c r="G2561" s="237"/>
      <c r="H2561" s="239" t="s">
        <v>39</v>
      </c>
      <c r="I2561" s="241"/>
      <c r="J2561" s="237"/>
      <c r="K2561" s="237"/>
      <c r="L2561" s="242"/>
      <c r="M2561" s="243"/>
      <c r="N2561" s="244"/>
      <c r="O2561" s="244"/>
      <c r="P2561" s="244"/>
      <c r="Q2561" s="244"/>
      <c r="R2561" s="244"/>
      <c r="S2561" s="244"/>
      <c r="T2561" s="245"/>
      <c r="U2561" s="13"/>
      <c r="V2561" s="13"/>
      <c r="W2561" s="13"/>
      <c r="X2561" s="13"/>
      <c r="Y2561" s="13"/>
      <c r="Z2561" s="13"/>
      <c r="AA2561" s="13"/>
      <c r="AB2561" s="13"/>
      <c r="AC2561" s="13"/>
      <c r="AD2561" s="13"/>
      <c r="AE2561" s="13"/>
      <c r="AT2561" s="246" t="s">
        <v>252</v>
      </c>
      <c r="AU2561" s="246" t="s">
        <v>93</v>
      </c>
      <c r="AV2561" s="13" t="s">
        <v>23</v>
      </c>
      <c r="AW2561" s="13" t="s">
        <v>46</v>
      </c>
      <c r="AX2561" s="13" t="s">
        <v>85</v>
      </c>
      <c r="AY2561" s="246" t="s">
        <v>241</v>
      </c>
    </row>
    <row r="2562" s="13" customFormat="1">
      <c r="A2562" s="13"/>
      <c r="B2562" s="236"/>
      <c r="C2562" s="237"/>
      <c r="D2562" s="238" t="s">
        <v>252</v>
      </c>
      <c r="E2562" s="239" t="s">
        <v>39</v>
      </c>
      <c r="F2562" s="240" t="s">
        <v>1057</v>
      </c>
      <c r="G2562" s="237"/>
      <c r="H2562" s="239" t="s">
        <v>39</v>
      </c>
      <c r="I2562" s="241"/>
      <c r="J2562" s="237"/>
      <c r="K2562" s="237"/>
      <c r="L2562" s="242"/>
      <c r="M2562" s="243"/>
      <c r="N2562" s="244"/>
      <c r="O2562" s="244"/>
      <c r="P2562" s="244"/>
      <c r="Q2562" s="244"/>
      <c r="R2562" s="244"/>
      <c r="S2562" s="244"/>
      <c r="T2562" s="245"/>
      <c r="U2562" s="13"/>
      <c r="V2562" s="13"/>
      <c r="W2562" s="13"/>
      <c r="X2562" s="13"/>
      <c r="Y2562" s="13"/>
      <c r="Z2562" s="13"/>
      <c r="AA2562" s="13"/>
      <c r="AB2562" s="13"/>
      <c r="AC2562" s="13"/>
      <c r="AD2562" s="13"/>
      <c r="AE2562" s="13"/>
      <c r="AT2562" s="246" t="s">
        <v>252</v>
      </c>
      <c r="AU2562" s="246" t="s">
        <v>93</v>
      </c>
      <c r="AV2562" s="13" t="s">
        <v>23</v>
      </c>
      <c r="AW2562" s="13" t="s">
        <v>46</v>
      </c>
      <c r="AX2562" s="13" t="s">
        <v>85</v>
      </c>
      <c r="AY2562" s="246" t="s">
        <v>241</v>
      </c>
    </row>
    <row r="2563" s="13" customFormat="1">
      <c r="A2563" s="13"/>
      <c r="B2563" s="236"/>
      <c r="C2563" s="237"/>
      <c r="D2563" s="238" t="s">
        <v>252</v>
      </c>
      <c r="E2563" s="239" t="s">
        <v>39</v>
      </c>
      <c r="F2563" s="240" t="s">
        <v>1058</v>
      </c>
      <c r="G2563" s="237"/>
      <c r="H2563" s="239" t="s">
        <v>39</v>
      </c>
      <c r="I2563" s="241"/>
      <c r="J2563" s="237"/>
      <c r="K2563" s="237"/>
      <c r="L2563" s="242"/>
      <c r="M2563" s="243"/>
      <c r="N2563" s="244"/>
      <c r="O2563" s="244"/>
      <c r="P2563" s="244"/>
      <c r="Q2563" s="244"/>
      <c r="R2563" s="244"/>
      <c r="S2563" s="244"/>
      <c r="T2563" s="245"/>
      <c r="U2563" s="13"/>
      <c r="V2563" s="13"/>
      <c r="W2563" s="13"/>
      <c r="X2563" s="13"/>
      <c r="Y2563" s="13"/>
      <c r="Z2563" s="13"/>
      <c r="AA2563" s="13"/>
      <c r="AB2563" s="13"/>
      <c r="AC2563" s="13"/>
      <c r="AD2563" s="13"/>
      <c r="AE2563" s="13"/>
      <c r="AT2563" s="246" t="s">
        <v>252</v>
      </c>
      <c r="AU2563" s="246" t="s">
        <v>93</v>
      </c>
      <c r="AV2563" s="13" t="s">
        <v>23</v>
      </c>
      <c r="AW2563" s="13" t="s">
        <v>46</v>
      </c>
      <c r="AX2563" s="13" t="s">
        <v>85</v>
      </c>
      <c r="AY2563" s="246" t="s">
        <v>241</v>
      </c>
    </row>
    <row r="2564" s="14" customFormat="1">
      <c r="A2564" s="14"/>
      <c r="B2564" s="247"/>
      <c r="C2564" s="248"/>
      <c r="D2564" s="238" t="s">
        <v>252</v>
      </c>
      <c r="E2564" s="249" t="s">
        <v>39</v>
      </c>
      <c r="F2564" s="250" t="s">
        <v>2222</v>
      </c>
      <c r="G2564" s="248"/>
      <c r="H2564" s="251">
        <v>2.2949999999999999</v>
      </c>
      <c r="I2564" s="252"/>
      <c r="J2564" s="248"/>
      <c r="K2564" s="248"/>
      <c r="L2564" s="253"/>
      <c r="M2564" s="254"/>
      <c r="N2564" s="255"/>
      <c r="O2564" s="255"/>
      <c r="P2564" s="255"/>
      <c r="Q2564" s="255"/>
      <c r="R2564" s="255"/>
      <c r="S2564" s="255"/>
      <c r="T2564" s="256"/>
      <c r="U2564" s="14"/>
      <c r="V2564" s="14"/>
      <c r="W2564" s="14"/>
      <c r="X2564" s="14"/>
      <c r="Y2564" s="14"/>
      <c r="Z2564" s="14"/>
      <c r="AA2564" s="14"/>
      <c r="AB2564" s="14"/>
      <c r="AC2564" s="14"/>
      <c r="AD2564" s="14"/>
      <c r="AE2564" s="14"/>
      <c r="AT2564" s="257" t="s">
        <v>252</v>
      </c>
      <c r="AU2564" s="257" t="s">
        <v>93</v>
      </c>
      <c r="AV2564" s="14" t="s">
        <v>93</v>
      </c>
      <c r="AW2564" s="14" t="s">
        <v>46</v>
      </c>
      <c r="AX2564" s="14" t="s">
        <v>85</v>
      </c>
      <c r="AY2564" s="257" t="s">
        <v>241</v>
      </c>
    </row>
    <row r="2565" s="13" customFormat="1">
      <c r="A2565" s="13"/>
      <c r="B2565" s="236"/>
      <c r="C2565" s="237"/>
      <c r="D2565" s="238" t="s">
        <v>252</v>
      </c>
      <c r="E2565" s="239" t="s">
        <v>39</v>
      </c>
      <c r="F2565" s="240" t="s">
        <v>1060</v>
      </c>
      <c r="G2565" s="237"/>
      <c r="H2565" s="239" t="s">
        <v>39</v>
      </c>
      <c r="I2565" s="241"/>
      <c r="J2565" s="237"/>
      <c r="K2565" s="237"/>
      <c r="L2565" s="242"/>
      <c r="M2565" s="243"/>
      <c r="N2565" s="244"/>
      <c r="O2565" s="244"/>
      <c r="P2565" s="244"/>
      <c r="Q2565" s="244"/>
      <c r="R2565" s="244"/>
      <c r="S2565" s="244"/>
      <c r="T2565" s="245"/>
      <c r="U2565" s="13"/>
      <c r="V2565" s="13"/>
      <c r="W2565" s="13"/>
      <c r="X2565" s="13"/>
      <c r="Y2565" s="13"/>
      <c r="Z2565" s="13"/>
      <c r="AA2565" s="13"/>
      <c r="AB2565" s="13"/>
      <c r="AC2565" s="13"/>
      <c r="AD2565" s="13"/>
      <c r="AE2565" s="13"/>
      <c r="AT2565" s="246" t="s">
        <v>252</v>
      </c>
      <c r="AU2565" s="246" t="s">
        <v>93</v>
      </c>
      <c r="AV2565" s="13" t="s">
        <v>23</v>
      </c>
      <c r="AW2565" s="13" t="s">
        <v>46</v>
      </c>
      <c r="AX2565" s="13" t="s">
        <v>85</v>
      </c>
      <c r="AY2565" s="246" t="s">
        <v>241</v>
      </c>
    </row>
    <row r="2566" s="14" customFormat="1">
      <c r="A2566" s="14"/>
      <c r="B2566" s="247"/>
      <c r="C2566" s="248"/>
      <c r="D2566" s="238" t="s">
        <v>252</v>
      </c>
      <c r="E2566" s="249" t="s">
        <v>39</v>
      </c>
      <c r="F2566" s="250" t="s">
        <v>2223</v>
      </c>
      <c r="G2566" s="248"/>
      <c r="H2566" s="251">
        <v>6.0960000000000001</v>
      </c>
      <c r="I2566" s="252"/>
      <c r="J2566" s="248"/>
      <c r="K2566" s="248"/>
      <c r="L2566" s="253"/>
      <c r="M2566" s="254"/>
      <c r="N2566" s="255"/>
      <c r="O2566" s="255"/>
      <c r="P2566" s="255"/>
      <c r="Q2566" s="255"/>
      <c r="R2566" s="255"/>
      <c r="S2566" s="255"/>
      <c r="T2566" s="256"/>
      <c r="U2566" s="14"/>
      <c r="V2566" s="14"/>
      <c r="W2566" s="14"/>
      <c r="X2566" s="14"/>
      <c r="Y2566" s="14"/>
      <c r="Z2566" s="14"/>
      <c r="AA2566" s="14"/>
      <c r="AB2566" s="14"/>
      <c r="AC2566" s="14"/>
      <c r="AD2566" s="14"/>
      <c r="AE2566" s="14"/>
      <c r="AT2566" s="257" t="s">
        <v>252</v>
      </c>
      <c r="AU2566" s="257" t="s">
        <v>93</v>
      </c>
      <c r="AV2566" s="14" t="s">
        <v>93</v>
      </c>
      <c r="AW2566" s="14" t="s">
        <v>46</v>
      </c>
      <c r="AX2566" s="14" t="s">
        <v>85</v>
      </c>
      <c r="AY2566" s="257" t="s">
        <v>241</v>
      </c>
    </row>
    <row r="2567" s="15" customFormat="1">
      <c r="A2567" s="15"/>
      <c r="B2567" s="258"/>
      <c r="C2567" s="259"/>
      <c r="D2567" s="238" t="s">
        <v>252</v>
      </c>
      <c r="E2567" s="260" t="s">
        <v>39</v>
      </c>
      <c r="F2567" s="261" t="s">
        <v>274</v>
      </c>
      <c r="G2567" s="259"/>
      <c r="H2567" s="262">
        <v>10.765000000000001</v>
      </c>
      <c r="I2567" s="263"/>
      <c r="J2567" s="259"/>
      <c r="K2567" s="259"/>
      <c r="L2567" s="264"/>
      <c r="M2567" s="265"/>
      <c r="N2567" s="266"/>
      <c r="O2567" s="266"/>
      <c r="P2567" s="266"/>
      <c r="Q2567" s="266"/>
      <c r="R2567" s="266"/>
      <c r="S2567" s="266"/>
      <c r="T2567" s="267"/>
      <c r="U2567" s="15"/>
      <c r="V2567" s="15"/>
      <c r="W2567" s="15"/>
      <c r="X2567" s="15"/>
      <c r="Y2567" s="15"/>
      <c r="Z2567" s="15"/>
      <c r="AA2567" s="15"/>
      <c r="AB2567" s="15"/>
      <c r="AC2567" s="15"/>
      <c r="AD2567" s="15"/>
      <c r="AE2567" s="15"/>
      <c r="AT2567" s="268" t="s">
        <v>252</v>
      </c>
      <c r="AU2567" s="268" t="s">
        <v>93</v>
      </c>
      <c r="AV2567" s="15" t="s">
        <v>248</v>
      </c>
      <c r="AW2567" s="15" t="s">
        <v>46</v>
      </c>
      <c r="AX2567" s="15" t="s">
        <v>23</v>
      </c>
      <c r="AY2567" s="268" t="s">
        <v>241</v>
      </c>
    </row>
    <row r="2568" s="2" customFormat="1" ht="21.75" customHeight="1">
      <c r="A2568" s="42"/>
      <c r="B2568" s="43"/>
      <c r="C2568" s="280" t="s">
        <v>2310</v>
      </c>
      <c r="D2568" s="280" t="s">
        <v>463</v>
      </c>
      <c r="E2568" s="281" t="s">
        <v>2311</v>
      </c>
      <c r="F2568" s="282" t="s">
        <v>2312</v>
      </c>
      <c r="G2568" s="283" t="s">
        <v>145</v>
      </c>
      <c r="H2568" s="284">
        <v>11.087999999999999</v>
      </c>
      <c r="I2568" s="285"/>
      <c r="J2568" s="286">
        <f>ROUND(I2568*H2568,2)</f>
        <v>0</v>
      </c>
      <c r="K2568" s="282" t="s">
        <v>247</v>
      </c>
      <c r="L2568" s="287"/>
      <c r="M2568" s="288" t="s">
        <v>39</v>
      </c>
      <c r="N2568" s="289" t="s">
        <v>56</v>
      </c>
      <c r="O2568" s="88"/>
      <c r="P2568" s="227">
        <f>O2568*H2568</f>
        <v>0</v>
      </c>
      <c r="Q2568" s="227">
        <v>0.128</v>
      </c>
      <c r="R2568" s="227">
        <f>Q2568*H2568</f>
        <v>1.4192639999999999</v>
      </c>
      <c r="S2568" s="227">
        <v>0</v>
      </c>
      <c r="T2568" s="228">
        <f>S2568*H2568</f>
        <v>0</v>
      </c>
      <c r="U2568" s="42"/>
      <c r="V2568" s="42"/>
      <c r="W2568" s="42"/>
      <c r="X2568" s="42"/>
      <c r="Y2568" s="42"/>
      <c r="Z2568" s="42"/>
      <c r="AA2568" s="42"/>
      <c r="AB2568" s="42"/>
      <c r="AC2568" s="42"/>
      <c r="AD2568" s="42"/>
      <c r="AE2568" s="42"/>
      <c r="AR2568" s="229" t="s">
        <v>321</v>
      </c>
      <c r="AT2568" s="229" t="s">
        <v>463</v>
      </c>
      <c r="AU2568" s="229" t="s">
        <v>93</v>
      </c>
      <c r="AY2568" s="20" t="s">
        <v>241</v>
      </c>
      <c r="BE2568" s="230">
        <f>IF(N2568="základní",J2568,0)</f>
        <v>0</v>
      </c>
      <c r="BF2568" s="230">
        <f>IF(N2568="snížená",J2568,0)</f>
        <v>0</v>
      </c>
      <c r="BG2568" s="230">
        <f>IF(N2568="zákl. přenesená",J2568,0)</f>
        <v>0</v>
      </c>
      <c r="BH2568" s="230">
        <f>IF(N2568="sníž. přenesená",J2568,0)</f>
        <v>0</v>
      </c>
      <c r="BI2568" s="230">
        <f>IF(N2568="nulová",J2568,0)</f>
        <v>0</v>
      </c>
      <c r="BJ2568" s="20" t="s">
        <v>23</v>
      </c>
      <c r="BK2568" s="230">
        <f>ROUND(I2568*H2568,2)</f>
        <v>0</v>
      </c>
      <c r="BL2568" s="20" t="s">
        <v>248</v>
      </c>
      <c r="BM2568" s="229" t="s">
        <v>2313</v>
      </c>
    </row>
    <row r="2569" s="14" customFormat="1">
      <c r="A2569" s="14"/>
      <c r="B2569" s="247"/>
      <c r="C2569" s="248"/>
      <c r="D2569" s="238" t="s">
        <v>252</v>
      </c>
      <c r="E2569" s="248"/>
      <c r="F2569" s="250" t="s">
        <v>2314</v>
      </c>
      <c r="G2569" s="248"/>
      <c r="H2569" s="251">
        <v>11.087999999999999</v>
      </c>
      <c r="I2569" s="252"/>
      <c r="J2569" s="248"/>
      <c r="K2569" s="248"/>
      <c r="L2569" s="253"/>
      <c r="M2569" s="254"/>
      <c r="N2569" s="255"/>
      <c r="O2569" s="255"/>
      <c r="P2569" s="255"/>
      <c r="Q2569" s="255"/>
      <c r="R2569" s="255"/>
      <c r="S2569" s="255"/>
      <c r="T2569" s="256"/>
      <c r="U2569" s="14"/>
      <c r="V2569" s="14"/>
      <c r="W2569" s="14"/>
      <c r="X2569" s="14"/>
      <c r="Y2569" s="14"/>
      <c r="Z2569" s="14"/>
      <c r="AA2569" s="14"/>
      <c r="AB2569" s="14"/>
      <c r="AC2569" s="14"/>
      <c r="AD2569" s="14"/>
      <c r="AE2569" s="14"/>
      <c r="AT2569" s="257" t="s">
        <v>252</v>
      </c>
      <c r="AU2569" s="257" t="s">
        <v>93</v>
      </c>
      <c r="AV2569" s="14" t="s">
        <v>93</v>
      </c>
      <c r="AW2569" s="14" t="s">
        <v>4</v>
      </c>
      <c r="AX2569" s="14" t="s">
        <v>23</v>
      </c>
      <c r="AY2569" s="257" t="s">
        <v>241</v>
      </c>
    </row>
    <row r="2570" s="12" customFormat="1" ht="22.8" customHeight="1">
      <c r="A2570" s="12"/>
      <c r="B2570" s="202"/>
      <c r="C2570" s="203"/>
      <c r="D2570" s="204" t="s">
        <v>84</v>
      </c>
      <c r="E2570" s="216" t="s">
        <v>1062</v>
      </c>
      <c r="F2570" s="216" t="s">
        <v>2315</v>
      </c>
      <c r="G2570" s="203"/>
      <c r="H2570" s="203"/>
      <c r="I2570" s="206"/>
      <c r="J2570" s="217">
        <f>BK2570</f>
        <v>0</v>
      </c>
      <c r="K2570" s="203"/>
      <c r="L2570" s="208"/>
      <c r="M2570" s="209"/>
      <c r="N2570" s="210"/>
      <c r="O2570" s="210"/>
      <c r="P2570" s="211">
        <f>SUM(P2571:P2968)</f>
        <v>0</v>
      </c>
      <c r="Q2570" s="210"/>
      <c r="R2570" s="211">
        <f>SUM(R2571:R2968)</f>
        <v>101.7616151</v>
      </c>
      <c r="S2570" s="210"/>
      <c r="T2570" s="212">
        <f>SUM(T2571:T2968)</f>
        <v>0</v>
      </c>
      <c r="U2570" s="12"/>
      <c r="V2570" s="12"/>
      <c r="W2570" s="12"/>
      <c r="X2570" s="12"/>
      <c r="Y2570" s="12"/>
      <c r="Z2570" s="12"/>
      <c r="AA2570" s="12"/>
      <c r="AB2570" s="12"/>
      <c r="AC2570" s="12"/>
      <c r="AD2570" s="12"/>
      <c r="AE2570" s="12"/>
      <c r="AR2570" s="213" t="s">
        <v>23</v>
      </c>
      <c r="AT2570" s="214" t="s">
        <v>84</v>
      </c>
      <c r="AU2570" s="214" t="s">
        <v>23</v>
      </c>
      <c r="AY2570" s="213" t="s">
        <v>241</v>
      </c>
      <c r="BK2570" s="215">
        <f>SUM(BK2571:BK2968)</f>
        <v>0</v>
      </c>
    </row>
    <row r="2571" s="2" customFormat="1" ht="37.8" customHeight="1">
      <c r="A2571" s="42"/>
      <c r="B2571" s="43"/>
      <c r="C2571" s="218" t="s">
        <v>2316</v>
      </c>
      <c r="D2571" s="218" t="s">
        <v>243</v>
      </c>
      <c r="E2571" s="219" t="s">
        <v>2317</v>
      </c>
      <c r="F2571" s="220" t="s">
        <v>2318</v>
      </c>
      <c r="G2571" s="221" t="s">
        <v>145</v>
      </c>
      <c r="H2571" s="222">
        <v>735.24000000000001</v>
      </c>
      <c r="I2571" s="223"/>
      <c r="J2571" s="224">
        <f>ROUND(I2571*H2571,2)</f>
        <v>0</v>
      </c>
      <c r="K2571" s="220" t="s">
        <v>247</v>
      </c>
      <c r="L2571" s="48"/>
      <c r="M2571" s="225" t="s">
        <v>39</v>
      </c>
      <c r="N2571" s="226" t="s">
        <v>56</v>
      </c>
      <c r="O2571" s="88"/>
      <c r="P2571" s="227">
        <f>O2571*H2571</f>
        <v>0</v>
      </c>
      <c r="Q2571" s="227">
        <v>0.00067000000000000002</v>
      </c>
      <c r="R2571" s="227">
        <f>Q2571*H2571</f>
        <v>0.49261080000000002</v>
      </c>
      <c r="S2571" s="227">
        <v>0</v>
      </c>
      <c r="T2571" s="228">
        <f>S2571*H2571</f>
        <v>0</v>
      </c>
      <c r="U2571" s="42"/>
      <c r="V2571" s="42"/>
      <c r="W2571" s="42"/>
      <c r="X2571" s="42"/>
      <c r="Y2571" s="42"/>
      <c r="Z2571" s="42"/>
      <c r="AA2571" s="42"/>
      <c r="AB2571" s="42"/>
      <c r="AC2571" s="42"/>
      <c r="AD2571" s="42"/>
      <c r="AE2571" s="42"/>
      <c r="AR2571" s="229" t="s">
        <v>248</v>
      </c>
      <c r="AT2571" s="229" t="s">
        <v>243</v>
      </c>
      <c r="AU2571" s="229" t="s">
        <v>93</v>
      </c>
      <c r="AY2571" s="20" t="s">
        <v>241</v>
      </c>
      <c r="BE2571" s="230">
        <f>IF(N2571="základní",J2571,0)</f>
        <v>0</v>
      </c>
      <c r="BF2571" s="230">
        <f>IF(N2571="snížená",J2571,0)</f>
        <v>0</v>
      </c>
      <c r="BG2571" s="230">
        <f>IF(N2571="zákl. přenesená",J2571,0)</f>
        <v>0</v>
      </c>
      <c r="BH2571" s="230">
        <f>IF(N2571="sníž. přenesená",J2571,0)</f>
        <v>0</v>
      </c>
      <c r="BI2571" s="230">
        <f>IF(N2571="nulová",J2571,0)</f>
        <v>0</v>
      </c>
      <c r="BJ2571" s="20" t="s">
        <v>23</v>
      </c>
      <c r="BK2571" s="230">
        <f>ROUND(I2571*H2571,2)</f>
        <v>0</v>
      </c>
      <c r="BL2571" s="20" t="s">
        <v>248</v>
      </c>
      <c r="BM2571" s="229" t="s">
        <v>2319</v>
      </c>
    </row>
    <row r="2572" s="2" customFormat="1">
      <c r="A2572" s="42"/>
      <c r="B2572" s="43"/>
      <c r="C2572" s="44"/>
      <c r="D2572" s="231" t="s">
        <v>250</v>
      </c>
      <c r="E2572" s="44"/>
      <c r="F2572" s="232" t="s">
        <v>2320</v>
      </c>
      <c r="G2572" s="44"/>
      <c r="H2572" s="44"/>
      <c r="I2572" s="233"/>
      <c r="J2572" s="44"/>
      <c r="K2572" s="44"/>
      <c r="L2572" s="48"/>
      <c r="M2572" s="234"/>
      <c r="N2572" s="235"/>
      <c r="O2572" s="88"/>
      <c r="P2572" s="88"/>
      <c r="Q2572" s="88"/>
      <c r="R2572" s="88"/>
      <c r="S2572" s="88"/>
      <c r="T2572" s="89"/>
      <c r="U2572" s="42"/>
      <c r="V2572" s="42"/>
      <c r="W2572" s="42"/>
      <c r="X2572" s="42"/>
      <c r="Y2572" s="42"/>
      <c r="Z2572" s="42"/>
      <c r="AA2572" s="42"/>
      <c r="AB2572" s="42"/>
      <c r="AC2572" s="42"/>
      <c r="AD2572" s="42"/>
      <c r="AE2572" s="42"/>
      <c r="AT2572" s="20" t="s">
        <v>250</v>
      </c>
      <c r="AU2572" s="20" t="s">
        <v>93</v>
      </c>
    </row>
    <row r="2573" s="13" customFormat="1">
      <c r="A2573" s="13"/>
      <c r="B2573" s="236"/>
      <c r="C2573" s="237"/>
      <c r="D2573" s="238" t="s">
        <v>252</v>
      </c>
      <c r="E2573" s="239" t="s">
        <v>39</v>
      </c>
      <c r="F2573" s="240" t="s">
        <v>2321</v>
      </c>
      <c r="G2573" s="237"/>
      <c r="H2573" s="239" t="s">
        <v>39</v>
      </c>
      <c r="I2573" s="241"/>
      <c r="J2573" s="237"/>
      <c r="K2573" s="237"/>
      <c r="L2573" s="242"/>
      <c r="M2573" s="243"/>
      <c r="N2573" s="244"/>
      <c r="O2573" s="244"/>
      <c r="P2573" s="244"/>
      <c r="Q2573" s="244"/>
      <c r="R2573" s="244"/>
      <c r="S2573" s="244"/>
      <c r="T2573" s="245"/>
      <c r="U2573" s="13"/>
      <c r="V2573" s="13"/>
      <c r="W2573" s="13"/>
      <c r="X2573" s="13"/>
      <c r="Y2573" s="13"/>
      <c r="Z2573" s="13"/>
      <c r="AA2573" s="13"/>
      <c r="AB2573" s="13"/>
      <c r="AC2573" s="13"/>
      <c r="AD2573" s="13"/>
      <c r="AE2573" s="13"/>
      <c r="AT2573" s="246" t="s">
        <v>252</v>
      </c>
      <c r="AU2573" s="246" t="s">
        <v>93</v>
      </c>
      <c r="AV2573" s="13" t="s">
        <v>23</v>
      </c>
      <c r="AW2573" s="13" t="s">
        <v>46</v>
      </c>
      <c r="AX2573" s="13" t="s">
        <v>85</v>
      </c>
      <c r="AY2573" s="246" t="s">
        <v>241</v>
      </c>
    </row>
    <row r="2574" s="13" customFormat="1">
      <c r="A2574" s="13"/>
      <c r="B2574" s="236"/>
      <c r="C2574" s="237"/>
      <c r="D2574" s="238" t="s">
        <v>252</v>
      </c>
      <c r="E2574" s="239" t="s">
        <v>39</v>
      </c>
      <c r="F2574" s="240" t="s">
        <v>2322</v>
      </c>
      <c r="G2574" s="237"/>
      <c r="H2574" s="239" t="s">
        <v>39</v>
      </c>
      <c r="I2574" s="241"/>
      <c r="J2574" s="237"/>
      <c r="K2574" s="237"/>
      <c r="L2574" s="242"/>
      <c r="M2574" s="243"/>
      <c r="N2574" s="244"/>
      <c r="O2574" s="244"/>
      <c r="P2574" s="244"/>
      <c r="Q2574" s="244"/>
      <c r="R2574" s="244"/>
      <c r="S2574" s="244"/>
      <c r="T2574" s="245"/>
      <c r="U2574" s="13"/>
      <c r="V2574" s="13"/>
      <c r="W2574" s="13"/>
      <c r="X2574" s="13"/>
      <c r="Y2574" s="13"/>
      <c r="Z2574" s="13"/>
      <c r="AA2574" s="13"/>
      <c r="AB2574" s="13"/>
      <c r="AC2574" s="13"/>
      <c r="AD2574" s="13"/>
      <c r="AE2574" s="13"/>
      <c r="AT2574" s="246" t="s">
        <v>252</v>
      </c>
      <c r="AU2574" s="246" t="s">
        <v>93</v>
      </c>
      <c r="AV2574" s="13" t="s">
        <v>23</v>
      </c>
      <c r="AW2574" s="13" t="s">
        <v>46</v>
      </c>
      <c r="AX2574" s="13" t="s">
        <v>85</v>
      </c>
      <c r="AY2574" s="246" t="s">
        <v>241</v>
      </c>
    </row>
    <row r="2575" s="13" customFormat="1">
      <c r="A2575" s="13"/>
      <c r="B2575" s="236"/>
      <c r="C2575" s="237"/>
      <c r="D2575" s="238" t="s">
        <v>252</v>
      </c>
      <c r="E2575" s="239" t="s">
        <v>39</v>
      </c>
      <c r="F2575" s="240" t="s">
        <v>2323</v>
      </c>
      <c r="G2575" s="237"/>
      <c r="H2575" s="239" t="s">
        <v>39</v>
      </c>
      <c r="I2575" s="241"/>
      <c r="J2575" s="237"/>
      <c r="K2575" s="237"/>
      <c r="L2575" s="242"/>
      <c r="M2575" s="243"/>
      <c r="N2575" s="244"/>
      <c r="O2575" s="244"/>
      <c r="P2575" s="244"/>
      <c r="Q2575" s="244"/>
      <c r="R2575" s="244"/>
      <c r="S2575" s="244"/>
      <c r="T2575" s="245"/>
      <c r="U2575" s="13"/>
      <c r="V2575" s="13"/>
      <c r="W2575" s="13"/>
      <c r="X2575" s="13"/>
      <c r="Y2575" s="13"/>
      <c r="Z2575" s="13"/>
      <c r="AA2575" s="13"/>
      <c r="AB2575" s="13"/>
      <c r="AC2575" s="13"/>
      <c r="AD2575" s="13"/>
      <c r="AE2575" s="13"/>
      <c r="AT2575" s="246" t="s">
        <v>252</v>
      </c>
      <c r="AU2575" s="246" t="s">
        <v>93</v>
      </c>
      <c r="AV2575" s="13" t="s">
        <v>23</v>
      </c>
      <c r="AW2575" s="13" t="s">
        <v>46</v>
      </c>
      <c r="AX2575" s="13" t="s">
        <v>85</v>
      </c>
      <c r="AY2575" s="246" t="s">
        <v>241</v>
      </c>
    </row>
    <row r="2576" s="14" customFormat="1">
      <c r="A2576" s="14"/>
      <c r="B2576" s="247"/>
      <c r="C2576" s="248"/>
      <c r="D2576" s="238" t="s">
        <v>252</v>
      </c>
      <c r="E2576" s="249" t="s">
        <v>39</v>
      </c>
      <c r="F2576" s="250" t="s">
        <v>2324</v>
      </c>
      <c r="G2576" s="248"/>
      <c r="H2576" s="251">
        <v>735.24000000000001</v>
      </c>
      <c r="I2576" s="252"/>
      <c r="J2576" s="248"/>
      <c r="K2576" s="248"/>
      <c r="L2576" s="253"/>
      <c r="M2576" s="254"/>
      <c r="N2576" s="255"/>
      <c r="O2576" s="255"/>
      <c r="P2576" s="255"/>
      <c r="Q2576" s="255"/>
      <c r="R2576" s="255"/>
      <c r="S2576" s="255"/>
      <c r="T2576" s="256"/>
      <c r="U2576" s="14"/>
      <c r="V2576" s="14"/>
      <c r="W2576" s="14"/>
      <c r="X2576" s="14"/>
      <c r="Y2576" s="14"/>
      <c r="Z2576" s="14"/>
      <c r="AA2576" s="14"/>
      <c r="AB2576" s="14"/>
      <c r="AC2576" s="14"/>
      <c r="AD2576" s="14"/>
      <c r="AE2576" s="14"/>
      <c r="AT2576" s="257" t="s">
        <v>252</v>
      </c>
      <c r="AU2576" s="257" t="s">
        <v>93</v>
      </c>
      <c r="AV2576" s="14" t="s">
        <v>93</v>
      </c>
      <c r="AW2576" s="14" t="s">
        <v>46</v>
      </c>
      <c r="AX2576" s="14" t="s">
        <v>23</v>
      </c>
      <c r="AY2576" s="257" t="s">
        <v>241</v>
      </c>
    </row>
    <row r="2577" s="2" customFormat="1" ht="24.15" customHeight="1">
      <c r="A2577" s="42"/>
      <c r="B2577" s="43"/>
      <c r="C2577" s="218" t="s">
        <v>2325</v>
      </c>
      <c r="D2577" s="218" t="s">
        <v>243</v>
      </c>
      <c r="E2577" s="219" t="s">
        <v>2326</v>
      </c>
      <c r="F2577" s="220" t="s">
        <v>2327</v>
      </c>
      <c r="G2577" s="221" t="s">
        <v>145</v>
      </c>
      <c r="H2577" s="222">
        <v>142.142</v>
      </c>
      <c r="I2577" s="223"/>
      <c r="J2577" s="224">
        <f>ROUND(I2577*H2577,2)</f>
        <v>0</v>
      </c>
      <c r="K2577" s="220" t="s">
        <v>247</v>
      </c>
      <c r="L2577" s="48"/>
      <c r="M2577" s="225" t="s">
        <v>39</v>
      </c>
      <c r="N2577" s="226" t="s">
        <v>56</v>
      </c>
      <c r="O2577" s="88"/>
      <c r="P2577" s="227">
        <f>O2577*H2577</f>
        <v>0</v>
      </c>
      <c r="Q2577" s="227">
        <v>0.0049399999999999999</v>
      </c>
      <c r="R2577" s="227">
        <f>Q2577*H2577</f>
        <v>0.70218148000000002</v>
      </c>
      <c r="S2577" s="227">
        <v>0</v>
      </c>
      <c r="T2577" s="228">
        <f>S2577*H2577</f>
        <v>0</v>
      </c>
      <c r="U2577" s="42"/>
      <c r="V2577" s="42"/>
      <c r="W2577" s="42"/>
      <c r="X2577" s="42"/>
      <c r="Y2577" s="42"/>
      <c r="Z2577" s="42"/>
      <c r="AA2577" s="42"/>
      <c r="AB2577" s="42"/>
      <c r="AC2577" s="42"/>
      <c r="AD2577" s="42"/>
      <c r="AE2577" s="42"/>
      <c r="AR2577" s="229" t="s">
        <v>248</v>
      </c>
      <c r="AT2577" s="229" t="s">
        <v>243</v>
      </c>
      <c r="AU2577" s="229" t="s">
        <v>93</v>
      </c>
      <c r="AY2577" s="20" t="s">
        <v>241</v>
      </c>
      <c r="BE2577" s="230">
        <f>IF(N2577="základní",J2577,0)</f>
        <v>0</v>
      </c>
      <c r="BF2577" s="230">
        <f>IF(N2577="snížená",J2577,0)</f>
        <v>0</v>
      </c>
      <c r="BG2577" s="230">
        <f>IF(N2577="zákl. přenesená",J2577,0)</f>
        <v>0</v>
      </c>
      <c r="BH2577" s="230">
        <f>IF(N2577="sníž. přenesená",J2577,0)</f>
        <v>0</v>
      </c>
      <c r="BI2577" s="230">
        <f>IF(N2577="nulová",J2577,0)</f>
        <v>0</v>
      </c>
      <c r="BJ2577" s="20" t="s">
        <v>23</v>
      </c>
      <c r="BK2577" s="230">
        <f>ROUND(I2577*H2577,2)</f>
        <v>0</v>
      </c>
      <c r="BL2577" s="20" t="s">
        <v>248</v>
      </c>
      <c r="BM2577" s="229" t="s">
        <v>2328</v>
      </c>
    </row>
    <row r="2578" s="2" customFormat="1">
      <c r="A2578" s="42"/>
      <c r="B2578" s="43"/>
      <c r="C2578" s="44"/>
      <c r="D2578" s="231" t="s">
        <v>250</v>
      </c>
      <c r="E2578" s="44"/>
      <c r="F2578" s="232" t="s">
        <v>2329</v>
      </c>
      <c r="G2578" s="44"/>
      <c r="H2578" s="44"/>
      <c r="I2578" s="233"/>
      <c r="J2578" s="44"/>
      <c r="K2578" s="44"/>
      <c r="L2578" s="48"/>
      <c r="M2578" s="234"/>
      <c r="N2578" s="235"/>
      <c r="O2578" s="88"/>
      <c r="P2578" s="88"/>
      <c r="Q2578" s="88"/>
      <c r="R2578" s="88"/>
      <c r="S2578" s="88"/>
      <c r="T2578" s="89"/>
      <c r="U2578" s="42"/>
      <c r="V2578" s="42"/>
      <c r="W2578" s="42"/>
      <c r="X2578" s="42"/>
      <c r="Y2578" s="42"/>
      <c r="Z2578" s="42"/>
      <c r="AA2578" s="42"/>
      <c r="AB2578" s="42"/>
      <c r="AC2578" s="42"/>
      <c r="AD2578" s="42"/>
      <c r="AE2578" s="42"/>
      <c r="AT2578" s="20" t="s">
        <v>250</v>
      </c>
      <c r="AU2578" s="20" t="s">
        <v>93</v>
      </c>
    </row>
    <row r="2579" s="13" customFormat="1">
      <c r="A2579" s="13"/>
      <c r="B2579" s="236"/>
      <c r="C2579" s="237"/>
      <c r="D2579" s="238" t="s">
        <v>252</v>
      </c>
      <c r="E2579" s="239" t="s">
        <v>39</v>
      </c>
      <c r="F2579" s="240" t="s">
        <v>2330</v>
      </c>
      <c r="G2579" s="237"/>
      <c r="H2579" s="239" t="s">
        <v>39</v>
      </c>
      <c r="I2579" s="241"/>
      <c r="J2579" s="237"/>
      <c r="K2579" s="237"/>
      <c r="L2579" s="242"/>
      <c r="M2579" s="243"/>
      <c r="N2579" s="244"/>
      <c r="O2579" s="244"/>
      <c r="P2579" s="244"/>
      <c r="Q2579" s="244"/>
      <c r="R2579" s="244"/>
      <c r="S2579" s="244"/>
      <c r="T2579" s="245"/>
      <c r="U2579" s="13"/>
      <c r="V2579" s="13"/>
      <c r="W2579" s="13"/>
      <c r="X2579" s="13"/>
      <c r="Y2579" s="13"/>
      <c r="Z2579" s="13"/>
      <c r="AA2579" s="13"/>
      <c r="AB2579" s="13"/>
      <c r="AC2579" s="13"/>
      <c r="AD2579" s="13"/>
      <c r="AE2579" s="13"/>
      <c r="AT2579" s="246" t="s">
        <v>252</v>
      </c>
      <c r="AU2579" s="246" t="s">
        <v>93</v>
      </c>
      <c r="AV2579" s="13" t="s">
        <v>23</v>
      </c>
      <c r="AW2579" s="13" t="s">
        <v>46</v>
      </c>
      <c r="AX2579" s="13" t="s">
        <v>85</v>
      </c>
      <c r="AY2579" s="246" t="s">
        <v>241</v>
      </c>
    </row>
    <row r="2580" s="14" customFormat="1">
      <c r="A2580" s="14"/>
      <c r="B2580" s="247"/>
      <c r="C2580" s="248"/>
      <c r="D2580" s="238" t="s">
        <v>252</v>
      </c>
      <c r="E2580" s="249" t="s">
        <v>39</v>
      </c>
      <c r="F2580" s="250" t="s">
        <v>2331</v>
      </c>
      <c r="G2580" s="248"/>
      <c r="H2580" s="251">
        <v>142.142</v>
      </c>
      <c r="I2580" s="252"/>
      <c r="J2580" s="248"/>
      <c r="K2580" s="248"/>
      <c r="L2580" s="253"/>
      <c r="M2580" s="254"/>
      <c r="N2580" s="255"/>
      <c r="O2580" s="255"/>
      <c r="P2580" s="255"/>
      <c r="Q2580" s="255"/>
      <c r="R2580" s="255"/>
      <c r="S2580" s="255"/>
      <c r="T2580" s="256"/>
      <c r="U2580" s="14"/>
      <c r="V2580" s="14"/>
      <c r="W2580" s="14"/>
      <c r="X2580" s="14"/>
      <c r="Y2580" s="14"/>
      <c r="Z2580" s="14"/>
      <c r="AA2580" s="14"/>
      <c r="AB2580" s="14"/>
      <c r="AC2580" s="14"/>
      <c r="AD2580" s="14"/>
      <c r="AE2580" s="14"/>
      <c r="AT2580" s="257" t="s">
        <v>252</v>
      </c>
      <c r="AU2580" s="257" t="s">
        <v>93</v>
      </c>
      <c r="AV2580" s="14" t="s">
        <v>93</v>
      </c>
      <c r="AW2580" s="14" t="s">
        <v>46</v>
      </c>
      <c r="AX2580" s="14" t="s">
        <v>23</v>
      </c>
      <c r="AY2580" s="257" t="s">
        <v>241</v>
      </c>
    </row>
    <row r="2581" s="2" customFormat="1" ht="24.15" customHeight="1">
      <c r="A2581" s="42"/>
      <c r="B2581" s="43"/>
      <c r="C2581" s="218" t="s">
        <v>2332</v>
      </c>
      <c r="D2581" s="218" t="s">
        <v>243</v>
      </c>
      <c r="E2581" s="219" t="s">
        <v>2333</v>
      </c>
      <c r="F2581" s="220" t="s">
        <v>2334</v>
      </c>
      <c r="G2581" s="221" t="s">
        <v>145</v>
      </c>
      <c r="H2581" s="222">
        <v>735.24000000000001</v>
      </c>
      <c r="I2581" s="223"/>
      <c r="J2581" s="224">
        <f>ROUND(I2581*H2581,2)</f>
        <v>0</v>
      </c>
      <c r="K2581" s="220" t="s">
        <v>247</v>
      </c>
      <c r="L2581" s="48"/>
      <c r="M2581" s="225" t="s">
        <v>39</v>
      </c>
      <c r="N2581" s="226" t="s">
        <v>56</v>
      </c>
      <c r="O2581" s="88"/>
      <c r="P2581" s="227">
        <f>O2581*H2581</f>
        <v>0</v>
      </c>
      <c r="Q2581" s="227">
        <v>0.0043800000000000002</v>
      </c>
      <c r="R2581" s="227">
        <f>Q2581*H2581</f>
        <v>3.2203512000000001</v>
      </c>
      <c r="S2581" s="227">
        <v>0</v>
      </c>
      <c r="T2581" s="228">
        <f>S2581*H2581</f>
        <v>0</v>
      </c>
      <c r="U2581" s="42"/>
      <c r="V2581" s="42"/>
      <c r="W2581" s="42"/>
      <c r="X2581" s="42"/>
      <c r="Y2581" s="42"/>
      <c r="Z2581" s="42"/>
      <c r="AA2581" s="42"/>
      <c r="AB2581" s="42"/>
      <c r="AC2581" s="42"/>
      <c r="AD2581" s="42"/>
      <c r="AE2581" s="42"/>
      <c r="AR2581" s="229" t="s">
        <v>248</v>
      </c>
      <c r="AT2581" s="229" t="s">
        <v>243</v>
      </c>
      <c r="AU2581" s="229" t="s">
        <v>93</v>
      </c>
      <c r="AY2581" s="20" t="s">
        <v>241</v>
      </c>
      <c r="BE2581" s="230">
        <f>IF(N2581="základní",J2581,0)</f>
        <v>0</v>
      </c>
      <c r="BF2581" s="230">
        <f>IF(N2581="snížená",J2581,0)</f>
        <v>0</v>
      </c>
      <c r="BG2581" s="230">
        <f>IF(N2581="zákl. přenesená",J2581,0)</f>
        <v>0</v>
      </c>
      <c r="BH2581" s="230">
        <f>IF(N2581="sníž. přenesená",J2581,0)</f>
        <v>0</v>
      </c>
      <c r="BI2581" s="230">
        <f>IF(N2581="nulová",J2581,0)</f>
        <v>0</v>
      </c>
      <c r="BJ2581" s="20" t="s">
        <v>23</v>
      </c>
      <c r="BK2581" s="230">
        <f>ROUND(I2581*H2581,2)</f>
        <v>0</v>
      </c>
      <c r="BL2581" s="20" t="s">
        <v>248</v>
      </c>
      <c r="BM2581" s="229" t="s">
        <v>2335</v>
      </c>
    </row>
    <row r="2582" s="2" customFormat="1">
      <c r="A2582" s="42"/>
      <c r="B2582" s="43"/>
      <c r="C2582" s="44"/>
      <c r="D2582" s="231" t="s">
        <v>250</v>
      </c>
      <c r="E2582" s="44"/>
      <c r="F2582" s="232" t="s">
        <v>2336</v>
      </c>
      <c r="G2582" s="44"/>
      <c r="H2582" s="44"/>
      <c r="I2582" s="233"/>
      <c r="J2582" s="44"/>
      <c r="K2582" s="44"/>
      <c r="L2582" s="48"/>
      <c r="M2582" s="234"/>
      <c r="N2582" s="235"/>
      <c r="O2582" s="88"/>
      <c r="P2582" s="88"/>
      <c r="Q2582" s="88"/>
      <c r="R2582" s="88"/>
      <c r="S2582" s="88"/>
      <c r="T2582" s="89"/>
      <c r="U2582" s="42"/>
      <c r="V2582" s="42"/>
      <c r="W2582" s="42"/>
      <c r="X2582" s="42"/>
      <c r="Y2582" s="42"/>
      <c r="Z2582" s="42"/>
      <c r="AA2582" s="42"/>
      <c r="AB2582" s="42"/>
      <c r="AC2582" s="42"/>
      <c r="AD2582" s="42"/>
      <c r="AE2582" s="42"/>
      <c r="AT2582" s="20" t="s">
        <v>250</v>
      </c>
      <c r="AU2582" s="20" t="s">
        <v>93</v>
      </c>
    </row>
    <row r="2583" s="13" customFormat="1">
      <c r="A2583" s="13"/>
      <c r="B2583" s="236"/>
      <c r="C2583" s="237"/>
      <c r="D2583" s="238" t="s">
        <v>252</v>
      </c>
      <c r="E2583" s="239" t="s">
        <v>39</v>
      </c>
      <c r="F2583" s="240" t="s">
        <v>2321</v>
      </c>
      <c r="G2583" s="237"/>
      <c r="H2583" s="239" t="s">
        <v>39</v>
      </c>
      <c r="I2583" s="241"/>
      <c r="J2583" s="237"/>
      <c r="K2583" s="237"/>
      <c r="L2583" s="242"/>
      <c r="M2583" s="243"/>
      <c r="N2583" s="244"/>
      <c r="O2583" s="244"/>
      <c r="P2583" s="244"/>
      <c r="Q2583" s="244"/>
      <c r="R2583" s="244"/>
      <c r="S2583" s="244"/>
      <c r="T2583" s="245"/>
      <c r="U2583" s="13"/>
      <c r="V2583" s="13"/>
      <c r="W2583" s="13"/>
      <c r="X2583" s="13"/>
      <c r="Y2583" s="13"/>
      <c r="Z2583" s="13"/>
      <c r="AA2583" s="13"/>
      <c r="AB2583" s="13"/>
      <c r="AC2583" s="13"/>
      <c r="AD2583" s="13"/>
      <c r="AE2583" s="13"/>
      <c r="AT2583" s="246" t="s">
        <v>252</v>
      </c>
      <c r="AU2583" s="246" t="s">
        <v>93</v>
      </c>
      <c r="AV2583" s="13" t="s">
        <v>23</v>
      </c>
      <c r="AW2583" s="13" t="s">
        <v>46</v>
      </c>
      <c r="AX2583" s="13" t="s">
        <v>85</v>
      </c>
      <c r="AY2583" s="246" t="s">
        <v>241</v>
      </c>
    </row>
    <row r="2584" s="13" customFormat="1">
      <c r="A2584" s="13"/>
      <c r="B2584" s="236"/>
      <c r="C2584" s="237"/>
      <c r="D2584" s="238" t="s">
        <v>252</v>
      </c>
      <c r="E2584" s="239" t="s">
        <v>39</v>
      </c>
      <c r="F2584" s="240" t="s">
        <v>2322</v>
      </c>
      <c r="G2584" s="237"/>
      <c r="H2584" s="239" t="s">
        <v>39</v>
      </c>
      <c r="I2584" s="241"/>
      <c r="J2584" s="237"/>
      <c r="K2584" s="237"/>
      <c r="L2584" s="242"/>
      <c r="M2584" s="243"/>
      <c r="N2584" s="244"/>
      <c r="O2584" s="244"/>
      <c r="P2584" s="244"/>
      <c r="Q2584" s="244"/>
      <c r="R2584" s="244"/>
      <c r="S2584" s="244"/>
      <c r="T2584" s="245"/>
      <c r="U2584" s="13"/>
      <c r="V2584" s="13"/>
      <c r="W2584" s="13"/>
      <c r="X2584" s="13"/>
      <c r="Y2584" s="13"/>
      <c r="Z2584" s="13"/>
      <c r="AA2584" s="13"/>
      <c r="AB2584" s="13"/>
      <c r="AC2584" s="13"/>
      <c r="AD2584" s="13"/>
      <c r="AE2584" s="13"/>
      <c r="AT2584" s="246" t="s">
        <v>252</v>
      </c>
      <c r="AU2584" s="246" t="s">
        <v>93</v>
      </c>
      <c r="AV2584" s="13" t="s">
        <v>23</v>
      </c>
      <c r="AW2584" s="13" t="s">
        <v>46</v>
      </c>
      <c r="AX2584" s="13" t="s">
        <v>85</v>
      </c>
      <c r="AY2584" s="246" t="s">
        <v>241</v>
      </c>
    </row>
    <row r="2585" s="13" customFormat="1">
      <c r="A2585" s="13"/>
      <c r="B2585" s="236"/>
      <c r="C2585" s="237"/>
      <c r="D2585" s="238" t="s">
        <v>252</v>
      </c>
      <c r="E2585" s="239" t="s">
        <v>39</v>
      </c>
      <c r="F2585" s="240" t="s">
        <v>2323</v>
      </c>
      <c r="G2585" s="237"/>
      <c r="H2585" s="239" t="s">
        <v>39</v>
      </c>
      <c r="I2585" s="241"/>
      <c r="J2585" s="237"/>
      <c r="K2585" s="237"/>
      <c r="L2585" s="242"/>
      <c r="M2585" s="243"/>
      <c r="N2585" s="244"/>
      <c r="O2585" s="244"/>
      <c r="P2585" s="244"/>
      <c r="Q2585" s="244"/>
      <c r="R2585" s="244"/>
      <c r="S2585" s="244"/>
      <c r="T2585" s="245"/>
      <c r="U2585" s="13"/>
      <c r="V2585" s="13"/>
      <c r="W2585" s="13"/>
      <c r="X2585" s="13"/>
      <c r="Y2585" s="13"/>
      <c r="Z2585" s="13"/>
      <c r="AA2585" s="13"/>
      <c r="AB2585" s="13"/>
      <c r="AC2585" s="13"/>
      <c r="AD2585" s="13"/>
      <c r="AE2585" s="13"/>
      <c r="AT2585" s="246" t="s">
        <v>252</v>
      </c>
      <c r="AU2585" s="246" t="s">
        <v>93</v>
      </c>
      <c r="AV2585" s="13" t="s">
        <v>23</v>
      </c>
      <c r="AW2585" s="13" t="s">
        <v>46</v>
      </c>
      <c r="AX2585" s="13" t="s">
        <v>85</v>
      </c>
      <c r="AY2585" s="246" t="s">
        <v>241</v>
      </c>
    </row>
    <row r="2586" s="14" customFormat="1">
      <c r="A2586" s="14"/>
      <c r="B2586" s="247"/>
      <c r="C2586" s="248"/>
      <c r="D2586" s="238" t="s">
        <v>252</v>
      </c>
      <c r="E2586" s="249" t="s">
        <v>39</v>
      </c>
      <c r="F2586" s="250" t="s">
        <v>2324</v>
      </c>
      <c r="G2586" s="248"/>
      <c r="H2586" s="251">
        <v>735.24000000000001</v>
      </c>
      <c r="I2586" s="252"/>
      <c r="J2586" s="248"/>
      <c r="K2586" s="248"/>
      <c r="L2586" s="253"/>
      <c r="M2586" s="254"/>
      <c r="N2586" s="255"/>
      <c r="O2586" s="255"/>
      <c r="P2586" s="255"/>
      <c r="Q2586" s="255"/>
      <c r="R2586" s="255"/>
      <c r="S2586" s="255"/>
      <c r="T2586" s="256"/>
      <c r="U2586" s="14"/>
      <c r="V2586" s="14"/>
      <c r="W2586" s="14"/>
      <c r="X2586" s="14"/>
      <c r="Y2586" s="14"/>
      <c r="Z2586" s="14"/>
      <c r="AA2586" s="14"/>
      <c r="AB2586" s="14"/>
      <c r="AC2586" s="14"/>
      <c r="AD2586" s="14"/>
      <c r="AE2586" s="14"/>
      <c r="AT2586" s="257" t="s">
        <v>252</v>
      </c>
      <c r="AU2586" s="257" t="s">
        <v>93</v>
      </c>
      <c r="AV2586" s="14" t="s">
        <v>93</v>
      </c>
      <c r="AW2586" s="14" t="s">
        <v>46</v>
      </c>
      <c r="AX2586" s="14" t="s">
        <v>23</v>
      </c>
      <c r="AY2586" s="257" t="s">
        <v>241</v>
      </c>
    </row>
    <row r="2587" s="2" customFormat="1" ht="16.5" customHeight="1">
      <c r="A2587" s="42"/>
      <c r="B2587" s="43"/>
      <c r="C2587" s="218" t="s">
        <v>2337</v>
      </c>
      <c r="D2587" s="218" t="s">
        <v>243</v>
      </c>
      <c r="E2587" s="219" t="s">
        <v>2338</v>
      </c>
      <c r="F2587" s="220" t="s">
        <v>2339</v>
      </c>
      <c r="G2587" s="221" t="s">
        <v>145</v>
      </c>
      <c r="H2587" s="222">
        <v>735.24000000000001</v>
      </c>
      <c r="I2587" s="223"/>
      <c r="J2587" s="224">
        <f>ROUND(I2587*H2587,2)</f>
        <v>0</v>
      </c>
      <c r="K2587" s="220" t="s">
        <v>247</v>
      </c>
      <c r="L2587" s="48"/>
      <c r="M2587" s="225" t="s">
        <v>39</v>
      </c>
      <c r="N2587" s="226" t="s">
        <v>56</v>
      </c>
      <c r="O2587" s="88"/>
      <c r="P2587" s="227">
        <f>O2587*H2587</f>
        <v>0</v>
      </c>
      <c r="Q2587" s="227">
        <v>0.0040000000000000001</v>
      </c>
      <c r="R2587" s="227">
        <f>Q2587*H2587</f>
        <v>2.94096</v>
      </c>
      <c r="S2587" s="227">
        <v>0</v>
      </c>
      <c r="T2587" s="228">
        <f>S2587*H2587</f>
        <v>0</v>
      </c>
      <c r="U2587" s="42"/>
      <c r="V2587" s="42"/>
      <c r="W2587" s="42"/>
      <c r="X2587" s="42"/>
      <c r="Y2587" s="42"/>
      <c r="Z2587" s="42"/>
      <c r="AA2587" s="42"/>
      <c r="AB2587" s="42"/>
      <c r="AC2587" s="42"/>
      <c r="AD2587" s="42"/>
      <c r="AE2587" s="42"/>
      <c r="AR2587" s="229" t="s">
        <v>248</v>
      </c>
      <c r="AT2587" s="229" t="s">
        <v>243</v>
      </c>
      <c r="AU2587" s="229" t="s">
        <v>93</v>
      </c>
      <c r="AY2587" s="20" t="s">
        <v>241</v>
      </c>
      <c r="BE2587" s="230">
        <f>IF(N2587="základní",J2587,0)</f>
        <v>0</v>
      </c>
      <c r="BF2587" s="230">
        <f>IF(N2587="snížená",J2587,0)</f>
        <v>0</v>
      </c>
      <c r="BG2587" s="230">
        <f>IF(N2587="zákl. přenesená",J2587,0)</f>
        <v>0</v>
      </c>
      <c r="BH2587" s="230">
        <f>IF(N2587="sníž. přenesená",J2587,0)</f>
        <v>0</v>
      </c>
      <c r="BI2587" s="230">
        <f>IF(N2587="nulová",J2587,0)</f>
        <v>0</v>
      </c>
      <c r="BJ2587" s="20" t="s">
        <v>23</v>
      </c>
      <c r="BK2587" s="230">
        <f>ROUND(I2587*H2587,2)</f>
        <v>0</v>
      </c>
      <c r="BL2587" s="20" t="s">
        <v>248</v>
      </c>
      <c r="BM2587" s="229" t="s">
        <v>2340</v>
      </c>
    </row>
    <row r="2588" s="2" customFormat="1">
      <c r="A2588" s="42"/>
      <c r="B2588" s="43"/>
      <c r="C2588" s="44"/>
      <c r="D2588" s="231" t="s">
        <v>250</v>
      </c>
      <c r="E2588" s="44"/>
      <c r="F2588" s="232" t="s">
        <v>2341</v>
      </c>
      <c r="G2588" s="44"/>
      <c r="H2588" s="44"/>
      <c r="I2588" s="233"/>
      <c r="J2588" s="44"/>
      <c r="K2588" s="44"/>
      <c r="L2588" s="48"/>
      <c r="M2588" s="234"/>
      <c r="N2588" s="235"/>
      <c r="O2588" s="88"/>
      <c r="P2588" s="88"/>
      <c r="Q2588" s="88"/>
      <c r="R2588" s="88"/>
      <c r="S2588" s="88"/>
      <c r="T2588" s="89"/>
      <c r="U2588" s="42"/>
      <c r="V2588" s="42"/>
      <c r="W2588" s="42"/>
      <c r="X2588" s="42"/>
      <c r="Y2588" s="42"/>
      <c r="Z2588" s="42"/>
      <c r="AA2588" s="42"/>
      <c r="AB2588" s="42"/>
      <c r="AC2588" s="42"/>
      <c r="AD2588" s="42"/>
      <c r="AE2588" s="42"/>
      <c r="AT2588" s="20" t="s">
        <v>250</v>
      </c>
      <c r="AU2588" s="20" t="s">
        <v>93</v>
      </c>
    </row>
    <row r="2589" s="13" customFormat="1">
      <c r="A2589" s="13"/>
      <c r="B2589" s="236"/>
      <c r="C2589" s="237"/>
      <c r="D2589" s="238" t="s">
        <v>252</v>
      </c>
      <c r="E2589" s="239" t="s">
        <v>39</v>
      </c>
      <c r="F2589" s="240" t="s">
        <v>2321</v>
      </c>
      <c r="G2589" s="237"/>
      <c r="H2589" s="239" t="s">
        <v>39</v>
      </c>
      <c r="I2589" s="241"/>
      <c r="J2589" s="237"/>
      <c r="K2589" s="237"/>
      <c r="L2589" s="242"/>
      <c r="M2589" s="243"/>
      <c r="N2589" s="244"/>
      <c r="O2589" s="244"/>
      <c r="P2589" s="244"/>
      <c r="Q2589" s="244"/>
      <c r="R2589" s="244"/>
      <c r="S2589" s="244"/>
      <c r="T2589" s="245"/>
      <c r="U2589" s="13"/>
      <c r="V2589" s="13"/>
      <c r="W2589" s="13"/>
      <c r="X2589" s="13"/>
      <c r="Y2589" s="13"/>
      <c r="Z2589" s="13"/>
      <c r="AA2589" s="13"/>
      <c r="AB2589" s="13"/>
      <c r="AC2589" s="13"/>
      <c r="AD2589" s="13"/>
      <c r="AE2589" s="13"/>
      <c r="AT2589" s="246" t="s">
        <v>252</v>
      </c>
      <c r="AU2589" s="246" t="s">
        <v>93</v>
      </c>
      <c r="AV2589" s="13" t="s">
        <v>23</v>
      </c>
      <c r="AW2589" s="13" t="s">
        <v>46</v>
      </c>
      <c r="AX2589" s="13" t="s">
        <v>85</v>
      </c>
      <c r="AY2589" s="246" t="s">
        <v>241</v>
      </c>
    </row>
    <row r="2590" s="13" customFormat="1">
      <c r="A2590" s="13"/>
      <c r="B2590" s="236"/>
      <c r="C2590" s="237"/>
      <c r="D2590" s="238" t="s">
        <v>252</v>
      </c>
      <c r="E2590" s="239" t="s">
        <v>39</v>
      </c>
      <c r="F2590" s="240" t="s">
        <v>2322</v>
      </c>
      <c r="G2590" s="237"/>
      <c r="H2590" s="239" t="s">
        <v>39</v>
      </c>
      <c r="I2590" s="241"/>
      <c r="J2590" s="237"/>
      <c r="K2590" s="237"/>
      <c r="L2590" s="242"/>
      <c r="M2590" s="243"/>
      <c r="N2590" s="244"/>
      <c r="O2590" s="244"/>
      <c r="P2590" s="244"/>
      <c r="Q2590" s="244"/>
      <c r="R2590" s="244"/>
      <c r="S2590" s="244"/>
      <c r="T2590" s="245"/>
      <c r="U2590" s="13"/>
      <c r="V2590" s="13"/>
      <c r="W2590" s="13"/>
      <c r="X2590" s="13"/>
      <c r="Y2590" s="13"/>
      <c r="Z2590" s="13"/>
      <c r="AA2590" s="13"/>
      <c r="AB2590" s="13"/>
      <c r="AC2590" s="13"/>
      <c r="AD2590" s="13"/>
      <c r="AE2590" s="13"/>
      <c r="AT2590" s="246" t="s">
        <v>252</v>
      </c>
      <c r="AU2590" s="246" t="s">
        <v>93</v>
      </c>
      <c r="AV2590" s="13" t="s">
        <v>23</v>
      </c>
      <c r="AW2590" s="13" t="s">
        <v>46</v>
      </c>
      <c r="AX2590" s="13" t="s">
        <v>85</v>
      </c>
      <c r="AY2590" s="246" t="s">
        <v>241</v>
      </c>
    </row>
    <row r="2591" s="13" customFormat="1">
      <c r="A2591" s="13"/>
      <c r="B2591" s="236"/>
      <c r="C2591" s="237"/>
      <c r="D2591" s="238" t="s">
        <v>252</v>
      </c>
      <c r="E2591" s="239" t="s">
        <v>39</v>
      </c>
      <c r="F2591" s="240" t="s">
        <v>2342</v>
      </c>
      <c r="G2591" s="237"/>
      <c r="H2591" s="239" t="s">
        <v>39</v>
      </c>
      <c r="I2591" s="241"/>
      <c r="J2591" s="237"/>
      <c r="K2591" s="237"/>
      <c r="L2591" s="242"/>
      <c r="M2591" s="243"/>
      <c r="N2591" s="244"/>
      <c r="O2591" s="244"/>
      <c r="P2591" s="244"/>
      <c r="Q2591" s="244"/>
      <c r="R2591" s="244"/>
      <c r="S2591" s="244"/>
      <c r="T2591" s="245"/>
      <c r="U2591" s="13"/>
      <c r="V2591" s="13"/>
      <c r="W2591" s="13"/>
      <c r="X2591" s="13"/>
      <c r="Y2591" s="13"/>
      <c r="Z2591" s="13"/>
      <c r="AA2591" s="13"/>
      <c r="AB2591" s="13"/>
      <c r="AC2591" s="13"/>
      <c r="AD2591" s="13"/>
      <c r="AE2591" s="13"/>
      <c r="AT2591" s="246" t="s">
        <v>252</v>
      </c>
      <c r="AU2591" s="246" t="s">
        <v>93</v>
      </c>
      <c r="AV2591" s="13" t="s">
        <v>23</v>
      </c>
      <c r="AW2591" s="13" t="s">
        <v>46</v>
      </c>
      <c r="AX2591" s="13" t="s">
        <v>85</v>
      </c>
      <c r="AY2591" s="246" t="s">
        <v>241</v>
      </c>
    </row>
    <row r="2592" s="14" customFormat="1">
      <c r="A2592" s="14"/>
      <c r="B2592" s="247"/>
      <c r="C2592" s="248"/>
      <c r="D2592" s="238" t="s">
        <v>252</v>
      </c>
      <c r="E2592" s="249" t="s">
        <v>39</v>
      </c>
      <c r="F2592" s="250" t="s">
        <v>2343</v>
      </c>
      <c r="G2592" s="248"/>
      <c r="H2592" s="251">
        <v>37.090000000000003</v>
      </c>
      <c r="I2592" s="252"/>
      <c r="J2592" s="248"/>
      <c r="K2592" s="248"/>
      <c r="L2592" s="253"/>
      <c r="M2592" s="254"/>
      <c r="N2592" s="255"/>
      <c r="O2592" s="255"/>
      <c r="P2592" s="255"/>
      <c r="Q2592" s="255"/>
      <c r="R2592" s="255"/>
      <c r="S2592" s="255"/>
      <c r="T2592" s="256"/>
      <c r="U2592" s="14"/>
      <c r="V2592" s="14"/>
      <c r="W2592" s="14"/>
      <c r="X2592" s="14"/>
      <c r="Y2592" s="14"/>
      <c r="Z2592" s="14"/>
      <c r="AA2592" s="14"/>
      <c r="AB2592" s="14"/>
      <c r="AC2592" s="14"/>
      <c r="AD2592" s="14"/>
      <c r="AE2592" s="14"/>
      <c r="AT2592" s="257" t="s">
        <v>252</v>
      </c>
      <c r="AU2592" s="257" t="s">
        <v>93</v>
      </c>
      <c r="AV2592" s="14" t="s">
        <v>93</v>
      </c>
      <c r="AW2592" s="14" t="s">
        <v>46</v>
      </c>
      <c r="AX2592" s="14" t="s">
        <v>85</v>
      </c>
      <c r="AY2592" s="257" t="s">
        <v>241</v>
      </c>
    </row>
    <row r="2593" s="14" customFormat="1">
      <c r="A2593" s="14"/>
      <c r="B2593" s="247"/>
      <c r="C2593" s="248"/>
      <c r="D2593" s="238" t="s">
        <v>252</v>
      </c>
      <c r="E2593" s="249" t="s">
        <v>39</v>
      </c>
      <c r="F2593" s="250" t="s">
        <v>2344</v>
      </c>
      <c r="G2593" s="248"/>
      <c r="H2593" s="251">
        <v>27.68</v>
      </c>
      <c r="I2593" s="252"/>
      <c r="J2593" s="248"/>
      <c r="K2593" s="248"/>
      <c r="L2593" s="253"/>
      <c r="M2593" s="254"/>
      <c r="N2593" s="255"/>
      <c r="O2593" s="255"/>
      <c r="P2593" s="255"/>
      <c r="Q2593" s="255"/>
      <c r="R2593" s="255"/>
      <c r="S2593" s="255"/>
      <c r="T2593" s="256"/>
      <c r="U2593" s="14"/>
      <c r="V2593" s="14"/>
      <c r="W2593" s="14"/>
      <c r="X2593" s="14"/>
      <c r="Y2593" s="14"/>
      <c r="Z2593" s="14"/>
      <c r="AA2593" s="14"/>
      <c r="AB2593" s="14"/>
      <c r="AC2593" s="14"/>
      <c r="AD2593" s="14"/>
      <c r="AE2593" s="14"/>
      <c r="AT2593" s="257" t="s">
        <v>252</v>
      </c>
      <c r="AU2593" s="257" t="s">
        <v>93</v>
      </c>
      <c r="AV2593" s="14" t="s">
        <v>93</v>
      </c>
      <c r="AW2593" s="14" t="s">
        <v>46</v>
      </c>
      <c r="AX2593" s="14" t="s">
        <v>85</v>
      </c>
      <c r="AY2593" s="257" t="s">
        <v>241</v>
      </c>
    </row>
    <row r="2594" s="14" customFormat="1">
      <c r="A2594" s="14"/>
      <c r="B2594" s="247"/>
      <c r="C2594" s="248"/>
      <c r="D2594" s="238" t="s">
        <v>252</v>
      </c>
      <c r="E2594" s="249" t="s">
        <v>39</v>
      </c>
      <c r="F2594" s="250" t="s">
        <v>2345</v>
      </c>
      <c r="G2594" s="248"/>
      <c r="H2594" s="251">
        <v>13.800000000000001</v>
      </c>
      <c r="I2594" s="252"/>
      <c r="J2594" s="248"/>
      <c r="K2594" s="248"/>
      <c r="L2594" s="253"/>
      <c r="M2594" s="254"/>
      <c r="N2594" s="255"/>
      <c r="O2594" s="255"/>
      <c r="P2594" s="255"/>
      <c r="Q2594" s="255"/>
      <c r="R2594" s="255"/>
      <c r="S2594" s="255"/>
      <c r="T2594" s="256"/>
      <c r="U2594" s="14"/>
      <c r="V2594" s="14"/>
      <c r="W2594" s="14"/>
      <c r="X2594" s="14"/>
      <c r="Y2594" s="14"/>
      <c r="Z2594" s="14"/>
      <c r="AA2594" s="14"/>
      <c r="AB2594" s="14"/>
      <c r="AC2594" s="14"/>
      <c r="AD2594" s="14"/>
      <c r="AE2594" s="14"/>
      <c r="AT2594" s="257" t="s">
        <v>252</v>
      </c>
      <c r="AU2594" s="257" t="s">
        <v>93</v>
      </c>
      <c r="AV2594" s="14" t="s">
        <v>93</v>
      </c>
      <c r="AW2594" s="14" t="s">
        <v>46</v>
      </c>
      <c r="AX2594" s="14" t="s">
        <v>85</v>
      </c>
      <c r="AY2594" s="257" t="s">
        <v>241</v>
      </c>
    </row>
    <row r="2595" s="14" customFormat="1">
      <c r="A2595" s="14"/>
      <c r="B2595" s="247"/>
      <c r="C2595" s="248"/>
      <c r="D2595" s="238" t="s">
        <v>252</v>
      </c>
      <c r="E2595" s="249" t="s">
        <v>39</v>
      </c>
      <c r="F2595" s="250" t="s">
        <v>2346</v>
      </c>
      <c r="G2595" s="248"/>
      <c r="H2595" s="251">
        <v>56.170000000000002</v>
      </c>
      <c r="I2595" s="252"/>
      <c r="J2595" s="248"/>
      <c r="K2595" s="248"/>
      <c r="L2595" s="253"/>
      <c r="M2595" s="254"/>
      <c r="N2595" s="255"/>
      <c r="O2595" s="255"/>
      <c r="P2595" s="255"/>
      <c r="Q2595" s="255"/>
      <c r="R2595" s="255"/>
      <c r="S2595" s="255"/>
      <c r="T2595" s="256"/>
      <c r="U2595" s="14"/>
      <c r="V2595" s="14"/>
      <c r="W2595" s="14"/>
      <c r="X2595" s="14"/>
      <c r="Y2595" s="14"/>
      <c r="Z2595" s="14"/>
      <c r="AA2595" s="14"/>
      <c r="AB2595" s="14"/>
      <c r="AC2595" s="14"/>
      <c r="AD2595" s="14"/>
      <c r="AE2595" s="14"/>
      <c r="AT2595" s="257" t="s">
        <v>252</v>
      </c>
      <c r="AU2595" s="257" t="s">
        <v>93</v>
      </c>
      <c r="AV2595" s="14" t="s">
        <v>93</v>
      </c>
      <c r="AW2595" s="14" t="s">
        <v>46</v>
      </c>
      <c r="AX2595" s="14" t="s">
        <v>85</v>
      </c>
      <c r="AY2595" s="257" t="s">
        <v>241</v>
      </c>
    </row>
    <row r="2596" s="14" customFormat="1">
      <c r="A2596" s="14"/>
      <c r="B2596" s="247"/>
      <c r="C2596" s="248"/>
      <c r="D2596" s="238" t="s">
        <v>252</v>
      </c>
      <c r="E2596" s="249" t="s">
        <v>39</v>
      </c>
      <c r="F2596" s="250" t="s">
        <v>2347</v>
      </c>
      <c r="G2596" s="248"/>
      <c r="H2596" s="251">
        <v>34.090000000000003</v>
      </c>
      <c r="I2596" s="252"/>
      <c r="J2596" s="248"/>
      <c r="K2596" s="248"/>
      <c r="L2596" s="253"/>
      <c r="M2596" s="254"/>
      <c r="N2596" s="255"/>
      <c r="O2596" s="255"/>
      <c r="P2596" s="255"/>
      <c r="Q2596" s="255"/>
      <c r="R2596" s="255"/>
      <c r="S2596" s="255"/>
      <c r="T2596" s="256"/>
      <c r="U2596" s="14"/>
      <c r="V2596" s="14"/>
      <c r="W2596" s="14"/>
      <c r="X2596" s="14"/>
      <c r="Y2596" s="14"/>
      <c r="Z2596" s="14"/>
      <c r="AA2596" s="14"/>
      <c r="AB2596" s="14"/>
      <c r="AC2596" s="14"/>
      <c r="AD2596" s="14"/>
      <c r="AE2596" s="14"/>
      <c r="AT2596" s="257" t="s">
        <v>252</v>
      </c>
      <c r="AU2596" s="257" t="s">
        <v>93</v>
      </c>
      <c r="AV2596" s="14" t="s">
        <v>93</v>
      </c>
      <c r="AW2596" s="14" t="s">
        <v>46</v>
      </c>
      <c r="AX2596" s="14" t="s">
        <v>85</v>
      </c>
      <c r="AY2596" s="257" t="s">
        <v>241</v>
      </c>
    </row>
    <row r="2597" s="14" customFormat="1">
      <c r="A2597" s="14"/>
      <c r="B2597" s="247"/>
      <c r="C2597" s="248"/>
      <c r="D2597" s="238" t="s">
        <v>252</v>
      </c>
      <c r="E2597" s="249" t="s">
        <v>39</v>
      </c>
      <c r="F2597" s="250" t="s">
        <v>2348</v>
      </c>
      <c r="G2597" s="248"/>
      <c r="H2597" s="251">
        <v>16.43</v>
      </c>
      <c r="I2597" s="252"/>
      <c r="J2597" s="248"/>
      <c r="K2597" s="248"/>
      <c r="L2597" s="253"/>
      <c r="M2597" s="254"/>
      <c r="N2597" s="255"/>
      <c r="O2597" s="255"/>
      <c r="P2597" s="255"/>
      <c r="Q2597" s="255"/>
      <c r="R2597" s="255"/>
      <c r="S2597" s="255"/>
      <c r="T2597" s="256"/>
      <c r="U2597" s="14"/>
      <c r="V2597" s="14"/>
      <c r="W2597" s="14"/>
      <c r="X2597" s="14"/>
      <c r="Y2597" s="14"/>
      <c r="Z2597" s="14"/>
      <c r="AA2597" s="14"/>
      <c r="AB2597" s="14"/>
      <c r="AC2597" s="14"/>
      <c r="AD2597" s="14"/>
      <c r="AE2597" s="14"/>
      <c r="AT2597" s="257" t="s">
        <v>252</v>
      </c>
      <c r="AU2597" s="257" t="s">
        <v>93</v>
      </c>
      <c r="AV2597" s="14" t="s">
        <v>93</v>
      </c>
      <c r="AW2597" s="14" t="s">
        <v>46</v>
      </c>
      <c r="AX2597" s="14" t="s">
        <v>85</v>
      </c>
      <c r="AY2597" s="257" t="s">
        <v>241</v>
      </c>
    </row>
    <row r="2598" s="14" customFormat="1">
      <c r="A2598" s="14"/>
      <c r="B2598" s="247"/>
      <c r="C2598" s="248"/>
      <c r="D2598" s="238" t="s">
        <v>252</v>
      </c>
      <c r="E2598" s="249" t="s">
        <v>39</v>
      </c>
      <c r="F2598" s="250" t="s">
        <v>2349</v>
      </c>
      <c r="G2598" s="248"/>
      <c r="H2598" s="251">
        <v>32.93</v>
      </c>
      <c r="I2598" s="252"/>
      <c r="J2598" s="248"/>
      <c r="K2598" s="248"/>
      <c r="L2598" s="253"/>
      <c r="M2598" s="254"/>
      <c r="N2598" s="255"/>
      <c r="O2598" s="255"/>
      <c r="P2598" s="255"/>
      <c r="Q2598" s="255"/>
      <c r="R2598" s="255"/>
      <c r="S2598" s="255"/>
      <c r="T2598" s="256"/>
      <c r="U2598" s="14"/>
      <c r="V2598" s="14"/>
      <c r="W2598" s="14"/>
      <c r="X2598" s="14"/>
      <c r="Y2598" s="14"/>
      <c r="Z2598" s="14"/>
      <c r="AA2598" s="14"/>
      <c r="AB2598" s="14"/>
      <c r="AC2598" s="14"/>
      <c r="AD2598" s="14"/>
      <c r="AE2598" s="14"/>
      <c r="AT2598" s="257" t="s">
        <v>252</v>
      </c>
      <c r="AU2598" s="257" t="s">
        <v>93</v>
      </c>
      <c r="AV2598" s="14" t="s">
        <v>93</v>
      </c>
      <c r="AW2598" s="14" t="s">
        <v>46</v>
      </c>
      <c r="AX2598" s="14" t="s">
        <v>85</v>
      </c>
      <c r="AY2598" s="257" t="s">
        <v>241</v>
      </c>
    </row>
    <row r="2599" s="14" customFormat="1">
      <c r="A2599" s="14"/>
      <c r="B2599" s="247"/>
      <c r="C2599" s="248"/>
      <c r="D2599" s="238" t="s">
        <v>252</v>
      </c>
      <c r="E2599" s="249" t="s">
        <v>39</v>
      </c>
      <c r="F2599" s="250" t="s">
        <v>2350</v>
      </c>
      <c r="G2599" s="248"/>
      <c r="H2599" s="251">
        <v>14.619999999999999</v>
      </c>
      <c r="I2599" s="252"/>
      <c r="J2599" s="248"/>
      <c r="K2599" s="248"/>
      <c r="L2599" s="253"/>
      <c r="M2599" s="254"/>
      <c r="N2599" s="255"/>
      <c r="O2599" s="255"/>
      <c r="P2599" s="255"/>
      <c r="Q2599" s="255"/>
      <c r="R2599" s="255"/>
      <c r="S2599" s="255"/>
      <c r="T2599" s="256"/>
      <c r="U2599" s="14"/>
      <c r="V2599" s="14"/>
      <c r="W2599" s="14"/>
      <c r="X2599" s="14"/>
      <c r="Y2599" s="14"/>
      <c r="Z2599" s="14"/>
      <c r="AA2599" s="14"/>
      <c r="AB2599" s="14"/>
      <c r="AC2599" s="14"/>
      <c r="AD2599" s="14"/>
      <c r="AE2599" s="14"/>
      <c r="AT2599" s="257" t="s">
        <v>252</v>
      </c>
      <c r="AU2599" s="257" t="s">
        <v>93</v>
      </c>
      <c r="AV2599" s="14" t="s">
        <v>93</v>
      </c>
      <c r="AW2599" s="14" t="s">
        <v>46</v>
      </c>
      <c r="AX2599" s="14" t="s">
        <v>85</v>
      </c>
      <c r="AY2599" s="257" t="s">
        <v>241</v>
      </c>
    </row>
    <row r="2600" s="14" customFormat="1">
      <c r="A2600" s="14"/>
      <c r="B2600" s="247"/>
      <c r="C2600" s="248"/>
      <c r="D2600" s="238" t="s">
        <v>252</v>
      </c>
      <c r="E2600" s="249" t="s">
        <v>39</v>
      </c>
      <c r="F2600" s="250" t="s">
        <v>2351</v>
      </c>
      <c r="G2600" s="248"/>
      <c r="H2600" s="251">
        <v>60.700000000000003</v>
      </c>
      <c r="I2600" s="252"/>
      <c r="J2600" s="248"/>
      <c r="K2600" s="248"/>
      <c r="L2600" s="253"/>
      <c r="M2600" s="254"/>
      <c r="N2600" s="255"/>
      <c r="O2600" s="255"/>
      <c r="P2600" s="255"/>
      <c r="Q2600" s="255"/>
      <c r="R2600" s="255"/>
      <c r="S2600" s="255"/>
      <c r="T2600" s="256"/>
      <c r="U2600" s="14"/>
      <c r="V2600" s="14"/>
      <c r="W2600" s="14"/>
      <c r="X2600" s="14"/>
      <c r="Y2600" s="14"/>
      <c r="Z2600" s="14"/>
      <c r="AA2600" s="14"/>
      <c r="AB2600" s="14"/>
      <c r="AC2600" s="14"/>
      <c r="AD2600" s="14"/>
      <c r="AE2600" s="14"/>
      <c r="AT2600" s="257" t="s">
        <v>252</v>
      </c>
      <c r="AU2600" s="257" t="s">
        <v>93</v>
      </c>
      <c r="AV2600" s="14" t="s">
        <v>93</v>
      </c>
      <c r="AW2600" s="14" t="s">
        <v>46</v>
      </c>
      <c r="AX2600" s="14" t="s">
        <v>85</v>
      </c>
      <c r="AY2600" s="257" t="s">
        <v>241</v>
      </c>
    </row>
    <row r="2601" s="14" customFormat="1">
      <c r="A2601" s="14"/>
      <c r="B2601" s="247"/>
      <c r="C2601" s="248"/>
      <c r="D2601" s="238" t="s">
        <v>252</v>
      </c>
      <c r="E2601" s="249" t="s">
        <v>39</v>
      </c>
      <c r="F2601" s="250" t="s">
        <v>2352</v>
      </c>
      <c r="G2601" s="248"/>
      <c r="H2601" s="251">
        <v>32.729999999999997</v>
      </c>
      <c r="I2601" s="252"/>
      <c r="J2601" s="248"/>
      <c r="K2601" s="248"/>
      <c r="L2601" s="253"/>
      <c r="M2601" s="254"/>
      <c r="N2601" s="255"/>
      <c r="O2601" s="255"/>
      <c r="P2601" s="255"/>
      <c r="Q2601" s="255"/>
      <c r="R2601" s="255"/>
      <c r="S2601" s="255"/>
      <c r="T2601" s="256"/>
      <c r="U2601" s="14"/>
      <c r="V2601" s="14"/>
      <c r="W2601" s="14"/>
      <c r="X2601" s="14"/>
      <c r="Y2601" s="14"/>
      <c r="Z2601" s="14"/>
      <c r="AA2601" s="14"/>
      <c r="AB2601" s="14"/>
      <c r="AC2601" s="14"/>
      <c r="AD2601" s="14"/>
      <c r="AE2601" s="14"/>
      <c r="AT2601" s="257" t="s">
        <v>252</v>
      </c>
      <c r="AU2601" s="257" t="s">
        <v>93</v>
      </c>
      <c r="AV2601" s="14" t="s">
        <v>93</v>
      </c>
      <c r="AW2601" s="14" t="s">
        <v>46</v>
      </c>
      <c r="AX2601" s="14" t="s">
        <v>85</v>
      </c>
      <c r="AY2601" s="257" t="s">
        <v>241</v>
      </c>
    </row>
    <row r="2602" s="14" customFormat="1">
      <c r="A2602" s="14"/>
      <c r="B2602" s="247"/>
      <c r="C2602" s="248"/>
      <c r="D2602" s="238" t="s">
        <v>252</v>
      </c>
      <c r="E2602" s="249" t="s">
        <v>39</v>
      </c>
      <c r="F2602" s="250" t="s">
        <v>2353</v>
      </c>
      <c r="G2602" s="248"/>
      <c r="H2602" s="251">
        <v>35.549999999999997</v>
      </c>
      <c r="I2602" s="252"/>
      <c r="J2602" s="248"/>
      <c r="K2602" s="248"/>
      <c r="L2602" s="253"/>
      <c r="M2602" s="254"/>
      <c r="N2602" s="255"/>
      <c r="O2602" s="255"/>
      <c r="P2602" s="255"/>
      <c r="Q2602" s="255"/>
      <c r="R2602" s="255"/>
      <c r="S2602" s="255"/>
      <c r="T2602" s="256"/>
      <c r="U2602" s="14"/>
      <c r="V2602" s="14"/>
      <c r="W2602" s="14"/>
      <c r="X2602" s="14"/>
      <c r="Y2602" s="14"/>
      <c r="Z2602" s="14"/>
      <c r="AA2602" s="14"/>
      <c r="AB2602" s="14"/>
      <c r="AC2602" s="14"/>
      <c r="AD2602" s="14"/>
      <c r="AE2602" s="14"/>
      <c r="AT2602" s="257" t="s">
        <v>252</v>
      </c>
      <c r="AU2602" s="257" t="s">
        <v>93</v>
      </c>
      <c r="AV2602" s="14" t="s">
        <v>93</v>
      </c>
      <c r="AW2602" s="14" t="s">
        <v>46</v>
      </c>
      <c r="AX2602" s="14" t="s">
        <v>85</v>
      </c>
      <c r="AY2602" s="257" t="s">
        <v>241</v>
      </c>
    </row>
    <row r="2603" s="14" customFormat="1">
      <c r="A2603" s="14"/>
      <c r="B2603" s="247"/>
      <c r="C2603" s="248"/>
      <c r="D2603" s="238" t="s">
        <v>252</v>
      </c>
      <c r="E2603" s="249" t="s">
        <v>39</v>
      </c>
      <c r="F2603" s="250" t="s">
        <v>2354</v>
      </c>
      <c r="G2603" s="248"/>
      <c r="H2603" s="251">
        <v>21.199999999999999</v>
      </c>
      <c r="I2603" s="252"/>
      <c r="J2603" s="248"/>
      <c r="K2603" s="248"/>
      <c r="L2603" s="253"/>
      <c r="M2603" s="254"/>
      <c r="N2603" s="255"/>
      <c r="O2603" s="255"/>
      <c r="P2603" s="255"/>
      <c r="Q2603" s="255"/>
      <c r="R2603" s="255"/>
      <c r="S2603" s="255"/>
      <c r="T2603" s="256"/>
      <c r="U2603" s="14"/>
      <c r="V2603" s="14"/>
      <c r="W2603" s="14"/>
      <c r="X2603" s="14"/>
      <c r="Y2603" s="14"/>
      <c r="Z2603" s="14"/>
      <c r="AA2603" s="14"/>
      <c r="AB2603" s="14"/>
      <c r="AC2603" s="14"/>
      <c r="AD2603" s="14"/>
      <c r="AE2603" s="14"/>
      <c r="AT2603" s="257" t="s">
        <v>252</v>
      </c>
      <c r="AU2603" s="257" t="s">
        <v>93</v>
      </c>
      <c r="AV2603" s="14" t="s">
        <v>93</v>
      </c>
      <c r="AW2603" s="14" t="s">
        <v>46</v>
      </c>
      <c r="AX2603" s="14" t="s">
        <v>85</v>
      </c>
      <c r="AY2603" s="257" t="s">
        <v>241</v>
      </c>
    </row>
    <row r="2604" s="14" customFormat="1">
      <c r="A2604" s="14"/>
      <c r="B2604" s="247"/>
      <c r="C2604" s="248"/>
      <c r="D2604" s="238" t="s">
        <v>252</v>
      </c>
      <c r="E2604" s="249" t="s">
        <v>39</v>
      </c>
      <c r="F2604" s="250" t="s">
        <v>2355</v>
      </c>
      <c r="G2604" s="248"/>
      <c r="H2604" s="251">
        <v>56.229999999999997</v>
      </c>
      <c r="I2604" s="252"/>
      <c r="J2604" s="248"/>
      <c r="K2604" s="248"/>
      <c r="L2604" s="253"/>
      <c r="M2604" s="254"/>
      <c r="N2604" s="255"/>
      <c r="O2604" s="255"/>
      <c r="P2604" s="255"/>
      <c r="Q2604" s="255"/>
      <c r="R2604" s="255"/>
      <c r="S2604" s="255"/>
      <c r="T2604" s="256"/>
      <c r="U2604" s="14"/>
      <c r="V2604" s="14"/>
      <c r="W2604" s="14"/>
      <c r="X2604" s="14"/>
      <c r="Y2604" s="14"/>
      <c r="Z2604" s="14"/>
      <c r="AA2604" s="14"/>
      <c r="AB2604" s="14"/>
      <c r="AC2604" s="14"/>
      <c r="AD2604" s="14"/>
      <c r="AE2604" s="14"/>
      <c r="AT2604" s="257" t="s">
        <v>252</v>
      </c>
      <c r="AU2604" s="257" t="s">
        <v>93</v>
      </c>
      <c r="AV2604" s="14" t="s">
        <v>93</v>
      </c>
      <c r="AW2604" s="14" t="s">
        <v>46</v>
      </c>
      <c r="AX2604" s="14" t="s">
        <v>85</v>
      </c>
      <c r="AY2604" s="257" t="s">
        <v>241</v>
      </c>
    </row>
    <row r="2605" s="14" customFormat="1">
      <c r="A2605" s="14"/>
      <c r="B2605" s="247"/>
      <c r="C2605" s="248"/>
      <c r="D2605" s="238" t="s">
        <v>252</v>
      </c>
      <c r="E2605" s="249" t="s">
        <v>39</v>
      </c>
      <c r="F2605" s="250" t="s">
        <v>2356</v>
      </c>
      <c r="G2605" s="248"/>
      <c r="H2605" s="251">
        <v>34.090000000000003</v>
      </c>
      <c r="I2605" s="252"/>
      <c r="J2605" s="248"/>
      <c r="K2605" s="248"/>
      <c r="L2605" s="253"/>
      <c r="M2605" s="254"/>
      <c r="N2605" s="255"/>
      <c r="O2605" s="255"/>
      <c r="P2605" s="255"/>
      <c r="Q2605" s="255"/>
      <c r="R2605" s="255"/>
      <c r="S2605" s="255"/>
      <c r="T2605" s="256"/>
      <c r="U2605" s="14"/>
      <c r="V2605" s="14"/>
      <c r="W2605" s="14"/>
      <c r="X2605" s="14"/>
      <c r="Y2605" s="14"/>
      <c r="Z2605" s="14"/>
      <c r="AA2605" s="14"/>
      <c r="AB2605" s="14"/>
      <c r="AC2605" s="14"/>
      <c r="AD2605" s="14"/>
      <c r="AE2605" s="14"/>
      <c r="AT2605" s="257" t="s">
        <v>252</v>
      </c>
      <c r="AU2605" s="257" t="s">
        <v>93</v>
      </c>
      <c r="AV2605" s="14" t="s">
        <v>93</v>
      </c>
      <c r="AW2605" s="14" t="s">
        <v>46</v>
      </c>
      <c r="AX2605" s="14" t="s">
        <v>85</v>
      </c>
      <c r="AY2605" s="257" t="s">
        <v>241</v>
      </c>
    </row>
    <row r="2606" s="14" customFormat="1">
      <c r="A2606" s="14"/>
      <c r="B2606" s="247"/>
      <c r="C2606" s="248"/>
      <c r="D2606" s="238" t="s">
        <v>252</v>
      </c>
      <c r="E2606" s="249" t="s">
        <v>39</v>
      </c>
      <c r="F2606" s="250" t="s">
        <v>2357</v>
      </c>
      <c r="G2606" s="248"/>
      <c r="H2606" s="251">
        <v>15.25</v>
      </c>
      <c r="I2606" s="252"/>
      <c r="J2606" s="248"/>
      <c r="K2606" s="248"/>
      <c r="L2606" s="253"/>
      <c r="M2606" s="254"/>
      <c r="N2606" s="255"/>
      <c r="O2606" s="255"/>
      <c r="P2606" s="255"/>
      <c r="Q2606" s="255"/>
      <c r="R2606" s="255"/>
      <c r="S2606" s="255"/>
      <c r="T2606" s="256"/>
      <c r="U2606" s="14"/>
      <c r="V2606" s="14"/>
      <c r="W2606" s="14"/>
      <c r="X2606" s="14"/>
      <c r="Y2606" s="14"/>
      <c r="Z2606" s="14"/>
      <c r="AA2606" s="14"/>
      <c r="AB2606" s="14"/>
      <c r="AC2606" s="14"/>
      <c r="AD2606" s="14"/>
      <c r="AE2606" s="14"/>
      <c r="AT2606" s="257" t="s">
        <v>252</v>
      </c>
      <c r="AU2606" s="257" t="s">
        <v>93</v>
      </c>
      <c r="AV2606" s="14" t="s">
        <v>93</v>
      </c>
      <c r="AW2606" s="14" t="s">
        <v>46</v>
      </c>
      <c r="AX2606" s="14" t="s">
        <v>85</v>
      </c>
      <c r="AY2606" s="257" t="s">
        <v>241</v>
      </c>
    </row>
    <row r="2607" s="14" customFormat="1">
      <c r="A2607" s="14"/>
      <c r="B2607" s="247"/>
      <c r="C2607" s="248"/>
      <c r="D2607" s="238" t="s">
        <v>252</v>
      </c>
      <c r="E2607" s="249" t="s">
        <v>39</v>
      </c>
      <c r="F2607" s="250" t="s">
        <v>2358</v>
      </c>
      <c r="G2607" s="248"/>
      <c r="H2607" s="251">
        <v>49.850000000000001</v>
      </c>
      <c r="I2607" s="252"/>
      <c r="J2607" s="248"/>
      <c r="K2607" s="248"/>
      <c r="L2607" s="253"/>
      <c r="M2607" s="254"/>
      <c r="N2607" s="255"/>
      <c r="O2607" s="255"/>
      <c r="P2607" s="255"/>
      <c r="Q2607" s="255"/>
      <c r="R2607" s="255"/>
      <c r="S2607" s="255"/>
      <c r="T2607" s="256"/>
      <c r="U2607" s="14"/>
      <c r="V2607" s="14"/>
      <c r="W2607" s="14"/>
      <c r="X2607" s="14"/>
      <c r="Y2607" s="14"/>
      <c r="Z2607" s="14"/>
      <c r="AA2607" s="14"/>
      <c r="AB2607" s="14"/>
      <c r="AC2607" s="14"/>
      <c r="AD2607" s="14"/>
      <c r="AE2607" s="14"/>
      <c r="AT2607" s="257" t="s">
        <v>252</v>
      </c>
      <c r="AU2607" s="257" t="s">
        <v>93</v>
      </c>
      <c r="AV2607" s="14" t="s">
        <v>93</v>
      </c>
      <c r="AW2607" s="14" t="s">
        <v>46</v>
      </c>
      <c r="AX2607" s="14" t="s">
        <v>85</v>
      </c>
      <c r="AY2607" s="257" t="s">
        <v>241</v>
      </c>
    </row>
    <row r="2608" s="14" customFormat="1">
      <c r="A2608" s="14"/>
      <c r="B2608" s="247"/>
      <c r="C2608" s="248"/>
      <c r="D2608" s="238" t="s">
        <v>252</v>
      </c>
      <c r="E2608" s="249" t="s">
        <v>39</v>
      </c>
      <c r="F2608" s="250" t="s">
        <v>2359</v>
      </c>
      <c r="G2608" s="248"/>
      <c r="H2608" s="251">
        <v>32.950000000000003</v>
      </c>
      <c r="I2608" s="252"/>
      <c r="J2608" s="248"/>
      <c r="K2608" s="248"/>
      <c r="L2608" s="253"/>
      <c r="M2608" s="254"/>
      <c r="N2608" s="255"/>
      <c r="O2608" s="255"/>
      <c r="P2608" s="255"/>
      <c r="Q2608" s="255"/>
      <c r="R2608" s="255"/>
      <c r="S2608" s="255"/>
      <c r="T2608" s="256"/>
      <c r="U2608" s="14"/>
      <c r="V2608" s="14"/>
      <c r="W2608" s="14"/>
      <c r="X2608" s="14"/>
      <c r="Y2608" s="14"/>
      <c r="Z2608" s="14"/>
      <c r="AA2608" s="14"/>
      <c r="AB2608" s="14"/>
      <c r="AC2608" s="14"/>
      <c r="AD2608" s="14"/>
      <c r="AE2608" s="14"/>
      <c r="AT2608" s="257" t="s">
        <v>252</v>
      </c>
      <c r="AU2608" s="257" t="s">
        <v>93</v>
      </c>
      <c r="AV2608" s="14" t="s">
        <v>93</v>
      </c>
      <c r="AW2608" s="14" t="s">
        <v>46</v>
      </c>
      <c r="AX2608" s="14" t="s">
        <v>85</v>
      </c>
      <c r="AY2608" s="257" t="s">
        <v>241</v>
      </c>
    </row>
    <row r="2609" s="14" customFormat="1">
      <c r="A2609" s="14"/>
      <c r="B2609" s="247"/>
      <c r="C2609" s="248"/>
      <c r="D2609" s="238" t="s">
        <v>252</v>
      </c>
      <c r="E2609" s="249" t="s">
        <v>39</v>
      </c>
      <c r="F2609" s="250" t="s">
        <v>2360</v>
      </c>
      <c r="G2609" s="248"/>
      <c r="H2609" s="251">
        <v>14.619999999999999</v>
      </c>
      <c r="I2609" s="252"/>
      <c r="J2609" s="248"/>
      <c r="K2609" s="248"/>
      <c r="L2609" s="253"/>
      <c r="M2609" s="254"/>
      <c r="N2609" s="255"/>
      <c r="O2609" s="255"/>
      <c r="P2609" s="255"/>
      <c r="Q2609" s="255"/>
      <c r="R2609" s="255"/>
      <c r="S2609" s="255"/>
      <c r="T2609" s="256"/>
      <c r="U2609" s="14"/>
      <c r="V2609" s="14"/>
      <c r="W2609" s="14"/>
      <c r="X2609" s="14"/>
      <c r="Y2609" s="14"/>
      <c r="Z2609" s="14"/>
      <c r="AA2609" s="14"/>
      <c r="AB2609" s="14"/>
      <c r="AC2609" s="14"/>
      <c r="AD2609" s="14"/>
      <c r="AE2609" s="14"/>
      <c r="AT2609" s="257" t="s">
        <v>252</v>
      </c>
      <c r="AU2609" s="257" t="s">
        <v>93</v>
      </c>
      <c r="AV2609" s="14" t="s">
        <v>93</v>
      </c>
      <c r="AW2609" s="14" t="s">
        <v>46</v>
      </c>
      <c r="AX2609" s="14" t="s">
        <v>85</v>
      </c>
      <c r="AY2609" s="257" t="s">
        <v>241</v>
      </c>
    </row>
    <row r="2610" s="14" customFormat="1">
      <c r="A2610" s="14"/>
      <c r="B2610" s="247"/>
      <c r="C2610" s="248"/>
      <c r="D2610" s="238" t="s">
        <v>252</v>
      </c>
      <c r="E2610" s="249" t="s">
        <v>39</v>
      </c>
      <c r="F2610" s="250" t="s">
        <v>2361</v>
      </c>
      <c r="G2610" s="248"/>
      <c r="H2610" s="251">
        <v>60.719999999999999</v>
      </c>
      <c r="I2610" s="252"/>
      <c r="J2610" s="248"/>
      <c r="K2610" s="248"/>
      <c r="L2610" s="253"/>
      <c r="M2610" s="254"/>
      <c r="N2610" s="255"/>
      <c r="O2610" s="255"/>
      <c r="P2610" s="255"/>
      <c r="Q2610" s="255"/>
      <c r="R2610" s="255"/>
      <c r="S2610" s="255"/>
      <c r="T2610" s="256"/>
      <c r="U2610" s="14"/>
      <c r="V2610" s="14"/>
      <c r="W2610" s="14"/>
      <c r="X2610" s="14"/>
      <c r="Y2610" s="14"/>
      <c r="Z2610" s="14"/>
      <c r="AA2610" s="14"/>
      <c r="AB2610" s="14"/>
      <c r="AC2610" s="14"/>
      <c r="AD2610" s="14"/>
      <c r="AE2610" s="14"/>
      <c r="AT2610" s="257" t="s">
        <v>252</v>
      </c>
      <c r="AU2610" s="257" t="s">
        <v>93</v>
      </c>
      <c r="AV2610" s="14" t="s">
        <v>93</v>
      </c>
      <c r="AW2610" s="14" t="s">
        <v>46</v>
      </c>
      <c r="AX2610" s="14" t="s">
        <v>85</v>
      </c>
      <c r="AY2610" s="257" t="s">
        <v>241</v>
      </c>
    </row>
    <row r="2611" s="14" customFormat="1">
      <c r="A2611" s="14"/>
      <c r="B2611" s="247"/>
      <c r="C2611" s="248"/>
      <c r="D2611" s="238" t="s">
        <v>252</v>
      </c>
      <c r="E2611" s="249" t="s">
        <v>39</v>
      </c>
      <c r="F2611" s="250" t="s">
        <v>2362</v>
      </c>
      <c r="G2611" s="248"/>
      <c r="H2611" s="251">
        <v>32.75</v>
      </c>
      <c r="I2611" s="252"/>
      <c r="J2611" s="248"/>
      <c r="K2611" s="248"/>
      <c r="L2611" s="253"/>
      <c r="M2611" s="254"/>
      <c r="N2611" s="255"/>
      <c r="O2611" s="255"/>
      <c r="P2611" s="255"/>
      <c r="Q2611" s="255"/>
      <c r="R2611" s="255"/>
      <c r="S2611" s="255"/>
      <c r="T2611" s="256"/>
      <c r="U2611" s="14"/>
      <c r="V2611" s="14"/>
      <c r="W2611" s="14"/>
      <c r="X2611" s="14"/>
      <c r="Y2611" s="14"/>
      <c r="Z2611" s="14"/>
      <c r="AA2611" s="14"/>
      <c r="AB2611" s="14"/>
      <c r="AC2611" s="14"/>
      <c r="AD2611" s="14"/>
      <c r="AE2611" s="14"/>
      <c r="AT2611" s="257" t="s">
        <v>252</v>
      </c>
      <c r="AU2611" s="257" t="s">
        <v>93</v>
      </c>
      <c r="AV2611" s="14" t="s">
        <v>93</v>
      </c>
      <c r="AW2611" s="14" t="s">
        <v>46</v>
      </c>
      <c r="AX2611" s="14" t="s">
        <v>85</v>
      </c>
      <c r="AY2611" s="257" t="s">
        <v>241</v>
      </c>
    </row>
    <row r="2612" s="14" customFormat="1">
      <c r="A2612" s="14"/>
      <c r="B2612" s="247"/>
      <c r="C2612" s="248"/>
      <c r="D2612" s="238" t="s">
        <v>252</v>
      </c>
      <c r="E2612" s="249" t="s">
        <v>39</v>
      </c>
      <c r="F2612" s="250" t="s">
        <v>2363</v>
      </c>
      <c r="G2612" s="248"/>
      <c r="H2612" s="251">
        <v>55.789999999999999</v>
      </c>
      <c r="I2612" s="252"/>
      <c r="J2612" s="248"/>
      <c r="K2612" s="248"/>
      <c r="L2612" s="253"/>
      <c r="M2612" s="254"/>
      <c r="N2612" s="255"/>
      <c r="O2612" s="255"/>
      <c r="P2612" s="255"/>
      <c r="Q2612" s="255"/>
      <c r="R2612" s="255"/>
      <c r="S2612" s="255"/>
      <c r="T2612" s="256"/>
      <c r="U2612" s="14"/>
      <c r="V2612" s="14"/>
      <c r="W2612" s="14"/>
      <c r="X2612" s="14"/>
      <c r="Y2612" s="14"/>
      <c r="Z2612" s="14"/>
      <c r="AA2612" s="14"/>
      <c r="AB2612" s="14"/>
      <c r="AC2612" s="14"/>
      <c r="AD2612" s="14"/>
      <c r="AE2612" s="14"/>
      <c r="AT2612" s="257" t="s">
        <v>252</v>
      </c>
      <c r="AU2612" s="257" t="s">
        <v>93</v>
      </c>
      <c r="AV2612" s="14" t="s">
        <v>93</v>
      </c>
      <c r="AW2612" s="14" t="s">
        <v>46</v>
      </c>
      <c r="AX2612" s="14" t="s">
        <v>85</v>
      </c>
      <c r="AY2612" s="257" t="s">
        <v>241</v>
      </c>
    </row>
    <row r="2613" s="15" customFormat="1">
      <c r="A2613" s="15"/>
      <c r="B2613" s="258"/>
      <c r="C2613" s="259"/>
      <c r="D2613" s="238" t="s">
        <v>252</v>
      </c>
      <c r="E2613" s="260" t="s">
        <v>39</v>
      </c>
      <c r="F2613" s="261" t="s">
        <v>274</v>
      </c>
      <c r="G2613" s="259"/>
      <c r="H2613" s="262">
        <v>735.24000000000001</v>
      </c>
      <c r="I2613" s="263"/>
      <c r="J2613" s="259"/>
      <c r="K2613" s="259"/>
      <c r="L2613" s="264"/>
      <c r="M2613" s="265"/>
      <c r="N2613" s="266"/>
      <c r="O2613" s="266"/>
      <c r="P2613" s="266"/>
      <c r="Q2613" s="266"/>
      <c r="R2613" s="266"/>
      <c r="S2613" s="266"/>
      <c r="T2613" s="267"/>
      <c r="U2613" s="15"/>
      <c r="V2613" s="15"/>
      <c r="W2613" s="15"/>
      <c r="X2613" s="15"/>
      <c r="Y2613" s="15"/>
      <c r="Z2613" s="15"/>
      <c r="AA2613" s="15"/>
      <c r="AB2613" s="15"/>
      <c r="AC2613" s="15"/>
      <c r="AD2613" s="15"/>
      <c r="AE2613" s="15"/>
      <c r="AT2613" s="268" t="s">
        <v>252</v>
      </c>
      <c r="AU2613" s="268" t="s">
        <v>93</v>
      </c>
      <c r="AV2613" s="15" t="s">
        <v>248</v>
      </c>
      <c r="AW2613" s="15" t="s">
        <v>46</v>
      </c>
      <c r="AX2613" s="15" t="s">
        <v>23</v>
      </c>
      <c r="AY2613" s="268" t="s">
        <v>241</v>
      </c>
    </row>
    <row r="2614" s="2" customFormat="1" ht="24.15" customHeight="1">
      <c r="A2614" s="42"/>
      <c r="B2614" s="43"/>
      <c r="C2614" s="218" t="s">
        <v>2364</v>
      </c>
      <c r="D2614" s="218" t="s">
        <v>243</v>
      </c>
      <c r="E2614" s="219" t="s">
        <v>2365</v>
      </c>
      <c r="F2614" s="220" t="s">
        <v>2366</v>
      </c>
      <c r="G2614" s="221" t="s">
        <v>145</v>
      </c>
      <c r="H2614" s="222">
        <v>30.933</v>
      </c>
      <c r="I2614" s="223"/>
      <c r="J2614" s="224">
        <f>ROUND(I2614*H2614,2)</f>
        <v>0</v>
      </c>
      <c r="K2614" s="220" t="s">
        <v>247</v>
      </c>
      <c r="L2614" s="48"/>
      <c r="M2614" s="225" t="s">
        <v>39</v>
      </c>
      <c r="N2614" s="226" t="s">
        <v>56</v>
      </c>
      <c r="O2614" s="88"/>
      <c r="P2614" s="227">
        <f>O2614*H2614</f>
        <v>0</v>
      </c>
      <c r="Q2614" s="227">
        <v>0.017330000000000002</v>
      </c>
      <c r="R2614" s="227">
        <f>Q2614*H2614</f>
        <v>0.53606889000000002</v>
      </c>
      <c r="S2614" s="227">
        <v>0</v>
      </c>
      <c r="T2614" s="228">
        <f>S2614*H2614</f>
        <v>0</v>
      </c>
      <c r="U2614" s="42"/>
      <c r="V2614" s="42"/>
      <c r="W2614" s="42"/>
      <c r="X2614" s="42"/>
      <c r="Y2614" s="42"/>
      <c r="Z2614" s="42"/>
      <c r="AA2614" s="42"/>
      <c r="AB2614" s="42"/>
      <c r="AC2614" s="42"/>
      <c r="AD2614" s="42"/>
      <c r="AE2614" s="42"/>
      <c r="AR2614" s="229" t="s">
        <v>248</v>
      </c>
      <c r="AT2614" s="229" t="s">
        <v>243</v>
      </c>
      <c r="AU2614" s="229" t="s">
        <v>93</v>
      </c>
      <c r="AY2614" s="20" t="s">
        <v>241</v>
      </c>
      <c r="BE2614" s="230">
        <f>IF(N2614="základní",J2614,0)</f>
        <v>0</v>
      </c>
      <c r="BF2614" s="230">
        <f>IF(N2614="snížená",J2614,0)</f>
        <v>0</v>
      </c>
      <c r="BG2614" s="230">
        <f>IF(N2614="zákl. přenesená",J2614,0)</f>
        <v>0</v>
      </c>
      <c r="BH2614" s="230">
        <f>IF(N2614="sníž. přenesená",J2614,0)</f>
        <v>0</v>
      </c>
      <c r="BI2614" s="230">
        <f>IF(N2614="nulová",J2614,0)</f>
        <v>0</v>
      </c>
      <c r="BJ2614" s="20" t="s">
        <v>23</v>
      </c>
      <c r="BK2614" s="230">
        <f>ROUND(I2614*H2614,2)</f>
        <v>0</v>
      </c>
      <c r="BL2614" s="20" t="s">
        <v>248</v>
      </c>
      <c r="BM2614" s="229" t="s">
        <v>2367</v>
      </c>
    </row>
    <row r="2615" s="2" customFormat="1">
      <c r="A2615" s="42"/>
      <c r="B2615" s="43"/>
      <c r="C2615" s="44"/>
      <c r="D2615" s="231" t="s">
        <v>250</v>
      </c>
      <c r="E2615" s="44"/>
      <c r="F2615" s="232" t="s">
        <v>2368</v>
      </c>
      <c r="G2615" s="44"/>
      <c r="H2615" s="44"/>
      <c r="I2615" s="233"/>
      <c r="J2615" s="44"/>
      <c r="K2615" s="44"/>
      <c r="L2615" s="48"/>
      <c r="M2615" s="234"/>
      <c r="N2615" s="235"/>
      <c r="O2615" s="88"/>
      <c r="P2615" s="88"/>
      <c r="Q2615" s="88"/>
      <c r="R2615" s="88"/>
      <c r="S2615" s="88"/>
      <c r="T2615" s="89"/>
      <c r="U2615" s="42"/>
      <c r="V2615" s="42"/>
      <c r="W2615" s="42"/>
      <c r="X2615" s="42"/>
      <c r="Y2615" s="42"/>
      <c r="Z2615" s="42"/>
      <c r="AA2615" s="42"/>
      <c r="AB2615" s="42"/>
      <c r="AC2615" s="42"/>
      <c r="AD2615" s="42"/>
      <c r="AE2615" s="42"/>
      <c r="AT2615" s="20" t="s">
        <v>250</v>
      </c>
      <c r="AU2615" s="20" t="s">
        <v>93</v>
      </c>
    </row>
    <row r="2616" s="13" customFormat="1">
      <c r="A2616" s="13"/>
      <c r="B2616" s="236"/>
      <c r="C2616" s="237"/>
      <c r="D2616" s="238" t="s">
        <v>252</v>
      </c>
      <c r="E2616" s="239" t="s">
        <v>39</v>
      </c>
      <c r="F2616" s="240" t="s">
        <v>2321</v>
      </c>
      <c r="G2616" s="237"/>
      <c r="H2616" s="239" t="s">
        <v>39</v>
      </c>
      <c r="I2616" s="241"/>
      <c r="J2616" s="237"/>
      <c r="K2616" s="237"/>
      <c r="L2616" s="242"/>
      <c r="M2616" s="243"/>
      <c r="N2616" s="244"/>
      <c r="O2616" s="244"/>
      <c r="P2616" s="244"/>
      <c r="Q2616" s="244"/>
      <c r="R2616" s="244"/>
      <c r="S2616" s="244"/>
      <c r="T2616" s="245"/>
      <c r="U2616" s="13"/>
      <c r="V2616" s="13"/>
      <c r="W2616" s="13"/>
      <c r="X2616" s="13"/>
      <c r="Y2616" s="13"/>
      <c r="Z2616" s="13"/>
      <c r="AA2616" s="13"/>
      <c r="AB2616" s="13"/>
      <c r="AC2616" s="13"/>
      <c r="AD2616" s="13"/>
      <c r="AE2616" s="13"/>
      <c r="AT2616" s="246" t="s">
        <v>252</v>
      </c>
      <c r="AU2616" s="246" t="s">
        <v>93</v>
      </c>
      <c r="AV2616" s="13" t="s">
        <v>23</v>
      </c>
      <c r="AW2616" s="13" t="s">
        <v>46</v>
      </c>
      <c r="AX2616" s="13" t="s">
        <v>85</v>
      </c>
      <c r="AY2616" s="246" t="s">
        <v>241</v>
      </c>
    </row>
    <row r="2617" s="13" customFormat="1">
      <c r="A2617" s="13"/>
      <c r="B2617" s="236"/>
      <c r="C2617" s="237"/>
      <c r="D2617" s="238" t="s">
        <v>252</v>
      </c>
      <c r="E2617" s="239" t="s">
        <v>39</v>
      </c>
      <c r="F2617" s="240" t="s">
        <v>2369</v>
      </c>
      <c r="G2617" s="237"/>
      <c r="H2617" s="239" t="s">
        <v>39</v>
      </c>
      <c r="I2617" s="241"/>
      <c r="J2617" s="237"/>
      <c r="K2617" s="237"/>
      <c r="L2617" s="242"/>
      <c r="M2617" s="243"/>
      <c r="N2617" s="244"/>
      <c r="O2617" s="244"/>
      <c r="P2617" s="244"/>
      <c r="Q2617" s="244"/>
      <c r="R2617" s="244"/>
      <c r="S2617" s="244"/>
      <c r="T2617" s="245"/>
      <c r="U2617" s="13"/>
      <c r="V2617" s="13"/>
      <c r="W2617" s="13"/>
      <c r="X2617" s="13"/>
      <c r="Y2617" s="13"/>
      <c r="Z2617" s="13"/>
      <c r="AA2617" s="13"/>
      <c r="AB2617" s="13"/>
      <c r="AC2617" s="13"/>
      <c r="AD2617" s="13"/>
      <c r="AE2617" s="13"/>
      <c r="AT2617" s="246" t="s">
        <v>252</v>
      </c>
      <c r="AU2617" s="246" t="s">
        <v>93</v>
      </c>
      <c r="AV2617" s="13" t="s">
        <v>23</v>
      </c>
      <c r="AW2617" s="13" t="s">
        <v>46</v>
      </c>
      <c r="AX2617" s="13" t="s">
        <v>85</v>
      </c>
      <c r="AY2617" s="246" t="s">
        <v>241</v>
      </c>
    </row>
    <row r="2618" s="13" customFormat="1">
      <c r="A2618" s="13"/>
      <c r="B2618" s="236"/>
      <c r="C2618" s="237"/>
      <c r="D2618" s="238" t="s">
        <v>252</v>
      </c>
      <c r="E2618" s="239" t="s">
        <v>39</v>
      </c>
      <c r="F2618" s="240" t="s">
        <v>1021</v>
      </c>
      <c r="G2618" s="237"/>
      <c r="H2618" s="239" t="s">
        <v>39</v>
      </c>
      <c r="I2618" s="241"/>
      <c r="J2618" s="237"/>
      <c r="K2618" s="237"/>
      <c r="L2618" s="242"/>
      <c r="M2618" s="243"/>
      <c r="N2618" s="244"/>
      <c r="O2618" s="244"/>
      <c r="P2618" s="244"/>
      <c r="Q2618" s="244"/>
      <c r="R2618" s="244"/>
      <c r="S2618" s="244"/>
      <c r="T2618" s="245"/>
      <c r="U2618" s="13"/>
      <c r="V2618" s="13"/>
      <c r="W2618" s="13"/>
      <c r="X2618" s="13"/>
      <c r="Y2618" s="13"/>
      <c r="Z2618" s="13"/>
      <c r="AA2618" s="13"/>
      <c r="AB2618" s="13"/>
      <c r="AC2618" s="13"/>
      <c r="AD2618" s="13"/>
      <c r="AE2618" s="13"/>
      <c r="AT2618" s="246" t="s">
        <v>252</v>
      </c>
      <c r="AU2618" s="246" t="s">
        <v>93</v>
      </c>
      <c r="AV2618" s="13" t="s">
        <v>23</v>
      </c>
      <c r="AW2618" s="13" t="s">
        <v>46</v>
      </c>
      <c r="AX2618" s="13" t="s">
        <v>85</v>
      </c>
      <c r="AY2618" s="246" t="s">
        <v>241</v>
      </c>
    </row>
    <row r="2619" s="14" customFormat="1">
      <c r="A2619" s="14"/>
      <c r="B2619" s="247"/>
      <c r="C2619" s="248"/>
      <c r="D2619" s="238" t="s">
        <v>252</v>
      </c>
      <c r="E2619" s="249" t="s">
        <v>39</v>
      </c>
      <c r="F2619" s="250" t="s">
        <v>2370</v>
      </c>
      <c r="G2619" s="248"/>
      <c r="H2619" s="251">
        <v>18.315000000000001</v>
      </c>
      <c r="I2619" s="252"/>
      <c r="J2619" s="248"/>
      <c r="K2619" s="248"/>
      <c r="L2619" s="253"/>
      <c r="M2619" s="254"/>
      <c r="N2619" s="255"/>
      <c r="O2619" s="255"/>
      <c r="P2619" s="255"/>
      <c r="Q2619" s="255"/>
      <c r="R2619" s="255"/>
      <c r="S2619" s="255"/>
      <c r="T2619" s="256"/>
      <c r="U2619" s="14"/>
      <c r="V2619" s="14"/>
      <c r="W2619" s="14"/>
      <c r="X2619" s="14"/>
      <c r="Y2619" s="14"/>
      <c r="Z2619" s="14"/>
      <c r="AA2619" s="14"/>
      <c r="AB2619" s="14"/>
      <c r="AC2619" s="14"/>
      <c r="AD2619" s="14"/>
      <c r="AE2619" s="14"/>
      <c r="AT2619" s="257" t="s">
        <v>252</v>
      </c>
      <c r="AU2619" s="257" t="s">
        <v>93</v>
      </c>
      <c r="AV2619" s="14" t="s">
        <v>93</v>
      </c>
      <c r="AW2619" s="14" t="s">
        <v>46</v>
      </c>
      <c r="AX2619" s="14" t="s">
        <v>85</v>
      </c>
      <c r="AY2619" s="257" t="s">
        <v>241</v>
      </c>
    </row>
    <row r="2620" s="14" customFormat="1">
      <c r="A2620" s="14"/>
      <c r="B2620" s="247"/>
      <c r="C2620" s="248"/>
      <c r="D2620" s="238" t="s">
        <v>252</v>
      </c>
      <c r="E2620" s="249" t="s">
        <v>39</v>
      </c>
      <c r="F2620" s="250" t="s">
        <v>2371</v>
      </c>
      <c r="G2620" s="248"/>
      <c r="H2620" s="251">
        <v>-4.032</v>
      </c>
      <c r="I2620" s="252"/>
      <c r="J2620" s="248"/>
      <c r="K2620" s="248"/>
      <c r="L2620" s="253"/>
      <c r="M2620" s="254"/>
      <c r="N2620" s="255"/>
      <c r="O2620" s="255"/>
      <c r="P2620" s="255"/>
      <c r="Q2620" s="255"/>
      <c r="R2620" s="255"/>
      <c r="S2620" s="255"/>
      <c r="T2620" s="256"/>
      <c r="U2620" s="14"/>
      <c r="V2620" s="14"/>
      <c r="W2620" s="14"/>
      <c r="X2620" s="14"/>
      <c r="Y2620" s="14"/>
      <c r="Z2620" s="14"/>
      <c r="AA2620" s="14"/>
      <c r="AB2620" s="14"/>
      <c r="AC2620" s="14"/>
      <c r="AD2620" s="14"/>
      <c r="AE2620" s="14"/>
      <c r="AT2620" s="257" t="s">
        <v>252</v>
      </c>
      <c r="AU2620" s="257" t="s">
        <v>93</v>
      </c>
      <c r="AV2620" s="14" t="s">
        <v>93</v>
      </c>
      <c r="AW2620" s="14" t="s">
        <v>46</v>
      </c>
      <c r="AX2620" s="14" t="s">
        <v>85</v>
      </c>
      <c r="AY2620" s="257" t="s">
        <v>241</v>
      </c>
    </row>
    <row r="2621" s="13" customFormat="1">
      <c r="A2621" s="13"/>
      <c r="B2621" s="236"/>
      <c r="C2621" s="237"/>
      <c r="D2621" s="238" t="s">
        <v>252</v>
      </c>
      <c r="E2621" s="239" t="s">
        <v>39</v>
      </c>
      <c r="F2621" s="240" t="s">
        <v>1024</v>
      </c>
      <c r="G2621" s="237"/>
      <c r="H2621" s="239" t="s">
        <v>39</v>
      </c>
      <c r="I2621" s="241"/>
      <c r="J2621" s="237"/>
      <c r="K2621" s="237"/>
      <c r="L2621" s="242"/>
      <c r="M2621" s="243"/>
      <c r="N2621" s="244"/>
      <c r="O2621" s="244"/>
      <c r="P2621" s="244"/>
      <c r="Q2621" s="244"/>
      <c r="R2621" s="244"/>
      <c r="S2621" s="244"/>
      <c r="T2621" s="245"/>
      <c r="U2621" s="13"/>
      <c r="V2621" s="13"/>
      <c r="W2621" s="13"/>
      <c r="X2621" s="13"/>
      <c r="Y2621" s="13"/>
      <c r="Z2621" s="13"/>
      <c r="AA2621" s="13"/>
      <c r="AB2621" s="13"/>
      <c r="AC2621" s="13"/>
      <c r="AD2621" s="13"/>
      <c r="AE2621" s="13"/>
      <c r="AT2621" s="246" t="s">
        <v>252</v>
      </c>
      <c r="AU2621" s="246" t="s">
        <v>93</v>
      </c>
      <c r="AV2621" s="13" t="s">
        <v>23</v>
      </c>
      <c r="AW2621" s="13" t="s">
        <v>46</v>
      </c>
      <c r="AX2621" s="13" t="s">
        <v>85</v>
      </c>
      <c r="AY2621" s="246" t="s">
        <v>241</v>
      </c>
    </row>
    <row r="2622" s="14" customFormat="1">
      <c r="A2622" s="14"/>
      <c r="B2622" s="247"/>
      <c r="C2622" s="248"/>
      <c r="D2622" s="238" t="s">
        <v>252</v>
      </c>
      <c r="E2622" s="249" t="s">
        <v>39</v>
      </c>
      <c r="F2622" s="250" t="s">
        <v>2372</v>
      </c>
      <c r="G2622" s="248"/>
      <c r="H2622" s="251">
        <v>16.649999999999999</v>
      </c>
      <c r="I2622" s="252"/>
      <c r="J2622" s="248"/>
      <c r="K2622" s="248"/>
      <c r="L2622" s="253"/>
      <c r="M2622" s="254"/>
      <c r="N2622" s="255"/>
      <c r="O2622" s="255"/>
      <c r="P2622" s="255"/>
      <c r="Q2622" s="255"/>
      <c r="R2622" s="255"/>
      <c r="S2622" s="255"/>
      <c r="T2622" s="256"/>
      <c r="U2622" s="14"/>
      <c r="V2622" s="14"/>
      <c r="W2622" s="14"/>
      <c r="X2622" s="14"/>
      <c r="Y2622" s="14"/>
      <c r="Z2622" s="14"/>
      <c r="AA2622" s="14"/>
      <c r="AB2622" s="14"/>
      <c r="AC2622" s="14"/>
      <c r="AD2622" s="14"/>
      <c r="AE2622" s="14"/>
      <c r="AT2622" s="257" t="s">
        <v>252</v>
      </c>
      <c r="AU2622" s="257" t="s">
        <v>93</v>
      </c>
      <c r="AV2622" s="14" t="s">
        <v>93</v>
      </c>
      <c r="AW2622" s="14" t="s">
        <v>46</v>
      </c>
      <c r="AX2622" s="14" t="s">
        <v>85</v>
      </c>
      <c r="AY2622" s="257" t="s">
        <v>241</v>
      </c>
    </row>
    <row r="2623" s="15" customFormat="1">
      <c r="A2623" s="15"/>
      <c r="B2623" s="258"/>
      <c r="C2623" s="259"/>
      <c r="D2623" s="238" t="s">
        <v>252</v>
      </c>
      <c r="E2623" s="260" t="s">
        <v>39</v>
      </c>
      <c r="F2623" s="261" t="s">
        <v>274</v>
      </c>
      <c r="G2623" s="259"/>
      <c r="H2623" s="262">
        <v>30.933</v>
      </c>
      <c r="I2623" s="263"/>
      <c r="J2623" s="259"/>
      <c r="K2623" s="259"/>
      <c r="L2623" s="264"/>
      <c r="M2623" s="265"/>
      <c r="N2623" s="266"/>
      <c r="O2623" s="266"/>
      <c r="P2623" s="266"/>
      <c r="Q2623" s="266"/>
      <c r="R2623" s="266"/>
      <c r="S2623" s="266"/>
      <c r="T2623" s="267"/>
      <c r="U2623" s="15"/>
      <c r="V2623" s="15"/>
      <c r="W2623" s="15"/>
      <c r="X2623" s="15"/>
      <c r="Y2623" s="15"/>
      <c r="Z2623" s="15"/>
      <c r="AA2623" s="15"/>
      <c r="AB2623" s="15"/>
      <c r="AC2623" s="15"/>
      <c r="AD2623" s="15"/>
      <c r="AE2623" s="15"/>
      <c r="AT2623" s="268" t="s">
        <v>252</v>
      </c>
      <c r="AU2623" s="268" t="s">
        <v>93</v>
      </c>
      <c r="AV2623" s="15" t="s">
        <v>248</v>
      </c>
      <c r="AW2623" s="15" t="s">
        <v>46</v>
      </c>
      <c r="AX2623" s="15" t="s">
        <v>23</v>
      </c>
      <c r="AY2623" s="268" t="s">
        <v>241</v>
      </c>
    </row>
    <row r="2624" s="2" customFormat="1" ht="24.15" customHeight="1">
      <c r="A2624" s="42"/>
      <c r="B2624" s="43"/>
      <c r="C2624" s="218" t="s">
        <v>2373</v>
      </c>
      <c r="D2624" s="218" t="s">
        <v>243</v>
      </c>
      <c r="E2624" s="219" t="s">
        <v>2374</v>
      </c>
      <c r="F2624" s="220" t="s">
        <v>2375</v>
      </c>
      <c r="G2624" s="221" t="s">
        <v>145</v>
      </c>
      <c r="H2624" s="222">
        <v>30.933</v>
      </c>
      <c r="I2624" s="223"/>
      <c r="J2624" s="224">
        <f>ROUND(I2624*H2624,2)</f>
        <v>0</v>
      </c>
      <c r="K2624" s="220" t="s">
        <v>247</v>
      </c>
      <c r="L2624" s="48"/>
      <c r="M2624" s="225" t="s">
        <v>39</v>
      </c>
      <c r="N2624" s="226" t="s">
        <v>56</v>
      </c>
      <c r="O2624" s="88"/>
      <c r="P2624" s="227">
        <f>O2624*H2624</f>
        <v>0</v>
      </c>
      <c r="Q2624" s="227">
        <v>0.0073499999999999998</v>
      </c>
      <c r="R2624" s="227">
        <f>Q2624*H2624</f>
        <v>0.22735754999999999</v>
      </c>
      <c r="S2624" s="227">
        <v>0</v>
      </c>
      <c r="T2624" s="228">
        <f>S2624*H2624</f>
        <v>0</v>
      </c>
      <c r="U2624" s="42"/>
      <c r="V2624" s="42"/>
      <c r="W2624" s="42"/>
      <c r="X2624" s="42"/>
      <c r="Y2624" s="42"/>
      <c r="Z2624" s="42"/>
      <c r="AA2624" s="42"/>
      <c r="AB2624" s="42"/>
      <c r="AC2624" s="42"/>
      <c r="AD2624" s="42"/>
      <c r="AE2624" s="42"/>
      <c r="AR2624" s="229" t="s">
        <v>248</v>
      </c>
      <c r="AT2624" s="229" t="s">
        <v>243</v>
      </c>
      <c r="AU2624" s="229" t="s">
        <v>93</v>
      </c>
      <c r="AY2624" s="20" t="s">
        <v>241</v>
      </c>
      <c r="BE2624" s="230">
        <f>IF(N2624="základní",J2624,0)</f>
        <v>0</v>
      </c>
      <c r="BF2624" s="230">
        <f>IF(N2624="snížená",J2624,0)</f>
        <v>0</v>
      </c>
      <c r="BG2624" s="230">
        <f>IF(N2624="zákl. přenesená",J2624,0)</f>
        <v>0</v>
      </c>
      <c r="BH2624" s="230">
        <f>IF(N2624="sníž. přenesená",J2624,0)</f>
        <v>0</v>
      </c>
      <c r="BI2624" s="230">
        <f>IF(N2624="nulová",J2624,0)</f>
        <v>0</v>
      </c>
      <c r="BJ2624" s="20" t="s">
        <v>23</v>
      </c>
      <c r="BK2624" s="230">
        <f>ROUND(I2624*H2624,2)</f>
        <v>0</v>
      </c>
      <c r="BL2624" s="20" t="s">
        <v>248</v>
      </c>
      <c r="BM2624" s="229" t="s">
        <v>2376</v>
      </c>
    </row>
    <row r="2625" s="2" customFormat="1">
      <c r="A2625" s="42"/>
      <c r="B2625" s="43"/>
      <c r="C2625" s="44"/>
      <c r="D2625" s="231" t="s">
        <v>250</v>
      </c>
      <c r="E2625" s="44"/>
      <c r="F2625" s="232" t="s">
        <v>2377</v>
      </c>
      <c r="G2625" s="44"/>
      <c r="H2625" s="44"/>
      <c r="I2625" s="233"/>
      <c r="J2625" s="44"/>
      <c r="K2625" s="44"/>
      <c r="L2625" s="48"/>
      <c r="M2625" s="234"/>
      <c r="N2625" s="235"/>
      <c r="O2625" s="88"/>
      <c r="P2625" s="88"/>
      <c r="Q2625" s="88"/>
      <c r="R2625" s="88"/>
      <c r="S2625" s="88"/>
      <c r="T2625" s="89"/>
      <c r="U2625" s="42"/>
      <c r="V2625" s="42"/>
      <c r="W2625" s="42"/>
      <c r="X2625" s="42"/>
      <c r="Y2625" s="42"/>
      <c r="Z2625" s="42"/>
      <c r="AA2625" s="42"/>
      <c r="AB2625" s="42"/>
      <c r="AC2625" s="42"/>
      <c r="AD2625" s="42"/>
      <c r="AE2625" s="42"/>
      <c r="AT2625" s="20" t="s">
        <v>250</v>
      </c>
      <c r="AU2625" s="20" t="s">
        <v>93</v>
      </c>
    </row>
    <row r="2626" s="2" customFormat="1" ht="24.15" customHeight="1">
      <c r="A2626" s="42"/>
      <c r="B2626" s="43"/>
      <c r="C2626" s="218" t="s">
        <v>2378</v>
      </c>
      <c r="D2626" s="218" t="s">
        <v>243</v>
      </c>
      <c r="E2626" s="219" t="s">
        <v>2379</v>
      </c>
      <c r="F2626" s="220" t="s">
        <v>2380</v>
      </c>
      <c r="G2626" s="221" t="s">
        <v>145</v>
      </c>
      <c r="H2626" s="222">
        <v>111.209</v>
      </c>
      <c r="I2626" s="223"/>
      <c r="J2626" s="224">
        <f>ROUND(I2626*H2626,2)</f>
        <v>0</v>
      </c>
      <c r="K2626" s="220" t="s">
        <v>247</v>
      </c>
      <c r="L2626" s="48"/>
      <c r="M2626" s="225" t="s">
        <v>39</v>
      </c>
      <c r="N2626" s="226" t="s">
        <v>56</v>
      </c>
      <c r="O2626" s="88"/>
      <c r="P2626" s="227">
        <f>O2626*H2626</f>
        <v>0</v>
      </c>
      <c r="Q2626" s="227">
        <v>0.013599999999999999</v>
      </c>
      <c r="R2626" s="227">
        <f>Q2626*H2626</f>
        <v>1.5124423999999999</v>
      </c>
      <c r="S2626" s="227">
        <v>0</v>
      </c>
      <c r="T2626" s="228">
        <f>S2626*H2626</f>
        <v>0</v>
      </c>
      <c r="U2626" s="42"/>
      <c r="V2626" s="42"/>
      <c r="W2626" s="42"/>
      <c r="X2626" s="42"/>
      <c r="Y2626" s="42"/>
      <c r="Z2626" s="42"/>
      <c r="AA2626" s="42"/>
      <c r="AB2626" s="42"/>
      <c r="AC2626" s="42"/>
      <c r="AD2626" s="42"/>
      <c r="AE2626" s="42"/>
      <c r="AR2626" s="229" t="s">
        <v>248</v>
      </c>
      <c r="AT2626" s="229" t="s">
        <v>243</v>
      </c>
      <c r="AU2626" s="229" t="s">
        <v>93</v>
      </c>
      <c r="AY2626" s="20" t="s">
        <v>241</v>
      </c>
      <c r="BE2626" s="230">
        <f>IF(N2626="základní",J2626,0)</f>
        <v>0</v>
      </c>
      <c r="BF2626" s="230">
        <f>IF(N2626="snížená",J2626,0)</f>
        <v>0</v>
      </c>
      <c r="BG2626" s="230">
        <f>IF(N2626="zákl. přenesená",J2626,0)</f>
        <v>0</v>
      </c>
      <c r="BH2626" s="230">
        <f>IF(N2626="sníž. přenesená",J2626,0)</f>
        <v>0</v>
      </c>
      <c r="BI2626" s="230">
        <f>IF(N2626="nulová",J2626,0)</f>
        <v>0</v>
      </c>
      <c r="BJ2626" s="20" t="s">
        <v>23</v>
      </c>
      <c r="BK2626" s="230">
        <f>ROUND(I2626*H2626,2)</f>
        <v>0</v>
      </c>
      <c r="BL2626" s="20" t="s">
        <v>248</v>
      </c>
      <c r="BM2626" s="229" t="s">
        <v>2381</v>
      </c>
    </row>
    <row r="2627" s="2" customFormat="1">
      <c r="A2627" s="42"/>
      <c r="B2627" s="43"/>
      <c r="C2627" s="44"/>
      <c r="D2627" s="231" t="s">
        <v>250</v>
      </c>
      <c r="E2627" s="44"/>
      <c r="F2627" s="232" t="s">
        <v>2382</v>
      </c>
      <c r="G2627" s="44"/>
      <c r="H2627" s="44"/>
      <c r="I2627" s="233"/>
      <c r="J2627" s="44"/>
      <c r="K2627" s="44"/>
      <c r="L2627" s="48"/>
      <c r="M2627" s="234"/>
      <c r="N2627" s="235"/>
      <c r="O2627" s="88"/>
      <c r="P2627" s="88"/>
      <c r="Q2627" s="88"/>
      <c r="R2627" s="88"/>
      <c r="S2627" s="88"/>
      <c r="T2627" s="89"/>
      <c r="U2627" s="42"/>
      <c r="V2627" s="42"/>
      <c r="W2627" s="42"/>
      <c r="X2627" s="42"/>
      <c r="Y2627" s="42"/>
      <c r="Z2627" s="42"/>
      <c r="AA2627" s="42"/>
      <c r="AB2627" s="42"/>
      <c r="AC2627" s="42"/>
      <c r="AD2627" s="42"/>
      <c r="AE2627" s="42"/>
      <c r="AT2627" s="20" t="s">
        <v>250</v>
      </c>
      <c r="AU2627" s="20" t="s">
        <v>93</v>
      </c>
    </row>
    <row r="2628" s="13" customFormat="1">
      <c r="A2628" s="13"/>
      <c r="B2628" s="236"/>
      <c r="C2628" s="237"/>
      <c r="D2628" s="238" t="s">
        <v>252</v>
      </c>
      <c r="E2628" s="239" t="s">
        <v>39</v>
      </c>
      <c r="F2628" s="240" t="s">
        <v>2321</v>
      </c>
      <c r="G2628" s="237"/>
      <c r="H2628" s="239" t="s">
        <v>39</v>
      </c>
      <c r="I2628" s="241"/>
      <c r="J2628" s="237"/>
      <c r="K2628" s="237"/>
      <c r="L2628" s="242"/>
      <c r="M2628" s="243"/>
      <c r="N2628" s="244"/>
      <c r="O2628" s="244"/>
      <c r="P2628" s="244"/>
      <c r="Q2628" s="244"/>
      <c r="R2628" s="244"/>
      <c r="S2628" s="244"/>
      <c r="T2628" s="245"/>
      <c r="U2628" s="13"/>
      <c r="V2628" s="13"/>
      <c r="W2628" s="13"/>
      <c r="X2628" s="13"/>
      <c r="Y2628" s="13"/>
      <c r="Z2628" s="13"/>
      <c r="AA2628" s="13"/>
      <c r="AB2628" s="13"/>
      <c r="AC2628" s="13"/>
      <c r="AD2628" s="13"/>
      <c r="AE2628" s="13"/>
      <c r="AT2628" s="246" t="s">
        <v>252</v>
      </c>
      <c r="AU2628" s="246" t="s">
        <v>93</v>
      </c>
      <c r="AV2628" s="13" t="s">
        <v>23</v>
      </c>
      <c r="AW2628" s="13" t="s">
        <v>46</v>
      </c>
      <c r="AX2628" s="13" t="s">
        <v>85</v>
      </c>
      <c r="AY2628" s="246" t="s">
        <v>241</v>
      </c>
    </row>
    <row r="2629" s="13" customFormat="1">
      <c r="A2629" s="13"/>
      <c r="B2629" s="236"/>
      <c r="C2629" s="237"/>
      <c r="D2629" s="238" t="s">
        <v>252</v>
      </c>
      <c r="E2629" s="239" t="s">
        <v>39</v>
      </c>
      <c r="F2629" s="240" t="s">
        <v>2383</v>
      </c>
      <c r="G2629" s="237"/>
      <c r="H2629" s="239" t="s">
        <v>39</v>
      </c>
      <c r="I2629" s="241"/>
      <c r="J2629" s="237"/>
      <c r="K2629" s="237"/>
      <c r="L2629" s="242"/>
      <c r="M2629" s="243"/>
      <c r="N2629" s="244"/>
      <c r="O2629" s="244"/>
      <c r="P2629" s="244"/>
      <c r="Q2629" s="244"/>
      <c r="R2629" s="244"/>
      <c r="S2629" s="244"/>
      <c r="T2629" s="245"/>
      <c r="U2629" s="13"/>
      <c r="V2629" s="13"/>
      <c r="W2629" s="13"/>
      <c r="X2629" s="13"/>
      <c r="Y2629" s="13"/>
      <c r="Z2629" s="13"/>
      <c r="AA2629" s="13"/>
      <c r="AB2629" s="13"/>
      <c r="AC2629" s="13"/>
      <c r="AD2629" s="13"/>
      <c r="AE2629" s="13"/>
      <c r="AT2629" s="246" t="s">
        <v>252</v>
      </c>
      <c r="AU2629" s="246" t="s">
        <v>93</v>
      </c>
      <c r="AV2629" s="13" t="s">
        <v>23</v>
      </c>
      <c r="AW2629" s="13" t="s">
        <v>46</v>
      </c>
      <c r="AX2629" s="13" t="s">
        <v>85</v>
      </c>
      <c r="AY2629" s="246" t="s">
        <v>241</v>
      </c>
    </row>
    <row r="2630" s="13" customFormat="1">
      <c r="A2630" s="13"/>
      <c r="B2630" s="236"/>
      <c r="C2630" s="237"/>
      <c r="D2630" s="238" t="s">
        <v>252</v>
      </c>
      <c r="E2630" s="239" t="s">
        <v>39</v>
      </c>
      <c r="F2630" s="240" t="s">
        <v>1011</v>
      </c>
      <c r="G2630" s="237"/>
      <c r="H2630" s="239" t="s">
        <v>39</v>
      </c>
      <c r="I2630" s="241"/>
      <c r="J2630" s="237"/>
      <c r="K2630" s="237"/>
      <c r="L2630" s="242"/>
      <c r="M2630" s="243"/>
      <c r="N2630" s="244"/>
      <c r="O2630" s="244"/>
      <c r="P2630" s="244"/>
      <c r="Q2630" s="244"/>
      <c r="R2630" s="244"/>
      <c r="S2630" s="244"/>
      <c r="T2630" s="245"/>
      <c r="U2630" s="13"/>
      <c r="V2630" s="13"/>
      <c r="W2630" s="13"/>
      <c r="X2630" s="13"/>
      <c r="Y2630" s="13"/>
      <c r="Z2630" s="13"/>
      <c r="AA2630" s="13"/>
      <c r="AB2630" s="13"/>
      <c r="AC2630" s="13"/>
      <c r="AD2630" s="13"/>
      <c r="AE2630" s="13"/>
      <c r="AT2630" s="246" t="s">
        <v>252</v>
      </c>
      <c r="AU2630" s="246" t="s">
        <v>93</v>
      </c>
      <c r="AV2630" s="13" t="s">
        <v>23</v>
      </c>
      <c r="AW2630" s="13" t="s">
        <v>46</v>
      </c>
      <c r="AX2630" s="13" t="s">
        <v>85</v>
      </c>
      <c r="AY2630" s="246" t="s">
        <v>241</v>
      </c>
    </row>
    <row r="2631" s="14" customFormat="1">
      <c r="A2631" s="14"/>
      <c r="B2631" s="247"/>
      <c r="C2631" s="248"/>
      <c r="D2631" s="238" t="s">
        <v>252</v>
      </c>
      <c r="E2631" s="249" t="s">
        <v>39</v>
      </c>
      <c r="F2631" s="250" t="s">
        <v>2384</v>
      </c>
      <c r="G2631" s="248"/>
      <c r="H2631" s="251">
        <v>12.685000000000001</v>
      </c>
      <c r="I2631" s="252"/>
      <c r="J2631" s="248"/>
      <c r="K2631" s="248"/>
      <c r="L2631" s="253"/>
      <c r="M2631" s="254"/>
      <c r="N2631" s="255"/>
      <c r="O2631" s="255"/>
      <c r="P2631" s="255"/>
      <c r="Q2631" s="255"/>
      <c r="R2631" s="255"/>
      <c r="S2631" s="255"/>
      <c r="T2631" s="256"/>
      <c r="U2631" s="14"/>
      <c r="V2631" s="14"/>
      <c r="W2631" s="14"/>
      <c r="X2631" s="14"/>
      <c r="Y2631" s="14"/>
      <c r="Z2631" s="14"/>
      <c r="AA2631" s="14"/>
      <c r="AB2631" s="14"/>
      <c r="AC2631" s="14"/>
      <c r="AD2631" s="14"/>
      <c r="AE2631" s="14"/>
      <c r="AT2631" s="257" t="s">
        <v>252</v>
      </c>
      <c r="AU2631" s="257" t="s">
        <v>93</v>
      </c>
      <c r="AV2631" s="14" t="s">
        <v>93</v>
      </c>
      <c r="AW2631" s="14" t="s">
        <v>46</v>
      </c>
      <c r="AX2631" s="14" t="s">
        <v>85</v>
      </c>
      <c r="AY2631" s="257" t="s">
        <v>241</v>
      </c>
    </row>
    <row r="2632" s="14" customFormat="1">
      <c r="A2632" s="14"/>
      <c r="B2632" s="247"/>
      <c r="C2632" s="248"/>
      <c r="D2632" s="238" t="s">
        <v>252</v>
      </c>
      <c r="E2632" s="249" t="s">
        <v>39</v>
      </c>
      <c r="F2632" s="250" t="s">
        <v>2385</v>
      </c>
      <c r="G2632" s="248"/>
      <c r="H2632" s="251">
        <v>14.454000000000001</v>
      </c>
      <c r="I2632" s="252"/>
      <c r="J2632" s="248"/>
      <c r="K2632" s="248"/>
      <c r="L2632" s="253"/>
      <c r="M2632" s="254"/>
      <c r="N2632" s="255"/>
      <c r="O2632" s="255"/>
      <c r="P2632" s="255"/>
      <c r="Q2632" s="255"/>
      <c r="R2632" s="255"/>
      <c r="S2632" s="255"/>
      <c r="T2632" s="256"/>
      <c r="U2632" s="14"/>
      <c r="V2632" s="14"/>
      <c r="W2632" s="14"/>
      <c r="X2632" s="14"/>
      <c r="Y2632" s="14"/>
      <c r="Z2632" s="14"/>
      <c r="AA2632" s="14"/>
      <c r="AB2632" s="14"/>
      <c r="AC2632" s="14"/>
      <c r="AD2632" s="14"/>
      <c r="AE2632" s="14"/>
      <c r="AT2632" s="257" t="s">
        <v>252</v>
      </c>
      <c r="AU2632" s="257" t="s">
        <v>93</v>
      </c>
      <c r="AV2632" s="14" t="s">
        <v>93</v>
      </c>
      <c r="AW2632" s="14" t="s">
        <v>46</v>
      </c>
      <c r="AX2632" s="14" t="s">
        <v>85</v>
      </c>
      <c r="AY2632" s="257" t="s">
        <v>241</v>
      </c>
    </row>
    <row r="2633" s="13" customFormat="1">
      <c r="A2633" s="13"/>
      <c r="B2633" s="236"/>
      <c r="C2633" s="237"/>
      <c r="D2633" s="238" t="s">
        <v>252</v>
      </c>
      <c r="E2633" s="239" t="s">
        <v>39</v>
      </c>
      <c r="F2633" s="240" t="s">
        <v>1021</v>
      </c>
      <c r="G2633" s="237"/>
      <c r="H2633" s="239" t="s">
        <v>39</v>
      </c>
      <c r="I2633" s="241"/>
      <c r="J2633" s="237"/>
      <c r="K2633" s="237"/>
      <c r="L2633" s="242"/>
      <c r="M2633" s="243"/>
      <c r="N2633" s="244"/>
      <c r="O2633" s="244"/>
      <c r="P2633" s="244"/>
      <c r="Q2633" s="244"/>
      <c r="R2633" s="244"/>
      <c r="S2633" s="244"/>
      <c r="T2633" s="245"/>
      <c r="U2633" s="13"/>
      <c r="V2633" s="13"/>
      <c r="W2633" s="13"/>
      <c r="X2633" s="13"/>
      <c r="Y2633" s="13"/>
      <c r="Z2633" s="13"/>
      <c r="AA2633" s="13"/>
      <c r="AB2633" s="13"/>
      <c r="AC2633" s="13"/>
      <c r="AD2633" s="13"/>
      <c r="AE2633" s="13"/>
      <c r="AT2633" s="246" t="s">
        <v>252</v>
      </c>
      <c r="AU2633" s="246" t="s">
        <v>93</v>
      </c>
      <c r="AV2633" s="13" t="s">
        <v>23</v>
      </c>
      <c r="AW2633" s="13" t="s">
        <v>46</v>
      </c>
      <c r="AX2633" s="13" t="s">
        <v>85</v>
      </c>
      <c r="AY2633" s="246" t="s">
        <v>241</v>
      </c>
    </row>
    <row r="2634" s="13" customFormat="1">
      <c r="A2634" s="13"/>
      <c r="B2634" s="236"/>
      <c r="C2634" s="237"/>
      <c r="D2634" s="238" t="s">
        <v>252</v>
      </c>
      <c r="E2634" s="239" t="s">
        <v>39</v>
      </c>
      <c r="F2634" s="240" t="s">
        <v>1024</v>
      </c>
      <c r="G2634" s="237"/>
      <c r="H2634" s="239" t="s">
        <v>39</v>
      </c>
      <c r="I2634" s="241"/>
      <c r="J2634" s="237"/>
      <c r="K2634" s="237"/>
      <c r="L2634" s="242"/>
      <c r="M2634" s="243"/>
      <c r="N2634" s="244"/>
      <c r="O2634" s="244"/>
      <c r="P2634" s="244"/>
      <c r="Q2634" s="244"/>
      <c r="R2634" s="244"/>
      <c r="S2634" s="244"/>
      <c r="T2634" s="245"/>
      <c r="U2634" s="13"/>
      <c r="V2634" s="13"/>
      <c r="W2634" s="13"/>
      <c r="X2634" s="13"/>
      <c r="Y2634" s="13"/>
      <c r="Z2634" s="13"/>
      <c r="AA2634" s="13"/>
      <c r="AB2634" s="13"/>
      <c r="AC2634" s="13"/>
      <c r="AD2634" s="13"/>
      <c r="AE2634" s="13"/>
      <c r="AT2634" s="246" t="s">
        <v>252</v>
      </c>
      <c r="AU2634" s="246" t="s">
        <v>93</v>
      </c>
      <c r="AV2634" s="13" t="s">
        <v>23</v>
      </c>
      <c r="AW2634" s="13" t="s">
        <v>46</v>
      </c>
      <c r="AX2634" s="13" t="s">
        <v>85</v>
      </c>
      <c r="AY2634" s="246" t="s">
        <v>241</v>
      </c>
    </row>
    <row r="2635" s="14" customFormat="1">
      <c r="A2635" s="14"/>
      <c r="B2635" s="247"/>
      <c r="C2635" s="248"/>
      <c r="D2635" s="238" t="s">
        <v>252</v>
      </c>
      <c r="E2635" s="249" t="s">
        <v>39</v>
      </c>
      <c r="F2635" s="250" t="s">
        <v>2386</v>
      </c>
      <c r="G2635" s="248"/>
      <c r="H2635" s="251">
        <v>63</v>
      </c>
      <c r="I2635" s="252"/>
      <c r="J2635" s="248"/>
      <c r="K2635" s="248"/>
      <c r="L2635" s="253"/>
      <c r="M2635" s="254"/>
      <c r="N2635" s="255"/>
      <c r="O2635" s="255"/>
      <c r="P2635" s="255"/>
      <c r="Q2635" s="255"/>
      <c r="R2635" s="255"/>
      <c r="S2635" s="255"/>
      <c r="T2635" s="256"/>
      <c r="U2635" s="14"/>
      <c r="V2635" s="14"/>
      <c r="W2635" s="14"/>
      <c r="X2635" s="14"/>
      <c r="Y2635" s="14"/>
      <c r="Z2635" s="14"/>
      <c r="AA2635" s="14"/>
      <c r="AB2635" s="14"/>
      <c r="AC2635" s="14"/>
      <c r="AD2635" s="14"/>
      <c r="AE2635" s="14"/>
      <c r="AT2635" s="257" t="s">
        <v>252</v>
      </c>
      <c r="AU2635" s="257" t="s">
        <v>93</v>
      </c>
      <c r="AV2635" s="14" t="s">
        <v>93</v>
      </c>
      <c r="AW2635" s="14" t="s">
        <v>46</v>
      </c>
      <c r="AX2635" s="14" t="s">
        <v>85</v>
      </c>
      <c r="AY2635" s="257" t="s">
        <v>241</v>
      </c>
    </row>
    <row r="2636" s="14" customFormat="1">
      <c r="A2636" s="14"/>
      <c r="B2636" s="247"/>
      <c r="C2636" s="248"/>
      <c r="D2636" s="238" t="s">
        <v>252</v>
      </c>
      <c r="E2636" s="249" t="s">
        <v>39</v>
      </c>
      <c r="F2636" s="250" t="s">
        <v>2387</v>
      </c>
      <c r="G2636" s="248"/>
      <c r="H2636" s="251">
        <v>6.9299999999999997</v>
      </c>
      <c r="I2636" s="252"/>
      <c r="J2636" s="248"/>
      <c r="K2636" s="248"/>
      <c r="L2636" s="253"/>
      <c r="M2636" s="254"/>
      <c r="N2636" s="255"/>
      <c r="O2636" s="255"/>
      <c r="P2636" s="255"/>
      <c r="Q2636" s="255"/>
      <c r="R2636" s="255"/>
      <c r="S2636" s="255"/>
      <c r="T2636" s="256"/>
      <c r="U2636" s="14"/>
      <c r="V2636" s="14"/>
      <c r="W2636" s="14"/>
      <c r="X2636" s="14"/>
      <c r="Y2636" s="14"/>
      <c r="Z2636" s="14"/>
      <c r="AA2636" s="14"/>
      <c r="AB2636" s="14"/>
      <c r="AC2636" s="14"/>
      <c r="AD2636" s="14"/>
      <c r="AE2636" s="14"/>
      <c r="AT2636" s="257" t="s">
        <v>252</v>
      </c>
      <c r="AU2636" s="257" t="s">
        <v>93</v>
      </c>
      <c r="AV2636" s="14" t="s">
        <v>93</v>
      </c>
      <c r="AW2636" s="14" t="s">
        <v>46</v>
      </c>
      <c r="AX2636" s="14" t="s">
        <v>85</v>
      </c>
      <c r="AY2636" s="257" t="s">
        <v>241</v>
      </c>
    </row>
    <row r="2637" s="14" customFormat="1">
      <c r="A2637" s="14"/>
      <c r="B2637" s="247"/>
      <c r="C2637" s="248"/>
      <c r="D2637" s="238" t="s">
        <v>252</v>
      </c>
      <c r="E2637" s="249" t="s">
        <v>39</v>
      </c>
      <c r="F2637" s="250" t="s">
        <v>2388</v>
      </c>
      <c r="G2637" s="248"/>
      <c r="H2637" s="251">
        <v>14.140000000000001</v>
      </c>
      <c r="I2637" s="252"/>
      <c r="J2637" s="248"/>
      <c r="K2637" s="248"/>
      <c r="L2637" s="253"/>
      <c r="M2637" s="254"/>
      <c r="N2637" s="255"/>
      <c r="O2637" s="255"/>
      <c r="P2637" s="255"/>
      <c r="Q2637" s="255"/>
      <c r="R2637" s="255"/>
      <c r="S2637" s="255"/>
      <c r="T2637" s="256"/>
      <c r="U2637" s="14"/>
      <c r="V2637" s="14"/>
      <c r="W2637" s="14"/>
      <c r="X2637" s="14"/>
      <c r="Y2637" s="14"/>
      <c r="Z2637" s="14"/>
      <c r="AA2637" s="14"/>
      <c r="AB2637" s="14"/>
      <c r="AC2637" s="14"/>
      <c r="AD2637" s="14"/>
      <c r="AE2637" s="14"/>
      <c r="AT2637" s="257" t="s">
        <v>252</v>
      </c>
      <c r="AU2637" s="257" t="s">
        <v>93</v>
      </c>
      <c r="AV2637" s="14" t="s">
        <v>93</v>
      </c>
      <c r="AW2637" s="14" t="s">
        <v>46</v>
      </c>
      <c r="AX2637" s="14" t="s">
        <v>85</v>
      </c>
      <c r="AY2637" s="257" t="s">
        <v>241</v>
      </c>
    </row>
    <row r="2638" s="15" customFormat="1">
      <c r="A2638" s="15"/>
      <c r="B2638" s="258"/>
      <c r="C2638" s="259"/>
      <c r="D2638" s="238" t="s">
        <v>252</v>
      </c>
      <c r="E2638" s="260" t="s">
        <v>39</v>
      </c>
      <c r="F2638" s="261" t="s">
        <v>274</v>
      </c>
      <c r="G2638" s="259"/>
      <c r="H2638" s="262">
        <v>111.209</v>
      </c>
      <c r="I2638" s="263"/>
      <c r="J2638" s="259"/>
      <c r="K2638" s="259"/>
      <c r="L2638" s="264"/>
      <c r="M2638" s="265"/>
      <c r="N2638" s="266"/>
      <c r="O2638" s="266"/>
      <c r="P2638" s="266"/>
      <c r="Q2638" s="266"/>
      <c r="R2638" s="266"/>
      <c r="S2638" s="266"/>
      <c r="T2638" s="267"/>
      <c r="U2638" s="15"/>
      <c r="V2638" s="15"/>
      <c r="W2638" s="15"/>
      <c r="X2638" s="15"/>
      <c r="Y2638" s="15"/>
      <c r="Z2638" s="15"/>
      <c r="AA2638" s="15"/>
      <c r="AB2638" s="15"/>
      <c r="AC2638" s="15"/>
      <c r="AD2638" s="15"/>
      <c r="AE2638" s="15"/>
      <c r="AT2638" s="268" t="s">
        <v>252</v>
      </c>
      <c r="AU2638" s="268" t="s">
        <v>93</v>
      </c>
      <c r="AV2638" s="15" t="s">
        <v>248</v>
      </c>
      <c r="AW2638" s="15" t="s">
        <v>46</v>
      </c>
      <c r="AX2638" s="15" t="s">
        <v>23</v>
      </c>
      <c r="AY2638" s="268" t="s">
        <v>241</v>
      </c>
    </row>
    <row r="2639" s="2" customFormat="1" ht="24.15" customHeight="1">
      <c r="A2639" s="42"/>
      <c r="B2639" s="43"/>
      <c r="C2639" s="218" t="s">
        <v>2389</v>
      </c>
      <c r="D2639" s="218" t="s">
        <v>243</v>
      </c>
      <c r="E2639" s="219" t="s">
        <v>2390</v>
      </c>
      <c r="F2639" s="220" t="s">
        <v>2391</v>
      </c>
      <c r="G2639" s="221" t="s">
        <v>145</v>
      </c>
      <c r="H2639" s="222">
        <v>111.209</v>
      </c>
      <c r="I2639" s="223"/>
      <c r="J2639" s="224">
        <f>ROUND(I2639*H2639,2)</f>
        <v>0</v>
      </c>
      <c r="K2639" s="220" t="s">
        <v>247</v>
      </c>
      <c r="L2639" s="48"/>
      <c r="M2639" s="225" t="s">
        <v>39</v>
      </c>
      <c r="N2639" s="226" t="s">
        <v>56</v>
      </c>
      <c r="O2639" s="88"/>
      <c r="P2639" s="227">
        <f>O2639*H2639</f>
        <v>0</v>
      </c>
      <c r="Q2639" s="227">
        <v>0.0067999999999999996</v>
      </c>
      <c r="R2639" s="227">
        <f>Q2639*H2639</f>
        <v>0.75622119999999993</v>
      </c>
      <c r="S2639" s="227">
        <v>0</v>
      </c>
      <c r="T2639" s="228">
        <f>S2639*H2639</f>
        <v>0</v>
      </c>
      <c r="U2639" s="42"/>
      <c r="V2639" s="42"/>
      <c r="W2639" s="42"/>
      <c r="X2639" s="42"/>
      <c r="Y2639" s="42"/>
      <c r="Z2639" s="42"/>
      <c r="AA2639" s="42"/>
      <c r="AB2639" s="42"/>
      <c r="AC2639" s="42"/>
      <c r="AD2639" s="42"/>
      <c r="AE2639" s="42"/>
      <c r="AR2639" s="229" t="s">
        <v>248</v>
      </c>
      <c r="AT2639" s="229" t="s">
        <v>243</v>
      </c>
      <c r="AU2639" s="229" t="s">
        <v>93</v>
      </c>
      <c r="AY2639" s="20" t="s">
        <v>241</v>
      </c>
      <c r="BE2639" s="230">
        <f>IF(N2639="základní",J2639,0)</f>
        <v>0</v>
      </c>
      <c r="BF2639" s="230">
        <f>IF(N2639="snížená",J2639,0)</f>
        <v>0</v>
      </c>
      <c r="BG2639" s="230">
        <f>IF(N2639="zákl. přenesená",J2639,0)</f>
        <v>0</v>
      </c>
      <c r="BH2639" s="230">
        <f>IF(N2639="sníž. přenesená",J2639,0)</f>
        <v>0</v>
      </c>
      <c r="BI2639" s="230">
        <f>IF(N2639="nulová",J2639,0)</f>
        <v>0</v>
      </c>
      <c r="BJ2639" s="20" t="s">
        <v>23</v>
      </c>
      <c r="BK2639" s="230">
        <f>ROUND(I2639*H2639,2)</f>
        <v>0</v>
      </c>
      <c r="BL2639" s="20" t="s">
        <v>248</v>
      </c>
      <c r="BM2639" s="229" t="s">
        <v>2392</v>
      </c>
    </row>
    <row r="2640" s="2" customFormat="1">
      <c r="A2640" s="42"/>
      <c r="B2640" s="43"/>
      <c r="C2640" s="44"/>
      <c r="D2640" s="231" t="s">
        <v>250</v>
      </c>
      <c r="E2640" s="44"/>
      <c r="F2640" s="232" t="s">
        <v>2393</v>
      </c>
      <c r="G2640" s="44"/>
      <c r="H2640" s="44"/>
      <c r="I2640" s="233"/>
      <c r="J2640" s="44"/>
      <c r="K2640" s="44"/>
      <c r="L2640" s="48"/>
      <c r="M2640" s="234"/>
      <c r="N2640" s="235"/>
      <c r="O2640" s="88"/>
      <c r="P2640" s="88"/>
      <c r="Q2640" s="88"/>
      <c r="R2640" s="88"/>
      <c r="S2640" s="88"/>
      <c r="T2640" s="89"/>
      <c r="U2640" s="42"/>
      <c r="V2640" s="42"/>
      <c r="W2640" s="42"/>
      <c r="X2640" s="42"/>
      <c r="Y2640" s="42"/>
      <c r="Z2640" s="42"/>
      <c r="AA2640" s="42"/>
      <c r="AB2640" s="42"/>
      <c r="AC2640" s="42"/>
      <c r="AD2640" s="42"/>
      <c r="AE2640" s="42"/>
      <c r="AT2640" s="20" t="s">
        <v>250</v>
      </c>
      <c r="AU2640" s="20" t="s">
        <v>93</v>
      </c>
    </row>
    <row r="2641" s="2" customFormat="1" ht="24.15" customHeight="1">
      <c r="A2641" s="42"/>
      <c r="B2641" s="43"/>
      <c r="C2641" s="218" t="s">
        <v>2394</v>
      </c>
      <c r="D2641" s="218" t="s">
        <v>243</v>
      </c>
      <c r="E2641" s="219" t="s">
        <v>2395</v>
      </c>
      <c r="F2641" s="220" t="s">
        <v>2396</v>
      </c>
      <c r="G2641" s="221" t="s">
        <v>145</v>
      </c>
      <c r="H2641" s="222">
        <v>43.990000000000002</v>
      </c>
      <c r="I2641" s="223"/>
      <c r="J2641" s="224">
        <f>ROUND(I2641*H2641,2)</f>
        <v>0</v>
      </c>
      <c r="K2641" s="220" t="s">
        <v>247</v>
      </c>
      <c r="L2641" s="48"/>
      <c r="M2641" s="225" t="s">
        <v>39</v>
      </c>
      <c r="N2641" s="226" t="s">
        <v>56</v>
      </c>
      <c r="O2641" s="88"/>
      <c r="P2641" s="227">
        <f>O2641*H2641</f>
        <v>0</v>
      </c>
      <c r="Q2641" s="227">
        <v>0.021899999999999999</v>
      </c>
      <c r="R2641" s="227">
        <f>Q2641*H2641</f>
        <v>0.96338100000000004</v>
      </c>
      <c r="S2641" s="227">
        <v>0</v>
      </c>
      <c r="T2641" s="228">
        <f>S2641*H2641</f>
        <v>0</v>
      </c>
      <c r="U2641" s="42"/>
      <c r="V2641" s="42"/>
      <c r="W2641" s="42"/>
      <c r="X2641" s="42"/>
      <c r="Y2641" s="42"/>
      <c r="Z2641" s="42"/>
      <c r="AA2641" s="42"/>
      <c r="AB2641" s="42"/>
      <c r="AC2641" s="42"/>
      <c r="AD2641" s="42"/>
      <c r="AE2641" s="42"/>
      <c r="AR2641" s="229" t="s">
        <v>248</v>
      </c>
      <c r="AT2641" s="229" t="s">
        <v>243</v>
      </c>
      <c r="AU2641" s="229" t="s">
        <v>93</v>
      </c>
      <c r="AY2641" s="20" t="s">
        <v>241</v>
      </c>
      <c r="BE2641" s="230">
        <f>IF(N2641="základní",J2641,0)</f>
        <v>0</v>
      </c>
      <c r="BF2641" s="230">
        <f>IF(N2641="snížená",J2641,0)</f>
        <v>0</v>
      </c>
      <c r="BG2641" s="230">
        <f>IF(N2641="zákl. přenesená",J2641,0)</f>
        <v>0</v>
      </c>
      <c r="BH2641" s="230">
        <f>IF(N2641="sníž. přenesená",J2641,0)</f>
        <v>0</v>
      </c>
      <c r="BI2641" s="230">
        <f>IF(N2641="nulová",J2641,0)</f>
        <v>0</v>
      </c>
      <c r="BJ2641" s="20" t="s">
        <v>23</v>
      </c>
      <c r="BK2641" s="230">
        <f>ROUND(I2641*H2641,2)</f>
        <v>0</v>
      </c>
      <c r="BL2641" s="20" t="s">
        <v>248</v>
      </c>
      <c r="BM2641" s="229" t="s">
        <v>2397</v>
      </c>
    </row>
    <row r="2642" s="2" customFormat="1">
      <c r="A2642" s="42"/>
      <c r="B2642" s="43"/>
      <c r="C2642" s="44"/>
      <c r="D2642" s="231" t="s">
        <v>250</v>
      </c>
      <c r="E2642" s="44"/>
      <c r="F2642" s="232" t="s">
        <v>2398</v>
      </c>
      <c r="G2642" s="44"/>
      <c r="H2642" s="44"/>
      <c r="I2642" s="233"/>
      <c r="J2642" s="44"/>
      <c r="K2642" s="44"/>
      <c r="L2642" s="48"/>
      <c r="M2642" s="234"/>
      <c r="N2642" s="235"/>
      <c r="O2642" s="88"/>
      <c r="P2642" s="88"/>
      <c r="Q2642" s="88"/>
      <c r="R2642" s="88"/>
      <c r="S2642" s="88"/>
      <c r="T2642" s="89"/>
      <c r="U2642" s="42"/>
      <c r="V2642" s="42"/>
      <c r="W2642" s="42"/>
      <c r="X2642" s="42"/>
      <c r="Y2642" s="42"/>
      <c r="Z2642" s="42"/>
      <c r="AA2642" s="42"/>
      <c r="AB2642" s="42"/>
      <c r="AC2642" s="42"/>
      <c r="AD2642" s="42"/>
      <c r="AE2642" s="42"/>
      <c r="AT2642" s="20" t="s">
        <v>250</v>
      </c>
      <c r="AU2642" s="20" t="s">
        <v>93</v>
      </c>
    </row>
    <row r="2643" s="13" customFormat="1">
      <c r="A2643" s="13"/>
      <c r="B2643" s="236"/>
      <c r="C2643" s="237"/>
      <c r="D2643" s="238" t="s">
        <v>252</v>
      </c>
      <c r="E2643" s="239" t="s">
        <v>39</v>
      </c>
      <c r="F2643" s="240" t="s">
        <v>2342</v>
      </c>
      <c r="G2643" s="237"/>
      <c r="H2643" s="239" t="s">
        <v>39</v>
      </c>
      <c r="I2643" s="241"/>
      <c r="J2643" s="237"/>
      <c r="K2643" s="237"/>
      <c r="L2643" s="242"/>
      <c r="M2643" s="243"/>
      <c r="N2643" s="244"/>
      <c r="O2643" s="244"/>
      <c r="P2643" s="244"/>
      <c r="Q2643" s="244"/>
      <c r="R2643" s="244"/>
      <c r="S2643" s="244"/>
      <c r="T2643" s="245"/>
      <c r="U2643" s="13"/>
      <c r="V2643" s="13"/>
      <c r="W2643" s="13"/>
      <c r="X2643" s="13"/>
      <c r="Y2643" s="13"/>
      <c r="Z2643" s="13"/>
      <c r="AA2643" s="13"/>
      <c r="AB2643" s="13"/>
      <c r="AC2643" s="13"/>
      <c r="AD2643" s="13"/>
      <c r="AE2643" s="13"/>
      <c r="AT2643" s="246" t="s">
        <v>252</v>
      </c>
      <c r="AU2643" s="246" t="s">
        <v>93</v>
      </c>
      <c r="AV2643" s="13" t="s">
        <v>23</v>
      </c>
      <c r="AW2643" s="13" t="s">
        <v>46</v>
      </c>
      <c r="AX2643" s="13" t="s">
        <v>85</v>
      </c>
      <c r="AY2643" s="246" t="s">
        <v>241</v>
      </c>
    </row>
    <row r="2644" s="14" customFormat="1">
      <c r="A2644" s="14"/>
      <c r="B2644" s="247"/>
      <c r="C2644" s="248"/>
      <c r="D2644" s="238" t="s">
        <v>252</v>
      </c>
      <c r="E2644" s="249" t="s">
        <v>39</v>
      </c>
      <c r="F2644" s="250" t="s">
        <v>2399</v>
      </c>
      <c r="G2644" s="248"/>
      <c r="H2644" s="251">
        <v>8.3100000000000005</v>
      </c>
      <c r="I2644" s="252"/>
      <c r="J2644" s="248"/>
      <c r="K2644" s="248"/>
      <c r="L2644" s="253"/>
      <c r="M2644" s="254"/>
      <c r="N2644" s="255"/>
      <c r="O2644" s="255"/>
      <c r="P2644" s="255"/>
      <c r="Q2644" s="255"/>
      <c r="R2644" s="255"/>
      <c r="S2644" s="255"/>
      <c r="T2644" s="256"/>
      <c r="U2644" s="14"/>
      <c r="V2644" s="14"/>
      <c r="W2644" s="14"/>
      <c r="X2644" s="14"/>
      <c r="Y2644" s="14"/>
      <c r="Z2644" s="14"/>
      <c r="AA2644" s="14"/>
      <c r="AB2644" s="14"/>
      <c r="AC2644" s="14"/>
      <c r="AD2644" s="14"/>
      <c r="AE2644" s="14"/>
      <c r="AT2644" s="257" t="s">
        <v>252</v>
      </c>
      <c r="AU2644" s="257" t="s">
        <v>93</v>
      </c>
      <c r="AV2644" s="14" t="s">
        <v>93</v>
      </c>
      <c r="AW2644" s="14" t="s">
        <v>46</v>
      </c>
      <c r="AX2644" s="14" t="s">
        <v>85</v>
      </c>
      <c r="AY2644" s="257" t="s">
        <v>241</v>
      </c>
    </row>
    <row r="2645" s="14" customFormat="1">
      <c r="A2645" s="14"/>
      <c r="B2645" s="247"/>
      <c r="C2645" s="248"/>
      <c r="D2645" s="238" t="s">
        <v>252</v>
      </c>
      <c r="E2645" s="249" t="s">
        <v>39</v>
      </c>
      <c r="F2645" s="250" t="s">
        <v>2400</v>
      </c>
      <c r="G2645" s="248"/>
      <c r="H2645" s="251">
        <v>18.489999999999998</v>
      </c>
      <c r="I2645" s="252"/>
      <c r="J2645" s="248"/>
      <c r="K2645" s="248"/>
      <c r="L2645" s="253"/>
      <c r="M2645" s="254"/>
      <c r="N2645" s="255"/>
      <c r="O2645" s="255"/>
      <c r="P2645" s="255"/>
      <c r="Q2645" s="255"/>
      <c r="R2645" s="255"/>
      <c r="S2645" s="255"/>
      <c r="T2645" s="256"/>
      <c r="U2645" s="14"/>
      <c r="V2645" s="14"/>
      <c r="W2645" s="14"/>
      <c r="X2645" s="14"/>
      <c r="Y2645" s="14"/>
      <c r="Z2645" s="14"/>
      <c r="AA2645" s="14"/>
      <c r="AB2645" s="14"/>
      <c r="AC2645" s="14"/>
      <c r="AD2645" s="14"/>
      <c r="AE2645" s="14"/>
      <c r="AT2645" s="257" t="s">
        <v>252</v>
      </c>
      <c r="AU2645" s="257" t="s">
        <v>93</v>
      </c>
      <c r="AV2645" s="14" t="s">
        <v>93</v>
      </c>
      <c r="AW2645" s="14" t="s">
        <v>46</v>
      </c>
      <c r="AX2645" s="14" t="s">
        <v>85</v>
      </c>
      <c r="AY2645" s="257" t="s">
        <v>241</v>
      </c>
    </row>
    <row r="2646" s="14" customFormat="1">
      <c r="A2646" s="14"/>
      <c r="B2646" s="247"/>
      <c r="C2646" s="248"/>
      <c r="D2646" s="238" t="s">
        <v>252</v>
      </c>
      <c r="E2646" s="249" t="s">
        <v>39</v>
      </c>
      <c r="F2646" s="250" t="s">
        <v>2401</v>
      </c>
      <c r="G2646" s="248"/>
      <c r="H2646" s="251">
        <v>17.190000000000001</v>
      </c>
      <c r="I2646" s="252"/>
      <c r="J2646" s="248"/>
      <c r="K2646" s="248"/>
      <c r="L2646" s="253"/>
      <c r="M2646" s="254"/>
      <c r="N2646" s="255"/>
      <c r="O2646" s="255"/>
      <c r="P2646" s="255"/>
      <c r="Q2646" s="255"/>
      <c r="R2646" s="255"/>
      <c r="S2646" s="255"/>
      <c r="T2646" s="256"/>
      <c r="U2646" s="14"/>
      <c r="V2646" s="14"/>
      <c r="W2646" s="14"/>
      <c r="X2646" s="14"/>
      <c r="Y2646" s="14"/>
      <c r="Z2646" s="14"/>
      <c r="AA2646" s="14"/>
      <c r="AB2646" s="14"/>
      <c r="AC2646" s="14"/>
      <c r="AD2646" s="14"/>
      <c r="AE2646" s="14"/>
      <c r="AT2646" s="257" t="s">
        <v>252</v>
      </c>
      <c r="AU2646" s="257" t="s">
        <v>93</v>
      </c>
      <c r="AV2646" s="14" t="s">
        <v>93</v>
      </c>
      <c r="AW2646" s="14" t="s">
        <v>46</v>
      </c>
      <c r="AX2646" s="14" t="s">
        <v>85</v>
      </c>
      <c r="AY2646" s="257" t="s">
        <v>241</v>
      </c>
    </row>
    <row r="2647" s="15" customFormat="1">
      <c r="A2647" s="15"/>
      <c r="B2647" s="258"/>
      <c r="C2647" s="259"/>
      <c r="D2647" s="238" t="s">
        <v>252</v>
      </c>
      <c r="E2647" s="260" t="s">
        <v>39</v>
      </c>
      <c r="F2647" s="261" t="s">
        <v>274</v>
      </c>
      <c r="G2647" s="259"/>
      <c r="H2647" s="262">
        <v>43.990000000000002</v>
      </c>
      <c r="I2647" s="263"/>
      <c r="J2647" s="259"/>
      <c r="K2647" s="259"/>
      <c r="L2647" s="264"/>
      <c r="M2647" s="265"/>
      <c r="N2647" s="266"/>
      <c r="O2647" s="266"/>
      <c r="P2647" s="266"/>
      <c r="Q2647" s="266"/>
      <c r="R2647" s="266"/>
      <c r="S2647" s="266"/>
      <c r="T2647" s="267"/>
      <c r="U2647" s="15"/>
      <c r="V2647" s="15"/>
      <c r="W2647" s="15"/>
      <c r="X2647" s="15"/>
      <c r="Y2647" s="15"/>
      <c r="Z2647" s="15"/>
      <c r="AA2647" s="15"/>
      <c r="AB2647" s="15"/>
      <c r="AC2647" s="15"/>
      <c r="AD2647" s="15"/>
      <c r="AE2647" s="15"/>
      <c r="AT2647" s="268" t="s">
        <v>252</v>
      </c>
      <c r="AU2647" s="268" t="s">
        <v>93</v>
      </c>
      <c r="AV2647" s="15" t="s">
        <v>248</v>
      </c>
      <c r="AW2647" s="15" t="s">
        <v>46</v>
      </c>
      <c r="AX2647" s="15" t="s">
        <v>23</v>
      </c>
      <c r="AY2647" s="268" t="s">
        <v>241</v>
      </c>
    </row>
    <row r="2648" s="2" customFormat="1" ht="24.15" customHeight="1">
      <c r="A2648" s="42"/>
      <c r="B2648" s="43"/>
      <c r="C2648" s="218" t="s">
        <v>2402</v>
      </c>
      <c r="D2648" s="218" t="s">
        <v>243</v>
      </c>
      <c r="E2648" s="219" t="s">
        <v>2403</v>
      </c>
      <c r="F2648" s="220" t="s">
        <v>2404</v>
      </c>
      <c r="G2648" s="221" t="s">
        <v>145</v>
      </c>
      <c r="H2648" s="222">
        <v>3246.2139999999999</v>
      </c>
      <c r="I2648" s="223"/>
      <c r="J2648" s="224">
        <f>ROUND(I2648*H2648,2)</f>
        <v>0</v>
      </c>
      <c r="K2648" s="220" t="s">
        <v>247</v>
      </c>
      <c r="L2648" s="48"/>
      <c r="M2648" s="225" t="s">
        <v>39</v>
      </c>
      <c r="N2648" s="226" t="s">
        <v>56</v>
      </c>
      <c r="O2648" s="88"/>
      <c r="P2648" s="227">
        <f>O2648*H2648</f>
        <v>0</v>
      </c>
      <c r="Q2648" s="227">
        <v>0.0049399999999999999</v>
      </c>
      <c r="R2648" s="227">
        <f>Q2648*H2648</f>
        <v>16.03629716</v>
      </c>
      <c r="S2648" s="227">
        <v>0</v>
      </c>
      <c r="T2648" s="228">
        <f>S2648*H2648</f>
        <v>0</v>
      </c>
      <c r="U2648" s="42"/>
      <c r="V2648" s="42"/>
      <c r="W2648" s="42"/>
      <c r="X2648" s="42"/>
      <c r="Y2648" s="42"/>
      <c r="Z2648" s="42"/>
      <c r="AA2648" s="42"/>
      <c r="AB2648" s="42"/>
      <c r="AC2648" s="42"/>
      <c r="AD2648" s="42"/>
      <c r="AE2648" s="42"/>
      <c r="AR2648" s="229" t="s">
        <v>248</v>
      </c>
      <c r="AT2648" s="229" t="s">
        <v>243</v>
      </c>
      <c r="AU2648" s="229" t="s">
        <v>93</v>
      </c>
      <c r="AY2648" s="20" t="s">
        <v>241</v>
      </c>
      <c r="BE2648" s="230">
        <f>IF(N2648="základní",J2648,0)</f>
        <v>0</v>
      </c>
      <c r="BF2648" s="230">
        <f>IF(N2648="snížená",J2648,0)</f>
        <v>0</v>
      </c>
      <c r="BG2648" s="230">
        <f>IF(N2648="zákl. přenesená",J2648,0)</f>
        <v>0</v>
      </c>
      <c r="BH2648" s="230">
        <f>IF(N2648="sníž. přenesená",J2648,0)</f>
        <v>0</v>
      </c>
      <c r="BI2648" s="230">
        <f>IF(N2648="nulová",J2648,0)</f>
        <v>0</v>
      </c>
      <c r="BJ2648" s="20" t="s">
        <v>23</v>
      </c>
      <c r="BK2648" s="230">
        <f>ROUND(I2648*H2648,2)</f>
        <v>0</v>
      </c>
      <c r="BL2648" s="20" t="s">
        <v>248</v>
      </c>
      <c r="BM2648" s="229" t="s">
        <v>2405</v>
      </c>
    </row>
    <row r="2649" s="2" customFormat="1">
      <c r="A2649" s="42"/>
      <c r="B2649" s="43"/>
      <c r="C2649" s="44"/>
      <c r="D2649" s="231" t="s">
        <v>250</v>
      </c>
      <c r="E2649" s="44"/>
      <c r="F2649" s="232" t="s">
        <v>2406</v>
      </c>
      <c r="G2649" s="44"/>
      <c r="H2649" s="44"/>
      <c r="I2649" s="233"/>
      <c r="J2649" s="44"/>
      <c r="K2649" s="44"/>
      <c r="L2649" s="48"/>
      <c r="M2649" s="234"/>
      <c r="N2649" s="235"/>
      <c r="O2649" s="88"/>
      <c r="P2649" s="88"/>
      <c r="Q2649" s="88"/>
      <c r="R2649" s="88"/>
      <c r="S2649" s="88"/>
      <c r="T2649" s="89"/>
      <c r="U2649" s="42"/>
      <c r="V2649" s="42"/>
      <c r="W2649" s="42"/>
      <c r="X2649" s="42"/>
      <c r="Y2649" s="42"/>
      <c r="Z2649" s="42"/>
      <c r="AA2649" s="42"/>
      <c r="AB2649" s="42"/>
      <c r="AC2649" s="42"/>
      <c r="AD2649" s="42"/>
      <c r="AE2649" s="42"/>
      <c r="AT2649" s="20" t="s">
        <v>250</v>
      </c>
      <c r="AU2649" s="20" t="s">
        <v>93</v>
      </c>
    </row>
    <row r="2650" s="13" customFormat="1">
      <c r="A2650" s="13"/>
      <c r="B2650" s="236"/>
      <c r="C2650" s="237"/>
      <c r="D2650" s="238" t="s">
        <v>252</v>
      </c>
      <c r="E2650" s="239" t="s">
        <v>39</v>
      </c>
      <c r="F2650" s="240" t="s">
        <v>2407</v>
      </c>
      <c r="G2650" s="237"/>
      <c r="H2650" s="239" t="s">
        <v>39</v>
      </c>
      <c r="I2650" s="241"/>
      <c r="J2650" s="237"/>
      <c r="K2650" s="237"/>
      <c r="L2650" s="242"/>
      <c r="M2650" s="243"/>
      <c r="N2650" s="244"/>
      <c r="O2650" s="244"/>
      <c r="P2650" s="244"/>
      <c r="Q2650" s="244"/>
      <c r="R2650" s="244"/>
      <c r="S2650" s="244"/>
      <c r="T2650" s="245"/>
      <c r="U2650" s="13"/>
      <c r="V2650" s="13"/>
      <c r="W2650" s="13"/>
      <c r="X2650" s="13"/>
      <c r="Y2650" s="13"/>
      <c r="Z2650" s="13"/>
      <c r="AA2650" s="13"/>
      <c r="AB2650" s="13"/>
      <c r="AC2650" s="13"/>
      <c r="AD2650" s="13"/>
      <c r="AE2650" s="13"/>
      <c r="AT2650" s="246" t="s">
        <v>252</v>
      </c>
      <c r="AU2650" s="246" t="s">
        <v>93</v>
      </c>
      <c r="AV2650" s="13" t="s">
        <v>23</v>
      </c>
      <c r="AW2650" s="13" t="s">
        <v>46</v>
      </c>
      <c r="AX2650" s="13" t="s">
        <v>85</v>
      </c>
      <c r="AY2650" s="246" t="s">
        <v>241</v>
      </c>
    </row>
    <row r="2651" s="14" customFormat="1">
      <c r="A2651" s="14"/>
      <c r="B2651" s="247"/>
      <c r="C2651" s="248"/>
      <c r="D2651" s="238" t="s">
        <v>252</v>
      </c>
      <c r="E2651" s="249" t="s">
        <v>39</v>
      </c>
      <c r="F2651" s="250" t="s">
        <v>2408</v>
      </c>
      <c r="G2651" s="248"/>
      <c r="H2651" s="251">
        <v>746.87</v>
      </c>
      <c r="I2651" s="252"/>
      <c r="J2651" s="248"/>
      <c r="K2651" s="248"/>
      <c r="L2651" s="253"/>
      <c r="M2651" s="254"/>
      <c r="N2651" s="255"/>
      <c r="O2651" s="255"/>
      <c r="P2651" s="255"/>
      <c r="Q2651" s="255"/>
      <c r="R2651" s="255"/>
      <c r="S2651" s="255"/>
      <c r="T2651" s="256"/>
      <c r="U2651" s="14"/>
      <c r="V2651" s="14"/>
      <c r="W2651" s="14"/>
      <c r="X2651" s="14"/>
      <c r="Y2651" s="14"/>
      <c r="Z2651" s="14"/>
      <c r="AA2651" s="14"/>
      <c r="AB2651" s="14"/>
      <c r="AC2651" s="14"/>
      <c r="AD2651" s="14"/>
      <c r="AE2651" s="14"/>
      <c r="AT2651" s="257" t="s">
        <v>252</v>
      </c>
      <c r="AU2651" s="257" t="s">
        <v>93</v>
      </c>
      <c r="AV2651" s="14" t="s">
        <v>93</v>
      </c>
      <c r="AW2651" s="14" t="s">
        <v>46</v>
      </c>
      <c r="AX2651" s="14" t="s">
        <v>85</v>
      </c>
      <c r="AY2651" s="257" t="s">
        <v>241</v>
      </c>
    </row>
    <row r="2652" s="13" customFormat="1">
      <c r="A2652" s="13"/>
      <c r="B2652" s="236"/>
      <c r="C2652" s="237"/>
      <c r="D2652" s="238" t="s">
        <v>252</v>
      </c>
      <c r="E2652" s="239" t="s">
        <v>39</v>
      </c>
      <c r="F2652" s="240" t="s">
        <v>2409</v>
      </c>
      <c r="G2652" s="237"/>
      <c r="H2652" s="239" t="s">
        <v>39</v>
      </c>
      <c r="I2652" s="241"/>
      <c r="J2652" s="237"/>
      <c r="K2652" s="237"/>
      <c r="L2652" s="242"/>
      <c r="M2652" s="243"/>
      <c r="N2652" s="244"/>
      <c r="O2652" s="244"/>
      <c r="P2652" s="244"/>
      <c r="Q2652" s="244"/>
      <c r="R2652" s="244"/>
      <c r="S2652" s="244"/>
      <c r="T2652" s="245"/>
      <c r="U2652" s="13"/>
      <c r="V2652" s="13"/>
      <c r="W2652" s="13"/>
      <c r="X2652" s="13"/>
      <c r="Y2652" s="13"/>
      <c r="Z2652" s="13"/>
      <c r="AA2652" s="13"/>
      <c r="AB2652" s="13"/>
      <c r="AC2652" s="13"/>
      <c r="AD2652" s="13"/>
      <c r="AE2652" s="13"/>
      <c r="AT2652" s="246" t="s">
        <v>252</v>
      </c>
      <c r="AU2652" s="246" t="s">
        <v>93</v>
      </c>
      <c r="AV2652" s="13" t="s">
        <v>23</v>
      </c>
      <c r="AW2652" s="13" t="s">
        <v>46</v>
      </c>
      <c r="AX2652" s="13" t="s">
        <v>85</v>
      </c>
      <c r="AY2652" s="246" t="s">
        <v>241</v>
      </c>
    </row>
    <row r="2653" s="14" customFormat="1">
      <c r="A2653" s="14"/>
      <c r="B2653" s="247"/>
      <c r="C2653" s="248"/>
      <c r="D2653" s="238" t="s">
        <v>252</v>
      </c>
      <c r="E2653" s="249" t="s">
        <v>39</v>
      </c>
      <c r="F2653" s="250" t="s">
        <v>2410</v>
      </c>
      <c r="G2653" s="248"/>
      <c r="H2653" s="251">
        <v>2499.3440000000001</v>
      </c>
      <c r="I2653" s="252"/>
      <c r="J2653" s="248"/>
      <c r="K2653" s="248"/>
      <c r="L2653" s="253"/>
      <c r="M2653" s="254"/>
      <c r="N2653" s="255"/>
      <c r="O2653" s="255"/>
      <c r="P2653" s="255"/>
      <c r="Q2653" s="255"/>
      <c r="R2653" s="255"/>
      <c r="S2653" s="255"/>
      <c r="T2653" s="256"/>
      <c r="U2653" s="14"/>
      <c r="V2653" s="14"/>
      <c r="W2653" s="14"/>
      <c r="X2653" s="14"/>
      <c r="Y2653" s="14"/>
      <c r="Z2653" s="14"/>
      <c r="AA2653" s="14"/>
      <c r="AB2653" s="14"/>
      <c r="AC2653" s="14"/>
      <c r="AD2653" s="14"/>
      <c r="AE2653" s="14"/>
      <c r="AT2653" s="257" t="s">
        <v>252</v>
      </c>
      <c r="AU2653" s="257" t="s">
        <v>93</v>
      </c>
      <c r="AV2653" s="14" t="s">
        <v>93</v>
      </c>
      <c r="AW2653" s="14" t="s">
        <v>46</v>
      </c>
      <c r="AX2653" s="14" t="s">
        <v>85</v>
      </c>
      <c r="AY2653" s="257" t="s">
        <v>241</v>
      </c>
    </row>
    <row r="2654" s="15" customFormat="1">
      <c r="A2654" s="15"/>
      <c r="B2654" s="258"/>
      <c r="C2654" s="259"/>
      <c r="D2654" s="238" t="s">
        <v>252</v>
      </c>
      <c r="E2654" s="260" t="s">
        <v>39</v>
      </c>
      <c r="F2654" s="261" t="s">
        <v>274</v>
      </c>
      <c r="G2654" s="259"/>
      <c r="H2654" s="262">
        <v>3246.2139999999999</v>
      </c>
      <c r="I2654" s="263"/>
      <c r="J2654" s="259"/>
      <c r="K2654" s="259"/>
      <c r="L2654" s="264"/>
      <c r="M2654" s="265"/>
      <c r="N2654" s="266"/>
      <c r="O2654" s="266"/>
      <c r="P2654" s="266"/>
      <c r="Q2654" s="266"/>
      <c r="R2654" s="266"/>
      <c r="S2654" s="266"/>
      <c r="T2654" s="267"/>
      <c r="U2654" s="15"/>
      <c r="V2654" s="15"/>
      <c r="W2654" s="15"/>
      <c r="X2654" s="15"/>
      <c r="Y2654" s="15"/>
      <c r="Z2654" s="15"/>
      <c r="AA2654" s="15"/>
      <c r="AB2654" s="15"/>
      <c r="AC2654" s="15"/>
      <c r="AD2654" s="15"/>
      <c r="AE2654" s="15"/>
      <c r="AT2654" s="268" t="s">
        <v>252</v>
      </c>
      <c r="AU2654" s="268" t="s">
        <v>93</v>
      </c>
      <c r="AV2654" s="15" t="s">
        <v>248</v>
      </c>
      <c r="AW2654" s="15" t="s">
        <v>46</v>
      </c>
      <c r="AX2654" s="15" t="s">
        <v>23</v>
      </c>
      <c r="AY2654" s="268" t="s">
        <v>241</v>
      </c>
    </row>
    <row r="2655" s="2" customFormat="1" ht="21.75" customHeight="1">
      <c r="A2655" s="42"/>
      <c r="B2655" s="43"/>
      <c r="C2655" s="218" t="s">
        <v>2411</v>
      </c>
      <c r="D2655" s="218" t="s">
        <v>243</v>
      </c>
      <c r="E2655" s="219" t="s">
        <v>2412</v>
      </c>
      <c r="F2655" s="220" t="s">
        <v>2413</v>
      </c>
      <c r="G2655" s="221" t="s">
        <v>145</v>
      </c>
      <c r="H2655" s="222">
        <v>99.950000000000003</v>
      </c>
      <c r="I2655" s="223"/>
      <c r="J2655" s="224">
        <f>ROUND(I2655*H2655,2)</f>
        <v>0</v>
      </c>
      <c r="K2655" s="220" t="s">
        <v>247</v>
      </c>
      <c r="L2655" s="48"/>
      <c r="M2655" s="225" t="s">
        <v>39</v>
      </c>
      <c r="N2655" s="226" t="s">
        <v>56</v>
      </c>
      <c r="O2655" s="88"/>
      <c r="P2655" s="227">
        <f>O2655*H2655</f>
        <v>0</v>
      </c>
      <c r="Q2655" s="227">
        <v>0.020480000000000002</v>
      </c>
      <c r="R2655" s="227">
        <f>Q2655*H2655</f>
        <v>2.0469760000000004</v>
      </c>
      <c r="S2655" s="227">
        <v>0</v>
      </c>
      <c r="T2655" s="228">
        <f>S2655*H2655</f>
        <v>0</v>
      </c>
      <c r="U2655" s="42"/>
      <c r="V2655" s="42"/>
      <c r="W2655" s="42"/>
      <c r="X2655" s="42"/>
      <c r="Y2655" s="42"/>
      <c r="Z2655" s="42"/>
      <c r="AA2655" s="42"/>
      <c r="AB2655" s="42"/>
      <c r="AC2655" s="42"/>
      <c r="AD2655" s="42"/>
      <c r="AE2655" s="42"/>
      <c r="AR2655" s="229" t="s">
        <v>248</v>
      </c>
      <c r="AT2655" s="229" t="s">
        <v>243</v>
      </c>
      <c r="AU2655" s="229" t="s">
        <v>93</v>
      </c>
      <c r="AY2655" s="20" t="s">
        <v>241</v>
      </c>
      <c r="BE2655" s="230">
        <f>IF(N2655="základní",J2655,0)</f>
        <v>0</v>
      </c>
      <c r="BF2655" s="230">
        <f>IF(N2655="snížená",J2655,0)</f>
        <v>0</v>
      </c>
      <c r="BG2655" s="230">
        <f>IF(N2655="zákl. přenesená",J2655,0)</f>
        <v>0</v>
      </c>
      <c r="BH2655" s="230">
        <f>IF(N2655="sníž. přenesená",J2655,0)</f>
        <v>0</v>
      </c>
      <c r="BI2655" s="230">
        <f>IF(N2655="nulová",J2655,0)</f>
        <v>0</v>
      </c>
      <c r="BJ2655" s="20" t="s">
        <v>23</v>
      </c>
      <c r="BK2655" s="230">
        <f>ROUND(I2655*H2655,2)</f>
        <v>0</v>
      </c>
      <c r="BL2655" s="20" t="s">
        <v>248</v>
      </c>
      <c r="BM2655" s="229" t="s">
        <v>2414</v>
      </c>
    </row>
    <row r="2656" s="2" customFormat="1">
      <c r="A2656" s="42"/>
      <c r="B2656" s="43"/>
      <c r="C2656" s="44"/>
      <c r="D2656" s="231" t="s">
        <v>250</v>
      </c>
      <c r="E2656" s="44"/>
      <c r="F2656" s="232" t="s">
        <v>2415</v>
      </c>
      <c r="G2656" s="44"/>
      <c r="H2656" s="44"/>
      <c r="I2656" s="233"/>
      <c r="J2656" s="44"/>
      <c r="K2656" s="44"/>
      <c r="L2656" s="48"/>
      <c r="M2656" s="234"/>
      <c r="N2656" s="235"/>
      <c r="O2656" s="88"/>
      <c r="P2656" s="88"/>
      <c r="Q2656" s="88"/>
      <c r="R2656" s="88"/>
      <c r="S2656" s="88"/>
      <c r="T2656" s="89"/>
      <c r="U2656" s="42"/>
      <c r="V2656" s="42"/>
      <c r="W2656" s="42"/>
      <c r="X2656" s="42"/>
      <c r="Y2656" s="42"/>
      <c r="Z2656" s="42"/>
      <c r="AA2656" s="42"/>
      <c r="AB2656" s="42"/>
      <c r="AC2656" s="42"/>
      <c r="AD2656" s="42"/>
      <c r="AE2656" s="42"/>
      <c r="AT2656" s="20" t="s">
        <v>250</v>
      </c>
      <c r="AU2656" s="20" t="s">
        <v>93</v>
      </c>
    </row>
    <row r="2657" s="13" customFormat="1">
      <c r="A2657" s="13"/>
      <c r="B2657" s="236"/>
      <c r="C2657" s="237"/>
      <c r="D2657" s="238" t="s">
        <v>252</v>
      </c>
      <c r="E2657" s="239" t="s">
        <v>39</v>
      </c>
      <c r="F2657" s="240" t="s">
        <v>2321</v>
      </c>
      <c r="G2657" s="237"/>
      <c r="H2657" s="239" t="s">
        <v>39</v>
      </c>
      <c r="I2657" s="241"/>
      <c r="J2657" s="237"/>
      <c r="K2657" s="237"/>
      <c r="L2657" s="242"/>
      <c r="M2657" s="243"/>
      <c r="N2657" s="244"/>
      <c r="O2657" s="244"/>
      <c r="P2657" s="244"/>
      <c r="Q2657" s="244"/>
      <c r="R2657" s="244"/>
      <c r="S2657" s="244"/>
      <c r="T2657" s="245"/>
      <c r="U2657" s="13"/>
      <c r="V2657" s="13"/>
      <c r="W2657" s="13"/>
      <c r="X2657" s="13"/>
      <c r="Y2657" s="13"/>
      <c r="Z2657" s="13"/>
      <c r="AA2657" s="13"/>
      <c r="AB2657" s="13"/>
      <c r="AC2657" s="13"/>
      <c r="AD2657" s="13"/>
      <c r="AE2657" s="13"/>
      <c r="AT2657" s="246" t="s">
        <v>252</v>
      </c>
      <c r="AU2657" s="246" t="s">
        <v>93</v>
      </c>
      <c r="AV2657" s="13" t="s">
        <v>23</v>
      </c>
      <c r="AW2657" s="13" t="s">
        <v>46</v>
      </c>
      <c r="AX2657" s="13" t="s">
        <v>85</v>
      </c>
      <c r="AY2657" s="246" t="s">
        <v>241</v>
      </c>
    </row>
    <row r="2658" s="13" customFormat="1">
      <c r="A2658" s="13"/>
      <c r="B2658" s="236"/>
      <c r="C2658" s="237"/>
      <c r="D2658" s="238" t="s">
        <v>252</v>
      </c>
      <c r="E2658" s="239" t="s">
        <v>39</v>
      </c>
      <c r="F2658" s="240" t="s">
        <v>2416</v>
      </c>
      <c r="G2658" s="237"/>
      <c r="H2658" s="239" t="s">
        <v>39</v>
      </c>
      <c r="I2658" s="241"/>
      <c r="J2658" s="237"/>
      <c r="K2658" s="237"/>
      <c r="L2658" s="242"/>
      <c r="M2658" s="243"/>
      <c r="N2658" s="244"/>
      <c r="O2658" s="244"/>
      <c r="P2658" s="244"/>
      <c r="Q2658" s="244"/>
      <c r="R2658" s="244"/>
      <c r="S2658" s="244"/>
      <c r="T2658" s="245"/>
      <c r="U2658" s="13"/>
      <c r="V2658" s="13"/>
      <c r="W2658" s="13"/>
      <c r="X2658" s="13"/>
      <c r="Y2658" s="13"/>
      <c r="Z2658" s="13"/>
      <c r="AA2658" s="13"/>
      <c r="AB2658" s="13"/>
      <c r="AC2658" s="13"/>
      <c r="AD2658" s="13"/>
      <c r="AE2658" s="13"/>
      <c r="AT2658" s="246" t="s">
        <v>252</v>
      </c>
      <c r="AU2658" s="246" t="s">
        <v>93</v>
      </c>
      <c r="AV2658" s="13" t="s">
        <v>23</v>
      </c>
      <c r="AW2658" s="13" t="s">
        <v>46</v>
      </c>
      <c r="AX2658" s="13" t="s">
        <v>85</v>
      </c>
      <c r="AY2658" s="246" t="s">
        <v>241</v>
      </c>
    </row>
    <row r="2659" s="13" customFormat="1">
      <c r="A2659" s="13"/>
      <c r="B2659" s="236"/>
      <c r="C2659" s="237"/>
      <c r="D2659" s="238" t="s">
        <v>252</v>
      </c>
      <c r="E2659" s="239" t="s">
        <v>39</v>
      </c>
      <c r="F2659" s="240" t="s">
        <v>1011</v>
      </c>
      <c r="G2659" s="237"/>
      <c r="H2659" s="239" t="s">
        <v>39</v>
      </c>
      <c r="I2659" s="241"/>
      <c r="J2659" s="237"/>
      <c r="K2659" s="237"/>
      <c r="L2659" s="242"/>
      <c r="M2659" s="243"/>
      <c r="N2659" s="244"/>
      <c r="O2659" s="244"/>
      <c r="P2659" s="244"/>
      <c r="Q2659" s="244"/>
      <c r="R2659" s="244"/>
      <c r="S2659" s="244"/>
      <c r="T2659" s="245"/>
      <c r="U2659" s="13"/>
      <c r="V2659" s="13"/>
      <c r="W2659" s="13"/>
      <c r="X2659" s="13"/>
      <c r="Y2659" s="13"/>
      <c r="Z2659" s="13"/>
      <c r="AA2659" s="13"/>
      <c r="AB2659" s="13"/>
      <c r="AC2659" s="13"/>
      <c r="AD2659" s="13"/>
      <c r="AE2659" s="13"/>
      <c r="AT2659" s="246" t="s">
        <v>252</v>
      </c>
      <c r="AU2659" s="246" t="s">
        <v>93</v>
      </c>
      <c r="AV2659" s="13" t="s">
        <v>23</v>
      </c>
      <c r="AW2659" s="13" t="s">
        <v>46</v>
      </c>
      <c r="AX2659" s="13" t="s">
        <v>85</v>
      </c>
      <c r="AY2659" s="246" t="s">
        <v>241</v>
      </c>
    </row>
    <row r="2660" s="14" customFormat="1">
      <c r="A2660" s="14"/>
      <c r="B2660" s="247"/>
      <c r="C2660" s="248"/>
      <c r="D2660" s="238" t="s">
        <v>252</v>
      </c>
      <c r="E2660" s="249" t="s">
        <v>39</v>
      </c>
      <c r="F2660" s="250" t="s">
        <v>2417</v>
      </c>
      <c r="G2660" s="248"/>
      <c r="H2660" s="251">
        <v>2.1600000000000001</v>
      </c>
      <c r="I2660" s="252"/>
      <c r="J2660" s="248"/>
      <c r="K2660" s="248"/>
      <c r="L2660" s="253"/>
      <c r="M2660" s="254"/>
      <c r="N2660" s="255"/>
      <c r="O2660" s="255"/>
      <c r="P2660" s="255"/>
      <c r="Q2660" s="255"/>
      <c r="R2660" s="255"/>
      <c r="S2660" s="255"/>
      <c r="T2660" s="256"/>
      <c r="U2660" s="14"/>
      <c r="V2660" s="14"/>
      <c r="W2660" s="14"/>
      <c r="X2660" s="14"/>
      <c r="Y2660" s="14"/>
      <c r="Z2660" s="14"/>
      <c r="AA2660" s="14"/>
      <c r="AB2660" s="14"/>
      <c r="AC2660" s="14"/>
      <c r="AD2660" s="14"/>
      <c r="AE2660" s="14"/>
      <c r="AT2660" s="257" t="s">
        <v>252</v>
      </c>
      <c r="AU2660" s="257" t="s">
        <v>93</v>
      </c>
      <c r="AV2660" s="14" t="s">
        <v>93</v>
      </c>
      <c r="AW2660" s="14" t="s">
        <v>46</v>
      </c>
      <c r="AX2660" s="14" t="s">
        <v>85</v>
      </c>
      <c r="AY2660" s="257" t="s">
        <v>241</v>
      </c>
    </row>
    <row r="2661" s="14" customFormat="1">
      <c r="A2661" s="14"/>
      <c r="B2661" s="247"/>
      <c r="C2661" s="248"/>
      <c r="D2661" s="238" t="s">
        <v>252</v>
      </c>
      <c r="E2661" s="249" t="s">
        <v>39</v>
      </c>
      <c r="F2661" s="250" t="s">
        <v>2418</v>
      </c>
      <c r="G2661" s="248"/>
      <c r="H2661" s="251">
        <v>2.4300000000000002</v>
      </c>
      <c r="I2661" s="252"/>
      <c r="J2661" s="248"/>
      <c r="K2661" s="248"/>
      <c r="L2661" s="253"/>
      <c r="M2661" s="254"/>
      <c r="N2661" s="255"/>
      <c r="O2661" s="255"/>
      <c r="P2661" s="255"/>
      <c r="Q2661" s="255"/>
      <c r="R2661" s="255"/>
      <c r="S2661" s="255"/>
      <c r="T2661" s="256"/>
      <c r="U2661" s="14"/>
      <c r="V2661" s="14"/>
      <c r="W2661" s="14"/>
      <c r="X2661" s="14"/>
      <c r="Y2661" s="14"/>
      <c r="Z2661" s="14"/>
      <c r="AA2661" s="14"/>
      <c r="AB2661" s="14"/>
      <c r="AC2661" s="14"/>
      <c r="AD2661" s="14"/>
      <c r="AE2661" s="14"/>
      <c r="AT2661" s="257" t="s">
        <v>252</v>
      </c>
      <c r="AU2661" s="257" t="s">
        <v>93</v>
      </c>
      <c r="AV2661" s="14" t="s">
        <v>93</v>
      </c>
      <c r="AW2661" s="14" t="s">
        <v>46</v>
      </c>
      <c r="AX2661" s="14" t="s">
        <v>85</v>
      </c>
      <c r="AY2661" s="257" t="s">
        <v>241</v>
      </c>
    </row>
    <row r="2662" s="14" customFormat="1">
      <c r="A2662" s="14"/>
      <c r="B2662" s="247"/>
      <c r="C2662" s="248"/>
      <c r="D2662" s="238" t="s">
        <v>252</v>
      </c>
      <c r="E2662" s="249" t="s">
        <v>39</v>
      </c>
      <c r="F2662" s="250" t="s">
        <v>2419</v>
      </c>
      <c r="G2662" s="248"/>
      <c r="H2662" s="251">
        <v>8.6400000000000006</v>
      </c>
      <c r="I2662" s="252"/>
      <c r="J2662" s="248"/>
      <c r="K2662" s="248"/>
      <c r="L2662" s="253"/>
      <c r="M2662" s="254"/>
      <c r="N2662" s="255"/>
      <c r="O2662" s="255"/>
      <c r="P2662" s="255"/>
      <c r="Q2662" s="255"/>
      <c r="R2662" s="255"/>
      <c r="S2662" s="255"/>
      <c r="T2662" s="256"/>
      <c r="U2662" s="14"/>
      <c r="V2662" s="14"/>
      <c r="W2662" s="14"/>
      <c r="X2662" s="14"/>
      <c r="Y2662" s="14"/>
      <c r="Z2662" s="14"/>
      <c r="AA2662" s="14"/>
      <c r="AB2662" s="14"/>
      <c r="AC2662" s="14"/>
      <c r="AD2662" s="14"/>
      <c r="AE2662" s="14"/>
      <c r="AT2662" s="257" t="s">
        <v>252</v>
      </c>
      <c r="AU2662" s="257" t="s">
        <v>93</v>
      </c>
      <c r="AV2662" s="14" t="s">
        <v>93</v>
      </c>
      <c r="AW2662" s="14" t="s">
        <v>46</v>
      </c>
      <c r="AX2662" s="14" t="s">
        <v>85</v>
      </c>
      <c r="AY2662" s="257" t="s">
        <v>241</v>
      </c>
    </row>
    <row r="2663" s="14" customFormat="1">
      <c r="A2663" s="14"/>
      <c r="B2663" s="247"/>
      <c r="C2663" s="248"/>
      <c r="D2663" s="238" t="s">
        <v>252</v>
      </c>
      <c r="E2663" s="249" t="s">
        <v>39</v>
      </c>
      <c r="F2663" s="250" t="s">
        <v>2420</v>
      </c>
      <c r="G2663" s="248"/>
      <c r="H2663" s="251">
        <v>4.3200000000000003</v>
      </c>
      <c r="I2663" s="252"/>
      <c r="J2663" s="248"/>
      <c r="K2663" s="248"/>
      <c r="L2663" s="253"/>
      <c r="M2663" s="254"/>
      <c r="N2663" s="255"/>
      <c r="O2663" s="255"/>
      <c r="P2663" s="255"/>
      <c r="Q2663" s="255"/>
      <c r="R2663" s="255"/>
      <c r="S2663" s="255"/>
      <c r="T2663" s="256"/>
      <c r="U2663" s="14"/>
      <c r="V2663" s="14"/>
      <c r="W2663" s="14"/>
      <c r="X2663" s="14"/>
      <c r="Y2663" s="14"/>
      <c r="Z2663" s="14"/>
      <c r="AA2663" s="14"/>
      <c r="AB2663" s="14"/>
      <c r="AC2663" s="14"/>
      <c r="AD2663" s="14"/>
      <c r="AE2663" s="14"/>
      <c r="AT2663" s="257" t="s">
        <v>252</v>
      </c>
      <c r="AU2663" s="257" t="s">
        <v>93</v>
      </c>
      <c r="AV2663" s="14" t="s">
        <v>93</v>
      </c>
      <c r="AW2663" s="14" t="s">
        <v>46</v>
      </c>
      <c r="AX2663" s="14" t="s">
        <v>85</v>
      </c>
      <c r="AY2663" s="257" t="s">
        <v>241</v>
      </c>
    </row>
    <row r="2664" s="14" customFormat="1">
      <c r="A2664" s="14"/>
      <c r="B2664" s="247"/>
      <c r="C2664" s="248"/>
      <c r="D2664" s="238" t="s">
        <v>252</v>
      </c>
      <c r="E2664" s="249" t="s">
        <v>39</v>
      </c>
      <c r="F2664" s="250" t="s">
        <v>2421</v>
      </c>
      <c r="G2664" s="248"/>
      <c r="H2664" s="251">
        <v>0.71999999999999997</v>
      </c>
      <c r="I2664" s="252"/>
      <c r="J2664" s="248"/>
      <c r="K2664" s="248"/>
      <c r="L2664" s="253"/>
      <c r="M2664" s="254"/>
      <c r="N2664" s="255"/>
      <c r="O2664" s="255"/>
      <c r="P2664" s="255"/>
      <c r="Q2664" s="255"/>
      <c r="R2664" s="255"/>
      <c r="S2664" s="255"/>
      <c r="T2664" s="256"/>
      <c r="U2664" s="14"/>
      <c r="V2664" s="14"/>
      <c r="W2664" s="14"/>
      <c r="X2664" s="14"/>
      <c r="Y2664" s="14"/>
      <c r="Z2664" s="14"/>
      <c r="AA2664" s="14"/>
      <c r="AB2664" s="14"/>
      <c r="AC2664" s="14"/>
      <c r="AD2664" s="14"/>
      <c r="AE2664" s="14"/>
      <c r="AT2664" s="257" t="s">
        <v>252</v>
      </c>
      <c r="AU2664" s="257" t="s">
        <v>93</v>
      </c>
      <c r="AV2664" s="14" t="s">
        <v>93</v>
      </c>
      <c r="AW2664" s="14" t="s">
        <v>46</v>
      </c>
      <c r="AX2664" s="14" t="s">
        <v>85</v>
      </c>
      <c r="AY2664" s="257" t="s">
        <v>241</v>
      </c>
    </row>
    <row r="2665" s="14" customFormat="1">
      <c r="A2665" s="14"/>
      <c r="B2665" s="247"/>
      <c r="C2665" s="248"/>
      <c r="D2665" s="238" t="s">
        <v>252</v>
      </c>
      <c r="E2665" s="249" t="s">
        <v>39</v>
      </c>
      <c r="F2665" s="250" t="s">
        <v>2422</v>
      </c>
      <c r="G2665" s="248"/>
      <c r="H2665" s="251">
        <v>0.35999999999999999</v>
      </c>
      <c r="I2665" s="252"/>
      <c r="J2665" s="248"/>
      <c r="K2665" s="248"/>
      <c r="L2665" s="253"/>
      <c r="M2665" s="254"/>
      <c r="N2665" s="255"/>
      <c r="O2665" s="255"/>
      <c r="P2665" s="255"/>
      <c r="Q2665" s="255"/>
      <c r="R2665" s="255"/>
      <c r="S2665" s="255"/>
      <c r="T2665" s="256"/>
      <c r="U2665" s="14"/>
      <c r="V2665" s="14"/>
      <c r="W2665" s="14"/>
      <c r="X2665" s="14"/>
      <c r="Y2665" s="14"/>
      <c r="Z2665" s="14"/>
      <c r="AA2665" s="14"/>
      <c r="AB2665" s="14"/>
      <c r="AC2665" s="14"/>
      <c r="AD2665" s="14"/>
      <c r="AE2665" s="14"/>
      <c r="AT2665" s="257" t="s">
        <v>252</v>
      </c>
      <c r="AU2665" s="257" t="s">
        <v>93</v>
      </c>
      <c r="AV2665" s="14" t="s">
        <v>93</v>
      </c>
      <c r="AW2665" s="14" t="s">
        <v>46</v>
      </c>
      <c r="AX2665" s="14" t="s">
        <v>85</v>
      </c>
      <c r="AY2665" s="257" t="s">
        <v>241</v>
      </c>
    </row>
    <row r="2666" s="14" customFormat="1">
      <c r="A2666" s="14"/>
      <c r="B2666" s="247"/>
      <c r="C2666" s="248"/>
      <c r="D2666" s="238" t="s">
        <v>252</v>
      </c>
      <c r="E2666" s="249" t="s">
        <v>39</v>
      </c>
      <c r="F2666" s="250" t="s">
        <v>2423</v>
      </c>
      <c r="G2666" s="248"/>
      <c r="H2666" s="251">
        <v>0.35999999999999999</v>
      </c>
      <c r="I2666" s="252"/>
      <c r="J2666" s="248"/>
      <c r="K2666" s="248"/>
      <c r="L2666" s="253"/>
      <c r="M2666" s="254"/>
      <c r="N2666" s="255"/>
      <c r="O2666" s="255"/>
      <c r="P2666" s="255"/>
      <c r="Q2666" s="255"/>
      <c r="R2666" s="255"/>
      <c r="S2666" s="255"/>
      <c r="T2666" s="256"/>
      <c r="U2666" s="14"/>
      <c r="V2666" s="14"/>
      <c r="W2666" s="14"/>
      <c r="X2666" s="14"/>
      <c r="Y2666" s="14"/>
      <c r="Z2666" s="14"/>
      <c r="AA2666" s="14"/>
      <c r="AB2666" s="14"/>
      <c r="AC2666" s="14"/>
      <c r="AD2666" s="14"/>
      <c r="AE2666" s="14"/>
      <c r="AT2666" s="257" t="s">
        <v>252</v>
      </c>
      <c r="AU2666" s="257" t="s">
        <v>93</v>
      </c>
      <c r="AV2666" s="14" t="s">
        <v>93</v>
      </c>
      <c r="AW2666" s="14" t="s">
        <v>46</v>
      </c>
      <c r="AX2666" s="14" t="s">
        <v>85</v>
      </c>
      <c r="AY2666" s="257" t="s">
        <v>241</v>
      </c>
    </row>
    <row r="2667" s="14" customFormat="1">
      <c r="A2667" s="14"/>
      <c r="B2667" s="247"/>
      <c r="C2667" s="248"/>
      <c r="D2667" s="238" t="s">
        <v>252</v>
      </c>
      <c r="E2667" s="249" t="s">
        <v>39</v>
      </c>
      <c r="F2667" s="250" t="s">
        <v>2424</v>
      </c>
      <c r="G2667" s="248"/>
      <c r="H2667" s="251">
        <v>2.1600000000000001</v>
      </c>
      <c r="I2667" s="252"/>
      <c r="J2667" s="248"/>
      <c r="K2667" s="248"/>
      <c r="L2667" s="253"/>
      <c r="M2667" s="254"/>
      <c r="N2667" s="255"/>
      <c r="O2667" s="255"/>
      <c r="P2667" s="255"/>
      <c r="Q2667" s="255"/>
      <c r="R2667" s="255"/>
      <c r="S2667" s="255"/>
      <c r="T2667" s="256"/>
      <c r="U2667" s="14"/>
      <c r="V2667" s="14"/>
      <c r="W2667" s="14"/>
      <c r="X2667" s="14"/>
      <c r="Y2667" s="14"/>
      <c r="Z2667" s="14"/>
      <c r="AA2667" s="14"/>
      <c r="AB2667" s="14"/>
      <c r="AC2667" s="14"/>
      <c r="AD2667" s="14"/>
      <c r="AE2667" s="14"/>
      <c r="AT2667" s="257" t="s">
        <v>252</v>
      </c>
      <c r="AU2667" s="257" t="s">
        <v>93</v>
      </c>
      <c r="AV2667" s="14" t="s">
        <v>93</v>
      </c>
      <c r="AW2667" s="14" t="s">
        <v>46</v>
      </c>
      <c r="AX2667" s="14" t="s">
        <v>85</v>
      </c>
      <c r="AY2667" s="257" t="s">
        <v>241</v>
      </c>
    </row>
    <row r="2668" s="13" customFormat="1">
      <c r="A2668" s="13"/>
      <c r="B2668" s="236"/>
      <c r="C2668" s="237"/>
      <c r="D2668" s="238" t="s">
        <v>252</v>
      </c>
      <c r="E2668" s="239" t="s">
        <v>39</v>
      </c>
      <c r="F2668" s="240" t="s">
        <v>1021</v>
      </c>
      <c r="G2668" s="237"/>
      <c r="H2668" s="239" t="s">
        <v>39</v>
      </c>
      <c r="I2668" s="241"/>
      <c r="J2668" s="237"/>
      <c r="K2668" s="237"/>
      <c r="L2668" s="242"/>
      <c r="M2668" s="243"/>
      <c r="N2668" s="244"/>
      <c r="O2668" s="244"/>
      <c r="P2668" s="244"/>
      <c r="Q2668" s="244"/>
      <c r="R2668" s="244"/>
      <c r="S2668" s="244"/>
      <c r="T2668" s="245"/>
      <c r="U2668" s="13"/>
      <c r="V2668" s="13"/>
      <c r="W2668" s="13"/>
      <c r="X2668" s="13"/>
      <c r="Y2668" s="13"/>
      <c r="Z2668" s="13"/>
      <c r="AA2668" s="13"/>
      <c r="AB2668" s="13"/>
      <c r="AC2668" s="13"/>
      <c r="AD2668" s="13"/>
      <c r="AE2668" s="13"/>
      <c r="AT2668" s="246" t="s">
        <v>252</v>
      </c>
      <c r="AU2668" s="246" t="s">
        <v>93</v>
      </c>
      <c r="AV2668" s="13" t="s">
        <v>23</v>
      </c>
      <c r="AW2668" s="13" t="s">
        <v>46</v>
      </c>
      <c r="AX2668" s="13" t="s">
        <v>85</v>
      </c>
      <c r="AY2668" s="246" t="s">
        <v>241</v>
      </c>
    </row>
    <row r="2669" s="14" customFormat="1">
      <c r="A2669" s="14"/>
      <c r="B2669" s="247"/>
      <c r="C2669" s="248"/>
      <c r="D2669" s="238" t="s">
        <v>252</v>
      </c>
      <c r="E2669" s="249" t="s">
        <v>39</v>
      </c>
      <c r="F2669" s="250" t="s">
        <v>2425</v>
      </c>
      <c r="G2669" s="248"/>
      <c r="H2669" s="251">
        <v>1.8899999999999999</v>
      </c>
      <c r="I2669" s="252"/>
      <c r="J2669" s="248"/>
      <c r="K2669" s="248"/>
      <c r="L2669" s="253"/>
      <c r="M2669" s="254"/>
      <c r="N2669" s="255"/>
      <c r="O2669" s="255"/>
      <c r="P2669" s="255"/>
      <c r="Q2669" s="255"/>
      <c r="R2669" s="255"/>
      <c r="S2669" s="255"/>
      <c r="T2669" s="256"/>
      <c r="U2669" s="14"/>
      <c r="V2669" s="14"/>
      <c r="W2669" s="14"/>
      <c r="X2669" s="14"/>
      <c r="Y2669" s="14"/>
      <c r="Z2669" s="14"/>
      <c r="AA2669" s="14"/>
      <c r="AB2669" s="14"/>
      <c r="AC2669" s="14"/>
      <c r="AD2669" s="14"/>
      <c r="AE2669" s="14"/>
      <c r="AT2669" s="257" t="s">
        <v>252</v>
      </c>
      <c r="AU2669" s="257" t="s">
        <v>93</v>
      </c>
      <c r="AV2669" s="14" t="s">
        <v>93</v>
      </c>
      <c r="AW2669" s="14" t="s">
        <v>46</v>
      </c>
      <c r="AX2669" s="14" t="s">
        <v>85</v>
      </c>
      <c r="AY2669" s="257" t="s">
        <v>241</v>
      </c>
    </row>
    <row r="2670" s="14" customFormat="1">
      <c r="A2670" s="14"/>
      <c r="B2670" s="247"/>
      <c r="C2670" s="248"/>
      <c r="D2670" s="238" t="s">
        <v>252</v>
      </c>
      <c r="E2670" s="249" t="s">
        <v>39</v>
      </c>
      <c r="F2670" s="250" t="s">
        <v>2426</v>
      </c>
      <c r="G2670" s="248"/>
      <c r="H2670" s="251">
        <v>2.9700000000000002</v>
      </c>
      <c r="I2670" s="252"/>
      <c r="J2670" s="248"/>
      <c r="K2670" s="248"/>
      <c r="L2670" s="253"/>
      <c r="M2670" s="254"/>
      <c r="N2670" s="255"/>
      <c r="O2670" s="255"/>
      <c r="P2670" s="255"/>
      <c r="Q2670" s="255"/>
      <c r="R2670" s="255"/>
      <c r="S2670" s="255"/>
      <c r="T2670" s="256"/>
      <c r="U2670" s="14"/>
      <c r="V2670" s="14"/>
      <c r="W2670" s="14"/>
      <c r="X2670" s="14"/>
      <c r="Y2670" s="14"/>
      <c r="Z2670" s="14"/>
      <c r="AA2670" s="14"/>
      <c r="AB2670" s="14"/>
      <c r="AC2670" s="14"/>
      <c r="AD2670" s="14"/>
      <c r="AE2670" s="14"/>
      <c r="AT2670" s="257" t="s">
        <v>252</v>
      </c>
      <c r="AU2670" s="257" t="s">
        <v>93</v>
      </c>
      <c r="AV2670" s="14" t="s">
        <v>93</v>
      </c>
      <c r="AW2670" s="14" t="s">
        <v>46</v>
      </c>
      <c r="AX2670" s="14" t="s">
        <v>85</v>
      </c>
      <c r="AY2670" s="257" t="s">
        <v>241</v>
      </c>
    </row>
    <row r="2671" s="14" customFormat="1">
      <c r="A2671" s="14"/>
      <c r="B2671" s="247"/>
      <c r="C2671" s="248"/>
      <c r="D2671" s="238" t="s">
        <v>252</v>
      </c>
      <c r="E2671" s="249" t="s">
        <v>39</v>
      </c>
      <c r="F2671" s="250" t="s">
        <v>2427</v>
      </c>
      <c r="G2671" s="248"/>
      <c r="H2671" s="251">
        <v>1.0800000000000001</v>
      </c>
      <c r="I2671" s="252"/>
      <c r="J2671" s="248"/>
      <c r="K2671" s="248"/>
      <c r="L2671" s="253"/>
      <c r="M2671" s="254"/>
      <c r="N2671" s="255"/>
      <c r="O2671" s="255"/>
      <c r="P2671" s="255"/>
      <c r="Q2671" s="255"/>
      <c r="R2671" s="255"/>
      <c r="S2671" s="255"/>
      <c r="T2671" s="256"/>
      <c r="U2671" s="14"/>
      <c r="V2671" s="14"/>
      <c r="W2671" s="14"/>
      <c r="X2671" s="14"/>
      <c r="Y2671" s="14"/>
      <c r="Z2671" s="14"/>
      <c r="AA2671" s="14"/>
      <c r="AB2671" s="14"/>
      <c r="AC2671" s="14"/>
      <c r="AD2671" s="14"/>
      <c r="AE2671" s="14"/>
      <c r="AT2671" s="257" t="s">
        <v>252</v>
      </c>
      <c r="AU2671" s="257" t="s">
        <v>93</v>
      </c>
      <c r="AV2671" s="14" t="s">
        <v>93</v>
      </c>
      <c r="AW2671" s="14" t="s">
        <v>46</v>
      </c>
      <c r="AX2671" s="14" t="s">
        <v>85</v>
      </c>
      <c r="AY2671" s="257" t="s">
        <v>241</v>
      </c>
    </row>
    <row r="2672" s="14" customFormat="1">
      <c r="A2672" s="14"/>
      <c r="B2672" s="247"/>
      <c r="C2672" s="248"/>
      <c r="D2672" s="238" t="s">
        <v>252</v>
      </c>
      <c r="E2672" s="249" t="s">
        <v>39</v>
      </c>
      <c r="F2672" s="250" t="s">
        <v>2428</v>
      </c>
      <c r="G2672" s="248"/>
      <c r="H2672" s="251">
        <v>1.0800000000000001</v>
      </c>
      <c r="I2672" s="252"/>
      <c r="J2672" s="248"/>
      <c r="K2672" s="248"/>
      <c r="L2672" s="253"/>
      <c r="M2672" s="254"/>
      <c r="N2672" s="255"/>
      <c r="O2672" s="255"/>
      <c r="P2672" s="255"/>
      <c r="Q2672" s="255"/>
      <c r="R2672" s="255"/>
      <c r="S2672" s="255"/>
      <c r="T2672" s="256"/>
      <c r="U2672" s="14"/>
      <c r="V2672" s="14"/>
      <c r="W2672" s="14"/>
      <c r="X2672" s="14"/>
      <c r="Y2672" s="14"/>
      <c r="Z2672" s="14"/>
      <c r="AA2672" s="14"/>
      <c r="AB2672" s="14"/>
      <c r="AC2672" s="14"/>
      <c r="AD2672" s="14"/>
      <c r="AE2672" s="14"/>
      <c r="AT2672" s="257" t="s">
        <v>252</v>
      </c>
      <c r="AU2672" s="257" t="s">
        <v>93</v>
      </c>
      <c r="AV2672" s="14" t="s">
        <v>93</v>
      </c>
      <c r="AW2672" s="14" t="s">
        <v>46</v>
      </c>
      <c r="AX2672" s="14" t="s">
        <v>85</v>
      </c>
      <c r="AY2672" s="257" t="s">
        <v>241</v>
      </c>
    </row>
    <row r="2673" s="13" customFormat="1">
      <c r="A2673" s="13"/>
      <c r="B2673" s="236"/>
      <c r="C2673" s="237"/>
      <c r="D2673" s="238" t="s">
        <v>252</v>
      </c>
      <c r="E2673" s="239" t="s">
        <v>39</v>
      </c>
      <c r="F2673" s="240" t="s">
        <v>1033</v>
      </c>
      <c r="G2673" s="237"/>
      <c r="H2673" s="239" t="s">
        <v>39</v>
      </c>
      <c r="I2673" s="241"/>
      <c r="J2673" s="237"/>
      <c r="K2673" s="237"/>
      <c r="L2673" s="242"/>
      <c r="M2673" s="243"/>
      <c r="N2673" s="244"/>
      <c r="O2673" s="244"/>
      <c r="P2673" s="244"/>
      <c r="Q2673" s="244"/>
      <c r="R2673" s="244"/>
      <c r="S2673" s="244"/>
      <c r="T2673" s="245"/>
      <c r="U2673" s="13"/>
      <c r="V2673" s="13"/>
      <c r="W2673" s="13"/>
      <c r="X2673" s="13"/>
      <c r="Y2673" s="13"/>
      <c r="Z2673" s="13"/>
      <c r="AA2673" s="13"/>
      <c r="AB2673" s="13"/>
      <c r="AC2673" s="13"/>
      <c r="AD2673" s="13"/>
      <c r="AE2673" s="13"/>
      <c r="AT2673" s="246" t="s">
        <v>252</v>
      </c>
      <c r="AU2673" s="246" t="s">
        <v>93</v>
      </c>
      <c r="AV2673" s="13" t="s">
        <v>23</v>
      </c>
      <c r="AW2673" s="13" t="s">
        <v>46</v>
      </c>
      <c r="AX2673" s="13" t="s">
        <v>85</v>
      </c>
      <c r="AY2673" s="246" t="s">
        <v>241</v>
      </c>
    </row>
    <row r="2674" s="14" customFormat="1">
      <c r="A2674" s="14"/>
      <c r="B2674" s="247"/>
      <c r="C2674" s="248"/>
      <c r="D2674" s="238" t="s">
        <v>252</v>
      </c>
      <c r="E2674" s="249" t="s">
        <v>39</v>
      </c>
      <c r="F2674" s="250" t="s">
        <v>2429</v>
      </c>
      <c r="G2674" s="248"/>
      <c r="H2674" s="251">
        <v>1.76</v>
      </c>
      <c r="I2674" s="252"/>
      <c r="J2674" s="248"/>
      <c r="K2674" s="248"/>
      <c r="L2674" s="253"/>
      <c r="M2674" s="254"/>
      <c r="N2674" s="255"/>
      <c r="O2674" s="255"/>
      <c r="P2674" s="255"/>
      <c r="Q2674" s="255"/>
      <c r="R2674" s="255"/>
      <c r="S2674" s="255"/>
      <c r="T2674" s="256"/>
      <c r="U2674" s="14"/>
      <c r="V2674" s="14"/>
      <c r="W2674" s="14"/>
      <c r="X2674" s="14"/>
      <c r="Y2674" s="14"/>
      <c r="Z2674" s="14"/>
      <c r="AA2674" s="14"/>
      <c r="AB2674" s="14"/>
      <c r="AC2674" s="14"/>
      <c r="AD2674" s="14"/>
      <c r="AE2674" s="14"/>
      <c r="AT2674" s="257" t="s">
        <v>252</v>
      </c>
      <c r="AU2674" s="257" t="s">
        <v>93</v>
      </c>
      <c r="AV2674" s="14" t="s">
        <v>93</v>
      </c>
      <c r="AW2674" s="14" t="s">
        <v>46</v>
      </c>
      <c r="AX2674" s="14" t="s">
        <v>85</v>
      </c>
      <c r="AY2674" s="257" t="s">
        <v>241</v>
      </c>
    </row>
    <row r="2675" s="14" customFormat="1">
      <c r="A2675" s="14"/>
      <c r="B2675" s="247"/>
      <c r="C2675" s="248"/>
      <c r="D2675" s="238" t="s">
        <v>252</v>
      </c>
      <c r="E2675" s="249" t="s">
        <v>39</v>
      </c>
      <c r="F2675" s="250" t="s">
        <v>2430</v>
      </c>
      <c r="G2675" s="248"/>
      <c r="H2675" s="251">
        <v>5.8499999999999996</v>
      </c>
      <c r="I2675" s="252"/>
      <c r="J2675" s="248"/>
      <c r="K2675" s="248"/>
      <c r="L2675" s="253"/>
      <c r="M2675" s="254"/>
      <c r="N2675" s="255"/>
      <c r="O2675" s="255"/>
      <c r="P2675" s="255"/>
      <c r="Q2675" s="255"/>
      <c r="R2675" s="255"/>
      <c r="S2675" s="255"/>
      <c r="T2675" s="256"/>
      <c r="U2675" s="14"/>
      <c r="V2675" s="14"/>
      <c r="W2675" s="14"/>
      <c r="X2675" s="14"/>
      <c r="Y2675" s="14"/>
      <c r="Z2675" s="14"/>
      <c r="AA2675" s="14"/>
      <c r="AB2675" s="14"/>
      <c r="AC2675" s="14"/>
      <c r="AD2675" s="14"/>
      <c r="AE2675" s="14"/>
      <c r="AT2675" s="257" t="s">
        <v>252</v>
      </c>
      <c r="AU2675" s="257" t="s">
        <v>93</v>
      </c>
      <c r="AV2675" s="14" t="s">
        <v>93</v>
      </c>
      <c r="AW2675" s="14" t="s">
        <v>46</v>
      </c>
      <c r="AX2675" s="14" t="s">
        <v>85</v>
      </c>
      <c r="AY2675" s="257" t="s">
        <v>241</v>
      </c>
    </row>
    <row r="2676" s="14" customFormat="1">
      <c r="A2676" s="14"/>
      <c r="B2676" s="247"/>
      <c r="C2676" s="248"/>
      <c r="D2676" s="238" t="s">
        <v>252</v>
      </c>
      <c r="E2676" s="249" t="s">
        <v>39</v>
      </c>
      <c r="F2676" s="250" t="s">
        <v>2431</v>
      </c>
      <c r="G2676" s="248"/>
      <c r="H2676" s="251">
        <v>1.0800000000000001</v>
      </c>
      <c r="I2676" s="252"/>
      <c r="J2676" s="248"/>
      <c r="K2676" s="248"/>
      <c r="L2676" s="253"/>
      <c r="M2676" s="254"/>
      <c r="N2676" s="255"/>
      <c r="O2676" s="255"/>
      <c r="P2676" s="255"/>
      <c r="Q2676" s="255"/>
      <c r="R2676" s="255"/>
      <c r="S2676" s="255"/>
      <c r="T2676" s="256"/>
      <c r="U2676" s="14"/>
      <c r="V2676" s="14"/>
      <c r="W2676" s="14"/>
      <c r="X2676" s="14"/>
      <c r="Y2676" s="14"/>
      <c r="Z2676" s="14"/>
      <c r="AA2676" s="14"/>
      <c r="AB2676" s="14"/>
      <c r="AC2676" s="14"/>
      <c r="AD2676" s="14"/>
      <c r="AE2676" s="14"/>
      <c r="AT2676" s="257" t="s">
        <v>252</v>
      </c>
      <c r="AU2676" s="257" t="s">
        <v>93</v>
      </c>
      <c r="AV2676" s="14" t="s">
        <v>93</v>
      </c>
      <c r="AW2676" s="14" t="s">
        <v>46</v>
      </c>
      <c r="AX2676" s="14" t="s">
        <v>85</v>
      </c>
      <c r="AY2676" s="257" t="s">
        <v>241</v>
      </c>
    </row>
    <row r="2677" s="14" customFormat="1">
      <c r="A2677" s="14"/>
      <c r="B2677" s="247"/>
      <c r="C2677" s="248"/>
      <c r="D2677" s="238" t="s">
        <v>252</v>
      </c>
      <c r="E2677" s="249" t="s">
        <v>39</v>
      </c>
      <c r="F2677" s="250" t="s">
        <v>2432</v>
      </c>
      <c r="G2677" s="248"/>
      <c r="H2677" s="251">
        <v>7.0599999999999996</v>
      </c>
      <c r="I2677" s="252"/>
      <c r="J2677" s="248"/>
      <c r="K2677" s="248"/>
      <c r="L2677" s="253"/>
      <c r="M2677" s="254"/>
      <c r="N2677" s="255"/>
      <c r="O2677" s="255"/>
      <c r="P2677" s="255"/>
      <c r="Q2677" s="255"/>
      <c r="R2677" s="255"/>
      <c r="S2677" s="255"/>
      <c r="T2677" s="256"/>
      <c r="U2677" s="14"/>
      <c r="V2677" s="14"/>
      <c r="W2677" s="14"/>
      <c r="X2677" s="14"/>
      <c r="Y2677" s="14"/>
      <c r="Z2677" s="14"/>
      <c r="AA2677" s="14"/>
      <c r="AB2677" s="14"/>
      <c r="AC2677" s="14"/>
      <c r="AD2677" s="14"/>
      <c r="AE2677" s="14"/>
      <c r="AT2677" s="257" t="s">
        <v>252</v>
      </c>
      <c r="AU2677" s="257" t="s">
        <v>93</v>
      </c>
      <c r="AV2677" s="14" t="s">
        <v>93</v>
      </c>
      <c r="AW2677" s="14" t="s">
        <v>46</v>
      </c>
      <c r="AX2677" s="14" t="s">
        <v>85</v>
      </c>
      <c r="AY2677" s="257" t="s">
        <v>241</v>
      </c>
    </row>
    <row r="2678" s="13" customFormat="1">
      <c r="A2678" s="13"/>
      <c r="B2678" s="236"/>
      <c r="C2678" s="237"/>
      <c r="D2678" s="238" t="s">
        <v>252</v>
      </c>
      <c r="E2678" s="239" t="s">
        <v>39</v>
      </c>
      <c r="F2678" s="240" t="s">
        <v>1014</v>
      </c>
      <c r="G2678" s="237"/>
      <c r="H2678" s="239" t="s">
        <v>39</v>
      </c>
      <c r="I2678" s="241"/>
      <c r="J2678" s="237"/>
      <c r="K2678" s="237"/>
      <c r="L2678" s="242"/>
      <c r="M2678" s="243"/>
      <c r="N2678" s="244"/>
      <c r="O2678" s="244"/>
      <c r="P2678" s="244"/>
      <c r="Q2678" s="244"/>
      <c r="R2678" s="244"/>
      <c r="S2678" s="244"/>
      <c r="T2678" s="245"/>
      <c r="U2678" s="13"/>
      <c r="V2678" s="13"/>
      <c r="W2678" s="13"/>
      <c r="X2678" s="13"/>
      <c r="Y2678" s="13"/>
      <c r="Z2678" s="13"/>
      <c r="AA2678" s="13"/>
      <c r="AB2678" s="13"/>
      <c r="AC2678" s="13"/>
      <c r="AD2678" s="13"/>
      <c r="AE2678" s="13"/>
      <c r="AT2678" s="246" t="s">
        <v>252</v>
      </c>
      <c r="AU2678" s="246" t="s">
        <v>93</v>
      </c>
      <c r="AV2678" s="13" t="s">
        <v>23</v>
      </c>
      <c r="AW2678" s="13" t="s">
        <v>46</v>
      </c>
      <c r="AX2678" s="13" t="s">
        <v>85</v>
      </c>
      <c r="AY2678" s="246" t="s">
        <v>241</v>
      </c>
    </row>
    <row r="2679" s="14" customFormat="1">
      <c r="A2679" s="14"/>
      <c r="B2679" s="247"/>
      <c r="C2679" s="248"/>
      <c r="D2679" s="238" t="s">
        <v>252</v>
      </c>
      <c r="E2679" s="249" t="s">
        <v>39</v>
      </c>
      <c r="F2679" s="250" t="s">
        <v>2433</v>
      </c>
      <c r="G2679" s="248"/>
      <c r="H2679" s="251">
        <v>2.6400000000000001</v>
      </c>
      <c r="I2679" s="252"/>
      <c r="J2679" s="248"/>
      <c r="K2679" s="248"/>
      <c r="L2679" s="253"/>
      <c r="M2679" s="254"/>
      <c r="N2679" s="255"/>
      <c r="O2679" s="255"/>
      <c r="P2679" s="255"/>
      <c r="Q2679" s="255"/>
      <c r="R2679" s="255"/>
      <c r="S2679" s="255"/>
      <c r="T2679" s="256"/>
      <c r="U2679" s="14"/>
      <c r="V2679" s="14"/>
      <c r="W2679" s="14"/>
      <c r="X2679" s="14"/>
      <c r="Y2679" s="14"/>
      <c r="Z2679" s="14"/>
      <c r="AA2679" s="14"/>
      <c r="AB2679" s="14"/>
      <c r="AC2679" s="14"/>
      <c r="AD2679" s="14"/>
      <c r="AE2679" s="14"/>
      <c r="AT2679" s="257" t="s">
        <v>252</v>
      </c>
      <c r="AU2679" s="257" t="s">
        <v>93</v>
      </c>
      <c r="AV2679" s="14" t="s">
        <v>93</v>
      </c>
      <c r="AW2679" s="14" t="s">
        <v>46</v>
      </c>
      <c r="AX2679" s="14" t="s">
        <v>85</v>
      </c>
      <c r="AY2679" s="257" t="s">
        <v>241</v>
      </c>
    </row>
    <row r="2680" s="14" customFormat="1">
      <c r="A2680" s="14"/>
      <c r="B2680" s="247"/>
      <c r="C2680" s="248"/>
      <c r="D2680" s="238" t="s">
        <v>252</v>
      </c>
      <c r="E2680" s="249" t="s">
        <v>39</v>
      </c>
      <c r="F2680" s="250" t="s">
        <v>2434</v>
      </c>
      <c r="G2680" s="248"/>
      <c r="H2680" s="251">
        <v>2.4300000000000002</v>
      </c>
      <c r="I2680" s="252"/>
      <c r="J2680" s="248"/>
      <c r="K2680" s="248"/>
      <c r="L2680" s="253"/>
      <c r="M2680" s="254"/>
      <c r="N2680" s="255"/>
      <c r="O2680" s="255"/>
      <c r="P2680" s="255"/>
      <c r="Q2680" s="255"/>
      <c r="R2680" s="255"/>
      <c r="S2680" s="255"/>
      <c r="T2680" s="256"/>
      <c r="U2680" s="14"/>
      <c r="V2680" s="14"/>
      <c r="W2680" s="14"/>
      <c r="X2680" s="14"/>
      <c r="Y2680" s="14"/>
      <c r="Z2680" s="14"/>
      <c r="AA2680" s="14"/>
      <c r="AB2680" s="14"/>
      <c r="AC2680" s="14"/>
      <c r="AD2680" s="14"/>
      <c r="AE2680" s="14"/>
      <c r="AT2680" s="257" t="s">
        <v>252</v>
      </c>
      <c r="AU2680" s="257" t="s">
        <v>93</v>
      </c>
      <c r="AV2680" s="14" t="s">
        <v>93</v>
      </c>
      <c r="AW2680" s="14" t="s">
        <v>46</v>
      </c>
      <c r="AX2680" s="14" t="s">
        <v>85</v>
      </c>
      <c r="AY2680" s="257" t="s">
        <v>241</v>
      </c>
    </row>
    <row r="2681" s="13" customFormat="1">
      <c r="A2681" s="13"/>
      <c r="B2681" s="236"/>
      <c r="C2681" s="237"/>
      <c r="D2681" s="238" t="s">
        <v>252</v>
      </c>
      <c r="E2681" s="239" t="s">
        <v>39</v>
      </c>
      <c r="F2681" s="240" t="s">
        <v>1024</v>
      </c>
      <c r="G2681" s="237"/>
      <c r="H2681" s="239" t="s">
        <v>39</v>
      </c>
      <c r="I2681" s="241"/>
      <c r="J2681" s="237"/>
      <c r="K2681" s="237"/>
      <c r="L2681" s="242"/>
      <c r="M2681" s="243"/>
      <c r="N2681" s="244"/>
      <c r="O2681" s="244"/>
      <c r="P2681" s="244"/>
      <c r="Q2681" s="244"/>
      <c r="R2681" s="244"/>
      <c r="S2681" s="244"/>
      <c r="T2681" s="245"/>
      <c r="U2681" s="13"/>
      <c r="V2681" s="13"/>
      <c r="W2681" s="13"/>
      <c r="X2681" s="13"/>
      <c r="Y2681" s="13"/>
      <c r="Z2681" s="13"/>
      <c r="AA2681" s="13"/>
      <c r="AB2681" s="13"/>
      <c r="AC2681" s="13"/>
      <c r="AD2681" s="13"/>
      <c r="AE2681" s="13"/>
      <c r="AT2681" s="246" t="s">
        <v>252</v>
      </c>
      <c r="AU2681" s="246" t="s">
        <v>93</v>
      </c>
      <c r="AV2681" s="13" t="s">
        <v>23</v>
      </c>
      <c r="AW2681" s="13" t="s">
        <v>46</v>
      </c>
      <c r="AX2681" s="13" t="s">
        <v>85</v>
      </c>
      <c r="AY2681" s="246" t="s">
        <v>241</v>
      </c>
    </row>
    <row r="2682" s="14" customFormat="1">
      <c r="A2682" s="14"/>
      <c r="B2682" s="247"/>
      <c r="C2682" s="248"/>
      <c r="D2682" s="238" t="s">
        <v>252</v>
      </c>
      <c r="E2682" s="249" t="s">
        <v>39</v>
      </c>
      <c r="F2682" s="250" t="s">
        <v>2435</v>
      </c>
      <c r="G2682" s="248"/>
      <c r="H2682" s="251">
        <v>3.2400000000000002</v>
      </c>
      <c r="I2682" s="252"/>
      <c r="J2682" s="248"/>
      <c r="K2682" s="248"/>
      <c r="L2682" s="253"/>
      <c r="M2682" s="254"/>
      <c r="N2682" s="255"/>
      <c r="O2682" s="255"/>
      <c r="P2682" s="255"/>
      <c r="Q2682" s="255"/>
      <c r="R2682" s="255"/>
      <c r="S2682" s="255"/>
      <c r="T2682" s="256"/>
      <c r="U2682" s="14"/>
      <c r="V2682" s="14"/>
      <c r="W2682" s="14"/>
      <c r="X2682" s="14"/>
      <c r="Y2682" s="14"/>
      <c r="Z2682" s="14"/>
      <c r="AA2682" s="14"/>
      <c r="AB2682" s="14"/>
      <c r="AC2682" s="14"/>
      <c r="AD2682" s="14"/>
      <c r="AE2682" s="14"/>
      <c r="AT2682" s="257" t="s">
        <v>252</v>
      </c>
      <c r="AU2682" s="257" t="s">
        <v>93</v>
      </c>
      <c r="AV2682" s="14" t="s">
        <v>93</v>
      </c>
      <c r="AW2682" s="14" t="s">
        <v>46</v>
      </c>
      <c r="AX2682" s="14" t="s">
        <v>85</v>
      </c>
      <c r="AY2682" s="257" t="s">
        <v>241</v>
      </c>
    </row>
    <row r="2683" s="14" customFormat="1">
      <c r="A2683" s="14"/>
      <c r="B2683" s="247"/>
      <c r="C2683" s="248"/>
      <c r="D2683" s="238" t="s">
        <v>252</v>
      </c>
      <c r="E2683" s="249" t="s">
        <v>39</v>
      </c>
      <c r="F2683" s="250" t="s">
        <v>2436</v>
      </c>
      <c r="G2683" s="248"/>
      <c r="H2683" s="251">
        <v>1.0800000000000001</v>
      </c>
      <c r="I2683" s="252"/>
      <c r="J2683" s="248"/>
      <c r="K2683" s="248"/>
      <c r="L2683" s="253"/>
      <c r="M2683" s="254"/>
      <c r="N2683" s="255"/>
      <c r="O2683" s="255"/>
      <c r="P2683" s="255"/>
      <c r="Q2683" s="255"/>
      <c r="R2683" s="255"/>
      <c r="S2683" s="255"/>
      <c r="T2683" s="256"/>
      <c r="U2683" s="14"/>
      <c r="V2683" s="14"/>
      <c r="W2683" s="14"/>
      <c r="X2683" s="14"/>
      <c r="Y2683" s="14"/>
      <c r="Z2683" s="14"/>
      <c r="AA2683" s="14"/>
      <c r="AB2683" s="14"/>
      <c r="AC2683" s="14"/>
      <c r="AD2683" s="14"/>
      <c r="AE2683" s="14"/>
      <c r="AT2683" s="257" t="s">
        <v>252</v>
      </c>
      <c r="AU2683" s="257" t="s">
        <v>93</v>
      </c>
      <c r="AV2683" s="14" t="s">
        <v>93</v>
      </c>
      <c r="AW2683" s="14" t="s">
        <v>46</v>
      </c>
      <c r="AX2683" s="14" t="s">
        <v>85</v>
      </c>
      <c r="AY2683" s="257" t="s">
        <v>241</v>
      </c>
    </row>
    <row r="2684" s="14" customFormat="1">
      <c r="A2684" s="14"/>
      <c r="B2684" s="247"/>
      <c r="C2684" s="248"/>
      <c r="D2684" s="238" t="s">
        <v>252</v>
      </c>
      <c r="E2684" s="249" t="s">
        <v>39</v>
      </c>
      <c r="F2684" s="250" t="s">
        <v>2437</v>
      </c>
      <c r="G2684" s="248"/>
      <c r="H2684" s="251">
        <v>3.2400000000000002</v>
      </c>
      <c r="I2684" s="252"/>
      <c r="J2684" s="248"/>
      <c r="K2684" s="248"/>
      <c r="L2684" s="253"/>
      <c r="M2684" s="254"/>
      <c r="N2684" s="255"/>
      <c r="O2684" s="255"/>
      <c r="P2684" s="255"/>
      <c r="Q2684" s="255"/>
      <c r="R2684" s="255"/>
      <c r="S2684" s="255"/>
      <c r="T2684" s="256"/>
      <c r="U2684" s="14"/>
      <c r="V2684" s="14"/>
      <c r="W2684" s="14"/>
      <c r="X2684" s="14"/>
      <c r="Y2684" s="14"/>
      <c r="Z2684" s="14"/>
      <c r="AA2684" s="14"/>
      <c r="AB2684" s="14"/>
      <c r="AC2684" s="14"/>
      <c r="AD2684" s="14"/>
      <c r="AE2684" s="14"/>
      <c r="AT2684" s="257" t="s">
        <v>252</v>
      </c>
      <c r="AU2684" s="257" t="s">
        <v>93</v>
      </c>
      <c r="AV2684" s="14" t="s">
        <v>93</v>
      </c>
      <c r="AW2684" s="14" t="s">
        <v>46</v>
      </c>
      <c r="AX2684" s="14" t="s">
        <v>85</v>
      </c>
      <c r="AY2684" s="257" t="s">
        <v>241</v>
      </c>
    </row>
    <row r="2685" s="13" customFormat="1">
      <c r="A2685" s="13"/>
      <c r="B2685" s="236"/>
      <c r="C2685" s="237"/>
      <c r="D2685" s="238" t="s">
        <v>252</v>
      </c>
      <c r="E2685" s="239" t="s">
        <v>39</v>
      </c>
      <c r="F2685" s="240" t="s">
        <v>1131</v>
      </c>
      <c r="G2685" s="237"/>
      <c r="H2685" s="239" t="s">
        <v>39</v>
      </c>
      <c r="I2685" s="241"/>
      <c r="J2685" s="237"/>
      <c r="K2685" s="237"/>
      <c r="L2685" s="242"/>
      <c r="M2685" s="243"/>
      <c r="N2685" s="244"/>
      <c r="O2685" s="244"/>
      <c r="P2685" s="244"/>
      <c r="Q2685" s="244"/>
      <c r="R2685" s="244"/>
      <c r="S2685" s="244"/>
      <c r="T2685" s="245"/>
      <c r="U2685" s="13"/>
      <c r="V2685" s="13"/>
      <c r="W2685" s="13"/>
      <c r="X2685" s="13"/>
      <c r="Y2685" s="13"/>
      <c r="Z2685" s="13"/>
      <c r="AA2685" s="13"/>
      <c r="AB2685" s="13"/>
      <c r="AC2685" s="13"/>
      <c r="AD2685" s="13"/>
      <c r="AE2685" s="13"/>
      <c r="AT2685" s="246" t="s">
        <v>252</v>
      </c>
      <c r="AU2685" s="246" t="s">
        <v>93</v>
      </c>
      <c r="AV2685" s="13" t="s">
        <v>23</v>
      </c>
      <c r="AW2685" s="13" t="s">
        <v>46</v>
      </c>
      <c r="AX2685" s="13" t="s">
        <v>85</v>
      </c>
      <c r="AY2685" s="246" t="s">
        <v>241</v>
      </c>
    </row>
    <row r="2686" s="14" customFormat="1">
      <c r="A2686" s="14"/>
      <c r="B2686" s="247"/>
      <c r="C2686" s="248"/>
      <c r="D2686" s="238" t="s">
        <v>252</v>
      </c>
      <c r="E2686" s="249" t="s">
        <v>39</v>
      </c>
      <c r="F2686" s="250" t="s">
        <v>2438</v>
      </c>
      <c r="G2686" s="248"/>
      <c r="H2686" s="251">
        <v>6.7199999999999998</v>
      </c>
      <c r="I2686" s="252"/>
      <c r="J2686" s="248"/>
      <c r="K2686" s="248"/>
      <c r="L2686" s="253"/>
      <c r="M2686" s="254"/>
      <c r="N2686" s="255"/>
      <c r="O2686" s="255"/>
      <c r="P2686" s="255"/>
      <c r="Q2686" s="255"/>
      <c r="R2686" s="255"/>
      <c r="S2686" s="255"/>
      <c r="T2686" s="256"/>
      <c r="U2686" s="14"/>
      <c r="V2686" s="14"/>
      <c r="W2686" s="14"/>
      <c r="X2686" s="14"/>
      <c r="Y2686" s="14"/>
      <c r="Z2686" s="14"/>
      <c r="AA2686" s="14"/>
      <c r="AB2686" s="14"/>
      <c r="AC2686" s="14"/>
      <c r="AD2686" s="14"/>
      <c r="AE2686" s="14"/>
      <c r="AT2686" s="257" t="s">
        <v>252</v>
      </c>
      <c r="AU2686" s="257" t="s">
        <v>93</v>
      </c>
      <c r="AV2686" s="14" t="s">
        <v>93</v>
      </c>
      <c r="AW2686" s="14" t="s">
        <v>46</v>
      </c>
      <c r="AX2686" s="14" t="s">
        <v>85</v>
      </c>
      <c r="AY2686" s="257" t="s">
        <v>241</v>
      </c>
    </row>
    <row r="2687" s="14" customFormat="1">
      <c r="A2687" s="14"/>
      <c r="B2687" s="247"/>
      <c r="C2687" s="248"/>
      <c r="D2687" s="238" t="s">
        <v>252</v>
      </c>
      <c r="E2687" s="249" t="s">
        <v>39</v>
      </c>
      <c r="F2687" s="250" t="s">
        <v>2439</v>
      </c>
      <c r="G2687" s="248"/>
      <c r="H2687" s="251">
        <v>5.7599999999999998</v>
      </c>
      <c r="I2687" s="252"/>
      <c r="J2687" s="248"/>
      <c r="K2687" s="248"/>
      <c r="L2687" s="253"/>
      <c r="M2687" s="254"/>
      <c r="N2687" s="255"/>
      <c r="O2687" s="255"/>
      <c r="P2687" s="255"/>
      <c r="Q2687" s="255"/>
      <c r="R2687" s="255"/>
      <c r="S2687" s="255"/>
      <c r="T2687" s="256"/>
      <c r="U2687" s="14"/>
      <c r="V2687" s="14"/>
      <c r="W2687" s="14"/>
      <c r="X2687" s="14"/>
      <c r="Y2687" s="14"/>
      <c r="Z2687" s="14"/>
      <c r="AA2687" s="14"/>
      <c r="AB2687" s="14"/>
      <c r="AC2687" s="14"/>
      <c r="AD2687" s="14"/>
      <c r="AE2687" s="14"/>
      <c r="AT2687" s="257" t="s">
        <v>252</v>
      </c>
      <c r="AU2687" s="257" t="s">
        <v>93</v>
      </c>
      <c r="AV2687" s="14" t="s">
        <v>93</v>
      </c>
      <c r="AW2687" s="14" t="s">
        <v>46</v>
      </c>
      <c r="AX2687" s="14" t="s">
        <v>85</v>
      </c>
      <c r="AY2687" s="257" t="s">
        <v>241</v>
      </c>
    </row>
    <row r="2688" s="14" customFormat="1">
      <c r="A2688" s="14"/>
      <c r="B2688" s="247"/>
      <c r="C2688" s="248"/>
      <c r="D2688" s="238" t="s">
        <v>252</v>
      </c>
      <c r="E2688" s="249" t="s">
        <v>39</v>
      </c>
      <c r="F2688" s="250" t="s">
        <v>2440</v>
      </c>
      <c r="G2688" s="248"/>
      <c r="H2688" s="251">
        <v>1.0800000000000001</v>
      </c>
      <c r="I2688" s="252"/>
      <c r="J2688" s="248"/>
      <c r="K2688" s="248"/>
      <c r="L2688" s="253"/>
      <c r="M2688" s="254"/>
      <c r="N2688" s="255"/>
      <c r="O2688" s="255"/>
      <c r="P2688" s="255"/>
      <c r="Q2688" s="255"/>
      <c r="R2688" s="255"/>
      <c r="S2688" s="255"/>
      <c r="T2688" s="256"/>
      <c r="U2688" s="14"/>
      <c r="V2688" s="14"/>
      <c r="W2688" s="14"/>
      <c r="X2688" s="14"/>
      <c r="Y2688" s="14"/>
      <c r="Z2688" s="14"/>
      <c r="AA2688" s="14"/>
      <c r="AB2688" s="14"/>
      <c r="AC2688" s="14"/>
      <c r="AD2688" s="14"/>
      <c r="AE2688" s="14"/>
      <c r="AT2688" s="257" t="s">
        <v>252</v>
      </c>
      <c r="AU2688" s="257" t="s">
        <v>93</v>
      </c>
      <c r="AV2688" s="14" t="s">
        <v>93</v>
      </c>
      <c r="AW2688" s="14" t="s">
        <v>46</v>
      </c>
      <c r="AX2688" s="14" t="s">
        <v>85</v>
      </c>
      <c r="AY2688" s="257" t="s">
        <v>241</v>
      </c>
    </row>
    <row r="2689" s="14" customFormat="1">
      <c r="A2689" s="14"/>
      <c r="B2689" s="247"/>
      <c r="C2689" s="248"/>
      <c r="D2689" s="238" t="s">
        <v>252</v>
      </c>
      <c r="E2689" s="249" t="s">
        <v>39</v>
      </c>
      <c r="F2689" s="250" t="s">
        <v>2441</v>
      </c>
      <c r="G2689" s="248"/>
      <c r="H2689" s="251">
        <v>9.9600000000000009</v>
      </c>
      <c r="I2689" s="252"/>
      <c r="J2689" s="248"/>
      <c r="K2689" s="248"/>
      <c r="L2689" s="253"/>
      <c r="M2689" s="254"/>
      <c r="N2689" s="255"/>
      <c r="O2689" s="255"/>
      <c r="P2689" s="255"/>
      <c r="Q2689" s="255"/>
      <c r="R2689" s="255"/>
      <c r="S2689" s="255"/>
      <c r="T2689" s="256"/>
      <c r="U2689" s="14"/>
      <c r="V2689" s="14"/>
      <c r="W2689" s="14"/>
      <c r="X2689" s="14"/>
      <c r="Y2689" s="14"/>
      <c r="Z2689" s="14"/>
      <c r="AA2689" s="14"/>
      <c r="AB2689" s="14"/>
      <c r="AC2689" s="14"/>
      <c r="AD2689" s="14"/>
      <c r="AE2689" s="14"/>
      <c r="AT2689" s="257" t="s">
        <v>252</v>
      </c>
      <c r="AU2689" s="257" t="s">
        <v>93</v>
      </c>
      <c r="AV2689" s="14" t="s">
        <v>93</v>
      </c>
      <c r="AW2689" s="14" t="s">
        <v>46</v>
      </c>
      <c r="AX2689" s="14" t="s">
        <v>85</v>
      </c>
      <c r="AY2689" s="257" t="s">
        <v>241</v>
      </c>
    </row>
    <row r="2690" s="16" customFormat="1">
      <c r="A2690" s="16"/>
      <c r="B2690" s="269"/>
      <c r="C2690" s="270"/>
      <c r="D2690" s="238" t="s">
        <v>252</v>
      </c>
      <c r="E2690" s="271" t="s">
        <v>39</v>
      </c>
      <c r="F2690" s="272" t="s">
        <v>295</v>
      </c>
      <c r="G2690" s="270"/>
      <c r="H2690" s="273">
        <v>80.069999999999993</v>
      </c>
      <c r="I2690" s="274"/>
      <c r="J2690" s="270"/>
      <c r="K2690" s="270"/>
      <c r="L2690" s="275"/>
      <c r="M2690" s="276"/>
      <c r="N2690" s="277"/>
      <c r="O2690" s="277"/>
      <c r="P2690" s="277"/>
      <c r="Q2690" s="277"/>
      <c r="R2690" s="277"/>
      <c r="S2690" s="277"/>
      <c r="T2690" s="278"/>
      <c r="U2690" s="16"/>
      <c r="V2690" s="16"/>
      <c r="W2690" s="16"/>
      <c r="X2690" s="16"/>
      <c r="Y2690" s="16"/>
      <c r="Z2690" s="16"/>
      <c r="AA2690" s="16"/>
      <c r="AB2690" s="16"/>
      <c r="AC2690" s="16"/>
      <c r="AD2690" s="16"/>
      <c r="AE2690" s="16"/>
      <c r="AT2690" s="279" t="s">
        <v>252</v>
      </c>
      <c r="AU2690" s="279" t="s">
        <v>93</v>
      </c>
      <c r="AV2690" s="16" t="s">
        <v>113</v>
      </c>
      <c r="AW2690" s="16" t="s">
        <v>46</v>
      </c>
      <c r="AX2690" s="16" t="s">
        <v>85</v>
      </c>
      <c r="AY2690" s="279" t="s">
        <v>241</v>
      </c>
    </row>
    <row r="2691" s="13" customFormat="1">
      <c r="A2691" s="13"/>
      <c r="B2691" s="236"/>
      <c r="C2691" s="237"/>
      <c r="D2691" s="238" t="s">
        <v>252</v>
      </c>
      <c r="E2691" s="239" t="s">
        <v>39</v>
      </c>
      <c r="F2691" s="240" t="s">
        <v>2442</v>
      </c>
      <c r="G2691" s="237"/>
      <c r="H2691" s="239" t="s">
        <v>39</v>
      </c>
      <c r="I2691" s="241"/>
      <c r="J2691" s="237"/>
      <c r="K2691" s="237"/>
      <c r="L2691" s="242"/>
      <c r="M2691" s="243"/>
      <c r="N2691" s="244"/>
      <c r="O2691" s="244"/>
      <c r="P2691" s="244"/>
      <c r="Q2691" s="244"/>
      <c r="R2691" s="244"/>
      <c r="S2691" s="244"/>
      <c r="T2691" s="245"/>
      <c r="U2691" s="13"/>
      <c r="V2691" s="13"/>
      <c r="W2691" s="13"/>
      <c r="X2691" s="13"/>
      <c r="Y2691" s="13"/>
      <c r="Z2691" s="13"/>
      <c r="AA2691" s="13"/>
      <c r="AB2691" s="13"/>
      <c r="AC2691" s="13"/>
      <c r="AD2691" s="13"/>
      <c r="AE2691" s="13"/>
      <c r="AT2691" s="246" t="s">
        <v>252</v>
      </c>
      <c r="AU2691" s="246" t="s">
        <v>93</v>
      </c>
      <c r="AV2691" s="13" t="s">
        <v>23</v>
      </c>
      <c r="AW2691" s="13" t="s">
        <v>46</v>
      </c>
      <c r="AX2691" s="13" t="s">
        <v>85</v>
      </c>
      <c r="AY2691" s="246" t="s">
        <v>241</v>
      </c>
    </row>
    <row r="2692" s="13" customFormat="1">
      <c r="A2692" s="13"/>
      <c r="B2692" s="236"/>
      <c r="C2692" s="237"/>
      <c r="D2692" s="238" t="s">
        <v>252</v>
      </c>
      <c r="E2692" s="239" t="s">
        <v>39</v>
      </c>
      <c r="F2692" s="240" t="s">
        <v>2443</v>
      </c>
      <c r="G2692" s="237"/>
      <c r="H2692" s="239" t="s">
        <v>39</v>
      </c>
      <c r="I2692" s="241"/>
      <c r="J2692" s="237"/>
      <c r="K2692" s="237"/>
      <c r="L2692" s="242"/>
      <c r="M2692" s="243"/>
      <c r="N2692" s="244"/>
      <c r="O2692" s="244"/>
      <c r="P2692" s="244"/>
      <c r="Q2692" s="244"/>
      <c r="R2692" s="244"/>
      <c r="S2692" s="244"/>
      <c r="T2692" s="245"/>
      <c r="U2692" s="13"/>
      <c r="V2692" s="13"/>
      <c r="W2692" s="13"/>
      <c r="X2692" s="13"/>
      <c r="Y2692" s="13"/>
      <c r="Z2692" s="13"/>
      <c r="AA2692" s="13"/>
      <c r="AB2692" s="13"/>
      <c r="AC2692" s="13"/>
      <c r="AD2692" s="13"/>
      <c r="AE2692" s="13"/>
      <c r="AT2692" s="246" t="s">
        <v>252</v>
      </c>
      <c r="AU2692" s="246" t="s">
        <v>93</v>
      </c>
      <c r="AV2692" s="13" t="s">
        <v>23</v>
      </c>
      <c r="AW2692" s="13" t="s">
        <v>46</v>
      </c>
      <c r="AX2692" s="13" t="s">
        <v>85</v>
      </c>
      <c r="AY2692" s="246" t="s">
        <v>241</v>
      </c>
    </row>
    <row r="2693" s="13" customFormat="1">
      <c r="A2693" s="13"/>
      <c r="B2693" s="236"/>
      <c r="C2693" s="237"/>
      <c r="D2693" s="238" t="s">
        <v>252</v>
      </c>
      <c r="E2693" s="239" t="s">
        <v>39</v>
      </c>
      <c r="F2693" s="240" t="s">
        <v>2444</v>
      </c>
      <c r="G2693" s="237"/>
      <c r="H2693" s="239" t="s">
        <v>39</v>
      </c>
      <c r="I2693" s="241"/>
      <c r="J2693" s="237"/>
      <c r="K2693" s="237"/>
      <c r="L2693" s="242"/>
      <c r="M2693" s="243"/>
      <c r="N2693" s="244"/>
      <c r="O2693" s="244"/>
      <c r="P2693" s="244"/>
      <c r="Q2693" s="244"/>
      <c r="R2693" s="244"/>
      <c r="S2693" s="244"/>
      <c r="T2693" s="245"/>
      <c r="U2693" s="13"/>
      <c r="V2693" s="13"/>
      <c r="W2693" s="13"/>
      <c r="X2693" s="13"/>
      <c r="Y2693" s="13"/>
      <c r="Z2693" s="13"/>
      <c r="AA2693" s="13"/>
      <c r="AB2693" s="13"/>
      <c r="AC2693" s="13"/>
      <c r="AD2693" s="13"/>
      <c r="AE2693" s="13"/>
      <c r="AT2693" s="246" t="s">
        <v>252</v>
      </c>
      <c r="AU2693" s="246" t="s">
        <v>93</v>
      </c>
      <c r="AV2693" s="13" t="s">
        <v>23</v>
      </c>
      <c r="AW2693" s="13" t="s">
        <v>46</v>
      </c>
      <c r="AX2693" s="13" t="s">
        <v>85</v>
      </c>
      <c r="AY2693" s="246" t="s">
        <v>241</v>
      </c>
    </row>
    <row r="2694" s="14" customFormat="1">
      <c r="A2694" s="14"/>
      <c r="B2694" s="247"/>
      <c r="C2694" s="248"/>
      <c r="D2694" s="238" t="s">
        <v>252</v>
      </c>
      <c r="E2694" s="249" t="s">
        <v>39</v>
      </c>
      <c r="F2694" s="250" t="s">
        <v>2445</v>
      </c>
      <c r="G2694" s="248"/>
      <c r="H2694" s="251">
        <v>9.3399999999999999</v>
      </c>
      <c r="I2694" s="252"/>
      <c r="J2694" s="248"/>
      <c r="K2694" s="248"/>
      <c r="L2694" s="253"/>
      <c r="M2694" s="254"/>
      <c r="N2694" s="255"/>
      <c r="O2694" s="255"/>
      <c r="P2694" s="255"/>
      <c r="Q2694" s="255"/>
      <c r="R2694" s="255"/>
      <c r="S2694" s="255"/>
      <c r="T2694" s="256"/>
      <c r="U2694" s="14"/>
      <c r="V2694" s="14"/>
      <c r="W2694" s="14"/>
      <c r="X2694" s="14"/>
      <c r="Y2694" s="14"/>
      <c r="Z2694" s="14"/>
      <c r="AA2694" s="14"/>
      <c r="AB2694" s="14"/>
      <c r="AC2694" s="14"/>
      <c r="AD2694" s="14"/>
      <c r="AE2694" s="14"/>
      <c r="AT2694" s="257" t="s">
        <v>252</v>
      </c>
      <c r="AU2694" s="257" t="s">
        <v>93</v>
      </c>
      <c r="AV2694" s="14" t="s">
        <v>93</v>
      </c>
      <c r="AW2694" s="14" t="s">
        <v>46</v>
      </c>
      <c r="AX2694" s="14" t="s">
        <v>85</v>
      </c>
      <c r="AY2694" s="257" t="s">
        <v>241</v>
      </c>
    </row>
    <row r="2695" s="13" customFormat="1">
      <c r="A2695" s="13"/>
      <c r="B2695" s="236"/>
      <c r="C2695" s="237"/>
      <c r="D2695" s="238" t="s">
        <v>252</v>
      </c>
      <c r="E2695" s="239" t="s">
        <v>39</v>
      </c>
      <c r="F2695" s="240" t="s">
        <v>2446</v>
      </c>
      <c r="G2695" s="237"/>
      <c r="H2695" s="239" t="s">
        <v>39</v>
      </c>
      <c r="I2695" s="241"/>
      <c r="J2695" s="237"/>
      <c r="K2695" s="237"/>
      <c r="L2695" s="242"/>
      <c r="M2695" s="243"/>
      <c r="N2695" s="244"/>
      <c r="O2695" s="244"/>
      <c r="P2695" s="244"/>
      <c r="Q2695" s="244"/>
      <c r="R2695" s="244"/>
      <c r="S2695" s="244"/>
      <c r="T2695" s="245"/>
      <c r="U2695" s="13"/>
      <c r="V2695" s="13"/>
      <c r="W2695" s="13"/>
      <c r="X2695" s="13"/>
      <c r="Y2695" s="13"/>
      <c r="Z2695" s="13"/>
      <c r="AA2695" s="13"/>
      <c r="AB2695" s="13"/>
      <c r="AC2695" s="13"/>
      <c r="AD2695" s="13"/>
      <c r="AE2695" s="13"/>
      <c r="AT2695" s="246" t="s">
        <v>252</v>
      </c>
      <c r="AU2695" s="246" t="s">
        <v>93</v>
      </c>
      <c r="AV2695" s="13" t="s">
        <v>23</v>
      </c>
      <c r="AW2695" s="13" t="s">
        <v>46</v>
      </c>
      <c r="AX2695" s="13" t="s">
        <v>85</v>
      </c>
      <c r="AY2695" s="246" t="s">
        <v>241</v>
      </c>
    </row>
    <row r="2696" s="14" customFormat="1">
      <c r="A2696" s="14"/>
      <c r="B2696" s="247"/>
      <c r="C2696" s="248"/>
      <c r="D2696" s="238" t="s">
        <v>252</v>
      </c>
      <c r="E2696" s="249" t="s">
        <v>39</v>
      </c>
      <c r="F2696" s="250" t="s">
        <v>2447</v>
      </c>
      <c r="G2696" s="248"/>
      <c r="H2696" s="251">
        <v>10.539999999999999</v>
      </c>
      <c r="I2696" s="252"/>
      <c r="J2696" s="248"/>
      <c r="K2696" s="248"/>
      <c r="L2696" s="253"/>
      <c r="M2696" s="254"/>
      <c r="N2696" s="255"/>
      <c r="O2696" s="255"/>
      <c r="P2696" s="255"/>
      <c r="Q2696" s="255"/>
      <c r="R2696" s="255"/>
      <c r="S2696" s="255"/>
      <c r="T2696" s="256"/>
      <c r="U2696" s="14"/>
      <c r="V2696" s="14"/>
      <c r="W2696" s="14"/>
      <c r="X2696" s="14"/>
      <c r="Y2696" s="14"/>
      <c r="Z2696" s="14"/>
      <c r="AA2696" s="14"/>
      <c r="AB2696" s="14"/>
      <c r="AC2696" s="14"/>
      <c r="AD2696" s="14"/>
      <c r="AE2696" s="14"/>
      <c r="AT2696" s="257" t="s">
        <v>252</v>
      </c>
      <c r="AU2696" s="257" t="s">
        <v>93</v>
      </c>
      <c r="AV2696" s="14" t="s">
        <v>93</v>
      </c>
      <c r="AW2696" s="14" t="s">
        <v>46</v>
      </c>
      <c r="AX2696" s="14" t="s">
        <v>85</v>
      </c>
      <c r="AY2696" s="257" t="s">
        <v>241</v>
      </c>
    </row>
    <row r="2697" s="16" customFormat="1">
      <c r="A2697" s="16"/>
      <c r="B2697" s="269"/>
      <c r="C2697" s="270"/>
      <c r="D2697" s="238" t="s">
        <v>252</v>
      </c>
      <c r="E2697" s="271" t="s">
        <v>39</v>
      </c>
      <c r="F2697" s="272" t="s">
        <v>295</v>
      </c>
      <c r="G2697" s="270"/>
      <c r="H2697" s="273">
        <v>19.879999999999999</v>
      </c>
      <c r="I2697" s="274"/>
      <c r="J2697" s="270"/>
      <c r="K2697" s="270"/>
      <c r="L2697" s="275"/>
      <c r="M2697" s="276"/>
      <c r="N2697" s="277"/>
      <c r="O2697" s="277"/>
      <c r="P2697" s="277"/>
      <c r="Q2697" s="277"/>
      <c r="R2697" s="277"/>
      <c r="S2697" s="277"/>
      <c r="T2697" s="278"/>
      <c r="U2697" s="16"/>
      <c r="V2697" s="16"/>
      <c r="W2697" s="16"/>
      <c r="X2697" s="16"/>
      <c r="Y2697" s="16"/>
      <c r="Z2697" s="16"/>
      <c r="AA2697" s="16"/>
      <c r="AB2697" s="16"/>
      <c r="AC2697" s="16"/>
      <c r="AD2697" s="16"/>
      <c r="AE2697" s="16"/>
      <c r="AT2697" s="279" t="s">
        <v>252</v>
      </c>
      <c r="AU2697" s="279" t="s">
        <v>93</v>
      </c>
      <c r="AV2697" s="16" t="s">
        <v>113</v>
      </c>
      <c r="AW2697" s="16" t="s">
        <v>46</v>
      </c>
      <c r="AX2697" s="16" t="s">
        <v>85</v>
      </c>
      <c r="AY2697" s="279" t="s">
        <v>241</v>
      </c>
    </row>
    <row r="2698" s="15" customFormat="1">
      <c r="A2698" s="15"/>
      <c r="B2698" s="258"/>
      <c r="C2698" s="259"/>
      <c r="D2698" s="238" t="s">
        <v>252</v>
      </c>
      <c r="E2698" s="260" t="s">
        <v>39</v>
      </c>
      <c r="F2698" s="261" t="s">
        <v>274</v>
      </c>
      <c r="G2698" s="259"/>
      <c r="H2698" s="262">
        <v>99.950000000000003</v>
      </c>
      <c r="I2698" s="263"/>
      <c r="J2698" s="259"/>
      <c r="K2698" s="259"/>
      <c r="L2698" s="264"/>
      <c r="M2698" s="265"/>
      <c r="N2698" s="266"/>
      <c r="O2698" s="266"/>
      <c r="P2698" s="266"/>
      <c r="Q2698" s="266"/>
      <c r="R2698" s="266"/>
      <c r="S2698" s="266"/>
      <c r="T2698" s="267"/>
      <c r="U2698" s="15"/>
      <c r="V2698" s="15"/>
      <c r="W2698" s="15"/>
      <c r="X2698" s="15"/>
      <c r="Y2698" s="15"/>
      <c r="Z2698" s="15"/>
      <c r="AA2698" s="15"/>
      <c r="AB2698" s="15"/>
      <c r="AC2698" s="15"/>
      <c r="AD2698" s="15"/>
      <c r="AE2698" s="15"/>
      <c r="AT2698" s="268" t="s">
        <v>252</v>
      </c>
      <c r="AU2698" s="268" t="s">
        <v>93</v>
      </c>
      <c r="AV2698" s="15" t="s">
        <v>248</v>
      </c>
      <c r="AW2698" s="15" t="s">
        <v>46</v>
      </c>
      <c r="AX2698" s="15" t="s">
        <v>23</v>
      </c>
      <c r="AY2698" s="268" t="s">
        <v>241</v>
      </c>
    </row>
    <row r="2699" s="2" customFormat="1" ht="24.15" customHeight="1">
      <c r="A2699" s="42"/>
      <c r="B2699" s="43"/>
      <c r="C2699" s="218" t="s">
        <v>2448</v>
      </c>
      <c r="D2699" s="218" t="s">
        <v>243</v>
      </c>
      <c r="E2699" s="219" t="s">
        <v>2449</v>
      </c>
      <c r="F2699" s="220" t="s">
        <v>2450</v>
      </c>
      <c r="G2699" s="221" t="s">
        <v>145</v>
      </c>
      <c r="H2699" s="222">
        <v>96.084000000000003</v>
      </c>
      <c r="I2699" s="223"/>
      <c r="J2699" s="224">
        <f>ROUND(I2699*H2699,2)</f>
        <v>0</v>
      </c>
      <c r="K2699" s="220" t="s">
        <v>247</v>
      </c>
      <c r="L2699" s="48"/>
      <c r="M2699" s="225" t="s">
        <v>39</v>
      </c>
      <c r="N2699" s="226" t="s">
        <v>56</v>
      </c>
      <c r="O2699" s="88"/>
      <c r="P2699" s="227">
        <f>O2699*H2699</f>
        <v>0</v>
      </c>
      <c r="Q2699" s="227">
        <v>0.0043800000000000002</v>
      </c>
      <c r="R2699" s="227">
        <f>Q2699*H2699</f>
        <v>0.42084792000000004</v>
      </c>
      <c r="S2699" s="227">
        <v>0</v>
      </c>
      <c r="T2699" s="228">
        <f>S2699*H2699</f>
        <v>0</v>
      </c>
      <c r="U2699" s="42"/>
      <c r="V2699" s="42"/>
      <c r="W2699" s="42"/>
      <c r="X2699" s="42"/>
      <c r="Y2699" s="42"/>
      <c r="Z2699" s="42"/>
      <c r="AA2699" s="42"/>
      <c r="AB2699" s="42"/>
      <c r="AC2699" s="42"/>
      <c r="AD2699" s="42"/>
      <c r="AE2699" s="42"/>
      <c r="AR2699" s="229" t="s">
        <v>248</v>
      </c>
      <c r="AT2699" s="229" t="s">
        <v>243</v>
      </c>
      <c r="AU2699" s="229" t="s">
        <v>93</v>
      </c>
      <c r="AY2699" s="20" t="s">
        <v>241</v>
      </c>
      <c r="BE2699" s="230">
        <f>IF(N2699="základní",J2699,0)</f>
        <v>0</v>
      </c>
      <c r="BF2699" s="230">
        <f>IF(N2699="snížená",J2699,0)</f>
        <v>0</v>
      </c>
      <c r="BG2699" s="230">
        <f>IF(N2699="zákl. přenesená",J2699,0)</f>
        <v>0</v>
      </c>
      <c r="BH2699" s="230">
        <f>IF(N2699="sníž. přenesená",J2699,0)</f>
        <v>0</v>
      </c>
      <c r="BI2699" s="230">
        <f>IF(N2699="nulová",J2699,0)</f>
        <v>0</v>
      </c>
      <c r="BJ2699" s="20" t="s">
        <v>23</v>
      </c>
      <c r="BK2699" s="230">
        <f>ROUND(I2699*H2699,2)</f>
        <v>0</v>
      </c>
      <c r="BL2699" s="20" t="s">
        <v>248</v>
      </c>
      <c r="BM2699" s="229" t="s">
        <v>2451</v>
      </c>
    </row>
    <row r="2700" s="2" customFormat="1">
      <c r="A2700" s="42"/>
      <c r="B2700" s="43"/>
      <c r="C2700" s="44"/>
      <c r="D2700" s="231" t="s">
        <v>250</v>
      </c>
      <c r="E2700" s="44"/>
      <c r="F2700" s="232" t="s">
        <v>2452</v>
      </c>
      <c r="G2700" s="44"/>
      <c r="H2700" s="44"/>
      <c r="I2700" s="233"/>
      <c r="J2700" s="44"/>
      <c r="K2700" s="44"/>
      <c r="L2700" s="48"/>
      <c r="M2700" s="234"/>
      <c r="N2700" s="235"/>
      <c r="O2700" s="88"/>
      <c r="P2700" s="88"/>
      <c r="Q2700" s="88"/>
      <c r="R2700" s="88"/>
      <c r="S2700" s="88"/>
      <c r="T2700" s="89"/>
      <c r="U2700" s="42"/>
      <c r="V2700" s="42"/>
      <c r="W2700" s="42"/>
      <c r="X2700" s="42"/>
      <c r="Y2700" s="42"/>
      <c r="Z2700" s="42"/>
      <c r="AA2700" s="42"/>
      <c r="AB2700" s="42"/>
      <c r="AC2700" s="42"/>
      <c r="AD2700" s="42"/>
      <c r="AE2700" s="42"/>
      <c r="AT2700" s="20" t="s">
        <v>250</v>
      </c>
      <c r="AU2700" s="20" t="s">
        <v>93</v>
      </c>
    </row>
    <row r="2701" s="13" customFormat="1">
      <c r="A2701" s="13"/>
      <c r="B2701" s="236"/>
      <c r="C2701" s="237"/>
      <c r="D2701" s="238" t="s">
        <v>252</v>
      </c>
      <c r="E2701" s="239" t="s">
        <v>39</v>
      </c>
      <c r="F2701" s="240" t="s">
        <v>2321</v>
      </c>
      <c r="G2701" s="237"/>
      <c r="H2701" s="239" t="s">
        <v>39</v>
      </c>
      <c r="I2701" s="241"/>
      <c r="J2701" s="237"/>
      <c r="K2701" s="237"/>
      <c r="L2701" s="242"/>
      <c r="M2701" s="243"/>
      <c r="N2701" s="244"/>
      <c r="O2701" s="244"/>
      <c r="P2701" s="244"/>
      <c r="Q2701" s="244"/>
      <c r="R2701" s="244"/>
      <c r="S2701" s="244"/>
      <c r="T2701" s="245"/>
      <c r="U2701" s="13"/>
      <c r="V2701" s="13"/>
      <c r="W2701" s="13"/>
      <c r="X2701" s="13"/>
      <c r="Y2701" s="13"/>
      <c r="Z2701" s="13"/>
      <c r="AA2701" s="13"/>
      <c r="AB2701" s="13"/>
      <c r="AC2701" s="13"/>
      <c r="AD2701" s="13"/>
      <c r="AE2701" s="13"/>
      <c r="AT2701" s="246" t="s">
        <v>252</v>
      </c>
      <c r="AU2701" s="246" t="s">
        <v>93</v>
      </c>
      <c r="AV2701" s="13" t="s">
        <v>23</v>
      </c>
      <c r="AW2701" s="13" t="s">
        <v>46</v>
      </c>
      <c r="AX2701" s="13" t="s">
        <v>85</v>
      </c>
      <c r="AY2701" s="246" t="s">
        <v>241</v>
      </c>
    </row>
    <row r="2702" s="13" customFormat="1">
      <c r="A2702" s="13"/>
      <c r="B2702" s="236"/>
      <c r="C2702" s="237"/>
      <c r="D2702" s="238" t="s">
        <v>252</v>
      </c>
      <c r="E2702" s="239" t="s">
        <v>39</v>
      </c>
      <c r="F2702" s="240" t="s">
        <v>2416</v>
      </c>
      <c r="G2702" s="237"/>
      <c r="H2702" s="239" t="s">
        <v>39</v>
      </c>
      <c r="I2702" s="241"/>
      <c r="J2702" s="237"/>
      <c r="K2702" s="237"/>
      <c r="L2702" s="242"/>
      <c r="M2702" s="243"/>
      <c r="N2702" s="244"/>
      <c r="O2702" s="244"/>
      <c r="P2702" s="244"/>
      <c r="Q2702" s="244"/>
      <c r="R2702" s="244"/>
      <c r="S2702" s="244"/>
      <c r="T2702" s="245"/>
      <c r="U2702" s="13"/>
      <c r="V2702" s="13"/>
      <c r="W2702" s="13"/>
      <c r="X2702" s="13"/>
      <c r="Y2702" s="13"/>
      <c r="Z2702" s="13"/>
      <c r="AA2702" s="13"/>
      <c r="AB2702" s="13"/>
      <c r="AC2702" s="13"/>
      <c r="AD2702" s="13"/>
      <c r="AE2702" s="13"/>
      <c r="AT2702" s="246" t="s">
        <v>252</v>
      </c>
      <c r="AU2702" s="246" t="s">
        <v>93</v>
      </c>
      <c r="AV2702" s="13" t="s">
        <v>23</v>
      </c>
      <c r="AW2702" s="13" t="s">
        <v>46</v>
      </c>
      <c r="AX2702" s="13" t="s">
        <v>85</v>
      </c>
      <c r="AY2702" s="246" t="s">
        <v>241</v>
      </c>
    </row>
    <row r="2703" s="13" customFormat="1">
      <c r="A2703" s="13"/>
      <c r="B2703" s="236"/>
      <c r="C2703" s="237"/>
      <c r="D2703" s="238" t="s">
        <v>252</v>
      </c>
      <c r="E2703" s="239" t="s">
        <v>39</v>
      </c>
      <c r="F2703" s="240" t="s">
        <v>1011</v>
      </c>
      <c r="G2703" s="237"/>
      <c r="H2703" s="239" t="s">
        <v>39</v>
      </c>
      <c r="I2703" s="241"/>
      <c r="J2703" s="237"/>
      <c r="K2703" s="237"/>
      <c r="L2703" s="242"/>
      <c r="M2703" s="243"/>
      <c r="N2703" s="244"/>
      <c r="O2703" s="244"/>
      <c r="P2703" s="244"/>
      <c r="Q2703" s="244"/>
      <c r="R2703" s="244"/>
      <c r="S2703" s="244"/>
      <c r="T2703" s="245"/>
      <c r="U2703" s="13"/>
      <c r="V2703" s="13"/>
      <c r="W2703" s="13"/>
      <c r="X2703" s="13"/>
      <c r="Y2703" s="13"/>
      <c r="Z2703" s="13"/>
      <c r="AA2703" s="13"/>
      <c r="AB2703" s="13"/>
      <c r="AC2703" s="13"/>
      <c r="AD2703" s="13"/>
      <c r="AE2703" s="13"/>
      <c r="AT2703" s="246" t="s">
        <v>252</v>
      </c>
      <c r="AU2703" s="246" t="s">
        <v>93</v>
      </c>
      <c r="AV2703" s="13" t="s">
        <v>23</v>
      </c>
      <c r="AW2703" s="13" t="s">
        <v>46</v>
      </c>
      <c r="AX2703" s="13" t="s">
        <v>85</v>
      </c>
      <c r="AY2703" s="246" t="s">
        <v>241</v>
      </c>
    </row>
    <row r="2704" s="14" customFormat="1">
      <c r="A2704" s="14"/>
      <c r="B2704" s="247"/>
      <c r="C2704" s="248"/>
      <c r="D2704" s="238" t="s">
        <v>252</v>
      </c>
      <c r="E2704" s="249" t="s">
        <v>39</v>
      </c>
      <c r="F2704" s="250" t="s">
        <v>2453</v>
      </c>
      <c r="G2704" s="248"/>
      <c r="H2704" s="251">
        <v>2.5920000000000001</v>
      </c>
      <c r="I2704" s="252"/>
      <c r="J2704" s="248"/>
      <c r="K2704" s="248"/>
      <c r="L2704" s="253"/>
      <c r="M2704" s="254"/>
      <c r="N2704" s="255"/>
      <c r="O2704" s="255"/>
      <c r="P2704" s="255"/>
      <c r="Q2704" s="255"/>
      <c r="R2704" s="255"/>
      <c r="S2704" s="255"/>
      <c r="T2704" s="256"/>
      <c r="U2704" s="14"/>
      <c r="V2704" s="14"/>
      <c r="W2704" s="14"/>
      <c r="X2704" s="14"/>
      <c r="Y2704" s="14"/>
      <c r="Z2704" s="14"/>
      <c r="AA2704" s="14"/>
      <c r="AB2704" s="14"/>
      <c r="AC2704" s="14"/>
      <c r="AD2704" s="14"/>
      <c r="AE2704" s="14"/>
      <c r="AT2704" s="257" t="s">
        <v>252</v>
      </c>
      <c r="AU2704" s="257" t="s">
        <v>93</v>
      </c>
      <c r="AV2704" s="14" t="s">
        <v>93</v>
      </c>
      <c r="AW2704" s="14" t="s">
        <v>46</v>
      </c>
      <c r="AX2704" s="14" t="s">
        <v>85</v>
      </c>
      <c r="AY2704" s="257" t="s">
        <v>241</v>
      </c>
    </row>
    <row r="2705" s="14" customFormat="1">
      <c r="A2705" s="14"/>
      <c r="B2705" s="247"/>
      <c r="C2705" s="248"/>
      <c r="D2705" s="238" t="s">
        <v>252</v>
      </c>
      <c r="E2705" s="249" t="s">
        <v>39</v>
      </c>
      <c r="F2705" s="250" t="s">
        <v>2454</v>
      </c>
      <c r="G2705" s="248"/>
      <c r="H2705" s="251">
        <v>2.9159999999999999</v>
      </c>
      <c r="I2705" s="252"/>
      <c r="J2705" s="248"/>
      <c r="K2705" s="248"/>
      <c r="L2705" s="253"/>
      <c r="M2705" s="254"/>
      <c r="N2705" s="255"/>
      <c r="O2705" s="255"/>
      <c r="P2705" s="255"/>
      <c r="Q2705" s="255"/>
      <c r="R2705" s="255"/>
      <c r="S2705" s="255"/>
      <c r="T2705" s="256"/>
      <c r="U2705" s="14"/>
      <c r="V2705" s="14"/>
      <c r="W2705" s="14"/>
      <c r="X2705" s="14"/>
      <c r="Y2705" s="14"/>
      <c r="Z2705" s="14"/>
      <c r="AA2705" s="14"/>
      <c r="AB2705" s="14"/>
      <c r="AC2705" s="14"/>
      <c r="AD2705" s="14"/>
      <c r="AE2705" s="14"/>
      <c r="AT2705" s="257" t="s">
        <v>252</v>
      </c>
      <c r="AU2705" s="257" t="s">
        <v>93</v>
      </c>
      <c r="AV2705" s="14" t="s">
        <v>93</v>
      </c>
      <c r="AW2705" s="14" t="s">
        <v>46</v>
      </c>
      <c r="AX2705" s="14" t="s">
        <v>85</v>
      </c>
      <c r="AY2705" s="257" t="s">
        <v>241</v>
      </c>
    </row>
    <row r="2706" s="14" customFormat="1">
      <c r="A2706" s="14"/>
      <c r="B2706" s="247"/>
      <c r="C2706" s="248"/>
      <c r="D2706" s="238" t="s">
        <v>252</v>
      </c>
      <c r="E2706" s="249" t="s">
        <v>39</v>
      </c>
      <c r="F2706" s="250" t="s">
        <v>2455</v>
      </c>
      <c r="G2706" s="248"/>
      <c r="H2706" s="251">
        <v>10.368</v>
      </c>
      <c r="I2706" s="252"/>
      <c r="J2706" s="248"/>
      <c r="K2706" s="248"/>
      <c r="L2706" s="253"/>
      <c r="M2706" s="254"/>
      <c r="N2706" s="255"/>
      <c r="O2706" s="255"/>
      <c r="P2706" s="255"/>
      <c r="Q2706" s="255"/>
      <c r="R2706" s="255"/>
      <c r="S2706" s="255"/>
      <c r="T2706" s="256"/>
      <c r="U2706" s="14"/>
      <c r="V2706" s="14"/>
      <c r="W2706" s="14"/>
      <c r="X2706" s="14"/>
      <c r="Y2706" s="14"/>
      <c r="Z2706" s="14"/>
      <c r="AA2706" s="14"/>
      <c r="AB2706" s="14"/>
      <c r="AC2706" s="14"/>
      <c r="AD2706" s="14"/>
      <c r="AE2706" s="14"/>
      <c r="AT2706" s="257" t="s">
        <v>252</v>
      </c>
      <c r="AU2706" s="257" t="s">
        <v>93</v>
      </c>
      <c r="AV2706" s="14" t="s">
        <v>93</v>
      </c>
      <c r="AW2706" s="14" t="s">
        <v>46</v>
      </c>
      <c r="AX2706" s="14" t="s">
        <v>85</v>
      </c>
      <c r="AY2706" s="257" t="s">
        <v>241</v>
      </c>
    </row>
    <row r="2707" s="14" customFormat="1">
      <c r="A2707" s="14"/>
      <c r="B2707" s="247"/>
      <c r="C2707" s="248"/>
      <c r="D2707" s="238" t="s">
        <v>252</v>
      </c>
      <c r="E2707" s="249" t="s">
        <v>39</v>
      </c>
      <c r="F2707" s="250" t="s">
        <v>2456</v>
      </c>
      <c r="G2707" s="248"/>
      <c r="H2707" s="251">
        <v>5.1840000000000002</v>
      </c>
      <c r="I2707" s="252"/>
      <c r="J2707" s="248"/>
      <c r="K2707" s="248"/>
      <c r="L2707" s="253"/>
      <c r="M2707" s="254"/>
      <c r="N2707" s="255"/>
      <c r="O2707" s="255"/>
      <c r="P2707" s="255"/>
      <c r="Q2707" s="255"/>
      <c r="R2707" s="255"/>
      <c r="S2707" s="255"/>
      <c r="T2707" s="256"/>
      <c r="U2707" s="14"/>
      <c r="V2707" s="14"/>
      <c r="W2707" s="14"/>
      <c r="X2707" s="14"/>
      <c r="Y2707" s="14"/>
      <c r="Z2707" s="14"/>
      <c r="AA2707" s="14"/>
      <c r="AB2707" s="14"/>
      <c r="AC2707" s="14"/>
      <c r="AD2707" s="14"/>
      <c r="AE2707" s="14"/>
      <c r="AT2707" s="257" t="s">
        <v>252</v>
      </c>
      <c r="AU2707" s="257" t="s">
        <v>93</v>
      </c>
      <c r="AV2707" s="14" t="s">
        <v>93</v>
      </c>
      <c r="AW2707" s="14" t="s">
        <v>46</v>
      </c>
      <c r="AX2707" s="14" t="s">
        <v>85</v>
      </c>
      <c r="AY2707" s="257" t="s">
        <v>241</v>
      </c>
    </row>
    <row r="2708" s="14" customFormat="1">
      <c r="A2708" s="14"/>
      <c r="B2708" s="247"/>
      <c r="C2708" s="248"/>
      <c r="D2708" s="238" t="s">
        <v>252</v>
      </c>
      <c r="E2708" s="249" t="s">
        <v>39</v>
      </c>
      <c r="F2708" s="250" t="s">
        <v>2457</v>
      </c>
      <c r="G2708" s="248"/>
      <c r="H2708" s="251">
        <v>0.86399999999999999</v>
      </c>
      <c r="I2708" s="252"/>
      <c r="J2708" s="248"/>
      <c r="K2708" s="248"/>
      <c r="L2708" s="253"/>
      <c r="M2708" s="254"/>
      <c r="N2708" s="255"/>
      <c r="O2708" s="255"/>
      <c r="P2708" s="255"/>
      <c r="Q2708" s="255"/>
      <c r="R2708" s="255"/>
      <c r="S2708" s="255"/>
      <c r="T2708" s="256"/>
      <c r="U2708" s="14"/>
      <c r="V2708" s="14"/>
      <c r="W2708" s="14"/>
      <c r="X2708" s="14"/>
      <c r="Y2708" s="14"/>
      <c r="Z2708" s="14"/>
      <c r="AA2708" s="14"/>
      <c r="AB2708" s="14"/>
      <c r="AC2708" s="14"/>
      <c r="AD2708" s="14"/>
      <c r="AE2708" s="14"/>
      <c r="AT2708" s="257" t="s">
        <v>252</v>
      </c>
      <c r="AU2708" s="257" t="s">
        <v>93</v>
      </c>
      <c r="AV2708" s="14" t="s">
        <v>93</v>
      </c>
      <c r="AW2708" s="14" t="s">
        <v>46</v>
      </c>
      <c r="AX2708" s="14" t="s">
        <v>85</v>
      </c>
      <c r="AY2708" s="257" t="s">
        <v>241</v>
      </c>
    </row>
    <row r="2709" s="14" customFormat="1">
      <c r="A2709" s="14"/>
      <c r="B2709" s="247"/>
      <c r="C2709" s="248"/>
      <c r="D2709" s="238" t="s">
        <v>252</v>
      </c>
      <c r="E2709" s="249" t="s">
        <v>39</v>
      </c>
      <c r="F2709" s="250" t="s">
        <v>2458</v>
      </c>
      <c r="G2709" s="248"/>
      <c r="H2709" s="251">
        <v>0.432</v>
      </c>
      <c r="I2709" s="252"/>
      <c r="J2709" s="248"/>
      <c r="K2709" s="248"/>
      <c r="L2709" s="253"/>
      <c r="M2709" s="254"/>
      <c r="N2709" s="255"/>
      <c r="O2709" s="255"/>
      <c r="P2709" s="255"/>
      <c r="Q2709" s="255"/>
      <c r="R2709" s="255"/>
      <c r="S2709" s="255"/>
      <c r="T2709" s="256"/>
      <c r="U2709" s="14"/>
      <c r="V2709" s="14"/>
      <c r="W2709" s="14"/>
      <c r="X2709" s="14"/>
      <c r="Y2709" s="14"/>
      <c r="Z2709" s="14"/>
      <c r="AA2709" s="14"/>
      <c r="AB2709" s="14"/>
      <c r="AC2709" s="14"/>
      <c r="AD2709" s="14"/>
      <c r="AE2709" s="14"/>
      <c r="AT2709" s="257" t="s">
        <v>252</v>
      </c>
      <c r="AU2709" s="257" t="s">
        <v>93</v>
      </c>
      <c r="AV2709" s="14" t="s">
        <v>93</v>
      </c>
      <c r="AW2709" s="14" t="s">
        <v>46</v>
      </c>
      <c r="AX2709" s="14" t="s">
        <v>85</v>
      </c>
      <c r="AY2709" s="257" t="s">
        <v>241</v>
      </c>
    </row>
    <row r="2710" s="14" customFormat="1">
      <c r="A2710" s="14"/>
      <c r="B2710" s="247"/>
      <c r="C2710" s="248"/>
      <c r="D2710" s="238" t="s">
        <v>252</v>
      </c>
      <c r="E2710" s="249" t="s">
        <v>39</v>
      </c>
      <c r="F2710" s="250" t="s">
        <v>2459</v>
      </c>
      <c r="G2710" s="248"/>
      <c r="H2710" s="251">
        <v>0.432</v>
      </c>
      <c r="I2710" s="252"/>
      <c r="J2710" s="248"/>
      <c r="K2710" s="248"/>
      <c r="L2710" s="253"/>
      <c r="M2710" s="254"/>
      <c r="N2710" s="255"/>
      <c r="O2710" s="255"/>
      <c r="P2710" s="255"/>
      <c r="Q2710" s="255"/>
      <c r="R2710" s="255"/>
      <c r="S2710" s="255"/>
      <c r="T2710" s="256"/>
      <c r="U2710" s="14"/>
      <c r="V2710" s="14"/>
      <c r="W2710" s="14"/>
      <c r="X2710" s="14"/>
      <c r="Y2710" s="14"/>
      <c r="Z2710" s="14"/>
      <c r="AA2710" s="14"/>
      <c r="AB2710" s="14"/>
      <c r="AC2710" s="14"/>
      <c r="AD2710" s="14"/>
      <c r="AE2710" s="14"/>
      <c r="AT2710" s="257" t="s">
        <v>252</v>
      </c>
      <c r="AU2710" s="257" t="s">
        <v>93</v>
      </c>
      <c r="AV2710" s="14" t="s">
        <v>93</v>
      </c>
      <c r="AW2710" s="14" t="s">
        <v>46</v>
      </c>
      <c r="AX2710" s="14" t="s">
        <v>85</v>
      </c>
      <c r="AY2710" s="257" t="s">
        <v>241</v>
      </c>
    </row>
    <row r="2711" s="14" customFormat="1">
      <c r="A2711" s="14"/>
      <c r="B2711" s="247"/>
      <c r="C2711" s="248"/>
      <c r="D2711" s="238" t="s">
        <v>252</v>
      </c>
      <c r="E2711" s="249" t="s">
        <v>39</v>
      </c>
      <c r="F2711" s="250" t="s">
        <v>2460</v>
      </c>
      <c r="G2711" s="248"/>
      <c r="H2711" s="251">
        <v>2.5920000000000001</v>
      </c>
      <c r="I2711" s="252"/>
      <c r="J2711" s="248"/>
      <c r="K2711" s="248"/>
      <c r="L2711" s="253"/>
      <c r="M2711" s="254"/>
      <c r="N2711" s="255"/>
      <c r="O2711" s="255"/>
      <c r="P2711" s="255"/>
      <c r="Q2711" s="255"/>
      <c r="R2711" s="255"/>
      <c r="S2711" s="255"/>
      <c r="T2711" s="256"/>
      <c r="U2711" s="14"/>
      <c r="V2711" s="14"/>
      <c r="W2711" s="14"/>
      <c r="X2711" s="14"/>
      <c r="Y2711" s="14"/>
      <c r="Z2711" s="14"/>
      <c r="AA2711" s="14"/>
      <c r="AB2711" s="14"/>
      <c r="AC2711" s="14"/>
      <c r="AD2711" s="14"/>
      <c r="AE2711" s="14"/>
      <c r="AT2711" s="257" t="s">
        <v>252</v>
      </c>
      <c r="AU2711" s="257" t="s">
        <v>93</v>
      </c>
      <c r="AV2711" s="14" t="s">
        <v>93</v>
      </c>
      <c r="AW2711" s="14" t="s">
        <v>46</v>
      </c>
      <c r="AX2711" s="14" t="s">
        <v>85</v>
      </c>
      <c r="AY2711" s="257" t="s">
        <v>241</v>
      </c>
    </row>
    <row r="2712" s="13" customFormat="1">
      <c r="A2712" s="13"/>
      <c r="B2712" s="236"/>
      <c r="C2712" s="237"/>
      <c r="D2712" s="238" t="s">
        <v>252</v>
      </c>
      <c r="E2712" s="239" t="s">
        <v>39</v>
      </c>
      <c r="F2712" s="240" t="s">
        <v>1021</v>
      </c>
      <c r="G2712" s="237"/>
      <c r="H2712" s="239" t="s">
        <v>39</v>
      </c>
      <c r="I2712" s="241"/>
      <c r="J2712" s="237"/>
      <c r="K2712" s="237"/>
      <c r="L2712" s="242"/>
      <c r="M2712" s="243"/>
      <c r="N2712" s="244"/>
      <c r="O2712" s="244"/>
      <c r="P2712" s="244"/>
      <c r="Q2712" s="244"/>
      <c r="R2712" s="244"/>
      <c r="S2712" s="244"/>
      <c r="T2712" s="245"/>
      <c r="U2712" s="13"/>
      <c r="V2712" s="13"/>
      <c r="W2712" s="13"/>
      <c r="X2712" s="13"/>
      <c r="Y2712" s="13"/>
      <c r="Z2712" s="13"/>
      <c r="AA2712" s="13"/>
      <c r="AB2712" s="13"/>
      <c r="AC2712" s="13"/>
      <c r="AD2712" s="13"/>
      <c r="AE2712" s="13"/>
      <c r="AT2712" s="246" t="s">
        <v>252</v>
      </c>
      <c r="AU2712" s="246" t="s">
        <v>93</v>
      </c>
      <c r="AV2712" s="13" t="s">
        <v>23</v>
      </c>
      <c r="AW2712" s="13" t="s">
        <v>46</v>
      </c>
      <c r="AX2712" s="13" t="s">
        <v>85</v>
      </c>
      <c r="AY2712" s="246" t="s">
        <v>241</v>
      </c>
    </row>
    <row r="2713" s="14" customFormat="1">
      <c r="A2713" s="14"/>
      <c r="B2713" s="247"/>
      <c r="C2713" s="248"/>
      <c r="D2713" s="238" t="s">
        <v>252</v>
      </c>
      <c r="E2713" s="249" t="s">
        <v>39</v>
      </c>
      <c r="F2713" s="250" t="s">
        <v>2461</v>
      </c>
      <c r="G2713" s="248"/>
      <c r="H2713" s="251">
        <v>2.2679999999999998</v>
      </c>
      <c r="I2713" s="252"/>
      <c r="J2713" s="248"/>
      <c r="K2713" s="248"/>
      <c r="L2713" s="253"/>
      <c r="M2713" s="254"/>
      <c r="N2713" s="255"/>
      <c r="O2713" s="255"/>
      <c r="P2713" s="255"/>
      <c r="Q2713" s="255"/>
      <c r="R2713" s="255"/>
      <c r="S2713" s="255"/>
      <c r="T2713" s="256"/>
      <c r="U2713" s="14"/>
      <c r="V2713" s="14"/>
      <c r="W2713" s="14"/>
      <c r="X2713" s="14"/>
      <c r="Y2713" s="14"/>
      <c r="Z2713" s="14"/>
      <c r="AA2713" s="14"/>
      <c r="AB2713" s="14"/>
      <c r="AC2713" s="14"/>
      <c r="AD2713" s="14"/>
      <c r="AE2713" s="14"/>
      <c r="AT2713" s="257" t="s">
        <v>252</v>
      </c>
      <c r="AU2713" s="257" t="s">
        <v>93</v>
      </c>
      <c r="AV2713" s="14" t="s">
        <v>93</v>
      </c>
      <c r="AW2713" s="14" t="s">
        <v>46</v>
      </c>
      <c r="AX2713" s="14" t="s">
        <v>85</v>
      </c>
      <c r="AY2713" s="257" t="s">
        <v>241</v>
      </c>
    </row>
    <row r="2714" s="14" customFormat="1">
      <c r="A2714" s="14"/>
      <c r="B2714" s="247"/>
      <c r="C2714" s="248"/>
      <c r="D2714" s="238" t="s">
        <v>252</v>
      </c>
      <c r="E2714" s="249" t="s">
        <v>39</v>
      </c>
      <c r="F2714" s="250" t="s">
        <v>2462</v>
      </c>
      <c r="G2714" s="248"/>
      <c r="H2714" s="251">
        <v>3.5640000000000001</v>
      </c>
      <c r="I2714" s="252"/>
      <c r="J2714" s="248"/>
      <c r="K2714" s="248"/>
      <c r="L2714" s="253"/>
      <c r="M2714" s="254"/>
      <c r="N2714" s="255"/>
      <c r="O2714" s="255"/>
      <c r="P2714" s="255"/>
      <c r="Q2714" s="255"/>
      <c r="R2714" s="255"/>
      <c r="S2714" s="255"/>
      <c r="T2714" s="256"/>
      <c r="U2714" s="14"/>
      <c r="V2714" s="14"/>
      <c r="W2714" s="14"/>
      <c r="X2714" s="14"/>
      <c r="Y2714" s="14"/>
      <c r="Z2714" s="14"/>
      <c r="AA2714" s="14"/>
      <c r="AB2714" s="14"/>
      <c r="AC2714" s="14"/>
      <c r="AD2714" s="14"/>
      <c r="AE2714" s="14"/>
      <c r="AT2714" s="257" t="s">
        <v>252</v>
      </c>
      <c r="AU2714" s="257" t="s">
        <v>93</v>
      </c>
      <c r="AV2714" s="14" t="s">
        <v>93</v>
      </c>
      <c r="AW2714" s="14" t="s">
        <v>46</v>
      </c>
      <c r="AX2714" s="14" t="s">
        <v>85</v>
      </c>
      <c r="AY2714" s="257" t="s">
        <v>241</v>
      </c>
    </row>
    <row r="2715" s="14" customFormat="1">
      <c r="A2715" s="14"/>
      <c r="B2715" s="247"/>
      <c r="C2715" s="248"/>
      <c r="D2715" s="238" t="s">
        <v>252</v>
      </c>
      <c r="E2715" s="249" t="s">
        <v>39</v>
      </c>
      <c r="F2715" s="250" t="s">
        <v>2463</v>
      </c>
      <c r="G2715" s="248"/>
      <c r="H2715" s="251">
        <v>1.296</v>
      </c>
      <c r="I2715" s="252"/>
      <c r="J2715" s="248"/>
      <c r="K2715" s="248"/>
      <c r="L2715" s="253"/>
      <c r="M2715" s="254"/>
      <c r="N2715" s="255"/>
      <c r="O2715" s="255"/>
      <c r="P2715" s="255"/>
      <c r="Q2715" s="255"/>
      <c r="R2715" s="255"/>
      <c r="S2715" s="255"/>
      <c r="T2715" s="256"/>
      <c r="U2715" s="14"/>
      <c r="V2715" s="14"/>
      <c r="W2715" s="14"/>
      <c r="X2715" s="14"/>
      <c r="Y2715" s="14"/>
      <c r="Z2715" s="14"/>
      <c r="AA2715" s="14"/>
      <c r="AB2715" s="14"/>
      <c r="AC2715" s="14"/>
      <c r="AD2715" s="14"/>
      <c r="AE2715" s="14"/>
      <c r="AT2715" s="257" t="s">
        <v>252</v>
      </c>
      <c r="AU2715" s="257" t="s">
        <v>93</v>
      </c>
      <c r="AV2715" s="14" t="s">
        <v>93</v>
      </c>
      <c r="AW2715" s="14" t="s">
        <v>46</v>
      </c>
      <c r="AX2715" s="14" t="s">
        <v>85</v>
      </c>
      <c r="AY2715" s="257" t="s">
        <v>241</v>
      </c>
    </row>
    <row r="2716" s="14" customFormat="1">
      <c r="A2716" s="14"/>
      <c r="B2716" s="247"/>
      <c r="C2716" s="248"/>
      <c r="D2716" s="238" t="s">
        <v>252</v>
      </c>
      <c r="E2716" s="249" t="s">
        <v>39</v>
      </c>
      <c r="F2716" s="250" t="s">
        <v>2464</v>
      </c>
      <c r="G2716" s="248"/>
      <c r="H2716" s="251">
        <v>1.296</v>
      </c>
      <c r="I2716" s="252"/>
      <c r="J2716" s="248"/>
      <c r="K2716" s="248"/>
      <c r="L2716" s="253"/>
      <c r="M2716" s="254"/>
      <c r="N2716" s="255"/>
      <c r="O2716" s="255"/>
      <c r="P2716" s="255"/>
      <c r="Q2716" s="255"/>
      <c r="R2716" s="255"/>
      <c r="S2716" s="255"/>
      <c r="T2716" s="256"/>
      <c r="U2716" s="14"/>
      <c r="V2716" s="14"/>
      <c r="W2716" s="14"/>
      <c r="X2716" s="14"/>
      <c r="Y2716" s="14"/>
      <c r="Z2716" s="14"/>
      <c r="AA2716" s="14"/>
      <c r="AB2716" s="14"/>
      <c r="AC2716" s="14"/>
      <c r="AD2716" s="14"/>
      <c r="AE2716" s="14"/>
      <c r="AT2716" s="257" t="s">
        <v>252</v>
      </c>
      <c r="AU2716" s="257" t="s">
        <v>93</v>
      </c>
      <c r="AV2716" s="14" t="s">
        <v>93</v>
      </c>
      <c r="AW2716" s="14" t="s">
        <v>46</v>
      </c>
      <c r="AX2716" s="14" t="s">
        <v>85</v>
      </c>
      <c r="AY2716" s="257" t="s">
        <v>241</v>
      </c>
    </row>
    <row r="2717" s="13" customFormat="1">
      <c r="A2717" s="13"/>
      <c r="B2717" s="236"/>
      <c r="C2717" s="237"/>
      <c r="D2717" s="238" t="s">
        <v>252</v>
      </c>
      <c r="E2717" s="239" t="s">
        <v>39</v>
      </c>
      <c r="F2717" s="240" t="s">
        <v>1033</v>
      </c>
      <c r="G2717" s="237"/>
      <c r="H2717" s="239" t="s">
        <v>39</v>
      </c>
      <c r="I2717" s="241"/>
      <c r="J2717" s="237"/>
      <c r="K2717" s="237"/>
      <c r="L2717" s="242"/>
      <c r="M2717" s="243"/>
      <c r="N2717" s="244"/>
      <c r="O2717" s="244"/>
      <c r="P2717" s="244"/>
      <c r="Q2717" s="244"/>
      <c r="R2717" s="244"/>
      <c r="S2717" s="244"/>
      <c r="T2717" s="245"/>
      <c r="U2717" s="13"/>
      <c r="V2717" s="13"/>
      <c r="W2717" s="13"/>
      <c r="X2717" s="13"/>
      <c r="Y2717" s="13"/>
      <c r="Z2717" s="13"/>
      <c r="AA2717" s="13"/>
      <c r="AB2717" s="13"/>
      <c r="AC2717" s="13"/>
      <c r="AD2717" s="13"/>
      <c r="AE2717" s="13"/>
      <c r="AT2717" s="246" t="s">
        <v>252</v>
      </c>
      <c r="AU2717" s="246" t="s">
        <v>93</v>
      </c>
      <c r="AV2717" s="13" t="s">
        <v>23</v>
      </c>
      <c r="AW2717" s="13" t="s">
        <v>46</v>
      </c>
      <c r="AX2717" s="13" t="s">
        <v>85</v>
      </c>
      <c r="AY2717" s="246" t="s">
        <v>241</v>
      </c>
    </row>
    <row r="2718" s="14" customFormat="1">
      <c r="A2718" s="14"/>
      <c r="B2718" s="247"/>
      <c r="C2718" s="248"/>
      <c r="D2718" s="238" t="s">
        <v>252</v>
      </c>
      <c r="E2718" s="249" t="s">
        <v>39</v>
      </c>
      <c r="F2718" s="250" t="s">
        <v>2465</v>
      </c>
      <c r="G2718" s="248"/>
      <c r="H2718" s="251">
        <v>2.1120000000000001</v>
      </c>
      <c r="I2718" s="252"/>
      <c r="J2718" s="248"/>
      <c r="K2718" s="248"/>
      <c r="L2718" s="253"/>
      <c r="M2718" s="254"/>
      <c r="N2718" s="255"/>
      <c r="O2718" s="255"/>
      <c r="P2718" s="255"/>
      <c r="Q2718" s="255"/>
      <c r="R2718" s="255"/>
      <c r="S2718" s="255"/>
      <c r="T2718" s="256"/>
      <c r="U2718" s="14"/>
      <c r="V2718" s="14"/>
      <c r="W2718" s="14"/>
      <c r="X2718" s="14"/>
      <c r="Y2718" s="14"/>
      <c r="Z2718" s="14"/>
      <c r="AA2718" s="14"/>
      <c r="AB2718" s="14"/>
      <c r="AC2718" s="14"/>
      <c r="AD2718" s="14"/>
      <c r="AE2718" s="14"/>
      <c r="AT2718" s="257" t="s">
        <v>252</v>
      </c>
      <c r="AU2718" s="257" t="s">
        <v>93</v>
      </c>
      <c r="AV2718" s="14" t="s">
        <v>93</v>
      </c>
      <c r="AW2718" s="14" t="s">
        <v>46</v>
      </c>
      <c r="AX2718" s="14" t="s">
        <v>85</v>
      </c>
      <c r="AY2718" s="257" t="s">
        <v>241</v>
      </c>
    </row>
    <row r="2719" s="14" customFormat="1">
      <c r="A2719" s="14"/>
      <c r="B2719" s="247"/>
      <c r="C2719" s="248"/>
      <c r="D2719" s="238" t="s">
        <v>252</v>
      </c>
      <c r="E2719" s="249" t="s">
        <v>39</v>
      </c>
      <c r="F2719" s="250" t="s">
        <v>2466</v>
      </c>
      <c r="G2719" s="248"/>
      <c r="H2719" s="251">
        <v>7.0199999999999996</v>
      </c>
      <c r="I2719" s="252"/>
      <c r="J2719" s="248"/>
      <c r="K2719" s="248"/>
      <c r="L2719" s="253"/>
      <c r="M2719" s="254"/>
      <c r="N2719" s="255"/>
      <c r="O2719" s="255"/>
      <c r="P2719" s="255"/>
      <c r="Q2719" s="255"/>
      <c r="R2719" s="255"/>
      <c r="S2719" s="255"/>
      <c r="T2719" s="256"/>
      <c r="U2719" s="14"/>
      <c r="V2719" s="14"/>
      <c r="W2719" s="14"/>
      <c r="X2719" s="14"/>
      <c r="Y2719" s="14"/>
      <c r="Z2719" s="14"/>
      <c r="AA2719" s="14"/>
      <c r="AB2719" s="14"/>
      <c r="AC2719" s="14"/>
      <c r="AD2719" s="14"/>
      <c r="AE2719" s="14"/>
      <c r="AT2719" s="257" t="s">
        <v>252</v>
      </c>
      <c r="AU2719" s="257" t="s">
        <v>93</v>
      </c>
      <c r="AV2719" s="14" t="s">
        <v>93</v>
      </c>
      <c r="AW2719" s="14" t="s">
        <v>46</v>
      </c>
      <c r="AX2719" s="14" t="s">
        <v>85</v>
      </c>
      <c r="AY2719" s="257" t="s">
        <v>241</v>
      </c>
    </row>
    <row r="2720" s="14" customFormat="1">
      <c r="A2720" s="14"/>
      <c r="B2720" s="247"/>
      <c r="C2720" s="248"/>
      <c r="D2720" s="238" t="s">
        <v>252</v>
      </c>
      <c r="E2720" s="249" t="s">
        <v>39</v>
      </c>
      <c r="F2720" s="250" t="s">
        <v>2467</v>
      </c>
      <c r="G2720" s="248"/>
      <c r="H2720" s="251">
        <v>1.296</v>
      </c>
      <c r="I2720" s="252"/>
      <c r="J2720" s="248"/>
      <c r="K2720" s="248"/>
      <c r="L2720" s="253"/>
      <c r="M2720" s="254"/>
      <c r="N2720" s="255"/>
      <c r="O2720" s="255"/>
      <c r="P2720" s="255"/>
      <c r="Q2720" s="255"/>
      <c r="R2720" s="255"/>
      <c r="S2720" s="255"/>
      <c r="T2720" s="256"/>
      <c r="U2720" s="14"/>
      <c r="V2720" s="14"/>
      <c r="W2720" s="14"/>
      <c r="X2720" s="14"/>
      <c r="Y2720" s="14"/>
      <c r="Z2720" s="14"/>
      <c r="AA2720" s="14"/>
      <c r="AB2720" s="14"/>
      <c r="AC2720" s="14"/>
      <c r="AD2720" s="14"/>
      <c r="AE2720" s="14"/>
      <c r="AT2720" s="257" t="s">
        <v>252</v>
      </c>
      <c r="AU2720" s="257" t="s">
        <v>93</v>
      </c>
      <c r="AV2720" s="14" t="s">
        <v>93</v>
      </c>
      <c r="AW2720" s="14" t="s">
        <v>46</v>
      </c>
      <c r="AX2720" s="14" t="s">
        <v>85</v>
      </c>
      <c r="AY2720" s="257" t="s">
        <v>241</v>
      </c>
    </row>
    <row r="2721" s="14" customFormat="1">
      <c r="A2721" s="14"/>
      <c r="B2721" s="247"/>
      <c r="C2721" s="248"/>
      <c r="D2721" s="238" t="s">
        <v>252</v>
      </c>
      <c r="E2721" s="249" t="s">
        <v>39</v>
      </c>
      <c r="F2721" s="250" t="s">
        <v>2468</v>
      </c>
      <c r="G2721" s="248"/>
      <c r="H2721" s="251">
        <v>8.4719999999999995</v>
      </c>
      <c r="I2721" s="252"/>
      <c r="J2721" s="248"/>
      <c r="K2721" s="248"/>
      <c r="L2721" s="253"/>
      <c r="M2721" s="254"/>
      <c r="N2721" s="255"/>
      <c r="O2721" s="255"/>
      <c r="P2721" s="255"/>
      <c r="Q2721" s="255"/>
      <c r="R2721" s="255"/>
      <c r="S2721" s="255"/>
      <c r="T2721" s="256"/>
      <c r="U2721" s="14"/>
      <c r="V2721" s="14"/>
      <c r="W2721" s="14"/>
      <c r="X2721" s="14"/>
      <c r="Y2721" s="14"/>
      <c r="Z2721" s="14"/>
      <c r="AA2721" s="14"/>
      <c r="AB2721" s="14"/>
      <c r="AC2721" s="14"/>
      <c r="AD2721" s="14"/>
      <c r="AE2721" s="14"/>
      <c r="AT2721" s="257" t="s">
        <v>252</v>
      </c>
      <c r="AU2721" s="257" t="s">
        <v>93</v>
      </c>
      <c r="AV2721" s="14" t="s">
        <v>93</v>
      </c>
      <c r="AW2721" s="14" t="s">
        <v>46</v>
      </c>
      <c r="AX2721" s="14" t="s">
        <v>85</v>
      </c>
      <c r="AY2721" s="257" t="s">
        <v>241</v>
      </c>
    </row>
    <row r="2722" s="13" customFormat="1">
      <c r="A2722" s="13"/>
      <c r="B2722" s="236"/>
      <c r="C2722" s="237"/>
      <c r="D2722" s="238" t="s">
        <v>252</v>
      </c>
      <c r="E2722" s="239" t="s">
        <v>39</v>
      </c>
      <c r="F2722" s="240" t="s">
        <v>1014</v>
      </c>
      <c r="G2722" s="237"/>
      <c r="H2722" s="239" t="s">
        <v>39</v>
      </c>
      <c r="I2722" s="241"/>
      <c r="J2722" s="237"/>
      <c r="K2722" s="237"/>
      <c r="L2722" s="242"/>
      <c r="M2722" s="243"/>
      <c r="N2722" s="244"/>
      <c r="O2722" s="244"/>
      <c r="P2722" s="244"/>
      <c r="Q2722" s="244"/>
      <c r="R2722" s="244"/>
      <c r="S2722" s="244"/>
      <c r="T2722" s="245"/>
      <c r="U2722" s="13"/>
      <c r="V2722" s="13"/>
      <c r="W2722" s="13"/>
      <c r="X2722" s="13"/>
      <c r="Y2722" s="13"/>
      <c r="Z2722" s="13"/>
      <c r="AA2722" s="13"/>
      <c r="AB2722" s="13"/>
      <c r="AC2722" s="13"/>
      <c r="AD2722" s="13"/>
      <c r="AE2722" s="13"/>
      <c r="AT2722" s="246" t="s">
        <v>252</v>
      </c>
      <c r="AU2722" s="246" t="s">
        <v>93</v>
      </c>
      <c r="AV2722" s="13" t="s">
        <v>23</v>
      </c>
      <c r="AW2722" s="13" t="s">
        <v>46</v>
      </c>
      <c r="AX2722" s="13" t="s">
        <v>85</v>
      </c>
      <c r="AY2722" s="246" t="s">
        <v>241</v>
      </c>
    </row>
    <row r="2723" s="14" customFormat="1">
      <c r="A2723" s="14"/>
      <c r="B2723" s="247"/>
      <c r="C2723" s="248"/>
      <c r="D2723" s="238" t="s">
        <v>252</v>
      </c>
      <c r="E2723" s="249" t="s">
        <v>39</v>
      </c>
      <c r="F2723" s="250" t="s">
        <v>2469</v>
      </c>
      <c r="G2723" s="248"/>
      <c r="H2723" s="251">
        <v>3.1680000000000001</v>
      </c>
      <c r="I2723" s="252"/>
      <c r="J2723" s="248"/>
      <c r="K2723" s="248"/>
      <c r="L2723" s="253"/>
      <c r="M2723" s="254"/>
      <c r="N2723" s="255"/>
      <c r="O2723" s="255"/>
      <c r="P2723" s="255"/>
      <c r="Q2723" s="255"/>
      <c r="R2723" s="255"/>
      <c r="S2723" s="255"/>
      <c r="T2723" s="256"/>
      <c r="U2723" s="14"/>
      <c r="V2723" s="14"/>
      <c r="W2723" s="14"/>
      <c r="X2723" s="14"/>
      <c r="Y2723" s="14"/>
      <c r="Z2723" s="14"/>
      <c r="AA2723" s="14"/>
      <c r="AB2723" s="14"/>
      <c r="AC2723" s="14"/>
      <c r="AD2723" s="14"/>
      <c r="AE2723" s="14"/>
      <c r="AT2723" s="257" t="s">
        <v>252</v>
      </c>
      <c r="AU2723" s="257" t="s">
        <v>93</v>
      </c>
      <c r="AV2723" s="14" t="s">
        <v>93</v>
      </c>
      <c r="AW2723" s="14" t="s">
        <v>46</v>
      </c>
      <c r="AX2723" s="14" t="s">
        <v>85</v>
      </c>
      <c r="AY2723" s="257" t="s">
        <v>241</v>
      </c>
    </row>
    <row r="2724" s="14" customFormat="1">
      <c r="A2724" s="14"/>
      <c r="B2724" s="247"/>
      <c r="C2724" s="248"/>
      <c r="D2724" s="238" t="s">
        <v>252</v>
      </c>
      <c r="E2724" s="249" t="s">
        <v>39</v>
      </c>
      <c r="F2724" s="250" t="s">
        <v>2470</v>
      </c>
      <c r="G2724" s="248"/>
      <c r="H2724" s="251">
        <v>2.9159999999999999</v>
      </c>
      <c r="I2724" s="252"/>
      <c r="J2724" s="248"/>
      <c r="K2724" s="248"/>
      <c r="L2724" s="253"/>
      <c r="M2724" s="254"/>
      <c r="N2724" s="255"/>
      <c r="O2724" s="255"/>
      <c r="P2724" s="255"/>
      <c r="Q2724" s="255"/>
      <c r="R2724" s="255"/>
      <c r="S2724" s="255"/>
      <c r="T2724" s="256"/>
      <c r="U2724" s="14"/>
      <c r="V2724" s="14"/>
      <c r="W2724" s="14"/>
      <c r="X2724" s="14"/>
      <c r="Y2724" s="14"/>
      <c r="Z2724" s="14"/>
      <c r="AA2724" s="14"/>
      <c r="AB2724" s="14"/>
      <c r="AC2724" s="14"/>
      <c r="AD2724" s="14"/>
      <c r="AE2724" s="14"/>
      <c r="AT2724" s="257" t="s">
        <v>252</v>
      </c>
      <c r="AU2724" s="257" t="s">
        <v>93</v>
      </c>
      <c r="AV2724" s="14" t="s">
        <v>93</v>
      </c>
      <c r="AW2724" s="14" t="s">
        <v>46</v>
      </c>
      <c r="AX2724" s="14" t="s">
        <v>85</v>
      </c>
      <c r="AY2724" s="257" t="s">
        <v>241</v>
      </c>
    </row>
    <row r="2725" s="13" customFormat="1">
      <c r="A2725" s="13"/>
      <c r="B2725" s="236"/>
      <c r="C2725" s="237"/>
      <c r="D2725" s="238" t="s">
        <v>252</v>
      </c>
      <c r="E2725" s="239" t="s">
        <v>39</v>
      </c>
      <c r="F2725" s="240" t="s">
        <v>1024</v>
      </c>
      <c r="G2725" s="237"/>
      <c r="H2725" s="239" t="s">
        <v>39</v>
      </c>
      <c r="I2725" s="241"/>
      <c r="J2725" s="237"/>
      <c r="K2725" s="237"/>
      <c r="L2725" s="242"/>
      <c r="M2725" s="243"/>
      <c r="N2725" s="244"/>
      <c r="O2725" s="244"/>
      <c r="P2725" s="244"/>
      <c r="Q2725" s="244"/>
      <c r="R2725" s="244"/>
      <c r="S2725" s="244"/>
      <c r="T2725" s="245"/>
      <c r="U2725" s="13"/>
      <c r="V2725" s="13"/>
      <c r="W2725" s="13"/>
      <c r="X2725" s="13"/>
      <c r="Y2725" s="13"/>
      <c r="Z2725" s="13"/>
      <c r="AA2725" s="13"/>
      <c r="AB2725" s="13"/>
      <c r="AC2725" s="13"/>
      <c r="AD2725" s="13"/>
      <c r="AE2725" s="13"/>
      <c r="AT2725" s="246" t="s">
        <v>252</v>
      </c>
      <c r="AU2725" s="246" t="s">
        <v>93</v>
      </c>
      <c r="AV2725" s="13" t="s">
        <v>23</v>
      </c>
      <c r="AW2725" s="13" t="s">
        <v>46</v>
      </c>
      <c r="AX2725" s="13" t="s">
        <v>85</v>
      </c>
      <c r="AY2725" s="246" t="s">
        <v>241</v>
      </c>
    </row>
    <row r="2726" s="14" customFormat="1">
      <c r="A2726" s="14"/>
      <c r="B2726" s="247"/>
      <c r="C2726" s="248"/>
      <c r="D2726" s="238" t="s">
        <v>252</v>
      </c>
      <c r="E2726" s="249" t="s">
        <v>39</v>
      </c>
      <c r="F2726" s="250" t="s">
        <v>2471</v>
      </c>
      <c r="G2726" s="248"/>
      <c r="H2726" s="251">
        <v>3.8879999999999999</v>
      </c>
      <c r="I2726" s="252"/>
      <c r="J2726" s="248"/>
      <c r="K2726" s="248"/>
      <c r="L2726" s="253"/>
      <c r="M2726" s="254"/>
      <c r="N2726" s="255"/>
      <c r="O2726" s="255"/>
      <c r="P2726" s="255"/>
      <c r="Q2726" s="255"/>
      <c r="R2726" s="255"/>
      <c r="S2726" s="255"/>
      <c r="T2726" s="256"/>
      <c r="U2726" s="14"/>
      <c r="V2726" s="14"/>
      <c r="W2726" s="14"/>
      <c r="X2726" s="14"/>
      <c r="Y2726" s="14"/>
      <c r="Z2726" s="14"/>
      <c r="AA2726" s="14"/>
      <c r="AB2726" s="14"/>
      <c r="AC2726" s="14"/>
      <c r="AD2726" s="14"/>
      <c r="AE2726" s="14"/>
      <c r="AT2726" s="257" t="s">
        <v>252</v>
      </c>
      <c r="AU2726" s="257" t="s">
        <v>93</v>
      </c>
      <c r="AV2726" s="14" t="s">
        <v>93</v>
      </c>
      <c r="AW2726" s="14" t="s">
        <v>46</v>
      </c>
      <c r="AX2726" s="14" t="s">
        <v>85</v>
      </c>
      <c r="AY2726" s="257" t="s">
        <v>241</v>
      </c>
    </row>
    <row r="2727" s="14" customFormat="1">
      <c r="A2727" s="14"/>
      <c r="B2727" s="247"/>
      <c r="C2727" s="248"/>
      <c r="D2727" s="238" t="s">
        <v>252</v>
      </c>
      <c r="E2727" s="249" t="s">
        <v>39</v>
      </c>
      <c r="F2727" s="250" t="s">
        <v>2472</v>
      </c>
      <c r="G2727" s="248"/>
      <c r="H2727" s="251">
        <v>1.296</v>
      </c>
      <c r="I2727" s="252"/>
      <c r="J2727" s="248"/>
      <c r="K2727" s="248"/>
      <c r="L2727" s="253"/>
      <c r="M2727" s="254"/>
      <c r="N2727" s="255"/>
      <c r="O2727" s="255"/>
      <c r="P2727" s="255"/>
      <c r="Q2727" s="255"/>
      <c r="R2727" s="255"/>
      <c r="S2727" s="255"/>
      <c r="T2727" s="256"/>
      <c r="U2727" s="14"/>
      <c r="V2727" s="14"/>
      <c r="W2727" s="14"/>
      <c r="X2727" s="14"/>
      <c r="Y2727" s="14"/>
      <c r="Z2727" s="14"/>
      <c r="AA2727" s="14"/>
      <c r="AB2727" s="14"/>
      <c r="AC2727" s="14"/>
      <c r="AD2727" s="14"/>
      <c r="AE2727" s="14"/>
      <c r="AT2727" s="257" t="s">
        <v>252</v>
      </c>
      <c r="AU2727" s="257" t="s">
        <v>93</v>
      </c>
      <c r="AV2727" s="14" t="s">
        <v>93</v>
      </c>
      <c r="AW2727" s="14" t="s">
        <v>46</v>
      </c>
      <c r="AX2727" s="14" t="s">
        <v>85</v>
      </c>
      <c r="AY2727" s="257" t="s">
        <v>241</v>
      </c>
    </row>
    <row r="2728" s="14" customFormat="1">
      <c r="A2728" s="14"/>
      <c r="B2728" s="247"/>
      <c r="C2728" s="248"/>
      <c r="D2728" s="238" t="s">
        <v>252</v>
      </c>
      <c r="E2728" s="249" t="s">
        <v>39</v>
      </c>
      <c r="F2728" s="250" t="s">
        <v>2473</v>
      </c>
      <c r="G2728" s="248"/>
      <c r="H2728" s="251">
        <v>3.8879999999999999</v>
      </c>
      <c r="I2728" s="252"/>
      <c r="J2728" s="248"/>
      <c r="K2728" s="248"/>
      <c r="L2728" s="253"/>
      <c r="M2728" s="254"/>
      <c r="N2728" s="255"/>
      <c r="O2728" s="255"/>
      <c r="P2728" s="255"/>
      <c r="Q2728" s="255"/>
      <c r="R2728" s="255"/>
      <c r="S2728" s="255"/>
      <c r="T2728" s="256"/>
      <c r="U2728" s="14"/>
      <c r="V2728" s="14"/>
      <c r="W2728" s="14"/>
      <c r="X2728" s="14"/>
      <c r="Y2728" s="14"/>
      <c r="Z2728" s="14"/>
      <c r="AA2728" s="14"/>
      <c r="AB2728" s="14"/>
      <c r="AC2728" s="14"/>
      <c r="AD2728" s="14"/>
      <c r="AE2728" s="14"/>
      <c r="AT2728" s="257" t="s">
        <v>252</v>
      </c>
      <c r="AU2728" s="257" t="s">
        <v>93</v>
      </c>
      <c r="AV2728" s="14" t="s">
        <v>93</v>
      </c>
      <c r="AW2728" s="14" t="s">
        <v>46</v>
      </c>
      <c r="AX2728" s="14" t="s">
        <v>85</v>
      </c>
      <c r="AY2728" s="257" t="s">
        <v>241</v>
      </c>
    </row>
    <row r="2729" s="13" customFormat="1">
      <c r="A2729" s="13"/>
      <c r="B2729" s="236"/>
      <c r="C2729" s="237"/>
      <c r="D2729" s="238" t="s">
        <v>252</v>
      </c>
      <c r="E2729" s="239" t="s">
        <v>39</v>
      </c>
      <c r="F2729" s="240" t="s">
        <v>1131</v>
      </c>
      <c r="G2729" s="237"/>
      <c r="H2729" s="239" t="s">
        <v>39</v>
      </c>
      <c r="I2729" s="241"/>
      <c r="J2729" s="237"/>
      <c r="K2729" s="237"/>
      <c r="L2729" s="242"/>
      <c r="M2729" s="243"/>
      <c r="N2729" s="244"/>
      <c r="O2729" s="244"/>
      <c r="P2729" s="244"/>
      <c r="Q2729" s="244"/>
      <c r="R2729" s="244"/>
      <c r="S2729" s="244"/>
      <c r="T2729" s="245"/>
      <c r="U2729" s="13"/>
      <c r="V2729" s="13"/>
      <c r="W2729" s="13"/>
      <c r="X2729" s="13"/>
      <c r="Y2729" s="13"/>
      <c r="Z2729" s="13"/>
      <c r="AA2729" s="13"/>
      <c r="AB2729" s="13"/>
      <c r="AC2729" s="13"/>
      <c r="AD2729" s="13"/>
      <c r="AE2729" s="13"/>
      <c r="AT2729" s="246" t="s">
        <v>252</v>
      </c>
      <c r="AU2729" s="246" t="s">
        <v>93</v>
      </c>
      <c r="AV2729" s="13" t="s">
        <v>23</v>
      </c>
      <c r="AW2729" s="13" t="s">
        <v>46</v>
      </c>
      <c r="AX2729" s="13" t="s">
        <v>85</v>
      </c>
      <c r="AY2729" s="246" t="s">
        <v>241</v>
      </c>
    </row>
    <row r="2730" s="14" customFormat="1">
      <c r="A2730" s="14"/>
      <c r="B2730" s="247"/>
      <c r="C2730" s="248"/>
      <c r="D2730" s="238" t="s">
        <v>252</v>
      </c>
      <c r="E2730" s="249" t="s">
        <v>39</v>
      </c>
      <c r="F2730" s="250" t="s">
        <v>2474</v>
      </c>
      <c r="G2730" s="248"/>
      <c r="H2730" s="251">
        <v>8.0640000000000001</v>
      </c>
      <c r="I2730" s="252"/>
      <c r="J2730" s="248"/>
      <c r="K2730" s="248"/>
      <c r="L2730" s="253"/>
      <c r="M2730" s="254"/>
      <c r="N2730" s="255"/>
      <c r="O2730" s="255"/>
      <c r="P2730" s="255"/>
      <c r="Q2730" s="255"/>
      <c r="R2730" s="255"/>
      <c r="S2730" s="255"/>
      <c r="T2730" s="256"/>
      <c r="U2730" s="14"/>
      <c r="V2730" s="14"/>
      <c r="W2730" s="14"/>
      <c r="X2730" s="14"/>
      <c r="Y2730" s="14"/>
      <c r="Z2730" s="14"/>
      <c r="AA2730" s="14"/>
      <c r="AB2730" s="14"/>
      <c r="AC2730" s="14"/>
      <c r="AD2730" s="14"/>
      <c r="AE2730" s="14"/>
      <c r="AT2730" s="257" t="s">
        <v>252</v>
      </c>
      <c r="AU2730" s="257" t="s">
        <v>93</v>
      </c>
      <c r="AV2730" s="14" t="s">
        <v>93</v>
      </c>
      <c r="AW2730" s="14" t="s">
        <v>46</v>
      </c>
      <c r="AX2730" s="14" t="s">
        <v>85</v>
      </c>
      <c r="AY2730" s="257" t="s">
        <v>241</v>
      </c>
    </row>
    <row r="2731" s="14" customFormat="1">
      <c r="A2731" s="14"/>
      <c r="B2731" s="247"/>
      <c r="C2731" s="248"/>
      <c r="D2731" s="238" t="s">
        <v>252</v>
      </c>
      <c r="E2731" s="249" t="s">
        <v>39</v>
      </c>
      <c r="F2731" s="250" t="s">
        <v>2475</v>
      </c>
      <c r="G2731" s="248"/>
      <c r="H2731" s="251">
        <v>6.9119999999999999</v>
      </c>
      <c r="I2731" s="252"/>
      <c r="J2731" s="248"/>
      <c r="K2731" s="248"/>
      <c r="L2731" s="253"/>
      <c r="M2731" s="254"/>
      <c r="N2731" s="255"/>
      <c r="O2731" s="255"/>
      <c r="P2731" s="255"/>
      <c r="Q2731" s="255"/>
      <c r="R2731" s="255"/>
      <c r="S2731" s="255"/>
      <c r="T2731" s="256"/>
      <c r="U2731" s="14"/>
      <c r="V2731" s="14"/>
      <c r="W2731" s="14"/>
      <c r="X2731" s="14"/>
      <c r="Y2731" s="14"/>
      <c r="Z2731" s="14"/>
      <c r="AA2731" s="14"/>
      <c r="AB2731" s="14"/>
      <c r="AC2731" s="14"/>
      <c r="AD2731" s="14"/>
      <c r="AE2731" s="14"/>
      <c r="AT2731" s="257" t="s">
        <v>252</v>
      </c>
      <c r="AU2731" s="257" t="s">
        <v>93</v>
      </c>
      <c r="AV2731" s="14" t="s">
        <v>93</v>
      </c>
      <c r="AW2731" s="14" t="s">
        <v>46</v>
      </c>
      <c r="AX2731" s="14" t="s">
        <v>85</v>
      </c>
      <c r="AY2731" s="257" t="s">
        <v>241</v>
      </c>
    </row>
    <row r="2732" s="14" customFormat="1">
      <c r="A2732" s="14"/>
      <c r="B2732" s="247"/>
      <c r="C2732" s="248"/>
      <c r="D2732" s="238" t="s">
        <v>252</v>
      </c>
      <c r="E2732" s="249" t="s">
        <v>39</v>
      </c>
      <c r="F2732" s="250" t="s">
        <v>2476</v>
      </c>
      <c r="G2732" s="248"/>
      <c r="H2732" s="251">
        <v>1.296</v>
      </c>
      <c r="I2732" s="252"/>
      <c r="J2732" s="248"/>
      <c r="K2732" s="248"/>
      <c r="L2732" s="253"/>
      <c r="M2732" s="254"/>
      <c r="N2732" s="255"/>
      <c r="O2732" s="255"/>
      <c r="P2732" s="255"/>
      <c r="Q2732" s="255"/>
      <c r="R2732" s="255"/>
      <c r="S2732" s="255"/>
      <c r="T2732" s="256"/>
      <c r="U2732" s="14"/>
      <c r="V2732" s="14"/>
      <c r="W2732" s="14"/>
      <c r="X2732" s="14"/>
      <c r="Y2732" s="14"/>
      <c r="Z2732" s="14"/>
      <c r="AA2732" s="14"/>
      <c r="AB2732" s="14"/>
      <c r="AC2732" s="14"/>
      <c r="AD2732" s="14"/>
      <c r="AE2732" s="14"/>
      <c r="AT2732" s="257" t="s">
        <v>252</v>
      </c>
      <c r="AU2732" s="257" t="s">
        <v>93</v>
      </c>
      <c r="AV2732" s="14" t="s">
        <v>93</v>
      </c>
      <c r="AW2732" s="14" t="s">
        <v>46</v>
      </c>
      <c r="AX2732" s="14" t="s">
        <v>85</v>
      </c>
      <c r="AY2732" s="257" t="s">
        <v>241</v>
      </c>
    </row>
    <row r="2733" s="14" customFormat="1">
      <c r="A2733" s="14"/>
      <c r="B2733" s="247"/>
      <c r="C2733" s="248"/>
      <c r="D2733" s="238" t="s">
        <v>252</v>
      </c>
      <c r="E2733" s="249" t="s">
        <v>39</v>
      </c>
      <c r="F2733" s="250" t="s">
        <v>2477</v>
      </c>
      <c r="G2733" s="248"/>
      <c r="H2733" s="251">
        <v>11.952</v>
      </c>
      <c r="I2733" s="252"/>
      <c r="J2733" s="248"/>
      <c r="K2733" s="248"/>
      <c r="L2733" s="253"/>
      <c r="M2733" s="254"/>
      <c r="N2733" s="255"/>
      <c r="O2733" s="255"/>
      <c r="P2733" s="255"/>
      <c r="Q2733" s="255"/>
      <c r="R2733" s="255"/>
      <c r="S2733" s="255"/>
      <c r="T2733" s="256"/>
      <c r="U2733" s="14"/>
      <c r="V2733" s="14"/>
      <c r="W2733" s="14"/>
      <c r="X2733" s="14"/>
      <c r="Y2733" s="14"/>
      <c r="Z2733" s="14"/>
      <c r="AA2733" s="14"/>
      <c r="AB2733" s="14"/>
      <c r="AC2733" s="14"/>
      <c r="AD2733" s="14"/>
      <c r="AE2733" s="14"/>
      <c r="AT2733" s="257" t="s">
        <v>252</v>
      </c>
      <c r="AU2733" s="257" t="s">
        <v>93</v>
      </c>
      <c r="AV2733" s="14" t="s">
        <v>93</v>
      </c>
      <c r="AW2733" s="14" t="s">
        <v>46</v>
      </c>
      <c r="AX2733" s="14" t="s">
        <v>85</v>
      </c>
      <c r="AY2733" s="257" t="s">
        <v>241</v>
      </c>
    </row>
    <row r="2734" s="15" customFormat="1">
      <c r="A2734" s="15"/>
      <c r="B2734" s="258"/>
      <c r="C2734" s="259"/>
      <c r="D2734" s="238" t="s">
        <v>252</v>
      </c>
      <c r="E2734" s="260" t="s">
        <v>39</v>
      </c>
      <c r="F2734" s="261" t="s">
        <v>274</v>
      </c>
      <c r="G2734" s="259"/>
      <c r="H2734" s="262">
        <v>96.084000000000003</v>
      </c>
      <c r="I2734" s="263"/>
      <c r="J2734" s="259"/>
      <c r="K2734" s="259"/>
      <c r="L2734" s="264"/>
      <c r="M2734" s="265"/>
      <c r="N2734" s="266"/>
      <c r="O2734" s="266"/>
      <c r="P2734" s="266"/>
      <c r="Q2734" s="266"/>
      <c r="R2734" s="266"/>
      <c r="S2734" s="266"/>
      <c r="T2734" s="267"/>
      <c r="U2734" s="15"/>
      <c r="V2734" s="15"/>
      <c r="W2734" s="15"/>
      <c r="X2734" s="15"/>
      <c r="Y2734" s="15"/>
      <c r="Z2734" s="15"/>
      <c r="AA2734" s="15"/>
      <c r="AB2734" s="15"/>
      <c r="AC2734" s="15"/>
      <c r="AD2734" s="15"/>
      <c r="AE2734" s="15"/>
      <c r="AT2734" s="268" t="s">
        <v>252</v>
      </c>
      <c r="AU2734" s="268" t="s">
        <v>93</v>
      </c>
      <c r="AV2734" s="15" t="s">
        <v>248</v>
      </c>
      <c r="AW2734" s="15" t="s">
        <v>46</v>
      </c>
      <c r="AX2734" s="15" t="s">
        <v>23</v>
      </c>
      <c r="AY2734" s="268" t="s">
        <v>241</v>
      </c>
    </row>
    <row r="2735" s="2" customFormat="1" ht="16.5" customHeight="1">
      <c r="A2735" s="42"/>
      <c r="B2735" s="43"/>
      <c r="C2735" s="218" t="s">
        <v>2478</v>
      </c>
      <c r="D2735" s="218" t="s">
        <v>243</v>
      </c>
      <c r="E2735" s="219" t="s">
        <v>2479</v>
      </c>
      <c r="F2735" s="220" t="s">
        <v>2480</v>
      </c>
      <c r="G2735" s="221" t="s">
        <v>145</v>
      </c>
      <c r="H2735" s="222">
        <v>214.512</v>
      </c>
      <c r="I2735" s="223"/>
      <c r="J2735" s="224">
        <f>ROUND(I2735*H2735,2)</f>
        <v>0</v>
      </c>
      <c r="K2735" s="220" t="s">
        <v>247</v>
      </c>
      <c r="L2735" s="48"/>
      <c r="M2735" s="225" t="s">
        <v>39</v>
      </c>
      <c r="N2735" s="226" t="s">
        <v>56</v>
      </c>
      <c r="O2735" s="88"/>
      <c r="P2735" s="227">
        <f>O2735*H2735</f>
        <v>0</v>
      </c>
      <c r="Q2735" s="227">
        <v>0.0040000000000000001</v>
      </c>
      <c r="R2735" s="227">
        <f>Q2735*H2735</f>
        <v>0.85804800000000003</v>
      </c>
      <c r="S2735" s="227">
        <v>0</v>
      </c>
      <c r="T2735" s="228">
        <f>S2735*H2735</f>
        <v>0</v>
      </c>
      <c r="U2735" s="42"/>
      <c r="V2735" s="42"/>
      <c r="W2735" s="42"/>
      <c r="X2735" s="42"/>
      <c r="Y2735" s="42"/>
      <c r="Z2735" s="42"/>
      <c r="AA2735" s="42"/>
      <c r="AB2735" s="42"/>
      <c r="AC2735" s="42"/>
      <c r="AD2735" s="42"/>
      <c r="AE2735" s="42"/>
      <c r="AR2735" s="229" t="s">
        <v>248</v>
      </c>
      <c r="AT2735" s="229" t="s">
        <v>243</v>
      </c>
      <c r="AU2735" s="229" t="s">
        <v>93</v>
      </c>
      <c r="AY2735" s="20" t="s">
        <v>241</v>
      </c>
      <c r="BE2735" s="230">
        <f>IF(N2735="základní",J2735,0)</f>
        <v>0</v>
      </c>
      <c r="BF2735" s="230">
        <f>IF(N2735="snížená",J2735,0)</f>
        <v>0</v>
      </c>
      <c r="BG2735" s="230">
        <f>IF(N2735="zákl. přenesená",J2735,0)</f>
        <v>0</v>
      </c>
      <c r="BH2735" s="230">
        <f>IF(N2735="sníž. přenesená",J2735,0)</f>
        <v>0</v>
      </c>
      <c r="BI2735" s="230">
        <f>IF(N2735="nulová",J2735,0)</f>
        <v>0</v>
      </c>
      <c r="BJ2735" s="20" t="s">
        <v>23</v>
      </c>
      <c r="BK2735" s="230">
        <f>ROUND(I2735*H2735,2)</f>
        <v>0</v>
      </c>
      <c r="BL2735" s="20" t="s">
        <v>248</v>
      </c>
      <c r="BM2735" s="229" t="s">
        <v>2481</v>
      </c>
    </row>
    <row r="2736" s="2" customFormat="1">
      <c r="A2736" s="42"/>
      <c r="B2736" s="43"/>
      <c r="C2736" s="44"/>
      <c r="D2736" s="231" t="s">
        <v>250</v>
      </c>
      <c r="E2736" s="44"/>
      <c r="F2736" s="232" t="s">
        <v>2482</v>
      </c>
      <c r="G2736" s="44"/>
      <c r="H2736" s="44"/>
      <c r="I2736" s="233"/>
      <c r="J2736" s="44"/>
      <c r="K2736" s="44"/>
      <c r="L2736" s="48"/>
      <c r="M2736" s="234"/>
      <c r="N2736" s="235"/>
      <c r="O2736" s="88"/>
      <c r="P2736" s="88"/>
      <c r="Q2736" s="88"/>
      <c r="R2736" s="88"/>
      <c r="S2736" s="88"/>
      <c r="T2736" s="89"/>
      <c r="U2736" s="42"/>
      <c r="V2736" s="42"/>
      <c r="W2736" s="42"/>
      <c r="X2736" s="42"/>
      <c r="Y2736" s="42"/>
      <c r="Z2736" s="42"/>
      <c r="AA2736" s="42"/>
      <c r="AB2736" s="42"/>
      <c r="AC2736" s="42"/>
      <c r="AD2736" s="42"/>
      <c r="AE2736" s="42"/>
      <c r="AT2736" s="20" t="s">
        <v>250</v>
      </c>
      <c r="AU2736" s="20" t="s">
        <v>93</v>
      </c>
    </row>
    <row r="2737" s="13" customFormat="1">
      <c r="A2737" s="13"/>
      <c r="B2737" s="236"/>
      <c r="C2737" s="237"/>
      <c r="D2737" s="238" t="s">
        <v>252</v>
      </c>
      <c r="E2737" s="239" t="s">
        <v>39</v>
      </c>
      <c r="F2737" s="240" t="s">
        <v>2321</v>
      </c>
      <c r="G2737" s="237"/>
      <c r="H2737" s="239" t="s">
        <v>39</v>
      </c>
      <c r="I2737" s="241"/>
      <c r="J2737" s="237"/>
      <c r="K2737" s="237"/>
      <c r="L2737" s="242"/>
      <c r="M2737" s="243"/>
      <c r="N2737" s="244"/>
      <c r="O2737" s="244"/>
      <c r="P2737" s="244"/>
      <c r="Q2737" s="244"/>
      <c r="R2737" s="244"/>
      <c r="S2737" s="244"/>
      <c r="T2737" s="245"/>
      <c r="U2737" s="13"/>
      <c r="V2737" s="13"/>
      <c r="W2737" s="13"/>
      <c r="X2737" s="13"/>
      <c r="Y2737" s="13"/>
      <c r="Z2737" s="13"/>
      <c r="AA2737" s="13"/>
      <c r="AB2737" s="13"/>
      <c r="AC2737" s="13"/>
      <c r="AD2737" s="13"/>
      <c r="AE2737" s="13"/>
      <c r="AT2737" s="246" t="s">
        <v>252</v>
      </c>
      <c r="AU2737" s="246" t="s">
        <v>93</v>
      </c>
      <c r="AV2737" s="13" t="s">
        <v>23</v>
      </c>
      <c r="AW2737" s="13" t="s">
        <v>46</v>
      </c>
      <c r="AX2737" s="13" t="s">
        <v>85</v>
      </c>
      <c r="AY2737" s="246" t="s">
        <v>241</v>
      </c>
    </row>
    <row r="2738" s="13" customFormat="1">
      <c r="A2738" s="13"/>
      <c r="B2738" s="236"/>
      <c r="C2738" s="237"/>
      <c r="D2738" s="238" t="s">
        <v>252</v>
      </c>
      <c r="E2738" s="239" t="s">
        <v>39</v>
      </c>
      <c r="F2738" s="240" t="s">
        <v>2416</v>
      </c>
      <c r="G2738" s="237"/>
      <c r="H2738" s="239" t="s">
        <v>39</v>
      </c>
      <c r="I2738" s="241"/>
      <c r="J2738" s="237"/>
      <c r="K2738" s="237"/>
      <c r="L2738" s="242"/>
      <c r="M2738" s="243"/>
      <c r="N2738" s="244"/>
      <c r="O2738" s="244"/>
      <c r="P2738" s="244"/>
      <c r="Q2738" s="244"/>
      <c r="R2738" s="244"/>
      <c r="S2738" s="244"/>
      <c r="T2738" s="245"/>
      <c r="U2738" s="13"/>
      <c r="V2738" s="13"/>
      <c r="W2738" s="13"/>
      <c r="X2738" s="13"/>
      <c r="Y2738" s="13"/>
      <c r="Z2738" s="13"/>
      <c r="AA2738" s="13"/>
      <c r="AB2738" s="13"/>
      <c r="AC2738" s="13"/>
      <c r="AD2738" s="13"/>
      <c r="AE2738" s="13"/>
      <c r="AT2738" s="246" t="s">
        <v>252</v>
      </c>
      <c r="AU2738" s="246" t="s">
        <v>93</v>
      </c>
      <c r="AV2738" s="13" t="s">
        <v>23</v>
      </c>
      <c r="AW2738" s="13" t="s">
        <v>46</v>
      </c>
      <c r="AX2738" s="13" t="s">
        <v>85</v>
      </c>
      <c r="AY2738" s="246" t="s">
        <v>241</v>
      </c>
    </row>
    <row r="2739" s="13" customFormat="1">
      <c r="A2739" s="13"/>
      <c r="B2739" s="236"/>
      <c r="C2739" s="237"/>
      <c r="D2739" s="238" t="s">
        <v>252</v>
      </c>
      <c r="E2739" s="239" t="s">
        <v>39</v>
      </c>
      <c r="F2739" s="240" t="s">
        <v>1011</v>
      </c>
      <c r="G2739" s="237"/>
      <c r="H2739" s="239" t="s">
        <v>39</v>
      </c>
      <c r="I2739" s="241"/>
      <c r="J2739" s="237"/>
      <c r="K2739" s="237"/>
      <c r="L2739" s="242"/>
      <c r="M2739" s="243"/>
      <c r="N2739" s="244"/>
      <c r="O2739" s="244"/>
      <c r="P2739" s="244"/>
      <c r="Q2739" s="244"/>
      <c r="R2739" s="244"/>
      <c r="S2739" s="244"/>
      <c r="T2739" s="245"/>
      <c r="U2739" s="13"/>
      <c r="V2739" s="13"/>
      <c r="W2739" s="13"/>
      <c r="X2739" s="13"/>
      <c r="Y2739" s="13"/>
      <c r="Z2739" s="13"/>
      <c r="AA2739" s="13"/>
      <c r="AB2739" s="13"/>
      <c r="AC2739" s="13"/>
      <c r="AD2739" s="13"/>
      <c r="AE2739" s="13"/>
      <c r="AT2739" s="246" t="s">
        <v>252</v>
      </c>
      <c r="AU2739" s="246" t="s">
        <v>93</v>
      </c>
      <c r="AV2739" s="13" t="s">
        <v>23</v>
      </c>
      <c r="AW2739" s="13" t="s">
        <v>46</v>
      </c>
      <c r="AX2739" s="13" t="s">
        <v>85</v>
      </c>
      <c r="AY2739" s="246" t="s">
        <v>241</v>
      </c>
    </row>
    <row r="2740" s="14" customFormat="1">
      <c r="A2740" s="14"/>
      <c r="B2740" s="247"/>
      <c r="C2740" s="248"/>
      <c r="D2740" s="238" t="s">
        <v>252</v>
      </c>
      <c r="E2740" s="249" t="s">
        <v>39</v>
      </c>
      <c r="F2740" s="250" t="s">
        <v>2483</v>
      </c>
      <c r="G2740" s="248"/>
      <c r="H2740" s="251">
        <v>19.5</v>
      </c>
      <c r="I2740" s="252"/>
      <c r="J2740" s="248"/>
      <c r="K2740" s="248"/>
      <c r="L2740" s="253"/>
      <c r="M2740" s="254"/>
      <c r="N2740" s="255"/>
      <c r="O2740" s="255"/>
      <c r="P2740" s="255"/>
      <c r="Q2740" s="255"/>
      <c r="R2740" s="255"/>
      <c r="S2740" s="255"/>
      <c r="T2740" s="256"/>
      <c r="U2740" s="14"/>
      <c r="V2740" s="14"/>
      <c r="W2740" s="14"/>
      <c r="X2740" s="14"/>
      <c r="Y2740" s="14"/>
      <c r="Z2740" s="14"/>
      <c r="AA2740" s="14"/>
      <c r="AB2740" s="14"/>
      <c r="AC2740" s="14"/>
      <c r="AD2740" s="14"/>
      <c r="AE2740" s="14"/>
      <c r="AT2740" s="257" t="s">
        <v>252</v>
      </c>
      <c r="AU2740" s="257" t="s">
        <v>93</v>
      </c>
      <c r="AV2740" s="14" t="s">
        <v>93</v>
      </c>
      <c r="AW2740" s="14" t="s">
        <v>46</v>
      </c>
      <c r="AX2740" s="14" t="s">
        <v>85</v>
      </c>
      <c r="AY2740" s="257" t="s">
        <v>241</v>
      </c>
    </row>
    <row r="2741" s="14" customFormat="1">
      <c r="A2741" s="14"/>
      <c r="B2741" s="247"/>
      <c r="C2741" s="248"/>
      <c r="D2741" s="238" t="s">
        <v>252</v>
      </c>
      <c r="E2741" s="249" t="s">
        <v>39</v>
      </c>
      <c r="F2741" s="250" t="s">
        <v>2484</v>
      </c>
      <c r="G2741" s="248"/>
      <c r="H2741" s="251">
        <v>13.859999999999999</v>
      </c>
      <c r="I2741" s="252"/>
      <c r="J2741" s="248"/>
      <c r="K2741" s="248"/>
      <c r="L2741" s="253"/>
      <c r="M2741" s="254"/>
      <c r="N2741" s="255"/>
      <c r="O2741" s="255"/>
      <c r="P2741" s="255"/>
      <c r="Q2741" s="255"/>
      <c r="R2741" s="255"/>
      <c r="S2741" s="255"/>
      <c r="T2741" s="256"/>
      <c r="U2741" s="14"/>
      <c r="V2741" s="14"/>
      <c r="W2741" s="14"/>
      <c r="X2741" s="14"/>
      <c r="Y2741" s="14"/>
      <c r="Z2741" s="14"/>
      <c r="AA2741" s="14"/>
      <c r="AB2741" s="14"/>
      <c r="AC2741" s="14"/>
      <c r="AD2741" s="14"/>
      <c r="AE2741" s="14"/>
      <c r="AT2741" s="257" t="s">
        <v>252</v>
      </c>
      <c r="AU2741" s="257" t="s">
        <v>93</v>
      </c>
      <c r="AV2741" s="14" t="s">
        <v>93</v>
      </c>
      <c r="AW2741" s="14" t="s">
        <v>46</v>
      </c>
      <c r="AX2741" s="14" t="s">
        <v>85</v>
      </c>
      <c r="AY2741" s="257" t="s">
        <v>241</v>
      </c>
    </row>
    <row r="2742" s="14" customFormat="1">
      <c r="A2742" s="14"/>
      <c r="B2742" s="247"/>
      <c r="C2742" s="248"/>
      <c r="D2742" s="238" t="s">
        <v>252</v>
      </c>
      <c r="E2742" s="249" t="s">
        <v>39</v>
      </c>
      <c r="F2742" s="250" t="s">
        <v>2485</v>
      </c>
      <c r="G2742" s="248"/>
      <c r="H2742" s="251">
        <v>16.800000000000001</v>
      </c>
      <c r="I2742" s="252"/>
      <c r="J2742" s="248"/>
      <c r="K2742" s="248"/>
      <c r="L2742" s="253"/>
      <c r="M2742" s="254"/>
      <c r="N2742" s="255"/>
      <c r="O2742" s="255"/>
      <c r="P2742" s="255"/>
      <c r="Q2742" s="255"/>
      <c r="R2742" s="255"/>
      <c r="S2742" s="255"/>
      <c r="T2742" s="256"/>
      <c r="U2742" s="14"/>
      <c r="V2742" s="14"/>
      <c r="W2742" s="14"/>
      <c r="X2742" s="14"/>
      <c r="Y2742" s="14"/>
      <c r="Z2742" s="14"/>
      <c r="AA2742" s="14"/>
      <c r="AB2742" s="14"/>
      <c r="AC2742" s="14"/>
      <c r="AD2742" s="14"/>
      <c r="AE2742" s="14"/>
      <c r="AT2742" s="257" t="s">
        <v>252</v>
      </c>
      <c r="AU2742" s="257" t="s">
        <v>93</v>
      </c>
      <c r="AV2742" s="14" t="s">
        <v>93</v>
      </c>
      <c r="AW2742" s="14" t="s">
        <v>46</v>
      </c>
      <c r="AX2742" s="14" t="s">
        <v>85</v>
      </c>
      <c r="AY2742" s="257" t="s">
        <v>241</v>
      </c>
    </row>
    <row r="2743" s="14" customFormat="1">
      <c r="A2743" s="14"/>
      <c r="B2743" s="247"/>
      <c r="C2743" s="248"/>
      <c r="D2743" s="238" t="s">
        <v>252</v>
      </c>
      <c r="E2743" s="249" t="s">
        <v>39</v>
      </c>
      <c r="F2743" s="250" t="s">
        <v>2486</v>
      </c>
      <c r="G2743" s="248"/>
      <c r="H2743" s="251">
        <v>7.9500000000000002</v>
      </c>
      <c r="I2743" s="252"/>
      <c r="J2743" s="248"/>
      <c r="K2743" s="248"/>
      <c r="L2743" s="253"/>
      <c r="M2743" s="254"/>
      <c r="N2743" s="255"/>
      <c r="O2743" s="255"/>
      <c r="P2743" s="255"/>
      <c r="Q2743" s="255"/>
      <c r="R2743" s="255"/>
      <c r="S2743" s="255"/>
      <c r="T2743" s="256"/>
      <c r="U2743" s="14"/>
      <c r="V2743" s="14"/>
      <c r="W2743" s="14"/>
      <c r="X2743" s="14"/>
      <c r="Y2743" s="14"/>
      <c r="Z2743" s="14"/>
      <c r="AA2743" s="14"/>
      <c r="AB2743" s="14"/>
      <c r="AC2743" s="14"/>
      <c r="AD2743" s="14"/>
      <c r="AE2743" s="14"/>
      <c r="AT2743" s="257" t="s">
        <v>252</v>
      </c>
      <c r="AU2743" s="257" t="s">
        <v>93</v>
      </c>
      <c r="AV2743" s="14" t="s">
        <v>93</v>
      </c>
      <c r="AW2743" s="14" t="s">
        <v>46</v>
      </c>
      <c r="AX2743" s="14" t="s">
        <v>85</v>
      </c>
      <c r="AY2743" s="257" t="s">
        <v>241</v>
      </c>
    </row>
    <row r="2744" s="14" customFormat="1">
      <c r="A2744" s="14"/>
      <c r="B2744" s="247"/>
      <c r="C2744" s="248"/>
      <c r="D2744" s="238" t="s">
        <v>252</v>
      </c>
      <c r="E2744" s="249" t="s">
        <v>39</v>
      </c>
      <c r="F2744" s="250" t="s">
        <v>2487</v>
      </c>
      <c r="G2744" s="248"/>
      <c r="H2744" s="251">
        <v>4.5</v>
      </c>
      <c r="I2744" s="252"/>
      <c r="J2744" s="248"/>
      <c r="K2744" s="248"/>
      <c r="L2744" s="253"/>
      <c r="M2744" s="254"/>
      <c r="N2744" s="255"/>
      <c r="O2744" s="255"/>
      <c r="P2744" s="255"/>
      <c r="Q2744" s="255"/>
      <c r="R2744" s="255"/>
      <c r="S2744" s="255"/>
      <c r="T2744" s="256"/>
      <c r="U2744" s="14"/>
      <c r="V2744" s="14"/>
      <c r="W2744" s="14"/>
      <c r="X2744" s="14"/>
      <c r="Y2744" s="14"/>
      <c r="Z2744" s="14"/>
      <c r="AA2744" s="14"/>
      <c r="AB2744" s="14"/>
      <c r="AC2744" s="14"/>
      <c r="AD2744" s="14"/>
      <c r="AE2744" s="14"/>
      <c r="AT2744" s="257" t="s">
        <v>252</v>
      </c>
      <c r="AU2744" s="257" t="s">
        <v>93</v>
      </c>
      <c r="AV2744" s="14" t="s">
        <v>93</v>
      </c>
      <c r="AW2744" s="14" t="s">
        <v>46</v>
      </c>
      <c r="AX2744" s="14" t="s">
        <v>85</v>
      </c>
      <c r="AY2744" s="257" t="s">
        <v>241</v>
      </c>
    </row>
    <row r="2745" s="14" customFormat="1">
      <c r="A2745" s="14"/>
      <c r="B2745" s="247"/>
      <c r="C2745" s="248"/>
      <c r="D2745" s="238" t="s">
        <v>252</v>
      </c>
      <c r="E2745" s="249" t="s">
        <v>39</v>
      </c>
      <c r="F2745" s="250" t="s">
        <v>2488</v>
      </c>
      <c r="G2745" s="248"/>
      <c r="H2745" s="251">
        <v>3</v>
      </c>
      <c r="I2745" s="252"/>
      <c r="J2745" s="248"/>
      <c r="K2745" s="248"/>
      <c r="L2745" s="253"/>
      <c r="M2745" s="254"/>
      <c r="N2745" s="255"/>
      <c r="O2745" s="255"/>
      <c r="P2745" s="255"/>
      <c r="Q2745" s="255"/>
      <c r="R2745" s="255"/>
      <c r="S2745" s="255"/>
      <c r="T2745" s="256"/>
      <c r="U2745" s="14"/>
      <c r="V2745" s="14"/>
      <c r="W2745" s="14"/>
      <c r="X2745" s="14"/>
      <c r="Y2745" s="14"/>
      <c r="Z2745" s="14"/>
      <c r="AA2745" s="14"/>
      <c r="AB2745" s="14"/>
      <c r="AC2745" s="14"/>
      <c r="AD2745" s="14"/>
      <c r="AE2745" s="14"/>
      <c r="AT2745" s="257" t="s">
        <v>252</v>
      </c>
      <c r="AU2745" s="257" t="s">
        <v>93</v>
      </c>
      <c r="AV2745" s="14" t="s">
        <v>93</v>
      </c>
      <c r="AW2745" s="14" t="s">
        <v>46</v>
      </c>
      <c r="AX2745" s="14" t="s">
        <v>85</v>
      </c>
      <c r="AY2745" s="257" t="s">
        <v>241</v>
      </c>
    </row>
    <row r="2746" s="14" customFormat="1">
      <c r="A2746" s="14"/>
      <c r="B2746" s="247"/>
      <c r="C2746" s="248"/>
      <c r="D2746" s="238" t="s">
        <v>252</v>
      </c>
      <c r="E2746" s="249" t="s">
        <v>39</v>
      </c>
      <c r="F2746" s="250" t="s">
        <v>2489</v>
      </c>
      <c r="G2746" s="248"/>
      <c r="H2746" s="251">
        <v>4.5</v>
      </c>
      <c r="I2746" s="252"/>
      <c r="J2746" s="248"/>
      <c r="K2746" s="248"/>
      <c r="L2746" s="253"/>
      <c r="M2746" s="254"/>
      <c r="N2746" s="255"/>
      <c r="O2746" s="255"/>
      <c r="P2746" s="255"/>
      <c r="Q2746" s="255"/>
      <c r="R2746" s="255"/>
      <c r="S2746" s="255"/>
      <c r="T2746" s="256"/>
      <c r="U2746" s="14"/>
      <c r="V2746" s="14"/>
      <c r="W2746" s="14"/>
      <c r="X2746" s="14"/>
      <c r="Y2746" s="14"/>
      <c r="Z2746" s="14"/>
      <c r="AA2746" s="14"/>
      <c r="AB2746" s="14"/>
      <c r="AC2746" s="14"/>
      <c r="AD2746" s="14"/>
      <c r="AE2746" s="14"/>
      <c r="AT2746" s="257" t="s">
        <v>252</v>
      </c>
      <c r="AU2746" s="257" t="s">
        <v>93</v>
      </c>
      <c r="AV2746" s="14" t="s">
        <v>93</v>
      </c>
      <c r="AW2746" s="14" t="s">
        <v>46</v>
      </c>
      <c r="AX2746" s="14" t="s">
        <v>85</v>
      </c>
      <c r="AY2746" s="257" t="s">
        <v>241</v>
      </c>
    </row>
    <row r="2747" s="14" customFormat="1">
      <c r="A2747" s="14"/>
      <c r="B2747" s="247"/>
      <c r="C2747" s="248"/>
      <c r="D2747" s="238" t="s">
        <v>252</v>
      </c>
      <c r="E2747" s="249" t="s">
        <v>39</v>
      </c>
      <c r="F2747" s="250" t="s">
        <v>2490</v>
      </c>
      <c r="G2747" s="248"/>
      <c r="H2747" s="251">
        <v>3.6000000000000001</v>
      </c>
      <c r="I2747" s="252"/>
      <c r="J2747" s="248"/>
      <c r="K2747" s="248"/>
      <c r="L2747" s="253"/>
      <c r="M2747" s="254"/>
      <c r="N2747" s="255"/>
      <c r="O2747" s="255"/>
      <c r="P2747" s="255"/>
      <c r="Q2747" s="255"/>
      <c r="R2747" s="255"/>
      <c r="S2747" s="255"/>
      <c r="T2747" s="256"/>
      <c r="U2747" s="14"/>
      <c r="V2747" s="14"/>
      <c r="W2747" s="14"/>
      <c r="X2747" s="14"/>
      <c r="Y2747" s="14"/>
      <c r="Z2747" s="14"/>
      <c r="AA2747" s="14"/>
      <c r="AB2747" s="14"/>
      <c r="AC2747" s="14"/>
      <c r="AD2747" s="14"/>
      <c r="AE2747" s="14"/>
      <c r="AT2747" s="257" t="s">
        <v>252</v>
      </c>
      <c r="AU2747" s="257" t="s">
        <v>93</v>
      </c>
      <c r="AV2747" s="14" t="s">
        <v>93</v>
      </c>
      <c r="AW2747" s="14" t="s">
        <v>46</v>
      </c>
      <c r="AX2747" s="14" t="s">
        <v>85</v>
      </c>
      <c r="AY2747" s="257" t="s">
        <v>241</v>
      </c>
    </row>
    <row r="2748" s="13" customFormat="1">
      <c r="A2748" s="13"/>
      <c r="B2748" s="236"/>
      <c r="C2748" s="237"/>
      <c r="D2748" s="238" t="s">
        <v>252</v>
      </c>
      <c r="E2748" s="239" t="s">
        <v>39</v>
      </c>
      <c r="F2748" s="240" t="s">
        <v>1021</v>
      </c>
      <c r="G2748" s="237"/>
      <c r="H2748" s="239" t="s">
        <v>39</v>
      </c>
      <c r="I2748" s="241"/>
      <c r="J2748" s="237"/>
      <c r="K2748" s="237"/>
      <c r="L2748" s="242"/>
      <c r="M2748" s="243"/>
      <c r="N2748" s="244"/>
      <c r="O2748" s="244"/>
      <c r="P2748" s="244"/>
      <c r="Q2748" s="244"/>
      <c r="R2748" s="244"/>
      <c r="S2748" s="244"/>
      <c r="T2748" s="245"/>
      <c r="U2748" s="13"/>
      <c r="V2748" s="13"/>
      <c r="W2748" s="13"/>
      <c r="X2748" s="13"/>
      <c r="Y2748" s="13"/>
      <c r="Z2748" s="13"/>
      <c r="AA2748" s="13"/>
      <c r="AB2748" s="13"/>
      <c r="AC2748" s="13"/>
      <c r="AD2748" s="13"/>
      <c r="AE2748" s="13"/>
      <c r="AT2748" s="246" t="s">
        <v>252</v>
      </c>
      <c r="AU2748" s="246" t="s">
        <v>93</v>
      </c>
      <c r="AV2748" s="13" t="s">
        <v>23</v>
      </c>
      <c r="AW2748" s="13" t="s">
        <v>46</v>
      </c>
      <c r="AX2748" s="13" t="s">
        <v>85</v>
      </c>
      <c r="AY2748" s="246" t="s">
        <v>241</v>
      </c>
    </row>
    <row r="2749" s="14" customFormat="1">
      <c r="A2749" s="14"/>
      <c r="B2749" s="247"/>
      <c r="C2749" s="248"/>
      <c r="D2749" s="238" t="s">
        <v>252</v>
      </c>
      <c r="E2749" s="249" t="s">
        <v>39</v>
      </c>
      <c r="F2749" s="250" t="s">
        <v>2491</v>
      </c>
      <c r="G2749" s="248"/>
      <c r="H2749" s="251">
        <v>11.699999999999999</v>
      </c>
      <c r="I2749" s="252"/>
      <c r="J2749" s="248"/>
      <c r="K2749" s="248"/>
      <c r="L2749" s="253"/>
      <c r="M2749" s="254"/>
      <c r="N2749" s="255"/>
      <c r="O2749" s="255"/>
      <c r="P2749" s="255"/>
      <c r="Q2749" s="255"/>
      <c r="R2749" s="255"/>
      <c r="S2749" s="255"/>
      <c r="T2749" s="256"/>
      <c r="U2749" s="14"/>
      <c r="V2749" s="14"/>
      <c r="W2749" s="14"/>
      <c r="X2749" s="14"/>
      <c r="Y2749" s="14"/>
      <c r="Z2749" s="14"/>
      <c r="AA2749" s="14"/>
      <c r="AB2749" s="14"/>
      <c r="AC2749" s="14"/>
      <c r="AD2749" s="14"/>
      <c r="AE2749" s="14"/>
      <c r="AT2749" s="257" t="s">
        <v>252</v>
      </c>
      <c r="AU2749" s="257" t="s">
        <v>93</v>
      </c>
      <c r="AV2749" s="14" t="s">
        <v>93</v>
      </c>
      <c r="AW2749" s="14" t="s">
        <v>46</v>
      </c>
      <c r="AX2749" s="14" t="s">
        <v>85</v>
      </c>
      <c r="AY2749" s="257" t="s">
        <v>241</v>
      </c>
    </row>
    <row r="2750" s="14" customFormat="1">
      <c r="A2750" s="14"/>
      <c r="B2750" s="247"/>
      <c r="C2750" s="248"/>
      <c r="D2750" s="238" t="s">
        <v>252</v>
      </c>
      <c r="E2750" s="249" t="s">
        <v>39</v>
      </c>
      <c r="F2750" s="250" t="s">
        <v>2492</v>
      </c>
      <c r="G2750" s="248"/>
      <c r="H2750" s="251">
        <v>21.600000000000001</v>
      </c>
      <c r="I2750" s="252"/>
      <c r="J2750" s="248"/>
      <c r="K2750" s="248"/>
      <c r="L2750" s="253"/>
      <c r="M2750" s="254"/>
      <c r="N2750" s="255"/>
      <c r="O2750" s="255"/>
      <c r="P2750" s="255"/>
      <c r="Q2750" s="255"/>
      <c r="R2750" s="255"/>
      <c r="S2750" s="255"/>
      <c r="T2750" s="256"/>
      <c r="U2750" s="14"/>
      <c r="V2750" s="14"/>
      <c r="W2750" s="14"/>
      <c r="X2750" s="14"/>
      <c r="Y2750" s="14"/>
      <c r="Z2750" s="14"/>
      <c r="AA2750" s="14"/>
      <c r="AB2750" s="14"/>
      <c r="AC2750" s="14"/>
      <c r="AD2750" s="14"/>
      <c r="AE2750" s="14"/>
      <c r="AT2750" s="257" t="s">
        <v>252</v>
      </c>
      <c r="AU2750" s="257" t="s">
        <v>93</v>
      </c>
      <c r="AV2750" s="14" t="s">
        <v>93</v>
      </c>
      <c r="AW2750" s="14" t="s">
        <v>46</v>
      </c>
      <c r="AX2750" s="14" t="s">
        <v>85</v>
      </c>
      <c r="AY2750" s="257" t="s">
        <v>241</v>
      </c>
    </row>
    <row r="2751" s="13" customFormat="1">
      <c r="A2751" s="13"/>
      <c r="B2751" s="236"/>
      <c r="C2751" s="237"/>
      <c r="D2751" s="238" t="s">
        <v>252</v>
      </c>
      <c r="E2751" s="239" t="s">
        <v>39</v>
      </c>
      <c r="F2751" s="240" t="s">
        <v>1033</v>
      </c>
      <c r="G2751" s="237"/>
      <c r="H2751" s="239" t="s">
        <v>39</v>
      </c>
      <c r="I2751" s="241"/>
      <c r="J2751" s="237"/>
      <c r="K2751" s="237"/>
      <c r="L2751" s="242"/>
      <c r="M2751" s="243"/>
      <c r="N2751" s="244"/>
      <c r="O2751" s="244"/>
      <c r="P2751" s="244"/>
      <c r="Q2751" s="244"/>
      <c r="R2751" s="244"/>
      <c r="S2751" s="244"/>
      <c r="T2751" s="245"/>
      <c r="U2751" s="13"/>
      <c r="V2751" s="13"/>
      <c r="W2751" s="13"/>
      <c r="X2751" s="13"/>
      <c r="Y2751" s="13"/>
      <c r="Z2751" s="13"/>
      <c r="AA2751" s="13"/>
      <c r="AB2751" s="13"/>
      <c r="AC2751" s="13"/>
      <c r="AD2751" s="13"/>
      <c r="AE2751" s="13"/>
      <c r="AT2751" s="246" t="s">
        <v>252</v>
      </c>
      <c r="AU2751" s="246" t="s">
        <v>93</v>
      </c>
      <c r="AV2751" s="13" t="s">
        <v>23</v>
      </c>
      <c r="AW2751" s="13" t="s">
        <v>46</v>
      </c>
      <c r="AX2751" s="13" t="s">
        <v>85</v>
      </c>
      <c r="AY2751" s="246" t="s">
        <v>241</v>
      </c>
    </row>
    <row r="2752" s="14" customFormat="1">
      <c r="A2752" s="14"/>
      <c r="B2752" s="247"/>
      <c r="C2752" s="248"/>
      <c r="D2752" s="238" t="s">
        <v>252</v>
      </c>
      <c r="E2752" s="249" t="s">
        <v>39</v>
      </c>
      <c r="F2752" s="250" t="s">
        <v>2493</v>
      </c>
      <c r="G2752" s="248"/>
      <c r="H2752" s="251">
        <v>2.9700000000000002</v>
      </c>
      <c r="I2752" s="252"/>
      <c r="J2752" s="248"/>
      <c r="K2752" s="248"/>
      <c r="L2752" s="253"/>
      <c r="M2752" s="254"/>
      <c r="N2752" s="255"/>
      <c r="O2752" s="255"/>
      <c r="P2752" s="255"/>
      <c r="Q2752" s="255"/>
      <c r="R2752" s="255"/>
      <c r="S2752" s="255"/>
      <c r="T2752" s="256"/>
      <c r="U2752" s="14"/>
      <c r="V2752" s="14"/>
      <c r="W2752" s="14"/>
      <c r="X2752" s="14"/>
      <c r="Y2752" s="14"/>
      <c r="Z2752" s="14"/>
      <c r="AA2752" s="14"/>
      <c r="AB2752" s="14"/>
      <c r="AC2752" s="14"/>
      <c r="AD2752" s="14"/>
      <c r="AE2752" s="14"/>
      <c r="AT2752" s="257" t="s">
        <v>252</v>
      </c>
      <c r="AU2752" s="257" t="s">
        <v>93</v>
      </c>
      <c r="AV2752" s="14" t="s">
        <v>93</v>
      </c>
      <c r="AW2752" s="14" t="s">
        <v>46</v>
      </c>
      <c r="AX2752" s="14" t="s">
        <v>85</v>
      </c>
      <c r="AY2752" s="257" t="s">
        <v>241</v>
      </c>
    </row>
    <row r="2753" s="14" customFormat="1">
      <c r="A2753" s="14"/>
      <c r="B2753" s="247"/>
      <c r="C2753" s="248"/>
      <c r="D2753" s="238" t="s">
        <v>252</v>
      </c>
      <c r="E2753" s="249" t="s">
        <v>39</v>
      </c>
      <c r="F2753" s="250" t="s">
        <v>2494</v>
      </c>
      <c r="G2753" s="248"/>
      <c r="H2753" s="251">
        <v>14.355</v>
      </c>
      <c r="I2753" s="252"/>
      <c r="J2753" s="248"/>
      <c r="K2753" s="248"/>
      <c r="L2753" s="253"/>
      <c r="M2753" s="254"/>
      <c r="N2753" s="255"/>
      <c r="O2753" s="255"/>
      <c r="P2753" s="255"/>
      <c r="Q2753" s="255"/>
      <c r="R2753" s="255"/>
      <c r="S2753" s="255"/>
      <c r="T2753" s="256"/>
      <c r="U2753" s="14"/>
      <c r="V2753" s="14"/>
      <c r="W2753" s="14"/>
      <c r="X2753" s="14"/>
      <c r="Y2753" s="14"/>
      <c r="Z2753" s="14"/>
      <c r="AA2753" s="14"/>
      <c r="AB2753" s="14"/>
      <c r="AC2753" s="14"/>
      <c r="AD2753" s="14"/>
      <c r="AE2753" s="14"/>
      <c r="AT2753" s="257" t="s">
        <v>252</v>
      </c>
      <c r="AU2753" s="257" t="s">
        <v>93</v>
      </c>
      <c r="AV2753" s="14" t="s">
        <v>93</v>
      </c>
      <c r="AW2753" s="14" t="s">
        <v>46</v>
      </c>
      <c r="AX2753" s="14" t="s">
        <v>85</v>
      </c>
      <c r="AY2753" s="257" t="s">
        <v>241</v>
      </c>
    </row>
    <row r="2754" s="14" customFormat="1">
      <c r="A2754" s="14"/>
      <c r="B2754" s="247"/>
      <c r="C2754" s="248"/>
      <c r="D2754" s="238" t="s">
        <v>252</v>
      </c>
      <c r="E2754" s="249" t="s">
        <v>39</v>
      </c>
      <c r="F2754" s="250" t="s">
        <v>2495</v>
      </c>
      <c r="G2754" s="248"/>
      <c r="H2754" s="251">
        <v>9.2070000000000007</v>
      </c>
      <c r="I2754" s="252"/>
      <c r="J2754" s="248"/>
      <c r="K2754" s="248"/>
      <c r="L2754" s="253"/>
      <c r="M2754" s="254"/>
      <c r="N2754" s="255"/>
      <c r="O2754" s="255"/>
      <c r="P2754" s="255"/>
      <c r="Q2754" s="255"/>
      <c r="R2754" s="255"/>
      <c r="S2754" s="255"/>
      <c r="T2754" s="256"/>
      <c r="U2754" s="14"/>
      <c r="V2754" s="14"/>
      <c r="W2754" s="14"/>
      <c r="X2754" s="14"/>
      <c r="Y2754" s="14"/>
      <c r="Z2754" s="14"/>
      <c r="AA2754" s="14"/>
      <c r="AB2754" s="14"/>
      <c r="AC2754" s="14"/>
      <c r="AD2754" s="14"/>
      <c r="AE2754" s="14"/>
      <c r="AT2754" s="257" t="s">
        <v>252</v>
      </c>
      <c r="AU2754" s="257" t="s">
        <v>93</v>
      </c>
      <c r="AV2754" s="14" t="s">
        <v>93</v>
      </c>
      <c r="AW2754" s="14" t="s">
        <v>46</v>
      </c>
      <c r="AX2754" s="14" t="s">
        <v>85</v>
      </c>
      <c r="AY2754" s="257" t="s">
        <v>241</v>
      </c>
    </row>
    <row r="2755" s="13" customFormat="1">
      <c r="A2755" s="13"/>
      <c r="B2755" s="236"/>
      <c r="C2755" s="237"/>
      <c r="D2755" s="238" t="s">
        <v>252</v>
      </c>
      <c r="E2755" s="239" t="s">
        <v>39</v>
      </c>
      <c r="F2755" s="240" t="s">
        <v>1014</v>
      </c>
      <c r="G2755" s="237"/>
      <c r="H2755" s="239" t="s">
        <v>39</v>
      </c>
      <c r="I2755" s="241"/>
      <c r="J2755" s="237"/>
      <c r="K2755" s="237"/>
      <c r="L2755" s="242"/>
      <c r="M2755" s="243"/>
      <c r="N2755" s="244"/>
      <c r="O2755" s="244"/>
      <c r="P2755" s="244"/>
      <c r="Q2755" s="244"/>
      <c r="R2755" s="244"/>
      <c r="S2755" s="244"/>
      <c r="T2755" s="245"/>
      <c r="U2755" s="13"/>
      <c r="V2755" s="13"/>
      <c r="W2755" s="13"/>
      <c r="X2755" s="13"/>
      <c r="Y2755" s="13"/>
      <c r="Z2755" s="13"/>
      <c r="AA2755" s="13"/>
      <c r="AB2755" s="13"/>
      <c r="AC2755" s="13"/>
      <c r="AD2755" s="13"/>
      <c r="AE2755" s="13"/>
      <c r="AT2755" s="246" t="s">
        <v>252</v>
      </c>
      <c r="AU2755" s="246" t="s">
        <v>93</v>
      </c>
      <c r="AV2755" s="13" t="s">
        <v>23</v>
      </c>
      <c r="AW2755" s="13" t="s">
        <v>46</v>
      </c>
      <c r="AX2755" s="13" t="s">
        <v>85</v>
      </c>
      <c r="AY2755" s="246" t="s">
        <v>241</v>
      </c>
    </row>
    <row r="2756" s="14" customFormat="1">
      <c r="A2756" s="14"/>
      <c r="B2756" s="247"/>
      <c r="C2756" s="248"/>
      <c r="D2756" s="238" t="s">
        <v>252</v>
      </c>
      <c r="E2756" s="249" t="s">
        <v>39</v>
      </c>
      <c r="F2756" s="250" t="s">
        <v>2496</v>
      </c>
      <c r="G2756" s="248"/>
      <c r="H2756" s="251">
        <v>26.850000000000001</v>
      </c>
      <c r="I2756" s="252"/>
      <c r="J2756" s="248"/>
      <c r="K2756" s="248"/>
      <c r="L2756" s="253"/>
      <c r="M2756" s="254"/>
      <c r="N2756" s="255"/>
      <c r="O2756" s="255"/>
      <c r="P2756" s="255"/>
      <c r="Q2756" s="255"/>
      <c r="R2756" s="255"/>
      <c r="S2756" s="255"/>
      <c r="T2756" s="256"/>
      <c r="U2756" s="14"/>
      <c r="V2756" s="14"/>
      <c r="W2756" s="14"/>
      <c r="X2756" s="14"/>
      <c r="Y2756" s="14"/>
      <c r="Z2756" s="14"/>
      <c r="AA2756" s="14"/>
      <c r="AB2756" s="14"/>
      <c r="AC2756" s="14"/>
      <c r="AD2756" s="14"/>
      <c r="AE2756" s="14"/>
      <c r="AT2756" s="257" t="s">
        <v>252</v>
      </c>
      <c r="AU2756" s="257" t="s">
        <v>93</v>
      </c>
      <c r="AV2756" s="14" t="s">
        <v>93</v>
      </c>
      <c r="AW2756" s="14" t="s">
        <v>46</v>
      </c>
      <c r="AX2756" s="14" t="s">
        <v>85</v>
      </c>
      <c r="AY2756" s="257" t="s">
        <v>241</v>
      </c>
    </row>
    <row r="2757" s="14" customFormat="1">
      <c r="A2757" s="14"/>
      <c r="B2757" s="247"/>
      <c r="C2757" s="248"/>
      <c r="D2757" s="238" t="s">
        <v>252</v>
      </c>
      <c r="E2757" s="249" t="s">
        <v>39</v>
      </c>
      <c r="F2757" s="250" t="s">
        <v>2497</v>
      </c>
      <c r="G2757" s="248"/>
      <c r="H2757" s="251">
        <v>13.890000000000001</v>
      </c>
      <c r="I2757" s="252"/>
      <c r="J2757" s="248"/>
      <c r="K2757" s="248"/>
      <c r="L2757" s="253"/>
      <c r="M2757" s="254"/>
      <c r="N2757" s="255"/>
      <c r="O2757" s="255"/>
      <c r="P2757" s="255"/>
      <c r="Q2757" s="255"/>
      <c r="R2757" s="255"/>
      <c r="S2757" s="255"/>
      <c r="T2757" s="256"/>
      <c r="U2757" s="14"/>
      <c r="V2757" s="14"/>
      <c r="W2757" s="14"/>
      <c r="X2757" s="14"/>
      <c r="Y2757" s="14"/>
      <c r="Z2757" s="14"/>
      <c r="AA2757" s="14"/>
      <c r="AB2757" s="14"/>
      <c r="AC2757" s="14"/>
      <c r="AD2757" s="14"/>
      <c r="AE2757" s="14"/>
      <c r="AT2757" s="257" t="s">
        <v>252</v>
      </c>
      <c r="AU2757" s="257" t="s">
        <v>93</v>
      </c>
      <c r="AV2757" s="14" t="s">
        <v>93</v>
      </c>
      <c r="AW2757" s="14" t="s">
        <v>46</v>
      </c>
      <c r="AX2757" s="14" t="s">
        <v>85</v>
      </c>
      <c r="AY2757" s="257" t="s">
        <v>241</v>
      </c>
    </row>
    <row r="2758" s="13" customFormat="1">
      <c r="A2758" s="13"/>
      <c r="B2758" s="236"/>
      <c r="C2758" s="237"/>
      <c r="D2758" s="238" t="s">
        <v>252</v>
      </c>
      <c r="E2758" s="239" t="s">
        <v>39</v>
      </c>
      <c r="F2758" s="240" t="s">
        <v>1024</v>
      </c>
      <c r="G2758" s="237"/>
      <c r="H2758" s="239" t="s">
        <v>39</v>
      </c>
      <c r="I2758" s="241"/>
      <c r="J2758" s="237"/>
      <c r="K2758" s="237"/>
      <c r="L2758" s="242"/>
      <c r="M2758" s="243"/>
      <c r="N2758" s="244"/>
      <c r="O2758" s="244"/>
      <c r="P2758" s="244"/>
      <c r="Q2758" s="244"/>
      <c r="R2758" s="244"/>
      <c r="S2758" s="244"/>
      <c r="T2758" s="245"/>
      <c r="U2758" s="13"/>
      <c r="V2758" s="13"/>
      <c r="W2758" s="13"/>
      <c r="X2758" s="13"/>
      <c r="Y2758" s="13"/>
      <c r="Z2758" s="13"/>
      <c r="AA2758" s="13"/>
      <c r="AB2758" s="13"/>
      <c r="AC2758" s="13"/>
      <c r="AD2758" s="13"/>
      <c r="AE2758" s="13"/>
      <c r="AT2758" s="246" t="s">
        <v>252</v>
      </c>
      <c r="AU2758" s="246" t="s">
        <v>93</v>
      </c>
      <c r="AV2758" s="13" t="s">
        <v>23</v>
      </c>
      <c r="AW2758" s="13" t="s">
        <v>46</v>
      </c>
      <c r="AX2758" s="13" t="s">
        <v>85</v>
      </c>
      <c r="AY2758" s="246" t="s">
        <v>241</v>
      </c>
    </row>
    <row r="2759" s="14" customFormat="1">
      <c r="A2759" s="14"/>
      <c r="B2759" s="247"/>
      <c r="C2759" s="248"/>
      <c r="D2759" s="238" t="s">
        <v>252</v>
      </c>
      <c r="E2759" s="249" t="s">
        <v>39</v>
      </c>
      <c r="F2759" s="250" t="s">
        <v>2498</v>
      </c>
      <c r="G2759" s="248"/>
      <c r="H2759" s="251">
        <v>12.15</v>
      </c>
      <c r="I2759" s="252"/>
      <c r="J2759" s="248"/>
      <c r="K2759" s="248"/>
      <c r="L2759" s="253"/>
      <c r="M2759" s="254"/>
      <c r="N2759" s="255"/>
      <c r="O2759" s="255"/>
      <c r="P2759" s="255"/>
      <c r="Q2759" s="255"/>
      <c r="R2759" s="255"/>
      <c r="S2759" s="255"/>
      <c r="T2759" s="256"/>
      <c r="U2759" s="14"/>
      <c r="V2759" s="14"/>
      <c r="W2759" s="14"/>
      <c r="X2759" s="14"/>
      <c r="Y2759" s="14"/>
      <c r="Z2759" s="14"/>
      <c r="AA2759" s="14"/>
      <c r="AB2759" s="14"/>
      <c r="AC2759" s="14"/>
      <c r="AD2759" s="14"/>
      <c r="AE2759" s="14"/>
      <c r="AT2759" s="257" t="s">
        <v>252</v>
      </c>
      <c r="AU2759" s="257" t="s">
        <v>93</v>
      </c>
      <c r="AV2759" s="14" t="s">
        <v>93</v>
      </c>
      <c r="AW2759" s="14" t="s">
        <v>46</v>
      </c>
      <c r="AX2759" s="14" t="s">
        <v>85</v>
      </c>
      <c r="AY2759" s="257" t="s">
        <v>241</v>
      </c>
    </row>
    <row r="2760" s="13" customFormat="1">
      <c r="A2760" s="13"/>
      <c r="B2760" s="236"/>
      <c r="C2760" s="237"/>
      <c r="D2760" s="238" t="s">
        <v>252</v>
      </c>
      <c r="E2760" s="239" t="s">
        <v>39</v>
      </c>
      <c r="F2760" s="240" t="s">
        <v>1131</v>
      </c>
      <c r="G2760" s="237"/>
      <c r="H2760" s="239" t="s">
        <v>39</v>
      </c>
      <c r="I2760" s="241"/>
      <c r="J2760" s="237"/>
      <c r="K2760" s="237"/>
      <c r="L2760" s="242"/>
      <c r="M2760" s="243"/>
      <c r="N2760" s="244"/>
      <c r="O2760" s="244"/>
      <c r="P2760" s="244"/>
      <c r="Q2760" s="244"/>
      <c r="R2760" s="244"/>
      <c r="S2760" s="244"/>
      <c r="T2760" s="245"/>
      <c r="U2760" s="13"/>
      <c r="V2760" s="13"/>
      <c r="W2760" s="13"/>
      <c r="X2760" s="13"/>
      <c r="Y2760" s="13"/>
      <c r="Z2760" s="13"/>
      <c r="AA2760" s="13"/>
      <c r="AB2760" s="13"/>
      <c r="AC2760" s="13"/>
      <c r="AD2760" s="13"/>
      <c r="AE2760" s="13"/>
      <c r="AT2760" s="246" t="s">
        <v>252</v>
      </c>
      <c r="AU2760" s="246" t="s">
        <v>93</v>
      </c>
      <c r="AV2760" s="13" t="s">
        <v>23</v>
      </c>
      <c r="AW2760" s="13" t="s">
        <v>46</v>
      </c>
      <c r="AX2760" s="13" t="s">
        <v>85</v>
      </c>
      <c r="AY2760" s="246" t="s">
        <v>241</v>
      </c>
    </row>
    <row r="2761" s="14" customFormat="1">
      <c r="A2761" s="14"/>
      <c r="B2761" s="247"/>
      <c r="C2761" s="248"/>
      <c r="D2761" s="238" t="s">
        <v>252</v>
      </c>
      <c r="E2761" s="249" t="s">
        <v>39</v>
      </c>
      <c r="F2761" s="250" t="s">
        <v>2499</v>
      </c>
      <c r="G2761" s="248"/>
      <c r="H2761" s="251">
        <v>9.2400000000000002</v>
      </c>
      <c r="I2761" s="252"/>
      <c r="J2761" s="248"/>
      <c r="K2761" s="248"/>
      <c r="L2761" s="253"/>
      <c r="M2761" s="254"/>
      <c r="N2761" s="255"/>
      <c r="O2761" s="255"/>
      <c r="P2761" s="255"/>
      <c r="Q2761" s="255"/>
      <c r="R2761" s="255"/>
      <c r="S2761" s="255"/>
      <c r="T2761" s="256"/>
      <c r="U2761" s="14"/>
      <c r="V2761" s="14"/>
      <c r="W2761" s="14"/>
      <c r="X2761" s="14"/>
      <c r="Y2761" s="14"/>
      <c r="Z2761" s="14"/>
      <c r="AA2761" s="14"/>
      <c r="AB2761" s="14"/>
      <c r="AC2761" s="14"/>
      <c r="AD2761" s="14"/>
      <c r="AE2761" s="14"/>
      <c r="AT2761" s="257" t="s">
        <v>252</v>
      </c>
      <c r="AU2761" s="257" t="s">
        <v>93</v>
      </c>
      <c r="AV2761" s="14" t="s">
        <v>93</v>
      </c>
      <c r="AW2761" s="14" t="s">
        <v>46</v>
      </c>
      <c r="AX2761" s="14" t="s">
        <v>85</v>
      </c>
      <c r="AY2761" s="257" t="s">
        <v>241</v>
      </c>
    </row>
    <row r="2762" s="14" customFormat="1">
      <c r="A2762" s="14"/>
      <c r="B2762" s="247"/>
      <c r="C2762" s="248"/>
      <c r="D2762" s="238" t="s">
        <v>252</v>
      </c>
      <c r="E2762" s="249" t="s">
        <v>39</v>
      </c>
      <c r="F2762" s="250" t="s">
        <v>2500</v>
      </c>
      <c r="G2762" s="248"/>
      <c r="H2762" s="251">
        <v>9.2400000000000002</v>
      </c>
      <c r="I2762" s="252"/>
      <c r="J2762" s="248"/>
      <c r="K2762" s="248"/>
      <c r="L2762" s="253"/>
      <c r="M2762" s="254"/>
      <c r="N2762" s="255"/>
      <c r="O2762" s="255"/>
      <c r="P2762" s="255"/>
      <c r="Q2762" s="255"/>
      <c r="R2762" s="255"/>
      <c r="S2762" s="255"/>
      <c r="T2762" s="256"/>
      <c r="U2762" s="14"/>
      <c r="V2762" s="14"/>
      <c r="W2762" s="14"/>
      <c r="X2762" s="14"/>
      <c r="Y2762" s="14"/>
      <c r="Z2762" s="14"/>
      <c r="AA2762" s="14"/>
      <c r="AB2762" s="14"/>
      <c r="AC2762" s="14"/>
      <c r="AD2762" s="14"/>
      <c r="AE2762" s="14"/>
      <c r="AT2762" s="257" t="s">
        <v>252</v>
      </c>
      <c r="AU2762" s="257" t="s">
        <v>93</v>
      </c>
      <c r="AV2762" s="14" t="s">
        <v>93</v>
      </c>
      <c r="AW2762" s="14" t="s">
        <v>46</v>
      </c>
      <c r="AX2762" s="14" t="s">
        <v>85</v>
      </c>
      <c r="AY2762" s="257" t="s">
        <v>241</v>
      </c>
    </row>
    <row r="2763" s="14" customFormat="1">
      <c r="A2763" s="14"/>
      <c r="B2763" s="247"/>
      <c r="C2763" s="248"/>
      <c r="D2763" s="238" t="s">
        <v>252</v>
      </c>
      <c r="E2763" s="249" t="s">
        <v>39</v>
      </c>
      <c r="F2763" s="250" t="s">
        <v>2501</v>
      </c>
      <c r="G2763" s="248"/>
      <c r="H2763" s="251">
        <v>9.5999999999999996</v>
      </c>
      <c r="I2763" s="252"/>
      <c r="J2763" s="248"/>
      <c r="K2763" s="248"/>
      <c r="L2763" s="253"/>
      <c r="M2763" s="254"/>
      <c r="N2763" s="255"/>
      <c r="O2763" s="255"/>
      <c r="P2763" s="255"/>
      <c r="Q2763" s="255"/>
      <c r="R2763" s="255"/>
      <c r="S2763" s="255"/>
      <c r="T2763" s="256"/>
      <c r="U2763" s="14"/>
      <c r="V2763" s="14"/>
      <c r="W2763" s="14"/>
      <c r="X2763" s="14"/>
      <c r="Y2763" s="14"/>
      <c r="Z2763" s="14"/>
      <c r="AA2763" s="14"/>
      <c r="AB2763" s="14"/>
      <c r="AC2763" s="14"/>
      <c r="AD2763" s="14"/>
      <c r="AE2763" s="14"/>
      <c r="AT2763" s="257" t="s">
        <v>252</v>
      </c>
      <c r="AU2763" s="257" t="s">
        <v>93</v>
      </c>
      <c r="AV2763" s="14" t="s">
        <v>93</v>
      </c>
      <c r="AW2763" s="14" t="s">
        <v>46</v>
      </c>
      <c r="AX2763" s="14" t="s">
        <v>85</v>
      </c>
      <c r="AY2763" s="257" t="s">
        <v>241</v>
      </c>
    </row>
    <row r="2764" s="15" customFormat="1">
      <c r="A2764" s="15"/>
      <c r="B2764" s="258"/>
      <c r="C2764" s="259"/>
      <c r="D2764" s="238" t="s">
        <v>252</v>
      </c>
      <c r="E2764" s="260" t="s">
        <v>39</v>
      </c>
      <c r="F2764" s="261" t="s">
        <v>274</v>
      </c>
      <c r="G2764" s="259"/>
      <c r="H2764" s="262">
        <v>214.512</v>
      </c>
      <c r="I2764" s="263"/>
      <c r="J2764" s="259"/>
      <c r="K2764" s="259"/>
      <c r="L2764" s="264"/>
      <c r="M2764" s="265"/>
      <c r="N2764" s="266"/>
      <c r="O2764" s="266"/>
      <c r="P2764" s="266"/>
      <c r="Q2764" s="266"/>
      <c r="R2764" s="266"/>
      <c r="S2764" s="266"/>
      <c r="T2764" s="267"/>
      <c r="U2764" s="15"/>
      <c r="V2764" s="15"/>
      <c r="W2764" s="15"/>
      <c r="X2764" s="15"/>
      <c r="Y2764" s="15"/>
      <c r="Z2764" s="15"/>
      <c r="AA2764" s="15"/>
      <c r="AB2764" s="15"/>
      <c r="AC2764" s="15"/>
      <c r="AD2764" s="15"/>
      <c r="AE2764" s="15"/>
      <c r="AT2764" s="268" t="s">
        <v>252</v>
      </c>
      <c r="AU2764" s="268" t="s">
        <v>93</v>
      </c>
      <c r="AV2764" s="15" t="s">
        <v>248</v>
      </c>
      <c r="AW2764" s="15" t="s">
        <v>46</v>
      </c>
      <c r="AX2764" s="15" t="s">
        <v>23</v>
      </c>
      <c r="AY2764" s="268" t="s">
        <v>241</v>
      </c>
    </row>
    <row r="2765" s="2" customFormat="1" ht="24.15" customHeight="1">
      <c r="A2765" s="42"/>
      <c r="B2765" s="43"/>
      <c r="C2765" s="218" t="s">
        <v>2502</v>
      </c>
      <c r="D2765" s="218" t="s">
        <v>243</v>
      </c>
      <c r="E2765" s="219" t="s">
        <v>2503</v>
      </c>
      <c r="F2765" s="220" t="s">
        <v>2504</v>
      </c>
      <c r="G2765" s="221" t="s">
        <v>145</v>
      </c>
      <c r="H2765" s="222">
        <v>746.87</v>
      </c>
      <c r="I2765" s="223"/>
      <c r="J2765" s="224">
        <f>ROUND(I2765*H2765,2)</f>
        <v>0</v>
      </c>
      <c r="K2765" s="220" t="s">
        <v>247</v>
      </c>
      <c r="L2765" s="48"/>
      <c r="M2765" s="225" t="s">
        <v>39</v>
      </c>
      <c r="N2765" s="226" t="s">
        <v>56</v>
      </c>
      <c r="O2765" s="88"/>
      <c r="P2765" s="227">
        <f>O2765*H2765</f>
        <v>0</v>
      </c>
      <c r="Q2765" s="227">
        <v>0.017330000000000002</v>
      </c>
      <c r="R2765" s="227">
        <f>Q2765*H2765</f>
        <v>12.943257100000002</v>
      </c>
      <c r="S2765" s="227">
        <v>0</v>
      </c>
      <c r="T2765" s="228">
        <f>S2765*H2765</f>
        <v>0</v>
      </c>
      <c r="U2765" s="42"/>
      <c r="V2765" s="42"/>
      <c r="W2765" s="42"/>
      <c r="X2765" s="42"/>
      <c r="Y2765" s="42"/>
      <c r="Z2765" s="42"/>
      <c r="AA2765" s="42"/>
      <c r="AB2765" s="42"/>
      <c r="AC2765" s="42"/>
      <c r="AD2765" s="42"/>
      <c r="AE2765" s="42"/>
      <c r="AR2765" s="229" t="s">
        <v>248</v>
      </c>
      <c r="AT2765" s="229" t="s">
        <v>243</v>
      </c>
      <c r="AU2765" s="229" t="s">
        <v>93</v>
      </c>
      <c r="AY2765" s="20" t="s">
        <v>241</v>
      </c>
      <c r="BE2765" s="230">
        <f>IF(N2765="základní",J2765,0)</f>
        <v>0</v>
      </c>
      <c r="BF2765" s="230">
        <f>IF(N2765="snížená",J2765,0)</f>
        <v>0</v>
      </c>
      <c r="BG2765" s="230">
        <f>IF(N2765="zákl. přenesená",J2765,0)</f>
        <v>0</v>
      </c>
      <c r="BH2765" s="230">
        <f>IF(N2765="sníž. přenesená",J2765,0)</f>
        <v>0</v>
      </c>
      <c r="BI2765" s="230">
        <f>IF(N2765="nulová",J2765,0)</f>
        <v>0</v>
      </c>
      <c r="BJ2765" s="20" t="s">
        <v>23</v>
      </c>
      <c r="BK2765" s="230">
        <f>ROUND(I2765*H2765,2)</f>
        <v>0</v>
      </c>
      <c r="BL2765" s="20" t="s">
        <v>248</v>
      </c>
      <c r="BM2765" s="229" t="s">
        <v>2505</v>
      </c>
    </row>
    <row r="2766" s="2" customFormat="1">
      <c r="A2766" s="42"/>
      <c r="B2766" s="43"/>
      <c r="C2766" s="44"/>
      <c r="D2766" s="231" t="s">
        <v>250</v>
      </c>
      <c r="E2766" s="44"/>
      <c r="F2766" s="232" t="s">
        <v>2506</v>
      </c>
      <c r="G2766" s="44"/>
      <c r="H2766" s="44"/>
      <c r="I2766" s="233"/>
      <c r="J2766" s="44"/>
      <c r="K2766" s="44"/>
      <c r="L2766" s="48"/>
      <c r="M2766" s="234"/>
      <c r="N2766" s="235"/>
      <c r="O2766" s="88"/>
      <c r="P2766" s="88"/>
      <c r="Q2766" s="88"/>
      <c r="R2766" s="88"/>
      <c r="S2766" s="88"/>
      <c r="T2766" s="89"/>
      <c r="U2766" s="42"/>
      <c r="V2766" s="42"/>
      <c r="W2766" s="42"/>
      <c r="X2766" s="42"/>
      <c r="Y2766" s="42"/>
      <c r="Z2766" s="42"/>
      <c r="AA2766" s="42"/>
      <c r="AB2766" s="42"/>
      <c r="AC2766" s="42"/>
      <c r="AD2766" s="42"/>
      <c r="AE2766" s="42"/>
      <c r="AT2766" s="20" t="s">
        <v>250</v>
      </c>
      <c r="AU2766" s="20" t="s">
        <v>93</v>
      </c>
    </row>
    <row r="2767" s="13" customFormat="1">
      <c r="A2767" s="13"/>
      <c r="B2767" s="236"/>
      <c r="C2767" s="237"/>
      <c r="D2767" s="238" t="s">
        <v>252</v>
      </c>
      <c r="E2767" s="239" t="s">
        <v>39</v>
      </c>
      <c r="F2767" s="240" t="s">
        <v>2321</v>
      </c>
      <c r="G2767" s="237"/>
      <c r="H2767" s="239" t="s">
        <v>39</v>
      </c>
      <c r="I2767" s="241"/>
      <c r="J2767" s="237"/>
      <c r="K2767" s="237"/>
      <c r="L2767" s="242"/>
      <c r="M2767" s="243"/>
      <c r="N2767" s="244"/>
      <c r="O2767" s="244"/>
      <c r="P2767" s="244"/>
      <c r="Q2767" s="244"/>
      <c r="R2767" s="244"/>
      <c r="S2767" s="244"/>
      <c r="T2767" s="245"/>
      <c r="U2767" s="13"/>
      <c r="V2767" s="13"/>
      <c r="W2767" s="13"/>
      <c r="X2767" s="13"/>
      <c r="Y2767" s="13"/>
      <c r="Z2767" s="13"/>
      <c r="AA2767" s="13"/>
      <c r="AB2767" s="13"/>
      <c r="AC2767" s="13"/>
      <c r="AD2767" s="13"/>
      <c r="AE2767" s="13"/>
      <c r="AT2767" s="246" t="s">
        <v>252</v>
      </c>
      <c r="AU2767" s="246" t="s">
        <v>93</v>
      </c>
      <c r="AV2767" s="13" t="s">
        <v>23</v>
      </c>
      <c r="AW2767" s="13" t="s">
        <v>46</v>
      </c>
      <c r="AX2767" s="13" t="s">
        <v>85</v>
      </c>
      <c r="AY2767" s="246" t="s">
        <v>241</v>
      </c>
    </row>
    <row r="2768" s="13" customFormat="1">
      <c r="A2768" s="13"/>
      <c r="B2768" s="236"/>
      <c r="C2768" s="237"/>
      <c r="D2768" s="238" t="s">
        <v>252</v>
      </c>
      <c r="E2768" s="239" t="s">
        <v>39</v>
      </c>
      <c r="F2768" s="240" t="s">
        <v>2369</v>
      </c>
      <c r="G2768" s="237"/>
      <c r="H2768" s="239" t="s">
        <v>39</v>
      </c>
      <c r="I2768" s="241"/>
      <c r="J2768" s="237"/>
      <c r="K2768" s="237"/>
      <c r="L2768" s="242"/>
      <c r="M2768" s="243"/>
      <c r="N2768" s="244"/>
      <c r="O2768" s="244"/>
      <c r="P2768" s="244"/>
      <c r="Q2768" s="244"/>
      <c r="R2768" s="244"/>
      <c r="S2768" s="244"/>
      <c r="T2768" s="245"/>
      <c r="U2768" s="13"/>
      <c r="V2768" s="13"/>
      <c r="W2768" s="13"/>
      <c r="X2768" s="13"/>
      <c r="Y2768" s="13"/>
      <c r="Z2768" s="13"/>
      <c r="AA2768" s="13"/>
      <c r="AB2768" s="13"/>
      <c r="AC2768" s="13"/>
      <c r="AD2768" s="13"/>
      <c r="AE2768" s="13"/>
      <c r="AT2768" s="246" t="s">
        <v>252</v>
      </c>
      <c r="AU2768" s="246" t="s">
        <v>93</v>
      </c>
      <c r="AV2768" s="13" t="s">
        <v>23</v>
      </c>
      <c r="AW2768" s="13" t="s">
        <v>46</v>
      </c>
      <c r="AX2768" s="13" t="s">
        <v>85</v>
      </c>
      <c r="AY2768" s="246" t="s">
        <v>241</v>
      </c>
    </row>
    <row r="2769" s="13" customFormat="1">
      <c r="A2769" s="13"/>
      <c r="B2769" s="236"/>
      <c r="C2769" s="237"/>
      <c r="D2769" s="238" t="s">
        <v>252</v>
      </c>
      <c r="E2769" s="239" t="s">
        <v>39</v>
      </c>
      <c r="F2769" s="240" t="s">
        <v>1085</v>
      </c>
      <c r="G2769" s="237"/>
      <c r="H2769" s="239" t="s">
        <v>39</v>
      </c>
      <c r="I2769" s="241"/>
      <c r="J2769" s="237"/>
      <c r="K2769" s="237"/>
      <c r="L2769" s="242"/>
      <c r="M2769" s="243"/>
      <c r="N2769" s="244"/>
      <c r="O2769" s="244"/>
      <c r="P2769" s="244"/>
      <c r="Q2769" s="244"/>
      <c r="R2769" s="244"/>
      <c r="S2769" s="244"/>
      <c r="T2769" s="245"/>
      <c r="U2769" s="13"/>
      <c r="V2769" s="13"/>
      <c r="W2769" s="13"/>
      <c r="X2769" s="13"/>
      <c r="Y2769" s="13"/>
      <c r="Z2769" s="13"/>
      <c r="AA2769" s="13"/>
      <c r="AB2769" s="13"/>
      <c r="AC2769" s="13"/>
      <c r="AD2769" s="13"/>
      <c r="AE2769" s="13"/>
      <c r="AT2769" s="246" t="s">
        <v>252</v>
      </c>
      <c r="AU2769" s="246" t="s">
        <v>93</v>
      </c>
      <c r="AV2769" s="13" t="s">
        <v>23</v>
      </c>
      <c r="AW2769" s="13" t="s">
        <v>46</v>
      </c>
      <c r="AX2769" s="13" t="s">
        <v>85</v>
      </c>
      <c r="AY2769" s="246" t="s">
        <v>241</v>
      </c>
    </row>
    <row r="2770" s="14" customFormat="1">
      <c r="A2770" s="14"/>
      <c r="B2770" s="247"/>
      <c r="C2770" s="248"/>
      <c r="D2770" s="238" t="s">
        <v>252</v>
      </c>
      <c r="E2770" s="249" t="s">
        <v>39</v>
      </c>
      <c r="F2770" s="250" t="s">
        <v>2507</v>
      </c>
      <c r="G2770" s="248"/>
      <c r="H2770" s="251">
        <v>49.520000000000003</v>
      </c>
      <c r="I2770" s="252"/>
      <c r="J2770" s="248"/>
      <c r="K2770" s="248"/>
      <c r="L2770" s="253"/>
      <c r="M2770" s="254"/>
      <c r="N2770" s="255"/>
      <c r="O2770" s="255"/>
      <c r="P2770" s="255"/>
      <c r="Q2770" s="255"/>
      <c r="R2770" s="255"/>
      <c r="S2770" s="255"/>
      <c r="T2770" s="256"/>
      <c r="U2770" s="14"/>
      <c r="V2770" s="14"/>
      <c r="W2770" s="14"/>
      <c r="X2770" s="14"/>
      <c r="Y2770" s="14"/>
      <c r="Z2770" s="14"/>
      <c r="AA2770" s="14"/>
      <c r="AB2770" s="14"/>
      <c r="AC2770" s="14"/>
      <c r="AD2770" s="14"/>
      <c r="AE2770" s="14"/>
      <c r="AT2770" s="257" t="s">
        <v>252</v>
      </c>
      <c r="AU2770" s="257" t="s">
        <v>93</v>
      </c>
      <c r="AV2770" s="14" t="s">
        <v>93</v>
      </c>
      <c r="AW2770" s="14" t="s">
        <v>46</v>
      </c>
      <c r="AX2770" s="14" t="s">
        <v>85</v>
      </c>
      <c r="AY2770" s="257" t="s">
        <v>241</v>
      </c>
    </row>
    <row r="2771" s="13" customFormat="1">
      <c r="A2771" s="13"/>
      <c r="B2771" s="236"/>
      <c r="C2771" s="237"/>
      <c r="D2771" s="238" t="s">
        <v>252</v>
      </c>
      <c r="E2771" s="239" t="s">
        <v>39</v>
      </c>
      <c r="F2771" s="240" t="s">
        <v>1011</v>
      </c>
      <c r="G2771" s="237"/>
      <c r="H2771" s="239" t="s">
        <v>39</v>
      </c>
      <c r="I2771" s="241"/>
      <c r="J2771" s="237"/>
      <c r="K2771" s="237"/>
      <c r="L2771" s="242"/>
      <c r="M2771" s="243"/>
      <c r="N2771" s="244"/>
      <c r="O2771" s="244"/>
      <c r="P2771" s="244"/>
      <c r="Q2771" s="244"/>
      <c r="R2771" s="244"/>
      <c r="S2771" s="244"/>
      <c r="T2771" s="245"/>
      <c r="U2771" s="13"/>
      <c r="V2771" s="13"/>
      <c r="W2771" s="13"/>
      <c r="X2771" s="13"/>
      <c r="Y2771" s="13"/>
      <c r="Z2771" s="13"/>
      <c r="AA2771" s="13"/>
      <c r="AB2771" s="13"/>
      <c r="AC2771" s="13"/>
      <c r="AD2771" s="13"/>
      <c r="AE2771" s="13"/>
      <c r="AT2771" s="246" t="s">
        <v>252</v>
      </c>
      <c r="AU2771" s="246" t="s">
        <v>93</v>
      </c>
      <c r="AV2771" s="13" t="s">
        <v>23</v>
      </c>
      <c r="AW2771" s="13" t="s">
        <v>46</v>
      </c>
      <c r="AX2771" s="13" t="s">
        <v>85</v>
      </c>
      <c r="AY2771" s="246" t="s">
        <v>241</v>
      </c>
    </row>
    <row r="2772" s="14" customFormat="1">
      <c r="A2772" s="14"/>
      <c r="B2772" s="247"/>
      <c r="C2772" s="248"/>
      <c r="D2772" s="238" t="s">
        <v>252</v>
      </c>
      <c r="E2772" s="249" t="s">
        <v>39</v>
      </c>
      <c r="F2772" s="250" t="s">
        <v>2508</v>
      </c>
      <c r="G2772" s="248"/>
      <c r="H2772" s="251">
        <v>11.412000000000001</v>
      </c>
      <c r="I2772" s="252"/>
      <c r="J2772" s="248"/>
      <c r="K2772" s="248"/>
      <c r="L2772" s="253"/>
      <c r="M2772" s="254"/>
      <c r="N2772" s="255"/>
      <c r="O2772" s="255"/>
      <c r="P2772" s="255"/>
      <c r="Q2772" s="255"/>
      <c r="R2772" s="255"/>
      <c r="S2772" s="255"/>
      <c r="T2772" s="256"/>
      <c r="U2772" s="14"/>
      <c r="V2772" s="14"/>
      <c r="W2772" s="14"/>
      <c r="X2772" s="14"/>
      <c r="Y2772" s="14"/>
      <c r="Z2772" s="14"/>
      <c r="AA2772" s="14"/>
      <c r="AB2772" s="14"/>
      <c r="AC2772" s="14"/>
      <c r="AD2772" s="14"/>
      <c r="AE2772" s="14"/>
      <c r="AT2772" s="257" t="s">
        <v>252</v>
      </c>
      <c r="AU2772" s="257" t="s">
        <v>93</v>
      </c>
      <c r="AV2772" s="14" t="s">
        <v>93</v>
      </c>
      <c r="AW2772" s="14" t="s">
        <v>46</v>
      </c>
      <c r="AX2772" s="14" t="s">
        <v>85</v>
      </c>
      <c r="AY2772" s="257" t="s">
        <v>241</v>
      </c>
    </row>
    <row r="2773" s="14" customFormat="1">
      <c r="A2773" s="14"/>
      <c r="B2773" s="247"/>
      <c r="C2773" s="248"/>
      <c r="D2773" s="238" t="s">
        <v>252</v>
      </c>
      <c r="E2773" s="249" t="s">
        <v>39</v>
      </c>
      <c r="F2773" s="250" t="s">
        <v>2509</v>
      </c>
      <c r="G2773" s="248"/>
      <c r="H2773" s="251">
        <v>24.789999999999999</v>
      </c>
      <c r="I2773" s="252"/>
      <c r="J2773" s="248"/>
      <c r="K2773" s="248"/>
      <c r="L2773" s="253"/>
      <c r="M2773" s="254"/>
      <c r="N2773" s="255"/>
      <c r="O2773" s="255"/>
      <c r="P2773" s="255"/>
      <c r="Q2773" s="255"/>
      <c r="R2773" s="255"/>
      <c r="S2773" s="255"/>
      <c r="T2773" s="256"/>
      <c r="U2773" s="14"/>
      <c r="V2773" s="14"/>
      <c r="W2773" s="14"/>
      <c r="X2773" s="14"/>
      <c r="Y2773" s="14"/>
      <c r="Z2773" s="14"/>
      <c r="AA2773" s="14"/>
      <c r="AB2773" s="14"/>
      <c r="AC2773" s="14"/>
      <c r="AD2773" s="14"/>
      <c r="AE2773" s="14"/>
      <c r="AT2773" s="257" t="s">
        <v>252</v>
      </c>
      <c r="AU2773" s="257" t="s">
        <v>93</v>
      </c>
      <c r="AV2773" s="14" t="s">
        <v>93</v>
      </c>
      <c r="AW2773" s="14" t="s">
        <v>46</v>
      </c>
      <c r="AX2773" s="14" t="s">
        <v>85</v>
      </c>
      <c r="AY2773" s="257" t="s">
        <v>241</v>
      </c>
    </row>
    <row r="2774" s="14" customFormat="1">
      <c r="A2774" s="14"/>
      <c r="B2774" s="247"/>
      <c r="C2774" s="248"/>
      <c r="D2774" s="238" t="s">
        <v>252</v>
      </c>
      <c r="E2774" s="249" t="s">
        <v>39</v>
      </c>
      <c r="F2774" s="250" t="s">
        <v>2510</v>
      </c>
      <c r="G2774" s="248"/>
      <c r="H2774" s="251">
        <v>77.242000000000004</v>
      </c>
      <c r="I2774" s="252"/>
      <c r="J2774" s="248"/>
      <c r="K2774" s="248"/>
      <c r="L2774" s="253"/>
      <c r="M2774" s="254"/>
      <c r="N2774" s="255"/>
      <c r="O2774" s="255"/>
      <c r="P2774" s="255"/>
      <c r="Q2774" s="255"/>
      <c r="R2774" s="255"/>
      <c r="S2774" s="255"/>
      <c r="T2774" s="256"/>
      <c r="U2774" s="14"/>
      <c r="V2774" s="14"/>
      <c r="W2774" s="14"/>
      <c r="X2774" s="14"/>
      <c r="Y2774" s="14"/>
      <c r="Z2774" s="14"/>
      <c r="AA2774" s="14"/>
      <c r="AB2774" s="14"/>
      <c r="AC2774" s="14"/>
      <c r="AD2774" s="14"/>
      <c r="AE2774" s="14"/>
      <c r="AT2774" s="257" t="s">
        <v>252</v>
      </c>
      <c r="AU2774" s="257" t="s">
        <v>93</v>
      </c>
      <c r="AV2774" s="14" t="s">
        <v>93</v>
      </c>
      <c r="AW2774" s="14" t="s">
        <v>46</v>
      </c>
      <c r="AX2774" s="14" t="s">
        <v>85</v>
      </c>
      <c r="AY2774" s="257" t="s">
        <v>241</v>
      </c>
    </row>
    <row r="2775" s="13" customFormat="1">
      <c r="A2775" s="13"/>
      <c r="B2775" s="236"/>
      <c r="C2775" s="237"/>
      <c r="D2775" s="238" t="s">
        <v>252</v>
      </c>
      <c r="E2775" s="239" t="s">
        <v>39</v>
      </c>
      <c r="F2775" s="240" t="s">
        <v>1021</v>
      </c>
      <c r="G2775" s="237"/>
      <c r="H2775" s="239" t="s">
        <v>39</v>
      </c>
      <c r="I2775" s="241"/>
      <c r="J2775" s="237"/>
      <c r="K2775" s="237"/>
      <c r="L2775" s="242"/>
      <c r="M2775" s="243"/>
      <c r="N2775" s="244"/>
      <c r="O2775" s="244"/>
      <c r="P2775" s="244"/>
      <c r="Q2775" s="244"/>
      <c r="R2775" s="244"/>
      <c r="S2775" s="244"/>
      <c r="T2775" s="245"/>
      <c r="U2775" s="13"/>
      <c r="V2775" s="13"/>
      <c r="W2775" s="13"/>
      <c r="X2775" s="13"/>
      <c r="Y2775" s="13"/>
      <c r="Z2775" s="13"/>
      <c r="AA2775" s="13"/>
      <c r="AB2775" s="13"/>
      <c r="AC2775" s="13"/>
      <c r="AD2775" s="13"/>
      <c r="AE2775" s="13"/>
      <c r="AT2775" s="246" t="s">
        <v>252</v>
      </c>
      <c r="AU2775" s="246" t="s">
        <v>93</v>
      </c>
      <c r="AV2775" s="13" t="s">
        <v>23</v>
      </c>
      <c r="AW2775" s="13" t="s">
        <v>46</v>
      </c>
      <c r="AX2775" s="13" t="s">
        <v>85</v>
      </c>
      <c r="AY2775" s="246" t="s">
        <v>241</v>
      </c>
    </row>
    <row r="2776" s="14" customFormat="1">
      <c r="A2776" s="14"/>
      <c r="B2776" s="247"/>
      <c r="C2776" s="248"/>
      <c r="D2776" s="238" t="s">
        <v>252</v>
      </c>
      <c r="E2776" s="249" t="s">
        <v>39</v>
      </c>
      <c r="F2776" s="250" t="s">
        <v>2511</v>
      </c>
      <c r="G2776" s="248"/>
      <c r="H2776" s="251">
        <v>165.63</v>
      </c>
      <c r="I2776" s="252"/>
      <c r="J2776" s="248"/>
      <c r="K2776" s="248"/>
      <c r="L2776" s="253"/>
      <c r="M2776" s="254"/>
      <c r="N2776" s="255"/>
      <c r="O2776" s="255"/>
      <c r="P2776" s="255"/>
      <c r="Q2776" s="255"/>
      <c r="R2776" s="255"/>
      <c r="S2776" s="255"/>
      <c r="T2776" s="256"/>
      <c r="U2776" s="14"/>
      <c r="V2776" s="14"/>
      <c r="W2776" s="14"/>
      <c r="X2776" s="14"/>
      <c r="Y2776" s="14"/>
      <c r="Z2776" s="14"/>
      <c r="AA2776" s="14"/>
      <c r="AB2776" s="14"/>
      <c r="AC2776" s="14"/>
      <c r="AD2776" s="14"/>
      <c r="AE2776" s="14"/>
      <c r="AT2776" s="257" t="s">
        <v>252</v>
      </c>
      <c r="AU2776" s="257" t="s">
        <v>93</v>
      </c>
      <c r="AV2776" s="14" t="s">
        <v>93</v>
      </c>
      <c r="AW2776" s="14" t="s">
        <v>46</v>
      </c>
      <c r="AX2776" s="14" t="s">
        <v>85</v>
      </c>
      <c r="AY2776" s="257" t="s">
        <v>241</v>
      </c>
    </row>
    <row r="2777" s="14" customFormat="1">
      <c r="A2777" s="14"/>
      <c r="B2777" s="247"/>
      <c r="C2777" s="248"/>
      <c r="D2777" s="238" t="s">
        <v>252</v>
      </c>
      <c r="E2777" s="249" t="s">
        <v>39</v>
      </c>
      <c r="F2777" s="250" t="s">
        <v>2512</v>
      </c>
      <c r="G2777" s="248"/>
      <c r="H2777" s="251">
        <v>-0.185</v>
      </c>
      <c r="I2777" s="252"/>
      <c r="J2777" s="248"/>
      <c r="K2777" s="248"/>
      <c r="L2777" s="253"/>
      <c r="M2777" s="254"/>
      <c r="N2777" s="255"/>
      <c r="O2777" s="255"/>
      <c r="P2777" s="255"/>
      <c r="Q2777" s="255"/>
      <c r="R2777" s="255"/>
      <c r="S2777" s="255"/>
      <c r="T2777" s="256"/>
      <c r="U2777" s="14"/>
      <c r="V2777" s="14"/>
      <c r="W2777" s="14"/>
      <c r="X2777" s="14"/>
      <c r="Y2777" s="14"/>
      <c r="Z2777" s="14"/>
      <c r="AA2777" s="14"/>
      <c r="AB2777" s="14"/>
      <c r="AC2777" s="14"/>
      <c r="AD2777" s="14"/>
      <c r="AE2777" s="14"/>
      <c r="AT2777" s="257" t="s">
        <v>252</v>
      </c>
      <c r="AU2777" s="257" t="s">
        <v>93</v>
      </c>
      <c r="AV2777" s="14" t="s">
        <v>93</v>
      </c>
      <c r="AW2777" s="14" t="s">
        <v>46</v>
      </c>
      <c r="AX2777" s="14" t="s">
        <v>85</v>
      </c>
      <c r="AY2777" s="257" t="s">
        <v>241</v>
      </c>
    </row>
    <row r="2778" s="14" customFormat="1">
      <c r="A2778" s="14"/>
      <c r="B2778" s="247"/>
      <c r="C2778" s="248"/>
      <c r="D2778" s="238" t="s">
        <v>252</v>
      </c>
      <c r="E2778" s="249" t="s">
        <v>39</v>
      </c>
      <c r="F2778" s="250" t="s">
        <v>2513</v>
      </c>
      <c r="G2778" s="248"/>
      <c r="H2778" s="251">
        <v>-26.190000000000001</v>
      </c>
      <c r="I2778" s="252"/>
      <c r="J2778" s="248"/>
      <c r="K2778" s="248"/>
      <c r="L2778" s="253"/>
      <c r="M2778" s="254"/>
      <c r="N2778" s="255"/>
      <c r="O2778" s="255"/>
      <c r="P2778" s="255"/>
      <c r="Q2778" s="255"/>
      <c r="R2778" s="255"/>
      <c r="S2778" s="255"/>
      <c r="T2778" s="256"/>
      <c r="U2778" s="14"/>
      <c r="V2778" s="14"/>
      <c r="W2778" s="14"/>
      <c r="X2778" s="14"/>
      <c r="Y2778" s="14"/>
      <c r="Z2778" s="14"/>
      <c r="AA2778" s="14"/>
      <c r="AB2778" s="14"/>
      <c r="AC2778" s="14"/>
      <c r="AD2778" s="14"/>
      <c r="AE2778" s="14"/>
      <c r="AT2778" s="257" t="s">
        <v>252</v>
      </c>
      <c r="AU2778" s="257" t="s">
        <v>93</v>
      </c>
      <c r="AV2778" s="14" t="s">
        <v>93</v>
      </c>
      <c r="AW2778" s="14" t="s">
        <v>46</v>
      </c>
      <c r="AX2778" s="14" t="s">
        <v>85</v>
      </c>
      <c r="AY2778" s="257" t="s">
        <v>241</v>
      </c>
    </row>
    <row r="2779" s="14" customFormat="1">
      <c r="A2779" s="14"/>
      <c r="B2779" s="247"/>
      <c r="C2779" s="248"/>
      <c r="D2779" s="238" t="s">
        <v>252</v>
      </c>
      <c r="E2779" s="249" t="s">
        <v>39</v>
      </c>
      <c r="F2779" s="250" t="s">
        <v>2514</v>
      </c>
      <c r="G2779" s="248"/>
      <c r="H2779" s="251">
        <v>-4.008</v>
      </c>
      <c r="I2779" s="252"/>
      <c r="J2779" s="248"/>
      <c r="K2779" s="248"/>
      <c r="L2779" s="253"/>
      <c r="M2779" s="254"/>
      <c r="N2779" s="255"/>
      <c r="O2779" s="255"/>
      <c r="P2779" s="255"/>
      <c r="Q2779" s="255"/>
      <c r="R2779" s="255"/>
      <c r="S2779" s="255"/>
      <c r="T2779" s="256"/>
      <c r="U2779" s="14"/>
      <c r="V2779" s="14"/>
      <c r="W2779" s="14"/>
      <c r="X2779" s="14"/>
      <c r="Y2779" s="14"/>
      <c r="Z2779" s="14"/>
      <c r="AA2779" s="14"/>
      <c r="AB2779" s="14"/>
      <c r="AC2779" s="14"/>
      <c r="AD2779" s="14"/>
      <c r="AE2779" s="14"/>
      <c r="AT2779" s="257" t="s">
        <v>252</v>
      </c>
      <c r="AU2779" s="257" t="s">
        <v>93</v>
      </c>
      <c r="AV2779" s="14" t="s">
        <v>93</v>
      </c>
      <c r="AW2779" s="14" t="s">
        <v>46</v>
      </c>
      <c r="AX2779" s="14" t="s">
        <v>85</v>
      </c>
      <c r="AY2779" s="257" t="s">
        <v>241</v>
      </c>
    </row>
    <row r="2780" s="14" customFormat="1">
      <c r="A2780" s="14"/>
      <c r="B2780" s="247"/>
      <c r="C2780" s="248"/>
      <c r="D2780" s="238" t="s">
        <v>252</v>
      </c>
      <c r="E2780" s="249" t="s">
        <v>39</v>
      </c>
      <c r="F2780" s="250" t="s">
        <v>2515</v>
      </c>
      <c r="G2780" s="248"/>
      <c r="H2780" s="251">
        <v>-1.78</v>
      </c>
      <c r="I2780" s="252"/>
      <c r="J2780" s="248"/>
      <c r="K2780" s="248"/>
      <c r="L2780" s="253"/>
      <c r="M2780" s="254"/>
      <c r="N2780" s="255"/>
      <c r="O2780" s="255"/>
      <c r="P2780" s="255"/>
      <c r="Q2780" s="255"/>
      <c r="R2780" s="255"/>
      <c r="S2780" s="255"/>
      <c r="T2780" s="256"/>
      <c r="U2780" s="14"/>
      <c r="V2780" s="14"/>
      <c r="W2780" s="14"/>
      <c r="X2780" s="14"/>
      <c r="Y2780" s="14"/>
      <c r="Z2780" s="14"/>
      <c r="AA2780" s="14"/>
      <c r="AB2780" s="14"/>
      <c r="AC2780" s="14"/>
      <c r="AD2780" s="14"/>
      <c r="AE2780" s="14"/>
      <c r="AT2780" s="257" t="s">
        <v>252</v>
      </c>
      <c r="AU2780" s="257" t="s">
        <v>93</v>
      </c>
      <c r="AV2780" s="14" t="s">
        <v>93</v>
      </c>
      <c r="AW2780" s="14" t="s">
        <v>46</v>
      </c>
      <c r="AX2780" s="14" t="s">
        <v>85</v>
      </c>
      <c r="AY2780" s="257" t="s">
        <v>241</v>
      </c>
    </row>
    <row r="2781" s="14" customFormat="1">
      <c r="A2781" s="14"/>
      <c r="B2781" s="247"/>
      <c r="C2781" s="248"/>
      <c r="D2781" s="238" t="s">
        <v>252</v>
      </c>
      <c r="E2781" s="249" t="s">
        <v>39</v>
      </c>
      <c r="F2781" s="250" t="s">
        <v>2516</v>
      </c>
      <c r="G2781" s="248"/>
      <c r="H2781" s="251">
        <v>-4.2199999999999998</v>
      </c>
      <c r="I2781" s="252"/>
      <c r="J2781" s="248"/>
      <c r="K2781" s="248"/>
      <c r="L2781" s="253"/>
      <c r="M2781" s="254"/>
      <c r="N2781" s="255"/>
      <c r="O2781" s="255"/>
      <c r="P2781" s="255"/>
      <c r="Q2781" s="255"/>
      <c r="R2781" s="255"/>
      <c r="S2781" s="255"/>
      <c r="T2781" s="256"/>
      <c r="U2781" s="14"/>
      <c r="V2781" s="14"/>
      <c r="W2781" s="14"/>
      <c r="X2781" s="14"/>
      <c r="Y2781" s="14"/>
      <c r="Z2781" s="14"/>
      <c r="AA2781" s="14"/>
      <c r="AB2781" s="14"/>
      <c r="AC2781" s="14"/>
      <c r="AD2781" s="14"/>
      <c r="AE2781" s="14"/>
      <c r="AT2781" s="257" t="s">
        <v>252</v>
      </c>
      <c r="AU2781" s="257" t="s">
        <v>93</v>
      </c>
      <c r="AV2781" s="14" t="s">
        <v>93</v>
      </c>
      <c r="AW2781" s="14" t="s">
        <v>46</v>
      </c>
      <c r="AX2781" s="14" t="s">
        <v>85</v>
      </c>
      <c r="AY2781" s="257" t="s">
        <v>241</v>
      </c>
    </row>
    <row r="2782" s="13" customFormat="1">
      <c r="A2782" s="13"/>
      <c r="B2782" s="236"/>
      <c r="C2782" s="237"/>
      <c r="D2782" s="238" t="s">
        <v>252</v>
      </c>
      <c r="E2782" s="239" t="s">
        <v>39</v>
      </c>
      <c r="F2782" s="240" t="s">
        <v>1033</v>
      </c>
      <c r="G2782" s="237"/>
      <c r="H2782" s="239" t="s">
        <v>39</v>
      </c>
      <c r="I2782" s="241"/>
      <c r="J2782" s="237"/>
      <c r="K2782" s="237"/>
      <c r="L2782" s="242"/>
      <c r="M2782" s="243"/>
      <c r="N2782" s="244"/>
      <c r="O2782" s="244"/>
      <c r="P2782" s="244"/>
      <c r="Q2782" s="244"/>
      <c r="R2782" s="244"/>
      <c r="S2782" s="244"/>
      <c r="T2782" s="245"/>
      <c r="U2782" s="13"/>
      <c r="V2782" s="13"/>
      <c r="W2782" s="13"/>
      <c r="X2782" s="13"/>
      <c r="Y2782" s="13"/>
      <c r="Z2782" s="13"/>
      <c r="AA2782" s="13"/>
      <c r="AB2782" s="13"/>
      <c r="AC2782" s="13"/>
      <c r="AD2782" s="13"/>
      <c r="AE2782" s="13"/>
      <c r="AT2782" s="246" t="s">
        <v>252</v>
      </c>
      <c r="AU2782" s="246" t="s">
        <v>93</v>
      </c>
      <c r="AV2782" s="13" t="s">
        <v>23</v>
      </c>
      <c r="AW2782" s="13" t="s">
        <v>46</v>
      </c>
      <c r="AX2782" s="13" t="s">
        <v>85</v>
      </c>
      <c r="AY2782" s="246" t="s">
        <v>241</v>
      </c>
    </row>
    <row r="2783" s="14" customFormat="1">
      <c r="A2783" s="14"/>
      <c r="B2783" s="247"/>
      <c r="C2783" s="248"/>
      <c r="D2783" s="238" t="s">
        <v>252</v>
      </c>
      <c r="E2783" s="249" t="s">
        <v>39</v>
      </c>
      <c r="F2783" s="250" t="s">
        <v>2517</v>
      </c>
      <c r="G2783" s="248"/>
      <c r="H2783" s="251">
        <v>94.248000000000005</v>
      </c>
      <c r="I2783" s="252"/>
      <c r="J2783" s="248"/>
      <c r="K2783" s="248"/>
      <c r="L2783" s="253"/>
      <c r="M2783" s="254"/>
      <c r="N2783" s="255"/>
      <c r="O2783" s="255"/>
      <c r="P2783" s="255"/>
      <c r="Q2783" s="255"/>
      <c r="R2783" s="255"/>
      <c r="S2783" s="255"/>
      <c r="T2783" s="256"/>
      <c r="U2783" s="14"/>
      <c r="V2783" s="14"/>
      <c r="W2783" s="14"/>
      <c r="X2783" s="14"/>
      <c r="Y2783" s="14"/>
      <c r="Z2783" s="14"/>
      <c r="AA2783" s="14"/>
      <c r="AB2783" s="14"/>
      <c r="AC2783" s="14"/>
      <c r="AD2783" s="14"/>
      <c r="AE2783" s="14"/>
      <c r="AT2783" s="257" t="s">
        <v>252</v>
      </c>
      <c r="AU2783" s="257" t="s">
        <v>93</v>
      </c>
      <c r="AV2783" s="14" t="s">
        <v>93</v>
      </c>
      <c r="AW2783" s="14" t="s">
        <v>46</v>
      </c>
      <c r="AX2783" s="14" t="s">
        <v>85</v>
      </c>
      <c r="AY2783" s="257" t="s">
        <v>241</v>
      </c>
    </row>
    <row r="2784" s="14" customFormat="1">
      <c r="A2784" s="14"/>
      <c r="B2784" s="247"/>
      <c r="C2784" s="248"/>
      <c r="D2784" s="238" t="s">
        <v>252</v>
      </c>
      <c r="E2784" s="249" t="s">
        <v>39</v>
      </c>
      <c r="F2784" s="250" t="s">
        <v>2518</v>
      </c>
      <c r="G2784" s="248"/>
      <c r="H2784" s="251">
        <v>-5.29</v>
      </c>
      <c r="I2784" s="252"/>
      <c r="J2784" s="248"/>
      <c r="K2784" s="248"/>
      <c r="L2784" s="253"/>
      <c r="M2784" s="254"/>
      <c r="N2784" s="255"/>
      <c r="O2784" s="255"/>
      <c r="P2784" s="255"/>
      <c r="Q2784" s="255"/>
      <c r="R2784" s="255"/>
      <c r="S2784" s="255"/>
      <c r="T2784" s="256"/>
      <c r="U2784" s="14"/>
      <c r="V2784" s="14"/>
      <c r="W2784" s="14"/>
      <c r="X2784" s="14"/>
      <c r="Y2784" s="14"/>
      <c r="Z2784" s="14"/>
      <c r="AA2784" s="14"/>
      <c r="AB2784" s="14"/>
      <c r="AC2784" s="14"/>
      <c r="AD2784" s="14"/>
      <c r="AE2784" s="14"/>
      <c r="AT2784" s="257" t="s">
        <v>252</v>
      </c>
      <c r="AU2784" s="257" t="s">
        <v>93</v>
      </c>
      <c r="AV2784" s="14" t="s">
        <v>93</v>
      </c>
      <c r="AW2784" s="14" t="s">
        <v>46</v>
      </c>
      <c r="AX2784" s="14" t="s">
        <v>85</v>
      </c>
      <c r="AY2784" s="257" t="s">
        <v>241</v>
      </c>
    </row>
    <row r="2785" s="14" customFormat="1">
      <c r="A2785" s="14"/>
      <c r="B2785" s="247"/>
      <c r="C2785" s="248"/>
      <c r="D2785" s="238" t="s">
        <v>252</v>
      </c>
      <c r="E2785" s="249" t="s">
        <v>39</v>
      </c>
      <c r="F2785" s="250" t="s">
        <v>2519</v>
      </c>
      <c r="G2785" s="248"/>
      <c r="H2785" s="251">
        <v>-1.3320000000000001</v>
      </c>
      <c r="I2785" s="252"/>
      <c r="J2785" s="248"/>
      <c r="K2785" s="248"/>
      <c r="L2785" s="253"/>
      <c r="M2785" s="254"/>
      <c r="N2785" s="255"/>
      <c r="O2785" s="255"/>
      <c r="P2785" s="255"/>
      <c r="Q2785" s="255"/>
      <c r="R2785" s="255"/>
      <c r="S2785" s="255"/>
      <c r="T2785" s="256"/>
      <c r="U2785" s="14"/>
      <c r="V2785" s="14"/>
      <c r="W2785" s="14"/>
      <c r="X2785" s="14"/>
      <c r="Y2785" s="14"/>
      <c r="Z2785" s="14"/>
      <c r="AA2785" s="14"/>
      <c r="AB2785" s="14"/>
      <c r="AC2785" s="14"/>
      <c r="AD2785" s="14"/>
      <c r="AE2785" s="14"/>
      <c r="AT2785" s="257" t="s">
        <v>252</v>
      </c>
      <c r="AU2785" s="257" t="s">
        <v>93</v>
      </c>
      <c r="AV2785" s="14" t="s">
        <v>93</v>
      </c>
      <c r="AW2785" s="14" t="s">
        <v>46</v>
      </c>
      <c r="AX2785" s="14" t="s">
        <v>85</v>
      </c>
      <c r="AY2785" s="257" t="s">
        <v>241</v>
      </c>
    </row>
    <row r="2786" s="13" customFormat="1">
      <c r="A2786" s="13"/>
      <c r="B2786" s="236"/>
      <c r="C2786" s="237"/>
      <c r="D2786" s="238" t="s">
        <v>252</v>
      </c>
      <c r="E2786" s="239" t="s">
        <v>39</v>
      </c>
      <c r="F2786" s="240" t="s">
        <v>1014</v>
      </c>
      <c r="G2786" s="237"/>
      <c r="H2786" s="239" t="s">
        <v>39</v>
      </c>
      <c r="I2786" s="241"/>
      <c r="J2786" s="237"/>
      <c r="K2786" s="237"/>
      <c r="L2786" s="242"/>
      <c r="M2786" s="243"/>
      <c r="N2786" s="244"/>
      <c r="O2786" s="244"/>
      <c r="P2786" s="244"/>
      <c r="Q2786" s="244"/>
      <c r="R2786" s="244"/>
      <c r="S2786" s="244"/>
      <c r="T2786" s="245"/>
      <c r="U2786" s="13"/>
      <c r="V2786" s="13"/>
      <c r="W2786" s="13"/>
      <c r="X2786" s="13"/>
      <c r="Y2786" s="13"/>
      <c r="Z2786" s="13"/>
      <c r="AA2786" s="13"/>
      <c r="AB2786" s="13"/>
      <c r="AC2786" s="13"/>
      <c r="AD2786" s="13"/>
      <c r="AE2786" s="13"/>
      <c r="AT2786" s="246" t="s">
        <v>252</v>
      </c>
      <c r="AU2786" s="246" t="s">
        <v>93</v>
      </c>
      <c r="AV2786" s="13" t="s">
        <v>23</v>
      </c>
      <c r="AW2786" s="13" t="s">
        <v>46</v>
      </c>
      <c r="AX2786" s="13" t="s">
        <v>85</v>
      </c>
      <c r="AY2786" s="246" t="s">
        <v>241</v>
      </c>
    </row>
    <row r="2787" s="14" customFormat="1">
      <c r="A2787" s="14"/>
      <c r="B2787" s="247"/>
      <c r="C2787" s="248"/>
      <c r="D2787" s="238" t="s">
        <v>252</v>
      </c>
      <c r="E2787" s="249" t="s">
        <v>39</v>
      </c>
      <c r="F2787" s="250" t="s">
        <v>2520</v>
      </c>
      <c r="G2787" s="248"/>
      <c r="H2787" s="251">
        <v>185.97</v>
      </c>
      <c r="I2787" s="252"/>
      <c r="J2787" s="248"/>
      <c r="K2787" s="248"/>
      <c r="L2787" s="253"/>
      <c r="M2787" s="254"/>
      <c r="N2787" s="255"/>
      <c r="O2787" s="255"/>
      <c r="P2787" s="255"/>
      <c r="Q2787" s="255"/>
      <c r="R2787" s="255"/>
      <c r="S2787" s="255"/>
      <c r="T2787" s="256"/>
      <c r="U2787" s="14"/>
      <c r="V2787" s="14"/>
      <c r="W2787" s="14"/>
      <c r="X2787" s="14"/>
      <c r="Y2787" s="14"/>
      <c r="Z2787" s="14"/>
      <c r="AA2787" s="14"/>
      <c r="AB2787" s="14"/>
      <c r="AC2787" s="14"/>
      <c r="AD2787" s="14"/>
      <c r="AE2787" s="14"/>
      <c r="AT2787" s="257" t="s">
        <v>252</v>
      </c>
      <c r="AU2787" s="257" t="s">
        <v>93</v>
      </c>
      <c r="AV2787" s="14" t="s">
        <v>93</v>
      </c>
      <c r="AW2787" s="14" t="s">
        <v>46</v>
      </c>
      <c r="AX2787" s="14" t="s">
        <v>85</v>
      </c>
      <c r="AY2787" s="257" t="s">
        <v>241</v>
      </c>
    </row>
    <row r="2788" s="14" customFormat="1">
      <c r="A2788" s="14"/>
      <c r="B2788" s="247"/>
      <c r="C2788" s="248"/>
      <c r="D2788" s="238" t="s">
        <v>252</v>
      </c>
      <c r="E2788" s="249" t="s">
        <v>39</v>
      </c>
      <c r="F2788" s="250" t="s">
        <v>2521</v>
      </c>
      <c r="G2788" s="248"/>
      <c r="H2788" s="251">
        <v>-0.14399999999999999</v>
      </c>
      <c r="I2788" s="252"/>
      <c r="J2788" s="248"/>
      <c r="K2788" s="248"/>
      <c r="L2788" s="253"/>
      <c r="M2788" s="254"/>
      <c r="N2788" s="255"/>
      <c r="O2788" s="255"/>
      <c r="P2788" s="255"/>
      <c r="Q2788" s="255"/>
      <c r="R2788" s="255"/>
      <c r="S2788" s="255"/>
      <c r="T2788" s="256"/>
      <c r="U2788" s="14"/>
      <c r="V2788" s="14"/>
      <c r="W2788" s="14"/>
      <c r="X2788" s="14"/>
      <c r="Y2788" s="14"/>
      <c r="Z2788" s="14"/>
      <c r="AA2788" s="14"/>
      <c r="AB2788" s="14"/>
      <c r="AC2788" s="14"/>
      <c r="AD2788" s="14"/>
      <c r="AE2788" s="14"/>
      <c r="AT2788" s="257" t="s">
        <v>252</v>
      </c>
      <c r="AU2788" s="257" t="s">
        <v>93</v>
      </c>
      <c r="AV2788" s="14" t="s">
        <v>93</v>
      </c>
      <c r="AW2788" s="14" t="s">
        <v>46</v>
      </c>
      <c r="AX2788" s="14" t="s">
        <v>85</v>
      </c>
      <c r="AY2788" s="257" t="s">
        <v>241</v>
      </c>
    </row>
    <row r="2789" s="14" customFormat="1">
      <c r="A2789" s="14"/>
      <c r="B2789" s="247"/>
      <c r="C2789" s="248"/>
      <c r="D2789" s="238" t="s">
        <v>252</v>
      </c>
      <c r="E2789" s="249" t="s">
        <v>39</v>
      </c>
      <c r="F2789" s="250" t="s">
        <v>2522</v>
      </c>
      <c r="G2789" s="248"/>
      <c r="H2789" s="251">
        <v>-4.1399999999999997</v>
      </c>
      <c r="I2789" s="252"/>
      <c r="J2789" s="248"/>
      <c r="K2789" s="248"/>
      <c r="L2789" s="253"/>
      <c r="M2789" s="254"/>
      <c r="N2789" s="255"/>
      <c r="O2789" s="255"/>
      <c r="P2789" s="255"/>
      <c r="Q2789" s="255"/>
      <c r="R2789" s="255"/>
      <c r="S2789" s="255"/>
      <c r="T2789" s="256"/>
      <c r="U2789" s="14"/>
      <c r="V2789" s="14"/>
      <c r="W2789" s="14"/>
      <c r="X2789" s="14"/>
      <c r="Y2789" s="14"/>
      <c r="Z2789" s="14"/>
      <c r="AA2789" s="14"/>
      <c r="AB2789" s="14"/>
      <c r="AC2789" s="14"/>
      <c r="AD2789" s="14"/>
      <c r="AE2789" s="14"/>
      <c r="AT2789" s="257" t="s">
        <v>252</v>
      </c>
      <c r="AU2789" s="257" t="s">
        <v>93</v>
      </c>
      <c r="AV2789" s="14" t="s">
        <v>93</v>
      </c>
      <c r="AW2789" s="14" t="s">
        <v>46</v>
      </c>
      <c r="AX2789" s="14" t="s">
        <v>85</v>
      </c>
      <c r="AY2789" s="257" t="s">
        <v>241</v>
      </c>
    </row>
    <row r="2790" s="14" customFormat="1">
      <c r="A2790" s="14"/>
      <c r="B2790" s="247"/>
      <c r="C2790" s="248"/>
      <c r="D2790" s="238" t="s">
        <v>252</v>
      </c>
      <c r="E2790" s="249" t="s">
        <v>39</v>
      </c>
      <c r="F2790" s="250" t="s">
        <v>2523</v>
      </c>
      <c r="G2790" s="248"/>
      <c r="H2790" s="251">
        <v>-17.460000000000001</v>
      </c>
      <c r="I2790" s="252"/>
      <c r="J2790" s="248"/>
      <c r="K2790" s="248"/>
      <c r="L2790" s="253"/>
      <c r="M2790" s="254"/>
      <c r="N2790" s="255"/>
      <c r="O2790" s="255"/>
      <c r="P2790" s="255"/>
      <c r="Q2790" s="255"/>
      <c r="R2790" s="255"/>
      <c r="S2790" s="255"/>
      <c r="T2790" s="256"/>
      <c r="U2790" s="14"/>
      <c r="V2790" s="14"/>
      <c r="W2790" s="14"/>
      <c r="X2790" s="14"/>
      <c r="Y2790" s="14"/>
      <c r="Z2790" s="14"/>
      <c r="AA2790" s="14"/>
      <c r="AB2790" s="14"/>
      <c r="AC2790" s="14"/>
      <c r="AD2790" s="14"/>
      <c r="AE2790" s="14"/>
      <c r="AT2790" s="257" t="s">
        <v>252</v>
      </c>
      <c r="AU2790" s="257" t="s">
        <v>93</v>
      </c>
      <c r="AV2790" s="14" t="s">
        <v>93</v>
      </c>
      <c r="AW2790" s="14" t="s">
        <v>46</v>
      </c>
      <c r="AX2790" s="14" t="s">
        <v>85</v>
      </c>
      <c r="AY2790" s="257" t="s">
        <v>241</v>
      </c>
    </row>
    <row r="2791" s="14" customFormat="1">
      <c r="A2791" s="14"/>
      <c r="B2791" s="247"/>
      <c r="C2791" s="248"/>
      <c r="D2791" s="238" t="s">
        <v>252</v>
      </c>
      <c r="E2791" s="249" t="s">
        <v>39</v>
      </c>
      <c r="F2791" s="250" t="s">
        <v>2524</v>
      </c>
      <c r="G2791" s="248"/>
      <c r="H2791" s="251">
        <v>-1.6200000000000001</v>
      </c>
      <c r="I2791" s="252"/>
      <c r="J2791" s="248"/>
      <c r="K2791" s="248"/>
      <c r="L2791" s="253"/>
      <c r="M2791" s="254"/>
      <c r="N2791" s="255"/>
      <c r="O2791" s="255"/>
      <c r="P2791" s="255"/>
      <c r="Q2791" s="255"/>
      <c r="R2791" s="255"/>
      <c r="S2791" s="255"/>
      <c r="T2791" s="256"/>
      <c r="U2791" s="14"/>
      <c r="V2791" s="14"/>
      <c r="W2791" s="14"/>
      <c r="X2791" s="14"/>
      <c r="Y2791" s="14"/>
      <c r="Z2791" s="14"/>
      <c r="AA2791" s="14"/>
      <c r="AB2791" s="14"/>
      <c r="AC2791" s="14"/>
      <c r="AD2791" s="14"/>
      <c r="AE2791" s="14"/>
      <c r="AT2791" s="257" t="s">
        <v>252</v>
      </c>
      <c r="AU2791" s="257" t="s">
        <v>93</v>
      </c>
      <c r="AV2791" s="14" t="s">
        <v>93</v>
      </c>
      <c r="AW2791" s="14" t="s">
        <v>46</v>
      </c>
      <c r="AX2791" s="14" t="s">
        <v>85</v>
      </c>
      <c r="AY2791" s="257" t="s">
        <v>241</v>
      </c>
    </row>
    <row r="2792" s="13" customFormat="1">
      <c r="A2792" s="13"/>
      <c r="B2792" s="236"/>
      <c r="C2792" s="237"/>
      <c r="D2792" s="238" t="s">
        <v>252</v>
      </c>
      <c r="E2792" s="239" t="s">
        <v>39</v>
      </c>
      <c r="F2792" s="240" t="s">
        <v>1024</v>
      </c>
      <c r="G2792" s="237"/>
      <c r="H2792" s="239" t="s">
        <v>39</v>
      </c>
      <c r="I2792" s="241"/>
      <c r="J2792" s="237"/>
      <c r="K2792" s="237"/>
      <c r="L2792" s="242"/>
      <c r="M2792" s="243"/>
      <c r="N2792" s="244"/>
      <c r="O2792" s="244"/>
      <c r="P2792" s="244"/>
      <c r="Q2792" s="244"/>
      <c r="R2792" s="244"/>
      <c r="S2792" s="244"/>
      <c r="T2792" s="245"/>
      <c r="U2792" s="13"/>
      <c r="V2792" s="13"/>
      <c r="W2792" s="13"/>
      <c r="X2792" s="13"/>
      <c r="Y2792" s="13"/>
      <c r="Z2792" s="13"/>
      <c r="AA2792" s="13"/>
      <c r="AB2792" s="13"/>
      <c r="AC2792" s="13"/>
      <c r="AD2792" s="13"/>
      <c r="AE2792" s="13"/>
      <c r="AT2792" s="246" t="s">
        <v>252</v>
      </c>
      <c r="AU2792" s="246" t="s">
        <v>93</v>
      </c>
      <c r="AV2792" s="13" t="s">
        <v>23</v>
      </c>
      <c r="AW2792" s="13" t="s">
        <v>46</v>
      </c>
      <c r="AX2792" s="13" t="s">
        <v>85</v>
      </c>
      <c r="AY2792" s="246" t="s">
        <v>241</v>
      </c>
    </row>
    <row r="2793" s="14" customFormat="1">
      <c r="A2793" s="14"/>
      <c r="B2793" s="247"/>
      <c r="C2793" s="248"/>
      <c r="D2793" s="238" t="s">
        <v>252</v>
      </c>
      <c r="E2793" s="249" t="s">
        <v>39</v>
      </c>
      <c r="F2793" s="250" t="s">
        <v>2525</v>
      </c>
      <c r="G2793" s="248"/>
      <c r="H2793" s="251">
        <v>166.31999999999999</v>
      </c>
      <c r="I2793" s="252"/>
      <c r="J2793" s="248"/>
      <c r="K2793" s="248"/>
      <c r="L2793" s="253"/>
      <c r="M2793" s="254"/>
      <c r="N2793" s="255"/>
      <c r="O2793" s="255"/>
      <c r="P2793" s="255"/>
      <c r="Q2793" s="255"/>
      <c r="R2793" s="255"/>
      <c r="S2793" s="255"/>
      <c r="T2793" s="256"/>
      <c r="U2793" s="14"/>
      <c r="V2793" s="14"/>
      <c r="W2793" s="14"/>
      <c r="X2793" s="14"/>
      <c r="Y2793" s="14"/>
      <c r="Z2793" s="14"/>
      <c r="AA2793" s="14"/>
      <c r="AB2793" s="14"/>
      <c r="AC2793" s="14"/>
      <c r="AD2793" s="14"/>
      <c r="AE2793" s="14"/>
      <c r="AT2793" s="257" t="s">
        <v>252</v>
      </c>
      <c r="AU2793" s="257" t="s">
        <v>93</v>
      </c>
      <c r="AV2793" s="14" t="s">
        <v>93</v>
      </c>
      <c r="AW2793" s="14" t="s">
        <v>46</v>
      </c>
      <c r="AX2793" s="14" t="s">
        <v>85</v>
      </c>
      <c r="AY2793" s="257" t="s">
        <v>241</v>
      </c>
    </row>
    <row r="2794" s="14" customFormat="1">
      <c r="A2794" s="14"/>
      <c r="B2794" s="247"/>
      <c r="C2794" s="248"/>
      <c r="D2794" s="238" t="s">
        <v>252</v>
      </c>
      <c r="E2794" s="249" t="s">
        <v>39</v>
      </c>
      <c r="F2794" s="250" t="s">
        <v>2512</v>
      </c>
      <c r="G2794" s="248"/>
      <c r="H2794" s="251">
        <v>-0.185</v>
      </c>
      <c r="I2794" s="252"/>
      <c r="J2794" s="248"/>
      <c r="K2794" s="248"/>
      <c r="L2794" s="253"/>
      <c r="M2794" s="254"/>
      <c r="N2794" s="255"/>
      <c r="O2794" s="255"/>
      <c r="P2794" s="255"/>
      <c r="Q2794" s="255"/>
      <c r="R2794" s="255"/>
      <c r="S2794" s="255"/>
      <c r="T2794" s="256"/>
      <c r="U2794" s="14"/>
      <c r="V2794" s="14"/>
      <c r="W2794" s="14"/>
      <c r="X2794" s="14"/>
      <c r="Y2794" s="14"/>
      <c r="Z2794" s="14"/>
      <c r="AA2794" s="14"/>
      <c r="AB2794" s="14"/>
      <c r="AC2794" s="14"/>
      <c r="AD2794" s="14"/>
      <c r="AE2794" s="14"/>
      <c r="AT2794" s="257" t="s">
        <v>252</v>
      </c>
      <c r="AU2794" s="257" t="s">
        <v>93</v>
      </c>
      <c r="AV2794" s="14" t="s">
        <v>93</v>
      </c>
      <c r="AW2794" s="14" t="s">
        <v>46</v>
      </c>
      <c r="AX2794" s="14" t="s">
        <v>85</v>
      </c>
      <c r="AY2794" s="257" t="s">
        <v>241</v>
      </c>
    </row>
    <row r="2795" s="14" customFormat="1">
      <c r="A2795" s="14"/>
      <c r="B2795" s="247"/>
      <c r="C2795" s="248"/>
      <c r="D2795" s="238" t="s">
        <v>252</v>
      </c>
      <c r="E2795" s="249" t="s">
        <v>39</v>
      </c>
      <c r="F2795" s="250" t="s">
        <v>2526</v>
      </c>
      <c r="G2795" s="248"/>
      <c r="H2795" s="251">
        <v>-32.009999999999998</v>
      </c>
      <c r="I2795" s="252"/>
      <c r="J2795" s="248"/>
      <c r="K2795" s="248"/>
      <c r="L2795" s="253"/>
      <c r="M2795" s="254"/>
      <c r="N2795" s="255"/>
      <c r="O2795" s="255"/>
      <c r="P2795" s="255"/>
      <c r="Q2795" s="255"/>
      <c r="R2795" s="255"/>
      <c r="S2795" s="255"/>
      <c r="T2795" s="256"/>
      <c r="U2795" s="14"/>
      <c r="V2795" s="14"/>
      <c r="W2795" s="14"/>
      <c r="X2795" s="14"/>
      <c r="Y2795" s="14"/>
      <c r="Z2795" s="14"/>
      <c r="AA2795" s="14"/>
      <c r="AB2795" s="14"/>
      <c r="AC2795" s="14"/>
      <c r="AD2795" s="14"/>
      <c r="AE2795" s="14"/>
      <c r="AT2795" s="257" t="s">
        <v>252</v>
      </c>
      <c r="AU2795" s="257" t="s">
        <v>93</v>
      </c>
      <c r="AV2795" s="14" t="s">
        <v>93</v>
      </c>
      <c r="AW2795" s="14" t="s">
        <v>46</v>
      </c>
      <c r="AX2795" s="14" t="s">
        <v>85</v>
      </c>
      <c r="AY2795" s="257" t="s">
        <v>241</v>
      </c>
    </row>
    <row r="2796" s="14" customFormat="1">
      <c r="A2796" s="14"/>
      <c r="B2796" s="247"/>
      <c r="C2796" s="248"/>
      <c r="D2796" s="238" t="s">
        <v>252</v>
      </c>
      <c r="E2796" s="249" t="s">
        <v>39</v>
      </c>
      <c r="F2796" s="250" t="s">
        <v>2527</v>
      </c>
      <c r="G2796" s="248"/>
      <c r="H2796" s="251">
        <v>-2.895</v>
      </c>
      <c r="I2796" s="252"/>
      <c r="J2796" s="248"/>
      <c r="K2796" s="248"/>
      <c r="L2796" s="253"/>
      <c r="M2796" s="254"/>
      <c r="N2796" s="255"/>
      <c r="O2796" s="255"/>
      <c r="P2796" s="255"/>
      <c r="Q2796" s="255"/>
      <c r="R2796" s="255"/>
      <c r="S2796" s="255"/>
      <c r="T2796" s="256"/>
      <c r="U2796" s="14"/>
      <c r="V2796" s="14"/>
      <c r="W2796" s="14"/>
      <c r="X2796" s="14"/>
      <c r="Y2796" s="14"/>
      <c r="Z2796" s="14"/>
      <c r="AA2796" s="14"/>
      <c r="AB2796" s="14"/>
      <c r="AC2796" s="14"/>
      <c r="AD2796" s="14"/>
      <c r="AE2796" s="14"/>
      <c r="AT2796" s="257" t="s">
        <v>252</v>
      </c>
      <c r="AU2796" s="257" t="s">
        <v>93</v>
      </c>
      <c r="AV2796" s="14" t="s">
        <v>93</v>
      </c>
      <c r="AW2796" s="14" t="s">
        <v>46</v>
      </c>
      <c r="AX2796" s="14" t="s">
        <v>85</v>
      </c>
      <c r="AY2796" s="257" t="s">
        <v>241</v>
      </c>
    </row>
    <row r="2797" s="13" customFormat="1">
      <c r="A2797" s="13"/>
      <c r="B2797" s="236"/>
      <c r="C2797" s="237"/>
      <c r="D2797" s="238" t="s">
        <v>252</v>
      </c>
      <c r="E2797" s="239" t="s">
        <v>39</v>
      </c>
      <c r="F2797" s="240" t="s">
        <v>1131</v>
      </c>
      <c r="G2797" s="237"/>
      <c r="H2797" s="239" t="s">
        <v>39</v>
      </c>
      <c r="I2797" s="241"/>
      <c r="J2797" s="237"/>
      <c r="K2797" s="237"/>
      <c r="L2797" s="242"/>
      <c r="M2797" s="243"/>
      <c r="N2797" s="244"/>
      <c r="O2797" s="244"/>
      <c r="P2797" s="244"/>
      <c r="Q2797" s="244"/>
      <c r="R2797" s="244"/>
      <c r="S2797" s="244"/>
      <c r="T2797" s="245"/>
      <c r="U2797" s="13"/>
      <c r="V2797" s="13"/>
      <c r="W2797" s="13"/>
      <c r="X2797" s="13"/>
      <c r="Y2797" s="13"/>
      <c r="Z2797" s="13"/>
      <c r="AA2797" s="13"/>
      <c r="AB2797" s="13"/>
      <c r="AC2797" s="13"/>
      <c r="AD2797" s="13"/>
      <c r="AE2797" s="13"/>
      <c r="AT2797" s="246" t="s">
        <v>252</v>
      </c>
      <c r="AU2797" s="246" t="s">
        <v>93</v>
      </c>
      <c r="AV2797" s="13" t="s">
        <v>23</v>
      </c>
      <c r="AW2797" s="13" t="s">
        <v>46</v>
      </c>
      <c r="AX2797" s="13" t="s">
        <v>85</v>
      </c>
      <c r="AY2797" s="246" t="s">
        <v>241</v>
      </c>
    </row>
    <row r="2798" s="14" customFormat="1">
      <c r="A2798" s="14"/>
      <c r="B2798" s="247"/>
      <c r="C2798" s="248"/>
      <c r="D2798" s="238" t="s">
        <v>252</v>
      </c>
      <c r="E2798" s="249" t="s">
        <v>39</v>
      </c>
      <c r="F2798" s="250" t="s">
        <v>2528</v>
      </c>
      <c r="G2798" s="248"/>
      <c r="H2798" s="251">
        <v>87.284999999999997</v>
      </c>
      <c r="I2798" s="252"/>
      <c r="J2798" s="248"/>
      <c r="K2798" s="248"/>
      <c r="L2798" s="253"/>
      <c r="M2798" s="254"/>
      <c r="N2798" s="255"/>
      <c r="O2798" s="255"/>
      <c r="P2798" s="255"/>
      <c r="Q2798" s="255"/>
      <c r="R2798" s="255"/>
      <c r="S2798" s="255"/>
      <c r="T2798" s="256"/>
      <c r="U2798" s="14"/>
      <c r="V2798" s="14"/>
      <c r="W2798" s="14"/>
      <c r="X2798" s="14"/>
      <c r="Y2798" s="14"/>
      <c r="Z2798" s="14"/>
      <c r="AA2798" s="14"/>
      <c r="AB2798" s="14"/>
      <c r="AC2798" s="14"/>
      <c r="AD2798" s="14"/>
      <c r="AE2798" s="14"/>
      <c r="AT2798" s="257" t="s">
        <v>252</v>
      </c>
      <c r="AU2798" s="257" t="s">
        <v>93</v>
      </c>
      <c r="AV2798" s="14" t="s">
        <v>93</v>
      </c>
      <c r="AW2798" s="14" t="s">
        <v>46</v>
      </c>
      <c r="AX2798" s="14" t="s">
        <v>85</v>
      </c>
      <c r="AY2798" s="257" t="s">
        <v>241</v>
      </c>
    </row>
    <row r="2799" s="14" customFormat="1">
      <c r="A2799" s="14"/>
      <c r="B2799" s="247"/>
      <c r="C2799" s="248"/>
      <c r="D2799" s="238" t="s">
        <v>252</v>
      </c>
      <c r="E2799" s="249" t="s">
        <v>39</v>
      </c>
      <c r="F2799" s="250" t="s">
        <v>2529</v>
      </c>
      <c r="G2799" s="248"/>
      <c r="H2799" s="251">
        <v>-14.087999999999999</v>
      </c>
      <c r="I2799" s="252"/>
      <c r="J2799" s="248"/>
      <c r="K2799" s="248"/>
      <c r="L2799" s="253"/>
      <c r="M2799" s="254"/>
      <c r="N2799" s="255"/>
      <c r="O2799" s="255"/>
      <c r="P2799" s="255"/>
      <c r="Q2799" s="255"/>
      <c r="R2799" s="255"/>
      <c r="S2799" s="255"/>
      <c r="T2799" s="256"/>
      <c r="U2799" s="14"/>
      <c r="V2799" s="14"/>
      <c r="W2799" s="14"/>
      <c r="X2799" s="14"/>
      <c r="Y2799" s="14"/>
      <c r="Z2799" s="14"/>
      <c r="AA2799" s="14"/>
      <c r="AB2799" s="14"/>
      <c r="AC2799" s="14"/>
      <c r="AD2799" s="14"/>
      <c r="AE2799" s="14"/>
      <c r="AT2799" s="257" t="s">
        <v>252</v>
      </c>
      <c r="AU2799" s="257" t="s">
        <v>93</v>
      </c>
      <c r="AV2799" s="14" t="s">
        <v>93</v>
      </c>
      <c r="AW2799" s="14" t="s">
        <v>46</v>
      </c>
      <c r="AX2799" s="14" t="s">
        <v>85</v>
      </c>
      <c r="AY2799" s="257" t="s">
        <v>241</v>
      </c>
    </row>
    <row r="2800" s="15" customFormat="1">
      <c r="A2800" s="15"/>
      <c r="B2800" s="258"/>
      <c r="C2800" s="259"/>
      <c r="D2800" s="238" t="s">
        <v>252</v>
      </c>
      <c r="E2800" s="260" t="s">
        <v>39</v>
      </c>
      <c r="F2800" s="261" t="s">
        <v>274</v>
      </c>
      <c r="G2800" s="259"/>
      <c r="H2800" s="262">
        <v>746.87</v>
      </c>
      <c r="I2800" s="263"/>
      <c r="J2800" s="259"/>
      <c r="K2800" s="259"/>
      <c r="L2800" s="264"/>
      <c r="M2800" s="265"/>
      <c r="N2800" s="266"/>
      <c r="O2800" s="266"/>
      <c r="P2800" s="266"/>
      <c r="Q2800" s="266"/>
      <c r="R2800" s="266"/>
      <c r="S2800" s="266"/>
      <c r="T2800" s="267"/>
      <c r="U2800" s="15"/>
      <c r="V2800" s="15"/>
      <c r="W2800" s="15"/>
      <c r="X2800" s="15"/>
      <c r="Y2800" s="15"/>
      <c r="Z2800" s="15"/>
      <c r="AA2800" s="15"/>
      <c r="AB2800" s="15"/>
      <c r="AC2800" s="15"/>
      <c r="AD2800" s="15"/>
      <c r="AE2800" s="15"/>
      <c r="AT2800" s="268" t="s">
        <v>252</v>
      </c>
      <c r="AU2800" s="268" t="s">
        <v>93</v>
      </c>
      <c r="AV2800" s="15" t="s">
        <v>248</v>
      </c>
      <c r="AW2800" s="15" t="s">
        <v>46</v>
      </c>
      <c r="AX2800" s="15" t="s">
        <v>23</v>
      </c>
      <c r="AY2800" s="268" t="s">
        <v>241</v>
      </c>
    </row>
    <row r="2801" s="2" customFormat="1" ht="24.15" customHeight="1">
      <c r="A2801" s="42"/>
      <c r="B2801" s="43"/>
      <c r="C2801" s="218" t="s">
        <v>2530</v>
      </c>
      <c r="D2801" s="218" t="s">
        <v>243</v>
      </c>
      <c r="E2801" s="219" t="s">
        <v>2531</v>
      </c>
      <c r="F2801" s="220" t="s">
        <v>2532</v>
      </c>
      <c r="G2801" s="221" t="s">
        <v>145</v>
      </c>
      <c r="H2801" s="222">
        <v>746.87</v>
      </c>
      <c r="I2801" s="223"/>
      <c r="J2801" s="224">
        <f>ROUND(I2801*H2801,2)</f>
        <v>0</v>
      </c>
      <c r="K2801" s="220" t="s">
        <v>247</v>
      </c>
      <c r="L2801" s="48"/>
      <c r="M2801" s="225" t="s">
        <v>39</v>
      </c>
      <c r="N2801" s="226" t="s">
        <v>56</v>
      </c>
      <c r="O2801" s="88"/>
      <c r="P2801" s="227">
        <f>O2801*H2801</f>
        <v>0</v>
      </c>
      <c r="Q2801" s="227">
        <v>0.0073499999999999998</v>
      </c>
      <c r="R2801" s="227">
        <f>Q2801*H2801</f>
        <v>5.4894945000000002</v>
      </c>
      <c r="S2801" s="227">
        <v>0</v>
      </c>
      <c r="T2801" s="228">
        <f>S2801*H2801</f>
        <v>0</v>
      </c>
      <c r="U2801" s="42"/>
      <c r="V2801" s="42"/>
      <c r="W2801" s="42"/>
      <c r="X2801" s="42"/>
      <c r="Y2801" s="42"/>
      <c r="Z2801" s="42"/>
      <c r="AA2801" s="42"/>
      <c r="AB2801" s="42"/>
      <c r="AC2801" s="42"/>
      <c r="AD2801" s="42"/>
      <c r="AE2801" s="42"/>
      <c r="AR2801" s="229" t="s">
        <v>248</v>
      </c>
      <c r="AT2801" s="229" t="s">
        <v>243</v>
      </c>
      <c r="AU2801" s="229" t="s">
        <v>93</v>
      </c>
      <c r="AY2801" s="20" t="s">
        <v>241</v>
      </c>
      <c r="BE2801" s="230">
        <f>IF(N2801="základní",J2801,0)</f>
        <v>0</v>
      </c>
      <c r="BF2801" s="230">
        <f>IF(N2801="snížená",J2801,0)</f>
        <v>0</v>
      </c>
      <c r="BG2801" s="230">
        <f>IF(N2801="zákl. přenesená",J2801,0)</f>
        <v>0</v>
      </c>
      <c r="BH2801" s="230">
        <f>IF(N2801="sníž. přenesená",J2801,0)</f>
        <v>0</v>
      </c>
      <c r="BI2801" s="230">
        <f>IF(N2801="nulová",J2801,0)</f>
        <v>0</v>
      </c>
      <c r="BJ2801" s="20" t="s">
        <v>23</v>
      </c>
      <c r="BK2801" s="230">
        <f>ROUND(I2801*H2801,2)</f>
        <v>0</v>
      </c>
      <c r="BL2801" s="20" t="s">
        <v>248</v>
      </c>
      <c r="BM2801" s="229" t="s">
        <v>2533</v>
      </c>
    </row>
    <row r="2802" s="2" customFormat="1">
      <c r="A2802" s="42"/>
      <c r="B2802" s="43"/>
      <c r="C2802" s="44"/>
      <c r="D2802" s="231" t="s">
        <v>250</v>
      </c>
      <c r="E2802" s="44"/>
      <c r="F2802" s="232" t="s">
        <v>2534</v>
      </c>
      <c r="G2802" s="44"/>
      <c r="H2802" s="44"/>
      <c r="I2802" s="233"/>
      <c r="J2802" s="44"/>
      <c r="K2802" s="44"/>
      <c r="L2802" s="48"/>
      <c r="M2802" s="234"/>
      <c r="N2802" s="235"/>
      <c r="O2802" s="88"/>
      <c r="P2802" s="88"/>
      <c r="Q2802" s="88"/>
      <c r="R2802" s="88"/>
      <c r="S2802" s="88"/>
      <c r="T2802" s="89"/>
      <c r="U2802" s="42"/>
      <c r="V2802" s="42"/>
      <c r="W2802" s="42"/>
      <c r="X2802" s="42"/>
      <c r="Y2802" s="42"/>
      <c r="Z2802" s="42"/>
      <c r="AA2802" s="42"/>
      <c r="AB2802" s="42"/>
      <c r="AC2802" s="42"/>
      <c r="AD2802" s="42"/>
      <c r="AE2802" s="42"/>
      <c r="AT2802" s="20" t="s">
        <v>250</v>
      </c>
      <c r="AU2802" s="20" t="s">
        <v>93</v>
      </c>
    </row>
    <row r="2803" s="2" customFormat="1" ht="24.15" customHeight="1">
      <c r="A2803" s="42"/>
      <c r="B2803" s="43"/>
      <c r="C2803" s="218" t="s">
        <v>2535</v>
      </c>
      <c r="D2803" s="218" t="s">
        <v>243</v>
      </c>
      <c r="E2803" s="219" t="s">
        <v>2536</v>
      </c>
      <c r="F2803" s="220" t="s">
        <v>2537</v>
      </c>
      <c r="G2803" s="221" t="s">
        <v>145</v>
      </c>
      <c r="H2803" s="222">
        <v>2499.3440000000001</v>
      </c>
      <c r="I2803" s="223"/>
      <c r="J2803" s="224">
        <f>ROUND(I2803*H2803,2)</f>
        <v>0</v>
      </c>
      <c r="K2803" s="220" t="s">
        <v>247</v>
      </c>
      <c r="L2803" s="48"/>
      <c r="M2803" s="225" t="s">
        <v>39</v>
      </c>
      <c r="N2803" s="226" t="s">
        <v>56</v>
      </c>
      <c r="O2803" s="88"/>
      <c r="P2803" s="227">
        <f>O2803*H2803</f>
        <v>0</v>
      </c>
      <c r="Q2803" s="227">
        <v>0.013599999999999999</v>
      </c>
      <c r="R2803" s="227">
        <f>Q2803*H2803</f>
        <v>33.991078399999999</v>
      </c>
      <c r="S2803" s="227">
        <v>0</v>
      </c>
      <c r="T2803" s="228">
        <f>S2803*H2803</f>
        <v>0</v>
      </c>
      <c r="U2803" s="42"/>
      <c r="V2803" s="42"/>
      <c r="W2803" s="42"/>
      <c r="X2803" s="42"/>
      <c r="Y2803" s="42"/>
      <c r="Z2803" s="42"/>
      <c r="AA2803" s="42"/>
      <c r="AB2803" s="42"/>
      <c r="AC2803" s="42"/>
      <c r="AD2803" s="42"/>
      <c r="AE2803" s="42"/>
      <c r="AR2803" s="229" t="s">
        <v>248</v>
      </c>
      <c r="AT2803" s="229" t="s">
        <v>243</v>
      </c>
      <c r="AU2803" s="229" t="s">
        <v>93</v>
      </c>
      <c r="AY2803" s="20" t="s">
        <v>241</v>
      </c>
      <c r="BE2803" s="230">
        <f>IF(N2803="základní",J2803,0)</f>
        <v>0</v>
      </c>
      <c r="BF2803" s="230">
        <f>IF(N2803="snížená",J2803,0)</f>
        <v>0</v>
      </c>
      <c r="BG2803" s="230">
        <f>IF(N2803="zákl. přenesená",J2803,0)</f>
        <v>0</v>
      </c>
      <c r="BH2803" s="230">
        <f>IF(N2803="sníž. přenesená",J2803,0)</f>
        <v>0</v>
      </c>
      <c r="BI2803" s="230">
        <f>IF(N2803="nulová",J2803,0)</f>
        <v>0</v>
      </c>
      <c r="BJ2803" s="20" t="s">
        <v>23</v>
      </c>
      <c r="BK2803" s="230">
        <f>ROUND(I2803*H2803,2)</f>
        <v>0</v>
      </c>
      <c r="BL2803" s="20" t="s">
        <v>248</v>
      </c>
      <c r="BM2803" s="229" t="s">
        <v>2538</v>
      </c>
    </row>
    <row r="2804" s="2" customFormat="1">
      <c r="A2804" s="42"/>
      <c r="B2804" s="43"/>
      <c r="C2804" s="44"/>
      <c r="D2804" s="231" t="s">
        <v>250</v>
      </c>
      <c r="E2804" s="44"/>
      <c r="F2804" s="232" t="s">
        <v>2539</v>
      </c>
      <c r="G2804" s="44"/>
      <c r="H2804" s="44"/>
      <c r="I2804" s="233"/>
      <c r="J2804" s="44"/>
      <c r="K2804" s="44"/>
      <c r="L2804" s="48"/>
      <c r="M2804" s="234"/>
      <c r="N2804" s="235"/>
      <c r="O2804" s="88"/>
      <c r="P2804" s="88"/>
      <c r="Q2804" s="88"/>
      <c r="R2804" s="88"/>
      <c r="S2804" s="88"/>
      <c r="T2804" s="89"/>
      <c r="U2804" s="42"/>
      <c r="V2804" s="42"/>
      <c r="W2804" s="42"/>
      <c r="X2804" s="42"/>
      <c r="Y2804" s="42"/>
      <c r="Z2804" s="42"/>
      <c r="AA2804" s="42"/>
      <c r="AB2804" s="42"/>
      <c r="AC2804" s="42"/>
      <c r="AD2804" s="42"/>
      <c r="AE2804" s="42"/>
      <c r="AT2804" s="20" t="s">
        <v>250</v>
      </c>
      <c r="AU2804" s="20" t="s">
        <v>93</v>
      </c>
    </row>
    <row r="2805" s="13" customFormat="1">
      <c r="A2805" s="13"/>
      <c r="B2805" s="236"/>
      <c r="C2805" s="237"/>
      <c r="D2805" s="238" t="s">
        <v>252</v>
      </c>
      <c r="E2805" s="239" t="s">
        <v>39</v>
      </c>
      <c r="F2805" s="240" t="s">
        <v>2321</v>
      </c>
      <c r="G2805" s="237"/>
      <c r="H2805" s="239" t="s">
        <v>39</v>
      </c>
      <c r="I2805" s="241"/>
      <c r="J2805" s="237"/>
      <c r="K2805" s="237"/>
      <c r="L2805" s="242"/>
      <c r="M2805" s="243"/>
      <c r="N2805" s="244"/>
      <c r="O2805" s="244"/>
      <c r="P2805" s="244"/>
      <c r="Q2805" s="244"/>
      <c r="R2805" s="244"/>
      <c r="S2805" s="244"/>
      <c r="T2805" s="245"/>
      <c r="U2805" s="13"/>
      <c r="V2805" s="13"/>
      <c r="W2805" s="13"/>
      <c r="X2805" s="13"/>
      <c r="Y2805" s="13"/>
      <c r="Z2805" s="13"/>
      <c r="AA2805" s="13"/>
      <c r="AB2805" s="13"/>
      <c r="AC2805" s="13"/>
      <c r="AD2805" s="13"/>
      <c r="AE2805" s="13"/>
      <c r="AT2805" s="246" t="s">
        <v>252</v>
      </c>
      <c r="AU2805" s="246" t="s">
        <v>93</v>
      </c>
      <c r="AV2805" s="13" t="s">
        <v>23</v>
      </c>
      <c r="AW2805" s="13" t="s">
        <v>46</v>
      </c>
      <c r="AX2805" s="13" t="s">
        <v>85</v>
      </c>
      <c r="AY2805" s="246" t="s">
        <v>241</v>
      </c>
    </row>
    <row r="2806" s="13" customFormat="1">
      <c r="A2806" s="13"/>
      <c r="B2806" s="236"/>
      <c r="C2806" s="237"/>
      <c r="D2806" s="238" t="s">
        <v>252</v>
      </c>
      <c r="E2806" s="239" t="s">
        <v>39</v>
      </c>
      <c r="F2806" s="240" t="s">
        <v>2383</v>
      </c>
      <c r="G2806" s="237"/>
      <c r="H2806" s="239" t="s">
        <v>39</v>
      </c>
      <c r="I2806" s="241"/>
      <c r="J2806" s="237"/>
      <c r="K2806" s="237"/>
      <c r="L2806" s="242"/>
      <c r="M2806" s="243"/>
      <c r="N2806" s="244"/>
      <c r="O2806" s="244"/>
      <c r="P2806" s="244"/>
      <c r="Q2806" s="244"/>
      <c r="R2806" s="244"/>
      <c r="S2806" s="244"/>
      <c r="T2806" s="245"/>
      <c r="U2806" s="13"/>
      <c r="V2806" s="13"/>
      <c r="W2806" s="13"/>
      <c r="X2806" s="13"/>
      <c r="Y2806" s="13"/>
      <c r="Z2806" s="13"/>
      <c r="AA2806" s="13"/>
      <c r="AB2806" s="13"/>
      <c r="AC2806" s="13"/>
      <c r="AD2806" s="13"/>
      <c r="AE2806" s="13"/>
      <c r="AT2806" s="246" t="s">
        <v>252</v>
      </c>
      <c r="AU2806" s="246" t="s">
        <v>93</v>
      </c>
      <c r="AV2806" s="13" t="s">
        <v>23</v>
      </c>
      <c r="AW2806" s="13" t="s">
        <v>46</v>
      </c>
      <c r="AX2806" s="13" t="s">
        <v>85</v>
      </c>
      <c r="AY2806" s="246" t="s">
        <v>241</v>
      </c>
    </row>
    <row r="2807" s="13" customFormat="1">
      <c r="A2807" s="13"/>
      <c r="B2807" s="236"/>
      <c r="C2807" s="237"/>
      <c r="D2807" s="238" t="s">
        <v>252</v>
      </c>
      <c r="E2807" s="239" t="s">
        <v>39</v>
      </c>
      <c r="F2807" s="240" t="s">
        <v>2540</v>
      </c>
      <c r="G2807" s="237"/>
      <c r="H2807" s="239" t="s">
        <v>39</v>
      </c>
      <c r="I2807" s="241"/>
      <c r="J2807" s="237"/>
      <c r="K2807" s="237"/>
      <c r="L2807" s="242"/>
      <c r="M2807" s="243"/>
      <c r="N2807" s="244"/>
      <c r="O2807" s="244"/>
      <c r="P2807" s="244"/>
      <c r="Q2807" s="244"/>
      <c r="R2807" s="244"/>
      <c r="S2807" s="244"/>
      <c r="T2807" s="245"/>
      <c r="U2807" s="13"/>
      <c r="V2807" s="13"/>
      <c r="W2807" s="13"/>
      <c r="X2807" s="13"/>
      <c r="Y2807" s="13"/>
      <c r="Z2807" s="13"/>
      <c r="AA2807" s="13"/>
      <c r="AB2807" s="13"/>
      <c r="AC2807" s="13"/>
      <c r="AD2807" s="13"/>
      <c r="AE2807" s="13"/>
      <c r="AT2807" s="246" t="s">
        <v>252</v>
      </c>
      <c r="AU2807" s="246" t="s">
        <v>93</v>
      </c>
      <c r="AV2807" s="13" t="s">
        <v>23</v>
      </c>
      <c r="AW2807" s="13" t="s">
        <v>46</v>
      </c>
      <c r="AX2807" s="13" t="s">
        <v>85</v>
      </c>
      <c r="AY2807" s="246" t="s">
        <v>241</v>
      </c>
    </row>
    <row r="2808" s="13" customFormat="1">
      <c r="A2808" s="13"/>
      <c r="B2808" s="236"/>
      <c r="C2808" s="237"/>
      <c r="D2808" s="238" t="s">
        <v>252</v>
      </c>
      <c r="E2808" s="239" t="s">
        <v>39</v>
      </c>
      <c r="F2808" s="240" t="s">
        <v>1011</v>
      </c>
      <c r="G2808" s="237"/>
      <c r="H2808" s="239" t="s">
        <v>39</v>
      </c>
      <c r="I2808" s="241"/>
      <c r="J2808" s="237"/>
      <c r="K2808" s="237"/>
      <c r="L2808" s="242"/>
      <c r="M2808" s="243"/>
      <c r="N2808" s="244"/>
      <c r="O2808" s="244"/>
      <c r="P2808" s="244"/>
      <c r="Q2808" s="244"/>
      <c r="R2808" s="244"/>
      <c r="S2808" s="244"/>
      <c r="T2808" s="245"/>
      <c r="U2808" s="13"/>
      <c r="V2808" s="13"/>
      <c r="W2808" s="13"/>
      <c r="X2808" s="13"/>
      <c r="Y2808" s="13"/>
      <c r="Z2808" s="13"/>
      <c r="AA2808" s="13"/>
      <c r="AB2808" s="13"/>
      <c r="AC2808" s="13"/>
      <c r="AD2808" s="13"/>
      <c r="AE2808" s="13"/>
      <c r="AT2808" s="246" t="s">
        <v>252</v>
      </c>
      <c r="AU2808" s="246" t="s">
        <v>93</v>
      </c>
      <c r="AV2808" s="13" t="s">
        <v>23</v>
      </c>
      <c r="AW2808" s="13" t="s">
        <v>46</v>
      </c>
      <c r="AX2808" s="13" t="s">
        <v>85</v>
      </c>
      <c r="AY2808" s="246" t="s">
        <v>241</v>
      </c>
    </row>
    <row r="2809" s="14" customFormat="1">
      <c r="A2809" s="14"/>
      <c r="B2809" s="247"/>
      <c r="C2809" s="248"/>
      <c r="D2809" s="238" t="s">
        <v>252</v>
      </c>
      <c r="E2809" s="249" t="s">
        <v>39</v>
      </c>
      <c r="F2809" s="250" t="s">
        <v>2541</v>
      </c>
      <c r="G2809" s="248"/>
      <c r="H2809" s="251">
        <v>52.732999999999997</v>
      </c>
      <c r="I2809" s="252"/>
      <c r="J2809" s="248"/>
      <c r="K2809" s="248"/>
      <c r="L2809" s="253"/>
      <c r="M2809" s="254"/>
      <c r="N2809" s="255"/>
      <c r="O2809" s="255"/>
      <c r="P2809" s="255"/>
      <c r="Q2809" s="255"/>
      <c r="R2809" s="255"/>
      <c r="S2809" s="255"/>
      <c r="T2809" s="256"/>
      <c r="U2809" s="14"/>
      <c r="V2809" s="14"/>
      <c r="W2809" s="14"/>
      <c r="X2809" s="14"/>
      <c r="Y2809" s="14"/>
      <c r="Z2809" s="14"/>
      <c r="AA2809" s="14"/>
      <c r="AB2809" s="14"/>
      <c r="AC2809" s="14"/>
      <c r="AD2809" s="14"/>
      <c r="AE2809" s="14"/>
      <c r="AT2809" s="257" t="s">
        <v>252</v>
      </c>
      <c r="AU2809" s="257" t="s">
        <v>93</v>
      </c>
      <c r="AV2809" s="14" t="s">
        <v>93</v>
      </c>
      <c r="AW2809" s="14" t="s">
        <v>46</v>
      </c>
      <c r="AX2809" s="14" t="s">
        <v>85</v>
      </c>
      <c r="AY2809" s="257" t="s">
        <v>241</v>
      </c>
    </row>
    <row r="2810" s="14" customFormat="1">
      <c r="A2810" s="14"/>
      <c r="B2810" s="247"/>
      <c r="C2810" s="248"/>
      <c r="D2810" s="238" t="s">
        <v>252</v>
      </c>
      <c r="E2810" s="249" t="s">
        <v>39</v>
      </c>
      <c r="F2810" s="250" t="s">
        <v>2542</v>
      </c>
      <c r="G2810" s="248"/>
      <c r="H2810" s="251">
        <v>24.387</v>
      </c>
      <c r="I2810" s="252"/>
      <c r="J2810" s="248"/>
      <c r="K2810" s="248"/>
      <c r="L2810" s="253"/>
      <c r="M2810" s="254"/>
      <c r="N2810" s="255"/>
      <c r="O2810" s="255"/>
      <c r="P2810" s="255"/>
      <c r="Q2810" s="255"/>
      <c r="R2810" s="255"/>
      <c r="S2810" s="255"/>
      <c r="T2810" s="256"/>
      <c r="U2810" s="14"/>
      <c r="V2810" s="14"/>
      <c r="W2810" s="14"/>
      <c r="X2810" s="14"/>
      <c r="Y2810" s="14"/>
      <c r="Z2810" s="14"/>
      <c r="AA2810" s="14"/>
      <c r="AB2810" s="14"/>
      <c r="AC2810" s="14"/>
      <c r="AD2810" s="14"/>
      <c r="AE2810" s="14"/>
      <c r="AT2810" s="257" t="s">
        <v>252</v>
      </c>
      <c r="AU2810" s="257" t="s">
        <v>93</v>
      </c>
      <c r="AV2810" s="14" t="s">
        <v>93</v>
      </c>
      <c r="AW2810" s="14" t="s">
        <v>46</v>
      </c>
      <c r="AX2810" s="14" t="s">
        <v>85</v>
      </c>
      <c r="AY2810" s="257" t="s">
        <v>241</v>
      </c>
    </row>
    <row r="2811" s="14" customFormat="1">
      <c r="A2811" s="14"/>
      <c r="B2811" s="247"/>
      <c r="C2811" s="248"/>
      <c r="D2811" s="238" t="s">
        <v>252</v>
      </c>
      <c r="E2811" s="249" t="s">
        <v>39</v>
      </c>
      <c r="F2811" s="250" t="s">
        <v>2543</v>
      </c>
      <c r="G2811" s="248"/>
      <c r="H2811" s="251">
        <v>37.423000000000002</v>
      </c>
      <c r="I2811" s="252"/>
      <c r="J2811" s="248"/>
      <c r="K2811" s="248"/>
      <c r="L2811" s="253"/>
      <c r="M2811" s="254"/>
      <c r="N2811" s="255"/>
      <c r="O2811" s="255"/>
      <c r="P2811" s="255"/>
      <c r="Q2811" s="255"/>
      <c r="R2811" s="255"/>
      <c r="S2811" s="255"/>
      <c r="T2811" s="256"/>
      <c r="U2811" s="14"/>
      <c r="V2811" s="14"/>
      <c r="W2811" s="14"/>
      <c r="X2811" s="14"/>
      <c r="Y2811" s="14"/>
      <c r="Z2811" s="14"/>
      <c r="AA2811" s="14"/>
      <c r="AB2811" s="14"/>
      <c r="AC2811" s="14"/>
      <c r="AD2811" s="14"/>
      <c r="AE2811" s="14"/>
      <c r="AT2811" s="257" t="s">
        <v>252</v>
      </c>
      <c r="AU2811" s="257" t="s">
        <v>93</v>
      </c>
      <c r="AV2811" s="14" t="s">
        <v>93</v>
      </c>
      <c r="AW2811" s="14" t="s">
        <v>46</v>
      </c>
      <c r="AX2811" s="14" t="s">
        <v>85</v>
      </c>
      <c r="AY2811" s="257" t="s">
        <v>241</v>
      </c>
    </row>
    <row r="2812" s="14" customFormat="1">
      <c r="A2812" s="14"/>
      <c r="B2812" s="247"/>
      <c r="C2812" s="248"/>
      <c r="D2812" s="238" t="s">
        <v>252</v>
      </c>
      <c r="E2812" s="249" t="s">
        <v>39</v>
      </c>
      <c r="F2812" s="250" t="s">
        <v>2544</v>
      </c>
      <c r="G2812" s="248"/>
      <c r="H2812" s="251">
        <v>5.8600000000000003</v>
      </c>
      <c r="I2812" s="252"/>
      <c r="J2812" s="248"/>
      <c r="K2812" s="248"/>
      <c r="L2812" s="253"/>
      <c r="M2812" s="254"/>
      <c r="N2812" s="255"/>
      <c r="O2812" s="255"/>
      <c r="P2812" s="255"/>
      <c r="Q2812" s="255"/>
      <c r="R2812" s="255"/>
      <c r="S2812" s="255"/>
      <c r="T2812" s="256"/>
      <c r="U2812" s="14"/>
      <c r="V2812" s="14"/>
      <c r="W2812" s="14"/>
      <c r="X2812" s="14"/>
      <c r="Y2812" s="14"/>
      <c r="Z2812" s="14"/>
      <c r="AA2812" s="14"/>
      <c r="AB2812" s="14"/>
      <c r="AC2812" s="14"/>
      <c r="AD2812" s="14"/>
      <c r="AE2812" s="14"/>
      <c r="AT2812" s="257" t="s">
        <v>252</v>
      </c>
      <c r="AU2812" s="257" t="s">
        <v>93</v>
      </c>
      <c r="AV2812" s="14" t="s">
        <v>93</v>
      </c>
      <c r="AW2812" s="14" t="s">
        <v>46</v>
      </c>
      <c r="AX2812" s="14" t="s">
        <v>85</v>
      </c>
      <c r="AY2812" s="257" t="s">
        <v>241</v>
      </c>
    </row>
    <row r="2813" s="14" customFormat="1">
      <c r="A2813" s="14"/>
      <c r="B2813" s="247"/>
      <c r="C2813" s="248"/>
      <c r="D2813" s="238" t="s">
        <v>252</v>
      </c>
      <c r="E2813" s="249" t="s">
        <v>39</v>
      </c>
      <c r="F2813" s="250" t="s">
        <v>2545</v>
      </c>
      <c r="G2813" s="248"/>
      <c r="H2813" s="251">
        <v>42.363999999999997</v>
      </c>
      <c r="I2813" s="252"/>
      <c r="J2813" s="248"/>
      <c r="K2813" s="248"/>
      <c r="L2813" s="253"/>
      <c r="M2813" s="254"/>
      <c r="N2813" s="255"/>
      <c r="O2813" s="255"/>
      <c r="P2813" s="255"/>
      <c r="Q2813" s="255"/>
      <c r="R2813" s="255"/>
      <c r="S2813" s="255"/>
      <c r="T2813" s="256"/>
      <c r="U2813" s="14"/>
      <c r="V2813" s="14"/>
      <c r="W2813" s="14"/>
      <c r="X2813" s="14"/>
      <c r="Y2813" s="14"/>
      <c r="Z2813" s="14"/>
      <c r="AA2813" s="14"/>
      <c r="AB2813" s="14"/>
      <c r="AC2813" s="14"/>
      <c r="AD2813" s="14"/>
      <c r="AE2813" s="14"/>
      <c r="AT2813" s="257" t="s">
        <v>252</v>
      </c>
      <c r="AU2813" s="257" t="s">
        <v>93</v>
      </c>
      <c r="AV2813" s="14" t="s">
        <v>93</v>
      </c>
      <c r="AW2813" s="14" t="s">
        <v>46</v>
      </c>
      <c r="AX2813" s="14" t="s">
        <v>85</v>
      </c>
      <c r="AY2813" s="257" t="s">
        <v>241</v>
      </c>
    </row>
    <row r="2814" s="14" customFormat="1">
      <c r="A2814" s="14"/>
      <c r="B2814" s="247"/>
      <c r="C2814" s="248"/>
      <c r="D2814" s="238" t="s">
        <v>252</v>
      </c>
      <c r="E2814" s="249" t="s">
        <v>39</v>
      </c>
      <c r="F2814" s="250" t="s">
        <v>2546</v>
      </c>
      <c r="G2814" s="248"/>
      <c r="H2814" s="251">
        <v>20.065000000000001</v>
      </c>
      <c r="I2814" s="252"/>
      <c r="J2814" s="248"/>
      <c r="K2814" s="248"/>
      <c r="L2814" s="253"/>
      <c r="M2814" s="254"/>
      <c r="N2814" s="255"/>
      <c r="O2814" s="255"/>
      <c r="P2814" s="255"/>
      <c r="Q2814" s="255"/>
      <c r="R2814" s="255"/>
      <c r="S2814" s="255"/>
      <c r="T2814" s="256"/>
      <c r="U2814" s="14"/>
      <c r="V2814" s="14"/>
      <c r="W2814" s="14"/>
      <c r="X2814" s="14"/>
      <c r="Y2814" s="14"/>
      <c r="Z2814" s="14"/>
      <c r="AA2814" s="14"/>
      <c r="AB2814" s="14"/>
      <c r="AC2814" s="14"/>
      <c r="AD2814" s="14"/>
      <c r="AE2814" s="14"/>
      <c r="AT2814" s="257" t="s">
        <v>252</v>
      </c>
      <c r="AU2814" s="257" t="s">
        <v>93</v>
      </c>
      <c r="AV2814" s="14" t="s">
        <v>93</v>
      </c>
      <c r="AW2814" s="14" t="s">
        <v>46</v>
      </c>
      <c r="AX2814" s="14" t="s">
        <v>85</v>
      </c>
      <c r="AY2814" s="257" t="s">
        <v>241</v>
      </c>
    </row>
    <row r="2815" s="14" customFormat="1">
      <c r="A2815" s="14"/>
      <c r="B2815" s="247"/>
      <c r="C2815" s="248"/>
      <c r="D2815" s="238" t="s">
        <v>252</v>
      </c>
      <c r="E2815" s="249" t="s">
        <v>39</v>
      </c>
      <c r="F2815" s="250" t="s">
        <v>2547</v>
      </c>
      <c r="G2815" s="248"/>
      <c r="H2815" s="251">
        <v>84.75</v>
      </c>
      <c r="I2815" s="252"/>
      <c r="J2815" s="248"/>
      <c r="K2815" s="248"/>
      <c r="L2815" s="253"/>
      <c r="M2815" s="254"/>
      <c r="N2815" s="255"/>
      <c r="O2815" s="255"/>
      <c r="P2815" s="255"/>
      <c r="Q2815" s="255"/>
      <c r="R2815" s="255"/>
      <c r="S2815" s="255"/>
      <c r="T2815" s="256"/>
      <c r="U2815" s="14"/>
      <c r="V2815" s="14"/>
      <c r="W2815" s="14"/>
      <c r="X2815" s="14"/>
      <c r="Y2815" s="14"/>
      <c r="Z2815" s="14"/>
      <c r="AA2815" s="14"/>
      <c r="AB2815" s="14"/>
      <c r="AC2815" s="14"/>
      <c r="AD2815" s="14"/>
      <c r="AE2815" s="14"/>
      <c r="AT2815" s="257" t="s">
        <v>252</v>
      </c>
      <c r="AU2815" s="257" t="s">
        <v>93</v>
      </c>
      <c r="AV2815" s="14" t="s">
        <v>93</v>
      </c>
      <c r="AW2815" s="14" t="s">
        <v>46</v>
      </c>
      <c r="AX2815" s="14" t="s">
        <v>85</v>
      </c>
      <c r="AY2815" s="257" t="s">
        <v>241</v>
      </c>
    </row>
    <row r="2816" s="14" customFormat="1">
      <c r="A2816" s="14"/>
      <c r="B2816" s="247"/>
      <c r="C2816" s="248"/>
      <c r="D2816" s="238" t="s">
        <v>252</v>
      </c>
      <c r="E2816" s="249" t="s">
        <v>39</v>
      </c>
      <c r="F2816" s="250" t="s">
        <v>2548</v>
      </c>
      <c r="G2816" s="248"/>
      <c r="H2816" s="251">
        <v>41.127000000000002</v>
      </c>
      <c r="I2816" s="252"/>
      <c r="J2816" s="248"/>
      <c r="K2816" s="248"/>
      <c r="L2816" s="253"/>
      <c r="M2816" s="254"/>
      <c r="N2816" s="255"/>
      <c r="O2816" s="255"/>
      <c r="P2816" s="255"/>
      <c r="Q2816" s="255"/>
      <c r="R2816" s="255"/>
      <c r="S2816" s="255"/>
      <c r="T2816" s="256"/>
      <c r="U2816" s="14"/>
      <c r="V2816" s="14"/>
      <c r="W2816" s="14"/>
      <c r="X2816" s="14"/>
      <c r="Y2816" s="14"/>
      <c r="Z2816" s="14"/>
      <c r="AA2816" s="14"/>
      <c r="AB2816" s="14"/>
      <c r="AC2816" s="14"/>
      <c r="AD2816" s="14"/>
      <c r="AE2816" s="14"/>
      <c r="AT2816" s="257" t="s">
        <v>252</v>
      </c>
      <c r="AU2816" s="257" t="s">
        <v>93</v>
      </c>
      <c r="AV2816" s="14" t="s">
        <v>93</v>
      </c>
      <c r="AW2816" s="14" t="s">
        <v>46</v>
      </c>
      <c r="AX2816" s="14" t="s">
        <v>85</v>
      </c>
      <c r="AY2816" s="257" t="s">
        <v>241</v>
      </c>
    </row>
    <row r="2817" s="14" customFormat="1">
      <c r="A2817" s="14"/>
      <c r="B2817" s="247"/>
      <c r="C2817" s="248"/>
      <c r="D2817" s="238" t="s">
        <v>252</v>
      </c>
      <c r="E2817" s="249" t="s">
        <v>39</v>
      </c>
      <c r="F2817" s="250" t="s">
        <v>2549</v>
      </c>
      <c r="G2817" s="248"/>
      <c r="H2817" s="251">
        <v>44.984000000000002</v>
      </c>
      <c r="I2817" s="252"/>
      <c r="J2817" s="248"/>
      <c r="K2817" s="248"/>
      <c r="L2817" s="253"/>
      <c r="M2817" s="254"/>
      <c r="N2817" s="255"/>
      <c r="O2817" s="255"/>
      <c r="P2817" s="255"/>
      <c r="Q2817" s="255"/>
      <c r="R2817" s="255"/>
      <c r="S2817" s="255"/>
      <c r="T2817" s="256"/>
      <c r="U2817" s="14"/>
      <c r="V2817" s="14"/>
      <c r="W2817" s="14"/>
      <c r="X2817" s="14"/>
      <c r="Y2817" s="14"/>
      <c r="Z2817" s="14"/>
      <c r="AA2817" s="14"/>
      <c r="AB2817" s="14"/>
      <c r="AC2817" s="14"/>
      <c r="AD2817" s="14"/>
      <c r="AE2817" s="14"/>
      <c r="AT2817" s="257" t="s">
        <v>252</v>
      </c>
      <c r="AU2817" s="257" t="s">
        <v>93</v>
      </c>
      <c r="AV2817" s="14" t="s">
        <v>93</v>
      </c>
      <c r="AW2817" s="14" t="s">
        <v>46</v>
      </c>
      <c r="AX2817" s="14" t="s">
        <v>85</v>
      </c>
      <c r="AY2817" s="257" t="s">
        <v>241</v>
      </c>
    </row>
    <row r="2818" s="14" customFormat="1">
      <c r="A2818" s="14"/>
      <c r="B2818" s="247"/>
      <c r="C2818" s="248"/>
      <c r="D2818" s="238" t="s">
        <v>252</v>
      </c>
      <c r="E2818" s="249" t="s">
        <v>39</v>
      </c>
      <c r="F2818" s="250" t="s">
        <v>2550</v>
      </c>
      <c r="G2818" s="248"/>
      <c r="H2818" s="251">
        <v>71.409999999999997</v>
      </c>
      <c r="I2818" s="252"/>
      <c r="J2818" s="248"/>
      <c r="K2818" s="248"/>
      <c r="L2818" s="253"/>
      <c r="M2818" s="254"/>
      <c r="N2818" s="255"/>
      <c r="O2818" s="255"/>
      <c r="P2818" s="255"/>
      <c r="Q2818" s="255"/>
      <c r="R2818" s="255"/>
      <c r="S2818" s="255"/>
      <c r="T2818" s="256"/>
      <c r="U2818" s="14"/>
      <c r="V2818" s="14"/>
      <c r="W2818" s="14"/>
      <c r="X2818" s="14"/>
      <c r="Y2818" s="14"/>
      <c r="Z2818" s="14"/>
      <c r="AA2818" s="14"/>
      <c r="AB2818" s="14"/>
      <c r="AC2818" s="14"/>
      <c r="AD2818" s="14"/>
      <c r="AE2818" s="14"/>
      <c r="AT2818" s="257" t="s">
        <v>252</v>
      </c>
      <c r="AU2818" s="257" t="s">
        <v>93</v>
      </c>
      <c r="AV2818" s="14" t="s">
        <v>93</v>
      </c>
      <c r="AW2818" s="14" t="s">
        <v>46</v>
      </c>
      <c r="AX2818" s="14" t="s">
        <v>85</v>
      </c>
      <c r="AY2818" s="257" t="s">
        <v>241</v>
      </c>
    </row>
    <row r="2819" s="14" customFormat="1">
      <c r="A2819" s="14"/>
      <c r="B2819" s="247"/>
      <c r="C2819" s="248"/>
      <c r="D2819" s="238" t="s">
        <v>252</v>
      </c>
      <c r="E2819" s="249" t="s">
        <v>39</v>
      </c>
      <c r="F2819" s="250" t="s">
        <v>2551</v>
      </c>
      <c r="G2819" s="248"/>
      <c r="H2819" s="251">
        <v>33.627000000000002</v>
      </c>
      <c r="I2819" s="252"/>
      <c r="J2819" s="248"/>
      <c r="K2819" s="248"/>
      <c r="L2819" s="253"/>
      <c r="M2819" s="254"/>
      <c r="N2819" s="255"/>
      <c r="O2819" s="255"/>
      <c r="P2819" s="255"/>
      <c r="Q2819" s="255"/>
      <c r="R2819" s="255"/>
      <c r="S2819" s="255"/>
      <c r="T2819" s="256"/>
      <c r="U2819" s="14"/>
      <c r="V2819" s="14"/>
      <c r="W2819" s="14"/>
      <c r="X2819" s="14"/>
      <c r="Y2819" s="14"/>
      <c r="Z2819" s="14"/>
      <c r="AA2819" s="14"/>
      <c r="AB2819" s="14"/>
      <c r="AC2819" s="14"/>
      <c r="AD2819" s="14"/>
      <c r="AE2819" s="14"/>
      <c r="AT2819" s="257" t="s">
        <v>252</v>
      </c>
      <c r="AU2819" s="257" t="s">
        <v>93</v>
      </c>
      <c r="AV2819" s="14" t="s">
        <v>93</v>
      </c>
      <c r="AW2819" s="14" t="s">
        <v>46</v>
      </c>
      <c r="AX2819" s="14" t="s">
        <v>85</v>
      </c>
      <c r="AY2819" s="257" t="s">
        <v>241</v>
      </c>
    </row>
    <row r="2820" s="14" customFormat="1">
      <c r="A2820" s="14"/>
      <c r="B2820" s="247"/>
      <c r="C2820" s="248"/>
      <c r="D2820" s="238" t="s">
        <v>252</v>
      </c>
      <c r="E2820" s="249" t="s">
        <v>39</v>
      </c>
      <c r="F2820" s="250" t="s">
        <v>2552</v>
      </c>
      <c r="G2820" s="248"/>
      <c r="H2820" s="251">
        <v>34.680999999999997</v>
      </c>
      <c r="I2820" s="252"/>
      <c r="J2820" s="248"/>
      <c r="K2820" s="248"/>
      <c r="L2820" s="253"/>
      <c r="M2820" s="254"/>
      <c r="N2820" s="255"/>
      <c r="O2820" s="255"/>
      <c r="P2820" s="255"/>
      <c r="Q2820" s="255"/>
      <c r="R2820" s="255"/>
      <c r="S2820" s="255"/>
      <c r="T2820" s="256"/>
      <c r="U2820" s="14"/>
      <c r="V2820" s="14"/>
      <c r="W2820" s="14"/>
      <c r="X2820" s="14"/>
      <c r="Y2820" s="14"/>
      <c r="Z2820" s="14"/>
      <c r="AA2820" s="14"/>
      <c r="AB2820" s="14"/>
      <c r="AC2820" s="14"/>
      <c r="AD2820" s="14"/>
      <c r="AE2820" s="14"/>
      <c r="AT2820" s="257" t="s">
        <v>252</v>
      </c>
      <c r="AU2820" s="257" t="s">
        <v>93</v>
      </c>
      <c r="AV2820" s="14" t="s">
        <v>93</v>
      </c>
      <c r="AW2820" s="14" t="s">
        <v>46</v>
      </c>
      <c r="AX2820" s="14" t="s">
        <v>85</v>
      </c>
      <c r="AY2820" s="257" t="s">
        <v>241</v>
      </c>
    </row>
    <row r="2821" s="14" customFormat="1">
      <c r="A2821" s="14"/>
      <c r="B2821" s="247"/>
      <c r="C2821" s="248"/>
      <c r="D2821" s="238" t="s">
        <v>252</v>
      </c>
      <c r="E2821" s="249" t="s">
        <v>39</v>
      </c>
      <c r="F2821" s="250" t="s">
        <v>2553</v>
      </c>
      <c r="G2821" s="248"/>
      <c r="H2821" s="251">
        <v>27.524000000000001</v>
      </c>
      <c r="I2821" s="252"/>
      <c r="J2821" s="248"/>
      <c r="K2821" s="248"/>
      <c r="L2821" s="253"/>
      <c r="M2821" s="254"/>
      <c r="N2821" s="255"/>
      <c r="O2821" s="255"/>
      <c r="P2821" s="255"/>
      <c r="Q2821" s="255"/>
      <c r="R2821" s="255"/>
      <c r="S2821" s="255"/>
      <c r="T2821" s="256"/>
      <c r="U2821" s="14"/>
      <c r="V2821" s="14"/>
      <c r="W2821" s="14"/>
      <c r="X2821" s="14"/>
      <c r="Y2821" s="14"/>
      <c r="Z2821" s="14"/>
      <c r="AA2821" s="14"/>
      <c r="AB2821" s="14"/>
      <c r="AC2821" s="14"/>
      <c r="AD2821" s="14"/>
      <c r="AE2821" s="14"/>
      <c r="AT2821" s="257" t="s">
        <v>252</v>
      </c>
      <c r="AU2821" s="257" t="s">
        <v>93</v>
      </c>
      <c r="AV2821" s="14" t="s">
        <v>93</v>
      </c>
      <c r="AW2821" s="14" t="s">
        <v>46</v>
      </c>
      <c r="AX2821" s="14" t="s">
        <v>85</v>
      </c>
      <c r="AY2821" s="257" t="s">
        <v>241</v>
      </c>
    </row>
    <row r="2822" s="14" customFormat="1">
      <c r="A2822" s="14"/>
      <c r="B2822" s="247"/>
      <c r="C2822" s="248"/>
      <c r="D2822" s="238" t="s">
        <v>252</v>
      </c>
      <c r="E2822" s="249" t="s">
        <v>39</v>
      </c>
      <c r="F2822" s="250" t="s">
        <v>2554</v>
      </c>
      <c r="G2822" s="248"/>
      <c r="H2822" s="251">
        <v>57.554000000000002</v>
      </c>
      <c r="I2822" s="252"/>
      <c r="J2822" s="248"/>
      <c r="K2822" s="248"/>
      <c r="L2822" s="253"/>
      <c r="M2822" s="254"/>
      <c r="N2822" s="255"/>
      <c r="O2822" s="255"/>
      <c r="P2822" s="255"/>
      <c r="Q2822" s="255"/>
      <c r="R2822" s="255"/>
      <c r="S2822" s="255"/>
      <c r="T2822" s="256"/>
      <c r="U2822" s="14"/>
      <c r="V2822" s="14"/>
      <c r="W2822" s="14"/>
      <c r="X2822" s="14"/>
      <c r="Y2822" s="14"/>
      <c r="Z2822" s="14"/>
      <c r="AA2822" s="14"/>
      <c r="AB2822" s="14"/>
      <c r="AC2822" s="14"/>
      <c r="AD2822" s="14"/>
      <c r="AE2822" s="14"/>
      <c r="AT2822" s="257" t="s">
        <v>252</v>
      </c>
      <c r="AU2822" s="257" t="s">
        <v>93</v>
      </c>
      <c r="AV2822" s="14" t="s">
        <v>93</v>
      </c>
      <c r="AW2822" s="14" t="s">
        <v>46</v>
      </c>
      <c r="AX2822" s="14" t="s">
        <v>85</v>
      </c>
      <c r="AY2822" s="257" t="s">
        <v>241</v>
      </c>
    </row>
    <row r="2823" s="16" customFormat="1">
      <c r="A2823" s="16"/>
      <c r="B2823" s="269"/>
      <c r="C2823" s="270"/>
      <c r="D2823" s="238" t="s">
        <v>252</v>
      </c>
      <c r="E2823" s="271" t="s">
        <v>39</v>
      </c>
      <c r="F2823" s="272" t="s">
        <v>295</v>
      </c>
      <c r="G2823" s="270"/>
      <c r="H2823" s="273">
        <v>578.48900000000003</v>
      </c>
      <c r="I2823" s="274"/>
      <c r="J2823" s="270"/>
      <c r="K2823" s="270"/>
      <c r="L2823" s="275"/>
      <c r="M2823" s="276"/>
      <c r="N2823" s="277"/>
      <c r="O2823" s="277"/>
      <c r="P2823" s="277"/>
      <c r="Q2823" s="277"/>
      <c r="R2823" s="277"/>
      <c r="S2823" s="277"/>
      <c r="T2823" s="278"/>
      <c r="U2823" s="16"/>
      <c r="V2823" s="16"/>
      <c r="W2823" s="16"/>
      <c r="X2823" s="16"/>
      <c r="Y2823" s="16"/>
      <c r="Z2823" s="16"/>
      <c r="AA2823" s="16"/>
      <c r="AB2823" s="16"/>
      <c r="AC2823" s="16"/>
      <c r="AD2823" s="16"/>
      <c r="AE2823" s="16"/>
      <c r="AT2823" s="279" t="s">
        <v>252</v>
      </c>
      <c r="AU2823" s="279" t="s">
        <v>93</v>
      </c>
      <c r="AV2823" s="16" t="s">
        <v>113</v>
      </c>
      <c r="AW2823" s="16" t="s">
        <v>46</v>
      </c>
      <c r="AX2823" s="16" t="s">
        <v>85</v>
      </c>
      <c r="AY2823" s="279" t="s">
        <v>241</v>
      </c>
    </row>
    <row r="2824" s="13" customFormat="1">
      <c r="A2824" s="13"/>
      <c r="B2824" s="236"/>
      <c r="C2824" s="237"/>
      <c r="D2824" s="238" t="s">
        <v>252</v>
      </c>
      <c r="E2824" s="239" t="s">
        <v>39</v>
      </c>
      <c r="F2824" s="240" t="s">
        <v>1021</v>
      </c>
      <c r="G2824" s="237"/>
      <c r="H2824" s="239" t="s">
        <v>39</v>
      </c>
      <c r="I2824" s="241"/>
      <c r="J2824" s="237"/>
      <c r="K2824" s="237"/>
      <c r="L2824" s="242"/>
      <c r="M2824" s="243"/>
      <c r="N2824" s="244"/>
      <c r="O2824" s="244"/>
      <c r="P2824" s="244"/>
      <c r="Q2824" s="244"/>
      <c r="R2824" s="244"/>
      <c r="S2824" s="244"/>
      <c r="T2824" s="245"/>
      <c r="U2824" s="13"/>
      <c r="V2824" s="13"/>
      <c r="W2824" s="13"/>
      <c r="X2824" s="13"/>
      <c r="Y2824" s="13"/>
      <c r="Z2824" s="13"/>
      <c r="AA2824" s="13"/>
      <c r="AB2824" s="13"/>
      <c r="AC2824" s="13"/>
      <c r="AD2824" s="13"/>
      <c r="AE2824" s="13"/>
      <c r="AT2824" s="246" t="s">
        <v>252</v>
      </c>
      <c r="AU2824" s="246" t="s">
        <v>93</v>
      </c>
      <c r="AV2824" s="13" t="s">
        <v>23</v>
      </c>
      <c r="AW2824" s="13" t="s">
        <v>46</v>
      </c>
      <c r="AX2824" s="13" t="s">
        <v>85</v>
      </c>
      <c r="AY2824" s="246" t="s">
        <v>241</v>
      </c>
    </row>
    <row r="2825" s="14" customFormat="1">
      <c r="A2825" s="14"/>
      <c r="B2825" s="247"/>
      <c r="C2825" s="248"/>
      <c r="D2825" s="238" t="s">
        <v>252</v>
      </c>
      <c r="E2825" s="249" t="s">
        <v>39</v>
      </c>
      <c r="F2825" s="250" t="s">
        <v>2555</v>
      </c>
      <c r="G2825" s="248"/>
      <c r="H2825" s="251">
        <v>174.393</v>
      </c>
      <c r="I2825" s="252"/>
      <c r="J2825" s="248"/>
      <c r="K2825" s="248"/>
      <c r="L2825" s="253"/>
      <c r="M2825" s="254"/>
      <c r="N2825" s="255"/>
      <c r="O2825" s="255"/>
      <c r="P2825" s="255"/>
      <c r="Q2825" s="255"/>
      <c r="R2825" s="255"/>
      <c r="S2825" s="255"/>
      <c r="T2825" s="256"/>
      <c r="U2825" s="14"/>
      <c r="V2825" s="14"/>
      <c r="W2825" s="14"/>
      <c r="X2825" s="14"/>
      <c r="Y2825" s="14"/>
      <c r="Z2825" s="14"/>
      <c r="AA2825" s="14"/>
      <c r="AB2825" s="14"/>
      <c r="AC2825" s="14"/>
      <c r="AD2825" s="14"/>
      <c r="AE2825" s="14"/>
      <c r="AT2825" s="257" t="s">
        <v>252</v>
      </c>
      <c r="AU2825" s="257" t="s">
        <v>93</v>
      </c>
      <c r="AV2825" s="14" t="s">
        <v>93</v>
      </c>
      <c r="AW2825" s="14" t="s">
        <v>46</v>
      </c>
      <c r="AX2825" s="14" t="s">
        <v>85</v>
      </c>
      <c r="AY2825" s="257" t="s">
        <v>241</v>
      </c>
    </row>
    <row r="2826" s="14" customFormat="1">
      <c r="A2826" s="14"/>
      <c r="B2826" s="247"/>
      <c r="C2826" s="248"/>
      <c r="D2826" s="238" t="s">
        <v>252</v>
      </c>
      <c r="E2826" s="249" t="s">
        <v>39</v>
      </c>
      <c r="F2826" s="250" t="s">
        <v>2556</v>
      </c>
      <c r="G2826" s="248"/>
      <c r="H2826" s="251">
        <v>14.348000000000001</v>
      </c>
      <c r="I2826" s="252"/>
      <c r="J2826" s="248"/>
      <c r="K2826" s="248"/>
      <c r="L2826" s="253"/>
      <c r="M2826" s="254"/>
      <c r="N2826" s="255"/>
      <c r="O2826" s="255"/>
      <c r="P2826" s="255"/>
      <c r="Q2826" s="255"/>
      <c r="R2826" s="255"/>
      <c r="S2826" s="255"/>
      <c r="T2826" s="256"/>
      <c r="U2826" s="14"/>
      <c r="V2826" s="14"/>
      <c r="W2826" s="14"/>
      <c r="X2826" s="14"/>
      <c r="Y2826" s="14"/>
      <c r="Z2826" s="14"/>
      <c r="AA2826" s="14"/>
      <c r="AB2826" s="14"/>
      <c r="AC2826" s="14"/>
      <c r="AD2826" s="14"/>
      <c r="AE2826" s="14"/>
      <c r="AT2826" s="257" t="s">
        <v>252</v>
      </c>
      <c r="AU2826" s="257" t="s">
        <v>93</v>
      </c>
      <c r="AV2826" s="14" t="s">
        <v>93</v>
      </c>
      <c r="AW2826" s="14" t="s">
        <v>46</v>
      </c>
      <c r="AX2826" s="14" t="s">
        <v>85</v>
      </c>
      <c r="AY2826" s="257" t="s">
        <v>241</v>
      </c>
    </row>
    <row r="2827" s="14" customFormat="1">
      <c r="A2827" s="14"/>
      <c r="B2827" s="247"/>
      <c r="C2827" s="248"/>
      <c r="D2827" s="238" t="s">
        <v>252</v>
      </c>
      <c r="E2827" s="249" t="s">
        <v>39</v>
      </c>
      <c r="F2827" s="250" t="s">
        <v>2557</v>
      </c>
      <c r="G2827" s="248"/>
      <c r="H2827" s="251">
        <v>40.5</v>
      </c>
      <c r="I2827" s="252"/>
      <c r="J2827" s="248"/>
      <c r="K2827" s="248"/>
      <c r="L2827" s="253"/>
      <c r="M2827" s="254"/>
      <c r="N2827" s="255"/>
      <c r="O2827" s="255"/>
      <c r="P2827" s="255"/>
      <c r="Q2827" s="255"/>
      <c r="R2827" s="255"/>
      <c r="S2827" s="255"/>
      <c r="T2827" s="256"/>
      <c r="U2827" s="14"/>
      <c r="V2827" s="14"/>
      <c r="W2827" s="14"/>
      <c r="X2827" s="14"/>
      <c r="Y2827" s="14"/>
      <c r="Z2827" s="14"/>
      <c r="AA2827" s="14"/>
      <c r="AB2827" s="14"/>
      <c r="AC2827" s="14"/>
      <c r="AD2827" s="14"/>
      <c r="AE2827" s="14"/>
      <c r="AT2827" s="257" t="s">
        <v>252</v>
      </c>
      <c r="AU2827" s="257" t="s">
        <v>93</v>
      </c>
      <c r="AV2827" s="14" t="s">
        <v>93</v>
      </c>
      <c r="AW2827" s="14" t="s">
        <v>46</v>
      </c>
      <c r="AX2827" s="14" t="s">
        <v>85</v>
      </c>
      <c r="AY2827" s="257" t="s">
        <v>241</v>
      </c>
    </row>
    <row r="2828" s="14" customFormat="1">
      <c r="A2828" s="14"/>
      <c r="B2828" s="247"/>
      <c r="C2828" s="248"/>
      <c r="D2828" s="238" t="s">
        <v>252</v>
      </c>
      <c r="E2828" s="249" t="s">
        <v>39</v>
      </c>
      <c r="F2828" s="250" t="s">
        <v>2558</v>
      </c>
      <c r="G2828" s="248"/>
      <c r="H2828" s="251">
        <v>-13.5</v>
      </c>
      <c r="I2828" s="252"/>
      <c r="J2828" s="248"/>
      <c r="K2828" s="248"/>
      <c r="L2828" s="253"/>
      <c r="M2828" s="254"/>
      <c r="N2828" s="255"/>
      <c r="O2828" s="255"/>
      <c r="P2828" s="255"/>
      <c r="Q2828" s="255"/>
      <c r="R2828" s="255"/>
      <c r="S2828" s="255"/>
      <c r="T2828" s="256"/>
      <c r="U2828" s="14"/>
      <c r="V2828" s="14"/>
      <c r="W2828" s="14"/>
      <c r="X2828" s="14"/>
      <c r="Y2828" s="14"/>
      <c r="Z2828" s="14"/>
      <c r="AA2828" s="14"/>
      <c r="AB2828" s="14"/>
      <c r="AC2828" s="14"/>
      <c r="AD2828" s="14"/>
      <c r="AE2828" s="14"/>
      <c r="AT2828" s="257" t="s">
        <v>252</v>
      </c>
      <c r="AU2828" s="257" t="s">
        <v>93</v>
      </c>
      <c r="AV2828" s="14" t="s">
        <v>93</v>
      </c>
      <c r="AW2828" s="14" t="s">
        <v>46</v>
      </c>
      <c r="AX2828" s="14" t="s">
        <v>85</v>
      </c>
      <c r="AY2828" s="257" t="s">
        <v>241</v>
      </c>
    </row>
    <row r="2829" s="14" customFormat="1">
      <c r="A2829" s="14"/>
      <c r="B2829" s="247"/>
      <c r="C2829" s="248"/>
      <c r="D2829" s="238" t="s">
        <v>252</v>
      </c>
      <c r="E2829" s="249" t="s">
        <v>39</v>
      </c>
      <c r="F2829" s="250" t="s">
        <v>2559</v>
      </c>
      <c r="G2829" s="248"/>
      <c r="H2829" s="251">
        <v>39.396999999999998</v>
      </c>
      <c r="I2829" s="252"/>
      <c r="J2829" s="248"/>
      <c r="K2829" s="248"/>
      <c r="L2829" s="253"/>
      <c r="M2829" s="254"/>
      <c r="N2829" s="255"/>
      <c r="O2829" s="255"/>
      <c r="P2829" s="255"/>
      <c r="Q2829" s="255"/>
      <c r="R2829" s="255"/>
      <c r="S2829" s="255"/>
      <c r="T2829" s="256"/>
      <c r="U2829" s="14"/>
      <c r="V2829" s="14"/>
      <c r="W2829" s="14"/>
      <c r="X2829" s="14"/>
      <c r="Y2829" s="14"/>
      <c r="Z2829" s="14"/>
      <c r="AA2829" s="14"/>
      <c r="AB2829" s="14"/>
      <c r="AC2829" s="14"/>
      <c r="AD2829" s="14"/>
      <c r="AE2829" s="14"/>
      <c r="AT2829" s="257" t="s">
        <v>252</v>
      </c>
      <c r="AU2829" s="257" t="s">
        <v>93</v>
      </c>
      <c r="AV2829" s="14" t="s">
        <v>93</v>
      </c>
      <c r="AW2829" s="14" t="s">
        <v>46</v>
      </c>
      <c r="AX2829" s="14" t="s">
        <v>85</v>
      </c>
      <c r="AY2829" s="257" t="s">
        <v>241</v>
      </c>
    </row>
    <row r="2830" s="14" customFormat="1">
      <c r="A2830" s="14"/>
      <c r="B2830" s="247"/>
      <c r="C2830" s="248"/>
      <c r="D2830" s="238" t="s">
        <v>252</v>
      </c>
      <c r="E2830" s="249" t="s">
        <v>39</v>
      </c>
      <c r="F2830" s="250" t="s">
        <v>2560</v>
      </c>
      <c r="G2830" s="248"/>
      <c r="H2830" s="251">
        <v>23.728000000000002</v>
      </c>
      <c r="I2830" s="252"/>
      <c r="J2830" s="248"/>
      <c r="K2830" s="248"/>
      <c r="L2830" s="253"/>
      <c r="M2830" s="254"/>
      <c r="N2830" s="255"/>
      <c r="O2830" s="255"/>
      <c r="P2830" s="255"/>
      <c r="Q2830" s="255"/>
      <c r="R2830" s="255"/>
      <c r="S2830" s="255"/>
      <c r="T2830" s="256"/>
      <c r="U2830" s="14"/>
      <c r="V2830" s="14"/>
      <c r="W2830" s="14"/>
      <c r="X2830" s="14"/>
      <c r="Y2830" s="14"/>
      <c r="Z2830" s="14"/>
      <c r="AA2830" s="14"/>
      <c r="AB2830" s="14"/>
      <c r="AC2830" s="14"/>
      <c r="AD2830" s="14"/>
      <c r="AE2830" s="14"/>
      <c r="AT2830" s="257" t="s">
        <v>252</v>
      </c>
      <c r="AU2830" s="257" t="s">
        <v>93</v>
      </c>
      <c r="AV2830" s="14" t="s">
        <v>93</v>
      </c>
      <c r="AW2830" s="14" t="s">
        <v>46</v>
      </c>
      <c r="AX2830" s="14" t="s">
        <v>85</v>
      </c>
      <c r="AY2830" s="257" t="s">
        <v>241</v>
      </c>
    </row>
    <row r="2831" s="14" customFormat="1">
      <c r="A2831" s="14"/>
      <c r="B2831" s="247"/>
      <c r="C2831" s="248"/>
      <c r="D2831" s="238" t="s">
        <v>252</v>
      </c>
      <c r="E2831" s="249" t="s">
        <v>39</v>
      </c>
      <c r="F2831" s="250" t="s">
        <v>2561</v>
      </c>
      <c r="G2831" s="248"/>
      <c r="H2831" s="251">
        <v>27.254000000000001</v>
      </c>
      <c r="I2831" s="252"/>
      <c r="J2831" s="248"/>
      <c r="K2831" s="248"/>
      <c r="L2831" s="253"/>
      <c r="M2831" s="254"/>
      <c r="N2831" s="255"/>
      <c r="O2831" s="255"/>
      <c r="P2831" s="255"/>
      <c r="Q2831" s="255"/>
      <c r="R2831" s="255"/>
      <c r="S2831" s="255"/>
      <c r="T2831" s="256"/>
      <c r="U2831" s="14"/>
      <c r="V2831" s="14"/>
      <c r="W2831" s="14"/>
      <c r="X2831" s="14"/>
      <c r="Y2831" s="14"/>
      <c r="Z2831" s="14"/>
      <c r="AA2831" s="14"/>
      <c r="AB2831" s="14"/>
      <c r="AC2831" s="14"/>
      <c r="AD2831" s="14"/>
      <c r="AE2831" s="14"/>
      <c r="AT2831" s="257" t="s">
        <v>252</v>
      </c>
      <c r="AU2831" s="257" t="s">
        <v>93</v>
      </c>
      <c r="AV2831" s="14" t="s">
        <v>93</v>
      </c>
      <c r="AW2831" s="14" t="s">
        <v>46</v>
      </c>
      <c r="AX2831" s="14" t="s">
        <v>85</v>
      </c>
      <c r="AY2831" s="257" t="s">
        <v>241</v>
      </c>
    </row>
    <row r="2832" s="14" customFormat="1">
      <c r="A2832" s="14"/>
      <c r="B2832" s="247"/>
      <c r="C2832" s="248"/>
      <c r="D2832" s="238" t="s">
        <v>252</v>
      </c>
      <c r="E2832" s="249" t="s">
        <v>39</v>
      </c>
      <c r="F2832" s="250" t="s">
        <v>2562</v>
      </c>
      <c r="G2832" s="248"/>
      <c r="H2832" s="251">
        <v>29.007999999999999</v>
      </c>
      <c r="I2832" s="252"/>
      <c r="J2832" s="248"/>
      <c r="K2832" s="248"/>
      <c r="L2832" s="253"/>
      <c r="M2832" s="254"/>
      <c r="N2832" s="255"/>
      <c r="O2832" s="255"/>
      <c r="P2832" s="255"/>
      <c r="Q2832" s="255"/>
      <c r="R2832" s="255"/>
      <c r="S2832" s="255"/>
      <c r="T2832" s="256"/>
      <c r="U2832" s="14"/>
      <c r="V2832" s="14"/>
      <c r="W2832" s="14"/>
      <c r="X2832" s="14"/>
      <c r="Y2832" s="14"/>
      <c r="Z2832" s="14"/>
      <c r="AA2832" s="14"/>
      <c r="AB2832" s="14"/>
      <c r="AC2832" s="14"/>
      <c r="AD2832" s="14"/>
      <c r="AE2832" s="14"/>
      <c r="AT2832" s="257" t="s">
        <v>252</v>
      </c>
      <c r="AU2832" s="257" t="s">
        <v>93</v>
      </c>
      <c r="AV2832" s="14" t="s">
        <v>93</v>
      </c>
      <c r="AW2832" s="14" t="s">
        <v>46</v>
      </c>
      <c r="AX2832" s="14" t="s">
        <v>85</v>
      </c>
      <c r="AY2832" s="257" t="s">
        <v>241</v>
      </c>
    </row>
    <row r="2833" s="14" customFormat="1">
      <c r="A2833" s="14"/>
      <c r="B2833" s="247"/>
      <c r="C2833" s="248"/>
      <c r="D2833" s="238" t="s">
        <v>252</v>
      </c>
      <c r="E2833" s="249" t="s">
        <v>39</v>
      </c>
      <c r="F2833" s="250" t="s">
        <v>2563</v>
      </c>
      <c r="G2833" s="248"/>
      <c r="H2833" s="251">
        <v>23.234000000000002</v>
      </c>
      <c r="I2833" s="252"/>
      <c r="J2833" s="248"/>
      <c r="K2833" s="248"/>
      <c r="L2833" s="253"/>
      <c r="M2833" s="254"/>
      <c r="N2833" s="255"/>
      <c r="O2833" s="255"/>
      <c r="P2833" s="255"/>
      <c r="Q2833" s="255"/>
      <c r="R2833" s="255"/>
      <c r="S2833" s="255"/>
      <c r="T2833" s="256"/>
      <c r="U2833" s="14"/>
      <c r="V2833" s="14"/>
      <c r="W2833" s="14"/>
      <c r="X2833" s="14"/>
      <c r="Y2833" s="14"/>
      <c r="Z2833" s="14"/>
      <c r="AA2833" s="14"/>
      <c r="AB2833" s="14"/>
      <c r="AC2833" s="14"/>
      <c r="AD2833" s="14"/>
      <c r="AE2833" s="14"/>
      <c r="AT2833" s="257" t="s">
        <v>252</v>
      </c>
      <c r="AU2833" s="257" t="s">
        <v>93</v>
      </c>
      <c r="AV2833" s="14" t="s">
        <v>93</v>
      </c>
      <c r="AW2833" s="14" t="s">
        <v>46</v>
      </c>
      <c r="AX2833" s="14" t="s">
        <v>85</v>
      </c>
      <c r="AY2833" s="257" t="s">
        <v>241</v>
      </c>
    </row>
    <row r="2834" s="14" customFormat="1">
      <c r="A2834" s="14"/>
      <c r="B2834" s="247"/>
      <c r="C2834" s="248"/>
      <c r="D2834" s="238" t="s">
        <v>252</v>
      </c>
      <c r="E2834" s="249" t="s">
        <v>39</v>
      </c>
      <c r="F2834" s="250" t="s">
        <v>2564</v>
      </c>
      <c r="G2834" s="248"/>
      <c r="H2834" s="251">
        <v>47.427</v>
      </c>
      <c r="I2834" s="252"/>
      <c r="J2834" s="248"/>
      <c r="K2834" s="248"/>
      <c r="L2834" s="253"/>
      <c r="M2834" s="254"/>
      <c r="N2834" s="255"/>
      <c r="O2834" s="255"/>
      <c r="P2834" s="255"/>
      <c r="Q2834" s="255"/>
      <c r="R2834" s="255"/>
      <c r="S2834" s="255"/>
      <c r="T2834" s="256"/>
      <c r="U2834" s="14"/>
      <c r="V2834" s="14"/>
      <c r="W2834" s="14"/>
      <c r="X2834" s="14"/>
      <c r="Y2834" s="14"/>
      <c r="Z2834" s="14"/>
      <c r="AA2834" s="14"/>
      <c r="AB2834" s="14"/>
      <c r="AC2834" s="14"/>
      <c r="AD2834" s="14"/>
      <c r="AE2834" s="14"/>
      <c r="AT2834" s="257" t="s">
        <v>252</v>
      </c>
      <c r="AU2834" s="257" t="s">
        <v>93</v>
      </c>
      <c r="AV2834" s="14" t="s">
        <v>93</v>
      </c>
      <c r="AW2834" s="14" t="s">
        <v>46</v>
      </c>
      <c r="AX2834" s="14" t="s">
        <v>85</v>
      </c>
      <c r="AY2834" s="257" t="s">
        <v>241</v>
      </c>
    </row>
    <row r="2835" s="14" customFormat="1">
      <c r="A2835" s="14"/>
      <c r="B2835" s="247"/>
      <c r="C2835" s="248"/>
      <c r="D2835" s="238" t="s">
        <v>252</v>
      </c>
      <c r="E2835" s="249" t="s">
        <v>39</v>
      </c>
      <c r="F2835" s="250" t="s">
        <v>2565</v>
      </c>
      <c r="G2835" s="248"/>
      <c r="H2835" s="251">
        <v>35.756999999999998</v>
      </c>
      <c r="I2835" s="252"/>
      <c r="J2835" s="248"/>
      <c r="K2835" s="248"/>
      <c r="L2835" s="253"/>
      <c r="M2835" s="254"/>
      <c r="N2835" s="255"/>
      <c r="O2835" s="255"/>
      <c r="P2835" s="255"/>
      <c r="Q2835" s="255"/>
      <c r="R2835" s="255"/>
      <c r="S2835" s="255"/>
      <c r="T2835" s="256"/>
      <c r="U2835" s="14"/>
      <c r="V2835" s="14"/>
      <c r="W2835" s="14"/>
      <c r="X2835" s="14"/>
      <c r="Y2835" s="14"/>
      <c r="Z2835" s="14"/>
      <c r="AA2835" s="14"/>
      <c r="AB2835" s="14"/>
      <c r="AC2835" s="14"/>
      <c r="AD2835" s="14"/>
      <c r="AE2835" s="14"/>
      <c r="AT2835" s="257" t="s">
        <v>252</v>
      </c>
      <c r="AU2835" s="257" t="s">
        <v>93</v>
      </c>
      <c r="AV2835" s="14" t="s">
        <v>93</v>
      </c>
      <c r="AW2835" s="14" t="s">
        <v>46</v>
      </c>
      <c r="AX2835" s="14" t="s">
        <v>85</v>
      </c>
      <c r="AY2835" s="257" t="s">
        <v>241</v>
      </c>
    </row>
    <row r="2836" s="14" customFormat="1">
      <c r="A2836" s="14"/>
      <c r="B2836" s="247"/>
      <c r="C2836" s="248"/>
      <c r="D2836" s="238" t="s">
        <v>252</v>
      </c>
      <c r="E2836" s="249" t="s">
        <v>39</v>
      </c>
      <c r="F2836" s="250" t="s">
        <v>2566</v>
      </c>
      <c r="G2836" s="248"/>
      <c r="H2836" s="251">
        <v>14.003</v>
      </c>
      <c r="I2836" s="252"/>
      <c r="J2836" s="248"/>
      <c r="K2836" s="248"/>
      <c r="L2836" s="253"/>
      <c r="M2836" s="254"/>
      <c r="N2836" s="255"/>
      <c r="O2836" s="255"/>
      <c r="P2836" s="255"/>
      <c r="Q2836" s="255"/>
      <c r="R2836" s="255"/>
      <c r="S2836" s="255"/>
      <c r="T2836" s="256"/>
      <c r="U2836" s="14"/>
      <c r="V2836" s="14"/>
      <c r="W2836" s="14"/>
      <c r="X2836" s="14"/>
      <c r="Y2836" s="14"/>
      <c r="Z2836" s="14"/>
      <c r="AA2836" s="14"/>
      <c r="AB2836" s="14"/>
      <c r="AC2836" s="14"/>
      <c r="AD2836" s="14"/>
      <c r="AE2836" s="14"/>
      <c r="AT2836" s="257" t="s">
        <v>252</v>
      </c>
      <c r="AU2836" s="257" t="s">
        <v>93</v>
      </c>
      <c r="AV2836" s="14" t="s">
        <v>93</v>
      </c>
      <c r="AW2836" s="14" t="s">
        <v>46</v>
      </c>
      <c r="AX2836" s="14" t="s">
        <v>85</v>
      </c>
      <c r="AY2836" s="257" t="s">
        <v>241</v>
      </c>
    </row>
    <row r="2837" s="14" customFormat="1">
      <c r="A2837" s="14"/>
      <c r="B2837" s="247"/>
      <c r="C2837" s="248"/>
      <c r="D2837" s="238" t="s">
        <v>252</v>
      </c>
      <c r="E2837" s="249" t="s">
        <v>39</v>
      </c>
      <c r="F2837" s="250" t="s">
        <v>2567</v>
      </c>
      <c r="G2837" s="248"/>
      <c r="H2837" s="251">
        <v>36.927</v>
      </c>
      <c r="I2837" s="252"/>
      <c r="J2837" s="248"/>
      <c r="K2837" s="248"/>
      <c r="L2837" s="253"/>
      <c r="M2837" s="254"/>
      <c r="N2837" s="255"/>
      <c r="O2837" s="255"/>
      <c r="P2837" s="255"/>
      <c r="Q2837" s="255"/>
      <c r="R2837" s="255"/>
      <c r="S2837" s="255"/>
      <c r="T2837" s="256"/>
      <c r="U2837" s="14"/>
      <c r="V2837" s="14"/>
      <c r="W2837" s="14"/>
      <c r="X2837" s="14"/>
      <c r="Y2837" s="14"/>
      <c r="Z2837" s="14"/>
      <c r="AA2837" s="14"/>
      <c r="AB2837" s="14"/>
      <c r="AC2837" s="14"/>
      <c r="AD2837" s="14"/>
      <c r="AE2837" s="14"/>
      <c r="AT2837" s="257" t="s">
        <v>252</v>
      </c>
      <c r="AU2837" s="257" t="s">
        <v>93</v>
      </c>
      <c r="AV2837" s="14" t="s">
        <v>93</v>
      </c>
      <c r="AW2837" s="14" t="s">
        <v>46</v>
      </c>
      <c r="AX2837" s="14" t="s">
        <v>85</v>
      </c>
      <c r="AY2837" s="257" t="s">
        <v>241</v>
      </c>
    </row>
    <row r="2838" s="14" customFormat="1">
      <c r="A2838" s="14"/>
      <c r="B2838" s="247"/>
      <c r="C2838" s="248"/>
      <c r="D2838" s="238" t="s">
        <v>252</v>
      </c>
      <c r="E2838" s="249" t="s">
        <v>39</v>
      </c>
      <c r="F2838" s="250" t="s">
        <v>2568</v>
      </c>
      <c r="G2838" s="248"/>
      <c r="H2838" s="251">
        <v>47.277000000000001</v>
      </c>
      <c r="I2838" s="252"/>
      <c r="J2838" s="248"/>
      <c r="K2838" s="248"/>
      <c r="L2838" s="253"/>
      <c r="M2838" s="254"/>
      <c r="N2838" s="255"/>
      <c r="O2838" s="255"/>
      <c r="P2838" s="255"/>
      <c r="Q2838" s="255"/>
      <c r="R2838" s="255"/>
      <c r="S2838" s="255"/>
      <c r="T2838" s="256"/>
      <c r="U2838" s="14"/>
      <c r="V2838" s="14"/>
      <c r="W2838" s="14"/>
      <c r="X2838" s="14"/>
      <c r="Y2838" s="14"/>
      <c r="Z2838" s="14"/>
      <c r="AA2838" s="14"/>
      <c r="AB2838" s="14"/>
      <c r="AC2838" s="14"/>
      <c r="AD2838" s="14"/>
      <c r="AE2838" s="14"/>
      <c r="AT2838" s="257" t="s">
        <v>252</v>
      </c>
      <c r="AU2838" s="257" t="s">
        <v>93</v>
      </c>
      <c r="AV2838" s="14" t="s">
        <v>93</v>
      </c>
      <c r="AW2838" s="14" t="s">
        <v>46</v>
      </c>
      <c r="AX2838" s="14" t="s">
        <v>85</v>
      </c>
      <c r="AY2838" s="257" t="s">
        <v>241</v>
      </c>
    </row>
    <row r="2839" s="14" customFormat="1">
      <c r="A2839" s="14"/>
      <c r="B2839" s="247"/>
      <c r="C2839" s="248"/>
      <c r="D2839" s="238" t="s">
        <v>252</v>
      </c>
      <c r="E2839" s="249" t="s">
        <v>39</v>
      </c>
      <c r="F2839" s="250" t="s">
        <v>2569</v>
      </c>
      <c r="G2839" s="248"/>
      <c r="H2839" s="251">
        <v>49.076999999999998</v>
      </c>
      <c r="I2839" s="252"/>
      <c r="J2839" s="248"/>
      <c r="K2839" s="248"/>
      <c r="L2839" s="253"/>
      <c r="M2839" s="254"/>
      <c r="N2839" s="255"/>
      <c r="O2839" s="255"/>
      <c r="P2839" s="255"/>
      <c r="Q2839" s="255"/>
      <c r="R2839" s="255"/>
      <c r="S2839" s="255"/>
      <c r="T2839" s="256"/>
      <c r="U2839" s="14"/>
      <c r="V2839" s="14"/>
      <c r="W2839" s="14"/>
      <c r="X2839" s="14"/>
      <c r="Y2839" s="14"/>
      <c r="Z2839" s="14"/>
      <c r="AA2839" s="14"/>
      <c r="AB2839" s="14"/>
      <c r="AC2839" s="14"/>
      <c r="AD2839" s="14"/>
      <c r="AE2839" s="14"/>
      <c r="AT2839" s="257" t="s">
        <v>252</v>
      </c>
      <c r="AU2839" s="257" t="s">
        <v>93</v>
      </c>
      <c r="AV2839" s="14" t="s">
        <v>93</v>
      </c>
      <c r="AW2839" s="14" t="s">
        <v>46</v>
      </c>
      <c r="AX2839" s="14" t="s">
        <v>85</v>
      </c>
      <c r="AY2839" s="257" t="s">
        <v>241</v>
      </c>
    </row>
    <row r="2840" s="16" customFormat="1">
      <c r="A2840" s="16"/>
      <c r="B2840" s="269"/>
      <c r="C2840" s="270"/>
      <c r="D2840" s="238" t="s">
        <v>252</v>
      </c>
      <c r="E2840" s="271" t="s">
        <v>39</v>
      </c>
      <c r="F2840" s="272" t="s">
        <v>295</v>
      </c>
      <c r="G2840" s="270"/>
      <c r="H2840" s="273">
        <v>588.83000000000004</v>
      </c>
      <c r="I2840" s="274"/>
      <c r="J2840" s="270"/>
      <c r="K2840" s="270"/>
      <c r="L2840" s="275"/>
      <c r="M2840" s="276"/>
      <c r="N2840" s="277"/>
      <c r="O2840" s="277"/>
      <c r="P2840" s="277"/>
      <c r="Q2840" s="277"/>
      <c r="R2840" s="277"/>
      <c r="S2840" s="277"/>
      <c r="T2840" s="278"/>
      <c r="U2840" s="16"/>
      <c r="V2840" s="16"/>
      <c r="W2840" s="16"/>
      <c r="X2840" s="16"/>
      <c r="Y2840" s="16"/>
      <c r="Z2840" s="16"/>
      <c r="AA2840" s="16"/>
      <c r="AB2840" s="16"/>
      <c r="AC2840" s="16"/>
      <c r="AD2840" s="16"/>
      <c r="AE2840" s="16"/>
      <c r="AT2840" s="279" t="s">
        <v>252</v>
      </c>
      <c r="AU2840" s="279" t="s">
        <v>93</v>
      </c>
      <c r="AV2840" s="16" t="s">
        <v>113</v>
      </c>
      <c r="AW2840" s="16" t="s">
        <v>46</v>
      </c>
      <c r="AX2840" s="16" t="s">
        <v>85</v>
      </c>
      <c r="AY2840" s="279" t="s">
        <v>241</v>
      </c>
    </row>
    <row r="2841" s="13" customFormat="1">
      <c r="A2841" s="13"/>
      <c r="B2841" s="236"/>
      <c r="C2841" s="237"/>
      <c r="D2841" s="238" t="s">
        <v>252</v>
      </c>
      <c r="E2841" s="239" t="s">
        <v>39</v>
      </c>
      <c r="F2841" s="240" t="s">
        <v>1033</v>
      </c>
      <c r="G2841" s="237"/>
      <c r="H2841" s="239" t="s">
        <v>39</v>
      </c>
      <c r="I2841" s="241"/>
      <c r="J2841" s="237"/>
      <c r="K2841" s="237"/>
      <c r="L2841" s="242"/>
      <c r="M2841" s="243"/>
      <c r="N2841" s="244"/>
      <c r="O2841" s="244"/>
      <c r="P2841" s="244"/>
      <c r="Q2841" s="244"/>
      <c r="R2841" s="244"/>
      <c r="S2841" s="244"/>
      <c r="T2841" s="245"/>
      <c r="U2841" s="13"/>
      <c r="V2841" s="13"/>
      <c r="W2841" s="13"/>
      <c r="X2841" s="13"/>
      <c r="Y2841" s="13"/>
      <c r="Z2841" s="13"/>
      <c r="AA2841" s="13"/>
      <c r="AB2841" s="13"/>
      <c r="AC2841" s="13"/>
      <c r="AD2841" s="13"/>
      <c r="AE2841" s="13"/>
      <c r="AT2841" s="246" t="s">
        <v>252</v>
      </c>
      <c r="AU2841" s="246" t="s">
        <v>93</v>
      </c>
      <c r="AV2841" s="13" t="s">
        <v>23</v>
      </c>
      <c r="AW2841" s="13" t="s">
        <v>46</v>
      </c>
      <c r="AX2841" s="13" t="s">
        <v>85</v>
      </c>
      <c r="AY2841" s="246" t="s">
        <v>241</v>
      </c>
    </row>
    <row r="2842" s="14" customFormat="1">
      <c r="A2842" s="14"/>
      <c r="B2842" s="247"/>
      <c r="C2842" s="248"/>
      <c r="D2842" s="238" t="s">
        <v>252</v>
      </c>
      <c r="E2842" s="249" t="s">
        <v>39</v>
      </c>
      <c r="F2842" s="250" t="s">
        <v>2570</v>
      </c>
      <c r="G2842" s="248"/>
      <c r="H2842" s="251">
        <v>28.425999999999998</v>
      </c>
      <c r="I2842" s="252"/>
      <c r="J2842" s="248"/>
      <c r="K2842" s="248"/>
      <c r="L2842" s="253"/>
      <c r="M2842" s="254"/>
      <c r="N2842" s="255"/>
      <c r="O2842" s="255"/>
      <c r="P2842" s="255"/>
      <c r="Q2842" s="255"/>
      <c r="R2842" s="255"/>
      <c r="S2842" s="255"/>
      <c r="T2842" s="256"/>
      <c r="U2842" s="14"/>
      <c r="V2842" s="14"/>
      <c r="W2842" s="14"/>
      <c r="X2842" s="14"/>
      <c r="Y2842" s="14"/>
      <c r="Z2842" s="14"/>
      <c r="AA2842" s="14"/>
      <c r="AB2842" s="14"/>
      <c r="AC2842" s="14"/>
      <c r="AD2842" s="14"/>
      <c r="AE2842" s="14"/>
      <c r="AT2842" s="257" t="s">
        <v>252</v>
      </c>
      <c r="AU2842" s="257" t="s">
        <v>93</v>
      </c>
      <c r="AV2842" s="14" t="s">
        <v>93</v>
      </c>
      <c r="AW2842" s="14" t="s">
        <v>46</v>
      </c>
      <c r="AX2842" s="14" t="s">
        <v>85</v>
      </c>
      <c r="AY2842" s="257" t="s">
        <v>241</v>
      </c>
    </row>
    <row r="2843" s="14" customFormat="1">
      <c r="A2843" s="14"/>
      <c r="B2843" s="247"/>
      <c r="C2843" s="248"/>
      <c r="D2843" s="238" t="s">
        <v>252</v>
      </c>
      <c r="E2843" s="249" t="s">
        <v>39</v>
      </c>
      <c r="F2843" s="250" t="s">
        <v>2571</v>
      </c>
      <c r="G2843" s="248"/>
      <c r="H2843" s="251">
        <v>53.234999999999999</v>
      </c>
      <c r="I2843" s="252"/>
      <c r="J2843" s="248"/>
      <c r="K2843" s="248"/>
      <c r="L2843" s="253"/>
      <c r="M2843" s="254"/>
      <c r="N2843" s="255"/>
      <c r="O2843" s="255"/>
      <c r="P2843" s="255"/>
      <c r="Q2843" s="255"/>
      <c r="R2843" s="255"/>
      <c r="S2843" s="255"/>
      <c r="T2843" s="256"/>
      <c r="U2843" s="14"/>
      <c r="V2843" s="14"/>
      <c r="W2843" s="14"/>
      <c r="X2843" s="14"/>
      <c r="Y2843" s="14"/>
      <c r="Z2843" s="14"/>
      <c r="AA2843" s="14"/>
      <c r="AB2843" s="14"/>
      <c r="AC2843" s="14"/>
      <c r="AD2843" s="14"/>
      <c r="AE2843" s="14"/>
      <c r="AT2843" s="257" t="s">
        <v>252</v>
      </c>
      <c r="AU2843" s="257" t="s">
        <v>93</v>
      </c>
      <c r="AV2843" s="14" t="s">
        <v>93</v>
      </c>
      <c r="AW2843" s="14" t="s">
        <v>46</v>
      </c>
      <c r="AX2843" s="14" t="s">
        <v>85</v>
      </c>
      <c r="AY2843" s="257" t="s">
        <v>241</v>
      </c>
    </row>
    <row r="2844" s="14" customFormat="1">
      <c r="A2844" s="14"/>
      <c r="B2844" s="247"/>
      <c r="C2844" s="248"/>
      <c r="D2844" s="238" t="s">
        <v>252</v>
      </c>
      <c r="E2844" s="249" t="s">
        <v>39</v>
      </c>
      <c r="F2844" s="250" t="s">
        <v>2572</v>
      </c>
      <c r="G2844" s="248"/>
      <c r="H2844" s="251">
        <v>16.712</v>
      </c>
      <c r="I2844" s="252"/>
      <c r="J2844" s="248"/>
      <c r="K2844" s="248"/>
      <c r="L2844" s="253"/>
      <c r="M2844" s="254"/>
      <c r="N2844" s="255"/>
      <c r="O2844" s="255"/>
      <c r="P2844" s="255"/>
      <c r="Q2844" s="255"/>
      <c r="R2844" s="255"/>
      <c r="S2844" s="255"/>
      <c r="T2844" s="256"/>
      <c r="U2844" s="14"/>
      <c r="V2844" s="14"/>
      <c r="W2844" s="14"/>
      <c r="X2844" s="14"/>
      <c r="Y2844" s="14"/>
      <c r="Z2844" s="14"/>
      <c r="AA2844" s="14"/>
      <c r="AB2844" s="14"/>
      <c r="AC2844" s="14"/>
      <c r="AD2844" s="14"/>
      <c r="AE2844" s="14"/>
      <c r="AT2844" s="257" t="s">
        <v>252</v>
      </c>
      <c r="AU2844" s="257" t="s">
        <v>93</v>
      </c>
      <c r="AV2844" s="14" t="s">
        <v>93</v>
      </c>
      <c r="AW2844" s="14" t="s">
        <v>46</v>
      </c>
      <c r="AX2844" s="14" t="s">
        <v>85</v>
      </c>
      <c r="AY2844" s="257" t="s">
        <v>241</v>
      </c>
    </row>
    <row r="2845" s="14" customFormat="1">
      <c r="A2845" s="14"/>
      <c r="B2845" s="247"/>
      <c r="C2845" s="248"/>
      <c r="D2845" s="238" t="s">
        <v>252</v>
      </c>
      <c r="E2845" s="249" t="s">
        <v>39</v>
      </c>
      <c r="F2845" s="250" t="s">
        <v>2573</v>
      </c>
      <c r="G2845" s="248"/>
      <c r="H2845" s="251">
        <v>11.194000000000001</v>
      </c>
      <c r="I2845" s="252"/>
      <c r="J2845" s="248"/>
      <c r="K2845" s="248"/>
      <c r="L2845" s="253"/>
      <c r="M2845" s="254"/>
      <c r="N2845" s="255"/>
      <c r="O2845" s="255"/>
      <c r="P2845" s="255"/>
      <c r="Q2845" s="255"/>
      <c r="R2845" s="255"/>
      <c r="S2845" s="255"/>
      <c r="T2845" s="256"/>
      <c r="U2845" s="14"/>
      <c r="V2845" s="14"/>
      <c r="W2845" s="14"/>
      <c r="X2845" s="14"/>
      <c r="Y2845" s="14"/>
      <c r="Z2845" s="14"/>
      <c r="AA2845" s="14"/>
      <c r="AB2845" s="14"/>
      <c r="AC2845" s="14"/>
      <c r="AD2845" s="14"/>
      <c r="AE2845" s="14"/>
      <c r="AT2845" s="257" t="s">
        <v>252</v>
      </c>
      <c r="AU2845" s="257" t="s">
        <v>93</v>
      </c>
      <c r="AV2845" s="14" t="s">
        <v>93</v>
      </c>
      <c r="AW2845" s="14" t="s">
        <v>46</v>
      </c>
      <c r="AX2845" s="14" t="s">
        <v>85</v>
      </c>
      <c r="AY2845" s="257" t="s">
        <v>241</v>
      </c>
    </row>
    <row r="2846" s="14" customFormat="1">
      <c r="A2846" s="14"/>
      <c r="B2846" s="247"/>
      <c r="C2846" s="248"/>
      <c r="D2846" s="238" t="s">
        <v>252</v>
      </c>
      <c r="E2846" s="249" t="s">
        <v>39</v>
      </c>
      <c r="F2846" s="250" t="s">
        <v>2574</v>
      </c>
      <c r="G2846" s="248"/>
      <c r="H2846" s="251">
        <v>27.972999999999999</v>
      </c>
      <c r="I2846" s="252"/>
      <c r="J2846" s="248"/>
      <c r="K2846" s="248"/>
      <c r="L2846" s="253"/>
      <c r="M2846" s="254"/>
      <c r="N2846" s="255"/>
      <c r="O2846" s="255"/>
      <c r="P2846" s="255"/>
      <c r="Q2846" s="255"/>
      <c r="R2846" s="255"/>
      <c r="S2846" s="255"/>
      <c r="T2846" s="256"/>
      <c r="U2846" s="14"/>
      <c r="V2846" s="14"/>
      <c r="W2846" s="14"/>
      <c r="X2846" s="14"/>
      <c r="Y2846" s="14"/>
      <c r="Z2846" s="14"/>
      <c r="AA2846" s="14"/>
      <c r="AB2846" s="14"/>
      <c r="AC2846" s="14"/>
      <c r="AD2846" s="14"/>
      <c r="AE2846" s="14"/>
      <c r="AT2846" s="257" t="s">
        <v>252</v>
      </c>
      <c r="AU2846" s="257" t="s">
        <v>93</v>
      </c>
      <c r="AV2846" s="14" t="s">
        <v>93</v>
      </c>
      <c r="AW2846" s="14" t="s">
        <v>46</v>
      </c>
      <c r="AX2846" s="14" t="s">
        <v>85</v>
      </c>
      <c r="AY2846" s="257" t="s">
        <v>241</v>
      </c>
    </row>
    <row r="2847" s="14" customFormat="1">
      <c r="A2847" s="14"/>
      <c r="B2847" s="247"/>
      <c r="C2847" s="248"/>
      <c r="D2847" s="238" t="s">
        <v>252</v>
      </c>
      <c r="E2847" s="249" t="s">
        <v>39</v>
      </c>
      <c r="F2847" s="250" t="s">
        <v>2575</v>
      </c>
      <c r="G2847" s="248"/>
      <c r="H2847" s="251">
        <v>33.469999999999999</v>
      </c>
      <c r="I2847" s="252"/>
      <c r="J2847" s="248"/>
      <c r="K2847" s="248"/>
      <c r="L2847" s="253"/>
      <c r="M2847" s="254"/>
      <c r="N2847" s="255"/>
      <c r="O2847" s="255"/>
      <c r="P2847" s="255"/>
      <c r="Q2847" s="255"/>
      <c r="R2847" s="255"/>
      <c r="S2847" s="255"/>
      <c r="T2847" s="256"/>
      <c r="U2847" s="14"/>
      <c r="V2847" s="14"/>
      <c r="W2847" s="14"/>
      <c r="X2847" s="14"/>
      <c r="Y2847" s="14"/>
      <c r="Z2847" s="14"/>
      <c r="AA2847" s="14"/>
      <c r="AB2847" s="14"/>
      <c r="AC2847" s="14"/>
      <c r="AD2847" s="14"/>
      <c r="AE2847" s="14"/>
      <c r="AT2847" s="257" t="s">
        <v>252</v>
      </c>
      <c r="AU2847" s="257" t="s">
        <v>93</v>
      </c>
      <c r="AV2847" s="14" t="s">
        <v>93</v>
      </c>
      <c r="AW2847" s="14" t="s">
        <v>46</v>
      </c>
      <c r="AX2847" s="14" t="s">
        <v>85</v>
      </c>
      <c r="AY2847" s="257" t="s">
        <v>241</v>
      </c>
    </row>
    <row r="2848" s="16" customFormat="1">
      <c r="A2848" s="16"/>
      <c r="B2848" s="269"/>
      <c r="C2848" s="270"/>
      <c r="D2848" s="238" t="s">
        <v>252</v>
      </c>
      <c r="E2848" s="271" t="s">
        <v>39</v>
      </c>
      <c r="F2848" s="272" t="s">
        <v>295</v>
      </c>
      <c r="G2848" s="270"/>
      <c r="H2848" s="273">
        <v>171.00999999999999</v>
      </c>
      <c r="I2848" s="274"/>
      <c r="J2848" s="270"/>
      <c r="K2848" s="270"/>
      <c r="L2848" s="275"/>
      <c r="M2848" s="276"/>
      <c r="N2848" s="277"/>
      <c r="O2848" s="277"/>
      <c r="P2848" s="277"/>
      <c r="Q2848" s="277"/>
      <c r="R2848" s="277"/>
      <c r="S2848" s="277"/>
      <c r="T2848" s="278"/>
      <c r="U2848" s="16"/>
      <c r="V2848" s="16"/>
      <c r="W2848" s="16"/>
      <c r="X2848" s="16"/>
      <c r="Y2848" s="16"/>
      <c r="Z2848" s="16"/>
      <c r="AA2848" s="16"/>
      <c r="AB2848" s="16"/>
      <c r="AC2848" s="16"/>
      <c r="AD2848" s="16"/>
      <c r="AE2848" s="16"/>
      <c r="AT2848" s="279" t="s">
        <v>252</v>
      </c>
      <c r="AU2848" s="279" t="s">
        <v>93</v>
      </c>
      <c r="AV2848" s="16" t="s">
        <v>113</v>
      </c>
      <c r="AW2848" s="16" t="s">
        <v>46</v>
      </c>
      <c r="AX2848" s="16" t="s">
        <v>85</v>
      </c>
      <c r="AY2848" s="279" t="s">
        <v>241</v>
      </c>
    </row>
    <row r="2849" s="13" customFormat="1">
      <c r="A2849" s="13"/>
      <c r="B2849" s="236"/>
      <c r="C2849" s="237"/>
      <c r="D2849" s="238" t="s">
        <v>252</v>
      </c>
      <c r="E2849" s="239" t="s">
        <v>39</v>
      </c>
      <c r="F2849" s="240" t="s">
        <v>1014</v>
      </c>
      <c r="G2849" s="237"/>
      <c r="H2849" s="239" t="s">
        <v>39</v>
      </c>
      <c r="I2849" s="241"/>
      <c r="J2849" s="237"/>
      <c r="K2849" s="237"/>
      <c r="L2849" s="242"/>
      <c r="M2849" s="243"/>
      <c r="N2849" s="244"/>
      <c r="O2849" s="244"/>
      <c r="P2849" s="244"/>
      <c r="Q2849" s="244"/>
      <c r="R2849" s="244"/>
      <c r="S2849" s="244"/>
      <c r="T2849" s="245"/>
      <c r="U2849" s="13"/>
      <c r="V2849" s="13"/>
      <c r="W2849" s="13"/>
      <c r="X2849" s="13"/>
      <c r="Y2849" s="13"/>
      <c r="Z2849" s="13"/>
      <c r="AA2849" s="13"/>
      <c r="AB2849" s="13"/>
      <c r="AC2849" s="13"/>
      <c r="AD2849" s="13"/>
      <c r="AE2849" s="13"/>
      <c r="AT2849" s="246" t="s">
        <v>252</v>
      </c>
      <c r="AU2849" s="246" t="s">
        <v>93</v>
      </c>
      <c r="AV2849" s="13" t="s">
        <v>23</v>
      </c>
      <c r="AW2849" s="13" t="s">
        <v>46</v>
      </c>
      <c r="AX2849" s="13" t="s">
        <v>85</v>
      </c>
      <c r="AY2849" s="246" t="s">
        <v>241</v>
      </c>
    </row>
    <row r="2850" s="14" customFormat="1">
      <c r="A2850" s="14"/>
      <c r="B2850" s="247"/>
      <c r="C2850" s="248"/>
      <c r="D2850" s="238" t="s">
        <v>252</v>
      </c>
      <c r="E2850" s="249" t="s">
        <v>39</v>
      </c>
      <c r="F2850" s="250" t="s">
        <v>2576</v>
      </c>
      <c r="G2850" s="248"/>
      <c r="H2850" s="251">
        <v>92.507999999999996</v>
      </c>
      <c r="I2850" s="252"/>
      <c r="J2850" s="248"/>
      <c r="K2850" s="248"/>
      <c r="L2850" s="253"/>
      <c r="M2850" s="254"/>
      <c r="N2850" s="255"/>
      <c r="O2850" s="255"/>
      <c r="P2850" s="255"/>
      <c r="Q2850" s="255"/>
      <c r="R2850" s="255"/>
      <c r="S2850" s="255"/>
      <c r="T2850" s="256"/>
      <c r="U2850" s="14"/>
      <c r="V2850" s="14"/>
      <c r="W2850" s="14"/>
      <c r="X2850" s="14"/>
      <c r="Y2850" s="14"/>
      <c r="Z2850" s="14"/>
      <c r="AA2850" s="14"/>
      <c r="AB2850" s="14"/>
      <c r="AC2850" s="14"/>
      <c r="AD2850" s="14"/>
      <c r="AE2850" s="14"/>
      <c r="AT2850" s="257" t="s">
        <v>252</v>
      </c>
      <c r="AU2850" s="257" t="s">
        <v>93</v>
      </c>
      <c r="AV2850" s="14" t="s">
        <v>93</v>
      </c>
      <c r="AW2850" s="14" t="s">
        <v>46</v>
      </c>
      <c r="AX2850" s="14" t="s">
        <v>85</v>
      </c>
      <c r="AY2850" s="257" t="s">
        <v>241</v>
      </c>
    </row>
    <row r="2851" s="14" customFormat="1">
      <c r="A2851" s="14"/>
      <c r="B2851" s="247"/>
      <c r="C2851" s="248"/>
      <c r="D2851" s="238" t="s">
        <v>252</v>
      </c>
      <c r="E2851" s="249" t="s">
        <v>39</v>
      </c>
      <c r="F2851" s="250" t="s">
        <v>2577</v>
      </c>
      <c r="G2851" s="248"/>
      <c r="H2851" s="251">
        <v>25.047999999999998</v>
      </c>
      <c r="I2851" s="252"/>
      <c r="J2851" s="248"/>
      <c r="K2851" s="248"/>
      <c r="L2851" s="253"/>
      <c r="M2851" s="254"/>
      <c r="N2851" s="255"/>
      <c r="O2851" s="255"/>
      <c r="P2851" s="255"/>
      <c r="Q2851" s="255"/>
      <c r="R2851" s="255"/>
      <c r="S2851" s="255"/>
      <c r="T2851" s="256"/>
      <c r="U2851" s="14"/>
      <c r="V2851" s="14"/>
      <c r="W2851" s="14"/>
      <c r="X2851" s="14"/>
      <c r="Y2851" s="14"/>
      <c r="Z2851" s="14"/>
      <c r="AA2851" s="14"/>
      <c r="AB2851" s="14"/>
      <c r="AC2851" s="14"/>
      <c r="AD2851" s="14"/>
      <c r="AE2851" s="14"/>
      <c r="AT2851" s="257" t="s">
        <v>252</v>
      </c>
      <c r="AU2851" s="257" t="s">
        <v>93</v>
      </c>
      <c r="AV2851" s="14" t="s">
        <v>93</v>
      </c>
      <c r="AW2851" s="14" t="s">
        <v>46</v>
      </c>
      <c r="AX2851" s="14" t="s">
        <v>85</v>
      </c>
      <c r="AY2851" s="257" t="s">
        <v>241</v>
      </c>
    </row>
    <row r="2852" s="14" customFormat="1">
      <c r="A2852" s="14"/>
      <c r="B2852" s="247"/>
      <c r="C2852" s="248"/>
      <c r="D2852" s="238" t="s">
        <v>252</v>
      </c>
      <c r="E2852" s="249" t="s">
        <v>39</v>
      </c>
      <c r="F2852" s="250" t="s">
        <v>2578</v>
      </c>
      <c r="G2852" s="248"/>
      <c r="H2852" s="251">
        <v>24.465</v>
      </c>
      <c r="I2852" s="252"/>
      <c r="J2852" s="248"/>
      <c r="K2852" s="248"/>
      <c r="L2852" s="253"/>
      <c r="M2852" s="254"/>
      <c r="N2852" s="255"/>
      <c r="O2852" s="255"/>
      <c r="P2852" s="255"/>
      <c r="Q2852" s="255"/>
      <c r="R2852" s="255"/>
      <c r="S2852" s="255"/>
      <c r="T2852" s="256"/>
      <c r="U2852" s="14"/>
      <c r="V2852" s="14"/>
      <c r="W2852" s="14"/>
      <c r="X2852" s="14"/>
      <c r="Y2852" s="14"/>
      <c r="Z2852" s="14"/>
      <c r="AA2852" s="14"/>
      <c r="AB2852" s="14"/>
      <c r="AC2852" s="14"/>
      <c r="AD2852" s="14"/>
      <c r="AE2852" s="14"/>
      <c r="AT2852" s="257" t="s">
        <v>252</v>
      </c>
      <c r="AU2852" s="257" t="s">
        <v>93</v>
      </c>
      <c r="AV2852" s="14" t="s">
        <v>93</v>
      </c>
      <c r="AW2852" s="14" t="s">
        <v>46</v>
      </c>
      <c r="AX2852" s="14" t="s">
        <v>85</v>
      </c>
      <c r="AY2852" s="257" t="s">
        <v>241</v>
      </c>
    </row>
    <row r="2853" s="14" customFormat="1">
      <c r="A2853" s="14"/>
      <c r="B2853" s="247"/>
      <c r="C2853" s="248"/>
      <c r="D2853" s="238" t="s">
        <v>252</v>
      </c>
      <c r="E2853" s="249" t="s">
        <v>39</v>
      </c>
      <c r="F2853" s="250" t="s">
        <v>2579</v>
      </c>
      <c r="G2853" s="248"/>
      <c r="H2853" s="251">
        <v>12.121</v>
      </c>
      <c r="I2853" s="252"/>
      <c r="J2853" s="248"/>
      <c r="K2853" s="248"/>
      <c r="L2853" s="253"/>
      <c r="M2853" s="254"/>
      <c r="N2853" s="255"/>
      <c r="O2853" s="255"/>
      <c r="P2853" s="255"/>
      <c r="Q2853" s="255"/>
      <c r="R2853" s="255"/>
      <c r="S2853" s="255"/>
      <c r="T2853" s="256"/>
      <c r="U2853" s="14"/>
      <c r="V2853" s="14"/>
      <c r="W2853" s="14"/>
      <c r="X2853" s="14"/>
      <c r="Y2853" s="14"/>
      <c r="Z2853" s="14"/>
      <c r="AA2853" s="14"/>
      <c r="AB2853" s="14"/>
      <c r="AC2853" s="14"/>
      <c r="AD2853" s="14"/>
      <c r="AE2853" s="14"/>
      <c r="AT2853" s="257" t="s">
        <v>252</v>
      </c>
      <c r="AU2853" s="257" t="s">
        <v>93</v>
      </c>
      <c r="AV2853" s="14" t="s">
        <v>93</v>
      </c>
      <c r="AW2853" s="14" t="s">
        <v>46</v>
      </c>
      <c r="AX2853" s="14" t="s">
        <v>85</v>
      </c>
      <c r="AY2853" s="257" t="s">
        <v>241</v>
      </c>
    </row>
    <row r="2854" s="14" customFormat="1">
      <c r="A2854" s="14"/>
      <c r="B2854" s="247"/>
      <c r="C2854" s="248"/>
      <c r="D2854" s="238" t="s">
        <v>252</v>
      </c>
      <c r="E2854" s="249" t="s">
        <v>39</v>
      </c>
      <c r="F2854" s="250" t="s">
        <v>2580</v>
      </c>
      <c r="G2854" s="248"/>
      <c r="H2854" s="251">
        <v>44.984000000000002</v>
      </c>
      <c r="I2854" s="252"/>
      <c r="J2854" s="248"/>
      <c r="K2854" s="248"/>
      <c r="L2854" s="253"/>
      <c r="M2854" s="254"/>
      <c r="N2854" s="255"/>
      <c r="O2854" s="255"/>
      <c r="P2854" s="255"/>
      <c r="Q2854" s="255"/>
      <c r="R2854" s="255"/>
      <c r="S2854" s="255"/>
      <c r="T2854" s="256"/>
      <c r="U2854" s="14"/>
      <c r="V2854" s="14"/>
      <c r="W2854" s="14"/>
      <c r="X2854" s="14"/>
      <c r="Y2854" s="14"/>
      <c r="Z2854" s="14"/>
      <c r="AA2854" s="14"/>
      <c r="AB2854" s="14"/>
      <c r="AC2854" s="14"/>
      <c r="AD2854" s="14"/>
      <c r="AE2854" s="14"/>
      <c r="AT2854" s="257" t="s">
        <v>252</v>
      </c>
      <c r="AU2854" s="257" t="s">
        <v>93</v>
      </c>
      <c r="AV2854" s="14" t="s">
        <v>93</v>
      </c>
      <c r="AW2854" s="14" t="s">
        <v>46</v>
      </c>
      <c r="AX2854" s="14" t="s">
        <v>85</v>
      </c>
      <c r="AY2854" s="257" t="s">
        <v>241</v>
      </c>
    </row>
    <row r="2855" s="14" customFormat="1">
      <c r="A2855" s="14"/>
      <c r="B2855" s="247"/>
      <c r="C2855" s="248"/>
      <c r="D2855" s="238" t="s">
        <v>252</v>
      </c>
      <c r="E2855" s="249" t="s">
        <v>39</v>
      </c>
      <c r="F2855" s="250" t="s">
        <v>2581</v>
      </c>
      <c r="G2855" s="248"/>
      <c r="H2855" s="251">
        <v>52.677</v>
      </c>
      <c r="I2855" s="252"/>
      <c r="J2855" s="248"/>
      <c r="K2855" s="248"/>
      <c r="L2855" s="253"/>
      <c r="M2855" s="254"/>
      <c r="N2855" s="255"/>
      <c r="O2855" s="255"/>
      <c r="P2855" s="255"/>
      <c r="Q2855" s="255"/>
      <c r="R2855" s="255"/>
      <c r="S2855" s="255"/>
      <c r="T2855" s="256"/>
      <c r="U2855" s="14"/>
      <c r="V2855" s="14"/>
      <c r="W2855" s="14"/>
      <c r="X2855" s="14"/>
      <c r="Y2855" s="14"/>
      <c r="Z2855" s="14"/>
      <c r="AA2855" s="14"/>
      <c r="AB2855" s="14"/>
      <c r="AC2855" s="14"/>
      <c r="AD2855" s="14"/>
      <c r="AE2855" s="14"/>
      <c r="AT2855" s="257" t="s">
        <v>252</v>
      </c>
      <c r="AU2855" s="257" t="s">
        <v>93</v>
      </c>
      <c r="AV2855" s="14" t="s">
        <v>93</v>
      </c>
      <c r="AW2855" s="14" t="s">
        <v>46</v>
      </c>
      <c r="AX2855" s="14" t="s">
        <v>85</v>
      </c>
      <c r="AY2855" s="257" t="s">
        <v>241</v>
      </c>
    </row>
    <row r="2856" s="14" customFormat="1">
      <c r="A2856" s="14"/>
      <c r="B2856" s="247"/>
      <c r="C2856" s="248"/>
      <c r="D2856" s="238" t="s">
        <v>252</v>
      </c>
      <c r="E2856" s="249" t="s">
        <v>39</v>
      </c>
      <c r="F2856" s="250" t="s">
        <v>2582</v>
      </c>
      <c r="G2856" s="248"/>
      <c r="H2856" s="251">
        <v>33.627000000000002</v>
      </c>
      <c r="I2856" s="252"/>
      <c r="J2856" s="248"/>
      <c r="K2856" s="248"/>
      <c r="L2856" s="253"/>
      <c r="M2856" s="254"/>
      <c r="N2856" s="255"/>
      <c r="O2856" s="255"/>
      <c r="P2856" s="255"/>
      <c r="Q2856" s="255"/>
      <c r="R2856" s="255"/>
      <c r="S2856" s="255"/>
      <c r="T2856" s="256"/>
      <c r="U2856" s="14"/>
      <c r="V2856" s="14"/>
      <c r="W2856" s="14"/>
      <c r="X2856" s="14"/>
      <c r="Y2856" s="14"/>
      <c r="Z2856" s="14"/>
      <c r="AA2856" s="14"/>
      <c r="AB2856" s="14"/>
      <c r="AC2856" s="14"/>
      <c r="AD2856" s="14"/>
      <c r="AE2856" s="14"/>
      <c r="AT2856" s="257" t="s">
        <v>252</v>
      </c>
      <c r="AU2856" s="257" t="s">
        <v>93</v>
      </c>
      <c r="AV2856" s="14" t="s">
        <v>93</v>
      </c>
      <c r="AW2856" s="14" t="s">
        <v>46</v>
      </c>
      <c r="AX2856" s="14" t="s">
        <v>85</v>
      </c>
      <c r="AY2856" s="257" t="s">
        <v>241</v>
      </c>
    </row>
    <row r="2857" s="14" customFormat="1">
      <c r="A2857" s="14"/>
      <c r="B2857" s="247"/>
      <c r="C2857" s="248"/>
      <c r="D2857" s="238" t="s">
        <v>252</v>
      </c>
      <c r="E2857" s="249" t="s">
        <v>39</v>
      </c>
      <c r="F2857" s="250" t="s">
        <v>2583</v>
      </c>
      <c r="G2857" s="248"/>
      <c r="H2857" s="251">
        <v>43.125999999999998</v>
      </c>
      <c r="I2857" s="252"/>
      <c r="J2857" s="248"/>
      <c r="K2857" s="248"/>
      <c r="L2857" s="253"/>
      <c r="M2857" s="254"/>
      <c r="N2857" s="255"/>
      <c r="O2857" s="255"/>
      <c r="P2857" s="255"/>
      <c r="Q2857" s="255"/>
      <c r="R2857" s="255"/>
      <c r="S2857" s="255"/>
      <c r="T2857" s="256"/>
      <c r="U2857" s="14"/>
      <c r="V2857" s="14"/>
      <c r="W2857" s="14"/>
      <c r="X2857" s="14"/>
      <c r="Y2857" s="14"/>
      <c r="Z2857" s="14"/>
      <c r="AA2857" s="14"/>
      <c r="AB2857" s="14"/>
      <c r="AC2857" s="14"/>
      <c r="AD2857" s="14"/>
      <c r="AE2857" s="14"/>
      <c r="AT2857" s="257" t="s">
        <v>252</v>
      </c>
      <c r="AU2857" s="257" t="s">
        <v>93</v>
      </c>
      <c r="AV2857" s="14" t="s">
        <v>93</v>
      </c>
      <c r="AW2857" s="14" t="s">
        <v>46</v>
      </c>
      <c r="AX2857" s="14" t="s">
        <v>85</v>
      </c>
      <c r="AY2857" s="257" t="s">
        <v>241</v>
      </c>
    </row>
    <row r="2858" s="14" customFormat="1">
      <c r="A2858" s="14"/>
      <c r="B2858" s="247"/>
      <c r="C2858" s="248"/>
      <c r="D2858" s="238" t="s">
        <v>252</v>
      </c>
      <c r="E2858" s="249" t="s">
        <v>39</v>
      </c>
      <c r="F2858" s="250" t="s">
        <v>2584</v>
      </c>
      <c r="G2858" s="248"/>
      <c r="H2858" s="251">
        <v>12.121</v>
      </c>
      <c r="I2858" s="252"/>
      <c r="J2858" s="248"/>
      <c r="K2858" s="248"/>
      <c r="L2858" s="253"/>
      <c r="M2858" s="254"/>
      <c r="N2858" s="255"/>
      <c r="O2858" s="255"/>
      <c r="P2858" s="255"/>
      <c r="Q2858" s="255"/>
      <c r="R2858" s="255"/>
      <c r="S2858" s="255"/>
      <c r="T2858" s="256"/>
      <c r="U2858" s="14"/>
      <c r="V2858" s="14"/>
      <c r="W2858" s="14"/>
      <c r="X2858" s="14"/>
      <c r="Y2858" s="14"/>
      <c r="Z2858" s="14"/>
      <c r="AA2858" s="14"/>
      <c r="AB2858" s="14"/>
      <c r="AC2858" s="14"/>
      <c r="AD2858" s="14"/>
      <c r="AE2858" s="14"/>
      <c r="AT2858" s="257" t="s">
        <v>252</v>
      </c>
      <c r="AU2858" s="257" t="s">
        <v>93</v>
      </c>
      <c r="AV2858" s="14" t="s">
        <v>93</v>
      </c>
      <c r="AW2858" s="14" t="s">
        <v>46</v>
      </c>
      <c r="AX2858" s="14" t="s">
        <v>85</v>
      </c>
      <c r="AY2858" s="257" t="s">
        <v>241</v>
      </c>
    </row>
    <row r="2859" s="14" customFormat="1">
      <c r="A2859" s="14"/>
      <c r="B2859" s="247"/>
      <c r="C2859" s="248"/>
      <c r="D2859" s="238" t="s">
        <v>252</v>
      </c>
      <c r="E2859" s="249" t="s">
        <v>39</v>
      </c>
      <c r="F2859" s="250" t="s">
        <v>2585</v>
      </c>
      <c r="G2859" s="248"/>
      <c r="H2859" s="251">
        <v>19.411000000000001</v>
      </c>
      <c r="I2859" s="252"/>
      <c r="J2859" s="248"/>
      <c r="K2859" s="248"/>
      <c r="L2859" s="253"/>
      <c r="M2859" s="254"/>
      <c r="N2859" s="255"/>
      <c r="O2859" s="255"/>
      <c r="P2859" s="255"/>
      <c r="Q2859" s="255"/>
      <c r="R2859" s="255"/>
      <c r="S2859" s="255"/>
      <c r="T2859" s="256"/>
      <c r="U2859" s="14"/>
      <c r="V2859" s="14"/>
      <c r="W2859" s="14"/>
      <c r="X2859" s="14"/>
      <c r="Y2859" s="14"/>
      <c r="Z2859" s="14"/>
      <c r="AA2859" s="14"/>
      <c r="AB2859" s="14"/>
      <c r="AC2859" s="14"/>
      <c r="AD2859" s="14"/>
      <c r="AE2859" s="14"/>
      <c r="AT2859" s="257" t="s">
        <v>252</v>
      </c>
      <c r="AU2859" s="257" t="s">
        <v>93</v>
      </c>
      <c r="AV2859" s="14" t="s">
        <v>93</v>
      </c>
      <c r="AW2859" s="14" t="s">
        <v>46</v>
      </c>
      <c r="AX2859" s="14" t="s">
        <v>85</v>
      </c>
      <c r="AY2859" s="257" t="s">
        <v>241</v>
      </c>
    </row>
    <row r="2860" s="14" customFormat="1">
      <c r="A2860" s="14"/>
      <c r="B2860" s="247"/>
      <c r="C2860" s="248"/>
      <c r="D2860" s="238" t="s">
        <v>252</v>
      </c>
      <c r="E2860" s="249" t="s">
        <v>39</v>
      </c>
      <c r="F2860" s="250" t="s">
        <v>2586</v>
      </c>
      <c r="G2860" s="248"/>
      <c r="H2860" s="251">
        <v>52.569000000000003</v>
      </c>
      <c r="I2860" s="252"/>
      <c r="J2860" s="248"/>
      <c r="K2860" s="248"/>
      <c r="L2860" s="253"/>
      <c r="M2860" s="254"/>
      <c r="N2860" s="255"/>
      <c r="O2860" s="255"/>
      <c r="P2860" s="255"/>
      <c r="Q2860" s="255"/>
      <c r="R2860" s="255"/>
      <c r="S2860" s="255"/>
      <c r="T2860" s="256"/>
      <c r="U2860" s="14"/>
      <c r="V2860" s="14"/>
      <c r="W2860" s="14"/>
      <c r="X2860" s="14"/>
      <c r="Y2860" s="14"/>
      <c r="Z2860" s="14"/>
      <c r="AA2860" s="14"/>
      <c r="AB2860" s="14"/>
      <c r="AC2860" s="14"/>
      <c r="AD2860" s="14"/>
      <c r="AE2860" s="14"/>
      <c r="AT2860" s="257" t="s">
        <v>252</v>
      </c>
      <c r="AU2860" s="257" t="s">
        <v>93</v>
      </c>
      <c r="AV2860" s="14" t="s">
        <v>93</v>
      </c>
      <c r="AW2860" s="14" t="s">
        <v>46</v>
      </c>
      <c r="AX2860" s="14" t="s">
        <v>85</v>
      </c>
      <c r="AY2860" s="257" t="s">
        <v>241</v>
      </c>
    </row>
    <row r="2861" s="14" customFormat="1">
      <c r="A2861" s="14"/>
      <c r="B2861" s="247"/>
      <c r="C2861" s="248"/>
      <c r="D2861" s="238" t="s">
        <v>252</v>
      </c>
      <c r="E2861" s="249" t="s">
        <v>39</v>
      </c>
      <c r="F2861" s="250" t="s">
        <v>2587</v>
      </c>
      <c r="G2861" s="248"/>
      <c r="H2861" s="251">
        <v>24.434000000000001</v>
      </c>
      <c r="I2861" s="252"/>
      <c r="J2861" s="248"/>
      <c r="K2861" s="248"/>
      <c r="L2861" s="253"/>
      <c r="M2861" s="254"/>
      <c r="N2861" s="255"/>
      <c r="O2861" s="255"/>
      <c r="P2861" s="255"/>
      <c r="Q2861" s="255"/>
      <c r="R2861" s="255"/>
      <c r="S2861" s="255"/>
      <c r="T2861" s="256"/>
      <c r="U2861" s="14"/>
      <c r="V2861" s="14"/>
      <c r="W2861" s="14"/>
      <c r="X2861" s="14"/>
      <c r="Y2861" s="14"/>
      <c r="Z2861" s="14"/>
      <c r="AA2861" s="14"/>
      <c r="AB2861" s="14"/>
      <c r="AC2861" s="14"/>
      <c r="AD2861" s="14"/>
      <c r="AE2861" s="14"/>
      <c r="AT2861" s="257" t="s">
        <v>252</v>
      </c>
      <c r="AU2861" s="257" t="s">
        <v>93</v>
      </c>
      <c r="AV2861" s="14" t="s">
        <v>93</v>
      </c>
      <c r="AW2861" s="14" t="s">
        <v>46</v>
      </c>
      <c r="AX2861" s="14" t="s">
        <v>85</v>
      </c>
      <c r="AY2861" s="257" t="s">
        <v>241</v>
      </c>
    </row>
    <row r="2862" s="14" customFormat="1">
      <c r="A2862" s="14"/>
      <c r="B2862" s="247"/>
      <c r="C2862" s="248"/>
      <c r="D2862" s="238" t="s">
        <v>252</v>
      </c>
      <c r="E2862" s="249" t="s">
        <v>39</v>
      </c>
      <c r="F2862" s="250" t="s">
        <v>2588</v>
      </c>
      <c r="G2862" s="248"/>
      <c r="H2862" s="251">
        <v>33.674999999999997</v>
      </c>
      <c r="I2862" s="252"/>
      <c r="J2862" s="248"/>
      <c r="K2862" s="248"/>
      <c r="L2862" s="253"/>
      <c r="M2862" s="254"/>
      <c r="N2862" s="255"/>
      <c r="O2862" s="255"/>
      <c r="P2862" s="255"/>
      <c r="Q2862" s="255"/>
      <c r="R2862" s="255"/>
      <c r="S2862" s="255"/>
      <c r="T2862" s="256"/>
      <c r="U2862" s="14"/>
      <c r="V2862" s="14"/>
      <c r="W2862" s="14"/>
      <c r="X2862" s="14"/>
      <c r="Y2862" s="14"/>
      <c r="Z2862" s="14"/>
      <c r="AA2862" s="14"/>
      <c r="AB2862" s="14"/>
      <c r="AC2862" s="14"/>
      <c r="AD2862" s="14"/>
      <c r="AE2862" s="14"/>
      <c r="AT2862" s="257" t="s">
        <v>252</v>
      </c>
      <c r="AU2862" s="257" t="s">
        <v>93</v>
      </c>
      <c r="AV2862" s="14" t="s">
        <v>93</v>
      </c>
      <c r="AW2862" s="14" t="s">
        <v>46</v>
      </c>
      <c r="AX2862" s="14" t="s">
        <v>85</v>
      </c>
      <c r="AY2862" s="257" t="s">
        <v>241</v>
      </c>
    </row>
    <row r="2863" s="16" customFormat="1">
      <c r="A2863" s="16"/>
      <c r="B2863" s="269"/>
      <c r="C2863" s="270"/>
      <c r="D2863" s="238" t="s">
        <v>252</v>
      </c>
      <c r="E2863" s="271" t="s">
        <v>39</v>
      </c>
      <c r="F2863" s="272" t="s">
        <v>295</v>
      </c>
      <c r="G2863" s="270"/>
      <c r="H2863" s="273">
        <v>470.76600000000002</v>
      </c>
      <c r="I2863" s="274"/>
      <c r="J2863" s="270"/>
      <c r="K2863" s="270"/>
      <c r="L2863" s="275"/>
      <c r="M2863" s="276"/>
      <c r="N2863" s="277"/>
      <c r="O2863" s="277"/>
      <c r="P2863" s="277"/>
      <c r="Q2863" s="277"/>
      <c r="R2863" s="277"/>
      <c r="S2863" s="277"/>
      <c r="T2863" s="278"/>
      <c r="U2863" s="16"/>
      <c r="V2863" s="16"/>
      <c r="W2863" s="16"/>
      <c r="X2863" s="16"/>
      <c r="Y2863" s="16"/>
      <c r="Z2863" s="16"/>
      <c r="AA2863" s="16"/>
      <c r="AB2863" s="16"/>
      <c r="AC2863" s="16"/>
      <c r="AD2863" s="16"/>
      <c r="AE2863" s="16"/>
      <c r="AT2863" s="279" t="s">
        <v>252</v>
      </c>
      <c r="AU2863" s="279" t="s">
        <v>93</v>
      </c>
      <c r="AV2863" s="16" t="s">
        <v>113</v>
      </c>
      <c r="AW2863" s="16" t="s">
        <v>46</v>
      </c>
      <c r="AX2863" s="16" t="s">
        <v>85</v>
      </c>
      <c r="AY2863" s="279" t="s">
        <v>241</v>
      </c>
    </row>
    <row r="2864" s="13" customFormat="1">
      <c r="A2864" s="13"/>
      <c r="B2864" s="236"/>
      <c r="C2864" s="237"/>
      <c r="D2864" s="238" t="s">
        <v>252</v>
      </c>
      <c r="E2864" s="239" t="s">
        <v>39</v>
      </c>
      <c r="F2864" s="240" t="s">
        <v>1024</v>
      </c>
      <c r="G2864" s="237"/>
      <c r="H2864" s="239" t="s">
        <v>39</v>
      </c>
      <c r="I2864" s="241"/>
      <c r="J2864" s="237"/>
      <c r="K2864" s="237"/>
      <c r="L2864" s="242"/>
      <c r="M2864" s="243"/>
      <c r="N2864" s="244"/>
      <c r="O2864" s="244"/>
      <c r="P2864" s="244"/>
      <c r="Q2864" s="244"/>
      <c r="R2864" s="244"/>
      <c r="S2864" s="244"/>
      <c r="T2864" s="245"/>
      <c r="U2864" s="13"/>
      <c r="V2864" s="13"/>
      <c r="W2864" s="13"/>
      <c r="X2864" s="13"/>
      <c r="Y2864" s="13"/>
      <c r="Z2864" s="13"/>
      <c r="AA2864" s="13"/>
      <c r="AB2864" s="13"/>
      <c r="AC2864" s="13"/>
      <c r="AD2864" s="13"/>
      <c r="AE2864" s="13"/>
      <c r="AT2864" s="246" t="s">
        <v>252</v>
      </c>
      <c r="AU2864" s="246" t="s">
        <v>93</v>
      </c>
      <c r="AV2864" s="13" t="s">
        <v>23</v>
      </c>
      <c r="AW2864" s="13" t="s">
        <v>46</v>
      </c>
      <c r="AX2864" s="13" t="s">
        <v>85</v>
      </c>
      <c r="AY2864" s="246" t="s">
        <v>241</v>
      </c>
    </row>
    <row r="2865" s="14" customFormat="1">
      <c r="A2865" s="14"/>
      <c r="B2865" s="247"/>
      <c r="C2865" s="248"/>
      <c r="D2865" s="238" t="s">
        <v>252</v>
      </c>
      <c r="E2865" s="249" t="s">
        <v>39</v>
      </c>
      <c r="F2865" s="250" t="s">
        <v>2589</v>
      </c>
      <c r="G2865" s="248"/>
      <c r="H2865" s="251">
        <v>171.13</v>
      </c>
      <c r="I2865" s="252"/>
      <c r="J2865" s="248"/>
      <c r="K2865" s="248"/>
      <c r="L2865" s="253"/>
      <c r="M2865" s="254"/>
      <c r="N2865" s="255"/>
      <c r="O2865" s="255"/>
      <c r="P2865" s="255"/>
      <c r="Q2865" s="255"/>
      <c r="R2865" s="255"/>
      <c r="S2865" s="255"/>
      <c r="T2865" s="256"/>
      <c r="U2865" s="14"/>
      <c r="V2865" s="14"/>
      <c r="W2865" s="14"/>
      <c r="X2865" s="14"/>
      <c r="Y2865" s="14"/>
      <c r="Z2865" s="14"/>
      <c r="AA2865" s="14"/>
      <c r="AB2865" s="14"/>
      <c r="AC2865" s="14"/>
      <c r="AD2865" s="14"/>
      <c r="AE2865" s="14"/>
      <c r="AT2865" s="257" t="s">
        <v>252</v>
      </c>
      <c r="AU2865" s="257" t="s">
        <v>93</v>
      </c>
      <c r="AV2865" s="14" t="s">
        <v>93</v>
      </c>
      <c r="AW2865" s="14" t="s">
        <v>46</v>
      </c>
      <c r="AX2865" s="14" t="s">
        <v>85</v>
      </c>
      <c r="AY2865" s="257" t="s">
        <v>241</v>
      </c>
    </row>
    <row r="2866" s="14" customFormat="1">
      <c r="A2866" s="14"/>
      <c r="B2866" s="247"/>
      <c r="C2866" s="248"/>
      <c r="D2866" s="238" t="s">
        <v>252</v>
      </c>
      <c r="E2866" s="249" t="s">
        <v>39</v>
      </c>
      <c r="F2866" s="250" t="s">
        <v>2590</v>
      </c>
      <c r="G2866" s="248"/>
      <c r="H2866" s="251">
        <v>24.605</v>
      </c>
      <c r="I2866" s="252"/>
      <c r="J2866" s="248"/>
      <c r="K2866" s="248"/>
      <c r="L2866" s="253"/>
      <c r="M2866" s="254"/>
      <c r="N2866" s="255"/>
      <c r="O2866" s="255"/>
      <c r="P2866" s="255"/>
      <c r="Q2866" s="255"/>
      <c r="R2866" s="255"/>
      <c r="S2866" s="255"/>
      <c r="T2866" s="256"/>
      <c r="U2866" s="14"/>
      <c r="V2866" s="14"/>
      <c r="W2866" s="14"/>
      <c r="X2866" s="14"/>
      <c r="Y2866" s="14"/>
      <c r="Z2866" s="14"/>
      <c r="AA2866" s="14"/>
      <c r="AB2866" s="14"/>
      <c r="AC2866" s="14"/>
      <c r="AD2866" s="14"/>
      <c r="AE2866" s="14"/>
      <c r="AT2866" s="257" t="s">
        <v>252</v>
      </c>
      <c r="AU2866" s="257" t="s">
        <v>93</v>
      </c>
      <c r="AV2866" s="14" t="s">
        <v>93</v>
      </c>
      <c r="AW2866" s="14" t="s">
        <v>46</v>
      </c>
      <c r="AX2866" s="14" t="s">
        <v>85</v>
      </c>
      <c r="AY2866" s="257" t="s">
        <v>241</v>
      </c>
    </row>
    <row r="2867" s="14" customFormat="1">
      <c r="A2867" s="14"/>
      <c r="B2867" s="247"/>
      <c r="C2867" s="248"/>
      <c r="D2867" s="238" t="s">
        <v>252</v>
      </c>
      <c r="E2867" s="249" t="s">
        <v>39</v>
      </c>
      <c r="F2867" s="250" t="s">
        <v>2591</v>
      </c>
      <c r="G2867" s="248"/>
      <c r="H2867" s="251">
        <v>39.192</v>
      </c>
      <c r="I2867" s="252"/>
      <c r="J2867" s="248"/>
      <c r="K2867" s="248"/>
      <c r="L2867" s="253"/>
      <c r="M2867" s="254"/>
      <c r="N2867" s="255"/>
      <c r="O2867" s="255"/>
      <c r="P2867" s="255"/>
      <c r="Q2867" s="255"/>
      <c r="R2867" s="255"/>
      <c r="S2867" s="255"/>
      <c r="T2867" s="256"/>
      <c r="U2867" s="14"/>
      <c r="V2867" s="14"/>
      <c r="W2867" s="14"/>
      <c r="X2867" s="14"/>
      <c r="Y2867" s="14"/>
      <c r="Z2867" s="14"/>
      <c r="AA2867" s="14"/>
      <c r="AB2867" s="14"/>
      <c r="AC2867" s="14"/>
      <c r="AD2867" s="14"/>
      <c r="AE2867" s="14"/>
      <c r="AT2867" s="257" t="s">
        <v>252</v>
      </c>
      <c r="AU2867" s="257" t="s">
        <v>93</v>
      </c>
      <c r="AV2867" s="14" t="s">
        <v>93</v>
      </c>
      <c r="AW2867" s="14" t="s">
        <v>46</v>
      </c>
      <c r="AX2867" s="14" t="s">
        <v>85</v>
      </c>
      <c r="AY2867" s="257" t="s">
        <v>241</v>
      </c>
    </row>
    <row r="2868" s="14" customFormat="1">
      <c r="A2868" s="14"/>
      <c r="B2868" s="247"/>
      <c r="C2868" s="248"/>
      <c r="D2868" s="238" t="s">
        <v>252</v>
      </c>
      <c r="E2868" s="249" t="s">
        <v>39</v>
      </c>
      <c r="F2868" s="250" t="s">
        <v>2592</v>
      </c>
      <c r="G2868" s="248"/>
      <c r="H2868" s="251">
        <v>23.728000000000002</v>
      </c>
      <c r="I2868" s="252"/>
      <c r="J2868" s="248"/>
      <c r="K2868" s="248"/>
      <c r="L2868" s="253"/>
      <c r="M2868" s="254"/>
      <c r="N2868" s="255"/>
      <c r="O2868" s="255"/>
      <c r="P2868" s="255"/>
      <c r="Q2868" s="255"/>
      <c r="R2868" s="255"/>
      <c r="S2868" s="255"/>
      <c r="T2868" s="256"/>
      <c r="U2868" s="14"/>
      <c r="V2868" s="14"/>
      <c r="W2868" s="14"/>
      <c r="X2868" s="14"/>
      <c r="Y2868" s="14"/>
      <c r="Z2868" s="14"/>
      <c r="AA2868" s="14"/>
      <c r="AB2868" s="14"/>
      <c r="AC2868" s="14"/>
      <c r="AD2868" s="14"/>
      <c r="AE2868" s="14"/>
      <c r="AT2868" s="257" t="s">
        <v>252</v>
      </c>
      <c r="AU2868" s="257" t="s">
        <v>93</v>
      </c>
      <c r="AV2868" s="14" t="s">
        <v>93</v>
      </c>
      <c r="AW2868" s="14" t="s">
        <v>46</v>
      </c>
      <c r="AX2868" s="14" t="s">
        <v>85</v>
      </c>
      <c r="AY2868" s="257" t="s">
        <v>241</v>
      </c>
    </row>
    <row r="2869" s="14" customFormat="1">
      <c r="A2869" s="14"/>
      <c r="B2869" s="247"/>
      <c r="C2869" s="248"/>
      <c r="D2869" s="238" t="s">
        <v>252</v>
      </c>
      <c r="E2869" s="249" t="s">
        <v>39</v>
      </c>
      <c r="F2869" s="250" t="s">
        <v>2593</v>
      </c>
      <c r="G2869" s="248"/>
      <c r="H2869" s="251">
        <v>27.260000000000002</v>
      </c>
      <c r="I2869" s="252"/>
      <c r="J2869" s="248"/>
      <c r="K2869" s="248"/>
      <c r="L2869" s="253"/>
      <c r="M2869" s="254"/>
      <c r="N2869" s="255"/>
      <c r="O2869" s="255"/>
      <c r="P2869" s="255"/>
      <c r="Q2869" s="255"/>
      <c r="R2869" s="255"/>
      <c r="S2869" s="255"/>
      <c r="T2869" s="256"/>
      <c r="U2869" s="14"/>
      <c r="V2869" s="14"/>
      <c r="W2869" s="14"/>
      <c r="X2869" s="14"/>
      <c r="Y2869" s="14"/>
      <c r="Z2869" s="14"/>
      <c r="AA2869" s="14"/>
      <c r="AB2869" s="14"/>
      <c r="AC2869" s="14"/>
      <c r="AD2869" s="14"/>
      <c r="AE2869" s="14"/>
      <c r="AT2869" s="257" t="s">
        <v>252</v>
      </c>
      <c r="AU2869" s="257" t="s">
        <v>93</v>
      </c>
      <c r="AV2869" s="14" t="s">
        <v>93</v>
      </c>
      <c r="AW2869" s="14" t="s">
        <v>46</v>
      </c>
      <c r="AX2869" s="14" t="s">
        <v>85</v>
      </c>
      <c r="AY2869" s="257" t="s">
        <v>241</v>
      </c>
    </row>
    <row r="2870" s="14" customFormat="1">
      <c r="A2870" s="14"/>
      <c r="B2870" s="247"/>
      <c r="C2870" s="248"/>
      <c r="D2870" s="238" t="s">
        <v>252</v>
      </c>
      <c r="E2870" s="249" t="s">
        <v>39</v>
      </c>
      <c r="F2870" s="250" t="s">
        <v>2594</v>
      </c>
      <c r="G2870" s="248"/>
      <c r="H2870" s="251">
        <v>29.007999999999999</v>
      </c>
      <c r="I2870" s="252"/>
      <c r="J2870" s="248"/>
      <c r="K2870" s="248"/>
      <c r="L2870" s="253"/>
      <c r="M2870" s="254"/>
      <c r="N2870" s="255"/>
      <c r="O2870" s="255"/>
      <c r="P2870" s="255"/>
      <c r="Q2870" s="255"/>
      <c r="R2870" s="255"/>
      <c r="S2870" s="255"/>
      <c r="T2870" s="256"/>
      <c r="U2870" s="14"/>
      <c r="V2870" s="14"/>
      <c r="W2870" s="14"/>
      <c r="X2870" s="14"/>
      <c r="Y2870" s="14"/>
      <c r="Z2870" s="14"/>
      <c r="AA2870" s="14"/>
      <c r="AB2870" s="14"/>
      <c r="AC2870" s="14"/>
      <c r="AD2870" s="14"/>
      <c r="AE2870" s="14"/>
      <c r="AT2870" s="257" t="s">
        <v>252</v>
      </c>
      <c r="AU2870" s="257" t="s">
        <v>93</v>
      </c>
      <c r="AV2870" s="14" t="s">
        <v>93</v>
      </c>
      <c r="AW2870" s="14" t="s">
        <v>46</v>
      </c>
      <c r="AX2870" s="14" t="s">
        <v>85</v>
      </c>
      <c r="AY2870" s="257" t="s">
        <v>241</v>
      </c>
    </row>
    <row r="2871" s="14" customFormat="1">
      <c r="A2871" s="14"/>
      <c r="B2871" s="247"/>
      <c r="C2871" s="248"/>
      <c r="D2871" s="238" t="s">
        <v>252</v>
      </c>
      <c r="E2871" s="249" t="s">
        <v>39</v>
      </c>
      <c r="F2871" s="250" t="s">
        <v>2595</v>
      </c>
      <c r="G2871" s="248"/>
      <c r="H2871" s="251">
        <v>22.184000000000001</v>
      </c>
      <c r="I2871" s="252"/>
      <c r="J2871" s="248"/>
      <c r="K2871" s="248"/>
      <c r="L2871" s="253"/>
      <c r="M2871" s="254"/>
      <c r="N2871" s="255"/>
      <c r="O2871" s="255"/>
      <c r="P2871" s="255"/>
      <c r="Q2871" s="255"/>
      <c r="R2871" s="255"/>
      <c r="S2871" s="255"/>
      <c r="T2871" s="256"/>
      <c r="U2871" s="14"/>
      <c r="V2871" s="14"/>
      <c r="W2871" s="14"/>
      <c r="X2871" s="14"/>
      <c r="Y2871" s="14"/>
      <c r="Z2871" s="14"/>
      <c r="AA2871" s="14"/>
      <c r="AB2871" s="14"/>
      <c r="AC2871" s="14"/>
      <c r="AD2871" s="14"/>
      <c r="AE2871" s="14"/>
      <c r="AT2871" s="257" t="s">
        <v>252</v>
      </c>
      <c r="AU2871" s="257" t="s">
        <v>93</v>
      </c>
      <c r="AV2871" s="14" t="s">
        <v>93</v>
      </c>
      <c r="AW2871" s="14" t="s">
        <v>46</v>
      </c>
      <c r="AX2871" s="14" t="s">
        <v>85</v>
      </c>
      <c r="AY2871" s="257" t="s">
        <v>241</v>
      </c>
    </row>
    <row r="2872" s="14" customFormat="1">
      <c r="A2872" s="14"/>
      <c r="B2872" s="247"/>
      <c r="C2872" s="248"/>
      <c r="D2872" s="238" t="s">
        <v>252</v>
      </c>
      <c r="E2872" s="249" t="s">
        <v>39</v>
      </c>
      <c r="F2872" s="250" t="s">
        <v>2596</v>
      </c>
      <c r="G2872" s="248"/>
      <c r="H2872" s="251">
        <v>47.427</v>
      </c>
      <c r="I2872" s="252"/>
      <c r="J2872" s="248"/>
      <c r="K2872" s="248"/>
      <c r="L2872" s="253"/>
      <c r="M2872" s="254"/>
      <c r="N2872" s="255"/>
      <c r="O2872" s="255"/>
      <c r="P2872" s="255"/>
      <c r="Q2872" s="255"/>
      <c r="R2872" s="255"/>
      <c r="S2872" s="255"/>
      <c r="T2872" s="256"/>
      <c r="U2872" s="14"/>
      <c r="V2872" s="14"/>
      <c r="W2872" s="14"/>
      <c r="X2872" s="14"/>
      <c r="Y2872" s="14"/>
      <c r="Z2872" s="14"/>
      <c r="AA2872" s="14"/>
      <c r="AB2872" s="14"/>
      <c r="AC2872" s="14"/>
      <c r="AD2872" s="14"/>
      <c r="AE2872" s="14"/>
      <c r="AT2872" s="257" t="s">
        <v>252</v>
      </c>
      <c r="AU2872" s="257" t="s">
        <v>93</v>
      </c>
      <c r="AV2872" s="14" t="s">
        <v>93</v>
      </c>
      <c r="AW2872" s="14" t="s">
        <v>46</v>
      </c>
      <c r="AX2872" s="14" t="s">
        <v>85</v>
      </c>
      <c r="AY2872" s="257" t="s">
        <v>241</v>
      </c>
    </row>
    <row r="2873" s="14" customFormat="1">
      <c r="A2873" s="14"/>
      <c r="B2873" s="247"/>
      <c r="C2873" s="248"/>
      <c r="D2873" s="238" t="s">
        <v>252</v>
      </c>
      <c r="E2873" s="249" t="s">
        <v>39</v>
      </c>
      <c r="F2873" s="250" t="s">
        <v>2597</v>
      </c>
      <c r="G2873" s="248"/>
      <c r="H2873" s="251">
        <v>35.756999999999998</v>
      </c>
      <c r="I2873" s="252"/>
      <c r="J2873" s="248"/>
      <c r="K2873" s="248"/>
      <c r="L2873" s="253"/>
      <c r="M2873" s="254"/>
      <c r="N2873" s="255"/>
      <c r="O2873" s="255"/>
      <c r="P2873" s="255"/>
      <c r="Q2873" s="255"/>
      <c r="R2873" s="255"/>
      <c r="S2873" s="255"/>
      <c r="T2873" s="256"/>
      <c r="U2873" s="14"/>
      <c r="V2873" s="14"/>
      <c r="W2873" s="14"/>
      <c r="X2873" s="14"/>
      <c r="Y2873" s="14"/>
      <c r="Z2873" s="14"/>
      <c r="AA2873" s="14"/>
      <c r="AB2873" s="14"/>
      <c r="AC2873" s="14"/>
      <c r="AD2873" s="14"/>
      <c r="AE2873" s="14"/>
      <c r="AT2873" s="257" t="s">
        <v>252</v>
      </c>
      <c r="AU2873" s="257" t="s">
        <v>93</v>
      </c>
      <c r="AV2873" s="14" t="s">
        <v>93</v>
      </c>
      <c r="AW2873" s="14" t="s">
        <v>46</v>
      </c>
      <c r="AX2873" s="14" t="s">
        <v>85</v>
      </c>
      <c r="AY2873" s="257" t="s">
        <v>241</v>
      </c>
    </row>
    <row r="2874" s="14" customFormat="1">
      <c r="A2874" s="14"/>
      <c r="B2874" s="247"/>
      <c r="C2874" s="248"/>
      <c r="D2874" s="238" t="s">
        <v>252</v>
      </c>
      <c r="E2874" s="249" t="s">
        <v>39</v>
      </c>
      <c r="F2874" s="250" t="s">
        <v>2598</v>
      </c>
      <c r="G2874" s="248"/>
      <c r="H2874" s="251">
        <v>36.927</v>
      </c>
      <c r="I2874" s="252"/>
      <c r="J2874" s="248"/>
      <c r="K2874" s="248"/>
      <c r="L2874" s="253"/>
      <c r="M2874" s="254"/>
      <c r="N2874" s="255"/>
      <c r="O2874" s="255"/>
      <c r="P2874" s="255"/>
      <c r="Q2874" s="255"/>
      <c r="R2874" s="255"/>
      <c r="S2874" s="255"/>
      <c r="T2874" s="256"/>
      <c r="U2874" s="14"/>
      <c r="V2874" s="14"/>
      <c r="W2874" s="14"/>
      <c r="X2874" s="14"/>
      <c r="Y2874" s="14"/>
      <c r="Z2874" s="14"/>
      <c r="AA2874" s="14"/>
      <c r="AB2874" s="14"/>
      <c r="AC2874" s="14"/>
      <c r="AD2874" s="14"/>
      <c r="AE2874" s="14"/>
      <c r="AT2874" s="257" t="s">
        <v>252</v>
      </c>
      <c r="AU2874" s="257" t="s">
        <v>93</v>
      </c>
      <c r="AV2874" s="14" t="s">
        <v>93</v>
      </c>
      <c r="AW2874" s="14" t="s">
        <v>46</v>
      </c>
      <c r="AX2874" s="14" t="s">
        <v>85</v>
      </c>
      <c r="AY2874" s="257" t="s">
        <v>241</v>
      </c>
    </row>
    <row r="2875" s="14" customFormat="1">
      <c r="A2875" s="14"/>
      <c r="B2875" s="247"/>
      <c r="C2875" s="248"/>
      <c r="D2875" s="238" t="s">
        <v>252</v>
      </c>
      <c r="E2875" s="249" t="s">
        <v>39</v>
      </c>
      <c r="F2875" s="250" t="s">
        <v>2599</v>
      </c>
      <c r="G2875" s="248"/>
      <c r="H2875" s="251">
        <v>47.277000000000001</v>
      </c>
      <c r="I2875" s="252"/>
      <c r="J2875" s="248"/>
      <c r="K2875" s="248"/>
      <c r="L2875" s="253"/>
      <c r="M2875" s="254"/>
      <c r="N2875" s="255"/>
      <c r="O2875" s="255"/>
      <c r="P2875" s="255"/>
      <c r="Q2875" s="255"/>
      <c r="R2875" s="255"/>
      <c r="S2875" s="255"/>
      <c r="T2875" s="256"/>
      <c r="U2875" s="14"/>
      <c r="V2875" s="14"/>
      <c r="W2875" s="14"/>
      <c r="X2875" s="14"/>
      <c r="Y2875" s="14"/>
      <c r="Z2875" s="14"/>
      <c r="AA2875" s="14"/>
      <c r="AB2875" s="14"/>
      <c r="AC2875" s="14"/>
      <c r="AD2875" s="14"/>
      <c r="AE2875" s="14"/>
      <c r="AT2875" s="257" t="s">
        <v>252</v>
      </c>
      <c r="AU2875" s="257" t="s">
        <v>93</v>
      </c>
      <c r="AV2875" s="14" t="s">
        <v>93</v>
      </c>
      <c r="AW2875" s="14" t="s">
        <v>46</v>
      </c>
      <c r="AX2875" s="14" t="s">
        <v>85</v>
      </c>
      <c r="AY2875" s="257" t="s">
        <v>241</v>
      </c>
    </row>
    <row r="2876" s="14" customFormat="1">
      <c r="A2876" s="14"/>
      <c r="B2876" s="247"/>
      <c r="C2876" s="248"/>
      <c r="D2876" s="238" t="s">
        <v>252</v>
      </c>
      <c r="E2876" s="249" t="s">
        <v>39</v>
      </c>
      <c r="F2876" s="250" t="s">
        <v>2600</v>
      </c>
      <c r="G2876" s="248"/>
      <c r="H2876" s="251">
        <v>65.427000000000007</v>
      </c>
      <c r="I2876" s="252"/>
      <c r="J2876" s="248"/>
      <c r="K2876" s="248"/>
      <c r="L2876" s="253"/>
      <c r="M2876" s="254"/>
      <c r="N2876" s="255"/>
      <c r="O2876" s="255"/>
      <c r="P2876" s="255"/>
      <c r="Q2876" s="255"/>
      <c r="R2876" s="255"/>
      <c r="S2876" s="255"/>
      <c r="T2876" s="256"/>
      <c r="U2876" s="14"/>
      <c r="V2876" s="14"/>
      <c r="W2876" s="14"/>
      <c r="X2876" s="14"/>
      <c r="Y2876" s="14"/>
      <c r="Z2876" s="14"/>
      <c r="AA2876" s="14"/>
      <c r="AB2876" s="14"/>
      <c r="AC2876" s="14"/>
      <c r="AD2876" s="14"/>
      <c r="AE2876" s="14"/>
      <c r="AT2876" s="257" t="s">
        <v>252</v>
      </c>
      <c r="AU2876" s="257" t="s">
        <v>93</v>
      </c>
      <c r="AV2876" s="14" t="s">
        <v>93</v>
      </c>
      <c r="AW2876" s="14" t="s">
        <v>46</v>
      </c>
      <c r="AX2876" s="14" t="s">
        <v>85</v>
      </c>
      <c r="AY2876" s="257" t="s">
        <v>241</v>
      </c>
    </row>
    <row r="2877" s="16" customFormat="1">
      <c r="A2877" s="16"/>
      <c r="B2877" s="269"/>
      <c r="C2877" s="270"/>
      <c r="D2877" s="238" t="s">
        <v>252</v>
      </c>
      <c r="E2877" s="271" t="s">
        <v>39</v>
      </c>
      <c r="F2877" s="272" t="s">
        <v>295</v>
      </c>
      <c r="G2877" s="270"/>
      <c r="H2877" s="273">
        <v>569.92200000000003</v>
      </c>
      <c r="I2877" s="274"/>
      <c r="J2877" s="270"/>
      <c r="K2877" s="270"/>
      <c r="L2877" s="275"/>
      <c r="M2877" s="276"/>
      <c r="N2877" s="277"/>
      <c r="O2877" s="277"/>
      <c r="P2877" s="277"/>
      <c r="Q2877" s="277"/>
      <c r="R2877" s="277"/>
      <c r="S2877" s="277"/>
      <c r="T2877" s="278"/>
      <c r="U2877" s="16"/>
      <c r="V2877" s="16"/>
      <c r="W2877" s="16"/>
      <c r="X2877" s="16"/>
      <c r="Y2877" s="16"/>
      <c r="Z2877" s="16"/>
      <c r="AA2877" s="16"/>
      <c r="AB2877" s="16"/>
      <c r="AC2877" s="16"/>
      <c r="AD2877" s="16"/>
      <c r="AE2877" s="16"/>
      <c r="AT2877" s="279" t="s">
        <v>252</v>
      </c>
      <c r="AU2877" s="279" t="s">
        <v>93</v>
      </c>
      <c r="AV2877" s="16" t="s">
        <v>113</v>
      </c>
      <c r="AW2877" s="16" t="s">
        <v>46</v>
      </c>
      <c r="AX2877" s="16" t="s">
        <v>85</v>
      </c>
      <c r="AY2877" s="279" t="s">
        <v>241</v>
      </c>
    </row>
    <row r="2878" s="13" customFormat="1">
      <c r="A2878" s="13"/>
      <c r="B2878" s="236"/>
      <c r="C2878" s="237"/>
      <c r="D2878" s="238" t="s">
        <v>252</v>
      </c>
      <c r="E2878" s="239" t="s">
        <v>39</v>
      </c>
      <c r="F2878" s="240" t="s">
        <v>1131</v>
      </c>
      <c r="G2878" s="237"/>
      <c r="H2878" s="239" t="s">
        <v>39</v>
      </c>
      <c r="I2878" s="241"/>
      <c r="J2878" s="237"/>
      <c r="K2878" s="237"/>
      <c r="L2878" s="242"/>
      <c r="M2878" s="243"/>
      <c r="N2878" s="244"/>
      <c r="O2878" s="244"/>
      <c r="P2878" s="244"/>
      <c r="Q2878" s="244"/>
      <c r="R2878" s="244"/>
      <c r="S2878" s="244"/>
      <c r="T2878" s="245"/>
      <c r="U2878" s="13"/>
      <c r="V2878" s="13"/>
      <c r="W2878" s="13"/>
      <c r="X2878" s="13"/>
      <c r="Y2878" s="13"/>
      <c r="Z2878" s="13"/>
      <c r="AA2878" s="13"/>
      <c r="AB2878" s="13"/>
      <c r="AC2878" s="13"/>
      <c r="AD2878" s="13"/>
      <c r="AE2878" s="13"/>
      <c r="AT2878" s="246" t="s">
        <v>252</v>
      </c>
      <c r="AU2878" s="246" t="s">
        <v>93</v>
      </c>
      <c r="AV2878" s="13" t="s">
        <v>23</v>
      </c>
      <c r="AW2878" s="13" t="s">
        <v>46</v>
      </c>
      <c r="AX2878" s="13" t="s">
        <v>85</v>
      </c>
      <c r="AY2878" s="246" t="s">
        <v>241</v>
      </c>
    </row>
    <row r="2879" s="13" customFormat="1">
      <c r="A2879" s="13"/>
      <c r="B2879" s="236"/>
      <c r="C2879" s="237"/>
      <c r="D2879" s="238" t="s">
        <v>252</v>
      </c>
      <c r="E2879" s="239" t="s">
        <v>39</v>
      </c>
      <c r="F2879" s="240" t="s">
        <v>2601</v>
      </c>
      <c r="G2879" s="237"/>
      <c r="H2879" s="239" t="s">
        <v>39</v>
      </c>
      <c r="I2879" s="241"/>
      <c r="J2879" s="237"/>
      <c r="K2879" s="237"/>
      <c r="L2879" s="242"/>
      <c r="M2879" s="243"/>
      <c r="N2879" s="244"/>
      <c r="O2879" s="244"/>
      <c r="P2879" s="244"/>
      <c r="Q2879" s="244"/>
      <c r="R2879" s="244"/>
      <c r="S2879" s="244"/>
      <c r="T2879" s="245"/>
      <c r="U2879" s="13"/>
      <c r="V2879" s="13"/>
      <c r="W2879" s="13"/>
      <c r="X2879" s="13"/>
      <c r="Y2879" s="13"/>
      <c r="Z2879" s="13"/>
      <c r="AA2879" s="13"/>
      <c r="AB2879" s="13"/>
      <c r="AC2879" s="13"/>
      <c r="AD2879" s="13"/>
      <c r="AE2879" s="13"/>
      <c r="AT2879" s="246" t="s">
        <v>252</v>
      </c>
      <c r="AU2879" s="246" t="s">
        <v>93</v>
      </c>
      <c r="AV2879" s="13" t="s">
        <v>23</v>
      </c>
      <c r="AW2879" s="13" t="s">
        <v>46</v>
      </c>
      <c r="AX2879" s="13" t="s">
        <v>85</v>
      </c>
      <c r="AY2879" s="246" t="s">
        <v>241</v>
      </c>
    </row>
    <row r="2880" s="14" customFormat="1">
      <c r="A2880" s="14"/>
      <c r="B2880" s="247"/>
      <c r="C2880" s="248"/>
      <c r="D2880" s="238" t="s">
        <v>252</v>
      </c>
      <c r="E2880" s="249" t="s">
        <v>39</v>
      </c>
      <c r="F2880" s="250" t="s">
        <v>2602</v>
      </c>
      <c r="G2880" s="248"/>
      <c r="H2880" s="251">
        <v>36.506999999999998</v>
      </c>
      <c r="I2880" s="252"/>
      <c r="J2880" s="248"/>
      <c r="K2880" s="248"/>
      <c r="L2880" s="253"/>
      <c r="M2880" s="254"/>
      <c r="N2880" s="255"/>
      <c r="O2880" s="255"/>
      <c r="P2880" s="255"/>
      <c r="Q2880" s="255"/>
      <c r="R2880" s="255"/>
      <c r="S2880" s="255"/>
      <c r="T2880" s="256"/>
      <c r="U2880" s="14"/>
      <c r="V2880" s="14"/>
      <c r="W2880" s="14"/>
      <c r="X2880" s="14"/>
      <c r="Y2880" s="14"/>
      <c r="Z2880" s="14"/>
      <c r="AA2880" s="14"/>
      <c r="AB2880" s="14"/>
      <c r="AC2880" s="14"/>
      <c r="AD2880" s="14"/>
      <c r="AE2880" s="14"/>
      <c r="AT2880" s="257" t="s">
        <v>252</v>
      </c>
      <c r="AU2880" s="257" t="s">
        <v>93</v>
      </c>
      <c r="AV2880" s="14" t="s">
        <v>93</v>
      </c>
      <c r="AW2880" s="14" t="s">
        <v>46</v>
      </c>
      <c r="AX2880" s="14" t="s">
        <v>85</v>
      </c>
      <c r="AY2880" s="257" t="s">
        <v>241</v>
      </c>
    </row>
    <row r="2881" s="14" customFormat="1">
      <c r="A2881" s="14"/>
      <c r="B2881" s="247"/>
      <c r="C2881" s="248"/>
      <c r="D2881" s="238" t="s">
        <v>252</v>
      </c>
      <c r="E2881" s="249" t="s">
        <v>39</v>
      </c>
      <c r="F2881" s="250" t="s">
        <v>2603</v>
      </c>
      <c r="G2881" s="248"/>
      <c r="H2881" s="251">
        <v>39.642000000000003</v>
      </c>
      <c r="I2881" s="252"/>
      <c r="J2881" s="248"/>
      <c r="K2881" s="248"/>
      <c r="L2881" s="253"/>
      <c r="M2881" s="254"/>
      <c r="N2881" s="255"/>
      <c r="O2881" s="255"/>
      <c r="P2881" s="255"/>
      <c r="Q2881" s="255"/>
      <c r="R2881" s="255"/>
      <c r="S2881" s="255"/>
      <c r="T2881" s="256"/>
      <c r="U2881" s="14"/>
      <c r="V2881" s="14"/>
      <c r="W2881" s="14"/>
      <c r="X2881" s="14"/>
      <c r="Y2881" s="14"/>
      <c r="Z2881" s="14"/>
      <c r="AA2881" s="14"/>
      <c r="AB2881" s="14"/>
      <c r="AC2881" s="14"/>
      <c r="AD2881" s="14"/>
      <c r="AE2881" s="14"/>
      <c r="AT2881" s="257" t="s">
        <v>252</v>
      </c>
      <c r="AU2881" s="257" t="s">
        <v>93</v>
      </c>
      <c r="AV2881" s="14" t="s">
        <v>93</v>
      </c>
      <c r="AW2881" s="14" t="s">
        <v>46</v>
      </c>
      <c r="AX2881" s="14" t="s">
        <v>85</v>
      </c>
      <c r="AY2881" s="257" t="s">
        <v>241</v>
      </c>
    </row>
    <row r="2882" s="14" customFormat="1">
      <c r="A2882" s="14"/>
      <c r="B2882" s="247"/>
      <c r="C2882" s="248"/>
      <c r="D2882" s="238" t="s">
        <v>252</v>
      </c>
      <c r="E2882" s="249" t="s">
        <v>39</v>
      </c>
      <c r="F2882" s="250" t="s">
        <v>2604</v>
      </c>
      <c r="G2882" s="248"/>
      <c r="H2882" s="251">
        <v>26.283999999999999</v>
      </c>
      <c r="I2882" s="252"/>
      <c r="J2882" s="248"/>
      <c r="K2882" s="248"/>
      <c r="L2882" s="253"/>
      <c r="M2882" s="254"/>
      <c r="N2882" s="255"/>
      <c r="O2882" s="255"/>
      <c r="P2882" s="255"/>
      <c r="Q2882" s="255"/>
      <c r="R2882" s="255"/>
      <c r="S2882" s="255"/>
      <c r="T2882" s="256"/>
      <c r="U2882" s="14"/>
      <c r="V2882" s="14"/>
      <c r="W2882" s="14"/>
      <c r="X2882" s="14"/>
      <c r="Y2882" s="14"/>
      <c r="Z2882" s="14"/>
      <c r="AA2882" s="14"/>
      <c r="AB2882" s="14"/>
      <c r="AC2882" s="14"/>
      <c r="AD2882" s="14"/>
      <c r="AE2882" s="14"/>
      <c r="AT2882" s="257" t="s">
        <v>252</v>
      </c>
      <c r="AU2882" s="257" t="s">
        <v>93</v>
      </c>
      <c r="AV2882" s="14" t="s">
        <v>93</v>
      </c>
      <c r="AW2882" s="14" t="s">
        <v>46</v>
      </c>
      <c r="AX2882" s="14" t="s">
        <v>85</v>
      </c>
      <c r="AY2882" s="257" t="s">
        <v>241</v>
      </c>
    </row>
    <row r="2883" s="14" customFormat="1">
      <c r="A2883" s="14"/>
      <c r="B2883" s="247"/>
      <c r="C2883" s="248"/>
      <c r="D2883" s="238" t="s">
        <v>252</v>
      </c>
      <c r="E2883" s="249" t="s">
        <v>39</v>
      </c>
      <c r="F2883" s="250" t="s">
        <v>2605</v>
      </c>
      <c r="G2883" s="248"/>
      <c r="H2883" s="251">
        <v>17.893999999999998</v>
      </c>
      <c r="I2883" s="252"/>
      <c r="J2883" s="248"/>
      <c r="K2883" s="248"/>
      <c r="L2883" s="253"/>
      <c r="M2883" s="254"/>
      <c r="N2883" s="255"/>
      <c r="O2883" s="255"/>
      <c r="P2883" s="255"/>
      <c r="Q2883" s="255"/>
      <c r="R2883" s="255"/>
      <c r="S2883" s="255"/>
      <c r="T2883" s="256"/>
      <c r="U2883" s="14"/>
      <c r="V2883" s="14"/>
      <c r="W2883" s="14"/>
      <c r="X2883" s="14"/>
      <c r="Y2883" s="14"/>
      <c r="Z2883" s="14"/>
      <c r="AA2883" s="14"/>
      <c r="AB2883" s="14"/>
      <c r="AC2883" s="14"/>
      <c r="AD2883" s="14"/>
      <c r="AE2883" s="14"/>
      <c r="AT2883" s="257" t="s">
        <v>252</v>
      </c>
      <c r="AU2883" s="257" t="s">
        <v>93</v>
      </c>
      <c r="AV2883" s="14" t="s">
        <v>93</v>
      </c>
      <c r="AW2883" s="14" t="s">
        <v>46</v>
      </c>
      <c r="AX2883" s="14" t="s">
        <v>85</v>
      </c>
      <c r="AY2883" s="257" t="s">
        <v>241</v>
      </c>
    </row>
    <row r="2884" s="16" customFormat="1">
      <c r="A2884" s="16"/>
      <c r="B2884" s="269"/>
      <c r="C2884" s="270"/>
      <c r="D2884" s="238" t="s">
        <v>252</v>
      </c>
      <c r="E2884" s="271" t="s">
        <v>39</v>
      </c>
      <c r="F2884" s="272" t="s">
        <v>295</v>
      </c>
      <c r="G2884" s="270"/>
      <c r="H2884" s="273">
        <v>120.327</v>
      </c>
      <c r="I2884" s="274"/>
      <c r="J2884" s="270"/>
      <c r="K2884" s="270"/>
      <c r="L2884" s="275"/>
      <c r="M2884" s="276"/>
      <c r="N2884" s="277"/>
      <c r="O2884" s="277"/>
      <c r="P2884" s="277"/>
      <c r="Q2884" s="277"/>
      <c r="R2884" s="277"/>
      <c r="S2884" s="277"/>
      <c r="T2884" s="278"/>
      <c r="U2884" s="16"/>
      <c r="V2884" s="16"/>
      <c r="W2884" s="16"/>
      <c r="X2884" s="16"/>
      <c r="Y2884" s="16"/>
      <c r="Z2884" s="16"/>
      <c r="AA2884" s="16"/>
      <c r="AB2884" s="16"/>
      <c r="AC2884" s="16"/>
      <c r="AD2884" s="16"/>
      <c r="AE2884" s="16"/>
      <c r="AT2884" s="279" t="s">
        <v>252</v>
      </c>
      <c r="AU2884" s="279" t="s">
        <v>93</v>
      </c>
      <c r="AV2884" s="16" t="s">
        <v>113</v>
      </c>
      <c r="AW2884" s="16" t="s">
        <v>46</v>
      </c>
      <c r="AX2884" s="16" t="s">
        <v>85</v>
      </c>
      <c r="AY2884" s="279" t="s">
        <v>241</v>
      </c>
    </row>
    <row r="2885" s="15" customFormat="1">
      <c r="A2885" s="15"/>
      <c r="B2885" s="258"/>
      <c r="C2885" s="259"/>
      <c r="D2885" s="238" t="s">
        <v>252</v>
      </c>
      <c r="E2885" s="260" t="s">
        <v>39</v>
      </c>
      <c r="F2885" s="261" t="s">
        <v>274</v>
      </c>
      <c r="G2885" s="259"/>
      <c r="H2885" s="262">
        <v>2499.3440000000001</v>
      </c>
      <c r="I2885" s="263"/>
      <c r="J2885" s="259"/>
      <c r="K2885" s="259"/>
      <c r="L2885" s="264"/>
      <c r="M2885" s="265"/>
      <c r="N2885" s="266"/>
      <c r="O2885" s="266"/>
      <c r="P2885" s="266"/>
      <c r="Q2885" s="266"/>
      <c r="R2885" s="266"/>
      <c r="S2885" s="266"/>
      <c r="T2885" s="267"/>
      <c r="U2885" s="15"/>
      <c r="V2885" s="15"/>
      <c r="W2885" s="15"/>
      <c r="X2885" s="15"/>
      <c r="Y2885" s="15"/>
      <c r="Z2885" s="15"/>
      <c r="AA2885" s="15"/>
      <c r="AB2885" s="15"/>
      <c r="AC2885" s="15"/>
      <c r="AD2885" s="15"/>
      <c r="AE2885" s="15"/>
      <c r="AT2885" s="268" t="s">
        <v>252</v>
      </c>
      <c r="AU2885" s="268" t="s">
        <v>93</v>
      </c>
      <c r="AV2885" s="15" t="s">
        <v>248</v>
      </c>
      <c r="AW2885" s="15" t="s">
        <v>46</v>
      </c>
      <c r="AX2885" s="15" t="s">
        <v>23</v>
      </c>
      <c r="AY2885" s="268" t="s">
        <v>241</v>
      </c>
    </row>
    <row r="2886" s="2" customFormat="1" ht="24.15" customHeight="1">
      <c r="A2886" s="42"/>
      <c r="B2886" s="43"/>
      <c r="C2886" s="218" t="s">
        <v>2606</v>
      </c>
      <c r="D2886" s="218" t="s">
        <v>243</v>
      </c>
      <c r="E2886" s="219" t="s">
        <v>2607</v>
      </c>
      <c r="F2886" s="220" t="s">
        <v>2608</v>
      </c>
      <c r="G2886" s="221" t="s">
        <v>145</v>
      </c>
      <c r="H2886" s="222">
        <v>2499.3440000000001</v>
      </c>
      <c r="I2886" s="223"/>
      <c r="J2886" s="224">
        <f>ROUND(I2886*H2886,2)</f>
        <v>0</v>
      </c>
      <c r="K2886" s="220" t="s">
        <v>247</v>
      </c>
      <c r="L2886" s="48"/>
      <c r="M2886" s="225" t="s">
        <v>39</v>
      </c>
      <c r="N2886" s="226" t="s">
        <v>56</v>
      </c>
      <c r="O2886" s="88"/>
      <c r="P2886" s="227">
        <f>O2886*H2886</f>
        <v>0</v>
      </c>
      <c r="Q2886" s="227">
        <v>0.0067999999999999996</v>
      </c>
      <c r="R2886" s="227">
        <f>Q2886*H2886</f>
        <v>16.9955392</v>
      </c>
      <c r="S2886" s="227">
        <v>0</v>
      </c>
      <c r="T2886" s="228">
        <f>S2886*H2886</f>
        <v>0</v>
      </c>
      <c r="U2886" s="42"/>
      <c r="V2886" s="42"/>
      <c r="W2886" s="42"/>
      <c r="X2886" s="42"/>
      <c r="Y2886" s="42"/>
      <c r="Z2886" s="42"/>
      <c r="AA2886" s="42"/>
      <c r="AB2886" s="42"/>
      <c r="AC2886" s="42"/>
      <c r="AD2886" s="42"/>
      <c r="AE2886" s="42"/>
      <c r="AR2886" s="229" t="s">
        <v>248</v>
      </c>
      <c r="AT2886" s="229" t="s">
        <v>243</v>
      </c>
      <c r="AU2886" s="229" t="s">
        <v>93</v>
      </c>
      <c r="AY2886" s="20" t="s">
        <v>241</v>
      </c>
      <c r="BE2886" s="230">
        <f>IF(N2886="základní",J2886,0)</f>
        <v>0</v>
      </c>
      <c r="BF2886" s="230">
        <f>IF(N2886="snížená",J2886,0)</f>
        <v>0</v>
      </c>
      <c r="BG2886" s="230">
        <f>IF(N2886="zákl. přenesená",J2886,0)</f>
        <v>0</v>
      </c>
      <c r="BH2886" s="230">
        <f>IF(N2886="sníž. přenesená",J2886,0)</f>
        <v>0</v>
      </c>
      <c r="BI2886" s="230">
        <f>IF(N2886="nulová",J2886,0)</f>
        <v>0</v>
      </c>
      <c r="BJ2886" s="20" t="s">
        <v>23</v>
      </c>
      <c r="BK2886" s="230">
        <f>ROUND(I2886*H2886,2)</f>
        <v>0</v>
      </c>
      <c r="BL2886" s="20" t="s">
        <v>248</v>
      </c>
      <c r="BM2886" s="229" t="s">
        <v>2609</v>
      </c>
    </row>
    <row r="2887" s="2" customFormat="1">
      <c r="A2887" s="42"/>
      <c r="B2887" s="43"/>
      <c r="C2887" s="44"/>
      <c r="D2887" s="231" t="s">
        <v>250</v>
      </c>
      <c r="E2887" s="44"/>
      <c r="F2887" s="232" t="s">
        <v>2610</v>
      </c>
      <c r="G2887" s="44"/>
      <c r="H2887" s="44"/>
      <c r="I2887" s="233"/>
      <c r="J2887" s="44"/>
      <c r="K2887" s="44"/>
      <c r="L2887" s="48"/>
      <c r="M2887" s="234"/>
      <c r="N2887" s="235"/>
      <c r="O2887" s="88"/>
      <c r="P2887" s="88"/>
      <c r="Q2887" s="88"/>
      <c r="R2887" s="88"/>
      <c r="S2887" s="88"/>
      <c r="T2887" s="89"/>
      <c r="U2887" s="42"/>
      <c r="V2887" s="42"/>
      <c r="W2887" s="42"/>
      <c r="X2887" s="42"/>
      <c r="Y2887" s="42"/>
      <c r="Z2887" s="42"/>
      <c r="AA2887" s="42"/>
      <c r="AB2887" s="42"/>
      <c r="AC2887" s="42"/>
      <c r="AD2887" s="42"/>
      <c r="AE2887" s="42"/>
      <c r="AT2887" s="20" t="s">
        <v>250</v>
      </c>
      <c r="AU2887" s="20" t="s">
        <v>93</v>
      </c>
    </row>
    <row r="2888" s="2" customFormat="1" ht="24.15" customHeight="1">
      <c r="A2888" s="42"/>
      <c r="B2888" s="43"/>
      <c r="C2888" s="218" t="s">
        <v>2611</v>
      </c>
      <c r="D2888" s="218" t="s">
        <v>243</v>
      </c>
      <c r="E2888" s="219" t="s">
        <v>2612</v>
      </c>
      <c r="F2888" s="220" t="s">
        <v>2613</v>
      </c>
      <c r="G2888" s="221" t="s">
        <v>145</v>
      </c>
      <c r="H2888" s="222">
        <v>43.280000000000001</v>
      </c>
      <c r="I2888" s="223"/>
      <c r="J2888" s="224">
        <f>ROUND(I2888*H2888,2)</f>
        <v>0</v>
      </c>
      <c r="K2888" s="220" t="s">
        <v>247</v>
      </c>
      <c r="L2888" s="48"/>
      <c r="M2888" s="225" t="s">
        <v>39</v>
      </c>
      <c r="N2888" s="226" t="s">
        <v>56</v>
      </c>
      <c r="O2888" s="88"/>
      <c r="P2888" s="227">
        <f>O2888*H2888</f>
        <v>0</v>
      </c>
      <c r="Q2888" s="227">
        <v>0.01103</v>
      </c>
      <c r="R2888" s="227">
        <f>Q2888*H2888</f>
        <v>0.47737839999999998</v>
      </c>
      <c r="S2888" s="227">
        <v>0</v>
      </c>
      <c r="T2888" s="228">
        <f>S2888*H2888</f>
        <v>0</v>
      </c>
      <c r="U2888" s="42"/>
      <c r="V2888" s="42"/>
      <c r="W2888" s="42"/>
      <c r="X2888" s="42"/>
      <c r="Y2888" s="42"/>
      <c r="Z2888" s="42"/>
      <c r="AA2888" s="42"/>
      <c r="AB2888" s="42"/>
      <c r="AC2888" s="42"/>
      <c r="AD2888" s="42"/>
      <c r="AE2888" s="42"/>
      <c r="AR2888" s="229" t="s">
        <v>248</v>
      </c>
      <c r="AT2888" s="229" t="s">
        <v>243</v>
      </c>
      <c r="AU2888" s="229" t="s">
        <v>93</v>
      </c>
      <c r="AY2888" s="20" t="s">
        <v>241</v>
      </c>
      <c r="BE2888" s="230">
        <f>IF(N2888="základní",J2888,0)</f>
        <v>0</v>
      </c>
      <c r="BF2888" s="230">
        <f>IF(N2888="snížená",J2888,0)</f>
        <v>0</v>
      </c>
      <c r="BG2888" s="230">
        <f>IF(N2888="zákl. přenesená",J2888,0)</f>
        <v>0</v>
      </c>
      <c r="BH2888" s="230">
        <f>IF(N2888="sníž. přenesená",J2888,0)</f>
        <v>0</v>
      </c>
      <c r="BI2888" s="230">
        <f>IF(N2888="nulová",J2888,0)</f>
        <v>0</v>
      </c>
      <c r="BJ2888" s="20" t="s">
        <v>23</v>
      </c>
      <c r="BK2888" s="230">
        <f>ROUND(I2888*H2888,2)</f>
        <v>0</v>
      </c>
      <c r="BL2888" s="20" t="s">
        <v>248</v>
      </c>
      <c r="BM2888" s="229" t="s">
        <v>2614</v>
      </c>
    </row>
    <row r="2889" s="2" customFormat="1">
      <c r="A2889" s="42"/>
      <c r="B2889" s="43"/>
      <c r="C2889" s="44"/>
      <c r="D2889" s="231" t="s">
        <v>250</v>
      </c>
      <c r="E2889" s="44"/>
      <c r="F2889" s="232" t="s">
        <v>2615</v>
      </c>
      <c r="G2889" s="44"/>
      <c r="H2889" s="44"/>
      <c r="I2889" s="233"/>
      <c r="J2889" s="44"/>
      <c r="K2889" s="44"/>
      <c r="L2889" s="48"/>
      <c r="M2889" s="234"/>
      <c r="N2889" s="235"/>
      <c r="O2889" s="88"/>
      <c r="P2889" s="88"/>
      <c r="Q2889" s="88"/>
      <c r="R2889" s="88"/>
      <c r="S2889" s="88"/>
      <c r="T2889" s="89"/>
      <c r="U2889" s="42"/>
      <c r="V2889" s="42"/>
      <c r="W2889" s="42"/>
      <c r="X2889" s="42"/>
      <c r="Y2889" s="42"/>
      <c r="Z2889" s="42"/>
      <c r="AA2889" s="42"/>
      <c r="AB2889" s="42"/>
      <c r="AC2889" s="42"/>
      <c r="AD2889" s="42"/>
      <c r="AE2889" s="42"/>
      <c r="AT2889" s="20" t="s">
        <v>250</v>
      </c>
      <c r="AU2889" s="20" t="s">
        <v>93</v>
      </c>
    </row>
    <row r="2890" s="13" customFormat="1">
      <c r="A2890" s="13"/>
      <c r="B2890" s="236"/>
      <c r="C2890" s="237"/>
      <c r="D2890" s="238" t="s">
        <v>252</v>
      </c>
      <c r="E2890" s="239" t="s">
        <v>39</v>
      </c>
      <c r="F2890" s="240" t="s">
        <v>2321</v>
      </c>
      <c r="G2890" s="237"/>
      <c r="H2890" s="239" t="s">
        <v>39</v>
      </c>
      <c r="I2890" s="241"/>
      <c r="J2890" s="237"/>
      <c r="K2890" s="237"/>
      <c r="L2890" s="242"/>
      <c r="M2890" s="243"/>
      <c r="N2890" s="244"/>
      <c r="O2890" s="244"/>
      <c r="P2890" s="244"/>
      <c r="Q2890" s="244"/>
      <c r="R2890" s="244"/>
      <c r="S2890" s="244"/>
      <c r="T2890" s="245"/>
      <c r="U2890" s="13"/>
      <c r="V2890" s="13"/>
      <c r="W2890" s="13"/>
      <c r="X2890" s="13"/>
      <c r="Y2890" s="13"/>
      <c r="Z2890" s="13"/>
      <c r="AA2890" s="13"/>
      <c r="AB2890" s="13"/>
      <c r="AC2890" s="13"/>
      <c r="AD2890" s="13"/>
      <c r="AE2890" s="13"/>
      <c r="AT2890" s="246" t="s">
        <v>252</v>
      </c>
      <c r="AU2890" s="246" t="s">
        <v>93</v>
      </c>
      <c r="AV2890" s="13" t="s">
        <v>23</v>
      </c>
      <c r="AW2890" s="13" t="s">
        <v>46</v>
      </c>
      <c r="AX2890" s="13" t="s">
        <v>85</v>
      </c>
      <c r="AY2890" s="246" t="s">
        <v>241</v>
      </c>
    </row>
    <row r="2891" s="13" customFormat="1">
      <c r="A2891" s="13"/>
      <c r="B2891" s="236"/>
      <c r="C2891" s="237"/>
      <c r="D2891" s="238" t="s">
        <v>252</v>
      </c>
      <c r="E2891" s="239" t="s">
        <v>39</v>
      </c>
      <c r="F2891" s="240" t="s">
        <v>2616</v>
      </c>
      <c r="G2891" s="237"/>
      <c r="H2891" s="239" t="s">
        <v>39</v>
      </c>
      <c r="I2891" s="241"/>
      <c r="J2891" s="237"/>
      <c r="K2891" s="237"/>
      <c r="L2891" s="242"/>
      <c r="M2891" s="243"/>
      <c r="N2891" s="244"/>
      <c r="O2891" s="244"/>
      <c r="P2891" s="244"/>
      <c r="Q2891" s="244"/>
      <c r="R2891" s="244"/>
      <c r="S2891" s="244"/>
      <c r="T2891" s="245"/>
      <c r="U2891" s="13"/>
      <c r="V2891" s="13"/>
      <c r="W2891" s="13"/>
      <c r="X2891" s="13"/>
      <c r="Y2891" s="13"/>
      <c r="Z2891" s="13"/>
      <c r="AA2891" s="13"/>
      <c r="AB2891" s="13"/>
      <c r="AC2891" s="13"/>
      <c r="AD2891" s="13"/>
      <c r="AE2891" s="13"/>
      <c r="AT2891" s="246" t="s">
        <v>252</v>
      </c>
      <c r="AU2891" s="246" t="s">
        <v>93</v>
      </c>
      <c r="AV2891" s="13" t="s">
        <v>23</v>
      </c>
      <c r="AW2891" s="13" t="s">
        <v>46</v>
      </c>
      <c r="AX2891" s="13" t="s">
        <v>85</v>
      </c>
      <c r="AY2891" s="246" t="s">
        <v>241</v>
      </c>
    </row>
    <row r="2892" s="13" customFormat="1">
      <c r="A2892" s="13"/>
      <c r="B2892" s="236"/>
      <c r="C2892" s="237"/>
      <c r="D2892" s="238" t="s">
        <v>252</v>
      </c>
      <c r="E2892" s="239" t="s">
        <v>39</v>
      </c>
      <c r="F2892" s="240" t="s">
        <v>1011</v>
      </c>
      <c r="G2892" s="237"/>
      <c r="H2892" s="239" t="s">
        <v>39</v>
      </c>
      <c r="I2892" s="241"/>
      <c r="J2892" s="237"/>
      <c r="K2892" s="237"/>
      <c r="L2892" s="242"/>
      <c r="M2892" s="243"/>
      <c r="N2892" s="244"/>
      <c r="O2892" s="244"/>
      <c r="P2892" s="244"/>
      <c r="Q2892" s="244"/>
      <c r="R2892" s="244"/>
      <c r="S2892" s="244"/>
      <c r="T2892" s="245"/>
      <c r="U2892" s="13"/>
      <c r="V2892" s="13"/>
      <c r="W2892" s="13"/>
      <c r="X2892" s="13"/>
      <c r="Y2892" s="13"/>
      <c r="Z2892" s="13"/>
      <c r="AA2892" s="13"/>
      <c r="AB2892" s="13"/>
      <c r="AC2892" s="13"/>
      <c r="AD2892" s="13"/>
      <c r="AE2892" s="13"/>
      <c r="AT2892" s="246" t="s">
        <v>252</v>
      </c>
      <c r="AU2892" s="246" t="s">
        <v>93</v>
      </c>
      <c r="AV2892" s="13" t="s">
        <v>23</v>
      </c>
      <c r="AW2892" s="13" t="s">
        <v>46</v>
      </c>
      <c r="AX2892" s="13" t="s">
        <v>85</v>
      </c>
      <c r="AY2892" s="246" t="s">
        <v>241</v>
      </c>
    </row>
    <row r="2893" s="13" customFormat="1">
      <c r="A2893" s="13"/>
      <c r="B2893" s="236"/>
      <c r="C2893" s="237"/>
      <c r="D2893" s="238" t="s">
        <v>252</v>
      </c>
      <c r="E2893" s="239" t="s">
        <v>39</v>
      </c>
      <c r="F2893" s="240" t="s">
        <v>1643</v>
      </c>
      <c r="G2893" s="237"/>
      <c r="H2893" s="239" t="s">
        <v>39</v>
      </c>
      <c r="I2893" s="241"/>
      <c r="J2893" s="237"/>
      <c r="K2893" s="237"/>
      <c r="L2893" s="242"/>
      <c r="M2893" s="243"/>
      <c r="N2893" s="244"/>
      <c r="O2893" s="244"/>
      <c r="P2893" s="244"/>
      <c r="Q2893" s="244"/>
      <c r="R2893" s="244"/>
      <c r="S2893" s="244"/>
      <c r="T2893" s="245"/>
      <c r="U2893" s="13"/>
      <c r="V2893" s="13"/>
      <c r="W2893" s="13"/>
      <c r="X2893" s="13"/>
      <c r="Y2893" s="13"/>
      <c r="Z2893" s="13"/>
      <c r="AA2893" s="13"/>
      <c r="AB2893" s="13"/>
      <c r="AC2893" s="13"/>
      <c r="AD2893" s="13"/>
      <c r="AE2893" s="13"/>
      <c r="AT2893" s="246" t="s">
        <v>252</v>
      </c>
      <c r="AU2893" s="246" t="s">
        <v>93</v>
      </c>
      <c r="AV2893" s="13" t="s">
        <v>23</v>
      </c>
      <c r="AW2893" s="13" t="s">
        <v>46</v>
      </c>
      <c r="AX2893" s="13" t="s">
        <v>85</v>
      </c>
      <c r="AY2893" s="246" t="s">
        <v>241</v>
      </c>
    </row>
    <row r="2894" s="14" customFormat="1">
      <c r="A2894" s="14"/>
      <c r="B2894" s="247"/>
      <c r="C2894" s="248"/>
      <c r="D2894" s="238" t="s">
        <v>252</v>
      </c>
      <c r="E2894" s="249" t="s">
        <v>39</v>
      </c>
      <c r="F2894" s="250" t="s">
        <v>2617</v>
      </c>
      <c r="G2894" s="248"/>
      <c r="H2894" s="251">
        <v>28.350000000000001</v>
      </c>
      <c r="I2894" s="252"/>
      <c r="J2894" s="248"/>
      <c r="K2894" s="248"/>
      <c r="L2894" s="253"/>
      <c r="M2894" s="254"/>
      <c r="N2894" s="255"/>
      <c r="O2894" s="255"/>
      <c r="P2894" s="255"/>
      <c r="Q2894" s="255"/>
      <c r="R2894" s="255"/>
      <c r="S2894" s="255"/>
      <c r="T2894" s="256"/>
      <c r="U2894" s="14"/>
      <c r="V2894" s="14"/>
      <c r="W2894" s="14"/>
      <c r="X2894" s="14"/>
      <c r="Y2894" s="14"/>
      <c r="Z2894" s="14"/>
      <c r="AA2894" s="14"/>
      <c r="AB2894" s="14"/>
      <c r="AC2894" s="14"/>
      <c r="AD2894" s="14"/>
      <c r="AE2894" s="14"/>
      <c r="AT2894" s="257" t="s">
        <v>252</v>
      </c>
      <c r="AU2894" s="257" t="s">
        <v>93</v>
      </c>
      <c r="AV2894" s="14" t="s">
        <v>93</v>
      </c>
      <c r="AW2894" s="14" t="s">
        <v>46</v>
      </c>
      <c r="AX2894" s="14" t="s">
        <v>85</v>
      </c>
      <c r="AY2894" s="257" t="s">
        <v>241</v>
      </c>
    </row>
    <row r="2895" s="13" customFormat="1">
      <c r="A2895" s="13"/>
      <c r="B2895" s="236"/>
      <c r="C2895" s="237"/>
      <c r="D2895" s="238" t="s">
        <v>252</v>
      </c>
      <c r="E2895" s="239" t="s">
        <v>39</v>
      </c>
      <c r="F2895" s="240" t="s">
        <v>1131</v>
      </c>
      <c r="G2895" s="237"/>
      <c r="H2895" s="239" t="s">
        <v>39</v>
      </c>
      <c r="I2895" s="241"/>
      <c r="J2895" s="237"/>
      <c r="K2895" s="237"/>
      <c r="L2895" s="242"/>
      <c r="M2895" s="243"/>
      <c r="N2895" s="244"/>
      <c r="O2895" s="244"/>
      <c r="P2895" s="244"/>
      <c r="Q2895" s="244"/>
      <c r="R2895" s="244"/>
      <c r="S2895" s="244"/>
      <c r="T2895" s="245"/>
      <c r="U2895" s="13"/>
      <c r="V2895" s="13"/>
      <c r="W2895" s="13"/>
      <c r="X2895" s="13"/>
      <c r="Y2895" s="13"/>
      <c r="Z2895" s="13"/>
      <c r="AA2895" s="13"/>
      <c r="AB2895" s="13"/>
      <c r="AC2895" s="13"/>
      <c r="AD2895" s="13"/>
      <c r="AE2895" s="13"/>
      <c r="AT2895" s="246" t="s">
        <v>252</v>
      </c>
      <c r="AU2895" s="246" t="s">
        <v>93</v>
      </c>
      <c r="AV2895" s="13" t="s">
        <v>23</v>
      </c>
      <c r="AW2895" s="13" t="s">
        <v>46</v>
      </c>
      <c r="AX2895" s="13" t="s">
        <v>85</v>
      </c>
      <c r="AY2895" s="246" t="s">
        <v>241</v>
      </c>
    </row>
    <row r="2896" s="13" customFormat="1">
      <c r="A2896" s="13"/>
      <c r="B2896" s="236"/>
      <c r="C2896" s="237"/>
      <c r="D2896" s="238" t="s">
        <v>252</v>
      </c>
      <c r="E2896" s="239" t="s">
        <v>39</v>
      </c>
      <c r="F2896" s="240" t="s">
        <v>1636</v>
      </c>
      <c r="G2896" s="237"/>
      <c r="H2896" s="239" t="s">
        <v>39</v>
      </c>
      <c r="I2896" s="241"/>
      <c r="J2896" s="237"/>
      <c r="K2896" s="237"/>
      <c r="L2896" s="242"/>
      <c r="M2896" s="243"/>
      <c r="N2896" s="244"/>
      <c r="O2896" s="244"/>
      <c r="P2896" s="244"/>
      <c r="Q2896" s="244"/>
      <c r="R2896" s="244"/>
      <c r="S2896" s="244"/>
      <c r="T2896" s="245"/>
      <c r="U2896" s="13"/>
      <c r="V2896" s="13"/>
      <c r="W2896" s="13"/>
      <c r="X2896" s="13"/>
      <c r="Y2896" s="13"/>
      <c r="Z2896" s="13"/>
      <c r="AA2896" s="13"/>
      <c r="AB2896" s="13"/>
      <c r="AC2896" s="13"/>
      <c r="AD2896" s="13"/>
      <c r="AE2896" s="13"/>
      <c r="AT2896" s="246" t="s">
        <v>252</v>
      </c>
      <c r="AU2896" s="246" t="s">
        <v>93</v>
      </c>
      <c r="AV2896" s="13" t="s">
        <v>23</v>
      </c>
      <c r="AW2896" s="13" t="s">
        <v>46</v>
      </c>
      <c r="AX2896" s="13" t="s">
        <v>85</v>
      </c>
      <c r="AY2896" s="246" t="s">
        <v>241</v>
      </c>
    </row>
    <row r="2897" s="14" customFormat="1">
      <c r="A2897" s="14"/>
      <c r="B2897" s="247"/>
      <c r="C2897" s="248"/>
      <c r="D2897" s="238" t="s">
        <v>252</v>
      </c>
      <c r="E2897" s="249" t="s">
        <v>39</v>
      </c>
      <c r="F2897" s="250" t="s">
        <v>2618</v>
      </c>
      <c r="G2897" s="248"/>
      <c r="H2897" s="251">
        <v>14.93</v>
      </c>
      <c r="I2897" s="252"/>
      <c r="J2897" s="248"/>
      <c r="K2897" s="248"/>
      <c r="L2897" s="253"/>
      <c r="M2897" s="254"/>
      <c r="N2897" s="255"/>
      <c r="O2897" s="255"/>
      <c r="P2897" s="255"/>
      <c r="Q2897" s="255"/>
      <c r="R2897" s="255"/>
      <c r="S2897" s="255"/>
      <c r="T2897" s="256"/>
      <c r="U2897" s="14"/>
      <c r="V2897" s="14"/>
      <c r="W2897" s="14"/>
      <c r="X2897" s="14"/>
      <c r="Y2897" s="14"/>
      <c r="Z2897" s="14"/>
      <c r="AA2897" s="14"/>
      <c r="AB2897" s="14"/>
      <c r="AC2897" s="14"/>
      <c r="AD2897" s="14"/>
      <c r="AE2897" s="14"/>
      <c r="AT2897" s="257" t="s">
        <v>252</v>
      </c>
      <c r="AU2897" s="257" t="s">
        <v>93</v>
      </c>
      <c r="AV2897" s="14" t="s">
        <v>93</v>
      </c>
      <c r="AW2897" s="14" t="s">
        <v>46</v>
      </c>
      <c r="AX2897" s="14" t="s">
        <v>85</v>
      </c>
      <c r="AY2897" s="257" t="s">
        <v>241</v>
      </c>
    </row>
    <row r="2898" s="15" customFormat="1">
      <c r="A2898" s="15"/>
      <c r="B2898" s="258"/>
      <c r="C2898" s="259"/>
      <c r="D2898" s="238" t="s">
        <v>252</v>
      </c>
      <c r="E2898" s="260" t="s">
        <v>39</v>
      </c>
      <c r="F2898" s="261" t="s">
        <v>274</v>
      </c>
      <c r="G2898" s="259"/>
      <c r="H2898" s="262">
        <v>43.280000000000001</v>
      </c>
      <c r="I2898" s="263"/>
      <c r="J2898" s="259"/>
      <c r="K2898" s="259"/>
      <c r="L2898" s="264"/>
      <c r="M2898" s="265"/>
      <c r="N2898" s="266"/>
      <c r="O2898" s="266"/>
      <c r="P2898" s="266"/>
      <c r="Q2898" s="266"/>
      <c r="R2898" s="266"/>
      <c r="S2898" s="266"/>
      <c r="T2898" s="267"/>
      <c r="U2898" s="15"/>
      <c r="V2898" s="15"/>
      <c r="W2898" s="15"/>
      <c r="X2898" s="15"/>
      <c r="Y2898" s="15"/>
      <c r="Z2898" s="15"/>
      <c r="AA2898" s="15"/>
      <c r="AB2898" s="15"/>
      <c r="AC2898" s="15"/>
      <c r="AD2898" s="15"/>
      <c r="AE2898" s="15"/>
      <c r="AT2898" s="268" t="s">
        <v>252</v>
      </c>
      <c r="AU2898" s="268" t="s">
        <v>93</v>
      </c>
      <c r="AV2898" s="15" t="s">
        <v>248</v>
      </c>
      <c r="AW2898" s="15" t="s">
        <v>46</v>
      </c>
      <c r="AX2898" s="15" t="s">
        <v>23</v>
      </c>
      <c r="AY2898" s="268" t="s">
        <v>241</v>
      </c>
    </row>
    <row r="2899" s="2" customFormat="1" ht="24.15" customHeight="1">
      <c r="A2899" s="42"/>
      <c r="B2899" s="43"/>
      <c r="C2899" s="218" t="s">
        <v>2619</v>
      </c>
      <c r="D2899" s="218" t="s">
        <v>243</v>
      </c>
      <c r="E2899" s="219" t="s">
        <v>2620</v>
      </c>
      <c r="F2899" s="220" t="s">
        <v>2621</v>
      </c>
      <c r="G2899" s="221" t="s">
        <v>145</v>
      </c>
      <c r="H2899" s="222">
        <v>43.280000000000001</v>
      </c>
      <c r="I2899" s="223"/>
      <c r="J2899" s="224">
        <f>ROUND(I2899*H2899,2)</f>
        <v>0</v>
      </c>
      <c r="K2899" s="220" t="s">
        <v>247</v>
      </c>
      <c r="L2899" s="48"/>
      <c r="M2899" s="225" t="s">
        <v>39</v>
      </c>
      <c r="N2899" s="226" t="s">
        <v>56</v>
      </c>
      <c r="O2899" s="88"/>
      <c r="P2899" s="227">
        <f>O2899*H2899</f>
        <v>0</v>
      </c>
      <c r="Q2899" s="227">
        <v>0.0055199999999999997</v>
      </c>
      <c r="R2899" s="227">
        <f>Q2899*H2899</f>
        <v>0.2389056</v>
      </c>
      <c r="S2899" s="227">
        <v>0</v>
      </c>
      <c r="T2899" s="228">
        <f>S2899*H2899</f>
        <v>0</v>
      </c>
      <c r="U2899" s="42"/>
      <c r="V2899" s="42"/>
      <c r="W2899" s="42"/>
      <c r="X2899" s="42"/>
      <c r="Y2899" s="42"/>
      <c r="Z2899" s="42"/>
      <c r="AA2899" s="42"/>
      <c r="AB2899" s="42"/>
      <c r="AC2899" s="42"/>
      <c r="AD2899" s="42"/>
      <c r="AE2899" s="42"/>
      <c r="AR2899" s="229" t="s">
        <v>248</v>
      </c>
      <c r="AT2899" s="229" t="s">
        <v>243</v>
      </c>
      <c r="AU2899" s="229" t="s">
        <v>93</v>
      </c>
      <c r="AY2899" s="20" t="s">
        <v>241</v>
      </c>
      <c r="BE2899" s="230">
        <f>IF(N2899="základní",J2899,0)</f>
        <v>0</v>
      </c>
      <c r="BF2899" s="230">
        <f>IF(N2899="snížená",J2899,0)</f>
        <v>0</v>
      </c>
      <c r="BG2899" s="230">
        <f>IF(N2899="zákl. přenesená",J2899,0)</f>
        <v>0</v>
      </c>
      <c r="BH2899" s="230">
        <f>IF(N2899="sníž. přenesená",J2899,0)</f>
        <v>0</v>
      </c>
      <c r="BI2899" s="230">
        <f>IF(N2899="nulová",J2899,0)</f>
        <v>0</v>
      </c>
      <c r="BJ2899" s="20" t="s">
        <v>23</v>
      </c>
      <c r="BK2899" s="230">
        <f>ROUND(I2899*H2899,2)</f>
        <v>0</v>
      </c>
      <c r="BL2899" s="20" t="s">
        <v>248</v>
      </c>
      <c r="BM2899" s="229" t="s">
        <v>2622</v>
      </c>
    </row>
    <row r="2900" s="2" customFormat="1">
      <c r="A2900" s="42"/>
      <c r="B2900" s="43"/>
      <c r="C2900" s="44"/>
      <c r="D2900" s="231" t="s">
        <v>250</v>
      </c>
      <c r="E2900" s="44"/>
      <c r="F2900" s="232" t="s">
        <v>2623</v>
      </c>
      <c r="G2900" s="44"/>
      <c r="H2900" s="44"/>
      <c r="I2900" s="233"/>
      <c r="J2900" s="44"/>
      <c r="K2900" s="44"/>
      <c r="L2900" s="48"/>
      <c r="M2900" s="234"/>
      <c r="N2900" s="235"/>
      <c r="O2900" s="88"/>
      <c r="P2900" s="88"/>
      <c r="Q2900" s="88"/>
      <c r="R2900" s="88"/>
      <c r="S2900" s="88"/>
      <c r="T2900" s="89"/>
      <c r="U2900" s="42"/>
      <c r="V2900" s="42"/>
      <c r="W2900" s="42"/>
      <c r="X2900" s="42"/>
      <c r="Y2900" s="42"/>
      <c r="Z2900" s="42"/>
      <c r="AA2900" s="42"/>
      <c r="AB2900" s="42"/>
      <c r="AC2900" s="42"/>
      <c r="AD2900" s="42"/>
      <c r="AE2900" s="42"/>
      <c r="AT2900" s="20" t="s">
        <v>250</v>
      </c>
      <c r="AU2900" s="20" t="s">
        <v>93</v>
      </c>
    </row>
    <row r="2901" s="2" customFormat="1" ht="24.15" customHeight="1">
      <c r="A2901" s="42"/>
      <c r="B2901" s="43"/>
      <c r="C2901" s="218" t="s">
        <v>2624</v>
      </c>
      <c r="D2901" s="218" t="s">
        <v>243</v>
      </c>
      <c r="E2901" s="219" t="s">
        <v>2625</v>
      </c>
      <c r="F2901" s="220" t="s">
        <v>2626</v>
      </c>
      <c r="G2901" s="221" t="s">
        <v>145</v>
      </c>
      <c r="H2901" s="222">
        <v>22.448</v>
      </c>
      <c r="I2901" s="223"/>
      <c r="J2901" s="224">
        <f>ROUND(I2901*H2901,2)</f>
        <v>0</v>
      </c>
      <c r="K2901" s="220" t="s">
        <v>247</v>
      </c>
      <c r="L2901" s="48"/>
      <c r="M2901" s="225" t="s">
        <v>39</v>
      </c>
      <c r="N2901" s="226" t="s">
        <v>56</v>
      </c>
      <c r="O2901" s="88"/>
      <c r="P2901" s="227">
        <f>O2901*H2901</f>
        <v>0</v>
      </c>
      <c r="Q2901" s="227">
        <v>0.018749999999999999</v>
      </c>
      <c r="R2901" s="227">
        <f>Q2901*H2901</f>
        <v>0.4209</v>
      </c>
      <c r="S2901" s="227">
        <v>0</v>
      </c>
      <c r="T2901" s="228">
        <f>S2901*H2901</f>
        <v>0</v>
      </c>
      <c r="U2901" s="42"/>
      <c r="V2901" s="42"/>
      <c r="W2901" s="42"/>
      <c r="X2901" s="42"/>
      <c r="Y2901" s="42"/>
      <c r="Z2901" s="42"/>
      <c r="AA2901" s="42"/>
      <c r="AB2901" s="42"/>
      <c r="AC2901" s="42"/>
      <c r="AD2901" s="42"/>
      <c r="AE2901" s="42"/>
      <c r="AR2901" s="229" t="s">
        <v>248</v>
      </c>
      <c r="AT2901" s="229" t="s">
        <v>243</v>
      </c>
      <c r="AU2901" s="229" t="s">
        <v>93</v>
      </c>
      <c r="AY2901" s="20" t="s">
        <v>241</v>
      </c>
      <c r="BE2901" s="230">
        <f>IF(N2901="základní",J2901,0)</f>
        <v>0</v>
      </c>
      <c r="BF2901" s="230">
        <f>IF(N2901="snížená",J2901,0)</f>
        <v>0</v>
      </c>
      <c r="BG2901" s="230">
        <f>IF(N2901="zákl. přenesená",J2901,0)</f>
        <v>0</v>
      </c>
      <c r="BH2901" s="230">
        <f>IF(N2901="sníž. přenesená",J2901,0)</f>
        <v>0</v>
      </c>
      <c r="BI2901" s="230">
        <f>IF(N2901="nulová",J2901,0)</f>
        <v>0</v>
      </c>
      <c r="BJ2901" s="20" t="s">
        <v>23</v>
      </c>
      <c r="BK2901" s="230">
        <f>ROUND(I2901*H2901,2)</f>
        <v>0</v>
      </c>
      <c r="BL2901" s="20" t="s">
        <v>248</v>
      </c>
      <c r="BM2901" s="229" t="s">
        <v>2627</v>
      </c>
    </row>
    <row r="2902" s="2" customFormat="1">
      <c r="A2902" s="42"/>
      <c r="B2902" s="43"/>
      <c r="C2902" s="44"/>
      <c r="D2902" s="231" t="s">
        <v>250</v>
      </c>
      <c r="E2902" s="44"/>
      <c r="F2902" s="232" t="s">
        <v>2628</v>
      </c>
      <c r="G2902" s="44"/>
      <c r="H2902" s="44"/>
      <c r="I2902" s="233"/>
      <c r="J2902" s="44"/>
      <c r="K2902" s="44"/>
      <c r="L2902" s="48"/>
      <c r="M2902" s="234"/>
      <c r="N2902" s="235"/>
      <c r="O2902" s="88"/>
      <c r="P2902" s="88"/>
      <c r="Q2902" s="88"/>
      <c r="R2902" s="88"/>
      <c r="S2902" s="88"/>
      <c r="T2902" s="89"/>
      <c r="U2902" s="42"/>
      <c r="V2902" s="42"/>
      <c r="W2902" s="42"/>
      <c r="X2902" s="42"/>
      <c r="Y2902" s="42"/>
      <c r="Z2902" s="42"/>
      <c r="AA2902" s="42"/>
      <c r="AB2902" s="42"/>
      <c r="AC2902" s="42"/>
      <c r="AD2902" s="42"/>
      <c r="AE2902" s="42"/>
      <c r="AT2902" s="20" t="s">
        <v>250</v>
      </c>
      <c r="AU2902" s="20" t="s">
        <v>93</v>
      </c>
    </row>
    <row r="2903" s="13" customFormat="1">
      <c r="A2903" s="13"/>
      <c r="B2903" s="236"/>
      <c r="C2903" s="237"/>
      <c r="D2903" s="238" t="s">
        <v>252</v>
      </c>
      <c r="E2903" s="239" t="s">
        <v>39</v>
      </c>
      <c r="F2903" s="240" t="s">
        <v>2629</v>
      </c>
      <c r="G2903" s="237"/>
      <c r="H2903" s="239" t="s">
        <v>39</v>
      </c>
      <c r="I2903" s="241"/>
      <c r="J2903" s="237"/>
      <c r="K2903" s="237"/>
      <c r="L2903" s="242"/>
      <c r="M2903" s="243"/>
      <c r="N2903" s="244"/>
      <c r="O2903" s="244"/>
      <c r="P2903" s="244"/>
      <c r="Q2903" s="244"/>
      <c r="R2903" s="244"/>
      <c r="S2903" s="244"/>
      <c r="T2903" s="245"/>
      <c r="U2903" s="13"/>
      <c r="V2903" s="13"/>
      <c r="W2903" s="13"/>
      <c r="X2903" s="13"/>
      <c r="Y2903" s="13"/>
      <c r="Z2903" s="13"/>
      <c r="AA2903" s="13"/>
      <c r="AB2903" s="13"/>
      <c r="AC2903" s="13"/>
      <c r="AD2903" s="13"/>
      <c r="AE2903" s="13"/>
      <c r="AT2903" s="246" t="s">
        <v>252</v>
      </c>
      <c r="AU2903" s="246" t="s">
        <v>93</v>
      </c>
      <c r="AV2903" s="13" t="s">
        <v>23</v>
      </c>
      <c r="AW2903" s="13" t="s">
        <v>46</v>
      </c>
      <c r="AX2903" s="13" t="s">
        <v>85</v>
      </c>
      <c r="AY2903" s="246" t="s">
        <v>241</v>
      </c>
    </row>
    <row r="2904" s="13" customFormat="1">
      <c r="A2904" s="13"/>
      <c r="B2904" s="236"/>
      <c r="C2904" s="237"/>
      <c r="D2904" s="238" t="s">
        <v>252</v>
      </c>
      <c r="E2904" s="239" t="s">
        <v>39</v>
      </c>
      <c r="F2904" s="240" t="s">
        <v>2630</v>
      </c>
      <c r="G2904" s="237"/>
      <c r="H2904" s="239" t="s">
        <v>39</v>
      </c>
      <c r="I2904" s="241"/>
      <c r="J2904" s="237"/>
      <c r="K2904" s="237"/>
      <c r="L2904" s="242"/>
      <c r="M2904" s="243"/>
      <c r="N2904" s="244"/>
      <c r="O2904" s="244"/>
      <c r="P2904" s="244"/>
      <c r="Q2904" s="244"/>
      <c r="R2904" s="244"/>
      <c r="S2904" s="244"/>
      <c r="T2904" s="245"/>
      <c r="U2904" s="13"/>
      <c r="V2904" s="13"/>
      <c r="W2904" s="13"/>
      <c r="X2904" s="13"/>
      <c r="Y2904" s="13"/>
      <c r="Z2904" s="13"/>
      <c r="AA2904" s="13"/>
      <c r="AB2904" s="13"/>
      <c r="AC2904" s="13"/>
      <c r="AD2904" s="13"/>
      <c r="AE2904" s="13"/>
      <c r="AT2904" s="246" t="s">
        <v>252</v>
      </c>
      <c r="AU2904" s="246" t="s">
        <v>93</v>
      </c>
      <c r="AV2904" s="13" t="s">
        <v>23</v>
      </c>
      <c r="AW2904" s="13" t="s">
        <v>46</v>
      </c>
      <c r="AX2904" s="13" t="s">
        <v>85</v>
      </c>
      <c r="AY2904" s="246" t="s">
        <v>241</v>
      </c>
    </row>
    <row r="2905" s="14" customFormat="1">
      <c r="A2905" s="14"/>
      <c r="B2905" s="247"/>
      <c r="C2905" s="248"/>
      <c r="D2905" s="238" t="s">
        <v>252</v>
      </c>
      <c r="E2905" s="249" t="s">
        <v>39</v>
      </c>
      <c r="F2905" s="250" t="s">
        <v>2631</v>
      </c>
      <c r="G2905" s="248"/>
      <c r="H2905" s="251">
        <v>19.079999999999998</v>
      </c>
      <c r="I2905" s="252"/>
      <c r="J2905" s="248"/>
      <c r="K2905" s="248"/>
      <c r="L2905" s="253"/>
      <c r="M2905" s="254"/>
      <c r="N2905" s="255"/>
      <c r="O2905" s="255"/>
      <c r="P2905" s="255"/>
      <c r="Q2905" s="255"/>
      <c r="R2905" s="255"/>
      <c r="S2905" s="255"/>
      <c r="T2905" s="256"/>
      <c r="U2905" s="14"/>
      <c r="V2905" s="14"/>
      <c r="W2905" s="14"/>
      <c r="X2905" s="14"/>
      <c r="Y2905" s="14"/>
      <c r="Z2905" s="14"/>
      <c r="AA2905" s="14"/>
      <c r="AB2905" s="14"/>
      <c r="AC2905" s="14"/>
      <c r="AD2905" s="14"/>
      <c r="AE2905" s="14"/>
      <c r="AT2905" s="257" t="s">
        <v>252</v>
      </c>
      <c r="AU2905" s="257" t="s">
        <v>93</v>
      </c>
      <c r="AV2905" s="14" t="s">
        <v>93</v>
      </c>
      <c r="AW2905" s="14" t="s">
        <v>46</v>
      </c>
      <c r="AX2905" s="14" t="s">
        <v>85</v>
      </c>
      <c r="AY2905" s="257" t="s">
        <v>241</v>
      </c>
    </row>
    <row r="2906" s="14" customFormat="1">
      <c r="A2906" s="14"/>
      <c r="B2906" s="247"/>
      <c r="C2906" s="248"/>
      <c r="D2906" s="238" t="s">
        <v>252</v>
      </c>
      <c r="E2906" s="249" t="s">
        <v>39</v>
      </c>
      <c r="F2906" s="250" t="s">
        <v>2632</v>
      </c>
      <c r="G2906" s="248"/>
      <c r="H2906" s="251">
        <v>0.39000000000000001</v>
      </c>
      <c r="I2906" s="252"/>
      <c r="J2906" s="248"/>
      <c r="K2906" s="248"/>
      <c r="L2906" s="253"/>
      <c r="M2906" s="254"/>
      <c r="N2906" s="255"/>
      <c r="O2906" s="255"/>
      <c r="P2906" s="255"/>
      <c r="Q2906" s="255"/>
      <c r="R2906" s="255"/>
      <c r="S2906" s="255"/>
      <c r="T2906" s="256"/>
      <c r="U2906" s="14"/>
      <c r="V2906" s="14"/>
      <c r="W2906" s="14"/>
      <c r="X2906" s="14"/>
      <c r="Y2906" s="14"/>
      <c r="Z2906" s="14"/>
      <c r="AA2906" s="14"/>
      <c r="AB2906" s="14"/>
      <c r="AC2906" s="14"/>
      <c r="AD2906" s="14"/>
      <c r="AE2906" s="14"/>
      <c r="AT2906" s="257" t="s">
        <v>252</v>
      </c>
      <c r="AU2906" s="257" t="s">
        <v>93</v>
      </c>
      <c r="AV2906" s="14" t="s">
        <v>93</v>
      </c>
      <c r="AW2906" s="14" t="s">
        <v>46</v>
      </c>
      <c r="AX2906" s="14" t="s">
        <v>85</v>
      </c>
      <c r="AY2906" s="257" t="s">
        <v>241</v>
      </c>
    </row>
    <row r="2907" s="14" customFormat="1">
      <c r="A2907" s="14"/>
      <c r="B2907" s="247"/>
      <c r="C2907" s="248"/>
      <c r="D2907" s="238" t="s">
        <v>252</v>
      </c>
      <c r="E2907" s="249" t="s">
        <v>39</v>
      </c>
      <c r="F2907" s="250" t="s">
        <v>2633</v>
      </c>
      <c r="G2907" s="248"/>
      <c r="H2907" s="251">
        <v>0.35999999999999999</v>
      </c>
      <c r="I2907" s="252"/>
      <c r="J2907" s="248"/>
      <c r="K2907" s="248"/>
      <c r="L2907" s="253"/>
      <c r="M2907" s="254"/>
      <c r="N2907" s="255"/>
      <c r="O2907" s="255"/>
      <c r="P2907" s="255"/>
      <c r="Q2907" s="255"/>
      <c r="R2907" s="255"/>
      <c r="S2907" s="255"/>
      <c r="T2907" s="256"/>
      <c r="U2907" s="14"/>
      <c r="V2907" s="14"/>
      <c r="W2907" s="14"/>
      <c r="X2907" s="14"/>
      <c r="Y2907" s="14"/>
      <c r="Z2907" s="14"/>
      <c r="AA2907" s="14"/>
      <c r="AB2907" s="14"/>
      <c r="AC2907" s="14"/>
      <c r="AD2907" s="14"/>
      <c r="AE2907" s="14"/>
      <c r="AT2907" s="257" t="s">
        <v>252</v>
      </c>
      <c r="AU2907" s="257" t="s">
        <v>93</v>
      </c>
      <c r="AV2907" s="14" t="s">
        <v>93</v>
      </c>
      <c r="AW2907" s="14" t="s">
        <v>46</v>
      </c>
      <c r="AX2907" s="14" t="s">
        <v>85</v>
      </c>
      <c r="AY2907" s="257" t="s">
        <v>241</v>
      </c>
    </row>
    <row r="2908" s="14" customFormat="1">
      <c r="A2908" s="14"/>
      <c r="B2908" s="247"/>
      <c r="C2908" s="248"/>
      <c r="D2908" s="238" t="s">
        <v>252</v>
      </c>
      <c r="E2908" s="249" t="s">
        <v>39</v>
      </c>
      <c r="F2908" s="250" t="s">
        <v>2634</v>
      </c>
      <c r="G2908" s="248"/>
      <c r="H2908" s="251">
        <v>0.66000000000000003</v>
      </c>
      <c r="I2908" s="252"/>
      <c r="J2908" s="248"/>
      <c r="K2908" s="248"/>
      <c r="L2908" s="253"/>
      <c r="M2908" s="254"/>
      <c r="N2908" s="255"/>
      <c r="O2908" s="255"/>
      <c r="P2908" s="255"/>
      <c r="Q2908" s="255"/>
      <c r="R2908" s="255"/>
      <c r="S2908" s="255"/>
      <c r="T2908" s="256"/>
      <c r="U2908" s="14"/>
      <c r="V2908" s="14"/>
      <c r="W2908" s="14"/>
      <c r="X2908" s="14"/>
      <c r="Y2908" s="14"/>
      <c r="Z2908" s="14"/>
      <c r="AA2908" s="14"/>
      <c r="AB2908" s="14"/>
      <c r="AC2908" s="14"/>
      <c r="AD2908" s="14"/>
      <c r="AE2908" s="14"/>
      <c r="AT2908" s="257" t="s">
        <v>252</v>
      </c>
      <c r="AU2908" s="257" t="s">
        <v>93</v>
      </c>
      <c r="AV2908" s="14" t="s">
        <v>93</v>
      </c>
      <c r="AW2908" s="14" t="s">
        <v>46</v>
      </c>
      <c r="AX2908" s="14" t="s">
        <v>85</v>
      </c>
      <c r="AY2908" s="257" t="s">
        <v>241</v>
      </c>
    </row>
    <row r="2909" s="14" customFormat="1">
      <c r="A2909" s="14"/>
      <c r="B2909" s="247"/>
      <c r="C2909" s="248"/>
      <c r="D2909" s="238" t="s">
        <v>252</v>
      </c>
      <c r="E2909" s="249" t="s">
        <v>39</v>
      </c>
      <c r="F2909" s="250" t="s">
        <v>2635</v>
      </c>
      <c r="G2909" s="248"/>
      <c r="H2909" s="251">
        <v>0.20300000000000001</v>
      </c>
      <c r="I2909" s="252"/>
      <c r="J2909" s="248"/>
      <c r="K2909" s="248"/>
      <c r="L2909" s="253"/>
      <c r="M2909" s="254"/>
      <c r="N2909" s="255"/>
      <c r="O2909" s="255"/>
      <c r="P2909" s="255"/>
      <c r="Q2909" s="255"/>
      <c r="R2909" s="255"/>
      <c r="S2909" s="255"/>
      <c r="T2909" s="256"/>
      <c r="U2909" s="14"/>
      <c r="V2909" s="14"/>
      <c r="W2909" s="14"/>
      <c r="X2909" s="14"/>
      <c r="Y2909" s="14"/>
      <c r="Z2909" s="14"/>
      <c r="AA2909" s="14"/>
      <c r="AB2909" s="14"/>
      <c r="AC2909" s="14"/>
      <c r="AD2909" s="14"/>
      <c r="AE2909" s="14"/>
      <c r="AT2909" s="257" t="s">
        <v>252</v>
      </c>
      <c r="AU2909" s="257" t="s">
        <v>93</v>
      </c>
      <c r="AV2909" s="14" t="s">
        <v>93</v>
      </c>
      <c r="AW2909" s="14" t="s">
        <v>46</v>
      </c>
      <c r="AX2909" s="14" t="s">
        <v>85</v>
      </c>
      <c r="AY2909" s="257" t="s">
        <v>241</v>
      </c>
    </row>
    <row r="2910" s="14" customFormat="1">
      <c r="A2910" s="14"/>
      <c r="B2910" s="247"/>
      <c r="C2910" s="248"/>
      <c r="D2910" s="238" t="s">
        <v>252</v>
      </c>
      <c r="E2910" s="249" t="s">
        <v>39</v>
      </c>
      <c r="F2910" s="250" t="s">
        <v>2636</v>
      </c>
      <c r="G2910" s="248"/>
      <c r="H2910" s="251">
        <v>1.26</v>
      </c>
      <c r="I2910" s="252"/>
      <c r="J2910" s="248"/>
      <c r="K2910" s="248"/>
      <c r="L2910" s="253"/>
      <c r="M2910" s="254"/>
      <c r="N2910" s="255"/>
      <c r="O2910" s="255"/>
      <c r="P2910" s="255"/>
      <c r="Q2910" s="255"/>
      <c r="R2910" s="255"/>
      <c r="S2910" s="255"/>
      <c r="T2910" s="256"/>
      <c r="U2910" s="14"/>
      <c r="V2910" s="14"/>
      <c r="W2910" s="14"/>
      <c r="X2910" s="14"/>
      <c r="Y2910" s="14"/>
      <c r="Z2910" s="14"/>
      <c r="AA2910" s="14"/>
      <c r="AB2910" s="14"/>
      <c r="AC2910" s="14"/>
      <c r="AD2910" s="14"/>
      <c r="AE2910" s="14"/>
      <c r="AT2910" s="257" t="s">
        <v>252</v>
      </c>
      <c r="AU2910" s="257" t="s">
        <v>93</v>
      </c>
      <c r="AV2910" s="14" t="s">
        <v>93</v>
      </c>
      <c r="AW2910" s="14" t="s">
        <v>46</v>
      </c>
      <c r="AX2910" s="14" t="s">
        <v>85</v>
      </c>
      <c r="AY2910" s="257" t="s">
        <v>241</v>
      </c>
    </row>
    <row r="2911" s="14" customFormat="1">
      <c r="A2911" s="14"/>
      <c r="B2911" s="247"/>
      <c r="C2911" s="248"/>
      <c r="D2911" s="238" t="s">
        <v>252</v>
      </c>
      <c r="E2911" s="249" t="s">
        <v>39</v>
      </c>
      <c r="F2911" s="250" t="s">
        <v>2637</v>
      </c>
      <c r="G2911" s="248"/>
      <c r="H2911" s="251">
        <v>0.22500000000000001</v>
      </c>
      <c r="I2911" s="252"/>
      <c r="J2911" s="248"/>
      <c r="K2911" s="248"/>
      <c r="L2911" s="253"/>
      <c r="M2911" s="254"/>
      <c r="N2911" s="255"/>
      <c r="O2911" s="255"/>
      <c r="P2911" s="255"/>
      <c r="Q2911" s="255"/>
      <c r="R2911" s="255"/>
      <c r="S2911" s="255"/>
      <c r="T2911" s="256"/>
      <c r="U2911" s="14"/>
      <c r="V2911" s="14"/>
      <c r="W2911" s="14"/>
      <c r="X2911" s="14"/>
      <c r="Y2911" s="14"/>
      <c r="Z2911" s="14"/>
      <c r="AA2911" s="14"/>
      <c r="AB2911" s="14"/>
      <c r="AC2911" s="14"/>
      <c r="AD2911" s="14"/>
      <c r="AE2911" s="14"/>
      <c r="AT2911" s="257" t="s">
        <v>252</v>
      </c>
      <c r="AU2911" s="257" t="s">
        <v>93</v>
      </c>
      <c r="AV2911" s="14" t="s">
        <v>93</v>
      </c>
      <c r="AW2911" s="14" t="s">
        <v>46</v>
      </c>
      <c r="AX2911" s="14" t="s">
        <v>85</v>
      </c>
      <c r="AY2911" s="257" t="s">
        <v>241</v>
      </c>
    </row>
    <row r="2912" s="14" customFormat="1">
      <c r="A2912" s="14"/>
      <c r="B2912" s="247"/>
      <c r="C2912" s="248"/>
      <c r="D2912" s="238" t="s">
        <v>252</v>
      </c>
      <c r="E2912" s="249" t="s">
        <v>39</v>
      </c>
      <c r="F2912" s="250" t="s">
        <v>2638</v>
      </c>
      <c r="G2912" s="248"/>
      <c r="H2912" s="251">
        <v>0.27000000000000002</v>
      </c>
      <c r="I2912" s="252"/>
      <c r="J2912" s="248"/>
      <c r="K2912" s="248"/>
      <c r="L2912" s="253"/>
      <c r="M2912" s="254"/>
      <c r="N2912" s="255"/>
      <c r="O2912" s="255"/>
      <c r="P2912" s="255"/>
      <c r="Q2912" s="255"/>
      <c r="R2912" s="255"/>
      <c r="S2912" s="255"/>
      <c r="T2912" s="256"/>
      <c r="U2912" s="14"/>
      <c r="V2912" s="14"/>
      <c r="W2912" s="14"/>
      <c r="X2912" s="14"/>
      <c r="Y2912" s="14"/>
      <c r="Z2912" s="14"/>
      <c r="AA2912" s="14"/>
      <c r="AB2912" s="14"/>
      <c r="AC2912" s="14"/>
      <c r="AD2912" s="14"/>
      <c r="AE2912" s="14"/>
      <c r="AT2912" s="257" t="s">
        <v>252</v>
      </c>
      <c r="AU2912" s="257" t="s">
        <v>93</v>
      </c>
      <c r="AV2912" s="14" t="s">
        <v>93</v>
      </c>
      <c r="AW2912" s="14" t="s">
        <v>46</v>
      </c>
      <c r="AX2912" s="14" t="s">
        <v>85</v>
      </c>
      <c r="AY2912" s="257" t="s">
        <v>241</v>
      </c>
    </row>
    <row r="2913" s="15" customFormat="1">
      <c r="A2913" s="15"/>
      <c r="B2913" s="258"/>
      <c r="C2913" s="259"/>
      <c r="D2913" s="238" t="s">
        <v>252</v>
      </c>
      <c r="E2913" s="260" t="s">
        <v>39</v>
      </c>
      <c r="F2913" s="261" t="s">
        <v>274</v>
      </c>
      <c r="G2913" s="259"/>
      <c r="H2913" s="262">
        <v>22.448</v>
      </c>
      <c r="I2913" s="263"/>
      <c r="J2913" s="259"/>
      <c r="K2913" s="259"/>
      <c r="L2913" s="264"/>
      <c r="M2913" s="265"/>
      <c r="N2913" s="266"/>
      <c r="O2913" s="266"/>
      <c r="P2913" s="266"/>
      <c r="Q2913" s="266"/>
      <c r="R2913" s="266"/>
      <c r="S2913" s="266"/>
      <c r="T2913" s="267"/>
      <c r="U2913" s="15"/>
      <c r="V2913" s="15"/>
      <c r="W2913" s="15"/>
      <c r="X2913" s="15"/>
      <c r="Y2913" s="15"/>
      <c r="Z2913" s="15"/>
      <c r="AA2913" s="15"/>
      <c r="AB2913" s="15"/>
      <c r="AC2913" s="15"/>
      <c r="AD2913" s="15"/>
      <c r="AE2913" s="15"/>
      <c r="AT2913" s="268" t="s">
        <v>252</v>
      </c>
      <c r="AU2913" s="268" t="s">
        <v>93</v>
      </c>
      <c r="AV2913" s="15" t="s">
        <v>248</v>
      </c>
      <c r="AW2913" s="15" t="s">
        <v>46</v>
      </c>
      <c r="AX2913" s="15" t="s">
        <v>23</v>
      </c>
      <c r="AY2913" s="268" t="s">
        <v>241</v>
      </c>
    </row>
    <row r="2914" s="2" customFormat="1" ht="16.5" customHeight="1">
      <c r="A2914" s="42"/>
      <c r="B2914" s="43"/>
      <c r="C2914" s="218" t="s">
        <v>2639</v>
      </c>
      <c r="D2914" s="218" t="s">
        <v>243</v>
      </c>
      <c r="E2914" s="219" t="s">
        <v>2640</v>
      </c>
      <c r="F2914" s="220" t="s">
        <v>2641</v>
      </c>
      <c r="G2914" s="221" t="s">
        <v>515</v>
      </c>
      <c r="H2914" s="222">
        <v>207.28</v>
      </c>
      <c r="I2914" s="223"/>
      <c r="J2914" s="224">
        <f>ROUND(I2914*H2914,2)</f>
        <v>0</v>
      </c>
      <c r="K2914" s="220" t="s">
        <v>247</v>
      </c>
      <c r="L2914" s="48"/>
      <c r="M2914" s="225" t="s">
        <v>39</v>
      </c>
      <c r="N2914" s="226" t="s">
        <v>56</v>
      </c>
      <c r="O2914" s="88"/>
      <c r="P2914" s="227">
        <f>O2914*H2914</f>
        <v>0</v>
      </c>
      <c r="Q2914" s="227">
        <v>0.0015</v>
      </c>
      <c r="R2914" s="227">
        <f>Q2914*H2914</f>
        <v>0.31092000000000003</v>
      </c>
      <c r="S2914" s="227">
        <v>0</v>
      </c>
      <c r="T2914" s="228">
        <f>S2914*H2914</f>
        <v>0</v>
      </c>
      <c r="U2914" s="42"/>
      <c r="V2914" s="42"/>
      <c r="W2914" s="42"/>
      <c r="X2914" s="42"/>
      <c r="Y2914" s="42"/>
      <c r="Z2914" s="42"/>
      <c r="AA2914" s="42"/>
      <c r="AB2914" s="42"/>
      <c r="AC2914" s="42"/>
      <c r="AD2914" s="42"/>
      <c r="AE2914" s="42"/>
      <c r="AR2914" s="229" t="s">
        <v>248</v>
      </c>
      <c r="AT2914" s="229" t="s">
        <v>243</v>
      </c>
      <c r="AU2914" s="229" t="s">
        <v>93</v>
      </c>
      <c r="AY2914" s="20" t="s">
        <v>241</v>
      </c>
      <c r="BE2914" s="230">
        <f>IF(N2914="základní",J2914,0)</f>
        <v>0</v>
      </c>
      <c r="BF2914" s="230">
        <f>IF(N2914="snížená",J2914,0)</f>
        <v>0</v>
      </c>
      <c r="BG2914" s="230">
        <f>IF(N2914="zákl. přenesená",J2914,0)</f>
        <v>0</v>
      </c>
      <c r="BH2914" s="230">
        <f>IF(N2914="sníž. přenesená",J2914,0)</f>
        <v>0</v>
      </c>
      <c r="BI2914" s="230">
        <f>IF(N2914="nulová",J2914,0)</f>
        <v>0</v>
      </c>
      <c r="BJ2914" s="20" t="s">
        <v>23</v>
      </c>
      <c r="BK2914" s="230">
        <f>ROUND(I2914*H2914,2)</f>
        <v>0</v>
      </c>
      <c r="BL2914" s="20" t="s">
        <v>248</v>
      </c>
      <c r="BM2914" s="229" t="s">
        <v>2642</v>
      </c>
    </row>
    <row r="2915" s="2" customFormat="1">
      <c r="A2915" s="42"/>
      <c r="B2915" s="43"/>
      <c r="C2915" s="44"/>
      <c r="D2915" s="231" t="s">
        <v>250</v>
      </c>
      <c r="E2915" s="44"/>
      <c r="F2915" s="232" t="s">
        <v>2643</v>
      </c>
      <c r="G2915" s="44"/>
      <c r="H2915" s="44"/>
      <c r="I2915" s="233"/>
      <c r="J2915" s="44"/>
      <c r="K2915" s="44"/>
      <c r="L2915" s="48"/>
      <c r="M2915" s="234"/>
      <c r="N2915" s="235"/>
      <c r="O2915" s="88"/>
      <c r="P2915" s="88"/>
      <c r="Q2915" s="88"/>
      <c r="R2915" s="88"/>
      <c r="S2915" s="88"/>
      <c r="T2915" s="89"/>
      <c r="U2915" s="42"/>
      <c r="V2915" s="42"/>
      <c r="W2915" s="42"/>
      <c r="X2915" s="42"/>
      <c r="Y2915" s="42"/>
      <c r="Z2915" s="42"/>
      <c r="AA2915" s="42"/>
      <c r="AB2915" s="42"/>
      <c r="AC2915" s="42"/>
      <c r="AD2915" s="42"/>
      <c r="AE2915" s="42"/>
      <c r="AT2915" s="20" t="s">
        <v>250</v>
      </c>
      <c r="AU2915" s="20" t="s">
        <v>93</v>
      </c>
    </row>
    <row r="2916" s="13" customFormat="1">
      <c r="A2916" s="13"/>
      <c r="B2916" s="236"/>
      <c r="C2916" s="237"/>
      <c r="D2916" s="238" t="s">
        <v>252</v>
      </c>
      <c r="E2916" s="239" t="s">
        <v>39</v>
      </c>
      <c r="F2916" s="240" t="s">
        <v>1011</v>
      </c>
      <c r="G2916" s="237"/>
      <c r="H2916" s="239" t="s">
        <v>39</v>
      </c>
      <c r="I2916" s="241"/>
      <c r="J2916" s="237"/>
      <c r="K2916" s="237"/>
      <c r="L2916" s="242"/>
      <c r="M2916" s="243"/>
      <c r="N2916" s="244"/>
      <c r="O2916" s="244"/>
      <c r="P2916" s="244"/>
      <c r="Q2916" s="244"/>
      <c r="R2916" s="244"/>
      <c r="S2916" s="244"/>
      <c r="T2916" s="245"/>
      <c r="U2916" s="13"/>
      <c r="V2916" s="13"/>
      <c r="W2916" s="13"/>
      <c r="X2916" s="13"/>
      <c r="Y2916" s="13"/>
      <c r="Z2916" s="13"/>
      <c r="AA2916" s="13"/>
      <c r="AB2916" s="13"/>
      <c r="AC2916" s="13"/>
      <c r="AD2916" s="13"/>
      <c r="AE2916" s="13"/>
      <c r="AT2916" s="246" t="s">
        <v>252</v>
      </c>
      <c r="AU2916" s="246" t="s">
        <v>93</v>
      </c>
      <c r="AV2916" s="13" t="s">
        <v>23</v>
      </c>
      <c r="AW2916" s="13" t="s">
        <v>46</v>
      </c>
      <c r="AX2916" s="13" t="s">
        <v>85</v>
      </c>
      <c r="AY2916" s="246" t="s">
        <v>241</v>
      </c>
    </row>
    <row r="2917" s="14" customFormat="1">
      <c r="A2917" s="14"/>
      <c r="B2917" s="247"/>
      <c r="C2917" s="248"/>
      <c r="D2917" s="238" t="s">
        <v>252</v>
      </c>
      <c r="E2917" s="249" t="s">
        <v>39</v>
      </c>
      <c r="F2917" s="250" t="s">
        <v>2644</v>
      </c>
      <c r="G2917" s="248"/>
      <c r="H2917" s="251">
        <v>6.6799999999999997</v>
      </c>
      <c r="I2917" s="252"/>
      <c r="J2917" s="248"/>
      <c r="K2917" s="248"/>
      <c r="L2917" s="253"/>
      <c r="M2917" s="254"/>
      <c r="N2917" s="255"/>
      <c r="O2917" s="255"/>
      <c r="P2917" s="255"/>
      <c r="Q2917" s="255"/>
      <c r="R2917" s="255"/>
      <c r="S2917" s="255"/>
      <c r="T2917" s="256"/>
      <c r="U2917" s="14"/>
      <c r="V2917" s="14"/>
      <c r="W2917" s="14"/>
      <c r="X2917" s="14"/>
      <c r="Y2917" s="14"/>
      <c r="Z2917" s="14"/>
      <c r="AA2917" s="14"/>
      <c r="AB2917" s="14"/>
      <c r="AC2917" s="14"/>
      <c r="AD2917" s="14"/>
      <c r="AE2917" s="14"/>
      <c r="AT2917" s="257" t="s">
        <v>252</v>
      </c>
      <c r="AU2917" s="257" t="s">
        <v>93</v>
      </c>
      <c r="AV2917" s="14" t="s">
        <v>93</v>
      </c>
      <c r="AW2917" s="14" t="s">
        <v>46</v>
      </c>
      <c r="AX2917" s="14" t="s">
        <v>85</v>
      </c>
      <c r="AY2917" s="257" t="s">
        <v>241</v>
      </c>
    </row>
    <row r="2918" s="13" customFormat="1">
      <c r="A2918" s="13"/>
      <c r="B2918" s="236"/>
      <c r="C2918" s="237"/>
      <c r="D2918" s="238" t="s">
        <v>252</v>
      </c>
      <c r="E2918" s="239" t="s">
        <v>39</v>
      </c>
      <c r="F2918" s="240" t="s">
        <v>1021</v>
      </c>
      <c r="G2918" s="237"/>
      <c r="H2918" s="239" t="s">
        <v>39</v>
      </c>
      <c r="I2918" s="241"/>
      <c r="J2918" s="237"/>
      <c r="K2918" s="237"/>
      <c r="L2918" s="242"/>
      <c r="M2918" s="243"/>
      <c r="N2918" s="244"/>
      <c r="O2918" s="244"/>
      <c r="P2918" s="244"/>
      <c r="Q2918" s="244"/>
      <c r="R2918" s="244"/>
      <c r="S2918" s="244"/>
      <c r="T2918" s="245"/>
      <c r="U2918" s="13"/>
      <c r="V2918" s="13"/>
      <c r="W2918" s="13"/>
      <c r="X2918" s="13"/>
      <c r="Y2918" s="13"/>
      <c r="Z2918" s="13"/>
      <c r="AA2918" s="13"/>
      <c r="AB2918" s="13"/>
      <c r="AC2918" s="13"/>
      <c r="AD2918" s="13"/>
      <c r="AE2918" s="13"/>
      <c r="AT2918" s="246" t="s">
        <v>252</v>
      </c>
      <c r="AU2918" s="246" t="s">
        <v>93</v>
      </c>
      <c r="AV2918" s="13" t="s">
        <v>23</v>
      </c>
      <c r="AW2918" s="13" t="s">
        <v>46</v>
      </c>
      <c r="AX2918" s="13" t="s">
        <v>85</v>
      </c>
      <c r="AY2918" s="246" t="s">
        <v>241</v>
      </c>
    </row>
    <row r="2919" s="14" customFormat="1">
      <c r="A2919" s="14"/>
      <c r="B2919" s="247"/>
      <c r="C2919" s="248"/>
      <c r="D2919" s="238" t="s">
        <v>252</v>
      </c>
      <c r="E2919" s="249" t="s">
        <v>39</v>
      </c>
      <c r="F2919" s="250" t="s">
        <v>2645</v>
      </c>
      <c r="G2919" s="248"/>
      <c r="H2919" s="251">
        <v>8.4000000000000004</v>
      </c>
      <c r="I2919" s="252"/>
      <c r="J2919" s="248"/>
      <c r="K2919" s="248"/>
      <c r="L2919" s="253"/>
      <c r="M2919" s="254"/>
      <c r="N2919" s="255"/>
      <c r="O2919" s="255"/>
      <c r="P2919" s="255"/>
      <c r="Q2919" s="255"/>
      <c r="R2919" s="255"/>
      <c r="S2919" s="255"/>
      <c r="T2919" s="256"/>
      <c r="U2919" s="14"/>
      <c r="V2919" s="14"/>
      <c r="W2919" s="14"/>
      <c r="X2919" s="14"/>
      <c r="Y2919" s="14"/>
      <c r="Z2919" s="14"/>
      <c r="AA2919" s="14"/>
      <c r="AB2919" s="14"/>
      <c r="AC2919" s="14"/>
      <c r="AD2919" s="14"/>
      <c r="AE2919" s="14"/>
      <c r="AT2919" s="257" t="s">
        <v>252</v>
      </c>
      <c r="AU2919" s="257" t="s">
        <v>93</v>
      </c>
      <c r="AV2919" s="14" t="s">
        <v>93</v>
      </c>
      <c r="AW2919" s="14" t="s">
        <v>46</v>
      </c>
      <c r="AX2919" s="14" t="s">
        <v>85</v>
      </c>
      <c r="AY2919" s="257" t="s">
        <v>241</v>
      </c>
    </row>
    <row r="2920" s="13" customFormat="1">
      <c r="A2920" s="13"/>
      <c r="B2920" s="236"/>
      <c r="C2920" s="237"/>
      <c r="D2920" s="238" t="s">
        <v>252</v>
      </c>
      <c r="E2920" s="239" t="s">
        <v>39</v>
      </c>
      <c r="F2920" s="240" t="s">
        <v>1033</v>
      </c>
      <c r="G2920" s="237"/>
      <c r="H2920" s="239" t="s">
        <v>39</v>
      </c>
      <c r="I2920" s="241"/>
      <c r="J2920" s="237"/>
      <c r="K2920" s="237"/>
      <c r="L2920" s="242"/>
      <c r="M2920" s="243"/>
      <c r="N2920" s="244"/>
      <c r="O2920" s="244"/>
      <c r="P2920" s="244"/>
      <c r="Q2920" s="244"/>
      <c r="R2920" s="244"/>
      <c r="S2920" s="244"/>
      <c r="T2920" s="245"/>
      <c r="U2920" s="13"/>
      <c r="V2920" s="13"/>
      <c r="W2920" s="13"/>
      <c r="X2920" s="13"/>
      <c r="Y2920" s="13"/>
      <c r="Z2920" s="13"/>
      <c r="AA2920" s="13"/>
      <c r="AB2920" s="13"/>
      <c r="AC2920" s="13"/>
      <c r="AD2920" s="13"/>
      <c r="AE2920" s="13"/>
      <c r="AT2920" s="246" t="s">
        <v>252</v>
      </c>
      <c r="AU2920" s="246" t="s">
        <v>93</v>
      </c>
      <c r="AV2920" s="13" t="s">
        <v>23</v>
      </c>
      <c r="AW2920" s="13" t="s">
        <v>46</v>
      </c>
      <c r="AX2920" s="13" t="s">
        <v>85</v>
      </c>
      <c r="AY2920" s="246" t="s">
        <v>241</v>
      </c>
    </row>
    <row r="2921" s="14" customFormat="1">
      <c r="A2921" s="14"/>
      <c r="B2921" s="247"/>
      <c r="C2921" s="248"/>
      <c r="D2921" s="238" t="s">
        <v>252</v>
      </c>
      <c r="E2921" s="249" t="s">
        <v>39</v>
      </c>
      <c r="F2921" s="250" t="s">
        <v>2646</v>
      </c>
      <c r="G2921" s="248"/>
      <c r="H2921" s="251">
        <v>19.199999999999999</v>
      </c>
      <c r="I2921" s="252"/>
      <c r="J2921" s="248"/>
      <c r="K2921" s="248"/>
      <c r="L2921" s="253"/>
      <c r="M2921" s="254"/>
      <c r="N2921" s="255"/>
      <c r="O2921" s="255"/>
      <c r="P2921" s="255"/>
      <c r="Q2921" s="255"/>
      <c r="R2921" s="255"/>
      <c r="S2921" s="255"/>
      <c r="T2921" s="256"/>
      <c r="U2921" s="14"/>
      <c r="V2921" s="14"/>
      <c r="W2921" s="14"/>
      <c r="X2921" s="14"/>
      <c r="Y2921" s="14"/>
      <c r="Z2921" s="14"/>
      <c r="AA2921" s="14"/>
      <c r="AB2921" s="14"/>
      <c r="AC2921" s="14"/>
      <c r="AD2921" s="14"/>
      <c r="AE2921" s="14"/>
      <c r="AT2921" s="257" t="s">
        <v>252</v>
      </c>
      <c r="AU2921" s="257" t="s">
        <v>93</v>
      </c>
      <c r="AV2921" s="14" t="s">
        <v>93</v>
      </c>
      <c r="AW2921" s="14" t="s">
        <v>46</v>
      </c>
      <c r="AX2921" s="14" t="s">
        <v>85</v>
      </c>
      <c r="AY2921" s="257" t="s">
        <v>241</v>
      </c>
    </row>
    <row r="2922" s="14" customFormat="1">
      <c r="A2922" s="14"/>
      <c r="B2922" s="247"/>
      <c r="C2922" s="248"/>
      <c r="D2922" s="238" t="s">
        <v>252</v>
      </c>
      <c r="E2922" s="249" t="s">
        <v>39</v>
      </c>
      <c r="F2922" s="250" t="s">
        <v>2647</v>
      </c>
      <c r="G2922" s="248"/>
      <c r="H2922" s="251">
        <v>31.199999999999999</v>
      </c>
      <c r="I2922" s="252"/>
      <c r="J2922" s="248"/>
      <c r="K2922" s="248"/>
      <c r="L2922" s="253"/>
      <c r="M2922" s="254"/>
      <c r="N2922" s="255"/>
      <c r="O2922" s="255"/>
      <c r="P2922" s="255"/>
      <c r="Q2922" s="255"/>
      <c r="R2922" s="255"/>
      <c r="S2922" s="255"/>
      <c r="T2922" s="256"/>
      <c r="U2922" s="14"/>
      <c r="V2922" s="14"/>
      <c r="W2922" s="14"/>
      <c r="X2922" s="14"/>
      <c r="Y2922" s="14"/>
      <c r="Z2922" s="14"/>
      <c r="AA2922" s="14"/>
      <c r="AB2922" s="14"/>
      <c r="AC2922" s="14"/>
      <c r="AD2922" s="14"/>
      <c r="AE2922" s="14"/>
      <c r="AT2922" s="257" t="s">
        <v>252</v>
      </c>
      <c r="AU2922" s="257" t="s">
        <v>93</v>
      </c>
      <c r="AV2922" s="14" t="s">
        <v>93</v>
      </c>
      <c r="AW2922" s="14" t="s">
        <v>46</v>
      </c>
      <c r="AX2922" s="14" t="s">
        <v>85</v>
      </c>
      <c r="AY2922" s="257" t="s">
        <v>241</v>
      </c>
    </row>
    <row r="2923" s="14" customFormat="1">
      <c r="A2923" s="14"/>
      <c r="B2923" s="247"/>
      <c r="C2923" s="248"/>
      <c r="D2923" s="238" t="s">
        <v>252</v>
      </c>
      <c r="E2923" s="249" t="s">
        <v>39</v>
      </c>
      <c r="F2923" s="250" t="s">
        <v>2648</v>
      </c>
      <c r="G2923" s="248"/>
      <c r="H2923" s="251">
        <v>15.6</v>
      </c>
      <c r="I2923" s="252"/>
      <c r="J2923" s="248"/>
      <c r="K2923" s="248"/>
      <c r="L2923" s="253"/>
      <c r="M2923" s="254"/>
      <c r="N2923" s="255"/>
      <c r="O2923" s="255"/>
      <c r="P2923" s="255"/>
      <c r="Q2923" s="255"/>
      <c r="R2923" s="255"/>
      <c r="S2923" s="255"/>
      <c r="T2923" s="256"/>
      <c r="U2923" s="14"/>
      <c r="V2923" s="14"/>
      <c r="W2923" s="14"/>
      <c r="X2923" s="14"/>
      <c r="Y2923" s="14"/>
      <c r="Z2923" s="14"/>
      <c r="AA2923" s="14"/>
      <c r="AB2923" s="14"/>
      <c r="AC2923" s="14"/>
      <c r="AD2923" s="14"/>
      <c r="AE2923" s="14"/>
      <c r="AT2923" s="257" t="s">
        <v>252</v>
      </c>
      <c r="AU2923" s="257" t="s">
        <v>93</v>
      </c>
      <c r="AV2923" s="14" t="s">
        <v>93</v>
      </c>
      <c r="AW2923" s="14" t="s">
        <v>46</v>
      </c>
      <c r="AX2923" s="14" t="s">
        <v>85</v>
      </c>
      <c r="AY2923" s="257" t="s">
        <v>241</v>
      </c>
    </row>
    <row r="2924" s="14" customFormat="1">
      <c r="A2924" s="14"/>
      <c r="B2924" s="247"/>
      <c r="C2924" s="248"/>
      <c r="D2924" s="238" t="s">
        <v>252</v>
      </c>
      <c r="E2924" s="249" t="s">
        <v>39</v>
      </c>
      <c r="F2924" s="250" t="s">
        <v>2649</v>
      </c>
      <c r="G2924" s="248"/>
      <c r="H2924" s="251">
        <v>19.199999999999999</v>
      </c>
      <c r="I2924" s="252"/>
      <c r="J2924" s="248"/>
      <c r="K2924" s="248"/>
      <c r="L2924" s="253"/>
      <c r="M2924" s="254"/>
      <c r="N2924" s="255"/>
      <c r="O2924" s="255"/>
      <c r="P2924" s="255"/>
      <c r="Q2924" s="255"/>
      <c r="R2924" s="255"/>
      <c r="S2924" s="255"/>
      <c r="T2924" s="256"/>
      <c r="U2924" s="14"/>
      <c r="V2924" s="14"/>
      <c r="W2924" s="14"/>
      <c r="X2924" s="14"/>
      <c r="Y2924" s="14"/>
      <c r="Z2924" s="14"/>
      <c r="AA2924" s="14"/>
      <c r="AB2924" s="14"/>
      <c r="AC2924" s="14"/>
      <c r="AD2924" s="14"/>
      <c r="AE2924" s="14"/>
      <c r="AT2924" s="257" t="s">
        <v>252</v>
      </c>
      <c r="AU2924" s="257" t="s">
        <v>93</v>
      </c>
      <c r="AV2924" s="14" t="s">
        <v>93</v>
      </c>
      <c r="AW2924" s="14" t="s">
        <v>46</v>
      </c>
      <c r="AX2924" s="14" t="s">
        <v>85</v>
      </c>
      <c r="AY2924" s="257" t="s">
        <v>241</v>
      </c>
    </row>
    <row r="2925" s="14" customFormat="1">
      <c r="A2925" s="14"/>
      <c r="B2925" s="247"/>
      <c r="C2925" s="248"/>
      <c r="D2925" s="238" t="s">
        <v>252</v>
      </c>
      <c r="E2925" s="249" t="s">
        <v>39</v>
      </c>
      <c r="F2925" s="250" t="s">
        <v>2650</v>
      </c>
      <c r="G2925" s="248"/>
      <c r="H2925" s="251">
        <v>7.4000000000000004</v>
      </c>
      <c r="I2925" s="252"/>
      <c r="J2925" s="248"/>
      <c r="K2925" s="248"/>
      <c r="L2925" s="253"/>
      <c r="M2925" s="254"/>
      <c r="N2925" s="255"/>
      <c r="O2925" s="255"/>
      <c r="P2925" s="255"/>
      <c r="Q2925" s="255"/>
      <c r="R2925" s="255"/>
      <c r="S2925" s="255"/>
      <c r="T2925" s="256"/>
      <c r="U2925" s="14"/>
      <c r="V2925" s="14"/>
      <c r="W2925" s="14"/>
      <c r="X2925" s="14"/>
      <c r="Y2925" s="14"/>
      <c r="Z2925" s="14"/>
      <c r="AA2925" s="14"/>
      <c r="AB2925" s="14"/>
      <c r="AC2925" s="14"/>
      <c r="AD2925" s="14"/>
      <c r="AE2925" s="14"/>
      <c r="AT2925" s="257" t="s">
        <v>252</v>
      </c>
      <c r="AU2925" s="257" t="s">
        <v>93</v>
      </c>
      <c r="AV2925" s="14" t="s">
        <v>93</v>
      </c>
      <c r="AW2925" s="14" t="s">
        <v>46</v>
      </c>
      <c r="AX2925" s="14" t="s">
        <v>85</v>
      </c>
      <c r="AY2925" s="257" t="s">
        <v>241</v>
      </c>
    </row>
    <row r="2926" s="13" customFormat="1">
      <c r="A2926" s="13"/>
      <c r="B2926" s="236"/>
      <c r="C2926" s="237"/>
      <c r="D2926" s="238" t="s">
        <v>252</v>
      </c>
      <c r="E2926" s="239" t="s">
        <v>39</v>
      </c>
      <c r="F2926" s="240" t="s">
        <v>1014</v>
      </c>
      <c r="G2926" s="237"/>
      <c r="H2926" s="239" t="s">
        <v>39</v>
      </c>
      <c r="I2926" s="241"/>
      <c r="J2926" s="237"/>
      <c r="K2926" s="237"/>
      <c r="L2926" s="242"/>
      <c r="M2926" s="243"/>
      <c r="N2926" s="244"/>
      <c r="O2926" s="244"/>
      <c r="P2926" s="244"/>
      <c r="Q2926" s="244"/>
      <c r="R2926" s="244"/>
      <c r="S2926" s="244"/>
      <c r="T2926" s="245"/>
      <c r="U2926" s="13"/>
      <c r="V2926" s="13"/>
      <c r="W2926" s="13"/>
      <c r="X2926" s="13"/>
      <c r="Y2926" s="13"/>
      <c r="Z2926" s="13"/>
      <c r="AA2926" s="13"/>
      <c r="AB2926" s="13"/>
      <c r="AC2926" s="13"/>
      <c r="AD2926" s="13"/>
      <c r="AE2926" s="13"/>
      <c r="AT2926" s="246" t="s">
        <v>252</v>
      </c>
      <c r="AU2926" s="246" t="s">
        <v>93</v>
      </c>
      <c r="AV2926" s="13" t="s">
        <v>23</v>
      </c>
      <c r="AW2926" s="13" t="s">
        <v>46</v>
      </c>
      <c r="AX2926" s="13" t="s">
        <v>85</v>
      </c>
      <c r="AY2926" s="246" t="s">
        <v>241</v>
      </c>
    </row>
    <row r="2927" s="14" customFormat="1">
      <c r="A2927" s="14"/>
      <c r="B2927" s="247"/>
      <c r="C2927" s="248"/>
      <c r="D2927" s="238" t="s">
        <v>252</v>
      </c>
      <c r="E2927" s="249" t="s">
        <v>39</v>
      </c>
      <c r="F2927" s="250" t="s">
        <v>2651</v>
      </c>
      <c r="G2927" s="248"/>
      <c r="H2927" s="251">
        <v>5.4000000000000004</v>
      </c>
      <c r="I2927" s="252"/>
      <c r="J2927" s="248"/>
      <c r="K2927" s="248"/>
      <c r="L2927" s="253"/>
      <c r="M2927" s="254"/>
      <c r="N2927" s="255"/>
      <c r="O2927" s="255"/>
      <c r="P2927" s="255"/>
      <c r="Q2927" s="255"/>
      <c r="R2927" s="255"/>
      <c r="S2927" s="255"/>
      <c r="T2927" s="256"/>
      <c r="U2927" s="14"/>
      <c r="V2927" s="14"/>
      <c r="W2927" s="14"/>
      <c r="X2927" s="14"/>
      <c r="Y2927" s="14"/>
      <c r="Z2927" s="14"/>
      <c r="AA2927" s="14"/>
      <c r="AB2927" s="14"/>
      <c r="AC2927" s="14"/>
      <c r="AD2927" s="14"/>
      <c r="AE2927" s="14"/>
      <c r="AT2927" s="257" t="s">
        <v>252</v>
      </c>
      <c r="AU2927" s="257" t="s">
        <v>93</v>
      </c>
      <c r="AV2927" s="14" t="s">
        <v>93</v>
      </c>
      <c r="AW2927" s="14" t="s">
        <v>46</v>
      </c>
      <c r="AX2927" s="14" t="s">
        <v>85</v>
      </c>
      <c r="AY2927" s="257" t="s">
        <v>241</v>
      </c>
    </row>
    <row r="2928" s="13" customFormat="1">
      <c r="A2928" s="13"/>
      <c r="B2928" s="236"/>
      <c r="C2928" s="237"/>
      <c r="D2928" s="238" t="s">
        <v>252</v>
      </c>
      <c r="E2928" s="239" t="s">
        <v>39</v>
      </c>
      <c r="F2928" s="240" t="s">
        <v>1024</v>
      </c>
      <c r="G2928" s="237"/>
      <c r="H2928" s="239" t="s">
        <v>39</v>
      </c>
      <c r="I2928" s="241"/>
      <c r="J2928" s="237"/>
      <c r="K2928" s="237"/>
      <c r="L2928" s="242"/>
      <c r="M2928" s="243"/>
      <c r="N2928" s="244"/>
      <c r="O2928" s="244"/>
      <c r="P2928" s="244"/>
      <c r="Q2928" s="244"/>
      <c r="R2928" s="244"/>
      <c r="S2928" s="244"/>
      <c r="T2928" s="245"/>
      <c r="U2928" s="13"/>
      <c r="V2928" s="13"/>
      <c r="W2928" s="13"/>
      <c r="X2928" s="13"/>
      <c r="Y2928" s="13"/>
      <c r="Z2928" s="13"/>
      <c r="AA2928" s="13"/>
      <c r="AB2928" s="13"/>
      <c r="AC2928" s="13"/>
      <c r="AD2928" s="13"/>
      <c r="AE2928" s="13"/>
      <c r="AT2928" s="246" t="s">
        <v>252</v>
      </c>
      <c r="AU2928" s="246" t="s">
        <v>93</v>
      </c>
      <c r="AV2928" s="13" t="s">
        <v>23</v>
      </c>
      <c r="AW2928" s="13" t="s">
        <v>46</v>
      </c>
      <c r="AX2928" s="13" t="s">
        <v>85</v>
      </c>
      <c r="AY2928" s="246" t="s">
        <v>241</v>
      </c>
    </row>
    <row r="2929" s="14" customFormat="1">
      <c r="A2929" s="14"/>
      <c r="B2929" s="247"/>
      <c r="C2929" s="248"/>
      <c r="D2929" s="238" t="s">
        <v>252</v>
      </c>
      <c r="E2929" s="249" t="s">
        <v>39</v>
      </c>
      <c r="F2929" s="250" t="s">
        <v>2652</v>
      </c>
      <c r="G2929" s="248"/>
      <c r="H2929" s="251">
        <v>7.2000000000000002</v>
      </c>
      <c r="I2929" s="252"/>
      <c r="J2929" s="248"/>
      <c r="K2929" s="248"/>
      <c r="L2929" s="253"/>
      <c r="M2929" s="254"/>
      <c r="N2929" s="255"/>
      <c r="O2929" s="255"/>
      <c r="P2929" s="255"/>
      <c r="Q2929" s="255"/>
      <c r="R2929" s="255"/>
      <c r="S2929" s="255"/>
      <c r="T2929" s="256"/>
      <c r="U2929" s="14"/>
      <c r="V2929" s="14"/>
      <c r="W2929" s="14"/>
      <c r="X2929" s="14"/>
      <c r="Y2929" s="14"/>
      <c r="Z2929" s="14"/>
      <c r="AA2929" s="14"/>
      <c r="AB2929" s="14"/>
      <c r="AC2929" s="14"/>
      <c r="AD2929" s="14"/>
      <c r="AE2929" s="14"/>
      <c r="AT2929" s="257" t="s">
        <v>252</v>
      </c>
      <c r="AU2929" s="257" t="s">
        <v>93</v>
      </c>
      <c r="AV2929" s="14" t="s">
        <v>93</v>
      </c>
      <c r="AW2929" s="14" t="s">
        <v>46</v>
      </c>
      <c r="AX2929" s="14" t="s">
        <v>85</v>
      </c>
      <c r="AY2929" s="257" t="s">
        <v>241</v>
      </c>
    </row>
    <row r="2930" s="13" customFormat="1">
      <c r="A2930" s="13"/>
      <c r="B2930" s="236"/>
      <c r="C2930" s="237"/>
      <c r="D2930" s="238" t="s">
        <v>252</v>
      </c>
      <c r="E2930" s="239" t="s">
        <v>39</v>
      </c>
      <c r="F2930" s="240" t="s">
        <v>1131</v>
      </c>
      <c r="G2930" s="237"/>
      <c r="H2930" s="239" t="s">
        <v>39</v>
      </c>
      <c r="I2930" s="241"/>
      <c r="J2930" s="237"/>
      <c r="K2930" s="237"/>
      <c r="L2930" s="242"/>
      <c r="M2930" s="243"/>
      <c r="N2930" s="244"/>
      <c r="O2930" s="244"/>
      <c r="P2930" s="244"/>
      <c r="Q2930" s="244"/>
      <c r="R2930" s="244"/>
      <c r="S2930" s="244"/>
      <c r="T2930" s="245"/>
      <c r="U2930" s="13"/>
      <c r="V2930" s="13"/>
      <c r="W2930" s="13"/>
      <c r="X2930" s="13"/>
      <c r="Y2930" s="13"/>
      <c r="Z2930" s="13"/>
      <c r="AA2930" s="13"/>
      <c r="AB2930" s="13"/>
      <c r="AC2930" s="13"/>
      <c r="AD2930" s="13"/>
      <c r="AE2930" s="13"/>
      <c r="AT2930" s="246" t="s">
        <v>252</v>
      </c>
      <c r="AU2930" s="246" t="s">
        <v>93</v>
      </c>
      <c r="AV2930" s="13" t="s">
        <v>23</v>
      </c>
      <c r="AW2930" s="13" t="s">
        <v>46</v>
      </c>
      <c r="AX2930" s="13" t="s">
        <v>85</v>
      </c>
      <c r="AY2930" s="246" t="s">
        <v>241</v>
      </c>
    </row>
    <row r="2931" s="14" customFormat="1">
      <c r="A2931" s="14"/>
      <c r="B2931" s="247"/>
      <c r="C2931" s="248"/>
      <c r="D2931" s="238" t="s">
        <v>252</v>
      </c>
      <c r="E2931" s="249" t="s">
        <v>39</v>
      </c>
      <c r="F2931" s="250" t="s">
        <v>2646</v>
      </c>
      <c r="G2931" s="248"/>
      <c r="H2931" s="251">
        <v>19.199999999999999</v>
      </c>
      <c r="I2931" s="252"/>
      <c r="J2931" s="248"/>
      <c r="K2931" s="248"/>
      <c r="L2931" s="253"/>
      <c r="M2931" s="254"/>
      <c r="N2931" s="255"/>
      <c r="O2931" s="255"/>
      <c r="P2931" s="255"/>
      <c r="Q2931" s="255"/>
      <c r="R2931" s="255"/>
      <c r="S2931" s="255"/>
      <c r="T2931" s="256"/>
      <c r="U2931" s="14"/>
      <c r="V2931" s="14"/>
      <c r="W2931" s="14"/>
      <c r="X2931" s="14"/>
      <c r="Y2931" s="14"/>
      <c r="Z2931" s="14"/>
      <c r="AA2931" s="14"/>
      <c r="AB2931" s="14"/>
      <c r="AC2931" s="14"/>
      <c r="AD2931" s="14"/>
      <c r="AE2931" s="14"/>
      <c r="AT2931" s="257" t="s">
        <v>252</v>
      </c>
      <c r="AU2931" s="257" t="s">
        <v>93</v>
      </c>
      <c r="AV2931" s="14" t="s">
        <v>93</v>
      </c>
      <c r="AW2931" s="14" t="s">
        <v>46</v>
      </c>
      <c r="AX2931" s="14" t="s">
        <v>85</v>
      </c>
      <c r="AY2931" s="257" t="s">
        <v>241</v>
      </c>
    </row>
    <row r="2932" s="14" customFormat="1">
      <c r="A2932" s="14"/>
      <c r="B2932" s="247"/>
      <c r="C2932" s="248"/>
      <c r="D2932" s="238" t="s">
        <v>252</v>
      </c>
      <c r="E2932" s="249" t="s">
        <v>39</v>
      </c>
      <c r="F2932" s="250" t="s">
        <v>2647</v>
      </c>
      <c r="G2932" s="248"/>
      <c r="H2932" s="251">
        <v>31.199999999999999</v>
      </c>
      <c r="I2932" s="252"/>
      <c r="J2932" s="248"/>
      <c r="K2932" s="248"/>
      <c r="L2932" s="253"/>
      <c r="M2932" s="254"/>
      <c r="N2932" s="255"/>
      <c r="O2932" s="255"/>
      <c r="P2932" s="255"/>
      <c r="Q2932" s="255"/>
      <c r="R2932" s="255"/>
      <c r="S2932" s="255"/>
      <c r="T2932" s="256"/>
      <c r="U2932" s="14"/>
      <c r="V2932" s="14"/>
      <c r="W2932" s="14"/>
      <c r="X2932" s="14"/>
      <c r="Y2932" s="14"/>
      <c r="Z2932" s="14"/>
      <c r="AA2932" s="14"/>
      <c r="AB2932" s="14"/>
      <c r="AC2932" s="14"/>
      <c r="AD2932" s="14"/>
      <c r="AE2932" s="14"/>
      <c r="AT2932" s="257" t="s">
        <v>252</v>
      </c>
      <c r="AU2932" s="257" t="s">
        <v>93</v>
      </c>
      <c r="AV2932" s="14" t="s">
        <v>93</v>
      </c>
      <c r="AW2932" s="14" t="s">
        <v>46</v>
      </c>
      <c r="AX2932" s="14" t="s">
        <v>85</v>
      </c>
      <c r="AY2932" s="257" t="s">
        <v>241</v>
      </c>
    </row>
    <row r="2933" s="14" customFormat="1">
      <c r="A2933" s="14"/>
      <c r="B2933" s="247"/>
      <c r="C2933" s="248"/>
      <c r="D2933" s="238" t="s">
        <v>252</v>
      </c>
      <c r="E2933" s="249" t="s">
        <v>39</v>
      </c>
      <c r="F2933" s="250" t="s">
        <v>2648</v>
      </c>
      <c r="G2933" s="248"/>
      <c r="H2933" s="251">
        <v>15.6</v>
      </c>
      <c r="I2933" s="252"/>
      <c r="J2933" s="248"/>
      <c r="K2933" s="248"/>
      <c r="L2933" s="253"/>
      <c r="M2933" s="254"/>
      <c r="N2933" s="255"/>
      <c r="O2933" s="255"/>
      <c r="P2933" s="255"/>
      <c r="Q2933" s="255"/>
      <c r="R2933" s="255"/>
      <c r="S2933" s="255"/>
      <c r="T2933" s="256"/>
      <c r="U2933" s="14"/>
      <c r="V2933" s="14"/>
      <c r="W2933" s="14"/>
      <c r="X2933" s="14"/>
      <c r="Y2933" s="14"/>
      <c r="Z2933" s="14"/>
      <c r="AA2933" s="14"/>
      <c r="AB2933" s="14"/>
      <c r="AC2933" s="14"/>
      <c r="AD2933" s="14"/>
      <c r="AE2933" s="14"/>
      <c r="AT2933" s="257" t="s">
        <v>252</v>
      </c>
      <c r="AU2933" s="257" t="s">
        <v>93</v>
      </c>
      <c r="AV2933" s="14" t="s">
        <v>93</v>
      </c>
      <c r="AW2933" s="14" t="s">
        <v>46</v>
      </c>
      <c r="AX2933" s="14" t="s">
        <v>85</v>
      </c>
      <c r="AY2933" s="257" t="s">
        <v>241</v>
      </c>
    </row>
    <row r="2934" s="14" customFormat="1">
      <c r="A2934" s="14"/>
      <c r="B2934" s="247"/>
      <c r="C2934" s="248"/>
      <c r="D2934" s="238" t="s">
        <v>252</v>
      </c>
      <c r="E2934" s="249" t="s">
        <v>39</v>
      </c>
      <c r="F2934" s="250" t="s">
        <v>2653</v>
      </c>
      <c r="G2934" s="248"/>
      <c r="H2934" s="251">
        <v>9.5999999999999996</v>
      </c>
      <c r="I2934" s="252"/>
      <c r="J2934" s="248"/>
      <c r="K2934" s="248"/>
      <c r="L2934" s="253"/>
      <c r="M2934" s="254"/>
      <c r="N2934" s="255"/>
      <c r="O2934" s="255"/>
      <c r="P2934" s="255"/>
      <c r="Q2934" s="255"/>
      <c r="R2934" s="255"/>
      <c r="S2934" s="255"/>
      <c r="T2934" s="256"/>
      <c r="U2934" s="14"/>
      <c r="V2934" s="14"/>
      <c r="W2934" s="14"/>
      <c r="X2934" s="14"/>
      <c r="Y2934" s="14"/>
      <c r="Z2934" s="14"/>
      <c r="AA2934" s="14"/>
      <c r="AB2934" s="14"/>
      <c r="AC2934" s="14"/>
      <c r="AD2934" s="14"/>
      <c r="AE2934" s="14"/>
      <c r="AT2934" s="257" t="s">
        <v>252</v>
      </c>
      <c r="AU2934" s="257" t="s">
        <v>93</v>
      </c>
      <c r="AV2934" s="14" t="s">
        <v>93</v>
      </c>
      <c r="AW2934" s="14" t="s">
        <v>46</v>
      </c>
      <c r="AX2934" s="14" t="s">
        <v>85</v>
      </c>
      <c r="AY2934" s="257" t="s">
        <v>241</v>
      </c>
    </row>
    <row r="2935" s="14" customFormat="1">
      <c r="A2935" s="14"/>
      <c r="B2935" s="247"/>
      <c r="C2935" s="248"/>
      <c r="D2935" s="238" t="s">
        <v>252</v>
      </c>
      <c r="E2935" s="249" t="s">
        <v>39</v>
      </c>
      <c r="F2935" s="250" t="s">
        <v>2654</v>
      </c>
      <c r="G2935" s="248"/>
      <c r="H2935" s="251">
        <v>11.4</v>
      </c>
      <c r="I2935" s="252"/>
      <c r="J2935" s="248"/>
      <c r="K2935" s="248"/>
      <c r="L2935" s="253"/>
      <c r="M2935" s="254"/>
      <c r="N2935" s="255"/>
      <c r="O2935" s="255"/>
      <c r="P2935" s="255"/>
      <c r="Q2935" s="255"/>
      <c r="R2935" s="255"/>
      <c r="S2935" s="255"/>
      <c r="T2935" s="256"/>
      <c r="U2935" s="14"/>
      <c r="V2935" s="14"/>
      <c r="W2935" s="14"/>
      <c r="X2935" s="14"/>
      <c r="Y2935" s="14"/>
      <c r="Z2935" s="14"/>
      <c r="AA2935" s="14"/>
      <c r="AB2935" s="14"/>
      <c r="AC2935" s="14"/>
      <c r="AD2935" s="14"/>
      <c r="AE2935" s="14"/>
      <c r="AT2935" s="257" t="s">
        <v>252</v>
      </c>
      <c r="AU2935" s="257" t="s">
        <v>93</v>
      </c>
      <c r="AV2935" s="14" t="s">
        <v>93</v>
      </c>
      <c r="AW2935" s="14" t="s">
        <v>46</v>
      </c>
      <c r="AX2935" s="14" t="s">
        <v>85</v>
      </c>
      <c r="AY2935" s="257" t="s">
        <v>241</v>
      </c>
    </row>
    <row r="2936" s="15" customFormat="1">
      <c r="A2936" s="15"/>
      <c r="B2936" s="258"/>
      <c r="C2936" s="259"/>
      <c r="D2936" s="238" t="s">
        <v>252</v>
      </c>
      <c r="E2936" s="260" t="s">
        <v>39</v>
      </c>
      <c r="F2936" s="261" t="s">
        <v>274</v>
      </c>
      <c r="G2936" s="259"/>
      <c r="H2936" s="262">
        <v>207.28</v>
      </c>
      <c r="I2936" s="263"/>
      <c r="J2936" s="259"/>
      <c r="K2936" s="259"/>
      <c r="L2936" s="264"/>
      <c r="M2936" s="265"/>
      <c r="N2936" s="266"/>
      <c r="O2936" s="266"/>
      <c r="P2936" s="266"/>
      <c r="Q2936" s="266"/>
      <c r="R2936" s="266"/>
      <c r="S2936" s="266"/>
      <c r="T2936" s="267"/>
      <c r="U2936" s="15"/>
      <c r="V2936" s="15"/>
      <c r="W2936" s="15"/>
      <c r="X2936" s="15"/>
      <c r="Y2936" s="15"/>
      <c r="Z2936" s="15"/>
      <c r="AA2936" s="15"/>
      <c r="AB2936" s="15"/>
      <c r="AC2936" s="15"/>
      <c r="AD2936" s="15"/>
      <c r="AE2936" s="15"/>
      <c r="AT2936" s="268" t="s">
        <v>252</v>
      </c>
      <c r="AU2936" s="268" t="s">
        <v>93</v>
      </c>
      <c r="AV2936" s="15" t="s">
        <v>248</v>
      </c>
      <c r="AW2936" s="15" t="s">
        <v>46</v>
      </c>
      <c r="AX2936" s="15" t="s">
        <v>23</v>
      </c>
      <c r="AY2936" s="268" t="s">
        <v>241</v>
      </c>
    </row>
    <row r="2937" s="2" customFormat="1" ht="24.15" customHeight="1">
      <c r="A2937" s="42"/>
      <c r="B2937" s="43"/>
      <c r="C2937" s="218" t="s">
        <v>2655</v>
      </c>
      <c r="D2937" s="218" t="s">
        <v>243</v>
      </c>
      <c r="E2937" s="219" t="s">
        <v>2656</v>
      </c>
      <c r="F2937" s="220" t="s">
        <v>2657</v>
      </c>
      <c r="G2937" s="221" t="s">
        <v>515</v>
      </c>
      <c r="H2937" s="222">
        <v>70.400000000000006</v>
      </c>
      <c r="I2937" s="223"/>
      <c r="J2937" s="224">
        <f>ROUND(I2937*H2937,2)</f>
        <v>0</v>
      </c>
      <c r="K2937" s="220" t="s">
        <v>247</v>
      </c>
      <c r="L2937" s="48"/>
      <c r="M2937" s="225" t="s">
        <v>39</v>
      </c>
      <c r="N2937" s="226" t="s">
        <v>56</v>
      </c>
      <c r="O2937" s="88"/>
      <c r="P2937" s="227">
        <f>O2937*H2937</f>
        <v>0</v>
      </c>
      <c r="Q2937" s="227">
        <v>0</v>
      </c>
      <c r="R2937" s="227">
        <f>Q2937*H2937</f>
        <v>0</v>
      </c>
      <c r="S2937" s="227">
        <v>0</v>
      </c>
      <c r="T2937" s="228">
        <f>S2937*H2937</f>
        <v>0</v>
      </c>
      <c r="U2937" s="42"/>
      <c r="V2937" s="42"/>
      <c r="W2937" s="42"/>
      <c r="X2937" s="42"/>
      <c r="Y2937" s="42"/>
      <c r="Z2937" s="42"/>
      <c r="AA2937" s="42"/>
      <c r="AB2937" s="42"/>
      <c r="AC2937" s="42"/>
      <c r="AD2937" s="42"/>
      <c r="AE2937" s="42"/>
      <c r="AR2937" s="229" t="s">
        <v>248</v>
      </c>
      <c r="AT2937" s="229" t="s">
        <v>243</v>
      </c>
      <c r="AU2937" s="229" t="s">
        <v>93</v>
      </c>
      <c r="AY2937" s="20" t="s">
        <v>241</v>
      </c>
      <c r="BE2937" s="230">
        <f>IF(N2937="základní",J2937,0)</f>
        <v>0</v>
      </c>
      <c r="BF2937" s="230">
        <f>IF(N2937="snížená",J2937,0)</f>
        <v>0</v>
      </c>
      <c r="BG2937" s="230">
        <f>IF(N2937="zákl. přenesená",J2937,0)</f>
        <v>0</v>
      </c>
      <c r="BH2937" s="230">
        <f>IF(N2937="sníž. přenesená",J2937,0)</f>
        <v>0</v>
      </c>
      <c r="BI2937" s="230">
        <f>IF(N2937="nulová",J2937,0)</f>
        <v>0</v>
      </c>
      <c r="BJ2937" s="20" t="s">
        <v>23</v>
      </c>
      <c r="BK2937" s="230">
        <f>ROUND(I2937*H2937,2)</f>
        <v>0</v>
      </c>
      <c r="BL2937" s="20" t="s">
        <v>248</v>
      </c>
      <c r="BM2937" s="229" t="s">
        <v>2658</v>
      </c>
    </row>
    <row r="2938" s="2" customFormat="1">
      <c r="A2938" s="42"/>
      <c r="B2938" s="43"/>
      <c r="C2938" s="44"/>
      <c r="D2938" s="231" t="s">
        <v>250</v>
      </c>
      <c r="E2938" s="44"/>
      <c r="F2938" s="232" t="s">
        <v>2659</v>
      </c>
      <c r="G2938" s="44"/>
      <c r="H2938" s="44"/>
      <c r="I2938" s="233"/>
      <c r="J2938" s="44"/>
      <c r="K2938" s="44"/>
      <c r="L2938" s="48"/>
      <c r="M2938" s="234"/>
      <c r="N2938" s="235"/>
      <c r="O2938" s="88"/>
      <c r="P2938" s="88"/>
      <c r="Q2938" s="88"/>
      <c r="R2938" s="88"/>
      <c r="S2938" s="88"/>
      <c r="T2938" s="89"/>
      <c r="U2938" s="42"/>
      <c r="V2938" s="42"/>
      <c r="W2938" s="42"/>
      <c r="X2938" s="42"/>
      <c r="Y2938" s="42"/>
      <c r="Z2938" s="42"/>
      <c r="AA2938" s="42"/>
      <c r="AB2938" s="42"/>
      <c r="AC2938" s="42"/>
      <c r="AD2938" s="42"/>
      <c r="AE2938" s="42"/>
      <c r="AT2938" s="20" t="s">
        <v>250</v>
      </c>
      <c r="AU2938" s="20" t="s">
        <v>93</v>
      </c>
    </row>
    <row r="2939" s="13" customFormat="1">
      <c r="A2939" s="13"/>
      <c r="B2939" s="236"/>
      <c r="C2939" s="237"/>
      <c r="D2939" s="238" t="s">
        <v>252</v>
      </c>
      <c r="E2939" s="239" t="s">
        <v>39</v>
      </c>
      <c r="F2939" s="240" t="s">
        <v>1085</v>
      </c>
      <c r="G2939" s="237"/>
      <c r="H2939" s="239" t="s">
        <v>39</v>
      </c>
      <c r="I2939" s="241"/>
      <c r="J2939" s="237"/>
      <c r="K2939" s="237"/>
      <c r="L2939" s="242"/>
      <c r="M2939" s="243"/>
      <c r="N2939" s="244"/>
      <c r="O2939" s="244"/>
      <c r="P2939" s="244"/>
      <c r="Q2939" s="244"/>
      <c r="R2939" s="244"/>
      <c r="S2939" s="244"/>
      <c r="T2939" s="245"/>
      <c r="U2939" s="13"/>
      <c r="V2939" s="13"/>
      <c r="W2939" s="13"/>
      <c r="X2939" s="13"/>
      <c r="Y2939" s="13"/>
      <c r="Z2939" s="13"/>
      <c r="AA2939" s="13"/>
      <c r="AB2939" s="13"/>
      <c r="AC2939" s="13"/>
      <c r="AD2939" s="13"/>
      <c r="AE2939" s="13"/>
      <c r="AT2939" s="246" t="s">
        <v>252</v>
      </c>
      <c r="AU2939" s="246" t="s">
        <v>93</v>
      </c>
      <c r="AV2939" s="13" t="s">
        <v>23</v>
      </c>
      <c r="AW2939" s="13" t="s">
        <v>46</v>
      </c>
      <c r="AX2939" s="13" t="s">
        <v>85</v>
      </c>
      <c r="AY2939" s="246" t="s">
        <v>241</v>
      </c>
    </row>
    <row r="2940" s="13" customFormat="1">
      <c r="A2940" s="13"/>
      <c r="B2940" s="236"/>
      <c r="C2940" s="237"/>
      <c r="D2940" s="238" t="s">
        <v>252</v>
      </c>
      <c r="E2940" s="239" t="s">
        <v>39</v>
      </c>
      <c r="F2940" s="240" t="s">
        <v>2660</v>
      </c>
      <c r="G2940" s="237"/>
      <c r="H2940" s="239" t="s">
        <v>39</v>
      </c>
      <c r="I2940" s="241"/>
      <c r="J2940" s="237"/>
      <c r="K2940" s="237"/>
      <c r="L2940" s="242"/>
      <c r="M2940" s="243"/>
      <c r="N2940" s="244"/>
      <c r="O2940" s="244"/>
      <c r="P2940" s="244"/>
      <c r="Q2940" s="244"/>
      <c r="R2940" s="244"/>
      <c r="S2940" s="244"/>
      <c r="T2940" s="245"/>
      <c r="U2940" s="13"/>
      <c r="V2940" s="13"/>
      <c r="W2940" s="13"/>
      <c r="X2940" s="13"/>
      <c r="Y2940" s="13"/>
      <c r="Z2940" s="13"/>
      <c r="AA2940" s="13"/>
      <c r="AB2940" s="13"/>
      <c r="AC2940" s="13"/>
      <c r="AD2940" s="13"/>
      <c r="AE2940" s="13"/>
      <c r="AT2940" s="246" t="s">
        <v>252</v>
      </c>
      <c r="AU2940" s="246" t="s">
        <v>93</v>
      </c>
      <c r="AV2940" s="13" t="s">
        <v>23</v>
      </c>
      <c r="AW2940" s="13" t="s">
        <v>46</v>
      </c>
      <c r="AX2940" s="13" t="s">
        <v>85</v>
      </c>
      <c r="AY2940" s="246" t="s">
        <v>241</v>
      </c>
    </row>
    <row r="2941" s="14" customFormat="1">
      <c r="A2941" s="14"/>
      <c r="B2941" s="247"/>
      <c r="C2941" s="248"/>
      <c r="D2941" s="238" t="s">
        <v>252</v>
      </c>
      <c r="E2941" s="249" t="s">
        <v>39</v>
      </c>
      <c r="F2941" s="250" t="s">
        <v>2661</v>
      </c>
      <c r="G2941" s="248"/>
      <c r="H2941" s="251">
        <v>70.400000000000006</v>
      </c>
      <c r="I2941" s="252"/>
      <c r="J2941" s="248"/>
      <c r="K2941" s="248"/>
      <c r="L2941" s="253"/>
      <c r="M2941" s="254"/>
      <c r="N2941" s="255"/>
      <c r="O2941" s="255"/>
      <c r="P2941" s="255"/>
      <c r="Q2941" s="255"/>
      <c r="R2941" s="255"/>
      <c r="S2941" s="255"/>
      <c r="T2941" s="256"/>
      <c r="U2941" s="14"/>
      <c r="V2941" s="14"/>
      <c r="W2941" s="14"/>
      <c r="X2941" s="14"/>
      <c r="Y2941" s="14"/>
      <c r="Z2941" s="14"/>
      <c r="AA2941" s="14"/>
      <c r="AB2941" s="14"/>
      <c r="AC2941" s="14"/>
      <c r="AD2941" s="14"/>
      <c r="AE2941" s="14"/>
      <c r="AT2941" s="257" t="s">
        <v>252</v>
      </c>
      <c r="AU2941" s="257" t="s">
        <v>93</v>
      </c>
      <c r="AV2941" s="14" t="s">
        <v>93</v>
      </c>
      <c r="AW2941" s="14" t="s">
        <v>46</v>
      </c>
      <c r="AX2941" s="14" t="s">
        <v>23</v>
      </c>
      <c r="AY2941" s="257" t="s">
        <v>241</v>
      </c>
    </row>
    <row r="2942" s="2" customFormat="1" ht="16.5" customHeight="1">
      <c r="A2942" s="42"/>
      <c r="B2942" s="43"/>
      <c r="C2942" s="280" t="s">
        <v>2662</v>
      </c>
      <c r="D2942" s="280" t="s">
        <v>463</v>
      </c>
      <c r="E2942" s="281" t="s">
        <v>2663</v>
      </c>
      <c r="F2942" s="282" t="s">
        <v>2664</v>
      </c>
      <c r="G2942" s="283" t="s">
        <v>515</v>
      </c>
      <c r="H2942" s="284">
        <v>73.920000000000002</v>
      </c>
      <c r="I2942" s="285"/>
      <c r="J2942" s="286">
        <f>ROUND(I2942*H2942,2)</f>
        <v>0</v>
      </c>
      <c r="K2942" s="282" t="s">
        <v>247</v>
      </c>
      <c r="L2942" s="287"/>
      <c r="M2942" s="288" t="s">
        <v>39</v>
      </c>
      <c r="N2942" s="289" t="s">
        <v>56</v>
      </c>
      <c r="O2942" s="88"/>
      <c r="P2942" s="227">
        <f>O2942*H2942</f>
        <v>0</v>
      </c>
      <c r="Q2942" s="227">
        <v>0.00010000000000000001</v>
      </c>
      <c r="R2942" s="227">
        <f>Q2942*H2942</f>
        <v>0.0073920000000000001</v>
      </c>
      <c r="S2942" s="227">
        <v>0</v>
      </c>
      <c r="T2942" s="228">
        <f>S2942*H2942</f>
        <v>0</v>
      </c>
      <c r="U2942" s="42"/>
      <c r="V2942" s="42"/>
      <c r="W2942" s="42"/>
      <c r="X2942" s="42"/>
      <c r="Y2942" s="42"/>
      <c r="Z2942" s="42"/>
      <c r="AA2942" s="42"/>
      <c r="AB2942" s="42"/>
      <c r="AC2942" s="42"/>
      <c r="AD2942" s="42"/>
      <c r="AE2942" s="42"/>
      <c r="AR2942" s="229" t="s">
        <v>321</v>
      </c>
      <c r="AT2942" s="229" t="s">
        <v>463</v>
      </c>
      <c r="AU2942" s="229" t="s">
        <v>93</v>
      </c>
      <c r="AY2942" s="20" t="s">
        <v>241</v>
      </c>
      <c r="BE2942" s="230">
        <f>IF(N2942="základní",J2942,0)</f>
        <v>0</v>
      </c>
      <c r="BF2942" s="230">
        <f>IF(N2942="snížená",J2942,0)</f>
        <v>0</v>
      </c>
      <c r="BG2942" s="230">
        <f>IF(N2942="zákl. přenesená",J2942,0)</f>
        <v>0</v>
      </c>
      <c r="BH2942" s="230">
        <f>IF(N2942="sníž. přenesená",J2942,0)</f>
        <v>0</v>
      </c>
      <c r="BI2942" s="230">
        <f>IF(N2942="nulová",J2942,0)</f>
        <v>0</v>
      </c>
      <c r="BJ2942" s="20" t="s">
        <v>23</v>
      </c>
      <c r="BK2942" s="230">
        <f>ROUND(I2942*H2942,2)</f>
        <v>0</v>
      </c>
      <c r="BL2942" s="20" t="s">
        <v>248</v>
      </c>
      <c r="BM2942" s="229" t="s">
        <v>2665</v>
      </c>
    </row>
    <row r="2943" s="14" customFormat="1">
      <c r="A2943" s="14"/>
      <c r="B2943" s="247"/>
      <c r="C2943" s="248"/>
      <c r="D2943" s="238" t="s">
        <v>252</v>
      </c>
      <c r="E2943" s="248"/>
      <c r="F2943" s="250" t="s">
        <v>2666</v>
      </c>
      <c r="G2943" s="248"/>
      <c r="H2943" s="251">
        <v>73.920000000000002</v>
      </c>
      <c r="I2943" s="252"/>
      <c r="J2943" s="248"/>
      <c r="K2943" s="248"/>
      <c r="L2943" s="253"/>
      <c r="M2943" s="254"/>
      <c r="N2943" s="255"/>
      <c r="O2943" s="255"/>
      <c r="P2943" s="255"/>
      <c r="Q2943" s="255"/>
      <c r="R2943" s="255"/>
      <c r="S2943" s="255"/>
      <c r="T2943" s="256"/>
      <c r="U2943" s="14"/>
      <c r="V2943" s="14"/>
      <c r="W2943" s="14"/>
      <c r="X2943" s="14"/>
      <c r="Y2943" s="14"/>
      <c r="Z2943" s="14"/>
      <c r="AA2943" s="14"/>
      <c r="AB2943" s="14"/>
      <c r="AC2943" s="14"/>
      <c r="AD2943" s="14"/>
      <c r="AE2943" s="14"/>
      <c r="AT2943" s="257" t="s">
        <v>252</v>
      </c>
      <c r="AU2943" s="257" t="s">
        <v>93</v>
      </c>
      <c r="AV2943" s="14" t="s">
        <v>93</v>
      </c>
      <c r="AW2943" s="14" t="s">
        <v>4</v>
      </c>
      <c r="AX2943" s="14" t="s">
        <v>23</v>
      </c>
      <c r="AY2943" s="257" t="s">
        <v>241</v>
      </c>
    </row>
    <row r="2944" s="2" customFormat="1" ht="37.8" customHeight="1">
      <c r="A2944" s="42"/>
      <c r="B2944" s="43"/>
      <c r="C2944" s="218" t="s">
        <v>2667</v>
      </c>
      <c r="D2944" s="218" t="s">
        <v>243</v>
      </c>
      <c r="E2944" s="219" t="s">
        <v>2668</v>
      </c>
      <c r="F2944" s="220" t="s">
        <v>2669</v>
      </c>
      <c r="G2944" s="221" t="s">
        <v>145</v>
      </c>
      <c r="H2944" s="222">
        <v>17.600000000000001</v>
      </c>
      <c r="I2944" s="223"/>
      <c r="J2944" s="224">
        <f>ROUND(I2944*H2944,2)</f>
        <v>0</v>
      </c>
      <c r="K2944" s="220" t="s">
        <v>247</v>
      </c>
      <c r="L2944" s="48"/>
      <c r="M2944" s="225" t="s">
        <v>39</v>
      </c>
      <c r="N2944" s="226" t="s">
        <v>56</v>
      </c>
      <c r="O2944" s="88"/>
      <c r="P2944" s="227">
        <f>O2944*H2944</f>
        <v>0</v>
      </c>
      <c r="Q2944" s="227">
        <v>0.0083499999999999998</v>
      </c>
      <c r="R2944" s="227">
        <f>Q2944*H2944</f>
        <v>0.14696000000000001</v>
      </c>
      <c r="S2944" s="227">
        <v>0</v>
      </c>
      <c r="T2944" s="228">
        <f>S2944*H2944</f>
        <v>0</v>
      </c>
      <c r="U2944" s="42"/>
      <c r="V2944" s="42"/>
      <c r="W2944" s="42"/>
      <c r="X2944" s="42"/>
      <c r="Y2944" s="42"/>
      <c r="Z2944" s="42"/>
      <c r="AA2944" s="42"/>
      <c r="AB2944" s="42"/>
      <c r="AC2944" s="42"/>
      <c r="AD2944" s="42"/>
      <c r="AE2944" s="42"/>
      <c r="AR2944" s="229" t="s">
        <v>248</v>
      </c>
      <c r="AT2944" s="229" t="s">
        <v>243</v>
      </c>
      <c r="AU2944" s="229" t="s">
        <v>93</v>
      </c>
      <c r="AY2944" s="20" t="s">
        <v>241</v>
      </c>
      <c r="BE2944" s="230">
        <f>IF(N2944="základní",J2944,0)</f>
        <v>0</v>
      </c>
      <c r="BF2944" s="230">
        <f>IF(N2944="snížená",J2944,0)</f>
        <v>0</v>
      </c>
      <c r="BG2944" s="230">
        <f>IF(N2944="zákl. přenesená",J2944,0)</f>
        <v>0</v>
      </c>
      <c r="BH2944" s="230">
        <f>IF(N2944="sníž. přenesená",J2944,0)</f>
        <v>0</v>
      </c>
      <c r="BI2944" s="230">
        <f>IF(N2944="nulová",J2944,0)</f>
        <v>0</v>
      </c>
      <c r="BJ2944" s="20" t="s">
        <v>23</v>
      </c>
      <c r="BK2944" s="230">
        <f>ROUND(I2944*H2944,2)</f>
        <v>0</v>
      </c>
      <c r="BL2944" s="20" t="s">
        <v>248</v>
      </c>
      <c r="BM2944" s="229" t="s">
        <v>2670</v>
      </c>
    </row>
    <row r="2945" s="2" customFormat="1">
      <c r="A2945" s="42"/>
      <c r="B2945" s="43"/>
      <c r="C2945" s="44"/>
      <c r="D2945" s="231" t="s">
        <v>250</v>
      </c>
      <c r="E2945" s="44"/>
      <c r="F2945" s="232" t="s">
        <v>2671</v>
      </c>
      <c r="G2945" s="44"/>
      <c r="H2945" s="44"/>
      <c r="I2945" s="233"/>
      <c r="J2945" s="44"/>
      <c r="K2945" s="44"/>
      <c r="L2945" s="48"/>
      <c r="M2945" s="234"/>
      <c r="N2945" s="235"/>
      <c r="O2945" s="88"/>
      <c r="P2945" s="88"/>
      <c r="Q2945" s="88"/>
      <c r="R2945" s="88"/>
      <c r="S2945" s="88"/>
      <c r="T2945" s="89"/>
      <c r="U2945" s="42"/>
      <c r="V2945" s="42"/>
      <c r="W2945" s="42"/>
      <c r="X2945" s="42"/>
      <c r="Y2945" s="42"/>
      <c r="Z2945" s="42"/>
      <c r="AA2945" s="42"/>
      <c r="AB2945" s="42"/>
      <c r="AC2945" s="42"/>
      <c r="AD2945" s="42"/>
      <c r="AE2945" s="42"/>
      <c r="AT2945" s="20" t="s">
        <v>250</v>
      </c>
      <c r="AU2945" s="20" t="s">
        <v>93</v>
      </c>
    </row>
    <row r="2946" s="13" customFormat="1">
      <c r="A2946" s="13"/>
      <c r="B2946" s="236"/>
      <c r="C2946" s="237"/>
      <c r="D2946" s="238" t="s">
        <v>252</v>
      </c>
      <c r="E2946" s="239" t="s">
        <v>39</v>
      </c>
      <c r="F2946" s="240" t="s">
        <v>1085</v>
      </c>
      <c r="G2946" s="237"/>
      <c r="H2946" s="239" t="s">
        <v>39</v>
      </c>
      <c r="I2946" s="241"/>
      <c r="J2946" s="237"/>
      <c r="K2946" s="237"/>
      <c r="L2946" s="242"/>
      <c r="M2946" s="243"/>
      <c r="N2946" s="244"/>
      <c r="O2946" s="244"/>
      <c r="P2946" s="244"/>
      <c r="Q2946" s="244"/>
      <c r="R2946" s="244"/>
      <c r="S2946" s="244"/>
      <c r="T2946" s="245"/>
      <c r="U2946" s="13"/>
      <c r="V2946" s="13"/>
      <c r="W2946" s="13"/>
      <c r="X2946" s="13"/>
      <c r="Y2946" s="13"/>
      <c r="Z2946" s="13"/>
      <c r="AA2946" s="13"/>
      <c r="AB2946" s="13"/>
      <c r="AC2946" s="13"/>
      <c r="AD2946" s="13"/>
      <c r="AE2946" s="13"/>
      <c r="AT2946" s="246" t="s">
        <v>252</v>
      </c>
      <c r="AU2946" s="246" t="s">
        <v>93</v>
      </c>
      <c r="AV2946" s="13" t="s">
        <v>23</v>
      </c>
      <c r="AW2946" s="13" t="s">
        <v>46</v>
      </c>
      <c r="AX2946" s="13" t="s">
        <v>85</v>
      </c>
      <c r="AY2946" s="246" t="s">
        <v>241</v>
      </c>
    </row>
    <row r="2947" s="13" customFormat="1">
      <c r="A2947" s="13"/>
      <c r="B2947" s="236"/>
      <c r="C2947" s="237"/>
      <c r="D2947" s="238" t="s">
        <v>252</v>
      </c>
      <c r="E2947" s="239" t="s">
        <v>39</v>
      </c>
      <c r="F2947" s="240" t="s">
        <v>2660</v>
      </c>
      <c r="G2947" s="237"/>
      <c r="H2947" s="239" t="s">
        <v>39</v>
      </c>
      <c r="I2947" s="241"/>
      <c r="J2947" s="237"/>
      <c r="K2947" s="237"/>
      <c r="L2947" s="242"/>
      <c r="M2947" s="243"/>
      <c r="N2947" s="244"/>
      <c r="O2947" s="244"/>
      <c r="P2947" s="244"/>
      <c r="Q2947" s="244"/>
      <c r="R2947" s="244"/>
      <c r="S2947" s="244"/>
      <c r="T2947" s="245"/>
      <c r="U2947" s="13"/>
      <c r="V2947" s="13"/>
      <c r="W2947" s="13"/>
      <c r="X2947" s="13"/>
      <c r="Y2947" s="13"/>
      <c r="Z2947" s="13"/>
      <c r="AA2947" s="13"/>
      <c r="AB2947" s="13"/>
      <c r="AC2947" s="13"/>
      <c r="AD2947" s="13"/>
      <c r="AE2947" s="13"/>
      <c r="AT2947" s="246" t="s">
        <v>252</v>
      </c>
      <c r="AU2947" s="246" t="s">
        <v>93</v>
      </c>
      <c r="AV2947" s="13" t="s">
        <v>23</v>
      </c>
      <c r="AW2947" s="13" t="s">
        <v>46</v>
      </c>
      <c r="AX2947" s="13" t="s">
        <v>85</v>
      </c>
      <c r="AY2947" s="246" t="s">
        <v>241</v>
      </c>
    </row>
    <row r="2948" s="14" customFormat="1">
      <c r="A2948" s="14"/>
      <c r="B2948" s="247"/>
      <c r="C2948" s="248"/>
      <c r="D2948" s="238" t="s">
        <v>252</v>
      </c>
      <c r="E2948" s="249" t="s">
        <v>39</v>
      </c>
      <c r="F2948" s="250" t="s">
        <v>2672</v>
      </c>
      <c r="G2948" s="248"/>
      <c r="H2948" s="251">
        <v>17.600000000000001</v>
      </c>
      <c r="I2948" s="252"/>
      <c r="J2948" s="248"/>
      <c r="K2948" s="248"/>
      <c r="L2948" s="253"/>
      <c r="M2948" s="254"/>
      <c r="N2948" s="255"/>
      <c r="O2948" s="255"/>
      <c r="P2948" s="255"/>
      <c r="Q2948" s="255"/>
      <c r="R2948" s="255"/>
      <c r="S2948" s="255"/>
      <c r="T2948" s="256"/>
      <c r="U2948" s="14"/>
      <c r="V2948" s="14"/>
      <c r="W2948" s="14"/>
      <c r="X2948" s="14"/>
      <c r="Y2948" s="14"/>
      <c r="Z2948" s="14"/>
      <c r="AA2948" s="14"/>
      <c r="AB2948" s="14"/>
      <c r="AC2948" s="14"/>
      <c r="AD2948" s="14"/>
      <c r="AE2948" s="14"/>
      <c r="AT2948" s="257" t="s">
        <v>252</v>
      </c>
      <c r="AU2948" s="257" t="s">
        <v>93</v>
      </c>
      <c r="AV2948" s="14" t="s">
        <v>93</v>
      </c>
      <c r="AW2948" s="14" t="s">
        <v>46</v>
      </c>
      <c r="AX2948" s="14" t="s">
        <v>23</v>
      </c>
      <c r="AY2948" s="257" t="s">
        <v>241</v>
      </c>
    </row>
    <row r="2949" s="2" customFormat="1" ht="16.5" customHeight="1">
      <c r="A2949" s="42"/>
      <c r="B2949" s="43"/>
      <c r="C2949" s="280" t="s">
        <v>2673</v>
      </c>
      <c r="D2949" s="280" t="s">
        <v>463</v>
      </c>
      <c r="E2949" s="281" t="s">
        <v>2674</v>
      </c>
      <c r="F2949" s="282" t="s">
        <v>2675</v>
      </c>
      <c r="G2949" s="283" t="s">
        <v>145</v>
      </c>
      <c r="H2949" s="284">
        <v>18.48</v>
      </c>
      <c r="I2949" s="285"/>
      <c r="J2949" s="286">
        <f>ROUND(I2949*H2949,2)</f>
        <v>0</v>
      </c>
      <c r="K2949" s="282" t="s">
        <v>247</v>
      </c>
      <c r="L2949" s="287"/>
      <c r="M2949" s="288" t="s">
        <v>39</v>
      </c>
      <c r="N2949" s="289" t="s">
        <v>56</v>
      </c>
      <c r="O2949" s="88"/>
      <c r="P2949" s="227">
        <f>O2949*H2949</f>
        <v>0</v>
      </c>
      <c r="Q2949" s="227">
        <v>0.00084000000000000003</v>
      </c>
      <c r="R2949" s="227">
        <f>Q2949*H2949</f>
        <v>0.015523200000000001</v>
      </c>
      <c r="S2949" s="227">
        <v>0</v>
      </c>
      <c r="T2949" s="228">
        <f>S2949*H2949</f>
        <v>0</v>
      </c>
      <c r="U2949" s="42"/>
      <c r="V2949" s="42"/>
      <c r="W2949" s="42"/>
      <c r="X2949" s="42"/>
      <c r="Y2949" s="42"/>
      <c r="Z2949" s="42"/>
      <c r="AA2949" s="42"/>
      <c r="AB2949" s="42"/>
      <c r="AC2949" s="42"/>
      <c r="AD2949" s="42"/>
      <c r="AE2949" s="42"/>
      <c r="AR2949" s="229" t="s">
        <v>321</v>
      </c>
      <c r="AT2949" s="229" t="s">
        <v>463</v>
      </c>
      <c r="AU2949" s="229" t="s">
        <v>93</v>
      </c>
      <c r="AY2949" s="20" t="s">
        <v>241</v>
      </c>
      <c r="BE2949" s="230">
        <f>IF(N2949="základní",J2949,0)</f>
        <v>0</v>
      </c>
      <c r="BF2949" s="230">
        <f>IF(N2949="snížená",J2949,0)</f>
        <v>0</v>
      </c>
      <c r="BG2949" s="230">
        <f>IF(N2949="zákl. přenesená",J2949,0)</f>
        <v>0</v>
      </c>
      <c r="BH2949" s="230">
        <f>IF(N2949="sníž. přenesená",J2949,0)</f>
        <v>0</v>
      </c>
      <c r="BI2949" s="230">
        <f>IF(N2949="nulová",J2949,0)</f>
        <v>0</v>
      </c>
      <c r="BJ2949" s="20" t="s">
        <v>23</v>
      </c>
      <c r="BK2949" s="230">
        <f>ROUND(I2949*H2949,2)</f>
        <v>0</v>
      </c>
      <c r="BL2949" s="20" t="s">
        <v>248</v>
      </c>
      <c r="BM2949" s="229" t="s">
        <v>2676</v>
      </c>
    </row>
    <row r="2950" s="14" customFormat="1">
      <c r="A2950" s="14"/>
      <c r="B2950" s="247"/>
      <c r="C2950" s="248"/>
      <c r="D2950" s="238" t="s">
        <v>252</v>
      </c>
      <c r="E2950" s="248"/>
      <c r="F2950" s="250" t="s">
        <v>2677</v>
      </c>
      <c r="G2950" s="248"/>
      <c r="H2950" s="251">
        <v>18.48</v>
      </c>
      <c r="I2950" s="252"/>
      <c r="J2950" s="248"/>
      <c r="K2950" s="248"/>
      <c r="L2950" s="253"/>
      <c r="M2950" s="254"/>
      <c r="N2950" s="255"/>
      <c r="O2950" s="255"/>
      <c r="P2950" s="255"/>
      <c r="Q2950" s="255"/>
      <c r="R2950" s="255"/>
      <c r="S2950" s="255"/>
      <c r="T2950" s="256"/>
      <c r="U2950" s="14"/>
      <c r="V2950" s="14"/>
      <c r="W2950" s="14"/>
      <c r="X2950" s="14"/>
      <c r="Y2950" s="14"/>
      <c r="Z2950" s="14"/>
      <c r="AA2950" s="14"/>
      <c r="AB2950" s="14"/>
      <c r="AC2950" s="14"/>
      <c r="AD2950" s="14"/>
      <c r="AE2950" s="14"/>
      <c r="AT2950" s="257" t="s">
        <v>252</v>
      </c>
      <c r="AU2950" s="257" t="s">
        <v>93</v>
      </c>
      <c r="AV2950" s="14" t="s">
        <v>93</v>
      </c>
      <c r="AW2950" s="14" t="s">
        <v>4</v>
      </c>
      <c r="AX2950" s="14" t="s">
        <v>23</v>
      </c>
      <c r="AY2950" s="257" t="s">
        <v>241</v>
      </c>
    </row>
    <row r="2951" s="2" customFormat="1" ht="16.5" customHeight="1">
      <c r="A2951" s="42"/>
      <c r="B2951" s="43"/>
      <c r="C2951" s="218" t="s">
        <v>2678</v>
      </c>
      <c r="D2951" s="218" t="s">
        <v>243</v>
      </c>
      <c r="E2951" s="219" t="s">
        <v>2679</v>
      </c>
      <c r="F2951" s="220" t="s">
        <v>2680</v>
      </c>
      <c r="G2951" s="221" t="s">
        <v>515</v>
      </c>
      <c r="H2951" s="222">
        <v>100.22</v>
      </c>
      <c r="I2951" s="223"/>
      <c r="J2951" s="224">
        <f>ROUND(I2951*H2951,2)</f>
        <v>0</v>
      </c>
      <c r="K2951" s="220" t="s">
        <v>247</v>
      </c>
      <c r="L2951" s="48"/>
      <c r="M2951" s="225" t="s">
        <v>39</v>
      </c>
      <c r="N2951" s="226" t="s">
        <v>56</v>
      </c>
      <c r="O2951" s="88"/>
      <c r="P2951" s="227">
        <f>O2951*H2951</f>
        <v>0</v>
      </c>
      <c r="Q2951" s="227">
        <v>0</v>
      </c>
      <c r="R2951" s="227">
        <f>Q2951*H2951</f>
        <v>0</v>
      </c>
      <c r="S2951" s="227">
        <v>0</v>
      </c>
      <c r="T2951" s="228">
        <f>S2951*H2951</f>
        <v>0</v>
      </c>
      <c r="U2951" s="42"/>
      <c r="V2951" s="42"/>
      <c r="W2951" s="42"/>
      <c r="X2951" s="42"/>
      <c r="Y2951" s="42"/>
      <c r="Z2951" s="42"/>
      <c r="AA2951" s="42"/>
      <c r="AB2951" s="42"/>
      <c r="AC2951" s="42"/>
      <c r="AD2951" s="42"/>
      <c r="AE2951" s="42"/>
      <c r="AR2951" s="229" t="s">
        <v>248</v>
      </c>
      <c r="AT2951" s="229" t="s">
        <v>243</v>
      </c>
      <c r="AU2951" s="229" t="s">
        <v>93</v>
      </c>
      <c r="AY2951" s="20" t="s">
        <v>241</v>
      </c>
      <c r="BE2951" s="230">
        <f>IF(N2951="základní",J2951,0)</f>
        <v>0</v>
      </c>
      <c r="BF2951" s="230">
        <f>IF(N2951="snížená",J2951,0)</f>
        <v>0</v>
      </c>
      <c r="BG2951" s="230">
        <f>IF(N2951="zákl. přenesená",J2951,0)</f>
        <v>0</v>
      </c>
      <c r="BH2951" s="230">
        <f>IF(N2951="sníž. přenesená",J2951,0)</f>
        <v>0</v>
      </c>
      <c r="BI2951" s="230">
        <f>IF(N2951="nulová",J2951,0)</f>
        <v>0</v>
      </c>
      <c r="BJ2951" s="20" t="s">
        <v>23</v>
      </c>
      <c r="BK2951" s="230">
        <f>ROUND(I2951*H2951,2)</f>
        <v>0</v>
      </c>
      <c r="BL2951" s="20" t="s">
        <v>248</v>
      </c>
      <c r="BM2951" s="229" t="s">
        <v>2681</v>
      </c>
    </row>
    <row r="2952" s="2" customFormat="1">
      <c r="A2952" s="42"/>
      <c r="B2952" s="43"/>
      <c r="C2952" s="44"/>
      <c r="D2952" s="231" t="s">
        <v>250</v>
      </c>
      <c r="E2952" s="44"/>
      <c r="F2952" s="232" t="s">
        <v>2682</v>
      </c>
      <c r="G2952" s="44"/>
      <c r="H2952" s="44"/>
      <c r="I2952" s="233"/>
      <c r="J2952" s="44"/>
      <c r="K2952" s="44"/>
      <c r="L2952" s="48"/>
      <c r="M2952" s="234"/>
      <c r="N2952" s="235"/>
      <c r="O2952" s="88"/>
      <c r="P2952" s="88"/>
      <c r="Q2952" s="88"/>
      <c r="R2952" s="88"/>
      <c r="S2952" s="88"/>
      <c r="T2952" s="89"/>
      <c r="U2952" s="42"/>
      <c r="V2952" s="42"/>
      <c r="W2952" s="42"/>
      <c r="X2952" s="42"/>
      <c r="Y2952" s="42"/>
      <c r="Z2952" s="42"/>
      <c r="AA2952" s="42"/>
      <c r="AB2952" s="42"/>
      <c r="AC2952" s="42"/>
      <c r="AD2952" s="42"/>
      <c r="AE2952" s="42"/>
      <c r="AT2952" s="20" t="s">
        <v>250</v>
      </c>
      <c r="AU2952" s="20" t="s">
        <v>93</v>
      </c>
    </row>
    <row r="2953" s="2" customFormat="1" ht="16.5" customHeight="1">
      <c r="A2953" s="42"/>
      <c r="B2953" s="43"/>
      <c r="C2953" s="280" t="s">
        <v>2683</v>
      </c>
      <c r="D2953" s="280" t="s">
        <v>463</v>
      </c>
      <c r="E2953" s="281" t="s">
        <v>2684</v>
      </c>
      <c r="F2953" s="282" t="s">
        <v>2685</v>
      </c>
      <c r="G2953" s="283" t="s">
        <v>515</v>
      </c>
      <c r="H2953" s="284">
        <v>105.231</v>
      </c>
      <c r="I2953" s="285"/>
      <c r="J2953" s="286">
        <f>ROUND(I2953*H2953,2)</f>
        <v>0</v>
      </c>
      <c r="K2953" s="282" t="s">
        <v>1267</v>
      </c>
      <c r="L2953" s="287"/>
      <c r="M2953" s="288" t="s">
        <v>39</v>
      </c>
      <c r="N2953" s="289" t="s">
        <v>56</v>
      </c>
      <c r="O2953" s="88"/>
      <c r="P2953" s="227">
        <f>O2953*H2953</f>
        <v>0</v>
      </c>
      <c r="Q2953" s="227">
        <v>0.00010000000000000001</v>
      </c>
      <c r="R2953" s="227">
        <f>Q2953*H2953</f>
        <v>0.010523100000000001</v>
      </c>
      <c r="S2953" s="227">
        <v>0</v>
      </c>
      <c r="T2953" s="228">
        <f>S2953*H2953</f>
        <v>0</v>
      </c>
      <c r="U2953" s="42"/>
      <c r="V2953" s="42"/>
      <c r="W2953" s="42"/>
      <c r="X2953" s="42"/>
      <c r="Y2953" s="42"/>
      <c r="Z2953" s="42"/>
      <c r="AA2953" s="42"/>
      <c r="AB2953" s="42"/>
      <c r="AC2953" s="42"/>
      <c r="AD2953" s="42"/>
      <c r="AE2953" s="42"/>
      <c r="AR2953" s="229" t="s">
        <v>321</v>
      </c>
      <c r="AT2953" s="229" t="s">
        <v>463</v>
      </c>
      <c r="AU2953" s="229" t="s">
        <v>93</v>
      </c>
      <c r="AY2953" s="20" t="s">
        <v>241</v>
      </c>
      <c r="BE2953" s="230">
        <f>IF(N2953="základní",J2953,0)</f>
        <v>0</v>
      </c>
      <c r="BF2953" s="230">
        <f>IF(N2953="snížená",J2953,0)</f>
        <v>0</v>
      </c>
      <c r="BG2953" s="230">
        <f>IF(N2953="zákl. přenesená",J2953,0)</f>
        <v>0</v>
      </c>
      <c r="BH2953" s="230">
        <f>IF(N2953="sníž. přenesená",J2953,0)</f>
        <v>0</v>
      </c>
      <c r="BI2953" s="230">
        <f>IF(N2953="nulová",J2953,0)</f>
        <v>0</v>
      </c>
      <c r="BJ2953" s="20" t="s">
        <v>23</v>
      </c>
      <c r="BK2953" s="230">
        <f>ROUND(I2953*H2953,2)</f>
        <v>0</v>
      </c>
      <c r="BL2953" s="20" t="s">
        <v>248</v>
      </c>
      <c r="BM2953" s="229" t="s">
        <v>2686</v>
      </c>
    </row>
    <row r="2954" s="13" customFormat="1">
      <c r="A2954" s="13"/>
      <c r="B2954" s="236"/>
      <c r="C2954" s="237"/>
      <c r="D2954" s="238" t="s">
        <v>252</v>
      </c>
      <c r="E2954" s="239" t="s">
        <v>39</v>
      </c>
      <c r="F2954" s="240" t="s">
        <v>2687</v>
      </c>
      <c r="G2954" s="237"/>
      <c r="H2954" s="239" t="s">
        <v>39</v>
      </c>
      <c r="I2954" s="241"/>
      <c r="J2954" s="237"/>
      <c r="K2954" s="237"/>
      <c r="L2954" s="242"/>
      <c r="M2954" s="243"/>
      <c r="N2954" s="244"/>
      <c r="O2954" s="244"/>
      <c r="P2954" s="244"/>
      <c r="Q2954" s="244"/>
      <c r="R2954" s="244"/>
      <c r="S2954" s="244"/>
      <c r="T2954" s="245"/>
      <c r="U2954" s="13"/>
      <c r="V2954" s="13"/>
      <c r="W2954" s="13"/>
      <c r="X2954" s="13"/>
      <c r="Y2954" s="13"/>
      <c r="Z2954" s="13"/>
      <c r="AA2954" s="13"/>
      <c r="AB2954" s="13"/>
      <c r="AC2954" s="13"/>
      <c r="AD2954" s="13"/>
      <c r="AE2954" s="13"/>
      <c r="AT2954" s="246" t="s">
        <v>252</v>
      </c>
      <c r="AU2954" s="246" t="s">
        <v>93</v>
      </c>
      <c r="AV2954" s="13" t="s">
        <v>23</v>
      </c>
      <c r="AW2954" s="13" t="s">
        <v>46</v>
      </c>
      <c r="AX2954" s="13" t="s">
        <v>85</v>
      </c>
      <c r="AY2954" s="246" t="s">
        <v>241</v>
      </c>
    </row>
    <row r="2955" s="13" customFormat="1">
      <c r="A2955" s="13"/>
      <c r="B2955" s="236"/>
      <c r="C2955" s="237"/>
      <c r="D2955" s="238" t="s">
        <v>252</v>
      </c>
      <c r="E2955" s="239" t="s">
        <v>39</v>
      </c>
      <c r="F2955" s="240" t="s">
        <v>1011</v>
      </c>
      <c r="G2955" s="237"/>
      <c r="H2955" s="239" t="s">
        <v>39</v>
      </c>
      <c r="I2955" s="241"/>
      <c r="J2955" s="237"/>
      <c r="K2955" s="237"/>
      <c r="L2955" s="242"/>
      <c r="M2955" s="243"/>
      <c r="N2955" s="244"/>
      <c r="O2955" s="244"/>
      <c r="P2955" s="244"/>
      <c r="Q2955" s="244"/>
      <c r="R2955" s="244"/>
      <c r="S2955" s="244"/>
      <c r="T2955" s="245"/>
      <c r="U2955" s="13"/>
      <c r="V2955" s="13"/>
      <c r="W2955" s="13"/>
      <c r="X2955" s="13"/>
      <c r="Y2955" s="13"/>
      <c r="Z2955" s="13"/>
      <c r="AA2955" s="13"/>
      <c r="AB2955" s="13"/>
      <c r="AC2955" s="13"/>
      <c r="AD2955" s="13"/>
      <c r="AE2955" s="13"/>
      <c r="AT2955" s="246" t="s">
        <v>252</v>
      </c>
      <c r="AU2955" s="246" t="s">
        <v>93</v>
      </c>
      <c r="AV2955" s="13" t="s">
        <v>23</v>
      </c>
      <c r="AW2955" s="13" t="s">
        <v>46</v>
      </c>
      <c r="AX2955" s="13" t="s">
        <v>85</v>
      </c>
      <c r="AY2955" s="246" t="s">
        <v>241</v>
      </c>
    </row>
    <row r="2956" s="14" customFormat="1">
      <c r="A2956" s="14"/>
      <c r="B2956" s="247"/>
      <c r="C2956" s="248"/>
      <c r="D2956" s="238" t="s">
        <v>252</v>
      </c>
      <c r="E2956" s="249" t="s">
        <v>39</v>
      </c>
      <c r="F2956" s="250" t="s">
        <v>2688</v>
      </c>
      <c r="G2956" s="248"/>
      <c r="H2956" s="251">
        <v>33.130000000000003</v>
      </c>
      <c r="I2956" s="252"/>
      <c r="J2956" s="248"/>
      <c r="K2956" s="248"/>
      <c r="L2956" s="253"/>
      <c r="M2956" s="254"/>
      <c r="N2956" s="255"/>
      <c r="O2956" s="255"/>
      <c r="P2956" s="255"/>
      <c r="Q2956" s="255"/>
      <c r="R2956" s="255"/>
      <c r="S2956" s="255"/>
      <c r="T2956" s="256"/>
      <c r="U2956" s="14"/>
      <c r="V2956" s="14"/>
      <c r="W2956" s="14"/>
      <c r="X2956" s="14"/>
      <c r="Y2956" s="14"/>
      <c r="Z2956" s="14"/>
      <c r="AA2956" s="14"/>
      <c r="AB2956" s="14"/>
      <c r="AC2956" s="14"/>
      <c r="AD2956" s="14"/>
      <c r="AE2956" s="14"/>
      <c r="AT2956" s="257" t="s">
        <v>252</v>
      </c>
      <c r="AU2956" s="257" t="s">
        <v>93</v>
      </c>
      <c r="AV2956" s="14" t="s">
        <v>93</v>
      </c>
      <c r="AW2956" s="14" t="s">
        <v>46</v>
      </c>
      <c r="AX2956" s="14" t="s">
        <v>85</v>
      </c>
      <c r="AY2956" s="257" t="s">
        <v>241</v>
      </c>
    </row>
    <row r="2957" s="13" customFormat="1">
      <c r="A2957" s="13"/>
      <c r="B2957" s="236"/>
      <c r="C2957" s="237"/>
      <c r="D2957" s="238" t="s">
        <v>252</v>
      </c>
      <c r="E2957" s="239" t="s">
        <v>39</v>
      </c>
      <c r="F2957" s="240" t="s">
        <v>1021</v>
      </c>
      <c r="G2957" s="237"/>
      <c r="H2957" s="239" t="s">
        <v>39</v>
      </c>
      <c r="I2957" s="241"/>
      <c r="J2957" s="237"/>
      <c r="K2957" s="237"/>
      <c r="L2957" s="242"/>
      <c r="M2957" s="243"/>
      <c r="N2957" s="244"/>
      <c r="O2957" s="244"/>
      <c r="P2957" s="244"/>
      <c r="Q2957" s="244"/>
      <c r="R2957" s="244"/>
      <c r="S2957" s="244"/>
      <c r="T2957" s="245"/>
      <c r="U2957" s="13"/>
      <c r="V2957" s="13"/>
      <c r="W2957" s="13"/>
      <c r="X2957" s="13"/>
      <c r="Y2957" s="13"/>
      <c r="Z2957" s="13"/>
      <c r="AA2957" s="13"/>
      <c r="AB2957" s="13"/>
      <c r="AC2957" s="13"/>
      <c r="AD2957" s="13"/>
      <c r="AE2957" s="13"/>
      <c r="AT2957" s="246" t="s">
        <v>252</v>
      </c>
      <c r="AU2957" s="246" t="s">
        <v>93</v>
      </c>
      <c r="AV2957" s="13" t="s">
        <v>23</v>
      </c>
      <c r="AW2957" s="13" t="s">
        <v>46</v>
      </c>
      <c r="AX2957" s="13" t="s">
        <v>85</v>
      </c>
      <c r="AY2957" s="246" t="s">
        <v>241</v>
      </c>
    </row>
    <row r="2958" s="14" customFormat="1">
      <c r="A2958" s="14"/>
      <c r="B2958" s="247"/>
      <c r="C2958" s="248"/>
      <c r="D2958" s="238" t="s">
        <v>252</v>
      </c>
      <c r="E2958" s="249" t="s">
        <v>39</v>
      </c>
      <c r="F2958" s="250" t="s">
        <v>2689</v>
      </c>
      <c r="G2958" s="248"/>
      <c r="H2958" s="251">
        <v>12.300000000000001</v>
      </c>
      <c r="I2958" s="252"/>
      <c r="J2958" s="248"/>
      <c r="K2958" s="248"/>
      <c r="L2958" s="253"/>
      <c r="M2958" s="254"/>
      <c r="N2958" s="255"/>
      <c r="O2958" s="255"/>
      <c r="P2958" s="255"/>
      <c r="Q2958" s="255"/>
      <c r="R2958" s="255"/>
      <c r="S2958" s="255"/>
      <c r="T2958" s="256"/>
      <c r="U2958" s="14"/>
      <c r="V2958" s="14"/>
      <c r="W2958" s="14"/>
      <c r="X2958" s="14"/>
      <c r="Y2958" s="14"/>
      <c r="Z2958" s="14"/>
      <c r="AA2958" s="14"/>
      <c r="AB2958" s="14"/>
      <c r="AC2958" s="14"/>
      <c r="AD2958" s="14"/>
      <c r="AE2958" s="14"/>
      <c r="AT2958" s="257" t="s">
        <v>252</v>
      </c>
      <c r="AU2958" s="257" t="s">
        <v>93</v>
      </c>
      <c r="AV2958" s="14" t="s">
        <v>93</v>
      </c>
      <c r="AW2958" s="14" t="s">
        <v>46</v>
      </c>
      <c r="AX2958" s="14" t="s">
        <v>85</v>
      </c>
      <c r="AY2958" s="257" t="s">
        <v>241</v>
      </c>
    </row>
    <row r="2959" s="13" customFormat="1">
      <c r="A2959" s="13"/>
      <c r="B2959" s="236"/>
      <c r="C2959" s="237"/>
      <c r="D2959" s="238" t="s">
        <v>252</v>
      </c>
      <c r="E2959" s="239" t="s">
        <v>39</v>
      </c>
      <c r="F2959" s="240" t="s">
        <v>1033</v>
      </c>
      <c r="G2959" s="237"/>
      <c r="H2959" s="239" t="s">
        <v>39</v>
      </c>
      <c r="I2959" s="241"/>
      <c r="J2959" s="237"/>
      <c r="K2959" s="237"/>
      <c r="L2959" s="242"/>
      <c r="M2959" s="243"/>
      <c r="N2959" s="244"/>
      <c r="O2959" s="244"/>
      <c r="P2959" s="244"/>
      <c r="Q2959" s="244"/>
      <c r="R2959" s="244"/>
      <c r="S2959" s="244"/>
      <c r="T2959" s="245"/>
      <c r="U2959" s="13"/>
      <c r="V2959" s="13"/>
      <c r="W2959" s="13"/>
      <c r="X2959" s="13"/>
      <c r="Y2959" s="13"/>
      <c r="Z2959" s="13"/>
      <c r="AA2959" s="13"/>
      <c r="AB2959" s="13"/>
      <c r="AC2959" s="13"/>
      <c r="AD2959" s="13"/>
      <c r="AE2959" s="13"/>
      <c r="AT2959" s="246" t="s">
        <v>252</v>
      </c>
      <c r="AU2959" s="246" t="s">
        <v>93</v>
      </c>
      <c r="AV2959" s="13" t="s">
        <v>23</v>
      </c>
      <c r="AW2959" s="13" t="s">
        <v>46</v>
      </c>
      <c r="AX2959" s="13" t="s">
        <v>85</v>
      </c>
      <c r="AY2959" s="246" t="s">
        <v>241</v>
      </c>
    </row>
    <row r="2960" s="14" customFormat="1">
      <c r="A2960" s="14"/>
      <c r="B2960" s="247"/>
      <c r="C2960" s="248"/>
      <c r="D2960" s="238" t="s">
        <v>252</v>
      </c>
      <c r="E2960" s="249" t="s">
        <v>39</v>
      </c>
      <c r="F2960" s="250" t="s">
        <v>2690</v>
      </c>
      <c r="G2960" s="248"/>
      <c r="H2960" s="251">
        <v>8.0999999999999996</v>
      </c>
      <c r="I2960" s="252"/>
      <c r="J2960" s="248"/>
      <c r="K2960" s="248"/>
      <c r="L2960" s="253"/>
      <c r="M2960" s="254"/>
      <c r="N2960" s="255"/>
      <c r="O2960" s="255"/>
      <c r="P2960" s="255"/>
      <c r="Q2960" s="255"/>
      <c r="R2960" s="255"/>
      <c r="S2960" s="255"/>
      <c r="T2960" s="256"/>
      <c r="U2960" s="14"/>
      <c r="V2960" s="14"/>
      <c r="W2960" s="14"/>
      <c r="X2960" s="14"/>
      <c r="Y2960" s="14"/>
      <c r="Z2960" s="14"/>
      <c r="AA2960" s="14"/>
      <c r="AB2960" s="14"/>
      <c r="AC2960" s="14"/>
      <c r="AD2960" s="14"/>
      <c r="AE2960" s="14"/>
      <c r="AT2960" s="257" t="s">
        <v>252</v>
      </c>
      <c r="AU2960" s="257" t="s">
        <v>93</v>
      </c>
      <c r="AV2960" s="14" t="s">
        <v>93</v>
      </c>
      <c r="AW2960" s="14" t="s">
        <v>46</v>
      </c>
      <c r="AX2960" s="14" t="s">
        <v>85</v>
      </c>
      <c r="AY2960" s="257" t="s">
        <v>241</v>
      </c>
    </row>
    <row r="2961" s="13" customFormat="1">
      <c r="A2961" s="13"/>
      <c r="B2961" s="236"/>
      <c r="C2961" s="237"/>
      <c r="D2961" s="238" t="s">
        <v>252</v>
      </c>
      <c r="E2961" s="239" t="s">
        <v>39</v>
      </c>
      <c r="F2961" s="240" t="s">
        <v>1014</v>
      </c>
      <c r="G2961" s="237"/>
      <c r="H2961" s="239" t="s">
        <v>39</v>
      </c>
      <c r="I2961" s="241"/>
      <c r="J2961" s="237"/>
      <c r="K2961" s="237"/>
      <c r="L2961" s="242"/>
      <c r="M2961" s="243"/>
      <c r="N2961" s="244"/>
      <c r="O2961" s="244"/>
      <c r="P2961" s="244"/>
      <c r="Q2961" s="244"/>
      <c r="R2961" s="244"/>
      <c r="S2961" s="244"/>
      <c r="T2961" s="245"/>
      <c r="U2961" s="13"/>
      <c r="V2961" s="13"/>
      <c r="W2961" s="13"/>
      <c r="X2961" s="13"/>
      <c r="Y2961" s="13"/>
      <c r="Z2961" s="13"/>
      <c r="AA2961" s="13"/>
      <c r="AB2961" s="13"/>
      <c r="AC2961" s="13"/>
      <c r="AD2961" s="13"/>
      <c r="AE2961" s="13"/>
      <c r="AT2961" s="246" t="s">
        <v>252</v>
      </c>
      <c r="AU2961" s="246" t="s">
        <v>93</v>
      </c>
      <c r="AV2961" s="13" t="s">
        <v>23</v>
      </c>
      <c r="AW2961" s="13" t="s">
        <v>46</v>
      </c>
      <c r="AX2961" s="13" t="s">
        <v>85</v>
      </c>
      <c r="AY2961" s="246" t="s">
        <v>241</v>
      </c>
    </row>
    <row r="2962" s="14" customFormat="1">
      <c r="A2962" s="14"/>
      <c r="B2962" s="247"/>
      <c r="C2962" s="248"/>
      <c r="D2962" s="238" t="s">
        <v>252</v>
      </c>
      <c r="E2962" s="249" t="s">
        <v>39</v>
      </c>
      <c r="F2962" s="250" t="s">
        <v>2691</v>
      </c>
      <c r="G2962" s="248"/>
      <c r="H2962" s="251">
        <v>21.789999999999999</v>
      </c>
      <c r="I2962" s="252"/>
      <c r="J2962" s="248"/>
      <c r="K2962" s="248"/>
      <c r="L2962" s="253"/>
      <c r="M2962" s="254"/>
      <c r="N2962" s="255"/>
      <c r="O2962" s="255"/>
      <c r="P2962" s="255"/>
      <c r="Q2962" s="255"/>
      <c r="R2962" s="255"/>
      <c r="S2962" s="255"/>
      <c r="T2962" s="256"/>
      <c r="U2962" s="14"/>
      <c r="V2962" s="14"/>
      <c r="W2962" s="14"/>
      <c r="X2962" s="14"/>
      <c r="Y2962" s="14"/>
      <c r="Z2962" s="14"/>
      <c r="AA2962" s="14"/>
      <c r="AB2962" s="14"/>
      <c r="AC2962" s="14"/>
      <c r="AD2962" s="14"/>
      <c r="AE2962" s="14"/>
      <c r="AT2962" s="257" t="s">
        <v>252</v>
      </c>
      <c r="AU2962" s="257" t="s">
        <v>93</v>
      </c>
      <c r="AV2962" s="14" t="s">
        <v>93</v>
      </c>
      <c r="AW2962" s="14" t="s">
        <v>46</v>
      </c>
      <c r="AX2962" s="14" t="s">
        <v>85</v>
      </c>
      <c r="AY2962" s="257" t="s">
        <v>241</v>
      </c>
    </row>
    <row r="2963" s="13" customFormat="1">
      <c r="A2963" s="13"/>
      <c r="B2963" s="236"/>
      <c r="C2963" s="237"/>
      <c r="D2963" s="238" t="s">
        <v>252</v>
      </c>
      <c r="E2963" s="239" t="s">
        <v>39</v>
      </c>
      <c r="F2963" s="240" t="s">
        <v>1024</v>
      </c>
      <c r="G2963" s="237"/>
      <c r="H2963" s="239" t="s">
        <v>39</v>
      </c>
      <c r="I2963" s="241"/>
      <c r="J2963" s="237"/>
      <c r="K2963" s="237"/>
      <c r="L2963" s="242"/>
      <c r="M2963" s="243"/>
      <c r="N2963" s="244"/>
      <c r="O2963" s="244"/>
      <c r="P2963" s="244"/>
      <c r="Q2963" s="244"/>
      <c r="R2963" s="244"/>
      <c r="S2963" s="244"/>
      <c r="T2963" s="245"/>
      <c r="U2963" s="13"/>
      <c r="V2963" s="13"/>
      <c r="W2963" s="13"/>
      <c r="X2963" s="13"/>
      <c r="Y2963" s="13"/>
      <c r="Z2963" s="13"/>
      <c r="AA2963" s="13"/>
      <c r="AB2963" s="13"/>
      <c r="AC2963" s="13"/>
      <c r="AD2963" s="13"/>
      <c r="AE2963" s="13"/>
      <c r="AT2963" s="246" t="s">
        <v>252</v>
      </c>
      <c r="AU2963" s="246" t="s">
        <v>93</v>
      </c>
      <c r="AV2963" s="13" t="s">
        <v>23</v>
      </c>
      <c r="AW2963" s="13" t="s">
        <v>46</v>
      </c>
      <c r="AX2963" s="13" t="s">
        <v>85</v>
      </c>
      <c r="AY2963" s="246" t="s">
        <v>241</v>
      </c>
    </row>
    <row r="2964" s="14" customFormat="1">
      <c r="A2964" s="14"/>
      <c r="B2964" s="247"/>
      <c r="C2964" s="248"/>
      <c r="D2964" s="238" t="s">
        <v>252</v>
      </c>
      <c r="E2964" s="249" t="s">
        <v>39</v>
      </c>
      <c r="F2964" s="250" t="s">
        <v>2692</v>
      </c>
      <c r="G2964" s="248"/>
      <c r="H2964" s="251">
        <v>12</v>
      </c>
      <c r="I2964" s="252"/>
      <c r="J2964" s="248"/>
      <c r="K2964" s="248"/>
      <c r="L2964" s="253"/>
      <c r="M2964" s="254"/>
      <c r="N2964" s="255"/>
      <c r="O2964" s="255"/>
      <c r="P2964" s="255"/>
      <c r="Q2964" s="255"/>
      <c r="R2964" s="255"/>
      <c r="S2964" s="255"/>
      <c r="T2964" s="256"/>
      <c r="U2964" s="14"/>
      <c r="V2964" s="14"/>
      <c r="W2964" s="14"/>
      <c r="X2964" s="14"/>
      <c r="Y2964" s="14"/>
      <c r="Z2964" s="14"/>
      <c r="AA2964" s="14"/>
      <c r="AB2964" s="14"/>
      <c r="AC2964" s="14"/>
      <c r="AD2964" s="14"/>
      <c r="AE2964" s="14"/>
      <c r="AT2964" s="257" t="s">
        <v>252</v>
      </c>
      <c r="AU2964" s="257" t="s">
        <v>93</v>
      </c>
      <c r="AV2964" s="14" t="s">
        <v>93</v>
      </c>
      <c r="AW2964" s="14" t="s">
        <v>46</v>
      </c>
      <c r="AX2964" s="14" t="s">
        <v>85</v>
      </c>
      <c r="AY2964" s="257" t="s">
        <v>241</v>
      </c>
    </row>
    <row r="2965" s="13" customFormat="1">
      <c r="A2965" s="13"/>
      <c r="B2965" s="236"/>
      <c r="C2965" s="237"/>
      <c r="D2965" s="238" t="s">
        <v>252</v>
      </c>
      <c r="E2965" s="239" t="s">
        <v>39</v>
      </c>
      <c r="F2965" s="240" t="s">
        <v>1131</v>
      </c>
      <c r="G2965" s="237"/>
      <c r="H2965" s="239" t="s">
        <v>39</v>
      </c>
      <c r="I2965" s="241"/>
      <c r="J2965" s="237"/>
      <c r="K2965" s="237"/>
      <c r="L2965" s="242"/>
      <c r="M2965" s="243"/>
      <c r="N2965" s="244"/>
      <c r="O2965" s="244"/>
      <c r="P2965" s="244"/>
      <c r="Q2965" s="244"/>
      <c r="R2965" s="244"/>
      <c r="S2965" s="244"/>
      <c r="T2965" s="245"/>
      <c r="U2965" s="13"/>
      <c r="V2965" s="13"/>
      <c r="W2965" s="13"/>
      <c r="X2965" s="13"/>
      <c r="Y2965" s="13"/>
      <c r="Z2965" s="13"/>
      <c r="AA2965" s="13"/>
      <c r="AB2965" s="13"/>
      <c r="AC2965" s="13"/>
      <c r="AD2965" s="13"/>
      <c r="AE2965" s="13"/>
      <c r="AT2965" s="246" t="s">
        <v>252</v>
      </c>
      <c r="AU2965" s="246" t="s">
        <v>93</v>
      </c>
      <c r="AV2965" s="13" t="s">
        <v>23</v>
      </c>
      <c r="AW2965" s="13" t="s">
        <v>46</v>
      </c>
      <c r="AX2965" s="13" t="s">
        <v>85</v>
      </c>
      <c r="AY2965" s="246" t="s">
        <v>241</v>
      </c>
    </row>
    <row r="2966" s="14" customFormat="1">
      <c r="A2966" s="14"/>
      <c r="B2966" s="247"/>
      <c r="C2966" s="248"/>
      <c r="D2966" s="238" t="s">
        <v>252</v>
      </c>
      <c r="E2966" s="249" t="s">
        <v>39</v>
      </c>
      <c r="F2966" s="250" t="s">
        <v>2693</v>
      </c>
      <c r="G2966" s="248"/>
      <c r="H2966" s="251">
        <v>12.9</v>
      </c>
      <c r="I2966" s="252"/>
      <c r="J2966" s="248"/>
      <c r="K2966" s="248"/>
      <c r="L2966" s="253"/>
      <c r="M2966" s="254"/>
      <c r="N2966" s="255"/>
      <c r="O2966" s="255"/>
      <c r="P2966" s="255"/>
      <c r="Q2966" s="255"/>
      <c r="R2966" s="255"/>
      <c r="S2966" s="255"/>
      <c r="T2966" s="256"/>
      <c r="U2966" s="14"/>
      <c r="V2966" s="14"/>
      <c r="W2966" s="14"/>
      <c r="X2966" s="14"/>
      <c r="Y2966" s="14"/>
      <c r="Z2966" s="14"/>
      <c r="AA2966" s="14"/>
      <c r="AB2966" s="14"/>
      <c r="AC2966" s="14"/>
      <c r="AD2966" s="14"/>
      <c r="AE2966" s="14"/>
      <c r="AT2966" s="257" t="s">
        <v>252</v>
      </c>
      <c r="AU2966" s="257" t="s">
        <v>93</v>
      </c>
      <c r="AV2966" s="14" t="s">
        <v>93</v>
      </c>
      <c r="AW2966" s="14" t="s">
        <v>46</v>
      </c>
      <c r="AX2966" s="14" t="s">
        <v>85</v>
      </c>
      <c r="AY2966" s="257" t="s">
        <v>241</v>
      </c>
    </row>
    <row r="2967" s="15" customFormat="1">
      <c r="A2967" s="15"/>
      <c r="B2967" s="258"/>
      <c r="C2967" s="259"/>
      <c r="D2967" s="238" t="s">
        <v>252</v>
      </c>
      <c r="E2967" s="260" t="s">
        <v>39</v>
      </c>
      <c r="F2967" s="261" t="s">
        <v>274</v>
      </c>
      <c r="G2967" s="259"/>
      <c r="H2967" s="262">
        <v>100.22</v>
      </c>
      <c r="I2967" s="263"/>
      <c r="J2967" s="259"/>
      <c r="K2967" s="259"/>
      <c r="L2967" s="264"/>
      <c r="M2967" s="265"/>
      <c r="N2967" s="266"/>
      <c r="O2967" s="266"/>
      <c r="P2967" s="266"/>
      <c r="Q2967" s="266"/>
      <c r="R2967" s="266"/>
      <c r="S2967" s="266"/>
      <c r="T2967" s="267"/>
      <c r="U2967" s="15"/>
      <c r="V2967" s="15"/>
      <c r="W2967" s="15"/>
      <c r="X2967" s="15"/>
      <c r="Y2967" s="15"/>
      <c r="Z2967" s="15"/>
      <c r="AA2967" s="15"/>
      <c r="AB2967" s="15"/>
      <c r="AC2967" s="15"/>
      <c r="AD2967" s="15"/>
      <c r="AE2967" s="15"/>
      <c r="AT2967" s="268" t="s">
        <v>252</v>
      </c>
      <c r="AU2967" s="268" t="s">
        <v>93</v>
      </c>
      <c r="AV2967" s="15" t="s">
        <v>248</v>
      </c>
      <c r="AW2967" s="15" t="s">
        <v>46</v>
      </c>
      <c r="AX2967" s="15" t="s">
        <v>23</v>
      </c>
      <c r="AY2967" s="268" t="s">
        <v>241</v>
      </c>
    </row>
    <row r="2968" s="14" customFormat="1">
      <c r="A2968" s="14"/>
      <c r="B2968" s="247"/>
      <c r="C2968" s="248"/>
      <c r="D2968" s="238" t="s">
        <v>252</v>
      </c>
      <c r="E2968" s="248"/>
      <c r="F2968" s="250" t="s">
        <v>2694</v>
      </c>
      <c r="G2968" s="248"/>
      <c r="H2968" s="251">
        <v>105.231</v>
      </c>
      <c r="I2968" s="252"/>
      <c r="J2968" s="248"/>
      <c r="K2968" s="248"/>
      <c r="L2968" s="253"/>
      <c r="M2968" s="254"/>
      <c r="N2968" s="255"/>
      <c r="O2968" s="255"/>
      <c r="P2968" s="255"/>
      <c r="Q2968" s="255"/>
      <c r="R2968" s="255"/>
      <c r="S2968" s="255"/>
      <c r="T2968" s="256"/>
      <c r="U2968" s="14"/>
      <c r="V2968" s="14"/>
      <c r="W2968" s="14"/>
      <c r="X2968" s="14"/>
      <c r="Y2968" s="14"/>
      <c r="Z2968" s="14"/>
      <c r="AA2968" s="14"/>
      <c r="AB2968" s="14"/>
      <c r="AC2968" s="14"/>
      <c r="AD2968" s="14"/>
      <c r="AE2968" s="14"/>
      <c r="AT2968" s="257" t="s">
        <v>252</v>
      </c>
      <c r="AU2968" s="257" t="s">
        <v>93</v>
      </c>
      <c r="AV2968" s="14" t="s">
        <v>93</v>
      </c>
      <c r="AW2968" s="14" t="s">
        <v>4</v>
      </c>
      <c r="AX2968" s="14" t="s">
        <v>23</v>
      </c>
      <c r="AY2968" s="257" t="s">
        <v>241</v>
      </c>
    </row>
    <row r="2969" s="12" customFormat="1" ht="22.8" customHeight="1">
      <c r="A2969" s="12"/>
      <c r="B2969" s="202"/>
      <c r="C2969" s="203"/>
      <c r="D2969" s="204" t="s">
        <v>84</v>
      </c>
      <c r="E2969" s="216" t="s">
        <v>1080</v>
      </c>
      <c r="F2969" s="216" t="s">
        <v>2695</v>
      </c>
      <c r="G2969" s="203"/>
      <c r="H2969" s="203"/>
      <c r="I2969" s="206"/>
      <c r="J2969" s="217">
        <f>BK2969</f>
        <v>0</v>
      </c>
      <c r="K2969" s="203"/>
      <c r="L2969" s="208"/>
      <c r="M2969" s="209"/>
      <c r="N2969" s="210"/>
      <c r="O2969" s="210"/>
      <c r="P2969" s="211">
        <f>SUM(P2970:P3712)</f>
        <v>0</v>
      </c>
      <c r="Q2969" s="210"/>
      <c r="R2969" s="211">
        <f>SUM(R2970:R3712)</f>
        <v>43.798737039999999</v>
      </c>
      <c r="S2969" s="210"/>
      <c r="T2969" s="212">
        <f>SUM(T2970:T3712)</f>
        <v>1.9953632200000002</v>
      </c>
      <c r="U2969" s="12"/>
      <c r="V2969" s="12"/>
      <c r="W2969" s="12"/>
      <c r="X2969" s="12"/>
      <c r="Y2969" s="12"/>
      <c r="Z2969" s="12"/>
      <c r="AA2969" s="12"/>
      <c r="AB2969" s="12"/>
      <c r="AC2969" s="12"/>
      <c r="AD2969" s="12"/>
      <c r="AE2969" s="12"/>
      <c r="AR2969" s="213" t="s">
        <v>23</v>
      </c>
      <c r="AT2969" s="214" t="s">
        <v>84</v>
      </c>
      <c r="AU2969" s="214" t="s">
        <v>23</v>
      </c>
      <c r="AY2969" s="213" t="s">
        <v>241</v>
      </c>
      <c r="BK2969" s="215">
        <f>SUM(BK2970:BK3712)</f>
        <v>0</v>
      </c>
    </row>
    <row r="2970" s="2" customFormat="1" ht="24.15" customHeight="1">
      <c r="A2970" s="42"/>
      <c r="B2970" s="43"/>
      <c r="C2970" s="218" t="s">
        <v>2696</v>
      </c>
      <c r="D2970" s="218" t="s">
        <v>243</v>
      </c>
      <c r="E2970" s="219" t="s">
        <v>2697</v>
      </c>
      <c r="F2970" s="220" t="s">
        <v>2698</v>
      </c>
      <c r="G2970" s="221" t="s">
        <v>145</v>
      </c>
      <c r="H2970" s="222">
        <v>71.150000000000006</v>
      </c>
      <c r="I2970" s="223"/>
      <c r="J2970" s="224">
        <f>ROUND(I2970*H2970,2)</f>
        <v>0</v>
      </c>
      <c r="K2970" s="220" t="s">
        <v>247</v>
      </c>
      <c r="L2970" s="48"/>
      <c r="M2970" s="225" t="s">
        <v>39</v>
      </c>
      <c r="N2970" s="226" t="s">
        <v>56</v>
      </c>
      <c r="O2970" s="88"/>
      <c r="P2970" s="227">
        <f>O2970*H2970</f>
        <v>0</v>
      </c>
      <c r="Q2970" s="227">
        <v>0.026440000000000002</v>
      </c>
      <c r="R2970" s="227">
        <f>Q2970*H2970</f>
        <v>1.8812060000000004</v>
      </c>
      <c r="S2970" s="227">
        <v>0.025999999999999999</v>
      </c>
      <c r="T2970" s="228">
        <f>S2970*H2970</f>
        <v>1.8499000000000001</v>
      </c>
      <c r="U2970" s="42"/>
      <c r="V2970" s="42"/>
      <c r="W2970" s="42"/>
      <c r="X2970" s="42"/>
      <c r="Y2970" s="42"/>
      <c r="Z2970" s="42"/>
      <c r="AA2970" s="42"/>
      <c r="AB2970" s="42"/>
      <c r="AC2970" s="42"/>
      <c r="AD2970" s="42"/>
      <c r="AE2970" s="42"/>
      <c r="AR2970" s="229" t="s">
        <v>248</v>
      </c>
      <c r="AT2970" s="229" t="s">
        <v>243</v>
      </c>
      <c r="AU2970" s="229" t="s">
        <v>93</v>
      </c>
      <c r="AY2970" s="20" t="s">
        <v>241</v>
      </c>
      <c r="BE2970" s="230">
        <f>IF(N2970="základní",J2970,0)</f>
        <v>0</v>
      </c>
      <c r="BF2970" s="230">
        <f>IF(N2970="snížená",J2970,0)</f>
        <v>0</v>
      </c>
      <c r="BG2970" s="230">
        <f>IF(N2970="zákl. přenesená",J2970,0)</f>
        <v>0</v>
      </c>
      <c r="BH2970" s="230">
        <f>IF(N2970="sníž. přenesená",J2970,0)</f>
        <v>0</v>
      </c>
      <c r="BI2970" s="230">
        <f>IF(N2970="nulová",J2970,0)</f>
        <v>0</v>
      </c>
      <c r="BJ2970" s="20" t="s">
        <v>23</v>
      </c>
      <c r="BK2970" s="230">
        <f>ROUND(I2970*H2970,2)</f>
        <v>0</v>
      </c>
      <c r="BL2970" s="20" t="s">
        <v>248</v>
      </c>
      <c r="BM2970" s="229" t="s">
        <v>2699</v>
      </c>
    </row>
    <row r="2971" s="2" customFormat="1">
      <c r="A2971" s="42"/>
      <c r="B2971" s="43"/>
      <c r="C2971" s="44"/>
      <c r="D2971" s="231" t="s">
        <v>250</v>
      </c>
      <c r="E2971" s="44"/>
      <c r="F2971" s="232" t="s">
        <v>2700</v>
      </c>
      <c r="G2971" s="44"/>
      <c r="H2971" s="44"/>
      <c r="I2971" s="233"/>
      <c r="J2971" s="44"/>
      <c r="K2971" s="44"/>
      <c r="L2971" s="48"/>
      <c r="M2971" s="234"/>
      <c r="N2971" s="235"/>
      <c r="O2971" s="88"/>
      <c r="P2971" s="88"/>
      <c r="Q2971" s="88"/>
      <c r="R2971" s="88"/>
      <c r="S2971" s="88"/>
      <c r="T2971" s="89"/>
      <c r="U2971" s="42"/>
      <c r="V2971" s="42"/>
      <c r="W2971" s="42"/>
      <c r="X2971" s="42"/>
      <c r="Y2971" s="42"/>
      <c r="Z2971" s="42"/>
      <c r="AA2971" s="42"/>
      <c r="AB2971" s="42"/>
      <c r="AC2971" s="42"/>
      <c r="AD2971" s="42"/>
      <c r="AE2971" s="42"/>
      <c r="AT2971" s="20" t="s">
        <v>250</v>
      </c>
      <c r="AU2971" s="20" t="s">
        <v>93</v>
      </c>
    </row>
    <row r="2972" s="13" customFormat="1">
      <c r="A2972" s="13"/>
      <c r="B2972" s="236"/>
      <c r="C2972" s="237"/>
      <c r="D2972" s="238" t="s">
        <v>252</v>
      </c>
      <c r="E2972" s="239" t="s">
        <v>39</v>
      </c>
      <c r="F2972" s="240" t="s">
        <v>2701</v>
      </c>
      <c r="G2972" s="237"/>
      <c r="H2972" s="239" t="s">
        <v>39</v>
      </c>
      <c r="I2972" s="241"/>
      <c r="J2972" s="237"/>
      <c r="K2972" s="237"/>
      <c r="L2972" s="242"/>
      <c r="M2972" s="243"/>
      <c r="N2972" s="244"/>
      <c r="O2972" s="244"/>
      <c r="P2972" s="244"/>
      <c r="Q2972" s="244"/>
      <c r="R2972" s="244"/>
      <c r="S2972" s="244"/>
      <c r="T2972" s="245"/>
      <c r="U2972" s="13"/>
      <c r="V2972" s="13"/>
      <c r="W2972" s="13"/>
      <c r="X2972" s="13"/>
      <c r="Y2972" s="13"/>
      <c r="Z2972" s="13"/>
      <c r="AA2972" s="13"/>
      <c r="AB2972" s="13"/>
      <c r="AC2972" s="13"/>
      <c r="AD2972" s="13"/>
      <c r="AE2972" s="13"/>
      <c r="AT2972" s="246" t="s">
        <v>252</v>
      </c>
      <c r="AU2972" s="246" t="s">
        <v>93</v>
      </c>
      <c r="AV2972" s="13" t="s">
        <v>23</v>
      </c>
      <c r="AW2972" s="13" t="s">
        <v>46</v>
      </c>
      <c r="AX2972" s="13" t="s">
        <v>85</v>
      </c>
      <c r="AY2972" s="246" t="s">
        <v>241</v>
      </c>
    </row>
    <row r="2973" s="13" customFormat="1">
      <c r="A2973" s="13"/>
      <c r="B2973" s="236"/>
      <c r="C2973" s="237"/>
      <c r="D2973" s="238" t="s">
        <v>252</v>
      </c>
      <c r="E2973" s="239" t="s">
        <v>39</v>
      </c>
      <c r="F2973" s="240" t="s">
        <v>2702</v>
      </c>
      <c r="G2973" s="237"/>
      <c r="H2973" s="239" t="s">
        <v>39</v>
      </c>
      <c r="I2973" s="241"/>
      <c r="J2973" s="237"/>
      <c r="K2973" s="237"/>
      <c r="L2973" s="242"/>
      <c r="M2973" s="243"/>
      <c r="N2973" s="244"/>
      <c r="O2973" s="244"/>
      <c r="P2973" s="244"/>
      <c r="Q2973" s="244"/>
      <c r="R2973" s="244"/>
      <c r="S2973" s="244"/>
      <c r="T2973" s="245"/>
      <c r="U2973" s="13"/>
      <c r="V2973" s="13"/>
      <c r="W2973" s="13"/>
      <c r="X2973" s="13"/>
      <c r="Y2973" s="13"/>
      <c r="Z2973" s="13"/>
      <c r="AA2973" s="13"/>
      <c r="AB2973" s="13"/>
      <c r="AC2973" s="13"/>
      <c r="AD2973" s="13"/>
      <c r="AE2973" s="13"/>
      <c r="AT2973" s="246" t="s">
        <v>252</v>
      </c>
      <c r="AU2973" s="246" t="s">
        <v>93</v>
      </c>
      <c r="AV2973" s="13" t="s">
        <v>23</v>
      </c>
      <c r="AW2973" s="13" t="s">
        <v>46</v>
      </c>
      <c r="AX2973" s="13" t="s">
        <v>85</v>
      </c>
      <c r="AY2973" s="246" t="s">
        <v>241</v>
      </c>
    </row>
    <row r="2974" s="14" customFormat="1">
      <c r="A2974" s="14"/>
      <c r="B2974" s="247"/>
      <c r="C2974" s="248"/>
      <c r="D2974" s="238" t="s">
        <v>252</v>
      </c>
      <c r="E2974" s="249" t="s">
        <v>39</v>
      </c>
      <c r="F2974" s="250" t="s">
        <v>2703</v>
      </c>
      <c r="G2974" s="248"/>
      <c r="H2974" s="251">
        <v>41.899999999999999</v>
      </c>
      <c r="I2974" s="252"/>
      <c r="J2974" s="248"/>
      <c r="K2974" s="248"/>
      <c r="L2974" s="253"/>
      <c r="M2974" s="254"/>
      <c r="N2974" s="255"/>
      <c r="O2974" s="255"/>
      <c r="P2974" s="255"/>
      <c r="Q2974" s="255"/>
      <c r="R2974" s="255"/>
      <c r="S2974" s="255"/>
      <c r="T2974" s="256"/>
      <c r="U2974" s="14"/>
      <c r="V2974" s="14"/>
      <c r="W2974" s="14"/>
      <c r="X2974" s="14"/>
      <c r="Y2974" s="14"/>
      <c r="Z2974" s="14"/>
      <c r="AA2974" s="14"/>
      <c r="AB2974" s="14"/>
      <c r="AC2974" s="14"/>
      <c r="AD2974" s="14"/>
      <c r="AE2974" s="14"/>
      <c r="AT2974" s="257" t="s">
        <v>252</v>
      </c>
      <c r="AU2974" s="257" t="s">
        <v>93</v>
      </c>
      <c r="AV2974" s="14" t="s">
        <v>93</v>
      </c>
      <c r="AW2974" s="14" t="s">
        <v>46</v>
      </c>
      <c r="AX2974" s="14" t="s">
        <v>85</v>
      </c>
      <c r="AY2974" s="257" t="s">
        <v>241</v>
      </c>
    </row>
    <row r="2975" s="13" customFormat="1">
      <c r="A2975" s="13"/>
      <c r="B2975" s="236"/>
      <c r="C2975" s="237"/>
      <c r="D2975" s="238" t="s">
        <v>252</v>
      </c>
      <c r="E2975" s="239" t="s">
        <v>39</v>
      </c>
      <c r="F2975" s="240" t="s">
        <v>1946</v>
      </c>
      <c r="G2975" s="237"/>
      <c r="H2975" s="239" t="s">
        <v>39</v>
      </c>
      <c r="I2975" s="241"/>
      <c r="J2975" s="237"/>
      <c r="K2975" s="237"/>
      <c r="L2975" s="242"/>
      <c r="M2975" s="243"/>
      <c r="N2975" s="244"/>
      <c r="O2975" s="244"/>
      <c r="P2975" s="244"/>
      <c r="Q2975" s="244"/>
      <c r="R2975" s="244"/>
      <c r="S2975" s="244"/>
      <c r="T2975" s="245"/>
      <c r="U2975" s="13"/>
      <c r="V2975" s="13"/>
      <c r="W2975" s="13"/>
      <c r="X2975" s="13"/>
      <c r="Y2975" s="13"/>
      <c r="Z2975" s="13"/>
      <c r="AA2975" s="13"/>
      <c r="AB2975" s="13"/>
      <c r="AC2975" s="13"/>
      <c r="AD2975" s="13"/>
      <c r="AE2975" s="13"/>
      <c r="AT2975" s="246" t="s">
        <v>252</v>
      </c>
      <c r="AU2975" s="246" t="s">
        <v>93</v>
      </c>
      <c r="AV2975" s="13" t="s">
        <v>23</v>
      </c>
      <c r="AW2975" s="13" t="s">
        <v>46</v>
      </c>
      <c r="AX2975" s="13" t="s">
        <v>85</v>
      </c>
      <c r="AY2975" s="246" t="s">
        <v>241</v>
      </c>
    </row>
    <row r="2976" s="14" customFormat="1">
      <c r="A2976" s="14"/>
      <c r="B2976" s="247"/>
      <c r="C2976" s="248"/>
      <c r="D2976" s="238" t="s">
        <v>252</v>
      </c>
      <c r="E2976" s="249" t="s">
        <v>39</v>
      </c>
      <c r="F2976" s="250" t="s">
        <v>2704</v>
      </c>
      <c r="G2976" s="248"/>
      <c r="H2976" s="251">
        <v>29.25</v>
      </c>
      <c r="I2976" s="252"/>
      <c r="J2976" s="248"/>
      <c r="K2976" s="248"/>
      <c r="L2976" s="253"/>
      <c r="M2976" s="254"/>
      <c r="N2976" s="255"/>
      <c r="O2976" s="255"/>
      <c r="P2976" s="255"/>
      <c r="Q2976" s="255"/>
      <c r="R2976" s="255"/>
      <c r="S2976" s="255"/>
      <c r="T2976" s="256"/>
      <c r="U2976" s="14"/>
      <c r="V2976" s="14"/>
      <c r="W2976" s="14"/>
      <c r="X2976" s="14"/>
      <c r="Y2976" s="14"/>
      <c r="Z2976" s="14"/>
      <c r="AA2976" s="14"/>
      <c r="AB2976" s="14"/>
      <c r="AC2976" s="14"/>
      <c r="AD2976" s="14"/>
      <c r="AE2976" s="14"/>
      <c r="AT2976" s="257" t="s">
        <v>252</v>
      </c>
      <c r="AU2976" s="257" t="s">
        <v>93</v>
      </c>
      <c r="AV2976" s="14" t="s">
        <v>93</v>
      </c>
      <c r="AW2976" s="14" t="s">
        <v>46</v>
      </c>
      <c r="AX2976" s="14" t="s">
        <v>85</v>
      </c>
      <c r="AY2976" s="257" t="s">
        <v>241</v>
      </c>
    </row>
    <row r="2977" s="15" customFormat="1">
      <c r="A2977" s="15"/>
      <c r="B2977" s="258"/>
      <c r="C2977" s="259"/>
      <c r="D2977" s="238" t="s">
        <v>252</v>
      </c>
      <c r="E2977" s="260" t="s">
        <v>39</v>
      </c>
      <c r="F2977" s="261" t="s">
        <v>274</v>
      </c>
      <c r="G2977" s="259"/>
      <c r="H2977" s="262">
        <v>71.150000000000006</v>
      </c>
      <c r="I2977" s="263"/>
      <c r="J2977" s="259"/>
      <c r="K2977" s="259"/>
      <c r="L2977" s="264"/>
      <c r="M2977" s="265"/>
      <c r="N2977" s="266"/>
      <c r="O2977" s="266"/>
      <c r="P2977" s="266"/>
      <c r="Q2977" s="266"/>
      <c r="R2977" s="266"/>
      <c r="S2977" s="266"/>
      <c r="T2977" s="267"/>
      <c r="U2977" s="15"/>
      <c r="V2977" s="15"/>
      <c r="W2977" s="15"/>
      <c r="X2977" s="15"/>
      <c r="Y2977" s="15"/>
      <c r="Z2977" s="15"/>
      <c r="AA2977" s="15"/>
      <c r="AB2977" s="15"/>
      <c r="AC2977" s="15"/>
      <c r="AD2977" s="15"/>
      <c r="AE2977" s="15"/>
      <c r="AT2977" s="268" t="s">
        <v>252</v>
      </c>
      <c r="AU2977" s="268" t="s">
        <v>93</v>
      </c>
      <c r="AV2977" s="15" t="s">
        <v>248</v>
      </c>
      <c r="AW2977" s="15" t="s">
        <v>46</v>
      </c>
      <c r="AX2977" s="15" t="s">
        <v>23</v>
      </c>
      <c r="AY2977" s="268" t="s">
        <v>241</v>
      </c>
    </row>
    <row r="2978" s="2" customFormat="1" ht="24.15" customHeight="1">
      <c r="A2978" s="42"/>
      <c r="B2978" s="43"/>
      <c r="C2978" s="218" t="s">
        <v>2705</v>
      </c>
      <c r="D2978" s="218" t="s">
        <v>243</v>
      </c>
      <c r="E2978" s="219" t="s">
        <v>2706</v>
      </c>
      <c r="F2978" s="220" t="s">
        <v>2707</v>
      </c>
      <c r="G2978" s="221" t="s">
        <v>145</v>
      </c>
      <c r="H2978" s="222">
        <v>71.150000000000006</v>
      </c>
      <c r="I2978" s="223"/>
      <c r="J2978" s="224">
        <f>ROUND(I2978*H2978,2)</f>
        <v>0</v>
      </c>
      <c r="K2978" s="220" t="s">
        <v>247</v>
      </c>
      <c r="L2978" s="48"/>
      <c r="M2978" s="225" t="s">
        <v>39</v>
      </c>
      <c r="N2978" s="226" t="s">
        <v>56</v>
      </c>
      <c r="O2978" s="88"/>
      <c r="P2978" s="227">
        <f>O2978*H2978</f>
        <v>0</v>
      </c>
      <c r="Q2978" s="227">
        <v>0.00022000000000000001</v>
      </c>
      <c r="R2978" s="227">
        <f>Q2978*H2978</f>
        <v>0.015653</v>
      </c>
      <c r="S2978" s="227">
        <v>0.002</v>
      </c>
      <c r="T2978" s="228">
        <f>S2978*H2978</f>
        <v>0.14230000000000001</v>
      </c>
      <c r="U2978" s="42"/>
      <c r="V2978" s="42"/>
      <c r="W2978" s="42"/>
      <c r="X2978" s="42"/>
      <c r="Y2978" s="42"/>
      <c r="Z2978" s="42"/>
      <c r="AA2978" s="42"/>
      <c r="AB2978" s="42"/>
      <c r="AC2978" s="42"/>
      <c r="AD2978" s="42"/>
      <c r="AE2978" s="42"/>
      <c r="AR2978" s="229" t="s">
        <v>248</v>
      </c>
      <c r="AT2978" s="229" t="s">
        <v>243</v>
      </c>
      <c r="AU2978" s="229" t="s">
        <v>93</v>
      </c>
      <c r="AY2978" s="20" t="s">
        <v>241</v>
      </c>
      <c r="BE2978" s="230">
        <f>IF(N2978="základní",J2978,0)</f>
        <v>0</v>
      </c>
      <c r="BF2978" s="230">
        <f>IF(N2978="snížená",J2978,0)</f>
        <v>0</v>
      </c>
      <c r="BG2978" s="230">
        <f>IF(N2978="zákl. přenesená",J2978,0)</f>
        <v>0</v>
      </c>
      <c r="BH2978" s="230">
        <f>IF(N2978="sníž. přenesená",J2978,0)</f>
        <v>0</v>
      </c>
      <c r="BI2978" s="230">
        <f>IF(N2978="nulová",J2978,0)</f>
        <v>0</v>
      </c>
      <c r="BJ2978" s="20" t="s">
        <v>23</v>
      </c>
      <c r="BK2978" s="230">
        <f>ROUND(I2978*H2978,2)</f>
        <v>0</v>
      </c>
      <c r="BL2978" s="20" t="s">
        <v>248</v>
      </c>
      <c r="BM2978" s="229" t="s">
        <v>2708</v>
      </c>
    </row>
    <row r="2979" s="2" customFormat="1">
      <c r="A2979" s="42"/>
      <c r="B2979" s="43"/>
      <c r="C2979" s="44"/>
      <c r="D2979" s="231" t="s">
        <v>250</v>
      </c>
      <c r="E2979" s="44"/>
      <c r="F2979" s="232" t="s">
        <v>2709</v>
      </c>
      <c r="G2979" s="44"/>
      <c r="H2979" s="44"/>
      <c r="I2979" s="233"/>
      <c r="J2979" s="44"/>
      <c r="K2979" s="44"/>
      <c r="L2979" s="48"/>
      <c r="M2979" s="234"/>
      <c r="N2979" s="235"/>
      <c r="O2979" s="88"/>
      <c r="P2979" s="88"/>
      <c r="Q2979" s="88"/>
      <c r="R2979" s="88"/>
      <c r="S2979" s="88"/>
      <c r="T2979" s="89"/>
      <c r="U2979" s="42"/>
      <c r="V2979" s="42"/>
      <c r="W2979" s="42"/>
      <c r="X2979" s="42"/>
      <c r="Y2979" s="42"/>
      <c r="Z2979" s="42"/>
      <c r="AA2979" s="42"/>
      <c r="AB2979" s="42"/>
      <c r="AC2979" s="42"/>
      <c r="AD2979" s="42"/>
      <c r="AE2979" s="42"/>
      <c r="AT2979" s="20" t="s">
        <v>250</v>
      </c>
      <c r="AU2979" s="20" t="s">
        <v>93</v>
      </c>
    </row>
    <row r="2980" s="13" customFormat="1">
      <c r="A2980" s="13"/>
      <c r="B2980" s="236"/>
      <c r="C2980" s="237"/>
      <c r="D2980" s="238" t="s">
        <v>252</v>
      </c>
      <c r="E2980" s="239" t="s">
        <v>39</v>
      </c>
      <c r="F2980" s="240" t="s">
        <v>2701</v>
      </c>
      <c r="G2980" s="237"/>
      <c r="H2980" s="239" t="s">
        <v>39</v>
      </c>
      <c r="I2980" s="241"/>
      <c r="J2980" s="237"/>
      <c r="K2980" s="237"/>
      <c r="L2980" s="242"/>
      <c r="M2980" s="243"/>
      <c r="N2980" s="244"/>
      <c r="O2980" s="244"/>
      <c r="P2980" s="244"/>
      <c r="Q2980" s="244"/>
      <c r="R2980" s="244"/>
      <c r="S2980" s="244"/>
      <c r="T2980" s="245"/>
      <c r="U2980" s="13"/>
      <c r="V2980" s="13"/>
      <c r="W2980" s="13"/>
      <c r="X2980" s="13"/>
      <c r="Y2980" s="13"/>
      <c r="Z2980" s="13"/>
      <c r="AA2980" s="13"/>
      <c r="AB2980" s="13"/>
      <c r="AC2980" s="13"/>
      <c r="AD2980" s="13"/>
      <c r="AE2980" s="13"/>
      <c r="AT2980" s="246" t="s">
        <v>252</v>
      </c>
      <c r="AU2980" s="246" t="s">
        <v>93</v>
      </c>
      <c r="AV2980" s="13" t="s">
        <v>23</v>
      </c>
      <c r="AW2980" s="13" t="s">
        <v>46</v>
      </c>
      <c r="AX2980" s="13" t="s">
        <v>85</v>
      </c>
      <c r="AY2980" s="246" t="s">
        <v>241</v>
      </c>
    </row>
    <row r="2981" s="13" customFormat="1">
      <c r="A2981" s="13"/>
      <c r="B2981" s="236"/>
      <c r="C2981" s="237"/>
      <c r="D2981" s="238" t="s">
        <v>252</v>
      </c>
      <c r="E2981" s="239" t="s">
        <v>39</v>
      </c>
      <c r="F2981" s="240" t="s">
        <v>2702</v>
      </c>
      <c r="G2981" s="237"/>
      <c r="H2981" s="239" t="s">
        <v>39</v>
      </c>
      <c r="I2981" s="241"/>
      <c r="J2981" s="237"/>
      <c r="K2981" s="237"/>
      <c r="L2981" s="242"/>
      <c r="M2981" s="243"/>
      <c r="N2981" s="244"/>
      <c r="O2981" s="244"/>
      <c r="P2981" s="244"/>
      <c r="Q2981" s="244"/>
      <c r="R2981" s="244"/>
      <c r="S2981" s="244"/>
      <c r="T2981" s="245"/>
      <c r="U2981" s="13"/>
      <c r="V2981" s="13"/>
      <c r="W2981" s="13"/>
      <c r="X2981" s="13"/>
      <c r="Y2981" s="13"/>
      <c r="Z2981" s="13"/>
      <c r="AA2981" s="13"/>
      <c r="AB2981" s="13"/>
      <c r="AC2981" s="13"/>
      <c r="AD2981" s="13"/>
      <c r="AE2981" s="13"/>
      <c r="AT2981" s="246" t="s">
        <v>252</v>
      </c>
      <c r="AU2981" s="246" t="s">
        <v>93</v>
      </c>
      <c r="AV2981" s="13" t="s">
        <v>23</v>
      </c>
      <c r="AW2981" s="13" t="s">
        <v>46</v>
      </c>
      <c r="AX2981" s="13" t="s">
        <v>85</v>
      </c>
      <c r="AY2981" s="246" t="s">
        <v>241</v>
      </c>
    </row>
    <row r="2982" s="14" customFormat="1">
      <c r="A2982" s="14"/>
      <c r="B2982" s="247"/>
      <c r="C2982" s="248"/>
      <c r="D2982" s="238" t="s">
        <v>252</v>
      </c>
      <c r="E2982" s="249" t="s">
        <v>39</v>
      </c>
      <c r="F2982" s="250" t="s">
        <v>2703</v>
      </c>
      <c r="G2982" s="248"/>
      <c r="H2982" s="251">
        <v>41.899999999999999</v>
      </c>
      <c r="I2982" s="252"/>
      <c r="J2982" s="248"/>
      <c r="K2982" s="248"/>
      <c r="L2982" s="253"/>
      <c r="M2982" s="254"/>
      <c r="N2982" s="255"/>
      <c r="O2982" s="255"/>
      <c r="P2982" s="255"/>
      <c r="Q2982" s="255"/>
      <c r="R2982" s="255"/>
      <c r="S2982" s="255"/>
      <c r="T2982" s="256"/>
      <c r="U2982" s="14"/>
      <c r="V2982" s="14"/>
      <c r="W2982" s="14"/>
      <c r="X2982" s="14"/>
      <c r="Y2982" s="14"/>
      <c r="Z2982" s="14"/>
      <c r="AA2982" s="14"/>
      <c r="AB2982" s="14"/>
      <c r="AC2982" s="14"/>
      <c r="AD2982" s="14"/>
      <c r="AE2982" s="14"/>
      <c r="AT2982" s="257" t="s">
        <v>252</v>
      </c>
      <c r="AU2982" s="257" t="s">
        <v>93</v>
      </c>
      <c r="AV2982" s="14" t="s">
        <v>93</v>
      </c>
      <c r="AW2982" s="14" t="s">
        <v>46</v>
      </c>
      <c r="AX2982" s="14" t="s">
        <v>85</v>
      </c>
      <c r="AY2982" s="257" t="s">
        <v>241</v>
      </c>
    </row>
    <row r="2983" s="13" customFormat="1">
      <c r="A2983" s="13"/>
      <c r="B2983" s="236"/>
      <c r="C2983" s="237"/>
      <c r="D2983" s="238" t="s">
        <v>252</v>
      </c>
      <c r="E2983" s="239" t="s">
        <v>39</v>
      </c>
      <c r="F2983" s="240" t="s">
        <v>1946</v>
      </c>
      <c r="G2983" s="237"/>
      <c r="H2983" s="239" t="s">
        <v>39</v>
      </c>
      <c r="I2983" s="241"/>
      <c r="J2983" s="237"/>
      <c r="K2983" s="237"/>
      <c r="L2983" s="242"/>
      <c r="M2983" s="243"/>
      <c r="N2983" s="244"/>
      <c r="O2983" s="244"/>
      <c r="P2983" s="244"/>
      <c r="Q2983" s="244"/>
      <c r="R2983" s="244"/>
      <c r="S2983" s="244"/>
      <c r="T2983" s="245"/>
      <c r="U2983" s="13"/>
      <c r="V2983" s="13"/>
      <c r="W2983" s="13"/>
      <c r="X2983" s="13"/>
      <c r="Y2983" s="13"/>
      <c r="Z2983" s="13"/>
      <c r="AA2983" s="13"/>
      <c r="AB2983" s="13"/>
      <c r="AC2983" s="13"/>
      <c r="AD2983" s="13"/>
      <c r="AE2983" s="13"/>
      <c r="AT2983" s="246" t="s">
        <v>252</v>
      </c>
      <c r="AU2983" s="246" t="s">
        <v>93</v>
      </c>
      <c r="AV2983" s="13" t="s">
        <v>23</v>
      </c>
      <c r="AW2983" s="13" t="s">
        <v>46</v>
      </c>
      <c r="AX2983" s="13" t="s">
        <v>85</v>
      </c>
      <c r="AY2983" s="246" t="s">
        <v>241</v>
      </c>
    </row>
    <row r="2984" s="14" customFormat="1">
      <c r="A2984" s="14"/>
      <c r="B2984" s="247"/>
      <c r="C2984" s="248"/>
      <c r="D2984" s="238" t="s">
        <v>252</v>
      </c>
      <c r="E2984" s="249" t="s">
        <v>39</v>
      </c>
      <c r="F2984" s="250" t="s">
        <v>2704</v>
      </c>
      <c r="G2984" s="248"/>
      <c r="H2984" s="251">
        <v>29.25</v>
      </c>
      <c r="I2984" s="252"/>
      <c r="J2984" s="248"/>
      <c r="K2984" s="248"/>
      <c r="L2984" s="253"/>
      <c r="M2984" s="254"/>
      <c r="N2984" s="255"/>
      <c r="O2984" s="255"/>
      <c r="P2984" s="255"/>
      <c r="Q2984" s="255"/>
      <c r="R2984" s="255"/>
      <c r="S2984" s="255"/>
      <c r="T2984" s="256"/>
      <c r="U2984" s="14"/>
      <c r="V2984" s="14"/>
      <c r="W2984" s="14"/>
      <c r="X2984" s="14"/>
      <c r="Y2984" s="14"/>
      <c r="Z2984" s="14"/>
      <c r="AA2984" s="14"/>
      <c r="AB2984" s="14"/>
      <c r="AC2984" s="14"/>
      <c r="AD2984" s="14"/>
      <c r="AE2984" s="14"/>
      <c r="AT2984" s="257" t="s">
        <v>252</v>
      </c>
      <c r="AU2984" s="257" t="s">
        <v>93</v>
      </c>
      <c r="AV2984" s="14" t="s">
        <v>93</v>
      </c>
      <c r="AW2984" s="14" t="s">
        <v>46</v>
      </c>
      <c r="AX2984" s="14" t="s">
        <v>85</v>
      </c>
      <c r="AY2984" s="257" t="s">
        <v>241</v>
      </c>
    </row>
    <row r="2985" s="15" customFormat="1">
      <c r="A2985" s="15"/>
      <c r="B2985" s="258"/>
      <c r="C2985" s="259"/>
      <c r="D2985" s="238" t="s">
        <v>252</v>
      </c>
      <c r="E2985" s="260" t="s">
        <v>39</v>
      </c>
      <c r="F2985" s="261" t="s">
        <v>274</v>
      </c>
      <c r="G2985" s="259"/>
      <c r="H2985" s="262">
        <v>71.150000000000006</v>
      </c>
      <c r="I2985" s="263"/>
      <c r="J2985" s="259"/>
      <c r="K2985" s="259"/>
      <c r="L2985" s="264"/>
      <c r="M2985" s="265"/>
      <c r="N2985" s="266"/>
      <c r="O2985" s="266"/>
      <c r="P2985" s="266"/>
      <c r="Q2985" s="266"/>
      <c r="R2985" s="266"/>
      <c r="S2985" s="266"/>
      <c r="T2985" s="267"/>
      <c r="U2985" s="15"/>
      <c r="V2985" s="15"/>
      <c r="W2985" s="15"/>
      <c r="X2985" s="15"/>
      <c r="Y2985" s="15"/>
      <c r="Z2985" s="15"/>
      <c r="AA2985" s="15"/>
      <c r="AB2985" s="15"/>
      <c r="AC2985" s="15"/>
      <c r="AD2985" s="15"/>
      <c r="AE2985" s="15"/>
      <c r="AT2985" s="268" t="s">
        <v>252</v>
      </c>
      <c r="AU2985" s="268" t="s">
        <v>93</v>
      </c>
      <c r="AV2985" s="15" t="s">
        <v>248</v>
      </c>
      <c r="AW2985" s="15" t="s">
        <v>46</v>
      </c>
      <c r="AX2985" s="15" t="s">
        <v>23</v>
      </c>
      <c r="AY2985" s="268" t="s">
        <v>241</v>
      </c>
    </row>
    <row r="2986" s="2" customFormat="1" ht="16.5" customHeight="1">
      <c r="A2986" s="42"/>
      <c r="B2986" s="43"/>
      <c r="C2986" s="218" t="s">
        <v>2710</v>
      </c>
      <c r="D2986" s="218" t="s">
        <v>243</v>
      </c>
      <c r="E2986" s="219" t="s">
        <v>2711</v>
      </c>
      <c r="F2986" s="220" t="s">
        <v>2712</v>
      </c>
      <c r="G2986" s="221" t="s">
        <v>145</v>
      </c>
      <c r="H2986" s="222">
        <v>4.7999999999999998</v>
      </c>
      <c r="I2986" s="223"/>
      <c r="J2986" s="224">
        <f>ROUND(I2986*H2986,2)</f>
        <v>0</v>
      </c>
      <c r="K2986" s="220" t="s">
        <v>247</v>
      </c>
      <c r="L2986" s="48"/>
      <c r="M2986" s="225" t="s">
        <v>39</v>
      </c>
      <c r="N2986" s="226" t="s">
        <v>56</v>
      </c>
      <c r="O2986" s="88"/>
      <c r="P2986" s="227">
        <f>O2986*H2986</f>
        <v>0</v>
      </c>
      <c r="Q2986" s="227">
        <v>0.00025999999999999998</v>
      </c>
      <c r="R2986" s="227">
        <f>Q2986*H2986</f>
        <v>0.0012479999999999998</v>
      </c>
      <c r="S2986" s="227">
        <v>0</v>
      </c>
      <c r="T2986" s="228">
        <f>S2986*H2986</f>
        <v>0</v>
      </c>
      <c r="U2986" s="42"/>
      <c r="V2986" s="42"/>
      <c r="W2986" s="42"/>
      <c r="X2986" s="42"/>
      <c r="Y2986" s="42"/>
      <c r="Z2986" s="42"/>
      <c r="AA2986" s="42"/>
      <c r="AB2986" s="42"/>
      <c r="AC2986" s="42"/>
      <c r="AD2986" s="42"/>
      <c r="AE2986" s="42"/>
      <c r="AR2986" s="229" t="s">
        <v>248</v>
      </c>
      <c r="AT2986" s="229" t="s">
        <v>243</v>
      </c>
      <c r="AU2986" s="229" t="s">
        <v>93</v>
      </c>
      <c r="AY2986" s="20" t="s">
        <v>241</v>
      </c>
      <c r="BE2986" s="230">
        <f>IF(N2986="základní",J2986,0)</f>
        <v>0</v>
      </c>
      <c r="BF2986" s="230">
        <f>IF(N2986="snížená",J2986,0)</f>
        <v>0</v>
      </c>
      <c r="BG2986" s="230">
        <f>IF(N2986="zákl. přenesená",J2986,0)</f>
        <v>0</v>
      </c>
      <c r="BH2986" s="230">
        <f>IF(N2986="sníž. přenesená",J2986,0)</f>
        <v>0</v>
      </c>
      <c r="BI2986" s="230">
        <f>IF(N2986="nulová",J2986,0)</f>
        <v>0</v>
      </c>
      <c r="BJ2986" s="20" t="s">
        <v>23</v>
      </c>
      <c r="BK2986" s="230">
        <f>ROUND(I2986*H2986,2)</f>
        <v>0</v>
      </c>
      <c r="BL2986" s="20" t="s">
        <v>248</v>
      </c>
      <c r="BM2986" s="229" t="s">
        <v>2713</v>
      </c>
    </row>
    <row r="2987" s="2" customFormat="1">
      <c r="A2987" s="42"/>
      <c r="B2987" s="43"/>
      <c r="C2987" s="44"/>
      <c r="D2987" s="231" t="s">
        <v>250</v>
      </c>
      <c r="E2987" s="44"/>
      <c r="F2987" s="232" t="s">
        <v>2714</v>
      </c>
      <c r="G2987" s="44"/>
      <c r="H2987" s="44"/>
      <c r="I2987" s="233"/>
      <c r="J2987" s="44"/>
      <c r="K2987" s="44"/>
      <c r="L2987" s="48"/>
      <c r="M2987" s="234"/>
      <c r="N2987" s="235"/>
      <c r="O2987" s="88"/>
      <c r="P2987" s="88"/>
      <c r="Q2987" s="88"/>
      <c r="R2987" s="88"/>
      <c r="S2987" s="88"/>
      <c r="T2987" s="89"/>
      <c r="U2987" s="42"/>
      <c r="V2987" s="42"/>
      <c r="W2987" s="42"/>
      <c r="X2987" s="42"/>
      <c r="Y2987" s="42"/>
      <c r="Z2987" s="42"/>
      <c r="AA2987" s="42"/>
      <c r="AB2987" s="42"/>
      <c r="AC2987" s="42"/>
      <c r="AD2987" s="42"/>
      <c r="AE2987" s="42"/>
      <c r="AT2987" s="20" t="s">
        <v>250</v>
      </c>
      <c r="AU2987" s="20" t="s">
        <v>93</v>
      </c>
    </row>
    <row r="2988" s="13" customFormat="1">
      <c r="A2988" s="13"/>
      <c r="B2988" s="236"/>
      <c r="C2988" s="237"/>
      <c r="D2988" s="238" t="s">
        <v>252</v>
      </c>
      <c r="E2988" s="239" t="s">
        <v>39</v>
      </c>
      <c r="F2988" s="240" t="s">
        <v>1033</v>
      </c>
      <c r="G2988" s="237"/>
      <c r="H2988" s="239" t="s">
        <v>39</v>
      </c>
      <c r="I2988" s="241"/>
      <c r="J2988" s="237"/>
      <c r="K2988" s="237"/>
      <c r="L2988" s="242"/>
      <c r="M2988" s="243"/>
      <c r="N2988" s="244"/>
      <c r="O2988" s="244"/>
      <c r="P2988" s="244"/>
      <c r="Q2988" s="244"/>
      <c r="R2988" s="244"/>
      <c r="S2988" s="244"/>
      <c r="T2988" s="245"/>
      <c r="U2988" s="13"/>
      <c r="V2988" s="13"/>
      <c r="W2988" s="13"/>
      <c r="X2988" s="13"/>
      <c r="Y2988" s="13"/>
      <c r="Z2988" s="13"/>
      <c r="AA2988" s="13"/>
      <c r="AB2988" s="13"/>
      <c r="AC2988" s="13"/>
      <c r="AD2988" s="13"/>
      <c r="AE2988" s="13"/>
      <c r="AT2988" s="246" t="s">
        <v>252</v>
      </c>
      <c r="AU2988" s="246" t="s">
        <v>93</v>
      </c>
      <c r="AV2988" s="13" t="s">
        <v>23</v>
      </c>
      <c r="AW2988" s="13" t="s">
        <v>46</v>
      </c>
      <c r="AX2988" s="13" t="s">
        <v>85</v>
      </c>
      <c r="AY2988" s="246" t="s">
        <v>241</v>
      </c>
    </row>
    <row r="2989" s="13" customFormat="1">
      <c r="A2989" s="13"/>
      <c r="B2989" s="236"/>
      <c r="C2989" s="237"/>
      <c r="D2989" s="238" t="s">
        <v>252</v>
      </c>
      <c r="E2989" s="239" t="s">
        <v>39</v>
      </c>
      <c r="F2989" s="240" t="s">
        <v>2715</v>
      </c>
      <c r="G2989" s="237"/>
      <c r="H2989" s="239" t="s">
        <v>39</v>
      </c>
      <c r="I2989" s="241"/>
      <c r="J2989" s="237"/>
      <c r="K2989" s="237"/>
      <c r="L2989" s="242"/>
      <c r="M2989" s="243"/>
      <c r="N2989" s="244"/>
      <c r="O2989" s="244"/>
      <c r="P2989" s="244"/>
      <c r="Q2989" s="244"/>
      <c r="R2989" s="244"/>
      <c r="S2989" s="244"/>
      <c r="T2989" s="245"/>
      <c r="U2989" s="13"/>
      <c r="V2989" s="13"/>
      <c r="W2989" s="13"/>
      <c r="X2989" s="13"/>
      <c r="Y2989" s="13"/>
      <c r="Z2989" s="13"/>
      <c r="AA2989" s="13"/>
      <c r="AB2989" s="13"/>
      <c r="AC2989" s="13"/>
      <c r="AD2989" s="13"/>
      <c r="AE2989" s="13"/>
      <c r="AT2989" s="246" t="s">
        <v>252</v>
      </c>
      <c r="AU2989" s="246" t="s">
        <v>93</v>
      </c>
      <c r="AV2989" s="13" t="s">
        <v>23</v>
      </c>
      <c r="AW2989" s="13" t="s">
        <v>46</v>
      </c>
      <c r="AX2989" s="13" t="s">
        <v>85</v>
      </c>
      <c r="AY2989" s="246" t="s">
        <v>241</v>
      </c>
    </row>
    <row r="2990" s="14" customFormat="1">
      <c r="A2990" s="14"/>
      <c r="B2990" s="247"/>
      <c r="C2990" s="248"/>
      <c r="D2990" s="238" t="s">
        <v>252</v>
      </c>
      <c r="E2990" s="249" t="s">
        <v>39</v>
      </c>
      <c r="F2990" s="250" t="s">
        <v>2716</v>
      </c>
      <c r="G2990" s="248"/>
      <c r="H2990" s="251">
        <v>4.7999999999999998</v>
      </c>
      <c r="I2990" s="252"/>
      <c r="J2990" s="248"/>
      <c r="K2990" s="248"/>
      <c r="L2990" s="253"/>
      <c r="M2990" s="254"/>
      <c r="N2990" s="255"/>
      <c r="O2990" s="255"/>
      <c r="P2990" s="255"/>
      <c r="Q2990" s="255"/>
      <c r="R2990" s="255"/>
      <c r="S2990" s="255"/>
      <c r="T2990" s="256"/>
      <c r="U2990" s="14"/>
      <c r="V2990" s="14"/>
      <c r="W2990" s="14"/>
      <c r="X2990" s="14"/>
      <c r="Y2990" s="14"/>
      <c r="Z2990" s="14"/>
      <c r="AA2990" s="14"/>
      <c r="AB2990" s="14"/>
      <c r="AC2990" s="14"/>
      <c r="AD2990" s="14"/>
      <c r="AE2990" s="14"/>
      <c r="AT2990" s="257" t="s">
        <v>252</v>
      </c>
      <c r="AU2990" s="257" t="s">
        <v>93</v>
      </c>
      <c r="AV2990" s="14" t="s">
        <v>93</v>
      </c>
      <c r="AW2990" s="14" t="s">
        <v>46</v>
      </c>
      <c r="AX2990" s="14" t="s">
        <v>23</v>
      </c>
      <c r="AY2990" s="257" t="s">
        <v>241</v>
      </c>
    </row>
    <row r="2991" s="2" customFormat="1" ht="16.5" customHeight="1">
      <c r="A2991" s="42"/>
      <c r="B2991" s="43"/>
      <c r="C2991" s="218" t="s">
        <v>2717</v>
      </c>
      <c r="D2991" s="218" t="s">
        <v>243</v>
      </c>
      <c r="E2991" s="219" t="s">
        <v>2718</v>
      </c>
      <c r="F2991" s="220" t="s">
        <v>2719</v>
      </c>
      <c r="G2991" s="221" t="s">
        <v>145</v>
      </c>
      <c r="H2991" s="222">
        <v>4.7999999999999998</v>
      </c>
      <c r="I2991" s="223"/>
      <c r="J2991" s="224">
        <f>ROUND(I2991*H2991,2)</f>
        <v>0</v>
      </c>
      <c r="K2991" s="220" t="s">
        <v>247</v>
      </c>
      <c r="L2991" s="48"/>
      <c r="M2991" s="225" t="s">
        <v>39</v>
      </c>
      <c r="N2991" s="226" t="s">
        <v>56</v>
      </c>
      <c r="O2991" s="88"/>
      <c r="P2991" s="227">
        <f>O2991*H2991</f>
        <v>0</v>
      </c>
      <c r="Q2991" s="227">
        <v>0.00020000000000000001</v>
      </c>
      <c r="R2991" s="227">
        <f>Q2991*H2991</f>
        <v>0.00096000000000000002</v>
      </c>
      <c r="S2991" s="227">
        <v>0</v>
      </c>
      <c r="T2991" s="228">
        <f>S2991*H2991</f>
        <v>0</v>
      </c>
      <c r="U2991" s="42"/>
      <c r="V2991" s="42"/>
      <c r="W2991" s="42"/>
      <c r="X2991" s="42"/>
      <c r="Y2991" s="42"/>
      <c r="Z2991" s="42"/>
      <c r="AA2991" s="42"/>
      <c r="AB2991" s="42"/>
      <c r="AC2991" s="42"/>
      <c r="AD2991" s="42"/>
      <c r="AE2991" s="42"/>
      <c r="AR2991" s="229" t="s">
        <v>248</v>
      </c>
      <c r="AT2991" s="229" t="s">
        <v>243</v>
      </c>
      <c r="AU2991" s="229" t="s">
        <v>93</v>
      </c>
      <c r="AY2991" s="20" t="s">
        <v>241</v>
      </c>
      <c r="BE2991" s="230">
        <f>IF(N2991="základní",J2991,0)</f>
        <v>0</v>
      </c>
      <c r="BF2991" s="230">
        <f>IF(N2991="snížená",J2991,0)</f>
        <v>0</v>
      </c>
      <c r="BG2991" s="230">
        <f>IF(N2991="zákl. přenesená",J2991,0)</f>
        <v>0</v>
      </c>
      <c r="BH2991" s="230">
        <f>IF(N2991="sníž. přenesená",J2991,0)</f>
        <v>0</v>
      </c>
      <c r="BI2991" s="230">
        <f>IF(N2991="nulová",J2991,0)</f>
        <v>0</v>
      </c>
      <c r="BJ2991" s="20" t="s">
        <v>23</v>
      </c>
      <c r="BK2991" s="230">
        <f>ROUND(I2991*H2991,2)</f>
        <v>0</v>
      </c>
      <c r="BL2991" s="20" t="s">
        <v>248</v>
      </c>
      <c r="BM2991" s="229" t="s">
        <v>2720</v>
      </c>
    </row>
    <row r="2992" s="2" customFormat="1">
      <c r="A2992" s="42"/>
      <c r="B2992" s="43"/>
      <c r="C2992" s="44"/>
      <c r="D2992" s="231" t="s">
        <v>250</v>
      </c>
      <c r="E2992" s="44"/>
      <c r="F2992" s="232" t="s">
        <v>2721</v>
      </c>
      <c r="G2992" s="44"/>
      <c r="H2992" s="44"/>
      <c r="I2992" s="233"/>
      <c r="J2992" s="44"/>
      <c r="K2992" s="44"/>
      <c r="L2992" s="48"/>
      <c r="M2992" s="234"/>
      <c r="N2992" s="235"/>
      <c r="O2992" s="88"/>
      <c r="P2992" s="88"/>
      <c r="Q2992" s="88"/>
      <c r="R2992" s="88"/>
      <c r="S2992" s="88"/>
      <c r="T2992" s="89"/>
      <c r="U2992" s="42"/>
      <c r="V2992" s="42"/>
      <c r="W2992" s="42"/>
      <c r="X2992" s="42"/>
      <c r="Y2992" s="42"/>
      <c r="Z2992" s="42"/>
      <c r="AA2992" s="42"/>
      <c r="AB2992" s="42"/>
      <c r="AC2992" s="42"/>
      <c r="AD2992" s="42"/>
      <c r="AE2992" s="42"/>
      <c r="AT2992" s="20" t="s">
        <v>250</v>
      </c>
      <c r="AU2992" s="20" t="s">
        <v>93</v>
      </c>
    </row>
    <row r="2993" s="13" customFormat="1">
      <c r="A2993" s="13"/>
      <c r="B2993" s="236"/>
      <c r="C2993" s="237"/>
      <c r="D2993" s="238" t="s">
        <v>252</v>
      </c>
      <c r="E2993" s="239" t="s">
        <v>39</v>
      </c>
      <c r="F2993" s="240" t="s">
        <v>1033</v>
      </c>
      <c r="G2993" s="237"/>
      <c r="H2993" s="239" t="s">
        <v>39</v>
      </c>
      <c r="I2993" s="241"/>
      <c r="J2993" s="237"/>
      <c r="K2993" s="237"/>
      <c r="L2993" s="242"/>
      <c r="M2993" s="243"/>
      <c r="N2993" s="244"/>
      <c r="O2993" s="244"/>
      <c r="P2993" s="244"/>
      <c r="Q2993" s="244"/>
      <c r="R2993" s="244"/>
      <c r="S2993" s="244"/>
      <c r="T2993" s="245"/>
      <c r="U2993" s="13"/>
      <c r="V2993" s="13"/>
      <c r="W2993" s="13"/>
      <c r="X2993" s="13"/>
      <c r="Y2993" s="13"/>
      <c r="Z2993" s="13"/>
      <c r="AA2993" s="13"/>
      <c r="AB2993" s="13"/>
      <c r="AC2993" s="13"/>
      <c r="AD2993" s="13"/>
      <c r="AE2993" s="13"/>
      <c r="AT2993" s="246" t="s">
        <v>252</v>
      </c>
      <c r="AU2993" s="246" t="s">
        <v>93</v>
      </c>
      <c r="AV2993" s="13" t="s">
        <v>23</v>
      </c>
      <c r="AW2993" s="13" t="s">
        <v>46</v>
      </c>
      <c r="AX2993" s="13" t="s">
        <v>85</v>
      </c>
      <c r="AY2993" s="246" t="s">
        <v>241</v>
      </c>
    </row>
    <row r="2994" s="13" customFormat="1">
      <c r="A2994" s="13"/>
      <c r="B2994" s="236"/>
      <c r="C2994" s="237"/>
      <c r="D2994" s="238" t="s">
        <v>252</v>
      </c>
      <c r="E2994" s="239" t="s">
        <v>39</v>
      </c>
      <c r="F2994" s="240" t="s">
        <v>2715</v>
      </c>
      <c r="G2994" s="237"/>
      <c r="H2994" s="239" t="s">
        <v>39</v>
      </c>
      <c r="I2994" s="241"/>
      <c r="J2994" s="237"/>
      <c r="K2994" s="237"/>
      <c r="L2994" s="242"/>
      <c r="M2994" s="243"/>
      <c r="N2994" s="244"/>
      <c r="O2994" s="244"/>
      <c r="P2994" s="244"/>
      <c r="Q2994" s="244"/>
      <c r="R2994" s="244"/>
      <c r="S2994" s="244"/>
      <c r="T2994" s="245"/>
      <c r="U2994" s="13"/>
      <c r="V2994" s="13"/>
      <c r="W2994" s="13"/>
      <c r="X2994" s="13"/>
      <c r="Y2994" s="13"/>
      <c r="Z2994" s="13"/>
      <c r="AA2994" s="13"/>
      <c r="AB2994" s="13"/>
      <c r="AC2994" s="13"/>
      <c r="AD2994" s="13"/>
      <c r="AE2994" s="13"/>
      <c r="AT2994" s="246" t="s">
        <v>252</v>
      </c>
      <c r="AU2994" s="246" t="s">
        <v>93</v>
      </c>
      <c r="AV2994" s="13" t="s">
        <v>23</v>
      </c>
      <c r="AW2994" s="13" t="s">
        <v>46</v>
      </c>
      <c r="AX2994" s="13" t="s">
        <v>85</v>
      </c>
      <c r="AY2994" s="246" t="s">
        <v>241</v>
      </c>
    </row>
    <row r="2995" s="14" customFormat="1">
      <c r="A2995" s="14"/>
      <c r="B2995" s="247"/>
      <c r="C2995" s="248"/>
      <c r="D2995" s="238" t="s">
        <v>252</v>
      </c>
      <c r="E2995" s="249" t="s">
        <v>39</v>
      </c>
      <c r="F2995" s="250" t="s">
        <v>2716</v>
      </c>
      <c r="G2995" s="248"/>
      <c r="H2995" s="251">
        <v>4.7999999999999998</v>
      </c>
      <c r="I2995" s="252"/>
      <c r="J2995" s="248"/>
      <c r="K2995" s="248"/>
      <c r="L2995" s="253"/>
      <c r="M2995" s="254"/>
      <c r="N2995" s="255"/>
      <c r="O2995" s="255"/>
      <c r="P2995" s="255"/>
      <c r="Q2995" s="255"/>
      <c r="R2995" s="255"/>
      <c r="S2995" s="255"/>
      <c r="T2995" s="256"/>
      <c r="U2995" s="14"/>
      <c r="V2995" s="14"/>
      <c r="W2995" s="14"/>
      <c r="X2995" s="14"/>
      <c r="Y2995" s="14"/>
      <c r="Z2995" s="14"/>
      <c r="AA2995" s="14"/>
      <c r="AB2995" s="14"/>
      <c r="AC2995" s="14"/>
      <c r="AD2995" s="14"/>
      <c r="AE2995" s="14"/>
      <c r="AT2995" s="257" t="s">
        <v>252</v>
      </c>
      <c r="AU2995" s="257" t="s">
        <v>93</v>
      </c>
      <c r="AV2995" s="14" t="s">
        <v>93</v>
      </c>
      <c r="AW2995" s="14" t="s">
        <v>46</v>
      </c>
      <c r="AX2995" s="14" t="s">
        <v>23</v>
      </c>
      <c r="AY2995" s="257" t="s">
        <v>241</v>
      </c>
    </row>
    <row r="2996" s="2" customFormat="1" ht="37.8" customHeight="1">
      <c r="A2996" s="42"/>
      <c r="B2996" s="43"/>
      <c r="C2996" s="218" t="s">
        <v>2722</v>
      </c>
      <c r="D2996" s="218" t="s">
        <v>243</v>
      </c>
      <c r="E2996" s="219" t="s">
        <v>2723</v>
      </c>
      <c r="F2996" s="220" t="s">
        <v>2724</v>
      </c>
      <c r="G2996" s="221" t="s">
        <v>145</v>
      </c>
      <c r="H2996" s="222">
        <v>4.7999999999999998</v>
      </c>
      <c r="I2996" s="223"/>
      <c r="J2996" s="224">
        <f>ROUND(I2996*H2996,2)</f>
        <v>0</v>
      </c>
      <c r="K2996" s="220" t="s">
        <v>247</v>
      </c>
      <c r="L2996" s="48"/>
      <c r="M2996" s="225" t="s">
        <v>39</v>
      </c>
      <c r="N2996" s="226" t="s">
        <v>56</v>
      </c>
      <c r="O2996" s="88"/>
      <c r="P2996" s="227">
        <f>O2996*H2996</f>
        <v>0</v>
      </c>
      <c r="Q2996" s="227">
        <v>0.011900000000000001</v>
      </c>
      <c r="R2996" s="227">
        <f>Q2996*H2996</f>
        <v>0.057120000000000004</v>
      </c>
      <c r="S2996" s="227">
        <v>0</v>
      </c>
      <c r="T2996" s="228">
        <f>S2996*H2996</f>
        <v>0</v>
      </c>
      <c r="U2996" s="42"/>
      <c r="V2996" s="42"/>
      <c r="W2996" s="42"/>
      <c r="X2996" s="42"/>
      <c r="Y2996" s="42"/>
      <c r="Z2996" s="42"/>
      <c r="AA2996" s="42"/>
      <c r="AB2996" s="42"/>
      <c r="AC2996" s="42"/>
      <c r="AD2996" s="42"/>
      <c r="AE2996" s="42"/>
      <c r="AR2996" s="229" t="s">
        <v>248</v>
      </c>
      <c r="AT2996" s="229" t="s">
        <v>243</v>
      </c>
      <c r="AU2996" s="229" t="s">
        <v>93</v>
      </c>
      <c r="AY2996" s="20" t="s">
        <v>241</v>
      </c>
      <c r="BE2996" s="230">
        <f>IF(N2996="základní",J2996,0)</f>
        <v>0</v>
      </c>
      <c r="BF2996" s="230">
        <f>IF(N2996="snížená",J2996,0)</f>
        <v>0</v>
      </c>
      <c r="BG2996" s="230">
        <f>IF(N2996="zákl. přenesená",J2996,0)</f>
        <v>0</v>
      </c>
      <c r="BH2996" s="230">
        <f>IF(N2996="sníž. přenesená",J2996,0)</f>
        <v>0</v>
      </c>
      <c r="BI2996" s="230">
        <f>IF(N2996="nulová",J2996,0)</f>
        <v>0</v>
      </c>
      <c r="BJ2996" s="20" t="s">
        <v>23</v>
      </c>
      <c r="BK2996" s="230">
        <f>ROUND(I2996*H2996,2)</f>
        <v>0</v>
      </c>
      <c r="BL2996" s="20" t="s">
        <v>248</v>
      </c>
      <c r="BM2996" s="229" t="s">
        <v>2725</v>
      </c>
    </row>
    <row r="2997" s="2" customFormat="1">
      <c r="A2997" s="42"/>
      <c r="B2997" s="43"/>
      <c r="C2997" s="44"/>
      <c r="D2997" s="231" t="s">
        <v>250</v>
      </c>
      <c r="E2997" s="44"/>
      <c r="F2997" s="232" t="s">
        <v>2726</v>
      </c>
      <c r="G2997" s="44"/>
      <c r="H2997" s="44"/>
      <c r="I2997" s="233"/>
      <c r="J2997" s="44"/>
      <c r="K2997" s="44"/>
      <c r="L2997" s="48"/>
      <c r="M2997" s="234"/>
      <c r="N2997" s="235"/>
      <c r="O2997" s="88"/>
      <c r="P2997" s="88"/>
      <c r="Q2997" s="88"/>
      <c r="R2997" s="88"/>
      <c r="S2997" s="88"/>
      <c r="T2997" s="89"/>
      <c r="U2997" s="42"/>
      <c r="V2997" s="42"/>
      <c r="W2997" s="42"/>
      <c r="X2997" s="42"/>
      <c r="Y2997" s="42"/>
      <c r="Z2997" s="42"/>
      <c r="AA2997" s="42"/>
      <c r="AB2997" s="42"/>
      <c r="AC2997" s="42"/>
      <c r="AD2997" s="42"/>
      <c r="AE2997" s="42"/>
      <c r="AT2997" s="20" t="s">
        <v>250</v>
      </c>
      <c r="AU2997" s="20" t="s">
        <v>93</v>
      </c>
    </row>
    <row r="2998" s="13" customFormat="1">
      <c r="A2998" s="13"/>
      <c r="B2998" s="236"/>
      <c r="C2998" s="237"/>
      <c r="D2998" s="238" t="s">
        <v>252</v>
      </c>
      <c r="E2998" s="239" t="s">
        <v>39</v>
      </c>
      <c r="F2998" s="240" t="s">
        <v>1033</v>
      </c>
      <c r="G2998" s="237"/>
      <c r="H2998" s="239" t="s">
        <v>39</v>
      </c>
      <c r="I2998" s="241"/>
      <c r="J2998" s="237"/>
      <c r="K2998" s="237"/>
      <c r="L2998" s="242"/>
      <c r="M2998" s="243"/>
      <c r="N2998" s="244"/>
      <c r="O2998" s="244"/>
      <c r="P2998" s="244"/>
      <c r="Q2998" s="244"/>
      <c r="R2998" s="244"/>
      <c r="S2998" s="244"/>
      <c r="T2998" s="245"/>
      <c r="U2998" s="13"/>
      <c r="V2998" s="13"/>
      <c r="W2998" s="13"/>
      <c r="X2998" s="13"/>
      <c r="Y2998" s="13"/>
      <c r="Z2998" s="13"/>
      <c r="AA2998" s="13"/>
      <c r="AB2998" s="13"/>
      <c r="AC2998" s="13"/>
      <c r="AD2998" s="13"/>
      <c r="AE2998" s="13"/>
      <c r="AT2998" s="246" t="s">
        <v>252</v>
      </c>
      <c r="AU2998" s="246" t="s">
        <v>93</v>
      </c>
      <c r="AV2998" s="13" t="s">
        <v>23</v>
      </c>
      <c r="AW2998" s="13" t="s">
        <v>46</v>
      </c>
      <c r="AX2998" s="13" t="s">
        <v>85</v>
      </c>
      <c r="AY2998" s="246" t="s">
        <v>241</v>
      </c>
    </row>
    <row r="2999" s="13" customFormat="1">
      <c r="A2999" s="13"/>
      <c r="B2999" s="236"/>
      <c r="C2999" s="237"/>
      <c r="D2999" s="238" t="s">
        <v>252</v>
      </c>
      <c r="E2999" s="239" t="s">
        <v>39</v>
      </c>
      <c r="F2999" s="240" t="s">
        <v>2715</v>
      </c>
      <c r="G2999" s="237"/>
      <c r="H2999" s="239" t="s">
        <v>39</v>
      </c>
      <c r="I2999" s="241"/>
      <c r="J2999" s="237"/>
      <c r="K2999" s="237"/>
      <c r="L2999" s="242"/>
      <c r="M2999" s="243"/>
      <c r="N2999" s="244"/>
      <c r="O2999" s="244"/>
      <c r="P2999" s="244"/>
      <c r="Q2999" s="244"/>
      <c r="R2999" s="244"/>
      <c r="S2999" s="244"/>
      <c r="T2999" s="245"/>
      <c r="U2999" s="13"/>
      <c r="V2999" s="13"/>
      <c r="W2999" s="13"/>
      <c r="X2999" s="13"/>
      <c r="Y2999" s="13"/>
      <c r="Z2999" s="13"/>
      <c r="AA2999" s="13"/>
      <c r="AB2999" s="13"/>
      <c r="AC2999" s="13"/>
      <c r="AD2999" s="13"/>
      <c r="AE2999" s="13"/>
      <c r="AT2999" s="246" t="s">
        <v>252</v>
      </c>
      <c r="AU2999" s="246" t="s">
        <v>93</v>
      </c>
      <c r="AV2999" s="13" t="s">
        <v>23</v>
      </c>
      <c r="AW2999" s="13" t="s">
        <v>46</v>
      </c>
      <c r="AX2999" s="13" t="s">
        <v>85</v>
      </c>
      <c r="AY2999" s="246" t="s">
        <v>241</v>
      </c>
    </row>
    <row r="3000" s="14" customFormat="1">
      <c r="A3000" s="14"/>
      <c r="B3000" s="247"/>
      <c r="C3000" s="248"/>
      <c r="D3000" s="238" t="s">
        <v>252</v>
      </c>
      <c r="E3000" s="249" t="s">
        <v>39</v>
      </c>
      <c r="F3000" s="250" t="s">
        <v>2716</v>
      </c>
      <c r="G3000" s="248"/>
      <c r="H3000" s="251">
        <v>4.7999999999999998</v>
      </c>
      <c r="I3000" s="252"/>
      <c r="J3000" s="248"/>
      <c r="K3000" s="248"/>
      <c r="L3000" s="253"/>
      <c r="M3000" s="254"/>
      <c r="N3000" s="255"/>
      <c r="O3000" s="255"/>
      <c r="P3000" s="255"/>
      <c r="Q3000" s="255"/>
      <c r="R3000" s="255"/>
      <c r="S3000" s="255"/>
      <c r="T3000" s="256"/>
      <c r="U3000" s="14"/>
      <c r="V3000" s="14"/>
      <c r="W3000" s="14"/>
      <c r="X3000" s="14"/>
      <c r="Y3000" s="14"/>
      <c r="Z3000" s="14"/>
      <c r="AA3000" s="14"/>
      <c r="AB3000" s="14"/>
      <c r="AC3000" s="14"/>
      <c r="AD3000" s="14"/>
      <c r="AE3000" s="14"/>
      <c r="AT3000" s="257" t="s">
        <v>252</v>
      </c>
      <c r="AU3000" s="257" t="s">
        <v>93</v>
      </c>
      <c r="AV3000" s="14" t="s">
        <v>93</v>
      </c>
      <c r="AW3000" s="14" t="s">
        <v>46</v>
      </c>
      <c r="AX3000" s="14" t="s">
        <v>23</v>
      </c>
      <c r="AY3000" s="257" t="s">
        <v>241</v>
      </c>
    </row>
    <row r="3001" s="2" customFormat="1" ht="16.5" customHeight="1">
      <c r="A3001" s="42"/>
      <c r="B3001" s="43"/>
      <c r="C3001" s="280" t="s">
        <v>2727</v>
      </c>
      <c r="D3001" s="280" t="s">
        <v>463</v>
      </c>
      <c r="E3001" s="281" t="s">
        <v>2728</v>
      </c>
      <c r="F3001" s="282" t="s">
        <v>2729</v>
      </c>
      <c r="G3001" s="283" t="s">
        <v>145</v>
      </c>
      <c r="H3001" s="284">
        <v>5.04</v>
      </c>
      <c r="I3001" s="285"/>
      <c r="J3001" s="286">
        <f>ROUND(I3001*H3001,2)</f>
        <v>0</v>
      </c>
      <c r="K3001" s="282" t="s">
        <v>247</v>
      </c>
      <c r="L3001" s="287"/>
      <c r="M3001" s="288" t="s">
        <v>39</v>
      </c>
      <c r="N3001" s="289" t="s">
        <v>56</v>
      </c>
      <c r="O3001" s="88"/>
      <c r="P3001" s="227">
        <f>O3001*H3001</f>
        <v>0</v>
      </c>
      <c r="Q3001" s="227">
        <v>0.036999999999999998</v>
      </c>
      <c r="R3001" s="227">
        <f>Q3001*H3001</f>
        <v>0.18647999999999998</v>
      </c>
      <c r="S3001" s="227">
        <v>0</v>
      </c>
      <c r="T3001" s="228">
        <f>S3001*H3001</f>
        <v>0</v>
      </c>
      <c r="U3001" s="42"/>
      <c r="V3001" s="42"/>
      <c r="W3001" s="42"/>
      <c r="X3001" s="42"/>
      <c r="Y3001" s="42"/>
      <c r="Z3001" s="42"/>
      <c r="AA3001" s="42"/>
      <c r="AB3001" s="42"/>
      <c r="AC3001" s="42"/>
      <c r="AD3001" s="42"/>
      <c r="AE3001" s="42"/>
      <c r="AR3001" s="229" t="s">
        <v>321</v>
      </c>
      <c r="AT3001" s="229" t="s">
        <v>463</v>
      </c>
      <c r="AU3001" s="229" t="s">
        <v>93</v>
      </c>
      <c r="AY3001" s="20" t="s">
        <v>241</v>
      </c>
      <c r="BE3001" s="230">
        <f>IF(N3001="základní",J3001,0)</f>
        <v>0</v>
      </c>
      <c r="BF3001" s="230">
        <f>IF(N3001="snížená",J3001,0)</f>
        <v>0</v>
      </c>
      <c r="BG3001" s="230">
        <f>IF(N3001="zákl. přenesená",J3001,0)</f>
        <v>0</v>
      </c>
      <c r="BH3001" s="230">
        <f>IF(N3001="sníž. přenesená",J3001,0)</f>
        <v>0</v>
      </c>
      <c r="BI3001" s="230">
        <f>IF(N3001="nulová",J3001,0)</f>
        <v>0</v>
      </c>
      <c r="BJ3001" s="20" t="s">
        <v>23</v>
      </c>
      <c r="BK3001" s="230">
        <f>ROUND(I3001*H3001,2)</f>
        <v>0</v>
      </c>
      <c r="BL3001" s="20" t="s">
        <v>248</v>
      </c>
      <c r="BM3001" s="229" t="s">
        <v>2730</v>
      </c>
    </row>
    <row r="3002" s="14" customFormat="1">
      <c r="A3002" s="14"/>
      <c r="B3002" s="247"/>
      <c r="C3002" s="248"/>
      <c r="D3002" s="238" t="s">
        <v>252</v>
      </c>
      <c r="E3002" s="248"/>
      <c r="F3002" s="250" t="s">
        <v>2731</v>
      </c>
      <c r="G3002" s="248"/>
      <c r="H3002" s="251">
        <v>5.04</v>
      </c>
      <c r="I3002" s="252"/>
      <c r="J3002" s="248"/>
      <c r="K3002" s="248"/>
      <c r="L3002" s="253"/>
      <c r="M3002" s="254"/>
      <c r="N3002" s="255"/>
      <c r="O3002" s="255"/>
      <c r="P3002" s="255"/>
      <c r="Q3002" s="255"/>
      <c r="R3002" s="255"/>
      <c r="S3002" s="255"/>
      <c r="T3002" s="256"/>
      <c r="U3002" s="14"/>
      <c r="V3002" s="14"/>
      <c r="W3002" s="14"/>
      <c r="X3002" s="14"/>
      <c r="Y3002" s="14"/>
      <c r="Z3002" s="14"/>
      <c r="AA3002" s="14"/>
      <c r="AB3002" s="14"/>
      <c r="AC3002" s="14"/>
      <c r="AD3002" s="14"/>
      <c r="AE3002" s="14"/>
      <c r="AT3002" s="257" t="s">
        <v>252</v>
      </c>
      <c r="AU3002" s="257" t="s">
        <v>93</v>
      </c>
      <c r="AV3002" s="14" t="s">
        <v>93</v>
      </c>
      <c r="AW3002" s="14" t="s">
        <v>4</v>
      </c>
      <c r="AX3002" s="14" t="s">
        <v>23</v>
      </c>
      <c r="AY3002" s="257" t="s">
        <v>241</v>
      </c>
    </row>
    <row r="3003" s="2" customFormat="1" ht="24.15" customHeight="1">
      <c r="A3003" s="42"/>
      <c r="B3003" s="43"/>
      <c r="C3003" s="218" t="s">
        <v>2732</v>
      </c>
      <c r="D3003" s="218" t="s">
        <v>243</v>
      </c>
      <c r="E3003" s="219" t="s">
        <v>2733</v>
      </c>
      <c r="F3003" s="220" t="s">
        <v>2734</v>
      </c>
      <c r="G3003" s="221" t="s">
        <v>145</v>
      </c>
      <c r="H3003" s="222">
        <v>4.7999999999999998</v>
      </c>
      <c r="I3003" s="223"/>
      <c r="J3003" s="224">
        <f>ROUND(I3003*H3003,2)</f>
        <v>0</v>
      </c>
      <c r="K3003" s="220" t="s">
        <v>247</v>
      </c>
      <c r="L3003" s="48"/>
      <c r="M3003" s="225" t="s">
        <v>39</v>
      </c>
      <c r="N3003" s="226" t="s">
        <v>56</v>
      </c>
      <c r="O3003" s="88"/>
      <c r="P3003" s="227">
        <f>O3003*H3003</f>
        <v>0</v>
      </c>
      <c r="Q3003" s="227">
        <v>0.00010000000000000001</v>
      </c>
      <c r="R3003" s="227">
        <f>Q3003*H3003</f>
        <v>0.00048000000000000001</v>
      </c>
      <c r="S3003" s="227">
        <v>0</v>
      </c>
      <c r="T3003" s="228">
        <f>S3003*H3003</f>
        <v>0</v>
      </c>
      <c r="U3003" s="42"/>
      <c r="V3003" s="42"/>
      <c r="W3003" s="42"/>
      <c r="X3003" s="42"/>
      <c r="Y3003" s="42"/>
      <c r="Z3003" s="42"/>
      <c r="AA3003" s="42"/>
      <c r="AB3003" s="42"/>
      <c r="AC3003" s="42"/>
      <c r="AD3003" s="42"/>
      <c r="AE3003" s="42"/>
      <c r="AR3003" s="229" t="s">
        <v>248</v>
      </c>
      <c r="AT3003" s="229" t="s">
        <v>243</v>
      </c>
      <c r="AU3003" s="229" t="s">
        <v>93</v>
      </c>
      <c r="AY3003" s="20" t="s">
        <v>241</v>
      </c>
      <c r="BE3003" s="230">
        <f>IF(N3003="základní",J3003,0)</f>
        <v>0</v>
      </c>
      <c r="BF3003" s="230">
        <f>IF(N3003="snížená",J3003,0)</f>
        <v>0</v>
      </c>
      <c r="BG3003" s="230">
        <f>IF(N3003="zákl. přenesená",J3003,0)</f>
        <v>0</v>
      </c>
      <c r="BH3003" s="230">
        <f>IF(N3003="sníž. přenesená",J3003,0)</f>
        <v>0</v>
      </c>
      <c r="BI3003" s="230">
        <f>IF(N3003="nulová",J3003,0)</f>
        <v>0</v>
      </c>
      <c r="BJ3003" s="20" t="s">
        <v>23</v>
      </c>
      <c r="BK3003" s="230">
        <f>ROUND(I3003*H3003,2)</f>
        <v>0</v>
      </c>
      <c r="BL3003" s="20" t="s">
        <v>248</v>
      </c>
      <c r="BM3003" s="229" t="s">
        <v>2735</v>
      </c>
    </row>
    <row r="3004" s="2" customFormat="1">
      <c r="A3004" s="42"/>
      <c r="B3004" s="43"/>
      <c r="C3004" s="44"/>
      <c r="D3004" s="231" t="s">
        <v>250</v>
      </c>
      <c r="E3004" s="44"/>
      <c r="F3004" s="232" t="s">
        <v>2736</v>
      </c>
      <c r="G3004" s="44"/>
      <c r="H3004" s="44"/>
      <c r="I3004" s="233"/>
      <c r="J3004" s="44"/>
      <c r="K3004" s="44"/>
      <c r="L3004" s="48"/>
      <c r="M3004" s="234"/>
      <c r="N3004" s="235"/>
      <c r="O3004" s="88"/>
      <c r="P3004" s="88"/>
      <c r="Q3004" s="88"/>
      <c r="R3004" s="88"/>
      <c r="S3004" s="88"/>
      <c r="T3004" s="89"/>
      <c r="U3004" s="42"/>
      <c r="V3004" s="42"/>
      <c r="W3004" s="42"/>
      <c r="X3004" s="42"/>
      <c r="Y3004" s="42"/>
      <c r="Z3004" s="42"/>
      <c r="AA3004" s="42"/>
      <c r="AB3004" s="42"/>
      <c r="AC3004" s="42"/>
      <c r="AD3004" s="42"/>
      <c r="AE3004" s="42"/>
      <c r="AT3004" s="20" t="s">
        <v>250</v>
      </c>
      <c r="AU3004" s="20" t="s">
        <v>93</v>
      </c>
    </row>
    <row r="3005" s="13" customFormat="1">
      <c r="A3005" s="13"/>
      <c r="B3005" s="236"/>
      <c r="C3005" s="237"/>
      <c r="D3005" s="238" t="s">
        <v>252</v>
      </c>
      <c r="E3005" s="239" t="s">
        <v>39</v>
      </c>
      <c r="F3005" s="240" t="s">
        <v>1033</v>
      </c>
      <c r="G3005" s="237"/>
      <c r="H3005" s="239" t="s">
        <v>39</v>
      </c>
      <c r="I3005" s="241"/>
      <c r="J3005" s="237"/>
      <c r="K3005" s="237"/>
      <c r="L3005" s="242"/>
      <c r="M3005" s="243"/>
      <c r="N3005" s="244"/>
      <c r="O3005" s="244"/>
      <c r="P3005" s="244"/>
      <c r="Q3005" s="244"/>
      <c r="R3005" s="244"/>
      <c r="S3005" s="244"/>
      <c r="T3005" s="245"/>
      <c r="U3005" s="13"/>
      <c r="V3005" s="13"/>
      <c r="W3005" s="13"/>
      <c r="X3005" s="13"/>
      <c r="Y3005" s="13"/>
      <c r="Z3005" s="13"/>
      <c r="AA3005" s="13"/>
      <c r="AB3005" s="13"/>
      <c r="AC3005" s="13"/>
      <c r="AD3005" s="13"/>
      <c r="AE3005" s="13"/>
      <c r="AT3005" s="246" t="s">
        <v>252</v>
      </c>
      <c r="AU3005" s="246" t="s">
        <v>93</v>
      </c>
      <c r="AV3005" s="13" t="s">
        <v>23</v>
      </c>
      <c r="AW3005" s="13" t="s">
        <v>46</v>
      </c>
      <c r="AX3005" s="13" t="s">
        <v>85</v>
      </c>
      <c r="AY3005" s="246" t="s">
        <v>241</v>
      </c>
    </row>
    <row r="3006" s="13" customFormat="1">
      <c r="A3006" s="13"/>
      <c r="B3006" s="236"/>
      <c r="C3006" s="237"/>
      <c r="D3006" s="238" t="s">
        <v>252</v>
      </c>
      <c r="E3006" s="239" t="s">
        <v>39</v>
      </c>
      <c r="F3006" s="240" t="s">
        <v>2715</v>
      </c>
      <c r="G3006" s="237"/>
      <c r="H3006" s="239" t="s">
        <v>39</v>
      </c>
      <c r="I3006" s="241"/>
      <c r="J3006" s="237"/>
      <c r="K3006" s="237"/>
      <c r="L3006" s="242"/>
      <c r="M3006" s="243"/>
      <c r="N3006" s="244"/>
      <c r="O3006" s="244"/>
      <c r="P3006" s="244"/>
      <c r="Q3006" s="244"/>
      <c r="R3006" s="244"/>
      <c r="S3006" s="244"/>
      <c r="T3006" s="245"/>
      <c r="U3006" s="13"/>
      <c r="V3006" s="13"/>
      <c r="W3006" s="13"/>
      <c r="X3006" s="13"/>
      <c r="Y3006" s="13"/>
      <c r="Z3006" s="13"/>
      <c r="AA3006" s="13"/>
      <c r="AB3006" s="13"/>
      <c r="AC3006" s="13"/>
      <c r="AD3006" s="13"/>
      <c r="AE3006" s="13"/>
      <c r="AT3006" s="246" t="s">
        <v>252</v>
      </c>
      <c r="AU3006" s="246" t="s">
        <v>93</v>
      </c>
      <c r="AV3006" s="13" t="s">
        <v>23</v>
      </c>
      <c r="AW3006" s="13" t="s">
        <v>46</v>
      </c>
      <c r="AX3006" s="13" t="s">
        <v>85</v>
      </c>
      <c r="AY3006" s="246" t="s">
        <v>241</v>
      </c>
    </row>
    <row r="3007" s="14" customFormat="1">
      <c r="A3007" s="14"/>
      <c r="B3007" s="247"/>
      <c r="C3007" s="248"/>
      <c r="D3007" s="238" t="s">
        <v>252</v>
      </c>
      <c r="E3007" s="249" t="s">
        <v>39</v>
      </c>
      <c r="F3007" s="250" t="s">
        <v>2716</v>
      </c>
      <c r="G3007" s="248"/>
      <c r="H3007" s="251">
        <v>4.7999999999999998</v>
      </c>
      <c r="I3007" s="252"/>
      <c r="J3007" s="248"/>
      <c r="K3007" s="248"/>
      <c r="L3007" s="253"/>
      <c r="M3007" s="254"/>
      <c r="N3007" s="255"/>
      <c r="O3007" s="255"/>
      <c r="P3007" s="255"/>
      <c r="Q3007" s="255"/>
      <c r="R3007" s="255"/>
      <c r="S3007" s="255"/>
      <c r="T3007" s="256"/>
      <c r="U3007" s="14"/>
      <c r="V3007" s="14"/>
      <c r="W3007" s="14"/>
      <c r="X3007" s="14"/>
      <c r="Y3007" s="14"/>
      <c r="Z3007" s="14"/>
      <c r="AA3007" s="14"/>
      <c r="AB3007" s="14"/>
      <c r="AC3007" s="14"/>
      <c r="AD3007" s="14"/>
      <c r="AE3007" s="14"/>
      <c r="AT3007" s="257" t="s">
        <v>252</v>
      </c>
      <c r="AU3007" s="257" t="s">
        <v>93</v>
      </c>
      <c r="AV3007" s="14" t="s">
        <v>93</v>
      </c>
      <c r="AW3007" s="14" t="s">
        <v>46</v>
      </c>
      <c r="AX3007" s="14" t="s">
        <v>23</v>
      </c>
      <c r="AY3007" s="257" t="s">
        <v>241</v>
      </c>
    </row>
    <row r="3008" s="2" customFormat="1" ht="24.15" customHeight="1">
      <c r="A3008" s="42"/>
      <c r="B3008" s="43"/>
      <c r="C3008" s="218" t="s">
        <v>2737</v>
      </c>
      <c r="D3008" s="218" t="s">
        <v>243</v>
      </c>
      <c r="E3008" s="219" t="s">
        <v>2738</v>
      </c>
      <c r="F3008" s="220" t="s">
        <v>2739</v>
      </c>
      <c r="G3008" s="221" t="s">
        <v>145</v>
      </c>
      <c r="H3008" s="222">
        <v>4.7999999999999998</v>
      </c>
      <c r="I3008" s="223"/>
      <c r="J3008" s="224">
        <f>ROUND(I3008*H3008,2)</f>
        <v>0</v>
      </c>
      <c r="K3008" s="220" t="s">
        <v>247</v>
      </c>
      <c r="L3008" s="48"/>
      <c r="M3008" s="225" t="s">
        <v>39</v>
      </c>
      <c r="N3008" s="226" t="s">
        <v>56</v>
      </c>
      <c r="O3008" s="88"/>
      <c r="P3008" s="227">
        <f>O3008*H3008</f>
        <v>0</v>
      </c>
      <c r="Q3008" s="227">
        <v>0.0033600000000000001</v>
      </c>
      <c r="R3008" s="227">
        <f>Q3008*H3008</f>
        <v>0.016128</v>
      </c>
      <c r="S3008" s="227">
        <v>0</v>
      </c>
      <c r="T3008" s="228">
        <f>S3008*H3008</f>
        <v>0</v>
      </c>
      <c r="U3008" s="42"/>
      <c r="V3008" s="42"/>
      <c r="W3008" s="42"/>
      <c r="X3008" s="42"/>
      <c r="Y3008" s="42"/>
      <c r="Z3008" s="42"/>
      <c r="AA3008" s="42"/>
      <c r="AB3008" s="42"/>
      <c r="AC3008" s="42"/>
      <c r="AD3008" s="42"/>
      <c r="AE3008" s="42"/>
      <c r="AR3008" s="229" t="s">
        <v>248</v>
      </c>
      <c r="AT3008" s="229" t="s">
        <v>243</v>
      </c>
      <c r="AU3008" s="229" t="s">
        <v>93</v>
      </c>
      <c r="AY3008" s="20" t="s">
        <v>241</v>
      </c>
      <c r="BE3008" s="230">
        <f>IF(N3008="základní",J3008,0)</f>
        <v>0</v>
      </c>
      <c r="BF3008" s="230">
        <f>IF(N3008="snížená",J3008,0)</f>
        <v>0</v>
      </c>
      <c r="BG3008" s="230">
        <f>IF(N3008="zákl. přenesená",J3008,0)</f>
        <v>0</v>
      </c>
      <c r="BH3008" s="230">
        <f>IF(N3008="sníž. přenesená",J3008,0)</f>
        <v>0</v>
      </c>
      <c r="BI3008" s="230">
        <f>IF(N3008="nulová",J3008,0)</f>
        <v>0</v>
      </c>
      <c r="BJ3008" s="20" t="s">
        <v>23</v>
      </c>
      <c r="BK3008" s="230">
        <f>ROUND(I3008*H3008,2)</f>
        <v>0</v>
      </c>
      <c r="BL3008" s="20" t="s">
        <v>248</v>
      </c>
      <c r="BM3008" s="229" t="s">
        <v>2740</v>
      </c>
    </row>
    <row r="3009" s="2" customFormat="1">
      <c r="A3009" s="42"/>
      <c r="B3009" s="43"/>
      <c r="C3009" s="44"/>
      <c r="D3009" s="231" t="s">
        <v>250</v>
      </c>
      <c r="E3009" s="44"/>
      <c r="F3009" s="232" t="s">
        <v>2741</v>
      </c>
      <c r="G3009" s="44"/>
      <c r="H3009" s="44"/>
      <c r="I3009" s="233"/>
      <c r="J3009" s="44"/>
      <c r="K3009" s="44"/>
      <c r="L3009" s="48"/>
      <c r="M3009" s="234"/>
      <c r="N3009" s="235"/>
      <c r="O3009" s="88"/>
      <c r="P3009" s="88"/>
      <c r="Q3009" s="88"/>
      <c r="R3009" s="88"/>
      <c r="S3009" s="88"/>
      <c r="T3009" s="89"/>
      <c r="U3009" s="42"/>
      <c r="V3009" s="42"/>
      <c r="W3009" s="42"/>
      <c r="X3009" s="42"/>
      <c r="Y3009" s="42"/>
      <c r="Z3009" s="42"/>
      <c r="AA3009" s="42"/>
      <c r="AB3009" s="42"/>
      <c r="AC3009" s="42"/>
      <c r="AD3009" s="42"/>
      <c r="AE3009" s="42"/>
      <c r="AT3009" s="20" t="s">
        <v>250</v>
      </c>
      <c r="AU3009" s="20" t="s">
        <v>93</v>
      </c>
    </row>
    <row r="3010" s="13" customFormat="1">
      <c r="A3010" s="13"/>
      <c r="B3010" s="236"/>
      <c r="C3010" s="237"/>
      <c r="D3010" s="238" t="s">
        <v>252</v>
      </c>
      <c r="E3010" s="239" t="s">
        <v>39</v>
      </c>
      <c r="F3010" s="240" t="s">
        <v>1033</v>
      </c>
      <c r="G3010" s="237"/>
      <c r="H3010" s="239" t="s">
        <v>39</v>
      </c>
      <c r="I3010" s="241"/>
      <c r="J3010" s="237"/>
      <c r="K3010" s="237"/>
      <c r="L3010" s="242"/>
      <c r="M3010" s="243"/>
      <c r="N3010" s="244"/>
      <c r="O3010" s="244"/>
      <c r="P3010" s="244"/>
      <c r="Q3010" s="244"/>
      <c r="R3010" s="244"/>
      <c r="S3010" s="244"/>
      <c r="T3010" s="245"/>
      <c r="U3010" s="13"/>
      <c r="V3010" s="13"/>
      <c r="W3010" s="13"/>
      <c r="X3010" s="13"/>
      <c r="Y3010" s="13"/>
      <c r="Z3010" s="13"/>
      <c r="AA3010" s="13"/>
      <c r="AB3010" s="13"/>
      <c r="AC3010" s="13"/>
      <c r="AD3010" s="13"/>
      <c r="AE3010" s="13"/>
      <c r="AT3010" s="246" t="s">
        <v>252</v>
      </c>
      <c r="AU3010" s="246" t="s">
        <v>93</v>
      </c>
      <c r="AV3010" s="13" t="s">
        <v>23</v>
      </c>
      <c r="AW3010" s="13" t="s">
        <v>46</v>
      </c>
      <c r="AX3010" s="13" t="s">
        <v>85</v>
      </c>
      <c r="AY3010" s="246" t="s">
        <v>241</v>
      </c>
    </row>
    <row r="3011" s="13" customFormat="1">
      <c r="A3011" s="13"/>
      <c r="B3011" s="236"/>
      <c r="C3011" s="237"/>
      <c r="D3011" s="238" t="s">
        <v>252</v>
      </c>
      <c r="E3011" s="239" t="s">
        <v>39</v>
      </c>
      <c r="F3011" s="240" t="s">
        <v>2715</v>
      </c>
      <c r="G3011" s="237"/>
      <c r="H3011" s="239" t="s">
        <v>39</v>
      </c>
      <c r="I3011" s="241"/>
      <c r="J3011" s="237"/>
      <c r="K3011" s="237"/>
      <c r="L3011" s="242"/>
      <c r="M3011" s="243"/>
      <c r="N3011" s="244"/>
      <c r="O3011" s="244"/>
      <c r="P3011" s="244"/>
      <c r="Q3011" s="244"/>
      <c r="R3011" s="244"/>
      <c r="S3011" s="244"/>
      <c r="T3011" s="245"/>
      <c r="U3011" s="13"/>
      <c r="V3011" s="13"/>
      <c r="W3011" s="13"/>
      <c r="X3011" s="13"/>
      <c r="Y3011" s="13"/>
      <c r="Z3011" s="13"/>
      <c r="AA3011" s="13"/>
      <c r="AB3011" s="13"/>
      <c r="AC3011" s="13"/>
      <c r="AD3011" s="13"/>
      <c r="AE3011" s="13"/>
      <c r="AT3011" s="246" t="s">
        <v>252</v>
      </c>
      <c r="AU3011" s="246" t="s">
        <v>93</v>
      </c>
      <c r="AV3011" s="13" t="s">
        <v>23</v>
      </c>
      <c r="AW3011" s="13" t="s">
        <v>46</v>
      </c>
      <c r="AX3011" s="13" t="s">
        <v>85</v>
      </c>
      <c r="AY3011" s="246" t="s">
        <v>241</v>
      </c>
    </row>
    <row r="3012" s="14" customFormat="1">
      <c r="A3012" s="14"/>
      <c r="B3012" s="247"/>
      <c r="C3012" s="248"/>
      <c r="D3012" s="238" t="s">
        <v>252</v>
      </c>
      <c r="E3012" s="249" t="s">
        <v>39</v>
      </c>
      <c r="F3012" s="250" t="s">
        <v>2716</v>
      </c>
      <c r="G3012" s="248"/>
      <c r="H3012" s="251">
        <v>4.7999999999999998</v>
      </c>
      <c r="I3012" s="252"/>
      <c r="J3012" s="248"/>
      <c r="K3012" s="248"/>
      <c r="L3012" s="253"/>
      <c r="M3012" s="254"/>
      <c r="N3012" s="255"/>
      <c r="O3012" s="255"/>
      <c r="P3012" s="255"/>
      <c r="Q3012" s="255"/>
      <c r="R3012" s="255"/>
      <c r="S3012" s="255"/>
      <c r="T3012" s="256"/>
      <c r="U3012" s="14"/>
      <c r="V3012" s="14"/>
      <c r="W3012" s="14"/>
      <c r="X3012" s="14"/>
      <c r="Y3012" s="14"/>
      <c r="Z3012" s="14"/>
      <c r="AA3012" s="14"/>
      <c r="AB3012" s="14"/>
      <c r="AC3012" s="14"/>
      <c r="AD3012" s="14"/>
      <c r="AE3012" s="14"/>
      <c r="AT3012" s="257" t="s">
        <v>252</v>
      </c>
      <c r="AU3012" s="257" t="s">
        <v>93</v>
      </c>
      <c r="AV3012" s="14" t="s">
        <v>93</v>
      </c>
      <c r="AW3012" s="14" t="s">
        <v>46</v>
      </c>
      <c r="AX3012" s="14" t="s">
        <v>23</v>
      </c>
      <c r="AY3012" s="257" t="s">
        <v>241</v>
      </c>
    </row>
    <row r="3013" s="2" customFormat="1" ht="24.15" customHeight="1">
      <c r="A3013" s="42"/>
      <c r="B3013" s="43"/>
      <c r="C3013" s="218" t="s">
        <v>2742</v>
      </c>
      <c r="D3013" s="218" t="s">
        <v>243</v>
      </c>
      <c r="E3013" s="219" t="s">
        <v>2743</v>
      </c>
      <c r="F3013" s="220" t="s">
        <v>2744</v>
      </c>
      <c r="G3013" s="221" t="s">
        <v>145</v>
      </c>
      <c r="H3013" s="222">
        <v>918.66800000000001</v>
      </c>
      <c r="I3013" s="223"/>
      <c r="J3013" s="224">
        <f>ROUND(I3013*H3013,2)</f>
        <v>0</v>
      </c>
      <c r="K3013" s="220" t="s">
        <v>247</v>
      </c>
      <c r="L3013" s="48"/>
      <c r="M3013" s="225" t="s">
        <v>39</v>
      </c>
      <c r="N3013" s="226" t="s">
        <v>56</v>
      </c>
      <c r="O3013" s="88"/>
      <c r="P3013" s="227">
        <f>O3013*H3013</f>
        <v>0</v>
      </c>
      <c r="Q3013" s="227">
        <v>0.0049399999999999999</v>
      </c>
      <c r="R3013" s="227">
        <f>Q3013*H3013</f>
        <v>4.5382199200000004</v>
      </c>
      <c r="S3013" s="227">
        <v>0</v>
      </c>
      <c r="T3013" s="228">
        <f>S3013*H3013</f>
        <v>0</v>
      </c>
      <c r="U3013" s="42"/>
      <c r="V3013" s="42"/>
      <c r="W3013" s="42"/>
      <c r="X3013" s="42"/>
      <c r="Y3013" s="42"/>
      <c r="Z3013" s="42"/>
      <c r="AA3013" s="42"/>
      <c r="AB3013" s="42"/>
      <c r="AC3013" s="42"/>
      <c r="AD3013" s="42"/>
      <c r="AE3013" s="42"/>
      <c r="AR3013" s="229" t="s">
        <v>248</v>
      </c>
      <c r="AT3013" s="229" t="s">
        <v>243</v>
      </c>
      <c r="AU3013" s="229" t="s">
        <v>93</v>
      </c>
      <c r="AY3013" s="20" t="s">
        <v>241</v>
      </c>
      <c r="BE3013" s="230">
        <f>IF(N3013="základní",J3013,0)</f>
        <v>0</v>
      </c>
      <c r="BF3013" s="230">
        <f>IF(N3013="snížená",J3013,0)</f>
        <v>0</v>
      </c>
      <c r="BG3013" s="230">
        <f>IF(N3013="zákl. přenesená",J3013,0)</f>
        <v>0</v>
      </c>
      <c r="BH3013" s="230">
        <f>IF(N3013="sníž. přenesená",J3013,0)</f>
        <v>0</v>
      </c>
      <c r="BI3013" s="230">
        <f>IF(N3013="nulová",J3013,0)</f>
        <v>0</v>
      </c>
      <c r="BJ3013" s="20" t="s">
        <v>23</v>
      </c>
      <c r="BK3013" s="230">
        <f>ROUND(I3013*H3013,2)</f>
        <v>0</v>
      </c>
      <c r="BL3013" s="20" t="s">
        <v>248</v>
      </c>
      <c r="BM3013" s="229" t="s">
        <v>2745</v>
      </c>
    </row>
    <row r="3014" s="2" customFormat="1">
      <c r="A3014" s="42"/>
      <c r="B3014" s="43"/>
      <c r="C3014" s="44"/>
      <c r="D3014" s="231" t="s">
        <v>250</v>
      </c>
      <c r="E3014" s="44"/>
      <c r="F3014" s="232" t="s">
        <v>2746</v>
      </c>
      <c r="G3014" s="44"/>
      <c r="H3014" s="44"/>
      <c r="I3014" s="233"/>
      <c r="J3014" s="44"/>
      <c r="K3014" s="44"/>
      <c r="L3014" s="48"/>
      <c r="M3014" s="234"/>
      <c r="N3014" s="235"/>
      <c r="O3014" s="88"/>
      <c r="P3014" s="88"/>
      <c r="Q3014" s="88"/>
      <c r="R3014" s="88"/>
      <c r="S3014" s="88"/>
      <c r="T3014" s="89"/>
      <c r="U3014" s="42"/>
      <c r="V3014" s="42"/>
      <c r="W3014" s="42"/>
      <c r="X3014" s="42"/>
      <c r="Y3014" s="42"/>
      <c r="Z3014" s="42"/>
      <c r="AA3014" s="42"/>
      <c r="AB3014" s="42"/>
      <c r="AC3014" s="42"/>
      <c r="AD3014" s="42"/>
      <c r="AE3014" s="42"/>
      <c r="AT3014" s="20" t="s">
        <v>250</v>
      </c>
      <c r="AU3014" s="20" t="s">
        <v>93</v>
      </c>
    </row>
    <row r="3015" s="13" customFormat="1">
      <c r="A3015" s="13"/>
      <c r="B3015" s="236"/>
      <c r="C3015" s="237"/>
      <c r="D3015" s="238" t="s">
        <v>252</v>
      </c>
      <c r="E3015" s="239" t="s">
        <v>39</v>
      </c>
      <c r="F3015" s="240" t="s">
        <v>2747</v>
      </c>
      <c r="G3015" s="237"/>
      <c r="H3015" s="239" t="s">
        <v>39</v>
      </c>
      <c r="I3015" s="241"/>
      <c r="J3015" s="237"/>
      <c r="K3015" s="237"/>
      <c r="L3015" s="242"/>
      <c r="M3015" s="243"/>
      <c r="N3015" s="244"/>
      <c r="O3015" s="244"/>
      <c r="P3015" s="244"/>
      <c r="Q3015" s="244"/>
      <c r="R3015" s="244"/>
      <c r="S3015" s="244"/>
      <c r="T3015" s="245"/>
      <c r="U3015" s="13"/>
      <c r="V3015" s="13"/>
      <c r="W3015" s="13"/>
      <c r="X3015" s="13"/>
      <c r="Y3015" s="13"/>
      <c r="Z3015" s="13"/>
      <c r="AA3015" s="13"/>
      <c r="AB3015" s="13"/>
      <c r="AC3015" s="13"/>
      <c r="AD3015" s="13"/>
      <c r="AE3015" s="13"/>
      <c r="AT3015" s="246" t="s">
        <v>252</v>
      </c>
      <c r="AU3015" s="246" t="s">
        <v>93</v>
      </c>
      <c r="AV3015" s="13" t="s">
        <v>23</v>
      </c>
      <c r="AW3015" s="13" t="s">
        <v>46</v>
      </c>
      <c r="AX3015" s="13" t="s">
        <v>85</v>
      </c>
      <c r="AY3015" s="246" t="s">
        <v>241</v>
      </c>
    </row>
    <row r="3016" s="14" customFormat="1">
      <c r="A3016" s="14"/>
      <c r="B3016" s="247"/>
      <c r="C3016" s="248"/>
      <c r="D3016" s="238" t="s">
        <v>252</v>
      </c>
      <c r="E3016" s="249" t="s">
        <v>39</v>
      </c>
      <c r="F3016" s="250" t="s">
        <v>2748</v>
      </c>
      <c r="G3016" s="248"/>
      <c r="H3016" s="251">
        <v>231.346</v>
      </c>
      <c r="I3016" s="252"/>
      <c r="J3016" s="248"/>
      <c r="K3016" s="248"/>
      <c r="L3016" s="253"/>
      <c r="M3016" s="254"/>
      <c r="N3016" s="255"/>
      <c r="O3016" s="255"/>
      <c r="P3016" s="255"/>
      <c r="Q3016" s="255"/>
      <c r="R3016" s="255"/>
      <c r="S3016" s="255"/>
      <c r="T3016" s="256"/>
      <c r="U3016" s="14"/>
      <c r="V3016" s="14"/>
      <c r="W3016" s="14"/>
      <c r="X3016" s="14"/>
      <c r="Y3016" s="14"/>
      <c r="Z3016" s="14"/>
      <c r="AA3016" s="14"/>
      <c r="AB3016" s="14"/>
      <c r="AC3016" s="14"/>
      <c r="AD3016" s="14"/>
      <c r="AE3016" s="14"/>
      <c r="AT3016" s="257" t="s">
        <v>252</v>
      </c>
      <c r="AU3016" s="257" t="s">
        <v>93</v>
      </c>
      <c r="AV3016" s="14" t="s">
        <v>93</v>
      </c>
      <c r="AW3016" s="14" t="s">
        <v>46</v>
      </c>
      <c r="AX3016" s="14" t="s">
        <v>85</v>
      </c>
      <c r="AY3016" s="257" t="s">
        <v>241</v>
      </c>
    </row>
    <row r="3017" s="13" customFormat="1">
      <c r="A3017" s="13"/>
      <c r="B3017" s="236"/>
      <c r="C3017" s="237"/>
      <c r="D3017" s="238" t="s">
        <v>252</v>
      </c>
      <c r="E3017" s="239" t="s">
        <v>39</v>
      </c>
      <c r="F3017" s="240" t="s">
        <v>2749</v>
      </c>
      <c r="G3017" s="237"/>
      <c r="H3017" s="239" t="s">
        <v>39</v>
      </c>
      <c r="I3017" s="241"/>
      <c r="J3017" s="237"/>
      <c r="K3017" s="237"/>
      <c r="L3017" s="242"/>
      <c r="M3017" s="243"/>
      <c r="N3017" s="244"/>
      <c r="O3017" s="244"/>
      <c r="P3017" s="244"/>
      <c r="Q3017" s="244"/>
      <c r="R3017" s="244"/>
      <c r="S3017" s="244"/>
      <c r="T3017" s="245"/>
      <c r="U3017" s="13"/>
      <c r="V3017" s="13"/>
      <c r="W3017" s="13"/>
      <c r="X3017" s="13"/>
      <c r="Y3017" s="13"/>
      <c r="Z3017" s="13"/>
      <c r="AA3017" s="13"/>
      <c r="AB3017" s="13"/>
      <c r="AC3017" s="13"/>
      <c r="AD3017" s="13"/>
      <c r="AE3017" s="13"/>
      <c r="AT3017" s="246" t="s">
        <v>252</v>
      </c>
      <c r="AU3017" s="246" t="s">
        <v>93</v>
      </c>
      <c r="AV3017" s="13" t="s">
        <v>23</v>
      </c>
      <c r="AW3017" s="13" t="s">
        <v>46</v>
      </c>
      <c r="AX3017" s="13" t="s">
        <v>85</v>
      </c>
      <c r="AY3017" s="246" t="s">
        <v>241</v>
      </c>
    </row>
    <row r="3018" s="14" customFormat="1">
      <c r="A3018" s="14"/>
      <c r="B3018" s="247"/>
      <c r="C3018" s="248"/>
      <c r="D3018" s="238" t="s">
        <v>252</v>
      </c>
      <c r="E3018" s="249" t="s">
        <v>39</v>
      </c>
      <c r="F3018" s="250" t="s">
        <v>2750</v>
      </c>
      <c r="G3018" s="248"/>
      <c r="H3018" s="251">
        <v>687.322</v>
      </c>
      <c r="I3018" s="252"/>
      <c r="J3018" s="248"/>
      <c r="K3018" s="248"/>
      <c r="L3018" s="253"/>
      <c r="M3018" s="254"/>
      <c r="N3018" s="255"/>
      <c r="O3018" s="255"/>
      <c r="P3018" s="255"/>
      <c r="Q3018" s="255"/>
      <c r="R3018" s="255"/>
      <c r="S3018" s="255"/>
      <c r="T3018" s="256"/>
      <c r="U3018" s="14"/>
      <c r="V3018" s="14"/>
      <c r="W3018" s="14"/>
      <c r="X3018" s="14"/>
      <c r="Y3018" s="14"/>
      <c r="Z3018" s="14"/>
      <c r="AA3018" s="14"/>
      <c r="AB3018" s="14"/>
      <c r="AC3018" s="14"/>
      <c r="AD3018" s="14"/>
      <c r="AE3018" s="14"/>
      <c r="AT3018" s="257" t="s">
        <v>252</v>
      </c>
      <c r="AU3018" s="257" t="s">
        <v>93</v>
      </c>
      <c r="AV3018" s="14" t="s">
        <v>93</v>
      </c>
      <c r="AW3018" s="14" t="s">
        <v>46</v>
      </c>
      <c r="AX3018" s="14" t="s">
        <v>85</v>
      </c>
      <c r="AY3018" s="257" t="s">
        <v>241</v>
      </c>
    </row>
    <row r="3019" s="15" customFormat="1">
      <c r="A3019" s="15"/>
      <c r="B3019" s="258"/>
      <c r="C3019" s="259"/>
      <c r="D3019" s="238" t="s">
        <v>252</v>
      </c>
      <c r="E3019" s="260" t="s">
        <v>39</v>
      </c>
      <c r="F3019" s="261" t="s">
        <v>274</v>
      </c>
      <c r="G3019" s="259"/>
      <c r="H3019" s="262">
        <v>918.66800000000001</v>
      </c>
      <c r="I3019" s="263"/>
      <c r="J3019" s="259"/>
      <c r="K3019" s="259"/>
      <c r="L3019" s="264"/>
      <c r="M3019" s="265"/>
      <c r="N3019" s="266"/>
      <c r="O3019" s="266"/>
      <c r="P3019" s="266"/>
      <c r="Q3019" s="266"/>
      <c r="R3019" s="266"/>
      <c r="S3019" s="266"/>
      <c r="T3019" s="267"/>
      <c r="U3019" s="15"/>
      <c r="V3019" s="15"/>
      <c r="W3019" s="15"/>
      <c r="X3019" s="15"/>
      <c r="Y3019" s="15"/>
      <c r="Z3019" s="15"/>
      <c r="AA3019" s="15"/>
      <c r="AB3019" s="15"/>
      <c r="AC3019" s="15"/>
      <c r="AD3019" s="15"/>
      <c r="AE3019" s="15"/>
      <c r="AT3019" s="268" t="s">
        <v>252</v>
      </c>
      <c r="AU3019" s="268" t="s">
        <v>93</v>
      </c>
      <c r="AV3019" s="15" t="s">
        <v>248</v>
      </c>
      <c r="AW3019" s="15" t="s">
        <v>46</v>
      </c>
      <c r="AX3019" s="15" t="s">
        <v>23</v>
      </c>
      <c r="AY3019" s="268" t="s">
        <v>241</v>
      </c>
    </row>
    <row r="3020" s="2" customFormat="1" ht="21.75" customHeight="1">
      <c r="A3020" s="42"/>
      <c r="B3020" s="43"/>
      <c r="C3020" s="218" t="s">
        <v>2751</v>
      </c>
      <c r="D3020" s="218" t="s">
        <v>243</v>
      </c>
      <c r="E3020" s="219" t="s">
        <v>2752</v>
      </c>
      <c r="F3020" s="220" t="s">
        <v>2753</v>
      </c>
      <c r="G3020" s="221" t="s">
        <v>145</v>
      </c>
      <c r="H3020" s="222">
        <v>687.322</v>
      </c>
      <c r="I3020" s="223"/>
      <c r="J3020" s="224">
        <f>ROUND(I3020*H3020,2)</f>
        <v>0</v>
      </c>
      <c r="K3020" s="220" t="s">
        <v>247</v>
      </c>
      <c r="L3020" s="48"/>
      <c r="M3020" s="225" t="s">
        <v>39</v>
      </c>
      <c r="N3020" s="226" t="s">
        <v>56</v>
      </c>
      <c r="O3020" s="88"/>
      <c r="P3020" s="227">
        <f>O3020*H3020</f>
        <v>0</v>
      </c>
      <c r="Q3020" s="227">
        <v>0.0043800000000000002</v>
      </c>
      <c r="R3020" s="227">
        <f>Q3020*H3020</f>
        <v>3.0104703600000002</v>
      </c>
      <c r="S3020" s="227">
        <v>0</v>
      </c>
      <c r="T3020" s="228">
        <f>S3020*H3020</f>
        <v>0</v>
      </c>
      <c r="U3020" s="42"/>
      <c r="V3020" s="42"/>
      <c r="W3020" s="42"/>
      <c r="X3020" s="42"/>
      <c r="Y3020" s="42"/>
      <c r="Z3020" s="42"/>
      <c r="AA3020" s="42"/>
      <c r="AB3020" s="42"/>
      <c r="AC3020" s="42"/>
      <c r="AD3020" s="42"/>
      <c r="AE3020" s="42"/>
      <c r="AR3020" s="229" t="s">
        <v>248</v>
      </c>
      <c r="AT3020" s="229" t="s">
        <v>243</v>
      </c>
      <c r="AU3020" s="229" t="s">
        <v>93</v>
      </c>
      <c r="AY3020" s="20" t="s">
        <v>241</v>
      </c>
      <c r="BE3020" s="230">
        <f>IF(N3020="základní",J3020,0)</f>
        <v>0</v>
      </c>
      <c r="BF3020" s="230">
        <f>IF(N3020="snížená",J3020,0)</f>
        <v>0</v>
      </c>
      <c r="BG3020" s="230">
        <f>IF(N3020="zákl. přenesená",J3020,0)</f>
        <v>0</v>
      </c>
      <c r="BH3020" s="230">
        <f>IF(N3020="sníž. přenesená",J3020,0)</f>
        <v>0</v>
      </c>
      <c r="BI3020" s="230">
        <f>IF(N3020="nulová",J3020,0)</f>
        <v>0</v>
      </c>
      <c r="BJ3020" s="20" t="s">
        <v>23</v>
      </c>
      <c r="BK3020" s="230">
        <f>ROUND(I3020*H3020,2)</f>
        <v>0</v>
      </c>
      <c r="BL3020" s="20" t="s">
        <v>248</v>
      </c>
      <c r="BM3020" s="229" t="s">
        <v>2754</v>
      </c>
    </row>
    <row r="3021" s="2" customFormat="1">
      <c r="A3021" s="42"/>
      <c r="B3021" s="43"/>
      <c r="C3021" s="44"/>
      <c r="D3021" s="231" t="s">
        <v>250</v>
      </c>
      <c r="E3021" s="44"/>
      <c r="F3021" s="232" t="s">
        <v>2755</v>
      </c>
      <c r="G3021" s="44"/>
      <c r="H3021" s="44"/>
      <c r="I3021" s="233"/>
      <c r="J3021" s="44"/>
      <c r="K3021" s="44"/>
      <c r="L3021" s="48"/>
      <c r="M3021" s="234"/>
      <c r="N3021" s="235"/>
      <c r="O3021" s="88"/>
      <c r="P3021" s="88"/>
      <c r="Q3021" s="88"/>
      <c r="R3021" s="88"/>
      <c r="S3021" s="88"/>
      <c r="T3021" s="89"/>
      <c r="U3021" s="42"/>
      <c r="V3021" s="42"/>
      <c r="W3021" s="42"/>
      <c r="X3021" s="42"/>
      <c r="Y3021" s="42"/>
      <c r="Z3021" s="42"/>
      <c r="AA3021" s="42"/>
      <c r="AB3021" s="42"/>
      <c r="AC3021" s="42"/>
      <c r="AD3021" s="42"/>
      <c r="AE3021" s="42"/>
      <c r="AT3021" s="20" t="s">
        <v>250</v>
      </c>
      <c r="AU3021" s="20" t="s">
        <v>93</v>
      </c>
    </row>
    <row r="3022" s="13" customFormat="1">
      <c r="A3022" s="13"/>
      <c r="B3022" s="236"/>
      <c r="C3022" s="237"/>
      <c r="D3022" s="238" t="s">
        <v>252</v>
      </c>
      <c r="E3022" s="239" t="s">
        <v>39</v>
      </c>
      <c r="F3022" s="240" t="s">
        <v>2756</v>
      </c>
      <c r="G3022" s="237"/>
      <c r="H3022" s="239" t="s">
        <v>39</v>
      </c>
      <c r="I3022" s="241"/>
      <c r="J3022" s="237"/>
      <c r="K3022" s="237"/>
      <c r="L3022" s="242"/>
      <c r="M3022" s="243"/>
      <c r="N3022" s="244"/>
      <c r="O3022" s="244"/>
      <c r="P3022" s="244"/>
      <c r="Q3022" s="244"/>
      <c r="R3022" s="244"/>
      <c r="S3022" s="244"/>
      <c r="T3022" s="245"/>
      <c r="U3022" s="13"/>
      <c r="V3022" s="13"/>
      <c r="W3022" s="13"/>
      <c r="X3022" s="13"/>
      <c r="Y3022" s="13"/>
      <c r="Z3022" s="13"/>
      <c r="AA3022" s="13"/>
      <c r="AB3022" s="13"/>
      <c r="AC3022" s="13"/>
      <c r="AD3022" s="13"/>
      <c r="AE3022" s="13"/>
      <c r="AT3022" s="246" t="s">
        <v>252</v>
      </c>
      <c r="AU3022" s="246" t="s">
        <v>93</v>
      </c>
      <c r="AV3022" s="13" t="s">
        <v>23</v>
      </c>
      <c r="AW3022" s="13" t="s">
        <v>46</v>
      </c>
      <c r="AX3022" s="13" t="s">
        <v>85</v>
      </c>
      <c r="AY3022" s="246" t="s">
        <v>241</v>
      </c>
    </row>
    <row r="3023" s="13" customFormat="1">
      <c r="A3023" s="13"/>
      <c r="B3023" s="236"/>
      <c r="C3023" s="237"/>
      <c r="D3023" s="238" t="s">
        <v>252</v>
      </c>
      <c r="E3023" s="239" t="s">
        <v>39</v>
      </c>
      <c r="F3023" s="240" t="s">
        <v>2757</v>
      </c>
      <c r="G3023" s="237"/>
      <c r="H3023" s="239" t="s">
        <v>39</v>
      </c>
      <c r="I3023" s="241"/>
      <c r="J3023" s="237"/>
      <c r="K3023" s="237"/>
      <c r="L3023" s="242"/>
      <c r="M3023" s="243"/>
      <c r="N3023" s="244"/>
      <c r="O3023" s="244"/>
      <c r="P3023" s="244"/>
      <c r="Q3023" s="244"/>
      <c r="R3023" s="244"/>
      <c r="S3023" s="244"/>
      <c r="T3023" s="245"/>
      <c r="U3023" s="13"/>
      <c r="V3023" s="13"/>
      <c r="W3023" s="13"/>
      <c r="X3023" s="13"/>
      <c r="Y3023" s="13"/>
      <c r="Z3023" s="13"/>
      <c r="AA3023" s="13"/>
      <c r="AB3023" s="13"/>
      <c r="AC3023" s="13"/>
      <c r="AD3023" s="13"/>
      <c r="AE3023" s="13"/>
      <c r="AT3023" s="246" t="s">
        <v>252</v>
      </c>
      <c r="AU3023" s="246" t="s">
        <v>93</v>
      </c>
      <c r="AV3023" s="13" t="s">
        <v>23</v>
      </c>
      <c r="AW3023" s="13" t="s">
        <v>46</v>
      </c>
      <c r="AX3023" s="13" t="s">
        <v>85</v>
      </c>
      <c r="AY3023" s="246" t="s">
        <v>241</v>
      </c>
    </row>
    <row r="3024" s="13" customFormat="1">
      <c r="A3024" s="13"/>
      <c r="B3024" s="236"/>
      <c r="C3024" s="237"/>
      <c r="D3024" s="238" t="s">
        <v>252</v>
      </c>
      <c r="E3024" s="239" t="s">
        <v>39</v>
      </c>
      <c r="F3024" s="240" t="s">
        <v>1946</v>
      </c>
      <c r="G3024" s="237"/>
      <c r="H3024" s="239" t="s">
        <v>39</v>
      </c>
      <c r="I3024" s="241"/>
      <c r="J3024" s="237"/>
      <c r="K3024" s="237"/>
      <c r="L3024" s="242"/>
      <c r="M3024" s="243"/>
      <c r="N3024" s="244"/>
      <c r="O3024" s="244"/>
      <c r="P3024" s="244"/>
      <c r="Q3024" s="244"/>
      <c r="R3024" s="244"/>
      <c r="S3024" s="244"/>
      <c r="T3024" s="245"/>
      <c r="U3024" s="13"/>
      <c r="V3024" s="13"/>
      <c r="W3024" s="13"/>
      <c r="X3024" s="13"/>
      <c r="Y3024" s="13"/>
      <c r="Z3024" s="13"/>
      <c r="AA3024" s="13"/>
      <c r="AB3024" s="13"/>
      <c r="AC3024" s="13"/>
      <c r="AD3024" s="13"/>
      <c r="AE3024" s="13"/>
      <c r="AT3024" s="246" t="s">
        <v>252</v>
      </c>
      <c r="AU3024" s="246" t="s">
        <v>93</v>
      </c>
      <c r="AV3024" s="13" t="s">
        <v>23</v>
      </c>
      <c r="AW3024" s="13" t="s">
        <v>46</v>
      </c>
      <c r="AX3024" s="13" t="s">
        <v>85</v>
      </c>
      <c r="AY3024" s="246" t="s">
        <v>241</v>
      </c>
    </row>
    <row r="3025" s="14" customFormat="1">
      <c r="A3025" s="14"/>
      <c r="B3025" s="247"/>
      <c r="C3025" s="248"/>
      <c r="D3025" s="238" t="s">
        <v>252</v>
      </c>
      <c r="E3025" s="249" t="s">
        <v>39</v>
      </c>
      <c r="F3025" s="250" t="s">
        <v>2758</v>
      </c>
      <c r="G3025" s="248"/>
      <c r="H3025" s="251">
        <v>18.082000000000001</v>
      </c>
      <c r="I3025" s="252"/>
      <c r="J3025" s="248"/>
      <c r="K3025" s="248"/>
      <c r="L3025" s="253"/>
      <c r="M3025" s="254"/>
      <c r="N3025" s="255"/>
      <c r="O3025" s="255"/>
      <c r="P3025" s="255"/>
      <c r="Q3025" s="255"/>
      <c r="R3025" s="255"/>
      <c r="S3025" s="255"/>
      <c r="T3025" s="256"/>
      <c r="U3025" s="14"/>
      <c r="V3025" s="14"/>
      <c r="W3025" s="14"/>
      <c r="X3025" s="14"/>
      <c r="Y3025" s="14"/>
      <c r="Z3025" s="14"/>
      <c r="AA3025" s="14"/>
      <c r="AB3025" s="14"/>
      <c r="AC3025" s="14"/>
      <c r="AD3025" s="14"/>
      <c r="AE3025" s="14"/>
      <c r="AT3025" s="257" t="s">
        <v>252</v>
      </c>
      <c r="AU3025" s="257" t="s">
        <v>93</v>
      </c>
      <c r="AV3025" s="14" t="s">
        <v>93</v>
      </c>
      <c r="AW3025" s="14" t="s">
        <v>46</v>
      </c>
      <c r="AX3025" s="14" t="s">
        <v>85</v>
      </c>
      <c r="AY3025" s="257" t="s">
        <v>241</v>
      </c>
    </row>
    <row r="3026" s="14" customFormat="1">
      <c r="A3026" s="14"/>
      <c r="B3026" s="247"/>
      <c r="C3026" s="248"/>
      <c r="D3026" s="238" t="s">
        <v>252</v>
      </c>
      <c r="E3026" s="249" t="s">
        <v>39</v>
      </c>
      <c r="F3026" s="250" t="s">
        <v>2759</v>
      </c>
      <c r="G3026" s="248"/>
      <c r="H3026" s="251">
        <v>-4.6779999999999999</v>
      </c>
      <c r="I3026" s="252"/>
      <c r="J3026" s="248"/>
      <c r="K3026" s="248"/>
      <c r="L3026" s="253"/>
      <c r="M3026" s="254"/>
      <c r="N3026" s="255"/>
      <c r="O3026" s="255"/>
      <c r="P3026" s="255"/>
      <c r="Q3026" s="255"/>
      <c r="R3026" s="255"/>
      <c r="S3026" s="255"/>
      <c r="T3026" s="256"/>
      <c r="U3026" s="14"/>
      <c r="V3026" s="14"/>
      <c r="W3026" s="14"/>
      <c r="X3026" s="14"/>
      <c r="Y3026" s="14"/>
      <c r="Z3026" s="14"/>
      <c r="AA3026" s="14"/>
      <c r="AB3026" s="14"/>
      <c r="AC3026" s="14"/>
      <c r="AD3026" s="14"/>
      <c r="AE3026" s="14"/>
      <c r="AT3026" s="257" t="s">
        <v>252</v>
      </c>
      <c r="AU3026" s="257" t="s">
        <v>93</v>
      </c>
      <c r="AV3026" s="14" t="s">
        <v>93</v>
      </c>
      <c r="AW3026" s="14" t="s">
        <v>46</v>
      </c>
      <c r="AX3026" s="14" t="s">
        <v>85</v>
      </c>
      <c r="AY3026" s="257" t="s">
        <v>241</v>
      </c>
    </row>
    <row r="3027" s="13" customFormat="1">
      <c r="A3027" s="13"/>
      <c r="B3027" s="236"/>
      <c r="C3027" s="237"/>
      <c r="D3027" s="238" t="s">
        <v>252</v>
      </c>
      <c r="E3027" s="239" t="s">
        <v>39</v>
      </c>
      <c r="F3027" s="240" t="s">
        <v>1949</v>
      </c>
      <c r="G3027" s="237"/>
      <c r="H3027" s="239" t="s">
        <v>39</v>
      </c>
      <c r="I3027" s="241"/>
      <c r="J3027" s="237"/>
      <c r="K3027" s="237"/>
      <c r="L3027" s="242"/>
      <c r="M3027" s="243"/>
      <c r="N3027" s="244"/>
      <c r="O3027" s="244"/>
      <c r="P3027" s="244"/>
      <c r="Q3027" s="244"/>
      <c r="R3027" s="244"/>
      <c r="S3027" s="244"/>
      <c r="T3027" s="245"/>
      <c r="U3027" s="13"/>
      <c r="V3027" s="13"/>
      <c r="W3027" s="13"/>
      <c r="X3027" s="13"/>
      <c r="Y3027" s="13"/>
      <c r="Z3027" s="13"/>
      <c r="AA3027" s="13"/>
      <c r="AB3027" s="13"/>
      <c r="AC3027" s="13"/>
      <c r="AD3027" s="13"/>
      <c r="AE3027" s="13"/>
      <c r="AT3027" s="246" t="s">
        <v>252</v>
      </c>
      <c r="AU3027" s="246" t="s">
        <v>93</v>
      </c>
      <c r="AV3027" s="13" t="s">
        <v>23</v>
      </c>
      <c r="AW3027" s="13" t="s">
        <v>46</v>
      </c>
      <c r="AX3027" s="13" t="s">
        <v>85</v>
      </c>
      <c r="AY3027" s="246" t="s">
        <v>241</v>
      </c>
    </row>
    <row r="3028" s="14" customFormat="1">
      <c r="A3028" s="14"/>
      <c r="B3028" s="247"/>
      <c r="C3028" s="248"/>
      <c r="D3028" s="238" t="s">
        <v>252</v>
      </c>
      <c r="E3028" s="249" t="s">
        <v>39</v>
      </c>
      <c r="F3028" s="250" t="s">
        <v>2760</v>
      </c>
      <c r="G3028" s="248"/>
      <c r="H3028" s="251">
        <v>84.814999999999998</v>
      </c>
      <c r="I3028" s="252"/>
      <c r="J3028" s="248"/>
      <c r="K3028" s="248"/>
      <c r="L3028" s="253"/>
      <c r="M3028" s="254"/>
      <c r="N3028" s="255"/>
      <c r="O3028" s="255"/>
      <c r="P3028" s="255"/>
      <c r="Q3028" s="255"/>
      <c r="R3028" s="255"/>
      <c r="S3028" s="255"/>
      <c r="T3028" s="256"/>
      <c r="U3028" s="14"/>
      <c r="V3028" s="14"/>
      <c r="W3028" s="14"/>
      <c r="X3028" s="14"/>
      <c r="Y3028" s="14"/>
      <c r="Z3028" s="14"/>
      <c r="AA3028" s="14"/>
      <c r="AB3028" s="14"/>
      <c r="AC3028" s="14"/>
      <c r="AD3028" s="14"/>
      <c r="AE3028" s="14"/>
      <c r="AT3028" s="257" t="s">
        <v>252</v>
      </c>
      <c r="AU3028" s="257" t="s">
        <v>93</v>
      </c>
      <c r="AV3028" s="14" t="s">
        <v>93</v>
      </c>
      <c r="AW3028" s="14" t="s">
        <v>46</v>
      </c>
      <c r="AX3028" s="14" t="s">
        <v>85</v>
      </c>
      <c r="AY3028" s="257" t="s">
        <v>241</v>
      </c>
    </row>
    <row r="3029" s="14" customFormat="1">
      <c r="A3029" s="14"/>
      <c r="B3029" s="247"/>
      <c r="C3029" s="248"/>
      <c r="D3029" s="238" t="s">
        <v>252</v>
      </c>
      <c r="E3029" s="249" t="s">
        <v>39</v>
      </c>
      <c r="F3029" s="250" t="s">
        <v>2761</v>
      </c>
      <c r="G3029" s="248"/>
      <c r="H3029" s="251">
        <v>8.8800000000000008</v>
      </c>
      <c r="I3029" s="252"/>
      <c r="J3029" s="248"/>
      <c r="K3029" s="248"/>
      <c r="L3029" s="253"/>
      <c r="M3029" s="254"/>
      <c r="N3029" s="255"/>
      <c r="O3029" s="255"/>
      <c r="P3029" s="255"/>
      <c r="Q3029" s="255"/>
      <c r="R3029" s="255"/>
      <c r="S3029" s="255"/>
      <c r="T3029" s="256"/>
      <c r="U3029" s="14"/>
      <c r="V3029" s="14"/>
      <c r="W3029" s="14"/>
      <c r="X3029" s="14"/>
      <c r="Y3029" s="14"/>
      <c r="Z3029" s="14"/>
      <c r="AA3029" s="14"/>
      <c r="AB3029" s="14"/>
      <c r="AC3029" s="14"/>
      <c r="AD3029" s="14"/>
      <c r="AE3029" s="14"/>
      <c r="AT3029" s="257" t="s">
        <v>252</v>
      </c>
      <c r="AU3029" s="257" t="s">
        <v>93</v>
      </c>
      <c r="AV3029" s="14" t="s">
        <v>93</v>
      </c>
      <c r="AW3029" s="14" t="s">
        <v>46</v>
      </c>
      <c r="AX3029" s="14" t="s">
        <v>85</v>
      </c>
      <c r="AY3029" s="257" t="s">
        <v>241</v>
      </c>
    </row>
    <row r="3030" s="14" customFormat="1">
      <c r="A3030" s="14"/>
      <c r="B3030" s="247"/>
      <c r="C3030" s="248"/>
      <c r="D3030" s="238" t="s">
        <v>252</v>
      </c>
      <c r="E3030" s="249" t="s">
        <v>39</v>
      </c>
      <c r="F3030" s="250" t="s">
        <v>2762</v>
      </c>
      <c r="G3030" s="248"/>
      <c r="H3030" s="251">
        <v>-4.4459999999999997</v>
      </c>
      <c r="I3030" s="252"/>
      <c r="J3030" s="248"/>
      <c r="K3030" s="248"/>
      <c r="L3030" s="253"/>
      <c r="M3030" s="254"/>
      <c r="N3030" s="255"/>
      <c r="O3030" s="255"/>
      <c r="P3030" s="255"/>
      <c r="Q3030" s="255"/>
      <c r="R3030" s="255"/>
      <c r="S3030" s="255"/>
      <c r="T3030" s="256"/>
      <c r="U3030" s="14"/>
      <c r="V3030" s="14"/>
      <c r="W3030" s="14"/>
      <c r="X3030" s="14"/>
      <c r="Y3030" s="14"/>
      <c r="Z3030" s="14"/>
      <c r="AA3030" s="14"/>
      <c r="AB3030" s="14"/>
      <c r="AC3030" s="14"/>
      <c r="AD3030" s="14"/>
      <c r="AE3030" s="14"/>
      <c r="AT3030" s="257" t="s">
        <v>252</v>
      </c>
      <c r="AU3030" s="257" t="s">
        <v>93</v>
      </c>
      <c r="AV3030" s="14" t="s">
        <v>93</v>
      </c>
      <c r="AW3030" s="14" t="s">
        <v>46</v>
      </c>
      <c r="AX3030" s="14" t="s">
        <v>85</v>
      </c>
      <c r="AY3030" s="257" t="s">
        <v>241</v>
      </c>
    </row>
    <row r="3031" s="14" customFormat="1">
      <c r="A3031" s="14"/>
      <c r="B3031" s="247"/>
      <c r="C3031" s="248"/>
      <c r="D3031" s="238" t="s">
        <v>252</v>
      </c>
      <c r="E3031" s="249" t="s">
        <v>39</v>
      </c>
      <c r="F3031" s="250" t="s">
        <v>2763</v>
      </c>
      <c r="G3031" s="248"/>
      <c r="H3031" s="251">
        <v>-9.718</v>
      </c>
      <c r="I3031" s="252"/>
      <c r="J3031" s="248"/>
      <c r="K3031" s="248"/>
      <c r="L3031" s="253"/>
      <c r="M3031" s="254"/>
      <c r="N3031" s="255"/>
      <c r="O3031" s="255"/>
      <c r="P3031" s="255"/>
      <c r="Q3031" s="255"/>
      <c r="R3031" s="255"/>
      <c r="S3031" s="255"/>
      <c r="T3031" s="256"/>
      <c r="U3031" s="14"/>
      <c r="V3031" s="14"/>
      <c r="W3031" s="14"/>
      <c r="X3031" s="14"/>
      <c r="Y3031" s="14"/>
      <c r="Z3031" s="14"/>
      <c r="AA3031" s="14"/>
      <c r="AB3031" s="14"/>
      <c r="AC3031" s="14"/>
      <c r="AD3031" s="14"/>
      <c r="AE3031" s="14"/>
      <c r="AT3031" s="257" t="s">
        <v>252</v>
      </c>
      <c r="AU3031" s="257" t="s">
        <v>93</v>
      </c>
      <c r="AV3031" s="14" t="s">
        <v>93</v>
      </c>
      <c r="AW3031" s="14" t="s">
        <v>46</v>
      </c>
      <c r="AX3031" s="14" t="s">
        <v>85</v>
      </c>
      <c r="AY3031" s="257" t="s">
        <v>241</v>
      </c>
    </row>
    <row r="3032" s="13" customFormat="1">
      <c r="A3032" s="13"/>
      <c r="B3032" s="236"/>
      <c r="C3032" s="237"/>
      <c r="D3032" s="238" t="s">
        <v>252</v>
      </c>
      <c r="E3032" s="239" t="s">
        <v>39</v>
      </c>
      <c r="F3032" s="240" t="s">
        <v>2764</v>
      </c>
      <c r="G3032" s="237"/>
      <c r="H3032" s="239" t="s">
        <v>39</v>
      </c>
      <c r="I3032" s="241"/>
      <c r="J3032" s="237"/>
      <c r="K3032" s="237"/>
      <c r="L3032" s="242"/>
      <c r="M3032" s="243"/>
      <c r="N3032" s="244"/>
      <c r="O3032" s="244"/>
      <c r="P3032" s="244"/>
      <c r="Q3032" s="244"/>
      <c r="R3032" s="244"/>
      <c r="S3032" s="244"/>
      <c r="T3032" s="245"/>
      <c r="U3032" s="13"/>
      <c r="V3032" s="13"/>
      <c r="W3032" s="13"/>
      <c r="X3032" s="13"/>
      <c r="Y3032" s="13"/>
      <c r="Z3032" s="13"/>
      <c r="AA3032" s="13"/>
      <c r="AB3032" s="13"/>
      <c r="AC3032" s="13"/>
      <c r="AD3032" s="13"/>
      <c r="AE3032" s="13"/>
      <c r="AT3032" s="246" t="s">
        <v>252</v>
      </c>
      <c r="AU3032" s="246" t="s">
        <v>93</v>
      </c>
      <c r="AV3032" s="13" t="s">
        <v>23</v>
      </c>
      <c r="AW3032" s="13" t="s">
        <v>46</v>
      </c>
      <c r="AX3032" s="13" t="s">
        <v>85</v>
      </c>
      <c r="AY3032" s="246" t="s">
        <v>241</v>
      </c>
    </row>
    <row r="3033" s="13" customFormat="1">
      <c r="A3033" s="13"/>
      <c r="B3033" s="236"/>
      <c r="C3033" s="237"/>
      <c r="D3033" s="238" t="s">
        <v>252</v>
      </c>
      <c r="E3033" s="239" t="s">
        <v>39</v>
      </c>
      <c r="F3033" s="240" t="s">
        <v>1946</v>
      </c>
      <c r="G3033" s="237"/>
      <c r="H3033" s="239" t="s">
        <v>39</v>
      </c>
      <c r="I3033" s="241"/>
      <c r="J3033" s="237"/>
      <c r="K3033" s="237"/>
      <c r="L3033" s="242"/>
      <c r="M3033" s="243"/>
      <c r="N3033" s="244"/>
      <c r="O3033" s="244"/>
      <c r="P3033" s="244"/>
      <c r="Q3033" s="244"/>
      <c r="R3033" s="244"/>
      <c r="S3033" s="244"/>
      <c r="T3033" s="245"/>
      <c r="U3033" s="13"/>
      <c r="V3033" s="13"/>
      <c r="W3033" s="13"/>
      <c r="X3033" s="13"/>
      <c r="Y3033" s="13"/>
      <c r="Z3033" s="13"/>
      <c r="AA3033" s="13"/>
      <c r="AB3033" s="13"/>
      <c r="AC3033" s="13"/>
      <c r="AD3033" s="13"/>
      <c r="AE3033" s="13"/>
      <c r="AT3033" s="246" t="s">
        <v>252</v>
      </c>
      <c r="AU3033" s="246" t="s">
        <v>93</v>
      </c>
      <c r="AV3033" s="13" t="s">
        <v>23</v>
      </c>
      <c r="AW3033" s="13" t="s">
        <v>46</v>
      </c>
      <c r="AX3033" s="13" t="s">
        <v>85</v>
      </c>
      <c r="AY3033" s="246" t="s">
        <v>241</v>
      </c>
    </row>
    <row r="3034" s="14" customFormat="1">
      <c r="A3034" s="14"/>
      <c r="B3034" s="247"/>
      <c r="C3034" s="248"/>
      <c r="D3034" s="238" t="s">
        <v>252</v>
      </c>
      <c r="E3034" s="249" t="s">
        <v>39</v>
      </c>
      <c r="F3034" s="250" t="s">
        <v>2765</v>
      </c>
      <c r="G3034" s="248"/>
      <c r="H3034" s="251">
        <v>77.951999999999998</v>
      </c>
      <c r="I3034" s="252"/>
      <c r="J3034" s="248"/>
      <c r="K3034" s="248"/>
      <c r="L3034" s="253"/>
      <c r="M3034" s="254"/>
      <c r="N3034" s="255"/>
      <c r="O3034" s="255"/>
      <c r="P3034" s="255"/>
      <c r="Q3034" s="255"/>
      <c r="R3034" s="255"/>
      <c r="S3034" s="255"/>
      <c r="T3034" s="256"/>
      <c r="U3034" s="14"/>
      <c r="V3034" s="14"/>
      <c r="W3034" s="14"/>
      <c r="X3034" s="14"/>
      <c r="Y3034" s="14"/>
      <c r="Z3034" s="14"/>
      <c r="AA3034" s="14"/>
      <c r="AB3034" s="14"/>
      <c r="AC3034" s="14"/>
      <c r="AD3034" s="14"/>
      <c r="AE3034" s="14"/>
      <c r="AT3034" s="257" t="s">
        <v>252</v>
      </c>
      <c r="AU3034" s="257" t="s">
        <v>93</v>
      </c>
      <c r="AV3034" s="14" t="s">
        <v>93</v>
      </c>
      <c r="AW3034" s="14" t="s">
        <v>46</v>
      </c>
      <c r="AX3034" s="14" t="s">
        <v>85</v>
      </c>
      <c r="AY3034" s="257" t="s">
        <v>241</v>
      </c>
    </row>
    <row r="3035" s="14" customFormat="1">
      <c r="A3035" s="14"/>
      <c r="B3035" s="247"/>
      <c r="C3035" s="248"/>
      <c r="D3035" s="238" t="s">
        <v>252</v>
      </c>
      <c r="E3035" s="249" t="s">
        <v>39</v>
      </c>
      <c r="F3035" s="250" t="s">
        <v>2766</v>
      </c>
      <c r="G3035" s="248"/>
      <c r="H3035" s="251">
        <v>-12.542999999999999</v>
      </c>
      <c r="I3035" s="252"/>
      <c r="J3035" s="248"/>
      <c r="K3035" s="248"/>
      <c r="L3035" s="253"/>
      <c r="M3035" s="254"/>
      <c r="N3035" s="255"/>
      <c r="O3035" s="255"/>
      <c r="P3035" s="255"/>
      <c r="Q3035" s="255"/>
      <c r="R3035" s="255"/>
      <c r="S3035" s="255"/>
      <c r="T3035" s="256"/>
      <c r="U3035" s="14"/>
      <c r="V3035" s="14"/>
      <c r="W3035" s="14"/>
      <c r="X3035" s="14"/>
      <c r="Y3035" s="14"/>
      <c r="Z3035" s="14"/>
      <c r="AA3035" s="14"/>
      <c r="AB3035" s="14"/>
      <c r="AC3035" s="14"/>
      <c r="AD3035" s="14"/>
      <c r="AE3035" s="14"/>
      <c r="AT3035" s="257" t="s">
        <v>252</v>
      </c>
      <c r="AU3035" s="257" t="s">
        <v>93</v>
      </c>
      <c r="AV3035" s="14" t="s">
        <v>93</v>
      </c>
      <c r="AW3035" s="14" t="s">
        <v>46</v>
      </c>
      <c r="AX3035" s="14" t="s">
        <v>85</v>
      </c>
      <c r="AY3035" s="257" t="s">
        <v>241</v>
      </c>
    </row>
    <row r="3036" s="14" customFormat="1">
      <c r="A3036" s="14"/>
      <c r="B3036" s="247"/>
      <c r="C3036" s="248"/>
      <c r="D3036" s="238" t="s">
        <v>252</v>
      </c>
      <c r="E3036" s="249" t="s">
        <v>39</v>
      </c>
      <c r="F3036" s="250" t="s">
        <v>2767</v>
      </c>
      <c r="G3036" s="248"/>
      <c r="H3036" s="251">
        <v>-4.4790000000000001</v>
      </c>
      <c r="I3036" s="252"/>
      <c r="J3036" s="248"/>
      <c r="K3036" s="248"/>
      <c r="L3036" s="253"/>
      <c r="M3036" s="254"/>
      <c r="N3036" s="255"/>
      <c r="O3036" s="255"/>
      <c r="P3036" s="255"/>
      <c r="Q3036" s="255"/>
      <c r="R3036" s="255"/>
      <c r="S3036" s="255"/>
      <c r="T3036" s="256"/>
      <c r="U3036" s="14"/>
      <c r="V3036" s="14"/>
      <c r="W3036" s="14"/>
      <c r="X3036" s="14"/>
      <c r="Y3036" s="14"/>
      <c r="Z3036" s="14"/>
      <c r="AA3036" s="14"/>
      <c r="AB3036" s="14"/>
      <c r="AC3036" s="14"/>
      <c r="AD3036" s="14"/>
      <c r="AE3036" s="14"/>
      <c r="AT3036" s="257" t="s">
        <v>252</v>
      </c>
      <c r="AU3036" s="257" t="s">
        <v>93</v>
      </c>
      <c r="AV3036" s="14" t="s">
        <v>93</v>
      </c>
      <c r="AW3036" s="14" t="s">
        <v>46</v>
      </c>
      <c r="AX3036" s="14" t="s">
        <v>85</v>
      </c>
      <c r="AY3036" s="257" t="s">
        <v>241</v>
      </c>
    </row>
    <row r="3037" s="13" customFormat="1">
      <c r="A3037" s="13"/>
      <c r="B3037" s="236"/>
      <c r="C3037" s="237"/>
      <c r="D3037" s="238" t="s">
        <v>252</v>
      </c>
      <c r="E3037" s="239" t="s">
        <v>39</v>
      </c>
      <c r="F3037" s="240" t="s">
        <v>1952</v>
      </c>
      <c r="G3037" s="237"/>
      <c r="H3037" s="239" t="s">
        <v>39</v>
      </c>
      <c r="I3037" s="241"/>
      <c r="J3037" s="237"/>
      <c r="K3037" s="237"/>
      <c r="L3037" s="242"/>
      <c r="M3037" s="243"/>
      <c r="N3037" s="244"/>
      <c r="O3037" s="244"/>
      <c r="P3037" s="244"/>
      <c r="Q3037" s="244"/>
      <c r="R3037" s="244"/>
      <c r="S3037" s="244"/>
      <c r="T3037" s="245"/>
      <c r="U3037" s="13"/>
      <c r="V3037" s="13"/>
      <c r="W3037" s="13"/>
      <c r="X3037" s="13"/>
      <c r="Y3037" s="13"/>
      <c r="Z3037" s="13"/>
      <c r="AA3037" s="13"/>
      <c r="AB3037" s="13"/>
      <c r="AC3037" s="13"/>
      <c r="AD3037" s="13"/>
      <c r="AE3037" s="13"/>
      <c r="AT3037" s="246" t="s">
        <v>252</v>
      </c>
      <c r="AU3037" s="246" t="s">
        <v>93</v>
      </c>
      <c r="AV3037" s="13" t="s">
        <v>23</v>
      </c>
      <c r="AW3037" s="13" t="s">
        <v>46</v>
      </c>
      <c r="AX3037" s="13" t="s">
        <v>85</v>
      </c>
      <c r="AY3037" s="246" t="s">
        <v>241</v>
      </c>
    </row>
    <row r="3038" s="14" customFormat="1">
      <c r="A3038" s="14"/>
      <c r="B3038" s="247"/>
      <c r="C3038" s="248"/>
      <c r="D3038" s="238" t="s">
        <v>252</v>
      </c>
      <c r="E3038" s="249" t="s">
        <v>39</v>
      </c>
      <c r="F3038" s="250" t="s">
        <v>2768</v>
      </c>
      <c r="G3038" s="248"/>
      <c r="H3038" s="251">
        <v>86.028999999999996</v>
      </c>
      <c r="I3038" s="252"/>
      <c r="J3038" s="248"/>
      <c r="K3038" s="248"/>
      <c r="L3038" s="253"/>
      <c r="M3038" s="254"/>
      <c r="N3038" s="255"/>
      <c r="O3038" s="255"/>
      <c r="P3038" s="255"/>
      <c r="Q3038" s="255"/>
      <c r="R3038" s="255"/>
      <c r="S3038" s="255"/>
      <c r="T3038" s="256"/>
      <c r="U3038" s="14"/>
      <c r="V3038" s="14"/>
      <c r="W3038" s="14"/>
      <c r="X3038" s="14"/>
      <c r="Y3038" s="14"/>
      <c r="Z3038" s="14"/>
      <c r="AA3038" s="14"/>
      <c r="AB3038" s="14"/>
      <c r="AC3038" s="14"/>
      <c r="AD3038" s="14"/>
      <c r="AE3038" s="14"/>
      <c r="AT3038" s="257" t="s">
        <v>252</v>
      </c>
      <c r="AU3038" s="257" t="s">
        <v>93</v>
      </c>
      <c r="AV3038" s="14" t="s">
        <v>93</v>
      </c>
      <c r="AW3038" s="14" t="s">
        <v>46</v>
      </c>
      <c r="AX3038" s="14" t="s">
        <v>85</v>
      </c>
      <c r="AY3038" s="257" t="s">
        <v>241</v>
      </c>
    </row>
    <row r="3039" s="14" customFormat="1">
      <c r="A3039" s="14"/>
      <c r="B3039" s="247"/>
      <c r="C3039" s="248"/>
      <c r="D3039" s="238" t="s">
        <v>252</v>
      </c>
      <c r="E3039" s="249" t="s">
        <v>39</v>
      </c>
      <c r="F3039" s="250" t="s">
        <v>2769</v>
      </c>
      <c r="G3039" s="248"/>
      <c r="H3039" s="251">
        <v>-34.484000000000002</v>
      </c>
      <c r="I3039" s="252"/>
      <c r="J3039" s="248"/>
      <c r="K3039" s="248"/>
      <c r="L3039" s="253"/>
      <c r="M3039" s="254"/>
      <c r="N3039" s="255"/>
      <c r="O3039" s="255"/>
      <c r="P3039" s="255"/>
      <c r="Q3039" s="255"/>
      <c r="R3039" s="255"/>
      <c r="S3039" s="255"/>
      <c r="T3039" s="256"/>
      <c r="U3039" s="14"/>
      <c r="V3039" s="14"/>
      <c r="W3039" s="14"/>
      <c r="X3039" s="14"/>
      <c r="Y3039" s="14"/>
      <c r="Z3039" s="14"/>
      <c r="AA3039" s="14"/>
      <c r="AB3039" s="14"/>
      <c r="AC3039" s="14"/>
      <c r="AD3039" s="14"/>
      <c r="AE3039" s="14"/>
      <c r="AT3039" s="257" t="s">
        <v>252</v>
      </c>
      <c r="AU3039" s="257" t="s">
        <v>93</v>
      </c>
      <c r="AV3039" s="14" t="s">
        <v>93</v>
      </c>
      <c r="AW3039" s="14" t="s">
        <v>46</v>
      </c>
      <c r="AX3039" s="14" t="s">
        <v>85</v>
      </c>
      <c r="AY3039" s="257" t="s">
        <v>241</v>
      </c>
    </row>
    <row r="3040" s="16" customFormat="1">
      <c r="A3040" s="16"/>
      <c r="B3040" s="269"/>
      <c r="C3040" s="270"/>
      <c r="D3040" s="238" t="s">
        <v>252</v>
      </c>
      <c r="E3040" s="271" t="s">
        <v>39</v>
      </c>
      <c r="F3040" s="272" t="s">
        <v>295</v>
      </c>
      <c r="G3040" s="270"/>
      <c r="H3040" s="273">
        <v>205.41</v>
      </c>
      <c r="I3040" s="274"/>
      <c r="J3040" s="270"/>
      <c r="K3040" s="270"/>
      <c r="L3040" s="275"/>
      <c r="M3040" s="276"/>
      <c r="N3040" s="277"/>
      <c r="O3040" s="277"/>
      <c r="P3040" s="277"/>
      <c r="Q3040" s="277"/>
      <c r="R3040" s="277"/>
      <c r="S3040" s="277"/>
      <c r="T3040" s="278"/>
      <c r="U3040" s="16"/>
      <c r="V3040" s="16"/>
      <c r="W3040" s="16"/>
      <c r="X3040" s="16"/>
      <c r="Y3040" s="16"/>
      <c r="Z3040" s="16"/>
      <c r="AA3040" s="16"/>
      <c r="AB3040" s="16"/>
      <c r="AC3040" s="16"/>
      <c r="AD3040" s="16"/>
      <c r="AE3040" s="16"/>
      <c r="AT3040" s="279" t="s">
        <v>252</v>
      </c>
      <c r="AU3040" s="279" t="s">
        <v>93</v>
      </c>
      <c r="AV3040" s="16" t="s">
        <v>113</v>
      </c>
      <c r="AW3040" s="16" t="s">
        <v>46</v>
      </c>
      <c r="AX3040" s="16" t="s">
        <v>85</v>
      </c>
      <c r="AY3040" s="279" t="s">
        <v>241</v>
      </c>
    </row>
    <row r="3041" s="13" customFormat="1">
      <c r="A3041" s="13"/>
      <c r="B3041" s="236"/>
      <c r="C3041" s="237"/>
      <c r="D3041" s="238" t="s">
        <v>252</v>
      </c>
      <c r="E3041" s="239" t="s">
        <v>39</v>
      </c>
      <c r="F3041" s="240" t="s">
        <v>2770</v>
      </c>
      <c r="G3041" s="237"/>
      <c r="H3041" s="239" t="s">
        <v>39</v>
      </c>
      <c r="I3041" s="241"/>
      <c r="J3041" s="237"/>
      <c r="K3041" s="237"/>
      <c r="L3041" s="242"/>
      <c r="M3041" s="243"/>
      <c r="N3041" s="244"/>
      <c r="O3041" s="244"/>
      <c r="P3041" s="244"/>
      <c r="Q3041" s="244"/>
      <c r="R3041" s="244"/>
      <c r="S3041" s="244"/>
      <c r="T3041" s="245"/>
      <c r="U3041" s="13"/>
      <c r="V3041" s="13"/>
      <c r="W3041" s="13"/>
      <c r="X3041" s="13"/>
      <c r="Y3041" s="13"/>
      <c r="Z3041" s="13"/>
      <c r="AA3041" s="13"/>
      <c r="AB3041" s="13"/>
      <c r="AC3041" s="13"/>
      <c r="AD3041" s="13"/>
      <c r="AE3041" s="13"/>
      <c r="AT3041" s="246" t="s">
        <v>252</v>
      </c>
      <c r="AU3041" s="246" t="s">
        <v>93</v>
      </c>
      <c r="AV3041" s="13" t="s">
        <v>23</v>
      </c>
      <c r="AW3041" s="13" t="s">
        <v>46</v>
      </c>
      <c r="AX3041" s="13" t="s">
        <v>85</v>
      </c>
      <c r="AY3041" s="246" t="s">
        <v>241</v>
      </c>
    </row>
    <row r="3042" s="13" customFormat="1">
      <c r="A3042" s="13"/>
      <c r="B3042" s="236"/>
      <c r="C3042" s="237"/>
      <c r="D3042" s="238" t="s">
        <v>252</v>
      </c>
      <c r="E3042" s="239" t="s">
        <v>39</v>
      </c>
      <c r="F3042" s="240" t="s">
        <v>2771</v>
      </c>
      <c r="G3042" s="237"/>
      <c r="H3042" s="239" t="s">
        <v>39</v>
      </c>
      <c r="I3042" s="241"/>
      <c r="J3042" s="237"/>
      <c r="K3042" s="237"/>
      <c r="L3042" s="242"/>
      <c r="M3042" s="243"/>
      <c r="N3042" s="244"/>
      <c r="O3042" s="244"/>
      <c r="P3042" s="244"/>
      <c r="Q3042" s="244"/>
      <c r="R3042" s="244"/>
      <c r="S3042" s="244"/>
      <c r="T3042" s="245"/>
      <c r="U3042" s="13"/>
      <c r="V3042" s="13"/>
      <c r="W3042" s="13"/>
      <c r="X3042" s="13"/>
      <c r="Y3042" s="13"/>
      <c r="Z3042" s="13"/>
      <c r="AA3042" s="13"/>
      <c r="AB3042" s="13"/>
      <c r="AC3042" s="13"/>
      <c r="AD3042" s="13"/>
      <c r="AE3042" s="13"/>
      <c r="AT3042" s="246" t="s">
        <v>252</v>
      </c>
      <c r="AU3042" s="246" t="s">
        <v>93</v>
      </c>
      <c r="AV3042" s="13" t="s">
        <v>23</v>
      </c>
      <c r="AW3042" s="13" t="s">
        <v>46</v>
      </c>
      <c r="AX3042" s="13" t="s">
        <v>85</v>
      </c>
      <c r="AY3042" s="246" t="s">
        <v>241</v>
      </c>
    </row>
    <row r="3043" s="13" customFormat="1">
      <c r="A3043" s="13"/>
      <c r="B3043" s="236"/>
      <c r="C3043" s="237"/>
      <c r="D3043" s="238" t="s">
        <v>252</v>
      </c>
      <c r="E3043" s="239" t="s">
        <v>39</v>
      </c>
      <c r="F3043" s="240" t="s">
        <v>1946</v>
      </c>
      <c r="G3043" s="237"/>
      <c r="H3043" s="239" t="s">
        <v>39</v>
      </c>
      <c r="I3043" s="241"/>
      <c r="J3043" s="237"/>
      <c r="K3043" s="237"/>
      <c r="L3043" s="242"/>
      <c r="M3043" s="243"/>
      <c r="N3043" s="244"/>
      <c r="O3043" s="244"/>
      <c r="P3043" s="244"/>
      <c r="Q3043" s="244"/>
      <c r="R3043" s="244"/>
      <c r="S3043" s="244"/>
      <c r="T3043" s="245"/>
      <c r="U3043" s="13"/>
      <c r="V3043" s="13"/>
      <c r="W3043" s="13"/>
      <c r="X3043" s="13"/>
      <c r="Y3043" s="13"/>
      <c r="Z3043" s="13"/>
      <c r="AA3043" s="13"/>
      <c r="AB3043" s="13"/>
      <c r="AC3043" s="13"/>
      <c r="AD3043" s="13"/>
      <c r="AE3043" s="13"/>
      <c r="AT3043" s="246" t="s">
        <v>252</v>
      </c>
      <c r="AU3043" s="246" t="s">
        <v>93</v>
      </c>
      <c r="AV3043" s="13" t="s">
        <v>23</v>
      </c>
      <c r="AW3043" s="13" t="s">
        <v>46</v>
      </c>
      <c r="AX3043" s="13" t="s">
        <v>85</v>
      </c>
      <c r="AY3043" s="246" t="s">
        <v>241</v>
      </c>
    </row>
    <row r="3044" s="14" customFormat="1">
      <c r="A3044" s="14"/>
      <c r="B3044" s="247"/>
      <c r="C3044" s="248"/>
      <c r="D3044" s="238" t="s">
        <v>252</v>
      </c>
      <c r="E3044" s="249" t="s">
        <v>39</v>
      </c>
      <c r="F3044" s="250" t="s">
        <v>2772</v>
      </c>
      <c r="G3044" s="248"/>
      <c r="H3044" s="251">
        <v>33.518999999999998</v>
      </c>
      <c r="I3044" s="252"/>
      <c r="J3044" s="248"/>
      <c r="K3044" s="248"/>
      <c r="L3044" s="253"/>
      <c r="M3044" s="254"/>
      <c r="N3044" s="255"/>
      <c r="O3044" s="255"/>
      <c r="P3044" s="255"/>
      <c r="Q3044" s="255"/>
      <c r="R3044" s="255"/>
      <c r="S3044" s="255"/>
      <c r="T3044" s="256"/>
      <c r="U3044" s="14"/>
      <c r="V3044" s="14"/>
      <c r="W3044" s="14"/>
      <c r="X3044" s="14"/>
      <c r="Y3044" s="14"/>
      <c r="Z3044" s="14"/>
      <c r="AA3044" s="14"/>
      <c r="AB3044" s="14"/>
      <c r="AC3044" s="14"/>
      <c r="AD3044" s="14"/>
      <c r="AE3044" s="14"/>
      <c r="AT3044" s="257" t="s">
        <v>252</v>
      </c>
      <c r="AU3044" s="257" t="s">
        <v>93</v>
      </c>
      <c r="AV3044" s="14" t="s">
        <v>93</v>
      </c>
      <c r="AW3044" s="14" t="s">
        <v>46</v>
      </c>
      <c r="AX3044" s="14" t="s">
        <v>85</v>
      </c>
      <c r="AY3044" s="257" t="s">
        <v>241</v>
      </c>
    </row>
    <row r="3045" s="14" customFormat="1">
      <c r="A3045" s="14"/>
      <c r="B3045" s="247"/>
      <c r="C3045" s="248"/>
      <c r="D3045" s="238" t="s">
        <v>252</v>
      </c>
      <c r="E3045" s="249" t="s">
        <v>39</v>
      </c>
      <c r="F3045" s="250" t="s">
        <v>2773</v>
      </c>
      <c r="G3045" s="248"/>
      <c r="H3045" s="251">
        <v>105.452</v>
      </c>
      <c r="I3045" s="252"/>
      <c r="J3045" s="248"/>
      <c r="K3045" s="248"/>
      <c r="L3045" s="253"/>
      <c r="M3045" s="254"/>
      <c r="N3045" s="255"/>
      <c r="O3045" s="255"/>
      <c r="P3045" s="255"/>
      <c r="Q3045" s="255"/>
      <c r="R3045" s="255"/>
      <c r="S3045" s="255"/>
      <c r="T3045" s="256"/>
      <c r="U3045" s="14"/>
      <c r="V3045" s="14"/>
      <c r="W3045" s="14"/>
      <c r="X3045" s="14"/>
      <c r="Y3045" s="14"/>
      <c r="Z3045" s="14"/>
      <c r="AA3045" s="14"/>
      <c r="AB3045" s="14"/>
      <c r="AC3045" s="14"/>
      <c r="AD3045" s="14"/>
      <c r="AE3045" s="14"/>
      <c r="AT3045" s="257" t="s">
        <v>252</v>
      </c>
      <c r="AU3045" s="257" t="s">
        <v>93</v>
      </c>
      <c r="AV3045" s="14" t="s">
        <v>93</v>
      </c>
      <c r="AW3045" s="14" t="s">
        <v>46</v>
      </c>
      <c r="AX3045" s="14" t="s">
        <v>85</v>
      </c>
      <c r="AY3045" s="257" t="s">
        <v>241</v>
      </c>
    </row>
    <row r="3046" s="14" customFormat="1">
      <c r="A3046" s="14"/>
      <c r="B3046" s="247"/>
      <c r="C3046" s="248"/>
      <c r="D3046" s="238" t="s">
        <v>252</v>
      </c>
      <c r="E3046" s="249" t="s">
        <v>39</v>
      </c>
      <c r="F3046" s="250" t="s">
        <v>2774</v>
      </c>
      <c r="G3046" s="248"/>
      <c r="H3046" s="251">
        <v>-29.526</v>
      </c>
      <c r="I3046" s="252"/>
      <c r="J3046" s="248"/>
      <c r="K3046" s="248"/>
      <c r="L3046" s="253"/>
      <c r="M3046" s="254"/>
      <c r="N3046" s="255"/>
      <c r="O3046" s="255"/>
      <c r="P3046" s="255"/>
      <c r="Q3046" s="255"/>
      <c r="R3046" s="255"/>
      <c r="S3046" s="255"/>
      <c r="T3046" s="256"/>
      <c r="U3046" s="14"/>
      <c r="V3046" s="14"/>
      <c r="W3046" s="14"/>
      <c r="X3046" s="14"/>
      <c r="Y3046" s="14"/>
      <c r="Z3046" s="14"/>
      <c r="AA3046" s="14"/>
      <c r="AB3046" s="14"/>
      <c r="AC3046" s="14"/>
      <c r="AD3046" s="14"/>
      <c r="AE3046" s="14"/>
      <c r="AT3046" s="257" t="s">
        <v>252</v>
      </c>
      <c r="AU3046" s="257" t="s">
        <v>93</v>
      </c>
      <c r="AV3046" s="14" t="s">
        <v>93</v>
      </c>
      <c r="AW3046" s="14" t="s">
        <v>46</v>
      </c>
      <c r="AX3046" s="14" t="s">
        <v>85</v>
      </c>
      <c r="AY3046" s="257" t="s">
        <v>241</v>
      </c>
    </row>
    <row r="3047" s="14" customFormat="1">
      <c r="A3047" s="14"/>
      <c r="B3047" s="247"/>
      <c r="C3047" s="248"/>
      <c r="D3047" s="238" t="s">
        <v>252</v>
      </c>
      <c r="E3047" s="249" t="s">
        <v>39</v>
      </c>
      <c r="F3047" s="250" t="s">
        <v>2775</v>
      </c>
      <c r="G3047" s="248"/>
      <c r="H3047" s="251">
        <v>-1.5580000000000001</v>
      </c>
      <c r="I3047" s="252"/>
      <c r="J3047" s="248"/>
      <c r="K3047" s="248"/>
      <c r="L3047" s="253"/>
      <c r="M3047" s="254"/>
      <c r="N3047" s="255"/>
      <c r="O3047" s="255"/>
      <c r="P3047" s="255"/>
      <c r="Q3047" s="255"/>
      <c r="R3047" s="255"/>
      <c r="S3047" s="255"/>
      <c r="T3047" s="256"/>
      <c r="U3047" s="14"/>
      <c r="V3047" s="14"/>
      <c r="W3047" s="14"/>
      <c r="X3047" s="14"/>
      <c r="Y3047" s="14"/>
      <c r="Z3047" s="14"/>
      <c r="AA3047" s="14"/>
      <c r="AB3047" s="14"/>
      <c r="AC3047" s="14"/>
      <c r="AD3047" s="14"/>
      <c r="AE3047" s="14"/>
      <c r="AT3047" s="257" t="s">
        <v>252</v>
      </c>
      <c r="AU3047" s="257" t="s">
        <v>93</v>
      </c>
      <c r="AV3047" s="14" t="s">
        <v>93</v>
      </c>
      <c r="AW3047" s="14" t="s">
        <v>46</v>
      </c>
      <c r="AX3047" s="14" t="s">
        <v>85</v>
      </c>
      <c r="AY3047" s="257" t="s">
        <v>241</v>
      </c>
    </row>
    <row r="3048" s="14" customFormat="1">
      <c r="A3048" s="14"/>
      <c r="B3048" s="247"/>
      <c r="C3048" s="248"/>
      <c r="D3048" s="238" t="s">
        <v>252</v>
      </c>
      <c r="E3048" s="249" t="s">
        <v>39</v>
      </c>
      <c r="F3048" s="250" t="s">
        <v>2776</v>
      </c>
      <c r="G3048" s="248"/>
      <c r="H3048" s="251">
        <v>-5.4359999999999999</v>
      </c>
      <c r="I3048" s="252"/>
      <c r="J3048" s="248"/>
      <c r="K3048" s="248"/>
      <c r="L3048" s="253"/>
      <c r="M3048" s="254"/>
      <c r="N3048" s="255"/>
      <c r="O3048" s="255"/>
      <c r="P3048" s="255"/>
      <c r="Q3048" s="255"/>
      <c r="R3048" s="255"/>
      <c r="S3048" s="255"/>
      <c r="T3048" s="256"/>
      <c r="U3048" s="14"/>
      <c r="V3048" s="14"/>
      <c r="W3048" s="14"/>
      <c r="X3048" s="14"/>
      <c r="Y3048" s="14"/>
      <c r="Z3048" s="14"/>
      <c r="AA3048" s="14"/>
      <c r="AB3048" s="14"/>
      <c r="AC3048" s="14"/>
      <c r="AD3048" s="14"/>
      <c r="AE3048" s="14"/>
      <c r="AT3048" s="257" t="s">
        <v>252</v>
      </c>
      <c r="AU3048" s="257" t="s">
        <v>93</v>
      </c>
      <c r="AV3048" s="14" t="s">
        <v>93</v>
      </c>
      <c r="AW3048" s="14" t="s">
        <v>46</v>
      </c>
      <c r="AX3048" s="14" t="s">
        <v>85</v>
      </c>
      <c r="AY3048" s="257" t="s">
        <v>241</v>
      </c>
    </row>
    <row r="3049" s="14" customFormat="1">
      <c r="A3049" s="14"/>
      <c r="B3049" s="247"/>
      <c r="C3049" s="248"/>
      <c r="D3049" s="238" t="s">
        <v>252</v>
      </c>
      <c r="E3049" s="249" t="s">
        <v>39</v>
      </c>
      <c r="F3049" s="250" t="s">
        <v>2777</v>
      </c>
      <c r="G3049" s="248"/>
      <c r="H3049" s="251">
        <v>-2.464</v>
      </c>
      <c r="I3049" s="252"/>
      <c r="J3049" s="248"/>
      <c r="K3049" s="248"/>
      <c r="L3049" s="253"/>
      <c r="M3049" s="254"/>
      <c r="N3049" s="255"/>
      <c r="O3049" s="255"/>
      <c r="P3049" s="255"/>
      <c r="Q3049" s="255"/>
      <c r="R3049" s="255"/>
      <c r="S3049" s="255"/>
      <c r="T3049" s="256"/>
      <c r="U3049" s="14"/>
      <c r="V3049" s="14"/>
      <c r="W3049" s="14"/>
      <c r="X3049" s="14"/>
      <c r="Y3049" s="14"/>
      <c r="Z3049" s="14"/>
      <c r="AA3049" s="14"/>
      <c r="AB3049" s="14"/>
      <c r="AC3049" s="14"/>
      <c r="AD3049" s="14"/>
      <c r="AE3049" s="14"/>
      <c r="AT3049" s="257" t="s">
        <v>252</v>
      </c>
      <c r="AU3049" s="257" t="s">
        <v>93</v>
      </c>
      <c r="AV3049" s="14" t="s">
        <v>93</v>
      </c>
      <c r="AW3049" s="14" t="s">
        <v>46</v>
      </c>
      <c r="AX3049" s="14" t="s">
        <v>85</v>
      </c>
      <c r="AY3049" s="257" t="s">
        <v>241</v>
      </c>
    </row>
    <row r="3050" s="13" customFormat="1">
      <c r="A3050" s="13"/>
      <c r="B3050" s="236"/>
      <c r="C3050" s="237"/>
      <c r="D3050" s="238" t="s">
        <v>252</v>
      </c>
      <c r="E3050" s="239" t="s">
        <v>39</v>
      </c>
      <c r="F3050" s="240" t="s">
        <v>2778</v>
      </c>
      <c r="G3050" s="237"/>
      <c r="H3050" s="239" t="s">
        <v>39</v>
      </c>
      <c r="I3050" s="241"/>
      <c r="J3050" s="237"/>
      <c r="K3050" s="237"/>
      <c r="L3050" s="242"/>
      <c r="M3050" s="243"/>
      <c r="N3050" s="244"/>
      <c r="O3050" s="244"/>
      <c r="P3050" s="244"/>
      <c r="Q3050" s="244"/>
      <c r="R3050" s="244"/>
      <c r="S3050" s="244"/>
      <c r="T3050" s="245"/>
      <c r="U3050" s="13"/>
      <c r="V3050" s="13"/>
      <c r="W3050" s="13"/>
      <c r="X3050" s="13"/>
      <c r="Y3050" s="13"/>
      <c r="Z3050" s="13"/>
      <c r="AA3050" s="13"/>
      <c r="AB3050" s="13"/>
      <c r="AC3050" s="13"/>
      <c r="AD3050" s="13"/>
      <c r="AE3050" s="13"/>
      <c r="AT3050" s="246" t="s">
        <v>252</v>
      </c>
      <c r="AU3050" s="246" t="s">
        <v>93</v>
      </c>
      <c r="AV3050" s="13" t="s">
        <v>23</v>
      </c>
      <c r="AW3050" s="13" t="s">
        <v>46</v>
      </c>
      <c r="AX3050" s="13" t="s">
        <v>85</v>
      </c>
      <c r="AY3050" s="246" t="s">
        <v>241</v>
      </c>
    </row>
    <row r="3051" s="13" customFormat="1">
      <c r="A3051" s="13"/>
      <c r="B3051" s="236"/>
      <c r="C3051" s="237"/>
      <c r="D3051" s="238" t="s">
        <v>252</v>
      </c>
      <c r="E3051" s="239" t="s">
        <v>39</v>
      </c>
      <c r="F3051" s="240" t="s">
        <v>1952</v>
      </c>
      <c r="G3051" s="237"/>
      <c r="H3051" s="239" t="s">
        <v>39</v>
      </c>
      <c r="I3051" s="241"/>
      <c r="J3051" s="237"/>
      <c r="K3051" s="237"/>
      <c r="L3051" s="242"/>
      <c r="M3051" s="243"/>
      <c r="N3051" s="244"/>
      <c r="O3051" s="244"/>
      <c r="P3051" s="244"/>
      <c r="Q3051" s="244"/>
      <c r="R3051" s="244"/>
      <c r="S3051" s="244"/>
      <c r="T3051" s="245"/>
      <c r="U3051" s="13"/>
      <c r="V3051" s="13"/>
      <c r="W3051" s="13"/>
      <c r="X3051" s="13"/>
      <c r="Y3051" s="13"/>
      <c r="Z3051" s="13"/>
      <c r="AA3051" s="13"/>
      <c r="AB3051" s="13"/>
      <c r="AC3051" s="13"/>
      <c r="AD3051" s="13"/>
      <c r="AE3051" s="13"/>
      <c r="AT3051" s="246" t="s">
        <v>252</v>
      </c>
      <c r="AU3051" s="246" t="s">
        <v>93</v>
      </c>
      <c r="AV3051" s="13" t="s">
        <v>23</v>
      </c>
      <c r="AW3051" s="13" t="s">
        <v>46</v>
      </c>
      <c r="AX3051" s="13" t="s">
        <v>85</v>
      </c>
      <c r="AY3051" s="246" t="s">
        <v>241</v>
      </c>
    </row>
    <row r="3052" s="14" customFormat="1">
      <c r="A3052" s="14"/>
      <c r="B3052" s="247"/>
      <c r="C3052" s="248"/>
      <c r="D3052" s="238" t="s">
        <v>252</v>
      </c>
      <c r="E3052" s="249" t="s">
        <v>39</v>
      </c>
      <c r="F3052" s="250" t="s">
        <v>2779</v>
      </c>
      <c r="G3052" s="248"/>
      <c r="H3052" s="251">
        <v>188.13499999999999</v>
      </c>
      <c r="I3052" s="252"/>
      <c r="J3052" s="248"/>
      <c r="K3052" s="248"/>
      <c r="L3052" s="253"/>
      <c r="M3052" s="254"/>
      <c r="N3052" s="255"/>
      <c r="O3052" s="255"/>
      <c r="P3052" s="255"/>
      <c r="Q3052" s="255"/>
      <c r="R3052" s="255"/>
      <c r="S3052" s="255"/>
      <c r="T3052" s="256"/>
      <c r="U3052" s="14"/>
      <c r="V3052" s="14"/>
      <c r="W3052" s="14"/>
      <c r="X3052" s="14"/>
      <c r="Y3052" s="14"/>
      <c r="Z3052" s="14"/>
      <c r="AA3052" s="14"/>
      <c r="AB3052" s="14"/>
      <c r="AC3052" s="14"/>
      <c r="AD3052" s="14"/>
      <c r="AE3052" s="14"/>
      <c r="AT3052" s="257" t="s">
        <v>252</v>
      </c>
      <c r="AU3052" s="257" t="s">
        <v>93</v>
      </c>
      <c r="AV3052" s="14" t="s">
        <v>93</v>
      </c>
      <c r="AW3052" s="14" t="s">
        <v>46</v>
      </c>
      <c r="AX3052" s="14" t="s">
        <v>85</v>
      </c>
      <c r="AY3052" s="257" t="s">
        <v>241</v>
      </c>
    </row>
    <row r="3053" s="14" customFormat="1">
      <c r="A3053" s="14"/>
      <c r="B3053" s="247"/>
      <c r="C3053" s="248"/>
      <c r="D3053" s="238" t="s">
        <v>252</v>
      </c>
      <c r="E3053" s="249" t="s">
        <v>39</v>
      </c>
      <c r="F3053" s="250" t="s">
        <v>2780</v>
      </c>
      <c r="G3053" s="248"/>
      <c r="H3053" s="251">
        <v>-3.46</v>
      </c>
      <c r="I3053" s="252"/>
      <c r="J3053" s="248"/>
      <c r="K3053" s="248"/>
      <c r="L3053" s="253"/>
      <c r="M3053" s="254"/>
      <c r="N3053" s="255"/>
      <c r="O3053" s="255"/>
      <c r="P3053" s="255"/>
      <c r="Q3053" s="255"/>
      <c r="R3053" s="255"/>
      <c r="S3053" s="255"/>
      <c r="T3053" s="256"/>
      <c r="U3053" s="14"/>
      <c r="V3053" s="14"/>
      <c r="W3053" s="14"/>
      <c r="X3053" s="14"/>
      <c r="Y3053" s="14"/>
      <c r="Z3053" s="14"/>
      <c r="AA3053" s="14"/>
      <c r="AB3053" s="14"/>
      <c r="AC3053" s="14"/>
      <c r="AD3053" s="14"/>
      <c r="AE3053" s="14"/>
      <c r="AT3053" s="257" t="s">
        <v>252</v>
      </c>
      <c r="AU3053" s="257" t="s">
        <v>93</v>
      </c>
      <c r="AV3053" s="14" t="s">
        <v>93</v>
      </c>
      <c r="AW3053" s="14" t="s">
        <v>46</v>
      </c>
      <c r="AX3053" s="14" t="s">
        <v>85</v>
      </c>
      <c r="AY3053" s="257" t="s">
        <v>241</v>
      </c>
    </row>
    <row r="3054" s="14" customFormat="1">
      <c r="A3054" s="14"/>
      <c r="B3054" s="247"/>
      <c r="C3054" s="248"/>
      <c r="D3054" s="238" t="s">
        <v>252</v>
      </c>
      <c r="E3054" s="249" t="s">
        <v>39</v>
      </c>
      <c r="F3054" s="250" t="s">
        <v>2781</v>
      </c>
      <c r="G3054" s="248"/>
      <c r="H3054" s="251">
        <v>-5.0880000000000001</v>
      </c>
      <c r="I3054" s="252"/>
      <c r="J3054" s="248"/>
      <c r="K3054" s="248"/>
      <c r="L3054" s="253"/>
      <c r="M3054" s="254"/>
      <c r="N3054" s="255"/>
      <c r="O3054" s="255"/>
      <c r="P3054" s="255"/>
      <c r="Q3054" s="255"/>
      <c r="R3054" s="255"/>
      <c r="S3054" s="255"/>
      <c r="T3054" s="256"/>
      <c r="U3054" s="14"/>
      <c r="V3054" s="14"/>
      <c r="W3054" s="14"/>
      <c r="X3054" s="14"/>
      <c r="Y3054" s="14"/>
      <c r="Z3054" s="14"/>
      <c r="AA3054" s="14"/>
      <c r="AB3054" s="14"/>
      <c r="AC3054" s="14"/>
      <c r="AD3054" s="14"/>
      <c r="AE3054" s="14"/>
      <c r="AT3054" s="257" t="s">
        <v>252</v>
      </c>
      <c r="AU3054" s="257" t="s">
        <v>93</v>
      </c>
      <c r="AV3054" s="14" t="s">
        <v>93</v>
      </c>
      <c r="AW3054" s="14" t="s">
        <v>46</v>
      </c>
      <c r="AX3054" s="14" t="s">
        <v>85</v>
      </c>
      <c r="AY3054" s="257" t="s">
        <v>241</v>
      </c>
    </row>
    <row r="3055" s="14" customFormat="1">
      <c r="A3055" s="14"/>
      <c r="B3055" s="247"/>
      <c r="C3055" s="248"/>
      <c r="D3055" s="238" t="s">
        <v>252</v>
      </c>
      <c r="E3055" s="249" t="s">
        <v>39</v>
      </c>
      <c r="F3055" s="250" t="s">
        <v>2782</v>
      </c>
      <c r="G3055" s="248"/>
      <c r="H3055" s="251">
        <v>-37.369999999999997</v>
      </c>
      <c r="I3055" s="252"/>
      <c r="J3055" s="248"/>
      <c r="K3055" s="248"/>
      <c r="L3055" s="253"/>
      <c r="M3055" s="254"/>
      <c r="N3055" s="255"/>
      <c r="O3055" s="255"/>
      <c r="P3055" s="255"/>
      <c r="Q3055" s="255"/>
      <c r="R3055" s="255"/>
      <c r="S3055" s="255"/>
      <c r="T3055" s="256"/>
      <c r="U3055" s="14"/>
      <c r="V3055" s="14"/>
      <c r="W3055" s="14"/>
      <c r="X3055" s="14"/>
      <c r="Y3055" s="14"/>
      <c r="Z3055" s="14"/>
      <c r="AA3055" s="14"/>
      <c r="AB3055" s="14"/>
      <c r="AC3055" s="14"/>
      <c r="AD3055" s="14"/>
      <c r="AE3055" s="14"/>
      <c r="AT3055" s="257" t="s">
        <v>252</v>
      </c>
      <c r="AU3055" s="257" t="s">
        <v>93</v>
      </c>
      <c r="AV3055" s="14" t="s">
        <v>93</v>
      </c>
      <c r="AW3055" s="14" t="s">
        <v>46</v>
      </c>
      <c r="AX3055" s="14" t="s">
        <v>85</v>
      </c>
      <c r="AY3055" s="257" t="s">
        <v>241</v>
      </c>
    </row>
    <row r="3056" s="13" customFormat="1">
      <c r="A3056" s="13"/>
      <c r="B3056" s="236"/>
      <c r="C3056" s="237"/>
      <c r="D3056" s="238" t="s">
        <v>252</v>
      </c>
      <c r="E3056" s="239" t="s">
        <v>39</v>
      </c>
      <c r="F3056" s="240" t="s">
        <v>1949</v>
      </c>
      <c r="G3056" s="237"/>
      <c r="H3056" s="239" t="s">
        <v>39</v>
      </c>
      <c r="I3056" s="241"/>
      <c r="J3056" s="237"/>
      <c r="K3056" s="237"/>
      <c r="L3056" s="242"/>
      <c r="M3056" s="243"/>
      <c r="N3056" s="244"/>
      <c r="O3056" s="244"/>
      <c r="P3056" s="244"/>
      <c r="Q3056" s="244"/>
      <c r="R3056" s="244"/>
      <c r="S3056" s="244"/>
      <c r="T3056" s="245"/>
      <c r="U3056" s="13"/>
      <c r="V3056" s="13"/>
      <c r="W3056" s="13"/>
      <c r="X3056" s="13"/>
      <c r="Y3056" s="13"/>
      <c r="Z3056" s="13"/>
      <c r="AA3056" s="13"/>
      <c r="AB3056" s="13"/>
      <c r="AC3056" s="13"/>
      <c r="AD3056" s="13"/>
      <c r="AE3056" s="13"/>
      <c r="AT3056" s="246" t="s">
        <v>252</v>
      </c>
      <c r="AU3056" s="246" t="s">
        <v>93</v>
      </c>
      <c r="AV3056" s="13" t="s">
        <v>23</v>
      </c>
      <c r="AW3056" s="13" t="s">
        <v>46</v>
      </c>
      <c r="AX3056" s="13" t="s">
        <v>85</v>
      </c>
      <c r="AY3056" s="246" t="s">
        <v>241</v>
      </c>
    </row>
    <row r="3057" s="14" customFormat="1">
      <c r="A3057" s="14"/>
      <c r="B3057" s="247"/>
      <c r="C3057" s="248"/>
      <c r="D3057" s="238" t="s">
        <v>252</v>
      </c>
      <c r="E3057" s="249" t="s">
        <v>39</v>
      </c>
      <c r="F3057" s="250" t="s">
        <v>2783</v>
      </c>
      <c r="G3057" s="248"/>
      <c r="H3057" s="251">
        <v>55.756999999999998</v>
      </c>
      <c r="I3057" s="252"/>
      <c r="J3057" s="248"/>
      <c r="K3057" s="248"/>
      <c r="L3057" s="253"/>
      <c r="M3057" s="254"/>
      <c r="N3057" s="255"/>
      <c r="O3057" s="255"/>
      <c r="P3057" s="255"/>
      <c r="Q3057" s="255"/>
      <c r="R3057" s="255"/>
      <c r="S3057" s="255"/>
      <c r="T3057" s="256"/>
      <c r="U3057" s="14"/>
      <c r="V3057" s="14"/>
      <c r="W3057" s="14"/>
      <c r="X3057" s="14"/>
      <c r="Y3057" s="14"/>
      <c r="Z3057" s="14"/>
      <c r="AA3057" s="14"/>
      <c r="AB3057" s="14"/>
      <c r="AC3057" s="14"/>
      <c r="AD3057" s="14"/>
      <c r="AE3057" s="14"/>
      <c r="AT3057" s="257" t="s">
        <v>252</v>
      </c>
      <c r="AU3057" s="257" t="s">
        <v>93</v>
      </c>
      <c r="AV3057" s="14" t="s">
        <v>93</v>
      </c>
      <c r="AW3057" s="14" t="s">
        <v>46</v>
      </c>
      <c r="AX3057" s="14" t="s">
        <v>85</v>
      </c>
      <c r="AY3057" s="257" t="s">
        <v>241</v>
      </c>
    </row>
    <row r="3058" s="14" customFormat="1">
      <c r="A3058" s="14"/>
      <c r="B3058" s="247"/>
      <c r="C3058" s="248"/>
      <c r="D3058" s="238" t="s">
        <v>252</v>
      </c>
      <c r="E3058" s="249" t="s">
        <v>39</v>
      </c>
      <c r="F3058" s="250" t="s">
        <v>2784</v>
      </c>
      <c r="G3058" s="248"/>
      <c r="H3058" s="251">
        <v>-1.5900000000000001</v>
      </c>
      <c r="I3058" s="252"/>
      <c r="J3058" s="248"/>
      <c r="K3058" s="248"/>
      <c r="L3058" s="253"/>
      <c r="M3058" s="254"/>
      <c r="N3058" s="255"/>
      <c r="O3058" s="255"/>
      <c r="P3058" s="255"/>
      <c r="Q3058" s="255"/>
      <c r="R3058" s="255"/>
      <c r="S3058" s="255"/>
      <c r="T3058" s="256"/>
      <c r="U3058" s="14"/>
      <c r="V3058" s="14"/>
      <c r="W3058" s="14"/>
      <c r="X3058" s="14"/>
      <c r="Y3058" s="14"/>
      <c r="Z3058" s="14"/>
      <c r="AA3058" s="14"/>
      <c r="AB3058" s="14"/>
      <c r="AC3058" s="14"/>
      <c r="AD3058" s="14"/>
      <c r="AE3058" s="14"/>
      <c r="AT3058" s="257" t="s">
        <v>252</v>
      </c>
      <c r="AU3058" s="257" t="s">
        <v>93</v>
      </c>
      <c r="AV3058" s="14" t="s">
        <v>93</v>
      </c>
      <c r="AW3058" s="14" t="s">
        <v>46</v>
      </c>
      <c r="AX3058" s="14" t="s">
        <v>85</v>
      </c>
      <c r="AY3058" s="257" t="s">
        <v>241</v>
      </c>
    </row>
    <row r="3059" s="14" customFormat="1">
      <c r="A3059" s="14"/>
      <c r="B3059" s="247"/>
      <c r="C3059" s="248"/>
      <c r="D3059" s="238" t="s">
        <v>252</v>
      </c>
      <c r="E3059" s="249" t="s">
        <v>39</v>
      </c>
      <c r="F3059" s="250" t="s">
        <v>2763</v>
      </c>
      <c r="G3059" s="248"/>
      <c r="H3059" s="251">
        <v>-9.718</v>
      </c>
      <c r="I3059" s="252"/>
      <c r="J3059" s="248"/>
      <c r="K3059" s="248"/>
      <c r="L3059" s="253"/>
      <c r="M3059" s="254"/>
      <c r="N3059" s="255"/>
      <c r="O3059" s="255"/>
      <c r="P3059" s="255"/>
      <c r="Q3059" s="255"/>
      <c r="R3059" s="255"/>
      <c r="S3059" s="255"/>
      <c r="T3059" s="256"/>
      <c r="U3059" s="14"/>
      <c r="V3059" s="14"/>
      <c r="W3059" s="14"/>
      <c r="X3059" s="14"/>
      <c r="Y3059" s="14"/>
      <c r="Z3059" s="14"/>
      <c r="AA3059" s="14"/>
      <c r="AB3059" s="14"/>
      <c r="AC3059" s="14"/>
      <c r="AD3059" s="14"/>
      <c r="AE3059" s="14"/>
      <c r="AT3059" s="257" t="s">
        <v>252</v>
      </c>
      <c r="AU3059" s="257" t="s">
        <v>93</v>
      </c>
      <c r="AV3059" s="14" t="s">
        <v>93</v>
      </c>
      <c r="AW3059" s="14" t="s">
        <v>46</v>
      </c>
      <c r="AX3059" s="14" t="s">
        <v>85</v>
      </c>
      <c r="AY3059" s="257" t="s">
        <v>241</v>
      </c>
    </row>
    <row r="3060" s="16" customFormat="1">
      <c r="A3060" s="16"/>
      <c r="B3060" s="269"/>
      <c r="C3060" s="270"/>
      <c r="D3060" s="238" t="s">
        <v>252</v>
      </c>
      <c r="E3060" s="271" t="s">
        <v>39</v>
      </c>
      <c r="F3060" s="272" t="s">
        <v>295</v>
      </c>
      <c r="G3060" s="270"/>
      <c r="H3060" s="273">
        <v>286.65300000000002</v>
      </c>
      <c r="I3060" s="274"/>
      <c r="J3060" s="270"/>
      <c r="K3060" s="270"/>
      <c r="L3060" s="275"/>
      <c r="M3060" s="276"/>
      <c r="N3060" s="277"/>
      <c r="O3060" s="277"/>
      <c r="P3060" s="277"/>
      <c r="Q3060" s="277"/>
      <c r="R3060" s="277"/>
      <c r="S3060" s="277"/>
      <c r="T3060" s="278"/>
      <c r="U3060" s="16"/>
      <c r="V3060" s="16"/>
      <c r="W3060" s="16"/>
      <c r="X3060" s="16"/>
      <c r="Y3060" s="16"/>
      <c r="Z3060" s="16"/>
      <c r="AA3060" s="16"/>
      <c r="AB3060" s="16"/>
      <c r="AC3060" s="16"/>
      <c r="AD3060" s="16"/>
      <c r="AE3060" s="16"/>
      <c r="AT3060" s="279" t="s">
        <v>252</v>
      </c>
      <c r="AU3060" s="279" t="s">
        <v>93</v>
      </c>
      <c r="AV3060" s="16" t="s">
        <v>113</v>
      </c>
      <c r="AW3060" s="16" t="s">
        <v>46</v>
      </c>
      <c r="AX3060" s="16" t="s">
        <v>85</v>
      </c>
      <c r="AY3060" s="279" t="s">
        <v>241</v>
      </c>
    </row>
    <row r="3061" s="13" customFormat="1">
      <c r="A3061" s="13"/>
      <c r="B3061" s="236"/>
      <c r="C3061" s="237"/>
      <c r="D3061" s="238" t="s">
        <v>252</v>
      </c>
      <c r="E3061" s="239" t="s">
        <v>39</v>
      </c>
      <c r="F3061" s="240" t="s">
        <v>2785</v>
      </c>
      <c r="G3061" s="237"/>
      <c r="H3061" s="239" t="s">
        <v>39</v>
      </c>
      <c r="I3061" s="241"/>
      <c r="J3061" s="237"/>
      <c r="K3061" s="237"/>
      <c r="L3061" s="242"/>
      <c r="M3061" s="243"/>
      <c r="N3061" s="244"/>
      <c r="O3061" s="244"/>
      <c r="P3061" s="244"/>
      <c r="Q3061" s="244"/>
      <c r="R3061" s="244"/>
      <c r="S3061" s="244"/>
      <c r="T3061" s="245"/>
      <c r="U3061" s="13"/>
      <c r="V3061" s="13"/>
      <c r="W3061" s="13"/>
      <c r="X3061" s="13"/>
      <c r="Y3061" s="13"/>
      <c r="Z3061" s="13"/>
      <c r="AA3061" s="13"/>
      <c r="AB3061" s="13"/>
      <c r="AC3061" s="13"/>
      <c r="AD3061" s="13"/>
      <c r="AE3061" s="13"/>
      <c r="AT3061" s="246" t="s">
        <v>252</v>
      </c>
      <c r="AU3061" s="246" t="s">
        <v>93</v>
      </c>
      <c r="AV3061" s="13" t="s">
        <v>23</v>
      </c>
      <c r="AW3061" s="13" t="s">
        <v>46</v>
      </c>
      <c r="AX3061" s="13" t="s">
        <v>85</v>
      </c>
      <c r="AY3061" s="246" t="s">
        <v>241</v>
      </c>
    </row>
    <row r="3062" s="13" customFormat="1">
      <c r="A3062" s="13"/>
      <c r="B3062" s="236"/>
      <c r="C3062" s="237"/>
      <c r="D3062" s="238" t="s">
        <v>252</v>
      </c>
      <c r="E3062" s="239" t="s">
        <v>39</v>
      </c>
      <c r="F3062" s="240" t="s">
        <v>1949</v>
      </c>
      <c r="G3062" s="237"/>
      <c r="H3062" s="239" t="s">
        <v>39</v>
      </c>
      <c r="I3062" s="241"/>
      <c r="J3062" s="237"/>
      <c r="K3062" s="237"/>
      <c r="L3062" s="242"/>
      <c r="M3062" s="243"/>
      <c r="N3062" s="244"/>
      <c r="O3062" s="244"/>
      <c r="P3062" s="244"/>
      <c r="Q3062" s="244"/>
      <c r="R3062" s="244"/>
      <c r="S3062" s="244"/>
      <c r="T3062" s="245"/>
      <c r="U3062" s="13"/>
      <c r="V3062" s="13"/>
      <c r="W3062" s="13"/>
      <c r="X3062" s="13"/>
      <c r="Y3062" s="13"/>
      <c r="Z3062" s="13"/>
      <c r="AA3062" s="13"/>
      <c r="AB3062" s="13"/>
      <c r="AC3062" s="13"/>
      <c r="AD3062" s="13"/>
      <c r="AE3062" s="13"/>
      <c r="AT3062" s="246" t="s">
        <v>252</v>
      </c>
      <c r="AU3062" s="246" t="s">
        <v>93</v>
      </c>
      <c r="AV3062" s="13" t="s">
        <v>23</v>
      </c>
      <c r="AW3062" s="13" t="s">
        <v>46</v>
      </c>
      <c r="AX3062" s="13" t="s">
        <v>85</v>
      </c>
      <c r="AY3062" s="246" t="s">
        <v>241</v>
      </c>
    </row>
    <row r="3063" s="14" customFormat="1">
      <c r="A3063" s="14"/>
      <c r="B3063" s="247"/>
      <c r="C3063" s="248"/>
      <c r="D3063" s="238" t="s">
        <v>252</v>
      </c>
      <c r="E3063" s="249" t="s">
        <v>39</v>
      </c>
      <c r="F3063" s="250" t="s">
        <v>2783</v>
      </c>
      <c r="G3063" s="248"/>
      <c r="H3063" s="251">
        <v>55.756999999999998</v>
      </c>
      <c r="I3063" s="252"/>
      <c r="J3063" s="248"/>
      <c r="K3063" s="248"/>
      <c r="L3063" s="253"/>
      <c r="M3063" s="254"/>
      <c r="N3063" s="255"/>
      <c r="O3063" s="255"/>
      <c r="P3063" s="255"/>
      <c r="Q3063" s="255"/>
      <c r="R3063" s="255"/>
      <c r="S3063" s="255"/>
      <c r="T3063" s="256"/>
      <c r="U3063" s="14"/>
      <c r="V3063" s="14"/>
      <c r="W3063" s="14"/>
      <c r="X3063" s="14"/>
      <c r="Y3063" s="14"/>
      <c r="Z3063" s="14"/>
      <c r="AA3063" s="14"/>
      <c r="AB3063" s="14"/>
      <c r="AC3063" s="14"/>
      <c r="AD3063" s="14"/>
      <c r="AE3063" s="14"/>
      <c r="AT3063" s="257" t="s">
        <v>252</v>
      </c>
      <c r="AU3063" s="257" t="s">
        <v>93</v>
      </c>
      <c r="AV3063" s="14" t="s">
        <v>93</v>
      </c>
      <c r="AW3063" s="14" t="s">
        <v>46</v>
      </c>
      <c r="AX3063" s="14" t="s">
        <v>85</v>
      </c>
      <c r="AY3063" s="257" t="s">
        <v>241</v>
      </c>
    </row>
    <row r="3064" s="14" customFormat="1">
      <c r="A3064" s="14"/>
      <c r="B3064" s="247"/>
      <c r="C3064" s="248"/>
      <c r="D3064" s="238" t="s">
        <v>252</v>
      </c>
      <c r="E3064" s="249" t="s">
        <v>39</v>
      </c>
      <c r="F3064" s="250" t="s">
        <v>2784</v>
      </c>
      <c r="G3064" s="248"/>
      <c r="H3064" s="251">
        <v>-1.5900000000000001</v>
      </c>
      <c r="I3064" s="252"/>
      <c r="J3064" s="248"/>
      <c r="K3064" s="248"/>
      <c r="L3064" s="253"/>
      <c r="M3064" s="254"/>
      <c r="N3064" s="255"/>
      <c r="O3064" s="255"/>
      <c r="P3064" s="255"/>
      <c r="Q3064" s="255"/>
      <c r="R3064" s="255"/>
      <c r="S3064" s="255"/>
      <c r="T3064" s="256"/>
      <c r="U3064" s="14"/>
      <c r="V3064" s="14"/>
      <c r="W3064" s="14"/>
      <c r="X3064" s="14"/>
      <c r="Y3064" s="14"/>
      <c r="Z3064" s="14"/>
      <c r="AA3064" s="14"/>
      <c r="AB3064" s="14"/>
      <c r="AC3064" s="14"/>
      <c r="AD3064" s="14"/>
      <c r="AE3064" s="14"/>
      <c r="AT3064" s="257" t="s">
        <v>252</v>
      </c>
      <c r="AU3064" s="257" t="s">
        <v>93</v>
      </c>
      <c r="AV3064" s="14" t="s">
        <v>93</v>
      </c>
      <c r="AW3064" s="14" t="s">
        <v>46</v>
      </c>
      <c r="AX3064" s="14" t="s">
        <v>85</v>
      </c>
      <c r="AY3064" s="257" t="s">
        <v>241</v>
      </c>
    </row>
    <row r="3065" s="13" customFormat="1">
      <c r="A3065" s="13"/>
      <c r="B3065" s="236"/>
      <c r="C3065" s="237"/>
      <c r="D3065" s="238" t="s">
        <v>252</v>
      </c>
      <c r="E3065" s="239" t="s">
        <v>39</v>
      </c>
      <c r="F3065" s="240" t="s">
        <v>1952</v>
      </c>
      <c r="G3065" s="237"/>
      <c r="H3065" s="239" t="s">
        <v>39</v>
      </c>
      <c r="I3065" s="241"/>
      <c r="J3065" s="237"/>
      <c r="K3065" s="237"/>
      <c r="L3065" s="242"/>
      <c r="M3065" s="243"/>
      <c r="N3065" s="244"/>
      <c r="O3065" s="244"/>
      <c r="P3065" s="244"/>
      <c r="Q3065" s="244"/>
      <c r="R3065" s="244"/>
      <c r="S3065" s="244"/>
      <c r="T3065" s="245"/>
      <c r="U3065" s="13"/>
      <c r="V3065" s="13"/>
      <c r="W3065" s="13"/>
      <c r="X3065" s="13"/>
      <c r="Y3065" s="13"/>
      <c r="Z3065" s="13"/>
      <c r="AA3065" s="13"/>
      <c r="AB3065" s="13"/>
      <c r="AC3065" s="13"/>
      <c r="AD3065" s="13"/>
      <c r="AE3065" s="13"/>
      <c r="AT3065" s="246" t="s">
        <v>252</v>
      </c>
      <c r="AU3065" s="246" t="s">
        <v>93</v>
      </c>
      <c r="AV3065" s="13" t="s">
        <v>23</v>
      </c>
      <c r="AW3065" s="13" t="s">
        <v>46</v>
      </c>
      <c r="AX3065" s="13" t="s">
        <v>85</v>
      </c>
      <c r="AY3065" s="246" t="s">
        <v>241</v>
      </c>
    </row>
    <row r="3066" s="14" customFormat="1">
      <c r="A3066" s="14"/>
      <c r="B3066" s="247"/>
      <c r="C3066" s="248"/>
      <c r="D3066" s="238" t="s">
        <v>252</v>
      </c>
      <c r="E3066" s="249" t="s">
        <v>39</v>
      </c>
      <c r="F3066" s="250" t="s">
        <v>2786</v>
      </c>
      <c r="G3066" s="248"/>
      <c r="H3066" s="251">
        <v>129.90899999999999</v>
      </c>
      <c r="I3066" s="252"/>
      <c r="J3066" s="248"/>
      <c r="K3066" s="248"/>
      <c r="L3066" s="253"/>
      <c r="M3066" s="254"/>
      <c r="N3066" s="255"/>
      <c r="O3066" s="255"/>
      <c r="P3066" s="255"/>
      <c r="Q3066" s="255"/>
      <c r="R3066" s="255"/>
      <c r="S3066" s="255"/>
      <c r="T3066" s="256"/>
      <c r="U3066" s="14"/>
      <c r="V3066" s="14"/>
      <c r="W3066" s="14"/>
      <c r="X3066" s="14"/>
      <c r="Y3066" s="14"/>
      <c r="Z3066" s="14"/>
      <c r="AA3066" s="14"/>
      <c r="AB3066" s="14"/>
      <c r="AC3066" s="14"/>
      <c r="AD3066" s="14"/>
      <c r="AE3066" s="14"/>
      <c r="AT3066" s="257" t="s">
        <v>252</v>
      </c>
      <c r="AU3066" s="257" t="s">
        <v>93</v>
      </c>
      <c r="AV3066" s="14" t="s">
        <v>93</v>
      </c>
      <c r="AW3066" s="14" t="s">
        <v>46</v>
      </c>
      <c r="AX3066" s="14" t="s">
        <v>85</v>
      </c>
      <c r="AY3066" s="257" t="s">
        <v>241</v>
      </c>
    </row>
    <row r="3067" s="14" customFormat="1">
      <c r="A3067" s="14"/>
      <c r="B3067" s="247"/>
      <c r="C3067" s="248"/>
      <c r="D3067" s="238" t="s">
        <v>252</v>
      </c>
      <c r="E3067" s="249" t="s">
        <v>39</v>
      </c>
      <c r="F3067" s="250" t="s">
        <v>2787</v>
      </c>
      <c r="G3067" s="248"/>
      <c r="H3067" s="251">
        <v>-1.3520000000000001</v>
      </c>
      <c r="I3067" s="252"/>
      <c r="J3067" s="248"/>
      <c r="K3067" s="248"/>
      <c r="L3067" s="253"/>
      <c r="M3067" s="254"/>
      <c r="N3067" s="255"/>
      <c r="O3067" s="255"/>
      <c r="P3067" s="255"/>
      <c r="Q3067" s="255"/>
      <c r="R3067" s="255"/>
      <c r="S3067" s="255"/>
      <c r="T3067" s="256"/>
      <c r="U3067" s="14"/>
      <c r="V3067" s="14"/>
      <c r="W3067" s="14"/>
      <c r="X3067" s="14"/>
      <c r="Y3067" s="14"/>
      <c r="Z3067" s="14"/>
      <c r="AA3067" s="14"/>
      <c r="AB3067" s="14"/>
      <c r="AC3067" s="14"/>
      <c r="AD3067" s="14"/>
      <c r="AE3067" s="14"/>
      <c r="AT3067" s="257" t="s">
        <v>252</v>
      </c>
      <c r="AU3067" s="257" t="s">
        <v>93</v>
      </c>
      <c r="AV3067" s="14" t="s">
        <v>93</v>
      </c>
      <c r="AW3067" s="14" t="s">
        <v>46</v>
      </c>
      <c r="AX3067" s="14" t="s">
        <v>85</v>
      </c>
      <c r="AY3067" s="257" t="s">
        <v>241</v>
      </c>
    </row>
    <row r="3068" s="14" customFormat="1">
      <c r="A3068" s="14"/>
      <c r="B3068" s="247"/>
      <c r="C3068" s="248"/>
      <c r="D3068" s="238" t="s">
        <v>252</v>
      </c>
      <c r="E3068" s="249" t="s">
        <v>39</v>
      </c>
      <c r="F3068" s="250" t="s">
        <v>2766</v>
      </c>
      <c r="G3068" s="248"/>
      <c r="H3068" s="251">
        <v>-12.542999999999999</v>
      </c>
      <c r="I3068" s="252"/>
      <c r="J3068" s="248"/>
      <c r="K3068" s="248"/>
      <c r="L3068" s="253"/>
      <c r="M3068" s="254"/>
      <c r="N3068" s="255"/>
      <c r="O3068" s="255"/>
      <c r="P3068" s="255"/>
      <c r="Q3068" s="255"/>
      <c r="R3068" s="255"/>
      <c r="S3068" s="255"/>
      <c r="T3068" s="256"/>
      <c r="U3068" s="14"/>
      <c r="V3068" s="14"/>
      <c r="W3068" s="14"/>
      <c r="X3068" s="14"/>
      <c r="Y3068" s="14"/>
      <c r="Z3068" s="14"/>
      <c r="AA3068" s="14"/>
      <c r="AB3068" s="14"/>
      <c r="AC3068" s="14"/>
      <c r="AD3068" s="14"/>
      <c r="AE3068" s="14"/>
      <c r="AT3068" s="257" t="s">
        <v>252</v>
      </c>
      <c r="AU3068" s="257" t="s">
        <v>93</v>
      </c>
      <c r="AV3068" s="14" t="s">
        <v>93</v>
      </c>
      <c r="AW3068" s="14" t="s">
        <v>46</v>
      </c>
      <c r="AX3068" s="14" t="s">
        <v>85</v>
      </c>
      <c r="AY3068" s="257" t="s">
        <v>241</v>
      </c>
    </row>
    <row r="3069" s="14" customFormat="1">
      <c r="A3069" s="14"/>
      <c r="B3069" s="247"/>
      <c r="C3069" s="248"/>
      <c r="D3069" s="238" t="s">
        <v>252</v>
      </c>
      <c r="E3069" s="249" t="s">
        <v>39</v>
      </c>
      <c r="F3069" s="250" t="s">
        <v>2767</v>
      </c>
      <c r="G3069" s="248"/>
      <c r="H3069" s="251">
        <v>-4.4790000000000001</v>
      </c>
      <c r="I3069" s="252"/>
      <c r="J3069" s="248"/>
      <c r="K3069" s="248"/>
      <c r="L3069" s="253"/>
      <c r="M3069" s="254"/>
      <c r="N3069" s="255"/>
      <c r="O3069" s="255"/>
      <c r="P3069" s="255"/>
      <c r="Q3069" s="255"/>
      <c r="R3069" s="255"/>
      <c r="S3069" s="255"/>
      <c r="T3069" s="256"/>
      <c r="U3069" s="14"/>
      <c r="V3069" s="14"/>
      <c r="W3069" s="14"/>
      <c r="X3069" s="14"/>
      <c r="Y3069" s="14"/>
      <c r="Z3069" s="14"/>
      <c r="AA3069" s="14"/>
      <c r="AB3069" s="14"/>
      <c r="AC3069" s="14"/>
      <c r="AD3069" s="14"/>
      <c r="AE3069" s="14"/>
      <c r="AT3069" s="257" t="s">
        <v>252</v>
      </c>
      <c r="AU3069" s="257" t="s">
        <v>93</v>
      </c>
      <c r="AV3069" s="14" t="s">
        <v>93</v>
      </c>
      <c r="AW3069" s="14" t="s">
        <v>46</v>
      </c>
      <c r="AX3069" s="14" t="s">
        <v>85</v>
      </c>
      <c r="AY3069" s="257" t="s">
        <v>241</v>
      </c>
    </row>
    <row r="3070" s="14" customFormat="1">
      <c r="A3070" s="14"/>
      <c r="B3070" s="247"/>
      <c r="C3070" s="248"/>
      <c r="D3070" s="238" t="s">
        <v>252</v>
      </c>
      <c r="E3070" s="249" t="s">
        <v>39</v>
      </c>
      <c r="F3070" s="250" t="s">
        <v>2788</v>
      </c>
      <c r="G3070" s="248"/>
      <c r="H3070" s="251">
        <v>-6.3799999999999999</v>
      </c>
      <c r="I3070" s="252"/>
      <c r="J3070" s="248"/>
      <c r="K3070" s="248"/>
      <c r="L3070" s="253"/>
      <c r="M3070" s="254"/>
      <c r="N3070" s="255"/>
      <c r="O3070" s="255"/>
      <c r="P3070" s="255"/>
      <c r="Q3070" s="255"/>
      <c r="R3070" s="255"/>
      <c r="S3070" s="255"/>
      <c r="T3070" s="256"/>
      <c r="U3070" s="14"/>
      <c r="V3070" s="14"/>
      <c r="W3070" s="14"/>
      <c r="X3070" s="14"/>
      <c r="Y3070" s="14"/>
      <c r="Z3070" s="14"/>
      <c r="AA3070" s="14"/>
      <c r="AB3070" s="14"/>
      <c r="AC3070" s="14"/>
      <c r="AD3070" s="14"/>
      <c r="AE3070" s="14"/>
      <c r="AT3070" s="257" t="s">
        <v>252</v>
      </c>
      <c r="AU3070" s="257" t="s">
        <v>93</v>
      </c>
      <c r="AV3070" s="14" t="s">
        <v>93</v>
      </c>
      <c r="AW3070" s="14" t="s">
        <v>46</v>
      </c>
      <c r="AX3070" s="14" t="s">
        <v>85</v>
      </c>
      <c r="AY3070" s="257" t="s">
        <v>241</v>
      </c>
    </row>
    <row r="3071" s="16" customFormat="1">
      <c r="A3071" s="16"/>
      <c r="B3071" s="269"/>
      <c r="C3071" s="270"/>
      <c r="D3071" s="238" t="s">
        <v>252</v>
      </c>
      <c r="E3071" s="271" t="s">
        <v>39</v>
      </c>
      <c r="F3071" s="272" t="s">
        <v>295</v>
      </c>
      <c r="G3071" s="270"/>
      <c r="H3071" s="273">
        <v>159.322</v>
      </c>
      <c r="I3071" s="274"/>
      <c r="J3071" s="270"/>
      <c r="K3071" s="270"/>
      <c r="L3071" s="275"/>
      <c r="M3071" s="276"/>
      <c r="N3071" s="277"/>
      <c r="O3071" s="277"/>
      <c r="P3071" s="277"/>
      <c r="Q3071" s="277"/>
      <c r="R3071" s="277"/>
      <c r="S3071" s="277"/>
      <c r="T3071" s="278"/>
      <c r="U3071" s="16"/>
      <c r="V3071" s="16"/>
      <c r="W3071" s="16"/>
      <c r="X3071" s="16"/>
      <c r="Y3071" s="16"/>
      <c r="Z3071" s="16"/>
      <c r="AA3071" s="16"/>
      <c r="AB3071" s="16"/>
      <c r="AC3071" s="16"/>
      <c r="AD3071" s="16"/>
      <c r="AE3071" s="16"/>
      <c r="AT3071" s="279" t="s">
        <v>252</v>
      </c>
      <c r="AU3071" s="279" t="s">
        <v>93</v>
      </c>
      <c r="AV3071" s="16" t="s">
        <v>113</v>
      </c>
      <c r="AW3071" s="16" t="s">
        <v>46</v>
      </c>
      <c r="AX3071" s="16" t="s">
        <v>85</v>
      </c>
      <c r="AY3071" s="279" t="s">
        <v>241</v>
      </c>
    </row>
    <row r="3072" s="13" customFormat="1">
      <c r="A3072" s="13"/>
      <c r="B3072" s="236"/>
      <c r="C3072" s="237"/>
      <c r="D3072" s="238" t="s">
        <v>252</v>
      </c>
      <c r="E3072" s="239" t="s">
        <v>39</v>
      </c>
      <c r="F3072" s="240" t="s">
        <v>2789</v>
      </c>
      <c r="G3072" s="237"/>
      <c r="H3072" s="239" t="s">
        <v>39</v>
      </c>
      <c r="I3072" s="241"/>
      <c r="J3072" s="237"/>
      <c r="K3072" s="237"/>
      <c r="L3072" s="242"/>
      <c r="M3072" s="243"/>
      <c r="N3072" s="244"/>
      <c r="O3072" s="244"/>
      <c r="P3072" s="244"/>
      <c r="Q3072" s="244"/>
      <c r="R3072" s="244"/>
      <c r="S3072" s="244"/>
      <c r="T3072" s="245"/>
      <c r="U3072" s="13"/>
      <c r="V3072" s="13"/>
      <c r="W3072" s="13"/>
      <c r="X3072" s="13"/>
      <c r="Y3072" s="13"/>
      <c r="Z3072" s="13"/>
      <c r="AA3072" s="13"/>
      <c r="AB3072" s="13"/>
      <c r="AC3072" s="13"/>
      <c r="AD3072" s="13"/>
      <c r="AE3072" s="13"/>
      <c r="AT3072" s="246" t="s">
        <v>252</v>
      </c>
      <c r="AU3072" s="246" t="s">
        <v>93</v>
      </c>
      <c r="AV3072" s="13" t="s">
        <v>23</v>
      </c>
      <c r="AW3072" s="13" t="s">
        <v>46</v>
      </c>
      <c r="AX3072" s="13" t="s">
        <v>85</v>
      </c>
      <c r="AY3072" s="246" t="s">
        <v>241</v>
      </c>
    </row>
    <row r="3073" s="14" customFormat="1">
      <c r="A3073" s="14"/>
      <c r="B3073" s="247"/>
      <c r="C3073" s="248"/>
      <c r="D3073" s="238" t="s">
        <v>252</v>
      </c>
      <c r="E3073" s="249" t="s">
        <v>39</v>
      </c>
      <c r="F3073" s="250" t="s">
        <v>2790</v>
      </c>
      <c r="G3073" s="248"/>
      <c r="H3073" s="251">
        <v>16.481000000000002</v>
      </c>
      <c r="I3073" s="252"/>
      <c r="J3073" s="248"/>
      <c r="K3073" s="248"/>
      <c r="L3073" s="253"/>
      <c r="M3073" s="254"/>
      <c r="N3073" s="255"/>
      <c r="O3073" s="255"/>
      <c r="P3073" s="255"/>
      <c r="Q3073" s="255"/>
      <c r="R3073" s="255"/>
      <c r="S3073" s="255"/>
      <c r="T3073" s="256"/>
      <c r="U3073" s="14"/>
      <c r="V3073" s="14"/>
      <c r="W3073" s="14"/>
      <c r="X3073" s="14"/>
      <c r="Y3073" s="14"/>
      <c r="Z3073" s="14"/>
      <c r="AA3073" s="14"/>
      <c r="AB3073" s="14"/>
      <c r="AC3073" s="14"/>
      <c r="AD3073" s="14"/>
      <c r="AE3073" s="14"/>
      <c r="AT3073" s="257" t="s">
        <v>252</v>
      </c>
      <c r="AU3073" s="257" t="s">
        <v>93</v>
      </c>
      <c r="AV3073" s="14" t="s">
        <v>93</v>
      </c>
      <c r="AW3073" s="14" t="s">
        <v>46</v>
      </c>
      <c r="AX3073" s="14" t="s">
        <v>85</v>
      </c>
      <c r="AY3073" s="257" t="s">
        <v>241</v>
      </c>
    </row>
    <row r="3074" s="14" customFormat="1">
      <c r="A3074" s="14"/>
      <c r="B3074" s="247"/>
      <c r="C3074" s="248"/>
      <c r="D3074" s="238" t="s">
        <v>252</v>
      </c>
      <c r="E3074" s="249" t="s">
        <v>39</v>
      </c>
      <c r="F3074" s="250" t="s">
        <v>2791</v>
      </c>
      <c r="G3074" s="248"/>
      <c r="H3074" s="251">
        <v>19.456</v>
      </c>
      <c r="I3074" s="252"/>
      <c r="J3074" s="248"/>
      <c r="K3074" s="248"/>
      <c r="L3074" s="253"/>
      <c r="M3074" s="254"/>
      <c r="N3074" s="255"/>
      <c r="O3074" s="255"/>
      <c r="P3074" s="255"/>
      <c r="Q3074" s="255"/>
      <c r="R3074" s="255"/>
      <c r="S3074" s="255"/>
      <c r="T3074" s="256"/>
      <c r="U3074" s="14"/>
      <c r="V3074" s="14"/>
      <c r="W3074" s="14"/>
      <c r="X3074" s="14"/>
      <c r="Y3074" s="14"/>
      <c r="Z3074" s="14"/>
      <c r="AA3074" s="14"/>
      <c r="AB3074" s="14"/>
      <c r="AC3074" s="14"/>
      <c r="AD3074" s="14"/>
      <c r="AE3074" s="14"/>
      <c r="AT3074" s="257" t="s">
        <v>252</v>
      </c>
      <c r="AU3074" s="257" t="s">
        <v>93</v>
      </c>
      <c r="AV3074" s="14" t="s">
        <v>93</v>
      </c>
      <c r="AW3074" s="14" t="s">
        <v>46</v>
      </c>
      <c r="AX3074" s="14" t="s">
        <v>85</v>
      </c>
      <c r="AY3074" s="257" t="s">
        <v>241</v>
      </c>
    </row>
    <row r="3075" s="16" customFormat="1">
      <c r="A3075" s="16"/>
      <c r="B3075" s="269"/>
      <c r="C3075" s="270"/>
      <c r="D3075" s="238" t="s">
        <v>252</v>
      </c>
      <c r="E3075" s="271" t="s">
        <v>39</v>
      </c>
      <c r="F3075" s="272" t="s">
        <v>295</v>
      </c>
      <c r="G3075" s="270"/>
      <c r="H3075" s="273">
        <v>35.936999999999998</v>
      </c>
      <c r="I3075" s="274"/>
      <c r="J3075" s="270"/>
      <c r="K3075" s="270"/>
      <c r="L3075" s="275"/>
      <c r="M3075" s="276"/>
      <c r="N3075" s="277"/>
      <c r="O3075" s="277"/>
      <c r="P3075" s="277"/>
      <c r="Q3075" s="277"/>
      <c r="R3075" s="277"/>
      <c r="S3075" s="277"/>
      <c r="T3075" s="278"/>
      <c r="U3075" s="16"/>
      <c r="V3075" s="16"/>
      <c r="W3075" s="16"/>
      <c r="X3075" s="16"/>
      <c r="Y3075" s="16"/>
      <c r="Z3075" s="16"/>
      <c r="AA3075" s="16"/>
      <c r="AB3075" s="16"/>
      <c r="AC3075" s="16"/>
      <c r="AD3075" s="16"/>
      <c r="AE3075" s="16"/>
      <c r="AT3075" s="279" t="s">
        <v>252</v>
      </c>
      <c r="AU3075" s="279" t="s">
        <v>93</v>
      </c>
      <c r="AV3075" s="16" t="s">
        <v>113</v>
      </c>
      <c r="AW3075" s="16" t="s">
        <v>46</v>
      </c>
      <c r="AX3075" s="16" t="s">
        <v>85</v>
      </c>
      <c r="AY3075" s="279" t="s">
        <v>241</v>
      </c>
    </row>
    <row r="3076" s="15" customFormat="1">
      <c r="A3076" s="15"/>
      <c r="B3076" s="258"/>
      <c r="C3076" s="259"/>
      <c r="D3076" s="238" t="s">
        <v>252</v>
      </c>
      <c r="E3076" s="260" t="s">
        <v>39</v>
      </c>
      <c r="F3076" s="261" t="s">
        <v>274</v>
      </c>
      <c r="G3076" s="259"/>
      <c r="H3076" s="262">
        <v>687.322</v>
      </c>
      <c r="I3076" s="263"/>
      <c r="J3076" s="259"/>
      <c r="K3076" s="259"/>
      <c r="L3076" s="264"/>
      <c r="M3076" s="265"/>
      <c r="N3076" s="266"/>
      <c r="O3076" s="266"/>
      <c r="P3076" s="266"/>
      <c r="Q3076" s="266"/>
      <c r="R3076" s="266"/>
      <c r="S3076" s="266"/>
      <c r="T3076" s="267"/>
      <c r="U3076" s="15"/>
      <c r="V3076" s="15"/>
      <c r="W3076" s="15"/>
      <c r="X3076" s="15"/>
      <c r="Y3076" s="15"/>
      <c r="Z3076" s="15"/>
      <c r="AA3076" s="15"/>
      <c r="AB3076" s="15"/>
      <c r="AC3076" s="15"/>
      <c r="AD3076" s="15"/>
      <c r="AE3076" s="15"/>
      <c r="AT3076" s="268" t="s">
        <v>252</v>
      </c>
      <c r="AU3076" s="268" t="s">
        <v>93</v>
      </c>
      <c r="AV3076" s="15" t="s">
        <v>248</v>
      </c>
      <c r="AW3076" s="15" t="s">
        <v>46</v>
      </c>
      <c r="AX3076" s="15" t="s">
        <v>23</v>
      </c>
      <c r="AY3076" s="268" t="s">
        <v>241</v>
      </c>
    </row>
    <row r="3077" s="2" customFormat="1" ht="21.75" customHeight="1">
      <c r="A3077" s="42"/>
      <c r="B3077" s="43"/>
      <c r="C3077" s="218" t="s">
        <v>2792</v>
      </c>
      <c r="D3077" s="218" t="s">
        <v>243</v>
      </c>
      <c r="E3077" s="219" t="s">
        <v>2793</v>
      </c>
      <c r="F3077" s="220" t="s">
        <v>2794</v>
      </c>
      <c r="G3077" s="221" t="s">
        <v>145</v>
      </c>
      <c r="H3077" s="222">
        <v>115.255</v>
      </c>
      <c r="I3077" s="223"/>
      <c r="J3077" s="224">
        <f>ROUND(I3077*H3077,2)</f>
        <v>0</v>
      </c>
      <c r="K3077" s="220" t="s">
        <v>247</v>
      </c>
      <c r="L3077" s="48"/>
      <c r="M3077" s="225" t="s">
        <v>39</v>
      </c>
      <c r="N3077" s="226" t="s">
        <v>56</v>
      </c>
      <c r="O3077" s="88"/>
      <c r="P3077" s="227">
        <f>O3077*H3077</f>
        <v>0</v>
      </c>
      <c r="Q3077" s="227">
        <v>0.00027999999999999998</v>
      </c>
      <c r="R3077" s="227">
        <f>Q3077*H3077</f>
        <v>0.032271399999999999</v>
      </c>
      <c r="S3077" s="227">
        <v>0</v>
      </c>
      <c r="T3077" s="228">
        <f>S3077*H3077</f>
        <v>0</v>
      </c>
      <c r="U3077" s="42"/>
      <c r="V3077" s="42"/>
      <c r="W3077" s="42"/>
      <c r="X3077" s="42"/>
      <c r="Y3077" s="42"/>
      <c r="Z3077" s="42"/>
      <c r="AA3077" s="42"/>
      <c r="AB3077" s="42"/>
      <c r="AC3077" s="42"/>
      <c r="AD3077" s="42"/>
      <c r="AE3077" s="42"/>
      <c r="AR3077" s="229" t="s">
        <v>248</v>
      </c>
      <c r="AT3077" s="229" t="s">
        <v>243</v>
      </c>
      <c r="AU3077" s="229" t="s">
        <v>93</v>
      </c>
      <c r="AY3077" s="20" t="s">
        <v>241</v>
      </c>
      <c r="BE3077" s="230">
        <f>IF(N3077="základní",J3077,0)</f>
        <v>0</v>
      </c>
      <c r="BF3077" s="230">
        <f>IF(N3077="snížená",J3077,0)</f>
        <v>0</v>
      </c>
      <c r="BG3077" s="230">
        <f>IF(N3077="zákl. přenesená",J3077,0)</f>
        <v>0</v>
      </c>
      <c r="BH3077" s="230">
        <f>IF(N3077="sníž. přenesená",J3077,0)</f>
        <v>0</v>
      </c>
      <c r="BI3077" s="230">
        <f>IF(N3077="nulová",J3077,0)</f>
        <v>0</v>
      </c>
      <c r="BJ3077" s="20" t="s">
        <v>23</v>
      </c>
      <c r="BK3077" s="230">
        <f>ROUND(I3077*H3077,2)</f>
        <v>0</v>
      </c>
      <c r="BL3077" s="20" t="s">
        <v>248</v>
      </c>
      <c r="BM3077" s="229" t="s">
        <v>2795</v>
      </c>
    </row>
    <row r="3078" s="2" customFormat="1">
      <c r="A3078" s="42"/>
      <c r="B3078" s="43"/>
      <c r="C3078" s="44"/>
      <c r="D3078" s="231" t="s">
        <v>250</v>
      </c>
      <c r="E3078" s="44"/>
      <c r="F3078" s="232" t="s">
        <v>2796</v>
      </c>
      <c r="G3078" s="44"/>
      <c r="H3078" s="44"/>
      <c r="I3078" s="233"/>
      <c r="J3078" s="44"/>
      <c r="K3078" s="44"/>
      <c r="L3078" s="48"/>
      <c r="M3078" s="234"/>
      <c r="N3078" s="235"/>
      <c r="O3078" s="88"/>
      <c r="P3078" s="88"/>
      <c r="Q3078" s="88"/>
      <c r="R3078" s="88"/>
      <c r="S3078" s="88"/>
      <c r="T3078" s="89"/>
      <c r="U3078" s="42"/>
      <c r="V3078" s="42"/>
      <c r="W3078" s="42"/>
      <c r="X3078" s="42"/>
      <c r="Y3078" s="42"/>
      <c r="Z3078" s="42"/>
      <c r="AA3078" s="42"/>
      <c r="AB3078" s="42"/>
      <c r="AC3078" s="42"/>
      <c r="AD3078" s="42"/>
      <c r="AE3078" s="42"/>
      <c r="AT3078" s="20" t="s">
        <v>250</v>
      </c>
      <c r="AU3078" s="20" t="s">
        <v>93</v>
      </c>
    </row>
    <row r="3079" s="13" customFormat="1">
      <c r="A3079" s="13"/>
      <c r="B3079" s="236"/>
      <c r="C3079" s="237"/>
      <c r="D3079" s="238" t="s">
        <v>252</v>
      </c>
      <c r="E3079" s="239" t="s">
        <v>39</v>
      </c>
      <c r="F3079" s="240" t="s">
        <v>2797</v>
      </c>
      <c r="G3079" s="237"/>
      <c r="H3079" s="239" t="s">
        <v>39</v>
      </c>
      <c r="I3079" s="241"/>
      <c r="J3079" s="237"/>
      <c r="K3079" s="237"/>
      <c r="L3079" s="242"/>
      <c r="M3079" s="243"/>
      <c r="N3079" s="244"/>
      <c r="O3079" s="244"/>
      <c r="P3079" s="244"/>
      <c r="Q3079" s="244"/>
      <c r="R3079" s="244"/>
      <c r="S3079" s="244"/>
      <c r="T3079" s="245"/>
      <c r="U3079" s="13"/>
      <c r="V3079" s="13"/>
      <c r="W3079" s="13"/>
      <c r="X3079" s="13"/>
      <c r="Y3079" s="13"/>
      <c r="Z3079" s="13"/>
      <c r="AA3079" s="13"/>
      <c r="AB3079" s="13"/>
      <c r="AC3079" s="13"/>
      <c r="AD3079" s="13"/>
      <c r="AE3079" s="13"/>
      <c r="AT3079" s="246" t="s">
        <v>252</v>
      </c>
      <c r="AU3079" s="246" t="s">
        <v>93</v>
      </c>
      <c r="AV3079" s="13" t="s">
        <v>23</v>
      </c>
      <c r="AW3079" s="13" t="s">
        <v>46</v>
      </c>
      <c r="AX3079" s="13" t="s">
        <v>85</v>
      </c>
      <c r="AY3079" s="246" t="s">
        <v>241</v>
      </c>
    </row>
    <row r="3080" s="13" customFormat="1">
      <c r="A3080" s="13"/>
      <c r="B3080" s="236"/>
      <c r="C3080" s="237"/>
      <c r="D3080" s="238" t="s">
        <v>252</v>
      </c>
      <c r="E3080" s="239" t="s">
        <v>39</v>
      </c>
      <c r="F3080" s="240" t="s">
        <v>2798</v>
      </c>
      <c r="G3080" s="237"/>
      <c r="H3080" s="239" t="s">
        <v>39</v>
      </c>
      <c r="I3080" s="241"/>
      <c r="J3080" s="237"/>
      <c r="K3080" s="237"/>
      <c r="L3080" s="242"/>
      <c r="M3080" s="243"/>
      <c r="N3080" s="244"/>
      <c r="O3080" s="244"/>
      <c r="P3080" s="244"/>
      <c r="Q3080" s="244"/>
      <c r="R3080" s="244"/>
      <c r="S3080" s="244"/>
      <c r="T3080" s="245"/>
      <c r="U3080" s="13"/>
      <c r="V3080" s="13"/>
      <c r="W3080" s="13"/>
      <c r="X3080" s="13"/>
      <c r="Y3080" s="13"/>
      <c r="Z3080" s="13"/>
      <c r="AA3080" s="13"/>
      <c r="AB3080" s="13"/>
      <c r="AC3080" s="13"/>
      <c r="AD3080" s="13"/>
      <c r="AE3080" s="13"/>
      <c r="AT3080" s="246" t="s">
        <v>252</v>
      </c>
      <c r="AU3080" s="246" t="s">
        <v>93</v>
      </c>
      <c r="AV3080" s="13" t="s">
        <v>23</v>
      </c>
      <c r="AW3080" s="13" t="s">
        <v>46</v>
      </c>
      <c r="AX3080" s="13" t="s">
        <v>85</v>
      </c>
      <c r="AY3080" s="246" t="s">
        <v>241</v>
      </c>
    </row>
    <row r="3081" s="14" customFormat="1">
      <c r="A3081" s="14"/>
      <c r="B3081" s="247"/>
      <c r="C3081" s="248"/>
      <c r="D3081" s="238" t="s">
        <v>252</v>
      </c>
      <c r="E3081" s="249" t="s">
        <v>39</v>
      </c>
      <c r="F3081" s="250" t="s">
        <v>2799</v>
      </c>
      <c r="G3081" s="248"/>
      <c r="H3081" s="251">
        <v>115.255</v>
      </c>
      <c r="I3081" s="252"/>
      <c r="J3081" s="248"/>
      <c r="K3081" s="248"/>
      <c r="L3081" s="253"/>
      <c r="M3081" s="254"/>
      <c r="N3081" s="255"/>
      <c r="O3081" s="255"/>
      <c r="P3081" s="255"/>
      <c r="Q3081" s="255"/>
      <c r="R3081" s="255"/>
      <c r="S3081" s="255"/>
      <c r="T3081" s="256"/>
      <c r="U3081" s="14"/>
      <c r="V3081" s="14"/>
      <c r="W3081" s="14"/>
      <c r="X3081" s="14"/>
      <c r="Y3081" s="14"/>
      <c r="Z3081" s="14"/>
      <c r="AA3081" s="14"/>
      <c r="AB3081" s="14"/>
      <c r="AC3081" s="14"/>
      <c r="AD3081" s="14"/>
      <c r="AE3081" s="14"/>
      <c r="AT3081" s="257" t="s">
        <v>252</v>
      </c>
      <c r="AU3081" s="257" t="s">
        <v>93</v>
      </c>
      <c r="AV3081" s="14" t="s">
        <v>93</v>
      </c>
      <c r="AW3081" s="14" t="s">
        <v>46</v>
      </c>
      <c r="AX3081" s="14" t="s">
        <v>23</v>
      </c>
      <c r="AY3081" s="257" t="s">
        <v>241</v>
      </c>
    </row>
    <row r="3082" s="2" customFormat="1" ht="24.15" customHeight="1">
      <c r="A3082" s="42"/>
      <c r="B3082" s="43"/>
      <c r="C3082" s="218" t="s">
        <v>2800</v>
      </c>
      <c r="D3082" s="218" t="s">
        <v>243</v>
      </c>
      <c r="E3082" s="219" t="s">
        <v>2801</v>
      </c>
      <c r="F3082" s="220" t="s">
        <v>2802</v>
      </c>
      <c r="G3082" s="221" t="s">
        <v>515</v>
      </c>
      <c r="H3082" s="222">
        <v>193.88999999999999</v>
      </c>
      <c r="I3082" s="223"/>
      <c r="J3082" s="224">
        <f>ROUND(I3082*H3082,2)</f>
        <v>0</v>
      </c>
      <c r="K3082" s="220" t="s">
        <v>247</v>
      </c>
      <c r="L3082" s="48"/>
      <c r="M3082" s="225" t="s">
        <v>39</v>
      </c>
      <c r="N3082" s="226" t="s">
        <v>56</v>
      </c>
      <c r="O3082" s="88"/>
      <c r="P3082" s="227">
        <f>O3082*H3082</f>
        <v>0</v>
      </c>
      <c r="Q3082" s="227">
        <v>2.0000000000000002E-05</v>
      </c>
      <c r="R3082" s="227">
        <f>Q3082*H3082</f>
        <v>0.0038778000000000003</v>
      </c>
      <c r="S3082" s="227">
        <v>0</v>
      </c>
      <c r="T3082" s="228">
        <f>S3082*H3082</f>
        <v>0</v>
      </c>
      <c r="U3082" s="42"/>
      <c r="V3082" s="42"/>
      <c r="W3082" s="42"/>
      <c r="X3082" s="42"/>
      <c r="Y3082" s="42"/>
      <c r="Z3082" s="42"/>
      <c r="AA3082" s="42"/>
      <c r="AB3082" s="42"/>
      <c r="AC3082" s="42"/>
      <c r="AD3082" s="42"/>
      <c r="AE3082" s="42"/>
      <c r="AR3082" s="229" t="s">
        <v>248</v>
      </c>
      <c r="AT3082" s="229" t="s">
        <v>243</v>
      </c>
      <c r="AU3082" s="229" t="s">
        <v>93</v>
      </c>
      <c r="AY3082" s="20" t="s">
        <v>241</v>
      </c>
      <c r="BE3082" s="230">
        <f>IF(N3082="základní",J3082,0)</f>
        <v>0</v>
      </c>
      <c r="BF3082" s="230">
        <f>IF(N3082="snížená",J3082,0)</f>
        <v>0</v>
      </c>
      <c r="BG3082" s="230">
        <f>IF(N3082="zákl. přenesená",J3082,0)</f>
        <v>0</v>
      </c>
      <c r="BH3082" s="230">
        <f>IF(N3082="sníž. přenesená",J3082,0)</f>
        <v>0</v>
      </c>
      <c r="BI3082" s="230">
        <f>IF(N3082="nulová",J3082,0)</f>
        <v>0</v>
      </c>
      <c r="BJ3082" s="20" t="s">
        <v>23</v>
      </c>
      <c r="BK3082" s="230">
        <f>ROUND(I3082*H3082,2)</f>
        <v>0</v>
      </c>
      <c r="BL3082" s="20" t="s">
        <v>248</v>
      </c>
      <c r="BM3082" s="229" t="s">
        <v>2803</v>
      </c>
    </row>
    <row r="3083" s="2" customFormat="1">
      <c r="A3083" s="42"/>
      <c r="B3083" s="43"/>
      <c r="C3083" s="44"/>
      <c r="D3083" s="231" t="s">
        <v>250</v>
      </c>
      <c r="E3083" s="44"/>
      <c r="F3083" s="232" t="s">
        <v>2804</v>
      </c>
      <c r="G3083" s="44"/>
      <c r="H3083" s="44"/>
      <c r="I3083" s="233"/>
      <c r="J3083" s="44"/>
      <c r="K3083" s="44"/>
      <c r="L3083" s="48"/>
      <c r="M3083" s="234"/>
      <c r="N3083" s="235"/>
      <c r="O3083" s="88"/>
      <c r="P3083" s="88"/>
      <c r="Q3083" s="88"/>
      <c r="R3083" s="88"/>
      <c r="S3083" s="88"/>
      <c r="T3083" s="89"/>
      <c r="U3083" s="42"/>
      <c r="V3083" s="42"/>
      <c r="W3083" s="42"/>
      <c r="X3083" s="42"/>
      <c r="Y3083" s="42"/>
      <c r="Z3083" s="42"/>
      <c r="AA3083" s="42"/>
      <c r="AB3083" s="42"/>
      <c r="AC3083" s="42"/>
      <c r="AD3083" s="42"/>
      <c r="AE3083" s="42"/>
      <c r="AT3083" s="20" t="s">
        <v>250</v>
      </c>
      <c r="AU3083" s="20" t="s">
        <v>93</v>
      </c>
    </row>
    <row r="3084" s="13" customFormat="1">
      <c r="A3084" s="13"/>
      <c r="B3084" s="236"/>
      <c r="C3084" s="237"/>
      <c r="D3084" s="238" t="s">
        <v>252</v>
      </c>
      <c r="E3084" s="239" t="s">
        <v>39</v>
      </c>
      <c r="F3084" s="240" t="s">
        <v>1269</v>
      </c>
      <c r="G3084" s="237"/>
      <c r="H3084" s="239" t="s">
        <v>39</v>
      </c>
      <c r="I3084" s="241"/>
      <c r="J3084" s="237"/>
      <c r="K3084" s="237"/>
      <c r="L3084" s="242"/>
      <c r="M3084" s="243"/>
      <c r="N3084" s="244"/>
      <c r="O3084" s="244"/>
      <c r="P3084" s="244"/>
      <c r="Q3084" s="244"/>
      <c r="R3084" s="244"/>
      <c r="S3084" s="244"/>
      <c r="T3084" s="245"/>
      <c r="U3084" s="13"/>
      <c r="V3084" s="13"/>
      <c r="W3084" s="13"/>
      <c r="X3084" s="13"/>
      <c r="Y3084" s="13"/>
      <c r="Z3084" s="13"/>
      <c r="AA3084" s="13"/>
      <c r="AB3084" s="13"/>
      <c r="AC3084" s="13"/>
      <c r="AD3084" s="13"/>
      <c r="AE3084" s="13"/>
      <c r="AT3084" s="246" t="s">
        <v>252</v>
      </c>
      <c r="AU3084" s="246" t="s">
        <v>93</v>
      </c>
      <c r="AV3084" s="13" t="s">
        <v>23</v>
      </c>
      <c r="AW3084" s="13" t="s">
        <v>46</v>
      </c>
      <c r="AX3084" s="13" t="s">
        <v>85</v>
      </c>
      <c r="AY3084" s="246" t="s">
        <v>241</v>
      </c>
    </row>
    <row r="3085" s="13" customFormat="1">
      <c r="A3085" s="13"/>
      <c r="B3085" s="236"/>
      <c r="C3085" s="237"/>
      <c r="D3085" s="238" t="s">
        <v>252</v>
      </c>
      <c r="E3085" s="239" t="s">
        <v>39</v>
      </c>
      <c r="F3085" s="240" t="s">
        <v>1945</v>
      </c>
      <c r="G3085" s="237"/>
      <c r="H3085" s="239" t="s">
        <v>39</v>
      </c>
      <c r="I3085" s="241"/>
      <c r="J3085" s="237"/>
      <c r="K3085" s="237"/>
      <c r="L3085" s="242"/>
      <c r="M3085" s="243"/>
      <c r="N3085" s="244"/>
      <c r="O3085" s="244"/>
      <c r="P3085" s="244"/>
      <c r="Q3085" s="244"/>
      <c r="R3085" s="244"/>
      <c r="S3085" s="244"/>
      <c r="T3085" s="245"/>
      <c r="U3085" s="13"/>
      <c r="V3085" s="13"/>
      <c r="W3085" s="13"/>
      <c r="X3085" s="13"/>
      <c r="Y3085" s="13"/>
      <c r="Z3085" s="13"/>
      <c r="AA3085" s="13"/>
      <c r="AB3085" s="13"/>
      <c r="AC3085" s="13"/>
      <c r="AD3085" s="13"/>
      <c r="AE3085" s="13"/>
      <c r="AT3085" s="246" t="s">
        <v>252</v>
      </c>
      <c r="AU3085" s="246" t="s">
        <v>93</v>
      </c>
      <c r="AV3085" s="13" t="s">
        <v>23</v>
      </c>
      <c r="AW3085" s="13" t="s">
        <v>46</v>
      </c>
      <c r="AX3085" s="13" t="s">
        <v>85</v>
      </c>
      <c r="AY3085" s="246" t="s">
        <v>241</v>
      </c>
    </row>
    <row r="3086" s="13" customFormat="1">
      <c r="A3086" s="13"/>
      <c r="B3086" s="236"/>
      <c r="C3086" s="237"/>
      <c r="D3086" s="238" t="s">
        <v>252</v>
      </c>
      <c r="E3086" s="239" t="s">
        <v>39</v>
      </c>
      <c r="F3086" s="240" t="s">
        <v>1946</v>
      </c>
      <c r="G3086" s="237"/>
      <c r="H3086" s="239" t="s">
        <v>39</v>
      </c>
      <c r="I3086" s="241"/>
      <c r="J3086" s="237"/>
      <c r="K3086" s="237"/>
      <c r="L3086" s="242"/>
      <c r="M3086" s="243"/>
      <c r="N3086" s="244"/>
      <c r="O3086" s="244"/>
      <c r="P3086" s="244"/>
      <c r="Q3086" s="244"/>
      <c r="R3086" s="244"/>
      <c r="S3086" s="244"/>
      <c r="T3086" s="245"/>
      <c r="U3086" s="13"/>
      <c r="V3086" s="13"/>
      <c r="W3086" s="13"/>
      <c r="X3086" s="13"/>
      <c r="Y3086" s="13"/>
      <c r="Z3086" s="13"/>
      <c r="AA3086" s="13"/>
      <c r="AB3086" s="13"/>
      <c r="AC3086" s="13"/>
      <c r="AD3086" s="13"/>
      <c r="AE3086" s="13"/>
      <c r="AT3086" s="246" t="s">
        <v>252</v>
      </c>
      <c r="AU3086" s="246" t="s">
        <v>93</v>
      </c>
      <c r="AV3086" s="13" t="s">
        <v>23</v>
      </c>
      <c r="AW3086" s="13" t="s">
        <v>46</v>
      </c>
      <c r="AX3086" s="13" t="s">
        <v>85</v>
      </c>
      <c r="AY3086" s="246" t="s">
        <v>241</v>
      </c>
    </row>
    <row r="3087" s="14" customFormat="1">
      <c r="A3087" s="14"/>
      <c r="B3087" s="247"/>
      <c r="C3087" s="248"/>
      <c r="D3087" s="238" t="s">
        <v>252</v>
      </c>
      <c r="E3087" s="249" t="s">
        <v>39</v>
      </c>
      <c r="F3087" s="250" t="s">
        <v>1900</v>
      </c>
      <c r="G3087" s="248"/>
      <c r="H3087" s="251">
        <v>10.85</v>
      </c>
      <c r="I3087" s="252"/>
      <c r="J3087" s="248"/>
      <c r="K3087" s="248"/>
      <c r="L3087" s="253"/>
      <c r="M3087" s="254"/>
      <c r="N3087" s="255"/>
      <c r="O3087" s="255"/>
      <c r="P3087" s="255"/>
      <c r="Q3087" s="255"/>
      <c r="R3087" s="255"/>
      <c r="S3087" s="255"/>
      <c r="T3087" s="256"/>
      <c r="U3087" s="14"/>
      <c r="V3087" s="14"/>
      <c r="W3087" s="14"/>
      <c r="X3087" s="14"/>
      <c r="Y3087" s="14"/>
      <c r="Z3087" s="14"/>
      <c r="AA3087" s="14"/>
      <c r="AB3087" s="14"/>
      <c r="AC3087" s="14"/>
      <c r="AD3087" s="14"/>
      <c r="AE3087" s="14"/>
      <c r="AT3087" s="257" t="s">
        <v>252</v>
      </c>
      <c r="AU3087" s="257" t="s">
        <v>93</v>
      </c>
      <c r="AV3087" s="14" t="s">
        <v>93</v>
      </c>
      <c r="AW3087" s="14" t="s">
        <v>46</v>
      </c>
      <c r="AX3087" s="14" t="s">
        <v>85</v>
      </c>
      <c r="AY3087" s="257" t="s">
        <v>241</v>
      </c>
    </row>
    <row r="3088" s="14" customFormat="1">
      <c r="A3088" s="14"/>
      <c r="B3088" s="247"/>
      <c r="C3088" s="248"/>
      <c r="D3088" s="238" t="s">
        <v>252</v>
      </c>
      <c r="E3088" s="249" t="s">
        <v>39</v>
      </c>
      <c r="F3088" s="250" t="s">
        <v>2805</v>
      </c>
      <c r="G3088" s="248"/>
      <c r="H3088" s="251">
        <v>40.049999999999997</v>
      </c>
      <c r="I3088" s="252"/>
      <c r="J3088" s="248"/>
      <c r="K3088" s="248"/>
      <c r="L3088" s="253"/>
      <c r="M3088" s="254"/>
      <c r="N3088" s="255"/>
      <c r="O3088" s="255"/>
      <c r="P3088" s="255"/>
      <c r="Q3088" s="255"/>
      <c r="R3088" s="255"/>
      <c r="S3088" s="255"/>
      <c r="T3088" s="256"/>
      <c r="U3088" s="14"/>
      <c r="V3088" s="14"/>
      <c r="W3088" s="14"/>
      <c r="X3088" s="14"/>
      <c r="Y3088" s="14"/>
      <c r="Z3088" s="14"/>
      <c r="AA3088" s="14"/>
      <c r="AB3088" s="14"/>
      <c r="AC3088" s="14"/>
      <c r="AD3088" s="14"/>
      <c r="AE3088" s="14"/>
      <c r="AT3088" s="257" t="s">
        <v>252</v>
      </c>
      <c r="AU3088" s="257" t="s">
        <v>93</v>
      </c>
      <c r="AV3088" s="14" t="s">
        <v>93</v>
      </c>
      <c r="AW3088" s="14" t="s">
        <v>46</v>
      </c>
      <c r="AX3088" s="14" t="s">
        <v>85</v>
      </c>
      <c r="AY3088" s="257" t="s">
        <v>241</v>
      </c>
    </row>
    <row r="3089" s="13" customFormat="1">
      <c r="A3089" s="13"/>
      <c r="B3089" s="236"/>
      <c r="C3089" s="237"/>
      <c r="D3089" s="238" t="s">
        <v>252</v>
      </c>
      <c r="E3089" s="239" t="s">
        <v>39</v>
      </c>
      <c r="F3089" s="240" t="s">
        <v>1949</v>
      </c>
      <c r="G3089" s="237"/>
      <c r="H3089" s="239" t="s">
        <v>39</v>
      </c>
      <c r="I3089" s="241"/>
      <c r="J3089" s="237"/>
      <c r="K3089" s="237"/>
      <c r="L3089" s="242"/>
      <c r="M3089" s="243"/>
      <c r="N3089" s="244"/>
      <c r="O3089" s="244"/>
      <c r="P3089" s="244"/>
      <c r="Q3089" s="244"/>
      <c r="R3089" s="244"/>
      <c r="S3089" s="244"/>
      <c r="T3089" s="245"/>
      <c r="U3089" s="13"/>
      <c r="V3089" s="13"/>
      <c r="W3089" s="13"/>
      <c r="X3089" s="13"/>
      <c r="Y3089" s="13"/>
      <c r="Z3089" s="13"/>
      <c r="AA3089" s="13"/>
      <c r="AB3089" s="13"/>
      <c r="AC3089" s="13"/>
      <c r="AD3089" s="13"/>
      <c r="AE3089" s="13"/>
      <c r="AT3089" s="246" t="s">
        <v>252</v>
      </c>
      <c r="AU3089" s="246" t="s">
        <v>93</v>
      </c>
      <c r="AV3089" s="13" t="s">
        <v>23</v>
      </c>
      <c r="AW3089" s="13" t="s">
        <v>46</v>
      </c>
      <c r="AX3089" s="13" t="s">
        <v>85</v>
      </c>
      <c r="AY3089" s="246" t="s">
        <v>241</v>
      </c>
    </row>
    <row r="3090" s="14" customFormat="1">
      <c r="A3090" s="14"/>
      <c r="B3090" s="247"/>
      <c r="C3090" s="248"/>
      <c r="D3090" s="238" t="s">
        <v>252</v>
      </c>
      <c r="E3090" s="249" t="s">
        <v>39</v>
      </c>
      <c r="F3090" s="250" t="s">
        <v>2806</v>
      </c>
      <c r="G3090" s="248"/>
      <c r="H3090" s="251">
        <v>26.550000000000001</v>
      </c>
      <c r="I3090" s="252"/>
      <c r="J3090" s="248"/>
      <c r="K3090" s="248"/>
      <c r="L3090" s="253"/>
      <c r="M3090" s="254"/>
      <c r="N3090" s="255"/>
      <c r="O3090" s="255"/>
      <c r="P3090" s="255"/>
      <c r="Q3090" s="255"/>
      <c r="R3090" s="255"/>
      <c r="S3090" s="255"/>
      <c r="T3090" s="256"/>
      <c r="U3090" s="14"/>
      <c r="V3090" s="14"/>
      <c r="W3090" s="14"/>
      <c r="X3090" s="14"/>
      <c r="Y3090" s="14"/>
      <c r="Z3090" s="14"/>
      <c r="AA3090" s="14"/>
      <c r="AB3090" s="14"/>
      <c r="AC3090" s="14"/>
      <c r="AD3090" s="14"/>
      <c r="AE3090" s="14"/>
      <c r="AT3090" s="257" t="s">
        <v>252</v>
      </c>
      <c r="AU3090" s="257" t="s">
        <v>93</v>
      </c>
      <c r="AV3090" s="14" t="s">
        <v>93</v>
      </c>
      <c r="AW3090" s="14" t="s">
        <v>46</v>
      </c>
      <c r="AX3090" s="14" t="s">
        <v>85</v>
      </c>
      <c r="AY3090" s="257" t="s">
        <v>241</v>
      </c>
    </row>
    <row r="3091" s="13" customFormat="1">
      <c r="A3091" s="13"/>
      <c r="B3091" s="236"/>
      <c r="C3091" s="237"/>
      <c r="D3091" s="238" t="s">
        <v>252</v>
      </c>
      <c r="E3091" s="239" t="s">
        <v>39</v>
      </c>
      <c r="F3091" s="240" t="s">
        <v>1952</v>
      </c>
      <c r="G3091" s="237"/>
      <c r="H3091" s="239" t="s">
        <v>39</v>
      </c>
      <c r="I3091" s="241"/>
      <c r="J3091" s="237"/>
      <c r="K3091" s="237"/>
      <c r="L3091" s="242"/>
      <c r="M3091" s="243"/>
      <c r="N3091" s="244"/>
      <c r="O3091" s="244"/>
      <c r="P3091" s="244"/>
      <c r="Q3091" s="244"/>
      <c r="R3091" s="244"/>
      <c r="S3091" s="244"/>
      <c r="T3091" s="245"/>
      <c r="U3091" s="13"/>
      <c r="V3091" s="13"/>
      <c r="W3091" s="13"/>
      <c r="X3091" s="13"/>
      <c r="Y3091" s="13"/>
      <c r="Z3091" s="13"/>
      <c r="AA3091" s="13"/>
      <c r="AB3091" s="13"/>
      <c r="AC3091" s="13"/>
      <c r="AD3091" s="13"/>
      <c r="AE3091" s="13"/>
      <c r="AT3091" s="246" t="s">
        <v>252</v>
      </c>
      <c r="AU3091" s="246" t="s">
        <v>93</v>
      </c>
      <c r="AV3091" s="13" t="s">
        <v>23</v>
      </c>
      <c r="AW3091" s="13" t="s">
        <v>46</v>
      </c>
      <c r="AX3091" s="13" t="s">
        <v>85</v>
      </c>
      <c r="AY3091" s="246" t="s">
        <v>241</v>
      </c>
    </row>
    <row r="3092" s="14" customFormat="1">
      <c r="A3092" s="14"/>
      <c r="B3092" s="247"/>
      <c r="C3092" s="248"/>
      <c r="D3092" s="238" t="s">
        <v>252</v>
      </c>
      <c r="E3092" s="249" t="s">
        <v>39</v>
      </c>
      <c r="F3092" s="250" t="s">
        <v>2807</v>
      </c>
      <c r="G3092" s="248"/>
      <c r="H3092" s="251">
        <v>65.635000000000005</v>
      </c>
      <c r="I3092" s="252"/>
      <c r="J3092" s="248"/>
      <c r="K3092" s="248"/>
      <c r="L3092" s="253"/>
      <c r="M3092" s="254"/>
      <c r="N3092" s="255"/>
      <c r="O3092" s="255"/>
      <c r="P3092" s="255"/>
      <c r="Q3092" s="255"/>
      <c r="R3092" s="255"/>
      <c r="S3092" s="255"/>
      <c r="T3092" s="256"/>
      <c r="U3092" s="14"/>
      <c r="V3092" s="14"/>
      <c r="W3092" s="14"/>
      <c r="X3092" s="14"/>
      <c r="Y3092" s="14"/>
      <c r="Z3092" s="14"/>
      <c r="AA3092" s="14"/>
      <c r="AB3092" s="14"/>
      <c r="AC3092" s="14"/>
      <c r="AD3092" s="14"/>
      <c r="AE3092" s="14"/>
      <c r="AT3092" s="257" t="s">
        <v>252</v>
      </c>
      <c r="AU3092" s="257" t="s">
        <v>93</v>
      </c>
      <c r="AV3092" s="14" t="s">
        <v>93</v>
      </c>
      <c r="AW3092" s="14" t="s">
        <v>46</v>
      </c>
      <c r="AX3092" s="14" t="s">
        <v>85</v>
      </c>
      <c r="AY3092" s="257" t="s">
        <v>241</v>
      </c>
    </row>
    <row r="3093" s="13" customFormat="1">
      <c r="A3093" s="13"/>
      <c r="B3093" s="236"/>
      <c r="C3093" s="237"/>
      <c r="D3093" s="238" t="s">
        <v>252</v>
      </c>
      <c r="E3093" s="239" t="s">
        <v>39</v>
      </c>
      <c r="F3093" s="240" t="s">
        <v>2808</v>
      </c>
      <c r="G3093" s="237"/>
      <c r="H3093" s="239" t="s">
        <v>39</v>
      </c>
      <c r="I3093" s="241"/>
      <c r="J3093" s="237"/>
      <c r="K3093" s="237"/>
      <c r="L3093" s="242"/>
      <c r="M3093" s="243"/>
      <c r="N3093" s="244"/>
      <c r="O3093" s="244"/>
      <c r="P3093" s="244"/>
      <c r="Q3093" s="244"/>
      <c r="R3093" s="244"/>
      <c r="S3093" s="244"/>
      <c r="T3093" s="245"/>
      <c r="U3093" s="13"/>
      <c r="V3093" s="13"/>
      <c r="W3093" s="13"/>
      <c r="X3093" s="13"/>
      <c r="Y3093" s="13"/>
      <c r="Z3093" s="13"/>
      <c r="AA3093" s="13"/>
      <c r="AB3093" s="13"/>
      <c r="AC3093" s="13"/>
      <c r="AD3093" s="13"/>
      <c r="AE3093" s="13"/>
      <c r="AT3093" s="246" t="s">
        <v>252</v>
      </c>
      <c r="AU3093" s="246" t="s">
        <v>93</v>
      </c>
      <c r="AV3093" s="13" t="s">
        <v>23</v>
      </c>
      <c r="AW3093" s="13" t="s">
        <v>46</v>
      </c>
      <c r="AX3093" s="13" t="s">
        <v>85</v>
      </c>
      <c r="AY3093" s="246" t="s">
        <v>241</v>
      </c>
    </row>
    <row r="3094" s="13" customFormat="1">
      <c r="A3094" s="13"/>
      <c r="B3094" s="236"/>
      <c r="C3094" s="237"/>
      <c r="D3094" s="238" t="s">
        <v>252</v>
      </c>
      <c r="E3094" s="239" t="s">
        <v>39</v>
      </c>
      <c r="F3094" s="240" t="s">
        <v>2809</v>
      </c>
      <c r="G3094" s="237"/>
      <c r="H3094" s="239" t="s">
        <v>39</v>
      </c>
      <c r="I3094" s="241"/>
      <c r="J3094" s="237"/>
      <c r="K3094" s="237"/>
      <c r="L3094" s="242"/>
      <c r="M3094" s="243"/>
      <c r="N3094" s="244"/>
      <c r="O3094" s="244"/>
      <c r="P3094" s="244"/>
      <c r="Q3094" s="244"/>
      <c r="R3094" s="244"/>
      <c r="S3094" s="244"/>
      <c r="T3094" s="245"/>
      <c r="U3094" s="13"/>
      <c r="V3094" s="13"/>
      <c r="W3094" s="13"/>
      <c r="X3094" s="13"/>
      <c r="Y3094" s="13"/>
      <c r="Z3094" s="13"/>
      <c r="AA3094" s="13"/>
      <c r="AB3094" s="13"/>
      <c r="AC3094" s="13"/>
      <c r="AD3094" s="13"/>
      <c r="AE3094" s="13"/>
      <c r="AT3094" s="246" t="s">
        <v>252</v>
      </c>
      <c r="AU3094" s="246" t="s">
        <v>93</v>
      </c>
      <c r="AV3094" s="13" t="s">
        <v>23</v>
      </c>
      <c r="AW3094" s="13" t="s">
        <v>46</v>
      </c>
      <c r="AX3094" s="13" t="s">
        <v>85</v>
      </c>
      <c r="AY3094" s="246" t="s">
        <v>241</v>
      </c>
    </row>
    <row r="3095" s="14" customFormat="1">
      <c r="A3095" s="14"/>
      <c r="B3095" s="247"/>
      <c r="C3095" s="248"/>
      <c r="D3095" s="238" t="s">
        <v>252</v>
      </c>
      <c r="E3095" s="249" t="s">
        <v>39</v>
      </c>
      <c r="F3095" s="250" t="s">
        <v>2810</v>
      </c>
      <c r="G3095" s="248"/>
      <c r="H3095" s="251">
        <v>6.8499999999999996</v>
      </c>
      <c r="I3095" s="252"/>
      <c r="J3095" s="248"/>
      <c r="K3095" s="248"/>
      <c r="L3095" s="253"/>
      <c r="M3095" s="254"/>
      <c r="N3095" s="255"/>
      <c r="O3095" s="255"/>
      <c r="P3095" s="255"/>
      <c r="Q3095" s="255"/>
      <c r="R3095" s="255"/>
      <c r="S3095" s="255"/>
      <c r="T3095" s="256"/>
      <c r="U3095" s="14"/>
      <c r="V3095" s="14"/>
      <c r="W3095" s="14"/>
      <c r="X3095" s="14"/>
      <c r="Y3095" s="14"/>
      <c r="Z3095" s="14"/>
      <c r="AA3095" s="14"/>
      <c r="AB3095" s="14"/>
      <c r="AC3095" s="14"/>
      <c r="AD3095" s="14"/>
      <c r="AE3095" s="14"/>
      <c r="AT3095" s="257" t="s">
        <v>252</v>
      </c>
      <c r="AU3095" s="257" t="s">
        <v>93</v>
      </c>
      <c r="AV3095" s="14" t="s">
        <v>93</v>
      </c>
      <c r="AW3095" s="14" t="s">
        <v>46</v>
      </c>
      <c r="AX3095" s="14" t="s">
        <v>85</v>
      </c>
      <c r="AY3095" s="257" t="s">
        <v>241</v>
      </c>
    </row>
    <row r="3096" s="14" customFormat="1">
      <c r="A3096" s="14"/>
      <c r="B3096" s="247"/>
      <c r="C3096" s="248"/>
      <c r="D3096" s="238" t="s">
        <v>252</v>
      </c>
      <c r="E3096" s="249" t="s">
        <v>39</v>
      </c>
      <c r="F3096" s="250" t="s">
        <v>2811</v>
      </c>
      <c r="G3096" s="248"/>
      <c r="H3096" s="251">
        <v>7.2350000000000003</v>
      </c>
      <c r="I3096" s="252"/>
      <c r="J3096" s="248"/>
      <c r="K3096" s="248"/>
      <c r="L3096" s="253"/>
      <c r="M3096" s="254"/>
      <c r="N3096" s="255"/>
      <c r="O3096" s="255"/>
      <c r="P3096" s="255"/>
      <c r="Q3096" s="255"/>
      <c r="R3096" s="255"/>
      <c r="S3096" s="255"/>
      <c r="T3096" s="256"/>
      <c r="U3096" s="14"/>
      <c r="V3096" s="14"/>
      <c r="W3096" s="14"/>
      <c r="X3096" s="14"/>
      <c r="Y3096" s="14"/>
      <c r="Z3096" s="14"/>
      <c r="AA3096" s="14"/>
      <c r="AB3096" s="14"/>
      <c r="AC3096" s="14"/>
      <c r="AD3096" s="14"/>
      <c r="AE3096" s="14"/>
      <c r="AT3096" s="257" t="s">
        <v>252</v>
      </c>
      <c r="AU3096" s="257" t="s">
        <v>93</v>
      </c>
      <c r="AV3096" s="14" t="s">
        <v>93</v>
      </c>
      <c r="AW3096" s="14" t="s">
        <v>46</v>
      </c>
      <c r="AX3096" s="14" t="s">
        <v>85</v>
      </c>
      <c r="AY3096" s="257" t="s">
        <v>241</v>
      </c>
    </row>
    <row r="3097" s="13" customFormat="1">
      <c r="A3097" s="13"/>
      <c r="B3097" s="236"/>
      <c r="C3097" s="237"/>
      <c r="D3097" s="238" t="s">
        <v>252</v>
      </c>
      <c r="E3097" s="239" t="s">
        <v>39</v>
      </c>
      <c r="F3097" s="240" t="s">
        <v>2812</v>
      </c>
      <c r="G3097" s="237"/>
      <c r="H3097" s="239" t="s">
        <v>39</v>
      </c>
      <c r="I3097" s="241"/>
      <c r="J3097" s="237"/>
      <c r="K3097" s="237"/>
      <c r="L3097" s="242"/>
      <c r="M3097" s="243"/>
      <c r="N3097" s="244"/>
      <c r="O3097" s="244"/>
      <c r="P3097" s="244"/>
      <c r="Q3097" s="244"/>
      <c r="R3097" s="244"/>
      <c r="S3097" s="244"/>
      <c r="T3097" s="245"/>
      <c r="U3097" s="13"/>
      <c r="V3097" s="13"/>
      <c r="W3097" s="13"/>
      <c r="X3097" s="13"/>
      <c r="Y3097" s="13"/>
      <c r="Z3097" s="13"/>
      <c r="AA3097" s="13"/>
      <c r="AB3097" s="13"/>
      <c r="AC3097" s="13"/>
      <c r="AD3097" s="13"/>
      <c r="AE3097" s="13"/>
      <c r="AT3097" s="246" t="s">
        <v>252</v>
      </c>
      <c r="AU3097" s="246" t="s">
        <v>93</v>
      </c>
      <c r="AV3097" s="13" t="s">
        <v>23</v>
      </c>
      <c r="AW3097" s="13" t="s">
        <v>46</v>
      </c>
      <c r="AX3097" s="13" t="s">
        <v>85</v>
      </c>
      <c r="AY3097" s="246" t="s">
        <v>241</v>
      </c>
    </row>
    <row r="3098" s="14" customFormat="1">
      <c r="A3098" s="14"/>
      <c r="B3098" s="247"/>
      <c r="C3098" s="248"/>
      <c r="D3098" s="238" t="s">
        <v>252</v>
      </c>
      <c r="E3098" s="249" t="s">
        <v>39</v>
      </c>
      <c r="F3098" s="250" t="s">
        <v>2813</v>
      </c>
      <c r="G3098" s="248"/>
      <c r="H3098" s="251">
        <v>3.5</v>
      </c>
      <c r="I3098" s="252"/>
      <c r="J3098" s="248"/>
      <c r="K3098" s="248"/>
      <c r="L3098" s="253"/>
      <c r="M3098" s="254"/>
      <c r="N3098" s="255"/>
      <c r="O3098" s="255"/>
      <c r="P3098" s="255"/>
      <c r="Q3098" s="255"/>
      <c r="R3098" s="255"/>
      <c r="S3098" s="255"/>
      <c r="T3098" s="256"/>
      <c r="U3098" s="14"/>
      <c r="V3098" s="14"/>
      <c r="W3098" s="14"/>
      <c r="X3098" s="14"/>
      <c r="Y3098" s="14"/>
      <c r="Z3098" s="14"/>
      <c r="AA3098" s="14"/>
      <c r="AB3098" s="14"/>
      <c r="AC3098" s="14"/>
      <c r="AD3098" s="14"/>
      <c r="AE3098" s="14"/>
      <c r="AT3098" s="257" t="s">
        <v>252</v>
      </c>
      <c r="AU3098" s="257" t="s">
        <v>93</v>
      </c>
      <c r="AV3098" s="14" t="s">
        <v>93</v>
      </c>
      <c r="AW3098" s="14" t="s">
        <v>46</v>
      </c>
      <c r="AX3098" s="14" t="s">
        <v>85</v>
      </c>
      <c r="AY3098" s="257" t="s">
        <v>241</v>
      </c>
    </row>
    <row r="3099" s="14" customFormat="1">
      <c r="A3099" s="14"/>
      <c r="B3099" s="247"/>
      <c r="C3099" s="248"/>
      <c r="D3099" s="238" t="s">
        <v>252</v>
      </c>
      <c r="E3099" s="249" t="s">
        <v>39</v>
      </c>
      <c r="F3099" s="250" t="s">
        <v>2814</v>
      </c>
      <c r="G3099" s="248"/>
      <c r="H3099" s="251">
        <v>3.6000000000000001</v>
      </c>
      <c r="I3099" s="252"/>
      <c r="J3099" s="248"/>
      <c r="K3099" s="248"/>
      <c r="L3099" s="253"/>
      <c r="M3099" s="254"/>
      <c r="N3099" s="255"/>
      <c r="O3099" s="255"/>
      <c r="P3099" s="255"/>
      <c r="Q3099" s="255"/>
      <c r="R3099" s="255"/>
      <c r="S3099" s="255"/>
      <c r="T3099" s="256"/>
      <c r="U3099" s="14"/>
      <c r="V3099" s="14"/>
      <c r="W3099" s="14"/>
      <c r="X3099" s="14"/>
      <c r="Y3099" s="14"/>
      <c r="Z3099" s="14"/>
      <c r="AA3099" s="14"/>
      <c r="AB3099" s="14"/>
      <c r="AC3099" s="14"/>
      <c r="AD3099" s="14"/>
      <c r="AE3099" s="14"/>
      <c r="AT3099" s="257" t="s">
        <v>252</v>
      </c>
      <c r="AU3099" s="257" t="s">
        <v>93</v>
      </c>
      <c r="AV3099" s="14" t="s">
        <v>93</v>
      </c>
      <c r="AW3099" s="14" t="s">
        <v>46</v>
      </c>
      <c r="AX3099" s="14" t="s">
        <v>85</v>
      </c>
      <c r="AY3099" s="257" t="s">
        <v>241</v>
      </c>
    </row>
    <row r="3100" s="13" customFormat="1">
      <c r="A3100" s="13"/>
      <c r="B3100" s="236"/>
      <c r="C3100" s="237"/>
      <c r="D3100" s="238" t="s">
        <v>252</v>
      </c>
      <c r="E3100" s="239" t="s">
        <v>39</v>
      </c>
      <c r="F3100" s="240" t="s">
        <v>2815</v>
      </c>
      <c r="G3100" s="237"/>
      <c r="H3100" s="239" t="s">
        <v>39</v>
      </c>
      <c r="I3100" s="241"/>
      <c r="J3100" s="237"/>
      <c r="K3100" s="237"/>
      <c r="L3100" s="242"/>
      <c r="M3100" s="243"/>
      <c r="N3100" s="244"/>
      <c r="O3100" s="244"/>
      <c r="P3100" s="244"/>
      <c r="Q3100" s="244"/>
      <c r="R3100" s="244"/>
      <c r="S3100" s="244"/>
      <c r="T3100" s="245"/>
      <c r="U3100" s="13"/>
      <c r="V3100" s="13"/>
      <c r="W3100" s="13"/>
      <c r="X3100" s="13"/>
      <c r="Y3100" s="13"/>
      <c r="Z3100" s="13"/>
      <c r="AA3100" s="13"/>
      <c r="AB3100" s="13"/>
      <c r="AC3100" s="13"/>
      <c r="AD3100" s="13"/>
      <c r="AE3100" s="13"/>
      <c r="AT3100" s="246" t="s">
        <v>252</v>
      </c>
      <c r="AU3100" s="246" t="s">
        <v>93</v>
      </c>
      <c r="AV3100" s="13" t="s">
        <v>23</v>
      </c>
      <c r="AW3100" s="13" t="s">
        <v>46</v>
      </c>
      <c r="AX3100" s="13" t="s">
        <v>85</v>
      </c>
      <c r="AY3100" s="246" t="s">
        <v>241</v>
      </c>
    </row>
    <row r="3101" s="14" customFormat="1">
      <c r="A3101" s="14"/>
      <c r="B3101" s="247"/>
      <c r="C3101" s="248"/>
      <c r="D3101" s="238" t="s">
        <v>252</v>
      </c>
      <c r="E3101" s="249" t="s">
        <v>39</v>
      </c>
      <c r="F3101" s="250" t="s">
        <v>2810</v>
      </c>
      <c r="G3101" s="248"/>
      <c r="H3101" s="251">
        <v>6.8499999999999996</v>
      </c>
      <c r="I3101" s="252"/>
      <c r="J3101" s="248"/>
      <c r="K3101" s="248"/>
      <c r="L3101" s="253"/>
      <c r="M3101" s="254"/>
      <c r="N3101" s="255"/>
      <c r="O3101" s="255"/>
      <c r="P3101" s="255"/>
      <c r="Q3101" s="255"/>
      <c r="R3101" s="255"/>
      <c r="S3101" s="255"/>
      <c r="T3101" s="256"/>
      <c r="U3101" s="14"/>
      <c r="V3101" s="14"/>
      <c r="W3101" s="14"/>
      <c r="X3101" s="14"/>
      <c r="Y3101" s="14"/>
      <c r="Z3101" s="14"/>
      <c r="AA3101" s="14"/>
      <c r="AB3101" s="14"/>
      <c r="AC3101" s="14"/>
      <c r="AD3101" s="14"/>
      <c r="AE3101" s="14"/>
      <c r="AT3101" s="257" t="s">
        <v>252</v>
      </c>
      <c r="AU3101" s="257" t="s">
        <v>93</v>
      </c>
      <c r="AV3101" s="14" t="s">
        <v>93</v>
      </c>
      <c r="AW3101" s="14" t="s">
        <v>46</v>
      </c>
      <c r="AX3101" s="14" t="s">
        <v>85</v>
      </c>
      <c r="AY3101" s="257" t="s">
        <v>241</v>
      </c>
    </row>
    <row r="3102" s="13" customFormat="1">
      <c r="A3102" s="13"/>
      <c r="B3102" s="236"/>
      <c r="C3102" s="237"/>
      <c r="D3102" s="238" t="s">
        <v>252</v>
      </c>
      <c r="E3102" s="239" t="s">
        <v>39</v>
      </c>
      <c r="F3102" s="240" t="s">
        <v>2816</v>
      </c>
      <c r="G3102" s="237"/>
      <c r="H3102" s="239" t="s">
        <v>39</v>
      </c>
      <c r="I3102" s="241"/>
      <c r="J3102" s="237"/>
      <c r="K3102" s="237"/>
      <c r="L3102" s="242"/>
      <c r="M3102" s="243"/>
      <c r="N3102" s="244"/>
      <c r="O3102" s="244"/>
      <c r="P3102" s="244"/>
      <c r="Q3102" s="244"/>
      <c r="R3102" s="244"/>
      <c r="S3102" s="244"/>
      <c r="T3102" s="245"/>
      <c r="U3102" s="13"/>
      <c r="V3102" s="13"/>
      <c r="W3102" s="13"/>
      <c r="X3102" s="13"/>
      <c r="Y3102" s="13"/>
      <c r="Z3102" s="13"/>
      <c r="AA3102" s="13"/>
      <c r="AB3102" s="13"/>
      <c r="AC3102" s="13"/>
      <c r="AD3102" s="13"/>
      <c r="AE3102" s="13"/>
      <c r="AT3102" s="246" t="s">
        <v>252</v>
      </c>
      <c r="AU3102" s="246" t="s">
        <v>93</v>
      </c>
      <c r="AV3102" s="13" t="s">
        <v>23</v>
      </c>
      <c r="AW3102" s="13" t="s">
        <v>46</v>
      </c>
      <c r="AX3102" s="13" t="s">
        <v>85</v>
      </c>
      <c r="AY3102" s="246" t="s">
        <v>241</v>
      </c>
    </row>
    <row r="3103" s="14" customFormat="1">
      <c r="A3103" s="14"/>
      <c r="B3103" s="247"/>
      <c r="C3103" s="248"/>
      <c r="D3103" s="238" t="s">
        <v>252</v>
      </c>
      <c r="E3103" s="249" t="s">
        <v>39</v>
      </c>
      <c r="F3103" s="250" t="s">
        <v>2817</v>
      </c>
      <c r="G3103" s="248"/>
      <c r="H3103" s="251">
        <v>7.0999999999999996</v>
      </c>
      <c r="I3103" s="252"/>
      <c r="J3103" s="248"/>
      <c r="K3103" s="248"/>
      <c r="L3103" s="253"/>
      <c r="M3103" s="254"/>
      <c r="N3103" s="255"/>
      <c r="O3103" s="255"/>
      <c r="P3103" s="255"/>
      <c r="Q3103" s="255"/>
      <c r="R3103" s="255"/>
      <c r="S3103" s="255"/>
      <c r="T3103" s="256"/>
      <c r="U3103" s="14"/>
      <c r="V3103" s="14"/>
      <c r="W3103" s="14"/>
      <c r="X3103" s="14"/>
      <c r="Y3103" s="14"/>
      <c r="Z3103" s="14"/>
      <c r="AA3103" s="14"/>
      <c r="AB3103" s="14"/>
      <c r="AC3103" s="14"/>
      <c r="AD3103" s="14"/>
      <c r="AE3103" s="14"/>
      <c r="AT3103" s="257" t="s">
        <v>252</v>
      </c>
      <c r="AU3103" s="257" t="s">
        <v>93</v>
      </c>
      <c r="AV3103" s="14" t="s">
        <v>93</v>
      </c>
      <c r="AW3103" s="14" t="s">
        <v>46</v>
      </c>
      <c r="AX3103" s="14" t="s">
        <v>85</v>
      </c>
      <c r="AY3103" s="257" t="s">
        <v>241</v>
      </c>
    </row>
    <row r="3104" s="13" customFormat="1">
      <c r="A3104" s="13"/>
      <c r="B3104" s="236"/>
      <c r="C3104" s="237"/>
      <c r="D3104" s="238" t="s">
        <v>252</v>
      </c>
      <c r="E3104" s="239" t="s">
        <v>39</v>
      </c>
      <c r="F3104" s="240" t="s">
        <v>2818</v>
      </c>
      <c r="G3104" s="237"/>
      <c r="H3104" s="239" t="s">
        <v>39</v>
      </c>
      <c r="I3104" s="241"/>
      <c r="J3104" s="237"/>
      <c r="K3104" s="237"/>
      <c r="L3104" s="242"/>
      <c r="M3104" s="243"/>
      <c r="N3104" s="244"/>
      <c r="O3104" s="244"/>
      <c r="P3104" s="244"/>
      <c r="Q3104" s="244"/>
      <c r="R3104" s="244"/>
      <c r="S3104" s="244"/>
      <c r="T3104" s="245"/>
      <c r="U3104" s="13"/>
      <c r="V3104" s="13"/>
      <c r="W3104" s="13"/>
      <c r="X3104" s="13"/>
      <c r="Y3104" s="13"/>
      <c r="Z3104" s="13"/>
      <c r="AA3104" s="13"/>
      <c r="AB3104" s="13"/>
      <c r="AC3104" s="13"/>
      <c r="AD3104" s="13"/>
      <c r="AE3104" s="13"/>
      <c r="AT3104" s="246" t="s">
        <v>252</v>
      </c>
      <c r="AU3104" s="246" t="s">
        <v>93</v>
      </c>
      <c r="AV3104" s="13" t="s">
        <v>23</v>
      </c>
      <c r="AW3104" s="13" t="s">
        <v>46</v>
      </c>
      <c r="AX3104" s="13" t="s">
        <v>85</v>
      </c>
      <c r="AY3104" s="246" t="s">
        <v>241</v>
      </c>
    </row>
    <row r="3105" s="14" customFormat="1">
      <c r="A3105" s="14"/>
      <c r="B3105" s="247"/>
      <c r="C3105" s="248"/>
      <c r="D3105" s="238" t="s">
        <v>252</v>
      </c>
      <c r="E3105" s="249" t="s">
        <v>39</v>
      </c>
      <c r="F3105" s="250" t="s">
        <v>2819</v>
      </c>
      <c r="G3105" s="248"/>
      <c r="H3105" s="251">
        <v>15.67</v>
      </c>
      <c r="I3105" s="252"/>
      <c r="J3105" s="248"/>
      <c r="K3105" s="248"/>
      <c r="L3105" s="253"/>
      <c r="M3105" s="254"/>
      <c r="N3105" s="255"/>
      <c r="O3105" s="255"/>
      <c r="P3105" s="255"/>
      <c r="Q3105" s="255"/>
      <c r="R3105" s="255"/>
      <c r="S3105" s="255"/>
      <c r="T3105" s="256"/>
      <c r="U3105" s="14"/>
      <c r="V3105" s="14"/>
      <c r="W3105" s="14"/>
      <c r="X3105" s="14"/>
      <c r="Y3105" s="14"/>
      <c r="Z3105" s="14"/>
      <c r="AA3105" s="14"/>
      <c r="AB3105" s="14"/>
      <c r="AC3105" s="14"/>
      <c r="AD3105" s="14"/>
      <c r="AE3105" s="14"/>
      <c r="AT3105" s="257" t="s">
        <v>252</v>
      </c>
      <c r="AU3105" s="257" t="s">
        <v>93</v>
      </c>
      <c r="AV3105" s="14" t="s">
        <v>93</v>
      </c>
      <c r="AW3105" s="14" t="s">
        <v>46</v>
      </c>
      <c r="AX3105" s="14" t="s">
        <v>85</v>
      </c>
      <c r="AY3105" s="257" t="s">
        <v>241</v>
      </c>
    </row>
    <row r="3106" s="15" customFormat="1">
      <c r="A3106" s="15"/>
      <c r="B3106" s="258"/>
      <c r="C3106" s="259"/>
      <c r="D3106" s="238" t="s">
        <v>252</v>
      </c>
      <c r="E3106" s="260" t="s">
        <v>39</v>
      </c>
      <c r="F3106" s="261" t="s">
        <v>274</v>
      </c>
      <c r="G3106" s="259"/>
      <c r="H3106" s="262">
        <v>193.88999999999999</v>
      </c>
      <c r="I3106" s="263"/>
      <c r="J3106" s="259"/>
      <c r="K3106" s="259"/>
      <c r="L3106" s="264"/>
      <c r="M3106" s="265"/>
      <c r="N3106" s="266"/>
      <c r="O3106" s="266"/>
      <c r="P3106" s="266"/>
      <c r="Q3106" s="266"/>
      <c r="R3106" s="266"/>
      <c r="S3106" s="266"/>
      <c r="T3106" s="267"/>
      <c r="U3106" s="15"/>
      <c r="V3106" s="15"/>
      <c r="W3106" s="15"/>
      <c r="X3106" s="15"/>
      <c r="Y3106" s="15"/>
      <c r="Z3106" s="15"/>
      <c r="AA3106" s="15"/>
      <c r="AB3106" s="15"/>
      <c r="AC3106" s="15"/>
      <c r="AD3106" s="15"/>
      <c r="AE3106" s="15"/>
      <c r="AT3106" s="268" t="s">
        <v>252</v>
      </c>
      <c r="AU3106" s="268" t="s">
        <v>93</v>
      </c>
      <c r="AV3106" s="15" t="s">
        <v>248</v>
      </c>
      <c r="AW3106" s="15" t="s">
        <v>46</v>
      </c>
      <c r="AX3106" s="15" t="s">
        <v>23</v>
      </c>
      <c r="AY3106" s="268" t="s">
        <v>241</v>
      </c>
    </row>
    <row r="3107" s="2" customFormat="1" ht="16.5" customHeight="1">
      <c r="A3107" s="42"/>
      <c r="B3107" s="43"/>
      <c r="C3107" s="280" t="s">
        <v>2820</v>
      </c>
      <c r="D3107" s="280" t="s">
        <v>463</v>
      </c>
      <c r="E3107" s="281" t="s">
        <v>2821</v>
      </c>
      <c r="F3107" s="282" t="s">
        <v>2822</v>
      </c>
      <c r="G3107" s="283" t="s">
        <v>515</v>
      </c>
      <c r="H3107" s="284">
        <v>203.58500000000001</v>
      </c>
      <c r="I3107" s="285"/>
      <c r="J3107" s="286">
        <f>ROUND(I3107*H3107,2)</f>
        <v>0</v>
      </c>
      <c r="K3107" s="282" t="s">
        <v>39</v>
      </c>
      <c r="L3107" s="287"/>
      <c r="M3107" s="288" t="s">
        <v>39</v>
      </c>
      <c r="N3107" s="289" t="s">
        <v>56</v>
      </c>
      <c r="O3107" s="88"/>
      <c r="P3107" s="227">
        <f>O3107*H3107</f>
        <v>0</v>
      </c>
      <c r="Q3107" s="227">
        <v>0.00010000000000000001</v>
      </c>
      <c r="R3107" s="227">
        <f>Q3107*H3107</f>
        <v>0.020358500000000002</v>
      </c>
      <c r="S3107" s="227">
        <v>0</v>
      </c>
      <c r="T3107" s="228">
        <f>S3107*H3107</f>
        <v>0</v>
      </c>
      <c r="U3107" s="42"/>
      <c r="V3107" s="42"/>
      <c r="W3107" s="42"/>
      <c r="X3107" s="42"/>
      <c r="Y3107" s="42"/>
      <c r="Z3107" s="42"/>
      <c r="AA3107" s="42"/>
      <c r="AB3107" s="42"/>
      <c r="AC3107" s="42"/>
      <c r="AD3107" s="42"/>
      <c r="AE3107" s="42"/>
      <c r="AR3107" s="229" t="s">
        <v>321</v>
      </c>
      <c r="AT3107" s="229" t="s">
        <v>463</v>
      </c>
      <c r="AU3107" s="229" t="s">
        <v>93</v>
      </c>
      <c r="AY3107" s="20" t="s">
        <v>241</v>
      </c>
      <c r="BE3107" s="230">
        <f>IF(N3107="základní",J3107,0)</f>
        <v>0</v>
      </c>
      <c r="BF3107" s="230">
        <f>IF(N3107="snížená",J3107,0)</f>
        <v>0</v>
      </c>
      <c r="BG3107" s="230">
        <f>IF(N3107="zákl. přenesená",J3107,0)</f>
        <v>0</v>
      </c>
      <c r="BH3107" s="230">
        <f>IF(N3107="sníž. přenesená",J3107,0)</f>
        <v>0</v>
      </c>
      <c r="BI3107" s="230">
        <f>IF(N3107="nulová",J3107,0)</f>
        <v>0</v>
      </c>
      <c r="BJ3107" s="20" t="s">
        <v>23</v>
      </c>
      <c r="BK3107" s="230">
        <f>ROUND(I3107*H3107,2)</f>
        <v>0</v>
      </c>
      <c r="BL3107" s="20" t="s">
        <v>248</v>
      </c>
      <c r="BM3107" s="229" t="s">
        <v>2823</v>
      </c>
    </row>
    <row r="3108" s="14" customFormat="1">
      <c r="A3108" s="14"/>
      <c r="B3108" s="247"/>
      <c r="C3108" s="248"/>
      <c r="D3108" s="238" t="s">
        <v>252</v>
      </c>
      <c r="E3108" s="248"/>
      <c r="F3108" s="250" t="s">
        <v>2824</v>
      </c>
      <c r="G3108" s="248"/>
      <c r="H3108" s="251">
        <v>203.58500000000001</v>
      </c>
      <c r="I3108" s="252"/>
      <c r="J3108" s="248"/>
      <c r="K3108" s="248"/>
      <c r="L3108" s="253"/>
      <c r="M3108" s="254"/>
      <c r="N3108" s="255"/>
      <c r="O3108" s="255"/>
      <c r="P3108" s="255"/>
      <c r="Q3108" s="255"/>
      <c r="R3108" s="255"/>
      <c r="S3108" s="255"/>
      <c r="T3108" s="256"/>
      <c r="U3108" s="14"/>
      <c r="V3108" s="14"/>
      <c r="W3108" s="14"/>
      <c r="X3108" s="14"/>
      <c r="Y3108" s="14"/>
      <c r="Z3108" s="14"/>
      <c r="AA3108" s="14"/>
      <c r="AB3108" s="14"/>
      <c r="AC3108" s="14"/>
      <c r="AD3108" s="14"/>
      <c r="AE3108" s="14"/>
      <c r="AT3108" s="257" t="s">
        <v>252</v>
      </c>
      <c r="AU3108" s="257" t="s">
        <v>93</v>
      </c>
      <c r="AV3108" s="14" t="s">
        <v>93</v>
      </c>
      <c r="AW3108" s="14" t="s">
        <v>4</v>
      </c>
      <c r="AX3108" s="14" t="s">
        <v>23</v>
      </c>
      <c r="AY3108" s="257" t="s">
        <v>241</v>
      </c>
    </row>
    <row r="3109" s="2" customFormat="1" ht="33" customHeight="1">
      <c r="A3109" s="42"/>
      <c r="B3109" s="43"/>
      <c r="C3109" s="218" t="s">
        <v>2825</v>
      </c>
      <c r="D3109" s="218" t="s">
        <v>243</v>
      </c>
      <c r="E3109" s="219" t="s">
        <v>2826</v>
      </c>
      <c r="F3109" s="220" t="s">
        <v>2827</v>
      </c>
      <c r="G3109" s="221" t="s">
        <v>515</v>
      </c>
      <c r="H3109" s="222">
        <v>505.54000000000002</v>
      </c>
      <c r="I3109" s="223"/>
      <c r="J3109" s="224">
        <f>ROUND(I3109*H3109,2)</f>
        <v>0</v>
      </c>
      <c r="K3109" s="220" t="s">
        <v>247</v>
      </c>
      <c r="L3109" s="48"/>
      <c r="M3109" s="225" t="s">
        <v>39</v>
      </c>
      <c r="N3109" s="226" t="s">
        <v>56</v>
      </c>
      <c r="O3109" s="88"/>
      <c r="P3109" s="227">
        <f>O3109*H3109</f>
        <v>0</v>
      </c>
      <c r="Q3109" s="227">
        <v>0</v>
      </c>
      <c r="R3109" s="227">
        <f>Q3109*H3109</f>
        <v>0</v>
      </c>
      <c r="S3109" s="227">
        <v>0</v>
      </c>
      <c r="T3109" s="228">
        <f>S3109*H3109</f>
        <v>0</v>
      </c>
      <c r="U3109" s="42"/>
      <c r="V3109" s="42"/>
      <c r="W3109" s="42"/>
      <c r="X3109" s="42"/>
      <c r="Y3109" s="42"/>
      <c r="Z3109" s="42"/>
      <c r="AA3109" s="42"/>
      <c r="AB3109" s="42"/>
      <c r="AC3109" s="42"/>
      <c r="AD3109" s="42"/>
      <c r="AE3109" s="42"/>
      <c r="AR3109" s="229" t="s">
        <v>248</v>
      </c>
      <c r="AT3109" s="229" t="s">
        <v>243</v>
      </c>
      <c r="AU3109" s="229" t="s">
        <v>93</v>
      </c>
      <c r="AY3109" s="20" t="s">
        <v>241</v>
      </c>
      <c r="BE3109" s="230">
        <f>IF(N3109="základní",J3109,0)</f>
        <v>0</v>
      </c>
      <c r="BF3109" s="230">
        <f>IF(N3109="snížená",J3109,0)</f>
        <v>0</v>
      </c>
      <c r="BG3109" s="230">
        <f>IF(N3109="zákl. přenesená",J3109,0)</f>
        <v>0</v>
      </c>
      <c r="BH3109" s="230">
        <f>IF(N3109="sníž. přenesená",J3109,0)</f>
        <v>0</v>
      </c>
      <c r="BI3109" s="230">
        <f>IF(N3109="nulová",J3109,0)</f>
        <v>0</v>
      </c>
      <c r="BJ3109" s="20" t="s">
        <v>23</v>
      </c>
      <c r="BK3109" s="230">
        <f>ROUND(I3109*H3109,2)</f>
        <v>0</v>
      </c>
      <c r="BL3109" s="20" t="s">
        <v>248</v>
      </c>
      <c r="BM3109" s="229" t="s">
        <v>2828</v>
      </c>
    </row>
    <row r="3110" s="2" customFormat="1">
      <c r="A3110" s="42"/>
      <c r="B3110" s="43"/>
      <c r="C3110" s="44"/>
      <c r="D3110" s="231" t="s">
        <v>250</v>
      </c>
      <c r="E3110" s="44"/>
      <c r="F3110" s="232" t="s">
        <v>2829</v>
      </c>
      <c r="G3110" s="44"/>
      <c r="H3110" s="44"/>
      <c r="I3110" s="233"/>
      <c r="J3110" s="44"/>
      <c r="K3110" s="44"/>
      <c r="L3110" s="48"/>
      <c r="M3110" s="234"/>
      <c r="N3110" s="235"/>
      <c r="O3110" s="88"/>
      <c r="P3110" s="88"/>
      <c r="Q3110" s="88"/>
      <c r="R3110" s="88"/>
      <c r="S3110" s="88"/>
      <c r="T3110" s="89"/>
      <c r="U3110" s="42"/>
      <c r="V3110" s="42"/>
      <c r="W3110" s="42"/>
      <c r="X3110" s="42"/>
      <c r="Y3110" s="42"/>
      <c r="Z3110" s="42"/>
      <c r="AA3110" s="42"/>
      <c r="AB3110" s="42"/>
      <c r="AC3110" s="42"/>
      <c r="AD3110" s="42"/>
      <c r="AE3110" s="42"/>
      <c r="AT3110" s="20" t="s">
        <v>250</v>
      </c>
      <c r="AU3110" s="20" t="s">
        <v>93</v>
      </c>
    </row>
    <row r="3111" s="2" customFormat="1" ht="16.5" customHeight="1">
      <c r="A3111" s="42"/>
      <c r="B3111" s="43"/>
      <c r="C3111" s="280" t="s">
        <v>2830</v>
      </c>
      <c r="D3111" s="280" t="s">
        <v>463</v>
      </c>
      <c r="E3111" s="281" t="s">
        <v>2831</v>
      </c>
      <c r="F3111" s="282" t="s">
        <v>2832</v>
      </c>
      <c r="G3111" s="283" t="s">
        <v>515</v>
      </c>
      <c r="H3111" s="284">
        <v>530.81700000000001</v>
      </c>
      <c r="I3111" s="285"/>
      <c r="J3111" s="286">
        <f>ROUND(I3111*H3111,2)</f>
        <v>0</v>
      </c>
      <c r="K3111" s="282" t="s">
        <v>247</v>
      </c>
      <c r="L3111" s="287"/>
      <c r="M3111" s="288" t="s">
        <v>39</v>
      </c>
      <c r="N3111" s="289" t="s">
        <v>56</v>
      </c>
      <c r="O3111" s="88"/>
      <c r="P3111" s="227">
        <f>O3111*H3111</f>
        <v>0</v>
      </c>
      <c r="Q3111" s="227">
        <v>0.00029999999999999997</v>
      </c>
      <c r="R3111" s="227">
        <f>Q3111*H3111</f>
        <v>0.1592451</v>
      </c>
      <c r="S3111" s="227">
        <v>0</v>
      </c>
      <c r="T3111" s="228">
        <f>S3111*H3111</f>
        <v>0</v>
      </c>
      <c r="U3111" s="42"/>
      <c r="V3111" s="42"/>
      <c r="W3111" s="42"/>
      <c r="X3111" s="42"/>
      <c r="Y3111" s="42"/>
      <c r="Z3111" s="42"/>
      <c r="AA3111" s="42"/>
      <c r="AB3111" s="42"/>
      <c r="AC3111" s="42"/>
      <c r="AD3111" s="42"/>
      <c r="AE3111" s="42"/>
      <c r="AR3111" s="229" t="s">
        <v>321</v>
      </c>
      <c r="AT3111" s="229" t="s">
        <v>463</v>
      </c>
      <c r="AU3111" s="229" t="s">
        <v>93</v>
      </c>
      <c r="AY3111" s="20" t="s">
        <v>241</v>
      </c>
      <c r="BE3111" s="230">
        <f>IF(N3111="základní",J3111,0)</f>
        <v>0</v>
      </c>
      <c r="BF3111" s="230">
        <f>IF(N3111="snížená",J3111,0)</f>
        <v>0</v>
      </c>
      <c r="BG3111" s="230">
        <f>IF(N3111="zákl. přenesená",J3111,0)</f>
        <v>0</v>
      </c>
      <c r="BH3111" s="230">
        <f>IF(N3111="sníž. přenesená",J3111,0)</f>
        <v>0</v>
      </c>
      <c r="BI3111" s="230">
        <f>IF(N3111="nulová",J3111,0)</f>
        <v>0</v>
      </c>
      <c r="BJ3111" s="20" t="s">
        <v>23</v>
      </c>
      <c r="BK3111" s="230">
        <f>ROUND(I3111*H3111,2)</f>
        <v>0</v>
      </c>
      <c r="BL3111" s="20" t="s">
        <v>248</v>
      </c>
      <c r="BM3111" s="229" t="s">
        <v>2833</v>
      </c>
    </row>
    <row r="3112" s="13" customFormat="1">
      <c r="A3112" s="13"/>
      <c r="B3112" s="236"/>
      <c r="C3112" s="237"/>
      <c r="D3112" s="238" t="s">
        <v>252</v>
      </c>
      <c r="E3112" s="239" t="s">
        <v>39</v>
      </c>
      <c r="F3112" s="240" t="s">
        <v>2834</v>
      </c>
      <c r="G3112" s="237"/>
      <c r="H3112" s="239" t="s">
        <v>39</v>
      </c>
      <c r="I3112" s="241"/>
      <c r="J3112" s="237"/>
      <c r="K3112" s="237"/>
      <c r="L3112" s="242"/>
      <c r="M3112" s="243"/>
      <c r="N3112" s="244"/>
      <c r="O3112" s="244"/>
      <c r="P3112" s="244"/>
      <c r="Q3112" s="244"/>
      <c r="R3112" s="244"/>
      <c r="S3112" s="244"/>
      <c r="T3112" s="245"/>
      <c r="U3112" s="13"/>
      <c r="V3112" s="13"/>
      <c r="W3112" s="13"/>
      <c r="X3112" s="13"/>
      <c r="Y3112" s="13"/>
      <c r="Z3112" s="13"/>
      <c r="AA3112" s="13"/>
      <c r="AB3112" s="13"/>
      <c r="AC3112" s="13"/>
      <c r="AD3112" s="13"/>
      <c r="AE3112" s="13"/>
      <c r="AT3112" s="246" t="s">
        <v>252</v>
      </c>
      <c r="AU3112" s="246" t="s">
        <v>93</v>
      </c>
      <c r="AV3112" s="13" t="s">
        <v>23</v>
      </c>
      <c r="AW3112" s="13" t="s">
        <v>46</v>
      </c>
      <c r="AX3112" s="13" t="s">
        <v>85</v>
      </c>
      <c r="AY3112" s="246" t="s">
        <v>241</v>
      </c>
    </row>
    <row r="3113" s="14" customFormat="1">
      <c r="A3113" s="14"/>
      <c r="B3113" s="247"/>
      <c r="C3113" s="248"/>
      <c r="D3113" s="238" t="s">
        <v>252</v>
      </c>
      <c r="E3113" s="249" t="s">
        <v>39</v>
      </c>
      <c r="F3113" s="250" t="s">
        <v>2835</v>
      </c>
      <c r="G3113" s="248"/>
      <c r="H3113" s="251">
        <v>183</v>
      </c>
      <c r="I3113" s="252"/>
      <c r="J3113" s="248"/>
      <c r="K3113" s="248"/>
      <c r="L3113" s="253"/>
      <c r="M3113" s="254"/>
      <c r="N3113" s="255"/>
      <c r="O3113" s="255"/>
      <c r="P3113" s="255"/>
      <c r="Q3113" s="255"/>
      <c r="R3113" s="255"/>
      <c r="S3113" s="255"/>
      <c r="T3113" s="256"/>
      <c r="U3113" s="14"/>
      <c r="V3113" s="14"/>
      <c r="W3113" s="14"/>
      <c r="X3113" s="14"/>
      <c r="Y3113" s="14"/>
      <c r="Z3113" s="14"/>
      <c r="AA3113" s="14"/>
      <c r="AB3113" s="14"/>
      <c r="AC3113" s="14"/>
      <c r="AD3113" s="14"/>
      <c r="AE3113" s="14"/>
      <c r="AT3113" s="257" t="s">
        <v>252</v>
      </c>
      <c r="AU3113" s="257" t="s">
        <v>93</v>
      </c>
      <c r="AV3113" s="14" t="s">
        <v>93</v>
      </c>
      <c r="AW3113" s="14" t="s">
        <v>46</v>
      </c>
      <c r="AX3113" s="14" t="s">
        <v>85</v>
      </c>
      <c r="AY3113" s="257" t="s">
        <v>241</v>
      </c>
    </row>
    <row r="3114" s="14" customFormat="1">
      <c r="A3114" s="14"/>
      <c r="B3114" s="247"/>
      <c r="C3114" s="248"/>
      <c r="D3114" s="238" t="s">
        <v>252</v>
      </c>
      <c r="E3114" s="249" t="s">
        <v>39</v>
      </c>
      <c r="F3114" s="250" t="s">
        <v>2836</v>
      </c>
      <c r="G3114" s="248"/>
      <c r="H3114" s="251">
        <v>10</v>
      </c>
      <c r="I3114" s="252"/>
      <c r="J3114" s="248"/>
      <c r="K3114" s="248"/>
      <c r="L3114" s="253"/>
      <c r="M3114" s="254"/>
      <c r="N3114" s="255"/>
      <c r="O3114" s="255"/>
      <c r="P3114" s="255"/>
      <c r="Q3114" s="255"/>
      <c r="R3114" s="255"/>
      <c r="S3114" s="255"/>
      <c r="T3114" s="256"/>
      <c r="U3114" s="14"/>
      <c r="V3114" s="14"/>
      <c r="W3114" s="14"/>
      <c r="X3114" s="14"/>
      <c r="Y3114" s="14"/>
      <c r="Z3114" s="14"/>
      <c r="AA3114" s="14"/>
      <c r="AB3114" s="14"/>
      <c r="AC3114" s="14"/>
      <c r="AD3114" s="14"/>
      <c r="AE3114" s="14"/>
      <c r="AT3114" s="257" t="s">
        <v>252</v>
      </c>
      <c r="AU3114" s="257" t="s">
        <v>93</v>
      </c>
      <c r="AV3114" s="14" t="s">
        <v>93</v>
      </c>
      <c r="AW3114" s="14" t="s">
        <v>46</v>
      </c>
      <c r="AX3114" s="14" t="s">
        <v>85</v>
      </c>
      <c r="AY3114" s="257" t="s">
        <v>241</v>
      </c>
    </row>
    <row r="3115" s="14" customFormat="1">
      <c r="A3115" s="14"/>
      <c r="B3115" s="247"/>
      <c r="C3115" s="248"/>
      <c r="D3115" s="238" t="s">
        <v>252</v>
      </c>
      <c r="E3115" s="249" t="s">
        <v>39</v>
      </c>
      <c r="F3115" s="250" t="s">
        <v>2837</v>
      </c>
      <c r="G3115" s="248"/>
      <c r="H3115" s="251">
        <v>10.720000000000001</v>
      </c>
      <c r="I3115" s="252"/>
      <c r="J3115" s="248"/>
      <c r="K3115" s="248"/>
      <c r="L3115" s="253"/>
      <c r="M3115" s="254"/>
      <c r="N3115" s="255"/>
      <c r="O3115" s="255"/>
      <c r="P3115" s="255"/>
      <c r="Q3115" s="255"/>
      <c r="R3115" s="255"/>
      <c r="S3115" s="255"/>
      <c r="T3115" s="256"/>
      <c r="U3115" s="14"/>
      <c r="V3115" s="14"/>
      <c r="W3115" s="14"/>
      <c r="X3115" s="14"/>
      <c r="Y3115" s="14"/>
      <c r="Z3115" s="14"/>
      <c r="AA3115" s="14"/>
      <c r="AB3115" s="14"/>
      <c r="AC3115" s="14"/>
      <c r="AD3115" s="14"/>
      <c r="AE3115" s="14"/>
      <c r="AT3115" s="257" t="s">
        <v>252</v>
      </c>
      <c r="AU3115" s="257" t="s">
        <v>93</v>
      </c>
      <c r="AV3115" s="14" t="s">
        <v>93</v>
      </c>
      <c r="AW3115" s="14" t="s">
        <v>46</v>
      </c>
      <c r="AX3115" s="14" t="s">
        <v>85</v>
      </c>
      <c r="AY3115" s="257" t="s">
        <v>241</v>
      </c>
    </row>
    <row r="3116" s="14" customFormat="1">
      <c r="A3116" s="14"/>
      <c r="B3116" s="247"/>
      <c r="C3116" s="248"/>
      <c r="D3116" s="238" t="s">
        <v>252</v>
      </c>
      <c r="E3116" s="249" t="s">
        <v>39</v>
      </c>
      <c r="F3116" s="250" t="s">
        <v>2838</v>
      </c>
      <c r="G3116" s="248"/>
      <c r="H3116" s="251">
        <v>14.1</v>
      </c>
      <c r="I3116" s="252"/>
      <c r="J3116" s="248"/>
      <c r="K3116" s="248"/>
      <c r="L3116" s="253"/>
      <c r="M3116" s="254"/>
      <c r="N3116" s="255"/>
      <c r="O3116" s="255"/>
      <c r="P3116" s="255"/>
      <c r="Q3116" s="255"/>
      <c r="R3116" s="255"/>
      <c r="S3116" s="255"/>
      <c r="T3116" s="256"/>
      <c r="U3116" s="14"/>
      <c r="V3116" s="14"/>
      <c r="W3116" s="14"/>
      <c r="X3116" s="14"/>
      <c r="Y3116" s="14"/>
      <c r="Z3116" s="14"/>
      <c r="AA3116" s="14"/>
      <c r="AB3116" s="14"/>
      <c r="AC3116" s="14"/>
      <c r="AD3116" s="14"/>
      <c r="AE3116" s="14"/>
      <c r="AT3116" s="257" t="s">
        <v>252</v>
      </c>
      <c r="AU3116" s="257" t="s">
        <v>93</v>
      </c>
      <c r="AV3116" s="14" t="s">
        <v>93</v>
      </c>
      <c r="AW3116" s="14" t="s">
        <v>46</v>
      </c>
      <c r="AX3116" s="14" t="s">
        <v>85</v>
      </c>
      <c r="AY3116" s="257" t="s">
        <v>241</v>
      </c>
    </row>
    <row r="3117" s="14" customFormat="1">
      <c r="A3117" s="14"/>
      <c r="B3117" s="247"/>
      <c r="C3117" s="248"/>
      <c r="D3117" s="238" t="s">
        <v>252</v>
      </c>
      <c r="E3117" s="249" t="s">
        <v>39</v>
      </c>
      <c r="F3117" s="250" t="s">
        <v>2839</v>
      </c>
      <c r="G3117" s="248"/>
      <c r="H3117" s="251">
        <v>4.9500000000000002</v>
      </c>
      <c r="I3117" s="252"/>
      <c r="J3117" s="248"/>
      <c r="K3117" s="248"/>
      <c r="L3117" s="253"/>
      <c r="M3117" s="254"/>
      <c r="N3117" s="255"/>
      <c r="O3117" s="255"/>
      <c r="P3117" s="255"/>
      <c r="Q3117" s="255"/>
      <c r="R3117" s="255"/>
      <c r="S3117" s="255"/>
      <c r="T3117" s="256"/>
      <c r="U3117" s="14"/>
      <c r="V3117" s="14"/>
      <c r="W3117" s="14"/>
      <c r="X3117" s="14"/>
      <c r="Y3117" s="14"/>
      <c r="Z3117" s="14"/>
      <c r="AA3117" s="14"/>
      <c r="AB3117" s="14"/>
      <c r="AC3117" s="14"/>
      <c r="AD3117" s="14"/>
      <c r="AE3117" s="14"/>
      <c r="AT3117" s="257" t="s">
        <v>252</v>
      </c>
      <c r="AU3117" s="257" t="s">
        <v>93</v>
      </c>
      <c r="AV3117" s="14" t="s">
        <v>93</v>
      </c>
      <c r="AW3117" s="14" t="s">
        <v>46</v>
      </c>
      <c r="AX3117" s="14" t="s">
        <v>85</v>
      </c>
      <c r="AY3117" s="257" t="s">
        <v>241</v>
      </c>
    </row>
    <row r="3118" s="14" customFormat="1">
      <c r="A3118" s="14"/>
      <c r="B3118" s="247"/>
      <c r="C3118" s="248"/>
      <c r="D3118" s="238" t="s">
        <v>252</v>
      </c>
      <c r="E3118" s="249" t="s">
        <v>39</v>
      </c>
      <c r="F3118" s="250" t="s">
        <v>2840</v>
      </c>
      <c r="G3118" s="248"/>
      <c r="H3118" s="251">
        <v>7.2000000000000002</v>
      </c>
      <c r="I3118" s="252"/>
      <c r="J3118" s="248"/>
      <c r="K3118" s="248"/>
      <c r="L3118" s="253"/>
      <c r="M3118" s="254"/>
      <c r="N3118" s="255"/>
      <c r="O3118" s="255"/>
      <c r="P3118" s="255"/>
      <c r="Q3118" s="255"/>
      <c r="R3118" s="255"/>
      <c r="S3118" s="255"/>
      <c r="T3118" s="256"/>
      <c r="U3118" s="14"/>
      <c r="V3118" s="14"/>
      <c r="W3118" s="14"/>
      <c r="X3118" s="14"/>
      <c r="Y3118" s="14"/>
      <c r="Z3118" s="14"/>
      <c r="AA3118" s="14"/>
      <c r="AB3118" s="14"/>
      <c r="AC3118" s="14"/>
      <c r="AD3118" s="14"/>
      <c r="AE3118" s="14"/>
      <c r="AT3118" s="257" t="s">
        <v>252</v>
      </c>
      <c r="AU3118" s="257" t="s">
        <v>93</v>
      </c>
      <c r="AV3118" s="14" t="s">
        <v>93</v>
      </c>
      <c r="AW3118" s="14" t="s">
        <v>46</v>
      </c>
      <c r="AX3118" s="14" t="s">
        <v>85</v>
      </c>
      <c r="AY3118" s="257" t="s">
        <v>241</v>
      </c>
    </row>
    <row r="3119" s="14" customFormat="1">
      <c r="A3119" s="14"/>
      <c r="B3119" s="247"/>
      <c r="C3119" s="248"/>
      <c r="D3119" s="238" t="s">
        <v>252</v>
      </c>
      <c r="E3119" s="249" t="s">
        <v>39</v>
      </c>
      <c r="F3119" s="250" t="s">
        <v>2841</v>
      </c>
      <c r="G3119" s="248"/>
      <c r="H3119" s="251">
        <v>10.800000000000001</v>
      </c>
      <c r="I3119" s="252"/>
      <c r="J3119" s="248"/>
      <c r="K3119" s="248"/>
      <c r="L3119" s="253"/>
      <c r="M3119" s="254"/>
      <c r="N3119" s="255"/>
      <c r="O3119" s="255"/>
      <c r="P3119" s="255"/>
      <c r="Q3119" s="255"/>
      <c r="R3119" s="255"/>
      <c r="S3119" s="255"/>
      <c r="T3119" s="256"/>
      <c r="U3119" s="14"/>
      <c r="V3119" s="14"/>
      <c r="W3119" s="14"/>
      <c r="X3119" s="14"/>
      <c r="Y3119" s="14"/>
      <c r="Z3119" s="14"/>
      <c r="AA3119" s="14"/>
      <c r="AB3119" s="14"/>
      <c r="AC3119" s="14"/>
      <c r="AD3119" s="14"/>
      <c r="AE3119" s="14"/>
      <c r="AT3119" s="257" t="s">
        <v>252</v>
      </c>
      <c r="AU3119" s="257" t="s">
        <v>93</v>
      </c>
      <c r="AV3119" s="14" t="s">
        <v>93</v>
      </c>
      <c r="AW3119" s="14" t="s">
        <v>46</v>
      </c>
      <c r="AX3119" s="14" t="s">
        <v>85</v>
      </c>
      <c r="AY3119" s="257" t="s">
        <v>241</v>
      </c>
    </row>
    <row r="3120" s="14" customFormat="1">
      <c r="A3120" s="14"/>
      <c r="B3120" s="247"/>
      <c r="C3120" s="248"/>
      <c r="D3120" s="238" t="s">
        <v>252</v>
      </c>
      <c r="E3120" s="249" t="s">
        <v>39</v>
      </c>
      <c r="F3120" s="250" t="s">
        <v>2842</v>
      </c>
      <c r="G3120" s="248"/>
      <c r="H3120" s="251">
        <v>28.800000000000001</v>
      </c>
      <c r="I3120" s="252"/>
      <c r="J3120" s="248"/>
      <c r="K3120" s="248"/>
      <c r="L3120" s="253"/>
      <c r="M3120" s="254"/>
      <c r="N3120" s="255"/>
      <c r="O3120" s="255"/>
      <c r="P3120" s="255"/>
      <c r="Q3120" s="255"/>
      <c r="R3120" s="255"/>
      <c r="S3120" s="255"/>
      <c r="T3120" s="256"/>
      <c r="U3120" s="14"/>
      <c r="V3120" s="14"/>
      <c r="W3120" s="14"/>
      <c r="X3120" s="14"/>
      <c r="Y3120" s="14"/>
      <c r="Z3120" s="14"/>
      <c r="AA3120" s="14"/>
      <c r="AB3120" s="14"/>
      <c r="AC3120" s="14"/>
      <c r="AD3120" s="14"/>
      <c r="AE3120" s="14"/>
      <c r="AT3120" s="257" t="s">
        <v>252</v>
      </c>
      <c r="AU3120" s="257" t="s">
        <v>93</v>
      </c>
      <c r="AV3120" s="14" t="s">
        <v>93</v>
      </c>
      <c r="AW3120" s="14" t="s">
        <v>46</v>
      </c>
      <c r="AX3120" s="14" t="s">
        <v>85</v>
      </c>
      <c r="AY3120" s="257" t="s">
        <v>241</v>
      </c>
    </row>
    <row r="3121" s="14" customFormat="1">
      <c r="A3121" s="14"/>
      <c r="B3121" s="247"/>
      <c r="C3121" s="248"/>
      <c r="D3121" s="238" t="s">
        <v>252</v>
      </c>
      <c r="E3121" s="249" t="s">
        <v>39</v>
      </c>
      <c r="F3121" s="250" t="s">
        <v>2843</v>
      </c>
      <c r="G3121" s="248"/>
      <c r="H3121" s="251">
        <v>43.200000000000003</v>
      </c>
      <c r="I3121" s="252"/>
      <c r="J3121" s="248"/>
      <c r="K3121" s="248"/>
      <c r="L3121" s="253"/>
      <c r="M3121" s="254"/>
      <c r="N3121" s="255"/>
      <c r="O3121" s="255"/>
      <c r="P3121" s="255"/>
      <c r="Q3121" s="255"/>
      <c r="R3121" s="255"/>
      <c r="S3121" s="255"/>
      <c r="T3121" s="256"/>
      <c r="U3121" s="14"/>
      <c r="V3121" s="14"/>
      <c r="W3121" s="14"/>
      <c r="X3121" s="14"/>
      <c r="Y3121" s="14"/>
      <c r="Z3121" s="14"/>
      <c r="AA3121" s="14"/>
      <c r="AB3121" s="14"/>
      <c r="AC3121" s="14"/>
      <c r="AD3121" s="14"/>
      <c r="AE3121" s="14"/>
      <c r="AT3121" s="257" t="s">
        <v>252</v>
      </c>
      <c r="AU3121" s="257" t="s">
        <v>93</v>
      </c>
      <c r="AV3121" s="14" t="s">
        <v>93</v>
      </c>
      <c r="AW3121" s="14" t="s">
        <v>46</v>
      </c>
      <c r="AX3121" s="14" t="s">
        <v>85</v>
      </c>
      <c r="AY3121" s="257" t="s">
        <v>241</v>
      </c>
    </row>
    <row r="3122" s="14" customFormat="1">
      <c r="A3122" s="14"/>
      <c r="B3122" s="247"/>
      <c r="C3122" s="248"/>
      <c r="D3122" s="238" t="s">
        <v>252</v>
      </c>
      <c r="E3122" s="249" t="s">
        <v>39</v>
      </c>
      <c r="F3122" s="250" t="s">
        <v>2844</v>
      </c>
      <c r="G3122" s="248"/>
      <c r="H3122" s="251">
        <v>21.600000000000001</v>
      </c>
      <c r="I3122" s="252"/>
      <c r="J3122" s="248"/>
      <c r="K3122" s="248"/>
      <c r="L3122" s="253"/>
      <c r="M3122" s="254"/>
      <c r="N3122" s="255"/>
      <c r="O3122" s="255"/>
      <c r="P3122" s="255"/>
      <c r="Q3122" s="255"/>
      <c r="R3122" s="255"/>
      <c r="S3122" s="255"/>
      <c r="T3122" s="256"/>
      <c r="U3122" s="14"/>
      <c r="V3122" s="14"/>
      <c r="W3122" s="14"/>
      <c r="X3122" s="14"/>
      <c r="Y3122" s="14"/>
      <c r="Z3122" s="14"/>
      <c r="AA3122" s="14"/>
      <c r="AB3122" s="14"/>
      <c r="AC3122" s="14"/>
      <c r="AD3122" s="14"/>
      <c r="AE3122" s="14"/>
      <c r="AT3122" s="257" t="s">
        <v>252</v>
      </c>
      <c r="AU3122" s="257" t="s">
        <v>93</v>
      </c>
      <c r="AV3122" s="14" t="s">
        <v>93</v>
      </c>
      <c r="AW3122" s="14" t="s">
        <v>46</v>
      </c>
      <c r="AX3122" s="14" t="s">
        <v>85</v>
      </c>
      <c r="AY3122" s="257" t="s">
        <v>241</v>
      </c>
    </row>
    <row r="3123" s="14" customFormat="1">
      <c r="A3123" s="14"/>
      <c r="B3123" s="247"/>
      <c r="C3123" s="248"/>
      <c r="D3123" s="238" t="s">
        <v>252</v>
      </c>
      <c r="E3123" s="249" t="s">
        <v>39</v>
      </c>
      <c r="F3123" s="250" t="s">
        <v>2845</v>
      </c>
      <c r="G3123" s="248"/>
      <c r="H3123" s="251">
        <v>21.600000000000001</v>
      </c>
      <c r="I3123" s="252"/>
      <c r="J3123" s="248"/>
      <c r="K3123" s="248"/>
      <c r="L3123" s="253"/>
      <c r="M3123" s="254"/>
      <c r="N3123" s="255"/>
      <c r="O3123" s="255"/>
      <c r="P3123" s="255"/>
      <c r="Q3123" s="255"/>
      <c r="R3123" s="255"/>
      <c r="S3123" s="255"/>
      <c r="T3123" s="256"/>
      <c r="U3123" s="14"/>
      <c r="V3123" s="14"/>
      <c r="W3123" s="14"/>
      <c r="X3123" s="14"/>
      <c r="Y3123" s="14"/>
      <c r="Z3123" s="14"/>
      <c r="AA3123" s="14"/>
      <c r="AB3123" s="14"/>
      <c r="AC3123" s="14"/>
      <c r="AD3123" s="14"/>
      <c r="AE3123" s="14"/>
      <c r="AT3123" s="257" t="s">
        <v>252</v>
      </c>
      <c r="AU3123" s="257" t="s">
        <v>93</v>
      </c>
      <c r="AV3123" s="14" t="s">
        <v>93</v>
      </c>
      <c r="AW3123" s="14" t="s">
        <v>46</v>
      </c>
      <c r="AX3123" s="14" t="s">
        <v>85</v>
      </c>
      <c r="AY3123" s="257" t="s">
        <v>241</v>
      </c>
    </row>
    <row r="3124" s="14" customFormat="1">
      <c r="A3124" s="14"/>
      <c r="B3124" s="247"/>
      <c r="C3124" s="248"/>
      <c r="D3124" s="238" t="s">
        <v>252</v>
      </c>
      <c r="E3124" s="249" t="s">
        <v>39</v>
      </c>
      <c r="F3124" s="250" t="s">
        <v>2846</v>
      </c>
      <c r="G3124" s="248"/>
      <c r="H3124" s="251">
        <v>21</v>
      </c>
      <c r="I3124" s="252"/>
      <c r="J3124" s="248"/>
      <c r="K3124" s="248"/>
      <c r="L3124" s="253"/>
      <c r="M3124" s="254"/>
      <c r="N3124" s="255"/>
      <c r="O3124" s="255"/>
      <c r="P3124" s="255"/>
      <c r="Q3124" s="255"/>
      <c r="R3124" s="255"/>
      <c r="S3124" s="255"/>
      <c r="T3124" s="256"/>
      <c r="U3124" s="14"/>
      <c r="V3124" s="14"/>
      <c r="W3124" s="14"/>
      <c r="X3124" s="14"/>
      <c r="Y3124" s="14"/>
      <c r="Z3124" s="14"/>
      <c r="AA3124" s="14"/>
      <c r="AB3124" s="14"/>
      <c r="AC3124" s="14"/>
      <c r="AD3124" s="14"/>
      <c r="AE3124" s="14"/>
      <c r="AT3124" s="257" t="s">
        <v>252</v>
      </c>
      <c r="AU3124" s="257" t="s">
        <v>93</v>
      </c>
      <c r="AV3124" s="14" t="s">
        <v>93</v>
      </c>
      <c r="AW3124" s="14" t="s">
        <v>46</v>
      </c>
      <c r="AX3124" s="14" t="s">
        <v>85</v>
      </c>
      <c r="AY3124" s="257" t="s">
        <v>241</v>
      </c>
    </row>
    <row r="3125" s="14" customFormat="1">
      <c r="A3125" s="14"/>
      <c r="B3125" s="247"/>
      <c r="C3125" s="248"/>
      <c r="D3125" s="238" t="s">
        <v>252</v>
      </c>
      <c r="E3125" s="249" t="s">
        <v>39</v>
      </c>
      <c r="F3125" s="250" t="s">
        <v>2847</v>
      </c>
      <c r="G3125" s="248"/>
      <c r="H3125" s="251">
        <v>4.7999999999999998</v>
      </c>
      <c r="I3125" s="252"/>
      <c r="J3125" s="248"/>
      <c r="K3125" s="248"/>
      <c r="L3125" s="253"/>
      <c r="M3125" s="254"/>
      <c r="N3125" s="255"/>
      <c r="O3125" s="255"/>
      <c r="P3125" s="255"/>
      <c r="Q3125" s="255"/>
      <c r="R3125" s="255"/>
      <c r="S3125" s="255"/>
      <c r="T3125" s="256"/>
      <c r="U3125" s="14"/>
      <c r="V3125" s="14"/>
      <c r="W3125" s="14"/>
      <c r="X3125" s="14"/>
      <c r="Y3125" s="14"/>
      <c r="Z3125" s="14"/>
      <c r="AA3125" s="14"/>
      <c r="AB3125" s="14"/>
      <c r="AC3125" s="14"/>
      <c r="AD3125" s="14"/>
      <c r="AE3125" s="14"/>
      <c r="AT3125" s="257" t="s">
        <v>252</v>
      </c>
      <c r="AU3125" s="257" t="s">
        <v>93</v>
      </c>
      <c r="AV3125" s="14" t="s">
        <v>93</v>
      </c>
      <c r="AW3125" s="14" t="s">
        <v>46</v>
      </c>
      <c r="AX3125" s="14" t="s">
        <v>85</v>
      </c>
      <c r="AY3125" s="257" t="s">
        <v>241</v>
      </c>
    </row>
    <row r="3126" s="14" customFormat="1">
      <c r="A3126" s="14"/>
      <c r="B3126" s="247"/>
      <c r="C3126" s="248"/>
      <c r="D3126" s="238" t="s">
        <v>252</v>
      </c>
      <c r="E3126" s="249" t="s">
        <v>39</v>
      </c>
      <c r="F3126" s="250" t="s">
        <v>2848</v>
      </c>
      <c r="G3126" s="248"/>
      <c r="H3126" s="251">
        <v>26.800000000000001</v>
      </c>
      <c r="I3126" s="252"/>
      <c r="J3126" s="248"/>
      <c r="K3126" s="248"/>
      <c r="L3126" s="253"/>
      <c r="M3126" s="254"/>
      <c r="N3126" s="255"/>
      <c r="O3126" s="255"/>
      <c r="P3126" s="255"/>
      <c r="Q3126" s="255"/>
      <c r="R3126" s="255"/>
      <c r="S3126" s="255"/>
      <c r="T3126" s="256"/>
      <c r="U3126" s="14"/>
      <c r="V3126" s="14"/>
      <c r="W3126" s="14"/>
      <c r="X3126" s="14"/>
      <c r="Y3126" s="14"/>
      <c r="Z3126" s="14"/>
      <c r="AA3126" s="14"/>
      <c r="AB3126" s="14"/>
      <c r="AC3126" s="14"/>
      <c r="AD3126" s="14"/>
      <c r="AE3126" s="14"/>
      <c r="AT3126" s="257" t="s">
        <v>252</v>
      </c>
      <c r="AU3126" s="257" t="s">
        <v>93</v>
      </c>
      <c r="AV3126" s="14" t="s">
        <v>93</v>
      </c>
      <c r="AW3126" s="14" t="s">
        <v>46</v>
      </c>
      <c r="AX3126" s="14" t="s">
        <v>85</v>
      </c>
      <c r="AY3126" s="257" t="s">
        <v>241</v>
      </c>
    </row>
    <row r="3127" s="14" customFormat="1">
      <c r="A3127" s="14"/>
      <c r="B3127" s="247"/>
      <c r="C3127" s="248"/>
      <c r="D3127" s="238" t="s">
        <v>252</v>
      </c>
      <c r="E3127" s="249" t="s">
        <v>39</v>
      </c>
      <c r="F3127" s="250" t="s">
        <v>2849</v>
      </c>
      <c r="G3127" s="248"/>
      <c r="H3127" s="251">
        <v>5.9000000000000004</v>
      </c>
      <c r="I3127" s="252"/>
      <c r="J3127" s="248"/>
      <c r="K3127" s="248"/>
      <c r="L3127" s="253"/>
      <c r="M3127" s="254"/>
      <c r="N3127" s="255"/>
      <c r="O3127" s="255"/>
      <c r="P3127" s="255"/>
      <c r="Q3127" s="255"/>
      <c r="R3127" s="255"/>
      <c r="S3127" s="255"/>
      <c r="T3127" s="256"/>
      <c r="U3127" s="14"/>
      <c r="V3127" s="14"/>
      <c r="W3127" s="14"/>
      <c r="X3127" s="14"/>
      <c r="Y3127" s="14"/>
      <c r="Z3127" s="14"/>
      <c r="AA3127" s="14"/>
      <c r="AB3127" s="14"/>
      <c r="AC3127" s="14"/>
      <c r="AD3127" s="14"/>
      <c r="AE3127" s="14"/>
      <c r="AT3127" s="257" t="s">
        <v>252</v>
      </c>
      <c r="AU3127" s="257" t="s">
        <v>93</v>
      </c>
      <c r="AV3127" s="14" t="s">
        <v>93</v>
      </c>
      <c r="AW3127" s="14" t="s">
        <v>46</v>
      </c>
      <c r="AX3127" s="14" t="s">
        <v>85</v>
      </c>
      <c r="AY3127" s="257" t="s">
        <v>241</v>
      </c>
    </row>
    <row r="3128" s="14" customFormat="1">
      <c r="A3128" s="14"/>
      <c r="B3128" s="247"/>
      <c r="C3128" s="248"/>
      <c r="D3128" s="238" t="s">
        <v>252</v>
      </c>
      <c r="E3128" s="249" t="s">
        <v>39</v>
      </c>
      <c r="F3128" s="250" t="s">
        <v>2850</v>
      </c>
      <c r="G3128" s="248"/>
      <c r="H3128" s="251">
        <v>3.8999999999999999</v>
      </c>
      <c r="I3128" s="252"/>
      <c r="J3128" s="248"/>
      <c r="K3128" s="248"/>
      <c r="L3128" s="253"/>
      <c r="M3128" s="254"/>
      <c r="N3128" s="255"/>
      <c r="O3128" s="255"/>
      <c r="P3128" s="255"/>
      <c r="Q3128" s="255"/>
      <c r="R3128" s="255"/>
      <c r="S3128" s="255"/>
      <c r="T3128" s="256"/>
      <c r="U3128" s="14"/>
      <c r="V3128" s="14"/>
      <c r="W3128" s="14"/>
      <c r="X3128" s="14"/>
      <c r="Y3128" s="14"/>
      <c r="Z3128" s="14"/>
      <c r="AA3128" s="14"/>
      <c r="AB3128" s="14"/>
      <c r="AC3128" s="14"/>
      <c r="AD3128" s="14"/>
      <c r="AE3128" s="14"/>
      <c r="AT3128" s="257" t="s">
        <v>252</v>
      </c>
      <c r="AU3128" s="257" t="s">
        <v>93</v>
      </c>
      <c r="AV3128" s="14" t="s">
        <v>93</v>
      </c>
      <c r="AW3128" s="14" t="s">
        <v>46</v>
      </c>
      <c r="AX3128" s="14" t="s">
        <v>85</v>
      </c>
      <c r="AY3128" s="257" t="s">
        <v>241</v>
      </c>
    </row>
    <row r="3129" s="14" customFormat="1">
      <c r="A3129" s="14"/>
      <c r="B3129" s="247"/>
      <c r="C3129" s="248"/>
      <c r="D3129" s="238" t="s">
        <v>252</v>
      </c>
      <c r="E3129" s="249" t="s">
        <v>39</v>
      </c>
      <c r="F3129" s="250" t="s">
        <v>2851</v>
      </c>
      <c r="G3129" s="248"/>
      <c r="H3129" s="251">
        <v>5.4000000000000004</v>
      </c>
      <c r="I3129" s="252"/>
      <c r="J3129" s="248"/>
      <c r="K3129" s="248"/>
      <c r="L3129" s="253"/>
      <c r="M3129" s="254"/>
      <c r="N3129" s="255"/>
      <c r="O3129" s="255"/>
      <c r="P3129" s="255"/>
      <c r="Q3129" s="255"/>
      <c r="R3129" s="255"/>
      <c r="S3129" s="255"/>
      <c r="T3129" s="256"/>
      <c r="U3129" s="14"/>
      <c r="V3129" s="14"/>
      <c r="W3129" s="14"/>
      <c r="X3129" s="14"/>
      <c r="Y3129" s="14"/>
      <c r="Z3129" s="14"/>
      <c r="AA3129" s="14"/>
      <c r="AB3129" s="14"/>
      <c r="AC3129" s="14"/>
      <c r="AD3129" s="14"/>
      <c r="AE3129" s="14"/>
      <c r="AT3129" s="257" t="s">
        <v>252</v>
      </c>
      <c r="AU3129" s="257" t="s">
        <v>93</v>
      </c>
      <c r="AV3129" s="14" t="s">
        <v>93</v>
      </c>
      <c r="AW3129" s="14" t="s">
        <v>46</v>
      </c>
      <c r="AX3129" s="14" t="s">
        <v>85</v>
      </c>
      <c r="AY3129" s="257" t="s">
        <v>241</v>
      </c>
    </row>
    <row r="3130" s="13" customFormat="1">
      <c r="A3130" s="13"/>
      <c r="B3130" s="236"/>
      <c r="C3130" s="237"/>
      <c r="D3130" s="238" t="s">
        <v>252</v>
      </c>
      <c r="E3130" s="239" t="s">
        <v>39</v>
      </c>
      <c r="F3130" s="240" t="s">
        <v>2852</v>
      </c>
      <c r="G3130" s="237"/>
      <c r="H3130" s="239" t="s">
        <v>39</v>
      </c>
      <c r="I3130" s="241"/>
      <c r="J3130" s="237"/>
      <c r="K3130" s="237"/>
      <c r="L3130" s="242"/>
      <c r="M3130" s="243"/>
      <c r="N3130" s="244"/>
      <c r="O3130" s="244"/>
      <c r="P3130" s="244"/>
      <c r="Q3130" s="244"/>
      <c r="R3130" s="244"/>
      <c r="S3130" s="244"/>
      <c r="T3130" s="245"/>
      <c r="U3130" s="13"/>
      <c r="V3130" s="13"/>
      <c r="W3130" s="13"/>
      <c r="X3130" s="13"/>
      <c r="Y3130" s="13"/>
      <c r="Z3130" s="13"/>
      <c r="AA3130" s="13"/>
      <c r="AB3130" s="13"/>
      <c r="AC3130" s="13"/>
      <c r="AD3130" s="13"/>
      <c r="AE3130" s="13"/>
      <c r="AT3130" s="246" t="s">
        <v>252</v>
      </c>
      <c r="AU3130" s="246" t="s">
        <v>93</v>
      </c>
      <c r="AV3130" s="13" t="s">
        <v>23</v>
      </c>
      <c r="AW3130" s="13" t="s">
        <v>46</v>
      </c>
      <c r="AX3130" s="13" t="s">
        <v>85</v>
      </c>
      <c r="AY3130" s="246" t="s">
        <v>241</v>
      </c>
    </row>
    <row r="3131" s="14" customFormat="1">
      <c r="A3131" s="14"/>
      <c r="B3131" s="247"/>
      <c r="C3131" s="248"/>
      <c r="D3131" s="238" t="s">
        <v>252</v>
      </c>
      <c r="E3131" s="249" t="s">
        <v>39</v>
      </c>
      <c r="F3131" s="250" t="s">
        <v>2853</v>
      </c>
      <c r="G3131" s="248"/>
      <c r="H3131" s="251">
        <v>13.199999999999999</v>
      </c>
      <c r="I3131" s="252"/>
      <c r="J3131" s="248"/>
      <c r="K3131" s="248"/>
      <c r="L3131" s="253"/>
      <c r="M3131" s="254"/>
      <c r="N3131" s="255"/>
      <c r="O3131" s="255"/>
      <c r="P3131" s="255"/>
      <c r="Q3131" s="255"/>
      <c r="R3131" s="255"/>
      <c r="S3131" s="255"/>
      <c r="T3131" s="256"/>
      <c r="U3131" s="14"/>
      <c r="V3131" s="14"/>
      <c r="W3131" s="14"/>
      <c r="X3131" s="14"/>
      <c r="Y3131" s="14"/>
      <c r="Z3131" s="14"/>
      <c r="AA3131" s="14"/>
      <c r="AB3131" s="14"/>
      <c r="AC3131" s="14"/>
      <c r="AD3131" s="14"/>
      <c r="AE3131" s="14"/>
      <c r="AT3131" s="257" t="s">
        <v>252</v>
      </c>
      <c r="AU3131" s="257" t="s">
        <v>93</v>
      </c>
      <c r="AV3131" s="14" t="s">
        <v>93</v>
      </c>
      <c r="AW3131" s="14" t="s">
        <v>46</v>
      </c>
      <c r="AX3131" s="14" t="s">
        <v>85</v>
      </c>
      <c r="AY3131" s="257" t="s">
        <v>241</v>
      </c>
    </row>
    <row r="3132" s="14" customFormat="1">
      <c r="A3132" s="14"/>
      <c r="B3132" s="247"/>
      <c r="C3132" s="248"/>
      <c r="D3132" s="238" t="s">
        <v>252</v>
      </c>
      <c r="E3132" s="249" t="s">
        <v>39</v>
      </c>
      <c r="F3132" s="250" t="s">
        <v>2854</v>
      </c>
      <c r="G3132" s="248"/>
      <c r="H3132" s="251">
        <v>6.7999999999999998</v>
      </c>
      <c r="I3132" s="252"/>
      <c r="J3132" s="248"/>
      <c r="K3132" s="248"/>
      <c r="L3132" s="253"/>
      <c r="M3132" s="254"/>
      <c r="N3132" s="255"/>
      <c r="O3132" s="255"/>
      <c r="P3132" s="255"/>
      <c r="Q3132" s="255"/>
      <c r="R3132" s="255"/>
      <c r="S3132" s="255"/>
      <c r="T3132" s="256"/>
      <c r="U3132" s="14"/>
      <c r="V3132" s="14"/>
      <c r="W3132" s="14"/>
      <c r="X3132" s="14"/>
      <c r="Y3132" s="14"/>
      <c r="Z3132" s="14"/>
      <c r="AA3132" s="14"/>
      <c r="AB3132" s="14"/>
      <c r="AC3132" s="14"/>
      <c r="AD3132" s="14"/>
      <c r="AE3132" s="14"/>
      <c r="AT3132" s="257" t="s">
        <v>252</v>
      </c>
      <c r="AU3132" s="257" t="s">
        <v>93</v>
      </c>
      <c r="AV3132" s="14" t="s">
        <v>93</v>
      </c>
      <c r="AW3132" s="14" t="s">
        <v>46</v>
      </c>
      <c r="AX3132" s="14" t="s">
        <v>85</v>
      </c>
      <c r="AY3132" s="257" t="s">
        <v>241</v>
      </c>
    </row>
    <row r="3133" s="14" customFormat="1">
      <c r="A3133" s="14"/>
      <c r="B3133" s="247"/>
      <c r="C3133" s="248"/>
      <c r="D3133" s="238" t="s">
        <v>252</v>
      </c>
      <c r="E3133" s="249" t="s">
        <v>39</v>
      </c>
      <c r="F3133" s="250" t="s">
        <v>2855</v>
      </c>
      <c r="G3133" s="248"/>
      <c r="H3133" s="251">
        <v>6.7999999999999998</v>
      </c>
      <c r="I3133" s="252"/>
      <c r="J3133" s="248"/>
      <c r="K3133" s="248"/>
      <c r="L3133" s="253"/>
      <c r="M3133" s="254"/>
      <c r="N3133" s="255"/>
      <c r="O3133" s="255"/>
      <c r="P3133" s="255"/>
      <c r="Q3133" s="255"/>
      <c r="R3133" s="255"/>
      <c r="S3133" s="255"/>
      <c r="T3133" s="256"/>
      <c r="U3133" s="14"/>
      <c r="V3133" s="14"/>
      <c r="W3133" s="14"/>
      <c r="X3133" s="14"/>
      <c r="Y3133" s="14"/>
      <c r="Z3133" s="14"/>
      <c r="AA3133" s="14"/>
      <c r="AB3133" s="14"/>
      <c r="AC3133" s="14"/>
      <c r="AD3133" s="14"/>
      <c r="AE3133" s="14"/>
      <c r="AT3133" s="257" t="s">
        <v>252</v>
      </c>
      <c r="AU3133" s="257" t="s">
        <v>93</v>
      </c>
      <c r="AV3133" s="14" t="s">
        <v>93</v>
      </c>
      <c r="AW3133" s="14" t="s">
        <v>46</v>
      </c>
      <c r="AX3133" s="14" t="s">
        <v>85</v>
      </c>
      <c r="AY3133" s="257" t="s">
        <v>241</v>
      </c>
    </row>
    <row r="3134" s="14" customFormat="1">
      <c r="A3134" s="14"/>
      <c r="B3134" s="247"/>
      <c r="C3134" s="248"/>
      <c r="D3134" s="238" t="s">
        <v>252</v>
      </c>
      <c r="E3134" s="249" t="s">
        <v>39</v>
      </c>
      <c r="F3134" s="250" t="s">
        <v>2856</v>
      </c>
      <c r="G3134" s="248"/>
      <c r="H3134" s="251">
        <v>5.7999999999999998</v>
      </c>
      <c r="I3134" s="252"/>
      <c r="J3134" s="248"/>
      <c r="K3134" s="248"/>
      <c r="L3134" s="253"/>
      <c r="M3134" s="254"/>
      <c r="N3134" s="255"/>
      <c r="O3134" s="255"/>
      <c r="P3134" s="255"/>
      <c r="Q3134" s="255"/>
      <c r="R3134" s="255"/>
      <c r="S3134" s="255"/>
      <c r="T3134" s="256"/>
      <c r="U3134" s="14"/>
      <c r="V3134" s="14"/>
      <c r="W3134" s="14"/>
      <c r="X3134" s="14"/>
      <c r="Y3134" s="14"/>
      <c r="Z3134" s="14"/>
      <c r="AA3134" s="14"/>
      <c r="AB3134" s="14"/>
      <c r="AC3134" s="14"/>
      <c r="AD3134" s="14"/>
      <c r="AE3134" s="14"/>
      <c r="AT3134" s="257" t="s">
        <v>252</v>
      </c>
      <c r="AU3134" s="257" t="s">
        <v>93</v>
      </c>
      <c r="AV3134" s="14" t="s">
        <v>93</v>
      </c>
      <c r="AW3134" s="14" t="s">
        <v>46</v>
      </c>
      <c r="AX3134" s="14" t="s">
        <v>85</v>
      </c>
      <c r="AY3134" s="257" t="s">
        <v>241</v>
      </c>
    </row>
    <row r="3135" s="14" customFormat="1">
      <c r="A3135" s="14"/>
      <c r="B3135" s="247"/>
      <c r="C3135" s="248"/>
      <c r="D3135" s="238" t="s">
        <v>252</v>
      </c>
      <c r="E3135" s="249" t="s">
        <v>39</v>
      </c>
      <c r="F3135" s="250" t="s">
        <v>2857</v>
      </c>
      <c r="G3135" s="248"/>
      <c r="H3135" s="251">
        <v>7.9000000000000004</v>
      </c>
      <c r="I3135" s="252"/>
      <c r="J3135" s="248"/>
      <c r="K3135" s="248"/>
      <c r="L3135" s="253"/>
      <c r="M3135" s="254"/>
      <c r="N3135" s="255"/>
      <c r="O3135" s="255"/>
      <c r="P3135" s="255"/>
      <c r="Q3135" s="255"/>
      <c r="R3135" s="255"/>
      <c r="S3135" s="255"/>
      <c r="T3135" s="256"/>
      <c r="U3135" s="14"/>
      <c r="V3135" s="14"/>
      <c r="W3135" s="14"/>
      <c r="X3135" s="14"/>
      <c r="Y3135" s="14"/>
      <c r="Z3135" s="14"/>
      <c r="AA3135" s="14"/>
      <c r="AB3135" s="14"/>
      <c r="AC3135" s="14"/>
      <c r="AD3135" s="14"/>
      <c r="AE3135" s="14"/>
      <c r="AT3135" s="257" t="s">
        <v>252</v>
      </c>
      <c r="AU3135" s="257" t="s">
        <v>93</v>
      </c>
      <c r="AV3135" s="14" t="s">
        <v>93</v>
      </c>
      <c r="AW3135" s="14" t="s">
        <v>46</v>
      </c>
      <c r="AX3135" s="14" t="s">
        <v>85</v>
      </c>
      <c r="AY3135" s="257" t="s">
        <v>241</v>
      </c>
    </row>
    <row r="3136" s="14" customFormat="1">
      <c r="A3136" s="14"/>
      <c r="B3136" s="247"/>
      <c r="C3136" s="248"/>
      <c r="D3136" s="238" t="s">
        <v>252</v>
      </c>
      <c r="E3136" s="249" t="s">
        <v>39</v>
      </c>
      <c r="F3136" s="250" t="s">
        <v>2858</v>
      </c>
      <c r="G3136" s="248"/>
      <c r="H3136" s="251">
        <v>5.4199999999999999</v>
      </c>
      <c r="I3136" s="252"/>
      <c r="J3136" s="248"/>
      <c r="K3136" s="248"/>
      <c r="L3136" s="253"/>
      <c r="M3136" s="254"/>
      <c r="N3136" s="255"/>
      <c r="O3136" s="255"/>
      <c r="P3136" s="255"/>
      <c r="Q3136" s="255"/>
      <c r="R3136" s="255"/>
      <c r="S3136" s="255"/>
      <c r="T3136" s="256"/>
      <c r="U3136" s="14"/>
      <c r="V3136" s="14"/>
      <c r="W3136" s="14"/>
      <c r="X3136" s="14"/>
      <c r="Y3136" s="14"/>
      <c r="Z3136" s="14"/>
      <c r="AA3136" s="14"/>
      <c r="AB3136" s="14"/>
      <c r="AC3136" s="14"/>
      <c r="AD3136" s="14"/>
      <c r="AE3136" s="14"/>
      <c r="AT3136" s="257" t="s">
        <v>252</v>
      </c>
      <c r="AU3136" s="257" t="s">
        <v>93</v>
      </c>
      <c r="AV3136" s="14" t="s">
        <v>93</v>
      </c>
      <c r="AW3136" s="14" t="s">
        <v>46</v>
      </c>
      <c r="AX3136" s="14" t="s">
        <v>85</v>
      </c>
      <c r="AY3136" s="257" t="s">
        <v>241</v>
      </c>
    </row>
    <row r="3137" s="14" customFormat="1">
      <c r="A3137" s="14"/>
      <c r="B3137" s="247"/>
      <c r="C3137" s="248"/>
      <c r="D3137" s="238" t="s">
        <v>252</v>
      </c>
      <c r="E3137" s="249" t="s">
        <v>39</v>
      </c>
      <c r="F3137" s="250" t="s">
        <v>2859</v>
      </c>
      <c r="G3137" s="248"/>
      <c r="H3137" s="251">
        <v>7.9000000000000004</v>
      </c>
      <c r="I3137" s="252"/>
      <c r="J3137" s="248"/>
      <c r="K3137" s="248"/>
      <c r="L3137" s="253"/>
      <c r="M3137" s="254"/>
      <c r="N3137" s="255"/>
      <c r="O3137" s="255"/>
      <c r="P3137" s="255"/>
      <c r="Q3137" s="255"/>
      <c r="R3137" s="255"/>
      <c r="S3137" s="255"/>
      <c r="T3137" s="256"/>
      <c r="U3137" s="14"/>
      <c r="V3137" s="14"/>
      <c r="W3137" s="14"/>
      <c r="X3137" s="14"/>
      <c r="Y3137" s="14"/>
      <c r="Z3137" s="14"/>
      <c r="AA3137" s="14"/>
      <c r="AB3137" s="14"/>
      <c r="AC3137" s="14"/>
      <c r="AD3137" s="14"/>
      <c r="AE3137" s="14"/>
      <c r="AT3137" s="257" t="s">
        <v>252</v>
      </c>
      <c r="AU3137" s="257" t="s">
        <v>93</v>
      </c>
      <c r="AV3137" s="14" t="s">
        <v>93</v>
      </c>
      <c r="AW3137" s="14" t="s">
        <v>46</v>
      </c>
      <c r="AX3137" s="14" t="s">
        <v>85</v>
      </c>
      <c r="AY3137" s="257" t="s">
        <v>241</v>
      </c>
    </row>
    <row r="3138" s="14" customFormat="1">
      <c r="A3138" s="14"/>
      <c r="B3138" s="247"/>
      <c r="C3138" s="248"/>
      <c r="D3138" s="238" t="s">
        <v>252</v>
      </c>
      <c r="E3138" s="249" t="s">
        <v>39</v>
      </c>
      <c r="F3138" s="250" t="s">
        <v>2860</v>
      </c>
      <c r="G3138" s="248"/>
      <c r="H3138" s="251">
        <v>6.5999999999999996</v>
      </c>
      <c r="I3138" s="252"/>
      <c r="J3138" s="248"/>
      <c r="K3138" s="248"/>
      <c r="L3138" s="253"/>
      <c r="M3138" s="254"/>
      <c r="N3138" s="255"/>
      <c r="O3138" s="255"/>
      <c r="P3138" s="255"/>
      <c r="Q3138" s="255"/>
      <c r="R3138" s="255"/>
      <c r="S3138" s="255"/>
      <c r="T3138" s="256"/>
      <c r="U3138" s="14"/>
      <c r="V3138" s="14"/>
      <c r="W3138" s="14"/>
      <c r="X3138" s="14"/>
      <c r="Y3138" s="14"/>
      <c r="Z3138" s="14"/>
      <c r="AA3138" s="14"/>
      <c r="AB3138" s="14"/>
      <c r="AC3138" s="14"/>
      <c r="AD3138" s="14"/>
      <c r="AE3138" s="14"/>
      <c r="AT3138" s="257" t="s">
        <v>252</v>
      </c>
      <c r="AU3138" s="257" t="s">
        <v>93</v>
      </c>
      <c r="AV3138" s="14" t="s">
        <v>93</v>
      </c>
      <c r="AW3138" s="14" t="s">
        <v>46</v>
      </c>
      <c r="AX3138" s="14" t="s">
        <v>85</v>
      </c>
      <c r="AY3138" s="257" t="s">
        <v>241</v>
      </c>
    </row>
    <row r="3139" s="14" customFormat="1">
      <c r="A3139" s="14"/>
      <c r="B3139" s="247"/>
      <c r="C3139" s="248"/>
      <c r="D3139" s="238" t="s">
        <v>252</v>
      </c>
      <c r="E3139" s="249" t="s">
        <v>39</v>
      </c>
      <c r="F3139" s="250" t="s">
        <v>2861</v>
      </c>
      <c r="G3139" s="248"/>
      <c r="H3139" s="251">
        <v>8.0999999999999996</v>
      </c>
      <c r="I3139" s="252"/>
      <c r="J3139" s="248"/>
      <c r="K3139" s="248"/>
      <c r="L3139" s="253"/>
      <c r="M3139" s="254"/>
      <c r="N3139" s="255"/>
      <c r="O3139" s="255"/>
      <c r="P3139" s="255"/>
      <c r="Q3139" s="255"/>
      <c r="R3139" s="255"/>
      <c r="S3139" s="255"/>
      <c r="T3139" s="256"/>
      <c r="U3139" s="14"/>
      <c r="V3139" s="14"/>
      <c r="W3139" s="14"/>
      <c r="X3139" s="14"/>
      <c r="Y3139" s="14"/>
      <c r="Z3139" s="14"/>
      <c r="AA3139" s="14"/>
      <c r="AB3139" s="14"/>
      <c r="AC3139" s="14"/>
      <c r="AD3139" s="14"/>
      <c r="AE3139" s="14"/>
      <c r="AT3139" s="257" t="s">
        <v>252</v>
      </c>
      <c r="AU3139" s="257" t="s">
        <v>93</v>
      </c>
      <c r="AV3139" s="14" t="s">
        <v>93</v>
      </c>
      <c r="AW3139" s="14" t="s">
        <v>46</v>
      </c>
      <c r="AX3139" s="14" t="s">
        <v>85</v>
      </c>
      <c r="AY3139" s="257" t="s">
        <v>241</v>
      </c>
    </row>
    <row r="3140" s="14" customFormat="1">
      <c r="A3140" s="14"/>
      <c r="B3140" s="247"/>
      <c r="C3140" s="248"/>
      <c r="D3140" s="238" t="s">
        <v>252</v>
      </c>
      <c r="E3140" s="249" t="s">
        <v>39</v>
      </c>
      <c r="F3140" s="250" t="s">
        <v>2862</v>
      </c>
      <c r="G3140" s="248"/>
      <c r="H3140" s="251">
        <v>5.9500000000000002</v>
      </c>
      <c r="I3140" s="252"/>
      <c r="J3140" s="248"/>
      <c r="K3140" s="248"/>
      <c r="L3140" s="253"/>
      <c r="M3140" s="254"/>
      <c r="N3140" s="255"/>
      <c r="O3140" s="255"/>
      <c r="P3140" s="255"/>
      <c r="Q3140" s="255"/>
      <c r="R3140" s="255"/>
      <c r="S3140" s="255"/>
      <c r="T3140" s="256"/>
      <c r="U3140" s="14"/>
      <c r="V3140" s="14"/>
      <c r="W3140" s="14"/>
      <c r="X3140" s="14"/>
      <c r="Y3140" s="14"/>
      <c r="Z3140" s="14"/>
      <c r="AA3140" s="14"/>
      <c r="AB3140" s="14"/>
      <c r="AC3140" s="14"/>
      <c r="AD3140" s="14"/>
      <c r="AE3140" s="14"/>
      <c r="AT3140" s="257" t="s">
        <v>252</v>
      </c>
      <c r="AU3140" s="257" t="s">
        <v>93</v>
      </c>
      <c r="AV3140" s="14" t="s">
        <v>93</v>
      </c>
      <c r="AW3140" s="14" t="s">
        <v>46</v>
      </c>
      <c r="AX3140" s="14" t="s">
        <v>85</v>
      </c>
      <c r="AY3140" s="257" t="s">
        <v>241</v>
      </c>
    </row>
    <row r="3141" s="14" customFormat="1">
      <c r="A3141" s="14"/>
      <c r="B3141" s="247"/>
      <c r="C3141" s="248"/>
      <c r="D3141" s="238" t="s">
        <v>252</v>
      </c>
      <c r="E3141" s="249" t="s">
        <v>39</v>
      </c>
      <c r="F3141" s="250" t="s">
        <v>2863</v>
      </c>
      <c r="G3141" s="248"/>
      <c r="H3141" s="251">
        <v>7.2999999999999998</v>
      </c>
      <c r="I3141" s="252"/>
      <c r="J3141" s="248"/>
      <c r="K3141" s="248"/>
      <c r="L3141" s="253"/>
      <c r="M3141" s="254"/>
      <c r="N3141" s="255"/>
      <c r="O3141" s="255"/>
      <c r="P3141" s="255"/>
      <c r="Q3141" s="255"/>
      <c r="R3141" s="255"/>
      <c r="S3141" s="255"/>
      <c r="T3141" s="256"/>
      <c r="U3141" s="14"/>
      <c r="V3141" s="14"/>
      <c r="W3141" s="14"/>
      <c r="X3141" s="14"/>
      <c r="Y3141" s="14"/>
      <c r="Z3141" s="14"/>
      <c r="AA3141" s="14"/>
      <c r="AB3141" s="14"/>
      <c r="AC3141" s="14"/>
      <c r="AD3141" s="14"/>
      <c r="AE3141" s="14"/>
      <c r="AT3141" s="257" t="s">
        <v>252</v>
      </c>
      <c r="AU3141" s="257" t="s">
        <v>93</v>
      </c>
      <c r="AV3141" s="14" t="s">
        <v>93</v>
      </c>
      <c r="AW3141" s="14" t="s">
        <v>46</v>
      </c>
      <c r="AX3141" s="14" t="s">
        <v>85</v>
      </c>
      <c r="AY3141" s="257" t="s">
        <v>241</v>
      </c>
    </row>
    <row r="3142" s="15" customFormat="1">
      <c r="A3142" s="15"/>
      <c r="B3142" s="258"/>
      <c r="C3142" s="259"/>
      <c r="D3142" s="238" t="s">
        <v>252</v>
      </c>
      <c r="E3142" s="260" t="s">
        <v>39</v>
      </c>
      <c r="F3142" s="261" t="s">
        <v>274</v>
      </c>
      <c r="G3142" s="259"/>
      <c r="H3142" s="262">
        <v>505.54000000000002</v>
      </c>
      <c r="I3142" s="263"/>
      <c r="J3142" s="259"/>
      <c r="K3142" s="259"/>
      <c r="L3142" s="264"/>
      <c r="M3142" s="265"/>
      <c r="N3142" s="266"/>
      <c r="O3142" s="266"/>
      <c r="P3142" s="266"/>
      <c r="Q3142" s="266"/>
      <c r="R3142" s="266"/>
      <c r="S3142" s="266"/>
      <c r="T3142" s="267"/>
      <c r="U3142" s="15"/>
      <c r="V3142" s="15"/>
      <c r="W3142" s="15"/>
      <c r="X3142" s="15"/>
      <c r="Y3142" s="15"/>
      <c r="Z3142" s="15"/>
      <c r="AA3142" s="15"/>
      <c r="AB3142" s="15"/>
      <c r="AC3142" s="15"/>
      <c r="AD3142" s="15"/>
      <c r="AE3142" s="15"/>
      <c r="AT3142" s="268" t="s">
        <v>252</v>
      </c>
      <c r="AU3142" s="268" t="s">
        <v>93</v>
      </c>
      <c r="AV3142" s="15" t="s">
        <v>248</v>
      </c>
      <c r="AW3142" s="15" t="s">
        <v>46</v>
      </c>
      <c r="AX3142" s="15" t="s">
        <v>23</v>
      </c>
      <c r="AY3142" s="268" t="s">
        <v>241</v>
      </c>
    </row>
    <row r="3143" s="14" customFormat="1">
      <c r="A3143" s="14"/>
      <c r="B3143" s="247"/>
      <c r="C3143" s="248"/>
      <c r="D3143" s="238" t="s">
        <v>252</v>
      </c>
      <c r="E3143" s="248"/>
      <c r="F3143" s="250" t="s">
        <v>2864</v>
      </c>
      <c r="G3143" s="248"/>
      <c r="H3143" s="251">
        <v>530.81700000000001</v>
      </c>
      <c r="I3143" s="252"/>
      <c r="J3143" s="248"/>
      <c r="K3143" s="248"/>
      <c r="L3143" s="253"/>
      <c r="M3143" s="254"/>
      <c r="N3143" s="255"/>
      <c r="O3143" s="255"/>
      <c r="P3143" s="255"/>
      <c r="Q3143" s="255"/>
      <c r="R3143" s="255"/>
      <c r="S3143" s="255"/>
      <c r="T3143" s="256"/>
      <c r="U3143" s="14"/>
      <c r="V3143" s="14"/>
      <c r="W3143" s="14"/>
      <c r="X3143" s="14"/>
      <c r="Y3143" s="14"/>
      <c r="Z3143" s="14"/>
      <c r="AA3143" s="14"/>
      <c r="AB3143" s="14"/>
      <c r="AC3143" s="14"/>
      <c r="AD3143" s="14"/>
      <c r="AE3143" s="14"/>
      <c r="AT3143" s="257" t="s">
        <v>252</v>
      </c>
      <c r="AU3143" s="257" t="s">
        <v>93</v>
      </c>
      <c r="AV3143" s="14" t="s">
        <v>93</v>
      </c>
      <c r="AW3143" s="14" t="s">
        <v>4</v>
      </c>
      <c r="AX3143" s="14" t="s">
        <v>23</v>
      </c>
      <c r="AY3143" s="257" t="s">
        <v>241</v>
      </c>
    </row>
    <row r="3144" s="2" customFormat="1" ht="16.5" customHeight="1">
      <c r="A3144" s="42"/>
      <c r="B3144" s="43"/>
      <c r="C3144" s="218" t="s">
        <v>2865</v>
      </c>
      <c r="D3144" s="218" t="s">
        <v>243</v>
      </c>
      <c r="E3144" s="219" t="s">
        <v>2866</v>
      </c>
      <c r="F3144" s="220" t="s">
        <v>2867</v>
      </c>
      <c r="G3144" s="221" t="s">
        <v>145</v>
      </c>
      <c r="H3144" s="222">
        <v>862.92600000000004</v>
      </c>
      <c r="I3144" s="223"/>
      <c r="J3144" s="224">
        <f>ROUND(I3144*H3144,2)</f>
        <v>0</v>
      </c>
      <c r="K3144" s="220" t="s">
        <v>247</v>
      </c>
      <c r="L3144" s="48"/>
      <c r="M3144" s="225" t="s">
        <v>39</v>
      </c>
      <c r="N3144" s="226" t="s">
        <v>56</v>
      </c>
      <c r="O3144" s="88"/>
      <c r="P3144" s="227">
        <f>O3144*H3144</f>
        <v>0</v>
      </c>
      <c r="Q3144" s="227">
        <v>0.00020000000000000001</v>
      </c>
      <c r="R3144" s="227">
        <f>Q3144*H3144</f>
        <v>0.17258520000000002</v>
      </c>
      <c r="S3144" s="227">
        <v>0</v>
      </c>
      <c r="T3144" s="228">
        <f>S3144*H3144</f>
        <v>0</v>
      </c>
      <c r="U3144" s="42"/>
      <c r="V3144" s="42"/>
      <c r="W3144" s="42"/>
      <c r="X3144" s="42"/>
      <c r="Y3144" s="42"/>
      <c r="Z3144" s="42"/>
      <c r="AA3144" s="42"/>
      <c r="AB3144" s="42"/>
      <c r="AC3144" s="42"/>
      <c r="AD3144" s="42"/>
      <c r="AE3144" s="42"/>
      <c r="AR3144" s="229" t="s">
        <v>248</v>
      </c>
      <c r="AT3144" s="229" t="s">
        <v>243</v>
      </c>
      <c r="AU3144" s="229" t="s">
        <v>93</v>
      </c>
      <c r="AY3144" s="20" t="s">
        <v>241</v>
      </c>
      <c r="BE3144" s="230">
        <f>IF(N3144="základní",J3144,0)</f>
        <v>0</v>
      </c>
      <c r="BF3144" s="230">
        <f>IF(N3144="snížená",J3144,0)</f>
        <v>0</v>
      </c>
      <c r="BG3144" s="230">
        <f>IF(N3144="zákl. přenesená",J3144,0)</f>
        <v>0</v>
      </c>
      <c r="BH3144" s="230">
        <f>IF(N3144="sníž. přenesená",J3144,0)</f>
        <v>0</v>
      </c>
      <c r="BI3144" s="230">
        <f>IF(N3144="nulová",J3144,0)</f>
        <v>0</v>
      </c>
      <c r="BJ3144" s="20" t="s">
        <v>23</v>
      </c>
      <c r="BK3144" s="230">
        <f>ROUND(I3144*H3144,2)</f>
        <v>0</v>
      </c>
      <c r="BL3144" s="20" t="s">
        <v>248</v>
      </c>
      <c r="BM3144" s="229" t="s">
        <v>2868</v>
      </c>
    </row>
    <row r="3145" s="2" customFormat="1">
      <c r="A3145" s="42"/>
      <c r="B3145" s="43"/>
      <c r="C3145" s="44"/>
      <c r="D3145" s="231" t="s">
        <v>250</v>
      </c>
      <c r="E3145" s="44"/>
      <c r="F3145" s="232" t="s">
        <v>2869</v>
      </c>
      <c r="G3145" s="44"/>
      <c r="H3145" s="44"/>
      <c r="I3145" s="233"/>
      <c r="J3145" s="44"/>
      <c r="K3145" s="44"/>
      <c r="L3145" s="48"/>
      <c r="M3145" s="234"/>
      <c r="N3145" s="235"/>
      <c r="O3145" s="88"/>
      <c r="P3145" s="88"/>
      <c r="Q3145" s="88"/>
      <c r="R3145" s="88"/>
      <c r="S3145" s="88"/>
      <c r="T3145" s="89"/>
      <c r="U3145" s="42"/>
      <c r="V3145" s="42"/>
      <c r="W3145" s="42"/>
      <c r="X3145" s="42"/>
      <c r="Y3145" s="42"/>
      <c r="Z3145" s="42"/>
      <c r="AA3145" s="42"/>
      <c r="AB3145" s="42"/>
      <c r="AC3145" s="42"/>
      <c r="AD3145" s="42"/>
      <c r="AE3145" s="42"/>
      <c r="AT3145" s="20" t="s">
        <v>250</v>
      </c>
      <c r="AU3145" s="20" t="s">
        <v>93</v>
      </c>
    </row>
    <row r="3146" s="2" customFormat="1" ht="16.5" customHeight="1">
      <c r="A3146" s="42"/>
      <c r="B3146" s="43"/>
      <c r="C3146" s="218" t="s">
        <v>2870</v>
      </c>
      <c r="D3146" s="218" t="s">
        <v>243</v>
      </c>
      <c r="E3146" s="219" t="s">
        <v>2871</v>
      </c>
      <c r="F3146" s="220" t="s">
        <v>2872</v>
      </c>
      <c r="G3146" s="221" t="s">
        <v>145</v>
      </c>
      <c r="H3146" s="222">
        <v>111.731</v>
      </c>
      <c r="I3146" s="223"/>
      <c r="J3146" s="224">
        <f>ROUND(I3146*H3146,2)</f>
        <v>0</v>
      </c>
      <c r="K3146" s="220" t="s">
        <v>247</v>
      </c>
      <c r="L3146" s="48"/>
      <c r="M3146" s="225" t="s">
        <v>39</v>
      </c>
      <c r="N3146" s="226" t="s">
        <v>56</v>
      </c>
      <c r="O3146" s="88"/>
      <c r="P3146" s="227">
        <f>O3146*H3146</f>
        <v>0</v>
      </c>
      <c r="Q3146" s="227">
        <v>0.00018000000000000001</v>
      </c>
      <c r="R3146" s="227">
        <f>Q3146*H3146</f>
        <v>0.02011158</v>
      </c>
      <c r="S3146" s="227">
        <v>0</v>
      </c>
      <c r="T3146" s="228">
        <f>S3146*H3146</f>
        <v>0</v>
      </c>
      <c r="U3146" s="42"/>
      <c r="V3146" s="42"/>
      <c r="W3146" s="42"/>
      <c r="X3146" s="42"/>
      <c r="Y3146" s="42"/>
      <c r="Z3146" s="42"/>
      <c r="AA3146" s="42"/>
      <c r="AB3146" s="42"/>
      <c r="AC3146" s="42"/>
      <c r="AD3146" s="42"/>
      <c r="AE3146" s="42"/>
      <c r="AR3146" s="229" t="s">
        <v>248</v>
      </c>
      <c r="AT3146" s="229" t="s">
        <v>243</v>
      </c>
      <c r="AU3146" s="229" t="s">
        <v>93</v>
      </c>
      <c r="AY3146" s="20" t="s">
        <v>241</v>
      </c>
      <c r="BE3146" s="230">
        <f>IF(N3146="základní",J3146,0)</f>
        <v>0</v>
      </c>
      <c r="BF3146" s="230">
        <f>IF(N3146="snížená",J3146,0)</f>
        <v>0</v>
      </c>
      <c r="BG3146" s="230">
        <f>IF(N3146="zákl. přenesená",J3146,0)</f>
        <v>0</v>
      </c>
      <c r="BH3146" s="230">
        <f>IF(N3146="sníž. přenesená",J3146,0)</f>
        <v>0</v>
      </c>
      <c r="BI3146" s="230">
        <f>IF(N3146="nulová",J3146,0)</f>
        <v>0</v>
      </c>
      <c r="BJ3146" s="20" t="s">
        <v>23</v>
      </c>
      <c r="BK3146" s="230">
        <f>ROUND(I3146*H3146,2)</f>
        <v>0</v>
      </c>
      <c r="BL3146" s="20" t="s">
        <v>248</v>
      </c>
      <c r="BM3146" s="229" t="s">
        <v>2873</v>
      </c>
    </row>
    <row r="3147" s="2" customFormat="1">
      <c r="A3147" s="42"/>
      <c r="B3147" s="43"/>
      <c r="C3147" s="44"/>
      <c r="D3147" s="231" t="s">
        <v>250</v>
      </c>
      <c r="E3147" s="44"/>
      <c r="F3147" s="232" t="s">
        <v>2874</v>
      </c>
      <c r="G3147" s="44"/>
      <c r="H3147" s="44"/>
      <c r="I3147" s="233"/>
      <c r="J3147" s="44"/>
      <c r="K3147" s="44"/>
      <c r="L3147" s="48"/>
      <c r="M3147" s="234"/>
      <c r="N3147" s="235"/>
      <c r="O3147" s="88"/>
      <c r="P3147" s="88"/>
      <c r="Q3147" s="88"/>
      <c r="R3147" s="88"/>
      <c r="S3147" s="88"/>
      <c r="T3147" s="89"/>
      <c r="U3147" s="42"/>
      <c r="V3147" s="42"/>
      <c r="W3147" s="42"/>
      <c r="X3147" s="42"/>
      <c r="Y3147" s="42"/>
      <c r="Z3147" s="42"/>
      <c r="AA3147" s="42"/>
      <c r="AB3147" s="42"/>
      <c r="AC3147" s="42"/>
      <c r="AD3147" s="42"/>
      <c r="AE3147" s="42"/>
      <c r="AT3147" s="20" t="s">
        <v>250</v>
      </c>
      <c r="AU3147" s="20" t="s">
        <v>93</v>
      </c>
    </row>
    <row r="3148" s="2" customFormat="1" ht="37.8" customHeight="1">
      <c r="A3148" s="42"/>
      <c r="B3148" s="43"/>
      <c r="C3148" s="218" t="s">
        <v>2875</v>
      </c>
      <c r="D3148" s="218" t="s">
        <v>243</v>
      </c>
      <c r="E3148" s="219" t="s">
        <v>2876</v>
      </c>
      <c r="F3148" s="220" t="s">
        <v>2877</v>
      </c>
      <c r="G3148" s="221" t="s">
        <v>145</v>
      </c>
      <c r="H3148" s="222">
        <v>66.905000000000001</v>
      </c>
      <c r="I3148" s="223"/>
      <c r="J3148" s="224">
        <f>ROUND(I3148*H3148,2)</f>
        <v>0</v>
      </c>
      <c r="K3148" s="220" t="s">
        <v>247</v>
      </c>
      <c r="L3148" s="48"/>
      <c r="M3148" s="225" t="s">
        <v>39</v>
      </c>
      <c r="N3148" s="226" t="s">
        <v>56</v>
      </c>
      <c r="O3148" s="88"/>
      <c r="P3148" s="227">
        <f>O3148*H3148</f>
        <v>0</v>
      </c>
      <c r="Q3148" s="227">
        <v>0.0085199999999999998</v>
      </c>
      <c r="R3148" s="227">
        <f>Q3148*H3148</f>
        <v>0.57003059999999994</v>
      </c>
      <c r="S3148" s="227">
        <v>0</v>
      </c>
      <c r="T3148" s="228">
        <f>S3148*H3148</f>
        <v>0</v>
      </c>
      <c r="U3148" s="42"/>
      <c r="V3148" s="42"/>
      <c r="W3148" s="42"/>
      <c r="X3148" s="42"/>
      <c r="Y3148" s="42"/>
      <c r="Z3148" s="42"/>
      <c r="AA3148" s="42"/>
      <c r="AB3148" s="42"/>
      <c r="AC3148" s="42"/>
      <c r="AD3148" s="42"/>
      <c r="AE3148" s="42"/>
      <c r="AR3148" s="229" t="s">
        <v>248</v>
      </c>
      <c r="AT3148" s="229" t="s">
        <v>243</v>
      </c>
      <c r="AU3148" s="229" t="s">
        <v>93</v>
      </c>
      <c r="AY3148" s="20" t="s">
        <v>241</v>
      </c>
      <c r="BE3148" s="230">
        <f>IF(N3148="základní",J3148,0)</f>
        <v>0</v>
      </c>
      <c r="BF3148" s="230">
        <f>IF(N3148="snížená",J3148,0)</f>
        <v>0</v>
      </c>
      <c r="BG3148" s="230">
        <f>IF(N3148="zákl. přenesená",J3148,0)</f>
        <v>0</v>
      </c>
      <c r="BH3148" s="230">
        <f>IF(N3148="sníž. přenesená",J3148,0)</f>
        <v>0</v>
      </c>
      <c r="BI3148" s="230">
        <f>IF(N3148="nulová",J3148,0)</f>
        <v>0</v>
      </c>
      <c r="BJ3148" s="20" t="s">
        <v>23</v>
      </c>
      <c r="BK3148" s="230">
        <f>ROUND(I3148*H3148,2)</f>
        <v>0</v>
      </c>
      <c r="BL3148" s="20" t="s">
        <v>248</v>
      </c>
      <c r="BM3148" s="229" t="s">
        <v>2878</v>
      </c>
    </row>
    <row r="3149" s="2" customFormat="1">
      <c r="A3149" s="42"/>
      <c r="B3149" s="43"/>
      <c r="C3149" s="44"/>
      <c r="D3149" s="231" t="s">
        <v>250</v>
      </c>
      <c r="E3149" s="44"/>
      <c r="F3149" s="232" t="s">
        <v>2879</v>
      </c>
      <c r="G3149" s="44"/>
      <c r="H3149" s="44"/>
      <c r="I3149" s="233"/>
      <c r="J3149" s="44"/>
      <c r="K3149" s="44"/>
      <c r="L3149" s="48"/>
      <c r="M3149" s="234"/>
      <c r="N3149" s="235"/>
      <c r="O3149" s="88"/>
      <c r="P3149" s="88"/>
      <c r="Q3149" s="88"/>
      <c r="R3149" s="88"/>
      <c r="S3149" s="88"/>
      <c r="T3149" s="89"/>
      <c r="U3149" s="42"/>
      <c r="V3149" s="42"/>
      <c r="W3149" s="42"/>
      <c r="X3149" s="42"/>
      <c r="Y3149" s="42"/>
      <c r="Z3149" s="42"/>
      <c r="AA3149" s="42"/>
      <c r="AB3149" s="42"/>
      <c r="AC3149" s="42"/>
      <c r="AD3149" s="42"/>
      <c r="AE3149" s="42"/>
      <c r="AT3149" s="20" t="s">
        <v>250</v>
      </c>
      <c r="AU3149" s="20" t="s">
        <v>93</v>
      </c>
    </row>
    <row r="3150" s="13" customFormat="1">
      <c r="A3150" s="13"/>
      <c r="B3150" s="236"/>
      <c r="C3150" s="237"/>
      <c r="D3150" s="238" t="s">
        <v>252</v>
      </c>
      <c r="E3150" s="239" t="s">
        <v>39</v>
      </c>
      <c r="F3150" s="240" t="s">
        <v>1173</v>
      </c>
      <c r="G3150" s="237"/>
      <c r="H3150" s="239" t="s">
        <v>39</v>
      </c>
      <c r="I3150" s="241"/>
      <c r="J3150" s="237"/>
      <c r="K3150" s="237"/>
      <c r="L3150" s="242"/>
      <c r="M3150" s="243"/>
      <c r="N3150" s="244"/>
      <c r="O3150" s="244"/>
      <c r="P3150" s="244"/>
      <c r="Q3150" s="244"/>
      <c r="R3150" s="244"/>
      <c r="S3150" s="244"/>
      <c r="T3150" s="245"/>
      <c r="U3150" s="13"/>
      <c r="V3150" s="13"/>
      <c r="W3150" s="13"/>
      <c r="X3150" s="13"/>
      <c r="Y3150" s="13"/>
      <c r="Z3150" s="13"/>
      <c r="AA3150" s="13"/>
      <c r="AB3150" s="13"/>
      <c r="AC3150" s="13"/>
      <c r="AD3150" s="13"/>
      <c r="AE3150" s="13"/>
      <c r="AT3150" s="246" t="s">
        <v>252</v>
      </c>
      <c r="AU3150" s="246" t="s">
        <v>93</v>
      </c>
      <c r="AV3150" s="13" t="s">
        <v>23</v>
      </c>
      <c r="AW3150" s="13" t="s">
        <v>46</v>
      </c>
      <c r="AX3150" s="13" t="s">
        <v>85</v>
      </c>
      <c r="AY3150" s="246" t="s">
        <v>241</v>
      </c>
    </row>
    <row r="3151" s="13" customFormat="1">
      <c r="A3151" s="13"/>
      <c r="B3151" s="236"/>
      <c r="C3151" s="237"/>
      <c r="D3151" s="238" t="s">
        <v>252</v>
      </c>
      <c r="E3151" s="239" t="s">
        <v>39</v>
      </c>
      <c r="F3151" s="240" t="s">
        <v>1010</v>
      </c>
      <c r="G3151" s="237"/>
      <c r="H3151" s="239" t="s">
        <v>39</v>
      </c>
      <c r="I3151" s="241"/>
      <c r="J3151" s="237"/>
      <c r="K3151" s="237"/>
      <c r="L3151" s="242"/>
      <c r="M3151" s="243"/>
      <c r="N3151" s="244"/>
      <c r="O3151" s="244"/>
      <c r="P3151" s="244"/>
      <c r="Q3151" s="244"/>
      <c r="R3151" s="244"/>
      <c r="S3151" s="244"/>
      <c r="T3151" s="245"/>
      <c r="U3151" s="13"/>
      <c r="V3151" s="13"/>
      <c r="W3151" s="13"/>
      <c r="X3151" s="13"/>
      <c r="Y3151" s="13"/>
      <c r="Z3151" s="13"/>
      <c r="AA3151" s="13"/>
      <c r="AB3151" s="13"/>
      <c r="AC3151" s="13"/>
      <c r="AD3151" s="13"/>
      <c r="AE3151" s="13"/>
      <c r="AT3151" s="246" t="s">
        <v>252</v>
      </c>
      <c r="AU3151" s="246" t="s">
        <v>93</v>
      </c>
      <c r="AV3151" s="13" t="s">
        <v>23</v>
      </c>
      <c r="AW3151" s="13" t="s">
        <v>46</v>
      </c>
      <c r="AX3151" s="13" t="s">
        <v>85</v>
      </c>
      <c r="AY3151" s="246" t="s">
        <v>241</v>
      </c>
    </row>
    <row r="3152" s="13" customFormat="1">
      <c r="A3152" s="13"/>
      <c r="B3152" s="236"/>
      <c r="C3152" s="237"/>
      <c r="D3152" s="238" t="s">
        <v>252</v>
      </c>
      <c r="E3152" s="239" t="s">
        <v>39</v>
      </c>
      <c r="F3152" s="240" t="s">
        <v>1014</v>
      </c>
      <c r="G3152" s="237"/>
      <c r="H3152" s="239" t="s">
        <v>39</v>
      </c>
      <c r="I3152" s="241"/>
      <c r="J3152" s="237"/>
      <c r="K3152" s="237"/>
      <c r="L3152" s="242"/>
      <c r="M3152" s="243"/>
      <c r="N3152" s="244"/>
      <c r="O3152" s="244"/>
      <c r="P3152" s="244"/>
      <c r="Q3152" s="244"/>
      <c r="R3152" s="244"/>
      <c r="S3152" s="244"/>
      <c r="T3152" s="245"/>
      <c r="U3152" s="13"/>
      <c r="V3152" s="13"/>
      <c r="W3152" s="13"/>
      <c r="X3152" s="13"/>
      <c r="Y3152" s="13"/>
      <c r="Z3152" s="13"/>
      <c r="AA3152" s="13"/>
      <c r="AB3152" s="13"/>
      <c r="AC3152" s="13"/>
      <c r="AD3152" s="13"/>
      <c r="AE3152" s="13"/>
      <c r="AT3152" s="246" t="s">
        <v>252</v>
      </c>
      <c r="AU3152" s="246" t="s">
        <v>93</v>
      </c>
      <c r="AV3152" s="13" t="s">
        <v>23</v>
      </c>
      <c r="AW3152" s="13" t="s">
        <v>46</v>
      </c>
      <c r="AX3152" s="13" t="s">
        <v>85</v>
      </c>
      <c r="AY3152" s="246" t="s">
        <v>241</v>
      </c>
    </row>
    <row r="3153" s="13" customFormat="1">
      <c r="A3153" s="13"/>
      <c r="B3153" s="236"/>
      <c r="C3153" s="237"/>
      <c r="D3153" s="238" t="s">
        <v>252</v>
      </c>
      <c r="E3153" s="239" t="s">
        <v>39</v>
      </c>
      <c r="F3153" s="240" t="s">
        <v>2880</v>
      </c>
      <c r="G3153" s="237"/>
      <c r="H3153" s="239" t="s">
        <v>39</v>
      </c>
      <c r="I3153" s="241"/>
      <c r="J3153" s="237"/>
      <c r="K3153" s="237"/>
      <c r="L3153" s="242"/>
      <c r="M3153" s="243"/>
      <c r="N3153" s="244"/>
      <c r="O3153" s="244"/>
      <c r="P3153" s="244"/>
      <c r="Q3153" s="244"/>
      <c r="R3153" s="244"/>
      <c r="S3153" s="244"/>
      <c r="T3153" s="245"/>
      <c r="U3153" s="13"/>
      <c r="V3153" s="13"/>
      <c r="W3153" s="13"/>
      <c r="X3153" s="13"/>
      <c r="Y3153" s="13"/>
      <c r="Z3153" s="13"/>
      <c r="AA3153" s="13"/>
      <c r="AB3153" s="13"/>
      <c r="AC3153" s="13"/>
      <c r="AD3153" s="13"/>
      <c r="AE3153" s="13"/>
      <c r="AT3153" s="246" t="s">
        <v>252</v>
      </c>
      <c r="AU3153" s="246" t="s">
        <v>93</v>
      </c>
      <c r="AV3153" s="13" t="s">
        <v>23</v>
      </c>
      <c r="AW3153" s="13" t="s">
        <v>46</v>
      </c>
      <c r="AX3153" s="13" t="s">
        <v>85</v>
      </c>
      <c r="AY3153" s="246" t="s">
        <v>241</v>
      </c>
    </row>
    <row r="3154" s="14" customFormat="1">
      <c r="A3154" s="14"/>
      <c r="B3154" s="247"/>
      <c r="C3154" s="248"/>
      <c r="D3154" s="238" t="s">
        <v>252</v>
      </c>
      <c r="E3154" s="249" t="s">
        <v>39</v>
      </c>
      <c r="F3154" s="250" t="s">
        <v>2881</v>
      </c>
      <c r="G3154" s="248"/>
      <c r="H3154" s="251">
        <v>67.094999999999999</v>
      </c>
      <c r="I3154" s="252"/>
      <c r="J3154" s="248"/>
      <c r="K3154" s="248"/>
      <c r="L3154" s="253"/>
      <c r="M3154" s="254"/>
      <c r="N3154" s="255"/>
      <c r="O3154" s="255"/>
      <c r="P3154" s="255"/>
      <c r="Q3154" s="255"/>
      <c r="R3154" s="255"/>
      <c r="S3154" s="255"/>
      <c r="T3154" s="256"/>
      <c r="U3154" s="14"/>
      <c r="V3154" s="14"/>
      <c r="W3154" s="14"/>
      <c r="X3154" s="14"/>
      <c r="Y3154" s="14"/>
      <c r="Z3154" s="14"/>
      <c r="AA3154" s="14"/>
      <c r="AB3154" s="14"/>
      <c r="AC3154" s="14"/>
      <c r="AD3154" s="14"/>
      <c r="AE3154" s="14"/>
      <c r="AT3154" s="257" t="s">
        <v>252</v>
      </c>
      <c r="AU3154" s="257" t="s">
        <v>93</v>
      </c>
      <c r="AV3154" s="14" t="s">
        <v>93</v>
      </c>
      <c r="AW3154" s="14" t="s">
        <v>46</v>
      </c>
      <c r="AX3154" s="14" t="s">
        <v>85</v>
      </c>
      <c r="AY3154" s="257" t="s">
        <v>241</v>
      </c>
    </row>
    <row r="3155" s="13" customFormat="1">
      <c r="A3155" s="13"/>
      <c r="B3155" s="236"/>
      <c r="C3155" s="237"/>
      <c r="D3155" s="238" t="s">
        <v>252</v>
      </c>
      <c r="E3155" s="239" t="s">
        <v>39</v>
      </c>
      <c r="F3155" s="240" t="s">
        <v>2882</v>
      </c>
      <c r="G3155" s="237"/>
      <c r="H3155" s="239" t="s">
        <v>39</v>
      </c>
      <c r="I3155" s="241"/>
      <c r="J3155" s="237"/>
      <c r="K3155" s="237"/>
      <c r="L3155" s="242"/>
      <c r="M3155" s="243"/>
      <c r="N3155" s="244"/>
      <c r="O3155" s="244"/>
      <c r="P3155" s="244"/>
      <c r="Q3155" s="244"/>
      <c r="R3155" s="244"/>
      <c r="S3155" s="244"/>
      <c r="T3155" s="245"/>
      <c r="U3155" s="13"/>
      <c r="V3155" s="13"/>
      <c r="W3155" s="13"/>
      <c r="X3155" s="13"/>
      <c r="Y3155" s="13"/>
      <c r="Z3155" s="13"/>
      <c r="AA3155" s="13"/>
      <c r="AB3155" s="13"/>
      <c r="AC3155" s="13"/>
      <c r="AD3155" s="13"/>
      <c r="AE3155" s="13"/>
      <c r="AT3155" s="246" t="s">
        <v>252</v>
      </c>
      <c r="AU3155" s="246" t="s">
        <v>93</v>
      </c>
      <c r="AV3155" s="13" t="s">
        <v>23</v>
      </c>
      <c r="AW3155" s="13" t="s">
        <v>46</v>
      </c>
      <c r="AX3155" s="13" t="s">
        <v>85</v>
      </c>
      <c r="AY3155" s="246" t="s">
        <v>241</v>
      </c>
    </row>
    <row r="3156" s="14" customFormat="1">
      <c r="A3156" s="14"/>
      <c r="B3156" s="247"/>
      <c r="C3156" s="248"/>
      <c r="D3156" s="238" t="s">
        <v>252</v>
      </c>
      <c r="E3156" s="249" t="s">
        <v>39</v>
      </c>
      <c r="F3156" s="250" t="s">
        <v>2883</v>
      </c>
      <c r="G3156" s="248"/>
      <c r="H3156" s="251">
        <v>9.2400000000000002</v>
      </c>
      <c r="I3156" s="252"/>
      <c r="J3156" s="248"/>
      <c r="K3156" s="248"/>
      <c r="L3156" s="253"/>
      <c r="M3156" s="254"/>
      <c r="N3156" s="255"/>
      <c r="O3156" s="255"/>
      <c r="P3156" s="255"/>
      <c r="Q3156" s="255"/>
      <c r="R3156" s="255"/>
      <c r="S3156" s="255"/>
      <c r="T3156" s="256"/>
      <c r="U3156" s="14"/>
      <c r="V3156" s="14"/>
      <c r="W3156" s="14"/>
      <c r="X3156" s="14"/>
      <c r="Y3156" s="14"/>
      <c r="Z3156" s="14"/>
      <c r="AA3156" s="14"/>
      <c r="AB3156" s="14"/>
      <c r="AC3156" s="14"/>
      <c r="AD3156" s="14"/>
      <c r="AE3156" s="14"/>
      <c r="AT3156" s="257" t="s">
        <v>252</v>
      </c>
      <c r="AU3156" s="257" t="s">
        <v>93</v>
      </c>
      <c r="AV3156" s="14" t="s">
        <v>93</v>
      </c>
      <c r="AW3156" s="14" t="s">
        <v>46</v>
      </c>
      <c r="AX3156" s="14" t="s">
        <v>85</v>
      </c>
      <c r="AY3156" s="257" t="s">
        <v>241</v>
      </c>
    </row>
    <row r="3157" s="13" customFormat="1">
      <c r="A3157" s="13"/>
      <c r="B3157" s="236"/>
      <c r="C3157" s="237"/>
      <c r="D3157" s="238" t="s">
        <v>252</v>
      </c>
      <c r="E3157" s="239" t="s">
        <v>39</v>
      </c>
      <c r="F3157" s="240" t="s">
        <v>2884</v>
      </c>
      <c r="G3157" s="237"/>
      <c r="H3157" s="239" t="s">
        <v>39</v>
      </c>
      <c r="I3157" s="241"/>
      <c r="J3157" s="237"/>
      <c r="K3157" s="237"/>
      <c r="L3157" s="242"/>
      <c r="M3157" s="243"/>
      <c r="N3157" s="244"/>
      <c r="O3157" s="244"/>
      <c r="P3157" s="244"/>
      <c r="Q3157" s="244"/>
      <c r="R3157" s="244"/>
      <c r="S3157" s="244"/>
      <c r="T3157" s="245"/>
      <c r="U3157" s="13"/>
      <c r="V3157" s="13"/>
      <c r="W3157" s="13"/>
      <c r="X3157" s="13"/>
      <c r="Y3157" s="13"/>
      <c r="Z3157" s="13"/>
      <c r="AA3157" s="13"/>
      <c r="AB3157" s="13"/>
      <c r="AC3157" s="13"/>
      <c r="AD3157" s="13"/>
      <c r="AE3157" s="13"/>
      <c r="AT3157" s="246" t="s">
        <v>252</v>
      </c>
      <c r="AU3157" s="246" t="s">
        <v>93</v>
      </c>
      <c r="AV3157" s="13" t="s">
        <v>23</v>
      </c>
      <c r="AW3157" s="13" t="s">
        <v>46</v>
      </c>
      <c r="AX3157" s="13" t="s">
        <v>85</v>
      </c>
      <c r="AY3157" s="246" t="s">
        <v>241</v>
      </c>
    </row>
    <row r="3158" s="14" customFormat="1">
      <c r="A3158" s="14"/>
      <c r="B3158" s="247"/>
      <c r="C3158" s="248"/>
      <c r="D3158" s="238" t="s">
        <v>252</v>
      </c>
      <c r="E3158" s="249" t="s">
        <v>39</v>
      </c>
      <c r="F3158" s="250" t="s">
        <v>2885</v>
      </c>
      <c r="G3158" s="248"/>
      <c r="H3158" s="251">
        <v>-9.4299999999999997</v>
      </c>
      <c r="I3158" s="252"/>
      <c r="J3158" s="248"/>
      <c r="K3158" s="248"/>
      <c r="L3158" s="253"/>
      <c r="M3158" s="254"/>
      <c r="N3158" s="255"/>
      <c r="O3158" s="255"/>
      <c r="P3158" s="255"/>
      <c r="Q3158" s="255"/>
      <c r="R3158" s="255"/>
      <c r="S3158" s="255"/>
      <c r="T3158" s="256"/>
      <c r="U3158" s="14"/>
      <c r="V3158" s="14"/>
      <c r="W3158" s="14"/>
      <c r="X3158" s="14"/>
      <c r="Y3158" s="14"/>
      <c r="Z3158" s="14"/>
      <c r="AA3158" s="14"/>
      <c r="AB3158" s="14"/>
      <c r="AC3158" s="14"/>
      <c r="AD3158" s="14"/>
      <c r="AE3158" s="14"/>
      <c r="AT3158" s="257" t="s">
        <v>252</v>
      </c>
      <c r="AU3158" s="257" t="s">
        <v>93</v>
      </c>
      <c r="AV3158" s="14" t="s">
        <v>93</v>
      </c>
      <c r="AW3158" s="14" t="s">
        <v>46</v>
      </c>
      <c r="AX3158" s="14" t="s">
        <v>85</v>
      </c>
      <c r="AY3158" s="257" t="s">
        <v>241</v>
      </c>
    </row>
    <row r="3159" s="15" customFormat="1">
      <c r="A3159" s="15"/>
      <c r="B3159" s="258"/>
      <c r="C3159" s="259"/>
      <c r="D3159" s="238" t="s">
        <v>252</v>
      </c>
      <c r="E3159" s="260" t="s">
        <v>39</v>
      </c>
      <c r="F3159" s="261" t="s">
        <v>274</v>
      </c>
      <c r="G3159" s="259"/>
      <c r="H3159" s="262">
        <v>66.905000000000001</v>
      </c>
      <c r="I3159" s="263"/>
      <c r="J3159" s="259"/>
      <c r="K3159" s="259"/>
      <c r="L3159" s="264"/>
      <c r="M3159" s="265"/>
      <c r="N3159" s="266"/>
      <c r="O3159" s="266"/>
      <c r="P3159" s="266"/>
      <c r="Q3159" s="266"/>
      <c r="R3159" s="266"/>
      <c r="S3159" s="266"/>
      <c r="T3159" s="267"/>
      <c r="U3159" s="15"/>
      <c r="V3159" s="15"/>
      <c r="W3159" s="15"/>
      <c r="X3159" s="15"/>
      <c r="Y3159" s="15"/>
      <c r="Z3159" s="15"/>
      <c r="AA3159" s="15"/>
      <c r="AB3159" s="15"/>
      <c r="AC3159" s="15"/>
      <c r="AD3159" s="15"/>
      <c r="AE3159" s="15"/>
      <c r="AT3159" s="268" t="s">
        <v>252</v>
      </c>
      <c r="AU3159" s="268" t="s">
        <v>93</v>
      </c>
      <c r="AV3159" s="15" t="s">
        <v>248</v>
      </c>
      <c r="AW3159" s="15" t="s">
        <v>46</v>
      </c>
      <c r="AX3159" s="15" t="s">
        <v>23</v>
      </c>
      <c r="AY3159" s="268" t="s">
        <v>241</v>
      </c>
    </row>
    <row r="3160" s="2" customFormat="1" ht="16.5" customHeight="1">
      <c r="A3160" s="42"/>
      <c r="B3160" s="43"/>
      <c r="C3160" s="280" t="s">
        <v>2886</v>
      </c>
      <c r="D3160" s="280" t="s">
        <v>463</v>
      </c>
      <c r="E3160" s="281" t="s">
        <v>2887</v>
      </c>
      <c r="F3160" s="282" t="s">
        <v>2888</v>
      </c>
      <c r="G3160" s="283" t="s">
        <v>145</v>
      </c>
      <c r="H3160" s="284">
        <v>70.25</v>
      </c>
      <c r="I3160" s="285"/>
      <c r="J3160" s="286">
        <f>ROUND(I3160*H3160,2)</f>
        <v>0</v>
      </c>
      <c r="K3160" s="282" t="s">
        <v>247</v>
      </c>
      <c r="L3160" s="287"/>
      <c r="M3160" s="288" t="s">
        <v>39</v>
      </c>
      <c r="N3160" s="289" t="s">
        <v>56</v>
      </c>
      <c r="O3160" s="88"/>
      <c r="P3160" s="227">
        <f>O3160*H3160</f>
        <v>0</v>
      </c>
      <c r="Q3160" s="227">
        <v>0.0016800000000000001</v>
      </c>
      <c r="R3160" s="227">
        <f>Q3160*H3160</f>
        <v>0.11802</v>
      </c>
      <c r="S3160" s="227">
        <v>0</v>
      </c>
      <c r="T3160" s="228">
        <f>S3160*H3160</f>
        <v>0</v>
      </c>
      <c r="U3160" s="42"/>
      <c r="V3160" s="42"/>
      <c r="W3160" s="42"/>
      <c r="X3160" s="42"/>
      <c r="Y3160" s="42"/>
      <c r="Z3160" s="42"/>
      <c r="AA3160" s="42"/>
      <c r="AB3160" s="42"/>
      <c r="AC3160" s="42"/>
      <c r="AD3160" s="42"/>
      <c r="AE3160" s="42"/>
      <c r="AR3160" s="229" t="s">
        <v>321</v>
      </c>
      <c r="AT3160" s="229" t="s">
        <v>463</v>
      </c>
      <c r="AU3160" s="229" t="s">
        <v>93</v>
      </c>
      <c r="AY3160" s="20" t="s">
        <v>241</v>
      </c>
      <c r="BE3160" s="230">
        <f>IF(N3160="základní",J3160,0)</f>
        <v>0</v>
      </c>
      <c r="BF3160" s="230">
        <f>IF(N3160="snížená",J3160,0)</f>
        <v>0</v>
      </c>
      <c r="BG3160" s="230">
        <f>IF(N3160="zákl. přenesená",J3160,0)</f>
        <v>0</v>
      </c>
      <c r="BH3160" s="230">
        <f>IF(N3160="sníž. přenesená",J3160,0)</f>
        <v>0</v>
      </c>
      <c r="BI3160" s="230">
        <f>IF(N3160="nulová",J3160,0)</f>
        <v>0</v>
      </c>
      <c r="BJ3160" s="20" t="s">
        <v>23</v>
      </c>
      <c r="BK3160" s="230">
        <f>ROUND(I3160*H3160,2)</f>
        <v>0</v>
      </c>
      <c r="BL3160" s="20" t="s">
        <v>248</v>
      </c>
      <c r="BM3160" s="229" t="s">
        <v>2889</v>
      </c>
    </row>
    <row r="3161" s="14" customFormat="1">
      <c r="A3161" s="14"/>
      <c r="B3161" s="247"/>
      <c r="C3161" s="248"/>
      <c r="D3161" s="238" t="s">
        <v>252</v>
      </c>
      <c r="E3161" s="248"/>
      <c r="F3161" s="250" t="s">
        <v>2890</v>
      </c>
      <c r="G3161" s="248"/>
      <c r="H3161" s="251">
        <v>70.25</v>
      </c>
      <c r="I3161" s="252"/>
      <c r="J3161" s="248"/>
      <c r="K3161" s="248"/>
      <c r="L3161" s="253"/>
      <c r="M3161" s="254"/>
      <c r="N3161" s="255"/>
      <c r="O3161" s="255"/>
      <c r="P3161" s="255"/>
      <c r="Q3161" s="255"/>
      <c r="R3161" s="255"/>
      <c r="S3161" s="255"/>
      <c r="T3161" s="256"/>
      <c r="U3161" s="14"/>
      <c r="V3161" s="14"/>
      <c r="W3161" s="14"/>
      <c r="X3161" s="14"/>
      <c r="Y3161" s="14"/>
      <c r="Z3161" s="14"/>
      <c r="AA3161" s="14"/>
      <c r="AB3161" s="14"/>
      <c r="AC3161" s="14"/>
      <c r="AD3161" s="14"/>
      <c r="AE3161" s="14"/>
      <c r="AT3161" s="257" t="s">
        <v>252</v>
      </c>
      <c r="AU3161" s="257" t="s">
        <v>93</v>
      </c>
      <c r="AV3161" s="14" t="s">
        <v>93</v>
      </c>
      <c r="AW3161" s="14" t="s">
        <v>4</v>
      </c>
      <c r="AX3161" s="14" t="s">
        <v>23</v>
      </c>
      <c r="AY3161" s="257" t="s">
        <v>241</v>
      </c>
    </row>
    <row r="3162" s="2" customFormat="1" ht="37.8" customHeight="1">
      <c r="A3162" s="42"/>
      <c r="B3162" s="43"/>
      <c r="C3162" s="218" t="s">
        <v>2891</v>
      </c>
      <c r="D3162" s="218" t="s">
        <v>243</v>
      </c>
      <c r="E3162" s="219" t="s">
        <v>2892</v>
      </c>
      <c r="F3162" s="220" t="s">
        <v>2893</v>
      </c>
      <c r="G3162" s="221" t="s">
        <v>145</v>
      </c>
      <c r="H3162" s="222">
        <v>25.829999999999998</v>
      </c>
      <c r="I3162" s="223"/>
      <c r="J3162" s="224">
        <f>ROUND(I3162*H3162,2)</f>
        <v>0</v>
      </c>
      <c r="K3162" s="220" t="s">
        <v>247</v>
      </c>
      <c r="L3162" s="48"/>
      <c r="M3162" s="225" t="s">
        <v>39</v>
      </c>
      <c r="N3162" s="226" t="s">
        <v>56</v>
      </c>
      <c r="O3162" s="88"/>
      <c r="P3162" s="227">
        <f>O3162*H3162</f>
        <v>0</v>
      </c>
      <c r="Q3162" s="227">
        <v>0.0086</v>
      </c>
      <c r="R3162" s="227">
        <f>Q3162*H3162</f>
        <v>0.22213799999999997</v>
      </c>
      <c r="S3162" s="227">
        <v>0</v>
      </c>
      <c r="T3162" s="228">
        <f>S3162*H3162</f>
        <v>0</v>
      </c>
      <c r="U3162" s="42"/>
      <c r="V3162" s="42"/>
      <c r="W3162" s="42"/>
      <c r="X3162" s="42"/>
      <c r="Y3162" s="42"/>
      <c r="Z3162" s="42"/>
      <c r="AA3162" s="42"/>
      <c r="AB3162" s="42"/>
      <c r="AC3162" s="42"/>
      <c r="AD3162" s="42"/>
      <c r="AE3162" s="42"/>
      <c r="AR3162" s="229" t="s">
        <v>248</v>
      </c>
      <c r="AT3162" s="229" t="s">
        <v>243</v>
      </c>
      <c r="AU3162" s="229" t="s">
        <v>93</v>
      </c>
      <c r="AY3162" s="20" t="s">
        <v>241</v>
      </c>
      <c r="BE3162" s="230">
        <f>IF(N3162="základní",J3162,0)</f>
        <v>0</v>
      </c>
      <c r="BF3162" s="230">
        <f>IF(N3162="snížená",J3162,0)</f>
        <v>0</v>
      </c>
      <c r="BG3162" s="230">
        <f>IF(N3162="zákl. přenesená",J3162,0)</f>
        <v>0</v>
      </c>
      <c r="BH3162" s="230">
        <f>IF(N3162="sníž. přenesená",J3162,0)</f>
        <v>0</v>
      </c>
      <c r="BI3162" s="230">
        <f>IF(N3162="nulová",J3162,0)</f>
        <v>0</v>
      </c>
      <c r="BJ3162" s="20" t="s">
        <v>23</v>
      </c>
      <c r="BK3162" s="230">
        <f>ROUND(I3162*H3162,2)</f>
        <v>0</v>
      </c>
      <c r="BL3162" s="20" t="s">
        <v>248</v>
      </c>
      <c r="BM3162" s="229" t="s">
        <v>2894</v>
      </c>
    </row>
    <row r="3163" s="2" customFormat="1">
      <c r="A3163" s="42"/>
      <c r="B3163" s="43"/>
      <c r="C3163" s="44"/>
      <c r="D3163" s="231" t="s">
        <v>250</v>
      </c>
      <c r="E3163" s="44"/>
      <c r="F3163" s="232" t="s">
        <v>2895</v>
      </c>
      <c r="G3163" s="44"/>
      <c r="H3163" s="44"/>
      <c r="I3163" s="233"/>
      <c r="J3163" s="44"/>
      <c r="K3163" s="44"/>
      <c r="L3163" s="48"/>
      <c r="M3163" s="234"/>
      <c r="N3163" s="235"/>
      <c r="O3163" s="88"/>
      <c r="P3163" s="88"/>
      <c r="Q3163" s="88"/>
      <c r="R3163" s="88"/>
      <c r="S3163" s="88"/>
      <c r="T3163" s="89"/>
      <c r="U3163" s="42"/>
      <c r="V3163" s="42"/>
      <c r="W3163" s="42"/>
      <c r="X3163" s="42"/>
      <c r="Y3163" s="42"/>
      <c r="Z3163" s="42"/>
      <c r="AA3163" s="42"/>
      <c r="AB3163" s="42"/>
      <c r="AC3163" s="42"/>
      <c r="AD3163" s="42"/>
      <c r="AE3163" s="42"/>
      <c r="AT3163" s="20" t="s">
        <v>250</v>
      </c>
      <c r="AU3163" s="20" t="s">
        <v>93</v>
      </c>
    </row>
    <row r="3164" s="13" customFormat="1">
      <c r="A3164" s="13"/>
      <c r="B3164" s="236"/>
      <c r="C3164" s="237"/>
      <c r="D3164" s="238" t="s">
        <v>252</v>
      </c>
      <c r="E3164" s="239" t="s">
        <v>39</v>
      </c>
      <c r="F3164" s="240" t="s">
        <v>2896</v>
      </c>
      <c r="G3164" s="237"/>
      <c r="H3164" s="239" t="s">
        <v>39</v>
      </c>
      <c r="I3164" s="241"/>
      <c r="J3164" s="237"/>
      <c r="K3164" s="237"/>
      <c r="L3164" s="242"/>
      <c r="M3164" s="243"/>
      <c r="N3164" s="244"/>
      <c r="O3164" s="244"/>
      <c r="P3164" s="244"/>
      <c r="Q3164" s="244"/>
      <c r="R3164" s="244"/>
      <c r="S3164" s="244"/>
      <c r="T3164" s="245"/>
      <c r="U3164" s="13"/>
      <c r="V3164" s="13"/>
      <c r="W3164" s="13"/>
      <c r="X3164" s="13"/>
      <c r="Y3164" s="13"/>
      <c r="Z3164" s="13"/>
      <c r="AA3164" s="13"/>
      <c r="AB3164" s="13"/>
      <c r="AC3164" s="13"/>
      <c r="AD3164" s="13"/>
      <c r="AE3164" s="13"/>
      <c r="AT3164" s="246" t="s">
        <v>252</v>
      </c>
      <c r="AU3164" s="246" t="s">
        <v>93</v>
      </c>
      <c r="AV3164" s="13" t="s">
        <v>23</v>
      </c>
      <c r="AW3164" s="13" t="s">
        <v>46</v>
      </c>
      <c r="AX3164" s="13" t="s">
        <v>85</v>
      </c>
      <c r="AY3164" s="246" t="s">
        <v>241</v>
      </c>
    </row>
    <row r="3165" s="13" customFormat="1">
      <c r="A3165" s="13"/>
      <c r="B3165" s="236"/>
      <c r="C3165" s="237"/>
      <c r="D3165" s="238" t="s">
        <v>252</v>
      </c>
      <c r="E3165" s="239" t="s">
        <v>39</v>
      </c>
      <c r="F3165" s="240" t="s">
        <v>1014</v>
      </c>
      <c r="G3165" s="237"/>
      <c r="H3165" s="239" t="s">
        <v>39</v>
      </c>
      <c r="I3165" s="241"/>
      <c r="J3165" s="237"/>
      <c r="K3165" s="237"/>
      <c r="L3165" s="242"/>
      <c r="M3165" s="243"/>
      <c r="N3165" s="244"/>
      <c r="O3165" s="244"/>
      <c r="P3165" s="244"/>
      <c r="Q3165" s="244"/>
      <c r="R3165" s="244"/>
      <c r="S3165" s="244"/>
      <c r="T3165" s="245"/>
      <c r="U3165" s="13"/>
      <c r="V3165" s="13"/>
      <c r="W3165" s="13"/>
      <c r="X3165" s="13"/>
      <c r="Y3165" s="13"/>
      <c r="Z3165" s="13"/>
      <c r="AA3165" s="13"/>
      <c r="AB3165" s="13"/>
      <c r="AC3165" s="13"/>
      <c r="AD3165" s="13"/>
      <c r="AE3165" s="13"/>
      <c r="AT3165" s="246" t="s">
        <v>252</v>
      </c>
      <c r="AU3165" s="246" t="s">
        <v>93</v>
      </c>
      <c r="AV3165" s="13" t="s">
        <v>23</v>
      </c>
      <c r="AW3165" s="13" t="s">
        <v>46</v>
      </c>
      <c r="AX3165" s="13" t="s">
        <v>85</v>
      </c>
      <c r="AY3165" s="246" t="s">
        <v>241</v>
      </c>
    </row>
    <row r="3166" s="13" customFormat="1">
      <c r="A3166" s="13"/>
      <c r="B3166" s="236"/>
      <c r="C3166" s="237"/>
      <c r="D3166" s="238" t="s">
        <v>252</v>
      </c>
      <c r="E3166" s="239" t="s">
        <v>39</v>
      </c>
      <c r="F3166" s="240" t="s">
        <v>2897</v>
      </c>
      <c r="G3166" s="237"/>
      <c r="H3166" s="239" t="s">
        <v>39</v>
      </c>
      <c r="I3166" s="241"/>
      <c r="J3166" s="237"/>
      <c r="K3166" s="237"/>
      <c r="L3166" s="242"/>
      <c r="M3166" s="243"/>
      <c r="N3166" s="244"/>
      <c r="O3166" s="244"/>
      <c r="P3166" s="244"/>
      <c r="Q3166" s="244"/>
      <c r="R3166" s="244"/>
      <c r="S3166" s="244"/>
      <c r="T3166" s="245"/>
      <c r="U3166" s="13"/>
      <c r="V3166" s="13"/>
      <c r="W3166" s="13"/>
      <c r="X3166" s="13"/>
      <c r="Y3166" s="13"/>
      <c r="Z3166" s="13"/>
      <c r="AA3166" s="13"/>
      <c r="AB3166" s="13"/>
      <c r="AC3166" s="13"/>
      <c r="AD3166" s="13"/>
      <c r="AE3166" s="13"/>
      <c r="AT3166" s="246" t="s">
        <v>252</v>
      </c>
      <c r="AU3166" s="246" t="s">
        <v>93</v>
      </c>
      <c r="AV3166" s="13" t="s">
        <v>23</v>
      </c>
      <c r="AW3166" s="13" t="s">
        <v>46</v>
      </c>
      <c r="AX3166" s="13" t="s">
        <v>85</v>
      </c>
      <c r="AY3166" s="246" t="s">
        <v>241</v>
      </c>
    </row>
    <row r="3167" s="14" customFormat="1">
      <c r="A3167" s="14"/>
      <c r="B3167" s="247"/>
      <c r="C3167" s="248"/>
      <c r="D3167" s="238" t="s">
        <v>252</v>
      </c>
      <c r="E3167" s="249" t="s">
        <v>39</v>
      </c>
      <c r="F3167" s="250" t="s">
        <v>2898</v>
      </c>
      <c r="G3167" s="248"/>
      <c r="H3167" s="251">
        <v>25.829999999999998</v>
      </c>
      <c r="I3167" s="252"/>
      <c r="J3167" s="248"/>
      <c r="K3167" s="248"/>
      <c r="L3167" s="253"/>
      <c r="M3167" s="254"/>
      <c r="N3167" s="255"/>
      <c r="O3167" s="255"/>
      <c r="P3167" s="255"/>
      <c r="Q3167" s="255"/>
      <c r="R3167" s="255"/>
      <c r="S3167" s="255"/>
      <c r="T3167" s="256"/>
      <c r="U3167" s="14"/>
      <c r="V3167" s="14"/>
      <c r="W3167" s="14"/>
      <c r="X3167" s="14"/>
      <c r="Y3167" s="14"/>
      <c r="Z3167" s="14"/>
      <c r="AA3167" s="14"/>
      <c r="AB3167" s="14"/>
      <c r="AC3167" s="14"/>
      <c r="AD3167" s="14"/>
      <c r="AE3167" s="14"/>
      <c r="AT3167" s="257" t="s">
        <v>252</v>
      </c>
      <c r="AU3167" s="257" t="s">
        <v>93</v>
      </c>
      <c r="AV3167" s="14" t="s">
        <v>93</v>
      </c>
      <c r="AW3167" s="14" t="s">
        <v>46</v>
      </c>
      <c r="AX3167" s="14" t="s">
        <v>23</v>
      </c>
      <c r="AY3167" s="257" t="s">
        <v>241</v>
      </c>
    </row>
    <row r="3168" s="2" customFormat="1" ht="16.5" customHeight="1">
      <c r="A3168" s="42"/>
      <c r="B3168" s="43"/>
      <c r="C3168" s="280" t="s">
        <v>2899</v>
      </c>
      <c r="D3168" s="280" t="s">
        <v>463</v>
      </c>
      <c r="E3168" s="281" t="s">
        <v>2900</v>
      </c>
      <c r="F3168" s="282" t="s">
        <v>2901</v>
      </c>
      <c r="G3168" s="283" t="s">
        <v>145</v>
      </c>
      <c r="H3168" s="284">
        <v>27.122</v>
      </c>
      <c r="I3168" s="285"/>
      <c r="J3168" s="286">
        <f>ROUND(I3168*H3168,2)</f>
        <v>0</v>
      </c>
      <c r="K3168" s="282" t="s">
        <v>247</v>
      </c>
      <c r="L3168" s="287"/>
      <c r="M3168" s="288" t="s">
        <v>39</v>
      </c>
      <c r="N3168" s="289" t="s">
        <v>56</v>
      </c>
      <c r="O3168" s="88"/>
      <c r="P3168" s="227">
        <f>O3168*H3168</f>
        <v>0</v>
      </c>
      <c r="Q3168" s="227">
        <v>0.0019599999999999999</v>
      </c>
      <c r="R3168" s="227">
        <f>Q3168*H3168</f>
        <v>0.053159119999999997</v>
      </c>
      <c r="S3168" s="227">
        <v>0</v>
      </c>
      <c r="T3168" s="228">
        <f>S3168*H3168</f>
        <v>0</v>
      </c>
      <c r="U3168" s="42"/>
      <c r="V3168" s="42"/>
      <c r="W3168" s="42"/>
      <c r="X3168" s="42"/>
      <c r="Y3168" s="42"/>
      <c r="Z3168" s="42"/>
      <c r="AA3168" s="42"/>
      <c r="AB3168" s="42"/>
      <c r="AC3168" s="42"/>
      <c r="AD3168" s="42"/>
      <c r="AE3168" s="42"/>
      <c r="AR3168" s="229" t="s">
        <v>321</v>
      </c>
      <c r="AT3168" s="229" t="s">
        <v>463</v>
      </c>
      <c r="AU3168" s="229" t="s">
        <v>93</v>
      </c>
      <c r="AY3168" s="20" t="s">
        <v>241</v>
      </c>
      <c r="BE3168" s="230">
        <f>IF(N3168="základní",J3168,0)</f>
        <v>0</v>
      </c>
      <c r="BF3168" s="230">
        <f>IF(N3168="snížená",J3168,0)</f>
        <v>0</v>
      </c>
      <c r="BG3168" s="230">
        <f>IF(N3168="zákl. přenesená",J3168,0)</f>
        <v>0</v>
      </c>
      <c r="BH3168" s="230">
        <f>IF(N3168="sníž. přenesená",J3168,0)</f>
        <v>0</v>
      </c>
      <c r="BI3168" s="230">
        <f>IF(N3168="nulová",J3168,0)</f>
        <v>0</v>
      </c>
      <c r="BJ3168" s="20" t="s">
        <v>23</v>
      </c>
      <c r="BK3168" s="230">
        <f>ROUND(I3168*H3168,2)</f>
        <v>0</v>
      </c>
      <c r="BL3168" s="20" t="s">
        <v>248</v>
      </c>
      <c r="BM3168" s="229" t="s">
        <v>2902</v>
      </c>
    </row>
    <row r="3169" s="14" customFormat="1">
      <c r="A3169" s="14"/>
      <c r="B3169" s="247"/>
      <c r="C3169" s="248"/>
      <c r="D3169" s="238" t="s">
        <v>252</v>
      </c>
      <c r="E3169" s="248"/>
      <c r="F3169" s="250" t="s">
        <v>2903</v>
      </c>
      <c r="G3169" s="248"/>
      <c r="H3169" s="251">
        <v>27.122</v>
      </c>
      <c r="I3169" s="252"/>
      <c r="J3169" s="248"/>
      <c r="K3169" s="248"/>
      <c r="L3169" s="253"/>
      <c r="M3169" s="254"/>
      <c r="N3169" s="255"/>
      <c r="O3169" s="255"/>
      <c r="P3169" s="255"/>
      <c r="Q3169" s="255"/>
      <c r="R3169" s="255"/>
      <c r="S3169" s="255"/>
      <c r="T3169" s="256"/>
      <c r="U3169" s="14"/>
      <c r="V3169" s="14"/>
      <c r="W3169" s="14"/>
      <c r="X3169" s="14"/>
      <c r="Y3169" s="14"/>
      <c r="Z3169" s="14"/>
      <c r="AA3169" s="14"/>
      <c r="AB3169" s="14"/>
      <c r="AC3169" s="14"/>
      <c r="AD3169" s="14"/>
      <c r="AE3169" s="14"/>
      <c r="AT3169" s="257" t="s">
        <v>252</v>
      </c>
      <c r="AU3169" s="257" t="s">
        <v>93</v>
      </c>
      <c r="AV3169" s="14" t="s">
        <v>93</v>
      </c>
      <c r="AW3169" s="14" t="s">
        <v>4</v>
      </c>
      <c r="AX3169" s="14" t="s">
        <v>23</v>
      </c>
      <c r="AY3169" s="257" t="s">
        <v>241</v>
      </c>
    </row>
    <row r="3170" s="2" customFormat="1" ht="24.15" customHeight="1">
      <c r="A3170" s="42"/>
      <c r="B3170" s="43"/>
      <c r="C3170" s="218" t="s">
        <v>2904</v>
      </c>
      <c r="D3170" s="218" t="s">
        <v>243</v>
      </c>
      <c r="E3170" s="219" t="s">
        <v>2905</v>
      </c>
      <c r="F3170" s="220" t="s">
        <v>2906</v>
      </c>
      <c r="G3170" s="221" t="s">
        <v>515</v>
      </c>
      <c r="H3170" s="222">
        <v>8.4000000000000004</v>
      </c>
      <c r="I3170" s="223"/>
      <c r="J3170" s="224">
        <f>ROUND(I3170*H3170,2)</f>
        <v>0</v>
      </c>
      <c r="K3170" s="220" t="s">
        <v>247</v>
      </c>
      <c r="L3170" s="48"/>
      <c r="M3170" s="225" t="s">
        <v>39</v>
      </c>
      <c r="N3170" s="226" t="s">
        <v>56</v>
      </c>
      <c r="O3170" s="88"/>
      <c r="P3170" s="227">
        <f>O3170*H3170</f>
        <v>0</v>
      </c>
      <c r="Q3170" s="227">
        <v>0.0017600000000000001</v>
      </c>
      <c r="R3170" s="227">
        <f>Q3170*H3170</f>
        <v>0.014784000000000002</v>
      </c>
      <c r="S3170" s="227">
        <v>0</v>
      </c>
      <c r="T3170" s="228">
        <f>S3170*H3170</f>
        <v>0</v>
      </c>
      <c r="U3170" s="42"/>
      <c r="V3170" s="42"/>
      <c r="W3170" s="42"/>
      <c r="X3170" s="42"/>
      <c r="Y3170" s="42"/>
      <c r="Z3170" s="42"/>
      <c r="AA3170" s="42"/>
      <c r="AB3170" s="42"/>
      <c r="AC3170" s="42"/>
      <c r="AD3170" s="42"/>
      <c r="AE3170" s="42"/>
      <c r="AR3170" s="229" t="s">
        <v>248</v>
      </c>
      <c r="AT3170" s="229" t="s">
        <v>243</v>
      </c>
      <c r="AU3170" s="229" t="s">
        <v>93</v>
      </c>
      <c r="AY3170" s="20" t="s">
        <v>241</v>
      </c>
      <c r="BE3170" s="230">
        <f>IF(N3170="základní",J3170,0)</f>
        <v>0</v>
      </c>
      <c r="BF3170" s="230">
        <f>IF(N3170="snížená",J3170,0)</f>
        <v>0</v>
      </c>
      <c r="BG3170" s="230">
        <f>IF(N3170="zákl. přenesená",J3170,0)</f>
        <v>0</v>
      </c>
      <c r="BH3170" s="230">
        <f>IF(N3170="sníž. přenesená",J3170,0)</f>
        <v>0</v>
      </c>
      <c r="BI3170" s="230">
        <f>IF(N3170="nulová",J3170,0)</f>
        <v>0</v>
      </c>
      <c r="BJ3170" s="20" t="s">
        <v>23</v>
      </c>
      <c r="BK3170" s="230">
        <f>ROUND(I3170*H3170,2)</f>
        <v>0</v>
      </c>
      <c r="BL3170" s="20" t="s">
        <v>248</v>
      </c>
      <c r="BM3170" s="229" t="s">
        <v>2907</v>
      </c>
    </row>
    <row r="3171" s="2" customFormat="1">
      <c r="A3171" s="42"/>
      <c r="B3171" s="43"/>
      <c r="C3171" s="44"/>
      <c r="D3171" s="231" t="s">
        <v>250</v>
      </c>
      <c r="E3171" s="44"/>
      <c r="F3171" s="232" t="s">
        <v>2908</v>
      </c>
      <c r="G3171" s="44"/>
      <c r="H3171" s="44"/>
      <c r="I3171" s="233"/>
      <c r="J3171" s="44"/>
      <c r="K3171" s="44"/>
      <c r="L3171" s="48"/>
      <c r="M3171" s="234"/>
      <c r="N3171" s="235"/>
      <c r="O3171" s="88"/>
      <c r="P3171" s="88"/>
      <c r="Q3171" s="88"/>
      <c r="R3171" s="88"/>
      <c r="S3171" s="88"/>
      <c r="T3171" s="89"/>
      <c r="U3171" s="42"/>
      <c r="V3171" s="42"/>
      <c r="W3171" s="42"/>
      <c r="X3171" s="42"/>
      <c r="Y3171" s="42"/>
      <c r="Z3171" s="42"/>
      <c r="AA3171" s="42"/>
      <c r="AB3171" s="42"/>
      <c r="AC3171" s="42"/>
      <c r="AD3171" s="42"/>
      <c r="AE3171" s="42"/>
      <c r="AT3171" s="20" t="s">
        <v>250</v>
      </c>
      <c r="AU3171" s="20" t="s">
        <v>93</v>
      </c>
    </row>
    <row r="3172" s="13" customFormat="1">
      <c r="A3172" s="13"/>
      <c r="B3172" s="236"/>
      <c r="C3172" s="237"/>
      <c r="D3172" s="238" t="s">
        <v>252</v>
      </c>
      <c r="E3172" s="239" t="s">
        <v>39</v>
      </c>
      <c r="F3172" s="240" t="s">
        <v>2909</v>
      </c>
      <c r="G3172" s="237"/>
      <c r="H3172" s="239" t="s">
        <v>39</v>
      </c>
      <c r="I3172" s="241"/>
      <c r="J3172" s="237"/>
      <c r="K3172" s="237"/>
      <c r="L3172" s="242"/>
      <c r="M3172" s="243"/>
      <c r="N3172" s="244"/>
      <c r="O3172" s="244"/>
      <c r="P3172" s="244"/>
      <c r="Q3172" s="244"/>
      <c r="R3172" s="244"/>
      <c r="S3172" s="244"/>
      <c r="T3172" s="245"/>
      <c r="U3172" s="13"/>
      <c r="V3172" s="13"/>
      <c r="W3172" s="13"/>
      <c r="X3172" s="13"/>
      <c r="Y3172" s="13"/>
      <c r="Z3172" s="13"/>
      <c r="AA3172" s="13"/>
      <c r="AB3172" s="13"/>
      <c r="AC3172" s="13"/>
      <c r="AD3172" s="13"/>
      <c r="AE3172" s="13"/>
      <c r="AT3172" s="246" t="s">
        <v>252</v>
      </c>
      <c r="AU3172" s="246" t="s">
        <v>93</v>
      </c>
      <c r="AV3172" s="13" t="s">
        <v>23</v>
      </c>
      <c r="AW3172" s="13" t="s">
        <v>46</v>
      </c>
      <c r="AX3172" s="13" t="s">
        <v>85</v>
      </c>
      <c r="AY3172" s="246" t="s">
        <v>241</v>
      </c>
    </row>
    <row r="3173" s="13" customFormat="1">
      <c r="A3173" s="13"/>
      <c r="B3173" s="236"/>
      <c r="C3173" s="237"/>
      <c r="D3173" s="238" t="s">
        <v>252</v>
      </c>
      <c r="E3173" s="239" t="s">
        <v>39</v>
      </c>
      <c r="F3173" s="240" t="s">
        <v>1014</v>
      </c>
      <c r="G3173" s="237"/>
      <c r="H3173" s="239" t="s">
        <v>39</v>
      </c>
      <c r="I3173" s="241"/>
      <c r="J3173" s="237"/>
      <c r="K3173" s="237"/>
      <c r="L3173" s="242"/>
      <c r="M3173" s="243"/>
      <c r="N3173" s="244"/>
      <c r="O3173" s="244"/>
      <c r="P3173" s="244"/>
      <c r="Q3173" s="244"/>
      <c r="R3173" s="244"/>
      <c r="S3173" s="244"/>
      <c r="T3173" s="245"/>
      <c r="U3173" s="13"/>
      <c r="V3173" s="13"/>
      <c r="W3173" s="13"/>
      <c r="X3173" s="13"/>
      <c r="Y3173" s="13"/>
      <c r="Z3173" s="13"/>
      <c r="AA3173" s="13"/>
      <c r="AB3173" s="13"/>
      <c r="AC3173" s="13"/>
      <c r="AD3173" s="13"/>
      <c r="AE3173" s="13"/>
      <c r="AT3173" s="246" t="s">
        <v>252</v>
      </c>
      <c r="AU3173" s="246" t="s">
        <v>93</v>
      </c>
      <c r="AV3173" s="13" t="s">
        <v>23</v>
      </c>
      <c r="AW3173" s="13" t="s">
        <v>46</v>
      </c>
      <c r="AX3173" s="13" t="s">
        <v>85</v>
      </c>
      <c r="AY3173" s="246" t="s">
        <v>241</v>
      </c>
    </row>
    <row r="3174" s="14" customFormat="1">
      <c r="A3174" s="14"/>
      <c r="B3174" s="247"/>
      <c r="C3174" s="248"/>
      <c r="D3174" s="238" t="s">
        <v>252</v>
      </c>
      <c r="E3174" s="249" t="s">
        <v>39</v>
      </c>
      <c r="F3174" s="250" t="s">
        <v>2910</v>
      </c>
      <c r="G3174" s="248"/>
      <c r="H3174" s="251">
        <v>8.4000000000000004</v>
      </c>
      <c r="I3174" s="252"/>
      <c r="J3174" s="248"/>
      <c r="K3174" s="248"/>
      <c r="L3174" s="253"/>
      <c r="M3174" s="254"/>
      <c r="N3174" s="255"/>
      <c r="O3174" s="255"/>
      <c r="P3174" s="255"/>
      <c r="Q3174" s="255"/>
      <c r="R3174" s="255"/>
      <c r="S3174" s="255"/>
      <c r="T3174" s="256"/>
      <c r="U3174" s="14"/>
      <c r="V3174" s="14"/>
      <c r="W3174" s="14"/>
      <c r="X3174" s="14"/>
      <c r="Y3174" s="14"/>
      <c r="Z3174" s="14"/>
      <c r="AA3174" s="14"/>
      <c r="AB3174" s="14"/>
      <c r="AC3174" s="14"/>
      <c r="AD3174" s="14"/>
      <c r="AE3174" s="14"/>
      <c r="AT3174" s="257" t="s">
        <v>252</v>
      </c>
      <c r="AU3174" s="257" t="s">
        <v>93</v>
      </c>
      <c r="AV3174" s="14" t="s">
        <v>93</v>
      </c>
      <c r="AW3174" s="14" t="s">
        <v>46</v>
      </c>
      <c r="AX3174" s="14" t="s">
        <v>23</v>
      </c>
      <c r="AY3174" s="257" t="s">
        <v>241</v>
      </c>
    </row>
    <row r="3175" s="2" customFormat="1" ht="16.5" customHeight="1">
      <c r="A3175" s="42"/>
      <c r="B3175" s="43"/>
      <c r="C3175" s="280" t="s">
        <v>2911</v>
      </c>
      <c r="D3175" s="280" t="s">
        <v>463</v>
      </c>
      <c r="E3175" s="281" t="s">
        <v>2912</v>
      </c>
      <c r="F3175" s="282" t="s">
        <v>2913</v>
      </c>
      <c r="G3175" s="283" t="s">
        <v>145</v>
      </c>
      <c r="H3175" s="284">
        <v>1.109</v>
      </c>
      <c r="I3175" s="285"/>
      <c r="J3175" s="286">
        <f>ROUND(I3175*H3175,2)</f>
        <v>0</v>
      </c>
      <c r="K3175" s="282" t="s">
        <v>247</v>
      </c>
      <c r="L3175" s="287"/>
      <c r="M3175" s="288" t="s">
        <v>39</v>
      </c>
      <c r="N3175" s="289" t="s">
        <v>56</v>
      </c>
      <c r="O3175" s="88"/>
      <c r="P3175" s="227">
        <f>O3175*H3175</f>
        <v>0</v>
      </c>
      <c r="Q3175" s="227">
        <v>0.0011999999999999999</v>
      </c>
      <c r="R3175" s="227">
        <f>Q3175*H3175</f>
        <v>0.0013307999999999998</v>
      </c>
      <c r="S3175" s="227">
        <v>0</v>
      </c>
      <c r="T3175" s="228">
        <f>S3175*H3175</f>
        <v>0</v>
      </c>
      <c r="U3175" s="42"/>
      <c r="V3175" s="42"/>
      <c r="W3175" s="42"/>
      <c r="X3175" s="42"/>
      <c r="Y3175" s="42"/>
      <c r="Z3175" s="42"/>
      <c r="AA3175" s="42"/>
      <c r="AB3175" s="42"/>
      <c r="AC3175" s="42"/>
      <c r="AD3175" s="42"/>
      <c r="AE3175" s="42"/>
      <c r="AR3175" s="229" t="s">
        <v>321</v>
      </c>
      <c r="AT3175" s="229" t="s">
        <v>463</v>
      </c>
      <c r="AU3175" s="229" t="s">
        <v>93</v>
      </c>
      <c r="AY3175" s="20" t="s">
        <v>241</v>
      </c>
      <c r="BE3175" s="230">
        <f>IF(N3175="základní",J3175,0)</f>
        <v>0</v>
      </c>
      <c r="BF3175" s="230">
        <f>IF(N3175="snížená",J3175,0)</f>
        <v>0</v>
      </c>
      <c r="BG3175" s="230">
        <f>IF(N3175="zákl. přenesená",J3175,0)</f>
        <v>0</v>
      </c>
      <c r="BH3175" s="230">
        <f>IF(N3175="sníž. přenesená",J3175,0)</f>
        <v>0</v>
      </c>
      <c r="BI3175" s="230">
        <f>IF(N3175="nulová",J3175,0)</f>
        <v>0</v>
      </c>
      <c r="BJ3175" s="20" t="s">
        <v>23</v>
      </c>
      <c r="BK3175" s="230">
        <f>ROUND(I3175*H3175,2)</f>
        <v>0</v>
      </c>
      <c r="BL3175" s="20" t="s">
        <v>248</v>
      </c>
      <c r="BM3175" s="229" t="s">
        <v>2914</v>
      </c>
    </row>
    <row r="3176" s="14" customFormat="1">
      <c r="A3176" s="14"/>
      <c r="B3176" s="247"/>
      <c r="C3176" s="248"/>
      <c r="D3176" s="238" t="s">
        <v>252</v>
      </c>
      <c r="E3176" s="249" t="s">
        <v>39</v>
      </c>
      <c r="F3176" s="250" t="s">
        <v>2915</v>
      </c>
      <c r="G3176" s="248"/>
      <c r="H3176" s="251">
        <v>1.008</v>
      </c>
      <c r="I3176" s="252"/>
      <c r="J3176" s="248"/>
      <c r="K3176" s="248"/>
      <c r="L3176" s="253"/>
      <c r="M3176" s="254"/>
      <c r="N3176" s="255"/>
      <c r="O3176" s="255"/>
      <c r="P3176" s="255"/>
      <c r="Q3176" s="255"/>
      <c r="R3176" s="255"/>
      <c r="S3176" s="255"/>
      <c r="T3176" s="256"/>
      <c r="U3176" s="14"/>
      <c r="V3176" s="14"/>
      <c r="W3176" s="14"/>
      <c r="X3176" s="14"/>
      <c r="Y3176" s="14"/>
      <c r="Z3176" s="14"/>
      <c r="AA3176" s="14"/>
      <c r="AB3176" s="14"/>
      <c r="AC3176" s="14"/>
      <c r="AD3176" s="14"/>
      <c r="AE3176" s="14"/>
      <c r="AT3176" s="257" t="s">
        <v>252</v>
      </c>
      <c r="AU3176" s="257" t="s">
        <v>93</v>
      </c>
      <c r="AV3176" s="14" t="s">
        <v>93</v>
      </c>
      <c r="AW3176" s="14" t="s">
        <v>46</v>
      </c>
      <c r="AX3176" s="14" t="s">
        <v>23</v>
      </c>
      <c r="AY3176" s="257" t="s">
        <v>241</v>
      </c>
    </row>
    <row r="3177" s="14" customFormat="1">
      <c r="A3177" s="14"/>
      <c r="B3177" s="247"/>
      <c r="C3177" s="248"/>
      <c r="D3177" s="238" t="s">
        <v>252</v>
      </c>
      <c r="E3177" s="248"/>
      <c r="F3177" s="250" t="s">
        <v>2916</v>
      </c>
      <c r="G3177" s="248"/>
      <c r="H3177" s="251">
        <v>1.109</v>
      </c>
      <c r="I3177" s="252"/>
      <c r="J3177" s="248"/>
      <c r="K3177" s="248"/>
      <c r="L3177" s="253"/>
      <c r="M3177" s="254"/>
      <c r="N3177" s="255"/>
      <c r="O3177" s="255"/>
      <c r="P3177" s="255"/>
      <c r="Q3177" s="255"/>
      <c r="R3177" s="255"/>
      <c r="S3177" s="255"/>
      <c r="T3177" s="256"/>
      <c r="U3177" s="14"/>
      <c r="V3177" s="14"/>
      <c r="W3177" s="14"/>
      <c r="X3177" s="14"/>
      <c r="Y3177" s="14"/>
      <c r="Z3177" s="14"/>
      <c r="AA3177" s="14"/>
      <c r="AB3177" s="14"/>
      <c r="AC3177" s="14"/>
      <c r="AD3177" s="14"/>
      <c r="AE3177" s="14"/>
      <c r="AT3177" s="257" t="s">
        <v>252</v>
      </c>
      <c r="AU3177" s="257" t="s">
        <v>93</v>
      </c>
      <c r="AV3177" s="14" t="s">
        <v>93</v>
      </c>
      <c r="AW3177" s="14" t="s">
        <v>4</v>
      </c>
      <c r="AX3177" s="14" t="s">
        <v>23</v>
      </c>
      <c r="AY3177" s="257" t="s">
        <v>241</v>
      </c>
    </row>
    <row r="3178" s="2" customFormat="1" ht="37.8" customHeight="1">
      <c r="A3178" s="42"/>
      <c r="B3178" s="43"/>
      <c r="C3178" s="218" t="s">
        <v>2917</v>
      </c>
      <c r="D3178" s="218" t="s">
        <v>243</v>
      </c>
      <c r="E3178" s="219" t="s">
        <v>2918</v>
      </c>
      <c r="F3178" s="220" t="s">
        <v>2919</v>
      </c>
      <c r="G3178" s="221" t="s">
        <v>145</v>
      </c>
      <c r="H3178" s="222">
        <v>27.475999999999999</v>
      </c>
      <c r="I3178" s="223"/>
      <c r="J3178" s="224">
        <f>ROUND(I3178*H3178,2)</f>
        <v>0</v>
      </c>
      <c r="K3178" s="220" t="s">
        <v>247</v>
      </c>
      <c r="L3178" s="48"/>
      <c r="M3178" s="225" t="s">
        <v>39</v>
      </c>
      <c r="N3178" s="226" t="s">
        <v>56</v>
      </c>
      <c r="O3178" s="88"/>
      <c r="P3178" s="227">
        <f>O3178*H3178</f>
        <v>0</v>
      </c>
      <c r="Q3178" s="227">
        <v>0.013350000000000001</v>
      </c>
      <c r="R3178" s="227">
        <f>Q3178*H3178</f>
        <v>0.36680460000000004</v>
      </c>
      <c r="S3178" s="227">
        <v>0</v>
      </c>
      <c r="T3178" s="228">
        <f>S3178*H3178</f>
        <v>0</v>
      </c>
      <c r="U3178" s="42"/>
      <c r="V3178" s="42"/>
      <c r="W3178" s="42"/>
      <c r="X3178" s="42"/>
      <c r="Y3178" s="42"/>
      <c r="Z3178" s="42"/>
      <c r="AA3178" s="42"/>
      <c r="AB3178" s="42"/>
      <c r="AC3178" s="42"/>
      <c r="AD3178" s="42"/>
      <c r="AE3178" s="42"/>
      <c r="AR3178" s="229" t="s">
        <v>248</v>
      </c>
      <c r="AT3178" s="229" t="s">
        <v>243</v>
      </c>
      <c r="AU3178" s="229" t="s">
        <v>93</v>
      </c>
      <c r="AY3178" s="20" t="s">
        <v>241</v>
      </c>
      <c r="BE3178" s="230">
        <f>IF(N3178="základní",J3178,0)</f>
        <v>0</v>
      </c>
      <c r="BF3178" s="230">
        <f>IF(N3178="snížená",J3178,0)</f>
        <v>0</v>
      </c>
      <c r="BG3178" s="230">
        <f>IF(N3178="zákl. přenesená",J3178,0)</f>
        <v>0</v>
      </c>
      <c r="BH3178" s="230">
        <f>IF(N3178="sníž. přenesená",J3178,0)</f>
        <v>0</v>
      </c>
      <c r="BI3178" s="230">
        <f>IF(N3178="nulová",J3178,0)</f>
        <v>0</v>
      </c>
      <c r="BJ3178" s="20" t="s">
        <v>23</v>
      </c>
      <c r="BK3178" s="230">
        <f>ROUND(I3178*H3178,2)</f>
        <v>0</v>
      </c>
      <c r="BL3178" s="20" t="s">
        <v>248</v>
      </c>
      <c r="BM3178" s="229" t="s">
        <v>2920</v>
      </c>
    </row>
    <row r="3179" s="2" customFormat="1">
      <c r="A3179" s="42"/>
      <c r="B3179" s="43"/>
      <c r="C3179" s="44"/>
      <c r="D3179" s="231" t="s">
        <v>250</v>
      </c>
      <c r="E3179" s="44"/>
      <c r="F3179" s="232" t="s">
        <v>2921</v>
      </c>
      <c r="G3179" s="44"/>
      <c r="H3179" s="44"/>
      <c r="I3179" s="233"/>
      <c r="J3179" s="44"/>
      <c r="K3179" s="44"/>
      <c r="L3179" s="48"/>
      <c r="M3179" s="234"/>
      <c r="N3179" s="235"/>
      <c r="O3179" s="88"/>
      <c r="P3179" s="88"/>
      <c r="Q3179" s="88"/>
      <c r="R3179" s="88"/>
      <c r="S3179" s="88"/>
      <c r="T3179" s="89"/>
      <c r="U3179" s="42"/>
      <c r="V3179" s="42"/>
      <c r="W3179" s="42"/>
      <c r="X3179" s="42"/>
      <c r="Y3179" s="42"/>
      <c r="Z3179" s="42"/>
      <c r="AA3179" s="42"/>
      <c r="AB3179" s="42"/>
      <c r="AC3179" s="42"/>
      <c r="AD3179" s="42"/>
      <c r="AE3179" s="42"/>
      <c r="AT3179" s="20" t="s">
        <v>250</v>
      </c>
      <c r="AU3179" s="20" t="s">
        <v>93</v>
      </c>
    </row>
    <row r="3180" s="13" customFormat="1">
      <c r="A3180" s="13"/>
      <c r="B3180" s="236"/>
      <c r="C3180" s="237"/>
      <c r="D3180" s="238" t="s">
        <v>252</v>
      </c>
      <c r="E3180" s="239" t="s">
        <v>39</v>
      </c>
      <c r="F3180" s="240" t="s">
        <v>1127</v>
      </c>
      <c r="G3180" s="237"/>
      <c r="H3180" s="239" t="s">
        <v>39</v>
      </c>
      <c r="I3180" s="241"/>
      <c r="J3180" s="237"/>
      <c r="K3180" s="237"/>
      <c r="L3180" s="242"/>
      <c r="M3180" s="243"/>
      <c r="N3180" s="244"/>
      <c r="O3180" s="244"/>
      <c r="P3180" s="244"/>
      <c r="Q3180" s="244"/>
      <c r="R3180" s="244"/>
      <c r="S3180" s="244"/>
      <c r="T3180" s="245"/>
      <c r="U3180" s="13"/>
      <c r="V3180" s="13"/>
      <c r="W3180" s="13"/>
      <c r="X3180" s="13"/>
      <c r="Y3180" s="13"/>
      <c r="Z3180" s="13"/>
      <c r="AA3180" s="13"/>
      <c r="AB3180" s="13"/>
      <c r="AC3180" s="13"/>
      <c r="AD3180" s="13"/>
      <c r="AE3180" s="13"/>
      <c r="AT3180" s="246" t="s">
        <v>252</v>
      </c>
      <c r="AU3180" s="246" t="s">
        <v>93</v>
      </c>
      <c r="AV3180" s="13" t="s">
        <v>23</v>
      </c>
      <c r="AW3180" s="13" t="s">
        <v>46</v>
      </c>
      <c r="AX3180" s="13" t="s">
        <v>85</v>
      </c>
      <c r="AY3180" s="246" t="s">
        <v>241</v>
      </c>
    </row>
    <row r="3181" s="13" customFormat="1">
      <c r="A3181" s="13"/>
      <c r="B3181" s="236"/>
      <c r="C3181" s="237"/>
      <c r="D3181" s="238" t="s">
        <v>252</v>
      </c>
      <c r="E3181" s="239" t="s">
        <v>39</v>
      </c>
      <c r="F3181" s="240" t="s">
        <v>1010</v>
      </c>
      <c r="G3181" s="237"/>
      <c r="H3181" s="239" t="s">
        <v>39</v>
      </c>
      <c r="I3181" s="241"/>
      <c r="J3181" s="237"/>
      <c r="K3181" s="237"/>
      <c r="L3181" s="242"/>
      <c r="M3181" s="243"/>
      <c r="N3181" s="244"/>
      <c r="O3181" s="244"/>
      <c r="P3181" s="244"/>
      <c r="Q3181" s="244"/>
      <c r="R3181" s="244"/>
      <c r="S3181" s="244"/>
      <c r="T3181" s="245"/>
      <c r="U3181" s="13"/>
      <c r="V3181" s="13"/>
      <c r="W3181" s="13"/>
      <c r="X3181" s="13"/>
      <c r="Y3181" s="13"/>
      <c r="Z3181" s="13"/>
      <c r="AA3181" s="13"/>
      <c r="AB3181" s="13"/>
      <c r="AC3181" s="13"/>
      <c r="AD3181" s="13"/>
      <c r="AE3181" s="13"/>
      <c r="AT3181" s="246" t="s">
        <v>252</v>
      </c>
      <c r="AU3181" s="246" t="s">
        <v>93</v>
      </c>
      <c r="AV3181" s="13" t="s">
        <v>23</v>
      </c>
      <c r="AW3181" s="13" t="s">
        <v>46</v>
      </c>
      <c r="AX3181" s="13" t="s">
        <v>85</v>
      </c>
      <c r="AY3181" s="246" t="s">
        <v>241</v>
      </c>
    </row>
    <row r="3182" s="13" customFormat="1">
      <c r="A3182" s="13"/>
      <c r="B3182" s="236"/>
      <c r="C3182" s="237"/>
      <c r="D3182" s="238" t="s">
        <v>252</v>
      </c>
      <c r="E3182" s="239" t="s">
        <v>39</v>
      </c>
      <c r="F3182" s="240" t="s">
        <v>1011</v>
      </c>
      <c r="G3182" s="237"/>
      <c r="H3182" s="239" t="s">
        <v>39</v>
      </c>
      <c r="I3182" s="241"/>
      <c r="J3182" s="237"/>
      <c r="K3182" s="237"/>
      <c r="L3182" s="242"/>
      <c r="M3182" s="243"/>
      <c r="N3182" s="244"/>
      <c r="O3182" s="244"/>
      <c r="P3182" s="244"/>
      <c r="Q3182" s="244"/>
      <c r="R3182" s="244"/>
      <c r="S3182" s="244"/>
      <c r="T3182" s="245"/>
      <c r="U3182" s="13"/>
      <c r="V3182" s="13"/>
      <c r="W3182" s="13"/>
      <c r="X3182" s="13"/>
      <c r="Y3182" s="13"/>
      <c r="Z3182" s="13"/>
      <c r="AA3182" s="13"/>
      <c r="AB3182" s="13"/>
      <c r="AC3182" s="13"/>
      <c r="AD3182" s="13"/>
      <c r="AE3182" s="13"/>
      <c r="AT3182" s="246" t="s">
        <v>252</v>
      </c>
      <c r="AU3182" s="246" t="s">
        <v>93</v>
      </c>
      <c r="AV3182" s="13" t="s">
        <v>23</v>
      </c>
      <c r="AW3182" s="13" t="s">
        <v>46</v>
      </c>
      <c r="AX3182" s="13" t="s">
        <v>85</v>
      </c>
      <c r="AY3182" s="246" t="s">
        <v>241</v>
      </c>
    </row>
    <row r="3183" s="14" customFormat="1">
      <c r="A3183" s="14"/>
      <c r="B3183" s="247"/>
      <c r="C3183" s="248"/>
      <c r="D3183" s="238" t="s">
        <v>252</v>
      </c>
      <c r="E3183" s="249" t="s">
        <v>39</v>
      </c>
      <c r="F3183" s="250" t="s">
        <v>2922</v>
      </c>
      <c r="G3183" s="248"/>
      <c r="H3183" s="251">
        <v>1.9079999999999999</v>
      </c>
      <c r="I3183" s="252"/>
      <c r="J3183" s="248"/>
      <c r="K3183" s="248"/>
      <c r="L3183" s="253"/>
      <c r="M3183" s="254"/>
      <c r="N3183" s="255"/>
      <c r="O3183" s="255"/>
      <c r="P3183" s="255"/>
      <c r="Q3183" s="255"/>
      <c r="R3183" s="255"/>
      <c r="S3183" s="255"/>
      <c r="T3183" s="256"/>
      <c r="U3183" s="14"/>
      <c r="V3183" s="14"/>
      <c r="W3183" s="14"/>
      <c r="X3183" s="14"/>
      <c r="Y3183" s="14"/>
      <c r="Z3183" s="14"/>
      <c r="AA3183" s="14"/>
      <c r="AB3183" s="14"/>
      <c r="AC3183" s="14"/>
      <c r="AD3183" s="14"/>
      <c r="AE3183" s="14"/>
      <c r="AT3183" s="257" t="s">
        <v>252</v>
      </c>
      <c r="AU3183" s="257" t="s">
        <v>93</v>
      </c>
      <c r="AV3183" s="14" t="s">
        <v>93</v>
      </c>
      <c r="AW3183" s="14" t="s">
        <v>46</v>
      </c>
      <c r="AX3183" s="14" t="s">
        <v>85</v>
      </c>
      <c r="AY3183" s="257" t="s">
        <v>241</v>
      </c>
    </row>
    <row r="3184" s="14" customFormat="1">
      <c r="A3184" s="14"/>
      <c r="B3184" s="247"/>
      <c r="C3184" s="248"/>
      <c r="D3184" s="238" t="s">
        <v>252</v>
      </c>
      <c r="E3184" s="249" t="s">
        <v>39</v>
      </c>
      <c r="F3184" s="250" t="s">
        <v>2923</v>
      </c>
      <c r="G3184" s="248"/>
      <c r="H3184" s="251">
        <v>3.774</v>
      </c>
      <c r="I3184" s="252"/>
      <c r="J3184" s="248"/>
      <c r="K3184" s="248"/>
      <c r="L3184" s="253"/>
      <c r="M3184" s="254"/>
      <c r="N3184" s="255"/>
      <c r="O3184" s="255"/>
      <c r="P3184" s="255"/>
      <c r="Q3184" s="255"/>
      <c r="R3184" s="255"/>
      <c r="S3184" s="255"/>
      <c r="T3184" s="256"/>
      <c r="U3184" s="14"/>
      <c r="V3184" s="14"/>
      <c r="W3184" s="14"/>
      <c r="X3184" s="14"/>
      <c r="Y3184" s="14"/>
      <c r="Z3184" s="14"/>
      <c r="AA3184" s="14"/>
      <c r="AB3184" s="14"/>
      <c r="AC3184" s="14"/>
      <c r="AD3184" s="14"/>
      <c r="AE3184" s="14"/>
      <c r="AT3184" s="257" t="s">
        <v>252</v>
      </c>
      <c r="AU3184" s="257" t="s">
        <v>93</v>
      </c>
      <c r="AV3184" s="14" t="s">
        <v>93</v>
      </c>
      <c r="AW3184" s="14" t="s">
        <v>46</v>
      </c>
      <c r="AX3184" s="14" t="s">
        <v>85</v>
      </c>
      <c r="AY3184" s="257" t="s">
        <v>241</v>
      </c>
    </row>
    <row r="3185" s="13" customFormat="1">
      <c r="A3185" s="13"/>
      <c r="B3185" s="236"/>
      <c r="C3185" s="237"/>
      <c r="D3185" s="238" t="s">
        <v>252</v>
      </c>
      <c r="E3185" s="239" t="s">
        <v>39</v>
      </c>
      <c r="F3185" s="240" t="s">
        <v>1021</v>
      </c>
      <c r="G3185" s="237"/>
      <c r="H3185" s="239" t="s">
        <v>39</v>
      </c>
      <c r="I3185" s="241"/>
      <c r="J3185" s="237"/>
      <c r="K3185" s="237"/>
      <c r="L3185" s="242"/>
      <c r="M3185" s="243"/>
      <c r="N3185" s="244"/>
      <c r="O3185" s="244"/>
      <c r="P3185" s="244"/>
      <c r="Q3185" s="244"/>
      <c r="R3185" s="244"/>
      <c r="S3185" s="244"/>
      <c r="T3185" s="245"/>
      <c r="U3185" s="13"/>
      <c r="V3185" s="13"/>
      <c r="W3185" s="13"/>
      <c r="X3185" s="13"/>
      <c r="Y3185" s="13"/>
      <c r="Z3185" s="13"/>
      <c r="AA3185" s="13"/>
      <c r="AB3185" s="13"/>
      <c r="AC3185" s="13"/>
      <c r="AD3185" s="13"/>
      <c r="AE3185" s="13"/>
      <c r="AT3185" s="246" t="s">
        <v>252</v>
      </c>
      <c r="AU3185" s="246" t="s">
        <v>93</v>
      </c>
      <c r="AV3185" s="13" t="s">
        <v>23</v>
      </c>
      <c r="AW3185" s="13" t="s">
        <v>46</v>
      </c>
      <c r="AX3185" s="13" t="s">
        <v>85</v>
      </c>
      <c r="AY3185" s="246" t="s">
        <v>241</v>
      </c>
    </row>
    <row r="3186" s="14" customFormat="1">
      <c r="A3186" s="14"/>
      <c r="B3186" s="247"/>
      <c r="C3186" s="248"/>
      <c r="D3186" s="238" t="s">
        <v>252</v>
      </c>
      <c r="E3186" s="249" t="s">
        <v>39</v>
      </c>
      <c r="F3186" s="250" t="s">
        <v>2924</v>
      </c>
      <c r="G3186" s="248"/>
      <c r="H3186" s="251">
        <v>7.548</v>
      </c>
      <c r="I3186" s="252"/>
      <c r="J3186" s="248"/>
      <c r="K3186" s="248"/>
      <c r="L3186" s="253"/>
      <c r="M3186" s="254"/>
      <c r="N3186" s="255"/>
      <c r="O3186" s="255"/>
      <c r="P3186" s="255"/>
      <c r="Q3186" s="255"/>
      <c r="R3186" s="255"/>
      <c r="S3186" s="255"/>
      <c r="T3186" s="256"/>
      <c r="U3186" s="14"/>
      <c r="V3186" s="14"/>
      <c r="W3186" s="14"/>
      <c r="X3186" s="14"/>
      <c r="Y3186" s="14"/>
      <c r="Z3186" s="14"/>
      <c r="AA3186" s="14"/>
      <c r="AB3186" s="14"/>
      <c r="AC3186" s="14"/>
      <c r="AD3186" s="14"/>
      <c r="AE3186" s="14"/>
      <c r="AT3186" s="257" t="s">
        <v>252</v>
      </c>
      <c r="AU3186" s="257" t="s">
        <v>93</v>
      </c>
      <c r="AV3186" s="14" t="s">
        <v>93</v>
      </c>
      <c r="AW3186" s="14" t="s">
        <v>46</v>
      </c>
      <c r="AX3186" s="14" t="s">
        <v>85</v>
      </c>
      <c r="AY3186" s="257" t="s">
        <v>241</v>
      </c>
    </row>
    <row r="3187" s="13" customFormat="1">
      <c r="A3187" s="13"/>
      <c r="B3187" s="236"/>
      <c r="C3187" s="237"/>
      <c r="D3187" s="238" t="s">
        <v>252</v>
      </c>
      <c r="E3187" s="239" t="s">
        <v>39</v>
      </c>
      <c r="F3187" s="240" t="s">
        <v>1014</v>
      </c>
      <c r="G3187" s="237"/>
      <c r="H3187" s="239" t="s">
        <v>39</v>
      </c>
      <c r="I3187" s="241"/>
      <c r="J3187" s="237"/>
      <c r="K3187" s="237"/>
      <c r="L3187" s="242"/>
      <c r="M3187" s="243"/>
      <c r="N3187" s="244"/>
      <c r="O3187" s="244"/>
      <c r="P3187" s="244"/>
      <c r="Q3187" s="244"/>
      <c r="R3187" s="244"/>
      <c r="S3187" s="244"/>
      <c r="T3187" s="245"/>
      <c r="U3187" s="13"/>
      <c r="V3187" s="13"/>
      <c r="W3187" s="13"/>
      <c r="X3187" s="13"/>
      <c r="Y3187" s="13"/>
      <c r="Z3187" s="13"/>
      <c r="AA3187" s="13"/>
      <c r="AB3187" s="13"/>
      <c r="AC3187" s="13"/>
      <c r="AD3187" s="13"/>
      <c r="AE3187" s="13"/>
      <c r="AT3187" s="246" t="s">
        <v>252</v>
      </c>
      <c r="AU3187" s="246" t="s">
        <v>93</v>
      </c>
      <c r="AV3187" s="13" t="s">
        <v>23</v>
      </c>
      <c r="AW3187" s="13" t="s">
        <v>46</v>
      </c>
      <c r="AX3187" s="13" t="s">
        <v>85</v>
      </c>
      <c r="AY3187" s="246" t="s">
        <v>241</v>
      </c>
    </row>
    <row r="3188" s="14" customFormat="1">
      <c r="A3188" s="14"/>
      <c r="B3188" s="247"/>
      <c r="C3188" s="248"/>
      <c r="D3188" s="238" t="s">
        <v>252</v>
      </c>
      <c r="E3188" s="249" t="s">
        <v>39</v>
      </c>
      <c r="F3188" s="250" t="s">
        <v>2923</v>
      </c>
      <c r="G3188" s="248"/>
      <c r="H3188" s="251">
        <v>3.774</v>
      </c>
      <c r="I3188" s="252"/>
      <c r="J3188" s="248"/>
      <c r="K3188" s="248"/>
      <c r="L3188" s="253"/>
      <c r="M3188" s="254"/>
      <c r="N3188" s="255"/>
      <c r="O3188" s="255"/>
      <c r="P3188" s="255"/>
      <c r="Q3188" s="255"/>
      <c r="R3188" s="255"/>
      <c r="S3188" s="255"/>
      <c r="T3188" s="256"/>
      <c r="U3188" s="14"/>
      <c r="V3188" s="14"/>
      <c r="W3188" s="14"/>
      <c r="X3188" s="14"/>
      <c r="Y3188" s="14"/>
      <c r="Z3188" s="14"/>
      <c r="AA3188" s="14"/>
      <c r="AB3188" s="14"/>
      <c r="AC3188" s="14"/>
      <c r="AD3188" s="14"/>
      <c r="AE3188" s="14"/>
      <c r="AT3188" s="257" t="s">
        <v>252</v>
      </c>
      <c r="AU3188" s="257" t="s">
        <v>93</v>
      </c>
      <c r="AV3188" s="14" t="s">
        <v>93</v>
      </c>
      <c r="AW3188" s="14" t="s">
        <v>46</v>
      </c>
      <c r="AX3188" s="14" t="s">
        <v>85</v>
      </c>
      <c r="AY3188" s="257" t="s">
        <v>241</v>
      </c>
    </row>
    <row r="3189" s="13" customFormat="1">
      <c r="A3189" s="13"/>
      <c r="B3189" s="236"/>
      <c r="C3189" s="237"/>
      <c r="D3189" s="238" t="s">
        <v>252</v>
      </c>
      <c r="E3189" s="239" t="s">
        <v>39</v>
      </c>
      <c r="F3189" s="240" t="s">
        <v>1024</v>
      </c>
      <c r="G3189" s="237"/>
      <c r="H3189" s="239" t="s">
        <v>39</v>
      </c>
      <c r="I3189" s="241"/>
      <c r="J3189" s="237"/>
      <c r="K3189" s="237"/>
      <c r="L3189" s="242"/>
      <c r="M3189" s="243"/>
      <c r="N3189" s="244"/>
      <c r="O3189" s="244"/>
      <c r="P3189" s="244"/>
      <c r="Q3189" s="244"/>
      <c r="R3189" s="244"/>
      <c r="S3189" s="244"/>
      <c r="T3189" s="245"/>
      <c r="U3189" s="13"/>
      <c r="V3189" s="13"/>
      <c r="W3189" s="13"/>
      <c r="X3189" s="13"/>
      <c r="Y3189" s="13"/>
      <c r="Z3189" s="13"/>
      <c r="AA3189" s="13"/>
      <c r="AB3189" s="13"/>
      <c r="AC3189" s="13"/>
      <c r="AD3189" s="13"/>
      <c r="AE3189" s="13"/>
      <c r="AT3189" s="246" t="s">
        <v>252</v>
      </c>
      <c r="AU3189" s="246" t="s">
        <v>93</v>
      </c>
      <c r="AV3189" s="13" t="s">
        <v>23</v>
      </c>
      <c r="AW3189" s="13" t="s">
        <v>46</v>
      </c>
      <c r="AX3189" s="13" t="s">
        <v>85</v>
      </c>
      <c r="AY3189" s="246" t="s">
        <v>241</v>
      </c>
    </row>
    <row r="3190" s="14" customFormat="1">
      <c r="A3190" s="14"/>
      <c r="B3190" s="247"/>
      <c r="C3190" s="248"/>
      <c r="D3190" s="238" t="s">
        <v>252</v>
      </c>
      <c r="E3190" s="249" t="s">
        <v>39</v>
      </c>
      <c r="F3190" s="250" t="s">
        <v>2924</v>
      </c>
      <c r="G3190" s="248"/>
      <c r="H3190" s="251">
        <v>7.548</v>
      </c>
      <c r="I3190" s="252"/>
      <c r="J3190" s="248"/>
      <c r="K3190" s="248"/>
      <c r="L3190" s="253"/>
      <c r="M3190" s="254"/>
      <c r="N3190" s="255"/>
      <c r="O3190" s="255"/>
      <c r="P3190" s="255"/>
      <c r="Q3190" s="255"/>
      <c r="R3190" s="255"/>
      <c r="S3190" s="255"/>
      <c r="T3190" s="256"/>
      <c r="U3190" s="14"/>
      <c r="V3190" s="14"/>
      <c r="W3190" s="14"/>
      <c r="X3190" s="14"/>
      <c r="Y3190" s="14"/>
      <c r="Z3190" s="14"/>
      <c r="AA3190" s="14"/>
      <c r="AB3190" s="14"/>
      <c r="AC3190" s="14"/>
      <c r="AD3190" s="14"/>
      <c r="AE3190" s="14"/>
      <c r="AT3190" s="257" t="s">
        <v>252</v>
      </c>
      <c r="AU3190" s="257" t="s">
        <v>93</v>
      </c>
      <c r="AV3190" s="14" t="s">
        <v>93</v>
      </c>
      <c r="AW3190" s="14" t="s">
        <v>46</v>
      </c>
      <c r="AX3190" s="14" t="s">
        <v>85</v>
      </c>
      <c r="AY3190" s="257" t="s">
        <v>241</v>
      </c>
    </row>
    <row r="3191" s="13" customFormat="1">
      <c r="A3191" s="13"/>
      <c r="B3191" s="236"/>
      <c r="C3191" s="237"/>
      <c r="D3191" s="238" t="s">
        <v>252</v>
      </c>
      <c r="E3191" s="239" t="s">
        <v>39</v>
      </c>
      <c r="F3191" s="240" t="s">
        <v>1131</v>
      </c>
      <c r="G3191" s="237"/>
      <c r="H3191" s="239" t="s">
        <v>39</v>
      </c>
      <c r="I3191" s="241"/>
      <c r="J3191" s="237"/>
      <c r="K3191" s="237"/>
      <c r="L3191" s="242"/>
      <c r="M3191" s="243"/>
      <c r="N3191" s="244"/>
      <c r="O3191" s="244"/>
      <c r="P3191" s="244"/>
      <c r="Q3191" s="244"/>
      <c r="R3191" s="244"/>
      <c r="S3191" s="244"/>
      <c r="T3191" s="245"/>
      <c r="U3191" s="13"/>
      <c r="V3191" s="13"/>
      <c r="W3191" s="13"/>
      <c r="X3191" s="13"/>
      <c r="Y3191" s="13"/>
      <c r="Z3191" s="13"/>
      <c r="AA3191" s="13"/>
      <c r="AB3191" s="13"/>
      <c r="AC3191" s="13"/>
      <c r="AD3191" s="13"/>
      <c r="AE3191" s="13"/>
      <c r="AT3191" s="246" t="s">
        <v>252</v>
      </c>
      <c r="AU3191" s="246" t="s">
        <v>93</v>
      </c>
      <c r="AV3191" s="13" t="s">
        <v>23</v>
      </c>
      <c r="AW3191" s="13" t="s">
        <v>46</v>
      </c>
      <c r="AX3191" s="13" t="s">
        <v>85</v>
      </c>
      <c r="AY3191" s="246" t="s">
        <v>241</v>
      </c>
    </row>
    <row r="3192" s="14" customFormat="1">
      <c r="A3192" s="14"/>
      <c r="B3192" s="247"/>
      <c r="C3192" s="248"/>
      <c r="D3192" s="238" t="s">
        <v>252</v>
      </c>
      <c r="E3192" s="249" t="s">
        <v>39</v>
      </c>
      <c r="F3192" s="250" t="s">
        <v>2925</v>
      </c>
      <c r="G3192" s="248"/>
      <c r="H3192" s="251">
        <v>2.9239999999999999</v>
      </c>
      <c r="I3192" s="252"/>
      <c r="J3192" s="248"/>
      <c r="K3192" s="248"/>
      <c r="L3192" s="253"/>
      <c r="M3192" s="254"/>
      <c r="N3192" s="255"/>
      <c r="O3192" s="255"/>
      <c r="P3192" s="255"/>
      <c r="Q3192" s="255"/>
      <c r="R3192" s="255"/>
      <c r="S3192" s="255"/>
      <c r="T3192" s="256"/>
      <c r="U3192" s="14"/>
      <c r="V3192" s="14"/>
      <c r="W3192" s="14"/>
      <c r="X3192" s="14"/>
      <c r="Y3192" s="14"/>
      <c r="Z3192" s="14"/>
      <c r="AA3192" s="14"/>
      <c r="AB3192" s="14"/>
      <c r="AC3192" s="14"/>
      <c r="AD3192" s="14"/>
      <c r="AE3192" s="14"/>
      <c r="AT3192" s="257" t="s">
        <v>252</v>
      </c>
      <c r="AU3192" s="257" t="s">
        <v>93</v>
      </c>
      <c r="AV3192" s="14" t="s">
        <v>93</v>
      </c>
      <c r="AW3192" s="14" t="s">
        <v>46</v>
      </c>
      <c r="AX3192" s="14" t="s">
        <v>85</v>
      </c>
      <c r="AY3192" s="257" t="s">
        <v>241</v>
      </c>
    </row>
    <row r="3193" s="15" customFormat="1">
      <c r="A3193" s="15"/>
      <c r="B3193" s="258"/>
      <c r="C3193" s="259"/>
      <c r="D3193" s="238" t="s">
        <v>252</v>
      </c>
      <c r="E3193" s="260" t="s">
        <v>39</v>
      </c>
      <c r="F3193" s="261" t="s">
        <v>274</v>
      </c>
      <c r="G3193" s="259"/>
      <c r="H3193" s="262">
        <v>27.475999999999999</v>
      </c>
      <c r="I3193" s="263"/>
      <c r="J3193" s="259"/>
      <c r="K3193" s="259"/>
      <c r="L3193" s="264"/>
      <c r="M3193" s="265"/>
      <c r="N3193" s="266"/>
      <c r="O3193" s="266"/>
      <c r="P3193" s="266"/>
      <c r="Q3193" s="266"/>
      <c r="R3193" s="266"/>
      <c r="S3193" s="266"/>
      <c r="T3193" s="267"/>
      <c r="U3193" s="15"/>
      <c r="V3193" s="15"/>
      <c r="W3193" s="15"/>
      <c r="X3193" s="15"/>
      <c r="Y3193" s="15"/>
      <c r="Z3193" s="15"/>
      <c r="AA3193" s="15"/>
      <c r="AB3193" s="15"/>
      <c r="AC3193" s="15"/>
      <c r="AD3193" s="15"/>
      <c r="AE3193" s="15"/>
      <c r="AT3193" s="268" t="s">
        <v>252</v>
      </c>
      <c r="AU3193" s="268" t="s">
        <v>93</v>
      </c>
      <c r="AV3193" s="15" t="s">
        <v>248</v>
      </c>
      <c r="AW3193" s="15" t="s">
        <v>46</v>
      </c>
      <c r="AX3193" s="15" t="s">
        <v>23</v>
      </c>
      <c r="AY3193" s="268" t="s">
        <v>241</v>
      </c>
    </row>
    <row r="3194" s="2" customFormat="1" ht="16.5" customHeight="1">
      <c r="A3194" s="42"/>
      <c r="B3194" s="43"/>
      <c r="C3194" s="280" t="s">
        <v>2926</v>
      </c>
      <c r="D3194" s="280" t="s">
        <v>463</v>
      </c>
      <c r="E3194" s="281" t="s">
        <v>2927</v>
      </c>
      <c r="F3194" s="282" t="s">
        <v>2928</v>
      </c>
      <c r="G3194" s="283" t="s">
        <v>145</v>
      </c>
      <c r="H3194" s="284">
        <v>28.850000000000001</v>
      </c>
      <c r="I3194" s="285"/>
      <c r="J3194" s="286">
        <f>ROUND(I3194*H3194,2)</f>
        <v>0</v>
      </c>
      <c r="K3194" s="282" t="s">
        <v>247</v>
      </c>
      <c r="L3194" s="287"/>
      <c r="M3194" s="288" t="s">
        <v>39</v>
      </c>
      <c r="N3194" s="289" t="s">
        <v>56</v>
      </c>
      <c r="O3194" s="88"/>
      <c r="P3194" s="227">
        <f>O3194*H3194</f>
        <v>0</v>
      </c>
      <c r="Q3194" s="227">
        <v>0.0015</v>
      </c>
      <c r="R3194" s="227">
        <f>Q3194*H3194</f>
        <v>0.043275000000000001</v>
      </c>
      <c r="S3194" s="227">
        <v>0</v>
      </c>
      <c r="T3194" s="228">
        <f>S3194*H3194</f>
        <v>0</v>
      </c>
      <c r="U3194" s="42"/>
      <c r="V3194" s="42"/>
      <c r="W3194" s="42"/>
      <c r="X3194" s="42"/>
      <c r="Y3194" s="42"/>
      <c r="Z3194" s="42"/>
      <c r="AA3194" s="42"/>
      <c r="AB3194" s="42"/>
      <c r="AC3194" s="42"/>
      <c r="AD3194" s="42"/>
      <c r="AE3194" s="42"/>
      <c r="AR3194" s="229" t="s">
        <v>321</v>
      </c>
      <c r="AT3194" s="229" t="s">
        <v>463</v>
      </c>
      <c r="AU3194" s="229" t="s">
        <v>93</v>
      </c>
      <c r="AY3194" s="20" t="s">
        <v>241</v>
      </c>
      <c r="BE3194" s="230">
        <f>IF(N3194="základní",J3194,0)</f>
        <v>0</v>
      </c>
      <c r="BF3194" s="230">
        <f>IF(N3194="snížená",J3194,0)</f>
        <v>0</v>
      </c>
      <c r="BG3194" s="230">
        <f>IF(N3194="zákl. přenesená",J3194,0)</f>
        <v>0</v>
      </c>
      <c r="BH3194" s="230">
        <f>IF(N3194="sníž. přenesená",J3194,0)</f>
        <v>0</v>
      </c>
      <c r="BI3194" s="230">
        <f>IF(N3194="nulová",J3194,0)</f>
        <v>0</v>
      </c>
      <c r="BJ3194" s="20" t="s">
        <v>23</v>
      </c>
      <c r="BK3194" s="230">
        <f>ROUND(I3194*H3194,2)</f>
        <v>0</v>
      </c>
      <c r="BL3194" s="20" t="s">
        <v>248</v>
      </c>
      <c r="BM3194" s="229" t="s">
        <v>2929</v>
      </c>
    </row>
    <row r="3195" s="14" customFormat="1">
      <c r="A3195" s="14"/>
      <c r="B3195" s="247"/>
      <c r="C3195" s="248"/>
      <c r="D3195" s="238" t="s">
        <v>252</v>
      </c>
      <c r="E3195" s="248"/>
      <c r="F3195" s="250" t="s">
        <v>2930</v>
      </c>
      <c r="G3195" s="248"/>
      <c r="H3195" s="251">
        <v>28.850000000000001</v>
      </c>
      <c r="I3195" s="252"/>
      <c r="J3195" s="248"/>
      <c r="K3195" s="248"/>
      <c r="L3195" s="253"/>
      <c r="M3195" s="254"/>
      <c r="N3195" s="255"/>
      <c r="O3195" s="255"/>
      <c r="P3195" s="255"/>
      <c r="Q3195" s="255"/>
      <c r="R3195" s="255"/>
      <c r="S3195" s="255"/>
      <c r="T3195" s="256"/>
      <c r="U3195" s="14"/>
      <c r="V3195" s="14"/>
      <c r="W3195" s="14"/>
      <c r="X3195" s="14"/>
      <c r="Y3195" s="14"/>
      <c r="Z3195" s="14"/>
      <c r="AA3195" s="14"/>
      <c r="AB3195" s="14"/>
      <c r="AC3195" s="14"/>
      <c r="AD3195" s="14"/>
      <c r="AE3195" s="14"/>
      <c r="AT3195" s="257" t="s">
        <v>252</v>
      </c>
      <c r="AU3195" s="257" t="s">
        <v>93</v>
      </c>
      <c r="AV3195" s="14" t="s">
        <v>93</v>
      </c>
      <c r="AW3195" s="14" t="s">
        <v>4</v>
      </c>
      <c r="AX3195" s="14" t="s">
        <v>23</v>
      </c>
      <c r="AY3195" s="257" t="s">
        <v>241</v>
      </c>
    </row>
    <row r="3196" s="2" customFormat="1" ht="37.8" customHeight="1">
      <c r="A3196" s="42"/>
      <c r="B3196" s="43"/>
      <c r="C3196" s="218" t="s">
        <v>2931</v>
      </c>
      <c r="D3196" s="218" t="s">
        <v>243</v>
      </c>
      <c r="E3196" s="219" t="s">
        <v>2932</v>
      </c>
      <c r="F3196" s="220" t="s">
        <v>2933</v>
      </c>
      <c r="G3196" s="221" t="s">
        <v>145</v>
      </c>
      <c r="H3196" s="222">
        <v>136.37600000000001</v>
      </c>
      <c r="I3196" s="223"/>
      <c r="J3196" s="224">
        <f>ROUND(I3196*H3196,2)</f>
        <v>0</v>
      </c>
      <c r="K3196" s="220" t="s">
        <v>247</v>
      </c>
      <c r="L3196" s="48"/>
      <c r="M3196" s="225" t="s">
        <v>39</v>
      </c>
      <c r="N3196" s="226" t="s">
        <v>56</v>
      </c>
      <c r="O3196" s="88"/>
      <c r="P3196" s="227">
        <f>O3196*H3196</f>
        <v>0</v>
      </c>
      <c r="Q3196" s="227">
        <v>0.013440000000000001</v>
      </c>
      <c r="R3196" s="227">
        <f>Q3196*H3196</f>
        <v>1.8328934400000001</v>
      </c>
      <c r="S3196" s="227">
        <v>0</v>
      </c>
      <c r="T3196" s="228">
        <f>S3196*H3196</f>
        <v>0</v>
      </c>
      <c r="U3196" s="42"/>
      <c r="V3196" s="42"/>
      <c r="W3196" s="42"/>
      <c r="X3196" s="42"/>
      <c r="Y3196" s="42"/>
      <c r="Z3196" s="42"/>
      <c r="AA3196" s="42"/>
      <c r="AB3196" s="42"/>
      <c r="AC3196" s="42"/>
      <c r="AD3196" s="42"/>
      <c r="AE3196" s="42"/>
      <c r="AR3196" s="229" t="s">
        <v>248</v>
      </c>
      <c r="AT3196" s="229" t="s">
        <v>243</v>
      </c>
      <c r="AU3196" s="229" t="s">
        <v>93</v>
      </c>
      <c r="AY3196" s="20" t="s">
        <v>241</v>
      </c>
      <c r="BE3196" s="230">
        <f>IF(N3196="základní",J3196,0)</f>
        <v>0</v>
      </c>
      <c r="BF3196" s="230">
        <f>IF(N3196="snížená",J3196,0)</f>
        <v>0</v>
      </c>
      <c r="BG3196" s="230">
        <f>IF(N3196="zákl. přenesená",J3196,0)</f>
        <v>0</v>
      </c>
      <c r="BH3196" s="230">
        <f>IF(N3196="sníž. přenesená",J3196,0)</f>
        <v>0</v>
      </c>
      <c r="BI3196" s="230">
        <f>IF(N3196="nulová",J3196,0)</f>
        <v>0</v>
      </c>
      <c r="BJ3196" s="20" t="s">
        <v>23</v>
      </c>
      <c r="BK3196" s="230">
        <f>ROUND(I3196*H3196,2)</f>
        <v>0</v>
      </c>
      <c r="BL3196" s="20" t="s">
        <v>248</v>
      </c>
      <c r="BM3196" s="229" t="s">
        <v>2934</v>
      </c>
    </row>
    <row r="3197" s="2" customFormat="1">
      <c r="A3197" s="42"/>
      <c r="B3197" s="43"/>
      <c r="C3197" s="44"/>
      <c r="D3197" s="231" t="s">
        <v>250</v>
      </c>
      <c r="E3197" s="44"/>
      <c r="F3197" s="232" t="s">
        <v>2935</v>
      </c>
      <c r="G3197" s="44"/>
      <c r="H3197" s="44"/>
      <c r="I3197" s="233"/>
      <c r="J3197" s="44"/>
      <c r="K3197" s="44"/>
      <c r="L3197" s="48"/>
      <c r="M3197" s="234"/>
      <c r="N3197" s="235"/>
      <c r="O3197" s="88"/>
      <c r="P3197" s="88"/>
      <c r="Q3197" s="88"/>
      <c r="R3197" s="88"/>
      <c r="S3197" s="88"/>
      <c r="T3197" s="89"/>
      <c r="U3197" s="42"/>
      <c r="V3197" s="42"/>
      <c r="W3197" s="42"/>
      <c r="X3197" s="42"/>
      <c r="Y3197" s="42"/>
      <c r="Z3197" s="42"/>
      <c r="AA3197" s="42"/>
      <c r="AB3197" s="42"/>
      <c r="AC3197" s="42"/>
      <c r="AD3197" s="42"/>
      <c r="AE3197" s="42"/>
      <c r="AT3197" s="20" t="s">
        <v>250</v>
      </c>
      <c r="AU3197" s="20" t="s">
        <v>93</v>
      </c>
    </row>
    <row r="3198" s="13" customFormat="1">
      <c r="A3198" s="13"/>
      <c r="B3198" s="236"/>
      <c r="C3198" s="237"/>
      <c r="D3198" s="238" t="s">
        <v>252</v>
      </c>
      <c r="E3198" s="239" t="s">
        <v>39</v>
      </c>
      <c r="F3198" s="240" t="s">
        <v>2936</v>
      </c>
      <c r="G3198" s="237"/>
      <c r="H3198" s="239" t="s">
        <v>39</v>
      </c>
      <c r="I3198" s="241"/>
      <c r="J3198" s="237"/>
      <c r="K3198" s="237"/>
      <c r="L3198" s="242"/>
      <c r="M3198" s="243"/>
      <c r="N3198" s="244"/>
      <c r="O3198" s="244"/>
      <c r="P3198" s="244"/>
      <c r="Q3198" s="244"/>
      <c r="R3198" s="244"/>
      <c r="S3198" s="244"/>
      <c r="T3198" s="245"/>
      <c r="U3198" s="13"/>
      <c r="V3198" s="13"/>
      <c r="W3198" s="13"/>
      <c r="X3198" s="13"/>
      <c r="Y3198" s="13"/>
      <c r="Z3198" s="13"/>
      <c r="AA3198" s="13"/>
      <c r="AB3198" s="13"/>
      <c r="AC3198" s="13"/>
      <c r="AD3198" s="13"/>
      <c r="AE3198" s="13"/>
      <c r="AT3198" s="246" t="s">
        <v>252</v>
      </c>
      <c r="AU3198" s="246" t="s">
        <v>93</v>
      </c>
      <c r="AV3198" s="13" t="s">
        <v>23</v>
      </c>
      <c r="AW3198" s="13" t="s">
        <v>46</v>
      </c>
      <c r="AX3198" s="13" t="s">
        <v>85</v>
      </c>
      <c r="AY3198" s="246" t="s">
        <v>241</v>
      </c>
    </row>
    <row r="3199" s="13" customFormat="1">
      <c r="A3199" s="13"/>
      <c r="B3199" s="236"/>
      <c r="C3199" s="237"/>
      <c r="D3199" s="238" t="s">
        <v>252</v>
      </c>
      <c r="E3199" s="239" t="s">
        <v>39</v>
      </c>
      <c r="F3199" s="240" t="s">
        <v>2937</v>
      </c>
      <c r="G3199" s="237"/>
      <c r="H3199" s="239" t="s">
        <v>39</v>
      </c>
      <c r="I3199" s="241"/>
      <c r="J3199" s="237"/>
      <c r="K3199" s="237"/>
      <c r="L3199" s="242"/>
      <c r="M3199" s="243"/>
      <c r="N3199" s="244"/>
      <c r="O3199" s="244"/>
      <c r="P3199" s="244"/>
      <c r="Q3199" s="244"/>
      <c r="R3199" s="244"/>
      <c r="S3199" s="244"/>
      <c r="T3199" s="245"/>
      <c r="U3199" s="13"/>
      <c r="V3199" s="13"/>
      <c r="W3199" s="13"/>
      <c r="X3199" s="13"/>
      <c r="Y3199" s="13"/>
      <c r="Z3199" s="13"/>
      <c r="AA3199" s="13"/>
      <c r="AB3199" s="13"/>
      <c r="AC3199" s="13"/>
      <c r="AD3199" s="13"/>
      <c r="AE3199" s="13"/>
      <c r="AT3199" s="246" t="s">
        <v>252</v>
      </c>
      <c r="AU3199" s="246" t="s">
        <v>93</v>
      </c>
      <c r="AV3199" s="13" t="s">
        <v>23</v>
      </c>
      <c r="AW3199" s="13" t="s">
        <v>46</v>
      </c>
      <c r="AX3199" s="13" t="s">
        <v>85</v>
      </c>
      <c r="AY3199" s="246" t="s">
        <v>241</v>
      </c>
    </row>
    <row r="3200" s="13" customFormat="1">
      <c r="A3200" s="13"/>
      <c r="B3200" s="236"/>
      <c r="C3200" s="237"/>
      <c r="D3200" s="238" t="s">
        <v>252</v>
      </c>
      <c r="E3200" s="239" t="s">
        <v>39</v>
      </c>
      <c r="F3200" s="240" t="s">
        <v>1085</v>
      </c>
      <c r="G3200" s="237"/>
      <c r="H3200" s="239" t="s">
        <v>39</v>
      </c>
      <c r="I3200" s="241"/>
      <c r="J3200" s="237"/>
      <c r="K3200" s="237"/>
      <c r="L3200" s="242"/>
      <c r="M3200" s="243"/>
      <c r="N3200" s="244"/>
      <c r="O3200" s="244"/>
      <c r="P3200" s="244"/>
      <c r="Q3200" s="244"/>
      <c r="R3200" s="244"/>
      <c r="S3200" s="244"/>
      <c r="T3200" s="245"/>
      <c r="U3200" s="13"/>
      <c r="V3200" s="13"/>
      <c r="W3200" s="13"/>
      <c r="X3200" s="13"/>
      <c r="Y3200" s="13"/>
      <c r="Z3200" s="13"/>
      <c r="AA3200" s="13"/>
      <c r="AB3200" s="13"/>
      <c r="AC3200" s="13"/>
      <c r="AD3200" s="13"/>
      <c r="AE3200" s="13"/>
      <c r="AT3200" s="246" t="s">
        <v>252</v>
      </c>
      <c r="AU3200" s="246" t="s">
        <v>93</v>
      </c>
      <c r="AV3200" s="13" t="s">
        <v>23</v>
      </c>
      <c r="AW3200" s="13" t="s">
        <v>46</v>
      </c>
      <c r="AX3200" s="13" t="s">
        <v>85</v>
      </c>
      <c r="AY3200" s="246" t="s">
        <v>241</v>
      </c>
    </row>
    <row r="3201" s="14" customFormat="1">
      <c r="A3201" s="14"/>
      <c r="B3201" s="247"/>
      <c r="C3201" s="248"/>
      <c r="D3201" s="238" t="s">
        <v>252</v>
      </c>
      <c r="E3201" s="249" t="s">
        <v>39</v>
      </c>
      <c r="F3201" s="250" t="s">
        <v>2938</v>
      </c>
      <c r="G3201" s="248"/>
      <c r="H3201" s="251">
        <v>10.845000000000001</v>
      </c>
      <c r="I3201" s="252"/>
      <c r="J3201" s="248"/>
      <c r="K3201" s="248"/>
      <c r="L3201" s="253"/>
      <c r="M3201" s="254"/>
      <c r="N3201" s="255"/>
      <c r="O3201" s="255"/>
      <c r="P3201" s="255"/>
      <c r="Q3201" s="255"/>
      <c r="R3201" s="255"/>
      <c r="S3201" s="255"/>
      <c r="T3201" s="256"/>
      <c r="U3201" s="14"/>
      <c r="V3201" s="14"/>
      <c r="W3201" s="14"/>
      <c r="X3201" s="14"/>
      <c r="Y3201" s="14"/>
      <c r="Z3201" s="14"/>
      <c r="AA3201" s="14"/>
      <c r="AB3201" s="14"/>
      <c r="AC3201" s="14"/>
      <c r="AD3201" s="14"/>
      <c r="AE3201" s="14"/>
      <c r="AT3201" s="257" t="s">
        <v>252</v>
      </c>
      <c r="AU3201" s="257" t="s">
        <v>93</v>
      </c>
      <c r="AV3201" s="14" t="s">
        <v>93</v>
      </c>
      <c r="AW3201" s="14" t="s">
        <v>46</v>
      </c>
      <c r="AX3201" s="14" t="s">
        <v>85</v>
      </c>
      <c r="AY3201" s="257" t="s">
        <v>241</v>
      </c>
    </row>
    <row r="3202" s="16" customFormat="1">
      <c r="A3202" s="16"/>
      <c r="B3202" s="269"/>
      <c r="C3202" s="270"/>
      <c r="D3202" s="238" t="s">
        <v>252</v>
      </c>
      <c r="E3202" s="271" t="s">
        <v>39</v>
      </c>
      <c r="F3202" s="272" t="s">
        <v>295</v>
      </c>
      <c r="G3202" s="270"/>
      <c r="H3202" s="273">
        <v>10.845000000000001</v>
      </c>
      <c r="I3202" s="274"/>
      <c r="J3202" s="270"/>
      <c r="K3202" s="270"/>
      <c r="L3202" s="275"/>
      <c r="M3202" s="276"/>
      <c r="N3202" s="277"/>
      <c r="O3202" s="277"/>
      <c r="P3202" s="277"/>
      <c r="Q3202" s="277"/>
      <c r="R3202" s="277"/>
      <c r="S3202" s="277"/>
      <c r="T3202" s="278"/>
      <c r="U3202" s="16"/>
      <c r="V3202" s="16"/>
      <c r="W3202" s="16"/>
      <c r="X3202" s="16"/>
      <c r="Y3202" s="16"/>
      <c r="Z3202" s="16"/>
      <c r="AA3202" s="16"/>
      <c r="AB3202" s="16"/>
      <c r="AC3202" s="16"/>
      <c r="AD3202" s="16"/>
      <c r="AE3202" s="16"/>
      <c r="AT3202" s="279" t="s">
        <v>252</v>
      </c>
      <c r="AU3202" s="279" t="s">
        <v>93</v>
      </c>
      <c r="AV3202" s="16" t="s">
        <v>113</v>
      </c>
      <c r="AW3202" s="16" t="s">
        <v>46</v>
      </c>
      <c r="AX3202" s="16" t="s">
        <v>85</v>
      </c>
      <c r="AY3202" s="279" t="s">
        <v>241</v>
      </c>
    </row>
    <row r="3203" s="13" customFormat="1">
      <c r="A3203" s="13"/>
      <c r="B3203" s="236"/>
      <c r="C3203" s="237"/>
      <c r="D3203" s="238" t="s">
        <v>252</v>
      </c>
      <c r="E3203" s="239" t="s">
        <v>39</v>
      </c>
      <c r="F3203" s="240" t="s">
        <v>1431</v>
      </c>
      <c r="G3203" s="237"/>
      <c r="H3203" s="239" t="s">
        <v>39</v>
      </c>
      <c r="I3203" s="241"/>
      <c r="J3203" s="237"/>
      <c r="K3203" s="237"/>
      <c r="L3203" s="242"/>
      <c r="M3203" s="243"/>
      <c r="N3203" s="244"/>
      <c r="O3203" s="244"/>
      <c r="P3203" s="244"/>
      <c r="Q3203" s="244"/>
      <c r="R3203" s="244"/>
      <c r="S3203" s="244"/>
      <c r="T3203" s="245"/>
      <c r="U3203" s="13"/>
      <c r="V3203" s="13"/>
      <c r="W3203" s="13"/>
      <c r="X3203" s="13"/>
      <c r="Y3203" s="13"/>
      <c r="Z3203" s="13"/>
      <c r="AA3203" s="13"/>
      <c r="AB3203" s="13"/>
      <c r="AC3203" s="13"/>
      <c r="AD3203" s="13"/>
      <c r="AE3203" s="13"/>
      <c r="AT3203" s="246" t="s">
        <v>252</v>
      </c>
      <c r="AU3203" s="246" t="s">
        <v>93</v>
      </c>
      <c r="AV3203" s="13" t="s">
        <v>23</v>
      </c>
      <c r="AW3203" s="13" t="s">
        <v>46</v>
      </c>
      <c r="AX3203" s="13" t="s">
        <v>85</v>
      </c>
      <c r="AY3203" s="246" t="s">
        <v>241</v>
      </c>
    </row>
    <row r="3204" s="13" customFormat="1">
      <c r="A3204" s="13"/>
      <c r="B3204" s="236"/>
      <c r="C3204" s="237"/>
      <c r="D3204" s="238" t="s">
        <v>252</v>
      </c>
      <c r="E3204" s="239" t="s">
        <v>39</v>
      </c>
      <c r="F3204" s="240" t="s">
        <v>1946</v>
      </c>
      <c r="G3204" s="237"/>
      <c r="H3204" s="239" t="s">
        <v>39</v>
      </c>
      <c r="I3204" s="241"/>
      <c r="J3204" s="237"/>
      <c r="K3204" s="237"/>
      <c r="L3204" s="242"/>
      <c r="M3204" s="243"/>
      <c r="N3204" s="244"/>
      <c r="O3204" s="244"/>
      <c r="P3204" s="244"/>
      <c r="Q3204" s="244"/>
      <c r="R3204" s="244"/>
      <c r="S3204" s="244"/>
      <c r="T3204" s="245"/>
      <c r="U3204" s="13"/>
      <c r="V3204" s="13"/>
      <c r="W3204" s="13"/>
      <c r="X3204" s="13"/>
      <c r="Y3204" s="13"/>
      <c r="Z3204" s="13"/>
      <c r="AA3204" s="13"/>
      <c r="AB3204" s="13"/>
      <c r="AC3204" s="13"/>
      <c r="AD3204" s="13"/>
      <c r="AE3204" s="13"/>
      <c r="AT3204" s="246" t="s">
        <v>252</v>
      </c>
      <c r="AU3204" s="246" t="s">
        <v>93</v>
      </c>
      <c r="AV3204" s="13" t="s">
        <v>23</v>
      </c>
      <c r="AW3204" s="13" t="s">
        <v>46</v>
      </c>
      <c r="AX3204" s="13" t="s">
        <v>85</v>
      </c>
      <c r="AY3204" s="246" t="s">
        <v>241</v>
      </c>
    </row>
    <row r="3205" s="14" customFormat="1">
      <c r="A3205" s="14"/>
      <c r="B3205" s="247"/>
      <c r="C3205" s="248"/>
      <c r="D3205" s="238" t="s">
        <v>252</v>
      </c>
      <c r="E3205" s="249" t="s">
        <v>39</v>
      </c>
      <c r="F3205" s="250" t="s">
        <v>2939</v>
      </c>
      <c r="G3205" s="248"/>
      <c r="H3205" s="251">
        <v>17.838000000000001</v>
      </c>
      <c r="I3205" s="252"/>
      <c r="J3205" s="248"/>
      <c r="K3205" s="248"/>
      <c r="L3205" s="253"/>
      <c r="M3205" s="254"/>
      <c r="N3205" s="255"/>
      <c r="O3205" s="255"/>
      <c r="P3205" s="255"/>
      <c r="Q3205" s="255"/>
      <c r="R3205" s="255"/>
      <c r="S3205" s="255"/>
      <c r="T3205" s="256"/>
      <c r="U3205" s="14"/>
      <c r="V3205" s="14"/>
      <c r="W3205" s="14"/>
      <c r="X3205" s="14"/>
      <c r="Y3205" s="14"/>
      <c r="Z3205" s="14"/>
      <c r="AA3205" s="14"/>
      <c r="AB3205" s="14"/>
      <c r="AC3205" s="14"/>
      <c r="AD3205" s="14"/>
      <c r="AE3205" s="14"/>
      <c r="AT3205" s="257" t="s">
        <v>252</v>
      </c>
      <c r="AU3205" s="257" t="s">
        <v>93</v>
      </c>
      <c r="AV3205" s="14" t="s">
        <v>93</v>
      </c>
      <c r="AW3205" s="14" t="s">
        <v>46</v>
      </c>
      <c r="AX3205" s="14" t="s">
        <v>85</v>
      </c>
      <c r="AY3205" s="257" t="s">
        <v>241</v>
      </c>
    </row>
    <row r="3206" s="14" customFormat="1">
      <c r="A3206" s="14"/>
      <c r="B3206" s="247"/>
      <c r="C3206" s="248"/>
      <c r="D3206" s="238" t="s">
        <v>252</v>
      </c>
      <c r="E3206" s="249" t="s">
        <v>39</v>
      </c>
      <c r="F3206" s="250" t="s">
        <v>2940</v>
      </c>
      <c r="G3206" s="248"/>
      <c r="H3206" s="251">
        <v>4.149</v>
      </c>
      <c r="I3206" s="252"/>
      <c r="J3206" s="248"/>
      <c r="K3206" s="248"/>
      <c r="L3206" s="253"/>
      <c r="M3206" s="254"/>
      <c r="N3206" s="255"/>
      <c r="O3206" s="255"/>
      <c r="P3206" s="255"/>
      <c r="Q3206" s="255"/>
      <c r="R3206" s="255"/>
      <c r="S3206" s="255"/>
      <c r="T3206" s="256"/>
      <c r="U3206" s="14"/>
      <c r="V3206" s="14"/>
      <c r="W3206" s="14"/>
      <c r="X3206" s="14"/>
      <c r="Y3206" s="14"/>
      <c r="Z3206" s="14"/>
      <c r="AA3206" s="14"/>
      <c r="AB3206" s="14"/>
      <c r="AC3206" s="14"/>
      <c r="AD3206" s="14"/>
      <c r="AE3206" s="14"/>
      <c r="AT3206" s="257" t="s">
        <v>252</v>
      </c>
      <c r="AU3206" s="257" t="s">
        <v>93</v>
      </c>
      <c r="AV3206" s="14" t="s">
        <v>93</v>
      </c>
      <c r="AW3206" s="14" t="s">
        <v>46</v>
      </c>
      <c r="AX3206" s="14" t="s">
        <v>85</v>
      </c>
      <c r="AY3206" s="257" t="s">
        <v>241</v>
      </c>
    </row>
    <row r="3207" s="13" customFormat="1">
      <c r="A3207" s="13"/>
      <c r="B3207" s="236"/>
      <c r="C3207" s="237"/>
      <c r="D3207" s="238" t="s">
        <v>252</v>
      </c>
      <c r="E3207" s="239" t="s">
        <v>39</v>
      </c>
      <c r="F3207" s="240" t="s">
        <v>1949</v>
      </c>
      <c r="G3207" s="237"/>
      <c r="H3207" s="239" t="s">
        <v>39</v>
      </c>
      <c r="I3207" s="241"/>
      <c r="J3207" s="237"/>
      <c r="K3207" s="237"/>
      <c r="L3207" s="242"/>
      <c r="M3207" s="243"/>
      <c r="N3207" s="244"/>
      <c r="O3207" s="244"/>
      <c r="P3207" s="244"/>
      <c r="Q3207" s="244"/>
      <c r="R3207" s="244"/>
      <c r="S3207" s="244"/>
      <c r="T3207" s="245"/>
      <c r="U3207" s="13"/>
      <c r="V3207" s="13"/>
      <c r="W3207" s="13"/>
      <c r="X3207" s="13"/>
      <c r="Y3207" s="13"/>
      <c r="Z3207" s="13"/>
      <c r="AA3207" s="13"/>
      <c r="AB3207" s="13"/>
      <c r="AC3207" s="13"/>
      <c r="AD3207" s="13"/>
      <c r="AE3207" s="13"/>
      <c r="AT3207" s="246" t="s">
        <v>252</v>
      </c>
      <c r="AU3207" s="246" t="s">
        <v>93</v>
      </c>
      <c r="AV3207" s="13" t="s">
        <v>23</v>
      </c>
      <c r="AW3207" s="13" t="s">
        <v>46</v>
      </c>
      <c r="AX3207" s="13" t="s">
        <v>85</v>
      </c>
      <c r="AY3207" s="246" t="s">
        <v>241</v>
      </c>
    </row>
    <row r="3208" s="14" customFormat="1">
      <c r="A3208" s="14"/>
      <c r="B3208" s="247"/>
      <c r="C3208" s="248"/>
      <c r="D3208" s="238" t="s">
        <v>252</v>
      </c>
      <c r="E3208" s="249" t="s">
        <v>39</v>
      </c>
      <c r="F3208" s="250" t="s">
        <v>2941</v>
      </c>
      <c r="G3208" s="248"/>
      <c r="H3208" s="251">
        <v>14.356</v>
      </c>
      <c r="I3208" s="252"/>
      <c r="J3208" s="248"/>
      <c r="K3208" s="248"/>
      <c r="L3208" s="253"/>
      <c r="M3208" s="254"/>
      <c r="N3208" s="255"/>
      <c r="O3208" s="255"/>
      <c r="P3208" s="255"/>
      <c r="Q3208" s="255"/>
      <c r="R3208" s="255"/>
      <c r="S3208" s="255"/>
      <c r="T3208" s="256"/>
      <c r="U3208" s="14"/>
      <c r="V3208" s="14"/>
      <c r="W3208" s="14"/>
      <c r="X3208" s="14"/>
      <c r="Y3208" s="14"/>
      <c r="Z3208" s="14"/>
      <c r="AA3208" s="14"/>
      <c r="AB3208" s="14"/>
      <c r="AC3208" s="14"/>
      <c r="AD3208" s="14"/>
      <c r="AE3208" s="14"/>
      <c r="AT3208" s="257" t="s">
        <v>252</v>
      </c>
      <c r="AU3208" s="257" t="s">
        <v>93</v>
      </c>
      <c r="AV3208" s="14" t="s">
        <v>93</v>
      </c>
      <c r="AW3208" s="14" t="s">
        <v>46</v>
      </c>
      <c r="AX3208" s="14" t="s">
        <v>85</v>
      </c>
      <c r="AY3208" s="257" t="s">
        <v>241</v>
      </c>
    </row>
    <row r="3209" s="14" customFormat="1">
      <c r="A3209" s="14"/>
      <c r="B3209" s="247"/>
      <c r="C3209" s="248"/>
      <c r="D3209" s="238" t="s">
        <v>252</v>
      </c>
      <c r="E3209" s="249" t="s">
        <v>39</v>
      </c>
      <c r="F3209" s="250" t="s">
        <v>2942</v>
      </c>
      <c r="G3209" s="248"/>
      <c r="H3209" s="251">
        <v>1.125</v>
      </c>
      <c r="I3209" s="252"/>
      <c r="J3209" s="248"/>
      <c r="K3209" s="248"/>
      <c r="L3209" s="253"/>
      <c r="M3209" s="254"/>
      <c r="N3209" s="255"/>
      <c r="O3209" s="255"/>
      <c r="P3209" s="255"/>
      <c r="Q3209" s="255"/>
      <c r="R3209" s="255"/>
      <c r="S3209" s="255"/>
      <c r="T3209" s="256"/>
      <c r="U3209" s="14"/>
      <c r="V3209" s="14"/>
      <c r="W3209" s="14"/>
      <c r="X3209" s="14"/>
      <c r="Y3209" s="14"/>
      <c r="Z3209" s="14"/>
      <c r="AA3209" s="14"/>
      <c r="AB3209" s="14"/>
      <c r="AC3209" s="14"/>
      <c r="AD3209" s="14"/>
      <c r="AE3209" s="14"/>
      <c r="AT3209" s="257" t="s">
        <v>252</v>
      </c>
      <c r="AU3209" s="257" t="s">
        <v>93</v>
      </c>
      <c r="AV3209" s="14" t="s">
        <v>93</v>
      </c>
      <c r="AW3209" s="14" t="s">
        <v>46</v>
      </c>
      <c r="AX3209" s="14" t="s">
        <v>85</v>
      </c>
      <c r="AY3209" s="257" t="s">
        <v>241</v>
      </c>
    </row>
    <row r="3210" s="13" customFormat="1">
      <c r="A3210" s="13"/>
      <c r="B3210" s="236"/>
      <c r="C3210" s="237"/>
      <c r="D3210" s="238" t="s">
        <v>252</v>
      </c>
      <c r="E3210" s="239" t="s">
        <v>39</v>
      </c>
      <c r="F3210" s="240" t="s">
        <v>1952</v>
      </c>
      <c r="G3210" s="237"/>
      <c r="H3210" s="239" t="s">
        <v>39</v>
      </c>
      <c r="I3210" s="241"/>
      <c r="J3210" s="237"/>
      <c r="K3210" s="237"/>
      <c r="L3210" s="242"/>
      <c r="M3210" s="243"/>
      <c r="N3210" s="244"/>
      <c r="O3210" s="244"/>
      <c r="P3210" s="244"/>
      <c r="Q3210" s="244"/>
      <c r="R3210" s="244"/>
      <c r="S3210" s="244"/>
      <c r="T3210" s="245"/>
      <c r="U3210" s="13"/>
      <c r="V3210" s="13"/>
      <c r="W3210" s="13"/>
      <c r="X3210" s="13"/>
      <c r="Y3210" s="13"/>
      <c r="Z3210" s="13"/>
      <c r="AA3210" s="13"/>
      <c r="AB3210" s="13"/>
      <c r="AC3210" s="13"/>
      <c r="AD3210" s="13"/>
      <c r="AE3210" s="13"/>
      <c r="AT3210" s="246" t="s">
        <v>252</v>
      </c>
      <c r="AU3210" s="246" t="s">
        <v>93</v>
      </c>
      <c r="AV3210" s="13" t="s">
        <v>23</v>
      </c>
      <c r="AW3210" s="13" t="s">
        <v>46</v>
      </c>
      <c r="AX3210" s="13" t="s">
        <v>85</v>
      </c>
      <c r="AY3210" s="246" t="s">
        <v>241</v>
      </c>
    </row>
    <row r="3211" s="14" customFormat="1">
      <c r="A3211" s="14"/>
      <c r="B3211" s="247"/>
      <c r="C3211" s="248"/>
      <c r="D3211" s="238" t="s">
        <v>252</v>
      </c>
      <c r="E3211" s="249" t="s">
        <v>39</v>
      </c>
      <c r="F3211" s="250" t="s">
        <v>2943</v>
      </c>
      <c r="G3211" s="248"/>
      <c r="H3211" s="251">
        <v>27.725000000000001</v>
      </c>
      <c r="I3211" s="252"/>
      <c r="J3211" s="248"/>
      <c r="K3211" s="248"/>
      <c r="L3211" s="253"/>
      <c r="M3211" s="254"/>
      <c r="N3211" s="255"/>
      <c r="O3211" s="255"/>
      <c r="P3211" s="255"/>
      <c r="Q3211" s="255"/>
      <c r="R3211" s="255"/>
      <c r="S3211" s="255"/>
      <c r="T3211" s="256"/>
      <c r="U3211" s="14"/>
      <c r="V3211" s="14"/>
      <c r="W3211" s="14"/>
      <c r="X3211" s="14"/>
      <c r="Y3211" s="14"/>
      <c r="Z3211" s="14"/>
      <c r="AA3211" s="14"/>
      <c r="AB3211" s="14"/>
      <c r="AC3211" s="14"/>
      <c r="AD3211" s="14"/>
      <c r="AE3211" s="14"/>
      <c r="AT3211" s="257" t="s">
        <v>252</v>
      </c>
      <c r="AU3211" s="257" t="s">
        <v>93</v>
      </c>
      <c r="AV3211" s="14" t="s">
        <v>93</v>
      </c>
      <c r="AW3211" s="14" t="s">
        <v>46</v>
      </c>
      <c r="AX3211" s="14" t="s">
        <v>85</v>
      </c>
      <c r="AY3211" s="257" t="s">
        <v>241</v>
      </c>
    </row>
    <row r="3212" s="16" customFormat="1">
      <c r="A3212" s="16"/>
      <c r="B3212" s="269"/>
      <c r="C3212" s="270"/>
      <c r="D3212" s="238" t="s">
        <v>252</v>
      </c>
      <c r="E3212" s="271" t="s">
        <v>39</v>
      </c>
      <c r="F3212" s="272" t="s">
        <v>295</v>
      </c>
      <c r="G3212" s="270"/>
      <c r="H3212" s="273">
        <v>65.192999999999998</v>
      </c>
      <c r="I3212" s="274"/>
      <c r="J3212" s="270"/>
      <c r="K3212" s="270"/>
      <c r="L3212" s="275"/>
      <c r="M3212" s="276"/>
      <c r="N3212" s="277"/>
      <c r="O3212" s="277"/>
      <c r="P3212" s="277"/>
      <c r="Q3212" s="277"/>
      <c r="R3212" s="277"/>
      <c r="S3212" s="277"/>
      <c r="T3212" s="278"/>
      <c r="U3212" s="16"/>
      <c r="V3212" s="16"/>
      <c r="W3212" s="16"/>
      <c r="X3212" s="16"/>
      <c r="Y3212" s="16"/>
      <c r="Z3212" s="16"/>
      <c r="AA3212" s="16"/>
      <c r="AB3212" s="16"/>
      <c r="AC3212" s="16"/>
      <c r="AD3212" s="16"/>
      <c r="AE3212" s="16"/>
      <c r="AT3212" s="279" t="s">
        <v>252</v>
      </c>
      <c r="AU3212" s="279" t="s">
        <v>93</v>
      </c>
      <c r="AV3212" s="16" t="s">
        <v>113</v>
      </c>
      <c r="AW3212" s="16" t="s">
        <v>46</v>
      </c>
      <c r="AX3212" s="16" t="s">
        <v>85</v>
      </c>
      <c r="AY3212" s="279" t="s">
        <v>241</v>
      </c>
    </row>
    <row r="3213" s="13" customFormat="1">
      <c r="A3213" s="13"/>
      <c r="B3213" s="236"/>
      <c r="C3213" s="237"/>
      <c r="D3213" s="238" t="s">
        <v>252</v>
      </c>
      <c r="E3213" s="239" t="s">
        <v>39</v>
      </c>
      <c r="F3213" s="240" t="s">
        <v>1434</v>
      </c>
      <c r="G3213" s="237"/>
      <c r="H3213" s="239" t="s">
        <v>39</v>
      </c>
      <c r="I3213" s="241"/>
      <c r="J3213" s="237"/>
      <c r="K3213" s="237"/>
      <c r="L3213" s="242"/>
      <c r="M3213" s="243"/>
      <c r="N3213" s="244"/>
      <c r="O3213" s="244"/>
      <c r="P3213" s="244"/>
      <c r="Q3213" s="244"/>
      <c r="R3213" s="244"/>
      <c r="S3213" s="244"/>
      <c r="T3213" s="245"/>
      <c r="U3213" s="13"/>
      <c r="V3213" s="13"/>
      <c r="W3213" s="13"/>
      <c r="X3213" s="13"/>
      <c r="Y3213" s="13"/>
      <c r="Z3213" s="13"/>
      <c r="AA3213" s="13"/>
      <c r="AB3213" s="13"/>
      <c r="AC3213" s="13"/>
      <c r="AD3213" s="13"/>
      <c r="AE3213" s="13"/>
      <c r="AT3213" s="246" t="s">
        <v>252</v>
      </c>
      <c r="AU3213" s="246" t="s">
        <v>93</v>
      </c>
      <c r="AV3213" s="13" t="s">
        <v>23</v>
      </c>
      <c r="AW3213" s="13" t="s">
        <v>46</v>
      </c>
      <c r="AX3213" s="13" t="s">
        <v>85</v>
      </c>
      <c r="AY3213" s="246" t="s">
        <v>241</v>
      </c>
    </row>
    <row r="3214" s="13" customFormat="1">
      <c r="A3214" s="13"/>
      <c r="B3214" s="236"/>
      <c r="C3214" s="237"/>
      <c r="D3214" s="238" t="s">
        <v>252</v>
      </c>
      <c r="E3214" s="239" t="s">
        <v>39</v>
      </c>
      <c r="F3214" s="240" t="s">
        <v>1946</v>
      </c>
      <c r="G3214" s="237"/>
      <c r="H3214" s="239" t="s">
        <v>39</v>
      </c>
      <c r="I3214" s="241"/>
      <c r="J3214" s="237"/>
      <c r="K3214" s="237"/>
      <c r="L3214" s="242"/>
      <c r="M3214" s="243"/>
      <c r="N3214" s="244"/>
      <c r="O3214" s="244"/>
      <c r="P3214" s="244"/>
      <c r="Q3214" s="244"/>
      <c r="R3214" s="244"/>
      <c r="S3214" s="244"/>
      <c r="T3214" s="245"/>
      <c r="U3214" s="13"/>
      <c r="V3214" s="13"/>
      <c r="W3214" s="13"/>
      <c r="X3214" s="13"/>
      <c r="Y3214" s="13"/>
      <c r="Z3214" s="13"/>
      <c r="AA3214" s="13"/>
      <c r="AB3214" s="13"/>
      <c r="AC3214" s="13"/>
      <c r="AD3214" s="13"/>
      <c r="AE3214" s="13"/>
      <c r="AT3214" s="246" t="s">
        <v>252</v>
      </c>
      <c r="AU3214" s="246" t="s">
        <v>93</v>
      </c>
      <c r="AV3214" s="13" t="s">
        <v>23</v>
      </c>
      <c r="AW3214" s="13" t="s">
        <v>46</v>
      </c>
      <c r="AX3214" s="13" t="s">
        <v>85</v>
      </c>
      <c r="AY3214" s="246" t="s">
        <v>241</v>
      </c>
    </row>
    <row r="3215" s="14" customFormat="1">
      <c r="A3215" s="14"/>
      <c r="B3215" s="247"/>
      <c r="C3215" s="248"/>
      <c r="D3215" s="238" t="s">
        <v>252</v>
      </c>
      <c r="E3215" s="249" t="s">
        <v>39</v>
      </c>
      <c r="F3215" s="250" t="s">
        <v>2944</v>
      </c>
      <c r="G3215" s="248"/>
      <c r="H3215" s="251">
        <v>15.593</v>
      </c>
      <c r="I3215" s="252"/>
      <c r="J3215" s="248"/>
      <c r="K3215" s="248"/>
      <c r="L3215" s="253"/>
      <c r="M3215" s="254"/>
      <c r="N3215" s="255"/>
      <c r="O3215" s="255"/>
      <c r="P3215" s="255"/>
      <c r="Q3215" s="255"/>
      <c r="R3215" s="255"/>
      <c r="S3215" s="255"/>
      <c r="T3215" s="256"/>
      <c r="U3215" s="14"/>
      <c r="V3215" s="14"/>
      <c r="W3215" s="14"/>
      <c r="X3215" s="14"/>
      <c r="Y3215" s="14"/>
      <c r="Z3215" s="14"/>
      <c r="AA3215" s="14"/>
      <c r="AB3215" s="14"/>
      <c r="AC3215" s="14"/>
      <c r="AD3215" s="14"/>
      <c r="AE3215" s="14"/>
      <c r="AT3215" s="257" t="s">
        <v>252</v>
      </c>
      <c r="AU3215" s="257" t="s">
        <v>93</v>
      </c>
      <c r="AV3215" s="14" t="s">
        <v>93</v>
      </c>
      <c r="AW3215" s="14" t="s">
        <v>46</v>
      </c>
      <c r="AX3215" s="14" t="s">
        <v>85</v>
      </c>
      <c r="AY3215" s="257" t="s">
        <v>241</v>
      </c>
    </row>
    <row r="3216" s="14" customFormat="1">
      <c r="A3216" s="14"/>
      <c r="B3216" s="247"/>
      <c r="C3216" s="248"/>
      <c r="D3216" s="238" t="s">
        <v>252</v>
      </c>
      <c r="E3216" s="249" t="s">
        <v>39</v>
      </c>
      <c r="F3216" s="250" t="s">
        <v>2945</v>
      </c>
      <c r="G3216" s="248"/>
      <c r="H3216" s="251">
        <v>0.83999999999999997</v>
      </c>
      <c r="I3216" s="252"/>
      <c r="J3216" s="248"/>
      <c r="K3216" s="248"/>
      <c r="L3216" s="253"/>
      <c r="M3216" s="254"/>
      <c r="N3216" s="255"/>
      <c r="O3216" s="255"/>
      <c r="P3216" s="255"/>
      <c r="Q3216" s="255"/>
      <c r="R3216" s="255"/>
      <c r="S3216" s="255"/>
      <c r="T3216" s="256"/>
      <c r="U3216" s="14"/>
      <c r="V3216" s="14"/>
      <c r="W3216" s="14"/>
      <c r="X3216" s="14"/>
      <c r="Y3216" s="14"/>
      <c r="Z3216" s="14"/>
      <c r="AA3216" s="14"/>
      <c r="AB3216" s="14"/>
      <c r="AC3216" s="14"/>
      <c r="AD3216" s="14"/>
      <c r="AE3216" s="14"/>
      <c r="AT3216" s="257" t="s">
        <v>252</v>
      </c>
      <c r="AU3216" s="257" t="s">
        <v>93</v>
      </c>
      <c r="AV3216" s="14" t="s">
        <v>93</v>
      </c>
      <c r="AW3216" s="14" t="s">
        <v>46</v>
      </c>
      <c r="AX3216" s="14" t="s">
        <v>85</v>
      </c>
      <c r="AY3216" s="257" t="s">
        <v>241</v>
      </c>
    </row>
    <row r="3217" s="14" customFormat="1">
      <c r="A3217" s="14"/>
      <c r="B3217" s="247"/>
      <c r="C3217" s="248"/>
      <c r="D3217" s="238" t="s">
        <v>252</v>
      </c>
      <c r="E3217" s="249" t="s">
        <v>39</v>
      </c>
      <c r="F3217" s="250" t="s">
        <v>2946</v>
      </c>
      <c r="G3217" s="248"/>
      <c r="H3217" s="251">
        <v>2.5</v>
      </c>
      <c r="I3217" s="252"/>
      <c r="J3217" s="248"/>
      <c r="K3217" s="248"/>
      <c r="L3217" s="253"/>
      <c r="M3217" s="254"/>
      <c r="N3217" s="255"/>
      <c r="O3217" s="255"/>
      <c r="P3217" s="255"/>
      <c r="Q3217" s="255"/>
      <c r="R3217" s="255"/>
      <c r="S3217" s="255"/>
      <c r="T3217" s="256"/>
      <c r="U3217" s="14"/>
      <c r="V3217" s="14"/>
      <c r="W3217" s="14"/>
      <c r="X3217" s="14"/>
      <c r="Y3217" s="14"/>
      <c r="Z3217" s="14"/>
      <c r="AA3217" s="14"/>
      <c r="AB3217" s="14"/>
      <c r="AC3217" s="14"/>
      <c r="AD3217" s="14"/>
      <c r="AE3217" s="14"/>
      <c r="AT3217" s="257" t="s">
        <v>252</v>
      </c>
      <c r="AU3217" s="257" t="s">
        <v>93</v>
      </c>
      <c r="AV3217" s="14" t="s">
        <v>93</v>
      </c>
      <c r="AW3217" s="14" t="s">
        <v>46</v>
      </c>
      <c r="AX3217" s="14" t="s">
        <v>85</v>
      </c>
      <c r="AY3217" s="257" t="s">
        <v>241</v>
      </c>
    </row>
    <row r="3218" s="13" customFormat="1">
      <c r="A3218" s="13"/>
      <c r="B3218" s="236"/>
      <c r="C3218" s="237"/>
      <c r="D3218" s="238" t="s">
        <v>252</v>
      </c>
      <c r="E3218" s="239" t="s">
        <v>39</v>
      </c>
      <c r="F3218" s="240" t="s">
        <v>1949</v>
      </c>
      <c r="G3218" s="237"/>
      <c r="H3218" s="239" t="s">
        <v>39</v>
      </c>
      <c r="I3218" s="241"/>
      <c r="J3218" s="237"/>
      <c r="K3218" s="237"/>
      <c r="L3218" s="242"/>
      <c r="M3218" s="243"/>
      <c r="N3218" s="244"/>
      <c r="O3218" s="244"/>
      <c r="P3218" s="244"/>
      <c r="Q3218" s="244"/>
      <c r="R3218" s="244"/>
      <c r="S3218" s="244"/>
      <c r="T3218" s="245"/>
      <c r="U3218" s="13"/>
      <c r="V3218" s="13"/>
      <c r="W3218" s="13"/>
      <c r="X3218" s="13"/>
      <c r="Y3218" s="13"/>
      <c r="Z3218" s="13"/>
      <c r="AA3218" s="13"/>
      <c r="AB3218" s="13"/>
      <c r="AC3218" s="13"/>
      <c r="AD3218" s="13"/>
      <c r="AE3218" s="13"/>
      <c r="AT3218" s="246" t="s">
        <v>252</v>
      </c>
      <c r="AU3218" s="246" t="s">
        <v>93</v>
      </c>
      <c r="AV3218" s="13" t="s">
        <v>23</v>
      </c>
      <c r="AW3218" s="13" t="s">
        <v>46</v>
      </c>
      <c r="AX3218" s="13" t="s">
        <v>85</v>
      </c>
      <c r="AY3218" s="246" t="s">
        <v>241</v>
      </c>
    </row>
    <row r="3219" s="14" customFormat="1">
      <c r="A3219" s="14"/>
      <c r="B3219" s="247"/>
      <c r="C3219" s="248"/>
      <c r="D3219" s="238" t="s">
        <v>252</v>
      </c>
      <c r="E3219" s="249" t="s">
        <v>39</v>
      </c>
      <c r="F3219" s="250" t="s">
        <v>2947</v>
      </c>
      <c r="G3219" s="248"/>
      <c r="H3219" s="251">
        <v>12.6</v>
      </c>
      <c r="I3219" s="252"/>
      <c r="J3219" s="248"/>
      <c r="K3219" s="248"/>
      <c r="L3219" s="253"/>
      <c r="M3219" s="254"/>
      <c r="N3219" s="255"/>
      <c r="O3219" s="255"/>
      <c r="P3219" s="255"/>
      <c r="Q3219" s="255"/>
      <c r="R3219" s="255"/>
      <c r="S3219" s="255"/>
      <c r="T3219" s="256"/>
      <c r="U3219" s="14"/>
      <c r="V3219" s="14"/>
      <c r="W3219" s="14"/>
      <c r="X3219" s="14"/>
      <c r="Y3219" s="14"/>
      <c r="Z3219" s="14"/>
      <c r="AA3219" s="14"/>
      <c r="AB3219" s="14"/>
      <c r="AC3219" s="14"/>
      <c r="AD3219" s="14"/>
      <c r="AE3219" s="14"/>
      <c r="AT3219" s="257" t="s">
        <v>252</v>
      </c>
      <c r="AU3219" s="257" t="s">
        <v>93</v>
      </c>
      <c r="AV3219" s="14" t="s">
        <v>93</v>
      </c>
      <c r="AW3219" s="14" t="s">
        <v>46</v>
      </c>
      <c r="AX3219" s="14" t="s">
        <v>85</v>
      </c>
      <c r="AY3219" s="257" t="s">
        <v>241</v>
      </c>
    </row>
    <row r="3220" s="13" customFormat="1">
      <c r="A3220" s="13"/>
      <c r="B3220" s="236"/>
      <c r="C3220" s="237"/>
      <c r="D3220" s="238" t="s">
        <v>252</v>
      </c>
      <c r="E3220" s="239" t="s">
        <v>39</v>
      </c>
      <c r="F3220" s="240" t="s">
        <v>1952</v>
      </c>
      <c r="G3220" s="237"/>
      <c r="H3220" s="239" t="s">
        <v>39</v>
      </c>
      <c r="I3220" s="241"/>
      <c r="J3220" s="237"/>
      <c r="K3220" s="237"/>
      <c r="L3220" s="242"/>
      <c r="M3220" s="243"/>
      <c r="N3220" s="244"/>
      <c r="O3220" s="244"/>
      <c r="P3220" s="244"/>
      <c r="Q3220" s="244"/>
      <c r="R3220" s="244"/>
      <c r="S3220" s="244"/>
      <c r="T3220" s="245"/>
      <c r="U3220" s="13"/>
      <c r="V3220" s="13"/>
      <c r="W3220" s="13"/>
      <c r="X3220" s="13"/>
      <c r="Y3220" s="13"/>
      <c r="Z3220" s="13"/>
      <c r="AA3220" s="13"/>
      <c r="AB3220" s="13"/>
      <c r="AC3220" s="13"/>
      <c r="AD3220" s="13"/>
      <c r="AE3220" s="13"/>
      <c r="AT3220" s="246" t="s">
        <v>252</v>
      </c>
      <c r="AU3220" s="246" t="s">
        <v>93</v>
      </c>
      <c r="AV3220" s="13" t="s">
        <v>23</v>
      </c>
      <c r="AW3220" s="13" t="s">
        <v>46</v>
      </c>
      <c r="AX3220" s="13" t="s">
        <v>85</v>
      </c>
      <c r="AY3220" s="246" t="s">
        <v>241</v>
      </c>
    </row>
    <row r="3221" s="14" customFormat="1">
      <c r="A3221" s="14"/>
      <c r="B3221" s="247"/>
      <c r="C3221" s="248"/>
      <c r="D3221" s="238" t="s">
        <v>252</v>
      </c>
      <c r="E3221" s="249" t="s">
        <v>39</v>
      </c>
      <c r="F3221" s="250" t="s">
        <v>2948</v>
      </c>
      <c r="G3221" s="248"/>
      <c r="H3221" s="251">
        <v>28.805</v>
      </c>
      <c r="I3221" s="252"/>
      <c r="J3221" s="248"/>
      <c r="K3221" s="248"/>
      <c r="L3221" s="253"/>
      <c r="M3221" s="254"/>
      <c r="N3221" s="255"/>
      <c r="O3221" s="255"/>
      <c r="P3221" s="255"/>
      <c r="Q3221" s="255"/>
      <c r="R3221" s="255"/>
      <c r="S3221" s="255"/>
      <c r="T3221" s="256"/>
      <c r="U3221" s="14"/>
      <c r="V3221" s="14"/>
      <c r="W3221" s="14"/>
      <c r="X3221" s="14"/>
      <c r="Y3221" s="14"/>
      <c r="Z3221" s="14"/>
      <c r="AA3221" s="14"/>
      <c r="AB3221" s="14"/>
      <c r="AC3221" s="14"/>
      <c r="AD3221" s="14"/>
      <c r="AE3221" s="14"/>
      <c r="AT3221" s="257" t="s">
        <v>252</v>
      </c>
      <c r="AU3221" s="257" t="s">
        <v>93</v>
      </c>
      <c r="AV3221" s="14" t="s">
        <v>93</v>
      </c>
      <c r="AW3221" s="14" t="s">
        <v>46</v>
      </c>
      <c r="AX3221" s="14" t="s">
        <v>85</v>
      </c>
      <c r="AY3221" s="257" t="s">
        <v>241</v>
      </c>
    </row>
    <row r="3222" s="16" customFormat="1">
      <c r="A3222" s="16"/>
      <c r="B3222" s="269"/>
      <c r="C3222" s="270"/>
      <c r="D3222" s="238" t="s">
        <v>252</v>
      </c>
      <c r="E3222" s="271" t="s">
        <v>39</v>
      </c>
      <c r="F3222" s="272" t="s">
        <v>295</v>
      </c>
      <c r="G3222" s="270"/>
      <c r="H3222" s="273">
        <v>60.338000000000001</v>
      </c>
      <c r="I3222" s="274"/>
      <c r="J3222" s="270"/>
      <c r="K3222" s="270"/>
      <c r="L3222" s="275"/>
      <c r="M3222" s="276"/>
      <c r="N3222" s="277"/>
      <c r="O3222" s="277"/>
      <c r="P3222" s="277"/>
      <c r="Q3222" s="277"/>
      <c r="R3222" s="277"/>
      <c r="S3222" s="277"/>
      <c r="T3222" s="278"/>
      <c r="U3222" s="16"/>
      <c r="V3222" s="16"/>
      <c r="W3222" s="16"/>
      <c r="X3222" s="16"/>
      <c r="Y3222" s="16"/>
      <c r="Z3222" s="16"/>
      <c r="AA3222" s="16"/>
      <c r="AB3222" s="16"/>
      <c r="AC3222" s="16"/>
      <c r="AD3222" s="16"/>
      <c r="AE3222" s="16"/>
      <c r="AT3222" s="279" t="s">
        <v>252</v>
      </c>
      <c r="AU3222" s="279" t="s">
        <v>93</v>
      </c>
      <c r="AV3222" s="16" t="s">
        <v>113</v>
      </c>
      <c r="AW3222" s="16" t="s">
        <v>46</v>
      </c>
      <c r="AX3222" s="16" t="s">
        <v>85</v>
      </c>
      <c r="AY3222" s="279" t="s">
        <v>241</v>
      </c>
    </row>
    <row r="3223" s="15" customFormat="1">
      <c r="A3223" s="15"/>
      <c r="B3223" s="258"/>
      <c r="C3223" s="259"/>
      <c r="D3223" s="238" t="s">
        <v>252</v>
      </c>
      <c r="E3223" s="260" t="s">
        <v>39</v>
      </c>
      <c r="F3223" s="261" t="s">
        <v>274</v>
      </c>
      <c r="G3223" s="259"/>
      <c r="H3223" s="262">
        <v>136.37600000000001</v>
      </c>
      <c r="I3223" s="263"/>
      <c r="J3223" s="259"/>
      <c r="K3223" s="259"/>
      <c r="L3223" s="264"/>
      <c r="M3223" s="265"/>
      <c r="N3223" s="266"/>
      <c r="O3223" s="266"/>
      <c r="P3223" s="266"/>
      <c r="Q3223" s="266"/>
      <c r="R3223" s="266"/>
      <c r="S3223" s="266"/>
      <c r="T3223" s="267"/>
      <c r="U3223" s="15"/>
      <c r="V3223" s="15"/>
      <c r="W3223" s="15"/>
      <c r="X3223" s="15"/>
      <c r="Y3223" s="15"/>
      <c r="Z3223" s="15"/>
      <c r="AA3223" s="15"/>
      <c r="AB3223" s="15"/>
      <c r="AC3223" s="15"/>
      <c r="AD3223" s="15"/>
      <c r="AE3223" s="15"/>
      <c r="AT3223" s="268" t="s">
        <v>252</v>
      </c>
      <c r="AU3223" s="268" t="s">
        <v>93</v>
      </c>
      <c r="AV3223" s="15" t="s">
        <v>248</v>
      </c>
      <c r="AW3223" s="15" t="s">
        <v>46</v>
      </c>
      <c r="AX3223" s="15" t="s">
        <v>23</v>
      </c>
      <c r="AY3223" s="268" t="s">
        <v>241</v>
      </c>
    </row>
    <row r="3224" s="2" customFormat="1" ht="16.5" customHeight="1">
      <c r="A3224" s="42"/>
      <c r="B3224" s="43"/>
      <c r="C3224" s="280" t="s">
        <v>2949</v>
      </c>
      <c r="D3224" s="280" t="s">
        <v>463</v>
      </c>
      <c r="E3224" s="281" t="s">
        <v>2950</v>
      </c>
      <c r="F3224" s="282" t="s">
        <v>2951</v>
      </c>
      <c r="G3224" s="283" t="s">
        <v>145</v>
      </c>
      <c r="H3224" s="284">
        <v>143.19499999999999</v>
      </c>
      <c r="I3224" s="285"/>
      <c r="J3224" s="286">
        <f>ROUND(I3224*H3224,2)</f>
        <v>0</v>
      </c>
      <c r="K3224" s="282" t="s">
        <v>247</v>
      </c>
      <c r="L3224" s="287"/>
      <c r="M3224" s="288" t="s">
        <v>39</v>
      </c>
      <c r="N3224" s="289" t="s">
        <v>56</v>
      </c>
      <c r="O3224" s="88"/>
      <c r="P3224" s="227">
        <f>O3224*H3224</f>
        <v>0</v>
      </c>
      <c r="Q3224" s="227">
        <v>0.0027000000000000001</v>
      </c>
      <c r="R3224" s="227">
        <f>Q3224*H3224</f>
        <v>0.38662649999999998</v>
      </c>
      <c r="S3224" s="227">
        <v>0</v>
      </c>
      <c r="T3224" s="228">
        <f>S3224*H3224</f>
        <v>0</v>
      </c>
      <c r="U3224" s="42"/>
      <c r="V3224" s="42"/>
      <c r="W3224" s="42"/>
      <c r="X3224" s="42"/>
      <c r="Y3224" s="42"/>
      <c r="Z3224" s="42"/>
      <c r="AA3224" s="42"/>
      <c r="AB3224" s="42"/>
      <c r="AC3224" s="42"/>
      <c r="AD3224" s="42"/>
      <c r="AE3224" s="42"/>
      <c r="AR3224" s="229" t="s">
        <v>321</v>
      </c>
      <c r="AT3224" s="229" t="s">
        <v>463</v>
      </c>
      <c r="AU3224" s="229" t="s">
        <v>93</v>
      </c>
      <c r="AY3224" s="20" t="s">
        <v>241</v>
      </c>
      <c r="BE3224" s="230">
        <f>IF(N3224="základní",J3224,0)</f>
        <v>0</v>
      </c>
      <c r="BF3224" s="230">
        <f>IF(N3224="snížená",J3224,0)</f>
        <v>0</v>
      </c>
      <c r="BG3224" s="230">
        <f>IF(N3224="zákl. přenesená",J3224,0)</f>
        <v>0</v>
      </c>
      <c r="BH3224" s="230">
        <f>IF(N3224="sníž. přenesená",J3224,0)</f>
        <v>0</v>
      </c>
      <c r="BI3224" s="230">
        <f>IF(N3224="nulová",J3224,0)</f>
        <v>0</v>
      </c>
      <c r="BJ3224" s="20" t="s">
        <v>23</v>
      </c>
      <c r="BK3224" s="230">
        <f>ROUND(I3224*H3224,2)</f>
        <v>0</v>
      </c>
      <c r="BL3224" s="20" t="s">
        <v>248</v>
      </c>
      <c r="BM3224" s="229" t="s">
        <v>2952</v>
      </c>
    </row>
    <row r="3225" s="14" customFormat="1">
      <c r="A3225" s="14"/>
      <c r="B3225" s="247"/>
      <c r="C3225" s="248"/>
      <c r="D3225" s="238" t="s">
        <v>252</v>
      </c>
      <c r="E3225" s="248"/>
      <c r="F3225" s="250" t="s">
        <v>2953</v>
      </c>
      <c r="G3225" s="248"/>
      <c r="H3225" s="251">
        <v>143.19499999999999</v>
      </c>
      <c r="I3225" s="252"/>
      <c r="J3225" s="248"/>
      <c r="K3225" s="248"/>
      <c r="L3225" s="253"/>
      <c r="M3225" s="254"/>
      <c r="N3225" s="255"/>
      <c r="O3225" s="255"/>
      <c r="P3225" s="255"/>
      <c r="Q3225" s="255"/>
      <c r="R3225" s="255"/>
      <c r="S3225" s="255"/>
      <c r="T3225" s="256"/>
      <c r="U3225" s="14"/>
      <c r="V3225" s="14"/>
      <c r="W3225" s="14"/>
      <c r="X3225" s="14"/>
      <c r="Y3225" s="14"/>
      <c r="Z3225" s="14"/>
      <c r="AA3225" s="14"/>
      <c r="AB3225" s="14"/>
      <c r="AC3225" s="14"/>
      <c r="AD3225" s="14"/>
      <c r="AE3225" s="14"/>
      <c r="AT3225" s="257" t="s">
        <v>252</v>
      </c>
      <c r="AU3225" s="257" t="s">
        <v>93</v>
      </c>
      <c r="AV3225" s="14" t="s">
        <v>93</v>
      </c>
      <c r="AW3225" s="14" t="s">
        <v>4</v>
      </c>
      <c r="AX3225" s="14" t="s">
        <v>23</v>
      </c>
      <c r="AY3225" s="257" t="s">
        <v>241</v>
      </c>
    </row>
    <row r="3226" s="2" customFormat="1" ht="24.15" customHeight="1">
      <c r="A3226" s="42"/>
      <c r="B3226" s="43"/>
      <c r="C3226" s="218" t="s">
        <v>2954</v>
      </c>
      <c r="D3226" s="218" t="s">
        <v>243</v>
      </c>
      <c r="E3226" s="219" t="s">
        <v>2955</v>
      </c>
      <c r="F3226" s="220" t="s">
        <v>2956</v>
      </c>
      <c r="G3226" s="221" t="s">
        <v>515</v>
      </c>
      <c r="H3226" s="222">
        <v>111.90000000000001</v>
      </c>
      <c r="I3226" s="223"/>
      <c r="J3226" s="224">
        <f>ROUND(I3226*H3226,2)</f>
        <v>0</v>
      </c>
      <c r="K3226" s="220" t="s">
        <v>247</v>
      </c>
      <c r="L3226" s="48"/>
      <c r="M3226" s="225" t="s">
        <v>39</v>
      </c>
      <c r="N3226" s="226" t="s">
        <v>56</v>
      </c>
      <c r="O3226" s="88"/>
      <c r="P3226" s="227">
        <f>O3226*H3226</f>
        <v>0</v>
      </c>
      <c r="Q3226" s="227">
        <v>0.0027599999999999999</v>
      </c>
      <c r="R3226" s="227">
        <f>Q3226*H3226</f>
        <v>0.30884400000000001</v>
      </c>
      <c r="S3226" s="227">
        <v>0</v>
      </c>
      <c r="T3226" s="228">
        <f>S3226*H3226</f>
        <v>0</v>
      </c>
      <c r="U3226" s="42"/>
      <c r="V3226" s="42"/>
      <c r="W3226" s="42"/>
      <c r="X3226" s="42"/>
      <c r="Y3226" s="42"/>
      <c r="Z3226" s="42"/>
      <c r="AA3226" s="42"/>
      <c r="AB3226" s="42"/>
      <c r="AC3226" s="42"/>
      <c r="AD3226" s="42"/>
      <c r="AE3226" s="42"/>
      <c r="AR3226" s="229" t="s">
        <v>248</v>
      </c>
      <c r="AT3226" s="229" t="s">
        <v>243</v>
      </c>
      <c r="AU3226" s="229" t="s">
        <v>93</v>
      </c>
      <c r="AY3226" s="20" t="s">
        <v>241</v>
      </c>
      <c r="BE3226" s="230">
        <f>IF(N3226="základní",J3226,0)</f>
        <v>0</v>
      </c>
      <c r="BF3226" s="230">
        <f>IF(N3226="snížená",J3226,0)</f>
        <v>0</v>
      </c>
      <c r="BG3226" s="230">
        <f>IF(N3226="zákl. přenesená",J3226,0)</f>
        <v>0</v>
      </c>
      <c r="BH3226" s="230">
        <f>IF(N3226="sníž. přenesená",J3226,0)</f>
        <v>0</v>
      </c>
      <c r="BI3226" s="230">
        <f>IF(N3226="nulová",J3226,0)</f>
        <v>0</v>
      </c>
      <c r="BJ3226" s="20" t="s">
        <v>23</v>
      </c>
      <c r="BK3226" s="230">
        <f>ROUND(I3226*H3226,2)</f>
        <v>0</v>
      </c>
      <c r="BL3226" s="20" t="s">
        <v>248</v>
      </c>
      <c r="BM3226" s="229" t="s">
        <v>2957</v>
      </c>
    </row>
    <row r="3227" s="2" customFormat="1">
      <c r="A3227" s="42"/>
      <c r="B3227" s="43"/>
      <c r="C3227" s="44"/>
      <c r="D3227" s="231" t="s">
        <v>250</v>
      </c>
      <c r="E3227" s="44"/>
      <c r="F3227" s="232" t="s">
        <v>2958</v>
      </c>
      <c r="G3227" s="44"/>
      <c r="H3227" s="44"/>
      <c r="I3227" s="233"/>
      <c r="J3227" s="44"/>
      <c r="K3227" s="44"/>
      <c r="L3227" s="48"/>
      <c r="M3227" s="234"/>
      <c r="N3227" s="235"/>
      <c r="O3227" s="88"/>
      <c r="P3227" s="88"/>
      <c r="Q3227" s="88"/>
      <c r="R3227" s="88"/>
      <c r="S3227" s="88"/>
      <c r="T3227" s="89"/>
      <c r="U3227" s="42"/>
      <c r="V3227" s="42"/>
      <c r="W3227" s="42"/>
      <c r="X3227" s="42"/>
      <c r="Y3227" s="42"/>
      <c r="Z3227" s="42"/>
      <c r="AA3227" s="42"/>
      <c r="AB3227" s="42"/>
      <c r="AC3227" s="42"/>
      <c r="AD3227" s="42"/>
      <c r="AE3227" s="42"/>
      <c r="AT3227" s="20" t="s">
        <v>250</v>
      </c>
      <c r="AU3227" s="20" t="s">
        <v>93</v>
      </c>
    </row>
    <row r="3228" s="13" customFormat="1">
      <c r="A3228" s="13"/>
      <c r="B3228" s="236"/>
      <c r="C3228" s="237"/>
      <c r="D3228" s="238" t="s">
        <v>252</v>
      </c>
      <c r="E3228" s="239" t="s">
        <v>39</v>
      </c>
      <c r="F3228" s="240" t="s">
        <v>2936</v>
      </c>
      <c r="G3228" s="237"/>
      <c r="H3228" s="239" t="s">
        <v>39</v>
      </c>
      <c r="I3228" s="241"/>
      <c r="J3228" s="237"/>
      <c r="K3228" s="237"/>
      <c r="L3228" s="242"/>
      <c r="M3228" s="243"/>
      <c r="N3228" s="244"/>
      <c r="O3228" s="244"/>
      <c r="P3228" s="244"/>
      <c r="Q3228" s="244"/>
      <c r="R3228" s="244"/>
      <c r="S3228" s="244"/>
      <c r="T3228" s="245"/>
      <c r="U3228" s="13"/>
      <c r="V3228" s="13"/>
      <c r="W3228" s="13"/>
      <c r="X3228" s="13"/>
      <c r="Y3228" s="13"/>
      <c r="Z3228" s="13"/>
      <c r="AA3228" s="13"/>
      <c r="AB3228" s="13"/>
      <c r="AC3228" s="13"/>
      <c r="AD3228" s="13"/>
      <c r="AE3228" s="13"/>
      <c r="AT3228" s="246" t="s">
        <v>252</v>
      </c>
      <c r="AU3228" s="246" t="s">
        <v>93</v>
      </c>
      <c r="AV3228" s="13" t="s">
        <v>23</v>
      </c>
      <c r="AW3228" s="13" t="s">
        <v>46</v>
      </c>
      <c r="AX3228" s="13" t="s">
        <v>85</v>
      </c>
      <c r="AY3228" s="246" t="s">
        <v>241</v>
      </c>
    </row>
    <row r="3229" s="14" customFormat="1">
      <c r="A3229" s="14"/>
      <c r="B3229" s="247"/>
      <c r="C3229" s="248"/>
      <c r="D3229" s="238" t="s">
        <v>252</v>
      </c>
      <c r="E3229" s="249" t="s">
        <v>39</v>
      </c>
      <c r="F3229" s="250" t="s">
        <v>2959</v>
      </c>
      <c r="G3229" s="248"/>
      <c r="H3229" s="251">
        <v>72</v>
      </c>
      <c r="I3229" s="252"/>
      <c r="J3229" s="248"/>
      <c r="K3229" s="248"/>
      <c r="L3229" s="253"/>
      <c r="M3229" s="254"/>
      <c r="N3229" s="255"/>
      <c r="O3229" s="255"/>
      <c r="P3229" s="255"/>
      <c r="Q3229" s="255"/>
      <c r="R3229" s="255"/>
      <c r="S3229" s="255"/>
      <c r="T3229" s="256"/>
      <c r="U3229" s="14"/>
      <c r="V3229" s="14"/>
      <c r="W3229" s="14"/>
      <c r="X3229" s="14"/>
      <c r="Y3229" s="14"/>
      <c r="Z3229" s="14"/>
      <c r="AA3229" s="14"/>
      <c r="AB3229" s="14"/>
      <c r="AC3229" s="14"/>
      <c r="AD3229" s="14"/>
      <c r="AE3229" s="14"/>
      <c r="AT3229" s="257" t="s">
        <v>252</v>
      </c>
      <c r="AU3229" s="257" t="s">
        <v>93</v>
      </c>
      <c r="AV3229" s="14" t="s">
        <v>93</v>
      </c>
      <c r="AW3229" s="14" t="s">
        <v>46</v>
      </c>
      <c r="AX3229" s="14" t="s">
        <v>85</v>
      </c>
      <c r="AY3229" s="257" t="s">
        <v>241</v>
      </c>
    </row>
    <row r="3230" s="14" customFormat="1">
      <c r="A3230" s="14"/>
      <c r="B3230" s="247"/>
      <c r="C3230" s="248"/>
      <c r="D3230" s="238" t="s">
        <v>252</v>
      </c>
      <c r="E3230" s="249" t="s">
        <v>39</v>
      </c>
      <c r="F3230" s="250" t="s">
        <v>2960</v>
      </c>
      <c r="G3230" s="248"/>
      <c r="H3230" s="251">
        <v>2.6000000000000001</v>
      </c>
      <c r="I3230" s="252"/>
      <c r="J3230" s="248"/>
      <c r="K3230" s="248"/>
      <c r="L3230" s="253"/>
      <c r="M3230" s="254"/>
      <c r="N3230" s="255"/>
      <c r="O3230" s="255"/>
      <c r="P3230" s="255"/>
      <c r="Q3230" s="255"/>
      <c r="R3230" s="255"/>
      <c r="S3230" s="255"/>
      <c r="T3230" s="256"/>
      <c r="U3230" s="14"/>
      <c r="V3230" s="14"/>
      <c r="W3230" s="14"/>
      <c r="X3230" s="14"/>
      <c r="Y3230" s="14"/>
      <c r="Z3230" s="14"/>
      <c r="AA3230" s="14"/>
      <c r="AB3230" s="14"/>
      <c r="AC3230" s="14"/>
      <c r="AD3230" s="14"/>
      <c r="AE3230" s="14"/>
      <c r="AT3230" s="257" t="s">
        <v>252</v>
      </c>
      <c r="AU3230" s="257" t="s">
        <v>93</v>
      </c>
      <c r="AV3230" s="14" t="s">
        <v>93</v>
      </c>
      <c r="AW3230" s="14" t="s">
        <v>46</v>
      </c>
      <c r="AX3230" s="14" t="s">
        <v>85</v>
      </c>
      <c r="AY3230" s="257" t="s">
        <v>241</v>
      </c>
    </row>
    <row r="3231" s="14" customFormat="1">
      <c r="A3231" s="14"/>
      <c r="B3231" s="247"/>
      <c r="C3231" s="248"/>
      <c r="D3231" s="238" t="s">
        <v>252</v>
      </c>
      <c r="E3231" s="249" t="s">
        <v>39</v>
      </c>
      <c r="F3231" s="250" t="s">
        <v>2961</v>
      </c>
      <c r="G3231" s="248"/>
      <c r="H3231" s="251">
        <v>4.7999999999999998</v>
      </c>
      <c r="I3231" s="252"/>
      <c r="J3231" s="248"/>
      <c r="K3231" s="248"/>
      <c r="L3231" s="253"/>
      <c r="M3231" s="254"/>
      <c r="N3231" s="255"/>
      <c r="O3231" s="255"/>
      <c r="P3231" s="255"/>
      <c r="Q3231" s="255"/>
      <c r="R3231" s="255"/>
      <c r="S3231" s="255"/>
      <c r="T3231" s="256"/>
      <c r="U3231" s="14"/>
      <c r="V3231" s="14"/>
      <c r="W3231" s="14"/>
      <c r="X3231" s="14"/>
      <c r="Y3231" s="14"/>
      <c r="Z3231" s="14"/>
      <c r="AA3231" s="14"/>
      <c r="AB3231" s="14"/>
      <c r="AC3231" s="14"/>
      <c r="AD3231" s="14"/>
      <c r="AE3231" s="14"/>
      <c r="AT3231" s="257" t="s">
        <v>252</v>
      </c>
      <c r="AU3231" s="257" t="s">
        <v>93</v>
      </c>
      <c r="AV3231" s="14" t="s">
        <v>93</v>
      </c>
      <c r="AW3231" s="14" t="s">
        <v>46</v>
      </c>
      <c r="AX3231" s="14" t="s">
        <v>85</v>
      </c>
      <c r="AY3231" s="257" t="s">
        <v>241</v>
      </c>
    </row>
    <row r="3232" s="14" customFormat="1">
      <c r="A3232" s="14"/>
      <c r="B3232" s="247"/>
      <c r="C3232" s="248"/>
      <c r="D3232" s="238" t="s">
        <v>252</v>
      </c>
      <c r="E3232" s="249" t="s">
        <v>39</v>
      </c>
      <c r="F3232" s="250" t="s">
        <v>2962</v>
      </c>
      <c r="G3232" s="248"/>
      <c r="H3232" s="251">
        <v>3.2999999999999998</v>
      </c>
      <c r="I3232" s="252"/>
      <c r="J3232" s="248"/>
      <c r="K3232" s="248"/>
      <c r="L3232" s="253"/>
      <c r="M3232" s="254"/>
      <c r="N3232" s="255"/>
      <c r="O3232" s="255"/>
      <c r="P3232" s="255"/>
      <c r="Q3232" s="255"/>
      <c r="R3232" s="255"/>
      <c r="S3232" s="255"/>
      <c r="T3232" s="256"/>
      <c r="U3232" s="14"/>
      <c r="V3232" s="14"/>
      <c r="W3232" s="14"/>
      <c r="X3232" s="14"/>
      <c r="Y3232" s="14"/>
      <c r="Z3232" s="14"/>
      <c r="AA3232" s="14"/>
      <c r="AB3232" s="14"/>
      <c r="AC3232" s="14"/>
      <c r="AD3232" s="14"/>
      <c r="AE3232" s="14"/>
      <c r="AT3232" s="257" t="s">
        <v>252</v>
      </c>
      <c r="AU3232" s="257" t="s">
        <v>93</v>
      </c>
      <c r="AV3232" s="14" t="s">
        <v>93</v>
      </c>
      <c r="AW3232" s="14" t="s">
        <v>46</v>
      </c>
      <c r="AX3232" s="14" t="s">
        <v>85</v>
      </c>
      <c r="AY3232" s="257" t="s">
        <v>241</v>
      </c>
    </row>
    <row r="3233" s="14" customFormat="1">
      <c r="A3233" s="14"/>
      <c r="B3233" s="247"/>
      <c r="C3233" s="248"/>
      <c r="D3233" s="238" t="s">
        <v>252</v>
      </c>
      <c r="E3233" s="249" t="s">
        <v>39</v>
      </c>
      <c r="F3233" s="250" t="s">
        <v>2963</v>
      </c>
      <c r="G3233" s="248"/>
      <c r="H3233" s="251">
        <v>2.3999999999999999</v>
      </c>
      <c r="I3233" s="252"/>
      <c r="J3233" s="248"/>
      <c r="K3233" s="248"/>
      <c r="L3233" s="253"/>
      <c r="M3233" s="254"/>
      <c r="N3233" s="255"/>
      <c r="O3233" s="255"/>
      <c r="P3233" s="255"/>
      <c r="Q3233" s="255"/>
      <c r="R3233" s="255"/>
      <c r="S3233" s="255"/>
      <c r="T3233" s="256"/>
      <c r="U3233" s="14"/>
      <c r="V3233" s="14"/>
      <c r="W3233" s="14"/>
      <c r="X3233" s="14"/>
      <c r="Y3233" s="14"/>
      <c r="Z3233" s="14"/>
      <c r="AA3233" s="14"/>
      <c r="AB3233" s="14"/>
      <c r="AC3233" s="14"/>
      <c r="AD3233" s="14"/>
      <c r="AE3233" s="14"/>
      <c r="AT3233" s="257" t="s">
        <v>252</v>
      </c>
      <c r="AU3233" s="257" t="s">
        <v>93</v>
      </c>
      <c r="AV3233" s="14" t="s">
        <v>93</v>
      </c>
      <c r="AW3233" s="14" t="s">
        <v>46</v>
      </c>
      <c r="AX3233" s="14" t="s">
        <v>85</v>
      </c>
      <c r="AY3233" s="257" t="s">
        <v>241</v>
      </c>
    </row>
    <row r="3234" s="14" customFormat="1">
      <c r="A3234" s="14"/>
      <c r="B3234" s="247"/>
      <c r="C3234" s="248"/>
      <c r="D3234" s="238" t="s">
        <v>252</v>
      </c>
      <c r="E3234" s="249" t="s">
        <v>39</v>
      </c>
      <c r="F3234" s="250" t="s">
        <v>2964</v>
      </c>
      <c r="G3234" s="248"/>
      <c r="H3234" s="251">
        <v>4.7999999999999998</v>
      </c>
      <c r="I3234" s="252"/>
      <c r="J3234" s="248"/>
      <c r="K3234" s="248"/>
      <c r="L3234" s="253"/>
      <c r="M3234" s="254"/>
      <c r="N3234" s="255"/>
      <c r="O3234" s="255"/>
      <c r="P3234" s="255"/>
      <c r="Q3234" s="255"/>
      <c r="R3234" s="255"/>
      <c r="S3234" s="255"/>
      <c r="T3234" s="256"/>
      <c r="U3234" s="14"/>
      <c r="V3234" s="14"/>
      <c r="W3234" s="14"/>
      <c r="X3234" s="14"/>
      <c r="Y3234" s="14"/>
      <c r="Z3234" s="14"/>
      <c r="AA3234" s="14"/>
      <c r="AB3234" s="14"/>
      <c r="AC3234" s="14"/>
      <c r="AD3234" s="14"/>
      <c r="AE3234" s="14"/>
      <c r="AT3234" s="257" t="s">
        <v>252</v>
      </c>
      <c r="AU3234" s="257" t="s">
        <v>93</v>
      </c>
      <c r="AV3234" s="14" t="s">
        <v>93</v>
      </c>
      <c r="AW3234" s="14" t="s">
        <v>46</v>
      </c>
      <c r="AX3234" s="14" t="s">
        <v>85</v>
      </c>
      <c r="AY3234" s="257" t="s">
        <v>241</v>
      </c>
    </row>
    <row r="3235" s="14" customFormat="1">
      <c r="A3235" s="14"/>
      <c r="B3235" s="247"/>
      <c r="C3235" s="248"/>
      <c r="D3235" s="238" t="s">
        <v>252</v>
      </c>
      <c r="E3235" s="249" t="s">
        <v>39</v>
      </c>
      <c r="F3235" s="250" t="s">
        <v>2965</v>
      </c>
      <c r="G3235" s="248"/>
      <c r="H3235" s="251">
        <v>9.5999999999999996</v>
      </c>
      <c r="I3235" s="252"/>
      <c r="J3235" s="248"/>
      <c r="K3235" s="248"/>
      <c r="L3235" s="253"/>
      <c r="M3235" s="254"/>
      <c r="N3235" s="255"/>
      <c r="O3235" s="255"/>
      <c r="P3235" s="255"/>
      <c r="Q3235" s="255"/>
      <c r="R3235" s="255"/>
      <c r="S3235" s="255"/>
      <c r="T3235" s="256"/>
      <c r="U3235" s="14"/>
      <c r="V3235" s="14"/>
      <c r="W3235" s="14"/>
      <c r="X3235" s="14"/>
      <c r="Y3235" s="14"/>
      <c r="Z3235" s="14"/>
      <c r="AA3235" s="14"/>
      <c r="AB3235" s="14"/>
      <c r="AC3235" s="14"/>
      <c r="AD3235" s="14"/>
      <c r="AE3235" s="14"/>
      <c r="AT3235" s="257" t="s">
        <v>252</v>
      </c>
      <c r="AU3235" s="257" t="s">
        <v>93</v>
      </c>
      <c r="AV3235" s="14" t="s">
        <v>93</v>
      </c>
      <c r="AW3235" s="14" t="s">
        <v>46</v>
      </c>
      <c r="AX3235" s="14" t="s">
        <v>85</v>
      </c>
      <c r="AY3235" s="257" t="s">
        <v>241</v>
      </c>
    </row>
    <row r="3236" s="14" customFormat="1">
      <c r="A3236" s="14"/>
      <c r="B3236" s="247"/>
      <c r="C3236" s="248"/>
      <c r="D3236" s="238" t="s">
        <v>252</v>
      </c>
      <c r="E3236" s="249" t="s">
        <v>39</v>
      </c>
      <c r="F3236" s="250" t="s">
        <v>2966</v>
      </c>
      <c r="G3236" s="248"/>
      <c r="H3236" s="251">
        <v>2.2000000000000002</v>
      </c>
      <c r="I3236" s="252"/>
      <c r="J3236" s="248"/>
      <c r="K3236" s="248"/>
      <c r="L3236" s="253"/>
      <c r="M3236" s="254"/>
      <c r="N3236" s="255"/>
      <c r="O3236" s="255"/>
      <c r="P3236" s="255"/>
      <c r="Q3236" s="255"/>
      <c r="R3236" s="255"/>
      <c r="S3236" s="255"/>
      <c r="T3236" s="256"/>
      <c r="U3236" s="14"/>
      <c r="V3236" s="14"/>
      <c r="W3236" s="14"/>
      <c r="X3236" s="14"/>
      <c r="Y3236" s="14"/>
      <c r="Z3236" s="14"/>
      <c r="AA3236" s="14"/>
      <c r="AB3236" s="14"/>
      <c r="AC3236" s="14"/>
      <c r="AD3236" s="14"/>
      <c r="AE3236" s="14"/>
      <c r="AT3236" s="257" t="s">
        <v>252</v>
      </c>
      <c r="AU3236" s="257" t="s">
        <v>93</v>
      </c>
      <c r="AV3236" s="14" t="s">
        <v>93</v>
      </c>
      <c r="AW3236" s="14" t="s">
        <v>46</v>
      </c>
      <c r="AX3236" s="14" t="s">
        <v>85</v>
      </c>
      <c r="AY3236" s="257" t="s">
        <v>241</v>
      </c>
    </row>
    <row r="3237" s="14" customFormat="1">
      <c r="A3237" s="14"/>
      <c r="B3237" s="247"/>
      <c r="C3237" s="248"/>
      <c r="D3237" s="238" t="s">
        <v>252</v>
      </c>
      <c r="E3237" s="249" t="s">
        <v>39</v>
      </c>
      <c r="F3237" s="250" t="s">
        <v>2967</v>
      </c>
      <c r="G3237" s="248"/>
      <c r="H3237" s="251">
        <v>1.3</v>
      </c>
      <c r="I3237" s="252"/>
      <c r="J3237" s="248"/>
      <c r="K3237" s="248"/>
      <c r="L3237" s="253"/>
      <c r="M3237" s="254"/>
      <c r="N3237" s="255"/>
      <c r="O3237" s="255"/>
      <c r="P3237" s="255"/>
      <c r="Q3237" s="255"/>
      <c r="R3237" s="255"/>
      <c r="S3237" s="255"/>
      <c r="T3237" s="256"/>
      <c r="U3237" s="14"/>
      <c r="V3237" s="14"/>
      <c r="W3237" s="14"/>
      <c r="X3237" s="14"/>
      <c r="Y3237" s="14"/>
      <c r="Z3237" s="14"/>
      <c r="AA3237" s="14"/>
      <c r="AB3237" s="14"/>
      <c r="AC3237" s="14"/>
      <c r="AD3237" s="14"/>
      <c r="AE3237" s="14"/>
      <c r="AT3237" s="257" t="s">
        <v>252</v>
      </c>
      <c r="AU3237" s="257" t="s">
        <v>93</v>
      </c>
      <c r="AV3237" s="14" t="s">
        <v>93</v>
      </c>
      <c r="AW3237" s="14" t="s">
        <v>46</v>
      </c>
      <c r="AX3237" s="14" t="s">
        <v>85</v>
      </c>
      <c r="AY3237" s="257" t="s">
        <v>241</v>
      </c>
    </row>
    <row r="3238" s="14" customFormat="1">
      <c r="A3238" s="14"/>
      <c r="B3238" s="247"/>
      <c r="C3238" s="248"/>
      <c r="D3238" s="238" t="s">
        <v>252</v>
      </c>
      <c r="E3238" s="249" t="s">
        <v>39</v>
      </c>
      <c r="F3238" s="250" t="s">
        <v>2968</v>
      </c>
      <c r="G3238" s="248"/>
      <c r="H3238" s="251">
        <v>1.3</v>
      </c>
      <c r="I3238" s="252"/>
      <c r="J3238" s="248"/>
      <c r="K3238" s="248"/>
      <c r="L3238" s="253"/>
      <c r="M3238" s="254"/>
      <c r="N3238" s="255"/>
      <c r="O3238" s="255"/>
      <c r="P3238" s="255"/>
      <c r="Q3238" s="255"/>
      <c r="R3238" s="255"/>
      <c r="S3238" s="255"/>
      <c r="T3238" s="256"/>
      <c r="U3238" s="14"/>
      <c r="V3238" s="14"/>
      <c r="W3238" s="14"/>
      <c r="X3238" s="14"/>
      <c r="Y3238" s="14"/>
      <c r="Z3238" s="14"/>
      <c r="AA3238" s="14"/>
      <c r="AB3238" s="14"/>
      <c r="AC3238" s="14"/>
      <c r="AD3238" s="14"/>
      <c r="AE3238" s="14"/>
      <c r="AT3238" s="257" t="s">
        <v>252</v>
      </c>
      <c r="AU3238" s="257" t="s">
        <v>93</v>
      </c>
      <c r="AV3238" s="14" t="s">
        <v>93</v>
      </c>
      <c r="AW3238" s="14" t="s">
        <v>46</v>
      </c>
      <c r="AX3238" s="14" t="s">
        <v>85</v>
      </c>
      <c r="AY3238" s="257" t="s">
        <v>241</v>
      </c>
    </row>
    <row r="3239" s="14" customFormat="1">
      <c r="A3239" s="14"/>
      <c r="B3239" s="247"/>
      <c r="C3239" s="248"/>
      <c r="D3239" s="238" t="s">
        <v>252</v>
      </c>
      <c r="E3239" s="249" t="s">
        <v>39</v>
      </c>
      <c r="F3239" s="250" t="s">
        <v>2969</v>
      </c>
      <c r="G3239" s="248"/>
      <c r="H3239" s="251">
        <v>1.3999999999999999</v>
      </c>
      <c r="I3239" s="252"/>
      <c r="J3239" s="248"/>
      <c r="K3239" s="248"/>
      <c r="L3239" s="253"/>
      <c r="M3239" s="254"/>
      <c r="N3239" s="255"/>
      <c r="O3239" s="255"/>
      <c r="P3239" s="255"/>
      <c r="Q3239" s="255"/>
      <c r="R3239" s="255"/>
      <c r="S3239" s="255"/>
      <c r="T3239" s="256"/>
      <c r="U3239" s="14"/>
      <c r="V3239" s="14"/>
      <c r="W3239" s="14"/>
      <c r="X3239" s="14"/>
      <c r="Y3239" s="14"/>
      <c r="Z3239" s="14"/>
      <c r="AA3239" s="14"/>
      <c r="AB3239" s="14"/>
      <c r="AC3239" s="14"/>
      <c r="AD3239" s="14"/>
      <c r="AE3239" s="14"/>
      <c r="AT3239" s="257" t="s">
        <v>252</v>
      </c>
      <c r="AU3239" s="257" t="s">
        <v>93</v>
      </c>
      <c r="AV3239" s="14" t="s">
        <v>93</v>
      </c>
      <c r="AW3239" s="14" t="s">
        <v>46</v>
      </c>
      <c r="AX3239" s="14" t="s">
        <v>85</v>
      </c>
      <c r="AY3239" s="257" t="s">
        <v>241</v>
      </c>
    </row>
    <row r="3240" s="14" customFormat="1">
      <c r="A3240" s="14"/>
      <c r="B3240" s="247"/>
      <c r="C3240" s="248"/>
      <c r="D3240" s="238" t="s">
        <v>252</v>
      </c>
      <c r="E3240" s="249" t="s">
        <v>39</v>
      </c>
      <c r="F3240" s="250" t="s">
        <v>2970</v>
      </c>
      <c r="G3240" s="248"/>
      <c r="H3240" s="251">
        <v>2.3999999999999999</v>
      </c>
      <c r="I3240" s="252"/>
      <c r="J3240" s="248"/>
      <c r="K3240" s="248"/>
      <c r="L3240" s="253"/>
      <c r="M3240" s="254"/>
      <c r="N3240" s="255"/>
      <c r="O3240" s="255"/>
      <c r="P3240" s="255"/>
      <c r="Q3240" s="255"/>
      <c r="R3240" s="255"/>
      <c r="S3240" s="255"/>
      <c r="T3240" s="256"/>
      <c r="U3240" s="14"/>
      <c r="V3240" s="14"/>
      <c r="W3240" s="14"/>
      <c r="X3240" s="14"/>
      <c r="Y3240" s="14"/>
      <c r="Z3240" s="14"/>
      <c r="AA3240" s="14"/>
      <c r="AB3240" s="14"/>
      <c r="AC3240" s="14"/>
      <c r="AD3240" s="14"/>
      <c r="AE3240" s="14"/>
      <c r="AT3240" s="257" t="s">
        <v>252</v>
      </c>
      <c r="AU3240" s="257" t="s">
        <v>93</v>
      </c>
      <c r="AV3240" s="14" t="s">
        <v>93</v>
      </c>
      <c r="AW3240" s="14" t="s">
        <v>46</v>
      </c>
      <c r="AX3240" s="14" t="s">
        <v>85</v>
      </c>
      <c r="AY3240" s="257" t="s">
        <v>241</v>
      </c>
    </row>
    <row r="3241" s="14" customFormat="1">
      <c r="A3241" s="14"/>
      <c r="B3241" s="247"/>
      <c r="C3241" s="248"/>
      <c r="D3241" s="238" t="s">
        <v>252</v>
      </c>
      <c r="E3241" s="249" t="s">
        <v>39</v>
      </c>
      <c r="F3241" s="250" t="s">
        <v>2971</v>
      </c>
      <c r="G3241" s="248"/>
      <c r="H3241" s="251">
        <v>2</v>
      </c>
      <c r="I3241" s="252"/>
      <c r="J3241" s="248"/>
      <c r="K3241" s="248"/>
      <c r="L3241" s="253"/>
      <c r="M3241" s="254"/>
      <c r="N3241" s="255"/>
      <c r="O3241" s="255"/>
      <c r="P3241" s="255"/>
      <c r="Q3241" s="255"/>
      <c r="R3241" s="255"/>
      <c r="S3241" s="255"/>
      <c r="T3241" s="256"/>
      <c r="U3241" s="14"/>
      <c r="V3241" s="14"/>
      <c r="W3241" s="14"/>
      <c r="X3241" s="14"/>
      <c r="Y3241" s="14"/>
      <c r="Z3241" s="14"/>
      <c r="AA3241" s="14"/>
      <c r="AB3241" s="14"/>
      <c r="AC3241" s="14"/>
      <c r="AD3241" s="14"/>
      <c r="AE3241" s="14"/>
      <c r="AT3241" s="257" t="s">
        <v>252</v>
      </c>
      <c r="AU3241" s="257" t="s">
        <v>93</v>
      </c>
      <c r="AV3241" s="14" t="s">
        <v>93</v>
      </c>
      <c r="AW3241" s="14" t="s">
        <v>46</v>
      </c>
      <c r="AX3241" s="14" t="s">
        <v>85</v>
      </c>
      <c r="AY3241" s="257" t="s">
        <v>241</v>
      </c>
    </row>
    <row r="3242" s="14" customFormat="1">
      <c r="A3242" s="14"/>
      <c r="B3242" s="247"/>
      <c r="C3242" s="248"/>
      <c r="D3242" s="238" t="s">
        <v>252</v>
      </c>
      <c r="E3242" s="249" t="s">
        <v>39</v>
      </c>
      <c r="F3242" s="250" t="s">
        <v>2972</v>
      </c>
      <c r="G3242" s="248"/>
      <c r="H3242" s="251">
        <v>1.8</v>
      </c>
      <c r="I3242" s="252"/>
      <c r="J3242" s="248"/>
      <c r="K3242" s="248"/>
      <c r="L3242" s="253"/>
      <c r="M3242" s="254"/>
      <c r="N3242" s="255"/>
      <c r="O3242" s="255"/>
      <c r="P3242" s="255"/>
      <c r="Q3242" s="255"/>
      <c r="R3242" s="255"/>
      <c r="S3242" s="255"/>
      <c r="T3242" s="256"/>
      <c r="U3242" s="14"/>
      <c r="V3242" s="14"/>
      <c r="W3242" s="14"/>
      <c r="X3242" s="14"/>
      <c r="Y3242" s="14"/>
      <c r="Z3242" s="14"/>
      <c r="AA3242" s="14"/>
      <c r="AB3242" s="14"/>
      <c r="AC3242" s="14"/>
      <c r="AD3242" s="14"/>
      <c r="AE3242" s="14"/>
      <c r="AT3242" s="257" t="s">
        <v>252</v>
      </c>
      <c r="AU3242" s="257" t="s">
        <v>93</v>
      </c>
      <c r="AV3242" s="14" t="s">
        <v>93</v>
      </c>
      <c r="AW3242" s="14" t="s">
        <v>46</v>
      </c>
      <c r="AX3242" s="14" t="s">
        <v>85</v>
      </c>
      <c r="AY3242" s="257" t="s">
        <v>241</v>
      </c>
    </row>
    <row r="3243" s="15" customFormat="1">
      <c r="A3243" s="15"/>
      <c r="B3243" s="258"/>
      <c r="C3243" s="259"/>
      <c r="D3243" s="238" t="s">
        <v>252</v>
      </c>
      <c r="E3243" s="260" t="s">
        <v>39</v>
      </c>
      <c r="F3243" s="261" t="s">
        <v>274</v>
      </c>
      <c r="G3243" s="259"/>
      <c r="H3243" s="262">
        <v>111.90000000000001</v>
      </c>
      <c r="I3243" s="263"/>
      <c r="J3243" s="259"/>
      <c r="K3243" s="259"/>
      <c r="L3243" s="264"/>
      <c r="M3243" s="265"/>
      <c r="N3243" s="266"/>
      <c r="O3243" s="266"/>
      <c r="P3243" s="266"/>
      <c r="Q3243" s="266"/>
      <c r="R3243" s="266"/>
      <c r="S3243" s="266"/>
      <c r="T3243" s="267"/>
      <c r="U3243" s="15"/>
      <c r="V3243" s="15"/>
      <c r="W3243" s="15"/>
      <c r="X3243" s="15"/>
      <c r="Y3243" s="15"/>
      <c r="Z3243" s="15"/>
      <c r="AA3243" s="15"/>
      <c r="AB3243" s="15"/>
      <c r="AC3243" s="15"/>
      <c r="AD3243" s="15"/>
      <c r="AE3243" s="15"/>
      <c r="AT3243" s="268" t="s">
        <v>252</v>
      </c>
      <c r="AU3243" s="268" t="s">
        <v>93</v>
      </c>
      <c r="AV3243" s="15" t="s">
        <v>248</v>
      </c>
      <c r="AW3243" s="15" t="s">
        <v>46</v>
      </c>
      <c r="AX3243" s="15" t="s">
        <v>23</v>
      </c>
      <c r="AY3243" s="268" t="s">
        <v>241</v>
      </c>
    </row>
    <row r="3244" s="2" customFormat="1" ht="16.5" customHeight="1">
      <c r="A3244" s="42"/>
      <c r="B3244" s="43"/>
      <c r="C3244" s="280" t="s">
        <v>2973</v>
      </c>
      <c r="D3244" s="280" t="s">
        <v>463</v>
      </c>
      <c r="E3244" s="281" t="s">
        <v>2974</v>
      </c>
      <c r="F3244" s="282" t="s">
        <v>2975</v>
      </c>
      <c r="G3244" s="283" t="s">
        <v>145</v>
      </c>
      <c r="H3244" s="284">
        <v>11.75</v>
      </c>
      <c r="I3244" s="285"/>
      <c r="J3244" s="286">
        <f>ROUND(I3244*H3244,2)</f>
        <v>0</v>
      </c>
      <c r="K3244" s="282" t="s">
        <v>247</v>
      </c>
      <c r="L3244" s="287"/>
      <c r="M3244" s="288" t="s">
        <v>39</v>
      </c>
      <c r="N3244" s="289" t="s">
        <v>56</v>
      </c>
      <c r="O3244" s="88"/>
      <c r="P3244" s="227">
        <f>O3244*H3244</f>
        <v>0</v>
      </c>
      <c r="Q3244" s="227">
        <v>0.00059999999999999995</v>
      </c>
      <c r="R3244" s="227">
        <f>Q3244*H3244</f>
        <v>0.007049999999999999</v>
      </c>
      <c r="S3244" s="227">
        <v>0</v>
      </c>
      <c r="T3244" s="228">
        <f>S3244*H3244</f>
        <v>0</v>
      </c>
      <c r="U3244" s="42"/>
      <c r="V3244" s="42"/>
      <c r="W3244" s="42"/>
      <c r="X3244" s="42"/>
      <c r="Y3244" s="42"/>
      <c r="Z3244" s="42"/>
      <c r="AA3244" s="42"/>
      <c r="AB3244" s="42"/>
      <c r="AC3244" s="42"/>
      <c r="AD3244" s="42"/>
      <c r="AE3244" s="42"/>
      <c r="AR3244" s="229" t="s">
        <v>321</v>
      </c>
      <c r="AT3244" s="229" t="s">
        <v>463</v>
      </c>
      <c r="AU3244" s="229" t="s">
        <v>93</v>
      </c>
      <c r="AY3244" s="20" t="s">
        <v>241</v>
      </c>
      <c r="BE3244" s="230">
        <f>IF(N3244="základní",J3244,0)</f>
        <v>0</v>
      </c>
      <c r="BF3244" s="230">
        <f>IF(N3244="snížená",J3244,0)</f>
        <v>0</v>
      </c>
      <c r="BG3244" s="230">
        <f>IF(N3244="zákl. přenesená",J3244,0)</f>
        <v>0</v>
      </c>
      <c r="BH3244" s="230">
        <f>IF(N3244="sníž. přenesená",J3244,0)</f>
        <v>0</v>
      </c>
      <c r="BI3244" s="230">
        <f>IF(N3244="nulová",J3244,0)</f>
        <v>0</v>
      </c>
      <c r="BJ3244" s="20" t="s">
        <v>23</v>
      </c>
      <c r="BK3244" s="230">
        <f>ROUND(I3244*H3244,2)</f>
        <v>0</v>
      </c>
      <c r="BL3244" s="20" t="s">
        <v>248</v>
      </c>
      <c r="BM3244" s="229" t="s">
        <v>2976</v>
      </c>
    </row>
    <row r="3245" s="14" customFormat="1">
      <c r="A3245" s="14"/>
      <c r="B3245" s="247"/>
      <c r="C3245" s="248"/>
      <c r="D3245" s="238" t="s">
        <v>252</v>
      </c>
      <c r="E3245" s="249" t="s">
        <v>39</v>
      </c>
      <c r="F3245" s="250" t="s">
        <v>2977</v>
      </c>
      <c r="G3245" s="248"/>
      <c r="H3245" s="251">
        <v>11.19</v>
      </c>
      <c r="I3245" s="252"/>
      <c r="J3245" s="248"/>
      <c r="K3245" s="248"/>
      <c r="L3245" s="253"/>
      <c r="M3245" s="254"/>
      <c r="N3245" s="255"/>
      <c r="O3245" s="255"/>
      <c r="P3245" s="255"/>
      <c r="Q3245" s="255"/>
      <c r="R3245" s="255"/>
      <c r="S3245" s="255"/>
      <c r="T3245" s="256"/>
      <c r="U3245" s="14"/>
      <c r="V3245" s="14"/>
      <c r="W3245" s="14"/>
      <c r="X3245" s="14"/>
      <c r="Y3245" s="14"/>
      <c r="Z3245" s="14"/>
      <c r="AA3245" s="14"/>
      <c r="AB3245" s="14"/>
      <c r="AC3245" s="14"/>
      <c r="AD3245" s="14"/>
      <c r="AE3245" s="14"/>
      <c r="AT3245" s="257" t="s">
        <v>252</v>
      </c>
      <c r="AU3245" s="257" t="s">
        <v>93</v>
      </c>
      <c r="AV3245" s="14" t="s">
        <v>93</v>
      </c>
      <c r="AW3245" s="14" t="s">
        <v>46</v>
      </c>
      <c r="AX3245" s="14" t="s">
        <v>23</v>
      </c>
      <c r="AY3245" s="257" t="s">
        <v>241</v>
      </c>
    </row>
    <row r="3246" s="14" customFormat="1">
      <c r="A3246" s="14"/>
      <c r="B3246" s="247"/>
      <c r="C3246" s="248"/>
      <c r="D3246" s="238" t="s">
        <v>252</v>
      </c>
      <c r="E3246" s="248"/>
      <c r="F3246" s="250" t="s">
        <v>2978</v>
      </c>
      <c r="G3246" s="248"/>
      <c r="H3246" s="251">
        <v>11.75</v>
      </c>
      <c r="I3246" s="252"/>
      <c r="J3246" s="248"/>
      <c r="K3246" s="248"/>
      <c r="L3246" s="253"/>
      <c r="M3246" s="254"/>
      <c r="N3246" s="255"/>
      <c r="O3246" s="255"/>
      <c r="P3246" s="255"/>
      <c r="Q3246" s="255"/>
      <c r="R3246" s="255"/>
      <c r="S3246" s="255"/>
      <c r="T3246" s="256"/>
      <c r="U3246" s="14"/>
      <c r="V3246" s="14"/>
      <c r="W3246" s="14"/>
      <c r="X3246" s="14"/>
      <c r="Y3246" s="14"/>
      <c r="Z3246" s="14"/>
      <c r="AA3246" s="14"/>
      <c r="AB3246" s="14"/>
      <c r="AC3246" s="14"/>
      <c r="AD3246" s="14"/>
      <c r="AE3246" s="14"/>
      <c r="AT3246" s="257" t="s">
        <v>252</v>
      </c>
      <c r="AU3246" s="257" t="s">
        <v>93</v>
      </c>
      <c r="AV3246" s="14" t="s">
        <v>93</v>
      </c>
      <c r="AW3246" s="14" t="s">
        <v>4</v>
      </c>
      <c r="AX3246" s="14" t="s">
        <v>23</v>
      </c>
      <c r="AY3246" s="257" t="s">
        <v>241</v>
      </c>
    </row>
    <row r="3247" s="2" customFormat="1" ht="24.15" customHeight="1">
      <c r="A3247" s="42"/>
      <c r="B3247" s="43"/>
      <c r="C3247" s="218" t="s">
        <v>2979</v>
      </c>
      <c r="D3247" s="218" t="s">
        <v>243</v>
      </c>
      <c r="E3247" s="219" t="s">
        <v>2955</v>
      </c>
      <c r="F3247" s="220" t="s">
        <v>2956</v>
      </c>
      <c r="G3247" s="221" t="s">
        <v>515</v>
      </c>
      <c r="H3247" s="222">
        <v>82.400000000000006</v>
      </c>
      <c r="I3247" s="223"/>
      <c r="J3247" s="224">
        <f>ROUND(I3247*H3247,2)</f>
        <v>0</v>
      </c>
      <c r="K3247" s="220" t="s">
        <v>247</v>
      </c>
      <c r="L3247" s="48"/>
      <c r="M3247" s="225" t="s">
        <v>39</v>
      </c>
      <c r="N3247" s="226" t="s">
        <v>56</v>
      </c>
      <c r="O3247" s="88"/>
      <c r="P3247" s="227">
        <f>O3247*H3247</f>
        <v>0</v>
      </c>
      <c r="Q3247" s="227">
        <v>0.0027599999999999999</v>
      </c>
      <c r="R3247" s="227">
        <f>Q3247*H3247</f>
        <v>0.22742400000000002</v>
      </c>
      <c r="S3247" s="227">
        <v>0</v>
      </c>
      <c r="T3247" s="228">
        <f>S3247*H3247</f>
        <v>0</v>
      </c>
      <c r="U3247" s="42"/>
      <c r="V3247" s="42"/>
      <c r="W3247" s="42"/>
      <c r="X3247" s="42"/>
      <c r="Y3247" s="42"/>
      <c r="Z3247" s="42"/>
      <c r="AA3247" s="42"/>
      <c r="AB3247" s="42"/>
      <c r="AC3247" s="42"/>
      <c r="AD3247" s="42"/>
      <c r="AE3247" s="42"/>
      <c r="AR3247" s="229" t="s">
        <v>248</v>
      </c>
      <c r="AT3247" s="229" t="s">
        <v>243</v>
      </c>
      <c r="AU3247" s="229" t="s">
        <v>93</v>
      </c>
      <c r="AY3247" s="20" t="s">
        <v>241</v>
      </c>
      <c r="BE3247" s="230">
        <f>IF(N3247="základní",J3247,0)</f>
        <v>0</v>
      </c>
      <c r="BF3247" s="230">
        <f>IF(N3247="snížená",J3247,0)</f>
        <v>0</v>
      </c>
      <c r="BG3247" s="230">
        <f>IF(N3247="zákl. přenesená",J3247,0)</f>
        <v>0</v>
      </c>
      <c r="BH3247" s="230">
        <f>IF(N3247="sníž. přenesená",J3247,0)</f>
        <v>0</v>
      </c>
      <c r="BI3247" s="230">
        <f>IF(N3247="nulová",J3247,0)</f>
        <v>0</v>
      </c>
      <c r="BJ3247" s="20" t="s">
        <v>23</v>
      </c>
      <c r="BK3247" s="230">
        <f>ROUND(I3247*H3247,2)</f>
        <v>0</v>
      </c>
      <c r="BL3247" s="20" t="s">
        <v>248</v>
      </c>
      <c r="BM3247" s="229" t="s">
        <v>2980</v>
      </c>
    </row>
    <row r="3248" s="2" customFormat="1">
      <c r="A3248" s="42"/>
      <c r="B3248" s="43"/>
      <c r="C3248" s="44"/>
      <c r="D3248" s="231" t="s">
        <v>250</v>
      </c>
      <c r="E3248" s="44"/>
      <c r="F3248" s="232" t="s">
        <v>2958</v>
      </c>
      <c r="G3248" s="44"/>
      <c r="H3248" s="44"/>
      <c r="I3248" s="233"/>
      <c r="J3248" s="44"/>
      <c r="K3248" s="44"/>
      <c r="L3248" s="48"/>
      <c r="M3248" s="234"/>
      <c r="N3248" s="235"/>
      <c r="O3248" s="88"/>
      <c r="P3248" s="88"/>
      <c r="Q3248" s="88"/>
      <c r="R3248" s="88"/>
      <c r="S3248" s="88"/>
      <c r="T3248" s="89"/>
      <c r="U3248" s="42"/>
      <c r="V3248" s="42"/>
      <c r="W3248" s="42"/>
      <c r="X3248" s="42"/>
      <c r="Y3248" s="42"/>
      <c r="Z3248" s="42"/>
      <c r="AA3248" s="42"/>
      <c r="AB3248" s="42"/>
      <c r="AC3248" s="42"/>
      <c r="AD3248" s="42"/>
      <c r="AE3248" s="42"/>
      <c r="AT3248" s="20" t="s">
        <v>250</v>
      </c>
      <c r="AU3248" s="20" t="s">
        <v>93</v>
      </c>
    </row>
    <row r="3249" s="13" customFormat="1">
      <c r="A3249" s="13"/>
      <c r="B3249" s="236"/>
      <c r="C3249" s="237"/>
      <c r="D3249" s="238" t="s">
        <v>252</v>
      </c>
      <c r="E3249" s="239" t="s">
        <v>39</v>
      </c>
      <c r="F3249" s="240" t="s">
        <v>1127</v>
      </c>
      <c r="G3249" s="237"/>
      <c r="H3249" s="239" t="s">
        <v>39</v>
      </c>
      <c r="I3249" s="241"/>
      <c r="J3249" s="237"/>
      <c r="K3249" s="237"/>
      <c r="L3249" s="242"/>
      <c r="M3249" s="243"/>
      <c r="N3249" s="244"/>
      <c r="O3249" s="244"/>
      <c r="P3249" s="244"/>
      <c r="Q3249" s="244"/>
      <c r="R3249" s="244"/>
      <c r="S3249" s="244"/>
      <c r="T3249" s="245"/>
      <c r="U3249" s="13"/>
      <c r="V3249" s="13"/>
      <c r="W3249" s="13"/>
      <c r="X3249" s="13"/>
      <c r="Y3249" s="13"/>
      <c r="Z3249" s="13"/>
      <c r="AA3249" s="13"/>
      <c r="AB3249" s="13"/>
      <c r="AC3249" s="13"/>
      <c r="AD3249" s="13"/>
      <c r="AE3249" s="13"/>
      <c r="AT3249" s="246" t="s">
        <v>252</v>
      </c>
      <c r="AU3249" s="246" t="s">
        <v>93</v>
      </c>
      <c r="AV3249" s="13" t="s">
        <v>23</v>
      </c>
      <c r="AW3249" s="13" t="s">
        <v>46</v>
      </c>
      <c r="AX3249" s="13" t="s">
        <v>85</v>
      </c>
      <c r="AY3249" s="246" t="s">
        <v>241</v>
      </c>
    </row>
    <row r="3250" s="13" customFormat="1">
      <c r="A3250" s="13"/>
      <c r="B3250" s="236"/>
      <c r="C3250" s="237"/>
      <c r="D3250" s="238" t="s">
        <v>252</v>
      </c>
      <c r="E3250" s="239" t="s">
        <v>39</v>
      </c>
      <c r="F3250" s="240" t="s">
        <v>1010</v>
      </c>
      <c r="G3250" s="237"/>
      <c r="H3250" s="239" t="s">
        <v>39</v>
      </c>
      <c r="I3250" s="241"/>
      <c r="J3250" s="237"/>
      <c r="K3250" s="237"/>
      <c r="L3250" s="242"/>
      <c r="M3250" s="243"/>
      <c r="N3250" s="244"/>
      <c r="O3250" s="244"/>
      <c r="P3250" s="244"/>
      <c r="Q3250" s="244"/>
      <c r="R3250" s="244"/>
      <c r="S3250" s="244"/>
      <c r="T3250" s="245"/>
      <c r="U3250" s="13"/>
      <c r="V3250" s="13"/>
      <c r="W3250" s="13"/>
      <c r="X3250" s="13"/>
      <c r="Y3250" s="13"/>
      <c r="Z3250" s="13"/>
      <c r="AA3250" s="13"/>
      <c r="AB3250" s="13"/>
      <c r="AC3250" s="13"/>
      <c r="AD3250" s="13"/>
      <c r="AE3250" s="13"/>
      <c r="AT3250" s="246" t="s">
        <v>252</v>
      </c>
      <c r="AU3250" s="246" t="s">
        <v>93</v>
      </c>
      <c r="AV3250" s="13" t="s">
        <v>23</v>
      </c>
      <c r="AW3250" s="13" t="s">
        <v>46</v>
      </c>
      <c r="AX3250" s="13" t="s">
        <v>85</v>
      </c>
      <c r="AY3250" s="246" t="s">
        <v>241</v>
      </c>
    </row>
    <row r="3251" s="13" customFormat="1">
      <c r="A3251" s="13"/>
      <c r="B3251" s="236"/>
      <c r="C3251" s="237"/>
      <c r="D3251" s="238" t="s">
        <v>252</v>
      </c>
      <c r="E3251" s="239" t="s">
        <v>39</v>
      </c>
      <c r="F3251" s="240" t="s">
        <v>1011</v>
      </c>
      <c r="G3251" s="237"/>
      <c r="H3251" s="239" t="s">
        <v>39</v>
      </c>
      <c r="I3251" s="241"/>
      <c r="J3251" s="237"/>
      <c r="K3251" s="237"/>
      <c r="L3251" s="242"/>
      <c r="M3251" s="243"/>
      <c r="N3251" s="244"/>
      <c r="O3251" s="244"/>
      <c r="P3251" s="244"/>
      <c r="Q3251" s="244"/>
      <c r="R3251" s="244"/>
      <c r="S3251" s="244"/>
      <c r="T3251" s="245"/>
      <c r="U3251" s="13"/>
      <c r="V3251" s="13"/>
      <c r="W3251" s="13"/>
      <c r="X3251" s="13"/>
      <c r="Y3251" s="13"/>
      <c r="Z3251" s="13"/>
      <c r="AA3251" s="13"/>
      <c r="AB3251" s="13"/>
      <c r="AC3251" s="13"/>
      <c r="AD3251" s="13"/>
      <c r="AE3251" s="13"/>
      <c r="AT3251" s="246" t="s">
        <v>252</v>
      </c>
      <c r="AU3251" s="246" t="s">
        <v>93</v>
      </c>
      <c r="AV3251" s="13" t="s">
        <v>23</v>
      </c>
      <c r="AW3251" s="13" t="s">
        <v>46</v>
      </c>
      <c r="AX3251" s="13" t="s">
        <v>85</v>
      </c>
      <c r="AY3251" s="246" t="s">
        <v>241</v>
      </c>
    </row>
    <row r="3252" s="14" customFormat="1">
      <c r="A3252" s="14"/>
      <c r="B3252" s="247"/>
      <c r="C3252" s="248"/>
      <c r="D3252" s="238" t="s">
        <v>252</v>
      </c>
      <c r="E3252" s="249" t="s">
        <v>39</v>
      </c>
      <c r="F3252" s="250" t="s">
        <v>2981</v>
      </c>
      <c r="G3252" s="248"/>
      <c r="H3252" s="251">
        <v>7.2000000000000002</v>
      </c>
      <c r="I3252" s="252"/>
      <c r="J3252" s="248"/>
      <c r="K3252" s="248"/>
      <c r="L3252" s="253"/>
      <c r="M3252" s="254"/>
      <c r="N3252" s="255"/>
      <c r="O3252" s="255"/>
      <c r="P3252" s="255"/>
      <c r="Q3252" s="255"/>
      <c r="R3252" s="255"/>
      <c r="S3252" s="255"/>
      <c r="T3252" s="256"/>
      <c r="U3252" s="14"/>
      <c r="V3252" s="14"/>
      <c r="W3252" s="14"/>
      <c r="X3252" s="14"/>
      <c r="Y3252" s="14"/>
      <c r="Z3252" s="14"/>
      <c r="AA3252" s="14"/>
      <c r="AB3252" s="14"/>
      <c r="AC3252" s="14"/>
      <c r="AD3252" s="14"/>
      <c r="AE3252" s="14"/>
      <c r="AT3252" s="257" t="s">
        <v>252</v>
      </c>
      <c r="AU3252" s="257" t="s">
        <v>93</v>
      </c>
      <c r="AV3252" s="14" t="s">
        <v>93</v>
      </c>
      <c r="AW3252" s="14" t="s">
        <v>46</v>
      </c>
      <c r="AX3252" s="14" t="s">
        <v>85</v>
      </c>
      <c r="AY3252" s="257" t="s">
        <v>241</v>
      </c>
    </row>
    <row r="3253" s="14" customFormat="1">
      <c r="A3253" s="14"/>
      <c r="B3253" s="247"/>
      <c r="C3253" s="248"/>
      <c r="D3253" s="238" t="s">
        <v>252</v>
      </c>
      <c r="E3253" s="249" t="s">
        <v>39</v>
      </c>
      <c r="F3253" s="250" t="s">
        <v>2982</v>
      </c>
      <c r="G3253" s="248"/>
      <c r="H3253" s="251">
        <v>11.1</v>
      </c>
      <c r="I3253" s="252"/>
      <c r="J3253" s="248"/>
      <c r="K3253" s="248"/>
      <c r="L3253" s="253"/>
      <c r="M3253" s="254"/>
      <c r="N3253" s="255"/>
      <c r="O3253" s="255"/>
      <c r="P3253" s="255"/>
      <c r="Q3253" s="255"/>
      <c r="R3253" s="255"/>
      <c r="S3253" s="255"/>
      <c r="T3253" s="256"/>
      <c r="U3253" s="14"/>
      <c r="V3253" s="14"/>
      <c r="W3253" s="14"/>
      <c r="X3253" s="14"/>
      <c r="Y3253" s="14"/>
      <c r="Z3253" s="14"/>
      <c r="AA3253" s="14"/>
      <c r="AB3253" s="14"/>
      <c r="AC3253" s="14"/>
      <c r="AD3253" s="14"/>
      <c r="AE3253" s="14"/>
      <c r="AT3253" s="257" t="s">
        <v>252</v>
      </c>
      <c r="AU3253" s="257" t="s">
        <v>93</v>
      </c>
      <c r="AV3253" s="14" t="s">
        <v>93</v>
      </c>
      <c r="AW3253" s="14" t="s">
        <v>46</v>
      </c>
      <c r="AX3253" s="14" t="s">
        <v>85</v>
      </c>
      <c r="AY3253" s="257" t="s">
        <v>241</v>
      </c>
    </row>
    <row r="3254" s="13" customFormat="1">
      <c r="A3254" s="13"/>
      <c r="B3254" s="236"/>
      <c r="C3254" s="237"/>
      <c r="D3254" s="238" t="s">
        <v>252</v>
      </c>
      <c r="E3254" s="239" t="s">
        <v>39</v>
      </c>
      <c r="F3254" s="240" t="s">
        <v>1021</v>
      </c>
      <c r="G3254" s="237"/>
      <c r="H3254" s="239" t="s">
        <v>39</v>
      </c>
      <c r="I3254" s="241"/>
      <c r="J3254" s="237"/>
      <c r="K3254" s="237"/>
      <c r="L3254" s="242"/>
      <c r="M3254" s="243"/>
      <c r="N3254" s="244"/>
      <c r="O3254" s="244"/>
      <c r="P3254" s="244"/>
      <c r="Q3254" s="244"/>
      <c r="R3254" s="244"/>
      <c r="S3254" s="244"/>
      <c r="T3254" s="245"/>
      <c r="U3254" s="13"/>
      <c r="V3254" s="13"/>
      <c r="W3254" s="13"/>
      <c r="X3254" s="13"/>
      <c r="Y3254" s="13"/>
      <c r="Z3254" s="13"/>
      <c r="AA3254" s="13"/>
      <c r="AB3254" s="13"/>
      <c r="AC3254" s="13"/>
      <c r="AD3254" s="13"/>
      <c r="AE3254" s="13"/>
      <c r="AT3254" s="246" t="s">
        <v>252</v>
      </c>
      <c r="AU3254" s="246" t="s">
        <v>93</v>
      </c>
      <c r="AV3254" s="13" t="s">
        <v>23</v>
      </c>
      <c r="AW3254" s="13" t="s">
        <v>46</v>
      </c>
      <c r="AX3254" s="13" t="s">
        <v>85</v>
      </c>
      <c r="AY3254" s="246" t="s">
        <v>241</v>
      </c>
    </row>
    <row r="3255" s="14" customFormat="1">
      <c r="A3255" s="14"/>
      <c r="B3255" s="247"/>
      <c r="C3255" s="248"/>
      <c r="D3255" s="238" t="s">
        <v>252</v>
      </c>
      <c r="E3255" s="249" t="s">
        <v>39</v>
      </c>
      <c r="F3255" s="250" t="s">
        <v>2983</v>
      </c>
      <c r="G3255" s="248"/>
      <c r="H3255" s="251">
        <v>22.199999999999999</v>
      </c>
      <c r="I3255" s="252"/>
      <c r="J3255" s="248"/>
      <c r="K3255" s="248"/>
      <c r="L3255" s="253"/>
      <c r="M3255" s="254"/>
      <c r="N3255" s="255"/>
      <c r="O3255" s="255"/>
      <c r="P3255" s="255"/>
      <c r="Q3255" s="255"/>
      <c r="R3255" s="255"/>
      <c r="S3255" s="255"/>
      <c r="T3255" s="256"/>
      <c r="U3255" s="14"/>
      <c r="V3255" s="14"/>
      <c r="W3255" s="14"/>
      <c r="X3255" s="14"/>
      <c r="Y3255" s="14"/>
      <c r="Z3255" s="14"/>
      <c r="AA3255" s="14"/>
      <c r="AB3255" s="14"/>
      <c r="AC3255" s="14"/>
      <c r="AD3255" s="14"/>
      <c r="AE3255" s="14"/>
      <c r="AT3255" s="257" t="s">
        <v>252</v>
      </c>
      <c r="AU3255" s="257" t="s">
        <v>93</v>
      </c>
      <c r="AV3255" s="14" t="s">
        <v>93</v>
      </c>
      <c r="AW3255" s="14" t="s">
        <v>46</v>
      </c>
      <c r="AX3255" s="14" t="s">
        <v>85</v>
      </c>
      <c r="AY3255" s="257" t="s">
        <v>241</v>
      </c>
    </row>
    <row r="3256" s="13" customFormat="1">
      <c r="A3256" s="13"/>
      <c r="B3256" s="236"/>
      <c r="C3256" s="237"/>
      <c r="D3256" s="238" t="s">
        <v>252</v>
      </c>
      <c r="E3256" s="239" t="s">
        <v>39</v>
      </c>
      <c r="F3256" s="240" t="s">
        <v>1014</v>
      </c>
      <c r="G3256" s="237"/>
      <c r="H3256" s="239" t="s">
        <v>39</v>
      </c>
      <c r="I3256" s="241"/>
      <c r="J3256" s="237"/>
      <c r="K3256" s="237"/>
      <c r="L3256" s="242"/>
      <c r="M3256" s="243"/>
      <c r="N3256" s="244"/>
      <c r="O3256" s="244"/>
      <c r="P3256" s="244"/>
      <c r="Q3256" s="244"/>
      <c r="R3256" s="244"/>
      <c r="S3256" s="244"/>
      <c r="T3256" s="245"/>
      <c r="U3256" s="13"/>
      <c r="V3256" s="13"/>
      <c r="W3256" s="13"/>
      <c r="X3256" s="13"/>
      <c r="Y3256" s="13"/>
      <c r="Z3256" s="13"/>
      <c r="AA3256" s="13"/>
      <c r="AB3256" s="13"/>
      <c r="AC3256" s="13"/>
      <c r="AD3256" s="13"/>
      <c r="AE3256" s="13"/>
      <c r="AT3256" s="246" t="s">
        <v>252</v>
      </c>
      <c r="AU3256" s="246" t="s">
        <v>93</v>
      </c>
      <c r="AV3256" s="13" t="s">
        <v>23</v>
      </c>
      <c r="AW3256" s="13" t="s">
        <v>46</v>
      </c>
      <c r="AX3256" s="13" t="s">
        <v>85</v>
      </c>
      <c r="AY3256" s="246" t="s">
        <v>241</v>
      </c>
    </row>
    <row r="3257" s="14" customFormat="1">
      <c r="A3257" s="14"/>
      <c r="B3257" s="247"/>
      <c r="C3257" s="248"/>
      <c r="D3257" s="238" t="s">
        <v>252</v>
      </c>
      <c r="E3257" s="249" t="s">
        <v>39</v>
      </c>
      <c r="F3257" s="250" t="s">
        <v>2982</v>
      </c>
      <c r="G3257" s="248"/>
      <c r="H3257" s="251">
        <v>11.1</v>
      </c>
      <c r="I3257" s="252"/>
      <c r="J3257" s="248"/>
      <c r="K3257" s="248"/>
      <c r="L3257" s="253"/>
      <c r="M3257" s="254"/>
      <c r="N3257" s="255"/>
      <c r="O3257" s="255"/>
      <c r="P3257" s="255"/>
      <c r="Q3257" s="255"/>
      <c r="R3257" s="255"/>
      <c r="S3257" s="255"/>
      <c r="T3257" s="256"/>
      <c r="U3257" s="14"/>
      <c r="V3257" s="14"/>
      <c r="W3257" s="14"/>
      <c r="X3257" s="14"/>
      <c r="Y3257" s="14"/>
      <c r="Z3257" s="14"/>
      <c r="AA3257" s="14"/>
      <c r="AB3257" s="14"/>
      <c r="AC3257" s="14"/>
      <c r="AD3257" s="14"/>
      <c r="AE3257" s="14"/>
      <c r="AT3257" s="257" t="s">
        <v>252</v>
      </c>
      <c r="AU3257" s="257" t="s">
        <v>93</v>
      </c>
      <c r="AV3257" s="14" t="s">
        <v>93</v>
      </c>
      <c r="AW3257" s="14" t="s">
        <v>46</v>
      </c>
      <c r="AX3257" s="14" t="s">
        <v>85</v>
      </c>
      <c r="AY3257" s="257" t="s">
        <v>241</v>
      </c>
    </row>
    <row r="3258" s="13" customFormat="1">
      <c r="A3258" s="13"/>
      <c r="B3258" s="236"/>
      <c r="C3258" s="237"/>
      <c r="D3258" s="238" t="s">
        <v>252</v>
      </c>
      <c r="E3258" s="239" t="s">
        <v>39</v>
      </c>
      <c r="F3258" s="240" t="s">
        <v>1024</v>
      </c>
      <c r="G3258" s="237"/>
      <c r="H3258" s="239" t="s">
        <v>39</v>
      </c>
      <c r="I3258" s="241"/>
      <c r="J3258" s="237"/>
      <c r="K3258" s="237"/>
      <c r="L3258" s="242"/>
      <c r="M3258" s="243"/>
      <c r="N3258" s="244"/>
      <c r="O3258" s="244"/>
      <c r="P3258" s="244"/>
      <c r="Q3258" s="244"/>
      <c r="R3258" s="244"/>
      <c r="S3258" s="244"/>
      <c r="T3258" s="245"/>
      <c r="U3258" s="13"/>
      <c r="V3258" s="13"/>
      <c r="W3258" s="13"/>
      <c r="X3258" s="13"/>
      <c r="Y3258" s="13"/>
      <c r="Z3258" s="13"/>
      <c r="AA3258" s="13"/>
      <c r="AB3258" s="13"/>
      <c r="AC3258" s="13"/>
      <c r="AD3258" s="13"/>
      <c r="AE3258" s="13"/>
      <c r="AT3258" s="246" t="s">
        <v>252</v>
      </c>
      <c r="AU3258" s="246" t="s">
        <v>93</v>
      </c>
      <c r="AV3258" s="13" t="s">
        <v>23</v>
      </c>
      <c r="AW3258" s="13" t="s">
        <v>46</v>
      </c>
      <c r="AX3258" s="13" t="s">
        <v>85</v>
      </c>
      <c r="AY3258" s="246" t="s">
        <v>241</v>
      </c>
    </row>
    <row r="3259" s="14" customFormat="1">
      <c r="A3259" s="14"/>
      <c r="B3259" s="247"/>
      <c r="C3259" s="248"/>
      <c r="D3259" s="238" t="s">
        <v>252</v>
      </c>
      <c r="E3259" s="249" t="s">
        <v>39</v>
      </c>
      <c r="F3259" s="250" t="s">
        <v>2983</v>
      </c>
      <c r="G3259" s="248"/>
      <c r="H3259" s="251">
        <v>22.199999999999999</v>
      </c>
      <c r="I3259" s="252"/>
      <c r="J3259" s="248"/>
      <c r="K3259" s="248"/>
      <c r="L3259" s="253"/>
      <c r="M3259" s="254"/>
      <c r="N3259" s="255"/>
      <c r="O3259" s="255"/>
      <c r="P3259" s="255"/>
      <c r="Q3259" s="255"/>
      <c r="R3259" s="255"/>
      <c r="S3259" s="255"/>
      <c r="T3259" s="256"/>
      <c r="U3259" s="14"/>
      <c r="V3259" s="14"/>
      <c r="W3259" s="14"/>
      <c r="X3259" s="14"/>
      <c r="Y3259" s="14"/>
      <c r="Z3259" s="14"/>
      <c r="AA3259" s="14"/>
      <c r="AB3259" s="14"/>
      <c r="AC3259" s="14"/>
      <c r="AD3259" s="14"/>
      <c r="AE3259" s="14"/>
      <c r="AT3259" s="257" t="s">
        <v>252</v>
      </c>
      <c r="AU3259" s="257" t="s">
        <v>93</v>
      </c>
      <c r="AV3259" s="14" t="s">
        <v>93</v>
      </c>
      <c r="AW3259" s="14" t="s">
        <v>46</v>
      </c>
      <c r="AX3259" s="14" t="s">
        <v>85</v>
      </c>
      <c r="AY3259" s="257" t="s">
        <v>241</v>
      </c>
    </row>
    <row r="3260" s="13" customFormat="1">
      <c r="A3260" s="13"/>
      <c r="B3260" s="236"/>
      <c r="C3260" s="237"/>
      <c r="D3260" s="238" t="s">
        <v>252</v>
      </c>
      <c r="E3260" s="239" t="s">
        <v>39</v>
      </c>
      <c r="F3260" s="240" t="s">
        <v>1131</v>
      </c>
      <c r="G3260" s="237"/>
      <c r="H3260" s="239" t="s">
        <v>39</v>
      </c>
      <c r="I3260" s="241"/>
      <c r="J3260" s="237"/>
      <c r="K3260" s="237"/>
      <c r="L3260" s="242"/>
      <c r="M3260" s="243"/>
      <c r="N3260" s="244"/>
      <c r="O3260" s="244"/>
      <c r="P3260" s="244"/>
      <c r="Q3260" s="244"/>
      <c r="R3260" s="244"/>
      <c r="S3260" s="244"/>
      <c r="T3260" s="245"/>
      <c r="U3260" s="13"/>
      <c r="V3260" s="13"/>
      <c r="W3260" s="13"/>
      <c r="X3260" s="13"/>
      <c r="Y3260" s="13"/>
      <c r="Z3260" s="13"/>
      <c r="AA3260" s="13"/>
      <c r="AB3260" s="13"/>
      <c r="AC3260" s="13"/>
      <c r="AD3260" s="13"/>
      <c r="AE3260" s="13"/>
      <c r="AT3260" s="246" t="s">
        <v>252</v>
      </c>
      <c r="AU3260" s="246" t="s">
        <v>93</v>
      </c>
      <c r="AV3260" s="13" t="s">
        <v>23</v>
      </c>
      <c r="AW3260" s="13" t="s">
        <v>46</v>
      </c>
      <c r="AX3260" s="13" t="s">
        <v>85</v>
      </c>
      <c r="AY3260" s="246" t="s">
        <v>241</v>
      </c>
    </row>
    <row r="3261" s="14" customFormat="1">
      <c r="A3261" s="14"/>
      <c r="B3261" s="247"/>
      <c r="C3261" s="248"/>
      <c r="D3261" s="238" t="s">
        <v>252</v>
      </c>
      <c r="E3261" s="249" t="s">
        <v>39</v>
      </c>
      <c r="F3261" s="250" t="s">
        <v>2984</v>
      </c>
      <c r="G3261" s="248"/>
      <c r="H3261" s="251">
        <v>8.5999999999999996</v>
      </c>
      <c r="I3261" s="252"/>
      <c r="J3261" s="248"/>
      <c r="K3261" s="248"/>
      <c r="L3261" s="253"/>
      <c r="M3261" s="254"/>
      <c r="N3261" s="255"/>
      <c r="O3261" s="255"/>
      <c r="P3261" s="255"/>
      <c r="Q3261" s="255"/>
      <c r="R3261" s="255"/>
      <c r="S3261" s="255"/>
      <c r="T3261" s="256"/>
      <c r="U3261" s="14"/>
      <c r="V3261" s="14"/>
      <c r="W3261" s="14"/>
      <c r="X3261" s="14"/>
      <c r="Y3261" s="14"/>
      <c r="Z3261" s="14"/>
      <c r="AA3261" s="14"/>
      <c r="AB3261" s="14"/>
      <c r="AC3261" s="14"/>
      <c r="AD3261" s="14"/>
      <c r="AE3261" s="14"/>
      <c r="AT3261" s="257" t="s">
        <v>252</v>
      </c>
      <c r="AU3261" s="257" t="s">
        <v>93</v>
      </c>
      <c r="AV3261" s="14" t="s">
        <v>93</v>
      </c>
      <c r="AW3261" s="14" t="s">
        <v>46</v>
      </c>
      <c r="AX3261" s="14" t="s">
        <v>85</v>
      </c>
      <c r="AY3261" s="257" t="s">
        <v>241</v>
      </c>
    </row>
    <row r="3262" s="15" customFormat="1">
      <c r="A3262" s="15"/>
      <c r="B3262" s="258"/>
      <c r="C3262" s="259"/>
      <c r="D3262" s="238" t="s">
        <v>252</v>
      </c>
      <c r="E3262" s="260" t="s">
        <v>39</v>
      </c>
      <c r="F3262" s="261" t="s">
        <v>274</v>
      </c>
      <c r="G3262" s="259"/>
      <c r="H3262" s="262">
        <v>82.400000000000006</v>
      </c>
      <c r="I3262" s="263"/>
      <c r="J3262" s="259"/>
      <c r="K3262" s="259"/>
      <c r="L3262" s="264"/>
      <c r="M3262" s="265"/>
      <c r="N3262" s="266"/>
      <c r="O3262" s="266"/>
      <c r="P3262" s="266"/>
      <c r="Q3262" s="266"/>
      <c r="R3262" s="266"/>
      <c r="S3262" s="266"/>
      <c r="T3262" s="267"/>
      <c r="U3262" s="15"/>
      <c r="V3262" s="15"/>
      <c r="W3262" s="15"/>
      <c r="X3262" s="15"/>
      <c r="Y3262" s="15"/>
      <c r="Z3262" s="15"/>
      <c r="AA3262" s="15"/>
      <c r="AB3262" s="15"/>
      <c r="AC3262" s="15"/>
      <c r="AD3262" s="15"/>
      <c r="AE3262" s="15"/>
      <c r="AT3262" s="268" t="s">
        <v>252</v>
      </c>
      <c r="AU3262" s="268" t="s">
        <v>93</v>
      </c>
      <c r="AV3262" s="15" t="s">
        <v>248</v>
      </c>
      <c r="AW3262" s="15" t="s">
        <v>46</v>
      </c>
      <c r="AX3262" s="15" t="s">
        <v>23</v>
      </c>
      <c r="AY3262" s="268" t="s">
        <v>241</v>
      </c>
    </row>
    <row r="3263" s="2" customFormat="1" ht="16.5" customHeight="1">
      <c r="A3263" s="42"/>
      <c r="B3263" s="43"/>
      <c r="C3263" s="280" t="s">
        <v>2985</v>
      </c>
      <c r="D3263" s="280" t="s">
        <v>463</v>
      </c>
      <c r="E3263" s="281" t="s">
        <v>2986</v>
      </c>
      <c r="F3263" s="282" t="s">
        <v>2987</v>
      </c>
      <c r="G3263" s="283" t="s">
        <v>145</v>
      </c>
      <c r="H3263" s="284">
        <v>8.6519999999999992</v>
      </c>
      <c r="I3263" s="285"/>
      <c r="J3263" s="286">
        <f>ROUND(I3263*H3263,2)</f>
        <v>0</v>
      </c>
      <c r="K3263" s="282" t="s">
        <v>247</v>
      </c>
      <c r="L3263" s="287"/>
      <c r="M3263" s="288" t="s">
        <v>39</v>
      </c>
      <c r="N3263" s="289" t="s">
        <v>56</v>
      </c>
      <c r="O3263" s="88"/>
      <c r="P3263" s="227">
        <f>O3263*H3263</f>
        <v>0</v>
      </c>
      <c r="Q3263" s="227">
        <v>0.0011999999999999999</v>
      </c>
      <c r="R3263" s="227">
        <f>Q3263*H3263</f>
        <v>0.010382399999999998</v>
      </c>
      <c r="S3263" s="227">
        <v>0</v>
      </c>
      <c r="T3263" s="228">
        <f>S3263*H3263</f>
        <v>0</v>
      </c>
      <c r="U3263" s="42"/>
      <c r="V3263" s="42"/>
      <c r="W3263" s="42"/>
      <c r="X3263" s="42"/>
      <c r="Y3263" s="42"/>
      <c r="Z3263" s="42"/>
      <c r="AA3263" s="42"/>
      <c r="AB3263" s="42"/>
      <c r="AC3263" s="42"/>
      <c r="AD3263" s="42"/>
      <c r="AE3263" s="42"/>
      <c r="AR3263" s="229" t="s">
        <v>321</v>
      </c>
      <c r="AT3263" s="229" t="s">
        <v>463</v>
      </c>
      <c r="AU3263" s="229" t="s">
        <v>93</v>
      </c>
      <c r="AY3263" s="20" t="s">
        <v>241</v>
      </c>
      <c r="BE3263" s="230">
        <f>IF(N3263="základní",J3263,0)</f>
        <v>0</v>
      </c>
      <c r="BF3263" s="230">
        <f>IF(N3263="snížená",J3263,0)</f>
        <v>0</v>
      </c>
      <c r="BG3263" s="230">
        <f>IF(N3263="zákl. přenesená",J3263,0)</f>
        <v>0</v>
      </c>
      <c r="BH3263" s="230">
        <f>IF(N3263="sníž. přenesená",J3263,0)</f>
        <v>0</v>
      </c>
      <c r="BI3263" s="230">
        <f>IF(N3263="nulová",J3263,0)</f>
        <v>0</v>
      </c>
      <c r="BJ3263" s="20" t="s">
        <v>23</v>
      </c>
      <c r="BK3263" s="230">
        <f>ROUND(I3263*H3263,2)</f>
        <v>0</v>
      </c>
      <c r="BL3263" s="20" t="s">
        <v>248</v>
      </c>
      <c r="BM3263" s="229" t="s">
        <v>2988</v>
      </c>
    </row>
    <row r="3264" s="14" customFormat="1">
      <c r="A3264" s="14"/>
      <c r="B3264" s="247"/>
      <c r="C3264" s="248"/>
      <c r="D3264" s="238" t="s">
        <v>252</v>
      </c>
      <c r="E3264" s="249" t="s">
        <v>39</v>
      </c>
      <c r="F3264" s="250" t="s">
        <v>2989</v>
      </c>
      <c r="G3264" s="248"/>
      <c r="H3264" s="251">
        <v>8.2400000000000002</v>
      </c>
      <c r="I3264" s="252"/>
      <c r="J3264" s="248"/>
      <c r="K3264" s="248"/>
      <c r="L3264" s="253"/>
      <c r="M3264" s="254"/>
      <c r="N3264" s="255"/>
      <c r="O3264" s="255"/>
      <c r="P3264" s="255"/>
      <c r="Q3264" s="255"/>
      <c r="R3264" s="255"/>
      <c r="S3264" s="255"/>
      <c r="T3264" s="256"/>
      <c r="U3264" s="14"/>
      <c r="V3264" s="14"/>
      <c r="W3264" s="14"/>
      <c r="X3264" s="14"/>
      <c r="Y3264" s="14"/>
      <c r="Z3264" s="14"/>
      <c r="AA3264" s="14"/>
      <c r="AB3264" s="14"/>
      <c r="AC3264" s="14"/>
      <c r="AD3264" s="14"/>
      <c r="AE3264" s="14"/>
      <c r="AT3264" s="257" t="s">
        <v>252</v>
      </c>
      <c r="AU3264" s="257" t="s">
        <v>93</v>
      </c>
      <c r="AV3264" s="14" t="s">
        <v>93</v>
      </c>
      <c r="AW3264" s="14" t="s">
        <v>46</v>
      </c>
      <c r="AX3264" s="14" t="s">
        <v>23</v>
      </c>
      <c r="AY3264" s="257" t="s">
        <v>241</v>
      </c>
    </row>
    <row r="3265" s="14" customFormat="1">
      <c r="A3265" s="14"/>
      <c r="B3265" s="247"/>
      <c r="C3265" s="248"/>
      <c r="D3265" s="238" t="s">
        <v>252</v>
      </c>
      <c r="E3265" s="248"/>
      <c r="F3265" s="250" t="s">
        <v>2990</v>
      </c>
      <c r="G3265" s="248"/>
      <c r="H3265" s="251">
        <v>8.6519999999999992</v>
      </c>
      <c r="I3265" s="252"/>
      <c r="J3265" s="248"/>
      <c r="K3265" s="248"/>
      <c r="L3265" s="253"/>
      <c r="M3265" s="254"/>
      <c r="N3265" s="255"/>
      <c r="O3265" s="255"/>
      <c r="P3265" s="255"/>
      <c r="Q3265" s="255"/>
      <c r="R3265" s="255"/>
      <c r="S3265" s="255"/>
      <c r="T3265" s="256"/>
      <c r="U3265" s="14"/>
      <c r="V3265" s="14"/>
      <c r="W3265" s="14"/>
      <c r="X3265" s="14"/>
      <c r="Y3265" s="14"/>
      <c r="Z3265" s="14"/>
      <c r="AA3265" s="14"/>
      <c r="AB3265" s="14"/>
      <c r="AC3265" s="14"/>
      <c r="AD3265" s="14"/>
      <c r="AE3265" s="14"/>
      <c r="AT3265" s="257" t="s">
        <v>252</v>
      </c>
      <c r="AU3265" s="257" t="s">
        <v>93</v>
      </c>
      <c r="AV3265" s="14" t="s">
        <v>93</v>
      </c>
      <c r="AW3265" s="14" t="s">
        <v>4</v>
      </c>
      <c r="AX3265" s="14" t="s">
        <v>23</v>
      </c>
      <c r="AY3265" s="257" t="s">
        <v>241</v>
      </c>
    </row>
    <row r="3266" s="2" customFormat="1" ht="24.15" customHeight="1">
      <c r="A3266" s="42"/>
      <c r="B3266" s="43"/>
      <c r="C3266" s="218" t="s">
        <v>2991</v>
      </c>
      <c r="D3266" s="218" t="s">
        <v>243</v>
      </c>
      <c r="E3266" s="219" t="s">
        <v>2992</v>
      </c>
      <c r="F3266" s="220" t="s">
        <v>2993</v>
      </c>
      <c r="G3266" s="221" t="s">
        <v>145</v>
      </c>
      <c r="H3266" s="222">
        <v>92.734999999999999</v>
      </c>
      <c r="I3266" s="223"/>
      <c r="J3266" s="224">
        <f>ROUND(I3266*H3266,2)</f>
        <v>0</v>
      </c>
      <c r="K3266" s="220" t="s">
        <v>247</v>
      </c>
      <c r="L3266" s="48"/>
      <c r="M3266" s="225" t="s">
        <v>39</v>
      </c>
      <c r="N3266" s="226" t="s">
        <v>56</v>
      </c>
      <c r="O3266" s="88"/>
      <c r="P3266" s="227">
        <f>O3266*H3266</f>
        <v>0</v>
      </c>
      <c r="Q3266" s="227">
        <v>8.0000000000000007E-05</v>
      </c>
      <c r="R3266" s="227">
        <f>Q3266*H3266</f>
        <v>0.0074188000000000006</v>
      </c>
      <c r="S3266" s="227">
        <v>0</v>
      </c>
      <c r="T3266" s="228">
        <f>S3266*H3266</f>
        <v>0</v>
      </c>
      <c r="U3266" s="42"/>
      <c r="V3266" s="42"/>
      <c r="W3266" s="42"/>
      <c r="X3266" s="42"/>
      <c r="Y3266" s="42"/>
      <c r="Z3266" s="42"/>
      <c r="AA3266" s="42"/>
      <c r="AB3266" s="42"/>
      <c r="AC3266" s="42"/>
      <c r="AD3266" s="42"/>
      <c r="AE3266" s="42"/>
      <c r="AR3266" s="229" t="s">
        <v>248</v>
      </c>
      <c r="AT3266" s="229" t="s">
        <v>243</v>
      </c>
      <c r="AU3266" s="229" t="s">
        <v>93</v>
      </c>
      <c r="AY3266" s="20" t="s">
        <v>241</v>
      </c>
      <c r="BE3266" s="230">
        <f>IF(N3266="základní",J3266,0)</f>
        <v>0</v>
      </c>
      <c r="BF3266" s="230">
        <f>IF(N3266="snížená",J3266,0)</f>
        <v>0</v>
      </c>
      <c r="BG3266" s="230">
        <f>IF(N3266="zákl. přenesená",J3266,0)</f>
        <v>0</v>
      </c>
      <c r="BH3266" s="230">
        <f>IF(N3266="sníž. přenesená",J3266,0)</f>
        <v>0</v>
      </c>
      <c r="BI3266" s="230">
        <f>IF(N3266="nulová",J3266,0)</f>
        <v>0</v>
      </c>
      <c r="BJ3266" s="20" t="s">
        <v>23</v>
      </c>
      <c r="BK3266" s="230">
        <f>ROUND(I3266*H3266,2)</f>
        <v>0</v>
      </c>
      <c r="BL3266" s="20" t="s">
        <v>248</v>
      </c>
      <c r="BM3266" s="229" t="s">
        <v>2994</v>
      </c>
    </row>
    <row r="3267" s="2" customFormat="1">
      <c r="A3267" s="42"/>
      <c r="B3267" s="43"/>
      <c r="C3267" s="44"/>
      <c r="D3267" s="231" t="s">
        <v>250</v>
      </c>
      <c r="E3267" s="44"/>
      <c r="F3267" s="232" t="s">
        <v>2995</v>
      </c>
      <c r="G3267" s="44"/>
      <c r="H3267" s="44"/>
      <c r="I3267" s="233"/>
      <c r="J3267" s="44"/>
      <c r="K3267" s="44"/>
      <c r="L3267" s="48"/>
      <c r="M3267" s="234"/>
      <c r="N3267" s="235"/>
      <c r="O3267" s="88"/>
      <c r="P3267" s="88"/>
      <c r="Q3267" s="88"/>
      <c r="R3267" s="88"/>
      <c r="S3267" s="88"/>
      <c r="T3267" s="89"/>
      <c r="U3267" s="42"/>
      <c r="V3267" s="42"/>
      <c r="W3267" s="42"/>
      <c r="X3267" s="42"/>
      <c r="Y3267" s="42"/>
      <c r="Z3267" s="42"/>
      <c r="AA3267" s="42"/>
      <c r="AB3267" s="42"/>
      <c r="AC3267" s="42"/>
      <c r="AD3267" s="42"/>
      <c r="AE3267" s="42"/>
      <c r="AT3267" s="20" t="s">
        <v>250</v>
      </c>
      <c r="AU3267" s="20" t="s">
        <v>93</v>
      </c>
    </row>
    <row r="3268" s="13" customFormat="1">
      <c r="A3268" s="13"/>
      <c r="B3268" s="236"/>
      <c r="C3268" s="237"/>
      <c r="D3268" s="238" t="s">
        <v>252</v>
      </c>
      <c r="E3268" s="239" t="s">
        <v>39</v>
      </c>
      <c r="F3268" s="240" t="s">
        <v>2996</v>
      </c>
      <c r="G3268" s="237"/>
      <c r="H3268" s="239" t="s">
        <v>39</v>
      </c>
      <c r="I3268" s="241"/>
      <c r="J3268" s="237"/>
      <c r="K3268" s="237"/>
      <c r="L3268" s="242"/>
      <c r="M3268" s="243"/>
      <c r="N3268" s="244"/>
      <c r="O3268" s="244"/>
      <c r="P3268" s="244"/>
      <c r="Q3268" s="244"/>
      <c r="R3268" s="244"/>
      <c r="S3268" s="244"/>
      <c r="T3268" s="245"/>
      <c r="U3268" s="13"/>
      <c r="V3268" s="13"/>
      <c r="W3268" s="13"/>
      <c r="X3268" s="13"/>
      <c r="Y3268" s="13"/>
      <c r="Z3268" s="13"/>
      <c r="AA3268" s="13"/>
      <c r="AB3268" s="13"/>
      <c r="AC3268" s="13"/>
      <c r="AD3268" s="13"/>
      <c r="AE3268" s="13"/>
      <c r="AT3268" s="246" t="s">
        <v>252</v>
      </c>
      <c r="AU3268" s="246" t="s">
        <v>93</v>
      </c>
      <c r="AV3268" s="13" t="s">
        <v>23</v>
      </c>
      <c r="AW3268" s="13" t="s">
        <v>46</v>
      </c>
      <c r="AX3268" s="13" t="s">
        <v>85</v>
      </c>
      <c r="AY3268" s="246" t="s">
        <v>241</v>
      </c>
    </row>
    <row r="3269" s="14" customFormat="1">
      <c r="A3269" s="14"/>
      <c r="B3269" s="247"/>
      <c r="C3269" s="248"/>
      <c r="D3269" s="238" t="s">
        <v>252</v>
      </c>
      <c r="E3269" s="249" t="s">
        <v>39</v>
      </c>
      <c r="F3269" s="250" t="s">
        <v>2997</v>
      </c>
      <c r="G3269" s="248"/>
      <c r="H3269" s="251">
        <v>92.734999999999999</v>
      </c>
      <c r="I3269" s="252"/>
      <c r="J3269" s="248"/>
      <c r="K3269" s="248"/>
      <c r="L3269" s="253"/>
      <c r="M3269" s="254"/>
      <c r="N3269" s="255"/>
      <c r="O3269" s="255"/>
      <c r="P3269" s="255"/>
      <c r="Q3269" s="255"/>
      <c r="R3269" s="255"/>
      <c r="S3269" s="255"/>
      <c r="T3269" s="256"/>
      <c r="U3269" s="14"/>
      <c r="V3269" s="14"/>
      <c r="W3269" s="14"/>
      <c r="X3269" s="14"/>
      <c r="Y3269" s="14"/>
      <c r="Z3269" s="14"/>
      <c r="AA3269" s="14"/>
      <c r="AB3269" s="14"/>
      <c r="AC3269" s="14"/>
      <c r="AD3269" s="14"/>
      <c r="AE3269" s="14"/>
      <c r="AT3269" s="257" t="s">
        <v>252</v>
      </c>
      <c r="AU3269" s="257" t="s">
        <v>93</v>
      </c>
      <c r="AV3269" s="14" t="s">
        <v>93</v>
      </c>
      <c r="AW3269" s="14" t="s">
        <v>46</v>
      </c>
      <c r="AX3269" s="14" t="s">
        <v>23</v>
      </c>
      <c r="AY3269" s="257" t="s">
        <v>241</v>
      </c>
    </row>
    <row r="3270" s="2" customFormat="1" ht="24.15" customHeight="1">
      <c r="A3270" s="42"/>
      <c r="B3270" s="43"/>
      <c r="C3270" s="218" t="s">
        <v>2998</v>
      </c>
      <c r="D3270" s="218" t="s">
        <v>243</v>
      </c>
      <c r="E3270" s="219" t="s">
        <v>2999</v>
      </c>
      <c r="F3270" s="220" t="s">
        <v>3000</v>
      </c>
      <c r="G3270" s="221" t="s">
        <v>145</v>
      </c>
      <c r="H3270" s="222">
        <v>136.37600000000001</v>
      </c>
      <c r="I3270" s="223"/>
      <c r="J3270" s="224">
        <f>ROUND(I3270*H3270,2)</f>
        <v>0</v>
      </c>
      <c r="K3270" s="220" t="s">
        <v>247</v>
      </c>
      <c r="L3270" s="48"/>
      <c r="M3270" s="225" t="s">
        <v>39</v>
      </c>
      <c r="N3270" s="226" t="s">
        <v>56</v>
      </c>
      <c r="O3270" s="88"/>
      <c r="P3270" s="227">
        <f>O3270*H3270</f>
        <v>0</v>
      </c>
      <c r="Q3270" s="227">
        <v>8.0000000000000007E-05</v>
      </c>
      <c r="R3270" s="227">
        <f>Q3270*H3270</f>
        <v>0.010910080000000001</v>
      </c>
      <c r="S3270" s="227">
        <v>0</v>
      </c>
      <c r="T3270" s="228">
        <f>S3270*H3270</f>
        <v>0</v>
      </c>
      <c r="U3270" s="42"/>
      <c r="V3270" s="42"/>
      <c r="W3270" s="42"/>
      <c r="X3270" s="42"/>
      <c r="Y3270" s="42"/>
      <c r="Z3270" s="42"/>
      <c r="AA3270" s="42"/>
      <c r="AB3270" s="42"/>
      <c r="AC3270" s="42"/>
      <c r="AD3270" s="42"/>
      <c r="AE3270" s="42"/>
      <c r="AR3270" s="229" t="s">
        <v>248</v>
      </c>
      <c r="AT3270" s="229" t="s">
        <v>243</v>
      </c>
      <c r="AU3270" s="229" t="s">
        <v>93</v>
      </c>
      <c r="AY3270" s="20" t="s">
        <v>241</v>
      </c>
      <c r="BE3270" s="230">
        <f>IF(N3270="základní",J3270,0)</f>
        <v>0</v>
      </c>
      <c r="BF3270" s="230">
        <f>IF(N3270="snížená",J3270,0)</f>
        <v>0</v>
      </c>
      <c r="BG3270" s="230">
        <f>IF(N3270="zákl. přenesená",J3270,0)</f>
        <v>0</v>
      </c>
      <c r="BH3270" s="230">
        <f>IF(N3270="sníž. přenesená",J3270,0)</f>
        <v>0</v>
      </c>
      <c r="BI3270" s="230">
        <f>IF(N3270="nulová",J3270,0)</f>
        <v>0</v>
      </c>
      <c r="BJ3270" s="20" t="s">
        <v>23</v>
      </c>
      <c r="BK3270" s="230">
        <f>ROUND(I3270*H3270,2)</f>
        <v>0</v>
      </c>
      <c r="BL3270" s="20" t="s">
        <v>248</v>
      </c>
      <c r="BM3270" s="229" t="s">
        <v>3001</v>
      </c>
    </row>
    <row r="3271" s="2" customFormat="1">
      <c r="A3271" s="42"/>
      <c r="B3271" s="43"/>
      <c r="C3271" s="44"/>
      <c r="D3271" s="231" t="s">
        <v>250</v>
      </c>
      <c r="E3271" s="44"/>
      <c r="F3271" s="232" t="s">
        <v>3002</v>
      </c>
      <c r="G3271" s="44"/>
      <c r="H3271" s="44"/>
      <c r="I3271" s="233"/>
      <c r="J3271" s="44"/>
      <c r="K3271" s="44"/>
      <c r="L3271" s="48"/>
      <c r="M3271" s="234"/>
      <c r="N3271" s="235"/>
      <c r="O3271" s="88"/>
      <c r="P3271" s="88"/>
      <c r="Q3271" s="88"/>
      <c r="R3271" s="88"/>
      <c r="S3271" s="88"/>
      <c r="T3271" s="89"/>
      <c r="U3271" s="42"/>
      <c r="V3271" s="42"/>
      <c r="W3271" s="42"/>
      <c r="X3271" s="42"/>
      <c r="Y3271" s="42"/>
      <c r="Z3271" s="42"/>
      <c r="AA3271" s="42"/>
      <c r="AB3271" s="42"/>
      <c r="AC3271" s="42"/>
      <c r="AD3271" s="42"/>
      <c r="AE3271" s="42"/>
      <c r="AT3271" s="20" t="s">
        <v>250</v>
      </c>
      <c r="AU3271" s="20" t="s">
        <v>93</v>
      </c>
    </row>
    <row r="3272" s="13" customFormat="1">
      <c r="A3272" s="13"/>
      <c r="B3272" s="236"/>
      <c r="C3272" s="237"/>
      <c r="D3272" s="238" t="s">
        <v>252</v>
      </c>
      <c r="E3272" s="239" t="s">
        <v>39</v>
      </c>
      <c r="F3272" s="240" t="s">
        <v>3003</v>
      </c>
      <c r="G3272" s="237"/>
      <c r="H3272" s="239" t="s">
        <v>39</v>
      </c>
      <c r="I3272" s="241"/>
      <c r="J3272" s="237"/>
      <c r="K3272" s="237"/>
      <c r="L3272" s="242"/>
      <c r="M3272" s="243"/>
      <c r="N3272" s="244"/>
      <c r="O3272" s="244"/>
      <c r="P3272" s="244"/>
      <c r="Q3272" s="244"/>
      <c r="R3272" s="244"/>
      <c r="S3272" s="244"/>
      <c r="T3272" s="245"/>
      <c r="U3272" s="13"/>
      <c r="V3272" s="13"/>
      <c r="W3272" s="13"/>
      <c r="X3272" s="13"/>
      <c r="Y3272" s="13"/>
      <c r="Z3272" s="13"/>
      <c r="AA3272" s="13"/>
      <c r="AB3272" s="13"/>
      <c r="AC3272" s="13"/>
      <c r="AD3272" s="13"/>
      <c r="AE3272" s="13"/>
      <c r="AT3272" s="246" t="s">
        <v>252</v>
      </c>
      <c r="AU3272" s="246" t="s">
        <v>93</v>
      </c>
      <c r="AV3272" s="13" t="s">
        <v>23</v>
      </c>
      <c r="AW3272" s="13" t="s">
        <v>46</v>
      </c>
      <c r="AX3272" s="13" t="s">
        <v>85</v>
      </c>
      <c r="AY3272" s="246" t="s">
        <v>241</v>
      </c>
    </row>
    <row r="3273" s="14" customFormat="1">
      <c r="A3273" s="14"/>
      <c r="B3273" s="247"/>
      <c r="C3273" s="248"/>
      <c r="D3273" s="238" t="s">
        <v>252</v>
      </c>
      <c r="E3273" s="249" t="s">
        <v>39</v>
      </c>
      <c r="F3273" s="250" t="s">
        <v>3004</v>
      </c>
      <c r="G3273" s="248"/>
      <c r="H3273" s="251">
        <v>136.37600000000001</v>
      </c>
      <c r="I3273" s="252"/>
      <c r="J3273" s="248"/>
      <c r="K3273" s="248"/>
      <c r="L3273" s="253"/>
      <c r="M3273" s="254"/>
      <c r="N3273" s="255"/>
      <c r="O3273" s="255"/>
      <c r="P3273" s="255"/>
      <c r="Q3273" s="255"/>
      <c r="R3273" s="255"/>
      <c r="S3273" s="255"/>
      <c r="T3273" s="256"/>
      <c r="U3273" s="14"/>
      <c r="V3273" s="14"/>
      <c r="W3273" s="14"/>
      <c r="X3273" s="14"/>
      <c r="Y3273" s="14"/>
      <c r="Z3273" s="14"/>
      <c r="AA3273" s="14"/>
      <c r="AB3273" s="14"/>
      <c r="AC3273" s="14"/>
      <c r="AD3273" s="14"/>
      <c r="AE3273" s="14"/>
      <c r="AT3273" s="257" t="s">
        <v>252</v>
      </c>
      <c r="AU3273" s="257" t="s">
        <v>93</v>
      </c>
      <c r="AV3273" s="14" t="s">
        <v>93</v>
      </c>
      <c r="AW3273" s="14" t="s">
        <v>46</v>
      </c>
      <c r="AX3273" s="14" t="s">
        <v>23</v>
      </c>
      <c r="AY3273" s="257" t="s">
        <v>241</v>
      </c>
    </row>
    <row r="3274" s="2" customFormat="1" ht="16.5" customHeight="1">
      <c r="A3274" s="42"/>
      <c r="B3274" s="43"/>
      <c r="C3274" s="218" t="s">
        <v>3005</v>
      </c>
      <c r="D3274" s="218" t="s">
        <v>243</v>
      </c>
      <c r="E3274" s="219" t="s">
        <v>2679</v>
      </c>
      <c r="F3274" s="220" t="s">
        <v>2680</v>
      </c>
      <c r="G3274" s="221" t="s">
        <v>515</v>
      </c>
      <c r="H3274" s="222">
        <v>999.98000000000002</v>
      </c>
      <c r="I3274" s="223"/>
      <c r="J3274" s="224">
        <f>ROUND(I3274*H3274,2)</f>
        <v>0</v>
      </c>
      <c r="K3274" s="220" t="s">
        <v>247</v>
      </c>
      <c r="L3274" s="48"/>
      <c r="M3274" s="225" t="s">
        <v>39</v>
      </c>
      <c r="N3274" s="226" t="s">
        <v>56</v>
      </c>
      <c r="O3274" s="88"/>
      <c r="P3274" s="227">
        <f>O3274*H3274</f>
        <v>0</v>
      </c>
      <c r="Q3274" s="227">
        <v>0</v>
      </c>
      <c r="R3274" s="227">
        <f>Q3274*H3274</f>
        <v>0</v>
      </c>
      <c r="S3274" s="227">
        <v>0</v>
      </c>
      <c r="T3274" s="228">
        <f>S3274*H3274</f>
        <v>0</v>
      </c>
      <c r="U3274" s="42"/>
      <c r="V3274" s="42"/>
      <c r="W3274" s="42"/>
      <c r="X3274" s="42"/>
      <c r="Y3274" s="42"/>
      <c r="Z3274" s="42"/>
      <c r="AA3274" s="42"/>
      <c r="AB3274" s="42"/>
      <c r="AC3274" s="42"/>
      <c r="AD3274" s="42"/>
      <c r="AE3274" s="42"/>
      <c r="AR3274" s="229" t="s">
        <v>248</v>
      </c>
      <c r="AT3274" s="229" t="s">
        <v>243</v>
      </c>
      <c r="AU3274" s="229" t="s">
        <v>93</v>
      </c>
      <c r="AY3274" s="20" t="s">
        <v>241</v>
      </c>
      <c r="BE3274" s="230">
        <f>IF(N3274="základní",J3274,0)</f>
        <v>0</v>
      </c>
      <c r="BF3274" s="230">
        <f>IF(N3274="snížená",J3274,0)</f>
        <v>0</v>
      </c>
      <c r="BG3274" s="230">
        <f>IF(N3274="zákl. přenesená",J3274,0)</f>
        <v>0</v>
      </c>
      <c r="BH3274" s="230">
        <f>IF(N3274="sníž. přenesená",J3274,0)</f>
        <v>0</v>
      </c>
      <c r="BI3274" s="230">
        <f>IF(N3274="nulová",J3274,0)</f>
        <v>0</v>
      </c>
      <c r="BJ3274" s="20" t="s">
        <v>23</v>
      </c>
      <c r="BK3274" s="230">
        <f>ROUND(I3274*H3274,2)</f>
        <v>0</v>
      </c>
      <c r="BL3274" s="20" t="s">
        <v>248</v>
      </c>
      <c r="BM3274" s="229" t="s">
        <v>3006</v>
      </c>
    </row>
    <row r="3275" s="2" customFormat="1">
      <c r="A3275" s="42"/>
      <c r="B3275" s="43"/>
      <c r="C3275" s="44"/>
      <c r="D3275" s="231" t="s">
        <v>250</v>
      </c>
      <c r="E3275" s="44"/>
      <c r="F3275" s="232" t="s">
        <v>2682</v>
      </c>
      <c r="G3275" s="44"/>
      <c r="H3275" s="44"/>
      <c r="I3275" s="233"/>
      <c r="J3275" s="44"/>
      <c r="K3275" s="44"/>
      <c r="L3275" s="48"/>
      <c r="M3275" s="234"/>
      <c r="N3275" s="235"/>
      <c r="O3275" s="88"/>
      <c r="P3275" s="88"/>
      <c r="Q3275" s="88"/>
      <c r="R3275" s="88"/>
      <c r="S3275" s="88"/>
      <c r="T3275" s="89"/>
      <c r="U3275" s="42"/>
      <c r="V3275" s="42"/>
      <c r="W3275" s="42"/>
      <c r="X3275" s="42"/>
      <c r="Y3275" s="42"/>
      <c r="Z3275" s="42"/>
      <c r="AA3275" s="42"/>
      <c r="AB3275" s="42"/>
      <c r="AC3275" s="42"/>
      <c r="AD3275" s="42"/>
      <c r="AE3275" s="42"/>
      <c r="AT3275" s="20" t="s">
        <v>250</v>
      </c>
      <c r="AU3275" s="20" t="s">
        <v>93</v>
      </c>
    </row>
    <row r="3276" s="2" customFormat="1" ht="16.5" customHeight="1">
      <c r="A3276" s="42"/>
      <c r="B3276" s="43"/>
      <c r="C3276" s="280" t="s">
        <v>3007</v>
      </c>
      <c r="D3276" s="280" t="s">
        <v>463</v>
      </c>
      <c r="E3276" s="281" t="s">
        <v>3008</v>
      </c>
      <c r="F3276" s="282" t="s">
        <v>3009</v>
      </c>
      <c r="G3276" s="283" t="s">
        <v>515</v>
      </c>
      <c r="H3276" s="284">
        <v>326.32999999999998</v>
      </c>
      <c r="I3276" s="285"/>
      <c r="J3276" s="286">
        <f>ROUND(I3276*H3276,2)</f>
        <v>0</v>
      </c>
      <c r="K3276" s="282" t="s">
        <v>247</v>
      </c>
      <c r="L3276" s="287"/>
      <c r="M3276" s="288" t="s">
        <v>39</v>
      </c>
      <c r="N3276" s="289" t="s">
        <v>56</v>
      </c>
      <c r="O3276" s="88"/>
      <c r="P3276" s="227">
        <f>O3276*H3276</f>
        <v>0</v>
      </c>
      <c r="Q3276" s="227">
        <v>0.00012</v>
      </c>
      <c r="R3276" s="227">
        <f>Q3276*H3276</f>
        <v>0.039159599999999996</v>
      </c>
      <c r="S3276" s="227">
        <v>0</v>
      </c>
      <c r="T3276" s="228">
        <f>S3276*H3276</f>
        <v>0</v>
      </c>
      <c r="U3276" s="42"/>
      <c r="V3276" s="42"/>
      <c r="W3276" s="42"/>
      <c r="X3276" s="42"/>
      <c r="Y3276" s="42"/>
      <c r="Z3276" s="42"/>
      <c r="AA3276" s="42"/>
      <c r="AB3276" s="42"/>
      <c r="AC3276" s="42"/>
      <c r="AD3276" s="42"/>
      <c r="AE3276" s="42"/>
      <c r="AR3276" s="229" t="s">
        <v>321</v>
      </c>
      <c r="AT3276" s="229" t="s">
        <v>463</v>
      </c>
      <c r="AU3276" s="229" t="s">
        <v>93</v>
      </c>
      <c r="AY3276" s="20" t="s">
        <v>241</v>
      </c>
      <c r="BE3276" s="230">
        <f>IF(N3276="základní",J3276,0)</f>
        <v>0</v>
      </c>
      <c r="BF3276" s="230">
        <f>IF(N3276="snížená",J3276,0)</f>
        <v>0</v>
      </c>
      <c r="BG3276" s="230">
        <f>IF(N3276="zákl. přenesená",J3276,0)</f>
        <v>0</v>
      </c>
      <c r="BH3276" s="230">
        <f>IF(N3276="sníž. přenesená",J3276,0)</f>
        <v>0</v>
      </c>
      <c r="BI3276" s="230">
        <f>IF(N3276="nulová",J3276,0)</f>
        <v>0</v>
      </c>
      <c r="BJ3276" s="20" t="s">
        <v>23</v>
      </c>
      <c r="BK3276" s="230">
        <f>ROUND(I3276*H3276,2)</f>
        <v>0</v>
      </c>
      <c r="BL3276" s="20" t="s">
        <v>248</v>
      </c>
      <c r="BM3276" s="229" t="s">
        <v>3010</v>
      </c>
    </row>
    <row r="3277" s="13" customFormat="1">
      <c r="A3277" s="13"/>
      <c r="B3277" s="236"/>
      <c r="C3277" s="237"/>
      <c r="D3277" s="238" t="s">
        <v>252</v>
      </c>
      <c r="E3277" s="239" t="s">
        <v>39</v>
      </c>
      <c r="F3277" s="240" t="s">
        <v>3011</v>
      </c>
      <c r="G3277" s="237"/>
      <c r="H3277" s="239" t="s">
        <v>39</v>
      </c>
      <c r="I3277" s="241"/>
      <c r="J3277" s="237"/>
      <c r="K3277" s="237"/>
      <c r="L3277" s="242"/>
      <c r="M3277" s="243"/>
      <c r="N3277" s="244"/>
      <c r="O3277" s="244"/>
      <c r="P3277" s="244"/>
      <c r="Q3277" s="244"/>
      <c r="R3277" s="244"/>
      <c r="S3277" s="244"/>
      <c r="T3277" s="245"/>
      <c r="U3277" s="13"/>
      <c r="V3277" s="13"/>
      <c r="W3277" s="13"/>
      <c r="X3277" s="13"/>
      <c r="Y3277" s="13"/>
      <c r="Z3277" s="13"/>
      <c r="AA3277" s="13"/>
      <c r="AB3277" s="13"/>
      <c r="AC3277" s="13"/>
      <c r="AD3277" s="13"/>
      <c r="AE3277" s="13"/>
      <c r="AT3277" s="246" t="s">
        <v>252</v>
      </c>
      <c r="AU3277" s="246" t="s">
        <v>93</v>
      </c>
      <c r="AV3277" s="13" t="s">
        <v>23</v>
      </c>
      <c r="AW3277" s="13" t="s">
        <v>46</v>
      </c>
      <c r="AX3277" s="13" t="s">
        <v>85</v>
      </c>
      <c r="AY3277" s="246" t="s">
        <v>241</v>
      </c>
    </row>
    <row r="3278" s="14" customFormat="1">
      <c r="A3278" s="14"/>
      <c r="B3278" s="247"/>
      <c r="C3278" s="248"/>
      <c r="D3278" s="238" t="s">
        <v>252</v>
      </c>
      <c r="E3278" s="249" t="s">
        <v>39</v>
      </c>
      <c r="F3278" s="250" t="s">
        <v>3012</v>
      </c>
      <c r="G3278" s="248"/>
      <c r="H3278" s="251">
        <v>111</v>
      </c>
      <c r="I3278" s="252"/>
      <c r="J3278" s="248"/>
      <c r="K3278" s="248"/>
      <c r="L3278" s="253"/>
      <c r="M3278" s="254"/>
      <c r="N3278" s="255"/>
      <c r="O3278" s="255"/>
      <c r="P3278" s="255"/>
      <c r="Q3278" s="255"/>
      <c r="R3278" s="255"/>
      <c r="S3278" s="255"/>
      <c r="T3278" s="256"/>
      <c r="U3278" s="14"/>
      <c r="V3278" s="14"/>
      <c r="W3278" s="14"/>
      <c r="X3278" s="14"/>
      <c r="Y3278" s="14"/>
      <c r="Z3278" s="14"/>
      <c r="AA3278" s="14"/>
      <c r="AB3278" s="14"/>
      <c r="AC3278" s="14"/>
      <c r="AD3278" s="14"/>
      <c r="AE3278" s="14"/>
      <c r="AT3278" s="257" t="s">
        <v>252</v>
      </c>
      <c r="AU3278" s="257" t="s">
        <v>93</v>
      </c>
      <c r="AV3278" s="14" t="s">
        <v>93</v>
      </c>
      <c r="AW3278" s="14" t="s">
        <v>46</v>
      </c>
      <c r="AX3278" s="14" t="s">
        <v>85</v>
      </c>
      <c r="AY3278" s="257" t="s">
        <v>241</v>
      </c>
    </row>
    <row r="3279" s="14" customFormat="1">
      <c r="A3279" s="14"/>
      <c r="B3279" s="247"/>
      <c r="C3279" s="248"/>
      <c r="D3279" s="238" t="s">
        <v>252</v>
      </c>
      <c r="E3279" s="249" t="s">
        <v>39</v>
      </c>
      <c r="F3279" s="250" t="s">
        <v>3013</v>
      </c>
      <c r="G3279" s="248"/>
      <c r="H3279" s="251">
        <v>7.4000000000000004</v>
      </c>
      <c r="I3279" s="252"/>
      <c r="J3279" s="248"/>
      <c r="K3279" s="248"/>
      <c r="L3279" s="253"/>
      <c r="M3279" s="254"/>
      <c r="N3279" s="255"/>
      <c r="O3279" s="255"/>
      <c r="P3279" s="255"/>
      <c r="Q3279" s="255"/>
      <c r="R3279" s="255"/>
      <c r="S3279" s="255"/>
      <c r="T3279" s="256"/>
      <c r="U3279" s="14"/>
      <c r="V3279" s="14"/>
      <c r="W3279" s="14"/>
      <c r="X3279" s="14"/>
      <c r="Y3279" s="14"/>
      <c r="Z3279" s="14"/>
      <c r="AA3279" s="14"/>
      <c r="AB3279" s="14"/>
      <c r="AC3279" s="14"/>
      <c r="AD3279" s="14"/>
      <c r="AE3279" s="14"/>
      <c r="AT3279" s="257" t="s">
        <v>252</v>
      </c>
      <c r="AU3279" s="257" t="s">
        <v>93</v>
      </c>
      <c r="AV3279" s="14" t="s">
        <v>93</v>
      </c>
      <c r="AW3279" s="14" t="s">
        <v>46</v>
      </c>
      <c r="AX3279" s="14" t="s">
        <v>85</v>
      </c>
      <c r="AY3279" s="257" t="s">
        <v>241</v>
      </c>
    </row>
    <row r="3280" s="14" customFormat="1">
      <c r="A3280" s="14"/>
      <c r="B3280" s="247"/>
      <c r="C3280" s="248"/>
      <c r="D3280" s="238" t="s">
        <v>252</v>
      </c>
      <c r="E3280" s="249" t="s">
        <v>39</v>
      </c>
      <c r="F3280" s="250" t="s">
        <v>3014</v>
      </c>
      <c r="G3280" s="248"/>
      <c r="H3280" s="251">
        <v>5.9199999999999999</v>
      </c>
      <c r="I3280" s="252"/>
      <c r="J3280" s="248"/>
      <c r="K3280" s="248"/>
      <c r="L3280" s="253"/>
      <c r="M3280" s="254"/>
      <c r="N3280" s="255"/>
      <c r="O3280" s="255"/>
      <c r="P3280" s="255"/>
      <c r="Q3280" s="255"/>
      <c r="R3280" s="255"/>
      <c r="S3280" s="255"/>
      <c r="T3280" s="256"/>
      <c r="U3280" s="14"/>
      <c r="V3280" s="14"/>
      <c r="W3280" s="14"/>
      <c r="X3280" s="14"/>
      <c r="Y3280" s="14"/>
      <c r="Z3280" s="14"/>
      <c r="AA3280" s="14"/>
      <c r="AB3280" s="14"/>
      <c r="AC3280" s="14"/>
      <c r="AD3280" s="14"/>
      <c r="AE3280" s="14"/>
      <c r="AT3280" s="257" t="s">
        <v>252</v>
      </c>
      <c r="AU3280" s="257" t="s">
        <v>93</v>
      </c>
      <c r="AV3280" s="14" t="s">
        <v>93</v>
      </c>
      <c r="AW3280" s="14" t="s">
        <v>46</v>
      </c>
      <c r="AX3280" s="14" t="s">
        <v>85</v>
      </c>
      <c r="AY3280" s="257" t="s">
        <v>241</v>
      </c>
    </row>
    <row r="3281" s="14" customFormat="1">
      <c r="A3281" s="14"/>
      <c r="B3281" s="247"/>
      <c r="C3281" s="248"/>
      <c r="D3281" s="238" t="s">
        <v>252</v>
      </c>
      <c r="E3281" s="249" t="s">
        <v>39</v>
      </c>
      <c r="F3281" s="250" t="s">
        <v>3015</v>
      </c>
      <c r="G3281" s="248"/>
      <c r="H3281" s="251">
        <v>10.800000000000001</v>
      </c>
      <c r="I3281" s="252"/>
      <c r="J3281" s="248"/>
      <c r="K3281" s="248"/>
      <c r="L3281" s="253"/>
      <c r="M3281" s="254"/>
      <c r="N3281" s="255"/>
      <c r="O3281" s="255"/>
      <c r="P3281" s="255"/>
      <c r="Q3281" s="255"/>
      <c r="R3281" s="255"/>
      <c r="S3281" s="255"/>
      <c r="T3281" s="256"/>
      <c r="U3281" s="14"/>
      <c r="V3281" s="14"/>
      <c r="W3281" s="14"/>
      <c r="X3281" s="14"/>
      <c r="Y3281" s="14"/>
      <c r="Z3281" s="14"/>
      <c r="AA3281" s="14"/>
      <c r="AB3281" s="14"/>
      <c r="AC3281" s="14"/>
      <c r="AD3281" s="14"/>
      <c r="AE3281" s="14"/>
      <c r="AT3281" s="257" t="s">
        <v>252</v>
      </c>
      <c r="AU3281" s="257" t="s">
        <v>93</v>
      </c>
      <c r="AV3281" s="14" t="s">
        <v>93</v>
      </c>
      <c r="AW3281" s="14" t="s">
        <v>46</v>
      </c>
      <c r="AX3281" s="14" t="s">
        <v>85</v>
      </c>
      <c r="AY3281" s="257" t="s">
        <v>241</v>
      </c>
    </row>
    <row r="3282" s="14" customFormat="1">
      <c r="A3282" s="14"/>
      <c r="B3282" s="247"/>
      <c r="C3282" s="248"/>
      <c r="D3282" s="238" t="s">
        <v>252</v>
      </c>
      <c r="E3282" s="249" t="s">
        <v>39</v>
      </c>
      <c r="F3282" s="250" t="s">
        <v>3016</v>
      </c>
      <c r="G3282" s="248"/>
      <c r="H3282" s="251">
        <v>4.7999999999999998</v>
      </c>
      <c r="I3282" s="252"/>
      <c r="J3282" s="248"/>
      <c r="K3282" s="248"/>
      <c r="L3282" s="253"/>
      <c r="M3282" s="254"/>
      <c r="N3282" s="255"/>
      <c r="O3282" s="255"/>
      <c r="P3282" s="255"/>
      <c r="Q3282" s="255"/>
      <c r="R3282" s="255"/>
      <c r="S3282" s="255"/>
      <c r="T3282" s="256"/>
      <c r="U3282" s="14"/>
      <c r="V3282" s="14"/>
      <c r="W3282" s="14"/>
      <c r="X3282" s="14"/>
      <c r="Y3282" s="14"/>
      <c r="Z3282" s="14"/>
      <c r="AA3282" s="14"/>
      <c r="AB3282" s="14"/>
      <c r="AC3282" s="14"/>
      <c r="AD3282" s="14"/>
      <c r="AE3282" s="14"/>
      <c r="AT3282" s="257" t="s">
        <v>252</v>
      </c>
      <c r="AU3282" s="257" t="s">
        <v>93</v>
      </c>
      <c r="AV3282" s="14" t="s">
        <v>93</v>
      </c>
      <c r="AW3282" s="14" t="s">
        <v>46</v>
      </c>
      <c r="AX3282" s="14" t="s">
        <v>85</v>
      </c>
      <c r="AY3282" s="257" t="s">
        <v>241</v>
      </c>
    </row>
    <row r="3283" s="14" customFormat="1">
      <c r="A3283" s="14"/>
      <c r="B3283" s="247"/>
      <c r="C3283" s="248"/>
      <c r="D3283" s="238" t="s">
        <v>252</v>
      </c>
      <c r="E3283" s="249" t="s">
        <v>39</v>
      </c>
      <c r="F3283" s="250" t="s">
        <v>3017</v>
      </c>
      <c r="G3283" s="248"/>
      <c r="H3283" s="251">
        <v>6</v>
      </c>
      <c r="I3283" s="252"/>
      <c r="J3283" s="248"/>
      <c r="K3283" s="248"/>
      <c r="L3283" s="253"/>
      <c r="M3283" s="254"/>
      <c r="N3283" s="255"/>
      <c r="O3283" s="255"/>
      <c r="P3283" s="255"/>
      <c r="Q3283" s="255"/>
      <c r="R3283" s="255"/>
      <c r="S3283" s="255"/>
      <c r="T3283" s="256"/>
      <c r="U3283" s="14"/>
      <c r="V3283" s="14"/>
      <c r="W3283" s="14"/>
      <c r="X3283" s="14"/>
      <c r="Y3283" s="14"/>
      <c r="Z3283" s="14"/>
      <c r="AA3283" s="14"/>
      <c r="AB3283" s="14"/>
      <c r="AC3283" s="14"/>
      <c r="AD3283" s="14"/>
      <c r="AE3283" s="14"/>
      <c r="AT3283" s="257" t="s">
        <v>252</v>
      </c>
      <c r="AU3283" s="257" t="s">
        <v>93</v>
      </c>
      <c r="AV3283" s="14" t="s">
        <v>93</v>
      </c>
      <c r="AW3283" s="14" t="s">
        <v>46</v>
      </c>
      <c r="AX3283" s="14" t="s">
        <v>85</v>
      </c>
      <c r="AY3283" s="257" t="s">
        <v>241</v>
      </c>
    </row>
    <row r="3284" s="14" customFormat="1">
      <c r="A3284" s="14"/>
      <c r="B3284" s="247"/>
      <c r="C3284" s="248"/>
      <c r="D3284" s="238" t="s">
        <v>252</v>
      </c>
      <c r="E3284" s="249" t="s">
        <v>39</v>
      </c>
      <c r="F3284" s="250" t="s">
        <v>3018</v>
      </c>
      <c r="G3284" s="248"/>
      <c r="H3284" s="251">
        <v>15</v>
      </c>
      <c r="I3284" s="252"/>
      <c r="J3284" s="248"/>
      <c r="K3284" s="248"/>
      <c r="L3284" s="253"/>
      <c r="M3284" s="254"/>
      <c r="N3284" s="255"/>
      <c r="O3284" s="255"/>
      <c r="P3284" s="255"/>
      <c r="Q3284" s="255"/>
      <c r="R3284" s="255"/>
      <c r="S3284" s="255"/>
      <c r="T3284" s="256"/>
      <c r="U3284" s="14"/>
      <c r="V3284" s="14"/>
      <c r="W3284" s="14"/>
      <c r="X3284" s="14"/>
      <c r="Y3284" s="14"/>
      <c r="Z3284" s="14"/>
      <c r="AA3284" s="14"/>
      <c r="AB3284" s="14"/>
      <c r="AC3284" s="14"/>
      <c r="AD3284" s="14"/>
      <c r="AE3284" s="14"/>
      <c r="AT3284" s="257" t="s">
        <v>252</v>
      </c>
      <c r="AU3284" s="257" t="s">
        <v>93</v>
      </c>
      <c r="AV3284" s="14" t="s">
        <v>93</v>
      </c>
      <c r="AW3284" s="14" t="s">
        <v>46</v>
      </c>
      <c r="AX3284" s="14" t="s">
        <v>85</v>
      </c>
      <c r="AY3284" s="257" t="s">
        <v>241</v>
      </c>
    </row>
    <row r="3285" s="14" customFormat="1">
      <c r="A3285" s="14"/>
      <c r="B3285" s="247"/>
      <c r="C3285" s="248"/>
      <c r="D3285" s="238" t="s">
        <v>252</v>
      </c>
      <c r="E3285" s="249" t="s">
        <v>39</v>
      </c>
      <c r="F3285" s="250" t="s">
        <v>3019</v>
      </c>
      <c r="G3285" s="248"/>
      <c r="H3285" s="251">
        <v>2.3999999999999999</v>
      </c>
      <c r="I3285" s="252"/>
      <c r="J3285" s="248"/>
      <c r="K3285" s="248"/>
      <c r="L3285" s="253"/>
      <c r="M3285" s="254"/>
      <c r="N3285" s="255"/>
      <c r="O3285" s="255"/>
      <c r="P3285" s="255"/>
      <c r="Q3285" s="255"/>
      <c r="R3285" s="255"/>
      <c r="S3285" s="255"/>
      <c r="T3285" s="256"/>
      <c r="U3285" s="14"/>
      <c r="V3285" s="14"/>
      <c r="W3285" s="14"/>
      <c r="X3285" s="14"/>
      <c r="Y3285" s="14"/>
      <c r="Z3285" s="14"/>
      <c r="AA3285" s="14"/>
      <c r="AB3285" s="14"/>
      <c r="AC3285" s="14"/>
      <c r="AD3285" s="14"/>
      <c r="AE3285" s="14"/>
      <c r="AT3285" s="257" t="s">
        <v>252</v>
      </c>
      <c r="AU3285" s="257" t="s">
        <v>93</v>
      </c>
      <c r="AV3285" s="14" t="s">
        <v>93</v>
      </c>
      <c r="AW3285" s="14" t="s">
        <v>46</v>
      </c>
      <c r="AX3285" s="14" t="s">
        <v>85</v>
      </c>
      <c r="AY3285" s="257" t="s">
        <v>241</v>
      </c>
    </row>
    <row r="3286" s="14" customFormat="1">
      <c r="A3286" s="14"/>
      <c r="B3286" s="247"/>
      <c r="C3286" s="248"/>
      <c r="D3286" s="238" t="s">
        <v>252</v>
      </c>
      <c r="E3286" s="249" t="s">
        <v>39</v>
      </c>
      <c r="F3286" s="250" t="s">
        <v>3020</v>
      </c>
      <c r="G3286" s="248"/>
      <c r="H3286" s="251">
        <v>17.199999999999999</v>
      </c>
      <c r="I3286" s="252"/>
      <c r="J3286" s="248"/>
      <c r="K3286" s="248"/>
      <c r="L3286" s="253"/>
      <c r="M3286" s="254"/>
      <c r="N3286" s="255"/>
      <c r="O3286" s="255"/>
      <c r="P3286" s="255"/>
      <c r="Q3286" s="255"/>
      <c r="R3286" s="255"/>
      <c r="S3286" s="255"/>
      <c r="T3286" s="256"/>
      <c r="U3286" s="14"/>
      <c r="V3286" s="14"/>
      <c r="W3286" s="14"/>
      <c r="X3286" s="14"/>
      <c r="Y3286" s="14"/>
      <c r="Z3286" s="14"/>
      <c r="AA3286" s="14"/>
      <c r="AB3286" s="14"/>
      <c r="AC3286" s="14"/>
      <c r="AD3286" s="14"/>
      <c r="AE3286" s="14"/>
      <c r="AT3286" s="257" t="s">
        <v>252</v>
      </c>
      <c r="AU3286" s="257" t="s">
        <v>93</v>
      </c>
      <c r="AV3286" s="14" t="s">
        <v>93</v>
      </c>
      <c r="AW3286" s="14" t="s">
        <v>46</v>
      </c>
      <c r="AX3286" s="14" t="s">
        <v>85</v>
      </c>
      <c r="AY3286" s="257" t="s">
        <v>241</v>
      </c>
    </row>
    <row r="3287" s="14" customFormat="1">
      <c r="A3287" s="14"/>
      <c r="B3287" s="247"/>
      <c r="C3287" s="248"/>
      <c r="D3287" s="238" t="s">
        <v>252</v>
      </c>
      <c r="E3287" s="249" t="s">
        <v>39</v>
      </c>
      <c r="F3287" s="250" t="s">
        <v>3021</v>
      </c>
      <c r="G3287" s="248"/>
      <c r="H3287" s="251">
        <v>11</v>
      </c>
      <c r="I3287" s="252"/>
      <c r="J3287" s="248"/>
      <c r="K3287" s="248"/>
      <c r="L3287" s="253"/>
      <c r="M3287" s="254"/>
      <c r="N3287" s="255"/>
      <c r="O3287" s="255"/>
      <c r="P3287" s="255"/>
      <c r="Q3287" s="255"/>
      <c r="R3287" s="255"/>
      <c r="S3287" s="255"/>
      <c r="T3287" s="256"/>
      <c r="U3287" s="14"/>
      <c r="V3287" s="14"/>
      <c r="W3287" s="14"/>
      <c r="X3287" s="14"/>
      <c r="Y3287" s="14"/>
      <c r="Z3287" s="14"/>
      <c r="AA3287" s="14"/>
      <c r="AB3287" s="14"/>
      <c r="AC3287" s="14"/>
      <c r="AD3287" s="14"/>
      <c r="AE3287" s="14"/>
      <c r="AT3287" s="257" t="s">
        <v>252</v>
      </c>
      <c r="AU3287" s="257" t="s">
        <v>93</v>
      </c>
      <c r="AV3287" s="14" t="s">
        <v>93</v>
      </c>
      <c r="AW3287" s="14" t="s">
        <v>46</v>
      </c>
      <c r="AX3287" s="14" t="s">
        <v>85</v>
      </c>
      <c r="AY3287" s="257" t="s">
        <v>241</v>
      </c>
    </row>
    <row r="3288" s="14" customFormat="1">
      <c r="A3288" s="14"/>
      <c r="B3288" s="247"/>
      <c r="C3288" s="248"/>
      <c r="D3288" s="238" t="s">
        <v>252</v>
      </c>
      <c r="E3288" s="249" t="s">
        <v>39</v>
      </c>
      <c r="F3288" s="250" t="s">
        <v>3022</v>
      </c>
      <c r="G3288" s="248"/>
      <c r="H3288" s="251">
        <v>5.5</v>
      </c>
      <c r="I3288" s="252"/>
      <c r="J3288" s="248"/>
      <c r="K3288" s="248"/>
      <c r="L3288" s="253"/>
      <c r="M3288" s="254"/>
      <c r="N3288" s="255"/>
      <c r="O3288" s="255"/>
      <c r="P3288" s="255"/>
      <c r="Q3288" s="255"/>
      <c r="R3288" s="255"/>
      <c r="S3288" s="255"/>
      <c r="T3288" s="256"/>
      <c r="U3288" s="14"/>
      <c r="V3288" s="14"/>
      <c r="W3288" s="14"/>
      <c r="X3288" s="14"/>
      <c r="Y3288" s="14"/>
      <c r="Z3288" s="14"/>
      <c r="AA3288" s="14"/>
      <c r="AB3288" s="14"/>
      <c r="AC3288" s="14"/>
      <c r="AD3288" s="14"/>
      <c r="AE3288" s="14"/>
      <c r="AT3288" s="257" t="s">
        <v>252</v>
      </c>
      <c r="AU3288" s="257" t="s">
        <v>93</v>
      </c>
      <c r="AV3288" s="14" t="s">
        <v>93</v>
      </c>
      <c r="AW3288" s="14" t="s">
        <v>46</v>
      </c>
      <c r="AX3288" s="14" t="s">
        <v>85</v>
      </c>
      <c r="AY3288" s="257" t="s">
        <v>241</v>
      </c>
    </row>
    <row r="3289" s="14" customFormat="1">
      <c r="A3289" s="14"/>
      <c r="B3289" s="247"/>
      <c r="C3289" s="248"/>
      <c r="D3289" s="238" t="s">
        <v>252</v>
      </c>
      <c r="E3289" s="249" t="s">
        <v>39</v>
      </c>
      <c r="F3289" s="250" t="s">
        <v>3023</v>
      </c>
      <c r="G3289" s="248"/>
      <c r="H3289" s="251">
        <v>5.5</v>
      </c>
      <c r="I3289" s="252"/>
      <c r="J3289" s="248"/>
      <c r="K3289" s="248"/>
      <c r="L3289" s="253"/>
      <c r="M3289" s="254"/>
      <c r="N3289" s="255"/>
      <c r="O3289" s="255"/>
      <c r="P3289" s="255"/>
      <c r="Q3289" s="255"/>
      <c r="R3289" s="255"/>
      <c r="S3289" s="255"/>
      <c r="T3289" s="256"/>
      <c r="U3289" s="14"/>
      <c r="V3289" s="14"/>
      <c r="W3289" s="14"/>
      <c r="X3289" s="14"/>
      <c r="Y3289" s="14"/>
      <c r="Z3289" s="14"/>
      <c r="AA3289" s="14"/>
      <c r="AB3289" s="14"/>
      <c r="AC3289" s="14"/>
      <c r="AD3289" s="14"/>
      <c r="AE3289" s="14"/>
      <c r="AT3289" s="257" t="s">
        <v>252</v>
      </c>
      <c r="AU3289" s="257" t="s">
        <v>93</v>
      </c>
      <c r="AV3289" s="14" t="s">
        <v>93</v>
      </c>
      <c r="AW3289" s="14" t="s">
        <v>46</v>
      </c>
      <c r="AX3289" s="14" t="s">
        <v>85</v>
      </c>
      <c r="AY3289" s="257" t="s">
        <v>241</v>
      </c>
    </row>
    <row r="3290" s="14" customFormat="1">
      <c r="A3290" s="14"/>
      <c r="B3290" s="247"/>
      <c r="C3290" s="248"/>
      <c r="D3290" s="238" t="s">
        <v>252</v>
      </c>
      <c r="E3290" s="249" t="s">
        <v>39</v>
      </c>
      <c r="F3290" s="250" t="s">
        <v>3024</v>
      </c>
      <c r="G3290" s="248"/>
      <c r="H3290" s="251">
        <v>4.4000000000000004</v>
      </c>
      <c r="I3290" s="252"/>
      <c r="J3290" s="248"/>
      <c r="K3290" s="248"/>
      <c r="L3290" s="253"/>
      <c r="M3290" s="254"/>
      <c r="N3290" s="255"/>
      <c r="O3290" s="255"/>
      <c r="P3290" s="255"/>
      <c r="Q3290" s="255"/>
      <c r="R3290" s="255"/>
      <c r="S3290" s="255"/>
      <c r="T3290" s="256"/>
      <c r="U3290" s="14"/>
      <c r="V3290" s="14"/>
      <c r="W3290" s="14"/>
      <c r="X3290" s="14"/>
      <c r="Y3290" s="14"/>
      <c r="Z3290" s="14"/>
      <c r="AA3290" s="14"/>
      <c r="AB3290" s="14"/>
      <c r="AC3290" s="14"/>
      <c r="AD3290" s="14"/>
      <c r="AE3290" s="14"/>
      <c r="AT3290" s="257" t="s">
        <v>252</v>
      </c>
      <c r="AU3290" s="257" t="s">
        <v>93</v>
      </c>
      <c r="AV3290" s="14" t="s">
        <v>93</v>
      </c>
      <c r="AW3290" s="14" t="s">
        <v>46</v>
      </c>
      <c r="AX3290" s="14" t="s">
        <v>85</v>
      </c>
      <c r="AY3290" s="257" t="s">
        <v>241</v>
      </c>
    </row>
    <row r="3291" s="14" customFormat="1">
      <c r="A3291" s="14"/>
      <c r="B3291" s="247"/>
      <c r="C3291" s="248"/>
      <c r="D3291" s="238" t="s">
        <v>252</v>
      </c>
      <c r="E3291" s="249" t="s">
        <v>39</v>
      </c>
      <c r="F3291" s="250" t="s">
        <v>3025</v>
      </c>
      <c r="G3291" s="248"/>
      <c r="H3291" s="251">
        <v>5.5</v>
      </c>
      <c r="I3291" s="252"/>
      <c r="J3291" s="248"/>
      <c r="K3291" s="248"/>
      <c r="L3291" s="253"/>
      <c r="M3291" s="254"/>
      <c r="N3291" s="255"/>
      <c r="O3291" s="255"/>
      <c r="P3291" s="255"/>
      <c r="Q3291" s="255"/>
      <c r="R3291" s="255"/>
      <c r="S3291" s="255"/>
      <c r="T3291" s="256"/>
      <c r="U3291" s="14"/>
      <c r="V3291" s="14"/>
      <c r="W3291" s="14"/>
      <c r="X3291" s="14"/>
      <c r="Y3291" s="14"/>
      <c r="Z3291" s="14"/>
      <c r="AA3291" s="14"/>
      <c r="AB3291" s="14"/>
      <c r="AC3291" s="14"/>
      <c r="AD3291" s="14"/>
      <c r="AE3291" s="14"/>
      <c r="AT3291" s="257" t="s">
        <v>252</v>
      </c>
      <c r="AU3291" s="257" t="s">
        <v>93</v>
      </c>
      <c r="AV3291" s="14" t="s">
        <v>93</v>
      </c>
      <c r="AW3291" s="14" t="s">
        <v>46</v>
      </c>
      <c r="AX3291" s="14" t="s">
        <v>85</v>
      </c>
      <c r="AY3291" s="257" t="s">
        <v>241</v>
      </c>
    </row>
    <row r="3292" s="14" customFormat="1">
      <c r="A3292" s="14"/>
      <c r="B3292" s="247"/>
      <c r="C3292" s="248"/>
      <c r="D3292" s="238" t="s">
        <v>252</v>
      </c>
      <c r="E3292" s="249" t="s">
        <v>39</v>
      </c>
      <c r="F3292" s="250" t="s">
        <v>3026</v>
      </c>
      <c r="G3292" s="248"/>
      <c r="H3292" s="251">
        <v>6.0999999999999996</v>
      </c>
      <c r="I3292" s="252"/>
      <c r="J3292" s="248"/>
      <c r="K3292" s="248"/>
      <c r="L3292" s="253"/>
      <c r="M3292" s="254"/>
      <c r="N3292" s="255"/>
      <c r="O3292" s="255"/>
      <c r="P3292" s="255"/>
      <c r="Q3292" s="255"/>
      <c r="R3292" s="255"/>
      <c r="S3292" s="255"/>
      <c r="T3292" s="256"/>
      <c r="U3292" s="14"/>
      <c r="V3292" s="14"/>
      <c r="W3292" s="14"/>
      <c r="X3292" s="14"/>
      <c r="Y3292" s="14"/>
      <c r="Z3292" s="14"/>
      <c r="AA3292" s="14"/>
      <c r="AB3292" s="14"/>
      <c r="AC3292" s="14"/>
      <c r="AD3292" s="14"/>
      <c r="AE3292" s="14"/>
      <c r="AT3292" s="257" t="s">
        <v>252</v>
      </c>
      <c r="AU3292" s="257" t="s">
        <v>93</v>
      </c>
      <c r="AV3292" s="14" t="s">
        <v>93</v>
      </c>
      <c r="AW3292" s="14" t="s">
        <v>46</v>
      </c>
      <c r="AX3292" s="14" t="s">
        <v>85</v>
      </c>
      <c r="AY3292" s="257" t="s">
        <v>241</v>
      </c>
    </row>
    <row r="3293" s="14" customFormat="1">
      <c r="A3293" s="14"/>
      <c r="B3293" s="247"/>
      <c r="C3293" s="248"/>
      <c r="D3293" s="238" t="s">
        <v>252</v>
      </c>
      <c r="E3293" s="249" t="s">
        <v>39</v>
      </c>
      <c r="F3293" s="250" t="s">
        <v>3027</v>
      </c>
      <c r="G3293" s="248"/>
      <c r="H3293" s="251">
        <v>5.5</v>
      </c>
      <c r="I3293" s="252"/>
      <c r="J3293" s="248"/>
      <c r="K3293" s="248"/>
      <c r="L3293" s="253"/>
      <c r="M3293" s="254"/>
      <c r="N3293" s="255"/>
      <c r="O3293" s="255"/>
      <c r="P3293" s="255"/>
      <c r="Q3293" s="255"/>
      <c r="R3293" s="255"/>
      <c r="S3293" s="255"/>
      <c r="T3293" s="256"/>
      <c r="U3293" s="14"/>
      <c r="V3293" s="14"/>
      <c r="W3293" s="14"/>
      <c r="X3293" s="14"/>
      <c r="Y3293" s="14"/>
      <c r="Z3293" s="14"/>
      <c r="AA3293" s="14"/>
      <c r="AB3293" s="14"/>
      <c r="AC3293" s="14"/>
      <c r="AD3293" s="14"/>
      <c r="AE3293" s="14"/>
      <c r="AT3293" s="257" t="s">
        <v>252</v>
      </c>
      <c r="AU3293" s="257" t="s">
        <v>93</v>
      </c>
      <c r="AV3293" s="14" t="s">
        <v>93</v>
      </c>
      <c r="AW3293" s="14" t="s">
        <v>46</v>
      </c>
      <c r="AX3293" s="14" t="s">
        <v>85</v>
      </c>
      <c r="AY3293" s="257" t="s">
        <v>241</v>
      </c>
    </row>
    <row r="3294" s="14" customFormat="1">
      <c r="A3294" s="14"/>
      <c r="B3294" s="247"/>
      <c r="C3294" s="248"/>
      <c r="D3294" s="238" t="s">
        <v>252</v>
      </c>
      <c r="E3294" s="249" t="s">
        <v>39</v>
      </c>
      <c r="F3294" s="250" t="s">
        <v>3028</v>
      </c>
      <c r="G3294" s="248"/>
      <c r="H3294" s="251">
        <v>4</v>
      </c>
      <c r="I3294" s="252"/>
      <c r="J3294" s="248"/>
      <c r="K3294" s="248"/>
      <c r="L3294" s="253"/>
      <c r="M3294" s="254"/>
      <c r="N3294" s="255"/>
      <c r="O3294" s="255"/>
      <c r="P3294" s="255"/>
      <c r="Q3294" s="255"/>
      <c r="R3294" s="255"/>
      <c r="S3294" s="255"/>
      <c r="T3294" s="256"/>
      <c r="U3294" s="14"/>
      <c r="V3294" s="14"/>
      <c r="W3294" s="14"/>
      <c r="X3294" s="14"/>
      <c r="Y3294" s="14"/>
      <c r="Z3294" s="14"/>
      <c r="AA3294" s="14"/>
      <c r="AB3294" s="14"/>
      <c r="AC3294" s="14"/>
      <c r="AD3294" s="14"/>
      <c r="AE3294" s="14"/>
      <c r="AT3294" s="257" t="s">
        <v>252</v>
      </c>
      <c r="AU3294" s="257" t="s">
        <v>93</v>
      </c>
      <c r="AV3294" s="14" t="s">
        <v>93</v>
      </c>
      <c r="AW3294" s="14" t="s">
        <v>46</v>
      </c>
      <c r="AX3294" s="14" t="s">
        <v>85</v>
      </c>
      <c r="AY3294" s="257" t="s">
        <v>241</v>
      </c>
    </row>
    <row r="3295" s="13" customFormat="1">
      <c r="A3295" s="13"/>
      <c r="B3295" s="236"/>
      <c r="C3295" s="237"/>
      <c r="D3295" s="238" t="s">
        <v>252</v>
      </c>
      <c r="E3295" s="239" t="s">
        <v>39</v>
      </c>
      <c r="F3295" s="240" t="s">
        <v>3029</v>
      </c>
      <c r="G3295" s="237"/>
      <c r="H3295" s="239" t="s">
        <v>39</v>
      </c>
      <c r="I3295" s="241"/>
      <c r="J3295" s="237"/>
      <c r="K3295" s="237"/>
      <c r="L3295" s="242"/>
      <c r="M3295" s="243"/>
      <c r="N3295" s="244"/>
      <c r="O3295" s="244"/>
      <c r="P3295" s="244"/>
      <c r="Q3295" s="244"/>
      <c r="R3295" s="244"/>
      <c r="S3295" s="244"/>
      <c r="T3295" s="245"/>
      <c r="U3295" s="13"/>
      <c r="V3295" s="13"/>
      <c r="W3295" s="13"/>
      <c r="X3295" s="13"/>
      <c r="Y3295" s="13"/>
      <c r="Z3295" s="13"/>
      <c r="AA3295" s="13"/>
      <c r="AB3295" s="13"/>
      <c r="AC3295" s="13"/>
      <c r="AD3295" s="13"/>
      <c r="AE3295" s="13"/>
      <c r="AT3295" s="246" t="s">
        <v>252</v>
      </c>
      <c r="AU3295" s="246" t="s">
        <v>93</v>
      </c>
      <c r="AV3295" s="13" t="s">
        <v>23</v>
      </c>
      <c r="AW3295" s="13" t="s">
        <v>46</v>
      </c>
      <c r="AX3295" s="13" t="s">
        <v>85</v>
      </c>
      <c r="AY3295" s="246" t="s">
        <v>241</v>
      </c>
    </row>
    <row r="3296" s="13" customFormat="1">
      <c r="A3296" s="13"/>
      <c r="B3296" s="236"/>
      <c r="C3296" s="237"/>
      <c r="D3296" s="238" t="s">
        <v>252</v>
      </c>
      <c r="E3296" s="239" t="s">
        <v>39</v>
      </c>
      <c r="F3296" s="240" t="s">
        <v>1946</v>
      </c>
      <c r="G3296" s="237"/>
      <c r="H3296" s="239" t="s">
        <v>39</v>
      </c>
      <c r="I3296" s="241"/>
      <c r="J3296" s="237"/>
      <c r="K3296" s="237"/>
      <c r="L3296" s="242"/>
      <c r="M3296" s="243"/>
      <c r="N3296" s="244"/>
      <c r="O3296" s="244"/>
      <c r="P3296" s="244"/>
      <c r="Q3296" s="244"/>
      <c r="R3296" s="244"/>
      <c r="S3296" s="244"/>
      <c r="T3296" s="245"/>
      <c r="U3296" s="13"/>
      <c r="V3296" s="13"/>
      <c r="W3296" s="13"/>
      <c r="X3296" s="13"/>
      <c r="Y3296" s="13"/>
      <c r="Z3296" s="13"/>
      <c r="AA3296" s="13"/>
      <c r="AB3296" s="13"/>
      <c r="AC3296" s="13"/>
      <c r="AD3296" s="13"/>
      <c r="AE3296" s="13"/>
      <c r="AT3296" s="246" t="s">
        <v>252</v>
      </c>
      <c r="AU3296" s="246" t="s">
        <v>93</v>
      </c>
      <c r="AV3296" s="13" t="s">
        <v>23</v>
      </c>
      <c r="AW3296" s="13" t="s">
        <v>46</v>
      </c>
      <c r="AX3296" s="13" t="s">
        <v>85</v>
      </c>
      <c r="AY3296" s="246" t="s">
        <v>241</v>
      </c>
    </row>
    <row r="3297" s="14" customFormat="1">
      <c r="A3297" s="14"/>
      <c r="B3297" s="247"/>
      <c r="C3297" s="248"/>
      <c r="D3297" s="238" t="s">
        <v>252</v>
      </c>
      <c r="E3297" s="249" t="s">
        <v>39</v>
      </c>
      <c r="F3297" s="250" t="s">
        <v>3030</v>
      </c>
      <c r="G3297" s="248"/>
      <c r="H3297" s="251">
        <v>11.6</v>
      </c>
      <c r="I3297" s="252"/>
      <c r="J3297" s="248"/>
      <c r="K3297" s="248"/>
      <c r="L3297" s="253"/>
      <c r="M3297" s="254"/>
      <c r="N3297" s="255"/>
      <c r="O3297" s="255"/>
      <c r="P3297" s="255"/>
      <c r="Q3297" s="255"/>
      <c r="R3297" s="255"/>
      <c r="S3297" s="255"/>
      <c r="T3297" s="256"/>
      <c r="U3297" s="14"/>
      <c r="V3297" s="14"/>
      <c r="W3297" s="14"/>
      <c r="X3297" s="14"/>
      <c r="Y3297" s="14"/>
      <c r="Z3297" s="14"/>
      <c r="AA3297" s="14"/>
      <c r="AB3297" s="14"/>
      <c r="AC3297" s="14"/>
      <c r="AD3297" s="14"/>
      <c r="AE3297" s="14"/>
      <c r="AT3297" s="257" t="s">
        <v>252</v>
      </c>
      <c r="AU3297" s="257" t="s">
        <v>93</v>
      </c>
      <c r="AV3297" s="14" t="s">
        <v>93</v>
      </c>
      <c r="AW3297" s="14" t="s">
        <v>46</v>
      </c>
      <c r="AX3297" s="14" t="s">
        <v>85</v>
      </c>
      <c r="AY3297" s="257" t="s">
        <v>241</v>
      </c>
    </row>
    <row r="3298" s="14" customFormat="1">
      <c r="A3298" s="14"/>
      <c r="B3298" s="247"/>
      <c r="C3298" s="248"/>
      <c r="D3298" s="238" t="s">
        <v>252</v>
      </c>
      <c r="E3298" s="249" t="s">
        <v>39</v>
      </c>
      <c r="F3298" s="250" t="s">
        <v>3031</v>
      </c>
      <c r="G3298" s="248"/>
      <c r="H3298" s="251">
        <v>16.699999999999999</v>
      </c>
      <c r="I3298" s="252"/>
      <c r="J3298" s="248"/>
      <c r="K3298" s="248"/>
      <c r="L3298" s="253"/>
      <c r="M3298" s="254"/>
      <c r="N3298" s="255"/>
      <c r="O3298" s="255"/>
      <c r="P3298" s="255"/>
      <c r="Q3298" s="255"/>
      <c r="R3298" s="255"/>
      <c r="S3298" s="255"/>
      <c r="T3298" s="256"/>
      <c r="U3298" s="14"/>
      <c r="V3298" s="14"/>
      <c r="W3298" s="14"/>
      <c r="X3298" s="14"/>
      <c r="Y3298" s="14"/>
      <c r="Z3298" s="14"/>
      <c r="AA3298" s="14"/>
      <c r="AB3298" s="14"/>
      <c r="AC3298" s="14"/>
      <c r="AD3298" s="14"/>
      <c r="AE3298" s="14"/>
      <c r="AT3298" s="257" t="s">
        <v>252</v>
      </c>
      <c r="AU3298" s="257" t="s">
        <v>93</v>
      </c>
      <c r="AV3298" s="14" t="s">
        <v>93</v>
      </c>
      <c r="AW3298" s="14" t="s">
        <v>46</v>
      </c>
      <c r="AX3298" s="14" t="s">
        <v>85</v>
      </c>
      <c r="AY3298" s="257" t="s">
        <v>241</v>
      </c>
    </row>
    <row r="3299" s="13" customFormat="1">
      <c r="A3299" s="13"/>
      <c r="B3299" s="236"/>
      <c r="C3299" s="237"/>
      <c r="D3299" s="238" t="s">
        <v>252</v>
      </c>
      <c r="E3299" s="239" t="s">
        <v>39</v>
      </c>
      <c r="F3299" s="240" t="s">
        <v>1949</v>
      </c>
      <c r="G3299" s="237"/>
      <c r="H3299" s="239" t="s">
        <v>39</v>
      </c>
      <c r="I3299" s="241"/>
      <c r="J3299" s="237"/>
      <c r="K3299" s="237"/>
      <c r="L3299" s="242"/>
      <c r="M3299" s="243"/>
      <c r="N3299" s="244"/>
      <c r="O3299" s="244"/>
      <c r="P3299" s="244"/>
      <c r="Q3299" s="244"/>
      <c r="R3299" s="244"/>
      <c r="S3299" s="244"/>
      <c r="T3299" s="245"/>
      <c r="U3299" s="13"/>
      <c r="V3299" s="13"/>
      <c r="W3299" s="13"/>
      <c r="X3299" s="13"/>
      <c r="Y3299" s="13"/>
      <c r="Z3299" s="13"/>
      <c r="AA3299" s="13"/>
      <c r="AB3299" s="13"/>
      <c r="AC3299" s="13"/>
      <c r="AD3299" s="13"/>
      <c r="AE3299" s="13"/>
      <c r="AT3299" s="246" t="s">
        <v>252</v>
      </c>
      <c r="AU3299" s="246" t="s">
        <v>93</v>
      </c>
      <c r="AV3299" s="13" t="s">
        <v>23</v>
      </c>
      <c r="AW3299" s="13" t="s">
        <v>46</v>
      </c>
      <c r="AX3299" s="13" t="s">
        <v>85</v>
      </c>
      <c r="AY3299" s="246" t="s">
        <v>241</v>
      </c>
    </row>
    <row r="3300" s="14" customFormat="1">
      <c r="A3300" s="14"/>
      <c r="B3300" s="247"/>
      <c r="C3300" s="248"/>
      <c r="D3300" s="238" t="s">
        <v>252</v>
      </c>
      <c r="E3300" s="249" t="s">
        <v>39</v>
      </c>
      <c r="F3300" s="250" t="s">
        <v>3032</v>
      </c>
      <c r="G3300" s="248"/>
      <c r="H3300" s="251">
        <v>28.899999999999999</v>
      </c>
      <c r="I3300" s="252"/>
      <c r="J3300" s="248"/>
      <c r="K3300" s="248"/>
      <c r="L3300" s="253"/>
      <c r="M3300" s="254"/>
      <c r="N3300" s="255"/>
      <c r="O3300" s="255"/>
      <c r="P3300" s="255"/>
      <c r="Q3300" s="255"/>
      <c r="R3300" s="255"/>
      <c r="S3300" s="255"/>
      <c r="T3300" s="256"/>
      <c r="U3300" s="14"/>
      <c r="V3300" s="14"/>
      <c r="W3300" s="14"/>
      <c r="X3300" s="14"/>
      <c r="Y3300" s="14"/>
      <c r="Z3300" s="14"/>
      <c r="AA3300" s="14"/>
      <c r="AB3300" s="14"/>
      <c r="AC3300" s="14"/>
      <c r="AD3300" s="14"/>
      <c r="AE3300" s="14"/>
      <c r="AT3300" s="257" t="s">
        <v>252</v>
      </c>
      <c r="AU3300" s="257" t="s">
        <v>93</v>
      </c>
      <c r="AV3300" s="14" t="s">
        <v>93</v>
      </c>
      <c r="AW3300" s="14" t="s">
        <v>46</v>
      </c>
      <c r="AX3300" s="14" t="s">
        <v>85</v>
      </c>
      <c r="AY3300" s="257" t="s">
        <v>241</v>
      </c>
    </row>
    <row r="3301" s="13" customFormat="1">
      <c r="A3301" s="13"/>
      <c r="B3301" s="236"/>
      <c r="C3301" s="237"/>
      <c r="D3301" s="238" t="s">
        <v>252</v>
      </c>
      <c r="E3301" s="239" t="s">
        <v>39</v>
      </c>
      <c r="F3301" s="240" t="s">
        <v>1952</v>
      </c>
      <c r="G3301" s="237"/>
      <c r="H3301" s="239" t="s">
        <v>39</v>
      </c>
      <c r="I3301" s="241"/>
      <c r="J3301" s="237"/>
      <c r="K3301" s="237"/>
      <c r="L3301" s="242"/>
      <c r="M3301" s="243"/>
      <c r="N3301" s="244"/>
      <c r="O3301" s="244"/>
      <c r="P3301" s="244"/>
      <c r="Q3301" s="244"/>
      <c r="R3301" s="244"/>
      <c r="S3301" s="244"/>
      <c r="T3301" s="245"/>
      <c r="U3301" s="13"/>
      <c r="V3301" s="13"/>
      <c r="W3301" s="13"/>
      <c r="X3301" s="13"/>
      <c r="Y3301" s="13"/>
      <c r="Z3301" s="13"/>
      <c r="AA3301" s="13"/>
      <c r="AB3301" s="13"/>
      <c r="AC3301" s="13"/>
      <c r="AD3301" s="13"/>
      <c r="AE3301" s="13"/>
      <c r="AT3301" s="246" t="s">
        <v>252</v>
      </c>
      <c r="AU3301" s="246" t="s">
        <v>93</v>
      </c>
      <c r="AV3301" s="13" t="s">
        <v>23</v>
      </c>
      <c r="AW3301" s="13" t="s">
        <v>46</v>
      </c>
      <c r="AX3301" s="13" t="s">
        <v>85</v>
      </c>
      <c r="AY3301" s="246" t="s">
        <v>241</v>
      </c>
    </row>
    <row r="3302" s="14" customFormat="1">
      <c r="A3302" s="14"/>
      <c r="B3302" s="247"/>
      <c r="C3302" s="248"/>
      <c r="D3302" s="238" t="s">
        <v>252</v>
      </c>
      <c r="E3302" s="249" t="s">
        <v>39</v>
      </c>
      <c r="F3302" s="250" t="s">
        <v>3033</v>
      </c>
      <c r="G3302" s="248"/>
      <c r="H3302" s="251">
        <v>25.57</v>
      </c>
      <c r="I3302" s="252"/>
      <c r="J3302" s="248"/>
      <c r="K3302" s="248"/>
      <c r="L3302" s="253"/>
      <c r="M3302" s="254"/>
      <c r="N3302" s="255"/>
      <c r="O3302" s="255"/>
      <c r="P3302" s="255"/>
      <c r="Q3302" s="255"/>
      <c r="R3302" s="255"/>
      <c r="S3302" s="255"/>
      <c r="T3302" s="256"/>
      <c r="U3302" s="14"/>
      <c r="V3302" s="14"/>
      <c r="W3302" s="14"/>
      <c r="X3302" s="14"/>
      <c r="Y3302" s="14"/>
      <c r="Z3302" s="14"/>
      <c r="AA3302" s="14"/>
      <c r="AB3302" s="14"/>
      <c r="AC3302" s="14"/>
      <c r="AD3302" s="14"/>
      <c r="AE3302" s="14"/>
      <c r="AT3302" s="257" t="s">
        <v>252</v>
      </c>
      <c r="AU3302" s="257" t="s">
        <v>93</v>
      </c>
      <c r="AV3302" s="14" t="s">
        <v>93</v>
      </c>
      <c r="AW3302" s="14" t="s">
        <v>46</v>
      </c>
      <c r="AX3302" s="14" t="s">
        <v>85</v>
      </c>
      <c r="AY3302" s="257" t="s">
        <v>241</v>
      </c>
    </row>
    <row r="3303" s="15" customFormat="1">
      <c r="A3303" s="15"/>
      <c r="B3303" s="258"/>
      <c r="C3303" s="259"/>
      <c r="D3303" s="238" t="s">
        <v>252</v>
      </c>
      <c r="E3303" s="260" t="s">
        <v>39</v>
      </c>
      <c r="F3303" s="261" t="s">
        <v>274</v>
      </c>
      <c r="G3303" s="259"/>
      <c r="H3303" s="262">
        <v>310.79000000000002</v>
      </c>
      <c r="I3303" s="263"/>
      <c r="J3303" s="259"/>
      <c r="K3303" s="259"/>
      <c r="L3303" s="264"/>
      <c r="M3303" s="265"/>
      <c r="N3303" s="266"/>
      <c r="O3303" s="266"/>
      <c r="P3303" s="266"/>
      <c r="Q3303" s="266"/>
      <c r="R3303" s="266"/>
      <c r="S3303" s="266"/>
      <c r="T3303" s="267"/>
      <c r="U3303" s="15"/>
      <c r="V3303" s="15"/>
      <c r="W3303" s="15"/>
      <c r="X3303" s="15"/>
      <c r="Y3303" s="15"/>
      <c r="Z3303" s="15"/>
      <c r="AA3303" s="15"/>
      <c r="AB3303" s="15"/>
      <c r="AC3303" s="15"/>
      <c r="AD3303" s="15"/>
      <c r="AE3303" s="15"/>
      <c r="AT3303" s="268" t="s">
        <v>252</v>
      </c>
      <c r="AU3303" s="268" t="s">
        <v>93</v>
      </c>
      <c r="AV3303" s="15" t="s">
        <v>248</v>
      </c>
      <c r="AW3303" s="15" t="s">
        <v>46</v>
      </c>
      <c r="AX3303" s="15" t="s">
        <v>23</v>
      </c>
      <c r="AY3303" s="268" t="s">
        <v>241</v>
      </c>
    </row>
    <row r="3304" s="14" customFormat="1">
      <c r="A3304" s="14"/>
      <c r="B3304" s="247"/>
      <c r="C3304" s="248"/>
      <c r="D3304" s="238" t="s">
        <v>252</v>
      </c>
      <c r="E3304" s="248"/>
      <c r="F3304" s="250" t="s">
        <v>3034</v>
      </c>
      <c r="G3304" s="248"/>
      <c r="H3304" s="251">
        <v>326.32999999999998</v>
      </c>
      <c r="I3304" s="252"/>
      <c r="J3304" s="248"/>
      <c r="K3304" s="248"/>
      <c r="L3304" s="253"/>
      <c r="M3304" s="254"/>
      <c r="N3304" s="255"/>
      <c r="O3304" s="255"/>
      <c r="P3304" s="255"/>
      <c r="Q3304" s="255"/>
      <c r="R3304" s="255"/>
      <c r="S3304" s="255"/>
      <c r="T3304" s="256"/>
      <c r="U3304" s="14"/>
      <c r="V3304" s="14"/>
      <c r="W3304" s="14"/>
      <c r="X3304" s="14"/>
      <c r="Y3304" s="14"/>
      <c r="Z3304" s="14"/>
      <c r="AA3304" s="14"/>
      <c r="AB3304" s="14"/>
      <c r="AC3304" s="14"/>
      <c r="AD3304" s="14"/>
      <c r="AE3304" s="14"/>
      <c r="AT3304" s="257" t="s">
        <v>252</v>
      </c>
      <c r="AU3304" s="257" t="s">
        <v>93</v>
      </c>
      <c r="AV3304" s="14" t="s">
        <v>93</v>
      </c>
      <c r="AW3304" s="14" t="s">
        <v>4</v>
      </c>
      <c r="AX3304" s="14" t="s">
        <v>23</v>
      </c>
      <c r="AY3304" s="257" t="s">
        <v>241</v>
      </c>
    </row>
    <row r="3305" s="2" customFormat="1" ht="16.5" customHeight="1">
      <c r="A3305" s="42"/>
      <c r="B3305" s="43"/>
      <c r="C3305" s="280" t="s">
        <v>3035</v>
      </c>
      <c r="D3305" s="280" t="s">
        <v>463</v>
      </c>
      <c r="E3305" s="281" t="s">
        <v>3036</v>
      </c>
      <c r="F3305" s="282" t="s">
        <v>3037</v>
      </c>
      <c r="G3305" s="283" t="s">
        <v>515</v>
      </c>
      <c r="H3305" s="284">
        <v>367.83600000000001</v>
      </c>
      <c r="I3305" s="285"/>
      <c r="J3305" s="286">
        <f>ROUND(I3305*H3305,2)</f>
        <v>0</v>
      </c>
      <c r="K3305" s="282" t="s">
        <v>247</v>
      </c>
      <c r="L3305" s="287"/>
      <c r="M3305" s="288" t="s">
        <v>39</v>
      </c>
      <c r="N3305" s="289" t="s">
        <v>56</v>
      </c>
      <c r="O3305" s="88"/>
      <c r="P3305" s="227">
        <f>O3305*H3305</f>
        <v>0</v>
      </c>
      <c r="Q3305" s="227">
        <v>4.0000000000000003E-05</v>
      </c>
      <c r="R3305" s="227">
        <f>Q3305*H3305</f>
        <v>0.014713440000000001</v>
      </c>
      <c r="S3305" s="227">
        <v>0</v>
      </c>
      <c r="T3305" s="228">
        <f>S3305*H3305</f>
        <v>0</v>
      </c>
      <c r="U3305" s="42"/>
      <c r="V3305" s="42"/>
      <c r="W3305" s="42"/>
      <c r="X3305" s="42"/>
      <c r="Y3305" s="42"/>
      <c r="Z3305" s="42"/>
      <c r="AA3305" s="42"/>
      <c r="AB3305" s="42"/>
      <c r="AC3305" s="42"/>
      <c r="AD3305" s="42"/>
      <c r="AE3305" s="42"/>
      <c r="AR3305" s="229" t="s">
        <v>321</v>
      </c>
      <c r="AT3305" s="229" t="s">
        <v>463</v>
      </c>
      <c r="AU3305" s="229" t="s">
        <v>93</v>
      </c>
      <c r="AY3305" s="20" t="s">
        <v>241</v>
      </c>
      <c r="BE3305" s="230">
        <f>IF(N3305="základní",J3305,0)</f>
        <v>0</v>
      </c>
      <c r="BF3305" s="230">
        <f>IF(N3305="snížená",J3305,0)</f>
        <v>0</v>
      </c>
      <c r="BG3305" s="230">
        <f>IF(N3305="zákl. přenesená",J3305,0)</f>
        <v>0</v>
      </c>
      <c r="BH3305" s="230">
        <f>IF(N3305="sníž. přenesená",J3305,0)</f>
        <v>0</v>
      </c>
      <c r="BI3305" s="230">
        <f>IF(N3305="nulová",J3305,0)</f>
        <v>0</v>
      </c>
      <c r="BJ3305" s="20" t="s">
        <v>23</v>
      </c>
      <c r="BK3305" s="230">
        <f>ROUND(I3305*H3305,2)</f>
        <v>0</v>
      </c>
      <c r="BL3305" s="20" t="s">
        <v>248</v>
      </c>
      <c r="BM3305" s="229" t="s">
        <v>3038</v>
      </c>
    </row>
    <row r="3306" s="14" customFormat="1">
      <c r="A3306" s="14"/>
      <c r="B3306" s="247"/>
      <c r="C3306" s="248"/>
      <c r="D3306" s="238" t="s">
        <v>252</v>
      </c>
      <c r="E3306" s="249" t="s">
        <v>39</v>
      </c>
      <c r="F3306" s="250" t="s">
        <v>2835</v>
      </c>
      <c r="G3306" s="248"/>
      <c r="H3306" s="251">
        <v>183</v>
      </c>
      <c r="I3306" s="252"/>
      <c r="J3306" s="248"/>
      <c r="K3306" s="248"/>
      <c r="L3306" s="253"/>
      <c r="M3306" s="254"/>
      <c r="N3306" s="255"/>
      <c r="O3306" s="255"/>
      <c r="P3306" s="255"/>
      <c r="Q3306" s="255"/>
      <c r="R3306" s="255"/>
      <c r="S3306" s="255"/>
      <c r="T3306" s="256"/>
      <c r="U3306" s="14"/>
      <c r="V3306" s="14"/>
      <c r="W3306" s="14"/>
      <c r="X3306" s="14"/>
      <c r="Y3306" s="14"/>
      <c r="Z3306" s="14"/>
      <c r="AA3306" s="14"/>
      <c r="AB3306" s="14"/>
      <c r="AC3306" s="14"/>
      <c r="AD3306" s="14"/>
      <c r="AE3306" s="14"/>
      <c r="AT3306" s="257" t="s">
        <v>252</v>
      </c>
      <c r="AU3306" s="257" t="s">
        <v>93</v>
      </c>
      <c r="AV3306" s="14" t="s">
        <v>93</v>
      </c>
      <c r="AW3306" s="14" t="s">
        <v>46</v>
      </c>
      <c r="AX3306" s="14" t="s">
        <v>85</v>
      </c>
      <c r="AY3306" s="257" t="s">
        <v>241</v>
      </c>
    </row>
    <row r="3307" s="14" customFormat="1">
      <c r="A3307" s="14"/>
      <c r="B3307" s="247"/>
      <c r="C3307" s="248"/>
      <c r="D3307" s="238" t="s">
        <v>252</v>
      </c>
      <c r="E3307" s="249" t="s">
        <v>39</v>
      </c>
      <c r="F3307" s="250" t="s">
        <v>2836</v>
      </c>
      <c r="G3307" s="248"/>
      <c r="H3307" s="251">
        <v>10</v>
      </c>
      <c r="I3307" s="252"/>
      <c r="J3307" s="248"/>
      <c r="K3307" s="248"/>
      <c r="L3307" s="253"/>
      <c r="M3307" s="254"/>
      <c r="N3307" s="255"/>
      <c r="O3307" s="255"/>
      <c r="P3307" s="255"/>
      <c r="Q3307" s="255"/>
      <c r="R3307" s="255"/>
      <c r="S3307" s="255"/>
      <c r="T3307" s="256"/>
      <c r="U3307" s="14"/>
      <c r="V3307" s="14"/>
      <c r="W3307" s="14"/>
      <c r="X3307" s="14"/>
      <c r="Y3307" s="14"/>
      <c r="Z3307" s="14"/>
      <c r="AA3307" s="14"/>
      <c r="AB3307" s="14"/>
      <c r="AC3307" s="14"/>
      <c r="AD3307" s="14"/>
      <c r="AE3307" s="14"/>
      <c r="AT3307" s="257" t="s">
        <v>252</v>
      </c>
      <c r="AU3307" s="257" t="s">
        <v>93</v>
      </c>
      <c r="AV3307" s="14" t="s">
        <v>93</v>
      </c>
      <c r="AW3307" s="14" t="s">
        <v>46</v>
      </c>
      <c r="AX3307" s="14" t="s">
        <v>85</v>
      </c>
      <c r="AY3307" s="257" t="s">
        <v>241</v>
      </c>
    </row>
    <row r="3308" s="14" customFormat="1">
      <c r="A3308" s="14"/>
      <c r="B3308" s="247"/>
      <c r="C3308" s="248"/>
      <c r="D3308" s="238" t="s">
        <v>252</v>
      </c>
      <c r="E3308" s="249" t="s">
        <v>39</v>
      </c>
      <c r="F3308" s="250" t="s">
        <v>2837</v>
      </c>
      <c r="G3308" s="248"/>
      <c r="H3308" s="251">
        <v>10.720000000000001</v>
      </c>
      <c r="I3308" s="252"/>
      <c r="J3308" s="248"/>
      <c r="K3308" s="248"/>
      <c r="L3308" s="253"/>
      <c r="M3308" s="254"/>
      <c r="N3308" s="255"/>
      <c r="O3308" s="255"/>
      <c r="P3308" s="255"/>
      <c r="Q3308" s="255"/>
      <c r="R3308" s="255"/>
      <c r="S3308" s="255"/>
      <c r="T3308" s="256"/>
      <c r="U3308" s="14"/>
      <c r="V3308" s="14"/>
      <c r="W3308" s="14"/>
      <c r="X3308" s="14"/>
      <c r="Y3308" s="14"/>
      <c r="Z3308" s="14"/>
      <c r="AA3308" s="14"/>
      <c r="AB3308" s="14"/>
      <c r="AC3308" s="14"/>
      <c r="AD3308" s="14"/>
      <c r="AE3308" s="14"/>
      <c r="AT3308" s="257" t="s">
        <v>252</v>
      </c>
      <c r="AU3308" s="257" t="s">
        <v>93</v>
      </c>
      <c r="AV3308" s="14" t="s">
        <v>93</v>
      </c>
      <c r="AW3308" s="14" t="s">
        <v>46</v>
      </c>
      <c r="AX3308" s="14" t="s">
        <v>85</v>
      </c>
      <c r="AY3308" s="257" t="s">
        <v>241</v>
      </c>
    </row>
    <row r="3309" s="14" customFormat="1">
      <c r="A3309" s="14"/>
      <c r="B3309" s="247"/>
      <c r="C3309" s="248"/>
      <c r="D3309" s="238" t="s">
        <v>252</v>
      </c>
      <c r="E3309" s="249" t="s">
        <v>39</v>
      </c>
      <c r="F3309" s="250" t="s">
        <v>2838</v>
      </c>
      <c r="G3309" s="248"/>
      <c r="H3309" s="251">
        <v>14.1</v>
      </c>
      <c r="I3309" s="252"/>
      <c r="J3309" s="248"/>
      <c r="K3309" s="248"/>
      <c r="L3309" s="253"/>
      <c r="M3309" s="254"/>
      <c r="N3309" s="255"/>
      <c r="O3309" s="255"/>
      <c r="P3309" s="255"/>
      <c r="Q3309" s="255"/>
      <c r="R3309" s="255"/>
      <c r="S3309" s="255"/>
      <c r="T3309" s="256"/>
      <c r="U3309" s="14"/>
      <c r="V3309" s="14"/>
      <c r="W3309" s="14"/>
      <c r="X3309" s="14"/>
      <c r="Y3309" s="14"/>
      <c r="Z3309" s="14"/>
      <c r="AA3309" s="14"/>
      <c r="AB3309" s="14"/>
      <c r="AC3309" s="14"/>
      <c r="AD3309" s="14"/>
      <c r="AE3309" s="14"/>
      <c r="AT3309" s="257" t="s">
        <v>252</v>
      </c>
      <c r="AU3309" s="257" t="s">
        <v>93</v>
      </c>
      <c r="AV3309" s="14" t="s">
        <v>93</v>
      </c>
      <c r="AW3309" s="14" t="s">
        <v>46</v>
      </c>
      <c r="AX3309" s="14" t="s">
        <v>85</v>
      </c>
      <c r="AY3309" s="257" t="s">
        <v>241</v>
      </c>
    </row>
    <row r="3310" s="14" customFormat="1">
      <c r="A3310" s="14"/>
      <c r="B3310" s="247"/>
      <c r="C3310" s="248"/>
      <c r="D3310" s="238" t="s">
        <v>252</v>
      </c>
      <c r="E3310" s="249" t="s">
        <v>39</v>
      </c>
      <c r="F3310" s="250" t="s">
        <v>2840</v>
      </c>
      <c r="G3310" s="248"/>
      <c r="H3310" s="251">
        <v>7.2000000000000002</v>
      </c>
      <c r="I3310" s="252"/>
      <c r="J3310" s="248"/>
      <c r="K3310" s="248"/>
      <c r="L3310" s="253"/>
      <c r="M3310" s="254"/>
      <c r="N3310" s="255"/>
      <c r="O3310" s="255"/>
      <c r="P3310" s="255"/>
      <c r="Q3310" s="255"/>
      <c r="R3310" s="255"/>
      <c r="S3310" s="255"/>
      <c r="T3310" s="256"/>
      <c r="U3310" s="14"/>
      <c r="V3310" s="14"/>
      <c r="W3310" s="14"/>
      <c r="X3310" s="14"/>
      <c r="Y3310" s="14"/>
      <c r="Z3310" s="14"/>
      <c r="AA3310" s="14"/>
      <c r="AB3310" s="14"/>
      <c r="AC3310" s="14"/>
      <c r="AD3310" s="14"/>
      <c r="AE3310" s="14"/>
      <c r="AT3310" s="257" t="s">
        <v>252</v>
      </c>
      <c r="AU3310" s="257" t="s">
        <v>93</v>
      </c>
      <c r="AV3310" s="14" t="s">
        <v>93</v>
      </c>
      <c r="AW3310" s="14" t="s">
        <v>46</v>
      </c>
      <c r="AX3310" s="14" t="s">
        <v>85</v>
      </c>
      <c r="AY3310" s="257" t="s">
        <v>241</v>
      </c>
    </row>
    <row r="3311" s="14" customFormat="1">
      <c r="A3311" s="14"/>
      <c r="B3311" s="247"/>
      <c r="C3311" s="248"/>
      <c r="D3311" s="238" t="s">
        <v>252</v>
      </c>
      <c r="E3311" s="249" t="s">
        <v>39</v>
      </c>
      <c r="F3311" s="250" t="s">
        <v>2841</v>
      </c>
      <c r="G3311" s="248"/>
      <c r="H3311" s="251">
        <v>10.800000000000001</v>
      </c>
      <c r="I3311" s="252"/>
      <c r="J3311" s="248"/>
      <c r="K3311" s="248"/>
      <c r="L3311" s="253"/>
      <c r="M3311" s="254"/>
      <c r="N3311" s="255"/>
      <c r="O3311" s="255"/>
      <c r="P3311" s="255"/>
      <c r="Q3311" s="255"/>
      <c r="R3311" s="255"/>
      <c r="S3311" s="255"/>
      <c r="T3311" s="256"/>
      <c r="U3311" s="14"/>
      <c r="V3311" s="14"/>
      <c r="W3311" s="14"/>
      <c r="X3311" s="14"/>
      <c r="Y3311" s="14"/>
      <c r="Z3311" s="14"/>
      <c r="AA3311" s="14"/>
      <c r="AB3311" s="14"/>
      <c r="AC3311" s="14"/>
      <c r="AD3311" s="14"/>
      <c r="AE3311" s="14"/>
      <c r="AT3311" s="257" t="s">
        <v>252</v>
      </c>
      <c r="AU3311" s="257" t="s">
        <v>93</v>
      </c>
      <c r="AV3311" s="14" t="s">
        <v>93</v>
      </c>
      <c r="AW3311" s="14" t="s">
        <v>46</v>
      </c>
      <c r="AX3311" s="14" t="s">
        <v>85</v>
      </c>
      <c r="AY3311" s="257" t="s">
        <v>241</v>
      </c>
    </row>
    <row r="3312" s="14" customFormat="1">
      <c r="A3312" s="14"/>
      <c r="B3312" s="247"/>
      <c r="C3312" s="248"/>
      <c r="D3312" s="238" t="s">
        <v>252</v>
      </c>
      <c r="E3312" s="249" t="s">
        <v>39</v>
      </c>
      <c r="F3312" s="250" t="s">
        <v>2846</v>
      </c>
      <c r="G3312" s="248"/>
      <c r="H3312" s="251">
        <v>21</v>
      </c>
      <c r="I3312" s="252"/>
      <c r="J3312" s="248"/>
      <c r="K3312" s="248"/>
      <c r="L3312" s="253"/>
      <c r="M3312" s="254"/>
      <c r="N3312" s="255"/>
      <c r="O3312" s="255"/>
      <c r="P3312" s="255"/>
      <c r="Q3312" s="255"/>
      <c r="R3312" s="255"/>
      <c r="S3312" s="255"/>
      <c r="T3312" s="256"/>
      <c r="U3312" s="14"/>
      <c r="V3312" s="14"/>
      <c r="W3312" s="14"/>
      <c r="X3312" s="14"/>
      <c r="Y3312" s="14"/>
      <c r="Z3312" s="14"/>
      <c r="AA3312" s="14"/>
      <c r="AB3312" s="14"/>
      <c r="AC3312" s="14"/>
      <c r="AD3312" s="14"/>
      <c r="AE3312" s="14"/>
      <c r="AT3312" s="257" t="s">
        <v>252</v>
      </c>
      <c r="AU3312" s="257" t="s">
        <v>93</v>
      </c>
      <c r="AV3312" s="14" t="s">
        <v>93</v>
      </c>
      <c r="AW3312" s="14" t="s">
        <v>46</v>
      </c>
      <c r="AX3312" s="14" t="s">
        <v>85</v>
      </c>
      <c r="AY3312" s="257" t="s">
        <v>241</v>
      </c>
    </row>
    <row r="3313" s="14" customFormat="1">
      <c r="A3313" s="14"/>
      <c r="B3313" s="247"/>
      <c r="C3313" s="248"/>
      <c r="D3313" s="238" t="s">
        <v>252</v>
      </c>
      <c r="E3313" s="249" t="s">
        <v>39</v>
      </c>
      <c r="F3313" s="250" t="s">
        <v>2847</v>
      </c>
      <c r="G3313" s="248"/>
      <c r="H3313" s="251">
        <v>4.7999999999999998</v>
      </c>
      <c r="I3313" s="252"/>
      <c r="J3313" s="248"/>
      <c r="K3313" s="248"/>
      <c r="L3313" s="253"/>
      <c r="M3313" s="254"/>
      <c r="N3313" s="255"/>
      <c r="O3313" s="255"/>
      <c r="P3313" s="255"/>
      <c r="Q3313" s="255"/>
      <c r="R3313" s="255"/>
      <c r="S3313" s="255"/>
      <c r="T3313" s="256"/>
      <c r="U3313" s="14"/>
      <c r="V3313" s="14"/>
      <c r="W3313" s="14"/>
      <c r="X3313" s="14"/>
      <c r="Y3313" s="14"/>
      <c r="Z3313" s="14"/>
      <c r="AA3313" s="14"/>
      <c r="AB3313" s="14"/>
      <c r="AC3313" s="14"/>
      <c r="AD3313" s="14"/>
      <c r="AE3313" s="14"/>
      <c r="AT3313" s="257" t="s">
        <v>252</v>
      </c>
      <c r="AU3313" s="257" t="s">
        <v>93</v>
      </c>
      <c r="AV3313" s="14" t="s">
        <v>93</v>
      </c>
      <c r="AW3313" s="14" t="s">
        <v>46</v>
      </c>
      <c r="AX3313" s="14" t="s">
        <v>85</v>
      </c>
      <c r="AY3313" s="257" t="s">
        <v>241</v>
      </c>
    </row>
    <row r="3314" s="14" customFormat="1">
      <c r="A3314" s="14"/>
      <c r="B3314" s="247"/>
      <c r="C3314" s="248"/>
      <c r="D3314" s="238" t="s">
        <v>252</v>
      </c>
      <c r="E3314" s="249" t="s">
        <v>39</v>
      </c>
      <c r="F3314" s="250" t="s">
        <v>2848</v>
      </c>
      <c r="G3314" s="248"/>
      <c r="H3314" s="251">
        <v>26.800000000000001</v>
      </c>
      <c r="I3314" s="252"/>
      <c r="J3314" s="248"/>
      <c r="K3314" s="248"/>
      <c r="L3314" s="253"/>
      <c r="M3314" s="254"/>
      <c r="N3314" s="255"/>
      <c r="O3314" s="255"/>
      <c r="P3314" s="255"/>
      <c r="Q3314" s="255"/>
      <c r="R3314" s="255"/>
      <c r="S3314" s="255"/>
      <c r="T3314" s="256"/>
      <c r="U3314" s="14"/>
      <c r="V3314" s="14"/>
      <c r="W3314" s="14"/>
      <c r="X3314" s="14"/>
      <c r="Y3314" s="14"/>
      <c r="Z3314" s="14"/>
      <c r="AA3314" s="14"/>
      <c r="AB3314" s="14"/>
      <c r="AC3314" s="14"/>
      <c r="AD3314" s="14"/>
      <c r="AE3314" s="14"/>
      <c r="AT3314" s="257" t="s">
        <v>252</v>
      </c>
      <c r="AU3314" s="257" t="s">
        <v>93</v>
      </c>
      <c r="AV3314" s="14" t="s">
        <v>93</v>
      </c>
      <c r="AW3314" s="14" t="s">
        <v>46</v>
      </c>
      <c r="AX3314" s="14" t="s">
        <v>85</v>
      </c>
      <c r="AY3314" s="257" t="s">
        <v>241</v>
      </c>
    </row>
    <row r="3315" s="14" customFormat="1">
      <c r="A3315" s="14"/>
      <c r="B3315" s="247"/>
      <c r="C3315" s="248"/>
      <c r="D3315" s="238" t="s">
        <v>252</v>
      </c>
      <c r="E3315" s="249" t="s">
        <v>39</v>
      </c>
      <c r="F3315" s="250" t="s">
        <v>2853</v>
      </c>
      <c r="G3315" s="248"/>
      <c r="H3315" s="251">
        <v>13.199999999999999</v>
      </c>
      <c r="I3315" s="252"/>
      <c r="J3315" s="248"/>
      <c r="K3315" s="248"/>
      <c r="L3315" s="253"/>
      <c r="M3315" s="254"/>
      <c r="N3315" s="255"/>
      <c r="O3315" s="255"/>
      <c r="P3315" s="255"/>
      <c r="Q3315" s="255"/>
      <c r="R3315" s="255"/>
      <c r="S3315" s="255"/>
      <c r="T3315" s="256"/>
      <c r="U3315" s="14"/>
      <c r="V3315" s="14"/>
      <c r="W3315" s="14"/>
      <c r="X3315" s="14"/>
      <c r="Y3315" s="14"/>
      <c r="Z3315" s="14"/>
      <c r="AA3315" s="14"/>
      <c r="AB3315" s="14"/>
      <c r="AC3315" s="14"/>
      <c r="AD3315" s="14"/>
      <c r="AE3315" s="14"/>
      <c r="AT3315" s="257" t="s">
        <v>252</v>
      </c>
      <c r="AU3315" s="257" t="s">
        <v>93</v>
      </c>
      <c r="AV3315" s="14" t="s">
        <v>93</v>
      </c>
      <c r="AW3315" s="14" t="s">
        <v>46</v>
      </c>
      <c r="AX3315" s="14" t="s">
        <v>85</v>
      </c>
      <c r="AY3315" s="257" t="s">
        <v>241</v>
      </c>
    </row>
    <row r="3316" s="14" customFormat="1">
      <c r="A3316" s="14"/>
      <c r="B3316" s="247"/>
      <c r="C3316" s="248"/>
      <c r="D3316" s="238" t="s">
        <v>252</v>
      </c>
      <c r="E3316" s="249" t="s">
        <v>39</v>
      </c>
      <c r="F3316" s="250" t="s">
        <v>2854</v>
      </c>
      <c r="G3316" s="248"/>
      <c r="H3316" s="251">
        <v>6.7999999999999998</v>
      </c>
      <c r="I3316" s="252"/>
      <c r="J3316" s="248"/>
      <c r="K3316" s="248"/>
      <c r="L3316" s="253"/>
      <c r="M3316" s="254"/>
      <c r="N3316" s="255"/>
      <c r="O3316" s="255"/>
      <c r="P3316" s="255"/>
      <c r="Q3316" s="255"/>
      <c r="R3316" s="255"/>
      <c r="S3316" s="255"/>
      <c r="T3316" s="256"/>
      <c r="U3316" s="14"/>
      <c r="V3316" s="14"/>
      <c r="W3316" s="14"/>
      <c r="X3316" s="14"/>
      <c r="Y3316" s="14"/>
      <c r="Z3316" s="14"/>
      <c r="AA3316" s="14"/>
      <c r="AB3316" s="14"/>
      <c r="AC3316" s="14"/>
      <c r="AD3316" s="14"/>
      <c r="AE3316" s="14"/>
      <c r="AT3316" s="257" t="s">
        <v>252</v>
      </c>
      <c r="AU3316" s="257" t="s">
        <v>93</v>
      </c>
      <c r="AV3316" s="14" t="s">
        <v>93</v>
      </c>
      <c r="AW3316" s="14" t="s">
        <v>46</v>
      </c>
      <c r="AX3316" s="14" t="s">
        <v>85</v>
      </c>
      <c r="AY3316" s="257" t="s">
        <v>241</v>
      </c>
    </row>
    <row r="3317" s="14" customFormat="1">
      <c r="A3317" s="14"/>
      <c r="B3317" s="247"/>
      <c r="C3317" s="248"/>
      <c r="D3317" s="238" t="s">
        <v>252</v>
      </c>
      <c r="E3317" s="249" t="s">
        <v>39</v>
      </c>
      <c r="F3317" s="250" t="s">
        <v>2855</v>
      </c>
      <c r="G3317" s="248"/>
      <c r="H3317" s="251">
        <v>6.7999999999999998</v>
      </c>
      <c r="I3317" s="252"/>
      <c r="J3317" s="248"/>
      <c r="K3317" s="248"/>
      <c r="L3317" s="253"/>
      <c r="M3317" s="254"/>
      <c r="N3317" s="255"/>
      <c r="O3317" s="255"/>
      <c r="P3317" s="255"/>
      <c r="Q3317" s="255"/>
      <c r="R3317" s="255"/>
      <c r="S3317" s="255"/>
      <c r="T3317" s="256"/>
      <c r="U3317" s="14"/>
      <c r="V3317" s="14"/>
      <c r="W3317" s="14"/>
      <c r="X3317" s="14"/>
      <c r="Y3317" s="14"/>
      <c r="Z3317" s="14"/>
      <c r="AA3317" s="14"/>
      <c r="AB3317" s="14"/>
      <c r="AC3317" s="14"/>
      <c r="AD3317" s="14"/>
      <c r="AE3317" s="14"/>
      <c r="AT3317" s="257" t="s">
        <v>252</v>
      </c>
      <c r="AU3317" s="257" t="s">
        <v>93</v>
      </c>
      <c r="AV3317" s="14" t="s">
        <v>93</v>
      </c>
      <c r="AW3317" s="14" t="s">
        <v>46</v>
      </c>
      <c r="AX3317" s="14" t="s">
        <v>85</v>
      </c>
      <c r="AY3317" s="257" t="s">
        <v>241</v>
      </c>
    </row>
    <row r="3318" s="14" customFormat="1">
      <c r="A3318" s="14"/>
      <c r="B3318" s="247"/>
      <c r="C3318" s="248"/>
      <c r="D3318" s="238" t="s">
        <v>252</v>
      </c>
      <c r="E3318" s="249" t="s">
        <v>39</v>
      </c>
      <c r="F3318" s="250" t="s">
        <v>2856</v>
      </c>
      <c r="G3318" s="248"/>
      <c r="H3318" s="251">
        <v>5.7999999999999998</v>
      </c>
      <c r="I3318" s="252"/>
      <c r="J3318" s="248"/>
      <c r="K3318" s="248"/>
      <c r="L3318" s="253"/>
      <c r="M3318" s="254"/>
      <c r="N3318" s="255"/>
      <c r="O3318" s="255"/>
      <c r="P3318" s="255"/>
      <c r="Q3318" s="255"/>
      <c r="R3318" s="255"/>
      <c r="S3318" s="255"/>
      <c r="T3318" s="256"/>
      <c r="U3318" s="14"/>
      <c r="V3318" s="14"/>
      <c r="W3318" s="14"/>
      <c r="X3318" s="14"/>
      <c r="Y3318" s="14"/>
      <c r="Z3318" s="14"/>
      <c r="AA3318" s="14"/>
      <c r="AB3318" s="14"/>
      <c r="AC3318" s="14"/>
      <c r="AD3318" s="14"/>
      <c r="AE3318" s="14"/>
      <c r="AT3318" s="257" t="s">
        <v>252</v>
      </c>
      <c r="AU3318" s="257" t="s">
        <v>93</v>
      </c>
      <c r="AV3318" s="14" t="s">
        <v>93</v>
      </c>
      <c r="AW3318" s="14" t="s">
        <v>46</v>
      </c>
      <c r="AX3318" s="14" t="s">
        <v>85</v>
      </c>
      <c r="AY3318" s="257" t="s">
        <v>241</v>
      </c>
    </row>
    <row r="3319" s="14" customFormat="1">
      <c r="A3319" s="14"/>
      <c r="B3319" s="247"/>
      <c r="C3319" s="248"/>
      <c r="D3319" s="238" t="s">
        <v>252</v>
      </c>
      <c r="E3319" s="249" t="s">
        <v>39</v>
      </c>
      <c r="F3319" s="250" t="s">
        <v>2859</v>
      </c>
      <c r="G3319" s="248"/>
      <c r="H3319" s="251">
        <v>7.9000000000000004</v>
      </c>
      <c r="I3319" s="252"/>
      <c r="J3319" s="248"/>
      <c r="K3319" s="248"/>
      <c r="L3319" s="253"/>
      <c r="M3319" s="254"/>
      <c r="N3319" s="255"/>
      <c r="O3319" s="255"/>
      <c r="P3319" s="255"/>
      <c r="Q3319" s="255"/>
      <c r="R3319" s="255"/>
      <c r="S3319" s="255"/>
      <c r="T3319" s="256"/>
      <c r="U3319" s="14"/>
      <c r="V3319" s="14"/>
      <c r="W3319" s="14"/>
      <c r="X3319" s="14"/>
      <c r="Y3319" s="14"/>
      <c r="Z3319" s="14"/>
      <c r="AA3319" s="14"/>
      <c r="AB3319" s="14"/>
      <c r="AC3319" s="14"/>
      <c r="AD3319" s="14"/>
      <c r="AE3319" s="14"/>
      <c r="AT3319" s="257" t="s">
        <v>252</v>
      </c>
      <c r="AU3319" s="257" t="s">
        <v>93</v>
      </c>
      <c r="AV3319" s="14" t="s">
        <v>93</v>
      </c>
      <c r="AW3319" s="14" t="s">
        <v>46</v>
      </c>
      <c r="AX3319" s="14" t="s">
        <v>85</v>
      </c>
      <c r="AY3319" s="257" t="s">
        <v>241</v>
      </c>
    </row>
    <row r="3320" s="14" customFormat="1">
      <c r="A3320" s="14"/>
      <c r="B3320" s="247"/>
      <c r="C3320" s="248"/>
      <c r="D3320" s="238" t="s">
        <v>252</v>
      </c>
      <c r="E3320" s="249" t="s">
        <v>39</v>
      </c>
      <c r="F3320" s="250" t="s">
        <v>2861</v>
      </c>
      <c r="G3320" s="248"/>
      <c r="H3320" s="251">
        <v>8.0999999999999996</v>
      </c>
      <c r="I3320" s="252"/>
      <c r="J3320" s="248"/>
      <c r="K3320" s="248"/>
      <c r="L3320" s="253"/>
      <c r="M3320" s="254"/>
      <c r="N3320" s="255"/>
      <c r="O3320" s="255"/>
      <c r="P3320" s="255"/>
      <c r="Q3320" s="255"/>
      <c r="R3320" s="255"/>
      <c r="S3320" s="255"/>
      <c r="T3320" s="256"/>
      <c r="U3320" s="14"/>
      <c r="V3320" s="14"/>
      <c r="W3320" s="14"/>
      <c r="X3320" s="14"/>
      <c r="Y3320" s="14"/>
      <c r="Z3320" s="14"/>
      <c r="AA3320" s="14"/>
      <c r="AB3320" s="14"/>
      <c r="AC3320" s="14"/>
      <c r="AD3320" s="14"/>
      <c r="AE3320" s="14"/>
      <c r="AT3320" s="257" t="s">
        <v>252</v>
      </c>
      <c r="AU3320" s="257" t="s">
        <v>93</v>
      </c>
      <c r="AV3320" s="14" t="s">
        <v>93</v>
      </c>
      <c r="AW3320" s="14" t="s">
        <v>46</v>
      </c>
      <c r="AX3320" s="14" t="s">
        <v>85</v>
      </c>
      <c r="AY3320" s="257" t="s">
        <v>241</v>
      </c>
    </row>
    <row r="3321" s="14" customFormat="1">
      <c r="A3321" s="14"/>
      <c r="B3321" s="247"/>
      <c r="C3321" s="248"/>
      <c r="D3321" s="238" t="s">
        <v>252</v>
      </c>
      <c r="E3321" s="249" t="s">
        <v>39</v>
      </c>
      <c r="F3321" s="250" t="s">
        <v>2863</v>
      </c>
      <c r="G3321" s="248"/>
      <c r="H3321" s="251">
        <v>7.2999999999999998</v>
      </c>
      <c r="I3321" s="252"/>
      <c r="J3321" s="248"/>
      <c r="K3321" s="248"/>
      <c r="L3321" s="253"/>
      <c r="M3321" s="254"/>
      <c r="N3321" s="255"/>
      <c r="O3321" s="255"/>
      <c r="P3321" s="255"/>
      <c r="Q3321" s="255"/>
      <c r="R3321" s="255"/>
      <c r="S3321" s="255"/>
      <c r="T3321" s="256"/>
      <c r="U3321" s="14"/>
      <c r="V3321" s="14"/>
      <c r="W3321" s="14"/>
      <c r="X3321" s="14"/>
      <c r="Y3321" s="14"/>
      <c r="Z3321" s="14"/>
      <c r="AA3321" s="14"/>
      <c r="AB3321" s="14"/>
      <c r="AC3321" s="14"/>
      <c r="AD3321" s="14"/>
      <c r="AE3321" s="14"/>
      <c r="AT3321" s="257" t="s">
        <v>252</v>
      </c>
      <c r="AU3321" s="257" t="s">
        <v>93</v>
      </c>
      <c r="AV3321" s="14" t="s">
        <v>93</v>
      </c>
      <c r="AW3321" s="14" t="s">
        <v>46</v>
      </c>
      <c r="AX3321" s="14" t="s">
        <v>85</v>
      </c>
      <c r="AY3321" s="257" t="s">
        <v>241</v>
      </c>
    </row>
    <row r="3322" s="14" customFormat="1">
      <c r="A3322" s="14"/>
      <c r="B3322" s="247"/>
      <c r="C3322" s="248"/>
      <c r="D3322" s="238" t="s">
        <v>252</v>
      </c>
      <c r="E3322" s="249" t="s">
        <v>39</v>
      </c>
      <c r="F3322" s="250" t="s">
        <v>3039</v>
      </c>
      <c r="G3322" s="248"/>
      <c r="H3322" s="251">
        <v>6</v>
      </c>
      <c r="I3322" s="252"/>
      <c r="J3322" s="248"/>
      <c r="K3322" s="248"/>
      <c r="L3322" s="253"/>
      <c r="M3322" s="254"/>
      <c r="N3322" s="255"/>
      <c r="O3322" s="255"/>
      <c r="P3322" s="255"/>
      <c r="Q3322" s="255"/>
      <c r="R3322" s="255"/>
      <c r="S3322" s="255"/>
      <c r="T3322" s="256"/>
      <c r="U3322" s="14"/>
      <c r="V3322" s="14"/>
      <c r="W3322" s="14"/>
      <c r="X3322" s="14"/>
      <c r="Y3322" s="14"/>
      <c r="Z3322" s="14"/>
      <c r="AA3322" s="14"/>
      <c r="AB3322" s="14"/>
      <c r="AC3322" s="14"/>
      <c r="AD3322" s="14"/>
      <c r="AE3322" s="14"/>
      <c r="AT3322" s="257" t="s">
        <v>252</v>
      </c>
      <c r="AU3322" s="257" t="s">
        <v>93</v>
      </c>
      <c r="AV3322" s="14" t="s">
        <v>93</v>
      </c>
      <c r="AW3322" s="14" t="s">
        <v>46</v>
      </c>
      <c r="AX3322" s="14" t="s">
        <v>85</v>
      </c>
      <c r="AY3322" s="257" t="s">
        <v>241</v>
      </c>
    </row>
    <row r="3323" s="15" customFormat="1">
      <c r="A3323" s="15"/>
      <c r="B3323" s="258"/>
      <c r="C3323" s="259"/>
      <c r="D3323" s="238" t="s">
        <v>252</v>
      </c>
      <c r="E3323" s="260" t="s">
        <v>39</v>
      </c>
      <c r="F3323" s="261" t="s">
        <v>274</v>
      </c>
      <c r="G3323" s="259"/>
      <c r="H3323" s="262">
        <v>350.31999999999999</v>
      </c>
      <c r="I3323" s="263"/>
      <c r="J3323" s="259"/>
      <c r="K3323" s="259"/>
      <c r="L3323" s="264"/>
      <c r="M3323" s="265"/>
      <c r="N3323" s="266"/>
      <c r="O3323" s="266"/>
      <c r="P3323" s="266"/>
      <c r="Q3323" s="266"/>
      <c r="R3323" s="266"/>
      <c r="S3323" s="266"/>
      <c r="T3323" s="267"/>
      <c r="U3323" s="15"/>
      <c r="V3323" s="15"/>
      <c r="W3323" s="15"/>
      <c r="X3323" s="15"/>
      <c r="Y3323" s="15"/>
      <c r="Z3323" s="15"/>
      <c r="AA3323" s="15"/>
      <c r="AB3323" s="15"/>
      <c r="AC3323" s="15"/>
      <c r="AD3323" s="15"/>
      <c r="AE3323" s="15"/>
      <c r="AT3323" s="268" t="s">
        <v>252</v>
      </c>
      <c r="AU3323" s="268" t="s">
        <v>93</v>
      </c>
      <c r="AV3323" s="15" t="s">
        <v>248</v>
      </c>
      <c r="AW3323" s="15" t="s">
        <v>46</v>
      </c>
      <c r="AX3323" s="15" t="s">
        <v>23</v>
      </c>
      <c r="AY3323" s="268" t="s">
        <v>241</v>
      </c>
    </row>
    <row r="3324" s="14" customFormat="1">
      <c r="A3324" s="14"/>
      <c r="B3324" s="247"/>
      <c r="C3324" s="248"/>
      <c r="D3324" s="238" t="s">
        <v>252</v>
      </c>
      <c r="E3324" s="248"/>
      <c r="F3324" s="250" t="s">
        <v>3040</v>
      </c>
      <c r="G3324" s="248"/>
      <c r="H3324" s="251">
        <v>367.83600000000001</v>
      </c>
      <c r="I3324" s="252"/>
      <c r="J3324" s="248"/>
      <c r="K3324" s="248"/>
      <c r="L3324" s="253"/>
      <c r="M3324" s="254"/>
      <c r="N3324" s="255"/>
      <c r="O3324" s="255"/>
      <c r="P3324" s="255"/>
      <c r="Q3324" s="255"/>
      <c r="R3324" s="255"/>
      <c r="S3324" s="255"/>
      <c r="T3324" s="256"/>
      <c r="U3324" s="14"/>
      <c r="V3324" s="14"/>
      <c r="W3324" s="14"/>
      <c r="X3324" s="14"/>
      <c r="Y3324" s="14"/>
      <c r="Z3324" s="14"/>
      <c r="AA3324" s="14"/>
      <c r="AB3324" s="14"/>
      <c r="AC3324" s="14"/>
      <c r="AD3324" s="14"/>
      <c r="AE3324" s="14"/>
      <c r="AT3324" s="257" t="s">
        <v>252</v>
      </c>
      <c r="AU3324" s="257" t="s">
        <v>93</v>
      </c>
      <c r="AV3324" s="14" t="s">
        <v>93</v>
      </c>
      <c r="AW3324" s="14" t="s">
        <v>4</v>
      </c>
      <c r="AX3324" s="14" t="s">
        <v>23</v>
      </c>
      <c r="AY3324" s="257" t="s">
        <v>241</v>
      </c>
    </row>
    <row r="3325" s="2" customFormat="1" ht="16.5" customHeight="1">
      <c r="A3325" s="42"/>
      <c r="B3325" s="43"/>
      <c r="C3325" s="280" t="s">
        <v>3041</v>
      </c>
      <c r="D3325" s="280" t="s">
        <v>463</v>
      </c>
      <c r="E3325" s="281" t="s">
        <v>3042</v>
      </c>
      <c r="F3325" s="282" t="s">
        <v>3043</v>
      </c>
      <c r="G3325" s="283" t="s">
        <v>515</v>
      </c>
      <c r="H3325" s="284">
        <v>130.935</v>
      </c>
      <c r="I3325" s="285"/>
      <c r="J3325" s="286">
        <f>ROUND(I3325*H3325,2)</f>
        <v>0</v>
      </c>
      <c r="K3325" s="282" t="s">
        <v>247</v>
      </c>
      <c r="L3325" s="287"/>
      <c r="M3325" s="288" t="s">
        <v>39</v>
      </c>
      <c r="N3325" s="289" t="s">
        <v>56</v>
      </c>
      <c r="O3325" s="88"/>
      <c r="P3325" s="227">
        <f>O3325*H3325</f>
        <v>0</v>
      </c>
      <c r="Q3325" s="227">
        <v>0.00029999999999999997</v>
      </c>
      <c r="R3325" s="227">
        <f>Q3325*H3325</f>
        <v>0.039280499999999996</v>
      </c>
      <c r="S3325" s="227">
        <v>0</v>
      </c>
      <c r="T3325" s="228">
        <f>S3325*H3325</f>
        <v>0</v>
      </c>
      <c r="U3325" s="42"/>
      <c r="V3325" s="42"/>
      <c r="W3325" s="42"/>
      <c r="X3325" s="42"/>
      <c r="Y3325" s="42"/>
      <c r="Z3325" s="42"/>
      <c r="AA3325" s="42"/>
      <c r="AB3325" s="42"/>
      <c r="AC3325" s="42"/>
      <c r="AD3325" s="42"/>
      <c r="AE3325" s="42"/>
      <c r="AR3325" s="229" t="s">
        <v>321</v>
      </c>
      <c r="AT3325" s="229" t="s">
        <v>463</v>
      </c>
      <c r="AU3325" s="229" t="s">
        <v>93</v>
      </c>
      <c r="AY3325" s="20" t="s">
        <v>241</v>
      </c>
      <c r="BE3325" s="230">
        <f>IF(N3325="základní",J3325,0)</f>
        <v>0</v>
      </c>
      <c r="BF3325" s="230">
        <f>IF(N3325="snížená",J3325,0)</f>
        <v>0</v>
      </c>
      <c r="BG3325" s="230">
        <f>IF(N3325="zákl. přenesená",J3325,0)</f>
        <v>0</v>
      </c>
      <c r="BH3325" s="230">
        <f>IF(N3325="sníž. přenesená",J3325,0)</f>
        <v>0</v>
      </c>
      <c r="BI3325" s="230">
        <f>IF(N3325="nulová",J3325,0)</f>
        <v>0</v>
      </c>
      <c r="BJ3325" s="20" t="s">
        <v>23</v>
      </c>
      <c r="BK3325" s="230">
        <f>ROUND(I3325*H3325,2)</f>
        <v>0</v>
      </c>
      <c r="BL3325" s="20" t="s">
        <v>248</v>
      </c>
      <c r="BM3325" s="229" t="s">
        <v>3044</v>
      </c>
    </row>
    <row r="3326" s="13" customFormat="1">
      <c r="A3326" s="13"/>
      <c r="B3326" s="236"/>
      <c r="C3326" s="237"/>
      <c r="D3326" s="238" t="s">
        <v>252</v>
      </c>
      <c r="E3326" s="239" t="s">
        <v>39</v>
      </c>
      <c r="F3326" s="240" t="s">
        <v>3045</v>
      </c>
      <c r="G3326" s="237"/>
      <c r="H3326" s="239" t="s">
        <v>39</v>
      </c>
      <c r="I3326" s="241"/>
      <c r="J3326" s="237"/>
      <c r="K3326" s="237"/>
      <c r="L3326" s="242"/>
      <c r="M3326" s="243"/>
      <c r="N3326" s="244"/>
      <c r="O3326" s="244"/>
      <c r="P3326" s="244"/>
      <c r="Q3326" s="244"/>
      <c r="R3326" s="244"/>
      <c r="S3326" s="244"/>
      <c r="T3326" s="245"/>
      <c r="U3326" s="13"/>
      <c r="V3326" s="13"/>
      <c r="W3326" s="13"/>
      <c r="X3326" s="13"/>
      <c r="Y3326" s="13"/>
      <c r="Z3326" s="13"/>
      <c r="AA3326" s="13"/>
      <c r="AB3326" s="13"/>
      <c r="AC3326" s="13"/>
      <c r="AD3326" s="13"/>
      <c r="AE3326" s="13"/>
      <c r="AT3326" s="246" t="s">
        <v>252</v>
      </c>
      <c r="AU3326" s="246" t="s">
        <v>93</v>
      </c>
      <c r="AV3326" s="13" t="s">
        <v>23</v>
      </c>
      <c r="AW3326" s="13" t="s">
        <v>46</v>
      </c>
      <c r="AX3326" s="13" t="s">
        <v>85</v>
      </c>
      <c r="AY3326" s="246" t="s">
        <v>241</v>
      </c>
    </row>
    <row r="3327" s="14" customFormat="1">
      <c r="A3327" s="14"/>
      <c r="B3327" s="247"/>
      <c r="C3327" s="248"/>
      <c r="D3327" s="238" t="s">
        <v>252</v>
      </c>
      <c r="E3327" s="249" t="s">
        <v>39</v>
      </c>
      <c r="F3327" s="250" t="s">
        <v>2959</v>
      </c>
      <c r="G3327" s="248"/>
      <c r="H3327" s="251">
        <v>72</v>
      </c>
      <c r="I3327" s="252"/>
      <c r="J3327" s="248"/>
      <c r="K3327" s="248"/>
      <c r="L3327" s="253"/>
      <c r="M3327" s="254"/>
      <c r="N3327" s="255"/>
      <c r="O3327" s="255"/>
      <c r="P3327" s="255"/>
      <c r="Q3327" s="255"/>
      <c r="R3327" s="255"/>
      <c r="S3327" s="255"/>
      <c r="T3327" s="256"/>
      <c r="U3327" s="14"/>
      <c r="V3327" s="14"/>
      <c r="W3327" s="14"/>
      <c r="X3327" s="14"/>
      <c r="Y3327" s="14"/>
      <c r="Z3327" s="14"/>
      <c r="AA3327" s="14"/>
      <c r="AB3327" s="14"/>
      <c r="AC3327" s="14"/>
      <c r="AD3327" s="14"/>
      <c r="AE3327" s="14"/>
      <c r="AT3327" s="257" t="s">
        <v>252</v>
      </c>
      <c r="AU3327" s="257" t="s">
        <v>93</v>
      </c>
      <c r="AV3327" s="14" t="s">
        <v>93</v>
      </c>
      <c r="AW3327" s="14" t="s">
        <v>46</v>
      </c>
      <c r="AX3327" s="14" t="s">
        <v>85</v>
      </c>
      <c r="AY3327" s="257" t="s">
        <v>241</v>
      </c>
    </row>
    <row r="3328" s="14" customFormat="1">
      <c r="A3328" s="14"/>
      <c r="B3328" s="247"/>
      <c r="C3328" s="248"/>
      <c r="D3328" s="238" t="s">
        <v>252</v>
      </c>
      <c r="E3328" s="249" t="s">
        <v>39</v>
      </c>
      <c r="F3328" s="250" t="s">
        <v>2960</v>
      </c>
      <c r="G3328" s="248"/>
      <c r="H3328" s="251">
        <v>2.6000000000000001</v>
      </c>
      <c r="I3328" s="252"/>
      <c r="J3328" s="248"/>
      <c r="K3328" s="248"/>
      <c r="L3328" s="253"/>
      <c r="M3328" s="254"/>
      <c r="N3328" s="255"/>
      <c r="O3328" s="255"/>
      <c r="P3328" s="255"/>
      <c r="Q3328" s="255"/>
      <c r="R3328" s="255"/>
      <c r="S3328" s="255"/>
      <c r="T3328" s="256"/>
      <c r="U3328" s="14"/>
      <c r="V3328" s="14"/>
      <c r="W3328" s="14"/>
      <c r="X3328" s="14"/>
      <c r="Y3328" s="14"/>
      <c r="Z3328" s="14"/>
      <c r="AA3328" s="14"/>
      <c r="AB3328" s="14"/>
      <c r="AC3328" s="14"/>
      <c r="AD3328" s="14"/>
      <c r="AE3328" s="14"/>
      <c r="AT3328" s="257" t="s">
        <v>252</v>
      </c>
      <c r="AU3328" s="257" t="s">
        <v>93</v>
      </c>
      <c r="AV3328" s="14" t="s">
        <v>93</v>
      </c>
      <c r="AW3328" s="14" t="s">
        <v>46</v>
      </c>
      <c r="AX3328" s="14" t="s">
        <v>85</v>
      </c>
      <c r="AY3328" s="257" t="s">
        <v>241</v>
      </c>
    </row>
    <row r="3329" s="14" customFormat="1">
      <c r="A3329" s="14"/>
      <c r="B3329" s="247"/>
      <c r="C3329" s="248"/>
      <c r="D3329" s="238" t="s">
        <v>252</v>
      </c>
      <c r="E3329" s="249" t="s">
        <v>39</v>
      </c>
      <c r="F3329" s="250" t="s">
        <v>2961</v>
      </c>
      <c r="G3329" s="248"/>
      <c r="H3329" s="251">
        <v>4.7999999999999998</v>
      </c>
      <c r="I3329" s="252"/>
      <c r="J3329" s="248"/>
      <c r="K3329" s="248"/>
      <c r="L3329" s="253"/>
      <c r="M3329" s="254"/>
      <c r="N3329" s="255"/>
      <c r="O3329" s="255"/>
      <c r="P3329" s="255"/>
      <c r="Q3329" s="255"/>
      <c r="R3329" s="255"/>
      <c r="S3329" s="255"/>
      <c r="T3329" s="256"/>
      <c r="U3329" s="14"/>
      <c r="V3329" s="14"/>
      <c r="W3329" s="14"/>
      <c r="X3329" s="14"/>
      <c r="Y3329" s="14"/>
      <c r="Z3329" s="14"/>
      <c r="AA3329" s="14"/>
      <c r="AB3329" s="14"/>
      <c r="AC3329" s="14"/>
      <c r="AD3329" s="14"/>
      <c r="AE3329" s="14"/>
      <c r="AT3329" s="257" t="s">
        <v>252</v>
      </c>
      <c r="AU3329" s="257" t="s">
        <v>93</v>
      </c>
      <c r="AV3329" s="14" t="s">
        <v>93</v>
      </c>
      <c r="AW3329" s="14" t="s">
        <v>46</v>
      </c>
      <c r="AX3329" s="14" t="s">
        <v>85</v>
      </c>
      <c r="AY3329" s="257" t="s">
        <v>241</v>
      </c>
    </row>
    <row r="3330" s="14" customFormat="1">
      <c r="A3330" s="14"/>
      <c r="B3330" s="247"/>
      <c r="C3330" s="248"/>
      <c r="D3330" s="238" t="s">
        <v>252</v>
      </c>
      <c r="E3330" s="249" t="s">
        <v>39</v>
      </c>
      <c r="F3330" s="250" t="s">
        <v>2962</v>
      </c>
      <c r="G3330" s="248"/>
      <c r="H3330" s="251">
        <v>3.2999999999999998</v>
      </c>
      <c r="I3330" s="252"/>
      <c r="J3330" s="248"/>
      <c r="K3330" s="248"/>
      <c r="L3330" s="253"/>
      <c r="M3330" s="254"/>
      <c r="N3330" s="255"/>
      <c r="O3330" s="255"/>
      <c r="P3330" s="255"/>
      <c r="Q3330" s="255"/>
      <c r="R3330" s="255"/>
      <c r="S3330" s="255"/>
      <c r="T3330" s="256"/>
      <c r="U3330" s="14"/>
      <c r="V3330" s="14"/>
      <c r="W3330" s="14"/>
      <c r="X3330" s="14"/>
      <c r="Y3330" s="14"/>
      <c r="Z3330" s="14"/>
      <c r="AA3330" s="14"/>
      <c r="AB3330" s="14"/>
      <c r="AC3330" s="14"/>
      <c r="AD3330" s="14"/>
      <c r="AE3330" s="14"/>
      <c r="AT3330" s="257" t="s">
        <v>252</v>
      </c>
      <c r="AU3330" s="257" t="s">
        <v>93</v>
      </c>
      <c r="AV3330" s="14" t="s">
        <v>93</v>
      </c>
      <c r="AW3330" s="14" t="s">
        <v>46</v>
      </c>
      <c r="AX3330" s="14" t="s">
        <v>85</v>
      </c>
      <c r="AY3330" s="257" t="s">
        <v>241</v>
      </c>
    </row>
    <row r="3331" s="14" customFormat="1">
      <c r="A3331" s="14"/>
      <c r="B3331" s="247"/>
      <c r="C3331" s="248"/>
      <c r="D3331" s="238" t="s">
        <v>252</v>
      </c>
      <c r="E3331" s="249" t="s">
        <v>39</v>
      </c>
      <c r="F3331" s="250" t="s">
        <v>2963</v>
      </c>
      <c r="G3331" s="248"/>
      <c r="H3331" s="251">
        <v>2.3999999999999999</v>
      </c>
      <c r="I3331" s="252"/>
      <c r="J3331" s="248"/>
      <c r="K3331" s="248"/>
      <c r="L3331" s="253"/>
      <c r="M3331" s="254"/>
      <c r="N3331" s="255"/>
      <c r="O3331" s="255"/>
      <c r="P3331" s="255"/>
      <c r="Q3331" s="255"/>
      <c r="R3331" s="255"/>
      <c r="S3331" s="255"/>
      <c r="T3331" s="256"/>
      <c r="U3331" s="14"/>
      <c r="V3331" s="14"/>
      <c r="W3331" s="14"/>
      <c r="X3331" s="14"/>
      <c r="Y3331" s="14"/>
      <c r="Z3331" s="14"/>
      <c r="AA3331" s="14"/>
      <c r="AB3331" s="14"/>
      <c r="AC3331" s="14"/>
      <c r="AD3331" s="14"/>
      <c r="AE3331" s="14"/>
      <c r="AT3331" s="257" t="s">
        <v>252</v>
      </c>
      <c r="AU3331" s="257" t="s">
        <v>93</v>
      </c>
      <c r="AV3331" s="14" t="s">
        <v>93</v>
      </c>
      <c r="AW3331" s="14" t="s">
        <v>46</v>
      </c>
      <c r="AX3331" s="14" t="s">
        <v>85</v>
      </c>
      <c r="AY3331" s="257" t="s">
        <v>241</v>
      </c>
    </row>
    <row r="3332" s="14" customFormat="1">
      <c r="A3332" s="14"/>
      <c r="B3332" s="247"/>
      <c r="C3332" s="248"/>
      <c r="D3332" s="238" t="s">
        <v>252</v>
      </c>
      <c r="E3332" s="249" t="s">
        <v>39</v>
      </c>
      <c r="F3332" s="250" t="s">
        <v>2964</v>
      </c>
      <c r="G3332" s="248"/>
      <c r="H3332" s="251">
        <v>4.7999999999999998</v>
      </c>
      <c r="I3332" s="252"/>
      <c r="J3332" s="248"/>
      <c r="K3332" s="248"/>
      <c r="L3332" s="253"/>
      <c r="M3332" s="254"/>
      <c r="N3332" s="255"/>
      <c r="O3332" s="255"/>
      <c r="P3332" s="255"/>
      <c r="Q3332" s="255"/>
      <c r="R3332" s="255"/>
      <c r="S3332" s="255"/>
      <c r="T3332" s="256"/>
      <c r="U3332" s="14"/>
      <c r="V3332" s="14"/>
      <c r="W3332" s="14"/>
      <c r="X3332" s="14"/>
      <c r="Y3332" s="14"/>
      <c r="Z3332" s="14"/>
      <c r="AA3332" s="14"/>
      <c r="AB3332" s="14"/>
      <c r="AC3332" s="14"/>
      <c r="AD3332" s="14"/>
      <c r="AE3332" s="14"/>
      <c r="AT3332" s="257" t="s">
        <v>252</v>
      </c>
      <c r="AU3332" s="257" t="s">
        <v>93</v>
      </c>
      <c r="AV3332" s="14" t="s">
        <v>93</v>
      </c>
      <c r="AW3332" s="14" t="s">
        <v>46</v>
      </c>
      <c r="AX3332" s="14" t="s">
        <v>85</v>
      </c>
      <c r="AY3332" s="257" t="s">
        <v>241</v>
      </c>
    </row>
    <row r="3333" s="14" customFormat="1">
      <c r="A3333" s="14"/>
      <c r="B3333" s="247"/>
      <c r="C3333" s="248"/>
      <c r="D3333" s="238" t="s">
        <v>252</v>
      </c>
      <c r="E3333" s="249" t="s">
        <v>39</v>
      </c>
      <c r="F3333" s="250" t="s">
        <v>3046</v>
      </c>
      <c r="G3333" s="248"/>
      <c r="H3333" s="251">
        <v>6</v>
      </c>
      <c r="I3333" s="252"/>
      <c r="J3333" s="248"/>
      <c r="K3333" s="248"/>
      <c r="L3333" s="253"/>
      <c r="M3333" s="254"/>
      <c r="N3333" s="255"/>
      <c r="O3333" s="255"/>
      <c r="P3333" s="255"/>
      <c r="Q3333" s="255"/>
      <c r="R3333" s="255"/>
      <c r="S3333" s="255"/>
      <c r="T3333" s="256"/>
      <c r="U3333" s="14"/>
      <c r="V3333" s="14"/>
      <c r="W3333" s="14"/>
      <c r="X3333" s="14"/>
      <c r="Y3333" s="14"/>
      <c r="Z3333" s="14"/>
      <c r="AA3333" s="14"/>
      <c r="AB3333" s="14"/>
      <c r="AC3333" s="14"/>
      <c r="AD3333" s="14"/>
      <c r="AE3333" s="14"/>
      <c r="AT3333" s="257" t="s">
        <v>252</v>
      </c>
      <c r="AU3333" s="257" t="s">
        <v>93</v>
      </c>
      <c r="AV3333" s="14" t="s">
        <v>93</v>
      </c>
      <c r="AW3333" s="14" t="s">
        <v>46</v>
      </c>
      <c r="AX3333" s="14" t="s">
        <v>85</v>
      </c>
      <c r="AY3333" s="257" t="s">
        <v>241</v>
      </c>
    </row>
    <row r="3334" s="14" customFormat="1">
      <c r="A3334" s="14"/>
      <c r="B3334" s="247"/>
      <c r="C3334" s="248"/>
      <c r="D3334" s="238" t="s">
        <v>252</v>
      </c>
      <c r="E3334" s="249" t="s">
        <v>39</v>
      </c>
      <c r="F3334" s="250" t="s">
        <v>3047</v>
      </c>
      <c r="G3334" s="248"/>
      <c r="H3334" s="251">
        <v>2.3999999999999999</v>
      </c>
      <c r="I3334" s="252"/>
      <c r="J3334" s="248"/>
      <c r="K3334" s="248"/>
      <c r="L3334" s="253"/>
      <c r="M3334" s="254"/>
      <c r="N3334" s="255"/>
      <c r="O3334" s="255"/>
      <c r="P3334" s="255"/>
      <c r="Q3334" s="255"/>
      <c r="R3334" s="255"/>
      <c r="S3334" s="255"/>
      <c r="T3334" s="256"/>
      <c r="U3334" s="14"/>
      <c r="V3334" s="14"/>
      <c r="W3334" s="14"/>
      <c r="X3334" s="14"/>
      <c r="Y3334" s="14"/>
      <c r="Z3334" s="14"/>
      <c r="AA3334" s="14"/>
      <c r="AB3334" s="14"/>
      <c r="AC3334" s="14"/>
      <c r="AD3334" s="14"/>
      <c r="AE3334" s="14"/>
      <c r="AT3334" s="257" t="s">
        <v>252</v>
      </c>
      <c r="AU3334" s="257" t="s">
        <v>93</v>
      </c>
      <c r="AV3334" s="14" t="s">
        <v>93</v>
      </c>
      <c r="AW3334" s="14" t="s">
        <v>46</v>
      </c>
      <c r="AX3334" s="14" t="s">
        <v>85</v>
      </c>
      <c r="AY3334" s="257" t="s">
        <v>241</v>
      </c>
    </row>
    <row r="3335" s="14" customFormat="1">
      <c r="A3335" s="14"/>
      <c r="B3335" s="247"/>
      <c r="C3335" s="248"/>
      <c r="D3335" s="238" t="s">
        <v>252</v>
      </c>
      <c r="E3335" s="249" t="s">
        <v>39</v>
      </c>
      <c r="F3335" s="250" t="s">
        <v>2965</v>
      </c>
      <c r="G3335" s="248"/>
      <c r="H3335" s="251">
        <v>9.5999999999999996</v>
      </c>
      <c r="I3335" s="252"/>
      <c r="J3335" s="248"/>
      <c r="K3335" s="248"/>
      <c r="L3335" s="253"/>
      <c r="M3335" s="254"/>
      <c r="N3335" s="255"/>
      <c r="O3335" s="255"/>
      <c r="P3335" s="255"/>
      <c r="Q3335" s="255"/>
      <c r="R3335" s="255"/>
      <c r="S3335" s="255"/>
      <c r="T3335" s="256"/>
      <c r="U3335" s="14"/>
      <c r="V3335" s="14"/>
      <c r="W3335" s="14"/>
      <c r="X3335" s="14"/>
      <c r="Y3335" s="14"/>
      <c r="Z3335" s="14"/>
      <c r="AA3335" s="14"/>
      <c r="AB3335" s="14"/>
      <c r="AC3335" s="14"/>
      <c r="AD3335" s="14"/>
      <c r="AE3335" s="14"/>
      <c r="AT3335" s="257" t="s">
        <v>252</v>
      </c>
      <c r="AU3335" s="257" t="s">
        <v>93</v>
      </c>
      <c r="AV3335" s="14" t="s">
        <v>93</v>
      </c>
      <c r="AW3335" s="14" t="s">
        <v>46</v>
      </c>
      <c r="AX3335" s="14" t="s">
        <v>85</v>
      </c>
      <c r="AY3335" s="257" t="s">
        <v>241</v>
      </c>
    </row>
    <row r="3336" s="14" customFormat="1">
      <c r="A3336" s="14"/>
      <c r="B3336" s="247"/>
      <c r="C3336" s="248"/>
      <c r="D3336" s="238" t="s">
        <v>252</v>
      </c>
      <c r="E3336" s="249" t="s">
        <v>39</v>
      </c>
      <c r="F3336" s="250" t="s">
        <v>2966</v>
      </c>
      <c r="G3336" s="248"/>
      <c r="H3336" s="251">
        <v>2.2000000000000002</v>
      </c>
      <c r="I3336" s="252"/>
      <c r="J3336" s="248"/>
      <c r="K3336" s="248"/>
      <c r="L3336" s="253"/>
      <c r="M3336" s="254"/>
      <c r="N3336" s="255"/>
      <c r="O3336" s="255"/>
      <c r="P3336" s="255"/>
      <c r="Q3336" s="255"/>
      <c r="R3336" s="255"/>
      <c r="S3336" s="255"/>
      <c r="T3336" s="256"/>
      <c r="U3336" s="14"/>
      <c r="V3336" s="14"/>
      <c r="W3336" s="14"/>
      <c r="X3336" s="14"/>
      <c r="Y3336" s="14"/>
      <c r="Z3336" s="14"/>
      <c r="AA3336" s="14"/>
      <c r="AB3336" s="14"/>
      <c r="AC3336" s="14"/>
      <c r="AD3336" s="14"/>
      <c r="AE3336" s="14"/>
      <c r="AT3336" s="257" t="s">
        <v>252</v>
      </c>
      <c r="AU3336" s="257" t="s">
        <v>93</v>
      </c>
      <c r="AV3336" s="14" t="s">
        <v>93</v>
      </c>
      <c r="AW3336" s="14" t="s">
        <v>46</v>
      </c>
      <c r="AX3336" s="14" t="s">
        <v>85</v>
      </c>
      <c r="AY3336" s="257" t="s">
        <v>241</v>
      </c>
    </row>
    <row r="3337" s="14" customFormat="1">
      <c r="A3337" s="14"/>
      <c r="B3337" s="247"/>
      <c r="C3337" s="248"/>
      <c r="D3337" s="238" t="s">
        <v>252</v>
      </c>
      <c r="E3337" s="249" t="s">
        <v>39</v>
      </c>
      <c r="F3337" s="250" t="s">
        <v>2967</v>
      </c>
      <c r="G3337" s="248"/>
      <c r="H3337" s="251">
        <v>1.3</v>
      </c>
      <c r="I3337" s="252"/>
      <c r="J3337" s="248"/>
      <c r="K3337" s="248"/>
      <c r="L3337" s="253"/>
      <c r="M3337" s="254"/>
      <c r="N3337" s="255"/>
      <c r="O3337" s="255"/>
      <c r="P3337" s="255"/>
      <c r="Q3337" s="255"/>
      <c r="R3337" s="255"/>
      <c r="S3337" s="255"/>
      <c r="T3337" s="256"/>
      <c r="U3337" s="14"/>
      <c r="V3337" s="14"/>
      <c r="W3337" s="14"/>
      <c r="X3337" s="14"/>
      <c r="Y3337" s="14"/>
      <c r="Z3337" s="14"/>
      <c r="AA3337" s="14"/>
      <c r="AB3337" s="14"/>
      <c r="AC3337" s="14"/>
      <c r="AD3337" s="14"/>
      <c r="AE3337" s="14"/>
      <c r="AT3337" s="257" t="s">
        <v>252</v>
      </c>
      <c r="AU3337" s="257" t="s">
        <v>93</v>
      </c>
      <c r="AV3337" s="14" t="s">
        <v>93</v>
      </c>
      <c r="AW3337" s="14" t="s">
        <v>46</v>
      </c>
      <c r="AX3337" s="14" t="s">
        <v>85</v>
      </c>
      <c r="AY3337" s="257" t="s">
        <v>241</v>
      </c>
    </row>
    <row r="3338" s="14" customFormat="1">
      <c r="A3338" s="14"/>
      <c r="B3338" s="247"/>
      <c r="C3338" s="248"/>
      <c r="D3338" s="238" t="s">
        <v>252</v>
      </c>
      <c r="E3338" s="249" t="s">
        <v>39</v>
      </c>
      <c r="F3338" s="250" t="s">
        <v>2968</v>
      </c>
      <c r="G3338" s="248"/>
      <c r="H3338" s="251">
        <v>1.3</v>
      </c>
      <c r="I3338" s="252"/>
      <c r="J3338" s="248"/>
      <c r="K3338" s="248"/>
      <c r="L3338" s="253"/>
      <c r="M3338" s="254"/>
      <c r="N3338" s="255"/>
      <c r="O3338" s="255"/>
      <c r="P3338" s="255"/>
      <c r="Q3338" s="255"/>
      <c r="R3338" s="255"/>
      <c r="S3338" s="255"/>
      <c r="T3338" s="256"/>
      <c r="U3338" s="14"/>
      <c r="V3338" s="14"/>
      <c r="W3338" s="14"/>
      <c r="X3338" s="14"/>
      <c r="Y3338" s="14"/>
      <c r="Z3338" s="14"/>
      <c r="AA3338" s="14"/>
      <c r="AB3338" s="14"/>
      <c r="AC3338" s="14"/>
      <c r="AD3338" s="14"/>
      <c r="AE3338" s="14"/>
      <c r="AT3338" s="257" t="s">
        <v>252</v>
      </c>
      <c r="AU3338" s="257" t="s">
        <v>93</v>
      </c>
      <c r="AV3338" s="14" t="s">
        <v>93</v>
      </c>
      <c r="AW3338" s="14" t="s">
        <v>46</v>
      </c>
      <c r="AX3338" s="14" t="s">
        <v>85</v>
      </c>
      <c r="AY3338" s="257" t="s">
        <v>241</v>
      </c>
    </row>
    <row r="3339" s="14" customFormat="1">
      <c r="A3339" s="14"/>
      <c r="B3339" s="247"/>
      <c r="C3339" s="248"/>
      <c r="D3339" s="238" t="s">
        <v>252</v>
      </c>
      <c r="E3339" s="249" t="s">
        <v>39</v>
      </c>
      <c r="F3339" s="250" t="s">
        <v>2969</v>
      </c>
      <c r="G3339" s="248"/>
      <c r="H3339" s="251">
        <v>1.3999999999999999</v>
      </c>
      <c r="I3339" s="252"/>
      <c r="J3339" s="248"/>
      <c r="K3339" s="248"/>
      <c r="L3339" s="253"/>
      <c r="M3339" s="254"/>
      <c r="N3339" s="255"/>
      <c r="O3339" s="255"/>
      <c r="P3339" s="255"/>
      <c r="Q3339" s="255"/>
      <c r="R3339" s="255"/>
      <c r="S3339" s="255"/>
      <c r="T3339" s="256"/>
      <c r="U3339" s="14"/>
      <c r="V3339" s="14"/>
      <c r="W3339" s="14"/>
      <c r="X3339" s="14"/>
      <c r="Y3339" s="14"/>
      <c r="Z3339" s="14"/>
      <c r="AA3339" s="14"/>
      <c r="AB3339" s="14"/>
      <c r="AC3339" s="14"/>
      <c r="AD3339" s="14"/>
      <c r="AE3339" s="14"/>
      <c r="AT3339" s="257" t="s">
        <v>252</v>
      </c>
      <c r="AU3339" s="257" t="s">
        <v>93</v>
      </c>
      <c r="AV3339" s="14" t="s">
        <v>93</v>
      </c>
      <c r="AW3339" s="14" t="s">
        <v>46</v>
      </c>
      <c r="AX3339" s="14" t="s">
        <v>85</v>
      </c>
      <c r="AY3339" s="257" t="s">
        <v>241</v>
      </c>
    </row>
    <row r="3340" s="14" customFormat="1">
      <c r="A3340" s="14"/>
      <c r="B3340" s="247"/>
      <c r="C3340" s="248"/>
      <c r="D3340" s="238" t="s">
        <v>252</v>
      </c>
      <c r="E3340" s="249" t="s">
        <v>39</v>
      </c>
      <c r="F3340" s="250" t="s">
        <v>2970</v>
      </c>
      <c r="G3340" s="248"/>
      <c r="H3340" s="251">
        <v>2.3999999999999999</v>
      </c>
      <c r="I3340" s="252"/>
      <c r="J3340" s="248"/>
      <c r="K3340" s="248"/>
      <c r="L3340" s="253"/>
      <c r="M3340" s="254"/>
      <c r="N3340" s="255"/>
      <c r="O3340" s="255"/>
      <c r="P3340" s="255"/>
      <c r="Q3340" s="255"/>
      <c r="R3340" s="255"/>
      <c r="S3340" s="255"/>
      <c r="T3340" s="256"/>
      <c r="U3340" s="14"/>
      <c r="V3340" s="14"/>
      <c r="W3340" s="14"/>
      <c r="X3340" s="14"/>
      <c r="Y3340" s="14"/>
      <c r="Z3340" s="14"/>
      <c r="AA3340" s="14"/>
      <c r="AB3340" s="14"/>
      <c r="AC3340" s="14"/>
      <c r="AD3340" s="14"/>
      <c r="AE3340" s="14"/>
      <c r="AT3340" s="257" t="s">
        <v>252</v>
      </c>
      <c r="AU3340" s="257" t="s">
        <v>93</v>
      </c>
      <c r="AV3340" s="14" t="s">
        <v>93</v>
      </c>
      <c r="AW3340" s="14" t="s">
        <v>46</v>
      </c>
      <c r="AX3340" s="14" t="s">
        <v>85</v>
      </c>
      <c r="AY3340" s="257" t="s">
        <v>241</v>
      </c>
    </row>
    <row r="3341" s="14" customFormat="1">
      <c r="A3341" s="14"/>
      <c r="B3341" s="247"/>
      <c r="C3341" s="248"/>
      <c r="D3341" s="238" t="s">
        <v>252</v>
      </c>
      <c r="E3341" s="249" t="s">
        <v>39</v>
      </c>
      <c r="F3341" s="250" t="s">
        <v>2971</v>
      </c>
      <c r="G3341" s="248"/>
      <c r="H3341" s="251">
        <v>2</v>
      </c>
      <c r="I3341" s="252"/>
      <c r="J3341" s="248"/>
      <c r="K3341" s="248"/>
      <c r="L3341" s="253"/>
      <c r="M3341" s="254"/>
      <c r="N3341" s="255"/>
      <c r="O3341" s="255"/>
      <c r="P3341" s="255"/>
      <c r="Q3341" s="255"/>
      <c r="R3341" s="255"/>
      <c r="S3341" s="255"/>
      <c r="T3341" s="256"/>
      <c r="U3341" s="14"/>
      <c r="V3341" s="14"/>
      <c r="W3341" s="14"/>
      <c r="X3341" s="14"/>
      <c r="Y3341" s="14"/>
      <c r="Z3341" s="14"/>
      <c r="AA3341" s="14"/>
      <c r="AB3341" s="14"/>
      <c r="AC3341" s="14"/>
      <c r="AD3341" s="14"/>
      <c r="AE3341" s="14"/>
      <c r="AT3341" s="257" t="s">
        <v>252</v>
      </c>
      <c r="AU3341" s="257" t="s">
        <v>93</v>
      </c>
      <c r="AV3341" s="14" t="s">
        <v>93</v>
      </c>
      <c r="AW3341" s="14" t="s">
        <v>46</v>
      </c>
      <c r="AX3341" s="14" t="s">
        <v>85</v>
      </c>
      <c r="AY3341" s="257" t="s">
        <v>241</v>
      </c>
    </row>
    <row r="3342" s="14" customFormat="1">
      <c r="A3342" s="14"/>
      <c r="B3342" s="247"/>
      <c r="C3342" s="248"/>
      <c r="D3342" s="238" t="s">
        <v>252</v>
      </c>
      <c r="E3342" s="249" t="s">
        <v>39</v>
      </c>
      <c r="F3342" s="250" t="s">
        <v>2972</v>
      </c>
      <c r="G3342" s="248"/>
      <c r="H3342" s="251">
        <v>1.8</v>
      </c>
      <c r="I3342" s="252"/>
      <c r="J3342" s="248"/>
      <c r="K3342" s="248"/>
      <c r="L3342" s="253"/>
      <c r="M3342" s="254"/>
      <c r="N3342" s="255"/>
      <c r="O3342" s="255"/>
      <c r="P3342" s="255"/>
      <c r="Q3342" s="255"/>
      <c r="R3342" s="255"/>
      <c r="S3342" s="255"/>
      <c r="T3342" s="256"/>
      <c r="U3342" s="14"/>
      <c r="V3342" s="14"/>
      <c r="W3342" s="14"/>
      <c r="X3342" s="14"/>
      <c r="Y3342" s="14"/>
      <c r="Z3342" s="14"/>
      <c r="AA3342" s="14"/>
      <c r="AB3342" s="14"/>
      <c r="AC3342" s="14"/>
      <c r="AD3342" s="14"/>
      <c r="AE3342" s="14"/>
      <c r="AT3342" s="257" t="s">
        <v>252</v>
      </c>
      <c r="AU3342" s="257" t="s">
        <v>93</v>
      </c>
      <c r="AV3342" s="14" t="s">
        <v>93</v>
      </c>
      <c r="AW3342" s="14" t="s">
        <v>46</v>
      </c>
      <c r="AX3342" s="14" t="s">
        <v>85</v>
      </c>
      <c r="AY3342" s="257" t="s">
        <v>241</v>
      </c>
    </row>
    <row r="3343" s="14" customFormat="1">
      <c r="A3343" s="14"/>
      <c r="B3343" s="247"/>
      <c r="C3343" s="248"/>
      <c r="D3343" s="238" t="s">
        <v>252</v>
      </c>
      <c r="E3343" s="249" t="s">
        <v>39</v>
      </c>
      <c r="F3343" s="250" t="s">
        <v>3048</v>
      </c>
      <c r="G3343" s="248"/>
      <c r="H3343" s="251">
        <v>2</v>
      </c>
      <c r="I3343" s="252"/>
      <c r="J3343" s="248"/>
      <c r="K3343" s="248"/>
      <c r="L3343" s="253"/>
      <c r="M3343" s="254"/>
      <c r="N3343" s="255"/>
      <c r="O3343" s="255"/>
      <c r="P3343" s="255"/>
      <c r="Q3343" s="255"/>
      <c r="R3343" s="255"/>
      <c r="S3343" s="255"/>
      <c r="T3343" s="256"/>
      <c r="U3343" s="14"/>
      <c r="V3343" s="14"/>
      <c r="W3343" s="14"/>
      <c r="X3343" s="14"/>
      <c r="Y3343" s="14"/>
      <c r="Z3343" s="14"/>
      <c r="AA3343" s="14"/>
      <c r="AB3343" s="14"/>
      <c r="AC3343" s="14"/>
      <c r="AD3343" s="14"/>
      <c r="AE3343" s="14"/>
      <c r="AT3343" s="257" t="s">
        <v>252</v>
      </c>
      <c r="AU3343" s="257" t="s">
        <v>93</v>
      </c>
      <c r="AV3343" s="14" t="s">
        <v>93</v>
      </c>
      <c r="AW3343" s="14" t="s">
        <v>46</v>
      </c>
      <c r="AX3343" s="14" t="s">
        <v>85</v>
      </c>
      <c r="AY3343" s="257" t="s">
        <v>241</v>
      </c>
    </row>
    <row r="3344" s="16" customFormat="1">
      <c r="A3344" s="16"/>
      <c r="B3344" s="269"/>
      <c r="C3344" s="270"/>
      <c r="D3344" s="238" t="s">
        <v>252</v>
      </c>
      <c r="E3344" s="271" t="s">
        <v>39</v>
      </c>
      <c r="F3344" s="272" t="s">
        <v>295</v>
      </c>
      <c r="G3344" s="270"/>
      <c r="H3344" s="273">
        <v>122.3</v>
      </c>
      <c r="I3344" s="274"/>
      <c r="J3344" s="270"/>
      <c r="K3344" s="270"/>
      <c r="L3344" s="275"/>
      <c r="M3344" s="276"/>
      <c r="N3344" s="277"/>
      <c r="O3344" s="277"/>
      <c r="P3344" s="277"/>
      <c r="Q3344" s="277"/>
      <c r="R3344" s="277"/>
      <c r="S3344" s="277"/>
      <c r="T3344" s="278"/>
      <c r="U3344" s="16"/>
      <c r="V3344" s="16"/>
      <c r="W3344" s="16"/>
      <c r="X3344" s="16"/>
      <c r="Y3344" s="16"/>
      <c r="Z3344" s="16"/>
      <c r="AA3344" s="16"/>
      <c r="AB3344" s="16"/>
      <c r="AC3344" s="16"/>
      <c r="AD3344" s="16"/>
      <c r="AE3344" s="16"/>
      <c r="AT3344" s="279" t="s">
        <v>252</v>
      </c>
      <c r="AU3344" s="279" t="s">
        <v>93</v>
      </c>
      <c r="AV3344" s="16" t="s">
        <v>113</v>
      </c>
      <c r="AW3344" s="16" t="s">
        <v>46</v>
      </c>
      <c r="AX3344" s="16" t="s">
        <v>85</v>
      </c>
      <c r="AY3344" s="279" t="s">
        <v>241</v>
      </c>
    </row>
    <row r="3345" s="13" customFormat="1">
      <c r="A3345" s="13"/>
      <c r="B3345" s="236"/>
      <c r="C3345" s="237"/>
      <c r="D3345" s="238" t="s">
        <v>252</v>
      </c>
      <c r="E3345" s="239" t="s">
        <v>39</v>
      </c>
      <c r="F3345" s="240" t="s">
        <v>1033</v>
      </c>
      <c r="G3345" s="237"/>
      <c r="H3345" s="239" t="s">
        <v>39</v>
      </c>
      <c r="I3345" s="241"/>
      <c r="J3345" s="237"/>
      <c r="K3345" s="237"/>
      <c r="L3345" s="242"/>
      <c r="M3345" s="243"/>
      <c r="N3345" s="244"/>
      <c r="O3345" s="244"/>
      <c r="P3345" s="244"/>
      <c r="Q3345" s="244"/>
      <c r="R3345" s="244"/>
      <c r="S3345" s="244"/>
      <c r="T3345" s="245"/>
      <c r="U3345" s="13"/>
      <c r="V3345" s="13"/>
      <c r="W3345" s="13"/>
      <c r="X3345" s="13"/>
      <c r="Y3345" s="13"/>
      <c r="Z3345" s="13"/>
      <c r="AA3345" s="13"/>
      <c r="AB3345" s="13"/>
      <c r="AC3345" s="13"/>
      <c r="AD3345" s="13"/>
      <c r="AE3345" s="13"/>
      <c r="AT3345" s="246" t="s">
        <v>252</v>
      </c>
      <c r="AU3345" s="246" t="s">
        <v>93</v>
      </c>
      <c r="AV3345" s="13" t="s">
        <v>23</v>
      </c>
      <c r="AW3345" s="13" t="s">
        <v>46</v>
      </c>
      <c r="AX3345" s="13" t="s">
        <v>85</v>
      </c>
      <c r="AY3345" s="246" t="s">
        <v>241</v>
      </c>
    </row>
    <row r="3346" s="14" customFormat="1">
      <c r="A3346" s="14"/>
      <c r="B3346" s="247"/>
      <c r="C3346" s="248"/>
      <c r="D3346" s="238" t="s">
        <v>252</v>
      </c>
      <c r="E3346" s="249" t="s">
        <v>39</v>
      </c>
      <c r="F3346" s="250" t="s">
        <v>3049</v>
      </c>
      <c r="G3346" s="248"/>
      <c r="H3346" s="251">
        <v>2.3999999999999999</v>
      </c>
      <c r="I3346" s="252"/>
      <c r="J3346" s="248"/>
      <c r="K3346" s="248"/>
      <c r="L3346" s="253"/>
      <c r="M3346" s="254"/>
      <c r="N3346" s="255"/>
      <c r="O3346" s="255"/>
      <c r="P3346" s="255"/>
      <c r="Q3346" s="255"/>
      <c r="R3346" s="255"/>
      <c r="S3346" s="255"/>
      <c r="T3346" s="256"/>
      <c r="U3346" s="14"/>
      <c r="V3346" s="14"/>
      <c r="W3346" s="14"/>
      <c r="X3346" s="14"/>
      <c r="Y3346" s="14"/>
      <c r="Z3346" s="14"/>
      <c r="AA3346" s="14"/>
      <c r="AB3346" s="14"/>
      <c r="AC3346" s="14"/>
      <c r="AD3346" s="14"/>
      <c r="AE3346" s="14"/>
      <c r="AT3346" s="257" t="s">
        <v>252</v>
      </c>
      <c r="AU3346" s="257" t="s">
        <v>93</v>
      </c>
      <c r="AV3346" s="14" t="s">
        <v>93</v>
      </c>
      <c r="AW3346" s="14" t="s">
        <v>46</v>
      </c>
      <c r="AX3346" s="14" t="s">
        <v>85</v>
      </c>
      <c r="AY3346" s="257" t="s">
        <v>241</v>
      </c>
    </row>
    <row r="3347" s="15" customFormat="1">
      <c r="A3347" s="15"/>
      <c r="B3347" s="258"/>
      <c r="C3347" s="259"/>
      <c r="D3347" s="238" t="s">
        <v>252</v>
      </c>
      <c r="E3347" s="260" t="s">
        <v>39</v>
      </c>
      <c r="F3347" s="261" t="s">
        <v>274</v>
      </c>
      <c r="G3347" s="259"/>
      <c r="H3347" s="262">
        <v>124.7</v>
      </c>
      <c r="I3347" s="263"/>
      <c r="J3347" s="259"/>
      <c r="K3347" s="259"/>
      <c r="L3347" s="264"/>
      <c r="M3347" s="265"/>
      <c r="N3347" s="266"/>
      <c r="O3347" s="266"/>
      <c r="P3347" s="266"/>
      <c r="Q3347" s="266"/>
      <c r="R3347" s="266"/>
      <c r="S3347" s="266"/>
      <c r="T3347" s="267"/>
      <c r="U3347" s="15"/>
      <c r="V3347" s="15"/>
      <c r="W3347" s="15"/>
      <c r="X3347" s="15"/>
      <c r="Y3347" s="15"/>
      <c r="Z3347" s="15"/>
      <c r="AA3347" s="15"/>
      <c r="AB3347" s="15"/>
      <c r="AC3347" s="15"/>
      <c r="AD3347" s="15"/>
      <c r="AE3347" s="15"/>
      <c r="AT3347" s="268" t="s">
        <v>252</v>
      </c>
      <c r="AU3347" s="268" t="s">
        <v>93</v>
      </c>
      <c r="AV3347" s="15" t="s">
        <v>248</v>
      </c>
      <c r="AW3347" s="15" t="s">
        <v>46</v>
      </c>
      <c r="AX3347" s="15" t="s">
        <v>23</v>
      </c>
      <c r="AY3347" s="268" t="s">
        <v>241</v>
      </c>
    </row>
    <row r="3348" s="14" customFormat="1">
      <c r="A3348" s="14"/>
      <c r="B3348" s="247"/>
      <c r="C3348" s="248"/>
      <c r="D3348" s="238" t="s">
        <v>252</v>
      </c>
      <c r="E3348" s="248"/>
      <c r="F3348" s="250" t="s">
        <v>3050</v>
      </c>
      <c r="G3348" s="248"/>
      <c r="H3348" s="251">
        <v>130.935</v>
      </c>
      <c r="I3348" s="252"/>
      <c r="J3348" s="248"/>
      <c r="K3348" s="248"/>
      <c r="L3348" s="253"/>
      <c r="M3348" s="254"/>
      <c r="N3348" s="255"/>
      <c r="O3348" s="255"/>
      <c r="P3348" s="255"/>
      <c r="Q3348" s="255"/>
      <c r="R3348" s="255"/>
      <c r="S3348" s="255"/>
      <c r="T3348" s="256"/>
      <c r="U3348" s="14"/>
      <c r="V3348" s="14"/>
      <c r="W3348" s="14"/>
      <c r="X3348" s="14"/>
      <c r="Y3348" s="14"/>
      <c r="Z3348" s="14"/>
      <c r="AA3348" s="14"/>
      <c r="AB3348" s="14"/>
      <c r="AC3348" s="14"/>
      <c r="AD3348" s="14"/>
      <c r="AE3348" s="14"/>
      <c r="AT3348" s="257" t="s">
        <v>252</v>
      </c>
      <c r="AU3348" s="257" t="s">
        <v>93</v>
      </c>
      <c r="AV3348" s="14" t="s">
        <v>93</v>
      </c>
      <c r="AW3348" s="14" t="s">
        <v>4</v>
      </c>
      <c r="AX3348" s="14" t="s">
        <v>23</v>
      </c>
      <c r="AY3348" s="257" t="s">
        <v>241</v>
      </c>
    </row>
    <row r="3349" s="2" customFormat="1" ht="16.5" customHeight="1">
      <c r="A3349" s="42"/>
      <c r="B3349" s="43"/>
      <c r="C3349" s="280" t="s">
        <v>3051</v>
      </c>
      <c r="D3349" s="280" t="s">
        <v>463</v>
      </c>
      <c r="E3349" s="281" t="s">
        <v>3052</v>
      </c>
      <c r="F3349" s="282" t="s">
        <v>3053</v>
      </c>
      <c r="G3349" s="283" t="s">
        <v>515</v>
      </c>
      <c r="H3349" s="284">
        <v>167.21299999999999</v>
      </c>
      <c r="I3349" s="285"/>
      <c r="J3349" s="286">
        <f>ROUND(I3349*H3349,2)</f>
        <v>0</v>
      </c>
      <c r="K3349" s="282" t="s">
        <v>247</v>
      </c>
      <c r="L3349" s="287"/>
      <c r="M3349" s="288" t="s">
        <v>39</v>
      </c>
      <c r="N3349" s="289" t="s">
        <v>56</v>
      </c>
      <c r="O3349" s="88"/>
      <c r="P3349" s="227">
        <f>O3349*H3349</f>
        <v>0</v>
      </c>
      <c r="Q3349" s="227">
        <v>0.00020000000000000001</v>
      </c>
      <c r="R3349" s="227">
        <f>Q3349*H3349</f>
        <v>0.033442600000000003</v>
      </c>
      <c r="S3349" s="227">
        <v>0</v>
      </c>
      <c r="T3349" s="228">
        <f>S3349*H3349</f>
        <v>0</v>
      </c>
      <c r="U3349" s="42"/>
      <c r="V3349" s="42"/>
      <c r="W3349" s="42"/>
      <c r="X3349" s="42"/>
      <c r="Y3349" s="42"/>
      <c r="Z3349" s="42"/>
      <c r="AA3349" s="42"/>
      <c r="AB3349" s="42"/>
      <c r="AC3349" s="42"/>
      <c r="AD3349" s="42"/>
      <c r="AE3349" s="42"/>
      <c r="AR3349" s="229" t="s">
        <v>321</v>
      </c>
      <c r="AT3349" s="229" t="s">
        <v>463</v>
      </c>
      <c r="AU3349" s="229" t="s">
        <v>93</v>
      </c>
      <c r="AY3349" s="20" t="s">
        <v>241</v>
      </c>
      <c r="BE3349" s="230">
        <f>IF(N3349="základní",J3349,0)</f>
        <v>0</v>
      </c>
      <c r="BF3349" s="230">
        <f>IF(N3349="snížená",J3349,0)</f>
        <v>0</v>
      </c>
      <c r="BG3349" s="230">
        <f>IF(N3349="zákl. přenesená",J3349,0)</f>
        <v>0</v>
      </c>
      <c r="BH3349" s="230">
        <f>IF(N3349="sníž. přenesená",J3349,0)</f>
        <v>0</v>
      </c>
      <c r="BI3349" s="230">
        <f>IF(N3349="nulová",J3349,0)</f>
        <v>0</v>
      </c>
      <c r="BJ3349" s="20" t="s">
        <v>23</v>
      </c>
      <c r="BK3349" s="230">
        <f>ROUND(I3349*H3349,2)</f>
        <v>0</v>
      </c>
      <c r="BL3349" s="20" t="s">
        <v>248</v>
      </c>
      <c r="BM3349" s="229" t="s">
        <v>3054</v>
      </c>
    </row>
    <row r="3350" s="13" customFormat="1">
      <c r="A3350" s="13"/>
      <c r="B3350" s="236"/>
      <c r="C3350" s="237"/>
      <c r="D3350" s="238" t="s">
        <v>252</v>
      </c>
      <c r="E3350" s="239" t="s">
        <v>39</v>
      </c>
      <c r="F3350" s="240" t="s">
        <v>3055</v>
      </c>
      <c r="G3350" s="237"/>
      <c r="H3350" s="239" t="s">
        <v>39</v>
      </c>
      <c r="I3350" s="241"/>
      <c r="J3350" s="237"/>
      <c r="K3350" s="237"/>
      <c r="L3350" s="242"/>
      <c r="M3350" s="243"/>
      <c r="N3350" s="244"/>
      <c r="O3350" s="244"/>
      <c r="P3350" s="244"/>
      <c r="Q3350" s="244"/>
      <c r="R3350" s="244"/>
      <c r="S3350" s="244"/>
      <c r="T3350" s="245"/>
      <c r="U3350" s="13"/>
      <c r="V3350" s="13"/>
      <c r="W3350" s="13"/>
      <c r="X3350" s="13"/>
      <c r="Y3350" s="13"/>
      <c r="Z3350" s="13"/>
      <c r="AA3350" s="13"/>
      <c r="AB3350" s="13"/>
      <c r="AC3350" s="13"/>
      <c r="AD3350" s="13"/>
      <c r="AE3350" s="13"/>
      <c r="AT3350" s="246" t="s">
        <v>252</v>
      </c>
      <c r="AU3350" s="246" t="s">
        <v>93</v>
      </c>
      <c r="AV3350" s="13" t="s">
        <v>23</v>
      </c>
      <c r="AW3350" s="13" t="s">
        <v>46</v>
      </c>
      <c r="AX3350" s="13" t="s">
        <v>85</v>
      </c>
      <c r="AY3350" s="246" t="s">
        <v>241</v>
      </c>
    </row>
    <row r="3351" s="14" customFormat="1">
      <c r="A3351" s="14"/>
      <c r="B3351" s="247"/>
      <c r="C3351" s="248"/>
      <c r="D3351" s="238" t="s">
        <v>252</v>
      </c>
      <c r="E3351" s="249" t="s">
        <v>39</v>
      </c>
      <c r="F3351" s="250" t="s">
        <v>3056</v>
      </c>
      <c r="G3351" s="248"/>
      <c r="H3351" s="251">
        <v>91.200000000000003</v>
      </c>
      <c r="I3351" s="252"/>
      <c r="J3351" s="248"/>
      <c r="K3351" s="248"/>
      <c r="L3351" s="253"/>
      <c r="M3351" s="254"/>
      <c r="N3351" s="255"/>
      <c r="O3351" s="255"/>
      <c r="P3351" s="255"/>
      <c r="Q3351" s="255"/>
      <c r="R3351" s="255"/>
      <c r="S3351" s="255"/>
      <c r="T3351" s="256"/>
      <c r="U3351" s="14"/>
      <c r="V3351" s="14"/>
      <c r="W3351" s="14"/>
      <c r="X3351" s="14"/>
      <c r="Y3351" s="14"/>
      <c r="Z3351" s="14"/>
      <c r="AA3351" s="14"/>
      <c r="AB3351" s="14"/>
      <c r="AC3351" s="14"/>
      <c r="AD3351" s="14"/>
      <c r="AE3351" s="14"/>
      <c r="AT3351" s="257" t="s">
        <v>252</v>
      </c>
      <c r="AU3351" s="257" t="s">
        <v>93</v>
      </c>
      <c r="AV3351" s="14" t="s">
        <v>93</v>
      </c>
      <c r="AW3351" s="14" t="s">
        <v>46</v>
      </c>
      <c r="AX3351" s="14" t="s">
        <v>85</v>
      </c>
      <c r="AY3351" s="257" t="s">
        <v>241</v>
      </c>
    </row>
    <row r="3352" s="14" customFormat="1">
      <c r="A3352" s="14"/>
      <c r="B3352" s="247"/>
      <c r="C3352" s="248"/>
      <c r="D3352" s="238" t="s">
        <v>252</v>
      </c>
      <c r="E3352" s="249" t="s">
        <v>39</v>
      </c>
      <c r="F3352" s="250" t="s">
        <v>3057</v>
      </c>
      <c r="G3352" s="248"/>
      <c r="H3352" s="251">
        <v>2.6000000000000001</v>
      </c>
      <c r="I3352" s="252"/>
      <c r="J3352" s="248"/>
      <c r="K3352" s="248"/>
      <c r="L3352" s="253"/>
      <c r="M3352" s="254"/>
      <c r="N3352" s="255"/>
      <c r="O3352" s="255"/>
      <c r="P3352" s="255"/>
      <c r="Q3352" s="255"/>
      <c r="R3352" s="255"/>
      <c r="S3352" s="255"/>
      <c r="T3352" s="256"/>
      <c r="U3352" s="14"/>
      <c r="V3352" s="14"/>
      <c r="W3352" s="14"/>
      <c r="X3352" s="14"/>
      <c r="Y3352" s="14"/>
      <c r="Z3352" s="14"/>
      <c r="AA3352" s="14"/>
      <c r="AB3352" s="14"/>
      <c r="AC3352" s="14"/>
      <c r="AD3352" s="14"/>
      <c r="AE3352" s="14"/>
      <c r="AT3352" s="257" t="s">
        <v>252</v>
      </c>
      <c r="AU3352" s="257" t="s">
        <v>93</v>
      </c>
      <c r="AV3352" s="14" t="s">
        <v>93</v>
      </c>
      <c r="AW3352" s="14" t="s">
        <v>46</v>
      </c>
      <c r="AX3352" s="14" t="s">
        <v>85</v>
      </c>
      <c r="AY3352" s="257" t="s">
        <v>241</v>
      </c>
    </row>
    <row r="3353" s="14" customFormat="1">
      <c r="A3353" s="14"/>
      <c r="B3353" s="247"/>
      <c r="C3353" s="248"/>
      <c r="D3353" s="238" t="s">
        <v>252</v>
      </c>
      <c r="E3353" s="249" t="s">
        <v>39</v>
      </c>
      <c r="F3353" s="250" t="s">
        <v>3058</v>
      </c>
      <c r="G3353" s="248"/>
      <c r="H3353" s="251">
        <v>10.800000000000001</v>
      </c>
      <c r="I3353" s="252"/>
      <c r="J3353" s="248"/>
      <c r="K3353" s="248"/>
      <c r="L3353" s="253"/>
      <c r="M3353" s="254"/>
      <c r="N3353" s="255"/>
      <c r="O3353" s="255"/>
      <c r="P3353" s="255"/>
      <c r="Q3353" s="255"/>
      <c r="R3353" s="255"/>
      <c r="S3353" s="255"/>
      <c r="T3353" s="256"/>
      <c r="U3353" s="14"/>
      <c r="V3353" s="14"/>
      <c r="W3353" s="14"/>
      <c r="X3353" s="14"/>
      <c r="Y3353" s="14"/>
      <c r="Z3353" s="14"/>
      <c r="AA3353" s="14"/>
      <c r="AB3353" s="14"/>
      <c r="AC3353" s="14"/>
      <c r="AD3353" s="14"/>
      <c r="AE3353" s="14"/>
      <c r="AT3353" s="257" t="s">
        <v>252</v>
      </c>
      <c r="AU3353" s="257" t="s">
        <v>93</v>
      </c>
      <c r="AV3353" s="14" t="s">
        <v>93</v>
      </c>
      <c r="AW3353" s="14" t="s">
        <v>46</v>
      </c>
      <c r="AX3353" s="14" t="s">
        <v>85</v>
      </c>
      <c r="AY3353" s="257" t="s">
        <v>241</v>
      </c>
    </row>
    <row r="3354" s="14" customFormat="1">
      <c r="A3354" s="14"/>
      <c r="B3354" s="247"/>
      <c r="C3354" s="248"/>
      <c r="D3354" s="238" t="s">
        <v>252</v>
      </c>
      <c r="E3354" s="249" t="s">
        <v>39</v>
      </c>
      <c r="F3354" s="250" t="s">
        <v>3059</v>
      </c>
      <c r="G3354" s="248"/>
      <c r="H3354" s="251">
        <v>3.2999999999999998</v>
      </c>
      <c r="I3354" s="252"/>
      <c r="J3354" s="248"/>
      <c r="K3354" s="248"/>
      <c r="L3354" s="253"/>
      <c r="M3354" s="254"/>
      <c r="N3354" s="255"/>
      <c r="O3354" s="255"/>
      <c r="P3354" s="255"/>
      <c r="Q3354" s="255"/>
      <c r="R3354" s="255"/>
      <c r="S3354" s="255"/>
      <c r="T3354" s="256"/>
      <c r="U3354" s="14"/>
      <c r="V3354" s="14"/>
      <c r="W3354" s="14"/>
      <c r="X3354" s="14"/>
      <c r="Y3354" s="14"/>
      <c r="Z3354" s="14"/>
      <c r="AA3354" s="14"/>
      <c r="AB3354" s="14"/>
      <c r="AC3354" s="14"/>
      <c r="AD3354" s="14"/>
      <c r="AE3354" s="14"/>
      <c r="AT3354" s="257" t="s">
        <v>252</v>
      </c>
      <c r="AU3354" s="257" t="s">
        <v>93</v>
      </c>
      <c r="AV3354" s="14" t="s">
        <v>93</v>
      </c>
      <c r="AW3354" s="14" t="s">
        <v>46</v>
      </c>
      <c r="AX3354" s="14" t="s">
        <v>85</v>
      </c>
      <c r="AY3354" s="257" t="s">
        <v>241</v>
      </c>
    </row>
    <row r="3355" s="14" customFormat="1">
      <c r="A3355" s="14"/>
      <c r="B3355" s="247"/>
      <c r="C3355" s="248"/>
      <c r="D3355" s="238" t="s">
        <v>252</v>
      </c>
      <c r="E3355" s="249" t="s">
        <v>39</v>
      </c>
      <c r="F3355" s="250" t="s">
        <v>3060</v>
      </c>
      <c r="G3355" s="248"/>
      <c r="H3355" s="251">
        <v>1.3500000000000001</v>
      </c>
      <c r="I3355" s="252"/>
      <c r="J3355" s="248"/>
      <c r="K3355" s="248"/>
      <c r="L3355" s="253"/>
      <c r="M3355" s="254"/>
      <c r="N3355" s="255"/>
      <c r="O3355" s="255"/>
      <c r="P3355" s="255"/>
      <c r="Q3355" s="255"/>
      <c r="R3355" s="255"/>
      <c r="S3355" s="255"/>
      <c r="T3355" s="256"/>
      <c r="U3355" s="14"/>
      <c r="V3355" s="14"/>
      <c r="W3355" s="14"/>
      <c r="X3355" s="14"/>
      <c r="Y3355" s="14"/>
      <c r="Z3355" s="14"/>
      <c r="AA3355" s="14"/>
      <c r="AB3355" s="14"/>
      <c r="AC3355" s="14"/>
      <c r="AD3355" s="14"/>
      <c r="AE3355" s="14"/>
      <c r="AT3355" s="257" t="s">
        <v>252</v>
      </c>
      <c r="AU3355" s="257" t="s">
        <v>93</v>
      </c>
      <c r="AV3355" s="14" t="s">
        <v>93</v>
      </c>
      <c r="AW3355" s="14" t="s">
        <v>46</v>
      </c>
      <c r="AX3355" s="14" t="s">
        <v>85</v>
      </c>
      <c r="AY3355" s="257" t="s">
        <v>241</v>
      </c>
    </row>
    <row r="3356" s="14" customFormat="1">
      <c r="A3356" s="14"/>
      <c r="B3356" s="247"/>
      <c r="C3356" s="248"/>
      <c r="D3356" s="238" t="s">
        <v>252</v>
      </c>
      <c r="E3356" s="249" t="s">
        <v>39</v>
      </c>
      <c r="F3356" s="250" t="s">
        <v>3061</v>
      </c>
      <c r="G3356" s="248"/>
      <c r="H3356" s="251">
        <v>45.600000000000001</v>
      </c>
      <c r="I3356" s="252"/>
      <c r="J3356" s="248"/>
      <c r="K3356" s="248"/>
      <c r="L3356" s="253"/>
      <c r="M3356" s="254"/>
      <c r="N3356" s="255"/>
      <c r="O3356" s="255"/>
      <c r="P3356" s="255"/>
      <c r="Q3356" s="255"/>
      <c r="R3356" s="255"/>
      <c r="S3356" s="255"/>
      <c r="T3356" s="256"/>
      <c r="U3356" s="14"/>
      <c r="V3356" s="14"/>
      <c r="W3356" s="14"/>
      <c r="X3356" s="14"/>
      <c r="Y3356" s="14"/>
      <c r="Z3356" s="14"/>
      <c r="AA3356" s="14"/>
      <c r="AB3356" s="14"/>
      <c r="AC3356" s="14"/>
      <c r="AD3356" s="14"/>
      <c r="AE3356" s="14"/>
      <c r="AT3356" s="257" t="s">
        <v>252</v>
      </c>
      <c r="AU3356" s="257" t="s">
        <v>93</v>
      </c>
      <c r="AV3356" s="14" t="s">
        <v>93</v>
      </c>
      <c r="AW3356" s="14" t="s">
        <v>46</v>
      </c>
      <c r="AX3356" s="14" t="s">
        <v>85</v>
      </c>
      <c r="AY3356" s="257" t="s">
        <v>241</v>
      </c>
    </row>
    <row r="3357" s="14" customFormat="1">
      <c r="A3357" s="14"/>
      <c r="B3357" s="247"/>
      <c r="C3357" s="248"/>
      <c r="D3357" s="238" t="s">
        <v>252</v>
      </c>
      <c r="E3357" s="249" t="s">
        <v>39</v>
      </c>
      <c r="F3357" s="250" t="s">
        <v>3062</v>
      </c>
      <c r="G3357" s="248"/>
      <c r="H3357" s="251">
        <v>1.1000000000000001</v>
      </c>
      <c r="I3357" s="252"/>
      <c r="J3357" s="248"/>
      <c r="K3357" s="248"/>
      <c r="L3357" s="253"/>
      <c r="M3357" s="254"/>
      <c r="N3357" s="255"/>
      <c r="O3357" s="255"/>
      <c r="P3357" s="255"/>
      <c r="Q3357" s="255"/>
      <c r="R3357" s="255"/>
      <c r="S3357" s="255"/>
      <c r="T3357" s="256"/>
      <c r="U3357" s="14"/>
      <c r="V3357" s="14"/>
      <c r="W3357" s="14"/>
      <c r="X3357" s="14"/>
      <c r="Y3357" s="14"/>
      <c r="Z3357" s="14"/>
      <c r="AA3357" s="14"/>
      <c r="AB3357" s="14"/>
      <c r="AC3357" s="14"/>
      <c r="AD3357" s="14"/>
      <c r="AE3357" s="14"/>
      <c r="AT3357" s="257" t="s">
        <v>252</v>
      </c>
      <c r="AU3357" s="257" t="s">
        <v>93</v>
      </c>
      <c r="AV3357" s="14" t="s">
        <v>93</v>
      </c>
      <c r="AW3357" s="14" t="s">
        <v>46</v>
      </c>
      <c r="AX3357" s="14" t="s">
        <v>85</v>
      </c>
      <c r="AY3357" s="257" t="s">
        <v>241</v>
      </c>
    </row>
    <row r="3358" s="14" customFormat="1">
      <c r="A3358" s="14"/>
      <c r="B3358" s="247"/>
      <c r="C3358" s="248"/>
      <c r="D3358" s="238" t="s">
        <v>252</v>
      </c>
      <c r="E3358" s="249" t="s">
        <v>39</v>
      </c>
      <c r="F3358" s="250" t="s">
        <v>3063</v>
      </c>
      <c r="G3358" s="248"/>
      <c r="H3358" s="251">
        <v>1.5</v>
      </c>
      <c r="I3358" s="252"/>
      <c r="J3358" s="248"/>
      <c r="K3358" s="248"/>
      <c r="L3358" s="253"/>
      <c r="M3358" s="254"/>
      <c r="N3358" s="255"/>
      <c r="O3358" s="255"/>
      <c r="P3358" s="255"/>
      <c r="Q3358" s="255"/>
      <c r="R3358" s="255"/>
      <c r="S3358" s="255"/>
      <c r="T3358" s="256"/>
      <c r="U3358" s="14"/>
      <c r="V3358" s="14"/>
      <c r="W3358" s="14"/>
      <c r="X3358" s="14"/>
      <c r="Y3358" s="14"/>
      <c r="Z3358" s="14"/>
      <c r="AA3358" s="14"/>
      <c r="AB3358" s="14"/>
      <c r="AC3358" s="14"/>
      <c r="AD3358" s="14"/>
      <c r="AE3358" s="14"/>
      <c r="AT3358" s="257" t="s">
        <v>252</v>
      </c>
      <c r="AU3358" s="257" t="s">
        <v>93</v>
      </c>
      <c r="AV3358" s="14" t="s">
        <v>93</v>
      </c>
      <c r="AW3358" s="14" t="s">
        <v>46</v>
      </c>
      <c r="AX3358" s="14" t="s">
        <v>85</v>
      </c>
      <c r="AY3358" s="257" t="s">
        <v>241</v>
      </c>
    </row>
    <row r="3359" s="14" customFormat="1">
      <c r="A3359" s="14"/>
      <c r="B3359" s="247"/>
      <c r="C3359" s="248"/>
      <c r="D3359" s="238" t="s">
        <v>252</v>
      </c>
      <c r="E3359" s="249" t="s">
        <v>39</v>
      </c>
      <c r="F3359" s="250" t="s">
        <v>3064</v>
      </c>
      <c r="G3359" s="248"/>
      <c r="H3359" s="251">
        <v>1.8</v>
      </c>
      <c r="I3359" s="252"/>
      <c r="J3359" s="248"/>
      <c r="K3359" s="248"/>
      <c r="L3359" s="253"/>
      <c r="M3359" s="254"/>
      <c r="N3359" s="255"/>
      <c r="O3359" s="255"/>
      <c r="P3359" s="255"/>
      <c r="Q3359" s="255"/>
      <c r="R3359" s="255"/>
      <c r="S3359" s="255"/>
      <c r="T3359" s="256"/>
      <c r="U3359" s="14"/>
      <c r="V3359" s="14"/>
      <c r="W3359" s="14"/>
      <c r="X3359" s="14"/>
      <c r="Y3359" s="14"/>
      <c r="Z3359" s="14"/>
      <c r="AA3359" s="14"/>
      <c r="AB3359" s="14"/>
      <c r="AC3359" s="14"/>
      <c r="AD3359" s="14"/>
      <c r="AE3359" s="14"/>
      <c r="AT3359" s="257" t="s">
        <v>252</v>
      </c>
      <c r="AU3359" s="257" t="s">
        <v>93</v>
      </c>
      <c r="AV3359" s="14" t="s">
        <v>93</v>
      </c>
      <c r="AW3359" s="14" t="s">
        <v>46</v>
      </c>
      <c r="AX3359" s="14" t="s">
        <v>85</v>
      </c>
      <c r="AY3359" s="257" t="s">
        <v>241</v>
      </c>
    </row>
    <row r="3360" s="15" customFormat="1">
      <c r="A3360" s="15"/>
      <c r="B3360" s="258"/>
      <c r="C3360" s="259"/>
      <c r="D3360" s="238" t="s">
        <v>252</v>
      </c>
      <c r="E3360" s="260" t="s">
        <v>39</v>
      </c>
      <c r="F3360" s="261" t="s">
        <v>274</v>
      </c>
      <c r="G3360" s="259"/>
      <c r="H3360" s="262">
        <v>159.25</v>
      </c>
      <c r="I3360" s="263"/>
      <c r="J3360" s="259"/>
      <c r="K3360" s="259"/>
      <c r="L3360" s="264"/>
      <c r="M3360" s="265"/>
      <c r="N3360" s="266"/>
      <c r="O3360" s="266"/>
      <c r="P3360" s="266"/>
      <c r="Q3360" s="266"/>
      <c r="R3360" s="266"/>
      <c r="S3360" s="266"/>
      <c r="T3360" s="267"/>
      <c r="U3360" s="15"/>
      <c r="V3360" s="15"/>
      <c r="W3360" s="15"/>
      <c r="X3360" s="15"/>
      <c r="Y3360" s="15"/>
      <c r="Z3360" s="15"/>
      <c r="AA3360" s="15"/>
      <c r="AB3360" s="15"/>
      <c r="AC3360" s="15"/>
      <c r="AD3360" s="15"/>
      <c r="AE3360" s="15"/>
      <c r="AT3360" s="268" t="s">
        <v>252</v>
      </c>
      <c r="AU3360" s="268" t="s">
        <v>93</v>
      </c>
      <c r="AV3360" s="15" t="s">
        <v>248</v>
      </c>
      <c r="AW3360" s="15" t="s">
        <v>46</v>
      </c>
      <c r="AX3360" s="15" t="s">
        <v>23</v>
      </c>
      <c r="AY3360" s="268" t="s">
        <v>241</v>
      </c>
    </row>
    <row r="3361" s="14" customFormat="1">
      <c r="A3361" s="14"/>
      <c r="B3361" s="247"/>
      <c r="C3361" s="248"/>
      <c r="D3361" s="238" t="s">
        <v>252</v>
      </c>
      <c r="E3361" s="248"/>
      <c r="F3361" s="250" t="s">
        <v>3065</v>
      </c>
      <c r="G3361" s="248"/>
      <c r="H3361" s="251">
        <v>167.21299999999999</v>
      </c>
      <c r="I3361" s="252"/>
      <c r="J3361" s="248"/>
      <c r="K3361" s="248"/>
      <c r="L3361" s="253"/>
      <c r="M3361" s="254"/>
      <c r="N3361" s="255"/>
      <c r="O3361" s="255"/>
      <c r="P3361" s="255"/>
      <c r="Q3361" s="255"/>
      <c r="R3361" s="255"/>
      <c r="S3361" s="255"/>
      <c r="T3361" s="256"/>
      <c r="U3361" s="14"/>
      <c r="V3361" s="14"/>
      <c r="W3361" s="14"/>
      <c r="X3361" s="14"/>
      <c r="Y3361" s="14"/>
      <c r="Z3361" s="14"/>
      <c r="AA3361" s="14"/>
      <c r="AB3361" s="14"/>
      <c r="AC3361" s="14"/>
      <c r="AD3361" s="14"/>
      <c r="AE3361" s="14"/>
      <c r="AT3361" s="257" t="s">
        <v>252</v>
      </c>
      <c r="AU3361" s="257" t="s">
        <v>93</v>
      </c>
      <c r="AV3361" s="14" t="s">
        <v>93</v>
      </c>
      <c r="AW3361" s="14" t="s">
        <v>4</v>
      </c>
      <c r="AX3361" s="14" t="s">
        <v>23</v>
      </c>
      <c r="AY3361" s="257" t="s">
        <v>241</v>
      </c>
    </row>
    <row r="3362" s="2" customFormat="1" ht="16.5" customHeight="1">
      <c r="A3362" s="42"/>
      <c r="B3362" s="43"/>
      <c r="C3362" s="280" t="s">
        <v>3066</v>
      </c>
      <c r="D3362" s="280" t="s">
        <v>463</v>
      </c>
      <c r="E3362" s="281" t="s">
        <v>3067</v>
      </c>
      <c r="F3362" s="282" t="s">
        <v>3068</v>
      </c>
      <c r="G3362" s="283" t="s">
        <v>515</v>
      </c>
      <c r="H3362" s="284">
        <v>54.920000000000002</v>
      </c>
      <c r="I3362" s="285"/>
      <c r="J3362" s="286">
        <f>ROUND(I3362*H3362,2)</f>
        <v>0</v>
      </c>
      <c r="K3362" s="282" t="s">
        <v>247</v>
      </c>
      <c r="L3362" s="287"/>
      <c r="M3362" s="288" t="s">
        <v>39</v>
      </c>
      <c r="N3362" s="289" t="s">
        <v>56</v>
      </c>
      <c r="O3362" s="88"/>
      <c r="P3362" s="227">
        <f>O3362*H3362</f>
        <v>0</v>
      </c>
      <c r="Q3362" s="227">
        <v>0.00010000000000000001</v>
      </c>
      <c r="R3362" s="227">
        <f>Q3362*H3362</f>
        <v>0.0054920000000000004</v>
      </c>
      <c r="S3362" s="227">
        <v>0</v>
      </c>
      <c r="T3362" s="228">
        <f>S3362*H3362</f>
        <v>0</v>
      </c>
      <c r="U3362" s="42"/>
      <c r="V3362" s="42"/>
      <c r="W3362" s="42"/>
      <c r="X3362" s="42"/>
      <c r="Y3362" s="42"/>
      <c r="Z3362" s="42"/>
      <c r="AA3362" s="42"/>
      <c r="AB3362" s="42"/>
      <c r="AC3362" s="42"/>
      <c r="AD3362" s="42"/>
      <c r="AE3362" s="42"/>
      <c r="AR3362" s="229" t="s">
        <v>321</v>
      </c>
      <c r="AT3362" s="229" t="s">
        <v>463</v>
      </c>
      <c r="AU3362" s="229" t="s">
        <v>93</v>
      </c>
      <c r="AY3362" s="20" t="s">
        <v>241</v>
      </c>
      <c r="BE3362" s="230">
        <f>IF(N3362="základní",J3362,0)</f>
        <v>0</v>
      </c>
      <c r="BF3362" s="230">
        <f>IF(N3362="snížená",J3362,0)</f>
        <v>0</v>
      </c>
      <c r="BG3362" s="230">
        <f>IF(N3362="zákl. přenesená",J3362,0)</f>
        <v>0</v>
      </c>
      <c r="BH3362" s="230">
        <f>IF(N3362="sníž. přenesená",J3362,0)</f>
        <v>0</v>
      </c>
      <c r="BI3362" s="230">
        <f>IF(N3362="nulová",J3362,0)</f>
        <v>0</v>
      </c>
      <c r="BJ3362" s="20" t="s">
        <v>23</v>
      </c>
      <c r="BK3362" s="230">
        <f>ROUND(I3362*H3362,2)</f>
        <v>0</v>
      </c>
      <c r="BL3362" s="20" t="s">
        <v>248</v>
      </c>
      <c r="BM3362" s="229" t="s">
        <v>3069</v>
      </c>
    </row>
    <row r="3363" s="13" customFormat="1">
      <c r="A3363" s="13"/>
      <c r="B3363" s="236"/>
      <c r="C3363" s="237"/>
      <c r="D3363" s="238" t="s">
        <v>252</v>
      </c>
      <c r="E3363" s="239" t="s">
        <v>39</v>
      </c>
      <c r="F3363" s="240" t="s">
        <v>3070</v>
      </c>
      <c r="G3363" s="237"/>
      <c r="H3363" s="239" t="s">
        <v>39</v>
      </c>
      <c r="I3363" s="241"/>
      <c r="J3363" s="237"/>
      <c r="K3363" s="237"/>
      <c r="L3363" s="242"/>
      <c r="M3363" s="243"/>
      <c r="N3363" s="244"/>
      <c r="O3363" s="244"/>
      <c r="P3363" s="244"/>
      <c r="Q3363" s="244"/>
      <c r="R3363" s="244"/>
      <c r="S3363" s="244"/>
      <c r="T3363" s="245"/>
      <c r="U3363" s="13"/>
      <c r="V3363" s="13"/>
      <c r="W3363" s="13"/>
      <c r="X3363" s="13"/>
      <c r="Y3363" s="13"/>
      <c r="Z3363" s="13"/>
      <c r="AA3363" s="13"/>
      <c r="AB3363" s="13"/>
      <c r="AC3363" s="13"/>
      <c r="AD3363" s="13"/>
      <c r="AE3363" s="13"/>
      <c r="AT3363" s="246" t="s">
        <v>252</v>
      </c>
      <c r="AU3363" s="246" t="s">
        <v>93</v>
      </c>
      <c r="AV3363" s="13" t="s">
        <v>23</v>
      </c>
      <c r="AW3363" s="13" t="s">
        <v>46</v>
      </c>
      <c r="AX3363" s="13" t="s">
        <v>85</v>
      </c>
      <c r="AY3363" s="246" t="s">
        <v>241</v>
      </c>
    </row>
    <row r="3364" s="13" customFormat="1">
      <c r="A3364" s="13"/>
      <c r="B3364" s="236"/>
      <c r="C3364" s="237"/>
      <c r="D3364" s="238" t="s">
        <v>252</v>
      </c>
      <c r="E3364" s="239" t="s">
        <v>39</v>
      </c>
      <c r="F3364" s="240" t="s">
        <v>2809</v>
      </c>
      <c r="G3364" s="237"/>
      <c r="H3364" s="239" t="s">
        <v>39</v>
      </c>
      <c r="I3364" s="241"/>
      <c r="J3364" s="237"/>
      <c r="K3364" s="237"/>
      <c r="L3364" s="242"/>
      <c r="M3364" s="243"/>
      <c r="N3364" s="244"/>
      <c r="O3364" s="244"/>
      <c r="P3364" s="244"/>
      <c r="Q3364" s="244"/>
      <c r="R3364" s="244"/>
      <c r="S3364" s="244"/>
      <c r="T3364" s="245"/>
      <c r="U3364" s="13"/>
      <c r="V3364" s="13"/>
      <c r="W3364" s="13"/>
      <c r="X3364" s="13"/>
      <c r="Y3364" s="13"/>
      <c r="Z3364" s="13"/>
      <c r="AA3364" s="13"/>
      <c r="AB3364" s="13"/>
      <c r="AC3364" s="13"/>
      <c r="AD3364" s="13"/>
      <c r="AE3364" s="13"/>
      <c r="AT3364" s="246" t="s">
        <v>252</v>
      </c>
      <c r="AU3364" s="246" t="s">
        <v>93</v>
      </c>
      <c r="AV3364" s="13" t="s">
        <v>23</v>
      </c>
      <c r="AW3364" s="13" t="s">
        <v>46</v>
      </c>
      <c r="AX3364" s="13" t="s">
        <v>85</v>
      </c>
      <c r="AY3364" s="246" t="s">
        <v>241</v>
      </c>
    </row>
    <row r="3365" s="14" customFormat="1">
      <c r="A3365" s="14"/>
      <c r="B3365" s="247"/>
      <c r="C3365" s="248"/>
      <c r="D3365" s="238" t="s">
        <v>252</v>
      </c>
      <c r="E3365" s="249" t="s">
        <v>39</v>
      </c>
      <c r="F3365" s="250" t="s">
        <v>3071</v>
      </c>
      <c r="G3365" s="248"/>
      <c r="H3365" s="251">
        <v>7.3499999999999996</v>
      </c>
      <c r="I3365" s="252"/>
      <c r="J3365" s="248"/>
      <c r="K3365" s="248"/>
      <c r="L3365" s="253"/>
      <c r="M3365" s="254"/>
      <c r="N3365" s="255"/>
      <c r="O3365" s="255"/>
      <c r="P3365" s="255"/>
      <c r="Q3365" s="255"/>
      <c r="R3365" s="255"/>
      <c r="S3365" s="255"/>
      <c r="T3365" s="256"/>
      <c r="U3365" s="14"/>
      <c r="V3365" s="14"/>
      <c r="W3365" s="14"/>
      <c r="X3365" s="14"/>
      <c r="Y3365" s="14"/>
      <c r="Z3365" s="14"/>
      <c r="AA3365" s="14"/>
      <c r="AB3365" s="14"/>
      <c r="AC3365" s="14"/>
      <c r="AD3365" s="14"/>
      <c r="AE3365" s="14"/>
      <c r="AT3365" s="257" t="s">
        <v>252</v>
      </c>
      <c r="AU3365" s="257" t="s">
        <v>93</v>
      </c>
      <c r="AV3365" s="14" t="s">
        <v>93</v>
      </c>
      <c r="AW3365" s="14" t="s">
        <v>46</v>
      </c>
      <c r="AX3365" s="14" t="s">
        <v>85</v>
      </c>
      <c r="AY3365" s="257" t="s">
        <v>241</v>
      </c>
    </row>
    <row r="3366" s="14" customFormat="1">
      <c r="A3366" s="14"/>
      <c r="B3366" s="247"/>
      <c r="C3366" s="248"/>
      <c r="D3366" s="238" t="s">
        <v>252</v>
      </c>
      <c r="E3366" s="249" t="s">
        <v>39</v>
      </c>
      <c r="F3366" s="250" t="s">
        <v>3072</v>
      </c>
      <c r="G3366" s="248"/>
      <c r="H3366" s="251">
        <v>7.6500000000000004</v>
      </c>
      <c r="I3366" s="252"/>
      <c r="J3366" s="248"/>
      <c r="K3366" s="248"/>
      <c r="L3366" s="253"/>
      <c r="M3366" s="254"/>
      <c r="N3366" s="255"/>
      <c r="O3366" s="255"/>
      <c r="P3366" s="255"/>
      <c r="Q3366" s="255"/>
      <c r="R3366" s="255"/>
      <c r="S3366" s="255"/>
      <c r="T3366" s="256"/>
      <c r="U3366" s="14"/>
      <c r="V3366" s="14"/>
      <c r="W3366" s="14"/>
      <c r="X3366" s="14"/>
      <c r="Y3366" s="14"/>
      <c r="Z3366" s="14"/>
      <c r="AA3366" s="14"/>
      <c r="AB3366" s="14"/>
      <c r="AC3366" s="14"/>
      <c r="AD3366" s="14"/>
      <c r="AE3366" s="14"/>
      <c r="AT3366" s="257" t="s">
        <v>252</v>
      </c>
      <c r="AU3366" s="257" t="s">
        <v>93</v>
      </c>
      <c r="AV3366" s="14" t="s">
        <v>93</v>
      </c>
      <c r="AW3366" s="14" t="s">
        <v>46</v>
      </c>
      <c r="AX3366" s="14" t="s">
        <v>85</v>
      </c>
      <c r="AY3366" s="257" t="s">
        <v>241</v>
      </c>
    </row>
    <row r="3367" s="13" customFormat="1">
      <c r="A3367" s="13"/>
      <c r="B3367" s="236"/>
      <c r="C3367" s="237"/>
      <c r="D3367" s="238" t="s">
        <v>252</v>
      </c>
      <c r="E3367" s="239" t="s">
        <v>39</v>
      </c>
      <c r="F3367" s="240" t="s">
        <v>2812</v>
      </c>
      <c r="G3367" s="237"/>
      <c r="H3367" s="239" t="s">
        <v>39</v>
      </c>
      <c r="I3367" s="241"/>
      <c r="J3367" s="237"/>
      <c r="K3367" s="237"/>
      <c r="L3367" s="242"/>
      <c r="M3367" s="243"/>
      <c r="N3367" s="244"/>
      <c r="O3367" s="244"/>
      <c r="P3367" s="244"/>
      <c r="Q3367" s="244"/>
      <c r="R3367" s="244"/>
      <c r="S3367" s="244"/>
      <c r="T3367" s="245"/>
      <c r="U3367" s="13"/>
      <c r="V3367" s="13"/>
      <c r="W3367" s="13"/>
      <c r="X3367" s="13"/>
      <c r="Y3367" s="13"/>
      <c r="Z3367" s="13"/>
      <c r="AA3367" s="13"/>
      <c r="AB3367" s="13"/>
      <c r="AC3367" s="13"/>
      <c r="AD3367" s="13"/>
      <c r="AE3367" s="13"/>
      <c r="AT3367" s="246" t="s">
        <v>252</v>
      </c>
      <c r="AU3367" s="246" t="s">
        <v>93</v>
      </c>
      <c r="AV3367" s="13" t="s">
        <v>23</v>
      </c>
      <c r="AW3367" s="13" t="s">
        <v>46</v>
      </c>
      <c r="AX3367" s="13" t="s">
        <v>85</v>
      </c>
      <c r="AY3367" s="246" t="s">
        <v>241</v>
      </c>
    </row>
    <row r="3368" s="14" customFormat="1">
      <c r="A3368" s="14"/>
      <c r="B3368" s="247"/>
      <c r="C3368" s="248"/>
      <c r="D3368" s="238" t="s">
        <v>252</v>
      </c>
      <c r="E3368" s="249" t="s">
        <v>39</v>
      </c>
      <c r="F3368" s="250" t="s">
        <v>3073</v>
      </c>
      <c r="G3368" s="248"/>
      <c r="H3368" s="251">
        <v>3.8500000000000001</v>
      </c>
      <c r="I3368" s="252"/>
      <c r="J3368" s="248"/>
      <c r="K3368" s="248"/>
      <c r="L3368" s="253"/>
      <c r="M3368" s="254"/>
      <c r="N3368" s="255"/>
      <c r="O3368" s="255"/>
      <c r="P3368" s="255"/>
      <c r="Q3368" s="255"/>
      <c r="R3368" s="255"/>
      <c r="S3368" s="255"/>
      <c r="T3368" s="256"/>
      <c r="U3368" s="14"/>
      <c r="V3368" s="14"/>
      <c r="W3368" s="14"/>
      <c r="X3368" s="14"/>
      <c r="Y3368" s="14"/>
      <c r="Z3368" s="14"/>
      <c r="AA3368" s="14"/>
      <c r="AB3368" s="14"/>
      <c r="AC3368" s="14"/>
      <c r="AD3368" s="14"/>
      <c r="AE3368" s="14"/>
      <c r="AT3368" s="257" t="s">
        <v>252</v>
      </c>
      <c r="AU3368" s="257" t="s">
        <v>93</v>
      </c>
      <c r="AV3368" s="14" t="s">
        <v>93</v>
      </c>
      <c r="AW3368" s="14" t="s">
        <v>46</v>
      </c>
      <c r="AX3368" s="14" t="s">
        <v>85</v>
      </c>
      <c r="AY3368" s="257" t="s">
        <v>241</v>
      </c>
    </row>
    <row r="3369" s="14" customFormat="1">
      <c r="A3369" s="14"/>
      <c r="B3369" s="247"/>
      <c r="C3369" s="248"/>
      <c r="D3369" s="238" t="s">
        <v>252</v>
      </c>
      <c r="E3369" s="249" t="s">
        <v>39</v>
      </c>
      <c r="F3369" s="250" t="s">
        <v>3074</v>
      </c>
      <c r="G3369" s="248"/>
      <c r="H3369" s="251">
        <v>4.4000000000000004</v>
      </c>
      <c r="I3369" s="252"/>
      <c r="J3369" s="248"/>
      <c r="K3369" s="248"/>
      <c r="L3369" s="253"/>
      <c r="M3369" s="254"/>
      <c r="N3369" s="255"/>
      <c r="O3369" s="255"/>
      <c r="P3369" s="255"/>
      <c r="Q3369" s="255"/>
      <c r="R3369" s="255"/>
      <c r="S3369" s="255"/>
      <c r="T3369" s="256"/>
      <c r="U3369" s="14"/>
      <c r="V3369" s="14"/>
      <c r="W3369" s="14"/>
      <c r="X3369" s="14"/>
      <c r="Y3369" s="14"/>
      <c r="Z3369" s="14"/>
      <c r="AA3369" s="14"/>
      <c r="AB3369" s="14"/>
      <c r="AC3369" s="14"/>
      <c r="AD3369" s="14"/>
      <c r="AE3369" s="14"/>
      <c r="AT3369" s="257" t="s">
        <v>252</v>
      </c>
      <c r="AU3369" s="257" t="s">
        <v>93</v>
      </c>
      <c r="AV3369" s="14" t="s">
        <v>93</v>
      </c>
      <c r="AW3369" s="14" t="s">
        <v>46</v>
      </c>
      <c r="AX3369" s="14" t="s">
        <v>85</v>
      </c>
      <c r="AY3369" s="257" t="s">
        <v>241</v>
      </c>
    </row>
    <row r="3370" s="13" customFormat="1">
      <c r="A3370" s="13"/>
      <c r="B3370" s="236"/>
      <c r="C3370" s="237"/>
      <c r="D3370" s="238" t="s">
        <v>252</v>
      </c>
      <c r="E3370" s="239" t="s">
        <v>39</v>
      </c>
      <c r="F3370" s="240" t="s">
        <v>2815</v>
      </c>
      <c r="G3370" s="237"/>
      <c r="H3370" s="239" t="s">
        <v>39</v>
      </c>
      <c r="I3370" s="241"/>
      <c r="J3370" s="237"/>
      <c r="K3370" s="237"/>
      <c r="L3370" s="242"/>
      <c r="M3370" s="243"/>
      <c r="N3370" s="244"/>
      <c r="O3370" s="244"/>
      <c r="P3370" s="244"/>
      <c r="Q3370" s="244"/>
      <c r="R3370" s="244"/>
      <c r="S3370" s="244"/>
      <c r="T3370" s="245"/>
      <c r="U3370" s="13"/>
      <c r="V3370" s="13"/>
      <c r="W3370" s="13"/>
      <c r="X3370" s="13"/>
      <c r="Y3370" s="13"/>
      <c r="Z3370" s="13"/>
      <c r="AA3370" s="13"/>
      <c r="AB3370" s="13"/>
      <c r="AC3370" s="13"/>
      <c r="AD3370" s="13"/>
      <c r="AE3370" s="13"/>
      <c r="AT3370" s="246" t="s">
        <v>252</v>
      </c>
      <c r="AU3370" s="246" t="s">
        <v>93</v>
      </c>
      <c r="AV3370" s="13" t="s">
        <v>23</v>
      </c>
      <c r="AW3370" s="13" t="s">
        <v>46</v>
      </c>
      <c r="AX3370" s="13" t="s">
        <v>85</v>
      </c>
      <c r="AY3370" s="246" t="s">
        <v>241</v>
      </c>
    </row>
    <row r="3371" s="14" customFormat="1">
      <c r="A3371" s="14"/>
      <c r="B3371" s="247"/>
      <c r="C3371" s="248"/>
      <c r="D3371" s="238" t="s">
        <v>252</v>
      </c>
      <c r="E3371" s="249" t="s">
        <v>39</v>
      </c>
      <c r="F3371" s="250" t="s">
        <v>3075</v>
      </c>
      <c r="G3371" s="248"/>
      <c r="H3371" s="251">
        <v>7.2999999999999998</v>
      </c>
      <c r="I3371" s="252"/>
      <c r="J3371" s="248"/>
      <c r="K3371" s="248"/>
      <c r="L3371" s="253"/>
      <c r="M3371" s="254"/>
      <c r="N3371" s="255"/>
      <c r="O3371" s="255"/>
      <c r="P3371" s="255"/>
      <c r="Q3371" s="255"/>
      <c r="R3371" s="255"/>
      <c r="S3371" s="255"/>
      <c r="T3371" s="256"/>
      <c r="U3371" s="14"/>
      <c r="V3371" s="14"/>
      <c r="W3371" s="14"/>
      <c r="X3371" s="14"/>
      <c r="Y3371" s="14"/>
      <c r="Z3371" s="14"/>
      <c r="AA3371" s="14"/>
      <c r="AB3371" s="14"/>
      <c r="AC3371" s="14"/>
      <c r="AD3371" s="14"/>
      <c r="AE3371" s="14"/>
      <c r="AT3371" s="257" t="s">
        <v>252</v>
      </c>
      <c r="AU3371" s="257" t="s">
        <v>93</v>
      </c>
      <c r="AV3371" s="14" t="s">
        <v>93</v>
      </c>
      <c r="AW3371" s="14" t="s">
        <v>46</v>
      </c>
      <c r="AX3371" s="14" t="s">
        <v>85</v>
      </c>
      <c r="AY3371" s="257" t="s">
        <v>241</v>
      </c>
    </row>
    <row r="3372" s="13" customFormat="1">
      <c r="A3372" s="13"/>
      <c r="B3372" s="236"/>
      <c r="C3372" s="237"/>
      <c r="D3372" s="238" t="s">
        <v>252</v>
      </c>
      <c r="E3372" s="239" t="s">
        <v>39</v>
      </c>
      <c r="F3372" s="240" t="s">
        <v>2816</v>
      </c>
      <c r="G3372" s="237"/>
      <c r="H3372" s="239" t="s">
        <v>39</v>
      </c>
      <c r="I3372" s="241"/>
      <c r="J3372" s="237"/>
      <c r="K3372" s="237"/>
      <c r="L3372" s="242"/>
      <c r="M3372" s="243"/>
      <c r="N3372" s="244"/>
      <c r="O3372" s="244"/>
      <c r="P3372" s="244"/>
      <c r="Q3372" s="244"/>
      <c r="R3372" s="244"/>
      <c r="S3372" s="244"/>
      <c r="T3372" s="245"/>
      <c r="U3372" s="13"/>
      <c r="V3372" s="13"/>
      <c r="W3372" s="13"/>
      <c r="X3372" s="13"/>
      <c r="Y3372" s="13"/>
      <c r="Z3372" s="13"/>
      <c r="AA3372" s="13"/>
      <c r="AB3372" s="13"/>
      <c r="AC3372" s="13"/>
      <c r="AD3372" s="13"/>
      <c r="AE3372" s="13"/>
      <c r="AT3372" s="246" t="s">
        <v>252</v>
      </c>
      <c r="AU3372" s="246" t="s">
        <v>93</v>
      </c>
      <c r="AV3372" s="13" t="s">
        <v>23</v>
      </c>
      <c r="AW3372" s="13" t="s">
        <v>46</v>
      </c>
      <c r="AX3372" s="13" t="s">
        <v>85</v>
      </c>
      <c r="AY3372" s="246" t="s">
        <v>241</v>
      </c>
    </row>
    <row r="3373" s="14" customFormat="1">
      <c r="A3373" s="14"/>
      <c r="B3373" s="247"/>
      <c r="C3373" s="248"/>
      <c r="D3373" s="238" t="s">
        <v>252</v>
      </c>
      <c r="E3373" s="249" t="s">
        <v>39</v>
      </c>
      <c r="F3373" s="250" t="s">
        <v>3076</v>
      </c>
      <c r="G3373" s="248"/>
      <c r="H3373" s="251">
        <v>7.9400000000000004</v>
      </c>
      <c r="I3373" s="252"/>
      <c r="J3373" s="248"/>
      <c r="K3373" s="248"/>
      <c r="L3373" s="253"/>
      <c r="M3373" s="254"/>
      <c r="N3373" s="255"/>
      <c r="O3373" s="255"/>
      <c r="P3373" s="255"/>
      <c r="Q3373" s="255"/>
      <c r="R3373" s="255"/>
      <c r="S3373" s="255"/>
      <c r="T3373" s="256"/>
      <c r="U3373" s="14"/>
      <c r="V3373" s="14"/>
      <c r="W3373" s="14"/>
      <c r="X3373" s="14"/>
      <c r="Y3373" s="14"/>
      <c r="Z3373" s="14"/>
      <c r="AA3373" s="14"/>
      <c r="AB3373" s="14"/>
      <c r="AC3373" s="14"/>
      <c r="AD3373" s="14"/>
      <c r="AE3373" s="14"/>
      <c r="AT3373" s="257" t="s">
        <v>252</v>
      </c>
      <c r="AU3373" s="257" t="s">
        <v>93</v>
      </c>
      <c r="AV3373" s="14" t="s">
        <v>93</v>
      </c>
      <c r="AW3373" s="14" t="s">
        <v>46</v>
      </c>
      <c r="AX3373" s="14" t="s">
        <v>85</v>
      </c>
      <c r="AY3373" s="257" t="s">
        <v>241</v>
      </c>
    </row>
    <row r="3374" s="13" customFormat="1">
      <c r="A3374" s="13"/>
      <c r="B3374" s="236"/>
      <c r="C3374" s="237"/>
      <c r="D3374" s="238" t="s">
        <v>252</v>
      </c>
      <c r="E3374" s="239" t="s">
        <v>39</v>
      </c>
      <c r="F3374" s="240" t="s">
        <v>2818</v>
      </c>
      <c r="G3374" s="237"/>
      <c r="H3374" s="239" t="s">
        <v>39</v>
      </c>
      <c r="I3374" s="241"/>
      <c r="J3374" s="237"/>
      <c r="K3374" s="237"/>
      <c r="L3374" s="242"/>
      <c r="M3374" s="243"/>
      <c r="N3374" s="244"/>
      <c r="O3374" s="244"/>
      <c r="P3374" s="244"/>
      <c r="Q3374" s="244"/>
      <c r="R3374" s="244"/>
      <c r="S3374" s="244"/>
      <c r="T3374" s="245"/>
      <c r="U3374" s="13"/>
      <c r="V3374" s="13"/>
      <c r="W3374" s="13"/>
      <c r="X3374" s="13"/>
      <c r="Y3374" s="13"/>
      <c r="Z3374" s="13"/>
      <c r="AA3374" s="13"/>
      <c r="AB3374" s="13"/>
      <c r="AC3374" s="13"/>
      <c r="AD3374" s="13"/>
      <c r="AE3374" s="13"/>
      <c r="AT3374" s="246" t="s">
        <v>252</v>
      </c>
      <c r="AU3374" s="246" t="s">
        <v>93</v>
      </c>
      <c r="AV3374" s="13" t="s">
        <v>23</v>
      </c>
      <c r="AW3374" s="13" t="s">
        <v>46</v>
      </c>
      <c r="AX3374" s="13" t="s">
        <v>85</v>
      </c>
      <c r="AY3374" s="246" t="s">
        <v>241</v>
      </c>
    </row>
    <row r="3375" s="14" customFormat="1">
      <c r="A3375" s="14"/>
      <c r="B3375" s="247"/>
      <c r="C3375" s="248"/>
      <c r="D3375" s="238" t="s">
        <v>252</v>
      </c>
      <c r="E3375" s="249" t="s">
        <v>39</v>
      </c>
      <c r="F3375" s="250" t="s">
        <v>3077</v>
      </c>
      <c r="G3375" s="248"/>
      <c r="H3375" s="251">
        <v>8.0299999999999994</v>
      </c>
      <c r="I3375" s="252"/>
      <c r="J3375" s="248"/>
      <c r="K3375" s="248"/>
      <c r="L3375" s="253"/>
      <c r="M3375" s="254"/>
      <c r="N3375" s="255"/>
      <c r="O3375" s="255"/>
      <c r="P3375" s="255"/>
      <c r="Q3375" s="255"/>
      <c r="R3375" s="255"/>
      <c r="S3375" s="255"/>
      <c r="T3375" s="256"/>
      <c r="U3375" s="14"/>
      <c r="V3375" s="14"/>
      <c r="W3375" s="14"/>
      <c r="X3375" s="14"/>
      <c r="Y3375" s="14"/>
      <c r="Z3375" s="14"/>
      <c r="AA3375" s="14"/>
      <c r="AB3375" s="14"/>
      <c r="AC3375" s="14"/>
      <c r="AD3375" s="14"/>
      <c r="AE3375" s="14"/>
      <c r="AT3375" s="257" t="s">
        <v>252</v>
      </c>
      <c r="AU3375" s="257" t="s">
        <v>93</v>
      </c>
      <c r="AV3375" s="14" t="s">
        <v>93</v>
      </c>
      <c r="AW3375" s="14" t="s">
        <v>46</v>
      </c>
      <c r="AX3375" s="14" t="s">
        <v>85</v>
      </c>
      <c r="AY3375" s="257" t="s">
        <v>241</v>
      </c>
    </row>
    <row r="3376" s="14" customFormat="1">
      <c r="A3376" s="14"/>
      <c r="B3376" s="247"/>
      <c r="C3376" s="248"/>
      <c r="D3376" s="238" t="s">
        <v>252</v>
      </c>
      <c r="E3376" s="249" t="s">
        <v>39</v>
      </c>
      <c r="F3376" s="250" t="s">
        <v>3078</v>
      </c>
      <c r="G3376" s="248"/>
      <c r="H3376" s="251">
        <v>8.4000000000000004</v>
      </c>
      <c r="I3376" s="252"/>
      <c r="J3376" s="248"/>
      <c r="K3376" s="248"/>
      <c r="L3376" s="253"/>
      <c r="M3376" s="254"/>
      <c r="N3376" s="255"/>
      <c r="O3376" s="255"/>
      <c r="P3376" s="255"/>
      <c r="Q3376" s="255"/>
      <c r="R3376" s="255"/>
      <c r="S3376" s="255"/>
      <c r="T3376" s="256"/>
      <c r="U3376" s="14"/>
      <c r="V3376" s="14"/>
      <c r="W3376" s="14"/>
      <c r="X3376" s="14"/>
      <c r="Y3376" s="14"/>
      <c r="Z3376" s="14"/>
      <c r="AA3376" s="14"/>
      <c r="AB3376" s="14"/>
      <c r="AC3376" s="14"/>
      <c r="AD3376" s="14"/>
      <c r="AE3376" s="14"/>
      <c r="AT3376" s="257" t="s">
        <v>252</v>
      </c>
      <c r="AU3376" s="257" t="s">
        <v>93</v>
      </c>
      <c r="AV3376" s="14" t="s">
        <v>93</v>
      </c>
      <c r="AW3376" s="14" t="s">
        <v>46</v>
      </c>
      <c r="AX3376" s="14" t="s">
        <v>85</v>
      </c>
      <c r="AY3376" s="257" t="s">
        <v>241</v>
      </c>
    </row>
    <row r="3377" s="15" customFormat="1">
      <c r="A3377" s="15"/>
      <c r="B3377" s="258"/>
      <c r="C3377" s="259"/>
      <c r="D3377" s="238" t="s">
        <v>252</v>
      </c>
      <c r="E3377" s="260" t="s">
        <v>39</v>
      </c>
      <c r="F3377" s="261" t="s">
        <v>274</v>
      </c>
      <c r="G3377" s="259"/>
      <c r="H3377" s="262">
        <v>54.920000000000002</v>
      </c>
      <c r="I3377" s="263"/>
      <c r="J3377" s="259"/>
      <c r="K3377" s="259"/>
      <c r="L3377" s="264"/>
      <c r="M3377" s="265"/>
      <c r="N3377" s="266"/>
      <c r="O3377" s="266"/>
      <c r="P3377" s="266"/>
      <c r="Q3377" s="266"/>
      <c r="R3377" s="266"/>
      <c r="S3377" s="266"/>
      <c r="T3377" s="267"/>
      <c r="U3377" s="15"/>
      <c r="V3377" s="15"/>
      <c r="W3377" s="15"/>
      <c r="X3377" s="15"/>
      <c r="Y3377" s="15"/>
      <c r="Z3377" s="15"/>
      <c r="AA3377" s="15"/>
      <c r="AB3377" s="15"/>
      <c r="AC3377" s="15"/>
      <c r="AD3377" s="15"/>
      <c r="AE3377" s="15"/>
      <c r="AT3377" s="268" t="s">
        <v>252</v>
      </c>
      <c r="AU3377" s="268" t="s">
        <v>93</v>
      </c>
      <c r="AV3377" s="15" t="s">
        <v>248</v>
      </c>
      <c r="AW3377" s="15" t="s">
        <v>46</v>
      </c>
      <c r="AX3377" s="15" t="s">
        <v>23</v>
      </c>
      <c r="AY3377" s="268" t="s">
        <v>241</v>
      </c>
    </row>
    <row r="3378" s="2" customFormat="1" ht="21.75" customHeight="1">
      <c r="A3378" s="42"/>
      <c r="B3378" s="43"/>
      <c r="C3378" s="218" t="s">
        <v>3079</v>
      </c>
      <c r="D3378" s="218" t="s">
        <v>243</v>
      </c>
      <c r="E3378" s="219" t="s">
        <v>3080</v>
      </c>
      <c r="F3378" s="220" t="s">
        <v>3081</v>
      </c>
      <c r="G3378" s="221" t="s">
        <v>145</v>
      </c>
      <c r="H3378" s="222">
        <v>116.09099999999999</v>
      </c>
      <c r="I3378" s="223"/>
      <c r="J3378" s="224">
        <f>ROUND(I3378*H3378,2)</f>
        <v>0</v>
      </c>
      <c r="K3378" s="220" t="s">
        <v>247</v>
      </c>
      <c r="L3378" s="48"/>
      <c r="M3378" s="225" t="s">
        <v>39</v>
      </c>
      <c r="N3378" s="226" t="s">
        <v>56</v>
      </c>
      <c r="O3378" s="88"/>
      <c r="P3378" s="227">
        <f>O3378*H3378</f>
        <v>0</v>
      </c>
      <c r="Q3378" s="227">
        <v>0.023099999999999999</v>
      </c>
      <c r="R3378" s="227">
        <f>Q3378*H3378</f>
        <v>2.6817020999999999</v>
      </c>
      <c r="S3378" s="227">
        <v>0</v>
      </c>
      <c r="T3378" s="228">
        <f>S3378*H3378</f>
        <v>0</v>
      </c>
      <c r="U3378" s="42"/>
      <c r="V3378" s="42"/>
      <c r="W3378" s="42"/>
      <c r="X3378" s="42"/>
      <c r="Y3378" s="42"/>
      <c r="Z3378" s="42"/>
      <c r="AA3378" s="42"/>
      <c r="AB3378" s="42"/>
      <c r="AC3378" s="42"/>
      <c r="AD3378" s="42"/>
      <c r="AE3378" s="42"/>
      <c r="AR3378" s="229" t="s">
        <v>248</v>
      </c>
      <c r="AT3378" s="229" t="s">
        <v>243</v>
      </c>
      <c r="AU3378" s="229" t="s">
        <v>93</v>
      </c>
      <c r="AY3378" s="20" t="s">
        <v>241</v>
      </c>
      <c r="BE3378" s="230">
        <f>IF(N3378="základní",J3378,0)</f>
        <v>0</v>
      </c>
      <c r="BF3378" s="230">
        <f>IF(N3378="snížená",J3378,0)</f>
        <v>0</v>
      </c>
      <c r="BG3378" s="230">
        <f>IF(N3378="zákl. přenesená",J3378,0)</f>
        <v>0</v>
      </c>
      <c r="BH3378" s="230">
        <f>IF(N3378="sníž. přenesená",J3378,0)</f>
        <v>0</v>
      </c>
      <c r="BI3378" s="230">
        <f>IF(N3378="nulová",J3378,0)</f>
        <v>0</v>
      </c>
      <c r="BJ3378" s="20" t="s">
        <v>23</v>
      </c>
      <c r="BK3378" s="230">
        <f>ROUND(I3378*H3378,2)</f>
        <v>0</v>
      </c>
      <c r="BL3378" s="20" t="s">
        <v>248</v>
      </c>
      <c r="BM3378" s="229" t="s">
        <v>3082</v>
      </c>
    </row>
    <row r="3379" s="2" customFormat="1">
      <c r="A3379" s="42"/>
      <c r="B3379" s="43"/>
      <c r="C3379" s="44"/>
      <c r="D3379" s="231" t="s">
        <v>250</v>
      </c>
      <c r="E3379" s="44"/>
      <c r="F3379" s="232" t="s">
        <v>3083</v>
      </c>
      <c r="G3379" s="44"/>
      <c r="H3379" s="44"/>
      <c r="I3379" s="233"/>
      <c r="J3379" s="44"/>
      <c r="K3379" s="44"/>
      <c r="L3379" s="48"/>
      <c r="M3379" s="234"/>
      <c r="N3379" s="235"/>
      <c r="O3379" s="88"/>
      <c r="P3379" s="88"/>
      <c r="Q3379" s="88"/>
      <c r="R3379" s="88"/>
      <c r="S3379" s="88"/>
      <c r="T3379" s="89"/>
      <c r="U3379" s="42"/>
      <c r="V3379" s="42"/>
      <c r="W3379" s="42"/>
      <c r="X3379" s="42"/>
      <c r="Y3379" s="42"/>
      <c r="Z3379" s="42"/>
      <c r="AA3379" s="42"/>
      <c r="AB3379" s="42"/>
      <c r="AC3379" s="42"/>
      <c r="AD3379" s="42"/>
      <c r="AE3379" s="42"/>
      <c r="AT3379" s="20" t="s">
        <v>250</v>
      </c>
      <c r="AU3379" s="20" t="s">
        <v>93</v>
      </c>
    </row>
    <row r="3380" s="13" customFormat="1">
      <c r="A3380" s="13"/>
      <c r="B3380" s="236"/>
      <c r="C3380" s="237"/>
      <c r="D3380" s="238" t="s">
        <v>252</v>
      </c>
      <c r="E3380" s="239" t="s">
        <v>39</v>
      </c>
      <c r="F3380" s="240" t="s">
        <v>3084</v>
      </c>
      <c r="G3380" s="237"/>
      <c r="H3380" s="239" t="s">
        <v>39</v>
      </c>
      <c r="I3380" s="241"/>
      <c r="J3380" s="237"/>
      <c r="K3380" s="237"/>
      <c r="L3380" s="242"/>
      <c r="M3380" s="243"/>
      <c r="N3380" s="244"/>
      <c r="O3380" s="244"/>
      <c r="P3380" s="244"/>
      <c r="Q3380" s="244"/>
      <c r="R3380" s="244"/>
      <c r="S3380" s="244"/>
      <c r="T3380" s="245"/>
      <c r="U3380" s="13"/>
      <c r="V3380" s="13"/>
      <c r="W3380" s="13"/>
      <c r="X3380" s="13"/>
      <c r="Y3380" s="13"/>
      <c r="Z3380" s="13"/>
      <c r="AA3380" s="13"/>
      <c r="AB3380" s="13"/>
      <c r="AC3380" s="13"/>
      <c r="AD3380" s="13"/>
      <c r="AE3380" s="13"/>
      <c r="AT3380" s="246" t="s">
        <v>252</v>
      </c>
      <c r="AU3380" s="246" t="s">
        <v>93</v>
      </c>
      <c r="AV3380" s="13" t="s">
        <v>23</v>
      </c>
      <c r="AW3380" s="13" t="s">
        <v>46</v>
      </c>
      <c r="AX3380" s="13" t="s">
        <v>85</v>
      </c>
      <c r="AY3380" s="246" t="s">
        <v>241</v>
      </c>
    </row>
    <row r="3381" s="13" customFormat="1">
      <c r="A3381" s="13"/>
      <c r="B3381" s="236"/>
      <c r="C3381" s="237"/>
      <c r="D3381" s="238" t="s">
        <v>252</v>
      </c>
      <c r="E3381" s="239" t="s">
        <v>39</v>
      </c>
      <c r="F3381" s="240" t="s">
        <v>1173</v>
      </c>
      <c r="G3381" s="237"/>
      <c r="H3381" s="239" t="s">
        <v>39</v>
      </c>
      <c r="I3381" s="241"/>
      <c r="J3381" s="237"/>
      <c r="K3381" s="237"/>
      <c r="L3381" s="242"/>
      <c r="M3381" s="243"/>
      <c r="N3381" s="244"/>
      <c r="O3381" s="244"/>
      <c r="P3381" s="244"/>
      <c r="Q3381" s="244"/>
      <c r="R3381" s="244"/>
      <c r="S3381" s="244"/>
      <c r="T3381" s="245"/>
      <c r="U3381" s="13"/>
      <c r="V3381" s="13"/>
      <c r="W3381" s="13"/>
      <c r="X3381" s="13"/>
      <c r="Y3381" s="13"/>
      <c r="Z3381" s="13"/>
      <c r="AA3381" s="13"/>
      <c r="AB3381" s="13"/>
      <c r="AC3381" s="13"/>
      <c r="AD3381" s="13"/>
      <c r="AE3381" s="13"/>
      <c r="AT3381" s="246" t="s">
        <v>252</v>
      </c>
      <c r="AU3381" s="246" t="s">
        <v>93</v>
      </c>
      <c r="AV3381" s="13" t="s">
        <v>23</v>
      </c>
      <c r="AW3381" s="13" t="s">
        <v>46</v>
      </c>
      <c r="AX3381" s="13" t="s">
        <v>85</v>
      </c>
      <c r="AY3381" s="246" t="s">
        <v>241</v>
      </c>
    </row>
    <row r="3382" s="13" customFormat="1">
      <c r="A3382" s="13"/>
      <c r="B3382" s="236"/>
      <c r="C3382" s="237"/>
      <c r="D3382" s="238" t="s">
        <v>252</v>
      </c>
      <c r="E3382" s="239" t="s">
        <v>39</v>
      </c>
      <c r="F3382" s="240" t="s">
        <v>1014</v>
      </c>
      <c r="G3382" s="237"/>
      <c r="H3382" s="239" t="s">
        <v>39</v>
      </c>
      <c r="I3382" s="241"/>
      <c r="J3382" s="237"/>
      <c r="K3382" s="237"/>
      <c r="L3382" s="242"/>
      <c r="M3382" s="243"/>
      <c r="N3382" s="244"/>
      <c r="O3382" s="244"/>
      <c r="P3382" s="244"/>
      <c r="Q3382" s="244"/>
      <c r="R3382" s="244"/>
      <c r="S3382" s="244"/>
      <c r="T3382" s="245"/>
      <c r="U3382" s="13"/>
      <c r="V3382" s="13"/>
      <c r="W3382" s="13"/>
      <c r="X3382" s="13"/>
      <c r="Y3382" s="13"/>
      <c r="Z3382" s="13"/>
      <c r="AA3382" s="13"/>
      <c r="AB3382" s="13"/>
      <c r="AC3382" s="13"/>
      <c r="AD3382" s="13"/>
      <c r="AE3382" s="13"/>
      <c r="AT3382" s="246" t="s">
        <v>252</v>
      </c>
      <c r="AU3382" s="246" t="s">
        <v>93</v>
      </c>
      <c r="AV3382" s="13" t="s">
        <v>23</v>
      </c>
      <c r="AW3382" s="13" t="s">
        <v>46</v>
      </c>
      <c r="AX3382" s="13" t="s">
        <v>85</v>
      </c>
      <c r="AY3382" s="246" t="s">
        <v>241</v>
      </c>
    </row>
    <row r="3383" s="13" customFormat="1">
      <c r="A3383" s="13"/>
      <c r="B3383" s="236"/>
      <c r="C3383" s="237"/>
      <c r="D3383" s="238" t="s">
        <v>252</v>
      </c>
      <c r="E3383" s="239" t="s">
        <v>39</v>
      </c>
      <c r="F3383" s="240" t="s">
        <v>2880</v>
      </c>
      <c r="G3383" s="237"/>
      <c r="H3383" s="239" t="s">
        <v>39</v>
      </c>
      <c r="I3383" s="241"/>
      <c r="J3383" s="237"/>
      <c r="K3383" s="237"/>
      <c r="L3383" s="242"/>
      <c r="M3383" s="243"/>
      <c r="N3383" s="244"/>
      <c r="O3383" s="244"/>
      <c r="P3383" s="244"/>
      <c r="Q3383" s="244"/>
      <c r="R3383" s="244"/>
      <c r="S3383" s="244"/>
      <c r="T3383" s="245"/>
      <c r="U3383" s="13"/>
      <c r="V3383" s="13"/>
      <c r="W3383" s="13"/>
      <c r="X3383" s="13"/>
      <c r="Y3383" s="13"/>
      <c r="Z3383" s="13"/>
      <c r="AA3383" s="13"/>
      <c r="AB3383" s="13"/>
      <c r="AC3383" s="13"/>
      <c r="AD3383" s="13"/>
      <c r="AE3383" s="13"/>
      <c r="AT3383" s="246" t="s">
        <v>252</v>
      </c>
      <c r="AU3383" s="246" t="s">
        <v>93</v>
      </c>
      <c r="AV3383" s="13" t="s">
        <v>23</v>
      </c>
      <c r="AW3383" s="13" t="s">
        <v>46</v>
      </c>
      <c r="AX3383" s="13" t="s">
        <v>85</v>
      </c>
      <c r="AY3383" s="246" t="s">
        <v>241</v>
      </c>
    </row>
    <row r="3384" s="14" customFormat="1">
      <c r="A3384" s="14"/>
      <c r="B3384" s="247"/>
      <c r="C3384" s="248"/>
      <c r="D3384" s="238" t="s">
        <v>252</v>
      </c>
      <c r="E3384" s="249" t="s">
        <v>39</v>
      </c>
      <c r="F3384" s="250" t="s">
        <v>2881</v>
      </c>
      <c r="G3384" s="248"/>
      <c r="H3384" s="251">
        <v>67.094999999999999</v>
      </c>
      <c r="I3384" s="252"/>
      <c r="J3384" s="248"/>
      <c r="K3384" s="248"/>
      <c r="L3384" s="253"/>
      <c r="M3384" s="254"/>
      <c r="N3384" s="255"/>
      <c r="O3384" s="255"/>
      <c r="P3384" s="255"/>
      <c r="Q3384" s="255"/>
      <c r="R3384" s="255"/>
      <c r="S3384" s="255"/>
      <c r="T3384" s="256"/>
      <c r="U3384" s="14"/>
      <c r="V3384" s="14"/>
      <c r="W3384" s="14"/>
      <c r="X3384" s="14"/>
      <c r="Y3384" s="14"/>
      <c r="Z3384" s="14"/>
      <c r="AA3384" s="14"/>
      <c r="AB3384" s="14"/>
      <c r="AC3384" s="14"/>
      <c r="AD3384" s="14"/>
      <c r="AE3384" s="14"/>
      <c r="AT3384" s="257" t="s">
        <v>252</v>
      </c>
      <c r="AU3384" s="257" t="s">
        <v>93</v>
      </c>
      <c r="AV3384" s="14" t="s">
        <v>93</v>
      </c>
      <c r="AW3384" s="14" t="s">
        <v>46</v>
      </c>
      <c r="AX3384" s="14" t="s">
        <v>85</v>
      </c>
      <c r="AY3384" s="257" t="s">
        <v>241</v>
      </c>
    </row>
    <row r="3385" s="14" customFormat="1">
      <c r="A3385" s="14"/>
      <c r="B3385" s="247"/>
      <c r="C3385" s="248"/>
      <c r="D3385" s="238" t="s">
        <v>252</v>
      </c>
      <c r="E3385" s="249" t="s">
        <v>39</v>
      </c>
      <c r="F3385" s="250" t="s">
        <v>2898</v>
      </c>
      <c r="G3385" s="248"/>
      <c r="H3385" s="251">
        <v>25.829999999999998</v>
      </c>
      <c r="I3385" s="252"/>
      <c r="J3385" s="248"/>
      <c r="K3385" s="248"/>
      <c r="L3385" s="253"/>
      <c r="M3385" s="254"/>
      <c r="N3385" s="255"/>
      <c r="O3385" s="255"/>
      <c r="P3385" s="255"/>
      <c r="Q3385" s="255"/>
      <c r="R3385" s="255"/>
      <c r="S3385" s="255"/>
      <c r="T3385" s="256"/>
      <c r="U3385" s="14"/>
      <c r="V3385" s="14"/>
      <c r="W3385" s="14"/>
      <c r="X3385" s="14"/>
      <c r="Y3385" s="14"/>
      <c r="Z3385" s="14"/>
      <c r="AA3385" s="14"/>
      <c r="AB3385" s="14"/>
      <c r="AC3385" s="14"/>
      <c r="AD3385" s="14"/>
      <c r="AE3385" s="14"/>
      <c r="AT3385" s="257" t="s">
        <v>252</v>
      </c>
      <c r="AU3385" s="257" t="s">
        <v>93</v>
      </c>
      <c r="AV3385" s="14" t="s">
        <v>93</v>
      </c>
      <c r="AW3385" s="14" t="s">
        <v>46</v>
      </c>
      <c r="AX3385" s="14" t="s">
        <v>85</v>
      </c>
      <c r="AY3385" s="257" t="s">
        <v>241</v>
      </c>
    </row>
    <row r="3386" s="13" customFormat="1">
      <c r="A3386" s="13"/>
      <c r="B3386" s="236"/>
      <c r="C3386" s="237"/>
      <c r="D3386" s="238" t="s">
        <v>252</v>
      </c>
      <c r="E3386" s="239" t="s">
        <v>39</v>
      </c>
      <c r="F3386" s="240" t="s">
        <v>2882</v>
      </c>
      <c r="G3386" s="237"/>
      <c r="H3386" s="239" t="s">
        <v>39</v>
      </c>
      <c r="I3386" s="241"/>
      <c r="J3386" s="237"/>
      <c r="K3386" s="237"/>
      <c r="L3386" s="242"/>
      <c r="M3386" s="243"/>
      <c r="N3386" s="244"/>
      <c r="O3386" s="244"/>
      <c r="P3386" s="244"/>
      <c r="Q3386" s="244"/>
      <c r="R3386" s="244"/>
      <c r="S3386" s="244"/>
      <c r="T3386" s="245"/>
      <c r="U3386" s="13"/>
      <c r="V3386" s="13"/>
      <c r="W3386" s="13"/>
      <c r="X3386" s="13"/>
      <c r="Y3386" s="13"/>
      <c r="Z3386" s="13"/>
      <c r="AA3386" s="13"/>
      <c r="AB3386" s="13"/>
      <c r="AC3386" s="13"/>
      <c r="AD3386" s="13"/>
      <c r="AE3386" s="13"/>
      <c r="AT3386" s="246" t="s">
        <v>252</v>
      </c>
      <c r="AU3386" s="246" t="s">
        <v>93</v>
      </c>
      <c r="AV3386" s="13" t="s">
        <v>23</v>
      </c>
      <c r="AW3386" s="13" t="s">
        <v>46</v>
      </c>
      <c r="AX3386" s="13" t="s">
        <v>85</v>
      </c>
      <c r="AY3386" s="246" t="s">
        <v>241</v>
      </c>
    </row>
    <row r="3387" s="14" customFormat="1">
      <c r="A3387" s="14"/>
      <c r="B3387" s="247"/>
      <c r="C3387" s="248"/>
      <c r="D3387" s="238" t="s">
        <v>252</v>
      </c>
      <c r="E3387" s="249" t="s">
        <v>39</v>
      </c>
      <c r="F3387" s="250" t="s">
        <v>2883</v>
      </c>
      <c r="G3387" s="248"/>
      <c r="H3387" s="251">
        <v>9.2400000000000002</v>
      </c>
      <c r="I3387" s="252"/>
      <c r="J3387" s="248"/>
      <c r="K3387" s="248"/>
      <c r="L3387" s="253"/>
      <c r="M3387" s="254"/>
      <c r="N3387" s="255"/>
      <c r="O3387" s="255"/>
      <c r="P3387" s="255"/>
      <c r="Q3387" s="255"/>
      <c r="R3387" s="255"/>
      <c r="S3387" s="255"/>
      <c r="T3387" s="256"/>
      <c r="U3387" s="14"/>
      <c r="V3387" s="14"/>
      <c r="W3387" s="14"/>
      <c r="X3387" s="14"/>
      <c r="Y3387" s="14"/>
      <c r="Z3387" s="14"/>
      <c r="AA3387" s="14"/>
      <c r="AB3387" s="14"/>
      <c r="AC3387" s="14"/>
      <c r="AD3387" s="14"/>
      <c r="AE3387" s="14"/>
      <c r="AT3387" s="257" t="s">
        <v>252</v>
      </c>
      <c r="AU3387" s="257" t="s">
        <v>93</v>
      </c>
      <c r="AV3387" s="14" t="s">
        <v>93</v>
      </c>
      <c r="AW3387" s="14" t="s">
        <v>46</v>
      </c>
      <c r="AX3387" s="14" t="s">
        <v>85</v>
      </c>
      <c r="AY3387" s="257" t="s">
        <v>241</v>
      </c>
    </row>
    <row r="3388" s="13" customFormat="1">
      <c r="A3388" s="13"/>
      <c r="B3388" s="236"/>
      <c r="C3388" s="237"/>
      <c r="D3388" s="238" t="s">
        <v>252</v>
      </c>
      <c r="E3388" s="239" t="s">
        <v>39</v>
      </c>
      <c r="F3388" s="240" t="s">
        <v>2884</v>
      </c>
      <c r="G3388" s="237"/>
      <c r="H3388" s="239" t="s">
        <v>39</v>
      </c>
      <c r="I3388" s="241"/>
      <c r="J3388" s="237"/>
      <c r="K3388" s="237"/>
      <c r="L3388" s="242"/>
      <c r="M3388" s="243"/>
      <c r="N3388" s="244"/>
      <c r="O3388" s="244"/>
      <c r="P3388" s="244"/>
      <c r="Q3388" s="244"/>
      <c r="R3388" s="244"/>
      <c r="S3388" s="244"/>
      <c r="T3388" s="245"/>
      <c r="U3388" s="13"/>
      <c r="V3388" s="13"/>
      <c r="W3388" s="13"/>
      <c r="X3388" s="13"/>
      <c r="Y3388" s="13"/>
      <c r="Z3388" s="13"/>
      <c r="AA3388" s="13"/>
      <c r="AB3388" s="13"/>
      <c r="AC3388" s="13"/>
      <c r="AD3388" s="13"/>
      <c r="AE3388" s="13"/>
      <c r="AT3388" s="246" t="s">
        <v>252</v>
      </c>
      <c r="AU3388" s="246" t="s">
        <v>93</v>
      </c>
      <c r="AV3388" s="13" t="s">
        <v>23</v>
      </c>
      <c r="AW3388" s="13" t="s">
        <v>46</v>
      </c>
      <c r="AX3388" s="13" t="s">
        <v>85</v>
      </c>
      <c r="AY3388" s="246" t="s">
        <v>241</v>
      </c>
    </row>
    <row r="3389" s="14" customFormat="1">
      <c r="A3389" s="14"/>
      <c r="B3389" s="247"/>
      <c r="C3389" s="248"/>
      <c r="D3389" s="238" t="s">
        <v>252</v>
      </c>
      <c r="E3389" s="249" t="s">
        <v>39</v>
      </c>
      <c r="F3389" s="250" t="s">
        <v>3085</v>
      </c>
      <c r="G3389" s="248"/>
      <c r="H3389" s="251">
        <v>-10.254</v>
      </c>
      <c r="I3389" s="252"/>
      <c r="J3389" s="248"/>
      <c r="K3389" s="248"/>
      <c r="L3389" s="253"/>
      <c r="M3389" s="254"/>
      <c r="N3389" s="255"/>
      <c r="O3389" s="255"/>
      <c r="P3389" s="255"/>
      <c r="Q3389" s="255"/>
      <c r="R3389" s="255"/>
      <c r="S3389" s="255"/>
      <c r="T3389" s="256"/>
      <c r="U3389" s="14"/>
      <c r="V3389" s="14"/>
      <c r="W3389" s="14"/>
      <c r="X3389" s="14"/>
      <c r="Y3389" s="14"/>
      <c r="Z3389" s="14"/>
      <c r="AA3389" s="14"/>
      <c r="AB3389" s="14"/>
      <c r="AC3389" s="14"/>
      <c r="AD3389" s="14"/>
      <c r="AE3389" s="14"/>
      <c r="AT3389" s="257" t="s">
        <v>252</v>
      </c>
      <c r="AU3389" s="257" t="s">
        <v>93</v>
      </c>
      <c r="AV3389" s="14" t="s">
        <v>93</v>
      </c>
      <c r="AW3389" s="14" t="s">
        <v>46</v>
      </c>
      <c r="AX3389" s="14" t="s">
        <v>85</v>
      </c>
      <c r="AY3389" s="257" t="s">
        <v>241</v>
      </c>
    </row>
    <row r="3390" s="16" customFormat="1">
      <c r="A3390" s="16"/>
      <c r="B3390" s="269"/>
      <c r="C3390" s="270"/>
      <c r="D3390" s="238" t="s">
        <v>252</v>
      </c>
      <c r="E3390" s="271" t="s">
        <v>39</v>
      </c>
      <c r="F3390" s="272" t="s">
        <v>295</v>
      </c>
      <c r="G3390" s="270"/>
      <c r="H3390" s="273">
        <v>91.911000000000001</v>
      </c>
      <c r="I3390" s="274"/>
      <c r="J3390" s="270"/>
      <c r="K3390" s="270"/>
      <c r="L3390" s="275"/>
      <c r="M3390" s="276"/>
      <c r="N3390" s="277"/>
      <c r="O3390" s="277"/>
      <c r="P3390" s="277"/>
      <c r="Q3390" s="277"/>
      <c r="R3390" s="277"/>
      <c r="S3390" s="277"/>
      <c r="T3390" s="278"/>
      <c r="U3390" s="16"/>
      <c r="V3390" s="16"/>
      <c r="W3390" s="16"/>
      <c r="X3390" s="16"/>
      <c r="Y3390" s="16"/>
      <c r="Z3390" s="16"/>
      <c r="AA3390" s="16"/>
      <c r="AB3390" s="16"/>
      <c r="AC3390" s="16"/>
      <c r="AD3390" s="16"/>
      <c r="AE3390" s="16"/>
      <c r="AT3390" s="279" t="s">
        <v>252</v>
      </c>
      <c r="AU3390" s="279" t="s">
        <v>93</v>
      </c>
      <c r="AV3390" s="16" t="s">
        <v>113</v>
      </c>
      <c r="AW3390" s="16" t="s">
        <v>46</v>
      </c>
      <c r="AX3390" s="16" t="s">
        <v>85</v>
      </c>
      <c r="AY3390" s="279" t="s">
        <v>241</v>
      </c>
    </row>
    <row r="3391" s="13" customFormat="1">
      <c r="A3391" s="13"/>
      <c r="B3391" s="236"/>
      <c r="C3391" s="237"/>
      <c r="D3391" s="238" t="s">
        <v>252</v>
      </c>
      <c r="E3391" s="239" t="s">
        <v>39</v>
      </c>
      <c r="F3391" s="240" t="s">
        <v>1127</v>
      </c>
      <c r="G3391" s="237"/>
      <c r="H3391" s="239" t="s">
        <v>39</v>
      </c>
      <c r="I3391" s="241"/>
      <c r="J3391" s="237"/>
      <c r="K3391" s="237"/>
      <c r="L3391" s="242"/>
      <c r="M3391" s="243"/>
      <c r="N3391" s="244"/>
      <c r="O3391" s="244"/>
      <c r="P3391" s="244"/>
      <c r="Q3391" s="244"/>
      <c r="R3391" s="244"/>
      <c r="S3391" s="244"/>
      <c r="T3391" s="245"/>
      <c r="U3391" s="13"/>
      <c r="V3391" s="13"/>
      <c r="W3391" s="13"/>
      <c r="X3391" s="13"/>
      <c r="Y3391" s="13"/>
      <c r="Z3391" s="13"/>
      <c r="AA3391" s="13"/>
      <c r="AB3391" s="13"/>
      <c r="AC3391" s="13"/>
      <c r="AD3391" s="13"/>
      <c r="AE3391" s="13"/>
      <c r="AT3391" s="246" t="s">
        <v>252</v>
      </c>
      <c r="AU3391" s="246" t="s">
        <v>93</v>
      </c>
      <c r="AV3391" s="13" t="s">
        <v>23</v>
      </c>
      <c r="AW3391" s="13" t="s">
        <v>46</v>
      </c>
      <c r="AX3391" s="13" t="s">
        <v>85</v>
      </c>
      <c r="AY3391" s="246" t="s">
        <v>241</v>
      </c>
    </row>
    <row r="3392" s="13" customFormat="1">
      <c r="A3392" s="13"/>
      <c r="B3392" s="236"/>
      <c r="C3392" s="237"/>
      <c r="D3392" s="238" t="s">
        <v>252</v>
      </c>
      <c r="E3392" s="239" t="s">
        <v>39</v>
      </c>
      <c r="F3392" s="240" t="s">
        <v>1011</v>
      </c>
      <c r="G3392" s="237"/>
      <c r="H3392" s="239" t="s">
        <v>39</v>
      </c>
      <c r="I3392" s="241"/>
      <c r="J3392" s="237"/>
      <c r="K3392" s="237"/>
      <c r="L3392" s="242"/>
      <c r="M3392" s="243"/>
      <c r="N3392" s="244"/>
      <c r="O3392" s="244"/>
      <c r="P3392" s="244"/>
      <c r="Q3392" s="244"/>
      <c r="R3392" s="244"/>
      <c r="S3392" s="244"/>
      <c r="T3392" s="245"/>
      <c r="U3392" s="13"/>
      <c r="V3392" s="13"/>
      <c r="W3392" s="13"/>
      <c r="X3392" s="13"/>
      <c r="Y3392" s="13"/>
      <c r="Z3392" s="13"/>
      <c r="AA3392" s="13"/>
      <c r="AB3392" s="13"/>
      <c r="AC3392" s="13"/>
      <c r="AD3392" s="13"/>
      <c r="AE3392" s="13"/>
      <c r="AT3392" s="246" t="s">
        <v>252</v>
      </c>
      <c r="AU3392" s="246" t="s">
        <v>93</v>
      </c>
      <c r="AV3392" s="13" t="s">
        <v>23</v>
      </c>
      <c r="AW3392" s="13" t="s">
        <v>46</v>
      </c>
      <c r="AX3392" s="13" t="s">
        <v>85</v>
      </c>
      <c r="AY3392" s="246" t="s">
        <v>241</v>
      </c>
    </row>
    <row r="3393" s="14" customFormat="1">
      <c r="A3393" s="14"/>
      <c r="B3393" s="247"/>
      <c r="C3393" s="248"/>
      <c r="D3393" s="238" t="s">
        <v>252</v>
      </c>
      <c r="E3393" s="249" t="s">
        <v>39</v>
      </c>
      <c r="F3393" s="250" t="s">
        <v>1128</v>
      </c>
      <c r="G3393" s="248"/>
      <c r="H3393" s="251">
        <v>1.6200000000000001</v>
      </c>
      <c r="I3393" s="252"/>
      <c r="J3393" s="248"/>
      <c r="K3393" s="248"/>
      <c r="L3393" s="253"/>
      <c r="M3393" s="254"/>
      <c r="N3393" s="255"/>
      <c r="O3393" s="255"/>
      <c r="P3393" s="255"/>
      <c r="Q3393" s="255"/>
      <c r="R3393" s="255"/>
      <c r="S3393" s="255"/>
      <c r="T3393" s="256"/>
      <c r="U3393" s="14"/>
      <c r="V3393" s="14"/>
      <c r="W3393" s="14"/>
      <c r="X3393" s="14"/>
      <c r="Y3393" s="14"/>
      <c r="Z3393" s="14"/>
      <c r="AA3393" s="14"/>
      <c r="AB3393" s="14"/>
      <c r="AC3393" s="14"/>
      <c r="AD3393" s="14"/>
      <c r="AE3393" s="14"/>
      <c r="AT3393" s="257" t="s">
        <v>252</v>
      </c>
      <c r="AU3393" s="257" t="s">
        <v>93</v>
      </c>
      <c r="AV3393" s="14" t="s">
        <v>93</v>
      </c>
      <c r="AW3393" s="14" t="s">
        <v>46</v>
      </c>
      <c r="AX3393" s="14" t="s">
        <v>85</v>
      </c>
      <c r="AY3393" s="257" t="s">
        <v>241</v>
      </c>
    </row>
    <row r="3394" s="14" customFormat="1">
      <c r="A3394" s="14"/>
      <c r="B3394" s="247"/>
      <c r="C3394" s="248"/>
      <c r="D3394" s="238" t="s">
        <v>252</v>
      </c>
      <c r="E3394" s="249" t="s">
        <v>39</v>
      </c>
      <c r="F3394" s="250" t="s">
        <v>1129</v>
      </c>
      <c r="G3394" s="248"/>
      <c r="H3394" s="251">
        <v>3.3300000000000001</v>
      </c>
      <c r="I3394" s="252"/>
      <c r="J3394" s="248"/>
      <c r="K3394" s="248"/>
      <c r="L3394" s="253"/>
      <c r="M3394" s="254"/>
      <c r="N3394" s="255"/>
      <c r="O3394" s="255"/>
      <c r="P3394" s="255"/>
      <c r="Q3394" s="255"/>
      <c r="R3394" s="255"/>
      <c r="S3394" s="255"/>
      <c r="T3394" s="256"/>
      <c r="U3394" s="14"/>
      <c r="V3394" s="14"/>
      <c r="W3394" s="14"/>
      <c r="X3394" s="14"/>
      <c r="Y3394" s="14"/>
      <c r="Z3394" s="14"/>
      <c r="AA3394" s="14"/>
      <c r="AB3394" s="14"/>
      <c r="AC3394" s="14"/>
      <c r="AD3394" s="14"/>
      <c r="AE3394" s="14"/>
      <c r="AT3394" s="257" t="s">
        <v>252</v>
      </c>
      <c r="AU3394" s="257" t="s">
        <v>93</v>
      </c>
      <c r="AV3394" s="14" t="s">
        <v>93</v>
      </c>
      <c r="AW3394" s="14" t="s">
        <v>46</v>
      </c>
      <c r="AX3394" s="14" t="s">
        <v>85</v>
      </c>
      <c r="AY3394" s="257" t="s">
        <v>241</v>
      </c>
    </row>
    <row r="3395" s="13" customFormat="1">
      <c r="A3395" s="13"/>
      <c r="B3395" s="236"/>
      <c r="C3395" s="237"/>
      <c r="D3395" s="238" t="s">
        <v>252</v>
      </c>
      <c r="E3395" s="239" t="s">
        <v>39</v>
      </c>
      <c r="F3395" s="240" t="s">
        <v>1021</v>
      </c>
      <c r="G3395" s="237"/>
      <c r="H3395" s="239" t="s">
        <v>39</v>
      </c>
      <c r="I3395" s="241"/>
      <c r="J3395" s="237"/>
      <c r="K3395" s="237"/>
      <c r="L3395" s="242"/>
      <c r="M3395" s="243"/>
      <c r="N3395" s="244"/>
      <c r="O3395" s="244"/>
      <c r="P3395" s="244"/>
      <c r="Q3395" s="244"/>
      <c r="R3395" s="244"/>
      <c r="S3395" s="244"/>
      <c r="T3395" s="245"/>
      <c r="U3395" s="13"/>
      <c r="V3395" s="13"/>
      <c r="W3395" s="13"/>
      <c r="X3395" s="13"/>
      <c r="Y3395" s="13"/>
      <c r="Z3395" s="13"/>
      <c r="AA3395" s="13"/>
      <c r="AB3395" s="13"/>
      <c r="AC3395" s="13"/>
      <c r="AD3395" s="13"/>
      <c r="AE3395" s="13"/>
      <c r="AT3395" s="246" t="s">
        <v>252</v>
      </c>
      <c r="AU3395" s="246" t="s">
        <v>93</v>
      </c>
      <c r="AV3395" s="13" t="s">
        <v>23</v>
      </c>
      <c r="AW3395" s="13" t="s">
        <v>46</v>
      </c>
      <c r="AX3395" s="13" t="s">
        <v>85</v>
      </c>
      <c r="AY3395" s="246" t="s">
        <v>241</v>
      </c>
    </row>
    <row r="3396" s="14" customFormat="1">
      <c r="A3396" s="14"/>
      <c r="B3396" s="247"/>
      <c r="C3396" s="248"/>
      <c r="D3396" s="238" t="s">
        <v>252</v>
      </c>
      <c r="E3396" s="249" t="s">
        <v>39</v>
      </c>
      <c r="F3396" s="250" t="s">
        <v>1130</v>
      </c>
      <c r="G3396" s="248"/>
      <c r="H3396" s="251">
        <v>6.6600000000000001</v>
      </c>
      <c r="I3396" s="252"/>
      <c r="J3396" s="248"/>
      <c r="K3396" s="248"/>
      <c r="L3396" s="253"/>
      <c r="M3396" s="254"/>
      <c r="N3396" s="255"/>
      <c r="O3396" s="255"/>
      <c r="P3396" s="255"/>
      <c r="Q3396" s="255"/>
      <c r="R3396" s="255"/>
      <c r="S3396" s="255"/>
      <c r="T3396" s="256"/>
      <c r="U3396" s="14"/>
      <c r="V3396" s="14"/>
      <c r="W3396" s="14"/>
      <c r="X3396" s="14"/>
      <c r="Y3396" s="14"/>
      <c r="Z3396" s="14"/>
      <c r="AA3396" s="14"/>
      <c r="AB3396" s="14"/>
      <c r="AC3396" s="14"/>
      <c r="AD3396" s="14"/>
      <c r="AE3396" s="14"/>
      <c r="AT3396" s="257" t="s">
        <v>252</v>
      </c>
      <c r="AU3396" s="257" t="s">
        <v>93</v>
      </c>
      <c r="AV3396" s="14" t="s">
        <v>93</v>
      </c>
      <c r="AW3396" s="14" t="s">
        <v>46</v>
      </c>
      <c r="AX3396" s="14" t="s">
        <v>85</v>
      </c>
      <c r="AY3396" s="257" t="s">
        <v>241</v>
      </c>
    </row>
    <row r="3397" s="13" customFormat="1">
      <c r="A3397" s="13"/>
      <c r="B3397" s="236"/>
      <c r="C3397" s="237"/>
      <c r="D3397" s="238" t="s">
        <v>252</v>
      </c>
      <c r="E3397" s="239" t="s">
        <v>39</v>
      </c>
      <c r="F3397" s="240" t="s">
        <v>1014</v>
      </c>
      <c r="G3397" s="237"/>
      <c r="H3397" s="239" t="s">
        <v>39</v>
      </c>
      <c r="I3397" s="241"/>
      <c r="J3397" s="237"/>
      <c r="K3397" s="237"/>
      <c r="L3397" s="242"/>
      <c r="M3397" s="243"/>
      <c r="N3397" s="244"/>
      <c r="O3397" s="244"/>
      <c r="P3397" s="244"/>
      <c r="Q3397" s="244"/>
      <c r="R3397" s="244"/>
      <c r="S3397" s="244"/>
      <c r="T3397" s="245"/>
      <c r="U3397" s="13"/>
      <c r="V3397" s="13"/>
      <c r="W3397" s="13"/>
      <c r="X3397" s="13"/>
      <c r="Y3397" s="13"/>
      <c r="Z3397" s="13"/>
      <c r="AA3397" s="13"/>
      <c r="AB3397" s="13"/>
      <c r="AC3397" s="13"/>
      <c r="AD3397" s="13"/>
      <c r="AE3397" s="13"/>
      <c r="AT3397" s="246" t="s">
        <v>252</v>
      </c>
      <c r="AU3397" s="246" t="s">
        <v>93</v>
      </c>
      <c r="AV3397" s="13" t="s">
        <v>23</v>
      </c>
      <c r="AW3397" s="13" t="s">
        <v>46</v>
      </c>
      <c r="AX3397" s="13" t="s">
        <v>85</v>
      </c>
      <c r="AY3397" s="246" t="s">
        <v>241</v>
      </c>
    </row>
    <row r="3398" s="14" customFormat="1">
      <c r="A3398" s="14"/>
      <c r="B3398" s="247"/>
      <c r="C3398" s="248"/>
      <c r="D3398" s="238" t="s">
        <v>252</v>
      </c>
      <c r="E3398" s="249" t="s">
        <v>39</v>
      </c>
      <c r="F3398" s="250" t="s">
        <v>1129</v>
      </c>
      <c r="G3398" s="248"/>
      <c r="H3398" s="251">
        <v>3.3300000000000001</v>
      </c>
      <c r="I3398" s="252"/>
      <c r="J3398" s="248"/>
      <c r="K3398" s="248"/>
      <c r="L3398" s="253"/>
      <c r="M3398" s="254"/>
      <c r="N3398" s="255"/>
      <c r="O3398" s="255"/>
      <c r="P3398" s="255"/>
      <c r="Q3398" s="255"/>
      <c r="R3398" s="255"/>
      <c r="S3398" s="255"/>
      <c r="T3398" s="256"/>
      <c r="U3398" s="14"/>
      <c r="V3398" s="14"/>
      <c r="W3398" s="14"/>
      <c r="X3398" s="14"/>
      <c r="Y3398" s="14"/>
      <c r="Z3398" s="14"/>
      <c r="AA3398" s="14"/>
      <c r="AB3398" s="14"/>
      <c r="AC3398" s="14"/>
      <c r="AD3398" s="14"/>
      <c r="AE3398" s="14"/>
      <c r="AT3398" s="257" t="s">
        <v>252</v>
      </c>
      <c r="AU3398" s="257" t="s">
        <v>93</v>
      </c>
      <c r="AV3398" s="14" t="s">
        <v>93</v>
      </c>
      <c r="AW3398" s="14" t="s">
        <v>46</v>
      </c>
      <c r="AX3398" s="14" t="s">
        <v>85</v>
      </c>
      <c r="AY3398" s="257" t="s">
        <v>241</v>
      </c>
    </row>
    <row r="3399" s="13" customFormat="1">
      <c r="A3399" s="13"/>
      <c r="B3399" s="236"/>
      <c r="C3399" s="237"/>
      <c r="D3399" s="238" t="s">
        <v>252</v>
      </c>
      <c r="E3399" s="239" t="s">
        <v>39</v>
      </c>
      <c r="F3399" s="240" t="s">
        <v>1024</v>
      </c>
      <c r="G3399" s="237"/>
      <c r="H3399" s="239" t="s">
        <v>39</v>
      </c>
      <c r="I3399" s="241"/>
      <c r="J3399" s="237"/>
      <c r="K3399" s="237"/>
      <c r="L3399" s="242"/>
      <c r="M3399" s="243"/>
      <c r="N3399" s="244"/>
      <c r="O3399" s="244"/>
      <c r="P3399" s="244"/>
      <c r="Q3399" s="244"/>
      <c r="R3399" s="244"/>
      <c r="S3399" s="244"/>
      <c r="T3399" s="245"/>
      <c r="U3399" s="13"/>
      <c r="V3399" s="13"/>
      <c r="W3399" s="13"/>
      <c r="X3399" s="13"/>
      <c r="Y3399" s="13"/>
      <c r="Z3399" s="13"/>
      <c r="AA3399" s="13"/>
      <c r="AB3399" s="13"/>
      <c r="AC3399" s="13"/>
      <c r="AD3399" s="13"/>
      <c r="AE3399" s="13"/>
      <c r="AT3399" s="246" t="s">
        <v>252</v>
      </c>
      <c r="AU3399" s="246" t="s">
        <v>93</v>
      </c>
      <c r="AV3399" s="13" t="s">
        <v>23</v>
      </c>
      <c r="AW3399" s="13" t="s">
        <v>46</v>
      </c>
      <c r="AX3399" s="13" t="s">
        <v>85</v>
      </c>
      <c r="AY3399" s="246" t="s">
        <v>241</v>
      </c>
    </row>
    <row r="3400" s="14" customFormat="1">
      <c r="A3400" s="14"/>
      <c r="B3400" s="247"/>
      <c r="C3400" s="248"/>
      <c r="D3400" s="238" t="s">
        <v>252</v>
      </c>
      <c r="E3400" s="249" t="s">
        <v>39</v>
      </c>
      <c r="F3400" s="250" t="s">
        <v>1130</v>
      </c>
      <c r="G3400" s="248"/>
      <c r="H3400" s="251">
        <v>6.6600000000000001</v>
      </c>
      <c r="I3400" s="252"/>
      <c r="J3400" s="248"/>
      <c r="K3400" s="248"/>
      <c r="L3400" s="253"/>
      <c r="M3400" s="254"/>
      <c r="N3400" s="255"/>
      <c r="O3400" s="255"/>
      <c r="P3400" s="255"/>
      <c r="Q3400" s="255"/>
      <c r="R3400" s="255"/>
      <c r="S3400" s="255"/>
      <c r="T3400" s="256"/>
      <c r="U3400" s="14"/>
      <c r="V3400" s="14"/>
      <c r="W3400" s="14"/>
      <c r="X3400" s="14"/>
      <c r="Y3400" s="14"/>
      <c r="Z3400" s="14"/>
      <c r="AA3400" s="14"/>
      <c r="AB3400" s="14"/>
      <c r="AC3400" s="14"/>
      <c r="AD3400" s="14"/>
      <c r="AE3400" s="14"/>
      <c r="AT3400" s="257" t="s">
        <v>252</v>
      </c>
      <c r="AU3400" s="257" t="s">
        <v>93</v>
      </c>
      <c r="AV3400" s="14" t="s">
        <v>93</v>
      </c>
      <c r="AW3400" s="14" t="s">
        <v>46</v>
      </c>
      <c r="AX3400" s="14" t="s">
        <v>85</v>
      </c>
      <c r="AY3400" s="257" t="s">
        <v>241</v>
      </c>
    </row>
    <row r="3401" s="13" customFormat="1">
      <c r="A3401" s="13"/>
      <c r="B3401" s="236"/>
      <c r="C3401" s="237"/>
      <c r="D3401" s="238" t="s">
        <v>252</v>
      </c>
      <c r="E3401" s="239" t="s">
        <v>39</v>
      </c>
      <c r="F3401" s="240" t="s">
        <v>1131</v>
      </c>
      <c r="G3401" s="237"/>
      <c r="H3401" s="239" t="s">
        <v>39</v>
      </c>
      <c r="I3401" s="241"/>
      <c r="J3401" s="237"/>
      <c r="K3401" s="237"/>
      <c r="L3401" s="242"/>
      <c r="M3401" s="243"/>
      <c r="N3401" s="244"/>
      <c r="O3401" s="244"/>
      <c r="P3401" s="244"/>
      <c r="Q3401" s="244"/>
      <c r="R3401" s="244"/>
      <c r="S3401" s="244"/>
      <c r="T3401" s="245"/>
      <c r="U3401" s="13"/>
      <c r="V3401" s="13"/>
      <c r="W3401" s="13"/>
      <c r="X3401" s="13"/>
      <c r="Y3401" s="13"/>
      <c r="Z3401" s="13"/>
      <c r="AA3401" s="13"/>
      <c r="AB3401" s="13"/>
      <c r="AC3401" s="13"/>
      <c r="AD3401" s="13"/>
      <c r="AE3401" s="13"/>
      <c r="AT3401" s="246" t="s">
        <v>252</v>
      </c>
      <c r="AU3401" s="246" t="s">
        <v>93</v>
      </c>
      <c r="AV3401" s="13" t="s">
        <v>23</v>
      </c>
      <c r="AW3401" s="13" t="s">
        <v>46</v>
      </c>
      <c r="AX3401" s="13" t="s">
        <v>85</v>
      </c>
      <c r="AY3401" s="246" t="s">
        <v>241</v>
      </c>
    </row>
    <row r="3402" s="14" customFormat="1">
      <c r="A3402" s="14"/>
      <c r="B3402" s="247"/>
      <c r="C3402" s="248"/>
      <c r="D3402" s="238" t="s">
        <v>252</v>
      </c>
      <c r="E3402" s="249" t="s">
        <v>39</v>
      </c>
      <c r="F3402" s="250" t="s">
        <v>1132</v>
      </c>
      <c r="G3402" s="248"/>
      <c r="H3402" s="251">
        <v>2.5800000000000001</v>
      </c>
      <c r="I3402" s="252"/>
      <c r="J3402" s="248"/>
      <c r="K3402" s="248"/>
      <c r="L3402" s="253"/>
      <c r="M3402" s="254"/>
      <c r="N3402" s="255"/>
      <c r="O3402" s="255"/>
      <c r="P3402" s="255"/>
      <c r="Q3402" s="255"/>
      <c r="R3402" s="255"/>
      <c r="S3402" s="255"/>
      <c r="T3402" s="256"/>
      <c r="U3402" s="14"/>
      <c r="V3402" s="14"/>
      <c r="W3402" s="14"/>
      <c r="X3402" s="14"/>
      <c r="Y3402" s="14"/>
      <c r="Z3402" s="14"/>
      <c r="AA3402" s="14"/>
      <c r="AB3402" s="14"/>
      <c r="AC3402" s="14"/>
      <c r="AD3402" s="14"/>
      <c r="AE3402" s="14"/>
      <c r="AT3402" s="257" t="s">
        <v>252</v>
      </c>
      <c r="AU3402" s="257" t="s">
        <v>93</v>
      </c>
      <c r="AV3402" s="14" t="s">
        <v>93</v>
      </c>
      <c r="AW3402" s="14" t="s">
        <v>46</v>
      </c>
      <c r="AX3402" s="14" t="s">
        <v>85</v>
      </c>
      <c r="AY3402" s="257" t="s">
        <v>241</v>
      </c>
    </row>
    <row r="3403" s="16" customFormat="1">
      <c r="A3403" s="16"/>
      <c r="B3403" s="269"/>
      <c r="C3403" s="270"/>
      <c r="D3403" s="238" t="s">
        <v>252</v>
      </c>
      <c r="E3403" s="271" t="s">
        <v>39</v>
      </c>
      <c r="F3403" s="272" t="s">
        <v>295</v>
      </c>
      <c r="G3403" s="270"/>
      <c r="H3403" s="273">
        <v>24.18</v>
      </c>
      <c r="I3403" s="274"/>
      <c r="J3403" s="270"/>
      <c r="K3403" s="270"/>
      <c r="L3403" s="275"/>
      <c r="M3403" s="276"/>
      <c r="N3403" s="277"/>
      <c r="O3403" s="277"/>
      <c r="P3403" s="277"/>
      <c r="Q3403" s="277"/>
      <c r="R3403" s="277"/>
      <c r="S3403" s="277"/>
      <c r="T3403" s="278"/>
      <c r="U3403" s="16"/>
      <c r="V3403" s="16"/>
      <c r="W3403" s="16"/>
      <c r="X3403" s="16"/>
      <c r="Y3403" s="16"/>
      <c r="Z3403" s="16"/>
      <c r="AA3403" s="16"/>
      <c r="AB3403" s="16"/>
      <c r="AC3403" s="16"/>
      <c r="AD3403" s="16"/>
      <c r="AE3403" s="16"/>
      <c r="AT3403" s="279" t="s">
        <v>252</v>
      </c>
      <c r="AU3403" s="279" t="s">
        <v>93</v>
      </c>
      <c r="AV3403" s="16" t="s">
        <v>113</v>
      </c>
      <c r="AW3403" s="16" t="s">
        <v>46</v>
      </c>
      <c r="AX3403" s="16" t="s">
        <v>85</v>
      </c>
      <c r="AY3403" s="279" t="s">
        <v>241</v>
      </c>
    </row>
    <row r="3404" s="15" customFormat="1">
      <c r="A3404" s="15"/>
      <c r="B3404" s="258"/>
      <c r="C3404" s="259"/>
      <c r="D3404" s="238" t="s">
        <v>252</v>
      </c>
      <c r="E3404" s="260" t="s">
        <v>39</v>
      </c>
      <c r="F3404" s="261" t="s">
        <v>274</v>
      </c>
      <c r="G3404" s="259"/>
      <c r="H3404" s="262">
        <v>116.09099999999999</v>
      </c>
      <c r="I3404" s="263"/>
      <c r="J3404" s="259"/>
      <c r="K3404" s="259"/>
      <c r="L3404" s="264"/>
      <c r="M3404" s="265"/>
      <c r="N3404" s="266"/>
      <c r="O3404" s="266"/>
      <c r="P3404" s="266"/>
      <c r="Q3404" s="266"/>
      <c r="R3404" s="266"/>
      <c r="S3404" s="266"/>
      <c r="T3404" s="267"/>
      <c r="U3404" s="15"/>
      <c r="V3404" s="15"/>
      <c r="W3404" s="15"/>
      <c r="X3404" s="15"/>
      <c r="Y3404" s="15"/>
      <c r="Z3404" s="15"/>
      <c r="AA3404" s="15"/>
      <c r="AB3404" s="15"/>
      <c r="AC3404" s="15"/>
      <c r="AD3404" s="15"/>
      <c r="AE3404" s="15"/>
      <c r="AT3404" s="268" t="s">
        <v>252</v>
      </c>
      <c r="AU3404" s="268" t="s">
        <v>93</v>
      </c>
      <c r="AV3404" s="15" t="s">
        <v>248</v>
      </c>
      <c r="AW3404" s="15" t="s">
        <v>46</v>
      </c>
      <c r="AX3404" s="15" t="s">
        <v>23</v>
      </c>
      <c r="AY3404" s="268" t="s">
        <v>241</v>
      </c>
    </row>
    <row r="3405" s="2" customFormat="1" ht="21.75" customHeight="1">
      <c r="A3405" s="42"/>
      <c r="B3405" s="43"/>
      <c r="C3405" s="218" t="s">
        <v>3086</v>
      </c>
      <c r="D3405" s="218" t="s">
        <v>243</v>
      </c>
      <c r="E3405" s="219" t="s">
        <v>3080</v>
      </c>
      <c r="F3405" s="220" t="s">
        <v>3081</v>
      </c>
      <c r="G3405" s="221" t="s">
        <v>145</v>
      </c>
      <c r="H3405" s="222">
        <v>115.255</v>
      </c>
      <c r="I3405" s="223"/>
      <c r="J3405" s="224">
        <f>ROUND(I3405*H3405,2)</f>
        <v>0</v>
      </c>
      <c r="K3405" s="220" t="s">
        <v>247</v>
      </c>
      <c r="L3405" s="48"/>
      <c r="M3405" s="225" t="s">
        <v>39</v>
      </c>
      <c r="N3405" s="226" t="s">
        <v>56</v>
      </c>
      <c r="O3405" s="88"/>
      <c r="P3405" s="227">
        <f>O3405*H3405</f>
        <v>0</v>
      </c>
      <c r="Q3405" s="227">
        <v>0.023099999999999999</v>
      </c>
      <c r="R3405" s="227">
        <f>Q3405*H3405</f>
        <v>2.6623904999999999</v>
      </c>
      <c r="S3405" s="227">
        <v>0</v>
      </c>
      <c r="T3405" s="228">
        <f>S3405*H3405</f>
        <v>0</v>
      </c>
      <c r="U3405" s="42"/>
      <c r="V3405" s="42"/>
      <c r="W3405" s="42"/>
      <c r="X3405" s="42"/>
      <c r="Y3405" s="42"/>
      <c r="Z3405" s="42"/>
      <c r="AA3405" s="42"/>
      <c r="AB3405" s="42"/>
      <c r="AC3405" s="42"/>
      <c r="AD3405" s="42"/>
      <c r="AE3405" s="42"/>
      <c r="AR3405" s="229" t="s">
        <v>248</v>
      </c>
      <c r="AT3405" s="229" t="s">
        <v>243</v>
      </c>
      <c r="AU3405" s="229" t="s">
        <v>93</v>
      </c>
      <c r="AY3405" s="20" t="s">
        <v>241</v>
      </c>
      <c r="BE3405" s="230">
        <f>IF(N3405="základní",J3405,0)</f>
        <v>0</v>
      </c>
      <c r="BF3405" s="230">
        <f>IF(N3405="snížená",J3405,0)</f>
        <v>0</v>
      </c>
      <c r="BG3405" s="230">
        <f>IF(N3405="zákl. přenesená",J3405,0)</f>
        <v>0</v>
      </c>
      <c r="BH3405" s="230">
        <f>IF(N3405="sníž. přenesená",J3405,0)</f>
        <v>0</v>
      </c>
      <c r="BI3405" s="230">
        <f>IF(N3405="nulová",J3405,0)</f>
        <v>0</v>
      </c>
      <c r="BJ3405" s="20" t="s">
        <v>23</v>
      </c>
      <c r="BK3405" s="230">
        <f>ROUND(I3405*H3405,2)</f>
        <v>0</v>
      </c>
      <c r="BL3405" s="20" t="s">
        <v>248</v>
      </c>
      <c r="BM3405" s="229" t="s">
        <v>3087</v>
      </c>
    </row>
    <row r="3406" s="2" customFormat="1">
      <c r="A3406" s="42"/>
      <c r="B3406" s="43"/>
      <c r="C3406" s="44"/>
      <c r="D3406" s="231" t="s">
        <v>250</v>
      </c>
      <c r="E3406" s="44"/>
      <c r="F3406" s="232" t="s">
        <v>3083</v>
      </c>
      <c r="G3406" s="44"/>
      <c r="H3406" s="44"/>
      <c r="I3406" s="233"/>
      <c r="J3406" s="44"/>
      <c r="K3406" s="44"/>
      <c r="L3406" s="48"/>
      <c r="M3406" s="234"/>
      <c r="N3406" s="235"/>
      <c r="O3406" s="88"/>
      <c r="P3406" s="88"/>
      <c r="Q3406" s="88"/>
      <c r="R3406" s="88"/>
      <c r="S3406" s="88"/>
      <c r="T3406" s="89"/>
      <c r="U3406" s="42"/>
      <c r="V3406" s="42"/>
      <c r="W3406" s="42"/>
      <c r="X3406" s="42"/>
      <c r="Y3406" s="42"/>
      <c r="Z3406" s="42"/>
      <c r="AA3406" s="42"/>
      <c r="AB3406" s="42"/>
      <c r="AC3406" s="42"/>
      <c r="AD3406" s="42"/>
      <c r="AE3406" s="42"/>
      <c r="AT3406" s="20" t="s">
        <v>250</v>
      </c>
      <c r="AU3406" s="20" t="s">
        <v>93</v>
      </c>
    </row>
    <row r="3407" s="13" customFormat="1">
      <c r="A3407" s="13"/>
      <c r="B3407" s="236"/>
      <c r="C3407" s="237"/>
      <c r="D3407" s="238" t="s">
        <v>252</v>
      </c>
      <c r="E3407" s="239" t="s">
        <v>39</v>
      </c>
      <c r="F3407" s="240" t="s">
        <v>2797</v>
      </c>
      <c r="G3407" s="237"/>
      <c r="H3407" s="239" t="s">
        <v>39</v>
      </c>
      <c r="I3407" s="241"/>
      <c r="J3407" s="237"/>
      <c r="K3407" s="237"/>
      <c r="L3407" s="242"/>
      <c r="M3407" s="243"/>
      <c r="N3407" s="244"/>
      <c r="O3407" s="244"/>
      <c r="P3407" s="244"/>
      <c r="Q3407" s="244"/>
      <c r="R3407" s="244"/>
      <c r="S3407" s="244"/>
      <c r="T3407" s="245"/>
      <c r="U3407" s="13"/>
      <c r="V3407" s="13"/>
      <c r="W3407" s="13"/>
      <c r="X3407" s="13"/>
      <c r="Y3407" s="13"/>
      <c r="Z3407" s="13"/>
      <c r="AA3407" s="13"/>
      <c r="AB3407" s="13"/>
      <c r="AC3407" s="13"/>
      <c r="AD3407" s="13"/>
      <c r="AE3407" s="13"/>
      <c r="AT3407" s="246" t="s">
        <v>252</v>
      </c>
      <c r="AU3407" s="246" t="s">
        <v>93</v>
      </c>
      <c r="AV3407" s="13" t="s">
        <v>23</v>
      </c>
      <c r="AW3407" s="13" t="s">
        <v>46</v>
      </c>
      <c r="AX3407" s="13" t="s">
        <v>85</v>
      </c>
      <c r="AY3407" s="246" t="s">
        <v>241</v>
      </c>
    </row>
    <row r="3408" s="13" customFormat="1">
      <c r="A3408" s="13"/>
      <c r="B3408" s="236"/>
      <c r="C3408" s="237"/>
      <c r="D3408" s="238" t="s">
        <v>252</v>
      </c>
      <c r="E3408" s="239" t="s">
        <v>39</v>
      </c>
      <c r="F3408" s="240" t="s">
        <v>2798</v>
      </c>
      <c r="G3408" s="237"/>
      <c r="H3408" s="239" t="s">
        <v>39</v>
      </c>
      <c r="I3408" s="241"/>
      <c r="J3408" s="237"/>
      <c r="K3408" s="237"/>
      <c r="L3408" s="242"/>
      <c r="M3408" s="243"/>
      <c r="N3408" s="244"/>
      <c r="O3408" s="244"/>
      <c r="P3408" s="244"/>
      <c r="Q3408" s="244"/>
      <c r="R3408" s="244"/>
      <c r="S3408" s="244"/>
      <c r="T3408" s="245"/>
      <c r="U3408" s="13"/>
      <c r="V3408" s="13"/>
      <c r="W3408" s="13"/>
      <c r="X3408" s="13"/>
      <c r="Y3408" s="13"/>
      <c r="Z3408" s="13"/>
      <c r="AA3408" s="13"/>
      <c r="AB3408" s="13"/>
      <c r="AC3408" s="13"/>
      <c r="AD3408" s="13"/>
      <c r="AE3408" s="13"/>
      <c r="AT3408" s="246" t="s">
        <v>252</v>
      </c>
      <c r="AU3408" s="246" t="s">
        <v>93</v>
      </c>
      <c r="AV3408" s="13" t="s">
        <v>23</v>
      </c>
      <c r="AW3408" s="13" t="s">
        <v>46</v>
      </c>
      <c r="AX3408" s="13" t="s">
        <v>85</v>
      </c>
      <c r="AY3408" s="246" t="s">
        <v>241</v>
      </c>
    </row>
    <row r="3409" s="13" customFormat="1">
      <c r="A3409" s="13"/>
      <c r="B3409" s="236"/>
      <c r="C3409" s="237"/>
      <c r="D3409" s="238" t="s">
        <v>252</v>
      </c>
      <c r="E3409" s="239" t="s">
        <v>39</v>
      </c>
      <c r="F3409" s="240" t="s">
        <v>2756</v>
      </c>
      <c r="G3409" s="237"/>
      <c r="H3409" s="239" t="s">
        <v>39</v>
      </c>
      <c r="I3409" s="241"/>
      <c r="J3409" s="237"/>
      <c r="K3409" s="237"/>
      <c r="L3409" s="242"/>
      <c r="M3409" s="243"/>
      <c r="N3409" s="244"/>
      <c r="O3409" s="244"/>
      <c r="P3409" s="244"/>
      <c r="Q3409" s="244"/>
      <c r="R3409" s="244"/>
      <c r="S3409" s="244"/>
      <c r="T3409" s="245"/>
      <c r="U3409" s="13"/>
      <c r="V3409" s="13"/>
      <c r="W3409" s="13"/>
      <c r="X3409" s="13"/>
      <c r="Y3409" s="13"/>
      <c r="Z3409" s="13"/>
      <c r="AA3409" s="13"/>
      <c r="AB3409" s="13"/>
      <c r="AC3409" s="13"/>
      <c r="AD3409" s="13"/>
      <c r="AE3409" s="13"/>
      <c r="AT3409" s="246" t="s">
        <v>252</v>
      </c>
      <c r="AU3409" s="246" t="s">
        <v>93</v>
      </c>
      <c r="AV3409" s="13" t="s">
        <v>23</v>
      </c>
      <c r="AW3409" s="13" t="s">
        <v>46</v>
      </c>
      <c r="AX3409" s="13" t="s">
        <v>85</v>
      </c>
      <c r="AY3409" s="246" t="s">
        <v>241</v>
      </c>
    </row>
    <row r="3410" s="13" customFormat="1">
      <c r="A3410" s="13"/>
      <c r="B3410" s="236"/>
      <c r="C3410" s="237"/>
      <c r="D3410" s="238" t="s">
        <v>252</v>
      </c>
      <c r="E3410" s="239" t="s">
        <v>39</v>
      </c>
      <c r="F3410" s="240" t="s">
        <v>2757</v>
      </c>
      <c r="G3410" s="237"/>
      <c r="H3410" s="239" t="s">
        <v>39</v>
      </c>
      <c r="I3410" s="241"/>
      <c r="J3410" s="237"/>
      <c r="K3410" s="237"/>
      <c r="L3410" s="242"/>
      <c r="M3410" s="243"/>
      <c r="N3410" s="244"/>
      <c r="O3410" s="244"/>
      <c r="P3410" s="244"/>
      <c r="Q3410" s="244"/>
      <c r="R3410" s="244"/>
      <c r="S3410" s="244"/>
      <c r="T3410" s="245"/>
      <c r="U3410" s="13"/>
      <c r="V3410" s="13"/>
      <c r="W3410" s="13"/>
      <c r="X3410" s="13"/>
      <c r="Y3410" s="13"/>
      <c r="Z3410" s="13"/>
      <c r="AA3410" s="13"/>
      <c r="AB3410" s="13"/>
      <c r="AC3410" s="13"/>
      <c r="AD3410" s="13"/>
      <c r="AE3410" s="13"/>
      <c r="AT3410" s="246" t="s">
        <v>252</v>
      </c>
      <c r="AU3410" s="246" t="s">
        <v>93</v>
      </c>
      <c r="AV3410" s="13" t="s">
        <v>23</v>
      </c>
      <c r="AW3410" s="13" t="s">
        <v>46</v>
      </c>
      <c r="AX3410" s="13" t="s">
        <v>85</v>
      </c>
      <c r="AY3410" s="246" t="s">
        <v>241</v>
      </c>
    </row>
    <row r="3411" s="13" customFormat="1">
      <c r="A3411" s="13"/>
      <c r="B3411" s="236"/>
      <c r="C3411" s="237"/>
      <c r="D3411" s="238" t="s">
        <v>252</v>
      </c>
      <c r="E3411" s="239" t="s">
        <v>39</v>
      </c>
      <c r="F3411" s="240" t="s">
        <v>1946</v>
      </c>
      <c r="G3411" s="237"/>
      <c r="H3411" s="239" t="s">
        <v>39</v>
      </c>
      <c r="I3411" s="241"/>
      <c r="J3411" s="237"/>
      <c r="K3411" s="237"/>
      <c r="L3411" s="242"/>
      <c r="M3411" s="243"/>
      <c r="N3411" s="244"/>
      <c r="O3411" s="244"/>
      <c r="P3411" s="244"/>
      <c r="Q3411" s="244"/>
      <c r="R3411" s="244"/>
      <c r="S3411" s="244"/>
      <c r="T3411" s="245"/>
      <c r="U3411" s="13"/>
      <c r="V3411" s="13"/>
      <c r="W3411" s="13"/>
      <c r="X3411" s="13"/>
      <c r="Y3411" s="13"/>
      <c r="Z3411" s="13"/>
      <c r="AA3411" s="13"/>
      <c r="AB3411" s="13"/>
      <c r="AC3411" s="13"/>
      <c r="AD3411" s="13"/>
      <c r="AE3411" s="13"/>
      <c r="AT3411" s="246" t="s">
        <v>252</v>
      </c>
      <c r="AU3411" s="246" t="s">
        <v>93</v>
      </c>
      <c r="AV3411" s="13" t="s">
        <v>23</v>
      </c>
      <c r="AW3411" s="13" t="s">
        <v>46</v>
      </c>
      <c r="AX3411" s="13" t="s">
        <v>85</v>
      </c>
      <c r="AY3411" s="246" t="s">
        <v>241</v>
      </c>
    </row>
    <row r="3412" s="14" customFormat="1">
      <c r="A3412" s="14"/>
      <c r="B3412" s="247"/>
      <c r="C3412" s="248"/>
      <c r="D3412" s="238" t="s">
        <v>252</v>
      </c>
      <c r="E3412" s="249" t="s">
        <v>39</v>
      </c>
      <c r="F3412" s="250" t="s">
        <v>3088</v>
      </c>
      <c r="G3412" s="248"/>
      <c r="H3412" s="251">
        <v>1.825</v>
      </c>
      <c r="I3412" s="252"/>
      <c r="J3412" s="248"/>
      <c r="K3412" s="248"/>
      <c r="L3412" s="253"/>
      <c r="M3412" s="254"/>
      <c r="N3412" s="255"/>
      <c r="O3412" s="255"/>
      <c r="P3412" s="255"/>
      <c r="Q3412" s="255"/>
      <c r="R3412" s="255"/>
      <c r="S3412" s="255"/>
      <c r="T3412" s="256"/>
      <c r="U3412" s="14"/>
      <c r="V3412" s="14"/>
      <c r="W3412" s="14"/>
      <c r="X3412" s="14"/>
      <c r="Y3412" s="14"/>
      <c r="Z3412" s="14"/>
      <c r="AA3412" s="14"/>
      <c r="AB3412" s="14"/>
      <c r="AC3412" s="14"/>
      <c r="AD3412" s="14"/>
      <c r="AE3412" s="14"/>
      <c r="AT3412" s="257" t="s">
        <v>252</v>
      </c>
      <c r="AU3412" s="257" t="s">
        <v>93</v>
      </c>
      <c r="AV3412" s="14" t="s">
        <v>93</v>
      </c>
      <c r="AW3412" s="14" t="s">
        <v>46</v>
      </c>
      <c r="AX3412" s="14" t="s">
        <v>85</v>
      </c>
      <c r="AY3412" s="257" t="s">
        <v>241</v>
      </c>
    </row>
    <row r="3413" s="14" customFormat="1">
      <c r="A3413" s="14"/>
      <c r="B3413" s="247"/>
      <c r="C3413" s="248"/>
      <c r="D3413" s="238" t="s">
        <v>252</v>
      </c>
      <c r="E3413" s="249" t="s">
        <v>39</v>
      </c>
      <c r="F3413" s="250" t="s">
        <v>3089</v>
      </c>
      <c r="G3413" s="248"/>
      <c r="H3413" s="251">
        <v>1.7549999999999999</v>
      </c>
      <c r="I3413" s="252"/>
      <c r="J3413" s="248"/>
      <c r="K3413" s="248"/>
      <c r="L3413" s="253"/>
      <c r="M3413" s="254"/>
      <c r="N3413" s="255"/>
      <c r="O3413" s="255"/>
      <c r="P3413" s="255"/>
      <c r="Q3413" s="255"/>
      <c r="R3413" s="255"/>
      <c r="S3413" s="255"/>
      <c r="T3413" s="256"/>
      <c r="U3413" s="14"/>
      <c r="V3413" s="14"/>
      <c r="W3413" s="14"/>
      <c r="X3413" s="14"/>
      <c r="Y3413" s="14"/>
      <c r="Z3413" s="14"/>
      <c r="AA3413" s="14"/>
      <c r="AB3413" s="14"/>
      <c r="AC3413" s="14"/>
      <c r="AD3413" s="14"/>
      <c r="AE3413" s="14"/>
      <c r="AT3413" s="257" t="s">
        <v>252</v>
      </c>
      <c r="AU3413" s="257" t="s">
        <v>93</v>
      </c>
      <c r="AV3413" s="14" t="s">
        <v>93</v>
      </c>
      <c r="AW3413" s="14" t="s">
        <v>46</v>
      </c>
      <c r="AX3413" s="14" t="s">
        <v>85</v>
      </c>
      <c r="AY3413" s="257" t="s">
        <v>241</v>
      </c>
    </row>
    <row r="3414" s="14" customFormat="1">
      <c r="A3414" s="14"/>
      <c r="B3414" s="247"/>
      <c r="C3414" s="248"/>
      <c r="D3414" s="238" t="s">
        <v>252</v>
      </c>
      <c r="E3414" s="249" t="s">
        <v>39</v>
      </c>
      <c r="F3414" s="250" t="s">
        <v>3090</v>
      </c>
      <c r="G3414" s="248"/>
      <c r="H3414" s="251">
        <v>0.43099999999999999</v>
      </c>
      <c r="I3414" s="252"/>
      <c r="J3414" s="248"/>
      <c r="K3414" s="248"/>
      <c r="L3414" s="253"/>
      <c r="M3414" s="254"/>
      <c r="N3414" s="255"/>
      <c r="O3414" s="255"/>
      <c r="P3414" s="255"/>
      <c r="Q3414" s="255"/>
      <c r="R3414" s="255"/>
      <c r="S3414" s="255"/>
      <c r="T3414" s="256"/>
      <c r="U3414" s="14"/>
      <c r="V3414" s="14"/>
      <c r="W3414" s="14"/>
      <c r="X3414" s="14"/>
      <c r="Y3414" s="14"/>
      <c r="Z3414" s="14"/>
      <c r="AA3414" s="14"/>
      <c r="AB3414" s="14"/>
      <c r="AC3414" s="14"/>
      <c r="AD3414" s="14"/>
      <c r="AE3414" s="14"/>
      <c r="AT3414" s="257" t="s">
        <v>252</v>
      </c>
      <c r="AU3414" s="257" t="s">
        <v>93</v>
      </c>
      <c r="AV3414" s="14" t="s">
        <v>93</v>
      </c>
      <c r="AW3414" s="14" t="s">
        <v>46</v>
      </c>
      <c r="AX3414" s="14" t="s">
        <v>85</v>
      </c>
      <c r="AY3414" s="257" t="s">
        <v>241</v>
      </c>
    </row>
    <row r="3415" s="13" customFormat="1">
      <c r="A3415" s="13"/>
      <c r="B3415" s="236"/>
      <c r="C3415" s="237"/>
      <c r="D3415" s="238" t="s">
        <v>252</v>
      </c>
      <c r="E3415" s="239" t="s">
        <v>39</v>
      </c>
      <c r="F3415" s="240" t="s">
        <v>1949</v>
      </c>
      <c r="G3415" s="237"/>
      <c r="H3415" s="239" t="s">
        <v>39</v>
      </c>
      <c r="I3415" s="241"/>
      <c r="J3415" s="237"/>
      <c r="K3415" s="237"/>
      <c r="L3415" s="242"/>
      <c r="M3415" s="243"/>
      <c r="N3415" s="244"/>
      <c r="O3415" s="244"/>
      <c r="P3415" s="244"/>
      <c r="Q3415" s="244"/>
      <c r="R3415" s="244"/>
      <c r="S3415" s="244"/>
      <c r="T3415" s="245"/>
      <c r="U3415" s="13"/>
      <c r="V3415" s="13"/>
      <c r="W3415" s="13"/>
      <c r="X3415" s="13"/>
      <c r="Y3415" s="13"/>
      <c r="Z3415" s="13"/>
      <c r="AA3415" s="13"/>
      <c r="AB3415" s="13"/>
      <c r="AC3415" s="13"/>
      <c r="AD3415" s="13"/>
      <c r="AE3415" s="13"/>
      <c r="AT3415" s="246" t="s">
        <v>252</v>
      </c>
      <c r="AU3415" s="246" t="s">
        <v>93</v>
      </c>
      <c r="AV3415" s="13" t="s">
        <v>23</v>
      </c>
      <c r="AW3415" s="13" t="s">
        <v>46</v>
      </c>
      <c r="AX3415" s="13" t="s">
        <v>85</v>
      </c>
      <c r="AY3415" s="246" t="s">
        <v>241</v>
      </c>
    </row>
    <row r="3416" s="14" customFormat="1">
      <c r="A3416" s="14"/>
      <c r="B3416" s="247"/>
      <c r="C3416" s="248"/>
      <c r="D3416" s="238" t="s">
        <v>252</v>
      </c>
      <c r="E3416" s="249" t="s">
        <v>39</v>
      </c>
      <c r="F3416" s="250" t="s">
        <v>3091</v>
      </c>
      <c r="G3416" s="248"/>
      <c r="H3416" s="251">
        <v>8.6869999999999994</v>
      </c>
      <c r="I3416" s="252"/>
      <c r="J3416" s="248"/>
      <c r="K3416" s="248"/>
      <c r="L3416" s="253"/>
      <c r="M3416" s="254"/>
      <c r="N3416" s="255"/>
      <c r="O3416" s="255"/>
      <c r="P3416" s="255"/>
      <c r="Q3416" s="255"/>
      <c r="R3416" s="255"/>
      <c r="S3416" s="255"/>
      <c r="T3416" s="256"/>
      <c r="U3416" s="14"/>
      <c r="V3416" s="14"/>
      <c r="W3416" s="14"/>
      <c r="X3416" s="14"/>
      <c r="Y3416" s="14"/>
      <c r="Z3416" s="14"/>
      <c r="AA3416" s="14"/>
      <c r="AB3416" s="14"/>
      <c r="AC3416" s="14"/>
      <c r="AD3416" s="14"/>
      <c r="AE3416" s="14"/>
      <c r="AT3416" s="257" t="s">
        <v>252</v>
      </c>
      <c r="AU3416" s="257" t="s">
        <v>93</v>
      </c>
      <c r="AV3416" s="14" t="s">
        <v>93</v>
      </c>
      <c r="AW3416" s="14" t="s">
        <v>46</v>
      </c>
      <c r="AX3416" s="14" t="s">
        <v>85</v>
      </c>
      <c r="AY3416" s="257" t="s">
        <v>241</v>
      </c>
    </row>
    <row r="3417" s="14" customFormat="1">
      <c r="A3417" s="14"/>
      <c r="B3417" s="247"/>
      <c r="C3417" s="248"/>
      <c r="D3417" s="238" t="s">
        <v>252</v>
      </c>
      <c r="E3417" s="249" t="s">
        <v>39</v>
      </c>
      <c r="F3417" s="250" t="s">
        <v>3092</v>
      </c>
      <c r="G3417" s="248"/>
      <c r="H3417" s="251">
        <v>-1.3999999999999999</v>
      </c>
      <c r="I3417" s="252"/>
      <c r="J3417" s="248"/>
      <c r="K3417" s="248"/>
      <c r="L3417" s="253"/>
      <c r="M3417" s="254"/>
      <c r="N3417" s="255"/>
      <c r="O3417" s="255"/>
      <c r="P3417" s="255"/>
      <c r="Q3417" s="255"/>
      <c r="R3417" s="255"/>
      <c r="S3417" s="255"/>
      <c r="T3417" s="256"/>
      <c r="U3417" s="14"/>
      <c r="V3417" s="14"/>
      <c r="W3417" s="14"/>
      <c r="X3417" s="14"/>
      <c r="Y3417" s="14"/>
      <c r="Z3417" s="14"/>
      <c r="AA3417" s="14"/>
      <c r="AB3417" s="14"/>
      <c r="AC3417" s="14"/>
      <c r="AD3417" s="14"/>
      <c r="AE3417" s="14"/>
      <c r="AT3417" s="257" t="s">
        <v>252</v>
      </c>
      <c r="AU3417" s="257" t="s">
        <v>93</v>
      </c>
      <c r="AV3417" s="14" t="s">
        <v>93</v>
      </c>
      <c r="AW3417" s="14" t="s">
        <v>46</v>
      </c>
      <c r="AX3417" s="14" t="s">
        <v>85</v>
      </c>
      <c r="AY3417" s="257" t="s">
        <v>241</v>
      </c>
    </row>
    <row r="3418" s="13" customFormat="1">
      <c r="A3418" s="13"/>
      <c r="B3418" s="236"/>
      <c r="C3418" s="237"/>
      <c r="D3418" s="238" t="s">
        <v>252</v>
      </c>
      <c r="E3418" s="239" t="s">
        <v>39</v>
      </c>
      <c r="F3418" s="240" t="s">
        <v>2764</v>
      </c>
      <c r="G3418" s="237"/>
      <c r="H3418" s="239" t="s">
        <v>39</v>
      </c>
      <c r="I3418" s="241"/>
      <c r="J3418" s="237"/>
      <c r="K3418" s="237"/>
      <c r="L3418" s="242"/>
      <c r="M3418" s="243"/>
      <c r="N3418" s="244"/>
      <c r="O3418" s="244"/>
      <c r="P3418" s="244"/>
      <c r="Q3418" s="244"/>
      <c r="R3418" s="244"/>
      <c r="S3418" s="244"/>
      <c r="T3418" s="245"/>
      <c r="U3418" s="13"/>
      <c r="V3418" s="13"/>
      <c r="W3418" s="13"/>
      <c r="X3418" s="13"/>
      <c r="Y3418" s="13"/>
      <c r="Z3418" s="13"/>
      <c r="AA3418" s="13"/>
      <c r="AB3418" s="13"/>
      <c r="AC3418" s="13"/>
      <c r="AD3418" s="13"/>
      <c r="AE3418" s="13"/>
      <c r="AT3418" s="246" t="s">
        <v>252</v>
      </c>
      <c r="AU3418" s="246" t="s">
        <v>93</v>
      </c>
      <c r="AV3418" s="13" t="s">
        <v>23</v>
      </c>
      <c r="AW3418" s="13" t="s">
        <v>46</v>
      </c>
      <c r="AX3418" s="13" t="s">
        <v>85</v>
      </c>
      <c r="AY3418" s="246" t="s">
        <v>241</v>
      </c>
    </row>
    <row r="3419" s="13" customFormat="1">
      <c r="A3419" s="13"/>
      <c r="B3419" s="236"/>
      <c r="C3419" s="237"/>
      <c r="D3419" s="238" t="s">
        <v>252</v>
      </c>
      <c r="E3419" s="239" t="s">
        <v>39</v>
      </c>
      <c r="F3419" s="240" t="s">
        <v>1946</v>
      </c>
      <c r="G3419" s="237"/>
      <c r="H3419" s="239" t="s">
        <v>39</v>
      </c>
      <c r="I3419" s="241"/>
      <c r="J3419" s="237"/>
      <c r="K3419" s="237"/>
      <c r="L3419" s="242"/>
      <c r="M3419" s="243"/>
      <c r="N3419" s="244"/>
      <c r="O3419" s="244"/>
      <c r="P3419" s="244"/>
      <c r="Q3419" s="244"/>
      <c r="R3419" s="244"/>
      <c r="S3419" s="244"/>
      <c r="T3419" s="245"/>
      <c r="U3419" s="13"/>
      <c r="V3419" s="13"/>
      <c r="W3419" s="13"/>
      <c r="X3419" s="13"/>
      <c r="Y3419" s="13"/>
      <c r="Z3419" s="13"/>
      <c r="AA3419" s="13"/>
      <c r="AB3419" s="13"/>
      <c r="AC3419" s="13"/>
      <c r="AD3419" s="13"/>
      <c r="AE3419" s="13"/>
      <c r="AT3419" s="246" t="s">
        <v>252</v>
      </c>
      <c r="AU3419" s="246" t="s">
        <v>93</v>
      </c>
      <c r="AV3419" s="13" t="s">
        <v>23</v>
      </c>
      <c r="AW3419" s="13" t="s">
        <v>46</v>
      </c>
      <c r="AX3419" s="13" t="s">
        <v>85</v>
      </c>
      <c r="AY3419" s="246" t="s">
        <v>241</v>
      </c>
    </row>
    <row r="3420" s="14" customFormat="1">
      <c r="A3420" s="14"/>
      <c r="B3420" s="247"/>
      <c r="C3420" s="248"/>
      <c r="D3420" s="238" t="s">
        <v>252</v>
      </c>
      <c r="E3420" s="249" t="s">
        <v>39</v>
      </c>
      <c r="F3420" s="250" t="s">
        <v>3093</v>
      </c>
      <c r="G3420" s="248"/>
      <c r="H3420" s="251">
        <v>8.7409999999999997</v>
      </c>
      <c r="I3420" s="252"/>
      <c r="J3420" s="248"/>
      <c r="K3420" s="248"/>
      <c r="L3420" s="253"/>
      <c r="M3420" s="254"/>
      <c r="N3420" s="255"/>
      <c r="O3420" s="255"/>
      <c r="P3420" s="255"/>
      <c r="Q3420" s="255"/>
      <c r="R3420" s="255"/>
      <c r="S3420" s="255"/>
      <c r="T3420" s="256"/>
      <c r="U3420" s="14"/>
      <c r="V3420" s="14"/>
      <c r="W3420" s="14"/>
      <c r="X3420" s="14"/>
      <c r="Y3420" s="14"/>
      <c r="Z3420" s="14"/>
      <c r="AA3420" s="14"/>
      <c r="AB3420" s="14"/>
      <c r="AC3420" s="14"/>
      <c r="AD3420" s="14"/>
      <c r="AE3420" s="14"/>
      <c r="AT3420" s="257" t="s">
        <v>252</v>
      </c>
      <c r="AU3420" s="257" t="s">
        <v>93</v>
      </c>
      <c r="AV3420" s="14" t="s">
        <v>93</v>
      </c>
      <c r="AW3420" s="14" t="s">
        <v>46</v>
      </c>
      <c r="AX3420" s="14" t="s">
        <v>85</v>
      </c>
      <c r="AY3420" s="257" t="s">
        <v>241</v>
      </c>
    </row>
    <row r="3421" s="14" customFormat="1">
      <c r="A3421" s="14"/>
      <c r="B3421" s="247"/>
      <c r="C3421" s="248"/>
      <c r="D3421" s="238" t="s">
        <v>252</v>
      </c>
      <c r="E3421" s="249" t="s">
        <v>39</v>
      </c>
      <c r="F3421" s="250" t="s">
        <v>3094</v>
      </c>
      <c r="G3421" s="248"/>
      <c r="H3421" s="251">
        <v>0.78000000000000003</v>
      </c>
      <c r="I3421" s="252"/>
      <c r="J3421" s="248"/>
      <c r="K3421" s="248"/>
      <c r="L3421" s="253"/>
      <c r="M3421" s="254"/>
      <c r="N3421" s="255"/>
      <c r="O3421" s="255"/>
      <c r="P3421" s="255"/>
      <c r="Q3421" s="255"/>
      <c r="R3421" s="255"/>
      <c r="S3421" s="255"/>
      <c r="T3421" s="256"/>
      <c r="U3421" s="14"/>
      <c r="V3421" s="14"/>
      <c r="W3421" s="14"/>
      <c r="X3421" s="14"/>
      <c r="Y3421" s="14"/>
      <c r="Z3421" s="14"/>
      <c r="AA3421" s="14"/>
      <c r="AB3421" s="14"/>
      <c r="AC3421" s="14"/>
      <c r="AD3421" s="14"/>
      <c r="AE3421" s="14"/>
      <c r="AT3421" s="257" t="s">
        <v>252</v>
      </c>
      <c r="AU3421" s="257" t="s">
        <v>93</v>
      </c>
      <c r="AV3421" s="14" t="s">
        <v>93</v>
      </c>
      <c r="AW3421" s="14" t="s">
        <v>46</v>
      </c>
      <c r="AX3421" s="14" t="s">
        <v>85</v>
      </c>
      <c r="AY3421" s="257" t="s">
        <v>241</v>
      </c>
    </row>
    <row r="3422" s="16" customFormat="1">
      <c r="A3422" s="16"/>
      <c r="B3422" s="269"/>
      <c r="C3422" s="270"/>
      <c r="D3422" s="238" t="s">
        <v>252</v>
      </c>
      <c r="E3422" s="271" t="s">
        <v>39</v>
      </c>
      <c r="F3422" s="272" t="s">
        <v>295</v>
      </c>
      <c r="G3422" s="270"/>
      <c r="H3422" s="273">
        <v>20.818999999999999</v>
      </c>
      <c r="I3422" s="274"/>
      <c r="J3422" s="270"/>
      <c r="K3422" s="270"/>
      <c r="L3422" s="275"/>
      <c r="M3422" s="276"/>
      <c r="N3422" s="277"/>
      <c r="O3422" s="277"/>
      <c r="P3422" s="277"/>
      <c r="Q3422" s="277"/>
      <c r="R3422" s="277"/>
      <c r="S3422" s="277"/>
      <c r="T3422" s="278"/>
      <c r="U3422" s="16"/>
      <c r="V3422" s="16"/>
      <c r="W3422" s="16"/>
      <c r="X3422" s="16"/>
      <c r="Y3422" s="16"/>
      <c r="Z3422" s="16"/>
      <c r="AA3422" s="16"/>
      <c r="AB3422" s="16"/>
      <c r="AC3422" s="16"/>
      <c r="AD3422" s="16"/>
      <c r="AE3422" s="16"/>
      <c r="AT3422" s="279" t="s">
        <v>252</v>
      </c>
      <c r="AU3422" s="279" t="s">
        <v>93</v>
      </c>
      <c r="AV3422" s="16" t="s">
        <v>113</v>
      </c>
      <c r="AW3422" s="16" t="s">
        <v>46</v>
      </c>
      <c r="AX3422" s="16" t="s">
        <v>85</v>
      </c>
      <c r="AY3422" s="279" t="s">
        <v>241</v>
      </c>
    </row>
    <row r="3423" s="13" customFormat="1">
      <c r="A3423" s="13"/>
      <c r="B3423" s="236"/>
      <c r="C3423" s="237"/>
      <c r="D3423" s="238" t="s">
        <v>252</v>
      </c>
      <c r="E3423" s="239" t="s">
        <v>39</v>
      </c>
      <c r="F3423" s="240" t="s">
        <v>2770</v>
      </c>
      <c r="G3423" s="237"/>
      <c r="H3423" s="239" t="s">
        <v>39</v>
      </c>
      <c r="I3423" s="241"/>
      <c r="J3423" s="237"/>
      <c r="K3423" s="237"/>
      <c r="L3423" s="242"/>
      <c r="M3423" s="243"/>
      <c r="N3423" s="244"/>
      <c r="O3423" s="244"/>
      <c r="P3423" s="244"/>
      <c r="Q3423" s="244"/>
      <c r="R3423" s="244"/>
      <c r="S3423" s="244"/>
      <c r="T3423" s="245"/>
      <c r="U3423" s="13"/>
      <c r="V3423" s="13"/>
      <c r="W3423" s="13"/>
      <c r="X3423" s="13"/>
      <c r="Y3423" s="13"/>
      <c r="Z3423" s="13"/>
      <c r="AA3423" s="13"/>
      <c r="AB3423" s="13"/>
      <c r="AC3423" s="13"/>
      <c r="AD3423" s="13"/>
      <c r="AE3423" s="13"/>
      <c r="AT3423" s="246" t="s">
        <v>252</v>
      </c>
      <c r="AU3423" s="246" t="s">
        <v>93</v>
      </c>
      <c r="AV3423" s="13" t="s">
        <v>23</v>
      </c>
      <c r="AW3423" s="13" t="s">
        <v>46</v>
      </c>
      <c r="AX3423" s="13" t="s">
        <v>85</v>
      </c>
      <c r="AY3423" s="246" t="s">
        <v>241</v>
      </c>
    </row>
    <row r="3424" s="13" customFormat="1">
      <c r="A3424" s="13"/>
      <c r="B3424" s="236"/>
      <c r="C3424" s="237"/>
      <c r="D3424" s="238" t="s">
        <v>252</v>
      </c>
      <c r="E3424" s="239" t="s">
        <v>39</v>
      </c>
      <c r="F3424" s="240" t="s">
        <v>2771</v>
      </c>
      <c r="G3424" s="237"/>
      <c r="H3424" s="239" t="s">
        <v>39</v>
      </c>
      <c r="I3424" s="241"/>
      <c r="J3424" s="237"/>
      <c r="K3424" s="237"/>
      <c r="L3424" s="242"/>
      <c r="M3424" s="243"/>
      <c r="N3424" s="244"/>
      <c r="O3424" s="244"/>
      <c r="P3424" s="244"/>
      <c r="Q3424" s="244"/>
      <c r="R3424" s="244"/>
      <c r="S3424" s="244"/>
      <c r="T3424" s="245"/>
      <c r="U3424" s="13"/>
      <c r="V3424" s="13"/>
      <c r="W3424" s="13"/>
      <c r="X3424" s="13"/>
      <c r="Y3424" s="13"/>
      <c r="Z3424" s="13"/>
      <c r="AA3424" s="13"/>
      <c r="AB3424" s="13"/>
      <c r="AC3424" s="13"/>
      <c r="AD3424" s="13"/>
      <c r="AE3424" s="13"/>
      <c r="AT3424" s="246" t="s">
        <v>252</v>
      </c>
      <c r="AU3424" s="246" t="s">
        <v>93</v>
      </c>
      <c r="AV3424" s="13" t="s">
        <v>23</v>
      </c>
      <c r="AW3424" s="13" t="s">
        <v>46</v>
      </c>
      <c r="AX3424" s="13" t="s">
        <v>85</v>
      </c>
      <c r="AY3424" s="246" t="s">
        <v>241</v>
      </c>
    </row>
    <row r="3425" s="13" customFormat="1">
      <c r="A3425" s="13"/>
      <c r="B3425" s="236"/>
      <c r="C3425" s="237"/>
      <c r="D3425" s="238" t="s">
        <v>252</v>
      </c>
      <c r="E3425" s="239" t="s">
        <v>39</v>
      </c>
      <c r="F3425" s="240" t="s">
        <v>1946</v>
      </c>
      <c r="G3425" s="237"/>
      <c r="H3425" s="239" t="s">
        <v>39</v>
      </c>
      <c r="I3425" s="241"/>
      <c r="J3425" s="237"/>
      <c r="K3425" s="237"/>
      <c r="L3425" s="242"/>
      <c r="M3425" s="243"/>
      <c r="N3425" s="244"/>
      <c r="O3425" s="244"/>
      <c r="P3425" s="244"/>
      <c r="Q3425" s="244"/>
      <c r="R3425" s="244"/>
      <c r="S3425" s="244"/>
      <c r="T3425" s="245"/>
      <c r="U3425" s="13"/>
      <c r="V3425" s="13"/>
      <c r="W3425" s="13"/>
      <c r="X3425" s="13"/>
      <c r="Y3425" s="13"/>
      <c r="Z3425" s="13"/>
      <c r="AA3425" s="13"/>
      <c r="AB3425" s="13"/>
      <c r="AC3425" s="13"/>
      <c r="AD3425" s="13"/>
      <c r="AE3425" s="13"/>
      <c r="AT3425" s="246" t="s">
        <v>252</v>
      </c>
      <c r="AU3425" s="246" t="s">
        <v>93</v>
      </c>
      <c r="AV3425" s="13" t="s">
        <v>23</v>
      </c>
      <c r="AW3425" s="13" t="s">
        <v>46</v>
      </c>
      <c r="AX3425" s="13" t="s">
        <v>85</v>
      </c>
      <c r="AY3425" s="246" t="s">
        <v>241</v>
      </c>
    </row>
    <row r="3426" s="14" customFormat="1">
      <c r="A3426" s="14"/>
      <c r="B3426" s="247"/>
      <c r="C3426" s="248"/>
      <c r="D3426" s="238" t="s">
        <v>252</v>
      </c>
      <c r="E3426" s="249" t="s">
        <v>39</v>
      </c>
      <c r="F3426" s="250" t="s">
        <v>3095</v>
      </c>
      <c r="G3426" s="248"/>
      <c r="H3426" s="251">
        <v>4.9500000000000002</v>
      </c>
      <c r="I3426" s="252"/>
      <c r="J3426" s="248"/>
      <c r="K3426" s="248"/>
      <c r="L3426" s="253"/>
      <c r="M3426" s="254"/>
      <c r="N3426" s="255"/>
      <c r="O3426" s="255"/>
      <c r="P3426" s="255"/>
      <c r="Q3426" s="255"/>
      <c r="R3426" s="255"/>
      <c r="S3426" s="255"/>
      <c r="T3426" s="256"/>
      <c r="U3426" s="14"/>
      <c r="V3426" s="14"/>
      <c r="W3426" s="14"/>
      <c r="X3426" s="14"/>
      <c r="Y3426" s="14"/>
      <c r="Z3426" s="14"/>
      <c r="AA3426" s="14"/>
      <c r="AB3426" s="14"/>
      <c r="AC3426" s="14"/>
      <c r="AD3426" s="14"/>
      <c r="AE3426" s="14"/>
      <c r="AT3426" s="257" t="s">
        <v>252</v>
      </c>
      <c r="AU3426" s="257" t="s">
        <v>93</v>
      </c>
      <c r="AV3426" s="14" t="s">
        <v>93</v>
      </c>
      <c r="AW3426" s="14" t="s">
        <v>46</v>
      </c>
      <c r="AX3426" s="14" t="s">
        <v>85</v>
      </c>
      <c r="AY3426" s="257" t="s">
        <v>241</v>
      </c>
    </row>
    <row r="3427" s="14" customFormat="1">
      <c r="A3427" s="14"/>
      <c r="B3427" s="247"/>
      <c r="C3427" s="248"/>
      <c r="D3427" s="238" t="s">
        <v>252</v>
      </c>
      <c r="E3427" s="249" t="s">
        <v>39</v>
      </c>
      <c r="F3427" s="250" t="s">
        <v>3096</v>
      </c>
      <c r="G3427" s="248"/>
      <c r="H3427" s="251">
        <v>8.2799999999999994</v>
      </c>
      <c r="I3427" s="252"/>
      <c r="J3427" s="248"/>
      <c r="K3427" s="248"/>
      <c r="L3427" s="253"/>
      <c r="M3427" s="254"/>
      <c r="N3427" s="255"/>
      <c r="O3427" s="255"/>
      <c r="P3427" s="255"/>
      <c r="Q3427" s="255"/>
      <c r="R3427" s="255"/>
      <c r="S3427" s="255"/>
      <c r="T3427" s="256"/>
      <c r="U3427" s="14"/>
      <c r="V3427" s="14"/>
      <c r="W3427" s="14"/>
      <c r="X3427" s="14"/>
      <c r="Y3427" s="14"/>
      <c r="Z3427" s="14"/>
      <c r="AA3427" s="14"/>
      <c r="AB3427" s="14"/>
      <c r="AC3427" s="14"/>
      <c r="AD3427" s="14"/>
      <c r="AE3427" s="14"/>
      <c r="AT3427" s="257" t="s">
        <v>252</v>
      </c>
      <c r="AU3427" s="257" t="s">
        <v>93</v>
      </c>
      <c r="AV3427" s="14" t="s">
        <v>93</v>
      </c>
      <c r="AW3427" s="14" t="s">
        <v>46</v>
      </c>
      <c r="AX3427" s="14" t="s">
        <v>85</v>
      </c>
      <c r="AY3427" s="257" t="s">
        <v>241</v>
      </c>
    </row>
    <row r="3428" s="14" customFormat="1">
      <c r="A3428" s="14"/>
      <c r="B3428" s="247"/>
      <c r="C3428" s="248"/>
      <c r="D3428" s="238" t="s">
        <v>252</v>
      </c>
      <c r="E3428" s="249" t="s">
        <v>39</v>
      </c>
      <c r="F3428" s="250" t="s">
        <v>3097</v>
      </c>
      <c r="G3428" s="248"/>
      <c r="H3428" s="251">
        <v>5.2729999999999997</v>
      </c>
      <c r="I3428" s="252"/>
      <c r="J3428" s="248"/>
      <c r="K3428" s="248"/>
      <c r="L3428" s="253"/>
      <c r="M3428" s="254"/>
      <c r="N3428" s="255"/>
      <c r="O3428" s="255"/>
      <c r="P3428" s="255"/>
      <c r="Q3428" s="255"/>
      <c r="R3428" s="255"/>
      <c r="S3428" s="255"/>
      <c r="T3428" s="256"/>
      <c r="U3428" s="14"/>
      <c r="V3428" s="14"/>
      <c r="W3428" s="14"/>
      <c r="X3428" s="14"/>
      <c r="Y3428" s="14"/>
      <c r="Z3428" s="14"/>
      <c r="AA3428" s="14"/>
      <c r="AB3428" s="14"/>
      <c r="AC3428" s="14"/>
      <c r="AD3428" s="14"/>
      <c r="AE3428" s="14"/>
      <c r="AT3428" s="257" t="s">
        <v>252</v>
      </c>
      <c r="AU3428" s="257" t="s">
        <v>93</v>
      </c>
      <c r="AV3428" s="14" t="s">
        <v>93</v>
      </c>
      <c r="AW3428" s="14" t="s">
        <v>46</v>
      </c>
      <c r="AX3428" s="14" t="s">
        <v>85</v>
      </c>
      <c r="AY3428" s="257" t="s">
        <v>241</v>
      </c>
    </row>
    <row r="3429" s="13" customFormat="1">
      <c r="A3429" s="13"/>
      <c r="B3429" s="236"/>
      <c r="C3429" s="237"/>
      <c r="D3429" s="238" t="s">
        <v>252</v>
      </c>
      <c r="E3429" s="239" t="s">
        <v>39</v>
      </c>
      <c r="F3429" s="240" t="s">
        <v>2778</v>
      </c>
      <c r="G3429" s="237"/>
      <c r="H3429" s="239" t="s">
        <v>39</v>
      </c>
      <c r="I3429" s="241"/>
      <c r="J3429" s="237"/>
      <c r="K3429" s="237"/>
      <c r="L3429" s="242"/>
      <c r="M3429" s="243"/>
      <c r="N3429" s="244"/>
      <c r="O3429" s="244"/>
      <c r="P3429" s="244"/>
      <c r="Q3429" s="244"/>
      <c r="R3429" s="244"/>
      <c r="S3429" s="244"/>
      <c r="T3429" s="245"/>
      <c r="U3429" s="13"/>
      <c r="V3429" s="13"/>
      <c r="W3429" s="13"/>
      <c r="X3429" s="13"/>
      <c r="Y3429" s="13"/>
      <c r="Z3429" s="13"/>
      <c r="AA3429" s="13"/>
      <c r="AB3429" s="13"/>
      <c r="AC3429" s="13"/>
      <c r="AD3429" s="13"/>
      <c r="AE3429" s="13"/>
      <c r="AT3429" s="246" t="s">
        <v>252</v>
      </c>
      <c r="AU3429" s="246" t="s">
        <v>93</v>
      </c>
      <c r="AV3429" s="13" t="s">
        <v>23</v>
      </c>
      <c r="AW3429" s="13" t="s">
        <v>46</v>
      </c>
      <c r="AX3429" s="13" t="s">
        <v>85</v>
      </c>
      <c r="AY3429" s="246" t="s">
        <v>241</v>
      </c>
    </row>
    <row r="3430" s="13" customFormat="1">
      <c r="A3430" s="13"/>
      <c r="B3430" s="236"/>
      <c r="C3430" s="237"/>
      <c r="D3430" s="238" t="s">
        <v>252</v>
      </c>
      <c r="E3430" s="239" t="s">
        <v>39</v>
      </c>
      <c r="F3430" s="240" t="s">
        <v>1952</v>
      </c>
      <c r="G3430" s="237"/>
      <c r="H3430" s="239" t="s">
        <v>39</v>
      </c>
      <c r="I3430" s="241"/>
      <c r="J3430" s="237"/>
      <c r="K3430" s="237"/>
      <c r="L3430" s="242"/>
      <c r="M3430" s="243"/>
      <c r="N3430" s="244"/>
      <c r="O3430" s="244"/>
      <c r="P3430" s="244"/>
      <c r="Q3430" s="244"/>
      <c r="R3430" s="244"/>
      <c r="S3430" s="244"/>
      <c r="T3430" s="245"/>
      <c r="U3430" s="13"/>
      <c r="V3430" s="13"/>
      <c r="W3430" s="13"/>
      <c r="X3430" s="13"/>
      <c r="Y3430" s="13"/>
      <c r="Z3430" s="13"/>
      <c r="AA3430" s="13"/>
      <c r="AB3430" s="13"/>
      <c r="AC3430" s="13"/>
      <c r="AD3430" s="13"/>
      <c r="AE3430" s="13"/>
      <c r="AT3430" s="246" t="s">
        <v>252</v>
      </c>
      <c r="AU3430" s="246" t="s">
        <v>93</v>
      </c>
      <c r="AV3430" s="13" t="s">
        <v>23</v>
      </c>
      <c r="AW3430" s="13" t="s">
        <v>46</v>
      </c>
      <c r="AX3430" s="13" t="s">
        <v>85</v>
      </c>
      <c r="AY3430" s="246" t="s">
        <v>241</v>
      </c>
    </row>
    <row r="3431" s="14" customFormat="1">
      <c r="A3431" s="14"/>
      <c r="B3431" s="247"/>
      <c r="C3431" s="248"/>
      <c r="D3431" s="238" t="s">
        <v>252</v>
      </c>
      <c r="E3431" s="249" t="s">
        <v>39</v>
      </c>
      <c r="F3431" s="250" t="s">
        <v>3098</v>
      </c>
      <c r="G3431" s="248"/>
      <c r="H3431" s="251">
        <v>27.809999999999999</v>
      </c>
      <c r="I3431" s="252"/>
      <c r="J3431" s="248"/>
      <c r="K3431" s="248"/>
      <c r="L3431" s="253"/>
      <c r="M3431" s="254"/>
      <c r="N3431" s="255"/>
      <c r="O3431" s="255"/>
      <c r="P3431" s="255"/>
      <c r="Q3431" s="255"/>
      <c r="R3431" s="255"/>
      <c r="S3431" s="255"/>
      <c r="T3431" s="256"/>
      <c r="U3431" s="14"/>
      <c r="V3431" s="14"/>
      <c r="W3431" s="14"/>
      <c r="X3431" s="14"/>
      <c r="Y3431" s="14"/>
      <c r="Z3431" s="14"/>
      <c r="AA3431" s="14"/>
      <c r="AB3431" s="14"/>
      <c r="AC3431" s="14"/>
      <c r="AD3431" s="14"/>
      <c r="AE3431" s="14"/>
      <c r="AT3431" s="257" t="s">
        <v>252</v>
      </c>
      <c r="AU3431" s="257" t="s">
        <v>93</v>
      </c>
      <c r="AV3431" s="14" t="s">
        <v>93</v>
      </c>
      <c r="AW3431" s="14" t="s">
        <v>46</v>
      </c>
      <c r="AX3431" s="14" t="s">
        <v>85</v>
      </c>
      <c r="AY3431" s="257" t="s">
        <v>241</v>
      </c>
    </row>
    <row r="3432" s="14" customFormat="1">
      <c r="A3432" s="14"/>
      <c r="B3432" s="247"/>
      <c r="C3432" s="248"/>
      <c r="D3432" s="238" t="s">
        <v>252</v>
      </c>
      <c r="E3432" s="249" t="s">
        <v>39</v>
      </c>
      <c r="F3432" s="250" t="s">
        <v>3099</v>
      </c>
      <c r="G3432" s="248"/>
      <c r="H3432" s="251">
        <v>4.2770000000000001</v>
      </c>
      <c r="I3432" s="252"/>
      <c r="J3432" s="248"/>
      <c r="K3432" s="248"/>
      <c r="L3432" s="253"/>
      <c r="M3432" s="254"/>
      <c r="N3432" s="255"/>
      <c r="O3432" s="255"/>
      <c r="P3432" s="255"/>
      <c r="Q3432" s="255"/>
      <c r="R3432" s="255"/>
      <c r="S3432" s="255"/>
      <c r="T3432" s="256"/>
      <c r="U3432" s="14"/>
      <c r="V3432" s="14"/>
      <c r="W3432" s="14"/>
      <c r="X3432" s="14"/>
      <c r="Y3432" s="14"/>
      <c r="Z3432" s="14"/>
      <c r="AA3432" s="14"/>
      <c r="AB3432" s="14"/>
      <c r="AC3432" s="14"/>
      <c r="AD3432" s="14"/>
      <c r="AE3432" s="14"/>
      <c r="AT3432" s="257" t="s">
        <v>252</v>
      </c>
      <c r="AU3432" s="257" t="s">
        <v>93</v>
      </c>
      <c r="AV3432" s="14" t="s">
        <v>93</v>
      </c>
      <c r="AW3432" s="14" t="s">
        <v>46</v>
      </c>
      <c r="AX3432" s="14" t="s">
        <v>85</v>
      </c>
      <c r="AY3432" s="257" t="s">
        <v>241</v>
      </c>
    </row>
    <row r="3433" s="14" customFormat="1">
      <c r="A3433" s="14"/>
      <c r="B3433" s="247"/>
      <c r="C3433" s="248"/>
      <c r="D3433" s="238" t="s">
        <v>252</v>
      </c>
      <c r="E3433" s="249" t="s">
        <v>39</v>
      </c>
      <c r="F3433" s="250" t="s">
        <v>3100</v>
      </c>
      <c r="G3433" s="248"/>
      <c r="H3433" s="251">
        <v>0.56000000000000005</v>
      </c>
      <c r="I3433" s="252"/>
      <c r="J3433" s="248"/>
      <c r="K3433" s="248"/>
      <c r="L3433" s="253"/>
      <c r="M3433" s="254"/>
      <c r="N3433" s="255"/>
      <c r="O3433" s="255"/>
      <c r="P3433" s="255"/>
      <c r="Q3433" s="255"/>
      <c r="R3433" s="255"/>
      <c r="S3433" s="255"/>
      <c r="T3433" s="256"/>
      <c r="U3433" s="14"/>
      <c r="V3433" s="14"/>
      <c r="W3433" s="14"/>
      <c r="X3433" s="14"/>
      <c r="Y3433" s="14"/>
      <c r="Z3433" s="14"/>
      <c r="AA3433" s="14"/>
      <c r="AB3433" s="14"/>
      <c r="AC3433" s="14"/>
      <c r="AD3433" s="14"/>
      <c r="AE3433" s="14"/>
      <c r="AT3433" s="257" t="s">
        <v>252</v>
      </c>
      <c r="AU3433" s="257" t="s">
        <v>93</v>
      </c>
      <c r="AV3433" s="14" t="s">
        <v>93</v>
      </c>
      <c r="AW3433" s="14" t="s">
        <v>46</v>
      </c>
      <c r="AX3433" s="14" t="s">
        <v>85</v>
      </c>
      <c r="AY3433" s="257" t="s">
        <v>241</v>
      </c>
    </row>
    <row r="3434" s="14" customFormat="1">
      <c r="A3434" s="14"/>
      <c r="B3434" s="247"/>
      <c r="C3434" s="248"/>
      <c r="D3434" s="238" t="s">
        <v>252</v>
      </c>
      <c r="E3434" s="249" t="s">
        <v>39</v>
      </c>
      <c r="F3434" s="250" t="s">
        <v>3101</v>
      </c>
      <c r="G3434" s="248"/>
      <c r="H3434" s="251">
        <v>1.7090000000000001</v>
      </c>
      <c r="I3434" s="252"/>
      <c r="J3434" s="248"/>
      <c r="K3434" s="248"/>
      <c r="L3434" s="253"/>
      <c r="M3434" s="254"/>
      <c r="N3434" s="255"/>
      <c r="O3434" s="255"/>
      <c r="P3434" s="255"/>
      <c r="Q3434" s="255"/>
      <c r="R3434" s="255"/>
      <c r="S3434" s="255"/>
      <c r="T3434" s="256"/>
      <c r="U3434" s="14"/>
      <c r="V3434" s="14"/>
      <c r="W3434" s="14"/>
      <c r="X3434" s="14"/>
      <c r="Y3434" s="14"/>
      <c r="Z3434" s="14"/>
      <c r="AA3434" s="14"/>
      <c r="AB3434" s="14"/>
      <c r="AC3434" s="14"/>
      <c r="AD3434" s="14"/>
      <c r="AE3434" s="14"/>
      <c r="AT3434" s="257" t="s">
        <v>252</v>
      </c>
      <c r="AU3434" s="257" t="s">
        <v>93</v>
      </c>
      <c r="AV3434" s="14" t="s">
        <v>93</v>
      </c>
      <c r="AW3434" s="14" t="s">
        <v>46</v>
      </c>
      <c r="AX3434" s="14" t="s">
        <v>85</v>
      </c>
      <c r="AY3434" s="257" t="s">
        <v>241</v>
      </c>
    </row>
    <row r="3435" s="13" customFormat="1">
      <c r="A3435" s="13"/>
      <c r="B3435" s="236"/>
      <c r="C3435" s="237"/>
      <c r="D3435" s="238" t="s">
        <v>252</v>
      </c>
      <c r="E3435" s="239" t="s">
        <v>39</v>
      </c>
      <c r="F3435" s="240" t="s">
        <v>1949</v>
      </c>
      <c r="G3435" s="237"/>
      <c r="H3435" s="239" t="s">
        <v>39</v>
      </c>
      <c r="I3435" s="241"/>
      <c r="J3435" s="237"/>
      <c r="K3435" s="237"/>
      <c r="L3435" s="242"/>
      <c r="M3435" s="243"/>
      <c r="N3435" s="244"/>
      <c r="O3435" s="244"/>
      <c r="P3435" s="244"/>
      <c r="Q3435" s="244"/>
      <c r="R3435" s="244"/>
      <c r="S3435" s="244"/>
      <c r="T3435" s="245"/>
      <c r="U3435" s="13"/>
      <c r="V3435" s="13"/>
      <c r="W3435" s="13"/>
      <c r="X3435" s="13"/>
      <c r="Y3435" s="13"/>
      <c r="Z3435" s="13"/>
      <c r="AA3435" s="13"/>
      <c r="AB3435" s="13"/>
      <c r="AC3435" s="13"/>
      <c r="AD3435" s="13"/>
      <c r="AE3435" s="13"/>
      <c r="AT3435" s="246" t="s">
        <v>252</v>
      </c>
      <c r="AU3435" s="246" t="s">
        <v>93</v>
      </c>
      <c r="AV3435" s="13" t="s">
        <v>23</v>
      </c>
      <c r="AW3435" s="13" t="s">
        <v>46</v>
      </c>
      <c r="AX3435" s="13" t="s">
        <v>85</v>
      </c>
      <c r="AY3435" s="246" t="s">
        <v>241</v>
      </c>
    </row>
    <row r="3436" s="14" customFormat="1">
      <c r="A3436" s="14"/>
      <c r="B3436" s="247"/>
      <c r="C3436" s="248"/>
      <c r="D3436" s="238" t="s">
        <v>252</v>
      </c>
      <c r="E3436" s="249" t="s">
        <v>39</v>
      </c>
      <c r="F3436" s="250" t="s">
        <v>3102</v>
      </c>
      <c r="G3436" s="248"/>
      <c r="H3436" s="251">
        <v>6.3200000000000003</v>
      </c>
      <c r="I3436" s="252"/>
      <c r="J3436" s="248"/>
      <c r="K3436" s="248"/>
      <c r="L3436" s="253"/>
      <c r="M3436" s="254"/>
      <c r="N3436" s="255"/>
      <c r="O3436" s="255"/>
      <c r="P3436" s="255"/>
      <c r="Q3436" s="255"/>
      <c r="R3436" s="255"/>
      <c r="S3436" s="255"/>
      <c r="T3436" s="256"/>
      <c r="U3436" s="14"/>
      <c r="V3436" s="14"/>
      <c r="W3436" s="14"/>
      <c r="X3436" s="14"/>
      <c r="Y3436" s="14"/>
      <c r="Z3436" s="14"/>
      <c r="AA3436" s="14"/>
      <c r="AB3436" s="14"/>
      <c r="AC3436" s="14"/>
      <c r="AD3436" s="14"/>
      <c r="AE3436" s="14"/>
      <c r="AT3436" s="257" t="s">
        <v>252</v>
      </c>
      <c r="AU3436" s="257" t="s">
        <v>93</v>
      </c>
      <c r="AV3436" s="14" t="s">
        <v>93</v>
      </c>
      <c r="AW3436" s="14" t="s">
        <v>46</v>
      </c>
      <c r="AX3436" s="14" t="s">
        <v>85</v>
      </c>
      <c r="AY3436" s="257" t="s">
        <v>241</v>
      </c>
    </row>
    <row r="3437" s="16" customFormat="1">
      <c r="A3437" s="16"/>
      <c r="B3437" s="269"/>
      <c r="C3437" s="270"/>
      <c r="D3437" s="238" t="s">
        <v>252</v>
      </c>
      <c r="E3437" s="271" t="s">
        <v>39</v>
      </c>
      <c r="F3437" s="272" t="s">
        <v>295</v>
      </c>
      <c r="G3437" s="270"/>
      <c r="H3437" s="273">
        <v>59.179000000000002</v>
      </c>
      <c r="I3437" s="274"/>
      <c r="J3437" s="270"/>
      <c r="K3437" s="270"/>
      <c r="L3437" s="275"/>
      <c r="M3437" s="276"/>
      <c r="N3437" s="277"/>
      <c r="O3437" s="277"/>
      <c r="P3437" s="277"/>
      <c r="Q3437" s="277"/>
      <c r="R3437" s="277"/>
      <c r="S3437" s="277"/>
      <c r="T3437" s="278"/>
      <c r="U3437" s="16"/>
      <c r="V3437" s="16"/>
      <c r="W3437" s="16"/>
      <c r="X3437" s="16"/>
      <c r="Y3437" s="16"/>
      <c r="Z3437" s="16"/>
      <c r="AA3437" s="16"/>
      <c r="AB3437" s="16"/>
      <c r="AC3437" s="16"/>
      <c r="AD3437" s="16"/>
      <c r="AE3437" s="16"/>
      <c r="AT3437" s="279" t="s">
        <v>252</v>
      </c>
      <c r="AU3437" s="279" t="s">
        <v>93</v>
      </c>
      <c r="AV3437" s="16" t="s">
        <v>113</v>
      </c>
      <c r="AW3437" s="16" t="s">
        <v>46</v>
      </c>
      <c r="AX3437" s="16" t="s">
        <v>85</v>
      </c>
      <c r="AY3437" s="279" t="s">
        <v>241</v>
      </c>
    </row>
    <row r="3438" s="13" customFormat="1">
      <c r="A3438" s="13"/>
      <c r="B3438" s="236"/>
      <c r="C3438" s="237"/>
      <c r="D3438" s="238" t="s">
        <v>252</v>
      </c>
      <c r="E3438" s="239" t="s">
        <v>39</v>
      </c>
      <c r="F3438" s="240" t="s">
        <v>2785</v>
      </c>
      <c r="G3438" s="237"/>
      <c r="H3438" s="239" t="s">
        <v>39</v>
      </c>
      <c r="I3438" s="241"/>
      <c r="J3438" s="237"/>
      <c r="K3438" s="237"/>
      <c r="L3438" s="242"/>
      <c r="M3438" s="243"/>
      <c r="N3438" s="244"/>
      <c r="O3438" s="244"/>
      <c r="P3438" s="244"/>
      <c r="Q3438" s="244"/>
      <c r="R3438" s="244"/>
      <c r="S3438" s="244"/>
      <c r="T3438" s="245"/>
      <c r="U3438" s="13"/>
      <c r="V3438" s="13"/>
      <c r="W3438" s="13"/>
      <c r="X3438" s="13"/>
      <c r="Y3438" s="13"/>
      <c r="Z3438" s="13"/>
      <c r="AA3438" s="13"/>
      <c r="AB3438" s="13"/>
      <c r="AC3438" s="13"/>
      <c r="AD3438" s="13"/>
      <c r="AE3438" s="13"/>
      <c r="AT3438" s="246" t="s">
        <v>252</v>
      </c>
      <c r="AU3438" s="246" t="s">
        <v>93</v>
      </c>
      <c r="AV3438" s="13" t="s">
        <v>23</v>
      </c>
      <c r="AW3438" s="13" t="s">
        <v>46</v>
      </c>
      <c r="AX3438" s="13" t="s">
        <v>85</v>
      </c>
      <c r="AY3438" s="246" t="s">
        <v>241</v>
      </c>
    </row>
    <row r="3439" s="13" customFormat="1">
      <c r="A3439" s="13"/>
      <c r="B3439" s="236"/>
      <c r="C3439" s="237"/>
      <c r="D3439" s="238" t="s">
        <v>252</v>
      </c>
      <c r="E3439" s="239" t="s">
        <v>39</v>
      </c>
      <c r="F3439" s="240" t="s">
        <v>1949</v>
      </c>
      <c r="G3439" s="237"/>
      <c r="H3439" s="239" t="s">
        <v>39</v>
      </c>
      <c r="I3439" s="241"/>
      <c r="J3439" s="237"/>
      <c r="K3439" s="237"/>
      <c r="L3439" s="242"/>
      <c r="M3439" s="243"/>
      <c r="N3439" s="244"/>
      <c r="O3439" s="244"/>
      <c r="P3439" s="244"/>
      <c r="Q3439" s="244"/>
      <c r="R3439" s="244"/>
      <c r="S3439" s="244"/>
      <c r="T3439" s="245"/>
      <c r="U3439" s="13"/>
      <c r="V3439" s="13"/>
      <c r="W3439" s="13"/>
      <c r="X3439" s="13"/>
      <c r="Y3439" s="13"/>
      <c r="Z3439" s="13"/>
      <c r="AA3439" s="13"/>
      <c r="AB3439" s="13"/>
      <c r="AC3439" s="13"/>
      <c r="AD3439" s="13"/>
      <c r="AE3439" s="13"/>
      <c r="AT3439" s="246" t="s">
        <v>252</v>
      </c>
      <c r="AU3439" s="246" t="s">
        <v>93</v>
      </c>
      <c r="AV3439" s="13" t="s">
        <v>23</v>
      </c>
      <c r="AW3439" s="13" t="s">
        <v>46</v>
      </c>
      <c r="AX3439" s="13" t="s">
        <v>85</v>
      </c>
      <c r="AY3439" s="246" t="s">
        <v>241</v>
      </c>
    </row>
    <row r="3440" s="14" customFormat="1">
      <c r="A3440" s="14"/>
      <c r="B3440" s="247"/>
      <c r="C3440" s="248"/>
      <c r="D3440" s="238" t="s">
        <v>252</v>
      </c>
      <c r="E3440" s="249" t="s">
        <v>39</v>
      </c>
      <c r="F3440" s="250" t="s">
        <v>3103</v>
      </c>
      <c r="G3440" s="248"/>
      <c r="H3440" s="251">
        <v>5.4400000000000004</v>
      </c>
      <c r="I3440" s="252"/>
      <c r="J3440" s="248"/>
      <c r="K3440" s="248"/>
      <c r="L3440" s="253"/>
      <c r="M3440" s="254"/>
      <c r="N3440" s="255"/>
      <c r="O3440" s="255"/>
      <c r="P3440" s="255"/>
      <c r="Q3440" s="255"/>
      <c r="R3440" s="255"/>
      <c r="S3440" s="255"/>
      <c r="T3440" s="256"/>
      <c r="U3440" s="14"/>
      <c r="V3440" s="14"/>
      <c r="W3440" s="14"/>
      <c r="X3440" s="14"/>
      <c r="Y3440" s="14"/>
      <c r="Z3440" s="14"/>
      <c r="AA3440" s="14"/>
      <c r="AB3440" s="14"/>
      <c r="AC3440" s="14"/>
      <c r="AD3440" s="14"/>
      <c r="AE3440" s="14"/>
      <c r="AT3440" s="257" t="s">
        <v>252</v>
      </c>
      <c r="AU3440" s="257" t="s">
        <v>93</v>
      </c>
      <c r="AV3440" s="14" t="s">
        <v>93</v>
      </c>
      <c r="AW3440" s="14" t="s">
        <v>46</v>
      </c>
      <c r="AX3440" s="14" t="s">
        <v>85</v>
      </c>
      <c r="AY3440" s="257" t="s">
        <v>241</v>
      </c>
    </row>
    <row r="3441" s="13" customFormat="1">
      <c r="A3441" s="13"/>
      <c r="B3441" s="236"/>
      <c r="C3441" s="237"/>
      <c r="D3441" s="238" t="s">
        <v>252</v>
      </c>
      <c r="E3441" s="239" t="s">
        <v>39</v>
      </c>
      <c r="F3441" s="240" t="s">
        <v>1952</v>
      </c>
      <c r="G3441" s="237"/>
      <c r="H3441" s="239" t="s">
        <v>39</v>
      </c>
      <c r="I3441" s="241"/>
      <c r="J3441" s="237"/>
      <c r="K3441" s="237"/>
      <c r="L3441" s="242"/>
      <c r="M3441" s="243"/>
      <c r="N3441" s="244"/>
      <c r="O3441" s="244"/>
      <c r="P3441" s="244"/>
      <c r="Q3441" s="244"/>
      <c r="R3441" s="244"/>
      <c r="S3441" s="244"/>
      <c r="T3441" s="245"/>
      <c r="U3441" s="13"/>
      <c r="V3441" s="13"/>
      <c r="W3441" s="13"/>
      <c r="X3441" s="13"/>
      <c r="Y3441" s="13"/>
      <c r="Z3441" s="13"/>
      <c r="AA3441" s="13"/>
      <c r="AB3441" s="13"/>
      <c r="AC3441" s="13"/>
      <c r="AD3441" s="13"/>
      <c r="AE3441" s="13"/>
      <c r="AT3441" s="246" t="s">
        <v>252</v>
      </c>
      <c r="AU3441" s="246" t="s">
        <v>93</v>
      </c>
      <c r="AV3441" s="13" t="s">
        <v>23</v>
      </c>
      <c r="AW3441" s="13" t="s">
        <v>46</v>
      </c>
      <c r="AX3441" s="13" t="s">
        <v>85</v>
      </c>
      <c r="AY3441" s="246" t="s">
        <v>241</v>
      </c>
    </row>
    <row r="3442" s="14" customFormat="1">
      <c r="A3442" s="14"/>
      <c r="B3442" s="247"/>
      <c r="C3442" s="248"/>
      <c r="D3442" s="238" t="s">
        <v>252</v>
      </c>
      <c r="E3442" s="249" t="s">
        <v>39</v>
      </c>
      <c r="F3442" s="250" t="s">
        <v>3104</v>
      </c>
      <c r="G3442" s="248"/>
      <c r="H3442" s="251">
        <v>1.734</v>
      </c>
      <c r="I3442" s="252"/>
      <c r="J3442" s="248"/>
      <c r="K3442" s="248"/>
      <c r="L3442" s="253"/>
      <c r="M3442" s="254"/>
      <c r="N3442" s="255"/>
      <c r="O3442" s="255"/>
      <c r="P3442" s="255"/>
      <c r="Q3442" s="255"/>
      <c r="R3442" s="255"/>
      <c r="S3442" s="255"/>
      <c r="T3442" s="256"/>
      <c r="U3442" s="14"/>
      <c r="V3442" s="14"/>
      <c r="W3442" s="14"/>
      <c r="X3442" s="14"/>
      <c r="Y3442" s="14"/>
      <c r="Z3442" s="14"/>
      <c r="AA3442" s="14"/>
      <c r="AB3442" s="14"/>
      <c r="AC3442" s="14"/>
      <c r="AD3442" s="14"/>
      <c r="AE3442" s="14"/>
      <c r="AT3442" s="257" t="s">
        <v>252</v>
      </c>
      <c r="AU3442" s="257" t="s">
        <v>93</v>
      </c>
      <c r="AV3442" s="14" t="s">
        <v>93</v>
      </c>
      <c r="AW3442" s="14" t="s">
        <v>46</v>
      </c>
      <c r="AX3442" s="14" t="s">
        <v>85</v>
      </c>
      <c r="AY3442" s="257" t="s">
        <v>241</v>
      </c>
    </row>
    <row r="3443" s="14" customFormat="1">
      <c r="A3443" s="14"/>
      <c r="B3443" s="247"/>
      <c r="C3443" s="248"/>
      <c r="D3443" s="238" t="s">
        <v>252</v>
      </c>
      <c r="E3443" s="249" t="s">
        <v>39</v>
      </c>
      <c r="F3443" s="250" t="s">
        <v>3105</v>
      </c>
      <c r="G3443" s="248"/>
      <c r="H3443" s="251">
        <v>9.4890000000000008</v>
      </c>
      <c r="I3443" s="252"/>
      <c r="J3443" s="248"/>
      <c r="K3443" s="248"/>
      <c r="L3443" s="253"/>
      <c r="M3443" s="254"/>
      <c r="N3443" s="255"/>
      <c r="O3443" s="255"/>
      <c r="P3443" s="255"/>
      <c r="Q3443" s="255"/>
      <c r="R3443" s="255"/>
      <c r="S3443" s="255"/>
      <c r="T3443" s="256"/>
      <c r="U3443" s="14"/>
      <c r="V3443" s="14"/>
      <c r="W3443" s="14"/>
      <c r="X3443" s="14"/>
      <c r="Y3443" s="14"/>
      <c r="Z3443" s="14"/>
      <c r="AA3443" s="14"/>
      <c r="AB3443" s="14"/>
      <c r="AC3443" s="14"/>
      <c r="AD3443" s="14"/>
      <c r="AE3443" s="14"/>
      <c r="AT3443" s="257" t="s">
        <v>252</v>
      </c>
      <c r="AU3443" s="257" t="s">
        <v>93</v>
      </c>
      <c r="AV3443" s="14" t="s">
        <v>93</v>
      </c>
      <c r="AW3443" s="14" t="s">
        <v>46</v>
      </c>
      <c r="AX3443" s="14" t="s">
        <v>85</v>
      </c>
      <c r="AY3443" s="257" t="s">
        <v>241</v>
      </c>
    </row>
    <row r="3444" s="14" customFormat="1">
      <c r="A3444" s="14"/>
      <c r="B3444" s="247"/>
      <c r="C3444" s="248"/>
      <c r="D3444" s="238" t="s">
        <v>252</v>
      </c>
      <c r="E3444" s="249" t="s">
        <v>39</v>
      </c>
      <c r="F3444" s="250" t="s">
        <v>3106</v>
      </c>
      <c r="G3444" s="248"/>
      <c r="H3444" s="251">
        <v>14.593999999999999</v>
      </c>
      <c r="I3444" s="252"/>
      <c r="J3444" s="248"/>
      <c r="K3444" s="248"/>
      <c r="L3444" s="253"/>
      <c r="M3444" s="254"/>
      <c r="N3444" s="255"/>
      <c r="O3444" s="255"/>
      <c r="P3444" s="255"/>
      <c r="Q3444" s="255"/>
      <c r="R3444" s="255"/>
      <c r="S3444" s="255"/>
      <c r="T3444" s="256"/>
      <c r="U3444" s="14"/>
      <c r="V3444" s="14"/>
      <c r="W3444" s="14"/>
      <c r="X3444" s="14"/>
      <c r="Y3444" s="14"/>
      <c r="Z3444" s="14"/>
      <c r="AA3444" s="14"/>
      <c r="AB3444" s="14"/>
      <c r="AC3444" s="14"/>
      <c r="AD3444" s="14"/>
      <c r="AE3444" s="14"/>
      <c r="AT3444" s="257" t="s">
        <v>252</v>
      </c>
      <c r="AU3444" s="257" t="s">
        <v>93</v>
      </c>
      <c r="AV3444" s="14" t="s">
        <v>93</v>
      </c>
      <c r="AW3444" s="14" t="s">
        <v>46</v>
      </c>
      <c r="AX3444" s="14" t="s">
        <v>85</v>
      </c>
      <c r="AY3444" s="257" t="s">
        <v>241</v>
      </c>
    </row>
    <row r="3445" s="16" customFormat="1">
      <c r="A3445" s="16"/>
      <c r="B3445" s="269"/>
      <c r="C3445" s="270"/>
      <c r="D3445" s="238" t="s">
        <v>252</v>
      </c>
      <c r="E3445" s="271" t="s">
        <v>39</v>
      </c>
      <c r="F3445" s="272" t="s">
        <v>295</v>
      </c>
      <c r="G3445" s="270"/>
      <c r="H3445" s="273">
        <v>31.257000000000001</v>
      </c>
      <c r="I3445" s="274"/>
      <c r="J3445" s="270"/>
      <c r="K3445" s="270"/>
      <c r="L3445" s="275"/>
      <c r="M3445" s="276"/>
      <c r="N3445" s="277"/>
      <c r="O3445" s="277"/>
      <c r="P3445" s="277"/>
      <c r="Q3445" s="277"/>
      <c r="R3445" s="277"/>
      <c r="S3445" s="277"/>
      <c r="T3445" s="278"/>
      <c r="U3445" s="16"/>
      <c r="V3445" s="16"/>
      <c r="W3445" s="16"/>
      <c r="X3445" s="16"/>
      <c r="Y3445" s="16"/>
      <c r="Z3445" s="16"/>
      <c r="AA3445" s="16"/>
      <c r="AB3445" s="16"/>
      <c r="AC3445" s="16"/>
      <c r="AD3445" s="16"/>
      <c r="AE3445" s="16"/>
      <c r="AT3445" s="279" t="s">
        <v>252</v>
      </c>
      <c r="AU3445" s="279" t="s">
        <v>93</v>
      </c>
      <c r="AV3445" s="16" t="s">
        <v>113</v>
      </c>
      <c r="AW3445" s="16" t="s">
        <v>46</v>
      </c>
      <c r="AX3445" s="16" t="s">
        <v>85</v>
      </c>
      <c r="AY3445" s="279" t="s">
        <v>241</v>
      </c>
    </row>
    <row r="3446" s="13" customFormat="1">
      <c r="A3446" s="13"/>
      <c r="B3446" s="236"/>
      <c r="C3446" s="237"/>
      <c r="D3446" s="238" t="s">
        <v>252</v>
      </c>
      <c r="E3446" s="239" t="s">
        <v>39</v>
      </c>
      <c r="F3446" s="240" t="s">
        <v>2789</v>
      </c>
      <c r="G3446" s="237"/>
      <c r="H3446" s="239" t="s">
        <v>39</v>
      </c>
      <c r="I3446" s="241"/>
      <c r="J3446" s="237"/>
      <c r="K3446" s="237"/>
      <c r="L3446" s="242"/>
      <c r="M3446" s="243"/>
      <c r="N3446" s="244"/>
      <c r="O3446" s="244"/>
      <c r="P3446" s="244"/>
      <c r="Q3446" s="244"/>
      <c r="R3446" s="244"/>
      <c r="S3446" s="244"/>
      <c r="T3446" s="245"/>
      <c r="U3446" s="13"/>
      <c r="V3446" s="13"/>
      <c r="W3446" s="13"/>
      <c r="X3446" s="13"/>
      <c r="Y3446" s="13"/>
      <c r="Z3446" s="13"/>
      <c r="AA3446" s="13"/>
      <c r="AB3446" s="13"/>
      <c r="AC3446" s="13"/>
      <c r="AD3446" s="13"/>
      <c r="AE3446" s="13"/>
      <c r="AT3446" s="246" t="s">
        <v>252</v>
      </c>
      <c r="AU3446" s="246" t="s">
        <v>93</v>
      </c>
      <c r="AV3446" s="13" t="s">
        <v>23</v>
      </c>
      <c r="AW3446" s="13" t="s">
        <v>46</v>
      </c>
      <c r="AX3446" s="13" t="s">
        <v>85</v>
      </c>
      <c r="AY3446" s="246" t="s">
        <v>241</v>
      </c>
    </row>
    <row r="3447" s="14" customFormat="1">
      <c r="A3447" s="14"/>
      <c r="B3447" s="247"/>
      <c r="C3447" s="248"/>
      <c r="D3447" s="238" t="s">
        <v>252</v>
      </c>
      <c r="E3447" s="249" t="s">
        <v>39</v>
      </c>
      <c r="F3447" s="250" t="s">
        <v>3107</v>
      </c>
      <c r="G3447" s="248"/>
      <c r="H3447" s="251">
        <v>4</v>
      </c>
      <c r="I3447" s="252"/>
      <c r="J3447" s="248"/>
      <c r="K3447" s="248"/>
      <c r="L3447" s="253"/>
      <c r="M3447" s="254"/>
      <c r="N3447" s="255"/>
      <c r="O3447" s="255"/>
      <c r="P3447" s="255"/>
      <c r="Q3447" s="255"/>
      <c r="R3447" s="255"/>
      <c r="S3447" s="255"/>
      <c r="T3447" s="256"/>
      <c r="U3447" s="14"/>
      <c r="V3447" s="14"/>
      <c r="W3447" s="14"/>
      <c r="X3447" s="14"/>
      <c r="Y3447" s="14"/>
      <c r="Z3447" s="14"/>
      <c r="AA3447" s="14"/>
      <c r="AB3447" s="14"/>
      <c r="AC3447" s="14"/>
      <c r="AD3447" s="14"/>
      <c r="AE3447" s="14"/>
      <c r="AT3447" s="257" t="s">
        <v>252</v>
      </c>
      <c r="AU3447" s="257" t="s">
        <v>93</v>
      </c>
      <c r="AV3447" s="14" t="s">
        <v>93</v>
      </c>
      <c r="AW3447" s="14" t="s">
        <v>46</v>
      </c>
      <c r="AX3447" s="14" t="s">
        <v>85</v>
      </c>
      <c r="AY3447" s="257" t="s">
        <v>241</v>
      </c>
    </row>
    <row r="3448" s="16" customFormat="1">
      <c r="A3448" s="16"/>
      <c r="B3448" s="269"/>
      <c r="C3448" s="270"/>
      <c r="D3448" s="238" t="s">
        <v>252</v>
      </c>
      <c r="E3448" s="271" t="s">
        <v>39</v>
      </c>
      <c r="F3448" s="272" t="s">
        <v>295</v>
      </c>
      <c r="G3448" s="270"/>
      <c r="H3448" s="273">
        <v>4</v>
      </c>
      <c r="I3448" s="274"/>
      <c r="J3448" s="270"/>
      <c r="K3448" s="270"/>
      <c r="L3448" s="275"/>
      <c r="M3448" s="276"/>
      <c r="N3448" s="277"/>
      <c r="O3448" s="277"/>
      <c r="P3448" s="277"/>
      <c r="Q3448" s="277"/>
      <c r="R3448" s="277"/>
      <c r="S3448" s="277"/>
      <c r="T3448" s="278"/>
      <c r="U3448" s="16"/>
      <c r="V3448" s="16"/>
      <c r="W3448" s="16"/>
      <c r="X3448" s="16"/>
      <c r="Y3448" s="16"/>
      <c r="Z3448" s="16"/>
      <c r="AA3448" s="16"/>
      <c r="AB3448" s="16"/>
      <c r="AC3448" s="16"/>
      <c r="AD3448" s="16"/>
      <c r="AE3448" s="16"/>
      <c r="AT3448" s="279" t="s">
        <v>252</v>
      </c>
      <c r="AU3448" s="279" t="s">
        <v>93</v>
      </c>
      <c r="AV3448" s="16" t="s">
        <v>113</v>
      </c>
      <c r="AW3448" s="16" t="s">
        <v>46</v>
      </c>
      <c r="AX3448" s="16" t="s">
        <v>85</v>
      </c>
      <c r="AY3448" s="279" t="s">
        <v>241</v>
      </c>
    </row>
    <row r="3449" s="15" customFormat="1">
      <c r="A3449" s="15"/>
      <c r="B3449" s="258"/>
      <c r="C3449" s="259"/>
      <c r="D3449" s="238" t="s">
        <v>252</v>
      </c>
      <c r="E3449" s="260" t="s">
        <v>39</v>
      </c>
      <c r="F3449" s="261" t="s">
        <v>274</v>
      </c>
      <c r="G3449" s="259"/>
      <c r="H3449" s="262">
        <v>115.255</v>
      </c>
      <c r="I3449" s="263"/>
      <c r="J3449" s="259"/>
      <c r="K3449" s="259"/>
      <c r="L3449" s="264"/>
      <c r="M3449" s="265"/>
      <c r="N3449" s="266"/>
      <c r="O3449" s="266"/>
      <c r="P3449" s="266"/>
      <c r="Q3449" s="266"/>
      <c r="R3449" s="266"/>
      <c r="S3449" s="266"/>
      <c r="T3449" s="267"/>
      <c r="U3449" s="15"/>
      <c r="V3449" s="15"/>
      <c r="W3449" s="15"/>
      <c r="X3449" s="15"/>
      <c r="Y3449" s="15"/>
      <c r="Z3449" s="15"/>
      <c r="AA3449" s="15"/>
      <c r="AB3449" s="15"/>
      <c r="AC3449" s="15"/>
      <c r="AD3449" s="15"/>
      <c r="AE3449" s="15"/>
      <c r="AT3449" s="268" t="s">
        <v>252</v>
      </c>
      <c r="AU3449" s="268" t="s">
        <v>93</v>
      </c>
      <c r="AV3449" s="15" t="s">
        <v>248</v>
      </c>
      <c r="AW3449" s="15" t="s">
        <v>46</v>
      </c>
      <c r="AX3449" s="15" t="s">
        <v>23</v>
      </c>
      <c r="AY3449" s="268" t="s">
        <v>241</v>
      </c>
    </row>
    <row r="3450" s="2" customFormat="1" ht="24.15" customHeight="1">
      <c r="A3450" s="42"/>
      <c r="B3450" s="43"/>
      <c r="C3450" s="218" t="s">
        <v>3108</v>
      </c>
      <c r="D3450" s="218" t="s">
        <v>243</v>
      </c>
      <c r="E3450" s="219" t="s">
        <v>3109</v>
      </c>
      <c r="F3450" s="220" t="s">
        <v>3110</v>
      </c>
      <c r="G3450" s="221" t="s">
        <v>145</v>
      </c>
      <c r="H3450" s="222">
        <v>115.255</v>
      </c>
      <c r="I3450" s="223"/>
      <c r="J3450" s="224">
        <f>ROUND(I3450*H3450,2)</f>
        <v>0</v>
      </c>
      <c r="K3450" s="220" t="s">
        <v>247</v>
      </c>
      <c r="L3450" s="48"/>
      <c r="M3450" s="225" t="s">
        <v>39</v>
      </c>
      <c r="N3450" s="226" t="s">
        <v>56</v>
      </c>
      <c r="O3450" s="88"/>
      <c r="P3450" s="227">
        <f>O3450*H3450</f>
        <v>0</v>
      </c>
      <c r="Q3450" s="227">
        <v>0.0079000000000000008</v>
      </c>
      <c r="R3450" s="227">
        <f>Q3450*H3450</f>
        <v>0.9105145</v>
      </c>
      <c r="S3450" s="227">
        <v>0</v>
      </c>
      <c r="T3450" s="228">
        <f>S3450*H3450</f>
        <v>0</v>
      </c>
      <c r="U3450" s="42"/>
      <c r="V3450" s="42"/>
      <c r="W3450" s="42"/>
      <c r="X3450" s="42"/>
      <c r="Y3450" s="42"/>
      <c r="Z3450" s="42"/>
      <c r="AA3450" s="42"/>
      <c r="AB3450" s="42"/>
      <c r="AC3450" s="42"/>
      <c r="AD3450" s="42"/>
      <c r="AE3450" s="42"/>
      <c r="AR3450" s="229" t="s">
        <v>248</v>
      </c>
      <c r="AT3450" s="229" t="s">
        <v>243</v>
      </c>
      <c r="AU3450" s="229" t="s">
        <v>93</v>
      </c>
      <c r="AY3450" s="20" t="s">
        <v>241</v>
      </c>
      <c r="BE3450" s="230">
        <f>IF(N3450="základní",J3450,0)</f>
        <v>0</v>
      </c>
      <c r="BF3450" s="230">
        <f>IF(N3450="snížená",J3450,0)</f>
        <v>0</v>
      </c>
      <c r="BG3450" s="230">
        <f>IF(N3450="zákl. přenesená",J3450,0)</f>
        <v>0</v>
      </c>
      <c r="BH3450" s="230">
        <f>IF(N3450="sníž. přenesená",J3450,0)</f>
        <v>0</v>
      </c>
      <c r="BI3450" s="230">
        <f>IF(N3450="nulová",J3450,0)</f>
        <v>0</v>
      </c>
      <c r="BJ3450" s="20" t="s">
        <v>23</v>
      </c>
      <c r="BK3450" s="230">
        <f>ROUND(I3450*H3450,2)</f>
        <v>0</v>
      </c>
      <c r="BL3450" s="20" t="s">
        <v>248</v>
      </c>
      <c r="BM3450" s="229" t="s">
        <v>3111</v>
      </c>
    </row>
    <row r="3451" s="2" customFormat="1">
      <c r="A3451" s="42"/>
      <c r="B3451" s="43"/>
      <c r="C3451" s="44"/>
      <c r="D3451" s="231" t="s">
        <v>250</v>
      </c>
      <c r="E3451" s="44"/>
      <c r="F3451" s="232" t="s">
        <v>3112</v>
      </c>
      <c r="G3451" s="44"/>
      <c r="H3451" s="44"/>
      <c r="I3451" s="233"/>
      <c r="J3451" s="44"/>
      <c r="K3451" s="44"/>
      <c r="L3451" s="48"/>
      <c r="M3451" s="234"/>
      <c r="N3451" s="235"/>
      <c r="O3451" s="88"/>
      <c r="P3451" s="88"/>
      <c r="Q3451" s="88"/>
      <c r="R3451" s="88"/>
      <c r="S3451" s="88"/>
      <c r="T3451" s="89"/>
      <c r="U3451" s="42"/>
      <c r="V3451" s="42"/>
      <c r="W3451" s="42"/>
      <c r="X3451" s="42"/>
      <c r="Y3451" s="42"/>
      <c r="Z3451" s="42"/>
      <c r="AA3451" s="42"/>
      <c r="AB3451" s="42"/>
      <c r="AC3451" s="42"/>
      <c r="AD3451" s="42"/>
      <c r="AE3451" s="42"/>
      <c r="AT3451" s="20" t="s">
        <v>250</v>
      </c>
      <c r="AU3451" s="20" t="s">
        <v>93</v>
      </c>
    </row>
    <row r="3452" s="2" customFormat="1" ht="21.75" customHeight="1">
      <c r="A3452" s="42"/>
      <c r="B3452" s="43"/>
      <c r="C3452" s="218" t="s">
        <v>3113</v>
      </c>
      <c r="D3452" s="218" t="s">
        <v>243</v>
      </c>
      <c r="E3452" s="219" t="s">
        <v>3114</v>
      </c>
      <c r="F3452" s="220" t="s">
        <v>3115</v>
      </c>
      <c r="G3452" s="221" t="s">
        <v>145</v>
      </c>
      <c r="H3452" s="222">
        <v>111.731</v>
      </c>
      <c r="I3452" s="223"/>
      <c r="J3452" s="224">
        <f>ROUND(I3452*H3452,2)</f>
        <v>0</v>
      </c>
      <c r="K3452" s="220" t="s">
        <v>247</v>
      </c>
      <c r="L3452" s="48"/>
      <c r="M3452" s="225" t="s">
        <v>39</v>
      </c>
      <c r="N3452" s="226" t="s">
        <v>56</v>
      </c>
      <c r="O3452" s="88"/>
      <c r="P3452" s="227">
        <f>O3452*H3452</f>
        <v>0</v>
      </c>
      <c r="Q3452" s="227">
        <v>0.0057000000000000002</v>
      </c>
      <c r="R3452" s="227">
        <f>Q3452*H3452</f>
        <v>0.63686670000000001</v>
      </c>
      <c r="S3452" s="227">
        <v>0</v>
      </c>
      <c r="T3452" s="228">
        <f>S3452*H3452</f>
        <v>0</v>
      </c>
      <c r="U3452" s="42"/>
      <c r="V3452" s="42"/>
      <c r="W3452" s="42"/>
      <c r="X3452" s="42"/>
      <c r="Y3452" s="42"/>
      <c r="Z3452" s="42"/>
      <c r="AA3452" s="42"/>
      <c r="AB3452" s="42"/>
      <c r="AC3452" s="42"/>
      <c r="AD3452" s="42"/>
      <c r="AE3452" s="42"/>
      <c r="AR3452" s="229" t="s">
        <v>248</v>
      </c>
      <c r="AT3452" s="229" t="s">
        <v>243</v>
      </c>
      <c r="AU3452" s="229" t="s">
        <v>93</v>
      </c>
      <c r="AY3452" s="20" t="s">
        <v>241</v>
      </c>
      <c r="BE3452" s="230">
        <f>IF(N3452="základní",J3452,0)</f>
        <v>0</v>
      </c>
      <c r="BF3452" s="230">
        <f>IF(N3452="snížená",J3452,0)</f>
        <v>0</v>
      </c>
      <c r="BG3452" s="230">
        <f>IF(N3452="zákl. přenesená",J3452,0)</f>
        <v>0</v>
      </c>
      <c r="BH3452" s="230">
        <f>IF(N3452="sníž. přenesená",J3452,0)</f>
        <v>0</v>
      </c>
      <c r="BI3452" s="230">
        <f>IF(N3452="nulová",J3452,0)</f>
        <v>0</v>
      </c>
      <c r="BJ3452" s="20" t="s">
        <v>23</v>
      </c>
      <c r="BK3452" s="230">
        <f>ROUND(I3452*H3452,2)</f>
        <v>0</v>
      </c>
      <c r="BL3452" s="20" t="s">
        <v>248</v>
      </c>
      <c r="BM3452" s="229" t="s">
        <v>3116</v>
      </c>
    </row>
    <row r="3453" s="2" customFormat="1">
      <c r="A3453" s="42"/>
      <c r="B3453" s="43"/>
      <c r="C3453" s="44"/>
      <c r="D3453" s="231" t="s">
        <v>250</v>
      </c>
      <c r="E3453" s="44"/>
      <c r="F3453" s="232" t="s">
        <v>3117</v>
      </c>
      <c r="G3453" s="44"/>
      <c r="H3453" s="44"/>
      <c r="I3453" s="233"/>
      <c r="J3453" s="44"/>
      <c r="K3453" s="44"/>
      <c r="L3453" s="48"/>
      <c r="M3453" s="234"/>
      <c r="N3453" s="235"/>
      <c r="O3453" s="88"/>
      <c r="P3453" s="88"/>
      <c r="Q3453" s="88"/>
      <c r="R3453" s="88"/>
      <c r="S3453" s="88"/>
      <c r="T3453" s="89"/>
      <c r="U3453" s="42"/>
      <c r="V3453" s="42"/>
      <c r="W3453" s="42"/>
      <c r="X3453" s="42"/>
      <c r="Y3453" s="42"/>
      <c r="Z3453" s="42"/>
      <c r="AA3453" s="42"/>
      <c r="AB3453" s="42"/>
      <c r="AC3453" s="42"/>
      <c r="AD3453" s="42"/>
      <c r="AE3453" s="42"/>
      <c r="AT3453" s="20" t="s">
        <v>250</v>
      </c>
      <c r="AU3453" s="20" t="s">
        <v>93</v>
      </c>
    </row>
    <row r="3454" s="13" customFormat="1">
      <c r="A3454" s="13"/>
      <c r="B3454" s="236"/>
      <c r="C3454" s="237"/>
      <c r="D3454" s="238" t="s">
        <v>252</v>
      </c>
      <c r="E3454" s="239" t="s">
        <v>39</v>
      </c>
      <c r="F3454" s="240" t="s">
        <v>2756</v>
      </c>
      <c r="G3454" s="237"/>
      <c r="H3454" s="239" t="s">
        <v>39</v>
      </c>
      <c r="I3454" s="241"/>
      <c r="J3454" s="237"/>
      <c r="K3454" s="237"/>
      <c r="L3454" s="242"/>
      <c r="M3454" s="243"/>
      <c r="N3454" s="244"/>
      <c r="O3454" s="244"/>
      <c r="P3454" s="244"/>
      <c r="Q3454" s="244"/>
      <c r="R3454" s="244"/>
      <c r="S3454" s="244"/>
      <c r="T3454" s="245"/>
      <c r="U3454" s="13"/>
      <c r="V3454" s="13"/>
      <c r="W3454" s="13"/>
      <c r="X3454" s="13"/>
      <c r="Y3454" s="13"/>
      <c r="Z3454" s="13"/>
      <c r="AA3454" s="13"/>
      <c r="AB3454" s="13"/>
      <c r="AC3454" s="13"/>
      <c r="AD3454" s="13"/>
      <c r="AE3454" s="13"/>
      <c r="AT3454" s="246" t="s">
        <v>252</v>
      </c>
      <c r="AU3454" s="246" t="s">
        <v>93</v>
      </c>
      <c r="AV3454" s="13" t="s">
        <v>23</v>
      </c>
      <c r="AW3454" s="13" t="s">
        <v>46</v>
      </c>
      <c r="AX3454" s="13" t="s">
        <v>85</v>
      </c>
      <c r="AY3454" s="246" t="s">
        <v>241</v>
      </c>
    </row>
    <row r="3455" s="13" customFormat="1">
      <c r="A3455" s="13"/>
      <c r="B3455" s="236"/>
      <c r="C3455" s="237"/>
      <c r="D3455" s="238" t="s">
        <v>252</v>
      </c>
      <c r="E3455" s="239" t="s">
        <v>39</v>
      </c>
      <c r="F3455" s="240" t="s">
        <v>2757</v>
      </c>
      <c r="G3455" s="237"/>
      <c r="H3455" s="239" t="s">
        <v>39</v>
      </c>
      <c r="I3455" s="241"/>
      <c r="J3455" s="237"/>
      <c r="K3455" s="237"/>
      <c r="L3455" s="242"/>
      <c r="M3455" s="243"/>
      <c r="N3455" s="244"/>
      <c r="O3455" s="244"/>
      <c r="P3455" s="244"/>
      <c r="Q3455" s="244"/>
      <c r="R3455" s="244"/>
      <c r="S3455" s="244"/>
      <c r="T3455" s="245"/>
      <c r="U3455" s="13"/>
      <c r="V3455" s="13"/>
      <c r="W3455" s="13"/>
      <c r="X3455" s="13"/>
      <c r="Y3455" s="13"/>
      <c r="Z3455" s="13"/>
      <c r="AA3455" s="13"/>
      <c r="AB3455" s="13"/>
      <c r="AC3455" s="13"/>
      <c r="AD3455" s="13"/>
      <c r="AE3455" s="13"/>
      <c r="AT3455" s="246" t="s">
        <v>252</v>
      </c>
      <c r="AU3455" s="246" t="s">
        <v>93</v>
      </c>
      <c r="AV3455" s="13" t="s">
        <v>23</v>
      </c>
      <c r="AW3455" s="13" t="s">
        <v>46</v>
      </c>
      <c r="AX3455" s="13" t="s">
        <v>85</v>
      </c>
      <c r="AY3455" s="246" t="s">
        <v>241</v>
      </c>
    </row>
    <row r="3456" s="13" customFormat="1">
      <c r="A3456" s="13"/>
      <c r="B3456" s="236"/>
      <c r="C3456" s="237"/>
      <c r="D3456" s="238" t="s">
        <v>252</v>
      </c>
      <c r="E3456" s="239" t="s">
        <v>39</v>
      </c>
      <c r="F3456" s="240" t="s">
        <v>1946</v>
      </c>
      <c r="G3456" s="237"/>
      <c r="H3456" s="239" t="s">
        <v>39</v>
      </c>
      <c r="I3456" s="241"/>
      <c r="J3456" s="237"/>
      <c r="K3456" s="237"/>
      <c r="L3456" s="242"/>
      <c r="M3456" s="243"/>
      <c r="N3456" s="244"/>
      <c r="O3456" s="244"/>
      <c r="P3456" s="244"/>
      <c r="Q3456" s="244"/>
      <c r="R3456" s="244"/>
      <c r="S3456" s="244"/>
      <c r="T3456" s="245"/>
      <c r="U3456" s="13"/>
      <c r="V3456" s="13"/>
      <c r="W3456" s="13"/>
      <c r="X3456" s="13"/>
      <c r="Y3456" s="13"/>
      <c r="Z3456" s="13"/>
      <c r="AA3456" s="13"/>
      <c r="AB3456" s="13"/>
      <c r="AC3456" s="13"/>
      <c r="AD3456" s="13"/>
      <c r="AE3456" s="13"/>
      <c r="AT3456" s="246" t="s">
        <v>252</v>
      </c>
      <c r="AU3456" s="246" t="s">
        <v>93</v>
      </c>
      <c r="AV3456" s="13" t="s">
        <v>23</v>
      </c>
      <c r="AW3456" s="13" t="s">
        <v>46</v>
      </c>
      <c r="AX3456" s="13" t="s">
        <v>85</v>
      </c>
      <c r="AY3456" s="246" t="s">
        <v>241</v>
      </c>
    </row>
    <row r="3457" s="14" customFormat="1">
      <c r="A3457" s="14"/>
      <c r="B3457" s="247"/>
      <c r="C3457" s="248"/>
      <c r="D3457" s="238" t="s">
        <v>252</v>
      </c>
      <c r="E3457" s="249" t="s">
        <v>39</v>
      </c>
      <c r="F3457" s="250" t="s">
        <v>3118</v>
      </c>
      <c r="G3457" s="248"/>
      <c r="H3457" s="251">
        <v>2.1899999999999999</v>
      </c>
      <c r="I3457" s="252"/>
      <c r="J3457" s="248"/>
      <c r="K3457" s="248"/>
      <c r="L3457" s="253"/>
      <c r="M3457" s="254"/>
      <c r="N3457" s="255"/>
      <c r="O3457" s="255"/>
      <c r="P3457" s="255"/>
      <c r="Q3457" s="255"/>
      <c r="R3457" s="255"/>
      <c r="S3457" s="255"/>
      <c r="T3457" s="256"/>
      <c r="U3457" s="14"/>
      <c r="V3457" s="14"/>
      <c r="W3457" s="14"/>
      <c r="X3457" s="14"/>
      <c r="Y3457" s="14"/>
      <c r="Z3457" s="14"/>
      <c r="AA3457" s="14"/>
      <c r="AB3457" s="14"/>
      <c r="AC3457" s="14"/>
      <c r="AD3457" s="14"/>
      <c r="AE3457" s="14"/>
      <c r="AT3457" s="257" t="s">
        <v>252</v>
      </c>
      <c r="AU3457" s="257" t="s">
        <v>93</v>
      </c>
      <c r="AV3457" s="14" t="s">
        <v>93</v>
      </c>
      <c r="AW3457" s="14" t="s">
        <v>46</v>
      </c>
      <c r="AX3457" s="14" t="s">
        <v>85</v>
      </c>
      <c r="AY3457" s="257" t="s">
        <v>241</v>
      </c>
    </row>
    <row r="3458" s="14" customFormat="1">
      <c r="A3458" s="14"/>
      <c r="B3458" s="247"/>
      <c r="C3458" s="248"/>
      <c r="D3458" s="238" t="s">
        <v>252</v>
      </c>
      <c r="E3458" s="249" t="s">
        <v>39</v>
      </c>
      <c r="F3458" s="250" t="s">
        <v>3119</v>
      </c>
      <c r="G3458" s="248"/>
      <c r="H3458" s="251">
        <v>0.61899999999999999</v>
      </c>
      <c r="I3458" s="252"/>
      <c r="J3458" s="248"/>
      <c r="K3458" s="248"/>
      <c r="L3458" s="253"/>
      <c r="M3458" s="254"/>
      <c r="N3458" s="255"/>
      <c r="O3458" s="255"/>
      <c r="P3458" s="255"/>
      <c r="Q3458" s="255"/>
      <c r="R3458" s="255"/>
      <c r="S3458" s="255"/>
      <c r="T3458" s="256"/>
      <c r="U3458" s="14"/>
      <c r="V3458" s="14"/>
      <c r="W3458" s="14"/>
      <c r="X3458" s="14"/>
      <c r="Y3458" s="14"/>
      <c r="Z3458" s="14"/>
      <c r="AA3458" s="14"/>
      <c r="AB3458" s="14"/>
      <c r="AC3458" s="14"/>
      <c r="AD3458" s="14"/>
      <c r="AE3458" s="14"/>
      <c r="AT3458" s="257" t="s">
        <v>252</v>
      </c>
      <c r="AU3458" s="257" t="s">
        <v>93</v>
      </c>
      <c r="AV3458" s="14" t="s">
        <v>93</v>
      </c>
      <c r="AW3458" s="14" t="s">
        <v>46</v>
      </c>
      <c r="AX3458" s="14" t="s">
        <v>85</v>
      </c>
      <c r="AY3458" s="257" t="s">
        <v>241</v>
      </c>
    </row>
    <row r="3459" s="13" customFormat="1">
      <c r="A3459" s="13"/>
      <c r="B3459" s="236"/>
      <c r="C3459" s="237"/>
      <c r="D3459" s="238" t="s">
        <v>252</v>
      </c>
      <c r="E3459" s="239" t="s">
        <v>39</v>
      </c>
      <c r="F3459" s="240" t="s">
        <v>1949</v>
      </c>
      <c r="G3459" s="237"/>
      <c r="H3459" s="239" t="s">
        <v>39</v>
      </c>
      <c r="I3459" s="241"/>
      <c r="J3459" s="237"/>
      <c r="K3459" s="237"/>
      <c r="L3459" s="242"/>
      <c r="M3459" s="243"/>
      <c r="N3459" s="244"/>
      <c r="O3459" s="244"/>
      <c r="P3459" s="244"/>
      <c r="Q3459" s="244"/>
      <c r="R3459" s="244"/>
      <c r="S3459" s="244"/>
      <c r="T3459" s="245"/>
      <c r="U3459" s="13"/>
      <c r="V3459" s="13"/>
      <c r="W3459" s="13"/>
      <c r="X3459" s="13"/>
      <c r="Y3459" s="13"/>
      <c r="Z3459" s="13"/>
      <c r="AA3459" s="13"/>
      <c r="AB3459" s="13"/>
      <c r="AC3459" s="13"/>
      <c r="AD3459" s="13"/>
      <c r="AE3459" s="13"/>
      <c r="AT3459" s="246" t="s">
        <v>252</v>
      </c>
      <c r="AU3459" s="246" t="s">
        <v>93</v>
      </c>
      <c r="AV3459" s="13" t="s">
        <v>23</v>
      </c>
      <c r="AW3459" s="13" t="s">
        <v>46</v>
      </c>
      <c r="AX3459" s="13" t="s">
        <v>85</v>
      </c>
      <c r="AY3459" s="246" t="s">
        <v>241</v>
      </c>
    </row>
    <row r="3460" s="14" customFormat="1">
      <c r="A3460" s="14"/>
      <c r="B3460" s="247"/>
      <c r="C3460" s="248"/>
      <c r="D3460" s="238" t="s">
        <v>252</v>
      </c>
      <c r="E3460" s="249" t="s">
        <v>39</v>
      </c>
      <c r="F3460" s="250" t="s">
        <v>3120</v>
      </c>
      <c r="G3460" s="248"/>
      <c r="H3460" s="251">
        <v>1.107</v>
      </c>
      <c r="I3460" s="252"/>
      <c r="J3460" s="248"/>
      <c r="K3460" s="248"/>
      <c r="L3460" s="253"/>
      <c r="M3460" s="254"/>
      <c r="N3460" s="255"/>
      <c r="O3460" s="255"/>
      <c r="P3460" s="255"/>
      <c r="Q3460" s="255"/>
      <c r="R3460" s="255"/>
      <c r="S3460" s="255"/>
      <c r="T3460" s="256"/>
      <c r="U3460" s="14"/>
      <c r="V3460" s="14"/>
      <c r="W3460" s="14"/>
      <c r="X3460" s="14"/>
      <c r="Y3460" s="14"/>
      <c r="Z3460" s="14"/>
      <c r="AA3460" s="14"/>
      <c r="AB3460" s="14"/>
      <c r="AC3460" s="14"/>
      <c r="AD3460" s="14"/>
      <c r="AE3460" s="14"/>
      <c r="AT3460" s="257" t="s">
        <v>252</v>
      </c>
      <c r="AU3460" s="257" t="s">
        <v>93</v>
      </c>
      <c r="AV3460" s="14" t="s">
        <v>93</v>
      </c>
      <c r="AW3460" s="14" t="s">
        <v>46</v>
      </c>
      <c r="AX3460" s="14" t="s">
        <v>85</v>
      </c>
      <c r="AY3460" s="257" t="s">
        <v>241</v>
      </c>
    </row>
    <row r="3461" s="14" customFormat="1">
      <c r="A3461" s="14"/>
      <c r="B3461" s="247"/>
      <c r="C3461" s="248"/>
      <c r="D3461" s="238" t="s">
        <v>252</v>
      </c>
      <c r="E3461" s="249" t="s">
        <v>39</v>
      </c>
      <c r="F3461" s="250" t="s">
        <v>3092</v>
      </c>
      <c r="G3461" s="248"/>
      <c r="H3461" s="251">
        <v>-1.3999999999999999</v>
      </c>
      <c r="I3461" s="252"/>
      <c r="J3461" s="248"/>
      <c r="K3461" s="248"/>
      <c r="L3461" s="253"/>
      <c r="M3461" s="254"/>
      <c r="N3461" s="255"/>
      <c r="O3461" s="255"/>
      <c r="P3461" s="255"/>
      <c r="Q3461" s="255"/>
      <c r="R3461" s="255"/>
      <c r="S3461" s="255"/>
      <c r="T3461" s="256"/>
      <c r="U3461" s="14"/>
      <c r="V3461" s="14"/>
      <c r="W3461" s="14"/>
      <c r="X3461" s="14"/>
      <c r="Y3461" s="14"/>
      <c r="Z3461" s="14"/>
      <c r="AA3461" s="14"/>
      <c r="AB3461" s="14"/>
      <c r="AC3461" s="14"/>
      <c r="AD3461" s="14"/>
      <c r="AE3461" s="14"/>
      <c r="AT3461" s="257" t="s">
        <v>252</v>
      </c>
      <c r="AU3461" s="257" t="s">
        <v>93</v>
      </c>
      <c r="AV3461" s="14" t="s">
        <v>93</v>
      </c>
      <c r="AW3461" s="14" t="s">
        <v>46</v>
      </c>
      <c r="AX3461" s="14" t="s">
        <v>85</v>
      </c>
      <c r="AY3461" s="257" t="s">
        <v>241</v>
      </c>
    </row>
    <row r="3462" s="13" customFormat="1">
      <c r="A3462" s="13"/>
      <c r="B3462" s="236"/>
      <c r="C3462" s="237"/>
      <c r="D3462" s="238" t="s">
        <v>252</v>
      </c>
      <c r="E3462" s="239" t="s">
        <v>39</v>
      </c>
      <c r="F3462" s="240" t="s">
        <v>2764</v>
      </c>
      <c r="G3462" s="237"/>
      <c r="H3462" s="239" t="s">
        <v>39</v>
      </c>
      <c r="I3462" s="241"/>
      <c r="J3462" s="237"/>
      <c r="K3462" s="237"/>
      <c r="L3462" s="242"/>
      <c r="M3462" s="243"/>
      <c r="N3462" s="244"/>
      <c r="O3462" s="244"/>
      <c r="P3462" s="244"/>
      <c r="Q3462" s="244"/>
      <c r="R3462" s="244"/>
      <c r="S3462" s="244"/>
      <c r="T3462" s="245"/>
      <c r="U3462" s="13"/>
      <c r="V3462" s="13"/>
      <c r="W3462" s="13"/>
      <c r="X3462" s="13"/>
      <c r="Y3462" s="13"/>
      <c r="Z3462" s="13"/>
      <c r="AA3462" s="13"/>
      <c r="AB3462" s="13"/>
      <c r="AC3462" s="13"/>
      <c r="AD3462" s="13"/>
      <c r="AE3462" s="13"/>
      <c r="AT3462" s="246" t="s">
        <v>252</v>
      </c>
      <c r="AU3462" s="246" t="s">
        <v>93</v>
      </c>
      <c r="AV3462" s="13" t="s">
        <v>23</v>
      </c>
      <c r="AW3462" s="13" t="s">
        <v>46</v>
      </c>
      <c r="AX3462" s="13" t="s">
        <v>85</v>
      </c>
      <c r="AY3462" s="246" t="s">
        <v>241</v>
      </c>
    </row>
    <row r="3463" s="13" customFormat="1">
      <c r="A3463" s="13"/>
      <c r="B3463" s="236"/>
      <c r="C3463" s="237"/>
      <c r="D3463" s="238" t="s">
        <v>252</v>
      </c>
      <c r="E3463" s="239" t="s">
        <v>39</v>
      </c>
      <c r="F3463" s="240" t="s">
        <v>1946</v>
      </c>
      <c r="G3463" s="237"/>
      <c r="H3463" s="239" t="s">
        <v>39</v>
      </c>
      <c r="I3463" s="241"/>
      <c r="J3463" s="237"/>
      <c r="K3463" s="237"/>
      <c r="L3463" s="242"/>
      <c r="M3463" s="243"/>
      <c r="N3463" s="244"/>
      <c r="O3463" s="244"/>
      <c r="P3463" s="244"/>
      <c r="Q3463" s="244"/>
      <c r="R3463" s="244"/>
      <c r="S3463" s="244"/>
      <c r="T3463" s="245"/>
      <c r="U3463" s="13"/>
      <c r="V3463" s="13"/>
      <c r="W3463" s="13"/>
      <c r="X3463" s="13"/>
      <c r="Y3463" s="13"/>
      <c r="Z3463" s="13"/>
      <c r="AA3463" s="13"/>
      <c r="AB3463" s="13"/>
      <c r="AC3463" s="13"/>
      <c r="AD3463" s="13"/>
      <c r="AE3463" s="13"/>
      <c r="AT3463" s="246" t="s">
        <v>252</v>
      </c>
      <c r="AU3463" s="246" t="s">
        <v>93</v>
      </c>
      <c r="AV3463" s="13" t="s">
        <v>23</v>
      </c>
      <c r="AW3463" s="13" t="s">
        <v>46</v>
      </c>
      <c r="AX3463" s="13" t="s">
        <v>85</v>
      </c>
      <c r="AY3463" s="246" t="s">
        <v>241</v>
      </c>
    </row>
    <row r="3464" s="14" customFormat="1">
      <c r="A3464" s="14"/>
      <c r="B3464" s="247"/>
      <c r="C3464" s="248"/>
      <c r="D3464" s="238" t="s">
        <v>252</v>
      </c>
      <c r="E3464" s="249" t="s">
        <v>39</v>
      </c>
      <c r="F3464" s="250" t="s">
        <v>3121</v>
      </c>
      <c r="G3464" s="248"/>
      <c r="H3464" s="251">
        <v>6.2960000000000003</v>
      </c>
      <c r="I3464" s="252"/>
      <c r="J3464" s="248"/>
      <c r="K3464" s="248"/>
      <c r="L3464" s="253"/>
      <c r="M3464" s="254"/>
      <c r="N3464" s="255"/>
      <c r="O3464" s="255"/>
      <c r="P3464" s="255"/>
      <c r="Q3464" s="255"/>
      <c r="R3464" s="255"/>
      <c r="S3464" s="255"/>
      <c r="T3464" s="256"/>
      <c r="U3464" s="14"/>
      <c r="V3464" s="14"/>
      <c r="W3464" s="14"/>
      <c r="X3464" s="14"/>
      <c r="Y3464" s="14"/>
      <c r="Z3464" s="14"/>
      <c r="AA3464" s="14"/>
      <c r="AB3464" s="14"/>
      <c r="AC3464" s="14"/>
      <c r="AD3464" s="14"/>
      <c r="AE3464" s="14"/>
      <c r="AT3464" s="257" t="s">
        <v>252</v>
      </c>
      <c r="AU3464" s="257" t="s">
        <v>93</v>
      </c>
      <c r="AV3464" s="14" t="s">
        <v>93</v>
      </c>
      <c r="AW3464" s="14" t="s">
        <v>46</v>
      </c>
      <c r="AX3464" s="14" t="s">
        <v>85</v>
      </c>
      <c r="AY3464" s="257" t="s">
        <v>241</v>
      </c>
    </row>
    <row r="3465" s="14" customFormat="1">
      <c r="A3465" s="14"/>
      <c r="B3465" s="247"/>
      <c r="C3465" s="248"/>
      <c r="D3465" s="238" t="s">
        <v>252</v>
      </c>
      <c r="E3465" s="249" t="s">
        <v>39</v>
      </c>
      <c r="F3465" s="250" t="s">
        <v>3094</v>
      </c>
      <c r="G3465" s="248"/>
      <c r="H3465" s="251">
        <v>0.78000000000000003</v>
      </c>
      <c r="I3465" s="252"/>
      <c r="J3465" s="248"/>
      <c r="K3465" s="248"/>
      <c r="L3465" s="253"/>
      <c r="M3465" s="254"/>
      <c r="N3465" s="255"/>
      <c r="O3465" s="255"/>
      <c r="P3465" s="255"/>
      <c r="Q3465" s="255"/>
      <c r="R3465" s="255"/>
      <c r="S3465" s="255"/>
      <c r="T3465" s="256"/>
      <c r="U3465" s="14"/>
      <c r="V3465" s="14"/>
      <c r="W3465" s="14"/>
      <c r="X3465" s="14"/>
      <c r="Y3465" s="14"/>
      <c r="Z3465" s="14"/>
      <c r="AA3465" s="14"/>
      <c r="AB3465" s="14"/>
      <c r="AC3465" s="14"/>
      <c r="AD3465" s="14"/>
      <c r="AE3465" s="14"/>
      <c r="AT3465" s="257" t="s">
        <v>252</v>
      </c>
      <c r="AU3465" s="257" t="s">
        <v>93</v>
      </c>
      <c r="AV3465" s="14" t="s">
        <v>93</v>
      </c>
      <c r="AW3465" s="14" t="s">
        <v>46</v>
      </c>
      <c r="AX3465" s="14" t="s">
        <v>85</v>
      </c>
      <c r="AY3465" s="257" t="s">
        <v>241</v>
      </c>
    </row>
    <row r="3466" s="13" customFormat="1">
      <c r="A3466" s="13"/>
      <c r="B3466" s="236"/>
      <c r="C3466" s="237"/>
      <c r="D3466" s="238" t="s">
        <v>252</v>
      </c>
      <c r="E3466" s="239" t="s">
        <v>39</v>
      </c>
      <c r="F3466" s="240" t="s">
        <v>1952</v>
      </c>
      <c r="G3466" s="237"/>
      <c r="H3466" s="239" t="s">
        <v>39</v>
      </c>
      <c r="I3466" s="241"/>
      <c r="J3466" s="237"/>
      <c r="K3466" s="237"/>
      <c r="L3466" s="242"/>
      <c r="M3466" s="243"/>
      <c r="N3466" s="244"/>
      <c r="O3466" s="244"/>
      <c r="P3466" s="244"/>
      <c r="Q3466" s="244"/>
      <c r="R3466" s="244"/>
      <c r="S3466" s="244"/>
      <c r="T3466" s="245"/>
      <c r="U3466" s="13"/>
      <c r="V3466" s="13"/>
      <c r="W3466" s="13"/>
      <c r="X3466" s="13"/>
      <c r="Y3466" s="13"/>
      <c r="Z3466" s="13"/>
      <c r="AA3466" s="13"/>
      <c r="AB3466" s="13"/>
      <c r="AC3466" s="13"/>
      <c r="AD3466" s="13"/>
      <c r="AE3466" s="13"/>
      <c r="AT3466" s="246" t="s">
        <v>252</v>
      </c>
      <c r="AU3466" s="246" t="s">
        <v>93</v>
      </c>
      <c r="AV3466" s="13" t="s">
        <v>23</v>
      </c>
      <c r="AW3466" s="13" t="s">
        <v>46</v>
      </c>
      <c r="AX3466" s="13" t="s">
        <v>85</v>
      </c>
      <c r="AY3466" s="246" t="s">
        <v>241</v>
      </c>
    </row>
    <row r="3467" s="14" customFormat="1">
      <c r="A3467" s="14"/>
      <c r="B3467" s="247"/>
      <c r="C3467" s="248"/>
      <c r="D3467" s="238" t="s">
        <v>252</v>
      </c>
      <c r="E3467" s="249" t="s">
        <v>39</v>
      </c>
      <c r="F3467" s="250" t="s">
        <v>3122</v>
      </c>
      <c r="G3467" s="248"/>
      <c r="H3467" s="251">
        <v>33.091000000000001</v>
      </c>
      <c r="I3467" s="252"/>
      <c r="J3467" s="248"/>
      <c r="K3467" s="248"/>
      <c r="L3467" s="253"/>
      <c r="M3467" s="254"/>
      <c r="N3467" s="255"/>
      <c r="O3467" s="255"/>
      <c r="P3467" s="255"/>
      <c r="Q3467" s="255"/>
      <c r="R3467" s="255"/>
      <c r="S3467" s="255"/>
      <c r="T3467" s="256"/>
      <c r="U3467" s="14"/>
      <c r="V3467" s="14"/>
      <c r="W3467" s="14"/>
      <c r="X3467" s="14"/>
      <c r="Y3467" s="14"/>
      <c r="Z3467" s="14"/>
      <c r="AA3467" s="14"/>
      <c r="AB3467" s="14"/>
      <c r="AC3467" s="14"/>
      <c r="AD3467" s="14"/>
      <c r="AE3467" s="14"/>
      <c r="AT3467" s="257" t="s">
        <v>252</v>
      </c>
      <c r="AU3467" s="257" t="s">
        <v>93</v>
      </c>
      <c r="AV3467" s="14" t="s">
        <v>93</v>
      </c>
      <c r="AW3467" s="14" t="s">
        <v>46</v>
      </c>
      <c r="AX3467" s="14" t="s">
        <v>85</v>
      </c>
      <c r="AY3467" s="257" t="s">
        <v>241</v>
      </c>
    </row>
    <row r="3468" s="14" customFormat="1">
      <c r="A3468" s="14"/>
      <c r="B3468" s="247"/>
      <c r="C3468" s="248"/>
      <c r="D3468" s="238" t="s">
        <v>252</v>
      </c>
      <c r="E3468" s="249" t="s">
        <v>39</v>
      </c>
      <c r="F3468" s="250" t="s">
        <v>3123</v>
      </c>
      <c r="G3468" s="248"/>
      <c r="H3468" s="251">
        <v>-4</v>
      </c>
      <c r="I3468" s="252"/>
      <c r="J3468" s="248"/>
      <c r="K3468" s="248"/>
      <c r="L3468" s="253"/>
      <c r="M3468" s="254"/>
      <c r="N3468" s="255"/>
      <c r="O3468" s="255"/>
      <c r="P3468" s="255"/>
      <c r="Q3468" s="255"/>
      <c r="R3468" s="255"/>
      <c r="S3468" s="255"/>
      <c r="T3468" s="256"/>
      <c r="U3468" s="14"/>
      <c r="V3468" s="14"/>
      <c r="W3468" s="14"/>
      <c r="X3468" s="14"/>
      <c r="Y3468" s="14"/>
      <c r="Z3468" s="14"/>
      <c r="AA3468" s="14"/>
      <c r="AB3468" s="14"/>
      <c r="AC3468" s="14"/>
      <c r="AD3468" s="14"/>
      <c r="AE3468" s="14"/>
      <c r="AT3468" s="257" t="s">
        <v>252</v>
      </c>
      <c r="AU3468" s="257" t="s">
        <v>93</v>
      </c>
      <c r="AV3468" s="14" t="s">
        <v>93</v>
      </c>
      <c r="AW3468" s="14" t="s">
        <v>46</v>
      </c>
      <c r="AX3468" s="14" t="s">
        <v>85</v>
      </c>
      <c r="AY3468" s="257" t="s">
        <v>241</v>
      </c>
    </row>
    <row r="3469" s="16" customFormat="1">
      <c r="A3469" s="16"/>
      <c r="B3469" s="269"/>
      <c r="C3469" s="270"/>
      <c r="D3469" s="238" t="s">
        <v>252</v>
      </c>
      <c r="E3469" s="271" t="s">
        <v>39</v>
      </c>
      <c r="F3469" s="272" t="s">
        <v>295</v>
      </c>
      <c r="G3469" s="270"/>
      <c r="H3469" s="273">
        <v>38.683</v>
      </c>
      <c r="I3469" s="274"/>
      <c r="J3469" s="270"/>
      <c r="K3469" s="270"/>
      <c r="L3469" s="275"/>
      <c r="M3469" s="276"/>
      <c r="N3469" s="277"/>
      <c r="O3469" s="277"/>
      <c r="P3469" s="277"/>
      <c r="Q3469" s="277"/>
      <c r="R3469" s="277"/>
      <c r="S3469" s="277"/>
      <c r="T3469" s="278"/>
      <c r="U3469" s="16"/>
      <c r="V3469" s="16"/>
      <c r="W3469" s="16"/>
      <c r="X3469" s="16"/>
      <c r="Y3469" s="16"/>
      <c r="Z3469" s="16"/>
      <c r="AA3469" s="16"/>
      <c r="AB3469" s="16"/>
      <c r="AC3469" s="16"/>
      <c r="AD3469" s="16"/>
      <c r="AE3469" s="16"/>
      <c r="AT3469" s="279" t="s">
        <v>252</v>
      </c>
      <c r="AU3469" s="279" t="s">
        <v>93</v>
      </c>
      <c r="AV3469" s="16" t="s">
        <v>113</v>
      </c>
      <c r="AW3469" s="16" t="s">
        <v>46</v>
      </c>
      <c r="AX3469" s="16" t="s">
        <v>85</v>
      </c>
      <c r="AY3469" s="279" t="s">
        <v>241</v>
      </c>
    </row>
    <row r="3470" s="13" customFormat="1">
      <c r="A3470" s="13"/>
      <c r="B3470" s="236"/>
      <c r="C3470" s="237"/>
      <c r="D3470" s="238" t="s">
        <v>252</v>
      </c>
      <c r="E3470" s="239" t="s">
        <v>39</v>
      </c>
      <c r="F3470" s="240" t="s">
        <v>2770</v>
      </c>
      <c r="G3470" s="237"/>
      <c r="H3470" s="239" t="s">
        <v>39</v>
      </c>
      <c r="I3470" s="241"/>
      <c r="J3470" s="237"/>
      <c r="K3470" s="237"/>
      <c r="L3470" s="242"/>
      <c r="M3470" s="243"/>
      <c r="N3470" s="244"/>
      <c r="O3470" s="244"/>
      <c r="P3470" s="244"/>
      <c r="Q3470" s="244"/>
      <c r="R3470" s="244"/>
      <c r="S3470" s="244"/>
      <c r="T3470" s="245"/>
      <c r="U3470" s="13"/>
      <c r="V3470" s="13"/>
      <c r="W3470" s="13"/>
      <c r="X3470" s="13"/>
      <c r="Y3470" s="13"/>
      <c r="Z3470" s="13"/>
      <c r="AA3470" s="13"/>
      <c r="AB3470" s="13"/>
      <c r="AC3470" s="13"/>
      <c r="AD3470" s="13"/>
      <c r="AE3470" s="13"/>
      <c r="AT3470" s="246" t="s">
        <v>252</v>
      </c>
      <c r="AU3470" s="246" t="s">
        <v>93</v>
      </c>
      <c r="AV3470" s="13" t="s">
        <v>23</v>
      </c>
      <c r="AW3470" s="13" t="s">
        <v>46</v>
      </c>
      <c r="AX3470" s="13" t="s">
        <v>85</v>
      </c>
      <c r="AY3470" s="246" t="s">
        <v>241</v>
      </c>
    </row>
    <row r="3471" s="13" customFormat="1">
      <c r="A3471" s="13"/>
      <c r="B3471" s="236"/>
      <c r="C3471" s="237"/>
      <c r="D3471" s="238" t="s">
        <v>252</v>
      </c>
      <c r="E3471" s="239" t="s">
        <v>39</v>
      </c>
      <c r="F3471" s="240" t="s">
        <v>2771</v>
      </c>
      <c r="G3471" s="237"/>
      <c r="H3471" s="239" t="s">
        <v>39</v>
      </c>
      <c r="I3471" s="241"/>
      <c r="J3471" s="237"/>
      <c r="K3471" s="237"/>
      <c r="L3471" s="242"/>
      <c r="M3471" s="243"/>
      <c r="N3471" s="244"/>
      <c r="O3471" s="244"/>
      <c r="P3471" s="244"/>
      <c r="Q3471" s="244"/>
      <c r="R3471" s="244"/>
      <c r="S3471" s="244"/>
      <c r="T3471" s="245"/>
      <c r="U3471" s="13"/>
      <c r="V3471" s="13"/>
      <c r="W3471" s="13"/>
      <c r="X3471" s="13"/>
      <c r="Y3471" s="13"/>
      <c r="Z3471" s="13"/>
      <c r="AA3471" s="13"/>
      <c r="AB3471" s="13"/>
      <c r="AC3471" s="13"/>
      <c r="AD3471" s="13"/>
      <c r="AE3471" s="13"/>
      <c r="AT3471" s="246" t="s">
        <v>252</v>
      </c>
      <c r="AU3471" s="246" t="s">
        <v>93</v>
      </c>
      <c r="AV3471" s="13" t="s">
        <v>23</v>
      </c>
      <c r="AW3471" s="13" t="s">
        <v>46</v>
      </c>
      <c r="AX3471" s="13" t="s">
        <v>85</v>
      </c>
      <c r="AY3471" s="246" t="s">
        <v>241</v>
      </c>
    </row>
    <row r="3472" s="13" customFormat="1">
      <c r="A3472" s="13"/>
      <c r="B3472" s="236"/>
      <c r="C3472" s="237"/>
      <c r="D3472" s="238" t="s">
        <v>252</v>
      </c>
      <c r="E3472" s="239" t="s">
        <v>39</v>
      </c>
      <c r="F3472" s="240" t="s">
        <v>1946</v>
      </c>
      <c r="G3472" s="237"/>
      <c r="H3472" s="239" t="s">
        <v>39</v>
      </c>
      <c r="I3472" s="241"/>
      <c r="J3472" s="237"/>
      <c r="K3472" s="237"/>
      <c r="L3472" s="242"/>
      <c r="M3472" s="243"/>
      <c r="N3472" s="244"/>
      <c r="O3472" s="244"/>
      <c r="P3472" s="244"/>
      <c r="Q3472" s="244"/>
      <c r="R3472" s="244"/>
      <c r="S3472" s="244"/>
      <c r="T3472" s="245"/>
      <c r="U3472" s="13"/>
      <c r="V3472" s="13"/>
      <c r="W3472" s="13"/>
      <c r="X3472" s="13"/>
      <c r="Y3472" s="13"/>
      <c r="Z3472" s="13"/>
      <c r="AA3472" s="13"/>
      <c r="AB3472" s="13"/>
      <c r="AC3472" s="13"/>
      <c r="AD3472" s="13"/>
      <c r="AE3472" s="13"/>
      <c r="AT3472" s="246" t="s">
        <v>252</v>
      </c>
      <c r="AU3472" s="246" t="s">
        <v>93</v>
      </c>
      <c r="AV3472" s="13" t="s">
        <v>23</v>
      </c>
      <c r="AW3472" s="13" t="s">
        <v>46</v>
      </c>
      <c r="AX3472" s="13" t="s">
        <v>85</v>
      </c>
      <c r="AY3472" s="246" t="s">
        <v>241</v>
      </c>
    </row>
    <row r="3473" s="14" customFormat="1">
      <c r="A3473" s="14"/>
      <c r="B3473" s="247"/>
      <c r="C3473" s="248"/>
      <c r="D3473" s="238" t="s">
        <v>252</v>
      </c>
      <c r="E3473" s="249" t="s">
        <v>39</v>
      </c>
      <c r="F3473" s="250" t="s">
        <v>3124</v>
      </c>
      <c r="G3473" s="248"/>
      <c r="H3473" s="251">
        <v>2.363</v>
      </c>
      <c r="I3473" s="252"/>
      <c r="J3473" s="248"/>
      <c r="K3473" s="248"/>
      <c r="L3473" s="253"/>
      <c r="M3473" s="254"/>
      <c r="N3473" s="255"/>
      <c r="O3473" s="255"/>
      <c r="P3473" s="255"/>
      <c r="Q3473" s="255"/>
      <c r="R3473" s="255"/>
      <c r="S3473" s="255"/>
      <c r="T3473" s="256"/>
      <c r="U3473" s="14"/>
      <c r="V3473" s="14"/>
      <c r="W3473" s="14"/>
      <c r="X3473" s="14"/>
      <c r="Y3473" s="14"/>
      <c r="Z3473" s="14"/>
      <c r="AA3473" s="14"/>
      <c r="AB3473" s="14"/>
      <c r="AC3473" s="14"/>
      <c r="AD3473" s="14"/>
      <c r="AE3473" s="14"/>
      <c r="AT3473" s="257" t="s">
        <v>252</v>
      </c>
      <c r="AU3473" s="257" t="s">
        <v>93</v>
      </c>
      <c r="AV3473" s="14" t="s">
        <v>93</v>
      </c>
      <c r="AW3473" s="14" t="s">
        <v>46</v>
      </c>
      <c r="AX3473" s="14" t="s">
        <v>85</v>
      </c>
      <c r="AY3473" s="257" t="s">
        <v>241</v>
      </c>
    </row>
    <row r="3474" s="14" customFormat="1">
      <c r="A3474" s="14"/>
      <c r="B3474" s="247"/>
      <c r="C3474" s="248"/>
      <c r="D3474" s="238" t="s">
        <v>252</v>
      </c>
      <c r="E3474" s="249" t="s">
        <v>39</v>
      </c>
      <c r="F3474" s="250" t="s">
        <v>3125</v>
      </c>
      <c r="G3474" s="248"/>
      <c r="H3474" s="251">
        <v>5.6929999999999996</v>
      </c>
      <c r="I3474" s="252"/>
      <c r="J3474" s="248"/>
      <c r="K3474" s="248"/>
      <c r="L3474" s="253"/>
      <c r="M3474" s="254"/>
      <c r="N3474" s="255"/>
      <c r="O3474" s="255"/>
      <c r="P3474" s="255"/>
      <c r="Q3474" s="255"/>
      <c r="R3474" s="255"/>
      <c r="S3474" s="255"/>
      <c r="T3474" s="256"/>
      <c r="U3474" s="14"/>
      <c r="V3474" s="14"/>
      <c r="W3474" s="14"/>
      <c r="X3474" s="14"/>
      <c r="Y3474" s="14"/>
      <c r="Z3474" s="14"/>
      <c r="AA3474" s="14"/>
      <c r="AB3474" s="14"/>
      <c r="AC3474" s="14"/>
      <c r="AD3474" s="14"/>
      <c r="AE3474" s="14"/>
      <c r="AT3474" s="257" t="s">
        <v>252</v>
      </c>
      <c r="AU3474" s="257" t="s">
        <v>93</v>
      </c>
      <c r="AV3474" s="14" t="s">
        <v>93</v>
      </c>
      <c r="AW3474" s="14" t="s">
        <v>46</v>
      </c>
      <c r="AX3474" s="14" t="s">
        <v>85</v>
      </c>
      <c r="AY3474" s="257" t="s">
        <v>241</v>
      </c>
    </row>
    <row r="3475" s="14" customFormat="1">
      <c r="A3475" s="14"/>
      <c r="B3475" s="247"/>
      <c r="C3475" s="248"/>
      <c r="D3475" s="238" t="s">
        <v>252</v>
      </c>
      <c r="E3475" s="249" t="s">
        <v>39</v>
      </c>
      <c r="F3475" s="250" t="s">
        <v>3126</v>
      </c>
      <c r="G3475" s="248"/>
      <c r="H3475" s="251">
        <v>3.0609999999999999</v>
      </c>
      <c r="I3475" s="252"/>
      <c r="J3475" s="248"/>
      <c r="K3475" s="248"/>
      <c r="L3475" s="253"/>
      <c r="M3475" s="254"/>
      <c r="N3475" s="255"/>
      <c r="O3475" s="255"/>
      <c r="P3475" s="255"/>
      <c r="Q3475" s="255"/>
      <c r="R3475" s="255"/>
      <c r="S3475" s="255"/>
      <c r="T3475" s="256"/>
      <c r="U3475" s="14"/>
      <c r="V3475" s="14"/>
      <c r="W3475" s="14"/>
      <c r="X3475" s="14"/>
      <c r="Y3475" s="14"/>
      <c r="Z3475" s="14"/>
      <c r="AA3475" s="14"/>
      <c r="AB3475" s="14"/>
      <c r="AC3475" s="14"/>
      <c r="AD3475" s="14"/>
      <c r="AE3475" s="14"/>
      <c r="AT3475" s="257" t="s">
        <v>252</v>
      </c>
      <c r="AU3475" s="257" t="s">
        <v>93</v>
      </c>
      <c r="AV3475" s="14" t="s">
        <v>93</v>
      </c>
      <c r="AW3475" s="14" t="s">
        <v>46</v>
      </c>
      <c r="AX3475" s="14" t="s">
        <v>85</v>
      </c>
      <c r="AY3475" s="257" t="s">
        <v>241</v>
      </c>
    </row>
    <row r="3476" s="13" customFormat="1">
      <c r="A3476" s="13"/>
      <c r="B3476" s="236"/>
      <c r="C3476" s="237"/>
      <c r="D3476" s="238" t="s">
        <v>252</v>
      </c>
      <c r="E3476" s="239" t="s">
        <v>39</v>
      </c>
      <c r="F3476" s="240" t="s">
        <v>2778</v>
      </c>
      <c r="G3476" s="237"/>
      <c r="H3476" s="239" t="s">
        <v>39</v>
      </c>
      <c r="I3476" s="241"/>
      <c r="J3476" s="237"/>
      <c r="K3476" s="237"/>
      <c r="L3476" s="242"/>
      <c r="M3476" s="243"/>
      <c r="N3476" s="244"/>
      <c r="O3476" s="244"/>
      <c r="P3476" s="244"/>
      <c r="Q3476" s="244"/>
      <c r="R3476" s="244"/>
      <c r="S3476" s="244"/>
      <c r="T3476" s="245"/>
      <c r="U3476" s="13"/>
      <c r="V3476" s="13"/>
      <c r="W3476" s="13"/>
      <c r="X3476" s="13"/>
      <c r="Y3476" s="13"/>
      <c r="Z3476" s="13"/>
      <c r="AA3476" s="13"/>
      <c r="AB3476" s="13"/>
      <c r="AC3476" s="13"/>
      <c r="AD3476" s="13"/>
      <c r="AE3476" s="13"/>
      <c r="AT3476" s="246" t="s">
        <v>252</v>
      </c>
      <c r="AU3476" s="246" t="s">
        <v>93</v>
      </c>
      <c r="AV3476" s="13" t="s">
        <v>23</v>
      </c>
      <c r="AW3476" s="13" t="s">
        <v>46</v>
      </c>
      <c r="AX3476" s="13" t="s">
        <v>85</v>
      </c>
      <c r="AY3476" s="246" t="s">
        <v>241</v>
      </c>
    </row>
    <row r="3477" s="13" customFormat="1">
      <c r="A3477" s="13"/>
      <c r="B3477" s="236"/>
      <c r="C3477" s="237"/>
      <c r="D3477" s="238" t="s">
        <v>252</v>
      </c>
      <c r="E3477" s="239" t="s">
        <v>39</v>
      </c>
      <c r="F3477" s="240" t="s">
        <v>1952</v>
      </c>
      <c r="G3477" s="237"/>
      <c r="H3477" s="239" t="s">
        <v>39</v>
      </c>
      <c r="I3477" s="241"/>
      <c r="J3477" s="237"/>
      <c r="K3477" s="237"/>
      <c r="L3477" s="242"/>
      <c r="M3477" s="243"/>
      <c r="N3477" s="244"/>
      <c r="O3477" s="244"/>
      <c r="P3477" s="244"/>
      <c r="Q3477" s="244"/>
      <c r="R3477" s="244"/>
      <c r="S3477" s="244"/>
      <c r="T3477" s="245"/>
      <c r="U3477" s="13"/>
      <c r="V3477" s="13"/>
      <c r="W3477" s="13"/>
      <c r="X3477" s="13"/>
      <c r="Y3477" s="13"/>
      <c r="Z3477" s="13"/>
      <c r="AA3477" s="13"/>
      <c r="AB3477" s="13"/>
      <c r="AC3477" s="13"/>
      <c r="AD3477" s="13"/>
      <c r="AE3477" s="13"/>
      <c r="AT3477" s="246" t="s">
        <v>252</v>
      </c>
      <c r="AU3477" s="246" t="s">
        <v>93</v>
      </c>
      <c r="AV3477" s="13" t="s">
        <v>23</v>
      </c>
      <c r="AW3477" s="13" t="s">
        <v>46</v>
      </c>
      <c r="AX3477" s="13" t="s">
        <v>85</v>
      </c>
      <c r="AY3477" s="246" t="s">
        <v>241</v>
      </c>
    </row>
    <row r="3478" s="14" customFormat="1">
      <c r="A3478" s="14"/>
      <c r="B3478" s="247"/>
      <c r="C3478" s="248"/>
      <c r="D3478" s="238" t="s">
        <v>252</v>
      </c>
      <c r="E3478" s="249" t="s">
        <v>39</v>
      </c>
      <c r="F3478" s="250" t="s">
        <v>3127</v>
      </c>
      <c r="G3478" s="248"/>
      <c r="H3478" s="251">
        <v>23.690000000000001</v>
      </c>
      <c r="I3478" s="252"/>
      <c r="J3478" s="248"/>
      <c r="K3478" s="248"/>
      <c r="L3478" s="253"/>
      <c r="M3478" s="254"/>
      <c r="N3478" s="255"/>
      <c r="O3478" s="255"/>
      <c r="P3478" s="255"/>
      <c r="Q3478" s="255"/>
      <c r="R3478" s="255"/>
      <c r="S3478" s="255"/>
      <c r="T3478" s="256"/>
      <c r="U3478" s="14"/>
      <c r="V3478" s="14"/>
      <c r="W3478" s="14"/>
      <c r="X3478" s="14"/>
      <c r="Y3478" s="14"/>
      <c r="Z3478" s="14"/>
      <c r="AA3478" s="14"/>
      <c r="AB3478" s="14"/>
      <c r="AC3478" s="14"/>
      <c r="AD3478" s="14"/>
      <c r="AE3478" s="14"/>
      <c r="AT3478" s="257" t="s">
        <v>252</v>
      </c>
      <c r="AU3478" s="257" t="s">
        <v>93</v>
      </c>
      <c r="AV3478" s="14" t="s">
        <v>93</v>
      </c>
      <c r="AW3478" s="14" t="s">
        <v>46</v>
      </c>
      <c r="AX3478" s="14" t="s">
        <v>85</v>
      </c>
      <c r="AY3478" s="257" t="s">
        <v>241</v>
      </c>
    </row>
    <row r="3479" s="14" customFormat="1">
      <c r="A3479" s="14"/>
      <c r="B3479" s="247"/>
      <c r="C3479" s="248"/>
      <c r="D3479" s="238" t="s">
        <v>252</v>
      </c>
      <c r="E3479" s="249" t="s">
        <v>39</v>
      </c>
      <c r="F3479" s="250" t="s">
        <v>3128</v>
      </c>
      <c r="G3479" s="248"/>
      <c r="H3479" s="251">
        <v>3.3370000000000002</v>
      </c>
      <c r="I3479" s="252"/>
      <c r="J3479" s="248"/>
      <c r="K3479" s="248"/>
      <c r="L3479" s="253"/>
      <c r="M3479" s="254"/>
      <c r="N3479" s="255"/>
      <c r="O3479" s="255"/>
      <c r="P3479" s="255"/>
      <c r="Q3479" s="255"/>
      <c r="R3479" s="255"/>
      <c r="S3479" s="255"/>
      <c r="T3479" s="256"/>
      <c r="U3479" s="14"/>
      <c r="V3479" s="14"/>
      <c r="W3479" s="14"/>
      <c r="X3479" s="14"/>
      <c r="Y3479" s="14"/>
      <c r="Z3479" s="14"/>
      <c r="AA3479" s="14"/>
      <c r="AB3479" s="14"/>
      <c r="AC3479" s="14"/>
      <c r="AD3479" s="14"/>
      <c r="AE3479" s="14"/>
      <c r="AT3479" s="257" t="s">
        <v>252</v>
      </c>
      <c r="AU3479" s="257" t="s">
        <v>93</v>
      </c>
      <c r="AV3479" s="14" t="s">
        <v>93</v>
      </c>
      <c r="AW3479" s="14" t="s">
        <v>46</v>
      </c>
      <c r="AX3479" s="14" t="s">
        <v>85</v>
      </c>
      <c r="AY3479" s="257" t="s">
        <v>241</v>
      </c>
    </row>
    <row r="3480" s="14" customFormat="1">
      <c r="A3480" s="14"/>
      <c r="B3480" s="247"/>
      <c r="C3480" s="248"/>
      <c r="D3480" s="238" t="s">
        <v>252</v>
      </c>
      <c r="E3480" s="249" t="s">
        <v>39</v>
      </c>
      <c r="F3480" s="250" t="s">
        <v>3100</v>
      </c>
      <c r="G3480" s="248"/>
      <c r="H3480" s="251">
        <v>0.56000000000000005</v>
      </c>
      <c r="I3480" s="252"/>
      <c r="J3480" s="248"/>
      <c r="K3480" s="248"/>
      <c r="L3480" s="253"/>
      <c r="M3480" s="254"/>
      <c r="N3480" s="255"/>
      <c r="O3480" s="255"/>
      <c r="P3480" s="255"/>
      <c r="Q3480" s="255"/>
      <c r="R3480" s="255"/>
      <c r="S3480" s="255"/>
      <c r="T3480" s="256"/>
      <c r="U3480" s="14"/>
      <c r="V3480" s="14"/>
      <c r="W3480" s="14"/>
      <c r="X3480" s="14"/>
      <c r="Y3480" s="14"/>
      <c r="Z3480" s="14"/>
      <c r="AA3480" s="14"/>
      <c r="AB3480" s="14"/>
      <c r="AC3480" s="14"/>
      <c r="AD3480" s="14"/>
      <c r="AE3480" s="14"/>
      <c r="AT3480" s="257" t="s">
        <v>252</v>
      </c>
      <c r="AU3480" s="257" t="s">
        <v>93</v>
      </c>
      <c r="AV3480" s="14" t="s">
        <v>93</v>
      </c>
      <c r="AW3480" s="14" t="s">
        <v>46</v>
      </c>
      <c r="AX3480" s="14" t="s">
        <v>85</v>
      </c>
      <c r="AY3480" s="257" t="s">
        <v>241</v>
      </c>
    </row>
    <row r="3481" s="14" customFormat="1">
      <c r="A3481" s="14"/>
      <c r="B3481" s="247"/>
      <c r="C3481" s="248"/>
      <c r="D3481" s="238" t="s">
        <v>252</v>
      </c>
      <c r="E3481" s="249" t="s">
        <v>39</v>
      </c>
      <c r="F3481" s="250" t="s">
        <v>3129</v>
      </c>
      <c r="G3481" s="248"/>
      <c r="H3481" s="251">
        <v>1.1990000000000001</v>
      </c>
      <c r="I3481" s="252"/>
      <c r="J3481" s="248"/>
      <c r="K3481" s="248"/>
      <c r="L3481" s="253"/>
      <c r="M3481" s="254"/>
      <c r="N3481" s="255"/>
      <c r="O3481" s="255"/>
      <c r="P3481" s="255"/>
      <c r="Q3481" s="255"/>
      <c r="R3481" s="255"/>
      <c r="S3481" s="255"/>
      <c r="T3481" s="256"/>
      <c r="U3481" s="14"/>
      <c r="V3481" s="14"/>
      <c r="W3481" s="14"/>
      <c r="X3481" s="14"/>
      <c r="Y3481" s="14"/>
      <c r="Z3481" s="14"/>
      <c r="AA3481" s="14"/>
      <c r="AB3481" s="14"/>
      <c r="AC3481" s="14"/>
      <c r="AD3481" s="14"/>
      <c r="AE3481" s="14"/>
      <c r="AT3481" s="257" t="s">
        <v>252</v>
      </c>
      <c r="AU3481" s="257" t="s">
        <v>93</v>
      </c>
      <c r="AV3481" s="14" t="s">
        <v>93</v>
      </c>
      <c r="AW3481" s="14" t="s">
        <v>46</v>
      </c>
      <c r="AX3481" s="14" t="s">
        <v>85</v>
      </c>
      <c r="AY3481" s="257" t="s">
        <v>241</v>
      </c>
    </row>
    <row r="3482" s="13" customFormat="1">
      <c r="A3482" s="13"/>
      <c r="B3482" s="236"/>
      <c r="C3482" s="237"/>
      <c r="D3482" s="238" t="s">
        <v>252</v>
      </c>
      <c r="E3482" s="239" t="s">
        <v>39</v>
      </c>
      <c r="F3482" s="240" t="s">
        <v>1949</v>
      </c>
      <c r="G3482" s="237"/>
      <c r="H3482" s="239" t="s">
        <v>39</v>
      </c>
      <c r="I3482" s="241"/>
      <c r="J3482" s="237"/>
      <c r="K3482" s="237"/>
      <c r="L3482" s="242"/>
      <c r="M3482" s="243"/>
      <c r="N3482" s="244"/>
      <c r="O3482" s="244"/>
      <c r="P3482" s="244"/>
      <c r="Q3482" s="244"/>
      <c r="R3482" s="244"/>
      <c r="S3482" s="244"/>
      <c r="T3482" s="245"/>
      <c r="U3482" s="13"/>
      <c r="V3482" s="13"/>
      <c r="W3482" s="13"/>
      <c r="X3482" s="13"/>
      <c r="Y3482" s="13"/>
      <c r="Z3482" s="13"/>
      <c r="AA3482" s="13"/>
      <c r="AB3482" s="13"/>
      <c r="AC3482" s="13"/>
      <c r="AD3482" s="13"/>
      <c r="AE3482" s="13"/>
      <c r="AT3482" s="246" t="s">
        <v>252</v>
      </c>
      <c r="AU3482" s="246" t="s">
        <v>93</v>
      </c>
      <c r="AV3482" s="13" t="s">
        <v>23</v>
      </c>
      <c r="AW3482" s="13" t="s">
        <v>46</v>
      </c>
      <c r="AX3482" s="13" t="s">
        <v>85</v>
      </c>
      <c r="AY3482" s="246" t="s">
        <v>241</v>
      </c>
    </row>
    <row r="3483" s="14" customFormat="1">
      <c r="A3483" s="14"/>
      <c r="B3483" s="247"/>
      <c r="C3483" s="248"/>
      <c r="D3483" s="238" t="s">
        <v>252</v>
      </c>
      <c r="E3483" s="249" t="s">
        <v>39</v>
      </c>
      <c r="F3483" s="250" t="s">
        <v>3130</v>
      </c>
      <c r="G3483" s="248"/>
      <c r="H3483" s="251">
        <v>4.7199999999999998</v>
      </c>
      <c r="I3483" s="252"/>
      <c r="J3483" s="248"/>
      <c r="K3483" s="248"/>
      <c r="L3483" s="253"/>
      <c r="M3483" s="254"/>
      <c r="N3483" s="255"/>
      <c r="O3483" s="255"/>
      <c r="P3483" s="255"/>
      <c r="Q3483" s="255"/>
      <c r="R3483" s="255"/>
      <c r="S3483" s="255"/>
      <c r="T3483" s="256"/>
      <c r="U3483" s="14"/>
      <c r="V3483" s="14"/>
      <c r="W3483" s="14"/>
      <c r="X3483" s="14"/>
      <c r="Y3483" s="14"/>
      <c r="Z3483" s="14"/>
      <c r="AA3483" s="14"/>
      <c r="AB3483" s="14"/>
      <c r="AC3483" s="14"/>
      <c r="AD3483" s="14"/>
      <c r="AE3483" s="14"/>
      <c r="AT3483" s="257" t="s">
        <v>252</v>
      </c>
      <c r="AU3483" s="257" t="s">
        <v>93</v>
      </c>
      <c r="AV3483" s="14" t="s">
        <v>93</v>
      </c>
      <c r="AW3483" s="14" t="s">
        <v>46</v>
      </c>
      <c r="AX3483" s="14" t="s">
        <v>85</v>
      </c>
      <c r="AY3483" s="257" t="s">
        <v>241</v>
      </c>
    </row>
    <row r="3484" s="16" customFormat="1">
      <c r="A3484" s="16"/>
      <c r="B3484" s="269"/>
      <c r="C3484" s="270"/>
      <c r="D3484" s="238" t="s">
        <v>252</v>
      </c>
      <c r="E3484" s="271" t="s">
        <v>39</v>
      </c>
      <c r="F3484" s="272" t="s">
        <v>295</v>
      </c>
      <c r="G3484" s="270"/>
      <c r="H3484" s="273">
        <v>44.622999999999998</v>
      </c>
      <c r="I3484" s="274"/>
      <c r="J3484" s="270"/>
      <c r="K3484" s="270"/>
      <c r="L3484" s="275"/>
      <c r="M3484" s="276"/>
      <c r="N3484" s="277"/>
      <c r="O3484" s="277"/>
      <c r="P3484" s="277"/>
      <c r="Q3484" s="277"/>
      <c r="R3484" s="277"/>
      <c r="S3484" s="277"/>
      <c r="T3484" s="278"/>
      <c r="U3484" s="16"/>
      <c r="V3484" s="16"/>
      <c r="W3484" s="16"/>
      <c r="X3484" s="16"/>
      <c r="Y3484" s="16"/>
      <c r="Z3484" s="16"/>
      <c r="AA3484" s="16"/>
      <c r="AB3484" s="16"/>
      <c r="AC3484" s="16"/>
      <c r="AD3484" s="16"/>
      <c r="AE3484" s="16"/>
      <c r="AT3484" s="279" t="s">
        <v>252</v>
      </c>
      <c r="AU3484" s="279" t="s">
        <v>93</v>
      </c>
      <c r="AV3484" s="16" t="s">
        <v>113</v>
      </c>
      <c r="AW3484" s="16" t="s">
        <v>46</v>
      </c>
      <c r="AX3484" s="16" t="s">
        <v>85</v>
      </c>
      <c r="AY3484" s="279" t="s">
        <v>241</v>
      </c>
    </row>
    <row r="3485" s="13" customFormat="1">
      <c r="A3485" s="13"/>
      <c r="B3485" s="236"/>
      <c r="C3485" s="237"/>
      <c r="D3485" s="238" t="s">
        <v>252</v>
      </c>
      <c r="E3485" s="239" t="s">
        <v>39</v>
      </c>
      <c r="F3485" s="240" t="s">
        <v>2785</v>
      </c>
      <c r="G3485" s="237"/>
      <c r="H3485" s="239" t="s">
        <v>39</v>
      </c>
      <c r="I3485" s="241"/>
      <c r="J3485" s="237"/>
      <c r="K3485" s="237"/>
      <c r="L3485" s="242"/>
      <c r="M3485" s="243"/>
      <c r="N3485" s="244"/>
      <c r="O3485" s="244"/>
      <c r="P3485" s="244"/>
      <c r="Q3485" s="244"/>
      <c r="R3485" s="244"/>
      <c r="S3485" s="244"/>
      <c r="T3485" s="245"/>
      <c r="U3485" s="13"/>
      <c r="V3485" s="13"/>
      <c r="W3485" s="13"/>
      <c r="X3485" s="13"/>
      <c r="Y3485" s="13"/>
      <c r="Z3485" s="13"/>
      <c r="AA3485" s="13"/>
      <c r="AB3485" s="13"/>
      <c r="AC3485" s="13"/>
      <c r="AD3485" s="13"/>
      <c r="AE3485" s="13"/>
      <c r="AT3485" s="246" t="s">
        <v>252</v>
      </c>
      <c r="AU3485" s="246" t="s">
        <v>93</v>
      </c>
      <c r="AV3485" s="13" t="s">
        <v>23</v>
      </c>
      <c r="AW3485" s="13" t="s">
        <v>46</v>
      </c>
      <c r="AX3485" s="13" t="s">
        <v>85</v>
      </c>
      <c r="AY3485" s="246" t="s">
        <v>241</v>
      </c>
    </row>
    <row r="3486" s="13" customFormat="1">
      <c r="A3486" s="13"/>
      <c r="B3486" s="236"/>
      <c r="C3486" s="237"/>
      <c r="D3486" s="238" t="s">
        <v>252</v>
      </c>
      <c r="E3486" s="239" t="s">
        <v>39</v>
      </c>
      <c r="F3486" s="240" t="s">
        <v>1949</v>
      </c>
      <c r="G3486" s="237"/>
      <c r="H3486" s="239" t="s">
        <v>39</v>
      </c>
      <c r="I3486" s="241"/>
      <c r="J3486" s="237"/>
      <c r="K3486" s="237"/>
      <c r="L3486" s="242"/>
      <c r="M3486" s="243"/>
      <c r="N3486" s="244"/>
      <c r="O3486" s="244"/>
      <c r="P3486" s="244"/>
      <c r="Q3486" s="244"/>
      <c r="R3486" s="244"/>
      <c r="S3486" s="244"/>
      <c r="T3486" s="245"/>
      <c r="U3486" s="13"/>
      <c r="V3486" s="13"/>
      <c r="W3486" s="13"/>
      <c r="X3486" s="13"/>
      <c r="Y3486" s="13"/>
      <c r="Z3486" s="13"/>
      <c r="AA3486" s="13"/>
      <c r="AB3486" s="13"/>
      <c r="AC3486" s="13"/>
      <c r="AD3486" s="13"/>
      <c r="AE3486" s="13"/>
      <c r="AT3486" s="246" t="s">
        <v>252</v>
      </c>
      <c r="AU3486" s="246" t="s">
        <v>93</v>
      </c>
      <c r="AV3486" s="13" t="s">
        <v>23</v>
      </c>
      <c r="AW3486" s="13" t="s">
        <v>46</v>
      </c>
      <c r="AX3486" s="13" t="s">
        <v>85</v>
      </c>
      <c r="AY3486" s="246" t="s">
        <v>241</v>
      </c>
    </row>
    <row r="3487" s="14" customFormat="1">
      <c r="A3487" s="14"/>
      <c r="B3487" s="247"/>
      <c r="C3487" s="248"/>
      <c r="D3487" s="238" t="s">
        <v>252</v>
      </c>
      <c r="E3487" s="249" t="s">
        <v>39</v>
      </c>
      <c r="F3487" s="250" t="s">
        <v>3131</v>
      </c>
      <c r="G3487" s="248"/>
      <c r="H3487" s="251">
        <v>3.8399999999999999</v>
      </c>
      <c r="I3487" s="252"/>
      <c r="J3487" s="248"/>
      <c r="K3487" s="248"/>
      <c r="L3487" s="253"/>
      <c r="M3487" s="254"/>
      <c r="N3487" s="255"/>
      <c r="O3487" s="255"/>
      <c r="P3487" s="255"/>
      <c r="Q3487" s="255"/>
      <c r="R3487" s="255"/>
      <c r="S3487" s="255"/>
      <c r="T3487" s="256"/>
      <c r="U3487" s="14"/>
      <c r="V3487" s="14"/>
      <c r="W3487" s="14"/>
      <c r="X3487" s="14"/>
      <c r="Y3487" s="14"/>
      <c r="Z3487" s="14"/>
      <c r="AA3487" s="14"/>
      <c r="AB3487" s="14"/>
      <c r="AC3487" s="14"/>
      <c r="AD3487" s="14"/>
      <c r="AE3487" s="14"/>
      <c r="AT3487" s="257" t="s">
        <v>252</v>
      </c>
      <c r="AU3487" s="257" t="s">
        <v>93</v>
      </c>
      <c r="AV3487" s="14" t="s">
        <v>93</v>
      </c>
      <c r="AW3487" s="14" t="s">
        <v>46</v>
      </c>
      <c r="AX3487" s="14" t="s">
        <v>85</v>
      </c>
      <c r="AY3487" s="257" t="s">
        <v>241</v>
      </c>
    </row>
    <row r="3488" s="13" customFormat="1">
      <c r="A3488" s="13"/>
      <c r="B3488" s="236"/>
      <c r="C3488" s="237"/>
      <c r="D3488" s="238" t="s">
        <v>252</v>
      </c>
      <c r="E3488" s="239" t="s">
        <v>39</v>
      </c>
      <c r="F3488" s="240" t="s">
        <v>1952</v>
      </c>
      <c r="G3488" s="237"/>
      <c r="H3488" s="239" t="s">
        <v>39</v>
      </c>
      <c r="I3488" s="241"/>
      <c r="J3488" s="237"/>
      <c r="K3488" s="237"/>
      <c r="L3488" s="242"/>
      <c r="M3488" s="243"/>
      <c r="N3488" s="244"/>
      <c r="O3488" s="244"/>
      <c r="P3488" s="244"/>
      <c r="Q3488" s="244"/>
      <c r="R3488" s="244"/>
      <c r="S3488" s="244"/>
      <c r="T3488" s="245"/>
      <c r="U3488" s="13"/>
      <c r="V3488" s="13"/>
      <c r="W3488" s="13"/>
      <c r="X3488" s="13"/>
      <c r="Y3488" s="13"/>
      <c r="Z3488" s="13"/>
      <c r="AA3488" s="13"/>
      <c r="AB3488" s="13"/>
      <c r="AC3488" s="13"/>
      <c r="AD3488" s="13"/>
      <c r="AE3488" s="13"/>
      <c r="AT3488" s="246" t="s">
        <v>252</v>
      </c>
      <c r="AU3488" s="246" t="s">
        <v>93</v>
      </c>
      <c r="AV3488" s="13" t="s">
        <v>23</v>
      </c>
      <c r="AW3488" s="13" t="s">
        <v>46</v>
      </c>
      <c r="AX3488" s="13" t="s">
        <v>85</v>
      </c>
      <c r="AY3488" s="246" t="s">
        <v>241</v>
      </c>
    </row>
    <row r="3489" s="14" customFormat="1">
      <c r="A3489" s="14"/>
      <c r="B3489" s="247"/>
      <c r="C3489" s="248"/>
      <c r="D3489" s="238" t="s">
        <v>252</v>
      </c>
      <c r="E3489" s="249" t="s">
        <v>39</v>
      </c>
      <c r="F3489" s="250" t="s">
        <v>3104</v>
      </c>
      <c r="G3489" s="248"/>
      <c r="H3489" s="251">
        <v>1.734</v>
      </c>
      <c r="I3489" s="252"/>
      <c r="J3489" s="248"/>
      <c r="K3489" s="248"/>
      <c r="L3489" s="253"/>
      <c r="M3489" s="254"/>
      <c r="N3489" s="255"/>
      <c r="O3489" s="255"/>
      <c r="P3489" s="255"/>
      <c r="Q3489" s="255"/>
      <c r="R3489" s="255"/>
      <c r="S3489" s="255"/>
      <c r="T3489" s="256"/>
      <c r="U3489" s="14"/>
      <c r="V3489" s="14"/>
      <c r="W3489" s="14"/>
      <c r="X3489" s="14"/>
      <c r="Y3489" s="14"/>
      <c r="Z3489" s="14"/>
      <c r="AA3489" s="14"/>
      <c r="AB3489" s="14"/>
      <c r="AC3489" s="14"/>
      <c r="AD3489" s="14"/>
      <c r="AE3489" s="14"/>
      <c r="AT3489" s="257" t="s">
        <v>252</v>
      </c>
      <c r="AU3489" s="257" t="s">
        <v>93</v>
      </c>
      <c r="AV3489" s="14" t="s">
        <v>93</v>
      </c>
      <c r="AW3489" s="14" t="s">
        <v>46</v>
      </c>
      <c r="AX3489" s="14" t="s">
        <v>85</v>
      </c>
      <c r="AY3489" s="257" t="s">
        <v>241</v>
      </c>
    </row>
    <row r="3490" s="14" customFormat="1">
      <c r="A3490" s="14"/>
      <c r="B3490" s="247"/>
      <c r="C3490" s="248"/>
      <c r="D3490" s="238" t="s">
        <v>252</v>
      </c>
      <c r="E3490" s="249" t="s">
        <v>39</v>
      </c>
      <c r="F3490" s="250" t="s">
        <v>3132</v>
      </c>
      <c r="G3490" s="248"/>
      <c r="H3490" s="251">
        <v>7.2839999999999998</v>
      </c>
      <c r="I3490" s="252"/>
      <c r="J3490" s="248"/>
      <c r="K3490" s="248"/>
      <c r="L3490" s="253"/>
      <c r="M3490" s="254"/>
      <c r="N3490" s="255"/>
      <c r="O3490" s="255"/>
      <c r="P3490" s="255"/>
      <c r="Q3490" s="255"/>
      <c r="R3490" s="255"/>
      <c r="S3490" s="255"/>
      <c r="T3490" s="256"/>
      <c r="U3490" s="14"/>
      <c r="V3490" s="14"/>
      <c r="W3490" s="14"/>
      <c r="X3490" s="14"/>
      <c r="Y3490" s="14"/>
      <c r="Z3490" s="14"/>
      <c r="AA3490" s="14"/>
      <c r="AB3490" s="14"/>
      <c r="AC3490" s="14"/>
      <c r="AD3490" s="14"/>
      <c r="AE3490" s="14"/>
      <c r="AT3490" s="257" t="s">
        <v>252</v>
      </c>
      <c r="AU3490" s="257" t="s">
        <v>93</v>
      </c>
      <c r="AV3490" s="14" t="s">
        <v>93</v>
      </c>
      <c r="AW3490" s="14" t="s">
        <v>46</v>
      </c>
      <c r="AX3490" s="14" t="s">
        <v>85</v>
      </c>
      <c r="AY3490" s="257" t="s">
        <v>241</v>
      </c>
    </row>
    <row r="3491" s="14" customFormat="1">
      <c r="A3491" s="14"/>
      <c r="B3491" s="247"/>
      <c r="C3491" s="248"/>
      <c r="D3491" s="238" t="s">
        <v>252</v>
      </c>
      <c r="E3491" s="249" t="s">
        <v>39</v>
      </c>
      <c r="F3491" s="250" t="s">
        <v>3133</v>
      </c>
      <c r="G3491" s="248"/>
      <c r="H3491" s="251">
        <v>12.567</v>
      </c>
      <c r="I3491" s="252"/>
      <c r="J3491" s="248"/>
      <c r="K3491" s="248"/>
      <c r="L3491" s="253"/>
      <c r="M3491" s="254"/>
      <c r="N3491" s="255"/>
      <c r="O3491" s="255"/>
      <c r="P3491" s="255"/>
      <c r="Q3491" s="255"/>
      <c r="R3491" s="255"/>
      <c r="S3491" s="255"/>
      <c r="T3491" s="256"/>
      <c r="U3491" s="14"/>
      <c r="V3491" s="14"/>
      <c r="W3491" s="14"/>
      <c r="X3491" s="14"/>
      <c r="Y3491" s="14"/>
      <c r="Z3491" s="14"/>
      <c r="AA3491" s="14"/>
      <c r="AB3491" s="14"/>
      <c r="AC3491" s="14"/>
      <c r="AD3491" s="14"/>
      <c r="AE3491" s="14"/>
      <c r="AT3491" s="257" t="s">
        <v>252</v>
      </c>
      <c r="AU3491" s="257" t="s">
        <v>93</v>
      </c>
      <c r="AV3491" s="14" t="s">
        <v>93</v>
      </c>
      <c r="AW3491" s="14" t="s">
        <v>46</v>
      </c>
      <c r="AX3491" s="14" t="s">
        <v>85</v>
      </c>
      <c r="AY3491" s="257" t="s">
        <v>241</v>
      </c>
    </row>
    <row r="3492" s="16" customFormat="1">
      <c r="A3492" s="16"/>
      <c r="B3492" s="269"/>
      <c r="C3492" s="270"/>
      <c r="D3492" s="238" t="s">
        <v>252</v>
      </c>
      <c r="E3492" s="271" t="s">
        <v>39</v>
      </c>
      <c r="F3492" s="272" t="s">
        <v>295</v>
      </c>
      <c r="G3492" s="270"/>
      <c r="H3492" s="273">
        <v>25.425000000000001</v>
      </c>
      <c r="I3492" s="274"/>
      <c r="J3492" s="270"/>
      <c r="K3492" s="270"/>
      <c r="L3492" s="275"/>
      <c r="M3492" s="276"/>
      <c r="N3492" s="277"/>
      <c r="O3492" s="277"/>
      <c r="P3492" s="277"/>
      <c r="Q3492" s="277"/>
      <c r="R3492" s="277"/>
      <c r="S3492" s="277"/>
      <c r="T3492" s="278"/>
      <c r="U3492" s="16"/>
      <c r="V3492" s="16"/>
      <c r="W3492" s="16"/>
      <c r="X3492" s="16"/>
      <c r="Y3492" s="16"/>
      <c r="Z3492" s="16"/>
      <c r="AA3492" s="16"/>
      <c r="AB3492" s="16"/>
      <c r="AC3492" s="16"/>
      <c r="AD3492" s="16"/>
      <c r="AE3492" s="16"/>
      <c r="AT3492" s="279" t="s">
        <v>252</v>
      </c>
      <c r="AU3492" s="279" t="s">
        <v>93</v>
      </c>
      <c r="AV3492" s="16" t="s">
        <v>113</v>
      </c>
      <c r="AW3492" s="16" t="s">
        <v>46</v>
      </c>
      <c r="AX3492" s="16" t="s">
        <v>85</v>
      </c>
      <c r="AY3492" s="279" t="s">
        <v>241</v>
      </c>
    </row>
    <row r="3493" s="13" customFormat="1">
      <c r="A3493" s="13"/>
      <c r="B3493" s="236"/>
      <c r="C3493" s="237"/>
      <c r="D3493" s="238" t="s">
        <v>252</v>
      </c>
      <c r="E3493" s="239" t="s">
        <v>39</v>
      </c>
      <c r="F3493" s="240" t="s">
        <v>2789</v>
      </c>
      <c r="G3493" s="237"/>
      <c r="H3493" s="239" t="s">
        <v>39</v>
      </c>
      <c r="I3493" s="241"/>
      <c r="J3493" s="237"/>
      <c r="K3493" s="237"/>
      <c r="L3493" s="242"/>
      <c r="M3493" s="243"/>
      <c r="N3493" s="244"/>
      <c r="O3493" s="244"/>
      <c r="P3493" s="244"/>
      <c r="Q3493" s="244"/>
      <c r="R3493" s="244"/>
      <c r="S3493" s="244"/>
      <c r="T3493" s="245"/>
      <c r="U3493" s="13"/>
      <c r="V3493" s="13"/>
      <c r="W3493" s="13"/>
      <c r="X3493" s="13"/>
      <c r="Y3493" s="13"/>
      <c r="Z3493" s="13"/>
      <c r="AA3493" s="13"/>
      <c r="AB3493" s="13"/>
      <c r="AC3493" s="13"/>
      <c r="AD3493" s="13"/>
      <c r="AE3493" s="13"/>
      <c r="AT3493" s="246" t="s">
        <v>252</v>
      </c>
      <c r="AU3493" s="246" t="s">
        <v>93</v>
      </c>
      <c r="AV3493" s="13" t="s">
        <v>23</v>
      </c>
      <c r="AW3493" s="13" t="s">
        <v>46</v>
      </c>
      <c r="AX3493" s="13" t="s">
        <v>85</v>
      </c>
      <c r="AY3493" s="246" t="s">
        <v>241</v>
      </c>
    </row>
    <row r="3494" s="14" customFormat="1">
      <c r="A3494" s="14"/>
      <c r="B3494" s="247"/>
      <c r="C3494" s="248"/>
      <c r="D3494" s="238" t="s">
        <v>252</v>
      </c>
      <c r="E3494" s="249" t="s">
        <v>39</v>
      </c>
      <c r="F3494" s="250" t="s">
        <v>3134</v>
      </c>
      <c r="G3494" s="248"/>
      <c r="H3494" s="251">
        <v>3</v>
      </c>
      <c r="I3494" s="252"/>
      <c r="J3494" s="248"/>
      <c r="K3494" s="248"/>
      <c r="L3494" s="253"/>
      <c r="M3494" s="254"/>
      <c r="N3494" s="255"/>
      <c r="O3494" s="255"/>
      <c r="P3494" s="255"/>
      <c r="Q3494" s="255"/>
      <c r="R3494" s="255"/>
      <c r="S3494" s="255"/>
      <c r="T3494" s="256"/>
      <c r="U3494" s="14"/>
      <c r="V3494" s="14"/>
      <c r="W3494" s="14"/>
      <c r="X3494" s="14"/>
      <c r="Y3494" s="14"/>
      <c r="Z3494" s="14"/>
      <c r="AA3494" s="14"/>
      <c r="AB3494" s="14"/>
      <c r="AC3494" s="14"/>
      <c r="AD3494" s="14"/>
      <c r="AE3494" s="14"/>
      <c r="AT3494" s="257" t="s">
        <v>252</v>
      </c>
      <c r="AU3494" s="257" t="s">
        <v>93</v>
      </c>
      <c r="AV3494" s="14" t="s">
        <v>93</v>
      </c>
      <c r="AW3494" s="14" t="s">
        <v>46</v>
      </c>
      <c r="AX3494" s="14" t="s">
        <v>85</v>
      </c>
      <c r="AY3494" s="257" t="s">
        <v>241</v>
      </c>
    </row>
    <row r="3495" s="16" customFormat="1">
      <c r="A3495" s="16"/>
      <c r="B3495" s="269"/>
      <c r="C3495" s="270"/>
      <c r="D3495" s="238" t="s">
        <v>252</v>
      </c>
      <c r="E3495" s="271" t="s">
        <v>39</v>
      </c>
      <c r="F3495" s="272" t="s">
        <v>295</v>
      </c>
      <c r="G3495" s="270"/>
      <c r="H3495" s="273">
        <v>3</v>
      </c>
      <c r="I3495" s="274"/>
      <c r="J3495" s="270"/>
      <c r="K3495" s="270"/>
      <c r="L3495" s="275"/>
      <c r="M3495" s="276"/>
      <c r="N3495" s="277"/>
      <c r="O3495" s="277"/>
      <c r="P3495" s="277"/>
      <c r="Q3495" s="277"/>
      <c r="R3495" s="277"/>
      <c r="S3495" s="277"/>
      <c r="T3495" s="278"/>
      <c r="U3495" s="16"/>
      <c r="V3495" s="16"/>
      <c r="W3495" s="16"/>
      <c r="X3495" s="16"/>
      <c r="Y3495" s="16"/>
      <c r="Z3495" s="16"/>
      <c r="AA3495" s="16"/>
      <c r="AB3495" s="16"/>
      <c r="AC3495" s="16"/>
      <c r="AD3495" s="16"/>
      <c r="AE3495" s="16"/>
      <c r="AT3495" s="279" t="s">
        <v>252</v>
      </c>
      <c r="AU3495" s="279" t="s">
        <v>93</v>
      </c>
      <c r="AV3495" s="16" t="s">
        <v>113</v>
      </c>
      <c r="AW3495" s="16" t="s">
        <v>46</v>
      </c>
      <c r="AX3495" s="16" t="s">
        <v>85</v>
      </c>
      <c r="AY3495" s="279" t="s">
        <v>241</v>
      </c>
    </row>
    <row r="3496" s="15" customFormat="1">
      <c r="A3496" s="15"/>
      <c r="B3496" s="258"/>
      <c r="C3496" s="259"/>
      <c r="D3496" s="238" t="s">
        <v>252</v>
      </c>
      <c r="E3496" s="260" t="s">
        <v>39</v>
      </c>
      <c r="F3496" s="261" t="s">
        <v>274</v>
      </c>
      <c r="G3496" s="259"/>
      <c r="H3496" s="262">
        <v>111.731</v>
      </c>
      <c r="I3496" s="263"/>
      <c r="J3496" s="259"/>
      <c r="K3496" s="259"/>
      <c r="L3496" s="264"/>
      <c r="M3496" s="265"/>
      <c r="N3496" s="266"/>
      <c r="O3496" s="266"/>
      <c r="P3496" s="266"/>
      <c r="Q3496" s="266"/>
      <c r="R3496" s="266"/>
      <c r="S3496" s="266"/>
      <c r="T3496" s="267"/>
      <c r="U3496" s="15"/>
      <c r="V3496" s="15"/>
      <c r="W3496" s="15"/>
      <c r="X3496" s="15"/>
      <c r="Y3496" s="15"/>
      <c r="Z3496" s="15"/>
      <c r="AA3496" s="15"/>
      <c r="AB3496" s="15"/>
      <c r="AC3496" s="15"/>
      <c r="AD3496" s="15"/>
      <c r="AE3496" s="15"/>
      <c r="AT3496" s="268" t="s">
        <v>252</v>
      </c>
      <c r="AU3496" s="268" t="s">
        <v>93</v>
      </c>
      <c r="AV3496" s="15" t="s">
        <v>248</v>
      </c>
      <c r="AW3496" s="15" t="s">
        <v>46</v>
      </c>
      <c r="AX3496" s="15" t="s">
        <v>23</v>
      </c>
      <c r="AY3496" s="268" t="s">
        <v>241</v>
      </c>
    </row>
    <row r="3497" s="2" customFormat="1" ht="24.15" customHeight="1">
      <c r="A3497" s="42"/>
      <c r="B3497" s="43"/>
      <c r="C3497" s="218" t="s">
        <v>3135</v>
      </c>
      <c r="D3497" s="218" t="s">
        <v>243</v>
      </c>
      <c r="E3497" s="219" t="s">
        <v>3136</v>
      </c>
      <c r="F3497" s="220" t="s">
        <v>3137</v>
      </c>
      <c r="G3497" s="221" t="s">
        <v>145</v>
      </c>
      <c r="H3497" s="222">
        <v>862.92600000000004</v>
      </c>
      <c r="I3497" s="223"/>
      <c r="J3497" s="224">
        <f>ROUND(I3497*H3497,2)</f>
        <v>0</v>
      </c>
      <c r="K3497" s="220" t="s">
        <v>247</v>
      </c>
      <c r="L3497" s="48"/>
      <c r="M3497" s="225" t="s">
        <v>39</v>
      </c>
      <c r="N3497" s="226" t="s">
        <v>56</v>
      </c>
      <c r="O3497" s="88"/>
      <c r="P3497" s="227">
        <f>O3497*H3497</f>
        <v>0</v>
      </c>
      <c r="Q3497" s="227">
        <v>0.0033</v>
      </c>
      <c r="R3497" s="227">
        <f>Q3497*H3497</f>
        <v>2.8476558000000001</v>
      </c>
      <c r="S3497" s="227">
        <v>0</v>
      </c>
      <c r="T3497" s="228">
        <f>S3497*H3497</f>
        <v>0</v>
      </c>
      <c r="U3497" s="42"/>
      <c r="V3497" s="42"/>
      <c r="W3497" s="42"/>
      <c r="X3497" s="42"/>
      <c r="Y3497" s="42"/>
      <c r="Z3497" s="42"/>
      <c r="AA3497" s="42"/>
      <c r="AB3497" s="42"/>
      <c r="AC3497" s="42"/>
      <c r="AD3497" s="42"/>
      <c r="AE3497" s="42"/>
      <c r="AR3497" s="229" t="s">
        <v>248</v>
      </c>
      <c r="AT3497" s="229" t="s">
        <v>243</v>
      </c>
      <c r="AU3497" s="229" t="s">
        <v>93</v>
      </c>
      <c r="AY3497" s="20" t="s">
        <v>241</v>
      </c>
      <c r="BE3497" s="230">
        <f>IF(N3497="základní",J3497,0)</f>
        <v>0</v>
      </c>
      <c r="BF3497" s="230">
        <f>IF(N3497="snížená",J3497,0)</f>
        <v>0</v>
      </c>
      <c r="BG3497" s="230">
        <f>IF(N3497="zákl. přenesená",J3497,0)</f>
        <v>0</v>
      </c>
      <c r="BH3497" s="230">
        <f>IF(N3497="sníž. přenesená",J3497,0)</f>
        <v>0</v>
      </c>
      <c r="BI3497" s="230">
        <f>IF(N3497="nulová",J3497,0)</f>
        <v>0</v>
      </c>
      <c r="BJ3497" s="20" t="s">
        <v>23</v>
      </c>
      <c r="BK3497" s="230">
        <f>ROUND(I3497*H3497,2)</f>
        <v>0</v>
      </c>
      <c r="BL3497" s="20" t="s">
        <v>248</v>
      </c>
      <c r="BM3497" s="229" t="s">
        <v>3138</v>
      </c>
    </row>
    <row r="3498" s="2" customFormat="1">
      <c r="A3498" s="42"/>
      <c r="B3498" s="43"/>
      <c r="C3498" s="44"/>
      <c r="D3498" s="231" t="s">
        <v>250</v>
      </c>
      <c r="E3498" s="44"/>
      <c r="F3498" s="232" t="s">
        <v>3139</v>
      </c>
      <c r="G3498" s="44"/>
      <c r="H3498" s="44"/>
      <c r="I3498" s="233"/>
      <c r="J3498" s="44"/>
      <c r="K3498" s="44"/>
      <c r="L3498" s="48"/>
      <c r="M3498" s="234"/>
      <c r="N3498" s="235"/>
      <c r="O3498" s="88"/>
      <c r="P3498" s="88"/>
      <c r="Q3498" s="88"/>
      <c r="R3498" s="88"/>
      <c r="S3498" s="88"/>
      <c r="T3498" s="89"/>
      <c r="U3498" s="42"/>
      <c r="V3498" s="42"/>
      <c r="W3498" s="42"/>
      <c r="X3498" s="42"/>
      <c r="Y3498" s="42"/>
      <c r="Z3498" s="42"/>
      <c r="AA3498" s="42"/>
      <c r="AB3498" s="42"/>
      <c r="AC3498" s="42"/>
      <c r="AD3498" s="42"/>
      <c r="AE3498" s="42"/>
      <c r="AT3498" s="20" t="s">
        <v>250</v>
      </c>
      <c r="AU3498" s="20" t="s">
        <v>93</v>
      </c>
    </row>
    <row r="3499" s="13" customFormat="1">
      <c r="A3499" s="13"/>
      <c r="B3499" s="236"/>
      <c r="C3499" s="237"/>
      <c r="D3499" s="238" t="s">
        <v>252</v>
      </c>
      <c r="E3499" s="239" t="s">
        <v>39</v>
      </c>
      <c r="F3499" s="240" t="s">
        <v>2756</v>
      </c>
      <c r="G3499" s="237"/>
      <c r="H3499" s="239" t="s">
        <v>39</v>
      </c>
      <c r="I3499" s="241"/>
      <c r="J3499" s="237"/>
      <c r="K3499" s="237"/>
      <c r="L3499" s="242"/>
      <c r="M3499" s="243"/>
      <c r="N3499" s="244"/>
      <c r="O3499" s="244"/>
      <c r="P3499" s="244"/>
      <c r="Q3499" s="244"/>
      <c r="R3499" s="244"/>
      <c r="S3499" s="244"/>
      <c r="T3499" s="245"/>
      <c r="U3499" s="13"/>
      <c r="V3499" s="13"/>
      <c r="W3499" s="13"/>
      <c r="X3499" s="13"/>
      <c r="Y3499" s="13"/>
      <c r="Z3499" s="13"/>
      <c r="AA3499" s="13"/>
      <c r="AB3499" s="13"/>
      <c r="AC3499" s="13"/>
      <c r="AD3499" s="13"/>
      <c r="AE3499" s="13"/>
      <c r="AT3499" s="246" t="s">
        <v>252</v>
      </c>
      <c r="AU3499" s="246" t="s">
        <v>93</v>
      </c>
      <c r="AV3499" s="13" t="s">
        <v>23</v>
      </c>
      <c r="AW3499" s="13" t="s">
        <v>46</v>
      </c>
      <c r="AX3499" s="13" t="s">
        <v>85</v>
      </c>
      <c r="AY3499" s="246" t="s">
        <v>241</v>
      </c>
    </row>
    <row r="3500" s="13" customFormat="1">
      <c r="A3500" s="13"/>
      <c r="B3500" s="236"/>
      <c r="C3500" s="237"/>
      <c r="D3500" s="238" t="s">
        <v>252</v>
      </c>
      <c r="E3500" s="239" t="s">
        <v>39</v>
      </c>
      <c r="F3500" s="240" t="s">
        <v>2757</v>
      </c>
      <c r="G3500" s="237"/>
      <c r="H3500" s="239" t="s">
        <v>39</v>
      </c>
      <c r="I3500" s="241"/>
      <c r="J3500" s="237"/>
      <c r="K3500" s="237"/>
      <c r="L3500" s="242"/>
      <c r="M3500" s="243"/>
      <c r="N3500" s="244"/>
      <c r="O3500" s="244"/>
      <c r="P3500" s="244"/>
      <c r="Q3500" s="244"/>
      <c r="R3500" s="244"/>
      <c r="S3500" s="244"/>
      <c r="T3500" s="245"/>
      <c r="U3500" s="13"/>
      <c r="V3500" s="13"/>
      <c r="W3500" s="13"/>
      <c r="X3500" s="13"/>
      <c r="Y3500" s="13"/>
      <c r="Z3500" s="13"/>
      <c r="AA3500" s="13"/>
      <c r="AB3500" s="13"/>
      <c r="AC3500" s="13"/>
      <c r="AD3500" s="13"/>
      <c r="AE3500" s="13"/>
      <c r="AT3500" s="246" t="s">
        <v>252</v>
      </c>
      <c r="AU3500" s="246" t="s">
        <v>93</v>
      </c>
      <c r="AV3500" s="13" t="s">
        <v>23</v>
      </c>
      <c r="AW3500" s="13" t="s">
        <v>46</v>
      </c>
      <c r="AX3500" s="13" t="s">
        <v>85</v>
      </c>
      <c r="AY3500" s="246" t="s">
        <v>241</v>
      </c>
    </row>
    <row r="3501" s="13" customFormat="1">
      <c r="A3501" s="13"/>
      <c r="B3501" s="236"/>
      <c r="C3501" s="237"/>
      <c r="D3501" s="238" t="s">
        <v>252</v>
      </c>
      <c r="E3501" s="239" t="s">
        <v>39</v>
      </c>
      <c r="F3501" s="240" t="s">
        <v>1946</v>
      </c>
      <c r="G3501" s="237"/>
      <c r="H3501" s="239" t="s">
        <v>39</v>
      </c>
      <c r="I3501" s="241"/>
      <c r="J3501" s="237"/>
      <c r="K3501" s="237"/>
      <c r="L3501" s="242"/>
      <c r="M3501" s="243"/>
      <c r="N3501" s="244"/>
      <c r="O3501" s="244"/>
      <c r="P3501" s="244"/>
      <c r="Q3501" s="244"/>
      <c r="R3501" s="244"/>
      <c r="S3501" s="244"/>
      <c r="T3501" s="245"/>
      <c r="U3501" s="13"/>
      <c r="V3501" s="13"/>
      <c r="W3501" s="13"/>
      <c r="X3501" s="13"/>
      <c r="Y3501" s="13"/>
      <c r="Z3501" s="13"/>
      <c r="AA3501" s="13"/>
      <c r="AB3501" s="13"/>
      <c r="AC3501" s="13"/>
      <c r="AD3501" s="13"/>
      <c r="AE3501" s="13"/>
      <c r="AT3501" s="246" t="s">
        <v>252</v>
      </c>
      <c r="AU3501" s="246" t="s">
        <v>93</v>
      </c>
      <c r="AV3501" s="13" t="s">
        <v>23</v>
      </c>
      <c r="AW3501" s="13" t="s">
        <v>46</v>
      </c>
      <c r="AX3501" s="13" t="s">
        <v>85</v>
      </c>
      <c r="AY3501" s="246" t="s">
        <v>241</v>
      </c>
    </row>
    <row r="3502" s="14" customFormat="1">
      <c r="A3502" s="14"/>
      <c r="B3502" s="247"/>
      <c r="C3502" s="248"/>
      <c r="D3502" s="238" t="s">
        <v>252</v>
      </c>
      <c r="E3502" s="249" t="s">
        <v>39</v>
      </c>
      <c r="F3502" s="250" t="s">
        <v>3140</v>
      </c>
      <c r="G3502" s="248"/>
      <c r="H3502" s="251">
        <v>19.555</v>
      </c>
      <c r="I3502" s="252"/>
      <c r="J3502" s="248"/>
      <c r="K3502" s="248"/>
      <c r="L3502" s="253"/>
      <c r="M3502" s="254"/>
      <c r="N3502" s="255"/>
      <c r="O3502" s="255"/>
      <c r="P3502" s="255"/>
      <c r="Q3502" s="255"/>
      <c r="R3502" s="255"/>
      <c r="S3502" s="255"/>
      <c r="T3502" s="256"/>
      <c r="U3502" s="14"/>
      <c r="V3502" s="14"/>
      <c r="W3502" s="14"/>
      <c r="X3502" s="14"/>
      <c r="Y3502" s="14"/>
      <c r="Z3502" s="14"/>
      <c r="AA3502" s="14"/>
      <c r="AB3502" s="14"/>
      <c r="AC3502" s="14"/>
      <c r="AD3502" s="14"/>
      <c r="AE3502" s="14"/>
      <c r="AT3502" s="257" t="s">
        <v>252</v>
      </c>
      <c r="AU3502" s="257" t="s">
        <v>93</v>
      </c>
      <c r="AV3502" s="14" t="s">
        <v>93</v>
      </c>
      <c r="AW3502" s="14" t="s">
        <v>46</v>
      </c>
      <c r="AX3502" s="14" t="s">
        <v>85</v>
      </c>
      <c r="AY3502" s="257" t="s">
        <v>241</v>
      </c>
    </row>
    <row r="3503" s="14" customFormat="1">
      <c r="A3503" s="14"/>
      <c r="B3503" s="247"/>
      <c r="C3503" s="248"/>
      <c r="D3503" s="238" t="s">
        <v>252</v>
      </c>
      <c r="E3503" s="249" t="s">
        <v>39</v>
      </c>
      <c r="F3503" s="250" t="s">
        <v>3141</v>
      </c>
      <c r="G3503" s="248"/>
      <c r="H3503" s="251">
        <v>-5.4480000000000004</v>
      </c>
      <c r="I3503" s="252"/>
      <c r="J3503" s="248"/>
      <c r="K3503" s="248"/>
      <c r="L3503" s="253"/>
      <c r="M3503" s="254"/>
      <c r="N3503" s="255"/>
      <c r="O3503" s="255"/>
      <c r="P3503" s="255"/>
      <c r="Q3503" s="255"/>
      <c r="R3503" s="255"/>
      <c r="S3503" s="255"/>
      <c r="T3503" s="256"/>
      <c r="U3503" s="14"/>
      <c r="V3503" s="14"/>
      <c r="W3503" s="14"/>
      <c r="X3503" s="14"/>
      <c r="Y3503" s="14"/>
      <c r="Z3503" s="14"/>
      <c r="AA3503" s="14"/>
      <c r="AB3503" s="14"/>
      <c r="AC3503" s="14"/>
      <c r="AD3503" s="14"/>
      <c r="AE3503" s="14"/>
      <c r="AT3503" s="257" t="s">
        <v>252</v>
      </c>
      <c r="AU3503" s="257" t="s">
        <v>93</v>
      </c>
      <c r="AV3503" s="14" t="s">
        <v>93</v>
      </c>
      <c r="AW3503" s="14" t="s">
        <v>46</v>
      </c>
      <c r="AX3503" s="14" t="s">
        <v>85</v>
      </c>
      <c r="AY3503" s="257" t="s">
        <v>241</v>
      </c>
    </row>
    <row r="3504" s="14" customFormat="1">
      <c r="A3504" s="14"/>
      <c r="B3504" s="247"/>
      <c r="C3504" s="248"/>
      <c r="D3504" s="238" t="s">
        <v>252</v>
      </c>
      <c r="E3504" s="249" t="s">
        <v>39</v>
      </c>
      <c r="F3504" s="250" t="s">
        <v>3142</v>
      </c>
      <c r="G3504" s="248"/>
      <c r="H3504" s="251">
        <v>75.670000000000002</v>
      </c>
      <c r="I3504" s="252"/>
      <c r="J3504" s="248"/>
      <c r="K3504" s="248"/>
      <c r="L3504" s="253"/>
      <c r="M3504" s="254"/>
      <c r="N3504" s="255"/>
      <c r="O3504" s="255"/>
      <c r="P3504" s="255"/>
      <c r="Q3504" s="255"/>
      <c r="R3504" s="255"/>
      <c r="S3504" s="255"/>
      <c r="T3504" s="256"/>
      <c r="U3504" s="14"/>
      <c r="V3504" s="14"/>
      <c r="W3504" s="14"/>
      <c r="X3504" s="14"/>
      <c r="Y3504" s="14"/>
      <c r="Z3504" s="14"/>
      <c r="AA3504" s="14"/>
      <c r="AB3504" s="14"/>
      <c r="AC3504" s="14"/>
      <c r="AD3504" s="14"/>
      <c r="AE3504" s="14"/>
      <c r="AT3504" s="257" t="s">
        <v>252</v>
      </c>
      <c r="AU3504" s="257" t="s">
        <v>93</v>
      </c>
      <c r="AV3504" s="14" t="s">
        <v>93</v>
      </c>
      <c r="AW3504" s="14" t="s">
        <v>46</v>
      </c>
      <c r="AX3504" s="14" t="s">
        <v>85</v>
      </c>
      <c r="AY3504" s="257" t="s">
        <v>241</v>
      </c>
    </row>
    <row r="3505" s="14" customFormat="1">
      <c r="A3505" s="14"/>
      <c r="B3505" s="247"/>
      <c r="C3505" s="248"/>
      <c r="D3505" s="238" t="s">
        <v>252</v>
      </c>
      <c r="E3505" s="249" t="s">
        <v>39</v>
      </c>
      <c r="F3505" s="250" t="s">
        <v>1175</v>
      </c>
      <c r="G3505" s="248"/>
      <c r="H3505" s="251">
        <v>-10.44</v>
      </c>
      <c r="I3505" s="252"/>
      <c r="J3505" s="248"/>
      <c r="K3505" s="248"/>
      <c r="L3505" s="253"/>
      <c r="M3505" s="254"/>
      <c r="N3505" s="255"/>
      <c r="O3505" s="255"/>
      <c r="P3505" s="255"/>
      <c r="Q3505" s="255"/>
      <c r="R3505" s="255"/>
      <c r="S3505" s="255"/>
      <c r="T3505" s="256"/>
      <c r="U3505" s="14"/>
      <c r="V3505" s="14"/>
      <c r="W3505" s="14"/>
      <c r="X3505" s="14"/>
      <c r="Y3505" s="14"/>
      <c r="Z3505" s="14"/>
      <c r="AA3505" s="14"/>
      <c r="AB3505" s="14"/>
      <c r="AC3505" s="14"/>
      <c r="AD3505" s="14"/>
      <c r="AE3505" s="14"/>
      <c r="AT3505" s="257" t="s">
        <v>252</v>
      </c>
      <c r="AU3505" s="257" t="s">
        <v>93</v>
      </c>
      <c r="AV3505" s="14" t="s">
        <v>93</v>
      </c>
      <c r="AW3505" s="14" t="s">
        <v>46</v>
      </c>
      <c r="AX3505" s="14" t="s">
        <v>85</v>
      </c>
      <c r="AY3505" s="257" t="s">
        <v>241</v>
      </c>
    </row>
    <row r="3506" s="13" customFormat="1">
      <c r="A3506" s="13"/>
      <c r="B3506" s="236"/>
      <c r="C3506" s="237"/>
      <c r="D3506" s="238" t="s">
        <v>252</v>
      </c>
      <c r="E3506" s="239" t="s">
        <v>39</v>
      </c>
      <c r="F3506" s="240" t="s">
        <v>1949</v>
      </c>
      <c r="G3506" s="237"/>
      <c r="H3506" s="239" t="s">
        <v>39</v>
      </c>
      <c r="I3506" s="241"/>
      <c r="J3506" s="237"/>
      <c r="K3506" s="237"/>
      <c r="L3506" s="242"/>
      <c r="M3506" s="243"/>
      <c r="N3506" s="244"/>
      <c r="O3506" s="244"/>
      <c r="P3506" s="244"/>
      <c r="Q3506" s="244"/>
      <c r="R3506" s="244"/>
      <c r="S3506" s="244"/>
      <c r="T3506" s="245"/>
      <c r="U3506" s="13"/>
      <c r="V3506" s="13"/>
      <c r="W3506" s="13"/>
      <c r="X3506" s="13"/>
      <c r="Y3506" s="13"/>
      <c r="Z3506" s="13"/>
      <c r="AA3506" s="13"/>
      <c r="AB3506" s="13"/>
      <c r="AC3506" s="13"/>
      <c r="AD3506" s="13"/>
      <c r="AE3506" s="13"/>
      <c r="AT3506" s="246" t="s">
        <v>252</v>
      </c>
      <c r="AU3506" s="246" t="s">
        <v>93</v>
      </c>
      <c r="AV3506" s="13" t="s">
        <v>23</v>
      </c>
      <c r="AW3506" s="13" t="s">
        <v>46</v>
      </c>
      <c r="AX3506" s="13" t="s">
        <v>85</v>
      </c>
      <c r="AY3506" s="246" t="s">
        <v>241</v>
      </c>
    </row>
    <row r="3507" s="14" customFormat="1">
      <c r="A3507" s="14"/>
      <c r="B3507" s="247"/>
      <c r="C3507" s="248"/>
      <c r="D3507" s="238" t="s">
        <v>252</v>
      </c>
      <c r="E3507" s="249" t="s">
        <v>39</v>
      </c>
      <c r="F3507" s="250" t="s">
        <v>3143</v>
      </c>
      <c r="G3507" s="248"/>
      <c r="H3507" s="251">
        <v>95.822000000000003</v>
      </c>
      <c r="I3507" s="252"/>
      <c r="J3507" s="248"/>
      <c r="K3507" s="248"/>
      <c r="L3507" s="253"/>
      <c r="M3507" s="254"/>
      <c r="N3507" s="255"/>
      <c r="O3507" s="255"/>
      <c r="P3507" s="255"/>
      <c r="Q3507" s="255"/>
      <c r="R3507" s="255"/>
      <c r="S3507" s="255"/>
      <c r="T3507" s="256"/>
      <c r="U3507" s="14"/>
      <c r="V3507" s="14"/>
      <c r="W3507" s="14"/>
      <c r="X3507" s="14"/>
      <c r="Y3507" s="14"/>
      <c r="Z3507" s="14"/>
      <c r="AA3507" s="14"/>
      <c r="AB3507" s="14"/>
      <c r="AC3507" s="14"/>
      <c r="AD3507" s="14"/>
      <c r="AE3507" s="14"/>
      <c r="AT3507" s="257" t="s">
        <v>252</v>
      </c>
      <c r="AU3507" s="257" t="s">
        <v>93</v>
      </c>
      <c r="AV3507" s="14" t="s">
        <v>93</v>
      </c>
      <c r="AW3507" s="14" t="s">
        <v>46</v>
      </c>
      <c r="AX3507" s="14" t="s">
        <v>85</v>
      </c>
      <c r="AY3507" s="257" t="s">
        <v>241</v>
      </c>
    </row>
    <row r="3508" s="14" customFormat="1">
      <c r="A3508" s="14"/>
      <c r="B3508" s="247"/>
      <c r="C3508" s="248"/>
      <c r="D3508" s="238" t="s">
        <v>252</v>
      </c>
      <c r="E3508" s="249" t="s">
        <v>39</v>
      </c>
      <c r="F3508" s="250" t="s">
        <v>2761</v>
      </c>
      <c r="G3508" s="248"/>
      <c r="H3508" s="251">
        <v>8.8800000000000008</v>
      </c>
      <c r="I3508" s="252"/>
      <c r="J3508" s="248"/>
      <c r="K3508" s="248"/>
      <c r="L3508" s="253"/>
      <c r="M3508" s="254"/>
      <c r="N3508" s="255"/>
      <c r="O3508" s="255"/>
      <c r="P3508" s="255"/>
      <c r="Q3508" s="255"/>
      <c r="R3508" s="255"/>
      <c r="S3508" s="255"/>
      <c r="T3508" s="256"/>
      <c r="U3508" s="14"/>
      <c r="V3508" s="14"/>
      <c r="W3508" s="14"/>
      <c r="X3508" s="14"/>
      <c r="Y3508" s="14"/>
      <c r="Z3508" s="14"/>
      <c r="AA3508" s="14"/>
      <c r="AB3508" s="14"/>
      <c r="AC3508" s="14"/>
      <c r="AD3508" s="14"/>
      <c r="AE3508" s="14"/>
      <c r="AT3508" s="257" t="s">
        <v>252</v>
      </c>
      <c r="AU3508" s="257" t="s">
        <v>93</v>
      </c>
      <c r="AV3508" s="14" t="s">
        <v>93</v>
      </c>
      <c r="AW3508" s="14" t="s">
        <v>46</v>
      </c>
      <c r="AX3508" s="14" t="s">
        <v>85</v>
      </c>
      <c r="AY3508" s="257" t="s">
        <v>241</v>
      </c>
    </row>
    <row r="3509" s="14" customFormat="1">
      <c r="A3509" s="14"/>
      <c r="B3509" s="247"/>
      <c r="C3509" s="248"/>
      <c r="D3509" s="238" t="s">
        <v>252</v>
      </c>
      <c r="E3509" s="249" t="s">
        <v>39</v>
      </c>
      <c r="F3509" s="250" t="s">
        <v>3144</v>
      </c>
      <c r="G3509" s="248"/>
      <c r="H3509" s="251">
        <v>-5.2999999999999998</v>
      </c>
      <c r="I3509" s="252"/>
      <c r="J3509" s="248"/>
      <c r="K3509" s="248"/>
      <c r="L3509" s="253"/>
      <c r="M3509" s="254"/>
      <c r="N3509" s="255"/>
      <c r="O3509" s="255"/>
      <c r="P3509" s="255"/>
      <c r="Q3509" s="255"/>
      <c r="R3509" s="255"/>
      <c r="S3509" s="255"/>
      <c r="T3509" s="256"/>
      <c r="U3509" s="14"/>
      <c r="V3509" s="14"/>
      <c r="W3509" s="14"/>
      <c r="X3509" s="14"/>
      <c r="Y3509" s="14"/>
      <c r="Z3509" s="14"/>
      <c r="AA3509" s="14"/>
      <c r="AB3509" s="14"/>
      <c r="AC3509" s="14"/>
      <c r="AD3509" s="14"/>
      <c r="AE3509" s="14"/>
      <c r="AT3509" s="257" t="s">
        <v>252</v>
      </c>
      <c r="AU3509" s="257" t="s">
        <v>93</v>
      </c>
      <c r="AV3509" s="14" t="s">
        <v>93</v>
      </c>
      <c r="AW3509" s="14" t="s">
        <v>46</v>
      </c>
      <c r="AX3509" s="14" t="s">
        <v>85</v>
      </c>
      <c r="AY3509" s="257" t="s">
        <v>241</v>
      </c>
    </row>
    <row r="3510" s="14" customFormat="1">
      <c r="A3510" s="14"/>
      <c r="B3510" s="247"/>
      <c r="C3510" s="248"/>
      <c r="D3510" s="238" t="s">
        <v>252</v>
      </c>
      <c r="E3510" s="249" t="s">
        <v>39</v>
      </c>
      <c r="F3510" s="250" t="s">
        <v>3145</v>
      </c>
      <c r="G3510" s="248"/>
      <c r="H3510" s="251">
        <v>-10.32</v>
      </c>
      <c r="I3510" s="252"/>
      <c r="J3510" s="248"/>
      <c r="K3510" s="248"/>
      <c r="L3510" s="253"/>
      <c r="M3510" s="254"/>
      <c r="N3510" s="255"/>
      <c r="O3510" s="255"/>
      <c r="P3510" s="255"/>
      <c r="Q3510" s="255"/>
      <c r="R3510" s="255"/>
      <c r="S3510" s="255"/>
      <c r="T3510" s="256"/>
      <c r="U3510" s="14"/>
      <c r="V3510" s="14"/>
      <c r="W3510" s="14"/>
      <c r="X3510" s="14"/>
      <c r="Y3510" s="14"/>
      <c r="Z3510" s="14"/>
      <c r="AA3510" s="14"/>
      <c r="AB3510" s="14"/>
      <c r="AC3510" s="14"/>
      <c r="AD3510" s="14"/>
      <c r="AE3510" s="14"/>
      <c r="AT3510" s="257" t="s">
        <v>252</v>
      </c>
      <c r="AU3510" s="257" t="s">
        <v>93</v>
      </c>
      <c r="AV3510" s="14" t="s">
        <v>93</v>
      </c>
      <c r="AW3510" s="14" t="s">
        <v>46</v>
      </c>
      <c r="AX3510" s="14" t="s">
        <v>85</v>
      </c>
      <c r="AY3510" s="257" t="s">
        <v>241</v>
      </c>
    </row>
    <row r="3511" s="13" customFormat="1">
      <c r="A3511" s="13"/>
      <c r="B3511" s="236"/>
      <c r="C3511" s="237"/>
      <c r="D3511" s="238" t="s">
        <v>252</v>
      </c>
      <c r="E3511" s="239" t="s">
        <v>39</v>
      </c>
      <c r="F3511" s="240" t="s">
        <v>2764</v>
      </c>
      <c r="G3511" s="237"/>
      <c r="H3511" s="239" t="s">
        <v>39</v>
      </c>
      <c r="I3511" s="241"/>
      <c r="J3511" s="237"/>
      <c r="K3511" s="237"/>
      <c r="L3511" s="242"/>
      <c r="M3511" s="243"/>
      <c r="N3511" s="244"/>
      <c r="O3511" s="244"/>
      <c r="P3511" s="244"/>
      <c r="Q3511" s="244"/>
      <c r="R3511" s="244"/>
      <c r="S3511" s="244"/>
      <c r="T3511" s="245"/>
      <c r="U3511" s="13"/>
      <c r="V3511" s="13"/>
      <c r="W3511" s="13"/>
      <c r="X3511" s="13"/>
      <c r="Y3511" s="13"/>
      <c r="Z3511" s="13"/>
      <c r="AA3511" s="13"/>
      <c r="AB3511" s="13"/>
      <c r="AC3511" s="13"/>
      <c r="AD3511" s="13"/>
      <c r="AE3511" s="13"/>
      <c r="AT3511" s="246" t="s">
        <v>252</v>
      </c>
      <c r="AU3511" s="246" t="s">
        <v>93</v>
      </c>
      <c r="AV3511" s="13" t="s">
        <v>23</v>
      </c>
      <c r="AW3511" s="13" t="s">
        <v>46</v>
      </c>
      <c r="AX3511" s="13" t="s">
        <v>85</v>
      </c>
      <c r="AY3511" s="246" t="s">
        <v>241</v>
      </c>
    </row>
    <row r="3512" s="13" customFormat="1">
      <c r="A3512" s="13"/>
      <c r="B3512" s="236"/>
      <c r="C3512" s="237"/>
      <c r="D3512" s="238" t="s">
        <v>252</v>
      </c>
      <c r="E3512" s="239" t="s">
        <v>39</v>
      </c>
      <c r="F3512" s="240" t="s">
        <v>1946</v>
      </c>
      <c r="G3512" s="237"/>
      <c r="H3512" s="239" t="s">
        <v>39</v>
      </c>
      <c r="I3512" s="241"/>
      <c r="J3512" s="237"/>
      <c r="K3512" s="237"/>
      <c r="L3512" s="242"/>
      <c r="M3512" s="243"/>
      <c r="N3512" s="244"/>
      <c r="O3512" s="244"/>
      <c r="P3512" s="244"/>
      <c r="Q3512" s="244"/>
      <c r="R3512" s="244"/>
      <c r="S3512" s="244"/>
      <c r="T3512" s="245"/>
      <c r="U3512" s="13"/>
      <c r="V3512" s="13"/>
      <c r="W3512" s="13"/>
      <c r="X3512" s="13"/>
      <c r="Y3512" s="13"/>
      <c r="Z3512" s="13"/>
      <c r="AA3512" s="13"/>
      <c r="AB3512" s="13"/>
      <c r="AC3512" s="13"/>
      <c r="AD3512" s="13"/>
      <c r="AE3512" s="13"/>
      <c r="AT3512" s="246" t="s">
        <v>252</v>
      </c>
      <c r="AU3512" s="246" t="s">
        <v>93</v>
      </c>
      <c r="AV3512" s="13" t="s">
        <v>23</v>
      </c>
      <c r="AW3512" s="13" t="s">
        <v>46</v>
      </c>
      <c r="AX3512" s="13" t="s">
        <v>85</v>
      </c>
      <c r="AY3512" s="246" t="s">
        <v>241</v>
      </c>
    </row>
    <row r="3513" s="14" customFormat="1">
      <c r="A3513" s="14"/>
      <c r="B3513" s="247"/>
      <c r="C3513" s="248"/>
      <c r="D3513" s="238" t="s">
        <v>252</v>
      </c>
      <c r="E3513" s="249" t="s">
        <v>39</v>
      </c>
      <c r="F3513" s="250" t="s">
        <v>3146</v>
      </c>
      <c r="G3513" s="248"/>
      <c r="H3513" s="251">
        <v>96.409999999999997</v>
      </c>
      <c r="I3513" s="252"/>
      <c r="J3513" s="248"/>
      <c r="K3513" s="248"/>
      <c r="L3513" s="253"/>
      <c r="M3513" s="254"/>
      <c r="N3513" s="255"/>
      <c r="O3513" s="255"/>
      <c r="P3513" s="255"/>
      <c r="Q3513" s="255"/>
      <c r="R3513" s="255"/>
      <c r="S3513" s="255"/>
      <c r="T3513" s="256"/>
      <c r="U3513" s="14"/>
      <c r="V3513" s="14"/>
      <c r="W3513" s="14"/>
      <c r="X3513" s="14"/>
      <c r="Y3513" s="14"/>
      <c r="Z3513" s="14"/>
      <c r="AA3513" s="14"/>
      <c r="AB3513" s="14"/>
      <c r="AC3513" s="14"/>
      <c r="AD3513" s="14"/>
      <c r="AE3513" s="14"/>
      <c r="AT3513" s="257" t="s">
        <v>252</v>
      </c>
      <c r="AU3513" s="257" t="s">
        <v>93</v>
      </c>
      <c r="AV3513" s="14" t="s">
        <v>93</v>
      </c>
      <c r="AW3513" s="14" t="s">
        <v>46</v>
      </c>
      <c r="AX3513" s="14" t="s">
        <v>85</v>
      </c>
      <c r="AY3513" s="257" t="s">
        <v>241</v>
      </c>
    </row>
    <row r="3514" s="14" customFormat="1">
      <c r="A3514" s="14"/>
      <c r="B3514" s="247"/>
      <c r="C3514" s="248"/>
      <c r="D3514" s="238" t="s">
        <v>252</v>
      </c>
      <c r="E3514" s="249" t="s">
        <v>39</v>
      </c>
      <c r="F3514" s="250" t="s">
        <v>3147</v>
      </c>
      <c r="G3514" s="248"/>
      <c r="H3514" s="251">
        <v>-13.32</v>
      </c>
      <c r="I3514" s="252"/>
      <c r="J3514" s="248"/>
      <c r="K3514" s="248"/>
      <c r="L3514" s="253"/>
      <c r="M3514" s="254"/>
      <c r="N3514" s="255"/>
      <c r="O3514" s="255"/>
      <c r="P3514" s="255"/>
      <c r="Q3514" s="255"/>
      <c r="R3514" s="255"/>
      <c r="S3514" s="255"/>
      <c r="T3514" s="256"/>
      <c r="U3514" s="14"/>
      <c r="V3514" s="14"/>
      <c r="W3514" s="14"/>
      <c r="X3514" s="14"/>
      <c r="Y3514" s="14"/>
      <c r="Z3514" s="14"/>
      <c r="AA3514" s="14"/>
      <c r="AB3514" s="14"/>
      <c r="AC3514" s="14"/>
      <c r="AD3514" s="14"/>
      <c r="AE3514" s="14"/>
      <c r="AT3514" s="257" t="s">
        <v>252</v>
      </c>
      <c r="AU3514" s="257" t="s">
        <v>93</v>
      </c>
      <c r="AV3514" s="14" t="s">
        <v>93</v>
      </c>
      <c r="AW3514" s="14" t="s">
        <v>46</v>
      </c>
      <c r="AX3514" s="14" t="s">
        <v>85</v>
      </c>
      <c r="AY3514" s="257" t="s">
        <v>241</v>
      </c>
    </row>
    <row r="3515" s="14" customFormat="1">
      <c r="A3515" s="14"/>
      <c r="B3515" s="247"/>
      <c r="C3515" s="248"/>
      <c r="D3515" s="238" t="s">
        <v>252</v>
      </c>
      <c r="E3515" s="249" t="s">
        <v>39</v>
      </c>
      <c r="F3515" s="250" t="s">
        <v>3148</v>
      </c>
      <c r="G3515" s="248"/>
      <c r="H3515" s="251">
        <v>-4.9900000000000002</v>
      </c>
      <c r="I3515" s="252"/>
      <c r="J3515" s="248"/>
      <c r="K3515" s="248"/>
      <c r="L3515" s="253"/>
      <c r="M3515" s="254"/>
      <c r="N3515" s="255"/>
      <c r="O3515" s="255"/>
      <c r="P3515" s="255"/>
      <c r="Q3515" s="255"/>
      <c r="R3515" s="255"/>
      <c r="S3515" s="255"/>
      <c r="T3515" s="256"/>
      <c r="U3515" s="14"/>
      <c r="V3515" s="14"/>
      <c r="W3515" s="14"/>
      <c r="X3515" s="14"/>
      <c r="Y3515" s="14"/>
      <c r="Z3515" s="14"/>
      <c r="AA3515" s="14"/>
      <c r="AB3515" s="14"/>
      <c r="AC3515" s="14"/>
      <c r="AD3515" s="14"/>
      <c r="AE3515" s="14"/>
      <c r="AT3515" s="257" t="s">
        <v>252</v>
      </c>
      <c r="AU3515" s="257" t="s">
        <v>93</v>
      </c>
      <c r="AV3515" s="14" t="s">
        <v>93</v>
      </c>
      <c r="AW3515" s="14" t="s">
        <v>46</v>
      </c>
      <c r="AX3515" s="14" t="s">
        <v>85</v>
      </c>
      <c r="AY3515" s="257" t="s">
        <v>241</v>
      </c>
    </row>
    <row r="3516" s="13" customFormat="1">
      <c r="A3516" s="13"/>
      <c r="B3516" s="236"/>
      <c r="C3516" s="237"/>
      <c r="D3516" s="238" t="s">
        <v>252</v>
      </c>
      <c r="E3516" s="239" t="s">
        <v>39</v>
      </c>
      <c r="F3516" s="240" t="s">
        <v>1952</v>
      </c>
      <c r="G3516" s="237"/>
      <c r="H3516" s="239" t="s">
        <v>39</v>
      </c>
      <c r="I3516" s="241"/>
      <c r="J3516" s="237"/>
      <c r="K3516" s="237"/>
      <c r="L3516" s="242"/>
      <c r="M3516" s="243"/>
      <c r="N3516" s="244"/>
      <c r="O3516" s="244"/>
      <c r="P3516" s="244"/>
      <c r="Q3516" s="244"/>
      <c r="R3516" s="244"/>
      <c r="S3516" s="244"/>
      <c r="T3516" s="245"/>
      <c r="U3516" s="13"/>
      <c r="V3516" s="13"/>
      <c r="W3516" s="13"/>
      <c r="X3516" s="13"/>
      <c r="Y3516" s="13"/>
      <c r="Z3516" s="13"/>
      <c r="AA3516" s="13"/>
      <c r="AB3516" s="13"/>
      <c r="AC3516" s="13"/>
      <c r="AD3516" s="13"/>
      <c r="AE3516" s="13"/>
      <c r="AT3516" s="246" t="s">
        <v>252</v>
      </c>
      <c r="AU3516" s="246" t="s">
        <v>93</v>
      </c>
      <c r="AV3516" s="13" t="s">
        <v>23</v>
      </c>
      <c r="AW3516" s="13" t="s">
        <v>46</v>
      </c>
      <c r="AX3516" s="13" t="s">
        <v>85</v>
      </c>
      <c r="AY3516" s="246" t="s">
        <v>241</v>
      </c>
    </row>
    <row r="3517" s="14" customFormat="1">
      <c r="A3517" s="14"/>
      <c r="B3517" s="247"/>
      <c r="C3517" s="248"/>
      <c r="D3517" s="238" t="s">
        <v>252</v>
      </c>
      <c r="E3517" s="249" t="s">
        <v>39</v>
      </c>
      <c r="F3517" s="250" t="s">
        <v>3149</v>
      </c>
      <c r="G3517" s="248"/>
      <c r="H3517" s="251">
        <v>98.251000000000005</v>
      </c>
      <c r="I3517" s="252"/>
      <c r="J3517" s="248"/>
      <c r="K3517" s="248"/>
      <c r="L3517" s="253"/>
      <c r="M3517" s="254"/>
      <c r="N3517" s="255"/>
      <c r="O3517" s="255"/>
      <c r="P3517" s="255"/>
      <c r="Q3517" s="255"/>
      <c r="R3517" s="255"/>
      <c r="S3517" s="255"/>
      <c r="T3517" s="256"/>
      <c r="U3517" s="14"/>
      <c r="V3517" s="14"/>
      <c r="W3517" s="14"/>
      <c r="X3517" s="14"/>
      <c r="Y3517" s="14"/>
      <c r="Z3517" s="14"/>
      <c r="AA3517" s="14"/>
      <c r="AB3517" s="14"/>
      <c r="AC3517" s="14"/>
      <c r="AD3517" s="14"/>
      <c r="AE3517" s="14"/>
      <c r="AT3517" s="257" t="s">
        <v>252</v>
      </c>
      <c r="AU3517" s="257" t="s">
        <v>93</v>
      </c>
      <c r="AV3517" s="14" t="s">
        <v>93</v>
      </c>
      <c r="AW3517" s="14" t="s">
        <v>46</v>
      </c>
      <c r="AX3517" s="14" t="s">
        <v>85</v>
      </c>
      <c r="AY3517" s="257" t="s">
        <v>241</v>
      </c>
    </row>
    <row r="3518" s="14" customFormat="1">
      <c r="A3518" s="14"/>
      <c r="B3518" s="247"/>
      <c r="C3518" s="248"/>
      <c r="D3518" s="238" t="s">
        <v>252</v>
      </c>
      <c r="E3518" s="249" t="s">
        <v>39</v>
      </c>
      <c r="F3518" s="250" t="s">
        <v>3150</v>
      </c>
      <c r="G3518" s="248"/>
      <c r="H3518" s="251">
        <v>-35.520000000000003</v>
      </c>
      <c r="I3518" s="252"/>
      <c r="J3518" s="248"/>
      <c r="K3518" s="248"/>
      <c r="L3518" s="253"/>
      <c r="M3518" s="254"/>
      <c r="N3518" s="255"/>
      <c r="O3518" s="255"/>
      <c r="P3518" s="255"/>
      <c r="Q3518" s="255"/>
      <c r="R3518" s="255"/>
      <c r="S3518" s="255"/>
      <c r="T3518" s="256"/>
      <c r="U3518" s="14"/>
      <c r="V3518" s="14"/>
      <c r="W3518" s="14"/>
      <c r="X3518" s="14"/>
      <c r="Y3518" s="14"/>
      <c r="Z3518" s="14"/>
      <c r="AA3518" s="14"/>
      <c r="AB3518" s="14"/>
      <c r="AC3518" s="14"/>
      <c r="AD3518" s="14"/>
      <c r="AE3518" s="14"/>
      <c r="AT3518" s="257" t="s">
        <v>252</v>
      </c>
      <c r="AU3518" s="257" t="s">
        <v>93</v>
      </c>
      <c r="AV3518" s="14" t="s">
        <v>93</v>
      </c>
      <c r="AW3518" s="14" t="s">
        <v>46</v>
      </c>
      <c r="AX3518" s="14" t="s">
        <v>85</v>
      </c>
      <c r="AY3518" s="257" t="s">
        <v>241</v>
      </c>
    </row>
    <row r="3519" s="16" customFormat="1">
      <c r="A3519" s="16"/>
      <c r="B3519" s="269"/>
      <c r="C3519" s="270"/>
      <c r="D3519" s="238" t="s">
        <v>252</v>
      </c>
      <c r="E3519" s="271" t="s">
        <v>39</v>
      </c>
      <c r="F3519" s="272" t="s">
        <v>295</v>
      </c>
      <c r="G3519" s="270"/>
      <c r="H3519" s="273">
        <v>309.25</v>
      </c>
      <c r="I3519" s="274"/>
      <c r="J3519" s="270"/>
      <c r="K3519" s="270"/>
      <c r="L3519" s="275"/>
      <c r="M3519" s="276"/>
      <c r="N3519" s="277"/>
      <c r="O3519" s="277"/>
      <c r="P3519" s="277"/>
      <c r="Q3519" s="277"/>
      <c r="R3519" s="277"/>
      <c r="S3519" s="277"/>
      <c r="T3519" s="278"/>
      <c r="U3519" s="16"/>
      <c r="V3519" s="16"/>
      <c r="W3519" s="16"/>
      <c r="X3519" s="16"/>
      <c r="Y3519" s="16"/>
      <c r="Z3519" s="16"/>
      <c r="AA3519" s="16"/>
      <c r="AB3519" s="16"/>
      <c r="AC3519" s="16"/>
      <c r="AD3519" s="16"/>
      <c r="AE3519" s="16"/>
      <c r="AT3519" s="279" t="s">
        <v>252</v>
      </c>
      <c r="AU3519" s="279" t="s">
        <v>93</v>
      </c>
      <c r="AV3519" s="16" t="s">
        <v>113</v>
      </c>
      <c r="AW3519" s="16" t="s">
        <v>46</v>
      </c>
      <c r="AX3519" s="16" t="s">
        <v>85</v>
      </c>
      <c r="AY3519" s="279" t="s">
        <v>241</v>
      </c>
    </row>
    <row r="3520" s="13" customFormat="1">
      <c r="A3520" s="13"/>
      <c r="B3520" s="236"/>
      <c r="C3520" s="237"/>
      <c r="D3520" s="238" t="s">
        <v>252</v>
      </c>
      <c r="E3520" s="239" t="s">
        <v>39</v>
      </c>
      <c r="F3520" s="240" t="s">
        <v>2770</v>
      </c>
      <c r="G3520" s="237"/>
      <c r="H3520" s="239" t="s">
        <v>39</v>
      </c>
      <c r="I3520" s="241"/>
      <c r="J3520" s="237"/>
      <c r="K3520" s="237"/>
      <c r="L3520" s="242"/>
      <c r="M3520" s="243"/>
      <c r="N3520" s="244"/>
      <c r="O3520" s="244"/>
      <c r="P3520" s="244"/>
      <c r="Q3520" s="244"/>
      <c r="R3520" s="244"/>
      <c r="S3520" s="244"/>
      <c r="T3520" s="245"/>
      <c r="U3520" s="13"/>
      <c r="V3520" s="13"/>
      <c r="W3520" s="13"/>
      <c r="X3520" s="13"/>
      <c r="Y3520" s="13"/>
      <c r="Z3520" s="13"/>
      <c r="AA3520" s="13"/>
      <c r="AB3520" s="13"/>
      <c r="AC3520" s="13"/>
      <c r="AD3520" s="13"/>
      <c r="AE3520" s="13"/>
      <c r="AT3520" s="246" t="s">
        <v>252</v>
      </c>
      <c r="AU3520" s="246" t="s">
        <v>93</v>
      </c>
      <c r="AV3520" s="13" t="s">
        <v>23</v>
      </c>
      <c r="AW3520" s="13" t="s">
        <v>46</v>
      </c>
      <c r="AX3520" s="13" t="s">
        <v>85</v>
      </c>
      <c r="AY3520" s="246" t="s">
        <v>241</v>
      </c>
    </row>
    <row r="3521" s="13" customFormat="1">
      <c r="A3521" s="13"/>
      <c r="B3521" s="236"/>
      <c r="C3521" s="237"/>
      <c r="D3521" s="238" t="s">
        <v>252</v>
      </c>
      <c r="E3521" s="239" t="s">
        <v>39</v>
      </c>
      <c r="F3521" s="240" t="s">
        <v>2771</v>
      </c>
      <c r="G3521" s="237"/>
      <c r="H3521" s="239" t="s">
        <v>39</v>
      </c>
      <c r="I3521" s="241"/>
      <c r="J3521" s="237"/>
      <c r="K3521" s="237"/>
      <c r="L3521" s="242"/>
      <c r="M3521" s="243"/>
      <c r="N3521" s="244"/>
      <c r="O3521" s="244"/>
      <c r="P3521" s="244"/>
      <c r="Q3521" s="244"/>
      <c r="R3521" s="244"/>
      <c r="S3521" s="244"/>
      <c r="T3521" s="245"/>
      <c r="U3521" s="13"/>
      <c r="V3521" s="13"/>
      <c r="W3521" s="13"/>
      <c r="X3521" s="13"/>
      <c r="Y3521" s="13"/>
      <c r="Z3521" s="13"/>
      <c r="AA3521" s="13"/>
      <c r="AB3521" s="13"/>
      <c r="AC3521" s="13"/>
      <c r="AD3521" s="13"/>
      <c r="AE3521" s="13"/>
      <c r="AT3521" s="246" t="s">
        <v>252</v>
      </c>
      <c r="AU3521" s="246" t="s">
        <v>93</v>
      </c>
      <c r="AV3521" s="13" t="s">
        <v>23</v>
      </c>
      <c r="AW3521" s="13" t="s">
        <v>46</v>
      </c>
      <c r="AX3521" s="13" t="s">
        <v>85</v>
      </c>
      <c r="AY3521" s="246" t="s">
        <v>241</v>
      </c>
    </row>
    <row r="3522" s="13" customFormat="1">
      <c r="A3522" s="13"/>
      <c r="B3522" s="236"/>
      <c r="C3522" s="237"/>
      <c r="D3522" s="238" t="s">
        <v>252</v>
      </c>
      <c r="E3522" s="239" t="s">
        <v>39</v>
      </c>
      <c r="F3522" s="240" t="s">
        <v>1946</v>
      </c>
      <c r="G3522" s="237"/>
      <c r="H3522" s="239" t="s">
        <v>39</v>
      </c>
      <c r="I3522" s="241"/>
      <c r="J3522" s="237"/>
      <c r="K3522" s="237"/>
      <c r="L3522" s="242"/>
      <c r="M3522" s="243"/>
      <c r="N3522" s="244"/>
      <c r="O3522" s="244"/>
      <c r="P3522" s="244"/>
      <c r="Q3522" s="244"/>
      <c r="R3522" s="244"/>
      <c r="S3522" s="244"/>
      <c r="T3522" s="245"/>
      <c r="U3522" s="13"/>
      <c r="V3522" s="13"/>
      <c r="W3522" s="13"/>
      <c r="X3522" s="13"/>
      <c r="Y3522" s="13"/>
      <c r="Z3522" s="13"/>
      <c r="AA3522" s="13"/>
      <c r="AB3522" s="13"/>
      <c r="AC3522" s="13"/>
      <c r="AD3522" s="13"/>
      <c r="AE3522" s="13"/>
      <c r="AT3522" s="246" t="s">
        <v>252</v>
      </c>
      <c r="AU3522" s="246" t="s">
        <v>93</v>
      </c>
      <c r="AV3522" s="13" t="s">
        <v>23</v>
      </c>
      <c r="AW3522" s="13" t="s">
        <v>46</v>
      </c>
      <c r="AX3522" s="13" t="s">
        <v>85</v>
      </c>
      <c r="AY3522" s="246" t="s">
        <v>241</v>
      </c>
    </row>
    <row r="3523" s="14" customFormat="1">
      <c r="A3523" s="14"/>
      <c r="B3523" s="247"/>
      <c r="C3523" s="248"/>
      <c r="D3523" s="238" t="s">
        <v>252</v>
      </c>
      <c r="E3523" s="249" t="s">
        <v>39</v>
      </c>
      <c r="F3523" s="250" t="s">
        <v>3151</v>
      </c>
      <c r="G3523" s="248"/>
      <c r="H3523" s="251">
        <v>38.051000000000002</v>
      </c>
      <c r="I3523" s="252"/>
      <c r="J3523" s="248"/>
      <c r="K3523" s="248"/>
      <c r="L3523" s="253"/>
      <c r="M3523" s="254"/>
      <c r="N3523" s="255"/>
      <c r="O3523" s="255"/>
      <c r="P3523" s="255"/>
      <c r="Q3523" s="255"/>
      <c r="R3523" s="255"/>
      <c r="S3523" s="255"/>
      <c r="T3523" s="256"/>
      <c r="U3523" s="14"/>
      <c r="V3523" s="14"/>
      <c r="W3523" s="14"/>
      <c r="X3523" s="14"/>
      <c r="Y3523" s="14"/>
      <c r="Z3523" s="14"/>
      <c r="AA3523" s="14"/>
      <c r="AB3523" s="14"/>
      <c r="AC3523" s="14"/>
      <c r="AD3523" s="14"/>
      <c r="AE3523" s="14"/>
      <c r="AT3523" s="257" t="s">
        <v>252</v>
      </c>
      <c r="AU3523" s="257" t="s">
        <v>93</v>
      </c>
      <c r="AV3523" s="14" t="s">
        <v>93</v>
      </c>
      <c r="AW3523" s="14" t="s">
        <v>46</v>
      </c>
      <c r="AX3523" s="14" t="s">
        <v>85</v>
      </c>
      <c r="AY3523" s="257" t="s">
        <v>241</v>
      </c>
    </row>
    <row r="3524" s="14" customFormat="1">
      <c r="A3524" s="14"/>
      <c r="B3524" s="247"/>
      <c r="C3524" s="248"/>
      <c r="D3524" s="238" t="s">
        <v>252</v>
      </c>
      <c r="E3524" s="249" t="s">
        <v>39</v>
      </c>
      <c r="F3524" s="250" t="s">
        <v>3152</v>
      </c>
      <c r="G3524" s="248"/>
      <c r="H3524" s="251">
        <v>119.119</v>
      </c>
      <c r="I3524" s="252"/>
      <c r="J3524" s="248"/>
      <c r="K3524" s="248"/>
      <c r="L3524" s="253"/>
      <c r="M3524" s="254"/>
      <c r="N3524" s="255"/>
      <c r="O3524" s="255"/>
      <c r="P3524" s="255"/>
      <c r="Q3524" s="255"/>
      <c r="R3524" s="255"/>
      <c r="S3524" s="255"/>
      <c r="T3524" s="256"/>
      <c r="U3524" s="14"/>
      <c r="V3524" s="14"/>
      <c r="W3524" s="14"/>
      <c r="X3524" s="14"/>
      <c r="Y3524" s="14"/>
      <c r="Z3524" s="14"/>
      <c r="AA3524" s="14"/>
      <c r="AB3524" s="14"/>
      <c r="AC3524" s="14"/>
      <c r="AD3524" s="14"/>
      <c r="AE3524" s="14"/>
      <c r="AT3524" s="257" t="s">
        <v>252</v>
      </c>
      <c r="AU3524" s="257" t="s">
        <v>93</v>
      </c>
      <c r="AV3524" s="14" t="s">
        <v>93</v>
      </c>
      <c r="AW3524" s="14" t="s">
        <v>46</v>
      </c>
      <c r="AX3524" s="14" t="s">
        <v>85</v>
      </c>
      <c r="AY3524" s="257" t="s">
        <v>241</v>
      </c>
    </row>
    <row r="3525" s="14" customFormat="1">
      <c r="A3525" s="14"/>
      <c r="B3525" s="247"/>
      <c r="C3525" s="248"/>
      <c r="D3525" s="238" t="s">
        <v>252</v>
      </c>
      <c r="E3525" s="249" t="s">
        <v>39</v>
      </c>
      <c r="F3525" s="250" t="s">
        <v>3153</v>
      </c>
      <c r="G3525" s="248"/>
      <c r="H3525" s="251">
        <v>-31.079999999999998</v>
      </c>
      <c r="I3525" s="252"/>
      <c r="J3525" s="248"/>
      <c r="K3525" s="248"/>
      <c r="L3525" s="253"/>
      <c r="M3525" s="254"/>
      <c r="N3525" s="255"/>
      <c r="O3525" s="255"/>
      <c r="P3525" s="255"/>
      <c r="Q3525" s="255"/>
      <c r="R3525" s="255"/>
      <c r="S3525" s="255"/>
      <c r="T3525" s="256"/>
      <c r="U3525" s="14"/>
      <c r="V3525" s="14"/>
      <c r="W3525" s="14"/>
      <c r="X3525" s="14"/>
      <c r="Y3525" s="14"/>
      <c r="Z3525" s="14"/>
      <c r="AA3525" s="14"/>
      <c r="AB3525" s="14"/>
      <c r="AC3525" s="14"/>
      <c r="AD3525" s="14"/>
      <c r="AE3525" s="14"/>
      <c r="AT3525" s="257" t="s">
        <v>252</v>
      </c>
      <c r="AU3525" s="257" t="s">
        <v>93</v>
      </c>
      <c r="AV3525" s="14" t="s">
        <v>93</v>
      </c>
      <c r="AW3525" s="14" t="s">
        <v>46</v>
      </c>
      <c r="AX3525" s="14" t="s">
        <v>85</v>
      </c>
      <c r="AY3525" s="257" t="s">
        <v>241</v>
      </c>
    </row>
    <row r="3526" s="14" customFormat="1">
      <c r="A3526" s="14"/>
      <c r="B3526" s="247"/>
      <c r="C3526" s="248"/>
      <c r="D3526" s="238" t="s">
        <v>252</v>
      </c>
      <c r="E3526" s="249" t="s">
        <v>39</v>
      </c>
      <c r="F3526" s="250" t="s">
        <v>3154</v>
      </c>
      <c r="G3526" s="248"/>
      <c r="H3526" s="251">
        <v>-1.764</v>
      </c>
      <c r="I3526" s="252"/>
      <c r="J3526" s="248"/>
      <c r="K3526" s="248"/>
      <c r="L3526" s="253"/>
      <c r="M3526" s="254"/>
      <c r="N3526" s="255"/>
      <c r="O3526" s="255"/>
      <c r="P3526" s="255"/>
      <c r="Q3526" s="255"/>
      <c r="R3526" s="255"/>
      <c r="S3526" s="255"/>
      <c r="T3526" s="256"/>
      <c r="U3526" s="14"/>
      <c r="V3526" s="14"/>
      <c r="W3526" s="14"/>
      <c r="X3526" s="14"/>
      <c r="Y3526" s="14"/>
      <c r="Z3526" s="14"/>
      <c r="AA3526" s="14"/>
      <c r="AB3526" s="14"/>
      <c r="AC3526" s="14"/>
      <c r="AD3526" s="14"/>
      <c r="AE3526" s="14"/>
      <c r="AT3526" s="257" t="s">
        <v>252</v>
      </c>
      <c r="AU3526" s="257" t="s">
        <v>93</v>
      </c>
      <c r="AV3526" s="14" t="s">
        <v>93</v>
      </c>
      <c r="AW3526" s="14" t="s">
        <v>46</v>
      </c>
      <c r="AX3526" s="14" t="s">
        <v>85</v>
      </c>
      <c r="AY3526" s="257" t="s">
        <v>241</v>
      </c>
    </row>
    <row r="3527" s="14" customFormat="1">
      <c r="A3527" s="14"/>
      <c r="B3527" s="247"/>
      <c r="C3527" s="248"/>
      <c r="D3527" s="238" t="s">
        <v>252</v>
      </c>
      <c r="E3527" s="249" t="s">
        <v>39</v>
      </c>
      <c r="F3527" s="250" t="s">
        <v>3155</v>
      </c>
      <c r="G3527" s="248"/>
      <c r="H3527" s="251">
        <v>-5.9400000000000004</v>
      </c>
      <c r="I3527" s="252"/>
      <c r="J3527" s="248"/>
      <c r="K3527" s="248"/>
      <c r="L3527" s="253"/>
      <c r="M3527" s="254"/>
      <c r="N3527" s="255"/>
      <c r="O3527" s="255"/>
      <c r="P3527" s="255"/>
      <c r="Q3527" s="255"/>
      <c r="R3527" s="255"/>
      <c r="S3527" s="255"/>
      <c r="T3527" s="256"/>
      <c r="U3527" s="14"/>
      <c r="V3527" s="14"/>
      <c r="W3527" s="14"/>
      <c r="X3527" s="14"/>
      <c r="Y3527" s="14"/>
      <c r="Z3527" s="14"/>
      <c r="AA3527" s="14"/>
      <c r="AB3527" s="14"/>
      <c r="AC3527" s="14"/>
      <c r="AD3527" s="14"/>
      <c r="AE3527" s="14"/>
      <c r="AT3527" s="257" t="s">
        <v>252</v>
      </c>
      <c r="AU3527" s="257" t="s">
        <v>93</v>
      </c>
      <c r="AV3527" s="14" t="s">
        <v>93</v>
      </c>
      <c r="AW3527" s="14" t="s">
        <v>46</v>
      </c>
      <c r="AX3527" s="14" t="s">
        <v>85</v>
      </c>
      <c r="AY3527" s="257" t="s">
        <v>241</v>
      </c>
    </row>
    <row r="3528" s="14" customFormat="1">
      <c r="A3528" s="14"/>
      <c r="B3528" s="247"/>
      <c r="C3528" s="248"/>
      <c r="D3528" s="238" t="s">
        <v>252</v>
      </c>
      <c r="E3528" s="249" t="s">
        <v>39</v>
      </c>
      <c r="F3528" s="250" t="s">
        <v>3156</v>
      </c>
      <c r="G3528" s="248"/>
      <c r="H3528" s="251">
        <v>-3.0800000000000001</v>
      </c>
      <c r="I3528" s="252"/>
      <c r="J3528" s="248"/>
      <c r="K3528" s="248"/>
      <c r="L3528" s="253"/>
      <c r="M3528" s="254"/>
      <c r="N3528" s="255"/>
      <c r="O3528" s="255"/>
      <c r="P3528" s="255"/>
      <c r="Q3528" s="255"/>
      <c r="R3528" s="255"/>
      <c r="S3528" s="255"/>
      <c r="T3528" s="256"/>
      <c r="U3528" s="14"/>
      <c r="V3528" s="14"/>
      <c r="W3528" s="14"/>
      <c r="X3528" s="14"/>
      <c r="Y3528" s="14"/>
      <c r="Z3528" s="14"/>
      <c r="AA3528" s="14"/>
      <c r="AB3528" s="14"/>
      <c r="AC3528" s="14"/>
      <c r="AD3528" s="14"/>
      <c r="AE3528" s="14"/>
      <c r="AT3528" s="257" t="s">
        <v>252</v>
      </c>
      <c r="AU3528" s="257" t="s">
        <v>93</v>
      </c>
      <c r="AV3528" s="14" t="s">
        <v>93</v>
      </c>
      <c r="AW3528" s="14" t="s">
        <v>46</v>
      </c>
      <c r="AX3528" s="14" t="s">
        <v>85</v>
      </c>
      <c r="AY3528" s="257" t="s">
        <v>241</v>
      </c>
    </row>
    <row r="3529" s="13" customFormat="1">
      <c r="A3529" s="13"/>
      <c r="B3529" s="236"/>
      <c r="C3529" s="237"/>
      <c r="D3529" s="238" t="s">
        <v>252</v>
      </c>
      <c r="E3529" s="239" t="s">
        <v>39</v>
      </c>
      <c r="F3529" s="240" t="s">
        <v>2778</v>
      </c>
      <c r="G3529" s="237"/>
      <c r="H3529" s="239" t="s">
        <v>39</v>
      </c>
      <c r="I3529" s="241"/>
      <c r="J3529" s="237"/>
      <c r="K3529" s="237"/>
      <c r="L3529" s="242"/>
      <c r="M3529" s="243"/>
      <c r="N3529" s="244"/>
      <c r="O3529" s="244"/>
      <c r="P3529" s="244"/>
      <c r="Q3529" s="244"/>
      <c r="R3529" s="244"/>
      <c r="S3529" s="244"/>
      <c r="T3529" s="245"/>
      <c r="U3529" s="13"/>
      <c r="V3529" s="13"/>
      <c r="W3529" s="13"/>
      <c r="X3529" s="13"/>
      <c r="Y3529" s="13"/>
      <c r="Z3529" s="13"/>
      <c r="AA3529" s="13"/>
      <c r="AB3529" s="13"/>
      <c r="AC3529" s="13"/>
      <c r="AD3529" s="13"/>
      <c r="AE3529" s="13"/>
      <c r="AT3529" s="246" t="s">
        <v>252</v>
      </c>
      <c r="AU3529" s="246" t="s">
        <v>93</v>
      </c>
      <c r="AV3529" s="13" t="s">
        <v>23</v>
      </c>
      <c r="AW3529" s="13" t="s">
        <v>46</v>
      </c>
      <c r="AX3529" s="13" t="s">
        <v>85</v>
      </c>
      <c r="AY3529" s="246" t="s">
        <v>241</v>
      </c>
    </row>
    <row r="3530" s="13" customFormat="1">
      <c r="A3530" s="13"/>
      <c r="B3530" s="236"/>
      <c r="C3530" s="237"/>
      <c r="D3530" s="238" t="s">
        <v>252</v>
      </c>
      <c r="E3530" s="239" t="s">
        <v>39</v>
      </c>
      <c r="F3530" s="240" t="s">
        <v>1952</v>
      </c>
      <c r="G3530" s="237"/>
      <c r="H3530" s="239" t="s">
        <v>39</v>
      </c>
      <c r="I3530" s="241"/>
      <c r="J3530" s="237"/>
      <c r="K3530" s="237"/>
      <c r="L3530" s="242"/>
      <c r="M3530" s="243"/>
      <c r="N3530" s="244"/>
      <c r="O3530" s="244"/>
      <c r="P3530" s="244"/>
      <c r="Q3530" s="244"/>
      <c r="R3530" s="244"/>
      <c r="S3530" s="244"/>
      <c r="T3530" s="245"/>
      <c r="U3530" s="13"/>
      <c r="V3530" s="13"/>
      <c r="W3530" s="13"/>
      <c r="X3530" s="13"/>
      <c r="Y3530" s="13"/>
      <c r="Z3530" s="13"/>
      <c r="AA3530" s="13"/>
      <c r="AB3530" s="13"/>
      <c r="AC3530" s="13"/>
      <c r="AD3530" s="13"/>
      <c r="AE3530" s="13"/>
      <c r="AT3530" s="246" t="s">
        <v>252</v>
      </c>
      <c r="AU3530" s="246" t="s">
        <v>93</v>
      </c>
      <c r="AV3530" s="13" t="s">
        <v>23</v>
      </c>
      <c r="AW3530" s="13" t="s">
        <v>46</v>
      </c>
      <c r="AX3530" s="13" t="s">
        <v>85</v>
      </c>
      <c r="AY3530" s="246" t="s">
        <v>241</v>
      </c>
    </row>
    <row r="3531" s="14" customFormat="1">
      <c r="A3531" s="14"/>
      <c r="B3531" s="247"/>
      <c r="C3531" s="248"/>
      <c r="D3531" s="238" t="s">
        <v>252</v>
      </c>
      <c r="E3531" s="249" t="s">
        <v>39</v>
      </c>
      <c r="F3531" s="250" t="s">
        <v>3157</v>
      </c>
      <c r="G3531" s="248"/>
      <c r="H3531" s="251">
        <v>215.02699999999999</v>
      </c>
      <c r="I3531" s="252"/>
      <c r="J3531" s="248"/>
      <c r="K3531" s="248"/>
      <c r="L3531" s="253"/>
      <c r="M3531" s="254"/>
      <c r="N3531" s="255"/>
      <c r="O3531" s="255"/>
      <c r="P3531" s="255"/>
      <c r="Q3531" s="255"/>
      <c r="R3531" s="255"/>
      <c r="S3531" s="255"/>
      <c r="T3531" s="256"/>
      <c r="U3531" s="14"/>
      <c r="V3531" s="14"/>
      <c r="W3531" s="14"/>
      <c r="X3531" s="14"/>
      <c r="Y3531" s="14"/>
      <c r="Z3531" s="14"/>
      <c r="AA3531" s="14"/>
      <c r="AB3531" s="14"/>
      <c r="AC3531" s="14"/>
      <c r="AD3531" s="14"/>
      <c r="AE3531" s="14"/>
      <c r="AT3531" s="257" t="s">
        <v>252</v>
      </c>
      <c r="AU3531" s="257" t="s">
        <v>93</v>
      </c>
      <c r="AV3531" s="14" t="s">
        <v>93</v>
      </c>
      <c r="AW3531" s="14" t="s">
        <v>46</v>
      </c>
      <c r="AX3531" s="14" t="s">
        <v>85</v>
      </c>
      <c r="AY3531" s="257" t="s">
        <v>241</v>
      </c>
    </row>
    <row r="3532" s="14" customFormat="1">
      <c r="A3532" s="14"/>
      <c r="B3532" s="247"/>
      <c r="C3532" s="248"/>
      <c r="D3532" s="238" t="s">
        <v>252</v>
      </c>
      <c r="E3532" s="249" t="s">
        <v>39</v>
      </c>
      <c r="F3532" s="250" t="s">
        <v>3158</v>
      </c>
      <c r="G3532" s="248"/>
      <c r="H3532" s="251">
        <v>-4.2300000000000004</v>
      </c>
      <c r="I3532" s="252"/>
      <c r="J3532" s="248"/>
      <c r="K3532" s="248"/>
      <c r="L3532" s="253"/>
      <c r="M3532" s="254"/>
      <c r="N3532" s="255"/>
      <c r="O3532" s="255"/>
      <c r="P3532" s="255"/>
      <c r="Q3532" s="255"/>
      <c r="R3532" s="255"/>
      <c r="S3532" s="255"/>
      <c r="T3532" s="256"/>
      <c r="U3532" s="14"/>
      <c r="V3532" s="14"/>
      <c r="W3532" s="14"/>
      <c r="X3532" s="14"/>
      <c r="Y3532" s="14"/>
      <c r="Z3532" s="14"/>
      <c r="AA3532" s="14"/>
      <c r="AB3532" s="14"/>
      <c r="AC3532" s="14"/>
      <c r="AD3532" s="14"/>
      <c r="AE3532" s="14"/>
      <c r="AT3532" s="257" t="s">
        <v>252</v>
      </c>
      <c r="AU3532" s="257" t="s">
        <v>93</v>
      </c>
      <c r="AV3532" s="14" t="s">
        <v>93</v>
      </c>
      <c r="AW3532" s="14" t="s">
        <v>46</v>
      </c>
      <c r="AX3532" s="14" t="s">
        <v>85</v>
      </c>
      <c r="AY3532" s="257" t="s">
        <v>241</v>
      </c>
    </row>
    <row r="3533" s="14" customFormat="1">
      <c r="A3533" s="14"/>
      <c r="B3533" s="247"/>
      <c r="C3533" s="248"/>
      <c r="D3533" s="238" t="s">
        <v>252</v>
      </c>
      <c r="E3533" s="249" t="s">
        <v>39</v>
      </c>
      <c r="F3533" s="250" t="s">
        <v>3159</v>
      </c>
      <c r="G3533" s="248"/>
      <c r="H3533" s="251">
        <v>-5.7599999999999998</v>
      </c>
      <c r="I3533" s="252"/>
      <c r="J3533" s="248"/>
      <c r="K3533" s="248"/>
      <c r="L3533" s="253"/>
      <c r="M3533" s="254"/>
      <c r="N3533" s="255"/>
      <c r="O3533" s="255"/>
      <c r="P3533" s="255"/>
      <c r="Q3533" s="255"/>
      <c r="R3533" s="255"/>
      <c r="S3533" s="255"/>
      <c r="T3533" s="256"/>
      <c r="U3533" s="14"/>
      <c r="V3533" s="14"/>
      <c r="W3533" s="14"/>
      <c r="X3533" s="14"/>
      <c r="Y3533" s="14"/>
      <c r="Z3533" s="14"/>
      <c r="AA3533" s="14"/>
      <c r="AB3533" s="14"/>
      <c r="AC3533" s="14"/>
      <c r="AD3533" s="14"/>
      <c r="AE3533" s="14"/>
      <c r="AT3533" s="257" t="s">
        <v>252</v>
      </c>
      <c r="AU3533" s="257" t="s">
        <v>93</v>
      </c>
      <c r="AV3533" s="14" t="s">
        <v>93</v>
      </c>
      <c r="AW3533" s="14" t="s">
        <v>46</v>
      </c>
      <c r="AX3533" s="14" t="s">
        <v>85</v>
      </c>
      <c r="AY3533" s="257" t="s">
        <v>241</v>
      </c>
    </row>
    <row r="3534" s="14" customFormat="1">
      <c r="A3534" s="14"/>
      <c r="B3534" s="247"/>
      <c r="C3534" s="248"/>
      <c r="D3534" s="238" t="s">
        <v>252</v>
      </c>
      <c r="E3534" s="249" t="s">
        <v>39</v>
      </c>
      <c r="F3534" s="250" t="s">
        <v>3160</v>
      </c>
      <c r="G3534" s="248"/>
      <c r="H3534" s="251">
        <v>-39.960000000000001</v>
      </c>
      <c r="I3534" s="252"/>
      <c r="J3534" s="248"/>
      <c r="K3534" s="248"/>
      <c r="L3534" s="253"/>
      <c r="M3534" s="254"/>
      <c r="N3534" s="255"/>
      <c r="O3534" s="255"/>
      <c r="P3534" s="255"/>
      <c r="Q3534" s="255"/>
      <c r="R3534" s="255"/>
      <c r="S3534" s="255"/>
      <c r="T3534" s="256"/>
      <c r="U3534" s="14"/>
      <c r="V3534" s="14"/>
      <c r="W3534" s="14"/>
      <c r="X3534" s="14"/>
      <c r="Y3534" s="14"/>
      <c r="Z3534" s="14"/>
      <c r="AA3534" s="14"/>
      <c r="AB3534" s="14"/>
      <c r="AC3534" s="14"/>
      <c r="AD3534" s="14"/>
      <c r="AE3534" s="14"/>
      <c r="AT3534" s="257" t="s">
        <v>252</v>
      </c>
      <c r="AU3534" s="257" t="s">
        <v>93</v>
      </c>
      <c r="AV3534" s="14" t="s">
        <v>93</v>
      </c>
      <c r="AW3534" s="14" t="s">
        <v>46</v>
      </c>
      <c r="AX3534" s="14" t="s">
        <v>85</v>
      </c>
      <c r="AY3534" s="257" t="s">
        <v>241</v>
      </c>
    </row>
    <row r="3535" s="13" customFormat="1">
      <c r="A3535" s="13"/>
      <c r="B3535" s="236"/>
      <c r="C3535" s="237"/>
      <c r="D3535" s="238" t="s">
        <v>252</v>
      </c>
      <c r="E3535" s="239" t="s">
        <v>39</v>
      </c>
      <c r="F3535" s="240" t="s">
        <v>1949</v>
      </c>
      <c r="G3535" s="237"/>
      <c r="H3535" s="239" t="s">
        <v>39</v>
      </c>
      <c r="I3535" s="241"/>
      <c r="J3535" s="237"/>
      <c r="K3535" s="237"/>
      <c r="L3535" s="242"/>
      <c r="M3535" s="243"/>
      <c r="N3535" s="244"/>
      <c r="O3535" s="244"/>
      <c r="P3535" s="244"/>
      <c r="Q3535" s="244"/>
      <c r="R3535" s="244"/>
      <c r="S3535" s="244"/>
      <c r="T3535" s="245"/>
      <c r="U3535" s="13"/>
      <c r="V3535" s="13"/>
      <c r="W3535" s="13"/>
      <c r="X3535" s="13"/>
      <c r="Y3535" s="13"/>
      <c r="Z3535" s="13"/>
      <c r="AA3535" s="13"/>
      <c r="AB3535" s="13"/>
      <c r="AC3535" s="13"/>
      <c r="AD3535" s="13"/>
      <c r="AE3535" s="13"/>
      <c r="AT3535" s="246" t="s">
        <v>252</v>
      </c>
      <c r="AU3535" s="246" t="s">
        <v>93</v>
      </c>
      <c r="AV3535" s="13" t="s">
        <v>23</v>
      </c>
      <c r="AW3535" s="13" t="s">
        <v>46</v>
      </c>
      <c r="AX3535" s="13" t="s">
        <v>85</v>
      </c>
      <c r="AY3535" s="246" t="s">
        <v>241</v>
      </c>
    </row>
    <row r="3536" s="14" customFormat="1">
      <c r="A3536" s="14"/>
      <c r="B3536" s="247"/>
      <c r="C3536" s="248"/>
      <c r="D3536" s="238" t="s">
        <v>252</v>
      </c>
      <c r="E3536" s="249" t="s">
        <v>39</v>
      </c>
      <c r="F3536" s="250" t="s">
        <v>3161</v>
      </c>
      <c r="G3536" s="248"/>
      <c r="H3536" s="251">
        <v>62.993000000000002</v>
      </c>
      <c r="I3536" s="252"/>
      <c r="J3536" s="248"/>
      <c r="K3536" s="248"/>
      <c r="L3536" s="253"/>
      <c r="M3536" s="254"/>
      <c r="N3536" s="255"/>
      <c r="O3536" s="255"/>
      <c r="P3536" s="255"/>
      <c r="Q3536" s="255"/>
      <c r="R3536" s="255"/>
      <c r="S3536" s="255"/>
      <c r="T3536" s="256"/>
      <c r="U3536" s="14"/>
      <c r="V3536" s="14"/>
      <c r="W3536" s="14"/>
      <c r="X3536" s="14"/>
      <c r="Y3536" s="14"/>
      <c r="Z3536" s="14"/>
      <c r="AA3536" s="14"/>
      <c r="AB3536" s="14"/>
      <c r="AC3536" s="14"/>
      <c r="AD3536" s="14"/>
      <c r="AE3536" s="14"/>
      <c r="AT3536" s="257" t="s">
        <v>252</v>
      </c>
      <c r="AU3536" s="257" t="s">
        <v>93</v>
      </c>
      <c r="AV3536" s="14" t="s">
        <v>93</v>
      </c>
      <c r="AW3536" s="14" t="s">
        <v>46</v>
      </c>
      <c r="AX3536" s="14" t="s">
        <v>85</v>
      </c>
      <c r="AY3536" s="257" t="s">
        <v>241</v>
      </c>
    </row>
    <row r="3537" s="14" customFormat="1">
      <c r="A3537" s="14"/>
      <c r="B3537" s="247"/>
      <c r="C3537" s="248"/>
      <c r="D3537" s="238" t="s">
        <v>252</v>
      </c>
      <c r="E3537" s="249" t="s">
        <v>39</v>
      </c>
      <c r="F3537" s="250" t="s">
        <v>3162</v>
      </c>
      <c r="G3537" s="248"/>
      <c r="H3537" s="251">
        <v>-1.8</v>
      </c>
      <c r="I3537" s="252"/>
      <c r="J3537" s="248"/>
      <c r="K3537" s="248"/>
      <c r="L3537" s="253"/>
      <c r="M3537" s="254"/>
      <c r="N3537" s="255"/>
      <c r="O3537" s="255"/>
      <c r="P3537" s="255"/>
      <c r="Q3537" s="255"/>
      <c r="R3537" s="255"/>
      <c r="S3537" s="255"/>
      <c r="T3537" s="256"/>
      <c r="U3537" s="14"/>
      <c r="V3537" s="14"/>
      <c r="W3537" s="14"/>
      <c r="X3537" s="14"/>
      <c r="Y3537" s="14"/>
      <c r="Z3537" s="14"/>
      <c r="AA3537" s="14"/>
      <c r="AB3537" s="14"/>
      <c r="AC3537" s="14"/>
      <c r="AD3537" s="14"/>
      <c r="AE3537" s="14"/>
      <c r="AT3537" s="257" t="s">
        <v>252</v>
      </c>
      <c r="AU3537" s="257" t="s">
        <v>93</v>
      </c>
      <c r="AV3537" s="14" t="s">
        <v>93</v>
      </c>
      <c r="AW3537" s="14" t="s">
        <v>46</v>
      </c>
      <c r="AX3537" s="14" t="s">
        <v>85</v>
      </c>
      <c r="AY3537" s="257" t="s">
        <v>241</v>
      </c>
    </row>
    <row r="3538" s="14" customFormat="1">
      <c r="A3538" s="14"/>
      <c r="B3538" s="247"/>
      <c r="C3538" s="248"/>
      <c r="D3538" s="238" t="s">
        <v>252</v>
      </c>
      <c r="E3538" s="249" t="s">
        <v>39</v>
      </c>
      <c r="F3538" s="250" t="s">
        <v>3145</v>
      </c>
      <c r="G3538" s="248"/>
      <c r="H3538" s="251">
        <v>-10.32</v>
      </c>
      <c r="I3538" s="252"/>
      <c r="J3538" s="248"/>
      <c r="K3538" s="248"/>
      <c r="L3538" s="253"/>
      <c r="M3538" s="254"/>
      <c r="N3538" s="255"/>
      <c r="O3538" s="255"/>
      <c r="P3538" s="255"/>
      <c r="Q3538" s="255"/>
      <c r="R3538" s="255"/>
      <c r="S3538" s="255"/>
      <c r="T3538" s="256"/>
      <c r="U3538" s="14"/>
      <c r="V3538" s="14"/>
      <c r="W3538" s="14"/>
      <c r="X3538" s="14"/>
      <c r="Y3538" s="14"/>
      <c r="Z3538" s="14"/>
      <c r="AA3538" s="14"/>
      <c r="AB3538" s="14"/>
      <c r="AC3538" s="14"/>
      <c r="AD3538" s="14"/>
      <c r="AE3538" s="14"/>
      <c r="AT3538" s="257" t="s">
        <v>252</v>
      </c>
      <c r="AU3538" s="257" t="s">
        <v>93</v>
      </c>
      <c r="AV3538" s="14" t="s">
        <v>93</v>
      </c>
      <c r="AW3538" s="14" t="s">
        <v>46</v>
      </c>
      <c r="AX3538" s="14" t="s">
        <v>85</v>
      </c>
      <c r="AY3538" s="257" t="s">
        <v>241</v>
      </c>
    </row>
    <row r="3539" s="16" customFormat="1">
      <c r="A3539" s="16"/>
      <c r="B3539" s="269"/>
      <c r="C3539" s="270"/>
      <c r="D3539" s="238" t="s">
        <v>252</v>
      </c>
      <c r="E3539" s="271" t="s">
        <v>39</v>
      </c>
      <c r="F3539" s="272" t="s">
        <v>295</v>
      </c>
      <c r="G3539" s="270"/>
      <c r="H3539" s="273">
        <v>331.25599999999997</v>
      </c>
      <c r="I3539" s="274"/>
      <c r="J3539" s="270"/>
      <c r="K3539" s="270"/>
      <c r="L3539" s="275"/>
      <c r="M3539" s="276"/>
      <c r="N3539" s="277"/>
      <c r="O3539" s="277"/>
      <c r="P3539" s="277"/>
      <c r="Q3539" s="277"/>
      <c r="R3539" s="277"/>
      <c r="S3539" s="277"/>
      <c r="T3539" s="278"/>
      <c r="U3539" s="16"/>
      <c r="V3539" s="16"/>
      <c r="W3539" s="16"/>
      <c r="X3539" s="16"/>
      <c r="Y3539" s="16"/>
      <c r="Z3539" s="16"/>
      <c r="AA3539" s="16"/>
      <c r="AB3539" s="16"/>
      <c r="AC3539" s="16"/>
      <c r="AD3539" s="16"/>
      <c r="AE3539" s="16"/>
      <c r="AT3539" s="279" t="s">
        <v>252</v>
      </c>
      <c r="AU3539" s="279" t="s">
        <v>93</v>
      </c>
      <c r="AV3539" s="16" t="s">
        <v>113</v>
      </c>
      <c r="AW3539" s="16" t="s">
        <v>46</v>
      </c>
      <c r="AX3539" s="16" t="s">
        <v>85</v>
      </c>
      <c r="AY3539" s="279" t="s">
        <v>241</v>
      </c>
    </row>
    <row r="3540" s="13" customFormat="1">
      <c r="A3540" s="13"/>
      <c r="B3540" s="236"/>
      <c r="C3540" s="237"/>
      <c r="D3540" s="238" t="s">
        <v>252</v>
      </c>
      <c r="E3540" s="239" t="s">
        <v>39</v>
      </c>
      <c r="F3540" s="240" t="s">
        <v>2785</v>
      </c>
      <c r="G3540" s="237"/>
      <c r="H3540" s="239" t="s">
        <v>39</v>
      </c>
      <c r="I3540" s="241"/>
      <c r="J3540" s="237"/>
      <c r="K3540" s="237"/>
      <c r="L3540" s="242"/>
      <c r="M3540" s="243"/>
      <c r="N3540" s="244"/>
      <c r="O3540" s="244"/>
      <c r="P3540" s="244"/>
      <c r="Q3540" s="244"/>
      <c r="R3540" s="244"/>
      <c r="S3540" s="244"/>
      <c r="T3540" s="245"/>
      <c r="U3540" s="13"/>
      <c r="V3540" s="13"/>
      <c r="W3540" s="13"/>
      <c r="X3540" s="13"/>
      <c r="Y3540" s="13"/>
      <c r="Z3540" s="13"/>
      <c r="AA3540" s="13"/>
      <c r="AB3540" s="13"/>
      <c r="AC3540" s="13"/>
      <c r="AD3540" s="13"/>
      <c r="AE3540" s="13"/>
      <c r="AT3540" s="246" t="s">
        <v>252</v>
      </c>
      <c r="AU3540" s="246" t="s">
        <v>93</v>
      </c>
      <c r="AV3540" s="13" t="s">
        <v>23</v>
      </c>
      <c r="AW3540" s="13" t="s">
        <v>46</v>
      </c>
      <c r="AX3540" s="13" t="s">
        <v>85</v>
      </c>
      <c r="AY3540" s="246" t="s">
        <v>241</v>
      </c>
    </row>
    <row r="3541" s="13" customFormat="1">
      <c r="A3541" s="13"/>
      <c r="B3541" s="236"/>
      <c r="C3541" s="237"/>
      <c r="D3541" s="238" t="s">
        <v>252</v>
      </c>
      <c r="E3541" s="239" t="s">
        <v>39</v>
      </c>
      <c r="F3541" s="240" t="s">
        <v>1949</v>
      </c>
      <c r="G3541" s="237"/>
      <c r="H3541" s="239" t="s">
        <v>39</v>
      </c>
      <c r="I3541" s="241"/>
      <c r="J3541" s="237"/>
      <c r="K3541" s="237"/>
      <c r="L3541" s="242"/>
      <c r="M3541" s="243"/>
      <c r="N3541" s="244"/>
      <c r="O3541" s="244"/>
      <c r="P3541" s="244"/>
      <c r="Q3541" s="244"/>
      <c r="R3541" s="244"/>
      <c r="S3541" s="244"/>
      <c r="T3541" s="245"/>
      <c r="U3541" s="13"/>
      <c r="V3541" s="13"/>
      <c r="W3541" s="13"/>
      <c r="X3541" s="13"/>
      <c r="Y3541" s="13"/>
      <c r="Z3541" s="13"/>
      <c r="AA3541" s="13"/>
      <c r="AB3541" s="13"/>
      <c r="AC3541" s="13"/>
      <c r="AD3541" s="13"/>
      <c r="AE3541" s="13"/>
      <c r="AT3541" s="246" t="s">
        <v>252</v>
      </c>
      <c r="AU3541" s="246" t="s">
        <v>93</v>
      </c>
      <c r="AV3541" s="13" t="s">
        <v>23</v>
      </c>
      <c r="AW3541" s="13" t="s">
        <v>46</v>
      </c>
      <c r="AX3541" s="13" t="s">
        <v>85</v>
      </c>
      <c r="AY3541" s="246" t="s">
        <v>241</v>
      </c>
    </row>
    <row r="3542" s="14" customFormat="1">
      <c r="A3542" s="14"/>
      <c r="B3542" s="247"/>
      <c r="C3542" s="248"/>
      <c r="D3542" s="238" t="s">
        <v>252</v>
      </c>
      <c r="E3542" s="249" t="s">
        <v>39</v>
      </c>
      <c r="F3542" s="250" t="s">
        <v>3161</v>
      </c>
      <c r="G3542" s="248"/>
      <c r="H3542" s="251">
        <v>62.993000000000002</v>
      </c>
      <c r="I3542" s="252"/>
      <c r="J3542" s="248"/>
      <c r="K3542" s="248"/>
      <c r="L3542" s="253"/>
      <c r="M3542" s="254"/>
      <c r="N3542" s="255"/>
      <c r="O3542" s="255"/>
      <c r="P3542" s="255"/>
      <c r="Q3542" s="255"/>
      <c r="R3542" s="255"/>
      <c r="S3542" s="255"/>
      <c r="T3542" s="256"/>
      <c r="U3542" s="14"/>
      <c r="V3542" s="14"/>
      <c r="W3542" s="14"/>
      <c r="X3542" s="14"/>
      <c r="Y3542" s="14"/>
      <c r="Z3542" s="14"/>
      <c r="AA3542" s="14"/>
      <c r="AB3542" s="14"/>
      <c r="AC3542" s="14"/>
      <c r="AD3542" s="14"/>
      <c r="AE3542" s="14"/>
      <c r="AT3542" s="257" t="s">
        <v>252</v>
      </c>
      <c r="AU3542" s="257" t="s">
        <v>93</v>
      </c>
      <c r="AV3542" s="14" t="s">
        <v>93</v>
      </c>
      <c r="AW3542" s="14" t="s">
        <v>46</v>
      </c>
      <c r="AX3542" s="14" t="s">
        <v>85</v>
      </c>
      <c r="AY3542" s="257" t="s">
        <v>241</v>
      </c>
    </row>
    <row r="3543" s="14" customFormat="1">
      <c r="A3543" s="14"/>
      <c r="B3543" s="247"/>
      <c r="C3543" s="248"/>
      <c r="D3543" s="238" t="s">
        <v>252</v>
      </c>
      <c r="E3543" s="249" t="s">
        <v>39</v>
      </c>
      <c r="F3543" s="250" t="s">
        <v>3162</v>
      </c>
      <c r="G3543" s="248"/>
      <c r="H3543" s="251">
        <v>-1.8</v>
      </c>
      <c r="I3543" s="252"/>
      <c r="J3543" s="248"/>
      <c r="K3543" s="248"/>
      <c r="L3543" s="253"/>
      <c r="M3543" s="254"/>
      <c r="N3543" s="255"/>
      <c r="O3543" s="255"/>
      <c r="P3543" s="255"/>
      <c r="Q3543" s="255"/>
      <c r="R3543" s="255"/>
      <c r="S3543" s="255"/>
      <c r="T3543" s="256"/>
      <c r="U3543" s="14"/>
      <c r="V3543" s="14"/>
      <c r="W3543" s="14"/>
      <c r="X3543" s="14"/>
      <c r="Y3543" s="14"/>
      <c r="Z3543" s="14"/>
      <c r="AA3543" s="14"/>
      <c r="AB3543" s="14"/>
      <c r="AC3543" s="14"/>
      <c r="AD3543" s="14"/>
      <c r="AE3543" s="14"/>
      <c r="AT3543" s="257" t="s">
        <v>252</v>
      </c>
      <c r="AU3543" s="257" t="s">
        <v>93</v>
      </c>
      <c r="AV3543" s="14" t="s">
        <v>93</v>
      </c>
      <c r="AW3543" s="14" t="s">
        <v>46</v>
      </c>
      <c r="AX3543" s="14" t="s">
        <v>85</v>
      </c>
      <c r="AY3543" s="257" t="s">
        <v>241</v>
      </c>
    </row>
    <row r="3544" s="13" customFormat="1">
      <c r="A3544" s="13"/>
      <c r="B3544" s="236"/>
      <c r="C3544" s="237"/>
      <c r="D3544" s="238" t="s">
        <v>252</v>
      </c>
      <c r="E3544" s="239" t="s">
        <v>39</v>
      </c>
      <c r="F3544" s="240" t="s">
        <v>1952</v>
      </c>
      <c r="G3544" s="237"/>
      <c r="H3544" s="239" t="s">
        <v>39</v>
      </c>
      <c r="I3544" s="241"/>
      <c r="J3544" s="237"/>
      <c r="K3544" s="237"/>
      <c r="L3544" s="242"/>
      <c r="M3544" s="243"/>
      <c r="N3544" s="244"/>
      <c r="O3544" s="244"/>
      <c r="P3544" s="244"/>
      <c r="Q3544" s="244"/>
      <c r="R3544" s="244"/>
      <c r="S3544" s="244"/>
      <c r="T3544" s="245"/>
      <c r="U3544" s="13"/>
      <c r="V3544" s="13"/>
      <c r="W3544" s="13"/>
      <c r="X3544" s="13"/>
      <c r="Y3544" s="13"/>
      <c r="Z3544" s="13"/>
      <c r="AA3544" s="13"/>
      <c r="AB3544" s="13"/>
      <c r="AC3544" s="13"/>
      <c r="AD3544" s="13"/>
      <c r="AE3544" s="13"/>
      <c r="AT3544" s="246" t="s">
        <v>252</v>
      </c>
      <c r="AU3544" s="246" t="s">
        <v>93</v>
      </c>
      <c r="AV3544" s="13" t="s">
        <v>23</v>
      </c>
      <c r="AW3544" s="13" t="s">
        <v>46</v>
      </c>
      <c r="AX3544" s="13" t="s">
        <v>85</v>
      </c>
      <c r="AY3544" s="246" t="s">
        <v>241</v>
      </c>
    </row>
    <row r="3545" s="14" customFormat="1">
      <c r="A3545" s="14"/>
      <c r="B3545" s="247"/>
      <c r="C3545" s="248"/>
      <c r="D3545" s="238" t="s">
        <v>252</v>
      </c>
      <c r="E3545" s="249" t="s">
        <v>39</v>
      </c>
      <c r="F3545" s="250" t="s">
        <v>3163</v>
      </c>
      <c r="G3545" s="248"/>
      <c r="H3545" s="251">
        <v>148.96600000000001</v>
      </c>
      <c r="I3545" s="252"/>
      <c r="J3545" s="248"/>
      <c r="K3545" s="248"/>
      <c r="L3545" s="253"/>
      <c r="M3545" s="254"/>
      <c r="N3545" s="255"/>
      <c r="O3545" s="255"/>
      <c r="P3545" s="255"/>
      <c r="Q3545" s="255"/>
      <c r="R3545" s="255"/>
      <c r="S3545" s="255"/>
      <c r="T3545" s="256"/>
      <c r="U3545" s="14"/>
      <c r="V3545" s="14"/>
      <c r="W3545" s="14"/>
      <c r="X3545" s="14"/>
      <c r="Y3545" s="14"/>
      <c r="Z3545" s="14"/>
      <c r="AA3545" s="14"/>
      <c r="AB3545" s="14"/>
      <c r="AC3545" s="14"/>
      <c r="AD3545" s="14"/>
      <c r="AE3545" s="14"/>
      <c r="AT3545" s="257" t="s">
        <v>252</v>
      </c>
      <c r="AU3545" s="257" t="s">
        <v>93</v>
      </c>
      <c r="AV3545" s="14" t="s">
        <v>93</v>
      </c>
      <c r="AW3545" s="14" t="s">
        <v>46</v>
      </c>
      <c r="AX3545" s="14" t="s">
        <v>85</v>
      </c>
      <c r="AY3545" s="257" t="s">
        <v>241</v>
      </c>
    </row>
    <row r="3546" s="14" customFormat="1">
      <c r="A3546" s="14"/>
      <c r="B3546" s="247"/>
      <c r="C3546" s="248"/>
      <c r="D3546" s="238" t="s">
        <v>252</v>
      </c>
      <c r="E3546" s="249" t="s">
        <v>39</v>
      </c>
      <c r="F3546" s="250" t="s">
        <v>3164</v>
      </c>
      <c r="G3546" s="248"/>
      <c r="H3546" s="251">
        <v>-1.764</v>
      </c>
      <c r="I3546" s="252"/>
      <c r="J3546" s="248"/>
      <c r="K3546" s="248"/>
      <c r="L3546" s="253"/>
      <c r="M3546" s="254"/>
      <c r="N3546" s="255"/>
      <c r="O3546" s="255"/>
      <c r="P3546" s="255"/>
      <c r="Q3546" s="255"/>
      <c r="R3546" s="255"/>
      <c r="S3546" s="255"/>
      <c r="T3546" s="256"/>
      <c r="U3546" s="14"/>
      <c r="V3546" s="14"/>
      <c r="W3546" s="14"/>
      <c r="X3546" s="14"/>
      <c r="Y3546" s="14"/>
      <c r="Z3546" s="14"/>
      <c r="AA3546" s="14"/>
      <c r="AB3546" s="14"/>
      <c r="AC3546" s="14"/>
      <c r="AD3546" s="14"/>
      <c r="AE3546" s="14"/>
      <c r="AT3546" s="257" t="s">
        <v>252</v>
      </c>
      <c r="AU3546" s="257" t="s">
        <v>93</v>
      </c>
      <c r="AV3546" s="14" t="s">
        <v>93</v>
      </c>
      <c r="AW3546" s="14" t="s">
        <v>46</v>
      </c>
      <c r="AX3546" s="14" t="s">
        <v>85</v>
      </c>
      <c r="AY3546" s="257" t="s">
        <v>241</v>
      </c>
    </row>
    <row r="3547" s="14" customFormat="1">
      <c r="A3547" s="14"/>
      <c r="B3547" s="247"/>
      <c r="C3547" s="248"/>
      <c r="D3547" s="238" t="s">
        <v>252</v>
      </c>
      <c r="E3547" s="249" t="s">
        <v>39</v>
      </c>
      <c r="F3547" s="250" t="s">
        <v>3147</v>
      </c>
      <c r="G3547" s="248"/>
      <c r="H3547" s="251">
        <v>-13.32</v>
      </c>
      <c r="I3547" s="252"/>
      <c r="J3547" s="248"/>
      <c r="K3547" s="248"/>
      <c r="L3547" s="253"/>
      <c r="M3547" s="254"/>
      <c r="N3547" s="255"/>
      <c r="O3547" s="255"/>
      <c r="P3547" s="255"/>
      <c r="Q3547" s="255"/>
      <c r="R3547" s="255"/>
      <c r="S3547" s="255"/>
      <c r="T3547" s="256"/>
      <c r="U3547" s="14"/>
      <c r="V3547" s="14"/>
      <c r="W3547" s="14"/>
      <c r="X3547" s="14"/>
      <c r="Y3547" s="14"/>
      <c r="Z3547" s="14"/>
      <c r="AA3547" s="14"/>
      <c r="AB3547" s="14"/>
      <c r="AC3547" s="14"/>
      <c r="AD3547" s="14"/>
      <c r="AE3547" s="14"/>
      <c r="AT3547" s="257" t="s">
        <v>252</v>
      </c>
      <c r="AU3547" s="257" t="s">
        <v>93</v>
      </c>
      <c r="AV3547" s="14" t="s">
        <v>93</v>
      </c>
      <c r="AW3547" s="14" t="s">
        <v>46</v>
      </c>
      <c r="AX3547" s="14" t="s">
        <v>85</v>
      </c>
      <c r="AY3547" s="257" t="s">
        <v>241</v>
      </c>
    </row>
    <row r="3548" s="14" customFormat="1">
      <c r="A3548" s="14"/>
      <c r="B3548" s="247"/>
      <c r="C3548" s="248"/>
      <c r="D3548" s="238" t="s">
        <v>252</v>
      </c>
      <c r="E3548" s="249" t="s">
        <v>39</v>
      </c>
      <c r="F3548" s="250" t="s">
        <v>3148</v>
      </c>
      <c r="G3548" s="248"/>
      <c r="H3548" s="251">
        <v>-4.9900000000000002</v>
      </c>
      <c r="I3548" s="252"/>
      <c r="J3548" s="248"/>
      <c r="K3548" s="248"/>
      <c r="L3548" s="253"/>
      <c r="M3548" s="254"/>
      <c r="N3548" s="255"/>
      <c r="O3548" s="255"/>
      <c r="P3548" s="255"/>
      <c r="Q3548" s="255"/>
      <c r="R3548" s="255"/>
      <c r="S3548" s="255"/>
      <c r="T3548" s="256"/>
      <c r="U3548" s="14"/>
      <c r="V3548" s="14"/>
      <c r="W3548" s="14"/>
      <c r="X3548" s="14"/>
      <c r="Y3548" s="14"/>
      <c r="Z3548" s="14"/>
      <c r="AA3548" s="14"/>
      <c r="AB3548" s="14"/>
      <c r="AC3548" s="14"/>
      <c r="AD3548" s="14"/>
      <c r="AE3548" s="14"/>
      <c r="AT3548" s="257" t="s">
        <v>252</v>
      </c>
      <c r="AU3548" s="257" t="s">
        <v>93</v>
      </c>
      <c r="AV3548" s="14" t="s">
        <v>93</v>
      </c>
      <c r="AW3548" s="14" t="s">
        <v>46</v>
      </c>
      <c r="AX3548" s="14" t="s">
        <v>85</v>
      </c>
      <c r="AY3548" s="257" t="s">
        <v>241</v>
      </c>
    </row>
    <row r="3549" s="14" customFormat="1">
      <c r="A3549" s="14"/>
      <c r="B3549" s="247"/>
      <c r="C3549" s="248"/>
      <c r="D3549" s="238" t="s">
        <v>252</v>
      </c>
      <c r="E3549" s="249" t="s">
        <v>39</v>
      </c>
      <c r="F3549" s="250" t="s">
        <v>3165</v>
      </c>
      <c r="G3549" s="248"/>
      <c r="H3549" s="251">
        <v>-7.1500000000000004</v>
      </c>
      <c r="I3549" s="252"/>
      <c r="J3549" s="248"/>
      <c r="K3549" s="248"/>
      <c r="L3549" s="253"/>
      <c r="M3549" s="254"/>
      <c r="N3549" s="255"/>
      <c r="O3549" s="255"/>
      <c r="P3549" s="255"/>
      <c r="Q3549" s="255"/>
      <c r="R3549" s="255"/>
      <c r="S3549" s="255"/>
      <c r="T3549" s="256"/>
      <c r="U3549" s="14"/>
      <c r="V3549" s="14"/>
      <c r="W3549" s="14"/>
      <c r="X3549" s="14"/>
      <c r="Y3549" s="14"/>
      <c r="Z3549" s="14"/>
      <c r="AA3549" s="14"/>
      <c r="AB3549" s="14"/>
      <c r="AC3549" s="14"/>
      <c r="AD3549" s="14"/>
      <c r="AE3549" s="14"/>
      <c r="AT3549" s="257" t="s">
        <v>252</v>
      </c>
      <c r="AU3549" s="257" t="s">
        <v>93</v>
      </c>
      <c r="AV3549" s="14" t="s">
        <v>93</v>
      </c>
      <c r="AW3549" s="14" t="s">
        <v>46</v>
      </c>
      <c r="AX3549" s="14" t="s">
        <v>85</v>
      </c>
      <c r="AY3549" s="257" t="s">
        <v>241</v>
      </c>
    </row>
    <row r="3550" s="16" customFormat="1">
      <c r="A3550" s="16"/>
      <c r="B3550" s="269"/>
      <c r="C3550" s="270"/>
      <c r="D3550" s="238" t="s">
        <v>252</v>
      </c>
      <c r="E3550" s="271" t="s">
        <v>39</v>
      </c>
      <c r="F3550" s="272" t="s">
        <v>295</v>
      </c>
      <c r="G3550" s="270"/>
      <c r="H3550" s="273">
        <v>182.935</v>
      </c>
      <c r="I3550" s="274"/>
      <c r="J3550" s="270"/>
      <c r="K3550" s="270"/>
      <c r="L3550" s="275"/>
      <c r="M3550" s="276"/>
      <c r="N3550" s="277"/>
      <c r="O3550" s="277"/>
      <c r="P3550" s="277"/>
      <c r="Q3550" s="277"/>
      <c r="R3550" s="277"/>
      <c r="S3550" s="277"/>
      <c r="T3550" s="278"/>
      <c r="U3550" s="16"/>
      <c r="V3550" s="16"/>
      <c r="W3550" s="16"/>
      <c r="X3550" s="16"/>
      <c r="Y3550" s="16"/>
      <c r="Z3550" s="16"/>
      <c r="AA3550" s="16"/>
      <c r="AB3550" s="16"/>
      <c r="AC3550" s="16"/>
      <c r="AD3550" s="16"/>
      <c r="AE3550" s="16"/>
      <c r="AT3550" s="279" t="s">
        <v>252</v>
      </c>
      <c r="AU3550" s="279" t="s">
        <v>93</v>
      </c>
      <c r="AV3550" s="16" t="s">
        <v>113</v>
      </c>
      <c r="AW3550" s="16" t="s">
        <v>46</v>
      </c>
      <c r="AX3550" s="16" t="s">
        <v>85</v>
      </c>
      <c r="AY3550" s="279" t="s">
        <v>241</v>
      </c>
    </row>
    <row r="3551" s="13" customFormat="1">
      <c r="A3551" s="13"/>
      <c r="B3551" s="236"/>
      <c r="C3551" s="237"/>
      <c r="D3551" s="238" t="s">
        <v>252</v>
      </c>
      <c r="E3551" s="239" t="s">
        <v>39</v>
      </c>
      <c r="F3551" s="240" t="s">
        <v>2789</v>
      </c>
      <c r="G3551" s="237"/>
      <c r="H3551" s="239" t="s">
        <v>39</v>
      </c>
      <c r="I3551" s="241"/>
      <c r="J3551" s="237"/>
      <c r="K3551" s="237"/>
      <c r="L3551" s="242"/>
      <c r="M3551" s="243"/>
      <c r="N3551" s="244"/>
      <c r="O3551" s="244"/>
      <c r="P3551" s="244"/>
      <c r="Q3551" s="244"/>
      <c r="R3551" s="244"/>
      <c r="S3551" s="244"/>
      <c r="T3551" s="245"/>
      <c r="U3551" s="13"/>
      <c r="V3551" s="13"/>
      <c r="W3551" s="13"/>
      <c r="X3551" s="13"/>
      <c r="Y3551" s="13"/>
      <c r="Z3551" s="13"/>
      <c r="AA3551" s="13"/>
      <c r="AB3551" s="13"/>
      <c r="AC3551" s="13"/>
      <c r="AD3551" s="13"/>
      <c r="AE3551" s="13"/>
      <c r="AT3551" s="246" t="s">
        <v>252</v>
      </c>
      <c r="AU3551" s="246" t="s">
        <v>93</v>
      </c>
      <c r="AV3551" s="13" t="s">
        <v>23</v>
      </c>
      <c r="AW3551" s="13" t="s">
        <v>46</v>
      </c>
      <c r="AX3551" s="13" t="s">
        <v>85</v>
      </c>
      <c r="AY3551" s="246" t="s">
        <v>241</v>
      </c>
    </row>
    <row r="3552" s="14" customFormat="1">
      <c r="A3552" s="14"/>
      <c r="B3552" s="247"/>
      <c r="C3552" s="248"/>
      <c r="D3552" s="238" t="s">
        <v>252</v>
      </c>
      <c r="E3552" s="249" t="s">
        <v>39</v>
      </c>
      <c r="F3552" s="250" t="s">
        <v>3166</v>
      </c>
      <c r="G3552" s="248"/>
      <c r="H3552" s="251">
        <v>18.748999999999999</v>
      </c>
      <c r="I3552" s="252"/>
      <c r="J3552" s="248"/>
      <c r="K3552" s="248"/>
      <c r="L3552" s="253"/>
      <c r="M3552" s="254"/>
      <c r="N3552" s="255"/>
      <c r="O3552" s="255"/>
      <c r="P3552" s="255"/>
      <c r="Q3552" s="255"/>
      <c r="R3552" s="255"/>
      <c r="S3552" s="255"/>
      <c r="T3552" s="256"/>
      <c r="U3552" s="14"/>
      <c r="V3552" s="14"/>
      <c r="W3552" s="14"/>
      <c r="X3552" s="14"/>
      <c r="Y3552" s="14"/>
      <c r="Z3552" s="14"/>
      <c r="AA3552" s="14"/>
      <c r="AB3552" s="14"/>
      <c r="AC3552" s="14"/>
      <c r="AD3552" s="14"/>
      <c r="AE3552" s="14"/>
      <c r="AT3552" s="257" t="s">
        <v>252</v>
      </c>
      <c r="AU3552" s="257" t="s">
        <v>93</v>
      </c>
      <c r="AV3552" s="14" t="s">
        <v>93</v>
      </c>
      <c r="AW3552" s="14" t="s">
        <v>46</v>
      </c>
      <c r="AX3552" s="14" t="s">
        <v>85</v>
      </c>
      <c r="AY3552" s="257" t="s">
        <v>241</v>
      </c>
    </row>
    <row r="3553" s="14" customFormat="1">
      <c r="A3553" s="14"/>
      <c r="B3553" s="247"/>
      <c r="C3553" s="248"/>
      <c r="D3553" s="238" t="s">
        <v>252</v>
      </c>
      <c r="E3553" s="249" t="s">
        <v>39</v>
      </c>
      <c r="F3553" s="250" t="s">
        <v>3167</v>
      </c>
      <c r="G3553" s="248"/>
      <c r="H3553" s="251">
        <v>20.736000000000001</v>
      </c>
      <c r="I3553" s="252"/>
      <c r="J3553" s="248"/>
      <c r="K3553" s="248"/>
      <c r="L3553" s="253"/>
      <c r="M3553" s="254"/>
      <c r="N3553" s="255"/>
      <c r="O3553" s="255"/>
      <c r="P3553" s="255"/>
      <c r="Q3553" s="255"/>
      <c r="R3553" s="255"/>
      <c r="S3553" s="255"/>
      <c r="T3553" s="256"/>
      <c r="U3553" s="14"/>
      <c r="V3553" s="14"/>
      <c r="W3553" s="14"/>
      <c r="X3553" s="14"/>
      <c r="Y3553" s="14"/>
      <c r="Z3553" s="14"/>
      <c r="AA3553" s="14"/>
      <c r="AB3553" s="14"/>
      <c r="AC3553" s="14"/>
      <c r="AD3553" s="14"/>
      <c r="AE3553" s="14"/>
      <c r="AT3553" s="257" t="s">
        <v>252</v>
      </c>
      <c r="AU3553" s="257" t="s">
        <v>93</v>
      </c>
      <c r="AV3553" s="14" t="s">
        <v>93</v>
      </c>
      <c r="AW3553" s="14" t="s">
        <v>46</v>
      </c>
      <c r="AX3553" s="14" t="s">
        <v>85</v>
      </c>
      <c r="AY3553" s="257" t="s">
        <v>241</v>
      </c>
    </row>
    <row r="3554" s="16" customFormat="1">
      <c r="A3554" s="16"/>
      <c r="B3554" s="269"/>
      <c r="C3554" s="270"/>
      <c r="D3554" s="238" t="s">
        <v>252</v>
      </c>
      <c r="E3554" s="271" t="s">
        <v>39</v>
      </c>
      <c r="F3554" s="272" t="s">
        <v>295</v>
      </c>
      <c r="G3554" s="270"/>
      <c r="H3554" s="273">
        <v>39.484999999999999</v>
      </c>
      <c r="I3554" s="274"/>
      <c r="J3554" s="270"/>
      <c r="K3554" s="270"/>
      <c r="L3554" s="275"/>
      <c r="M3554" s="276"/>
      <c r="N3554" s="277"/>
      <c r="O3554" s="277"/>
      <c r="P3554" s="277"/>
      <c r="Q3554" s="277"/>
      <c r="R3554" s="277"/>
      <c r="S3554" s="277"/>
      <c r="T3554" s="278"/>
      <c r="U3554" s="16"/>
      <c r="V3554" s="16"/>
      <c r="W3554" s="16"/>
      <c r="X3554" s="16"/>
      <c r="Y3554" s="16"/>
      <c r="Z3554" s="16"/>
      <c r="AA3554" s="16"/>
      <c r="AB3554" s="16"/>
      <c r="AC3554" s="16"/>
      <c r="AD3554" s="16"/>
      <c r="AE3554" s="16"/>
      <c r="AT3554" s="279" t="s">
        <v>252</v>
      </c>
      <c r="AU3554" s="279" t="s">
        <v>93</v>
      </c>
      <c r="AV3554" s="16" t="s">
        <v>113</v>
      </c>
      <c r="AW3554" s="16" t="s">
        <v>46</v>
      </c>
      <c r="AX3554" s="16" t="s">
        <v>85</v>
      </c>
      <c r="AY3554" s="279" t="s">
        <v>241</v>
      </c>
    </row>
    <row r="3555" s="15" customFormat="1">
      <c r="A3555" s="15"/>
      <c r="B3555" s="258"/>
      <c r="C3555" s="259"/>
      <c r="D3555" s="238" t="s">
        <v>252</v>
      </c>
      <c r="E3555" s="260" t="s">
        <v>39</v>
      </c>
      <c r="F3555" s="261" t="s">
        <v>274</v>
      </c>
      <c r="G3555" s="259"/>
      <c r="H3555" s="262">
        <v>862.92600000000004</v>
      </c>
      <c r="I3555" s="263"/>
      <c r="J3555" s="259"/>
      <c r="K3555" s="259"/>
      <c r="L3555" s="264"/>
      <c r="M3555" s="265"/>
      <c r="N3555" s="266"/>
      <c r="O3555" s="266"/>
      <c r="P3555" s="266"/>
      <c r="Q3555" s="266"/>
      <c r="R3555" s="266"/>
      <c r="S3555" s="266"/>
      <c r="T3555" s="267"/>
      <c r="U3555" s="15"/>
      <c r="V3555" s="15"/>
      <c r="W3555" s="15"/>
      <c r="X3555" s="15"/>
      <c r="Y3555" s="15"/>
      <c r="Z3555" s="15"/>
      <c r="AA3555" s="15"/>
      <c r="AB3555" s="15"/>
      <c r="AC3555" s="15"/>
      <c r="AD3555" s="15"/>
      <c r="AE3555" s="15"/>
      <c r="AT3555" s="268" t="s">
        <v>252</v>
      </c>
      <c r="AU3555" s="268" t="s">
        <v>93</v>
      </c>
      <c r="AV3555" s="15" t="s">
        <v>248</v>
      </c>
      <c r="AW3555" s="15" t="s">
        <v>46</v>
      </c>
      <c r="AX3555" s="15" t="s">
        <v>23</v>
      </c>
      <c r="AY3555" s="268" t="s">
        <v>241</v>
      </c>
    </row>
    <row r="3556" s="2" customFormat="1" ht="21.75" customHeight="1">
      <c r="A3556" s="42"/>
      <c r="B3556" s="43"/>
      <c r="C3556" s="218" t="s">
        <v>3168</v>
      </c>
      <c r="D3556" s="218" t="s">
        <v>243</v>
      </c>
      <c r="E3556" s="219" t="s">
        <v>3169</v>
      </c>
      <c r="F3556" s="220" t="s">
        <v>3170</v>
      </c>
      <c r="G3556" s="221" t="s">
        <v>145</v>
      </c>
      <c r="H3556" s="222">
        <v>687.322</v>
      </c>
      <c r="I3556" s="223"/>
      <c r="J3556" s="224">
        <f>ROUND(I3556*H3556,2)</f>
        <v>0</v>
      </c>
      <c r="K3556" s="220" t="s">
        <v>247</v>
      </c>
      <c r="L3556" s="48"/>
      <c r="M3556" s="225" t="s">
        <v>39</v>
      </c>
      <c r="N3556" s="226" t="s">
        <v>56</v>
      </c>
      <c r="O3556" s="88"/>
      <c r="P3556" s="227">
        <f>O3556*H3556</f>
        <v>0</v>
      </c>
      <c r="Q3556" s="227">
        <v>0.025000000000000001</v>
      </c>
      <c r="R3556" s="227">
        <f>Q3556*H3556</f>
        <v>17.183050000000001</v>
      </c>
      <c r="S3556" s="227">
        <v>0</v>
      </c>
      <c r="T3556" s="228">
        <f>S3556*H3556</f>
        <v>0</v>
      </c>
      <c r="U3556" s="42"/>
      <c r="V3556" s="42"/>
      <c r="W3556" s="42"/>
      <c r="X3556" s="42"/>
      <c r="Y3556" s="42"/>
      <c r="Z3556" s="42"/>
      <c r="AA3556" s="42"/>
      <c r="AB3556" s="42"/>
      <c r="AC3556" s="42"/>
      <c r="AD3556" s="42"/>
      <c r="AE3556" s="42"/>
      <c r="AR3556" s="229" t="s">
        <v>248</v>
      </c>
      <c r="AT3556" s="229" t="s">
        <v>243</v>
      </c>
      <c r="AU3556" s="229" t="s">
        <v>93</v>
      </c>
      <c r="AY3556" s="20" t="s">
        <v>241</v>
      </c>
      <c r="BE3556" s="230">
        <f>IF(N3556="základní",J3556,0)</f>
        <v>0</v>
      </c>
      <c r="BF3556" s="230">
        <f>IF(N3556="snížená",J3556,0)</f>
        <v>0</v>
      </c>
      <c r="BG3556" s="230">
        <f>IF(N3556="zákl. přenesená",J3556,0)</f>
        <v>0</v>
      </c>
      <c r="BH3556" s="230">
        <f>IF(N3556="sníž. přenesená",J3556,0)</f>
        <v>0</v>
      </c>
      <c r="BI3556" s="230">
        <f>IF(N3556="nulová",J3556,0)</f>
        <v>0</v>
      </c>
      <c r="BJ3556" s="20" t="s">
        <v>23</v>
      </c>
      <c r="BK3556" s="230">
        <f>ROUND(I3556*H3556,2)</f>
        <v>0</v>
      </c>
      <c r="BL3556" s="20" t="s">
        <v>248</v>
      </c>
      <c r="BM3556" s="229" t="s">
        <v>3171</v>
      </c>
    </row>
    <row r="3557" s="2" customFormat="1">
      <c r="A3557" s="42"/>
      <c r="B3557" s="43"/>
      <c r="C3557" s="44"/>
      <c r="D3557" s="231" t="s">
        <v>250</v>
      </c>
      <c r="E3557" s="44"/>
      <c r="F3557" s="232" t="s">
        <v>3172</v>
      </c>
      <c r="G3557" s="44"/>
      <c r="H3557" s="44"/>
      <c r="I3557" s="233"/>
      <c r="J3557" s="44"/>
      <c r="K3557" s="44"/>
      <c r="L3557" s="48"/>
      <c r="M3557" s="234"/>
      <c r="N3557" s="235"/>
      <c r="O3557" s="88"/>
      <c r="P3557" s="88"/>
      <c r="Q3557" s="88"/>
      <c r="R3557" s="88"/>
      <c r="S3557" s="88"/>
      <c r="T3557" s="89"/>
      <c r="U3557" s="42"/>
      <c r="V3557" s="42"/>
      <c r="W3557" s="42"/>
      <c r="X3557" s="42"/>
      <c r="Y3557" s="42"/>
      <c r="Z3557" s="42"/>
      <c r="AA3557" s="42"/>
      <c r="AB3557" s="42"/>
      <c r="AC3557" s="42"/>
      <c r="AD3557" s="42"/>
      <c r="AE3557" s="42"/>
      <c r="AT3557" s="20" t="s">
        <v>250</v>
      </c>
      <c r="AU3557" s="20" t="s">
        <v>93</v>
      </c>
    </row>
    <row r="3558" s="13" customFormat="1">
      <c r="A3558" s="13"/>
      <c r="B3558" s="236"/>
      <c r="C3558" s="237"/>
      <c r="D3558" s="238" t="s">
        <v>252</v>
      </c>
      <c r="E3558" s="239" t="s">
        <v>39</v>
      </c>
      <c r="F3558" s="240" t="s">
        <v>2756</v>
      </c>
      <c r="G3558" s="237"/>
      <c r="H3558" s="239" t="s">
        <v>39</v>
      </c>
      <c r="I3558" s="241"/>
      <c r="J3558" s="237"/>
      <c r="K3558" s="237"/>
      <c r="L3558" s="242"/>
      <c r="M3558" s="243"/>
      <c r="N3558" s="244"/>
      <c r="O3558" s="244"/>
      <c r="P3558" s="244"/>
      <c r="Q3558" s="244"/>
      <c r="R3558" s="244"/>
      <c r="S3558" s="244"/>
      <c r="T3558" s="245"/>
      <c r="U3558" s="13"/>
      <c r="V3558" s="13"/>
      <c r="W3558" s="13"/>
      <c r="X3558" s="13"/>
      <c r="Y3558" s="13"/>
      <c r="Z3558" s="13"/>
      <c r="AA3558" s="13"/>
      <c r="AB3558" s="13"/>
      <c r="AC3558" s="13"/>
      <c r="AD3558" s="13"/>
      <c r="AE3558" s="13"/>
      <c r="AT3558" s="246" t="s">
        <v>252</v>
      </c>
      <c r="AU3558" s="246" t="s">
        <v>93</v>
      </c>
      <c r="AV3558" s="13" t="s">
        <v>23</v>
      </c>
      <c r="AW3558" s="13" t="s">
        <v>46</v>
      </c>
      <c r="AX3558" s="13" t="s">
        <v>85</v>
      </c>
      <c r="AY3558" s="246" t="s">
        <v>241</v>
      </c>
    </row>
    <row r="3559" s="13" customFormat="1">
      <c r="A3559" s="13"/>
      <c r="B3559" s="236"/>
      <c r="C3559" s="237"/>
      <c r="D3559" s="238" t="s">
        <v>252</v>
      </c>
      <c r="E3559" s="239" t="s">
        <v>39</v>
      </c>
      <c r="F3559" s="240" t="s">
        <v>2757</v>
      </c>
      <c r="G3559" s="237"/>
      <c r="H3559" s="239" t="s">
        <v>39</v>
      </c>
      <c r="I3559" s="241"/>
      <c r="J3559" s="237"/>
      <c r="K3559" s="237"/>
      <c r="L3559" s="242"/>
      <c r="M3559" s="243"/>
      <c r="N3559" s="244"/>
      <c r="O3559" s="244"/>
      <c r="P3559" s="244"/>
      <c r="Q3559" s="244"/>
      <c r="R3559" s="244"/>
      <c r="S3559" s="244"/>
      <c r="T3559" s="245"/>
      <c r="U3559" s="13"/>
      <c r="V3559" s="13"/>
      <c r="W3559" s="13"/>
      <c r="X3559" s="13"/>
      <c r="Y3559" s="13"/>
      <c r="Z3559" s="13"/>
      <c r="AA3559" s="13"/>
      <c r="AB3559" s="13"/>
      <c r="AC3559" s="13"/>
      <c r="AD3559" s="13"/>
      <c r="AE3559" s="13"/>
      <c r="AT3559" s="246" t="s">
        <v>252</v>
      </c>
      <c r="AU3559" s="246" t="s">
        <v>93</v>
      </c>
      <c r="AV3559" s="13" t="s">
        <v>23</v>
      </c>
      <c r="AW3559" s="13" t="s">
        <v>46</v>
      </c>
      <c r="AX3559" s="13" t="s">
        <v>85</v>
      </c>
      <c r="AY3559" s="246" t="s">
        <v>241</v>
      </c>
    </row>
    <row r="3560" s="13" customFormat="1">
      <c r="A3560" s="13"/>
      <c r="B3560" s="236"/>
      <c r="C3560" s="237"/>
      <c r="D3560" s="238" t="s">
        <v>252</v>
      </c>
      <c r="E3560" s="239" t="s">
        <v>39</v>
      </c>
      <c r="F3560" s="240" t="s">
        <v>1946</v>
      </c>
      <c r="G3560" s="237"/>
      <c r="H3560" s="239" t="s">
        <v>39</v>
      </c>
      <c r="I3560" s="241"/>
      <c r="J3560" s="237"/>
      <c r="K3560" s="237"/>
      <c r="L3560" s="242"/>
      <c r="M3560" s="243"/>
      <c r="N3560" s="244"/>
      <c r="O3560" s="244"/>
      <c r="P3560" s="244"/>
      <c r="Q3560" s="244"/>
      <c r="R3560" s="244"/>
      <c r="S3560" s="244"/>
      <c r="T3560" s="245"/>
      <c r="U3560" s="13"/>
      <c r="V3560" s="13"/>
      <c r="W3560" s="13"/>
      <c r="X3560" s="13"/>
      <c r="Y3560" s="13"/>
      <c r="Z3560" s="13"/>
      <c r="AA3560" s="13"/>
      <c r="AB3560" s="13"/>
      <c r="AC3560" s="13"/>
      <c r="AD3560" s="13"/>
      <c r="AE3560" s="13"/>
      <c r="AT3560" s="246" t="s">
        <v>252</v>
      </c>
      <c r="AU3560" s="246" t="s">
        <v>93</v>
      </c>
      <c r="AV3560" s="13" t="s">
        <v>23</v>
      </c>
      <c r="AW3560" s="13" t="s">
        <v>46</v>
      </c>
      <c r="AX3560" s="13" t="s">
        <v>85</v>
      </c>
      <c r="AY3560" s="246" t="s">
        <v>241</v>
      </c>
    </row>
    <row r="3561" s="14" customFormat="1">
      <c r="A3561" s="14"/>
      <c r="B3561" s="247"/>
      <c r="C3561" s="248"/>
      <c r="D3561" s="238" t="s">
        <v>252</v>
      </c>
      <c r="E3561" s="249" t="s">
        <v>39</v>
      </c>
      <c r="F3561" s="250" t="s">
        <v>2758</v>
      </c>
      <c r="G3561" s="248"/>
      <c r="H3561" s="251">
        <v>18.082000000000001</v>
      </c>
      <c r="I3561" s="252"/>
      <c r="J3561" s="248"/>
      <c r="K3561" s="248"/>
      <c r="L3561" s="253"/>
      <c r="M3561" s="254"/>
      <c r="N3561" s="255"/>
      <c r="O3561" s="255"/>
      <c r="P3561" s="255"/>
      <c r="Q3561" s="255"/>
      <c r="R3561" s="255"/>
      <c r="S3561" s="255"/>
      <c r="T3561" s="256"/>
      <c r="U3561" s="14"/>
      <c r="V3561" s="14"/>
      <c r="W3561" s="14"/>
      <c r="X3561" s="14"/>
      <c r="Y3561" s="14"/>
      <c r="Z3561" s="14"/>
      <c r="AA3561" s="14"/>
      <c r="AB3561" s="14"/>
      <c r="AC3561" s="14"/>
      <c r="AD3561" s="14"/>
      <c r="AE3561" s="14"/>
      <c r="AT3561" s="257" t="s">
        <v>252</v>
      </c>
      <c r="AU3561" s="257" t="s">
        <v>93</v>
      </c>
      <c r="AV3561" s="14" t="s">
        <v>93</v>
      </c>
      <c r="AW3561" s="14" t="s">
        <v>46</v>
      </c>
      <c r="AX3561" s="14" t="s">
        <v>85</v>
      </c>
      <c r="AY3561" s="257" t="s">
        <v>241</v>
      </c>
    </row>
    <row r="3562" s="14" customFormat="1">
      <c r="A3562" s="14"/>
      <c r="B3562" s="247"/>
      <c r="C3562" s="248"/>
      <c r="D3562" s="238" t="s">
        <v>252</v>
      </c>
      <c r="E3562" s="249" t="s">
        <v>39</v>
      </c>
      <c r="F3562" s="250" t="s">
        <v>2759</v>
      </c>
      <c r="G3562" s="248"/>
      <c r="H3562" s="251">
        <v>-4.6779999999999999</v>
      </c>
      <c r="I3562" s="252"/>
      <c r="J3562" s="248"/>
      <c r="K3562" s="248"/>
      <c r="L3562" s="253"/>
      <c r="M3562" s="254"/>
      <c r="N3562" s="255"/>
      <c r="O3562" s="255"/>
      <c r="P3562" s="255"/>
      <c r="Q3562" s="255"/>
      <c r="R3562" s="255"/>
      <c r="S3562" s="255"/>
      <c r="T3562" s="256"/>
      <c r="U3562" s="14"/>
      <c r="V3562" s="14"/>
      <c r="W3562" s="14"/>
      <c r="X3562" s="14"/>
      <c r="Y3562" s="14"/>
      <c r="Z3562" s="14"/>
      <c r="AA3562" s="14"/>
      <c r="AB3562" s="14"/>
      <c r="AC3562" s="14"/>
      <c r="AD3562" s="14"/>
      <c r="AE3562" s="14"/>
      <c r="AT3562" s="257" t="s">
        <v>252</v>
      </c>
      <c r="AU3562" s="257" t="s">
        <v>93</v>
      </c>
      <c r="AV3562" s="14" t="s">
        <v>93</v>
      </c>
      <c r="AW3562" s="14" t="s">
        <v>46</v>
      </c>
      <c r="AX3562" s="14" t="s">
        <v>85</v>
      </c>
      <c r="AY3562" s="257" t="s">
        <v>241</v>
      </c>
    </row>
    <row r="3563" s="13" customFormat="1">
      <c r="A3563" s="13"/>
      <c r="B3563" s="236"/>
      <c r="C3563" s="237"/>
      <c r="D3563" s="238" t="s">
        <v>252</v>
      </c>
      <c r="E3563" s="239" t="s">
        <v>39</v>
      </c>
      <c r="F3563" s="240" t="s">
        <v>1949</v>
      </c>
      <c r="G3563" s="237"/>
      <c r="H3563" s="239" t="s">
        <v>39</v>
      </c>
      <c r="I3563" s="241"/>
      <c r="J3563" s="237"/>
      <c r="K3563" s="237"/>
      <c r="L3563" s="242"/>
      <c r="M3563" s="243"/>
      <c r="N3563" s="244"/>
      <c r="O3563" s="244"/>
      <c r="P3563" s="244"/>
      <c r="Q3563" s="244"/>
      <c r="R3563" s="244"/>
      <c r="S3563" s="244"/>
      <c r="T3563" s="245"/>
      <c r="U3563" s="13"/>
      <c r="V3563" s="13"/>
      <c r="W3563" s="13"/>
      <c r="X3563" s="13"/>
      <c r="Y3563" s="13"/>
      <c r="Z3563" s="13"/>
      <c r="AA3563" s="13"/>
      <c r="AB3563" s="13"/>
      <c r="AC3563" s="13"/>
      <c r="AD3563" s="13"/>
      <c r="AE3563" s="13"/>
      <c r="AT3563" s="246" t="s">
        <v>252</v>
      </c>
      <c r="AU3563" s="246" t="s">
        <v>93</v>
      </c>
      <c r="AV3563" s="13" t="s">
        <v>23</v>
      </c>
      <c r="AW3563" s="13" t="s">
        <v>46</v>
      </c>
      <c r="AX3563" s="13" t="s">
        <v>85</v>
      </c>
      <c r="AY3563" s="246" t="s">
        <v>241</v>
      </c>
    </row>
    <row r="3564" s="14" customFormat="1">
      <c r="A3564" s="14"/>
      <c r="B3564" s="247"/>
      <c r="C3564" s="248"/>
      <c r="D3564" s="238" t="s">
        <v>252</v>
      </c>
      <c r="E3564" s="249" t="s">
        <v>39</v>
      </c>
      <c r="F3564" s="250" t="s">
        <v>2760</v>
      </c>
      <c r="G3564" s="248"/>
      <c r="H3564" s="251">
        <v>84.814999999999998</v>
      </c>
      <c r="I3564" s="252"/>
      <c r="J3564" s="248"/>
      <c r="K3564" s="248"/>
      <c r="L3564" s="253"/>
      <c r="M3564" s="254"/>
      <c r="N3564" s="255"/>
      <c r="O3564" s="255"/>
      <c r="P3564" s="255"/>
      <c r="Q3564" s="255"/>
      <c r="R3564" s="255"/>
      <c r="S3564" s="255"/>
      <c r="T3564" s="256"/>
      <c r="U3564" s="14"/>
      <c r="V3564" s="14"/>
      <c r="W3564" s="14"/>
      <c r="X3564" s="14"/>
      <c r="Y3564" s="14"/>
      <c r="Z3564" s="14"/>
      <c r="AA3564" s="14"/>
      <c r="AB3564" s="14"/>
      <c r="AC3564" s="14"/>
      <c r="AD3564" s="14"/>
      <c r="AE3564" s="14"/>
      <c r="AT3564" s="257" t="s">
        <v>252</v>
      </c>
      <c r="AU3564" s="257" t="s">
        <v>93</v>
      </c>
      <c r="AV3564" s="14" t="s">
        <v>93</v>
      </c>
      <c r="AW3564" s="14" t="s">
        <v>46</v>
      </c>
      <c r="AX3564" s="14" t="s">
        <v>85</v>
      </c>
      <c r="AY3564" s="257" t="s">
        <v>241</v>
      </c>
    </row>
    <row r="3565" s="14" customFormat="1">
      <c r="A3565" s="14"/>
      <c r="B3565" s="247"/>
      <c r="C3565" s="248"/>
      <c r="D3565" s="238" t="s">
        <v>252</v>
      </c>
      <c r="E3565" s="249" t="s">
        <v>39</v>
      </c>
      <c r="F3565" s="250" t="s">
        <v>2761</v>
      </c>
      <c r="G3565" s="248"/>
      <c r="H3565" s="251">
        <v>8.8800000000000008</v>
      </c>
      <c r="I3565" s="252"/>
      <c r="J3565" s="248"/>
      <c r="K3565" s="248"/>
      <c r="L3565" s="253"/>
      <c r="M3565" s="254"/>
      <c r="N3565" s="255"/>
      <c r="O3565" s="255"/>
      <c r="P3565" s="255"/>
      <c r="Q3565" s="255"/>
      <c r="R3565" s="255"/>
      <c r="S3565" s="255"/>
      <c r="T3565" s="256"/>
      <c r="U3565" s="14"/>
      <c r="V3565" s="14"/>
      <c r="W3565" s="14"/>
      <c r="X3565" s="14"/>
      <c r="Y3565" s="14"/>
      <c r="Z3565" s="14"/>
      <c r="AA3565" s="14"/>
      <c r="AB3565" s="14"/>
      <c r="AC3565" s="14"/>
      <c r="AD3565" s="14"/>
      <c r="AE3565" s="14"/>
      <c r="AT3565" s="257" t="s">
        <v>252</v>
      </c>
      <c r="AU3565" s="257" t="s">
        <v>93</v>
      </c>
      <c r="AV3565" s="14" t="s">
        <v>93</v>
      </c>
      <c r="AW3565" s="14" t="s">
        <v>46</v>
      </c>
      <c r="AX3565" s="14" t="s">
        <v>85</v>
      </c>
      <c r="AY3565" s="257" t="s">
        <v>241</v>
      </c>
    </row>
    <row r="3566" s="14" customFormat="1">
      <c r="A3566" s="14"/>
      <c r="B3566" s="247"/>
      <c r="C3566" s="248"/>
      <c r="D3566" s="238" t="s">
        <v>252</v>
      </c>
      <c r="E3566" s="249" t="s">
        <v>39</v>
      </c>
      <c r="F3566" s="250" t="s">
        <v>2762</v>
      </c>
      <c r="G3566" s="248"/>
      <c r="H3566" s="251">
        <v>-4.4459999999999997</v>
      </c>
      <c r="I3566" s="252"/>
      <c r="J3566" s="248"/>
      <c r="K3566" s="248"/>
      <c r="L3566" s="253"/>
      <c r="M3566" s="254"/>
      <c r="N3566" s="255"/>
      <c r="O3566" s="255"/>
      <c r="P3566" s="255"/>
      <c r="Q3566" s="255"/>
      <c r="R3566" s="255"/>
      <c r="S3566" s="255"/>
      <c r="T3566" s="256"/>
      <c r="U3566" s="14"/>
      <c r="V3566" s="14"/>
      <c r="W3566" s="14"/>
      <c r="X3566" s="14"/>
      <c r="Y3566" s="14"/>
      <c r="Z3566" s="14"/>
      <c r="AA3566" s="14"/>
      <c r="AB3566" s="14"/>
      <c r="AC3566" s="14"/>
      <c r="AD3566" s="14"/>
      <c r="AE3566" s="14"/>
      <c r="AT3566" s="257" t="s">
        <v>252</v>
      </c>
      <c r="AU3566" s="257" t="s">
        <v>93</v>
      </c>
      <c r="AV3566" s="14" t="s">
        <v>93</v>
      </c>
      <c r="AW3566" s="14" t="s">
        <v>46</v>
      </c>
      <c r="AX3566" s="14" t="s">
        <v>85</v>
      </c>
      <c r="AY3566" s="257" t="s">
        <v>241</v>
      </c>
    </row>
    <row r="3567" s="14" customFormat="1">
      <c r="A3567" s="14"/>
      <c r="B3567" s="247"/>
      <c r="C3567" s="248"/>
      <c r="D3567" s="238" t="s">
        <v>252</v>
      </c>
      <c r="E3567" s="249" t="s">
        <v>39</v>
      </c>
      <c r="F3567" s="250" t="s">
        <v>2763</v>
      </c>
      <c r="G3567" s="248"/>
      <c r="H3567" s="251">
        <v>-9.718</v>
      </c>
      <c r="I3567" s="252"/>
      <c r="J3567" s="248"/>
      <c r="K3567" s="248"/>
      <c r="L3567" s="253"/>
      <c r="M3567" s="254"/>
      <c r="N3567" s="255"/>
      <c r="O3567" s="255"/>
      <c r="P3567" s="255"/>
      <c r="Q3567" s="255"/>
      <c r="R3567" s="255"/>
      <c r="S3567" s="255"/>
      <c r="T3567" s="256"/>
      <c r="U3567" s="14"/>
      <c r="V3567" s="14"/>
      <c r="W3567" s="14"/>
      <c r="X3567" s="14"/>
      <c r="Y3567" s="14"/>
      <c r="Z3567" s="14"/>
      <c r="AA3567" s="14"/>
      <c r="AB3567" s="14"/>
      <c r="AC3567" s="14"/>
      <c r="AD3567" s="14"/>
      <c r="AE3567" s="14"/>
      <c r="AT3567" s="257" t="s">
        <v>252</v>
      </c>
      <c r="AU3567" s="257" t="s">
        <v>93</v>
      </c>
      <c r="AV3567" s="14" t="s">
        <v>93</v>
      </c>
      <c r="AW3567" s="14" t="s">
        <v>46</v>
      </c>
      <c r="AX3567" s="14" t="s">
        <v>85</v>
      </c>
      <c r="AY3567" s="257" t="s">
        <v>241</v>
      </c>
    </row>
    <row r="3568" s="13" customFormat="1">
      <c r="A3568" s="13"/>
      <c r="B3568" s="236"/>
      <c r="C3568" s="237"/>
      <c r="D3568" s="238" t="s">
        <v>252</v>
      </c>
      <c r="E3568" s="239" t="s">
        <v>39</v>
      </c>
      <c r="F3568" s="240" t="s">
        <v>2764</v>
      </c>
      <c r="G3568" s="237"/>
      <c r="H3568" s="239" t="s">
        <v>39</v>
      </c>
      <c r="I3568" s="241"/>
      <c r="J3568" s="237"/>
      <c r="K3568" s="237"/>
      <c r="L3568" s="242"/>
      <c r="M3568" s="243"/>
      <c r="N3568" s="244"/>
      <c r="O3568" s="244"/>
      <c r="P3568" s="244"/>
      <c r="Q3568" s="244"/>
      <c r="R3568" s="244"/>
      <c r="S3568" s="244"/>
      <c r="T3568" s="245"/>
      <c r="U3568" s="13"/>
      <c r="V3568" s="13"/>
      <c r="W3568" s="13"/>
      <c r="X3568" s="13"/>
      <c r="Y3568" s="13"/>
      <c r="Z3568" s="13"/>
      <c r="AA3568" s="13"/>
      <c r="AB3568" s="13"/>
      <c r="AC3568" s="13"/>
      <c r="AD3568" s="13"/>
      <c r="AE3568" s="13"/>
      <c r="AT3568" s="246" t="s">
        <v>252</v>
      </c>
      <c r="AU3568" s="246" t="s">
        <v>93</v>
      </c>
      <c r="AV3568" s="13" t="s">
        <v>23</v>
      </c>
      <c r="AW3568" s="13" t="s">
        <v>46</v>
      </c>
      <c r="AX3568" s="13" t="s">
        <v>85</v>
      </c>
      <c r="AY3568" s="246" t="s">
        <v>241</v>
      </c>
    </row>
    <row r="3569" s="13" customFormat="1">
      <c r="A3569" s="13"/>
      <c r="B3569" s="236"/>
      <c r="C3569" s="237"/>
      <c r="D3569" s="238" t="s">
        <v>252</v>
      </c>
      <c r="E3569" s="239" t="s">
        <v>39</v>
      </c>
      <c r="F3569" s="240" t="s">
        <v>1946</v>
      </c>
      <c r="G3569" s="237"/>
      <c r="H3569" s="239" t="s">
        <v>39</v>
      </c>
      <c r="I3569" s="241"/>
      <c r="J3569" s="237"/>
      <c r="K3569" s="237"/>
      <c r="L3569" s="242"/>
      <c r="M3569" s="243"/>
      <c r="N3569" s="244"/>
      <c r="O3569" s="244"/>
      <c r="P3569" s="244"/>
      <c r="Q3569" s="244"/>
      <c r="R3569" s="244"/>
      <c r="S3569" s="244"/>
      <c r="T3569" s="245"/>
      <c r="U3569" s="13"/>
      <c r="V3569" s="13"/>
      <c r="W3569" s="13"/>
      <c r="X3569" s="13"/>
      <c r="Y3569" s="13"/>
      <c r="Z3569" s="13"/>
      <c r="AA3569" s="13"/>
      <c r="AB3569" s="13"/>
      <c r="AC3569" s="13"/>
      <c r="AD3569" s="13"/>
      <c r="AE3569" s="13"/>
      <c r="AT3569" s="246" t="s">
        <v>252</v>
      </c>
      <c r="AU3569" s="246" t="s">
        <v>93</v>
      </c>
      <c r="AV3569" s="13" t="s">
        <v>23</v>
      </c>
      <c r="AW3569" s="13" t="s">
        <v>46</v>
      </c>
      <c r="AX3569" s="13" t="s">
        <v>85</v>
      </c>
      <c r="AY3569" s="246" t="s">
        <v>241</v>
      </c>
    </row>
    <row r="3570" s="14" customFormat="1">
      <c r="A3570" s="14"/>
      <c r="B3570" s="247"/>
      <c r="C3570" s="248"/>
      <c r="D3570" s="238" t="s">
        <v>252</v>
      </c>
      <c r="E3570" s="249" t="s">
        <v>39</v>
      </c>
      <c r="F3570" s="250" t="s">
        <v>2765</v>
      </c>
      <c r="G3570" s="248"/>
      <c r="H3570" s="251">
        <v>77.951999999999998</v>
      </c>
      <c r="I3570" s="252"/>
      <c r="J3570" s="248"/>
      <c r="K3570" s="248"/>
      <c r="L3570" s="253"/>
      <c r="M3570" s="254"/>
      <c r="N3570" s="255"/>
      <c r="O3570" s="255"/>
      <c r="P3570" s="255"/>
      <c r="Q3570" s="255"/>
      <c r="R3570" s="255"/>
      <c r="S3570" s="255"/>
      <c r="T3570" s="256"/>
      <c r="U3570" s="14"/>
      <c r="V3570" s="14"/>
      <c r="W3570" s="14"/>
      <c r="X3570" s="14"/>
      <c r="Y3570" s="14"/>
      <c r="Z3570" s="14"/>
      <c r="AA3570" s="14"/>
      <c r="AB3570" s="14"/>
      <c r="AC3570" s="14"/>
      <c r="AD3570" s="14"/>
      <c r="AE3570" s="14"/>
      <c r="AT3570" s="257" t="s">
        <v>252</v>
      </c>
      <c r="AU3570" s="257" t="s">
        <v>93</v>
      </c>
      <c r="AV3570" s="14" t="s">
        <v>93</v>
      </c>
      <c r="AW3570" s="14" t="s">
        <v>46</v>
      </c>
      <c r="AX3570" s="14" t="s">
        <v>85</v>
      </c>
      <c r="AY3570" s="257" t="s">
        <v>241</v>
      </c>
    </row>
    <row r="3571" s="14" customFormat="1">
      <c r="A3571" s="14"/>
      <c r="B3571" s="247"/>
      <c r="C3571" s="248"/>
      <c r="D3571" s="238" t="s">
        <v>252</v>
      </c>
      <c r="E3571" s="249" t="s">
        <v>39</v>
      </c>
      <c r="F3571" s="250" t="s">
        <v>2766</v>
      </c>
      <c r="G3571" s="248"/>
      <c r="H3571" s="251">
        <v>-12.542999999999999</v>
      </c>
      <c r="I3571" s="252"/>
      <c r="J3571" s="248"/>
      <c r="K3571" s="248"/>
      <c r="L3571" s="253"/>
      <c r="M3571" s="254"/>
      <c r="N3571" s="255"/>
      <c r="O3571" s="255"/>
      <c r="P3571" s="255"/>
      <c r="Q3571" s="255"/>
      <c r="R3571" s="255"/>
      <c r="S3571" s="255"/>
      <c r="T3571" s="256"/>
      <c r="U3571" s="14"/>
      <c r="V3571" s="14"/>
      <c r="W3571" s="14"/>
      <c r="X3571" s="14"/>
      <c r="Y3571" s="14"/>
      <c r="Z3571" s="14"/>
      <c r="AA3571" s="14"/>
      <c r="AB3571" s="14"/>
      <c r="AC3571" s="14"/>
      <c r="AD3571" s="14"/>
      <c r="AE3571" s="14"/>
      <c r="AT3571" s="257" t="s">
        <v>252</v>
      </c>
      <c r="AU3571" s="257" t="s">
        <v>93</v>
      </c>
      <c r="AV3571" s="14" t="s">
        <v>93</v>
      </c>
      <c r="AW3571" s="14" t="s">
        <v>46</v>
      </c>
      <c r="AX3571" s="14" t="s">
        <v>85</v>
      </c>
      <c r="AY3571" s="257" t="s">
        <v>241</v>
      </c>
    </row>
    <row r="3572" s="14" customFormat="1">
      <c r="A3572" s="14"/>
      <c r="B3572" s="247"/>
      <c r="C3572" s="248"/>
      <c r="D3572" s="238" t="s">
        <v>252</v>
      </c>
      <c r="E3572" s="249" t="s">
        <v>39</v>
      </c>
      <c r="F3572" s="250" t="s">
        <v>2767</v>
      </c>
      <c r="G3572" s="248"/>
      <c r="H3572" s="251">
        <v>-4.4790000000000001</v>
      </c>
      <c r="I3572" s="252"/>
      <c r="J3572" s="248"/>
      <c r="K3572" s="248"/>
      <c r="L3572" s="253"/>
      <c r="M3572" s="254"/>
      <c r="N3572" s="255"/>
      <c r="O3572" s="255"/>
      <c r="P3572" s="255"/>
      <c r="Q3572" s="255"/>
      <c r="R3572" s="255"/>
      <c r="S3572" s="255"/>
      <c r="T3572" s="256"/>
      <c r="U3572" s="14"/>
      <c r="V3572" s="14"/>
      <c r="W3572" s="14"/>
      <c r="X3572" s="14"/>
      <c r="Y3572" s="14"/>
      <c r="Z3572" s="14"/>
      <c r="AA3572" s="14"/>
      <c r="AB3572" s="14"/>
      <c r="AC3572" s="14"/>
      <c r="AD3572" s="14"/>
      <c r="AE3572" s="14"/>
      <c r="AT3572" s="257" t="s">
        <v>252</v>
      </c>
      <c r="AU3572" s="257" t="s">
        <v>93</v>
      </c>
      <c r="AV3572" s="14" t="s">
        <v>93</v>
      </c>
      <c r="AW3572" s="14" t="s">
        <v>46</v>
      </c>
      <c r="AX3572" s="14" t="s">
        <v>85</v>
      </c>
      <c r="AY3572" s="257" t="s">
        <v>241</v>
      </c>
    </row>
    <row r="3573" s="13" customFormat="1">
      <c r="A3573" s="13"/>
      <c r="B3573" s="236"/>
      <c r="C3573" s="237"/>
      <c r="D3573" s="238" t="s">
        <v>252</v>
      </c>
      <c r="E3573" s="239" t="s">
        <v>39</v>
      </c>
      <c r="F3573" s="240" t="s">
        <v>1952</v>
      </c>
      <c r="G3573" s="237"/>
      <c r="H3573" s="239" t="s">
        <v>39</v>
      </c>
      <c r="I3573" s="241"/>
      <c r="J3573" s="237"/>
      <c r="K3573" s="237"/>
      <c r="L3573" s="242"/>
      <c r="M3573" s="243"/>
      <c r="N3573" s="244"/>
      <c r="O3573" s="244"/>
      <c r="P3573" s="244"/>
      <c r="Q3573" s="244"/>
      <c r="R3573" s="244"/>
      <c r="S3573" s="244"/>
      <c r="T3573" s="245"/>
      <c r="U3573" s="13"/>
      <c r="V3573" s="13"/>
      <c r="W3573" s="13"/>
      <c r="X3573" s="13"/>
      <c r="Y3573" s="13"/>
      <c r="Z3573" s="13"/>
      <c r="AA3573" s="13"/>
      <c r="AB3573" s="13"/>
      <c r="AC3573" s="13"/>
      <c r="AD3573" s="13"/>
      <c r="AE3573" s="13"/>
      <c r="AT3573" s="246" t="s">
        <v>252</v>
      </c>
      <c r="AU3573" s="246" t="s">
        <v>93</v>
      </c>
      <c r="AV3573" s="13" t="s">
        <v>23</v>
      </c>
      <c r="AW3573" s="13" t="s">
        <v>46</v>
      </c>
      <c r="AX3573" s="13" t="s">
        <v>85</v>
      </c>
      <c r="AY3573" s="246" t="s">
        <v>241</v>
      </c>
    </row>
    <row r="3574" s="14" customFormat="1">
      <c r="A3574" s="14"/>
      <c r="B3574" s="247"/>
      <c r="C3574" s="248"/>
      <c r="D3574" s="238" t="s">
        <v>252</v>
      </c>
      <c r="E3574" s="249" t="s">
        <v>39</v>
      </c>
      <c r="F3574" s="250" t="s">
        <v>2768</v>
      </c>
      <c r="G3574" s="248"/>
      <c r="H3574" s="251">
        <v>86.028999999999996</v>
      </c>
      <c r="I3574" s="252"/>
      <c r="J3574" s="248"/>
      <c r="K3574" s="248"/>
      <c r="L3574" s="253"/>
      <c r="M3574" s="254"/>
      <c r="N3574" s="255"/>
      <c r="O3574" s="255"/>
      <c r="P3574" s="255"/>
      <c r="Q3574" s="255"/>
      <c r="R3574" s="255"/>
      <c r="S3574" s="255"/>
      <c r="T3574" s="256"/>
      <c r="U3574" s="14"/>
      <c r="V3574" s="14"/>
      <c r="W3574" s="14"/>
      <c r="X3574" s="14"/>
      <c r="Y3574" s="14"/>
      <c r="Z3574" s="14"/>
      <c r="AA3574" s="14"/>
      <c r="AB3574" s="14"/>
      <c r="AC3574" s="14"/>
      <c r="AD3574" s="14"/>
      <c r="AE3574" s="14"/>
      <c r="AT3574" s="257" t="s">
        <v>252</v>
      </c>
      <c r="AU3574" s="257" t="s">
        <v>93</v>
      </c>
      <c r="AV3574" s="14" t="s">
        <v>93</v>
      </c>
      <c r="AW3574" s="14" t="s">
        <v>46</v>
      </c>
      <c r="AX3574" s="14" t="s">
        <v>85</v>
      </c>
      <c r="AY3574" s="257" t="s">
        <v>241</v>
      </c>
    </row>
    <row r="3575" s="14" customFormat="1">
      <c r="A3575" s="14"/>
      <c r="B3575" s="247"/>
      <c r="C3575" s="248"/>
      <c r="D3575" s="238" t="s">
        <v>252</v>
      </c>
      <c r="E3575" s="249" t="s">
        <v>39</v>
      </c>
      <c r="F3575" s="250" t="s">
        <v>2769</v>
      </c>
      <c r="G3575" s="248"/>
      <c r="H3575" s="251">
        <v>-34.484000000000002</v>
      </c>
      <c r="I3575" s="252"/>
      <c r="J3575" s="248"/>
      <c r="K3575" s="248"/>
      <c r="L3575" s="253"/>
      <c r="M3575" s="254"/>
      <c r="N3575" s="255"/>
      <c r="O3575" s="255"/>
      <c r="P3575" s="255"/>
      <c r="Q3575" s="255"/>
      <c r="R3575" s="255"/>
      <c r="S3575" s="255"/>
      <c r="T3575" s="256"/>
      <c r="U3575" s="14"/>
      <c r="V3575" s="14"/>
      <c r="W3575" s="14"/>
      <c r="X3575" s="14"/>
      <c r="Y3575" s="14"/>
      <c r="Z3575" s="14"/>
      <c r="AA3575" s="14"/>
      <c r="AB3575" s="14"/>
      <c r="AC3575" s="14"/>
      <c r="AD3575" s="14"/>
      <c r="AE3575" s="14"/>
      <c r="AT3575" s="257" t="s">
        <v>252</v>
      </c>
      <c r="AU3575" s="257" t="s">
        <v>93</v>
      </c>
      <c r="AV3575" s="14" t="s">
        <v>93</v>
      </c>
      <c r="AW3575" s="14" t="s">
        <v>46</v>
      </c>
      <c r="AX3575" s="14" t="s">
        <v>85</v>
      </c>
      <c r="AY3575" s="257" t="s">
        <v>241</v>
      </c>
    </row>
    <row r="3576" s="16" customFormat="1">
      <c r="A3576" s="16"/>
      <c r="B3576" s="269"/>
      <c r="C3576" s="270"/>
      <c r="D3576" s="238" t="s">
        <v>252</v>
      </c>
      <c r="E3576" s="271" t="s">
        <v>39</v>
      </c>
      <c r="F3576" s="272" t="s">
        <v>295</v>
      </c>
      <c r="G3576" s="270"/>
      <c r="H3576" s="273">
        <v>205.41</v>
      </c>
      <c r="I3576" s="274"/>
      <c r="J3576" s="270"/>
      <c r="K3576" s="270"/>
      <c r="L3576" s="275"/>
      <c r="M3576" s="276"/>
      <c r="N3576" s="277"/>
      <c r="O3576" s="277"/>
      <c r="P3576" s="277"/>
      <c r="Q3576" s="277"/>
      <c r="R3576" s="277"/>
      <c r="S3576" s="277"/>
      <c r="T3576" s="278"/>
      <c r="U3576" s="16"/>
      <c r="V3576" s="16"/>
      <c r="W3576" s="16"/>
      <c r="X3576" s="16"/>
      <c r="Y3576" s="16"/>
      <c r="Z3576" s="16"/>
      <c r="AA3576" s="16"/>
      <c r="AB3576" s="16"/>
      <c r="AC3576" s="16"/>
      <c r="AD3576" s="16"/>
      <c r="AE3576" s="16"/>
      <c r="AT3576" s="279" t="s">
        <v>252</v>
      </c>
      <c r="AU3576" s="279" t="s">
        <v>93</v>
      </c>
      <c r="AV3576" s="16" t="s">
        <v>113</v>
      </c>
      <c r="AW3576" s="16" t="s">
        <v>46</v>
      </c>
      <c r="AX3576" s="16" t="s">
        <v>85</v>
      </c>
      <c r="AY3576" s="279" t="s">
        <v>241</v>
      </c>
    </row>
    <row r="3577" s="13" customFormat="1">
      <c r="A3577" s="13"/>
      <c r="B3577" s="236"/>
      <c r="C3577" s="237"/>
      <c r="D3577" s="238" t="s">
        <v>252</v>
      </c>
      <c r="E3577" s="239" t="s">
        <v>39</v>
      </c>
      <c r="F3577" s="240" t="s">
        <v>2770</v>
      </c>
      <c r="G3577" s="237"/>
      <c r="H3577" s="239" t="s">
        <v>39</v>
      </c>
      <c r="I3577" s="241"/>
      <c r="J3577" s="237"/>
      <c r="K3577" s="237"/>
      <c r="L3577" s="242"/>
      <c r="M3577" s="243"/>
      <c r="N3577" s="244"/>
      <c r="O3577" s="244"/>
      <c r="P3577" s="244"/>
      <c r="Q3577" s="244"/>
      <c r="R3577" s="244"/>
      <c r="S3577" s="244"/>
      <c r="T3577" s="245"/>
      <c r="U3577" s="13"/>
      <c r="V3577" s="13"/>
      <c r="W3577" s="13"/>
      <c r="X3577" s="13"/>
      <c r="Y3577" s="13"/>
      <c r="Z3577" s="13"/>
      <c r="AA3577" s="13"/>
      <c r="AB3577" s="13"/>
      <c r="AC3577" s="13"/>
      <c r="AD3577" s="13"/>
      <c r="AE3577" s="13"/>
      <c r="AT3577" s="246" t="s">
        <v>252</v>
      </c>
      <c r="AU3577" s="246" t="s">
        <v>93</v>
      </c>
      <c r="AV3577" s="13" t="s">
        <v>23</v>
      </c>
      <c r="AW3577" s="13" t="s">
        <v>46</v>
      </c>
      <c r="AX3577" s="13" t="s">
        <v>85</v>
      </c>
      <c r="AY3577" s="246" t="s">
        <v>241</v>
      </c>
    </row>
    <row r="3578" s="13" customFormat="1">
      <c r="A3578" s="13"/>
      <c r="B3578" s="236"/>
      <c r="C3578" s="237"/>
      <c r="D3578" s="238" t="s">
        <v>252</v>
      </c>
      <c r="E3578" s="239" t="s">
        <v>39</v>
      </c>
      <c r="F3578" s="240" t="s">
        <v>2771</v>
      </c>
      <c r="G3578" s="237"/>
      <c r="H3578" s="239" t="s">
        <v>39</v>
      </c>
      <c r="I3578" s="241"/>
      <c r="J3578" s="237"/>
      <c r="K3578" s="237"/>
      <c r="L3578" s="242"/>
      <c r="M3578" s="243"/>
      <c r="N3578" s="244"/>
      <c r="O3578" s="244"/>
      <c r="P3578" s="244"/>
      <c r="Q3578" s="244"/>
      <c r="R3578" s="244"/>
      <c r="S3578" s="244"/>
      <c r="T3578" s="245"/>
      <c r="U3578" s="13"/>
      <c r="V3578" s="13"/>
      <c r="W3578" s="13"/>
      <c r="X3578" s="13"/>
      <c r="Y3578" s="13"/>
      <c r="Z3578" s="13"/>
      <c r="AA3578" s="13"/>
      <c r="AB3578" s="13"/>
      <c r="AC3578" s="13"/>
      <c r="AD3578" s="13"/>
      <c r="AE3578" s="13"/>
      <c r="AT3578" s="246" t="s">
        <v>252</v>
      </c>
      <c r="AU3578" s="246" t="s">
        <v>93</v>
      </c>
      <c r="AV3578" s="13" t="s">
        <v>23</v>
      </c>
      <c r="AW3578" s="13" t="s">
        <v>46</v>
      </c>
      <c r="AX3578" s="13" t="s">
        <v>85</v>
      </c>
      <c r="AY3578" s="246" t="s">
        <v>241</v>
      </c>
    </row>
    <row r="3579" s="13" customFormat="1">
      <c r="A3579" s="13"/>
      <c r="B3579" s="236"/>
      <c r="C3579" s="237"/>
      <c r="D3579" s="238" t="s">
        <v>252</v>
      </c>
      <c r="E3579" s="239" t="s">
        <v>39</v>
      </c>
      <c r="F3579" s="240" t="s">
        <v>1946</v>
      </c>
      <c r="G3579" s="237"/>
      <c r="H3579" s="239" t="s">
        <v>39</v>
      </c>
      <c r="I3579" s="241"/>
      <c r="J3579" s="237"/>
      <c r="K3579" s="237"/>
      <c r="L3579" s="242"/>
      <c r="M3579" s="243"/>
      <c r="N3579" s="244"/>
      <c r="O3579" s="244"/>
      <c r="P3579" s="244"/>
      <c r="Q3579" s="244"/>
      <c r="R3579" s="244"/>
      <c r="S3579" s="244"/>
      <c r="T3579" s="245"/>
      <c r="U3579" s="13"/>
      <c r="V3579" s="13"/>
      <c r="W3579" s="13"/>
      <c r="X3579" s="13"/>
      <c r="Y3579" s="13"/>
      <c r="Z3579" s="13"/>
      <c r="AA3579" s="13"/>
      <c r="AB3579" s="13"/>
      <c r="AC3579" s="13"/>
      <c r="AD3579" s="13"/>
      <c r="AE3579" s="13"/>
      <c r="AT3579" s="246" t="s">
        <v>252</v>
      </c>
      <c r="AU3579" s="246" t="s">
        <v>93</v>
      </c>
      <c r="AV3579" s="13" t="s">
        <v>23</v>
      </c>
      <c r="AW3579" s="13" t="s">
        <v>46</v>
      </c>
      <c r="AX3579" s="13" t="s">
        <v>85</v>
      </c>
      <c r="AY3579" s="246" t="s">
        <v>241</v>
      </c>
    </row>
    <row r="3580" s="14" customFormat="1">
      <c r="A3580" s="14"/>
      <c r="B3580" s="247"/>
      <c r="C3580" s="248"/>
      <c r="D3580" s="238" t="s">
        <v>252</v>
      </c>
      <c r="E3580" s="249" t="s">
        <v>39</v>
      </c>
      <c r="F3580" s="250" t="s">
        <v>2772</v>
      </c>
      <c r="G3580" s="248"/>
      <c r="H3580" s="251">
        <v>33.518999999999998</v>
      </c>
      <c r="I3580" s="252"/>
      <c r="J3580" s="248"/>
      <c r="K3580" s="248"/>
      <c r="L3580" s="253"/>
      <c r="M3580" s="254"/>
      <c r="N3580" s="255"/>
      <c r="O3580" s="255"/>
      <c r="P3580" s="255"/>
      <c r="Q3580" s="255"/>
      <c r="R3580" s="255"/>
      <c r="S3580" s="255"/>
      <c r="T3580" s="256"/>
      <c r="U3580" s="14"/>
      <c r="V3580" s="14"/>
      <c r="W3580" s="14"/>
      <c r="X3580" s="14"/>
      <c r="Y3580" s="14"/>
      <c r="Z3580" s="14"/>
      <c r="AA3580" s="14"/>
      <c r="AB3580" s="14"/>
      <c r="AC3580" s="14"/>
      <c r="AD3580" s="14"/>
      <c r="AE3580" s="14"/>
      <c r="AT3580" s="257" t="s">
        <v>252</v>
      </c>
      <c r="AU3580" s="257" t="s">
        <v>93</v>
      </c>
      <c r="AV3580" s="14" t="s">
        <v>93</v>
      </c>
      <c r="AW3580" s="14" t="s">
        <v>46</v>
      </c>
      <c r="AX3580" s="14" t="s">
        <v>85</v>
      </c>
      <c r="AY3580" s="257" t="s">
        <v>241</v>
      </c>
    </row>
    <row r="3581" s="14" customFormat="1">
      <c r="A3581" s="14"/>
      <c r="B3581" s="247"/>
      <c r="C3581" s="248"/>
      <c r="D3581" s="238" t="s">
        <v>252</v>
      </c>
      <c r="E3581" s="249" t="s">
        <v>39</v>
      </c>
      <c r="F3581" s="250" t="s">
        <v>2773</v>
      </c>
      <c r="G3581" s="248"/>
      <c r="H3581" s="251">
        <v>105.452</v>
      </c>
      <c r="I3581" s="252"/>
      <c r="J3581" s="248"/>
      <c r="K3581" s="248"/>
      <c r="L3581" s="253"/>
      <c r="M3581" s="254"/>
      <c r="N3581" s="255"/>
      <c r="O3581" s="255"/>
      <c r="P3581" s="255"/>
      <c r="Q3581" s="255"/>
      <c r="R3581" s="255"/>
      <c r="S3581" s="255"/>
      <c r="T3581" s="256"/>
      <c r="U3581" s="14"/>
      <c r="V3581" s="14"/>
      <c r="W3581" s="14"/>
      <c r="X3581" s="14"/>
      <c r="Y3581" s="14"/>
      <c r="Z3581" s="14"/>
      <c r="AA3581" s="14"/>
      <c r="AB3581" s="14"/>
      <c r="AC3581" s="14"/>
      <c r="AD3581" s="14"/>
      <c r="AE3581" s="14"/>
      <c r="AT3581" s="257" t="s">
        <v>252</v>
      </c>
      <c r="AU3581" s="257" t="s">
        <v>93</v>
      </c>
      <c r="AV3581" s="14" t="s">
        <v>93</v>
      </c>
      <c r="AW3581" s="14" t="s">
        <v>46</v>
      </c>
      <c r="AX3581" s="14" t="s">
        <v>85</v>
      </c>
      <c r="AY3581" s="257" t="s">
        <v>241</v>
      </c>
    </row>
    <row r="3582" s="14" customFormat="1">
      <c r="A3582" s="14"/>
      <c r="B3582" s="247"/>
      <c r="C3582" s="248"/>
      <c r="D3582" s="238" t="s">
        <v>252</v>
      </c>
      <c r="E3582" s="249" t="s">
        <v>39</v>
      </c>
      <c r="F3582" s="250" t="s">
        <v>2774</v>
      </c>
      <c r="G3582" s="248"/>
      <c r="H3582" s="251">
        <v>-29.526</v>
      </c>
      <c r="I3582" s="252"/>
      <c r="J3582" s="248"/>
      <c r="K3582" s="248"/>
      <c r="L3582" s="253"/>
      <c r="M3582" s="254"/>
      <c r="N3582" s="255"/>
      <c r="O3582" s="255"/>
      <c r="P3582" s="255"/>
      <c r="Q3582" s="255"/>
      <c r="R3582" s="255"/>
      <c r="S3582" s="255"/>
      <c r="T3582" s="256"/>
      <c r="U3582" s="14"/>
      <c r="V3582" s="14"/>
      <c r="W3582" s="14"/>
      <c r="X3582" s="14"/>
      <c r="Y3582" s="14"/>
      <c r="Z3582" s="14"/>
      <c r="AA3582" s="14"/>
      <c r="AB3582" s="14"/>
      <c r="AC3582" s="14"/>
      <c r="AD3582" s="14"/>
      <c r="AE3582" s="14"/>
      <c r="AT3582" s="257" t="s">
        <v>252</v>
      </c>
      <c r="AU3582" s="257" t="s">
        <v>93</v>
      </c>
      <c r="AV3582" s="14" t="s">
        <v>93</v>
      </c>
      <c r="AW3582" s="14" t="s">
        <v>46</v>
      </c>
      <c r="AX3582" s="14" t="s">
        <v>85</v>
      </c>
      <c r="AY3582" s="257" t="s">
        <v>241</v>
      </c>
    </row>
    <row r="3583" s="14" customFormat="1">
      <c r="A3583" s="14"/>
      <c r="B3583" s="247"/>
      <c r="C3583" s="248"/>
      <c r="D3583" s="238" t="s">
        <v>252</v>
      </c>
      <c r="E3583" s="249" t="s">
        <v>39</v>
      </c>
      <c r="F3583" s="250" t="s">
        <v>2775</v>
      </c>
      <c r="G3583" s="248"/>
      <c r="H3583" s="251">
        <v>-1.5580000000000001</v>
      </c>
      <c r="I3583" s="252"/>
      <c r="J3583" s="248"/>
      <c r="K3583" s="248"/>
      <c r="L3583" s="253"/>
      <c r="M3583" s="254"/>
      <c r="N3583" s="255"/>
      <c r="O3583" s="255"/>
      <c r="P3583" s="255"/>
      <c r="Q3583" s="255"/>
      <c r="R3583" s="255"/>
      <c r="S3583" s="255"/>
      <c r="T3583" s="256"/>
      <c r="U3583" s="14"/>
      <c r="V3583" s="14"/>
      <c r="W3583" s="14"/>
      <c r="X3583" s="14"/>
      <c r="Y3583" s="14"/>
      <c r="Z3583" s="14"/>
      <c r="AA3583" s="14"/>
      <c r="AB3583" s="14"/>
      <c r="AC3583" s="14"/>
      <c r="AD3583" s="14"/>
      <c r="AE3583" s="14"/>
      <c r="AT3583" s="257" t="s">
        <v>252</v>
      </c>
      <c r="AU3583" s="257" t="s">
        <v>93</v>
      </c>
      <c r="AV3583" s="14" t="s">
        <v>93</v>
      </c>
      <c r="AW3583" s="14" t="s">
        <v>46</v>
      </c>
      <c r="AX3583" s="14" t="s">
        <v>85</v>
      </c>
      <c r="AY3583" s="257" t="s">
        <v>241</v>
      </c>
    </row>
    <row r="3584" s="14" customFormat="1">
      <c r="A3584" s="14"/>
      <c r="B3584" s="247"/>
      <c r="C3584" s="248"/>
      <c r="D3584" s="238" t="s">
        <v>252</v>
      </c>
      <c r="E3584" s="249" t="s">
        <v>39</v>
      </c>
      <c r="F3584" s="250" t="s">
        <v>2776</v>
      </c>
      <c r="G3584" s="248"/>
      <c r="H3584" s="251">
        <v>-5.4359999999999999</v>
      </c>
      <c r="I3584" s="252"/>
      <c r="J3584" s="248"/>
      <c r="K3584" s="248"/>
      <c r="L3584" s="253"/>
      <c r="M3584" s="254"/>
      <c r="N3584" s="255"/>
      <c r="O3584" s="255"/>
      <c r="P3584" s="255"/>
      <c r="Q3584" s="255"/>
      <c r="R3584" s="255"/>
      <c r="S3584" s="255"/>
      <c r="T3584" s="256"/>
      <c r="U3584" s="14"/>
      <c r="V3584" s="14"/>
      <c r="W3584" s="14"/>
      <c r="X3584" s="14"/>
      <c r="Y3584" s="14"/>
      <c r="Z3584" s="14"/>
      <c r="AA3584" s="14"/>
      <c r="AB3584" s="14"/>
      <c r="AC3584" s="14"/>
      <c r="AD3584" s="14"/>
      <c r="AE3584" s="14"/>
      <c r="AT3584" s="257" t="s">
        <v>252</v>
      </c>
      <c r="AU3584" s="257" t="s">
        <v>93</v>
      </c>
      <c r="AV3584" s="14" t="s">
        <v>93</v>
      </c>
      <c r="AW3584" s="14" t="s">
        <v>46</v>
      </c>
      <c r="AX3584" s="14" t="s">
        <v>85</v>
      </c>
      <c r="AY3584" s="257" t="s">
        <v>241</v>
      </c>
    </row>
    <row r="3585" s="14" customFormat="1">
      <c r="A3585" s="14"/>
      <c r="B3585" s="247"/>
      <c r="C3585" s="248"/>
      <c r="D3585" s="238" t="s">
        <v>252</v>
      </c>
      <c r="E3585" s="249" t="s">
        <v>39</v>
      </c>
      <c r="F3585" s="250" t="s">
        <v>2777</v>
      </c>
      <c r="G3585" s="248"/>
      <c r="H3585" s="251">
        <v>-2.464</v>
      </c>
      <c r="I3585" s="252"/>
      <c r="J3585" s="248"/>
      <c r="K3585" s="248"/>
      <c r="L3585" s="253"/>
      <c r="M3585" s="254"/>
      <c r="N3585" s="255"/>
      <c r="O3585" s="255"/>
      <c r="P3585" s="255"/>
      <c r="Q3585" s="255"/>
      <c r="R3585" s="255"/>
      <c r="S3585" s="255"/>
      <c r="T3585" s="256"/>
      <c r="U3585" s="14"/>
      <c r="V3585" s="14"/>
      <c r="W3585" s="14"/>
      <c r="X3585" s="14"/>
      <c r="Y3585" s="14"/>
      <c r="Z3585" s="14"/>
      <c r="AA3585" s="14"/>
      <c r="AB3585" s="14"/>
      <c r="AC3585" s="14"/>
      <c r="AD3585" s="14"/>
      <c r="AE3585" s="14"/>
      <c r="AT3585" s="257" t="s">
        <v>252</v>
      </c>
      <c r="AU3585" s="257" t="s">
        <v>93</v>
      </c>
      <c r="AV3585" s="14" t="s">
        <v>93</v>
      </c>
      <c r="AW3585" s="14" t="s">
        <v>46</v>
      </c>
      <c r="AX3585" s="14" t="s">
        <v>85</v>
      </c>
      <c r="AY3585" s="257" t="s">
        <v>241</v>
      </c>
    </row>
    <row r="3586" s="13" customFormat="1">
      <c r="A3586" s="13"/>
      <c r="B3586" s="236"/>
      <c r="C3586" s="237"/>
      <c r="D3586" s="238" t="s">
        <v>252</v>
      </c>
      <c r="E3586" s="239" t="s">
        <v>39</v>
      </c>
      <c r="F3586" s="240" t="s">
        <v>2778</v>
      </c>
      <c r="G3586" s="237"/>
      <c r="H3586" s="239" t="s">
        <v>39</v>
      </c>
      <c r="I3586" s="241"/>
      <c r="J3586" s="237"/>
      <c r="K3586" s="237"/>
      <c r="L3586" s="242"/>
      <c r="M3586" s="243"/>
      <c r="N3586" s="244"/>
      <c r="O3586" s="244"/>
      <c r="P3586" s="244"/>
      <c r="Q3586" s="244"/>
      <c r="R3586" s="244"/>
      <c r="S3586" s="244"/>
      <c r="T3586" s="245"/>
      <c r="U3586" s="13"/>
      <c r="V3586" s="13"/>
      <c r="W3586" s="13"/>
      <c r="X3586" s="13"/>
      <c r="Y3586" s="13"/>
      <c r="Z3586" s="13"/>
      <c r="AA3586" s="13"/>
      <c r="AB3586" s="13"/>
      <c r="AC3586" s="13"/>
      <c r="AD3586" s="13"/>
      <c r="AE3586" s="13"/>
      <c r="AT3586" s="246" t="s">
        <v>252</v>
      </c>
      <c r="AU3586" s="246" t="s">
        <v>93</v>
      </c>
      <c r="AV3586" s="13" t="s">
        <v>23</v>
      </c>
      <c r="AW3586" s="13" t="s">
        <v>46</v>
      </c>
      <c r="AX3586" s="13" t="s">
        <v>85</v>
      </c>
      <c r="AY3586" s="246" t="s">
        <v>241</v>
      </c>
    </row>
    <row r="3587" s="13" customFormat="1">
      <c r="A3587" s="13"/>
      <c r="B3587" s="236"/>
      <c r="C3587" s="237"/>
      <c r="D3587" s="238" t="s">
        <v>252</v>
      </c>
      <c r="E3587" s="239" t="s">
        <v>39</v>
      </c>
      <c r="F3587" s="240" t="s">
        <v>1952</v>
      </c>
      <c r="G3587" s="237"/>
      <c r="H3587" s="239" t="s">
        <v>39</v>
      </c>
      <c r="I3587" s="241"/>
      <c r="J3587" s="237"/>
      <c r="K3587" s="237"/>
      <c r="L3587" s="242"/>
      <c r="M3587" s="243"/>
      <c r="N3587" s="244"/>
      <c r="O3587" s="244"/>
      <c r="P3587" s="244"/>
      <c r="Q3587" s="244"/>
      <c r="R3587" s="244"/>
      <c r="S3587" s="244"/>
      <c r="T3587" s="245"/>
      <c r="U3587" s="13"/>
      <c r="V3587" s="13"/>
      <c r="W3587" s="13"/>
      <c r="X3587" s="13"/>
      <c r="Y3587" s="13"/>
      <c r="Z3587" s="13"/>
      <c r="AA3587" s="13"/>
      <c r="AB3587" s="13"/>
      <c r="AC3587" s="13"/>
      <c r="AD3587" s="13"/>
      <c r="AE3587" s="13"/>
      <c r="AT3587" s="246" t="s">
        <v>252</v>
      </c>
      <c r="AU3587" s="246" t="s">
        <v>93</v>
      </c>
      <c r="AV3587" s="13" t="s">
        <v>23</v>
      </c>
      <c r="AW3587" s="13" t="s">
        <v>46</v>
      </c>
      <c r="AX3587" s="13" t="s">
        <v>85</v>
      </c>
      <c r="AY3587" s="246" t="s">
        <v>241</v>
      </c>
    </row>
    <row r="3588" s="14" customFormat="1">
      <c r="A3588" s="14"/>
      <c r="B3588" s="247"/>
      <c r="C3588" s="248"/>
      <c r="D3588" s="238" t="s">
        <v>252</v>
      </c>
      <c r="E3588" s="249" t="s">
        <v>39</v>
      </c>
      <c r="F3588" s="250" t="s">
        <v>2779</v>
      </c>
      <c r="G3588" s="248"/>
      <c r="H3588" s="251">
        <v>188.13499999999999</v>
      </c>
      <c r="I3588" s="252"/>
      <c r="J3588" s="248"/>
      <c r="K3588" s="248"/>
      <c r="L3588" s="253"/>
      <c r="M3588" s="254"/>
      <c r="N3588" s="255"/>
      <c r="O3588" s="255"/>
      <c r="P3588" s="255"/>
      <c r="Q3588" s="255"/>
      <c r="R3588" s="255"/>
      <c r="S3588" s="255"/>
      <c r="T3588" s="256"/>
      <c r="U3588" s="14"/>
      <c r="V3588" s="14"/>
      <c r="W3588" s="14"/>
      <c r="X3588" s="14"/>
      <c r="Y3588" s="14"/>
      <c r="Z3588" s="14"/>
      <c r="AA3588" s="14"/>
      <c r="AB3588" s="14"/>
      <c r="AC3588" s="14"/>
      <c r="AD3588" s="14"/>
      <c r="AE3588" s="14"/>
      <c r="AT3588" s="257" t="s">
        <v>252</v>
      </c>
      <c r="AU3588" s="257" t="s">
        <v>93</v>
      </c>
      <c r="AV3588" s="14" t="s">
        <v>93</v>
      </c>
      <c r="AW3588" s="14" t="s">
        <v>46</v>
      </c>
      <c r="AX3588" s="14" t="s">
        <v>85</v>
      </c>
      <c r="AY3588" s="257" t="s">
        <v>241</v>
      </c>
    </row>
    <row r="3589" s="14" customFormat="1">
      <c r="A3589" s="14"/>
      <c r="B3589" s="247"/>
      <c r="C3589" s="248"/>
      <c r="D3589" s="238" t="s">
        <v>252</v>
      </c>
      <c r="E3589" s="249" t="s">
        <v>39</v>
      </c>
      <c r="F3589" s="250" t="s">
        <v>2780</v>
      </c>
      <c r="G3589" s="248"/>
      <c r="H3589" s="251">
        <v>-3.46</v>
      </c>
      <c r="I3589" s="252"/>
      <c r="J3589" s="248"/>
      <c r="K3589" s="248"/>
      <c r="L3589" s="253"/>
      <c r="M3589" s="254"/>
      <c r="N3589" s="255"/>
      <c r="O3589" s="255"/>
      <c r="P3589" s="255"/>
      <c r="Q3589" s="255"/>
      <c r="R3589" s="255"/>
      <c r="S3589" s="255"/>
      <c r="T3589" s="256"/>
      <c r="U3589" s="14"/>
      <c r="V3589" s="14"/>
      <c r="W3589" s="14"/>
      <c r="X3589" s="14"/>
      <c r="Y3589" s="14"/>
      <c r="Z3589" s="14"/>
      <c r="AA3589" s="14"/>
      <c r="AB3589" s="14"/>
      <c r="AC3589" s="14"/>
      <c r="AD3589" s="14"/>
      <c r="AE3589" s="14"/>
      <c r="AT3589" s="257" t="s">
        <v>252</v>
      </c>
      <c r="AU3589" s="257" t="s">
        <v>93</v>
      </c>
      <c r="AV3589" s="14" t="s">
        <v>93</v>
      </c>
      <c r="AW3589" s="14" t="s">
        <v>46</v>
      </c>
      <c r="AX3589" s="14" t="s">
        <v>85</v>
      </c>
      <c r="AY3589" s="257" t="s">
        <v>241</v>
      </c>
    </row>
    <row r="3590" s="14" customFormat="1">
      <c r="A3590" s="14"/>
      <c r="B3590" s="247"/>
      <c r="C3590" s="248"/>
      <c r="D3590" s="238" t="s">
        <v>252</v>
      </c>
      <c r="E3590" s="249" t="s">
        <v>39</v>
      </c>
      <c r="F3590" s="250" t="s">
        <v>2781</v>
      </c>
      <c r="G3590" s="248"/>
      <c r="H3590" s="251">
        <v>-5.0880000000000001</v>
      </c>
      <c r="I3590" s="252"/>
      <c r="J3590" s="248"/>
      <c r="K3590" s="248"/>
      <c r="L3590" s="253"/>
      <c r="M3590" s="254"/>
      <c r="N3590" s="255"/>
      <c r="O3590" s="255"/>
      <c r="P3590" s="255"/>
      <c r="Q3590" s="255"/>
      <c r="R3590" s="255"/>
      <c r="S3590" s="255"/>
      <c r="T3590" s="256"/>
      <c r="U3590" s="14"/>
      <c r="V3590" s="14"/>
      <c r="W3590" s="14"/>
      <c r="X3590" s="14"/>
      <c r="Y3590" s="14"/>
      <c r="Z3590" s="14"/>
      <c r="AA3590" s="14"/>
      <c r="AB3590" s="14"/>
      <c r="AC3590" s="14"/>
      <c r="AD3590" s="14"/>
      <c r="AE3590" s="14"/>
      <c r="AT3590" s="257" t="s">
        <v>252</v>
      </c>
      <c r="AU3590" s="257" t="s">
        <v>93</v>
      </c>
      <c r="AV3590" s="14" t="s">
        <v>93</v>
      </c>
      <c r="AW3590" s="14" t="s">
        <v>46</v>
      </c>
      <c r="AX3590" s="14" t="s">
        <v>85</v>
      </c>
      <c r="AY3590" s="257" t="s">
        <v>241</v>
      </c>
    </row>
    <row r="3591" s="14" customFormat="1">
      <c r="A3591" s="14"/>
      <c r="B3591" s="247"/>
      <c r="C3591" s="248"/>
      <c r="D3591" s="238" t="s">
        <v>252</v>
      </c>
      <c r="E3591" s="249" t="s">
        <v>39</v>
      </c>
      <c r="F3591" s="250" t="s">
        <v>2782</v>
      </c>
      <c r="G3591" s="248"/>
      <c r="H3591" s="251">
        <v>-37.369999999999997</v>
      </c>
      <c r="I3591" s="252"/>
      <c r="J3591" s="248"/>
      <c r="K3591" s="248"/>
      <c r="L3591" s="253"/>
      <c r="M3591" s="254"/>
      <c r="N3591" s="255"/>
      <c r="O3591" s="255"/>
      <c r="P3591" s="255"/>
      <c r="Q3591" s="255"/>
      <c r="R3591" s="255"/>
      <c r="S3591" s="255"/>
      <c r="T3591" s="256"/>
      <c r="U3591" s="14"/>
      <c r="V3591" s="14"/>
      <c r="W3591" s="14"/>
      <c r="X3591" s="14"/>
      <c r="Y3591" s="14"/>
      <c r="Z3591" s="14"/>
      <c r="AA3591" s="14"/>
      <c r="AB3591" s="14"/>
      <c r="AC3591" s="14"/>
      <c r="AD3591" s="14"/>
      <c r="AE3591" s="14"/>
      <c r="AT3591" s="257" t="s">
        <v>252</v>
      </c>
      <c r="AU3591" s="257" t="s">
        <v>93</v>
      </c>
      <c r="AV3591" s="14" t="s">
        <v>93</v>
      </c>
      <c r="AW3591" s="14" t="s">
        <v>46</v>
      </c>
      <c r="AX3591" s="14" t="s">
        <v>85</v>
      </c>
      <c r="AY3591" s="257" t="s">
        <v>241</v>
      </c>
    </row>
    <row r="3592" s="13" customFormat="1">
      <c r="A3592" s="13"/>
      <c r="B3592" s="236"/>
      <c r="C3592" s="237"/>
      <c r="D3592" s="238" t="s">
        <v>252</v>
      </c>
      <c r="E3592" s="239" t="s">
        <v>39</v>
      </c>
      <c r="F3592" s="240" t="s">
        <v>1949</v>
      </c>
      <c r="G3592" s="237"/>
      <c r="H3592" s="239" t="s">
        <v>39</v>
      </c>
      <c r="I3592" s="241"/>
      <c r="J3592" s="237"/>
      <c r="K3592" s="237"/>
      <c r="L3592" s="242"/>
      <c r="M3592" s="243"/>
      <c r="N3592" s="244"/>
      <c r="O3592" s="244"/>
      <c r="P3592" s="244"/>
      <c r="Q3592" s="244"/>
      <c r="R3592" s="244"/>
      <c r="S3592" s="244"/>
      <c r="T3592" s="245"/>
      <c r="U3592" s="13"/>
      <c r="V3592" s="13"/>
      <c r="W3592" s="13"/>
      <c r="X3592" s="13"/>
      <c r="Y3592" s="13"/>
      <c r="Z3592" s="13"/>
      <c r="AA3592" s="13"/>
      <c r="AB3592" s="13"/>
      <c r="AC3592" s="13"/>
      <c r="AD3592" s="13"/>
      <c r="AE3592" s="13"/>
      <c r="AT3592" s="246" t="s">
        <v>252</v>
      </c>
      <c r="AU3592" s="246" t="s">
        <v>93</v>
      </c>
      <c r="AV3592" s="13" t="s">
        <v>23</v>
      </c>
      <c r="AW3592" s="13" t="s">
        <v>46</v>
      </c>
      <c r="AX3592" s="13" t="s">
        <v>85</v>
      </c>
      <c r="AY3592" s="246" t="s">
        <v>241</v>
      </c>
    </row>
    <row r="3593" s="14" customFormat="1">
      <c r="A3593" s="14"/>
      <c r="B3593" s="247"/>
      <c r="C3593" s="248"/>
      <c r="D3593" s="238" t="s">
        <v>252</v>
      </c>
      <c r="E3593" s="249" t="s">
        <v>39</v>
      </c>
      <c r="F3593" s="250" t="s">
        <v>2783</v>
      </c>
      <c r="G3593" s="248"/>
      <c r="H3593" s="251">
        <v>55.756999999999998</v>
      </c>
      <c r="I3593" s="252"/>
      <c r="J3593" s="248"/>
      <c r="K3593" s="248"/>
      <c r="L3593" s="253"/>
      <c r="M3593" s="254"/>
      <c r="N3593" s="255"/>
      <c r="O3593" s="255"/>
      <c r="P3593" s="255"/>
      <c r="Q3593" s="255"/>
      <c r="R3593" s="255"/>
      <c r="S3593" s="255"/>
      <c r="T3593" s="256"/>
      <c r="U3593" s="14"/>
      <c r="V3593" s="14"/>
      <c r="W3593" s="14"/>
      <c r="X3593" s="14"/>
      <c r="Y3593" s="14"/>
      <c r="Z3593" s="14"/>
      <c r="AA3593" s="14"/>
      <c r="AB3593" s="14"/>
      <c r="AC3593" s="14"/>
      <c r="AD3593" s="14"/>
      <c r="AE3593" s="14"/>
      <c r="AT3593" s="257" t="s">
        <v>252</v>
      </c>
      <c r="AU3593" s="257" t="s">
        <v>93</v>
      </c>
      <c r="AV3593" s="14" t="s">
        <v>93</v>
      </c>
      <c r="AW3593" s="14" t="s">
        <v>46</v>
      </c>
      <c r="AX3593" s="14" t="s">
        <v>85</v>
      </c>
      <c r="AY3593" s="257" t="s">
        <v>241</v>
      </c>
    </row>
    <row r="3594" s="14" customFormat="1">
      <c r="A3594" s="14"/>
      <c r="B3594" s="247"/>
      <c r="C3594" s="248"/>
      <c r="D3594" s="238" t="s">
        <v>252</v>
      </c>
      <c r="E3594" s="249" t="s">
        <v>39</v>
      </c>
      <c r="F3594" s="250" t="s">
        <v>2784</v>
      </c>
      <c r="G3594" s="248"/>
      <c r="H3594" s="251">
        <v>-1.5900000000000001</v>
      </c>
      <c r="I3594" s="252"/>
      <c r="J3594" s="248"/>
      <c r="K3594" s="248"/>
      <c r="L3594" s="253"/>
      <c r="M3594" s="254"/>
      <c r="N3594" s="255"/>
      <c r="O3594" s="255"/>
      <c r="P3594" s="255"/>
      <c r="Q3594" s="255"/>
      <c r="R3594" s="255"/>
      <c r="S3594" s="255"/>
      <c r="T3594" s="256"/>
      <c r="U3594" s="14"/>
      <c r="V3594" s="14"/>
      <c r="W3594" s="14"/>
      <c r="X3594" s="14"/>
      <c r="Y3594" s="14"/>
      <c r="Z3594" s="14"/>
      <c r="AA3594" s="14"/>
      <c r="AB3594" s="14"/>
      <c r="AC3594" s="14"/>
      <c r="AD3594" s="14"/>
      <c r="AE3594" s="14"/>
      <c r="AT3594" s="257" t="s">
        <v>252</v>
      </c>
      <c r="AU3594" s="257" t="s">
        <v>93</v>
      </c>
      <c r="AV3594" s="14" t="s">
        <v>93</v>
      </c>
      <c r="AW3594" s="14" t="s">
        <v>46</v>
      </c>
      <c r="AX3594" s="14" t="s">
        <v>85</v>
      </c>
      <c r="AY3594" s="257" t="s">
        <v>241</v>
      </c>
    </row>
    <row r="3595" s="14" customFormat="1">
      <c r="A3595" s="14"/>
      <c r="B3595" s="247"/>
      <c r="C3595" s="248"/>
      <c r="D3595" s="238" t="s">
        <v>252</v>
      </c>
      <c r="E3595" s="249" t="s">
        <v>39</v>
      </c>
      <c r="F3595" s="250" t="s">
        <v>2763</v>
      </c>
      <c r="G3595" s="248"/>
      <c r="H3595" s="251">
        <v>-9.718</v>
      </c>
      <c r="I3595" s="252"/>
      <c r="J3595" s="248"/>
      <c r="K3595" s="248"/>
      <c r="L3595" s="253"/>
      <c r="M3595" s="254"/>
      <c r="N3595" s="255"/>
      <c r="O3595" s="255"/>
      <c r="P3595" s="255"/>
      <c r="Q3595" s="255"/>
      <c r="R3595" s="255"/>
      <c r="S3595" s="255"/>
      <c r="T3595" s="256"/>
      <c r="U3595" s="14"/>
      <c r="V3595" s="14"/>
      <c r="W3595" s="14"/>
      <c r="X3595" s="14"/>
      <c r="Y3595" s="14"/>
      <c r="Z3595" s="14"/>
      <c r="AA3595" s="14"/>
      <c r="AB3595" s="14"/>
      <c r="AC3595" s="14"/>
      <c r="AD3595" s="14"/>
      <c r="AE3595" s="14"/>
      <c r="AT3595" s="257" t="s">
        <v>252</v>
      </c>
      <c r="AU3595" s="257" t="s">
        <v>93</v>
      </c>
      <c r="AV3595" s="14" t="s">
        <v>93</v>
      </c>
      <c r="AW3595" s="14" t="s">
        <v>46</v>
      </c>
      <c r="AX3595" s="14" t="s">
        <v>85</v>
      </c>
      <c r="AY3595" s="257" t="s">
        <v>241</v>
      </c>
    </row>
    <row r="3596" s="16" customFormat="1">
      <c r="A3596" s="16"/>
      <c r="B3596" s="269"/>
      <c r="C3596" s="270"/>
      <c r="D3596" s="238" t="s">
        <v>252</v>
      </c>
      <c r="E3596" s="271" t="s">
        <v>39</v>
      </c>
      <c r="F3596" s="272" t="s">
        <v>295</v>
      </c>
      <c r="G3596" s="270"/>
      <c r="H3596" s="273">
        <v>286.65300000000002</v>
      </c>
      <c r="I3596" s="274"/>
      <c r="J3596" s="270"/>
      <c r="K3596" s="270"/>
      <c r="L3596" s="275"/>
      <c r="M3596" s="276"/>
      <c r="N3596" s="277"/>
      <c r="O3596" s="277"/>
      <c r="P3596" s="277"/>
      <c r="Q3596" s="277"/>
      <c r="R3596" s="277"/>
      <c r="S3596" s="277"/>
      <c r="T3596" s="278"/>
      <c r="U3596" s="16"/>
      <c r="V3596" s="16"/>
      <c r="W3596" s="16"/>
      <c r="X3596" s="16"/>
      <c r="Y3596" s="16"/>
      <c r="Z3596" s="16"/>
      <c r="AA3596" s="16"/>
      <c r="AB3596" s="16"/>
      <c r="AC3596" s="16"/>
      <c r="AD3596" s="16"/>
      <c r="AE3596" s="16"/>
      <c r="AT3596" s="279" t="s">
        <v>252</v>
      </c>
      <c r="AU3596" s="279" t="s">
        <v>93</v>
      </c>
      <c r="AV3596" s="16" t="s">
        <v>113</v>
      </c>
      <c r="AW3596" s="16" t="s">
        <v>46</v>
      </c>
      <c r="AX3596" s="16" t="s">
        <v>85</v>
      </c>
      <c r="AY3596" s="279" t="s">
        <v>241</v>
      </c>
    </row>
    <row r="3597" s="13" customFormat="1">
      <c r="A3597" s="13"/>
      <c r="B3597" s="236"/>
      <c r="C3597" s="237"/>
      <c r="D3597" s="238" t="s">
        <v>252</v>
      </c>
      <c r="E3597" s="239" t="s">
        <v>39</v>
      </c>
      <c r="F3597" s="240" t="s">
        <v>2785</v>
      </c>
      <c r="G3597" s="237"/>
      <c r="H3597" s="239" t="s">
        <v>39</v>
      </c>
      <c r="I3597" s="241"/>
      <c r="J3597" s="237"/>
      <c r="K3597" s="237"/>
      <c r="L3597" s="242"/>
      <c r="M3597" s="243"/>
      <c r="N3597" s="244"/>
      <c r="O3597" s="244"/>
      <c r="P3597" s="244"/>
      <c r="Q3597" s="244"/>
      <c r="R3597" s="244"/>
      <c r="S3597" s="244"/>
      <c r="T3597" s="245"/>
      <c r="U3597" s="13"/>
      <c r="V3597" s="13"/>
      <c r="W3597" s="13"/>
      <c r="X3597" s="13"/>
      <c r="Y3597" s="13"/>
      <c r="Z3597" s="13"/>
      <c r="AA3597" s="13"/>
      <c r="AB3597" s="13"/>
      <c r="AC3597" s="13"/>
      <c r="AD3597" s="13"/>
      <c r="AE3597" s="13"/>
      <c r="AT3597" s="246" t="s">
        <v>252</v>
      </c>
      <c r="AU3597" s="246" t="s">
        <v>93</v>
      </c>
      <c r="AV3597" s="13" t="s">
        <v>23</v>
      </c>
      <c r="AW3597" s="13" t="s">
        <v>46</v>
      </c>
      <c r="AX3597" s="13" t="s">
        <v>85</v>
      </c>
      <c r="AY3597" s="246" t="s">
        <v>241</v>
      </c>
    </row>
    <row r="3598" s="13" customFormat="1">
      <c r="A3598" s="13"/>
      <c r="B3598" s="236"/>
      <c r="C3598" s="237"/>
      <c r="D3598" s="238" t="s">
        <v>252</v>
      </c>
      <c r="E3598" s="239" t="s">
        <v>39</v>
      </c>
      <c r="F3598" s="240" t="s">
        <v>1949</v>
      </c>
      <c r="G3598" s="237"/>
      <c r="H3598" s="239" t="s">
        <v>39</v>
      </c>
      <c r="I3598" s="241"/>
      <c r="J3598" s="237"/>
      <c r="K3598" s="237"/>
      <c r="L3598" s="242"/>
      <c r="M3598" s="243"/>
      <c r="N3598" s="244"/>
      <c r="O3598" s="244"/>
      <c r="P3598" s="244"/>
      <c r="Q3598" s="244"/>
      <c r="R3598" s="244"/>
      <c r="S3598" s="244"/>
      <c r="T3598" s="245"/>
      <c r="U3598" s="13"/>
      <c r="V3598" s="13"/>
      <c r="W3598" s="13"/>
      <c r="X3598" s="13"/>
      <c r="Y3598" s="13"/>
      <c r="Z3598" s="13"/>
      <c r="AA3598" s="13"/>
      <c r="AB3598" s="13"/>
      <c r="AC3598" s="13"/>
      <c r="AD3598" s="13"/>
      <c r="AE3598" s="13"/>
      <c r="AT3598" s="246" t="s">
        <v>252</v>
      </c>
      <c r="AU3598" s="246" t="s">
        <v>93</v>
      </c>
      <c r="AV3598" s="13" t="s">
        <v>23</v>
      </c>
      <c r="AW3598" s="13" t="s">
        <v>46</v>
      </c>
      <c r="AX3598" s="13" t="s">
        <v>85</v>
      </c>
      <c r="AY3598" s="246" t="s">
        <v>241</v>
      </c>
    </row>
    <row r="3599" s="14" customFormat="1">
      <c r="A3599" s="14"/>
      <c r="B3599" s="247"/>
      <c r="C3599" s="248"/>
      <c r="D3599" s="238" t="s">
        <v>252</v>
      </c>
      <c r="E3599" s="249" t="s">
        <v>39</v>
      </c>
      <c r="F3599" s="250" t="s">
        <v>2783</v>
      </c>
      <c r="G3599" s="248"/>
      <c r="H3599" s="251">
        <v>55.756999999999998</v>
      </c>
      <c r="I3599" s="252"/>
      <c r="J3599" s="248"/>
      <c r="K3599" s="248"/>
      <c r="L3599" s="253"/>
      <c r="M3599" s="254"/>
      <c r="N3599" s="255"/>
      <c r="O3599" s="255"/>
      <c r="P3599" s="255"/>
      <c r="Q3599" s="255"/>
      <c r="R3599" s="255"/>
      <c r="S3599" s="255"/>
      <c r="T3599" s="256"/>
      <c r="U3599" s="14"/>
      <c r="V3599" s="14"/>
      <c r="W3599" s="14"/>
      <c r="X3599" s="14"/>
      <c r="Y3599" s="14"/>
      <c r="Z3599" s="14"/>
      <c r="AA3599" s="14"/>
      <c r="AB3599" s="14"/>
      <c r="AC3599" s="14"/>
      <c r="AD3599" s="14"/>
      <c r="AE3599" s="14"/>
      <c r="AT3599" s="257" t="s">
        <v>252</v>
      </c>
      <c r="AU3599" s="257" t="s">
        <v>93</v>
      </c>
      <c r="AV3599" s="14" t="s">
        <v>93</v>
      </c>
      <c r="AW3599" s="14" t="s">
        <v>46</v>
      </c>
      <c r="AX3599" s="14" t="s">
        <v>85</v>
      </c>
      <c r="AY3599" s="257" t="s">
        <v>241</v>
      </c>
    </row>
    <row r="3600" s="14" customFormat="1">
      <c r="A3600" s="14"/>
      <c r="B3600" s="247"/>
      <c r="C3600" s="248"/>
      <c r="D3600" s="238" t="s">
        <v>252</v>
      </c>
      <c r="E3600" s="249" t="s">
        <v>39</v>
      </c>
      <c r="F3600" s="250" t="s">
        <v>2784</v>
      </c>
      <c r="G3600" s="248"/>
      <c r="H3600" s="251">
        <v>-1.5900000000000001</v>
      </c>
      <c r="I3600" s="252"/>
      <c r="J3600" s="248"/>
      <c r="K3600" s="248"/>
      <c r="L3600" s="253"/>
      <c r="M3600" s="254"/>
      <c r="N3600" s="255"/>
      <c r="O3600" s="255"/>
      <c r="P3600" s="255"/>
      <c r="Q3600" s="255"/>
      <c r="R3600" s="255"/>
      <c r="S3600" s="255"/>
      <c r="T3600" s="256"/>
      <c r="U3600" s="14"/>
      <c r="V3600" s="14"/>
      <c r="W3600" s="14"/>
      <c r="X3600" s="14"/>
      <c r="Y3600" s="14"/>
      <c r="Z3600" s="14"/>
      <c r="AA3600" s="14"/>
      <c r="AB3600" s="14"/>
      <c r="AC3600" s="14"/>
      <c r="AD3600" s="14"/>
      <c r="AE3600" s="14"/>
      <c r="AT3600" s="257" t="s">
        <v>252</v>
      </c>
      <c r="AU3600" s="257" t="s">
        <v>93</v>
      </c>
      <c r="AV3600" s="14" t="s">
        <v>93</v>
      </c>
      <c r="AW3600" s="14" t="s">
        <v>46</v>
      </c>
      <c r="AX3600" s="14" t="s">
        <v>85</v>
      </c>
      <c r="AY3600" s="257" t="s">
        <v>241</v>
      </c>
    </row>
    <row r="3601" s="13" customFormat="1">
      <c r="A3601" s="13"/>
      <c r="B3601" s="236"/>
      <c r="C3601" s="237"/>
      <c r="D3601" s="238" t="s">
        <v>252</v>
      </c>
      <c r="E3601" s="239" t="s">
        <v>39</v>
      </c>
      <c r="F3601" s="240" t="s">
        <v>1952</v>
      </c>
      <c r="G3601" s="237"/>
      <c r="H3601" s="239" t="s">
        <v>39</v>
      </c>
      <c r="I3601" s="241"/>
      <c r="J3601" s="237"/>
      <c r="K3601" s="237"/>
      <c r="L3601" s="242"/>
      <c r="M3601" s="243"/>
      <c r="N3601" s="244"/>
      <c r="O3601" s="244"/>
      <c r="P3601" s="244"/>
      <c r="Q3601" s="244"/>
      <c r="R3601" s="244"/>
      <c r="S3601" s="244"/>
      <c r="T3601" s="245"/>
      <c r="U3601" s="13"/>
      <c r="V3601" s="13"/>
      <c r="W3601" s="13"/>
      <c r="X3601" s="13"/>
      <c r="Y3601" s="13"/>
      <c r="Z3601" s="13"/>
      <c r="AA3601" s="13"/>
      <c r="AB3601" s="13"/>
      <c r="AC3601" s="13"/>
      <c r="AD3601" s="13"/>
      <c r="AE3601" s="13"/>
      <c r="AT3601" s="246" t="s">
        <v>252</v>
      </c>
      <c r="AU3601" s="246" t="s">
        <v>93</v>
      </c>
      <c r="AV3601" s="13" t="s">
        <v>23</v>
      </c>
      <c r="AW3601" s="13" t="s">
        <v>46</v>
      </c>
      <c r="AX3601" s="13" t="s">
        <v>85</v>
      </c>
      <c r="AY3601" s="246" t="s">
        <v>241</v>
      </c>
    </row>
    <row r="3602" s="14" customFormat="1">
      <c r="A3602" s="14"/>
      <c r="B3602" s="247"/>
      <c r="C3602" s="248"/>
      <c r="D3602" s="238" t="s">
        <v>252</v>
      </c>
      <c r="E3602" s="249" t="s">
        <v>39</v>
      </c>
      <c r="F3602" s="250" t="s">
        <v>2786</v>
      </c>
      <c r="G3602" s="248"/>
      <c r="H3602" s="251">
        <v>129.90899999999999</v>
      </c>
      <c r="I3602" s="252"/>
      <c r="J3602" s="248"/>
      <c r="K3602" s="248"/>
      <c r="L3602" s="253"/>
      <c r="M3602" s="254"/>
      <c r="N3602" s="255"/>
      <c r="O3602" s="255"/>
      <c r="P3602" s="255"/>
      <c r="Q3602" s="255"/>
      <c r="R3602" s="255"/>
      <c r="S3602" s="255"/>
      <c r="T3602" s="256"/>
      <c r="U3602" s="14"/>
      <c r="V3602" s="14"/>
      <c r="W3602" s="14"/>
      <c r="X3602" s="14"/>
      <c r="Y3602" s="14"/>
      <c r="Z3602" s="14"/>
      <c r="AA3602" s="14"/>
      <c r="AB3602" s="14"/>
      <c r="AC3602" s="14"/>
      <c r="AD3602" s="14"/>
      <c r="AE3602" s="14"/>
      <c r="AT3602" s="257" t="s">
        <v>252</v>
      </c>
      <c r="AU3602" s="257" t="s">
        <v>93</v>
      </c>
      <c r="AV3602" s="14" t="s">
        <v>93</v>
      </c>
      <c r="AW3602" s="14" t="s">
        <v>46</v>
      </c>
      <c r="AX3602" s="14" t="s">
        <v>85</v>
      </c>
      <c r="AY3602" s="257" t="s">
        <v>241</v>
      </c>
    </row>
    <row r="3603" s="14" customFormat="1">
      <c r="A3603" s="14"/>
      <c r="B3603" s="247"/>
      <c r="C3603" s="248"/>
      <c r="D3603" s="238" t="s">
        <v>252</v>
      </c>
      <c r="E3603" s="249" t="s">
        <v>39</v>
      </c>
      <c r="F3603" s="250" t="s">
        <v>2787</v>
      </c>
      <c r="G3603" s="248"/>
      <c r="H3603" s="251">
        <v>-1.3520000000000001</v>
      </c>
      <c r="I3603" s="252"/>
      <c r="J3603" s="248"/>
      <c r="K3603" s="248"/>
      <c r="L3603" s="253"/>
      <c r="M3603" s="254"/>
      <c r="N3603" s="255"/>
      <c r="O3603" s="255"/>
      <c r="P3603" s="255"/>
      <c r="Q3603" s="255"/>
      <c r="R3603" s="255"/>
      <c r="S3603" s="255"/>
      <c r="T3603" s="256"/>
      <c r="U3603" s="14"/>
      <c r="V3603" s="14"/>
      <c r="W3603" s="14"/>
      <c r="X3603" s="14"/>
      <c r="Y3603" s="14"/>
      <c r="Z3603" s="14"/>
      <c r="AA3603" s="14"/>
      <c r="AB3603" s="14"/>
      <c r="AC3603" s="14"/>
      <c r="AD3603" s="14"/>
      <c r="AE3603" s="14"/>
      <c r="AT3603" s="257" t="s">
        <v>252</v>
      </c>
      <c r="AU3603" s="257" t="s">
        <v>93</v>
      </c>
      <c r="AV3603" s="14" t="s">
        <v>93</v>
      </c>
      <c r="AW3603" s="14" t="s">
        <v>46</v>
      </c>
      <c r="AX3603" s="14" t="s">
        <v>85</v>
      </c>
      <c r="AY3603" s="257" t="s">
        <v>241</v>
      </c>
    </row>
    <row r="3604" s="14" customFormat="1">
      <c r="A3604" s="14"/>
      <c r="B3604" s="247"/>
      <c r="C3604" s="248"/>
      <c r="D3604" s="238" t="s">
        <v>252</v>
      </c>
      <c r="E3604" s="249" t="s">
        <v>39</v>
      </c>
      <c r="F3604" s="250" t="s">
        <v>2766</v>
      </c>
      <c r="G3604" s="248"/>
      <c r="H3604" s="251">
        <v>-12.542999999999999</v>
      </c>
      <c r="I3604" s="252"/>
      <c r="J3604" s="248"/>
      <c r="K3604" s="248"/>
      <c r="L3604" s="253"/>
      <c r="M3604" s="254"/>
      <c r="N3604" s="255"/>
      <c r="O3604" s="255"/>
      <c r="P3604" s="255"/>
      <c r="Q3604" s="255"/>
      <c r="R3604" s="255"/>
      <c r="S3604" s="255"/>
      <c r="T3604" s="256"/>
      <c r="U3604" s="14"/>
      <c r="V3604" s="14"/>
      <c r="W3604" s="14"/>
      <c r="X3604" s="14"/>
      <c r="Y3604" s="14"/>
      <c r="Z3604" s="14"/>
      <c r="AA3604" s="14"/>
      <c r="AB3604" s="14"/>
      <c r="AC3604" s="14"/>
      <c r="AD3604" s="14"/>
      <c r="AE3604" s="14"/>
      <c r="AT3604" s="257" t="s">
        <v>252</v>
      </c>
      <c r="AU3604" s="257" t="s">
        <v>93</v>
      </c>
      <c r="AV3604" s="14" t="s">
        <v>93</v>
      </c>
      <c r="AW3604" s="14" t="s">
        <v>46</v>
      </c>
      <c r="AX3604" s="14" t="s">
        <v>85</v>
      </c>
      <c r="AY3604" s="257" t="s">
        <v>241</v>
      </c>
    </row>
    <row r="3605" s="14" customFormat="1">
      <c r="A3605" s="14"/>
      <c r="B3605" s="247"/>
      <c r="C3605" s="248"/>
      <c r="D3605" s="238" t="s">
        <v>252</v>
      </c>
      <c r="E3605" s="249" t="s">
        <v>39</v>
      </c>
      <c r="F3605" s="250" t="s">
        <v>2767</v>
      </c>
      <c r="G3605" s="248"/>
      <c r="H3605" s="251">
        <v>-4.4790000000000001</v>
      </c>
      <c r="I3605" s="252"/>
      <c r="J3605" s="248"/>
      <c r="K3605" s="248"/>
      <c r="L3605" s="253"/>
      <c r="M3605" s="254"/>
      <c r="N3605" s="255"/>
      <c r="O3605" s="255"/>
      <c r="P3605" s="255"/>
      <c r="Q3605" s="255"/>
      <c r="R3605" s="255"/>
      <c r="S3605" s="255"/>
      <c r="T3605" s="256"/>
      <c r="U3605" s="14"/>
      <c r="V3605" s="14"/>
      <c r="W3605" s="14"/>
      <c r="X3605" s="14"/>
      <c r="Y3605" s="14"/>
      <c r="Z3605" s="14"/>
      <c r="AA3605" s="14"/>
      <c r="AB3605" s="14"/>
      <c r="AC3605" s="14"/>
      <c r="AD3605" s="14"/>
      <c r="AE3605" s="14"/>
      <c r="AT3605" s="257" t="s">
        <v>252</v>
      </c>
      <c r="AU3605" s="257" t="s">
        <v>93</v>
      </c>
      <c r="AV3605" s="14" t="s">
        <v>93</v>
      </c>
      <c r="AW3605" s="14" t="s">
        <v>46</v>
      </c>
      <c r="AX3605" s="14" t="s">
        <v>85</v>
      </c>
      <c r="AY3605" s="257" t="s">
        <v>241</v>
      </c>
    </row>
    <row r="3606" s="14" customFormat="1">
      <c r="A3606" s="14"/>
      <c r="B3606" s="247"/>
      <c r="C3606" s="248"/>
      <c r="D3606" s="238" t="s">
        <v>252</v>
      </c>
      <c r="E3606" s="249" t="s">
        <v>39</v>
      </c>
      <c r="F3606" s="250" t="s">
        <v>2788</v>
      </c>
      <c r="G3606" s="248"/>
      <c r="H3606" s="251">
        <v>-6.3799999999999999</v>
      </c>
      <c r="I3606" s="252"/>
      <c r="J3606" s="248"/>
      <c r="K3606" s="248"/>
      <c r="L3606" s="253"/>
      <c r="M3606" s="254"/>
      <c r="N3606" s="255"/>
      <c r="O3606" s="255"/>
      <c r="P3606" s="255"/>
      <c r="Q3606" s="255"/>
      <c r="R3606" s="255"/>
      <c r="S3606" s="255"/>
      <c r="T3606" s="256"/>
      <c r="U3606" s="14"/>
      <c r="V3606" s="14"/>
      <c r="W3606" s="14"/>
      <c r="X3606" s="14"/>
      <c r="Y3606" s="14"/>
      <c r="Z3606" s="14"/>
      <c r="AA3606" s="14"/>
      <c r="AB3606" s="14"/>
      <c r="AC3606" s="14"/>
      <c r="AD3606" s="14"/>
      <c r="AE3606" s="14"/>
      <c r="AT3606" s="257" t="s">
        <v>252</v>
      </c>
      <c r="AU3606" s="257" t="s">
        <v>93</v>
      </c>
      <c r="AV3606" s="14" t="s">
        <v>93</v>
      </c>
      <c r="AW3606" s="14" t="s">
        <v>46</v>
      </c>
      <c r="AX3606" s="14" t="s">
        <v>85</v>
      </c>
      <c r="AY3606" s="257" t="s">
        <v>241</v>
      </c>
    </row>
    <row r="3607" s="16" customFormat="1">
      <c r="A3607" s="16"/>
      <c r="B3607" s="269"/>
      <c r="C3607" s="270"/>
      <c r="D3607" s="238" t="s">
        <v>252</v>
      </c>
      <c r="E3607" s="271" t="s">
        <v>39</v>
      </c>
      <c r="F3607" s="272" t="s">
        <v>295</v>
      </c>
      <c r="G3607" s="270"/>
      <c r="H3607" s="273">
        <v>159.322</v>
      </c>
      <c r="I3607" s="274"/>
      <c r="J3607" s="270"/>
      <c r="K3607" s="270"/>
      <c r="L3607" s="275"/>
      <c r="M3607" s="276"/>
      <c r="N3607" s="277"/>
      <c r="O3607" s="277"/>
      <c r="P3607" s="277"/>
      <c r="Q3607" s="277"/>
      <c r="R3607" s="277"/>
      <c r="S3607" s="277"/>
      <c r="T3607" s="278"/>
      <c r="U3607" s="16"/>
      <c r="V3607" s="16"/>
      <c r="W3607" s="16"/>
      <c r="X3607" s="16"/>
      <c r="Y3607" s="16"/>
      <c r="Z3607" s="16"/>
      <c r="AA3607" s="16"/>
      <c r="AB3607" s="16"/>
      <c r="AC3607" s="16"/>
      <c r="AD3607" s="16"/>
      <c r="AE3607" s="16"/>
      <c r="AT3607" s="279" t="s">
        <v>252</v>
      </c>
      <c r="AU3607" s="279" t="s">
        <v>93</v>
      </c>
      <c r="AV3607" s="16" t="s">
        <v>113</v>
      </c>
      <c r="AW3607" s="16" t="s">
        <v>46</v>
      </c>
      <c r="AX3607" s="16" t="s">
        <v>85</v>
      </c>
      <c r="AY3607" s="279" t="s">
        <v>241</v>
      </c>
    </row>
    <row r="3608" s="13" customFormat="1">
      <c r="A3608" s="13"/>
      <c r="B3608" s="236"/>
      <c r="C3608" s="237"/>
      <c r="D3608" s="238" t="s">
        <v>252</v>
      </c>
      <c r="E3608" s="239" t="s">
        <v>39</v>
      </c>
      <c r="F3608" s="240" t="s">
        <v>2789</v>
      </c>
      <c r="G3608" s="237"/>
      <c r="H3608" s="239" t="s">
        <v>39</v>
      </c>
      <c r="I3608" s="241"/>
      <c r="J3608" s="237"/>
      <c r="K3608" s="237"/>
      <c r="L3608" s="242"/>
      <c r="M3608" s="243"/>
      <c r="N3608" s="244"/>
      <c r="O3608" s="244"/>
      <c r="P3608" s="244"/>
      <c r="Q3608" s="244"/>
      <c r="R3608" s="244"/>
      <c r="S3608" s="244"/>
      <c r="T3608" s="245"/>
      <c r="U3608" s="13"/>
      <c r="V3608" s="13"/>
      <c r="W3608" s="13"/>
      <c r="X3608" s="13"/>
      <c r="Y3608" s="13"/>
      <c r="Z3608" s="13"/>
      <c r="AA3608" s="13"/>
      <c r="AB3608" s="13"/>
      <c r="AC3608" s="13"/>
      <c r="AD3608" s="13"/>
      <c r="AE3608" s="13"/>
      <c r="AT3608" s="246" t="s">
        <v>252</v>
      </c>
      <c r="AU3608" s="246" t="s">
        <v>93</v>
      </c>
      <c r="AV3608" s="13" t="s">
        <v>23</v>
      </c>
      <c r="AW3608" s="13" t="s">
        <v>46</v>
      </c>
      <c r="AX3608" s="13" t="s">
        <v>85</v>
      </c>
      <c r="AY3608" s="246" t="s">
        <v>241</v>
      </c>
    </row>
    <row r="3609" s="14" customFormat="1">
      <c r="A3609" s="14"/>
      <c r="B3609" s="247"/>
      <c r="C3609" s="248"/>
      <c r="D3609" s="238" t="s">
        <v>252</v>
      </c>
      <c r="E3609" s="249" t="s">
        <v>39</v>
      </c>
      <c r="F3609" s="250" t="s">
        <v>2790</v>
      </c>
      <c r="G3609" s="248"/>
      <c r="H3609" s="251">
        <v>16.481000000000002</v>
      </c>
      <c r="I3609" s="252"/>
      <c r="J3609" s="248"/>
      <c r="K3609" s="248"/>
      <c r="L3609" s="253"/>
      <c r="M3609" s="254"/>
      <c r="N3609" s="255"/>
      <c r="O3609" s="255"/>
      <c r="P3609" s="255"/>
      <c r="Q3609" s="255"/>
      <c r="R3609" s="255"/>
      <c r="S3609" s="255"/>
      <c r="T3609" s="256"/>
      <c r="U3609" s="14"/>
      <c r="V3609" s="14"/>
      <c r="W3609" s="14"/>
      <c r="X3609" s="14"/>
      <c r="Y3609" s="14"/>
      <c r="Z3609" s="14"/>
      <c r="AA3609" s="14"/>
      <c r="AB3609" s="14"/>
      <c r="AC3609" s="14"/>
      <c r="AD3609" s="14"/>
      <c r="AE3609" s="14"/>
      <c r="AT3609" s="257" t="s">
        <v>252</v>
      </c>
      <c r="AU3609" s="257" t="s">
        <v>93</v>
      </c>
      <c r="AV3609" s="14" t="s">
        <v>93</v>
      </c>
      <c r="AW3609" s="14" t="s">
        <v>46</v>
      </c>
      <c r="AX3609" s="14" t="s">
        <v>85</v>
      </c>
      <c r="AY3609" s="257" t="s">
        <v>241</v>
      </c>
    </row>
    <row r="3610" s="14" customFormat="1">
      <c r="A3610" s="14"/>
      <c r="B3610" s="247"/>
      <c r="C3610" s="248"/>
      <c r="D3610" s="238" t="s">
        <v>252</v>
      </c>
      <c r="E3610" s="249" t="s">
        <v>39</v>
      </c>
      <c r="F3610" s="250" t="s">
        <v>2791</v>
      </c>
      <c r="G3610" s="248"/>
      <c r="H3610" s="251">
        <v>19.456</v>
      </c>
      <c r="I3610" s="252"/>
      <c r="J3610" s="248"/>
      <c r="K3610" s="248"/>
      <c r="L3610" s="253"/>
      <c r="M3610" s="254"/>
      <c r="N3610" s="255"/>
      <c r="O3610" s="255"/>
      <c r="P3610" s="255"/>
      <c r="Q3610" s="255"/>
      <c r="R3610" s="255"/>
      <c r="S3610" s="255"/>
      <c r="T3610" s="256"/>
      <c r="U3610" s="14"/>
      <c r="V3610" s="14"/>
      <c r="W3610" s="14"/>
      <c r="X3610" s="14"/>
      <c r="Y3610" s="14"/>
      <c r="Z3610" s="14"/>
      <c r="AA3610" s="14"/>
      <c r="AB3610" s="14"/>
      <c r="AC3610" s="14"/>
      <c r="AD3610" s="14"/>
      <c r="AE3610" s="14"/>
      <c r="AT3610" s="257" t="s">
        <v>252</v>
      </c>
      <c r="AU3610" s="257" t="s">
        <v>93</v>
      </c>
      <c r="AV3610" s="14" t="s">
        <v>93</v>
      </c>
      <c r="AW3610" s="14" t="s">
        <v>46</v>
      </c>
      <c r="AX3610" s="14" t="s">
        <v>85</v>
      </c>
      <c r="AY3610" s="257" t="s">
        <v>241</v>
      </c>
    </row>
    <row r="3611" s="16" customFormat="1">
      <c r="A3611" s="16"/>
      <c r="B3611" s="269"/>
      <c r="C3611" s="270"/>
      <c r="D3611" s="238" t="s">
        <v>252</v>
      </c>
      <c r="E3611" s="271" t="s">
        <v>39</v>
      </c>
      <c r="F3611" s="272" t="s">
        <v>295</v>
      </c>
      <c r="G3611" s="270"/>
      <c r="H3611" s="273">
        <v>35.936999999999998</v>
      </c>
      <c r="I3611" s="274"/>
      <c r="J3611" s="270"/>
      <c r="K3611" s="270"/>
      <c r="L3611" s="275"/>
      <c r="M3611" s="276"/>
      <c r="N3611" s="277"/>
      <c r="O3611" s="277"/>
      <c r="P3611" s="277"/>
      <c r="Q3611" s="277"/>
      <c r="R3611" s="277"/>
      <c r="S3611" s="277"/>
      <c r="T3611" s="278"/>
      <c r="U3611" s="16"/>
      <c r="V3611" s="16"/>
      <c r="W3611" s="16"/>
      <c r="X3611" s="16"/>
      <c r="Y3611" s="16"/>
      <c r="Z3611" s="16"/>
      <c r="AA3611" s="16"/>
      <c r="AB3611" s="16"/>
      <c r="AC3611" s="16"/>
      <c r="AD3611" s="16"/>
      <c r="AE3611" s="16"/>
      <c r="AT3611" s="279" t="s">
        <v>252</v>
      </c>
      <c r="AU3611" s="279" t="s">
        <v>93</v>
      </c>
      <c r="AV3611" s="16" t="s">
        <v>113</v>
      </c>
      <c r="AW3611" s="16" t="s">
        <v>46</v>
      </c>
      <c r="AX3611" s="16" t="s">
        <v>85</v>
      </c>
      <c r="AY3611" s="279" t="s">
        <v>241</v>
      </c>
    </row>
    <row r="3612" s="15" customFormat="1">
      <c r="A3612" s="15"/>
      <c r="B3612" s="258"/>
      <c r="C3612" s="259"/>
      <c r="D3612" s="238" t="s">
        <v>252</v>
      </c>
      <c r="E3612" s="260" t="s">
        <v>39</v>
      </c>
      <c r="F3612" s="261" t="s">
        <v>274</v>
      </c>
      <c r="G3612" s="259"/>
      <c r="H3612" s="262">
        <v>687.322</v>
      </c>
      <c r="I3612" s="263"/>
      <c r="J3612" s="259"/>
      <c r="K3612" s="259"/>
      <c r="L3612" s="264"/>
      <c r="M3612" s="265"/>
      <c r="N3612" s="266"/>
      <c r="O3612" s="266"/>
      <c r="P3612" s="266"/>
      <c r="Q3612" s="266"/>
      <c r="R3612" s="266"/>
      <c r="S3612" s="266"/>
      <c r="T3612" s="267"/>
      <c r="U3612" s="15"/>
      <c r="V3612" s="15"/>
      <c r="W3612" s="15"/>
      <c r="X3612" s="15"/>
      <c r="Y3612" s="15"/>
      <c r="Z3612" s="15"/>
      <c r="AA3612" s="15"/>
      <c r="AB3612" s="15"/>
      <c r="AC3612" s="15"/>
      <c r="AD3612" s="15"/>
      <c r="AE3612" s="15"/>
      <c r="AT3612" s="268" t="s">
        <v>252</v>
      </c>
      <c r="AU3612" s="268" t="s">
        <v>93</v>
      </c>
      <c r="AV3612" s="15" t="s">
        <v>248</v>
      </c>
      <c r="AW3612" s="15" t="s">
        <v>46</v>
      </c>
      <c r="AX3612" s="15" t="s">
        <v>23</v>
      </c>
      <c r="AY3612" s="268" t="s">
        <v>241</v>
      </c>
    </row>
    <row r="3613" s="2" customFormat="1" ht="16.5" customHeight="1">
      <c r="A3613" s="42"/>
      <c r="B3613" s="43"/>
      <c r="C3613" s="218" t="s">
        <v>3173</v>
      </c>
      <c r="D3613" s="218" t="s">
        <v>243</v>
      </c>
      <c r="E3613" s="219" t="s">
        <v>3174</v>
      </c>
      <c r="F3613" s="220" t="s">
        <v>3175</v>
      </c>
      <c r="G3613" s="221" t="s">
        <v>145</v>
      </c>
      <c r="H3613" s="222">
        <v>47.689</v>
      </c>
      <c r="I3613" s="223"/>
      <c r="J3613" s="224">
        <f>ROUND(I3613*H3613,2)</f>
        <v>0</v>
      </c>
      <c r="K3613" s="220" t="s">
        <v>247</v>
      </c>
      <c r="L3613" s="48"/>
      <c r="M3613" s="225" t="s">
        <v>39</v>
      </c>
      <c r="N3613" s="226" t="s">
        <v>56</v>
      </c>
      <c r="O3613" s="88"/>
      <c r="P3613" s="227">
        <f>O3613*H3613</f>
        <v>0</v>
      </c>
      <c r="Q3613" s="227">
        <v>0.00020000000000000001</v>
      </c>
      <c r="R3613" s="227">
        <f>Q3613*H3613</f>
        <v>0.0095378000000000008</v>
      </c>
      <c r="S3613" s="227">
        <v>0</v>
      </c>
      <c r="T3613" s="228">
        <f>S3613*H3613</f>
        <v>0</v>
      </c>
      <c r="U3613" s="42"/>
      <c r="V3613" s="42"/>
      <c r="W3613" s="42"/>
      <c r="X3613" s="42"/>
      <c r="Y3613" s="42"/>
      <c r="Z3613" s="42"/>
      <c r="AA3613" s="42"/>
      <c r="AB3613" s="42"/>
      <c r="AC3613" s="42"/>
      <c r="AD3613" s="42"/>
      <c r="AE3613" s="42"/>
      <c r="AR3613" s="229" t="s">
        <v>248</v>
      </c>
      <c r="AT3613" s="229" t="s">
        <v>243</v>
      </c>
      <c r="AU3613" s="229" t="s">
        <v>93</v>
      </c>
      <c r="AY3613" s="20" t="s">
        <v>241</v>
      </c>
      <c r="BE3613" s="230">
        <f>IF(N3613="základní",J3613,0)</f>
        <v>0</v>
      </c>
      <c r="BF3613" s="230">
        <f>IF(N3613="snížená",J3613,0)</f>
        <v>0</v>
      </c>
      <c r="BG3613" s="230">
        <f>IF(N3613="zákl. přenesená",J3613,0)</f>
        <v>0</v>
      </c>
      <c r="BH3613" s="230">
        <f>IF(N3613="sníž. přenesená",J3613,0)</f>
        <v>0</v>
      </c>
      <c r="BI3613" s="230">
        <f>IF(N3613="nulová",J3613,0)</f>
        <v>0</v>
      </c>
      <c r="BJ3613" s="20" t="s">
        <v>23</v>
      </c>
      <c r="BK3613" s="230">
        <f>ROUND(I3613*H3613,2)</f>
        <v>0</v>
      </c>
      <c r="BL3613" s="20" t="s">
        <v>248</v>
      </c>
      <c r="BM3613" s="229" t="s">
        <v>3176</v>
      </c>
    </row>
    <row r="3614" s="2" customFormat="1">
      <c r="A3614" s="42"/>
      <c r="B3614" s="43"/>
      <c r="C3614" s="44"/>
      <c r="D3614" s="231" t="s">
        <v>250</v>
      </c>
      <c r="E3614" s="44"/>
      <c r="F3614" s="232" t="s">
        <v>3177</v>
      </c>
      <c r="G3614" s="44"/>
      <c r="H3614" s="44"/>
      <c r="I3614" s="233"/>
      <c r="J3614" s="44"/>
      <c r="K3614" s="44"/>
      <c r="L3614" s="48"/>
      <c r="M3614" s="234"/>
      <c r="N3614" s="235"/>
      <c r="O3614" s="88"/>
      <c r="P3614" s="88"/>
      <c r="Q3614" s="88"/>
      <c r="R3614" s="88"/>
      <c r="S3614" s="88"/>
      <c r="T3614" s="89"/>
      <c r="U3614" s="42"/>
      <c r="V3614" s="42"/>
      <c r="W3614" s="42"/>
      <c r="X3614" s="42"/>
      <c r="Y3614" s="42"/>
      <c r="Z3614" s="42"/>
      <c r="AA3614" s="42"/>
      <c r="AB3614" s="42"/>
      <c r="AC3614" s="42"/>
      <c r="AD3614" s="42"/>
      <c r="AE3614" s="42"/>
      <c r="AT3614" s="20" t="s">
        <v>250</v>
      </c>
      <c r="AU3614" s="20" t="s">
        <v>93</v>
      </c>
    </row>
    <row r="3615" s="2" customFormat="1" ht="24.15" customHeight="1">
      <c r="A3615" s="42"/>
      <c r="B3615" s="43"/>
      <c r="C3615" s="218" t="s">
        <v>3178</v>
      </c>
      <c r="D3615" s="218" t="s">
        <v>243</v>
      </c>
      <c r="E3615" s="219" t="s">
        <v>3179</v>
      </c>
      <c r="F3615" s="220" t="s">
        <v>3180</v>
      </c>
      <c r="G3615" s="221" t="s">
        <v>145</v>
      </c>
      <c r="H3615" s="222">
        <v>47.689</v>
      </c>
      <c r="I3615" s="223"/>
      <c r="J3615" s="224">
        <f>ROUND(I3615*H3615,2)</f>
        <v>0</v>
      </c>
      <c r="K3615" s="220" t="s">
        <v>247</v>
      </c>
      <c r="L3615" s="48"/>
      <c r="M3615" s="225" t="s">
        <v>39</v>
      </c>
      <c r="N3615" s="226" t="s">
        <v>56</v>
      </c>
      <c r="O3615" s="88"/>
      <c r="P3615" s="227">
        <f>O3615*H3615</f>
        <v>0</v>
      </c>
      <c r="Q3615" s="227">
        <v>0.0033600000000000001</v>
      </c>
      <c r="R3615" s="227">
        <f>Q3615*H3615</f>
        <v>0.16023504</v>
      </c>
      <c r="S3615" s="227">
        <v>0</v>
      </c>
      <c r="T3615" s="228">
        <f>S3615*H3615</f>
        <v>0</v>
      </c>
      <c r="U3615" s="42"/>
      <c r="V3615" s="42"/>
      <c r="W3615" s="42"/>
      <c r="X3615" s="42"/>
      <c r="Y3615" s="42"/>
      <c r="Z3615" s="42"/>
      <c r="AA3615" s="42"/>
      <c r="AB3615" s="42"/>
      <c r="AC3615" s="42"/>
      <c r="AD3615" s="42"/>
      <c r="AE3615" s="42"/>
      <c r="AR3615" s="229" t="s">
        <v>248</v>
      </c>
      <c r="AT3615" s="229" t="s">
        <v>243</v>
      </c>
      <c r="AU3615" s="229" t="s">
        <v>93</v>
      </c>
      <c r="AY3615" s="20" t="s">
        <v>241</v>
      </c>
      <c r="BE3615" s="230">
        <f>IF(N3615="základní",J3615,0)</f>
        <v>0</v>
      </c>
      <c r="BF3615" s="230">
        <f>IF(N3615="snížená",J3615,0)</f>
        <v>0</v>
      </c>
      <c r="BG3615" s="230">
        <f>IF(N3615="zákl. přenesená",J3615,0)</f>
        <v>0</v>
      </c>
      <c r="BH3615" s="230">
        <f>IF(N3615="sníž. přenesená",J3615,0)</f>
        <v>0</v>
      </c>
      <c r="BI3615" s="230">
        <f>IF(N3615="nulová",J3615,0)</f>
        <v>0</v>
      </c>
      <c r="BJ3615" s="20" t="s">
        <v>23</v>
      </c>
      <c r="BK3615" s="230">
        <f>ROUND(I3615*H3615,2)</f>
        <v>0</v>
      </c>
      <c r="BL3615" s="20" t="s">
        <v>248</v>
      </c>
      <c r="BM3615" s="229" t="s">
        <v>3181</v>
      </c>
    </row>
    <row r="3616" s="2" customFormat="1">
      <c r="A3616" s="42"/>
      <c r="B3616" s="43"/>
      <c r="C3616" s="44"/>
      <c r="D3616" s="231" t="s">
        <v>250</v>
      </c>
      <c r="E3616" s="44"/>
      <c r="F3616" s="232" t="s">
        <v>3182</v>
      </c>
      <c r="G3616" s="44"/>
      <c r="H3616" s="44"/>
      <c r="I3616" s="233"/>
      <c r="J3616" s="44"/>
      <c r="K3616" s="44"/>
      <c r="L3616" s="48"/>
      <c r="M3616" s="234"/>
      <c r="N3616" s="235"/>
      <c r="O3616" s="88"/>
      <c r="P3616" s="88"/>
      <c r="Q3616" s="88"/>
      <c r="R3616" s="88"/>
      <c r="S3616" s="88"/>
      <c r="T3616" s="89"/>
      <c r="U3616" s="42"/>
      <c r="V3616" s="42"/>
      <c r="W3616" s="42"/>
      <c r="X3616" s="42"/>
      <c r="Y3616" s="42"/>
      <c r="Z3616" s="42"/>
      <c r="AA3616" s="42"/>
      <c r="AB3616" s="42"/>
      <c r="AC3616" s="42"/>
      <c r="AD3616" s="42"/>
      <c r="AE3616" s="42"/>
      <c r="AT3616" s="20" t="s">
        <v>250</v>
      </c>
      <c r="AU3616" s="20" t="s">
        <v>93</v>
      </c>
    </row>
    <row r="3617" s="13" customFormat="1">
      <c r="A3617" s="13"/>
      <c r="B3617" s="236"/>
      <c r="C3617" s="237"/>
      <c r="D3617" s="238" t="s">
        <v>252</v>
      </c>
      <c r="E3617" s="239" t="s">
        <v>39</v>
      </c>
      <c r="F3617" s="240" t="s">
        <v>3183</v>
      </c>
      <c r="G3617" s="237"/>
      <c r="H3617" s="239" t="s">
        <v>39</v>
      </c>
      <c r="I3617" s="241"/>
      <c r="J3617" s="237"/>
      <c r="K3617" s="237"/>
      <c r="L3617" s="242"/>
      <c r="M3617" s="243"/>
      <c r="N3617" s="244"/>
      <c r="O3617" s="244"/>
      <c r="P3617" s="244"/>
      <c r="Q3617" s="244"/>
      <c r="R3617" s="244"/>
      <c r="S3617" s="244"/>
      <c r="T3617" s="245"/>
      <c r="U3617" s="13"/>
      <c r="V3617" s="13"/>
      <c r="W3617" s="13"/>
      <c r="X3617" s="13"/>
      <c r="Y3617" s="13"/>
      <c r="Z3617" s="13"/>
      <c r="AA3617" s="13"/>
      <c r="AB3617" s="13"/>
      <c r="AC3617" s="13"/>
      <c r="AD3617" s="13"/>
      <c r="AE3617" s="13"/>
      <c r="AT3617" s="246" t="s">
        <v>252</v>
      </c>
      <c r="AU3617" s="246" t="s">
        <v>93</v>
      </c>
      <c r="AV3617" s="13" t="s">
        <v>23</v>
      </c>
      <c r="AW3617" s="13" t="s">
        <v>46</v>
      </c>
      <c r="AX3617" s="13" t="s">
        <v>85</v>
      </c>
      <c r="AY3617" s="246" t="s">
        <v>241</v>
      </c>
    </row>
    <row r="3618" s="14" customFormat="1">
      <c r="A3618" s="14"/>
      <c r="B3618" s="247"/>
      <c r="C3618" s="248"/>
      <c r="D3618" s="238" t="s">
        <v>252</v>
      </c>
      <c r="E3618" s="249" t="s">
        <v>39</v>
      </c>
      <c r="F3618" s="250" t="s">
        <v>3184</v>
      </c>
      <c r="G3618" s="248"/>
      <c r="H3618" s="251">
        <v>25.620000000000001</v>
      </c>
      <c r="I3618" s="252"/>
      <c r="J3618" s="248"/>
      <c r="K3618" s="248"/>
      <c r="L3618" s="253"/>
      <c r="M3618" s="254"/>
      <c r="N3618" s="255"/>
      <c r="O3618" s="255"/>
      <c r="P3618" s="255"/>
      <c r="Q3618" s="255"/>
      <c r="R3618" s="255"/>
      <c r="S3618" s="255"/>
      <c r="T3618" s="256"/>
      <c r="U3618" s="14"/>
      <c r="V3618" s="14"/>
      <c r="W3618" s="14"/>
      <c r="X3618" s="14"/>
      <c r="Y3618" s="14"/>
      <c r="Z3618" s="14"/>
      <c r="AA3618" s="14"/>
      <c r="AB3618" s="14"/>
      <c r="AC3618" s="14"/>
      <c r="AD3618" s="14"/>
      <c r="AE3618" s="14"/>
      <c r="AT3618" s="257" t="s">
        <v>252</v>
      </c>
      <c r="AU3618" s="257" t="s">
        <v>93</v>
      </c>
      <c r="AV3618" s="14" t="s">
        <v>93</v>
      </c>
      <c r="AW3618" s="14" t="s">
        <v>46</v>
      </c>
      <c r="AX3618" s="14" t="s">
        <v>85</v>
      </c>
      <c r="AY3618" s="257" t="s">
        <v>241</v>
      </c>
    </row>
    <row r="3619" s="14" customFormat="1">
      <c r="A3619" s="14"/>
      <c r="B3619" s="247"/>
      <c r="C3619" s="248"/>
      <c r="D3619" s="238" t="s">
        <v>252</v>
      </c>
      <c r="E3619" s="249" t="s">
        <v>39</v>
      </c>
      <c r="F3619" s="250" t="s">
        <v>3185</v>
      </c>
      <c r="G3619" s="248"/>
      <c r="H3619" s="251">
        <v>1.3999999999999999</v>
      </c>
      <c r="I3619" s="252"/>
      <c r="J3619" s="248"/>
      <c r="K3619" s="248"/>
      <c r="L3619" s="253"/>
      <c r="M3619" s="254"/>
      <c r="N3619" s="255"/>
      <c r="O3619" s="255"/>
      <c r="P3619" s="255"/>
      <c r="Q3619" s="255"/>
      <c r="R3619" s="255"/>
      <c r="S3619" s="255"/>
      <c r="T3619" s="256"/>
      <c r="U3619" s="14"/>
      <c r="V3619" s="14"/>
      <c r="W3619" s="14"/>
      <c r="X3619" s="14"/>
      <c r="Y3619" s="14"/>
      <c r="Z3619" s="14"/>
      <c r="AA3619" s="14"/>
      <c r="AB3619" s="14"/>
      <c r="AC3619" s="14"/>
      <c r="AD3619" s="14"/>
      <c r="AE3619" s="14"/>
      <c r="AT3619" s="257" t="s">
        <v>252</v>
      </c>
      <c r="AU3619" s="257" t="s">
        <v>93</v>
      </c>
      <c r="AV3619" s="14" t="s">
        <v>93</v>
      </c>
      <c r="AW3619" s="14" t="s">
        <v>46</v>
      </c>
      <c r="AX3619" s="14" t="s">
        <v>85</v>
      </c>
      <c r="AY3619" s="257" t="s">
        <v>241</v>
      </c>
    </row>
    <row r="3620" s="14" customFormat="1">
      <c r="A3620" s="14"/>
      <c r="B3620" s="247"/>
      <c r="C3620" s="248"/>
      <c r="D3620" s="238" t="s">
        <v>252</v>
      </c>
      <c r="E3620" s="249" t="s">
        <v>39</v>
      </c>
      <c r="F3620" s="250" t="s">
        <v>3186</v>
      </c>
      <c r="G3620" s="248"/>
      <c r="H3620" s="251">
        <v>1.5009999999999999</v>
      </c>
      <c r="I3620" s="252"/>
      <c r="J3620" s="248"/>
      <c r="K3620" s="248"/>
      <c r="L3620" s="253"/>
      <c r="M3620" s="254"/>
      <c r="N3620" s="255"/>
      <c r="O3620" s="255"/>
      <c r="P3620" s="255"/>
      <c r="Q3620" s="255"/>
      <c r="R3620" s="255"/>
      <c r="S3620" s="255"/>
      <c r="T3620" s="256"/>
      <c r="U3620" s="14"/>
      <c r="V3620" s="14"/>
      <c r="W3620" s="14"/>
      <c r="X3620" s="14"/>
      <c r="Y3620" s="14"/>
      <c r="Z3620" s="14"/>
      <c r="AA3620" s="14"/>
      <c r="AB3620" s="14"/>
      <c r="AC3620" s="14"/>
      <c r="AD3620" s="14"/>
      <c r="AE3620" s="14"/>
      <c r="AT3620" s="257" t="s">
        <v>252</v>
      </c>
      <c r="AU3620" s="257" t="s">
        <v>93</v>
      </c>
      <c r="AV3620" s="14" t="s">
        <v>93</v>
      </c>
      <c r="AW3620" s="14" t="s">
        <v>46</v>
      </c>
      <c r="AX3620" s="14" t="s">
        <v>85</v>
      </c>
      <c r="AY3620" s="257" t="s">
        <v>241</v>
      </c>
    </row>
    <row r="3621" s="14" customFormat="1">
      <c r="A3621" s="14"/>
      <c r="B3621" s="247"/>
      <c r="C3621" s="248"/>
      <c r="D3621" s="238" t="s">
        <v>252</v>
      </c>
      <c r="E3621" s="249" t="s">
        <v>39</v>
      </c>
      <c r="F3621" s="250" t="s">
        <v>3187</v>
      </c>
      <c r="G3621" s="248"/>
      <c r="H3621" s="251">
        <v>1.974</v>
      </c>
      <c r="I3621" s="252"/>
      <c r="J3621" s="248"/>
      <c r="K3621" s="248"/>
      <c r="L3621" s="253"/>
      <c r="M3621" s="254"/>
      <c r="N3621" s="255"/>
      <c r="O3621" s="255"/>
      <c r="P3621" s="255"/>
      <c r="Q3621" s="255"/>
      <c r="R3621" s="255"/>
      <c r="S3621" s="255"/>
      <c r="T3621" s="256"/>
      <c r="U3621" s="14"/>
      <c r="V3621" s="14"/>
      <c r="W3621" s="14"/>
      <c r="X3621" s="14"/>
      <c r="Y3621" s="14"/>
      <c r="Z3621" s="14"/>
      <c r="AA3621" s="14"/>
      <c r="AB3621" s="14"/>
      <c r="AC3621" s="14"/>
      <c r="AD3621" s="14"/>
      <c r="AE3621" s="14"/>
      <c r="AT3621" s="257" t="s">
        <v>252</v>
      </c>
      <c r="AU3621" s="257" t="s">
        <v>93</v>
      </c>
      <c r="AV3621" s="14" t="s">
        <v>93</v>
      </c>
      <c r="AW3621" s="14" t="s">
        <v>46</v>
      </c>
      <c r="AX3621" s="14" t="s">
        <v>85</v>
      </c>
      <c r="AY3621" s="257" t="s">
        <v>241</v>
      </c>
    </row>
    <row r="3622" s="14" customFormat="1">
      <c r="A3622" s="14"/>
      <c r="B3622" s="247"/>
      <c r="C3622" s="248"/>
      <c r="D3622" s="238" t="s">
        <v>252</v>
      </c>
      <c r="E3622" s="249" t="s">
        <v>39</v>
      </c>
      <c r="F3622" s="250" t="s">
        <v>3188</v>
      </c>
      <c r="G3622" s="248"/>
      <c r="H3622" s="251">
        <v>1.008</v>
      </c>
      <c r="I3622" s="252"/>
      <c r="J3622" s="248"/>
      <c r="K3622" s="248"/>
      <c r="L3622" s="253"/>
      <c r="M3622" s="254"/>
      <c r="N3622" s="255"/>
      <c r="O3622" s="255"/>
      <c r="P3622" s="255"/>
      <c r="Q3622" s="255"/>
      <c r="R3622" s="255"/>
      <c r="S3622" s="255"/>
      <c r="T3622" s="256"/>
      <c r="U3622" s="14"/>
      <c r="V3622" s="14"/>
      <c r="W3622" s="14"/>
      <c r="X3622" s="14"/>
      <c r="Y3622" s="14"/>
      <c r="Z3622" s="14"/>
      <c r="AA3622" s="14"/>
      <c r="AB3622" s="14"/>
      <c r="AC3622" s="14"/>
      <c r="AD3622" s="14"/>
      <c r="AE3622" s="14"/>
      <c r="AT3622" s="257" t="s">
        <v>252</v>
      </c>
      <c r="AU3622" s="257" t="s">
        <v>93</v>
      </c>
      <c r="AV3622" s="14" t="s">
        <v>93</v>
      </c>
      <c r="AW3622" s="14" t="s">
        <v>46</v>
      </c>
      <c r="AX3622" s="14" t="s">
        <v>85</v>
      </c>
      <c r="AY3622" s="257" t="s">
        <v>241</v>
      </c>
    </row>
    <row r="3623" s="14" customFormat="1">
      <c r="A3623" s="14"/>
      <c r="B3623" s="247"/>
      <c r="C3623" s="248"/>
      <c r="D3623" s="238" t="s">
        <v>252</v>
      </c>
      <c r="E3623" s="249" t="s">
        <v>39</v>
      </c>
      <c r="F3623" s="250" t="s">
        <v>3189</v>
      </c>
      <c r="G3623" s="248"/>
      <c r="H3623" s="251">
        <v>1.512</v>
      </c>
      <c r="I3623" s="252"/>
      <c r="J3623" s="248"/>
      <c r="K3623" s="248"/>
      <c r="L3623" s="253"/>
      <c r="M3623" s="254"/>
      <c r="N3623" s="255"/>
      <c r="O3623" s="255"/>
      <c r="P3623" s="255"/>
      <c r="Q3623" s="255"/>
      <c r="R3623" s="255"/>
      <c r="S3623" s="255"/>
      <c r="T3623" s="256"/>
      <c r="U3623" s="14"/>
      <c r="V3623" s="14"/>
      <c r="W3623" s="14"/>
      <c r="X3623" s="14"/>
      <c r="Y3623" s="14"/>
      <c r="Z3623" s="14"/>
      <c r="AA3623" s="14"/>
      <c r="AB3623" s="14"/>
      <c r="AC3623" s="14"/>
      <c r="AD3623" s="14"/>
      <c r="AE3623" s="14"/>
      <c r="AT3623" s="257" t="s">
        <v>252</v>
      </c>
      <c r="AU3623" s="257" t="s">
        <v>93</v>
      </c>
      <c r="AV3623" s="14" t="s">
        <v>93</v>
      </c>
      <c r="AW3623" s="14" t="s">
        <v>46</v>
      </c>
      <c r="AX3623" s="14" t="s">
        <v>85</v>
      </c>
      <c r="AY3623" s="257" t="s">
        <v>241</v>
      </c>
    </row>
    <row r="3624" s="14" customFormat="1">
      <c r="A3624" s="14"/>
      <c r="B3624" s="247"/>
      <c r="C3624" s="248"/>
      <c r="D3624" s="238" t="s">
        <v>252</v>
      </c>
      <c r="E3624" s="249" t="s">
        <v>39</v>
      </c>
      <c r="F3624" s="250" t="s">
        <v>3190</v>
      </c>
      <c r="G3624" s="248"/>
      <c r="H3624" s="251">
        <v>2.52</v>
      </c>
      <c r="I3624" s="252"/>
      <c r="J3624" s="248"/>
      <c r="K3624" s="248"/>
      <c r="L3624" s="253"/>
      <c r="M3624" s="254"/>
      <c r="N3624" s="255"/>
      <c r="O3624" s="255"/>
      <c r="P3624" s="255"/>
      <c r="Q3624" s="255"/>
      <c r="R3624" s="255"/>
      <c r="S3624" s="255"/>
      <c r="T3624" s="256"/>
      <c r="U3624" s="14"/>
      <c r="V3624" s="14"/>
      <c r="W3624" s="14"/>
      <c r="X3624" s="14"/>
      <c r="Y3624" s="14"/>
      <c r="Z3624" s="14"/>
      <c r="AA3624" s="14"/>
      <c r="AB3624" s="14"/>
      <c r="AC3624" s="14"/>
      <c r="AD3624" s="14"/>
      <c r="AE3624" s="14"/>
      <c r="AT3624" s="257" t="s">
        <v>252</v>
      </c>
      <c r="AU3624" s="257" t="s">
        <v>93</v>
      </c>
      <c r="AV3624" s="14" t="s">
        <v>93</v>
      </c>
      <c r="AW3624" s="14" t="s">
        <v>46</v>
      </c>
      <c r="AX3624" s="14" t="s">
        <v>85</v>
      </c>
      <c r="AY3624" s="257" t="s">
        <v>241</v>
      </c>
    </row>
    <row r="3625" s="14" customFormat="1">
      <c r="A3625" s="14"/>
      <c r="B3625" s="247"/>
      <c r="C3625" s="248"/>
      <c r="D3625" s="238" t="s">
        <v>252</v>
      </c>
      <c r="E3625" s="249" t="s">
        <v>39</v>
      </c>
      <c r="F3625" s="250" t="s">
        <v>3191</v>
      </c>
      <c r="G3625" s="248"/>
      <c r="H3625" s="251">
        <v>0.57599999999999996</v>
      </c>
      <c r="I3625" s="252"/>
      <c r="J3625" s="248"/>
      <c r="K3625" s="248"/>
      <c r="L3625" s="253"/>
      <c r="M3625" s="254"/>
      <c r="N3625" s="255"/>
      <c r="O3625" s="255"/>
      <c r="P3625" s="255"/>
      <c r="Q3625" s="255"/>
      <c r="R3625" s="255"/>
      <c r="S3625" s="255"/>
      <c r="T3625" s="256"/>
      <c r="U3625" s="14"/>
      <c r="V3625" s="14"/>
      <c r="W3625" s="14"/>
      <c r="X3625" s="14"/>
      <c r="Y3625" s="14"/>
      <c r="Z3625" s="14"/>
      <c r="AA3625" s="14"/>
      <c r="AB3625" s="14"/>
      <c r="AC3625" s="14"/>
      <c r="AD3625" s="14"/>
      <c r="AE3625" s="14"/>
      <c r="AT3625" s="257" t="s">
        <v>252</v>
      </c>
      <c r="AU3625" s="257" t="s">
        <v>93</v>
      </c>
      <c r="AV3625" s="14" t="s">
        <v>93</v>
      </c>
      <c r="AW3625" s="14" t="s">
        <v>46</v>
      </c>
      <c r="AX3625" s="14" t="s">
        <v>85</v>
      </c>
      <c r="AY3625" s="257" t="s">
        <v>241</v>
      </c>
    </row>
    <row r="3626" s="14" customFormat="1">
      <c r="A3626" s="14"/>
      <c r="B3626" s="247"/>
      <c r="C3626" s="248"/>
      <c r="D3626" s="238" t="s">
        <v>252</v>
      </c>
      <c r="E3626" s="249" t="s">
        <v>39</v>
      </c>
      <c r="F3626" s="250" t="s">
        <v>3192</v>
      </c>
      <c r="G3626" s="248"/>
      <c r="H3626" s="251">
        <v>3.7519999999999998</v>
      </c>
      <c r="I3626" s="252"/>
      <c r="J3626" s="248"/>
      <c r="K3626" s="248"/>
      <c r="L3626" s="253"/>
      <c r="M3626" s="254"/>
      <c r="N3626" s="255"/>
      <c r="O3626" s="255"/>
      <c r="P3626" s="255"/>
      <c r="Q3626" s="255"/>
      <c r="R3626" s="255"/>
      <c r="S3626" s="255"/>
      <c r="T3626" s="256"/>
      <c r="U3626" s="14"/>
      <c r="V3626" s="14"/>
      <c r="W3626" s="14"/>
      <c r="X3626" s="14"/>
      <c r="Y3626" s="14"/>
      <c r="Z3626" s="14"/>
      <c r="AA3626" s="14"/>
      <c r="AB3626" s="14"/>
      <c r="AC3626" s="14"/>
      <c r="AD3626" s="14"/>
      <c r="AE3626" s="14"/>
      <c r="AT3626" s="257" t="s">
        <v>252</v>
      </c>
      <c r="AU3626" s="257" t="s">
        <v>93</v>
      </c>
      <c r="AV3626" s="14" t="s">
        <v>93</v>
      </c>
      <c r="AW3626" s="14" t="s">
        <v>46</v>
      </c>
      <c r="AX3626" s="14" t="s">
        <v>85</v>
      </c>
      <c r="AY3626" s="257" t="s">
        <v>241</v>
      </c>
    </row>
    <row r="3627" s="14" customFormat="1">
      <c r="A3627" s="14"/>
      <c r="B3627" s="247"/>
      <c r="C3627" s="248"/>
      <c r="D3627" s="238" t="s">
        <v>252</v>
      </c>
      <c r="E3627" s="249" t="s">
        <v>39</v>
      </c>
      <c r="F3627" s="250" t="s">
        <v>3193</v>
      </c>
      <c r="G3627" s="248"/>
      <c r="H3627" s="251">
        <v>1.8480000000000001</v>
      </c>
      <c r="I3627" s="252"/>
      <c r="J3627" s="248"/>
      <c r="K3627" s="248"/>
      <c r="L3627" s="253"/>
      <c r="M3627" s="254"/>
      <c r="N3627" s="255"/>
      <c r="O3627" s="255"/>
      <c r="P3627" s="255"/>
      <c r="Q3627" s="255"/>
      <c r="R3627" s="255"/>
      <c r="S3627" s="255"/>
      <c r="T3627" s="256"/>
      <c r="U3627" s="14"/>
      <c r="V3627" s="14"/>
      <c r="W3627" s="14"/>
      <c r="X3627" s="14"/>
      <c r="Y3627" s="14"/>
      <c r="Z3627" s="14"/>
      <c r="AA3627" s="14"/>
      <c r="AB3627" s="14"/>
      <c r="AC3627" s="14"/>
      <c r="AD3627" s="14"/>
      <c r="AE3627" s="14"/>
      <c r="AT3627" s="257" t="s">
        <v>252</v>
      </c>
      <c r="AU3627" s="257" t="s">
        <v>93</v>
      </c>
      <c r="AV3627" s="14" t="s">
        <v>93</v>
      </c>
      <c r="AW3627" s="14" t="s">
        <v>46</v>
      </c>
      <c r="AX3627" s="14" t="s">
        <v>85</v>
      </c>
      <c r="AY3627" s="257" t="s">
        <v>241</v>
      </c>
    </row>
    <row r="3628" s="14" customFormat="1">
      <c r="A3628" s="14"/>
      <c r="B3628" s="247"/>
      <c r="C3628" s="248"/>
      <c r="D3628" s="238" t="s">
        <v>252</v>
      </c>
      <c r="E3628" s="249" t="s">
        <v>39</v>
      </c>
      <c r="F3628" s="250" t="s">
        <v>3194</v>
      </c>
      <c r="G3628" s="248"/>
      <c r="H3628" s="251">
        <v>0.95199999999999996</v>
      </c>
      <c r="I3628" s="252"/>
      <c r="J3628" s="248"/>
      <c r="K3628" s="248"/>
      <c r="L3628" s="253"/>
      <c r="M3628" s="254"/>
      <c r="N3628" s="255"/>
      <c r="O3628" s="255"/>
      <c r="P3628" s="255"/>
      <c r="Q3628" s="255"/>
      <c r="R3628" s="255"/>
      <c r="S3628" s="255"/>
      <c r="T3628" s="256"/>
      <c r="U3628" s="14"/>
      <c r="V3628" s="14"/>
      <c r="W3628" s="14"/>
      <c r="X3628" s="14"/>
      <c r="Y3628" s="14"/>
      <c r="Z3628" s="14"/>
      <c r="AA3628" s="14"/>
      <c r="AB3628" s="14"/>
      <c r="AC3628" s="14"/>
      <c r="AD3628" s="14"/>
      <c r="AE3628" s="14"/>
      <c r="AT3628" s="257" t="s">
        <v>252</v>
      </c>
      <c r="AU3628" s="257" t="s">
        <v>93</v>
      </c>
      <c r="AV3628" s="14" t="s">
        <v>93</v>
      </c>
      <c r="AW3628" s="14" t="s">
        <v>46</v>
      </c>
      <c r="AX3628" s="14" t="s">
        <v>85</v>
      </c>
      <c r="AY3628" s="257" t="s">
        <v>241</v>
      </c>
    </row>
    <row r="3629" s="14" customFormat="1">
      <c r="A3629" s="14"/>
      <c r="B3629" s="247"/>
      <c r="C3629" s="248"/>
      <c r="D3629" s="238" t="s">
        <v>252</v>
      </c>
      <c r="E3629" s="249" t="s">
        <v>39</v>
      </c>
      <c r="F3629" s="250" t="s">
        <v>3195</v>
      </c>
      <c r="G3629" s="248"/>
      <c r="H3629" s="251">
        <v>0.95199999999999996</v>
      </c>
      <c r="I3629" s="252"/>
      <c r="J3629" s="248"/>
      <c r="K3629" s="248"/>
      <c r="L3629" s="253"/>
      <c r="M3629" s="254"/>
      <c r="N3629" s="255"/>
      <c r="O3629" s="255"/>
      <c r="P3629" s="255"/>
      <c r="Q3629" s="255"/>
      <c r="R3629" s="255"/>
      <c r="S3629" s="255"/>
      <c r="T3629" s="256"/>
      <c r="U3629" s="14"/>
      <c r="V3629" s="14"/>
      <c r="W3629" s="14"/>
      <c r="X3629" s="14"/>
      <c r="Y3629" s="14"/>
      <c r="Z3629" s="14"/>
      <c r="AA3629" s="14"/>
      <c r="AB3629" s="14"/>
      <c r="AC3629" s="14"/>
      <c r="AD3629" s="14"/>
      <c r="AE3629" s="14"/>
      <c r="AT3629" s="257" t="s">
        <v>252</v>
      </c>
      <c r="AU3629" s="257" t="s">
        <v>93</v>
      </c>
      <c r="AV3629" s="14" t="s">
        <v>93</v>
      </c>
      <c r="AW3629" s="14" t="s">
        <v>46</v>
      </c>
      <c r="AX3629" s="14" t="s">
        <v>85</v>
      </c>
      <c r="AY3629" s="257" t="s">
        <v>241</v>
      </c>
    </row>
    <row r="3630" s="14" customFormat="1">
      <c r="A3630" s="14"/>
      <c r="B3630" s="247"/>
      <c r="C3630" s="248"/>
      <c r="D3630" s="238" t="s">
        <v>252</v>
      </c>
      <c r="E3630" s="249" t="s">
        <v>39</v>
      </c>
      <c r="F3630" s="250" t="s">
        <v>3196</v>
      </c>
      <c r="G3630" s="248"/>
      <c r="H3630" s="251">
        <v>0.81200000000000006</v>
      </c>
      <c r="I3630" s="252"/>
      <c r="J3630" s="248"/>
      <c r="K3630" s="248"/>
      <c r="L3630" s="253"/>
      <c r="M3630" s="254"/>
      <c r="N3630" s="255"/>
      <c r="O3630" s="255"/>
      <c r="P3630" s="255"/>
      <c r="Q3630" s="255"/>
      <c r="R3630" s="255"/>
      <c r="S3630" s="255"/>
      <c r="T3630" s="256"/>
      <c r="U3630" s="14"/>
      <c r="V3630" s="14"/>
      <c r="W3630" s="14"/>
      <c r="X3630" s="14"/>
      <c r="Y3630" s="14"/>
      <c r="Z3630" s="14"/>
      <c r="AA3630" s="14"/>
      <c r="AB3630" s="14"/>
      <c r="AC3630" s="14"/>
      <c r="AD3630" s="14"/>
      <c r="AE3630" s="14"/>
      <c r="AT3630" s="257" t="s">
        <v>252</v>
      </c>
      <c r="AU3630" s="257" t="s">
        <v>93</v>
      </c>
      <c r="AV3630" s="14" t="s">
        <v>93</v>
      </c>
      <c r="AW3630" s="14" t="s">
        <v>46</v>
      </c>
      <c r="AX3630" s="14" t="s">
        <v>85</v>
      </c>
      <c r="AY3630" s="257" t="s">
        <v>241</v>
      </c>
    </row>
    <row r="3631" s="14" customFormat="1">
      <c r="A3631" s="14"/>
      <c r="B3631" s="247"/>
      <c r="C3631" s="248"/>
      <c r="D3631" s="238" t="s">
        <v>252</v>
      </c>
      <c r="E3631" s="249" t="s">
        <v>39</v>
      </c>
      <c r="F3631" s="250" t="s">
        <v>3197</v>
      </c>
      <c r="G3631" s="248"/>
      <c r="H3631" s="251">
        <v>1.1060000000000001</v>
      </c>
      <c r="I3631" s="252"/>
      <c r="J3631" s="248"/>
      <c r="K3631" s="248"/>
      <c r="L3631" s="253"/>
      <c r="M3631" s="254"/>
      <c r="N3631" s="255"/>
      <c r="O3631" s="255"/>
      <c r="P3631" s="255"/>
      <c r="Q3631" s="255"/>
      <c r="R3631" s="255"/>
      <c r="S3631" s="255"/>
      <c r="T3631" s="256"/>
      <c r="U3631" s="14"/>
      <c r="V3631" s="14"/>
      <c r="W3631" s="14"/>
      <c r="X3631" s="14"/>
      <c r="Y3631" s="14"/>
      <c r="Z3631" s="14"/>
      <c r="AA3631" s="14"/>
      <c r="AB3631" s="14"/>
      <c r="AC3631" s="14"/>
      <c r="AD3631" s="14"/>
      <c r="AE3631" s="14"/>
      <c r="AT3631" s="257" t="s">
        <v>252</v>
      </c>
      <c r="AU3631" s="257" t="s">
        <v>93</v>
      </c>
      <c r="AV3631" s="14" t="s">
        <v>93</v>
      </c>
      <c r="AW3631" s="14" t="s">
        <v>46</v>
      </c>
      <c r="AX3631" s="14" t="s">
        <v>85</v>
      </c>
      <c r="AY3631" s="257" t="s">
        <v>241</v>
      </c>
    </row>
    <row r="3632" s="14" customFormat="1">
      <c r="A3632" s="14"/>
      <c r="B3632" s="247"/>
      <c r="C3632" s="248"/>
      <c r="D3632" s="238" t="s">
        <v>252</v>
      </c>
      <c r="E3632" s="249" t="s">
        <v>39</v>
      </c>
      <c r="F3632" s="250" t="s">
        <v>3198</v>
      </c>
      <c r="G3632" s="248"/>
      <c r="H3632" s="251">
        <v>1.1339999999999999</v>
      </c>
      <c r="I3632" s="252"/>
      <c r="J3632" s="248"/>
      <c r="K3632" s="248"/>
      <c r="L3632" s="253"/>
      <c r="M3632" s="254"/>
      <c r="N3632" s="255"/>
      <c r="O3632" s="255"/>
      <c r="P3632" s="255"/>
      <c r="Q3632" s="255"/>
      <c r="R3632" s="255"/>
      <c r="S3632" s="255"/>
      <c r="T3632" s="256"/>
      <c r="U3632" s="14"/>
      <c r="V3632" s="14"/>
      <c r="W3632" s="14"/>
      <c r="X3632" s="14"/>
      <c r="Y3632" s="14"/>
      <c r="Z3632" s="14"/>
      <c r="AA3632" s="14"/>
      <c r="AB3632" s="14"/>
      <c r="AC3632" s="14"/>
      <c r="AD3632" s="14"/>
      <c r="AE3632" s="14"/>
      <c r="AT3632" s="257" t="s">
        <v>252</v>
      </c>
      <c r="AU3632" s="257" t="s">
        <v>93</v>
      </c>
      <c r="AV3632" s="14" t="s">
        <v>93</v>
      </c>
      <c r="AW3632" s="14" t="s">
        <v>46</v>
      </c>
      <c r="AX3632" s="14" t="s">
        <v>85</v>
      </c>
      <c r="AY3632" s="257" t="s">
        <v>241</v>
      </c>
    </row>
    <row r="3633" s="14" customFormat="1">
      <c r="A3633" s="14"/>
      <c r="B3633" s="247"/>
      <c r="C3633" s="248"/>
      <c r="D3633" s="238" t="s">
        <v>252</v>
      </c>
      <c r="E3633" s="249" t="s">
        <v>39</v>
      </c>
      <c r="F3633" s="250" t="s">
        <v>3199</v>
      </c>
      <c r="G3633" s="248"/>
      <c r="H3633" s="251">
        <v>1.022</v>
      </c>
      <c r="I3633" s="252"/>
      <c r="J3633" s="248"/>
      <c r="K3633" s="248"/>
      <c r="L3633" s="253"/>
      <c r="M3633" s="254"/>
      <c r="N3633" s="255"/>
      <c r="O3633" s="255"/>
      <c r="P3633" s="255"/>
      <c r="Q3633" s="255"/>
      <c r="R3633" s="255"/>
      <c r="S3633" s="255"/>
      <c r="T3633" s="256"/>
      <c r="U3633" s="14"/>
      <c r="V3633" s="14"/>
      <c r="W3633" s="14"/>
      <c r="X3633" s="14"/>
      <c r="Y3633" s="14"/>
      <c r="Z3633" s="14"/>
      <c r="AA3633" s="14"/>
      <c r="AB3633" s="14"/>
      <c r="AC3633" s="14"/>
      <c r="AD3633" s="14"/>
      <c r="AE3633" s="14"/>
      <c r="AT3633" s="257" t="s">
        <v>252</v>
      </c>
      <c r="AU3633" s="257" t="s">
        <v>93</v>
      </c>
      <c r="AV3633" s="14" t="s">
        <v>93</v>
      </c>
      <c r="AW3633" s="14" t="s">
        <v>46</v>
      </c>
      <c r="AX3633" s="14" t="s">
        <v>85</v>
      </c>
      <c r="AY3633" s="257" t="s">
        <v>241</v>
      </c>
    </row>
    <row r="3634" s="15" customFormat="1">
      <c r="A3634" s="15"/>
      <c r="B3634" s="258"/>
      <c r="C3634" s="259"/>
      <c r="D3634" s="238" t="s">
        <v>252</v>
      </c>
      <c r="E3634" s="260" t="s">
        <v>39</v>
      </c>
      <c r="F3634" s="261" t="s">
        <v>274</v>
      </c>
      <c r="G3634" s="259"/>
      <c r="H3634" s="262">
        <v>47.689</v>
      </c>
      <c r="I3634" s="263"/>
      <c r="J3634" s="259"/>
      <c r="K3634" s="259"/>
      <c r="L3634" s="264"/>
      <c r="M3634" s="265"/>
      <c r="N3634" s="266"/>
      <c r="O3634" s="266"/>
      <c r="P3634" s="266"/>
      <c r="Q3634" s="266"/>
      <c r="R3634" s="266"/>
      <c r="S3634" s="266"/>
      <c r="T3634" s="267"/>
      <c r="U3634" s="15"/>
      <c r="V3634" s="15"/>
      <c r="W3634" s="15"/>
      <c r="X3634" s="15"/>
      <c r="Y3634" s="15"/>
      <c r="Z3634" s="15"/>
      <c r="AA3634" s="15"/>
      <c r="AB3634" s="15"/>
      <c r="AC3634" s="15"/>
      <c r="AD3634" s="15"/>
      <c r="AE3634" s="15"/>
      <c r="AT3634" s="268" t="s">
        <v>252</v>
      </c>
      <c r="AU3634" s="268" t="s">
        <v>93</v>
      </c>
      <c r="AV3634" s="15" t="s">
        <v>248</v>
      </c>
      <c r="AW3634" s="15" t="s">
        <v>46</v>
      </c>
      <c r="AX3634" s="15" t="s">
        <v>23</v>
      </c>
      <c r="AY3634" s="268" t="s">
        <v>241</v>
      </c>
    </row>
    <row r="3635" s="2" customFormat="1" ht="16.5" customHeight="1">
      <c r="A3635" s="42"/>
      <c r="B3635" s="43"/>
      <c r="C3635" s="218" t="s">
        <v>3200</v>
      </c>
      <c r="D3635" s="218" t="s">
        <v>243</v>
      </c>
      <c r="E3635" s="219" t="s">
        <v>3201</v>
      </c>
      <c r="F3635" s="220" t="s">
        <v>3202</v>
      </c>
      <c r="G3635" s="221" t="s">
        <v>515</v>
      </c>
      <c r="H3635" s="222">
        <v>150.84999999999999</v>
      </c>
      <c r="I3635" s="223"/>
      <c r="J3635" s="224">
        <f>ROUND(I3635*H3635,2)</f>
        <v>0</v>
      </c>
      <c r="K3635" s="220" t="s">
        <v>1267</v>
      </c>
      <c r="L3635" s="48"/>
      <c r="M3635" s="225" t="s">
        <v>39</v>
      </c>
      <c r="N3635" s="226" t="s">
        <v>56</v>
      </c>
      <c r="O3635" s="88"/>
      <c r="P3635" s="227">
        <f>O3635*H3635</f>
        <v>0</v>
      </c>
      <c r="Q3635" s="227">
        <v>0.014073</v>
      </c>
      <c r="R3635" s="227">
        <f>Q3635*H3635</f>
        <v>2.1229120500000001</v>
      </c>
      <c r="S3635" s="227">
        <v>0</v>
      </c>
      <c r="T3635" s="228">
        <f>S3635*H3635</f>
        <v>0</v>
      </c>
      <c r="U3635" s="42"/>
      <c r="V3635" s="42"/>
      <c r="W3635" s="42"/>
      <c r="X3635" s="42"/>
      <c r="Y3635" s="42"/>
      <c r="Z3635" s="42"/>
      <c r="AA3635" s="42"/>
      <c r="AB3635" s="42"/>
      <c r="AC3635" s="42"/>
      <c r="AD3635" s="42"/>
      <c r="AE3635" s="42"/>
      <c r="AR3635" s="229" t="s">
        <v>248</v>
      </c>
      <c r="AT3635" s="229" t="s">
        <v>243</v>
      </c>
      <c r="AU3635" s="229" t="s">
        <v>93</v>
      </c>
      <c r="AY3635" s="20" t="s">
        <v>241</v>
      </c>
      <c r="BE3635" s="230">
        <f>IF(N3635="základní",J3635,0)</f>
        <v>0</v>
      </c>
      <c r="BF3635" s="230">
        <f>IF(N3635="snížená",J3635,0)</f>
        <v>0</v>
      </c>
      <c r="BG3635" s="230">
        <f>IF(N3635="zákl. přenesená",J3635,0)</f>
        <v>0</v>
      </c>
      <c r="BH3635" s="230">
        <f>IF(N3635="sníž. přenesená",J3635,0)</f>
        <v>0</v>
      </c>
      <c r="BI3635" s="230">
        <f>IF(N3635="nulová",J3635,0)</f>
        <v>0</v>
      </c>
      <c r="BJ3635" s="20" t="s">
        <v>23</v>
      </c>
      <c r="BK3635" s="230">
        <f>ROUND(I3635*H3635,2)</f>
        <v>0</v>
      </c>
      <c r="BL3635" s="20" t="s">
        <v>248</v>
      </c>
      <c r="BM3635" s="229" t="s">
        <v>3203</v>
      </c>
    </row>
    <row r="3636" s="13" customFormat="1">
      <c r="A3636" s="13"/>
      <c r="B3636" s="236"/>
      <c r="C3636" s="237"/>
      <c r="D3636" s="238" t="s">
        <v>252</v>
      </c>
      <c r="E3636" s="239" t="s">
        <v>39</v>
      </c>
      <c r="F3636" s="240" t="s">
        <v>2629</v>
      </c>
      <c r="G3636" s="237"/>
      <c r="H3636" s="239" t="s">
        <v>39</v>
      </c>
      <c r="I3636" s="241"/>
      <c r="J3636" s="237"/>
      <c r="K3636" s="237"/>
      <c r="L3636" s="242"/>
      <c r="M3636" s="243"/>
      <c r="N3636" s="244"/>
      <c r="O3636" s="244"/>
      <c r="P3636" s="244"/>
      <c r="Q3636" s="244"/>
      <c r="R3636" s="244"/>
      <c r="S3636" s="244"/>
      <c r="T3636" s="245"/>
      <c r="U3636" s="13"/>
      <c r="V3636" s="13"/>
      <c r="W3636" s="13"/>
      <c r="X3636" s="13"/>
      <c r="Y3636" s="13"/>
      <c r="Z3636" s="13"/>
      <c r="AA3636" s="13"/>
      <c r="AB3636" s="13"/>
      <c r="AC3636" s="13"/>
      <c r="AD3636" s="13"/>
      <c r="AE3636" s="13"/>
      <c r="AT3636" s="246" t="s">
        <v>252</v>
      </c>
      <c r="AU3636" s="246" t="s">
        <v>93</v>
      </c>
      <c r="AV3636" s="13" t="s">
        <v>23</v>
      </c>
      <c r="AW3636" s="13" t="s">
        <v>46</v>
      </c>
      <c r="AX3636" s="13" t="s">
        <v>85</v>
      </c>
      <c r="AY3636" s="246" t="s">
        <v>241</v>
      </c>
    </row>
    <row r="3637" s="14" customFormat="1">
      <c r="A3637" s="14"/>
      <c r="B3637" s="247"/>
      <c r="C3637" s="248"/>
      <c r="D3637" s="238" t="s">
        <v>252</v>
      </c>
      <c r="E3637" s="249" t="s">
        <v>39</v>
      </c>
      <c r="F3637" s="250" t="s">
        <v>3056</v>
      </c>
      <c r="G3637" s="248"/>
      <c r="H3637" s="251">
        <v>91.200000000000003</v>
      </c>
      <c r="I3637" s="252"/>
      <c r="J3637" s="248"/>
      <c r="K3637" s="248"/>
      <c r="L3637" s="253"/>
      <c r="M3637" s="254"/>
      <c r="N3637" s="255"/>
      <c r="O3637" s="255"/>
      <c r="P3637" s="255"/>
      <c r="Q3637" s="255"/>
      <c r="R3637" s="255"/>
      <c r="S3637" s="255"/>
      <c r="T3637" s="256"/>
      <c r="U3637" s="14"/>
      <c r="V3637" s="14"/>
      <c r="W3637" s="14"/>
      <c r="X3637" s="14"/>
      <c r="Y3637" s="14"/>
      <c r="Z3637" s="14"/>
      <c r="AA3637" s="14"/>
      <c r="AB3637" s="14"/>
      <c r="AC3637" s="14"/>
      <c r="AD3637" s="14"/>
      <c r="AE3637" s="14"/>
      <c r="AT3637" s="257" t="s">
        <v>252</v>
      </c>
      <c r="AU3637" s="257" t="s">
        <v>93</v>
      </c>
      <c r="AV3637" s="14" t="s">
        <v>93</v>
      </c>
      <c r="AW3637" s="14" t="s">
        <v>46</v>
      </c>
      <c r="AX3637" s="14" t="s">
        <v>85</v>
      </c>
      <c r="AY3637" s="257" t="s">
        <v>241</v>
      </c>
    </row>
    <row r="3638" s="14" customFormat="1">
      <c r="A3638" s="14"/>
      <c r="B3638" s="247"/>
      <c r="C3638" s="248"/>
      <c r="D3638" s="238" t="s">
        <v>252</v>
      </c>
      <c r="E3638" s="249" t="s">
        <v>39</v>
      </c>
      <c r="F3638" s="250" t="s">
        <v>3057</v>
      </c>
      <c r="G3638" s="248"/>
      <c r="H3638" s="251">
        <v>2.6000000000000001</v>
      </c>
      <c r="I3638" s="252"/>
      <c r="J3638" s="248"/>
      <c r="K3638" s="248"/>
      <c r="L3638" s="253"/>
      <c r="M3638" s="254"/>
      <c r="N3638" s="255"/>
      <c r="O3638" s="255"/>
      <c r="P3638" s="255"/>
      <c r="Q3638" s="255"/>
      <c r="R3638" s="255"/>
      <c r="S3638" s="255"/>
      <c r="T3638" s="256"/>
      <c r="U3638" s="14"/>
      <c r="V3638" s="14"/>
      <c r="W3638" s="14"/>
      <c r="X3638" s="14"/>
      <c r="Y3638" s="14"/>
      <c r="Z3638" s="14"/>
      <c r="AA3638" s="14"/>
      <c r="AB3638" s="14"/>
      <c r="AC3638" s="14"/>
      <c r="AD3638" s="14"/>
      <c r="AE3638" s="14"/>
      <c r="AT3638" s="257" t="s">
        <v>252</v>
      </c>
      <c r="AU3638" s="257" t="s">
        <v>93</v>
      </c>
      <c r="AV3638" s="14" t="s">
        <v>93</v>
      </c>
      <c r="AW3638" s="14" t="s">
        <v>46</v>
      </c>
      <c r="AX3638" s="14" t="s">
        <v>85</v>
      </c>
      <c r="AY3638" s="257" t="s">
        <v>241</v>
      </c>
    </row>
    <row r="3639" s="14" customFormat="1">
      <c r="A3639" s="14"/>
      <c r="B3639" s="247"/>
      <c r="C3639" s="248"/>
      <c r="D3639" s="238" t="s">
        <v>252</v>
      </c>
      <c r="E3639" s="249" t="s">
        <v>39</v>
      </c>
      <c r="F3639" s="250" t="s">
        <v>3204</v>
      </c>
      <c r="G3639" s="248"/>
      <c r="H3639" s="251">
        <v>2.3999999999999999</v>
      </c>
      <c r="I3639" s="252"/>
      <c r="J3639" s="248"/>
      <c r="K3639" s="248"/>
      <c r="L3639" s="253"/>
      <c r="M3639" s="254"/>
      <c r="N3639" s="255"/>
      <c r="O3639" s="255"/>
      <c r="P3639" s="255"/>
      <c r="Q3639" s="255"/>
      <c r="R3639" s="255"/>
      <c r="S3639" s="255"/>
      <c r="T3639" s="256"/>
      <c r="U3639" s="14"/>
      <c r="V3639" s="14"/>
      <c r="W3639" s="14"/>
      <c r="X3639" s="14"/>
      <c r="Y3639" s="14"/>
      <c r="Z3639" s="14"/>
      <c r="AA3639" s="14"/>
      <c r="AB3639" s="14"/>
      <c r="AC3639" s="14"/>
      <c r="AD3639" s="14"/>
      <c r="AE3639" s="14"/>
      <c r="AT3639" s="257" t="s">
        <v>252</v>
      </c>
      <c r="AU3639" s="257" t="s">
        <v>93</v>
      </c>
      <c r="AV3639" s="14" t="s">
        <v>93</v>
      </c>
      <c r="AW3639" s="14" t="s">
        <v>46</v>
      </c>
      <c r="AX3639" s="14" t="s">
        <v>85</v>
      </c>
      <c r="AY3639" s="257" t="s">
        <v>241</v>
      </c>
    </row>
    <row r="3640" s="14" customFormat="1">
      <c r="A3640" s="14"/>
      <c r="B3640" s="247"/>
      <c r="C3640" s="248"/>
      <c r="D3640" s="238" t="s">
        <v>252</v>
      </c>
      <c r="E3640" s="249" t="s">
        <v>39</v>
      </c>
      <c r="F3640" s="250" t="s">
        <v>3059</v>
      </c>
      <c r="G3640" s="248"/>
      <c r="H3640" s="251">
        <v>3.2999999999999998</v>
      </c>
      <c r="I3640" s="252"/>
      <c r="J3640" s="248"/>
      <c r="K3640" s="248"/>
      <c r="L3640" s="253"/>
      <c r="M3640" s="254"/>
      <c r="N3640" s="255"/>
      <c r="O3640" s="255"/>
      <c r="P3640" s="255"/>
      <c r="Q3640" s="255"/>
      <c r="R3640" s="255"/>
      <c r="S3640" s="255"/>
      <c r="T3640" s="256"/>
      <c r="U3640" s="14"/>
      <c r="V3640" s="14"/>
      <c r="W3640" s="14"/>
      <c r="X3640" s="14"/>
      <c r="Y3640" s="14"/>
      <c r="Z3640" s="14"/>
      <c r="AA3640" s="14"/>
      <c r="AB3640" s="14"/>
      <c r="AC3640" s="14"/>
      <c r="AD3640" s="14"/>
      <c r="AE3640" s="14"/>
      <c r="AT3640" s="257" t="s">
        <v>252</v>
      </c>
      <c r="AU3640" s="257" t="s">
        <v>93</v>
      </c>
      <c r="AV3640" s="14" t="s">
        <v>93</v>
      </c>
      <c r="AW3640" s="14" t="s">
        <v>46</v>
      </c>
      <c r="AX3640" s="14" t="s">
        <v>85</v>
      </c>
      <c r="AY3640" s="257" t="s">
        <v>241</v>
      </c>
    </row>
    <row r="3641" s="14" customFormat="1">
      <c r="A3641" s="14"/>
      <c r="B3641" s="247"/>
      <c r="C3641" s="248"/>
      <c r="D3641" s="238" t="s">
        <v>252</v>
      </c>
      <c r="E3641" s="249" t="s">
        <v>39</v>
      </c>
      <c r="F3641" s="250" t="s">
        <v>3060</v>
      </c>
      <c r="G3641" s="248"/>
      <c r="H3641" s="251">
        <v>1.3500000000000001</v>
      </c>
      <c r="I3641" s="252"/>
      <c r="J3641" s="248"/>
      <c r="K3641" s="248"/>
      <c r="L3641" s="253"/>
      <c r="M3641" s="254"/>
      <c r="N3641" s="255"/>
      <c r="O3641" s="255"/>
      <c r="P3641" s="255"/>
      <c r="Q3641" s="255"/>
      <c r="R3641" s="255"/>
      <c r="S3641" s="255"/>
      <c r="T3641" s="256"/>
      <c r="U3641" s="14"/>
      <c r="V3641" s="14"/>
      <c r="W3641" s="14"/>
      <c r="X3641" s="14"/>
      <c r="Y3641" s="14"/>
      <c r="Z3641" s="14"/>
      <c r="AA3641" s="14"/>
      <c r="AB3641" s="14"/>
      <c r="AC3641" s="14"/>
      <c r="AD3641" s="14"/>
      <c r="AE3641" s="14"/>
      <c r="AT3641" s="257" t="s">
        <v>252</v>
      </c>
      <c r="AU3641" s="257" t="s">
        <v>93</v>
      </c>
      <c r="AV3641" s="14" t="s">
        <v>93</v>
      </c>
      <c r="AW3641" s="14" t="s">
        <v>46</v>
      </c>
      <c r="AX3641" s="14" t="s">
        <v>85</v>
      </c>
      <c r="AY3641" s="257" t="s">
        <v>241</v>
      </c>
    </row>
    <row r="3642" s="14" customFormat="1">
      <c r="A3642" s="14"/>
      <c r="B3642" s="247"/>
      <c r="C3642" s="248"/>
      <c r="D3642" s="238" t="s">
        <v>252</v>
      </c>
      <c r="E3642" s="249" t="s">
        <v>39</v>
      </c>
      <c r="F3642" s="250" t="s">
        <v>3061</v>
      </c>
      <c r="G3642" s="248"/>
      <c r="H3642" s="251">
        <v>45.600000000000001</v>
      </c>
      <c r="I3642" s="252"/>
      <c r="J3642" s="248"/>
      <c r="K3642" s="248"/>
      <c r="L3642" s="253"/>
      <c r="M3642" s="254"/>
      <c r="N3642" s="255"/>
      <c r="O3642" s="255"/>
      <c r="P3642" s="255"/>
      <c r="Q3642" s="255"/>
      <c r="R3642" s="255"/>
      <c r="S3642" s="255"/>
      <c r="T3642" s="256"/>
      <c r="U3642" s="14"/>
      <c r="V3642" s="14"/>
      <c r="W3642" s="14"/>
      <c r="X3642" s="14"/>
      <c r="Y3642" s="14"/>
      <c r="Z3642" s="14"/>
      <c r="AA3642" s="14"/>
      <c r="AB3642" s="14"/>
      <c r="AC3642" s="14"/>
      <c r="AD3642" s="14"/>
      <c r="AE3642" s="14"/>
      <c r="AT3642" s="257" t="s">
        <v>252</v>
      </c>
      <c r="AU3642" s="257" t="s">
        <v>93</v>
      </c>
      <c r="AV3642" s="14" t="s">
        <v>93</v>
      </c>
      <c r="AW3642" s="14" t="s">
        <v>46</v>
      </c>
      <c r="AX3642" s="14" t="s">
        <v>85</v>
      </c>
      <c r="AY3642" s="257" t="s">
        <v>241</v>
      </c>
    </row>
    <row r="3643" s="14" customFormat="1">
      <c r="A3643" s="14"/>
      <c r="B3643" s="247"/>
      <c r="C3643" s="248"/>
      <c r="D3643" s="238" t="s">
        <v>252</v>
      </c>
      <c r="E3643" s="249" t="s">
        <v>39</v>
      </c>
      <c r="F3643" s="250" t="s">
        <v>3062</v>
      </c>
      <c r="G3643" s="248"/>
      <c r="H3643" s="251">
        <v>1.1000000000000001</v>
      </c>
      <c r="I3643" s="252"/>
      <c r="J3643" s="248"/>
      <c r="K3643" s="248"/>
      <c r="L3643" s="253"/>
      <c r="M3643" s="254"/>
      <c r="N3643" s="255"/>
      <c r="O3643" s="255"/>
      <c r="P3643" s="255"/>
      <c r="Q3643" s="255"/>
      <c r="R3643" s="255"/>
      <c r="S3643" s="255"/>
      <c r="T3643" s="256"/>
      <c r="U3643" s="14"/>
      <c r="V3643" s="14"/>
      <c r="W3643" s="14"/>
      <c r="X3643" s="14"/>
      <c r="Y3643" s="14"/>
      <c r="Z3643" s="14"/>
      <c r="AA3643" s="14"/>
      <c r="AB3643" s="14"/>
      <c r="AC3643" s="14"/>
      <c r="AD3643" s="14"/>
      <c r="AE3643" s="14"/>
      <c r="AT3643" s="257" t="s">
        <v>252</v>
      </c>
      <c r="AU3643" s="257" t="s">
        <v>93</v>
      </c>
      <c r="AV3643" s="14" t="s">
        <v>93</v>
      </c>
      <c r="AW3643" s="14" t="s">
        <v>46</v>
      </c>
      <c r="AX3643" s="14" t="s">
        <v>85</v>
      </c>
      <c r="AY3643" s="257" t="s">
        <v>241</v>
      </c>
    </row>
    <row r="3644" s="14" customFormat="1">
      <c r="A3644" s="14"/>
      <c r="B3644" s="247"/>
      <c r="C3644" s="248"/>
      <c r="D3644" s="238" t="s">
        <v>252</v>
      </c>
      <c r="E3644" s="249" t="s">
        <v>39</v>
      </c>
      <c r="F3644" s="250" t="s">
        <v>3063</v>
      </c>
      <c r="G3644" s="248"/>
      <c r="H3644" s="251">
        <v>1.5</v>
      </c>
      <c r="I3644" s="252"/>
      <c r="J3644" s="248"/>
      <c r="K3644" s="248"/>
      <c r="L3644" s="253"/>
      <c r="M3644" s="254"/>
      <c r="N3644" s="255"/>
      <c r="O3644" s="255"/>
      <c r="P3644" s="255"/>
      <c r="Q3644" s="255"/>
      <c r="R3644" s="255"/>
      <c r="S3644" s="255"/>
      <c r="T3644" s="256"/>
      <c r="U3644" s="14"/>
      <c r="V3644" s="14"/>
      <c r="W3644" s="14"/>
      <c r="X3644" s="14"/>
      <c r="Y3644" s="14"/>
      <c r="Z3644" s="14"/>
      <c r="AA3644" s="14"/>
      <c r="AB3644" s="14"/>
      <c r="AC3644" s="14"/>
      <c r="AD3644" s="14"/>
      <c r="AE3644" s="14"/>
      <c r="AT3644" s="257" t="s">
        <v>252</v>
      </c>
      <c r="AU3644" s="257" t="s">
        <v>93</v>
      </c>
      <c r="AV3644" s="14" t="s">
        <v>93</v>
      </c>
      <c r="AW3644" s="14" t="s">
        <v>46</v>
      </c>
      <c r="AX3644" s="14" t="s">
        <v>85</v>
      </c>
      <c r="AY3644" s="257" t="s">
        <v>241</v>
      </c>
    </row>
    <row r="3645" s="14" customFormat="1">
      <c r="A3645" s="14"/>
      <c r="B3645" s="247"/>
      <c r="C3645" s="248"/>
      <c r="D3645" s="238" t="s">
        <v>252</v>
      </c>
      <c r="E3645" s="249" t="s">
        <v>39</v>
      </c>
      <c r="F3645" s="250" t="s">
        <v>3064</v>
      </c>
      <c r="G3645" s="248"/>
      <c r="H3645" s="251">
        <v>1.8</v>
      </c>
      <c r="I3645" s="252"/>
      <c r="J3645" s="248"/>
      <c r="K3645" s="248"/>
      <c r="L3645" s="253"/>
      <c r="M3645" s="254"/>
      <c r="N3645" s="255"/>
      <c r="O3645" s="255"/>
      <c r="P3645" s="255"/>
      <c r="Q3645" s="255"/>
      <c r="R3645" s="255"/>
      <c r="S3645" s="255"/>
      <c r="T3645" s="256"/>
      <c r="U3645" s="14"/>
      <c r="V3645" s="14"/>
      <c r="W3645" s="14"/>
      <c r="X3645" s="14"/>
      <c r="Y3645" s="14"/>
      <c r="Z3645" s="14"/>
      <c r="AA3645" s="14"/>
      <c r="AB3645" s="14"/>
      <c r="AC3645" s="14"/>
      <c r="AD3645" s="14"/>
      <c r="AE3645" s="14"/>
      <c r="AT3645" s="257" t="s">
        <v>252</v>
      </c>
      <c r="AU3645" s="257" t="s">
        <v>93</v>
      </c>
      <c r="AV3645" s="14" t="s">
        <v>93</v>
      </c>
      <c r="AW3645" s="14" t="s">
        <v>46</v>
      </c>
      <c r="AX3645" s="14" t="s">
        <v>85</v>
      </c>
      <c r="AY3645" s="257" t="s">
        <v>241</v>
      </c>
    </row>
    <row r="3646" s="15" customFormat="1">
      <c r="A3646" s="15"/>
      <c r="B3646" s="258"/>
      <c r="C3646" s="259"/>
      <c r="D3646" s="238" t="s">
        <v>252</v>
      </c>
      <c r="E3646" s="260" t="s">
        <v>39</v>
      </c>
      <c r="F3646" s="261" t="s">
        <v>274</v>
      </c>
      <c r="G3646" s="259"/>
      <c r="H3646" s="262">
        <v>150.84999999999999</v>
      </c>
      <c r="I3646" s="263"/>
      <c r="J3646" s="259"/>
      <c r="K3646" s="259"/>
      <c r="L3646" s="264"/>
      <c r="M3646" s="265"/>
      <c r="N3646" s="266"/>
      <c r="O3646" s="266"/>
      <c r="P3646" s="266"/>
      <c r="Q3646" s="266"/>
      <c r="R3646" s="266"/>
      <c r="S3646" s="266"/>
      <c r="T3646" s="267"/>
      <c r="U3646" s="15"/>
      <c r="V3646" s="15"/>
      <c r="W3646" s="15"/>
      <c r="X3646" s="15"/>
      <c r="Y3646" s="15"/>
      <c r="Z3646" s="15"/>
      <c r="AA3646" s="15"/>
      <c r="AB3646" s="15"/>
      <c r="AC3646" s="15"/>
      <c r="AD3646" s="15"/>
      <c r="AE3646" s="15"/>
      <c r="AT3646" s="268" t="s">
        <v>252</v>
      </c>
      <c r="AU3646" s="268" t="s">
        <v>93</v>
      </c>
      <c r="AV3646" s="15" t="s">
        <v>248</v>
      </c>
      <c r="AW3646" s="15" t="s">
        <v>46</v>
      </c>
      <c r="AX3646" s="15" t="s">
        <v>23</v>
      </c>
      <c r="AY3646" s="268" t="s">
        <v>241</v>
      </c>
    </row>
    <row r="3647" s="2" customFormat="1" ht="24.15" customHeight="1">
      <c r="A3647" s="42"/>
      <c r="B3647" s="43"/>
      <c r="C3647" s="218" t="s">
        <v>3205</v>
      </c>
      <c r="D3647" s="218" t="s">
        <v>243</v>
      </c>
      <c r="E3647" s="219" t="s">
        <v>3206</v>
      </c>
      <c r="F3647" s="220" t="s">
        <v>3207</v>
      </c>
      <c r="G3647" s="221" t="s">
        <v>145</v>
      </c>
      <c r="H3647" s="222">
        <v>90.450000000000003</v>
      </c>
      <c r="I3647" s="223"/>
      <c r="J3647" s="224">
        <f>ROUND(I3647*H3647,2)</f>
        <v>0</v>
      </c>
      <c r="K3647" s="220" t="s">
        <v>247</v>
      </c>
      <c r="L3647" s="48"/>
      <c r="M3647" s="225" t="s">
        <v>39</v>
      </c>
      <c r="N3647" s="226" t="s">
        <v>56</v>
      </c>
      <c r="O3647" s="88"/>
      <c r="P3647" s="227">
        <f>O3647*H3647</f>
        <v>0</v>
      </c>
      <c r="Q3647" s="227">
        <v>0.00038999999999999999</v>
      </c>
      <c r="R3647" s="227">
        <f>Q3647*H3647</f>
        <v>0.035275500000000001</v>
      </c>
      <c r="S3647" s="227">
        <v>1.0000000000000001E-05</v>
      </c>
      <c r="T3647" s="228">
        <f>S3647*H3647</f>
        <v>0.00090450000000000014</v>
      </c>
      <c r="U3647" s="42"/>
      <c r="V3647" s="42"/>
      <c r="W3647" s="42"/>
      <c r="X3647" s="42"/>
      <c r="Y3647" s="42"/>
      <c r="Z3647" s="42"/>
      <c r="AA3647" s="42"/>
      <c r="AB3647" s="42"/>
      <c r="AC3647" s="42"/>
      <c r="AD3647" s="42"/>
      <c r="AE3647" s="42"/>
      <c r="AR3647" s="229" t="s">
        <v>248</v>
      </c>
      <c r="AT3647" s="229" t="s">
        <v>243</v>
      </c>
      <c r="AU3647" s="229" t="s">
        <v>93</v>
      </c>
      <c r="AY3647" s="20" t="s">
        <v>241</v>
      </c>
      <c r="BE3647" s="230">
        <f>IF(N3647="základní",J3647,0)</f>
        <v>0</v>
      </c>
      <c r="BF3647" s="230">
        <f>IF(N3647="snížená",J3647,0)</f>
        <v>0</v>
      </c>
      <c r="BG3647" s="230">
        <f>IF(N3647="zákl. přenesená",J3647,0)</f>
        <v>0</v>
      </c>
      <c r="BH3647" s="230">
        <f>IF(N3647="sníž. přenesená",J3647,0)</f>
        <v>0</v>
      </c>
      <c r="BI3647" s="230">
        <f>IF(N3647="nulová",J3647,0)</f>
        <v>0</v>
      </c>
      <c r="BJ3647" s="20" t="s">
        <v>23</v>
      </c>
      <c r="BK3647" s="230">
        <f>ROUND(I3647*H3647,2)</f>
        <v>0</v>
      </c>
      <c r="BL3647" s="20" t="s">
        <v>248</v>
      </c>
      <c r="BM3647" s="229" t="s">
        <v>3208</v>
      </c>
    </row>
    <row r="3648" s="2" customFormat="1">
      <c r="A3648" s="42"/>
      <c r="B3648" s="43"/>
      <c r="C3648" s="44"/>
      <c r="D3648" s="231" t="s">
        <v>250</v>
      </c>
      <c r="E3648" s="44"/>
      <c r="F3648" s="232" t="s">
        <v>3209</v>
      </c>
      <c r="G3648" s="44"/>
      <c r="H3648" s="44"/>
      <c r="I3648" s="233"/>
      <c r="J3648" s="44"/>
      <c r="K3648" s="44"/>
      <c r="L3648" s="48"/>
      <c r="M3648" s="234"/>
      <c r="N3648" s="235"/>
      <c r="O3648" s="88"/>
      <c r="P3648" s="88"/>
      <c r="Q3648" s="88"/>
      <c r="R3648" s="88"/>
      <c r="S3648" s="88"/>
      <c r="T3648" s="89"/>
      <c r="U3648" s="42"/>
      <c r="V3648" s="42"/>
      <c r="W3648" s="42"/>
      <c r="X3648" s="42"/>
      <c r="Y3648" s="42"/>
      <c r="Z3648" s="42"/>
      <c r="AA3648" s="42"/>
      <c r="AB3648" s="42"/>
      <c r="AC3648" s="42"/>
      <c r="AD3648" s="42"/>
      <c r="AE3648" s="42"/>
      <c r="AT3648" s="20" t="s">
        <v>250</v>
      </c>
      <c r="AU3648" s="20" t="s">
        <v>93</v>
      </c>
    </row>
    <row r="3649" s="13" customFormat="1">
      <c r="A3649" s="13"/>
      <c r="B3649" s="236"/>
      <c r="C3649" s="237"/>
      <c r="D3649" s="238" t="s">
        <v>252</v>
      </c>
      <c r="E3649" s="239" t="s">
        <v>39</v>
      </c>
      <c r="F3649" s="240" t="s">
        <v>3210</v>
      </c>
      <c r="G3649" s="237"/>
      <c r="H3649" s="239" t="s">
        <v>39</v>
      </c>
      <c r="I3649" s="241"/>
      <c r="J3649" s="237"/>
      <c r="K3649" s="237"/>
      <c r="L3649" s="242"/>
      <c r="M3649" s="243"/>
      <c r="N3649" s="244"/>
      <c r="O3649" s="244"/>
      <c r="P3649" s="244"/>
      <c r="Q3649" s="244"/>
      <c r="R3649" s="244"/>
      <c r="S3649" s="244"/>
      <c r="T3649" s="245"/>
      <c r="U3649" s="13"/>
      <c r="V3649" s="13"/>
      <c r="W3649" s="13"/>
      <c r="X3649" s="13"/>
      <c r="Y3649" s="13"/>
      <c r="Z3649" s="13"/>
      <c r="AA3649" s="13"/>
      <c r="AB3649" s="13"/>
      <c r="AC3649" s="13"/>
      <c r="AD3649" s="13"/>
      <c r="AE3649" s="13"/>
      <c r="AT3649" s="246" t="s">
        <v>252</v>
      </c>
      <c r="AU3649" s="246" t="s">
        <v>93</v>
      </c>
      <c r="AV3649" s="13" t="s">
        <v>23</v>
      </c>
      <c r="AW3649" s="13" t="s">
        <v>46</v>
      </c>
      <c r="AX3649" s="13" t="s">
        <v>85</v>
      </c>
      <c r="AY3649" s="246" t="s">
        <v>241</v>
      </c>
    </row>
    <row r="3650" s="14" customFormat="1">
      <c r="A3650" s="14"/>
      <c r="B3650" s="247"/>
      <c r="C3650" s="248"/>
      <c r="D3650" s="238" t="s">
        <v>252</v>
      </c>
      <c r="E3650" s="249" t="s">
        <v>39</v>
      </c>
      <c r="F3650" s="250" t="s">
        <v>3211</v>
      </c>
      <c r="G3650" s="248"/>
      <c r="H3650" s="251">
        <v>23.039999999999999</v>
      </c>
      <c r="I3650" s="252"/>
      <c r="J3650" s="248"/>
      <c r="K3650" s="248"/>
      <c r="L3650" s="253"/>
      <c r="M3650" s="254"/>
      <c r="N3650" s="255"/>
      <c r="O3650" s="255"/>
      <c r="P3650" s="255"/>
      <c r="Q3650" s="255"/>
      <c r="R3650" s="255"/>
      <c r="S3650" s="255"/>
      <c r="T3650" s="256"/>
      <c r="U3650" s="14"/>
      <c r="V3650" s="14"/>
      <c r="W3650" s="14"/>
      <c r="X3650" s="14"/>
      <c r="Y3650" s="14"/>
      <c r="Z3650" s="14"/>
      <c r="AA3650" s="14"/>
      <c r="AB3650" s="14"/>
      <c r="AC3650" s="14"/>
      <c r="AD3650" s="14"/>
      <c r="AE3650" s="14"/>
      <c r="AT3650" s="257" t="s">
        <v>252</v>
      </c>
      <c r="AU3650" s="257" t="s">
        <v>93</v>
      </c>
      <c r="AV3650" s="14" t="s">
        <v>93</v>
      </c>
      <c r="AW3650" s="14" t="s">
        <v>46</v>
      </c>
      <c r="AX3650" s="14" t="s">
        <v>85</v>
      </c>
      <c r="AY3650" s="257" t="s">
        <v>241</v>
      </c>
    </row>
    <row r="3651" s="14" customFormat="1">
      <c r="A3651" s="14"/>
      <c r="B3651" s="247"/>
      <c r="C3651" s="248"/>
      <c r="D3651" s="238" t="s">
        <v>252</v>
      </c>
      <c r="E3651" s="249" t="s">
        <v>39</v>
      </c>
      <c r="F3651" s="250" t="s">
        <v>3212</v>
      </c>
      <c r="G3651" s="248"/>
      <c r="H3651" s="251">
        <v>28.800000000000001</v>
      </c>
      <c r="I3651" s="252"/>
      <c r="J3651" s="248"/>
      <c r="K3651" s="248"/>
      <c r="L3651" s="253"/>
      <c r="M3651" s="254"/>
      <c r="N3651" s="255"/>
      <c r="O3651" s="255"/>
      <c r="P3651" s="255"/>
      <c r="Q3651" s="255"/>
      <c r="R3651" s="255"/>
      <c r="S3651" s="255"/>
      <c r="T3651" s="256"/>
      <c r="U3651" s="14"/>
      <c r="V3651" s="14"/>
      <c r="W3651" s="14"/>
      <c r="X3651" s="14"/>
      <c r="Y3651" s="14"/>
      <c r="Z3651" s="14"/>
      <c r="AA3651" s="14"/>
      <c r="AB3651" s="14"/>
      <c r="AC3651" s="14"/>
      <c r="AD3651" s="14"/>
      <c r="AE3651" s="14"/>
      <c r="AT3651" s="257" t="s">
        <v>252</v>
      </c>
      <c r="AU3651" s="257" t="s">
        <v>93</v>
      </c>
      <c r="AV3651" s="14" t="s">
        <v>93</v>
      </c>
      <c r="AW3651" s="14" t="s">
        <v>46</v>
      </c>
      <c r="AX3651" s="14" t="s">
        <v>85</v>
      </c>
      <c r="AY3651" s="257" t="s">
        <v>241</v>
      </c>
    </row>
    <row r="3652" s="14" customFormat="1">
      <c r="A3652" s="14"/>
      <c r="B3652" s="247"/>
      <c r="C3652" s="248"/>
      <c r="D3652" s="238" t="s">
        <v>252</v>
      </c>
      <c r="E3652" s="249" t="s">
        <v>39</v>
      </c>
      <c r="F3652" s="250" t="s">
        <v>3213</v>
      </c>
      <c r="G3652" s="248"/>
      <c r="H3652" s="251">
        <v>14.4</v>
      </c>
      <c r="I3652" s="252"/>
      <c r="J3652" s="248"/>
      <c r="K3652" s="248"/>
      <c r="L3652" s="253"/>
      <c r="M3652" s="254"/>
      <c r="N3652" s="255"/>
      <c r="O3652" s="255"/>
      <c r="P3652" s="255"/>
      <c r="Q3652" s="255"/>
      <c r="R3652" s="255"/>
      <c r="S3652" s="255"/>
      <c r="T3652" s="256"/>
      <c r="U3652" s="14"/>
      <c r="V3652" s="14"/>
      <c r="W3652" s="14"/>
      <c r="X3652" s="14"/>
      <c r="Y3652" s="14"/>
      <c r="Z3652" s="14"/>
      <c r="AA3652" s="14"/>
      <c r="AB3652" s="14"/>
      <c r="AC3652" s="14"/>
      <c r="AD3652" s="14"/>
      <c r="AE3652" s="14"/>
      <c r="AT3652" s="257" t="s">
        <v>252</v>
      </c>
      <c r="AU3652" s="257" t="s">
        <v>93</v>
      </c>
      <c r="AV3652" s="14" t="s">
        <v>93</v>
      </c>
      <c r="AW3652" s="14" t="s">
        <v>46</v>
      </c>
      <c r="AX3652" s="14" t="s">
        <v>85</v>
      </c>
      <c r="AY3652" s="257" t="s">
        <v>241</v>
      </c>
    </row>
    <row r="3653" s="14" customFormat="1">
      <c r="A3653" s="14"/>
      <c r="B3653" s="247"/>
      <c r="C3653" s="248"/>
      <c r="D3653" s="238" t="s">
        <v>252</v>
      </c>
      <c r="E3653" s="249" t="s">
        <v>39</v>
      </c>
      <c r="F3653" s="250" t="s">
        <v>3214</v>
      </c>
      <c r="G3653" s="248"/>
      <c r="H3653" s="251">
        <v>17.280000000000001</v>
      </c>
      <c r="I3653" s="252"/>
      <c r="J3653" s="248"/>
      <c r="K3653" s="248"/>
      <c r="L3653" s="253"/>
      <c r="M3653" s="254"/>
      <c r="N3653" s="255"/>
      <c r="O3653" s="255"/>
      <c r="P3653" s="255"/>
      <c r="Q3653" s="255"/>
      <c r="R3653" s="255"/>
      <c r="S3653" s="255"/>
      <c r="T3653" s="256"/>
      <c r="U3653" s="14"/>
      <c r="V3653" s="14"/>
      <c r="W3653" s="14"/>
      <c r="X3653" s="14"/>
      <c r="Y3653" s="14"/>
      <c r="Z3653" s="14"/>
      <c r="AA3653" s="14"/>
      <c r="AB3653" s="14"/>
      <c r="AC3653" s="14"/>
      <c r="AD3653" s="14"/>
      <c r="AE3653" s="14"/>
      <c r="AT3653" s="257" t="s">
        <v>252</v>
      </c>
      <c r="AU3653" s="257" t="s">
        <v>93</v>
      </c>
      <c r="AV3653" s="14" t="s">
        <v>93</v>
      </c>
      <c r="AW3653" s="14" t="s">
        <v>46</v>
      </c>
      <c r="AX3653" s="14" t="s">
        <v>85</v>
      </c>
      <c r="AY3653" s="257" t="s">
        <v>241</v>
      </c>
    </row>
    <row r="3654" s="14" customFormat="1">
      <c r="A3654" s="14"/>
      <c r="B3654" s="247"/>
      <c r="C3654" s="248"/>
      <c r="D3654" s="238" t="s">
        <v>252</v>
      </c>
      <c r="E3654" s="249" t="s">
        <v>39</v>
      </c>
      <c r="F3654" s="250" t="s">
        <v>3215</v>
      </c>
      <c r="G3654" s="248"/>
      <c r="H3654" s="251">
        <v>2.6400000000000001</v>
      </c>
      <c r="I3654" s="252"/>
      <c r="J3654" s="248"/>
      <c r="K3654" s="248"/>
      <c r="L3654" s="253"/>
      <c r="M3654" s="254"/>
      <c r="N3654" s="255"/>
      <c r="O3654" s="255"/>
      <c r="P3654" s="255"/>
      <c r="Q3654" s="255"/>
      <c r="R3654" s="255"/>
      <c r="S3654" s="255"/>
      <c r="T3654" s="256"/>
      <c r="U3654" s="14"/>
      <c r="V3654" s="14"/>
      <c r="W3654" s="14"/>
      <c r="X3654" s="14"/>
      <c r="Y3654" s="14"/>
      <c r="Z3654" s="14"/>
      <c r="AA3654" s="14"/>
      <c r="AB3654" s="14"/>
      <c r="AC3654" s="14"/>
      <c r="AD3654" s="14"/>
      <c r="AE3654" s="14"/>
      <c r="AT3654" s="257" t="s">
        <v>252</v>
      </c>
      <c r="AU3654" s="257" t="s">
        <v>93</v>
      </c>
      <c r="AV3654" s="14" t="s">
        <v>93</v>
      </c>
      <c r="AW3654" s="14" t="s">
        <v>46</v>
      </c>
      <c r="AX3654" s="14" t="s">
        <v>85</v>
      </c>
      <c r="AY3654" s="257" t="s">
        <v>241</v>
      </c>
    </row>
    <row r="3655" s="14" customFormat="1">
      <c r="A3655" s="14"/>
      <c r="B3655" s="247"/>
      <c r="C3655" s="248"/>
      <c r="D3655" s="238" t="s">
        <v>252</v>
      </c>
      <c r="E3655" s="249" t="s">
        <v>39</v>
      </c>
      <c r="F3655" s="250" t="s">
        <v>3216</v>
      </c>
      <c r="G3655" s="248"/>
      <c r="H3655" s="251">
        <v>4.29</v>
      </c>
      <c r="I3655" s="252"/>
      <c r="J3655" s="248"/>
      <c r="K3655" s="248"/>
      <c r="L3655" s="253"/>
      <c r="M3655" s="254"/>
      <c r="N3655" s="255"/>
      <c r="O3655" s="255"/>
      <c r="P3655" s="255"/>
      <c r="Q3655" s="255"/>
      <c r="R3655" s="255"/>
      <c r="S3655" s="255"/>
      <c r="T3655" s="256"/>
      <c r="U3655" s="14"/>
      <c r="V3655" s="14"/>
      <c r="W3655" s="14"/>
      <c r="X3655" s="14"/>
      <c r="Y3655" s="14"/>
      <c r="Z3655" s="14"/>
      <c r="AA3655" s="14"/>
      <c r="AB3655" s="14"/>
      <c r="AC3655" s="14"/>
      <c r="AD3655" s="14"/>
      <c r="AE3655" s="14"/>
      <c r="AT3655" s="257" t="s">
        <v>252</v>
      </c>
      <c r="AU3655" s="257" t="s">
        <v>93</v>
      </c>
      <c r="AV3655" s="14" t="s">
        <v>93</v>
      </c>
      <c r="AW3655" s="14" t="s">
        <v>46</v>
      </c>
      <c r="AX3655" s="14" t="s">
        <v>85</v>
      </c>
      <c r="AY3655" s="257" t="s">
        <v>241</v>
      </c>
    </row>
    <row r="3656" s="15" customFormat="1">
      <c r="A3656" s="15"/>
      <c r="B3656" s="258"/>
      <c r="C3656" s="259"/>
      <c r="D3656" s="238" t="s">
        <v>252</v>
      </c>
      <c r="E3656" s="260" t="s">
        <v>39</v>
      </c>
      <c r="F3656" s="261" t="s">
        <v>274</v>
      </c>
      <c r="G3656" s="259"/>
      <c r="H3656" s="262">
        <v>90.450000000000003</v>
      </c>
      <c r="I3656" s="263"/>
      <c r="J3656" s="259"/>
      <c r="K3656" s="259"/>
      <c r="L3656" s="264"/>
      <c r="M3656" s="265"/>
      <c r="N3656" s="266"/>
      <c r="O3656" s="266"/>
      <c r="P3656" s="266"/>
      <c r="Q3656" s="266"/>
      <c r="R3656" s="266"/>
      <c r="S3656" s="266"/>
      <c r="T3656" s="267"/>
      <c r="U3656" s="15"/>
      <c r="V3656" s="15"/>
      <c r="W3656" s="15"/>
      <c r="X3656" s="15"/>
      <c r="Y3656" s="15"/>
      <c r="Z3656" s="15"/>
      <c r="AA3656" s="15"/>
      <c r="AB3656" s="15"/>
      <c r="AC3656" s="15"/>
      <c r="AD3656" s="15"/>
      <c r="AE3656" s="15"/>
      <c r="AT3656" s="268" t="s">
        <v>252</v>
      </c>
      <c r="AU3656" s="268" t="s">
        <v>93</v>
      </c>
      <c r="AV3656" s="15" t="s">
        <v>248</v>
      </c>
      <c r="AW3656" s="15" t="s">
        <v>46</v>
      </c>
      <c r="AX3656" s="15" t="s">
        <v>23</v>
      </c>
      <c r="AY3656" s="268" t="s">
        <v>241</v>
      </c>
    </row>
    <row r="3657" s="2" customFormat="1" ht="24.15" customHeight="1">
      <c r="A3657" s="42"/>
      <c r="B3657" s="43"/>
      <c r="C3657" s="218" t="s">
        <v>3217</v>
      </c>
      <c r="D3657" s="218" t="s">
        <v>243</v>
      </c>
      <c r="E3657" s="219" t="s">
        <v>3218</v>
      </c>
      <c r="F3657" s="220" t="s">
        <v>3219</v>
      </c>
      <c r="G3657" s="221" t="s">
        <v>145</v>
      </c>
      <c r="H3657" s="222">
        <v>225.87200000000001</v>
      </c>
      <c r="I3657" s="223"/>
      <c r="J3657" s="224">
        <f>ROUND(I3657*H3657,2)</f>
        <v>0</v>
      </c>
      <c r="K3657" s="220" t="s">
        <v>247</v>
      </c>
      <c r="L3657" s="48"/>
      <c r="M3657" s="225" t="s">
        <v>39</v>
      </c>
      <c r="N3657" s="226" t="s">
        <v>56</v>
      </c>
      <c r="O3657" s="88"/>
      <c r="P3657" s="227">
        <f>O3657*H3657</f>
        <v>0</v>
      </c>
      <c r="Q3657" s="227">
        <v>0.00038999999999999999</v>
      </c>
      <c r="R3657" s="227">
        <f>Q3657*H3657</f>
        <v>0.088090080000000001</v>
      </c>
      <c r="S3657" s="227">
        <v>1.0000000000000001E-05</v>
      </c>
      <c r="T3657" s="228">
        <f>S3657*H3657</f>
        <v>0.0022587200000000005</v>
      </c>
      <c r="U3657" s="42"/>
      <c r="V3657" s="42"/>
      <c r="W3657" s="42"/>
      <c r="X3657" s="42"/>
      <c r="Y3657" s="42"/>
      <c r="Z3657" s="42"/>
      <c r="AA3657" s="42"/>
      <c r="AB3657" s="42"/>
      <c r="AC3657" s="42"/>
      <c r="AD3657" s="42"/>
      <c r="AE3657" s="42"/>
      <c r="AR3657" s="229" t="s">
        <v>248</v>
      </c>
      <c r="AT3657" s="229" t="s">
        <v>243</v>
      </c>
      <c r="AU3657" s="229" t="s">
        <v>93</v>
      </c>
      <c r="AY3657" s="20" t="s">
        <v>241</v>
      </c>
      <c r="BE3657" s="230">
        <f>IF(N3657="základní",J3657,0)</f>
        <v>0</v>
      </c>
      <c r="BF3657" s="230">
        <f>IF(N3657="snížená",J3657,0)</f>
        <v>0</v>
      </c>
      <c r="BG3657" s="230">
        <f>IF(N3657="zákl. přenesená",J3657,0)</f>
        <v>0</v>
      </c>
      <c r="BH3657" s="230">
        <f>IF(N3657="sníž. přenesená",J3657,0)</f>
        <v>0</v>
      </c>
      <c r="BI3657" s="230">
        <f>IF(N3657="nulová",J3657,0)</f>
        <v>0</v>
      </c>
      <c r="BJ3657" s="20" t="s">
        <v>23</v>
      </c>
      <c r="BK3657" s="230">
        <f>ROUND(I3657*H3657,2)</f>
        <v>0</v>
      </c>
      <c r="BL3657" s="20" t="s">
        <v>248</v>
      </c>
      <c r="BM3657" s="229" t="s">
        <v>3220</v>
      </c>
    </row>
    <row r="3658" s="2" customFormat="1">
      <c r="A3658" s="42"/>
      <c r="B3658" s="43"/>
      <c r="C3658" s="44"/>
      <c r="D3658" s="231" t="s">
        <v>250</v>
      </c>
      <c r="E3658" s="44"/>
      <c r="F3658" s="232" t="s">
        <v>3221</v>
      </c>
      <c r="G3658" s="44"/>
      <c r="H3658" s="44"/>
      <c r="I3658" s="233"/>
      <c r="J3658" s="44"/>
      <c r="K3658" s="44"/>
      <c r="L3658" s="48"/>
      <c r="M3658" s="234"/>
      <c r="N3658" s="235"/>
      <c r="O3658" s="88"/>
      <c r="P3658" s="88"/>
      <c r="Q3658" s="88"/>
      <c r="R3658" s="88"/>
      <c r="S3658" s="88"/>
      <c r="T3658" s="89"/>
      <c r="U3658" s="42"/>
      <c r="V3658" s="42"/>
      <c r="W3658" s="42"/>
      <c r="X3658" s="42"/>
      <c r="Y3658" s="42"/>
      <c r="Z3658" s="42"/>
      <c r="AA3658" s="42"/>
      <c r="AB3658" s="42"/>
      <c r="AC3658" s="42"/>
      <c r="AD3658" s="42"/>
      <c r="AE3658" s="42"/>
      <c r="AT3658" s="20" t="s">
        <v>250</v>
      </c>
      <c r="AU3658" s="20" t="s">
        <v>93</v>
      </c>
    </row>
    <row r="3659" s="14" customFormat="1">
      <c r="A3659" s="14"/>
      <c r="B3659" s="247"/>
      <c r="C3659" s="248"/>
      <c r="D3659" s="238" t="s">
        <v>252</v>
      </c>
      <c r="E3659" s="249" t="s">
        <v>39</v>
      </c>
      <c r="F3659" s="250" t="s">
        <v>3222</v>
      </c>
      <c r="G3659" s="248"/>
      <c r="H3659" s="251">
        <v>133.19999999999999</v>
      </c>
      <c r="I3659" s="252"/>
      <c r="J3659" s="248"/>
      <c r="K3659" s="248"/>
      <c r="L3659" s="253"/>
      <c r="M3659" s="254"/>
      <c r="N3659" s="255"/>
      <c r="O3659" s="255"/>
      <c r="P3659" s="255"/>
      <c r="Q3659" s="255"/>
      <c r="R3659" s="255"/>
      <c r="S3659" s="255"/>
      <c r="T3659" s="256"/>
      <c r="U3659" s="14"/>
      <c r="V3659" s="14"/>
      <c r="W3659" s="14"/>
      <c r="X3659" s="14"/>
      <c r="Y3659" s="14"/>
      <c r="Z3659" s="14"/>
      <c r="AA3659" s="14"/>
      <c r="AB3659" s="14"/>
      <c r="AC3659" s="14"/>
      <c r="AD3659" s="14"/>
      <c r="AE3659" s="14"/>
      <c r="AT3659" s="257" t="s">
        <v>252</v>
      </c>
      <c r="AU3659" s="257" t="s">
        <v>93</v>
      </c>
      <c r="AV3659" s="14" t="s">
        <v>93</v>
      </c>
      <c r="AW3659" s="14" t="s">
        <v>46</v>
      </c>
      <c r="AX3659" s="14" t="s">
        <v>85</v>
      </c>
      <c r="AY3659" s="257" t="s">
        <v>241</v>
      </c>
    </row>
    <row r="3660" s="14" customFormat="1">
      <c r="A3660" s="14"/>
      <c r="B3660" s="247"/>
      <c r="C3660" s="248"/>
      <c r="D3660" s="238" t="s">
        <v>252</v>
      </c>
      <c r="E3660" s="249" t="s">
        <v>39</v>
      </c>
      <c r="F3660" s="250" t="s">
        <v>3223</v>
      </c>
      <c r="G3660" s="248"/>
      <c r="H3660" s="251">
        <v>4.8099999999999996</v>
      </c>
      <c r="I3660" s="252"/>
      <c r="J3660" s="248"/>
      <c r="K3660" s="248"/>
      <c r="L3660" s="253"/>
      <c r="M3660" s="254"/>
      <c r="N3660" s="255"/>
      <c r="O3660" s="255"/>
      <c r="P3660" s="255"/>
      <c r="Q3660" s="255"/>
      <c r="R3660" s="255"/>
      <c r="S3660" s="255"/>
      <c r="T3660" s="256"/>
      <c r="U3660" s="14"/>
      <c r="V3660" s="14"/>
      <c r="W3660" s="14"/>
      <c r="X3660" s="14"/>
      <c r="Y3660" s="14"/>
      <c r="Z3660" s="14"/>
      <c r="AA3660" s="14"/>
      <c r="AB3660" s="14"/>
      <c r="AC3660" s="14"/>
      <c r="AD3660" s="14"/>
      <c r="AE3660" s="14"/>
      <c r="AT3660" s="257" t="s">
        <v>252</v>
      </c>
      <c r="AU3660" s="257" t="s">
        <v>93</v>
      </c>
      <c r="AV3660" s="14" t="s">
        <v>93</v>
      </c>
      <c r="AW3660" s="14" t="s">
        <v>46</v>
      </c>
      <c r="AX3660" s="14" t="s">
        <v>85</v>
      </c>
      <c r="AY3660" s="257" t="s">
        <v>241</v>
      </c>
    </row>
    <row r="3661" s="14" customFormat="1">
      <c r="A3661" s="14"/>
      <c r="B3661" s="247"/>
      <c r="C3661" s="248"/>
      <c r="D3661" s="238" t="s">
        <v>252</v>
      </c>
      <c r="E3661" s="249" t="s">
        <v>39</v>
      </c>
      <c r="F3661" s="250" t="s">
        <v>3224</v>
      </c>
      <c r="G3661" s="248"/>
      <c r="H3661" s="251">
        <v>3.552</v>
      </c>
      <c r="I3661" s="252"/>
      <c r="J3661" s="248"/>
      <c r="K3661" s="248"/>
      <c r="L3661" s="253"/>
      <c r="M3661" s="254"/>
      <c r="N3661" s="255"/>
      <c r="O3661" s="255"/>
      <c r="P3661" s="255"/>
      <c r="Q3661" s="255"/>
      <c r="R3661" s="255"/>
      <c r="S3661" s="255"/>
      <c r="T3661" s="256"/>
      <c r="U3661" s="14"/>
      <c r="V3661" s="14"/>
      <c r="W3661" s="14"/>
      <c r="X3661" s="14"/>
      <c r="Y3661" s="14"/>
      <c r="Z3661" s="14"/>
      <c r="AA3661" s="14"/>
      <c r="AB3661" s="14"/>
      <c r="AC3661" s="14"/>
      <c r="AD3661" s="14"/>
      <c r="AE3661" s="14"/>
      <c r="AT3661" s="257" t="s">
        <v>252</v>
      </c>
      <c r="AU3661" s="257" t="s">
        <v>93</v>
      </c>
      <c r="AV3661" s="14" t="s">
        <v>93</v>
      </c>
      <c r="AW3661" s="14" t="s">
        <v>46</v>
      </c>
      <c r="AX3661" s="14" t="s">
        <v>85</v>
      </c>
      <c r="AY3661" s="257" t="s">
        <v>241</v>
      </c>
    </row>
    <row r="3662" s="14" customFormat="1">
      <c r="A3662" s="14"/>
      <c r="B3662" s="247"/>
      <c r="C3662" s="248"/>
      <c r="D3662" s="238" t="s">
        <v>252</v>
      </c>
      <c r="E3662" s="249" t="s">
        <v>39</v>
      </c>
      <c r="F3662" s="250" t="s">
        <v>3225</v>
      </c>
      <c r="G3662" s="248"/>
      <c r="H3662" s="251">
        <v>5.9400000000000004</v>
      </c>
      <c r="I3662" s="252"/>
      <c r="J3662" s="248"/>
      <c r="K3662" s="248"/>
      <c r="L3662" s="253"/>
      <c r="M3662" s="254"/>
      <c r="N3662" s="255"/>
      <c r="O3662" s="255"/>
      <c r="P3662" s="255"/>
      <c r="Q3662" s="255"/>
      <c r="R3662" s="255"/>
      <c r="S3662" s="255"/>
      <c r="T3662" s="256"/>
      <c r="U3662" s="14"/>
      <c r="V3662" s="14"/>
      <c r="W3662" s="14"/>
      <c r="X3662" s="14"/>
      <c r="Y3662" s="14"/>
      <c r="Z3662" s="14"/>
      <c r="AA3662" s="14"/>
      <c r="AB3662" s="14"/>
      <c r="AC3662" s="14"/>
      <c r="AD3662" s="14"/>
      <c r="AE3662" s="14"/>
      <c r="AT3662" s="257" t="s">
        <v>252</v>
      </c>
      <c r="AU3662" s="257" t="s">
        <v>93</v>
      </c>
      <c r="AV3662" s="14" t="s">
        <v>93</v>
      </c>
      <c r="AW3662" s="14" t="s">
        <v>46</v>
      </c>
      <c r="AX3662" s="14" t="s">
        <v>85</v>
      </c>
      <c r="AY3662" s="257" t="s">
        <v>241</v>
      </c>
    </row>
    <row r="3663" s="14" customFormat="1">
      <c r="A3663" s="14"/>
      <c r="B3663" s="247"/>
      <c r="C3663" s="248"/>
      <c r="D3663" s="238" t="s">
        <v>252</v>
      </c>
      <c r="E3663" s="249" t="s">
        <v>39</v>
      </c>
      <c r="F3663" s="250" t="s">
        <v>3226</v>
      </c>
      <c r="G3663" s="248"/>
      <c r="H3663" s="251">
        <v>5.7599999999999998</v>
      </c>
      <c r="I3663" s="252"/>
      <c r="J3663" s="248"/>
      <c r="K3663" s="248"/>
      <c r="L3663" s="253"/>
      <c r="M3663" s="254"/>
      <c r="N3663" s="255"/>
      <c r="O3663" s="255"/>
      <c r="P3663" s="255"/>
      <c r="Q3663" s="255"/>
      <c r="R3663" s="255"/>
      <c r="S3663" s="255"/>
      <c r="T3663" s="256"/>
      <c r="U3663" s="14"/>
      <c r="V3663" s="14"/>
      <c r="W3663" s="14"/>
      <c r="X3663" s="14"/>
      <c r="Y3663" s="14"/>
      <c r="Z3663" s="14"/>
      <c r="AA3663" s="14"/>
      <c r="AB3663" s="14"/>
      <c r="AC3663" s="14"/>
      <c r="AD3663" s="14"/>
      <c r="AE3663" s="14"/>
      <c r="AT3663" s="257" t="s">
        <v>252</v>
      </c>
      <c r="AU3663" s="257" t="s">
        <v>93</v>
      </c>
      <c r="AV3663" s="14" t="s">
        <v>93</v>
      </c>
      <c r="AW3663" s="14" t="s">
        <v>46</v>
      </c>
      <c r="AX3663" s="14" t="s">
        <v>85</v>
      </c>
      <c r="AY3663" s="257" t="s">
        <v>241</v>
      </c>
    </row>
    <row r="3664" s="14" customFormat="1">
      <c r="A3664" s="14"/>
      <c r="B3664" s="247"/>
      <c r="C3664" s="248"/>
      <c r="D3664" s="238" t="s">
        <v>252</v>
      </c>
      <c r="E3664" s="249" t="s">
        <v>39</v>
      </c>
      <c r="F3664" s="250" t="s">
        <v>3227</v>
      </c>
      <c r="G3664" s="248"/>
      <c r="H3664" s="251">
        <v>3.6000000000000001</v>
      </c>
      <c r="I3664" s="252"/>
      <c r="J3664" s="248"/>
      <c r="K3664" s="248"/>
      <c r="L3664" s="253"/>
      <c r="M3664" s="254"/>
      <c r="N3664" s="255"/>
      <c r="O3664" s="255"/>
      <c r="P3664" s="255"/>
      <c r="Q3664" s="255"/>
      <c r="R3664" s="255"/>
      <c r="S3664" s="255"/>
      <c r="T3664" s="256"/>
      <c r="U3664" s="14"/>
      <c r="V3664" s="14"/>
      <c r="W3664" s="14"/>
      <c r="X3664" s="14"/>
      <c r="Y3664" s="14"/>
      <c r="Z3664" s="14"/>
      <c r="AA3664" s="14"/>
      <c r="AB3664" s="14"/>
      <c r="AC3664" s="14"/>
      <c r="AD3664" s="14"/>
      <c r="AE3664" s="14"/>
      <c r="AT3664" s="257" t="s">
        <v>252</v>
      </c>
      <c r="AU3664" s="257" t="s">
        <v>93</v>
      </c>
      <c r="AV3664" s="14" t="s">
        <v>93</v>
      </c>
      <c r="AW3664" s="14" t="s">
        <v>46</v>
      </c>
      <c r="AX3664" s="14" t="s">
        <v>85</v>
      </c>
      <c r="AY3664" s="257" t="s">
        <v>241</v>
      </c>
    </row>
    <row r="3665" s="14" customFormat="1">
      <c r="A3665" s="14"/>
      <c r="B3665" s="247"/>
      <c r="C3665" s="248"/>
      <c r="D3665" s="238" t="s">
        <v>252</v>
      </c>
      <c r="E3665" s="249" t="s">
        <v>39</v>
      </c>
      <c r="F3665" s="250" t="s">
        <v>3228</v>
      </c>
      <c r="G3665" s="248"/>
      <c r="H3665" s="251">
        <v>9</v>
      </c>
      <c r="I3665" s="252"/>
      <c r="J3665" s="248"/>
      <c r="K3665" s="248"/>
      <c r="L3665" s="253"/>
      <c r="M3665" s="254"/>
      <c r="N3665" s="255"/>
      <c r="O3665" s="255"/>
      <c r="P3665" s="255"/>
      <c r="Q3665" s="255"/>
      <c r="R3665" s="255"/>
      <c r="S3665" s="255"/>
      <c r="T3665" s="256"/>
      <c r="U3665" s="14"/>
      <c r="V3665" s="14"/>
      <c r="W3665" s="14"/>
      <c r="X3665" s="14"/>
      <c r="Y3665" s="14"/>
      <c r="Z3665" s="14"/>
      <c r="AA3665" s="14"/>
      <c r="AB3665" s="14"/>
      <c r="AC3665" s="14"/>
      <c r="AD3665" s="14"/>
      <c r="AE3665" s="14"/>
      <c r="AT3665" s="257" t="s">
        <v>252</v>
      </c>
      <c r="AU3665" s="257" t="s">
        <v>93</v>
      </c>
      <c r="AV3665" s="14" t="s">
        <v>93</v>
      </c>
      <c r="AW3665" s="14" t="s">
        <v>46</v>
      </c>
      <c r="AX3665" s="14" t="s">
        <v>85</v>
      </c>
      <c r="AY3665" s="257" t="s">
        <v>241</v>
      </c>
    </row>
    <row r="3666" s="14" customFormat="1">
      <c r="A3666" s="14"/>
      <c r="B3666" s="247"/>
      <c r="C3666" s="248"/>
      <c r="D3666" s="238" t="s">
        <v>252</v>
      </c>
      <c r="E3666" s="249" t="s">
        <v>39</v>
      </c>
      <c r="F3666" s="250" t="s">
        <v>3229</v>
      </c>
      <c r="G3666" s="248"/>
      <c r="H3666" s="251">
        <v>1.44</v>
      </c>
      <c r="I3666" s="252"/>
      <c r="J3666" s="248"/>
      <c r="K3666" s="248"/>
      <c r="L3666" s="253"/>
      <c r="M3666" s="254"/>
      <c r="N3666" s="255"/>
      <c r="O3666" s="255"/>
      <c r="P3666" s="255"/>
      <c r="Q3666" s="255"/>
      <c r="R3666" s="255"/>
      <c r="S3666" s="255"/>
      <c r="T3666" s="256"/>
      <c r="U3666" s="14"/>
      <c r="V3666" s="14"/>
      <c r="W3666" s="14"/>
      <c r="X3666" s="14"/>
      <c r="Y3666" s="14"/>
      <c r="Z3666" s="14"/>
      <c r="AA3666" s="14"/>
      <c r="AB3666" s="14"/>
      <c r="AC3666" s="14"/>
      <c r="AD3666" s="14"/>
      <c r="AE3666" s="14"/>
      <c r="AT3666" s="257" t="s">
        <v>252</v>
      </c>
      <c r="AU3666" s="257" t="s">
        <v>93</v>
      </c>
      <c r="AV3666" s="14" t="s">
        <v>93</v>
      </c>
      <c r="AW3666" s="14" t="s">
        <v>46</v>
      </c>
      <c r="AX3666" s="14" t="s">
        <v>85</v>
      </c>
      <c r="AY3666" s="257" t="s">
        <v>241</v>
      </c>
    </row>
    <row r="3667" s="14" customFormat="1">
      <c r="A3667" s="14"/>
      <c r="B3667" s="247"/>
      <c r="C3667" s="248"/>
      <c r="D3667" s="238" t="s">
        <v>252</v>
      </c>
      <c r="E3667" s="249" t="s">
        <v>39</v>
      </c>
      <c r="F3667" s="250" t="s">
        <v>3230</v>
      </c>
      <c r="G3667" s="248"/>
      <c r="H3667" s="251">
        <v>20.640000000000001</v>
      </c>
      <c r="I3667" s="252"/>
      <c r="J3667" s="248"/>
      <c r="K3667" s="248"/>
      <c r="L3667" s="253"/>
      <c r="M3667" s="254"/>
      <c r="N3667" s="255"/>
      <c r="O3667" s="255"/>
      <c r="P3667" s="255"/>
      <c r="Q3667" s="255"/>
      <c r="R3667" s="255"/>
      <c r="S3667" s="255"/>
      <c r="T3667" s="256"/>
      <c r="U3667" s="14"/>
      <c r="V3667" s="14"/>
      <c r="W3667" s="14"/>
      <c r="X3667" s="14"/>
      <c r="Y3667" s="14"/>
      <c r="Z3667" s="14"/>
      <c r="AA3667" s="14"/>
      <c r="AB3667" s="14"/>
      <c r="AC3667" s="14"/>
      <c r="AD3667" s="14"/>
      <c r="AE3667" s="14"/>
      <c r="AT3667" s="257" t="s">
        <v>252</v>
      </c>
      <c r="AU3667" s="257" t="s">
        <v>93</v>
      </c>
      <c r="AV3667" s="14" t="s">
        <v>93</v>
      </c>
      <c r="AW3667" s="14" t="s">
        <v>46</v>
      </c>
      <c r="AX3667" s="14" t="s">
        <v>85</v>
      </c>
      <c r="AY3667" s="257" t="s">
        <v>241</v>
      </c>
    </row>
    <row r="3668" s="14" customFormat="1">
      <c r="A3668" s="14"/>
      <c r="B3668" s="247"/>
      <c r="C3668" s="248"/>
      <c r="D3668" s="238" t="s">
        <v>252</v>
      </c>
      <c r="E3668" s="249" t="s">
        <v>39</v>
      </c>
      <c r="F3668" s="250" t="s">
        <v>3231</v>
      </c>
      <c r="G3668" s="248"/>
      <c r="H3668" s="251">
        <v>6.0499999999999998</v>
      </c>
      <c r="I3668" s="252"/>
      <c r="J3668" s="248"/>
      <c r="K3668" s="248"/>
      <c r="L3668" s="253"/>
      <c r="M3668" s="254"/>
      <c r="N3668" s="255"/>
      <c r="O3668" s="255"/>
      <c r="P3668" s="255"/>
      <c r="Q3668" s="255"/>
      <c r="R3668" s="255"/>
      <c r="S3668" s="255"/>
      <c r="T3668" s="256"/>
      <c r="U3668" s="14"/>
      <c r="V3668" s="14"/>
      <c r="W3668" s="14"/>
      <c r="X3668" s="14"/>
      <c r="Y3668" s="14"/>
      <c r="Z3668" s="14"/>
      <c r="AA3668" s="14"/>
      <c r="AB3668" s="14"/>
      <c r="AC3668" s="14"/>
      <c r="AD3668" s="14"/>
      <c r="AE3668" s="14"/>
      <c r="AT3668" s="257" t="s">
        <v>252</v>
      </c>
      <c r="AU3668" s="257" t="s">
        <v>93</v>
      </c>
      <c r="AV3668" s="14" t="s">
        <v>93</v>
      </c>
      <c r="AW3668" s="14" t="s">
        <v>46</v>
      </c>
      <c r="AX3668" s="14" t="s">
        <v>85</v>
      </c>
      <c r="AY3668" s="257" t="s">
        <v>241</v>
      </c>
    </row>
    <row r="3669" s="14" customFormat="1">
      <c r="A3669" s="14"/>
      <c r="B3669" s="247"/>
      <c r="C3669" s="248"/>
      <c r="D3669" s="238" t="s">
        <v>252</v>
      </c>
      <c r="E3669" s="249" t="s">
        <v>39</v>
      </c>
      <c r="F3669" s="250" t="s">
        <v>3232</v>
      </c>
      <c r="G3669" s="248"/>
      <c r="H3669" s="251">
        <v>3.5750000000000002</v>
      </c>
      <c r="I3669" s="252"/>
      <c r="J3669" s="248"/>
      <c r="K3669" s="248"/>
      <c r="L3669" s="253"/>
      <c r="M3669" s="254"/>
      <c r="N3669" s="255"/>
      <c r="O3669" s="255"/>
      <c r="P3669" s="255"/>
      <c r="Q3669" s="255"/>
      <c r="R3669" s="255"/>
      <c r="S3669" s="255"/>
      <c r="T3669" s="256"/>
      <c r="U3669" s="14"/>
      <c r="V3669" s="14"/>
      <c r="W3669" s="14"/>
      <c r="X3669" s="14"/>
      <c r="Y3669" s="14"/>
      <c r="Z3669" s="14"/>
      <c r="AA3669" s="14"/>
      <c r="AB3669" s="14"/>
      <c r="AC3669" s="14"/>
      <c r="AD3669" s="14"/>
      <c r="AE3669" s="14"/>
      <c r="AT3669" s="257" t="s">
        <v>252</v>
      </c>
      <c r="AU3669" s="257" t="s">
        <v>93</v>
      </c>
      <c r="AV3669" s="14" t="s">
        <v>93</v>
      </c>
      <c r="AW3669" s="14" t="s">
        <v>46</v>
      </c>
      <c r="AX3669" s="14" t="s">
        <v>85</v>
      </c>
      <c r="AY3669" s="257" t="s">
        <v>241</v>
      </c>
    </row>
    <row r="3670" s="14" customFormat="1">
      <c r="A3670" s="14"/>
      <c r="B3670" s="247"/>
      <c r="C3670" s="248"/>
      <c r="D3670" s="238" t="s">
        <v>252</v>
      </c>
      <c r="E3670" s="249" t="s">
        <v>39</v>
      </c>
      <c r="F3670" s="250" t="s">
        <v>3233</v>
      </c>
      <c r="G3670" s="248"/>
      <c r="H3670" s="251">
        <v>3.5750000000000002</v>
      </c>
      <c r="I3670" s="252"/>
      <c r="J3670" s="248"/>
      <c r="K3670" s="248"/>
      <c r="L3670" s="253"/>
      <c r="M3670" s="254"/>
      <c r="N3670" s="255"/>
      <c r="O3670" s="255"/>
      <c r="P3670" s="255"/>
      <c r="Q3670" s="255"/>
      <c r="R3670" s="255"/>
      <c r="S3670" s="255"/>
      <c r="T3670" s="256"/>
      <c r="U3670" s="14"/>
      <c r="V3670" s="14"/>
      <c r="W3670" s="14"/>
      <c r="X3670" s="14"/>
      <c r="Y3670" s="14"/>
      <c r="Z3670" s="14"/>
      <c r="AA3670" s="14"/>
      <c r="AB3670" s="14"/>
      <c r="AC3670" s="14"/>
      <c r="AD3670" s="14"/>
      <c r="AE3670" s="14"/>
      <c r="AT3670" s="257" t="s">
        <v>252</v>
      </c>
      <c r="AU3670" s="257" t="s">
        <v>93</v>
      </c>
      <c r="AV3670" s="14" t="s">
        <v>93</v>
      </c>
      <c r="AW3670" s="14" t="s">
        <v>46</v>
      </c>
      <c r="AX3670" s="14" t="s">
        <v>85</v>
      </c>
      <c r="AY3670" s="257" t="s">
        <v>241</v>
      </c>
    </row>
    <row r="3671" s="14" customFormat="1">
      <c r="A3671" s="14"/>
      <c r="B3671" s="247"/>
      <c r="C3671" s="248"/>
      <c r="D3671" s="238" t="s">
        <v>252</v>
      </c>
      <c r="E3671" s="249" t="s">
        <v>39</v>
      </c>
      <c r="F3671" s="250" t="s">
        <v>3234</v>
      </c>
      <c r="G3671" s="248"/>
      <c r="H3671" s="251">
        <v>3.0800000000000001</v>
      </c>
      <c r="I3671" s="252"/>
      <c r="J3671" s="248"/>
      <c r="K3671" s="248"/>
      <c r="L3671" s="253"/>
      <c r="M3671" s="254"/>
      <c r="N3671" s="255"/>
      <c r="O3671" s="255"/>
      <c r="P3671" s="255"/>
      <c r="Q3671" s="255"/>
      <c r="R3671" s="255"/>
      <c r="S3671" s="255"/>
      <c r="T3671" s="256"/>
      <c r="U3671" s="14"/>
      <c r="V3671" s="14"/>
      <c r="W3671" s="14"/>
      <c r="X3671" s="14"/>
      <c r="Y3671" s="14"/>
      <c r="Z3671" s="14"/>
      <c r="AA3671" s="14"/>
      <c r="AB3671" s="14"/>
      <c r="AC3671" s="14"/>
      <c r="AD3671" s="14"/>
      <c r="AE3671" s="14"/>
      <c r="AT3671" s="257" t="s">
        <v>252</v>
      </c>
      <c r="AU3671" s="257" t="s">
        <v>93</v>
      </c>
      <c r="AV3671" s="14" t="s">
        <v>93</v>
      </c>
      <c r="AW3671" s="14" t="s">
        <v>46</v>
      </c>
      <c r="AX3671" s="14" t="s">
        <v>85</v>
      </c>
      <c r="AY3671" s="257" t="s">
        <v>241</v>
      </c>
    </row>
    <row r="3672" s="14" customFormat="1">
      <c r="A3672" s="14"/>
      <c r="B3672" s="247"/>
      <c r="C3672" s="248"/>
      <c r="D3672" s="238" t="s">
        <v>252</v>
      </c>
      <c r="E3672" s="249" t="s">
        <v>39</v>
      </c>
      <c r="F3672" s="250" t="s">
        <v>3235</v>
      </c>
      <c r="G3672" s="248"/>
      <c r="H3672" s="251">
        <v>6.5999999999999996</v>
      </c>
      <c r="I3672" s="252"/>
      <c r="J3672" s="248"/>
      <c r="K3672" s="248"/>
      <c r="L3672" s="253"/>
      <c r="M3672" s="254"/>
      <c r="N3672" s="255"/>
      <c r="O3672" s="255"/>
      <c r="P3672" s="255"/>
      <c r="Q3672" s="255"/>
      <c r="R3672" s="255"/>
      <c r="S3672" s="255"/>
      <c r="T3672" s="256"/>
      <c r="U3672" s="14"/>
      <c r="V3672" s="14"/>
      <c r="W3672" s="14"/>
      <c r="X3672" s="14"/>
      <c r="Y3672" s="14"/>
      <c r="Z3672" s="14"/>
      <c r="AA3672" s="14"/>
      <c r="AB3672" s="14"/>
      <c r="AC3672" s="14"/>
      <c r="AD3672" s="14"/>
      <c r="AE3672" s="14"/>
      <c r="AT3672" s="257" t="s">
        <v>252</v>
      </c>
      <c r="AU3672" s="257" t="s">
        <v>93</v>
      </c>
      <c r="AV3672" s="14" t="s">
        <v>93</v>
      </c>
      <c r="AW3672" s="14" t="s">
        <v>46</v>
      </c>
      <c r="AX3672" s="14" t="s">
        <v>85</v>
      </c>
      <c r="AY3672" s="257" t="s">
        <v>241</v>
      </c>
    </row>
    <row r="3673" s="14" customFormat="1">
      <c r="A3673" s="14"/>
      <c r="B3673" s="247"/>
      <c r="C3673" s="248"/>
      <c r="D3673" s="238" t="s">
        <v>252</v>
      </c>
      <c r="E3673" s="249" t="s">
        <v>39</v>
      </c>
      <c r="F3673" s="250" t="s">
        <v>3236</v>
      </c>
      <c r="G3673" s="248"/>
      <c r="H3673" s="251">
        <v>6.0999999999999996</v>
      </c>
      <c r="I3673" s="252"/>
      <c r="J3673" s="248"/>
      <c r="K3673" s="248"/>
      <c r="L3673" s="253"/>
      <c r="M3673" s="254"/>
      <c r="N3673" s="255"/>
      <c r="O3673" s="255"/>
      <c r="P3673" s="255"/>
      <c r="Q3673" s="255"/>
      <c r="R3673" s="255"/>
      <c r="S3673" s="255"/>
      <c r="T3673" s="256"/>
      <c r="U3673" s="14"/>
      <c r="V3673" s="14"/>
      <c r="W3673" s="14"/>
      <c r="X3673" s="14"/>
      <c r="Y3673" s="14"/>
      <c r="Z3673" s="14"/>
      <c r="AA3673" s="14"/>
      <c r="AB3673" s="14"/>
      <c r="AC3673" s="14"/>
      <c r="AD3673" s="14"/>
      <c r="AE3673" s="14"/>
      <c r="AT3673" s="257" t="s">
        <v>252</v>
      </c>
      <c r="AU3673" s="257" t="s">
        <v>93</v>
      </c>
      <c r="AV3673" s="14" t="s">
        <v>93</v>
      </c>
      <c r="AW3673" s="14" t="s">
        <v>46</v>
      </c>
      <c r="AX3673" s="14" t="s">
        <v>85</v>
      </c>
      <c r="AY3673" s="257" t="s">
        <v>241</v>
      </c>
    </row>
    <row r="3674" s="14" customFormat="1">
      <c r="A3674" s="14"/>
      <c r="B3674" s="247"/>
      <c r="C3674" s="248"/>
      <c r="D3674" s="238" t="s">
        <v>252</v>
      </c>
      <c r="E3674" s="249" t="s">
        <v>39</v>
      </c>
      <c r="F3674" s="250" t="s">
        <v>3237</v>
      </c>
      <c r="G3674" s="248"/>
      <c r="H3674" s="251">
        <v>4.9500000000000002</v>
      </c>
      <c r="I3674" s="252"/>
      <c r="J3674" s="248"/>
      <c r="K3674" s="248"/>
      <c r="L3674" s="253"/>
      <c r="M3674" s="254"/>
      <c r="N3674" s="255"/>
      <c r="O3674" s="255"/>
      <c r="P3674" s="255"/>
      <c r="Q3674" s="255"/>
      <c r="R3674" s="255"/>
      <c r="S3674" s="255"/>
      <c r="T3674" s="256"/>
      <c r="U3674" s="14"/>
      <c r="V3674" s="14"/>
      <c r="W3674" s="14"/>
      <c r="X3674" s="14"/>
      <c r="Y3674" s="14"/>
      <c r="Z3674" s="14"/>
      <c r="AA3674" s="14"/>
      <c r="AB3674" s="14"/>
      <c r="AC3674" s="14"/>
      <c r="AD3674" s="14"/>
      <c r="AE3674" s="14"/>
      <c r="AT3674" s="257" t="s">
        <v>252</v>
      </c>
      <c r="AU3674" s="257" t="s">
        <v>93</v>
      </c>
      <c r="AV3674" s="14" t="s">
        <v>93</v>
      </c>
      <c r="AW3674" s="14" t="s">
        <v>46</v>
      </c>
      <c r="AX3674" s="14" t="s">
        <v>85</v>
      </c>
      <c r="AY3674" s="257" t="s">
        <v>241</v>
      </c>
    </row>
    <row r="3675" s="14" customFormat="1">
      <c r="A3675" s="14"/>
      <c r="B3675" s="247"/>
      <c r="C3675" s="248"/>
      <c r="D3675" s="238" t="s">
        <v>252</v>
      </c>
      <c r="E3675" s="249" t="s">
        <v>39</v>
      </c>
      <c r="F3675" s="250" t="s">
        <v>3238</v>
      </c>
      <c r="G3675" s="248"/>
      <c r="H3675" s="251">
        <v>4</v>
      </c>
      <c r="I3675" s="252"/>
      <c r="J3675" s="248"/>
      <c r="K3675" s="248"/>
      <c r="L3675" s="253"/>
      <c r="M3675" s="254"/>
      <c r="N3675" s="255"/>
      <c r="O3675" s="255"/>
      <c r="P3675" s="255"/>
      <c r="Q3675" s="255"/>
      <c r="R3675" s="255"/>
      <c r="S3675" s="255"/>
      <c r="T3675" s="256"/>
      <c r="U3675" s="14"/>
      <c r="V3675" s="14"/>
      <c r="W3675" s="14"/>
      <c r="X3675" s="14"/>
      <c r="Y3675" s="14"/>
      <c r="Z3675" s="14"/>
      <c r="AA3675" s="14"/>
      <c r="AB3675" s="14"/>
      <c r="AC3675" s="14"/>
      <c r="AD3675" s="14"/>
      <c r="AE3675" s="14"/>
      <c r="AT3675" s="257" t="s">
        <v>252</v>
      </c>
      <c r="AU3675" s="257" t="s">
        <v>93</v>
      </c>
      <c r="AV3675" s="14" t="s">
        <v>93</v>
      </c>
      <c r="AW3675" s="14" t="s">
        <v>46</v>
      </c>
      <c r="AX3675" s="14" t="s">
        <v>85</v>
      </c>
      <c r="AY3675" s="257" t="s">
        <v>241</v>
      </c>
    </row>
    <row r="3676" s="15" customFormat="1">
      <c r="A3676" s="15"/>
      <c r="B3676" s="258"/>
      <c r="C3676" s="259"/>
      <c r="D3676" s="238" t="s">
        <v>252</v>
      </c>
      <c r="E3676" s="260" t="s">
        <v>39</v>
      </c>
      <c r="F3676" s="261" t="s">
        <v>274</v>
      </c>
      <c r="G3676" s="259"/>
      <c r="H3676" s="262">
        <v>225.87200000000001</v>
      </c>
      <c r="I3676" s="263"/>
      <c r="J3676" s="259"/>
      <c r="K3676" s="259"/>
      <c r="L3676" s="264"/>
      <c r="M3676" s="265"/>
      <c r="N3676" s="266"/>
      <c r="O3676" s="266"/>
      <c r="P3676" s="266"/>
      <c r="Q3676" s="266"/>
      <c r="R3676" s="266"/>
      <c r="S3676" s="266"/>
      <c r="T3676" s="267"/>
      <c r="U3676" s="15"/>
      <c r="V3676" s="15"/>
      <c r="W3676" s="15"/>
      <c r="X3676" s="15"/>
      <c r="Y3676" s="15"/>
      <c r="Z3676" s="15"/>
      <c r="AA3676" s="15"/>
      <c r="AB3676" s="15"/>
      <c r="AC3676" s="15"/>
      <c r="AD3676" s="15"/>
      <c r="AE3676" s="15"/>
      <c r="AT3676" s="268" t="s">
        <v>252</v>
      </c>
      <c r="AU3676" s="268" t="s">
        <v>93</v>
      </c>
      <c r="AV3676" s="15" t="s">
        <v>248</v>
      </c>
      <c r="AW3676" s="15" t="s">
        <v>46</v>
      </c>
      <c r="AX3676" s="15" t="s">
        <v>23</v>
      </c>
      <c r="AY3676" s="268" t="s">
        <v>241</v>
      </c>
    </row>
    <row r="3677" s="2" customFormat="1" ht="16.5" customHeight="1">
      <c r="A3677" s="42"/>
      <c r="B3677" s="43"/>
      <c r="C3677" s="218" t="s">
        <v>3239</v>
      </c>
      <c r="D3677" s="218" t="s">
        <v>243</v>
      </c>
      <c r="E3677" s="219" t="s">
        <v>3240</v>
      </c>
      <c r="F3677" s="220" t="s">
        <v>3241</v>
      </c>
      <c r="G3677" s="221" t="s">
        <v>145</v>
      </c>
      <c r="H3677" s="222">
        <v>147.203</v>
      </c>
      <c r="I3677" s="223"/>
      <c r="J3677" s="224">
        <f>ROUND(I3677*H3677,2)</f>
        <v>0</v>
      </c>
      <c r="K3677" s="220" t="s">
        <v>247</v>
      </c>
      <c r="L3677" s="48"/>
      <c r="M3677" s="225" t="s">
        <v>39</v>
      </c>
      <c r="N3677" s="226" t="s">
        <v>56</v>
      </c>
      <c r="O3677" s="88"/>
      <c r="P3677" s="227">
        <f>O3677*H3677</f>
        <v>0</v>
      </c>
      <c r="Q3677" s="227">
        <v>0.00021000000000000001</v>
      </c>
      <c r="R3677" s="227">
        <f>Q3677*H3677</f>
        <v>0.030912630000000003</v>
      </c>
      <c r="S3677" s="227">
        <v>0</v>
      </c>
      <c r="T3677" s="228">
        <f>S3677*H3677</f>
        <v>0</v>
      </c>
      <c r="U3677" s="42"/>
      <c r="V3677" s="42"/>
      <c r="W3677" s="42"/>
      <c r="X3677" s="42"/>
      <c r="Y3677" s="42"/>
      <c r="Z3677" s="42"/>
      <c r="AA3677" s="42"/>
      <c r="AB3677" s="42"/>
      <c r="AC3677" s="42"/>
      <c r="AD3677" s="42"/>
      <c r="AE3677" s="42"/>
      <c r="AR3677" s="229" t="s">
        <v>248</v>
      </c>
      <c r="AT3677" s="229" t="s">
        <v>243</v>
      </c>
      <c r="AU3677" s="229" t="s">
        <v>93</v>
      </c>
      <c r="AY3677" s="20" t="s">
        <v>241</v>
      </c>
      <c r="BE3677" s="230">
        <f>IF(N3677="základní",J3677,0)</f>
        <v>0</v>
      </c>
      <c r="BF3677" s="230">
        <f>IF(N3677="snížená",J3677,0)</f>
        <v>0</v>
      </c>
      <c r="BG3677" s="230">
        <f>IF(N3677="zákl. přenesená",J3677,0)</f>
        <v>0</v>
      </c>
      <c r="BH3677" s="230">
        <f>IF(N3677="sníž. přenesená",J3677,0)</f>
        <v>0</v>
      </c>
      <c r="BI3677" s="230">
        <f>IF(N3677="nulová",J3677,0)</f>
        <v>0</v>
      </c>
      <c r="BJ3677" s="20" t="s">
        <v>23</v>
      </c>
      <c r="BK3677" s="230">
        <f>ROUND(I3677*H3677,2)</f>
        <v>0</v>
      </c>
      <c r="BL3677" s="20" t="s">
        <v>248</v>
      </c>
      <c r="BM3677" s="229" t="s">
        <v>3242</v>
      </c>
    </row>
    <row r="3678" s="2" customFormat="1">
      <c r="A3678" s="42"/>
      <c r="B3678" s="43"/>
      <c r="C3678" s="44"/>
      <c r="D3678" s="231" t="s">
        <v>250</v>
      </c>
      <c r="E3678" s="44"/>
      <c r="F3678" s="232" t="s">
        <v>3243</v>
      </c>
      <c r="G3678" s="44"/>
      <c r="H3678" s="44"/>
      <c r="I3678" s="233"/>
      <c r="J3678" s="44"/>
      <c r="K3678" s="44"/>
      <c r="L3678" s="48"/>
      <c r="M3678" s="234"/>
      <c r="N3678" s="235"/>
      <c r="O3678" s="88"/>
      <c r="P3678" s="88"/>
      <c r="Q3678" s="88"/>
      <c r="R3678" s="88"/>
      <c r="S3678" s="88"/>
      <c r="T3678" s="89"/>
      <c r="U3678" s="42"/>
      <c r="V3678" s="42"/>
      <c r="W3678" s="42"/>
      <c r="X3678" s="42"/>
      <c r="Y3678" s="42"/>
      <c r="Z3678" s="42"/>
      <c r="AA3678" s="42"/>
      <c r="AB3678" s="42"/>
      <c r="AC3678" s="42"/>
      <c r="AD3678" s="42"/>
      <c r="AE3678" s="42"/>
      <c r="AT3678" s="20" t="s">
        <v>250</v>
      </c>
      <c r="AU3678" s="20" t="s">
        <v>93</v>
      </c>
    </row>
    <row r="3679" s="13" customFormat="1">
      <c r="A3679" s="13"/>
      <c r="B3679" s="236"/>
      <c r="C3679" s="237"/>
      <c r="D3679" s="238" t="s">
        <v>252</v>
      </c>
      <c r="E3679" s="239" t="s">
        <v>39</v>
      </c>
      <c r="F3679" s="240" t="s">
        <v>3244</v>
      </c>
      <c r="G3679" s="237"/>
      <c r="H3679" s="239" t="s">
        <v>39</v>
      </c>
      <c r="I3679" s="241"/>
      <c r="J3679" s="237"/>
      <c r="K3679" s="237"/>
      <c r="L3679" s="242"/>
      <c r="M3679" s="243"/>
      <c r="N3679" s="244"/>
      <c r="O3679" s="244"/>
      <c r="P3679" s="244"/>
      <c r="Q3679" s="244"/>
      <c r="R3679" s="244"/>
      <c r="S3679" s="244"/>
      <c r="T3679" s="245"/>
      <c r="U3679" s="13"/>
      <c r="V3679" s="13"/>
      <c r="W3679" s="13"/>
      <c r="X3679" s="13"/>
      <c r="Y3679" s="13"/>
      <c r="Z3679" s="13"/>
      <c r="AA3679" s="13"/>
      <c r="AB3679" s="13"/>
      <c r="AC3679" s="13"/>
      <c r="AD3679" s="13"/>
      <c r="AE3679" s="13"/>
      <c r="AT3679" s="246" t="s">
        <v>252</v>
      </c>
      <c r="AU3679" s="246" t="s">
        <v>93</v>
      </c>
      <c r="AV3679" s="13" t="s">
        <v>23</v>
      </c>
      <c r="AW3679" s="13" t="s">
        <v>46</v>
      </c>
      <c r="AX3679" s="13" t="s">
        <v>85</v>
      </c>
      <c r="AY3679" s="246" t="s">
        <v>241</v>
      </c>
    </row>
    <row r="3680" s="13" customFormat="1">
      <c r="A3680" s="13"/>
      <c r="B3680" s="236"/>
      <c r="C3680" s="237"/>
      <c r="D3680" s="238" t="s">
        <v>252</v>
      </c>
      <c r="E3680" s="239" t="s">
        <v>39</v>
      </c>
      <c r="F3680" s="240" t="s">
        <v>3245</v>
      </c>
      <c r="G3680" s="237"/>
      <c r="H3680" s="239" t="s">
        <v>39</v>
      </c>
      <c r="I3680" s="241"/>
      <c r="J3680" s="237"/>
      <c r="K3680" s="237"/>
      <c r="L3680" s="242"/>
      <c r="M3680" s="243"/>
      <c r="N3680" s="244"/>
      <c r="O3680" s="244"/>
      <c r="P3680" s="244"/>
      <c r="Q3680" s="244"/>
      <c r="R3680" s="244"/>
      <c r="S3680" s="244"/>
      <c r="T3680" s="245"/>
      <c r="U3680" s="13"/>
      <c r="V3680" s="13"/>
      <c r="W3680" s="13"/>
      <c r="X3680" s="13"/>
      <c r="Y3680" s="13"/>
      <c r="Z3680" s="13"/>
      <c r="AA3680" s="13"/>
      <c r="AB3680" s="13"/>
      <c r="AC3680" s="13"/>
      <c r="AD3680" s="13"/>
      <c r="AE3680" s="13"/>
      <c r="AT3680" s="246" t="s">
        <v>252</v>
      </c>
      <c r="AU3680" s="246" t="s">
        <v>93</v>
      </c>
      <c r="AV3680" s="13" t="s">
        <v>23</v>
      </c>
      <c r="AW3680" s="13" t="s">
        <v>46</v>
      </c>
      <c r="AX3680" s="13" t="s">
        <v>85</v>
      </c>
      <c r="AY3680" s="246" t="s">
        <v>241</v>
      </c>
    </row>
    <row r="3681" s="13" customFormat="1">
      <c r="A3681" s="13"/>
      <c r="B3681" s="236"/>
      <c r="C3681" s="237"/>
      <c r="D3681" s="238" t="s">
        <v>252</v>
      </c>
      <c r="E3681" s="239" t="s">
        <v>39</v>
      </c>
      <c r="F3681" s="240" t="s">
        <v>3246</v>
      </c>
      <c r="G3681" s="237"/>
      <c r="H3681" s="239" t="s">
        <v>39</v>
      </c>
      <c r="I3681" s="241"/>
      <c r="J3681" s="237"/>
      <c r="K3681" s="237"/>
      <c r="L3681" s="242"/>
      <c r="M3681" s="243"/>
      <c r="N3681" s="244"/>
      <c r="O3681" s="244"/>
      <c r="P3681" s="244"/>
      <c r="Q3681" s="244"/>
      <c r="R3681" s="244"/>
      <c r="S3681" s="244"/>
      <c r="T3681" s="245"/>
      <c r="U3681" s="13"/>
      <c r="V3681" s="13"/>
      <c r="W3681" s="13"/>
      <c r="X3681" s="13"/>
      <c r="Y3681" s="13"/>
      <c r="Z3681" s="13"/>
      <c r="AA3681" s="13"/>
      <c r="AB3681" s="13"/>
      <c r="AC3681" s="13"/>
      <c r="AD3681" s="13"/>
      <c r="AE3681" s="13"/>
      <c r="AT3681" s="246" t="s">
        <v>252</v>
      </c>
      <c r="AU3681" s="246" t="s">
        <v>93</v>
      </c>
      <c r="AV3681" s="13" t="s">
        <v>23</v>
      </c>
      <c r="AW3681" s="13" t="s">
        <v>46</v>
      </c>
      <c r="AX3681" s="13" t="s">
        <v>85</v>
      </c>
      <c r="AY3681" s="246" t="s">
        <v>241</v>
      </c>
    </row>
    <row r="3682" s="13" customFormat="1">
      <c r="A3682" s="13"/>
      <c r="B3682" s="236"/>
      <c r="C3682" s="237"/>
      <c r="D3682" s="238" t="s">
        <v>252</v>
      </c>
      <c r="E3682" s="239" t="s">
        <v>39</v>
      </c>
      <c r="F3682" s="240" t="s">
        <v>3247</v>
      </c>
      <c r="G3682" s="237"/>
      <c r="H3682" s="239" t="s">
        <v>39</v>
      </c>
      <c r="I3682" s="241"/>
      <c r="J3682" s="237"/>
      <c r="K3682" s="237"/>
      <c r="L3682" s="242"/>
      <c r="M3682" s="243"/>
      <c r="N3682" s="244"/>
      <c r="O3682" s="244"/>
      <c r="P3682" s="244"/>
      <c r="Q3682" s="244"/>
      <c r="R3682" s="244"/>
      <c r="S3682" s="244"/>
      <c r="T3682" s="245"/>
      <c r="U3682" s="13"/>
      <c r="V3682" s="13"/>
      <c r="W3682" s="13"/>
      <c r="X3682" s="13"/>
      <c r="Y3682" s="13"/>
      <c r="Z3682" s="13"/>
      <c r="AA3682" s="13"/>
      <c r="AB3682" s="13"/>
      <c r="AC3682" s="13"/>
      <c r="AD3682" s="13"/>
      <c r="AE3682" s="13"/>
      <c r="AT3682" s="246" t="s">
        <v>252</v>
      </c>
      <c r="AU3682" s="246" t="s">
        <v>93</v>
      </c>
      <c r="AV3682" s="13" t="s">
        <v>23</v>
      </c>
      <c r="AW3682" s="13" t="s">
        <v>46</v>
      </c>
      <c r="AX3682" s="13" t="s">
        <v>85</v>
      </c>
      <c r="AY3682" s="246" t="s">
        <v>241</v>
      </c>
    </row>
    <row r="3683" s="14" customFormat="1">
      <c r="A3683" s="14"/>
      <c r="B3683" s="247"/>
      <c r="C3683" s="248"/>
      <c r="D3683" s="238" t="s">
        <v>252</v>
      </c>
      <c r="E3683" s="249" t="s">
        <v>39</v>
      </c>
      <c r="F3683" s="250" t="s">
        <v>3248</v>
      </c>
      <c r="G3683" s="248"/>
      <c r="H3683" s="251">
        <v>80.849999999999994</v>
      </c>
      <c r="I3683" s="252"/>
      <c r="J3683" s="248"/>
      <c r="K3683" s="248"/>
      <c r="L3683" s="253"/>
      <c r="M3683" s="254"/>
      <c r="N3683" s="255"/>
      <c r="O3683" s="255"/>
      <c r="P3683" s="255"/>
      <c r="Q3683" s="255"/>
      <c r="R3683" s="255"/>
      <c r="S3683" s="255"/>
      <c r="T3683" s="256"/>
      <c r="U3683" s="14"/>
      <c r="V3683" s="14"/>
      <c r="W3683" s="14"/>
      <c r="X3683" s="14"/>
      <c r="Y3683" s="14"/>
      <c r="Z3683" s="14"/>
      <c r="AA3683" s="14"/>
      <c r="AB3683" s="14"/>
      <c r="AC3683" s="14"/>
      <c r="AD3683" s="14"/>
      <c r="AE3683" s="14"/>
      <c r="AT3683" s="257" t="s">
        <v>252</v>
      </c>
      <c r="AU3683" s="257" t="s">
        <v>93</v>
      </c>
      <c r="AV3683" s="14" t="s">
        <v>93</v>
      </c>
      <c r="AW3683" s="14" t="s">
        <v>46</v>
      </c>
      <c r="AX3683" s="14" t="s">
        <v>85</v>
      </c>
      <c r="AY3683" s="257" t="s">
        <v>241</v>
      </c>
    </row>
    <row r="3684" s="14" customFormat="1">
      <c r="A3684" s="14"/>
      <c r="B3684" s="247"/>
      <c r="C3684" s="248"/>
      <c r="D3684" s="238" t="s">
        <v>252</v>
      </c>
      <c r="E3684" s="249" t="s">
        <v>39</v>
      </c>
      <c r="F3684" s="250" t="s">
        <v>3249</v>
      </c>
      <c r="G3684" s="248"/>
      <c r="H3684" s="251">
        <v>-14.039999999999999</v>
      </c>
      <c r="I3684" s="252"/>
      <c r="J3684" s="248"/>
      <c r="K3684" s="248"/>
      <c r="L3684" s="253"/>
      <c r="M3684" s="254"/>
      <c r="N3684" s="255"/>
      <c r="O3684" s="255"/>
      <c r="P3684" s="255"/>
      <c r="Q3684" s="255"/>
      <c r="R3684" s="255"/>
      <c r="S3684" s="255"/>
      <c r="T3684" s="256"/>
      <c r="U3684" s="14"/>
      <c r="V3684" s="14"/>
      <c r="W3684" s="14"/>
      <c r="X3684" s="14"/>
      <c r="Y3684" s="14"/>
      <c r="Z3684" s="14"/>
      <c r="AA3684" s="14"/>
      <c r="AB3684" s="14"/>
      <c r="AC3684" s="14"/>
      <c r="AD3684" s="14"/>
      <c r="AE3684" s="14"/>
      <c r="AT3684" s="257" t="s">
        <v>252</v>
      </c>
      <c r="AU3684" s="257" t="s">
        <v>93</v>
      </c>
      <c r="AV3684" s="14" t="s">
        <v>93</v>
      </c>
      <c r="AW3684" s="14" t="s">
        <v>46</v>
      </c>
      <c r="AX3684" s="14" t="s">
        <v>85</v>
      </c>
      <c r="AY3684" s="257" t="s">
        <v>241</v>
      </c>
    </row>
    <row r="3685" s="13" customFormat="1">
      <c r="A3685" s="13"/>
      <c r="B3685" s="236"/>
      <c r="C3685" s="237"/>
      <c r="D3685" s="238" t="s">
        <v>252</v>
      </c>
      <c r="E3685" s="239" t="s">
        <v>39</v>
      </c>
      <c r="F3685" s="240" t="s">
        <v>3250</v>
      </c>
      <c r="G3685" s="237"/>
      <c r="H3685" s="239" t="s">
        <v>39</v>
      </c>
      <c r="I3685" s="241"/>
      <c r="J3685" s="237"/>
      <c r="K3685" s="237"/>
      <c r="L3685" s="242"/>
      <c r="M3685" s="243"/>
      <c r="N3685" s="244"/>
      <c r="O3685" s="244"/>
      <c r="P3685" s="244"/>
      <c r="Q3685" s="244"/>
      <c r="R3685" s="244"/>
      <c r="S3685" s="244"/>
      <c r="T3685" s="245"/>
      <c r="U3685" s="13"/>
      <c r="V3685" s="13"/>
      <c r="W3685" s="13"/>
      <c r="X3685" s="13"/>
      <c r="Y3685" s="13"/>
      <c r="Z3685" s="13"/>
      <c r="AA3685" s="13"/>
      <c r="AB3685" s="13"/>
      <c r="AC3685" s="13"/>
      <c r="AD3685" s="13"/>
      <c r="AE3685" s="13"/>
      <c r="AT3685" s="246" t="s">
        <v>252</v>
      </c>
      <c r="AU3685" s="246" t="s">
        <v>93</v>
      </c>
      <c r="AV3685" s="13" t="s">
        <v>23</v>
      </c>
      <c r="AW3685" s="13" t="s">
        <v>46</v>
      </c>
      <c r="AX3685" s="13" t="s">
        <v>85</v>
      </c>
      <c r="AY3685" s="246" t="s">
        <v>241</v>
      </c>
    </row>
    <row r="3686" s="14" customFormat="1">
      <c r="A3686" s="14"/>
      <c r="B3686" s="247"/>
      <c r="C3686" s="248"/>
      <c r="D3686" s="238" t="s">
        <v>252</v>
      </c>
      <c r="E3686" s="249" t="s">
        <v>39</v>
      </c>
      <c r="F3686" s="250" t="s">
        <v>3251</v>
      </c>
      <c r="G3686" s="248"/>
      <c r="H3686" s="251">
        <v>101.453</v>
      </c>
      <c r="I3686" s="252"/>
      <c r="J3686" s="248"/>
      <c r="K3686" s="248"/>
      <c r="L3686" s="253"/>
      <c r="M3686" s="254"/>
      <c r="N3686" s="255"/>
      <c r="O3686" s="255"/>
      <c r="P3686" s="255"/>
      <c r="Q3686" s="255"/>
      <c r="R3686" s="255"/>
      <c r="S3686" s="255"/>
      <c r="T3686" s="256"/>
      <c r="U3686" s="14"/>
      <c r="V3686" s="14"/>
      <c r="W3686" s="14"/>
      <c r="X3686" s="14"/>
      <c r="Y3686" s="14"/>
      <c r="Z3686" s="14"/>
      <c r="AA3686" s="14"/>
      <c r="AB3686" s="14"/>
      <c r="AC3686" s="14"/>
      <c r="AD3686" s="14"/>
      <c r="AE3686" s="14"/>
      <c r="AT3686" s="257" t="s">
        <v>252</v>
      </c>
      <c r="AU3686" s="257" t="s">
        <v>93</v>
      </c>
      <c r="AV3686" s="14" t="s">
        <v>93</v>
      </c>
      <c r="AW3686" s="14" t="s">
        <v>46</v>
      </c>
      <c r="AX3686" s="14" t="s">
        <v>85</v>
      </c>
      <c r="AY3686" s="257" t="s">
        <v>241</v>
      </c>
    </row>
    <row r="3687" s="14" customFormat="1">
      <c r="A3687" s="14"/>
      <c r="B3687" s="247"/>
      <c r="C3687" s="248"/>
      <c r="D3687" s="238" t="s">
        <v>252</v>
      </c>
      <c r="E3687" s="249" t="s">
        <v>39</v>
      </c>
      <c r="F3687" s="250" t="s">
        <v>3252</v>
      </c>
      <c r="G3687" s="248"/>
      <c r="H3687" s="251">
        <v>-21.059999999999999</v>
      </c>
      <c r="I3687" s="252"/>
      <c r="J3687" s="248"/>
      <c r="K3687" s="248"/>
      <c r="L3687" s="253"/>
      <c r="M3687" s="254"/>
      <c r="N3687" s="255"/>
      <c r="O3687" s="255"/>
      <c r="P3687" s="255"/>
      <c r="Q3687" s="255"/>
      <c r="R3687" s="255"/>
      <c r="S3687" s="255"/>
      <c r="T3687" s="256"/>
      <c r="U3687" s="14"/>
      <c r="V3687" s="14"/>
      <c r="W3687" s="14"/>
      <c r="X3687" s="14"/>
      <c r="Y3687" s="14"/>
      <c r="Z3687" s="14"/>
      <c r="AA3687" s="14"/>
      <c r="AB3687" s="14"/>
      <c r="AC3687" s="14"/>
      <c r="AD3687" s="14"/>
      <c r="AE3687" s="14"/>
      <c r="AT3687" s="257" t="s">
        <v>252</v>
      </c>
      <c r="AU3687" s="257" t="s">
        <v>93</v>
      </c>
      <c r="AV3687" s="14" t="s">
        <v>93</v>
      </c>
      <c r="AW3687" s="14" t="s">
        <v>46</v>
      </c>
      <c r="AX3687" s="14" t="s">
        <v>85</v>
      </c>
      <c r="AY3687" s="257" t="s">
        <v>241</v>
      </c>
    </row>
    <row r="3688" s="15" customFormat="1">
      <c r="A3688" s="15"/>
      <c r="B3688" s="258"/>
      <c r="C3688" s="259"/>
      <c r="D3688" s="238" t="s">
        <v>252</v>
      </c>
      <c r="E3688" s="260" t="s">
        <v>39</v>
      </c>
      <c r="F3688" s="261" t="s">
        <v>274</v>
      </c>
      <c r="G3688" s="259"/>
      <c r="H3688" s="262">
        <v>147.203</v>
      </c>
      <c r="I3688" s="263"/>
      <c r="J3688" s="259"/>
      <c r="K3688" s="259"/>
      <c r="L3688" s="264"/>
      <c r="M3688" s="265"/>
      <c r="N3688" s="266"/>
      <c r="O3688" s="266"/>
      <c r="P3688" s="266"/>
      <c r="Q3688" s="266"/>
      <c r="R3688" s="266"/>
      <c r="S3688" s="266"/>
      <c r="T3688" s="267"/>
      <c r="U3688" s="15"/>
      <c r="V3688" s="15"/>
      <c r="W3688" s="15"/>
      <c r="X3688" s="15"/>
      <c r="Y3688" s="15"/>
      <c r="Z3688" s="15"/>
      <c r="AA3688" s="15"/>
      <c r="AB3688" s="15"/>
      <c r="AC3688" s="15"/>
      <c r="AD3688" s="15"/>
      <c r="AE3688" s="15"/>
      <c r="AT3688" s="268" t="s">
        <v>252</v>
      </c>
      <c r="AU3688" s="268" t="s">
        <v>93</v>
      </c>
      <c r="AV3688" s="15" t="s">
        <v>248</v>
      </c>
      <c r="AW3688" s="15" t="s">
        <v>46</v>
      </c>
      <c r="AX3688" s="15" t="s">
        <v>23</v>
      </c>
      <c r="AY3688" s="268" t="s">
        <v>241</v>
      </c>
    </row>
    <row r="3689" s="2" customFormat="1" ht="24.15" customHeight="1">
      <c r="A3689" s="42"/>
      <c r="B3689" s="43"/>
      <c r="C3689" s="218" t="s">
        <v>3253</v>
      </c>
      <c r="D3689" s="218" t="s">
        <v>243</v>
      </c>
      <c r="E3689" s="219" t="s">
        <v>3254</v>
      </c>
      <c r="F3689" s="220" t="s">
        <v>3255</v>
      </c>
      <c r="G3689" s="221" t="s">
        <v>515</v>
      </c>
      <c r="H3689" s="222">
        <v>185.83000000000001</v>
      </c>
      <c r="I3689" s="223"/>
      <c r="J3689" s="224">
        <f>ROUND(I3689*H3689,2)</f>
        <v>0</v>
      </c>
      <c r="K3689" s="220" t="s">
        <v>247</v>
      </c>
      <c r="L3689" s="48"/>
      <c r="M3689" s="225" t="s">
        <v>39</v>
      </c>
      <c r="N3689" s="226" t="s">
        <v>56</v>
      </c>
      <c r="O3689" s="88"/>
      <c r="P3689" s="227">
        <f>O3689*H3689</f>
        <v>0</v>
      </c>
      <c r="Q3689" s="227">
        <v>0</v>
      </c>
      <c r="R3689" s="227">
        <f>Q3689*H3689</f>
        <v>0</v>
      </c>
      <c r="S3689" s="227">
        <v>0</v>
      </c>
      <c r="T3689" s="228">
        <f>S3689*H3689</f>
        <v>0</v>
      </c>
      <c r="U3689" s="42"/>
      <c r="V3689" s="42"/>
      <c r="W3689" s="42"/>
      <c r="X3689" s="42"/>
      <c r="Y3689" s="42"/>
      <c r="Z3689" s="42"/>
      <c r="AA3689" s="42"/>
      <c r="AB3689" s="42"/>
      <c r="AC3689" s="42"/>
      <c r="AD3689" s="42"/>
      <c r="AE3689" s="42"/>
      <c r="AR3689" s="229" t="s">
        <v>248</v>
      </c>
      <c r="AT3689" s="229" t="s">
        <v>243</v>
      </c>
      <c r="AU3689" s="229" t="s">
        <v>93</v>
      </c>
      <c r="AY3689" s="20" t="s">
        <v>241</v>
      </c>
      <c r="BE3689" s="230">
        <f>IF(N3689="základní",J3689,0)</f>
        <v>0</v>
      </c>
      <c r="BF3689" s="230">
        <f>IF(N3689="snížená",J3689,0)</f>
        <v>0</v>
      </c>
      <c r="BG3689" s="230">
        <f>IF(N3689="zákl. přenesená",J3689,0)</f>
        <v>0</v>
      </c>
      <c r="BH3689" s="230">
        <f>IF(N3689="sníž. přenesená",J3689,0)</f>
        <v>0</v>
      </c>
      <c r="BI3689" s="230">
        <f>IF(N3689="nulová",J3689,0)</f>
        <v>0</v>
      </c>
      <c r="BJ3689" s="20" t="s">
        <v>23</v>
      </c>
      <c r="BK3689" s="230">
        <f>ROUND(I3689*H3689,2)</f>
        <v>0</v>
      </c>
      <c r="BL3689" s="20" t="s">
        <v>248</v>
      </c>
      <c r="BM3689" s="229" t="s">
        <v>3256</v>
      </c>
    </row>
    <row r="3690" s="2" customFormat="1">
      <c r="A3690" s="42"/>
      <c r="B3690" s="43"/>
      <c r="C3690" s="44"/>
      <c r="D3690" s="231" t="s">
        <v>250</v>
      </c>
      <c r="E3690" s="44"/>
      <c r="F3690" s="232" t="s">
        <v>3257</v>
      </c>
      <c r="G3690" s="44"/>
      <c r="H3690" s="44"/>
      <c r="I3690" s="233"/>
      <c r="J3690" s="44"/>
      <c r="K3690" s="44"/>
      <c r="L3690" s="48"/>
      <c r="M3690" s="234"/>
      <c r="N3690" s="235"/>
      <c r="O3690" s="88"/>
      <c r="P3690" s="88"/>
      <c r="Q3690" s="88"/>
      <c r="R3690" s="88"/>
      <c r="S3690" s="88"/>
      <c r="T3690" s="89"/>
      <c r="U3690" s="42"/>
      <c r="V3690" s="42"/>
      <c r="W3690" s="42"/>
      <c r="X3690" s="42"/>
      <c r="Y3690" s="42"/>
      <c r="Z3690" s="42"/>
      <c r="AA3690" s="42"/>
      <c r="AB3690" s="42"/>
      <c r="AC3690" s="42"/>
      <c r="AD3690" s="42"/>
      <c r="AE3690" s="42"/>
      <c r="AT3690" s="20" t="s">
        <v>250</v>
      </c>
      <c r="AU3690" s="20" t="s">
        <v>93</v>
      </c>
    </row>
    <row r="3691" s="13" customFormat="1">
      <c r="A3691" s="13"/>
      <c r="B3691" s="236"/>
      <c r="C3691" s="237"/>
      <c r="D3691" s="238" t="s">
        <v>252</v>
      </c>
      <c r="E3691" s="239" t="s">
        <v>39</v>
      </c>
      <c r="F3691" s="240" t="s">
        <v>3258</v>
      </c>
      <c r="G3691" s="237"/>
      <c r="H3691" s="239" t="s">
        <v>39</v>
      </c>
      <c r="I3691" s="241"/>
      <c r="J3691" s="237"/>
      <c r="K3691" s="237"/>
      <c r="L3691" s="242"/>
      <c r="M3691" s="243"/>
      <c r="N3691" s="244"/>
      <c r="O3691" s="244"/>
      <c r="P3691" s="244"/>
      <c r="Q3691" s="244"/>
      <c r="R3691" s="244"/>
      <c r="S3691" s="244"/>
      <c r="T3691" s="245"/>
      <c r="U3691" s="13"/>
      <c r="V3691" s="13"/>
      <c r="W3691" s="13"/>
      <c r="X3691" s="13"/>
      <c r="Y3691" s="13"/>
      <c r="Z3691" s="13"/>
      <c r="AA3691" s="13"/>
      <c r="AB3691" s="13"/>
      <c r="AC3691" s="13"/>
      <c r="AD3691" s="13"/>
      <c r="AE3691" s="13"/>
      <c r="AT3691" s="246" t="s">
        <v>252</v>
      </c>
      <c r="AU3691" s="246" t="s">
        <v>93</v>
      </c>
      <c r="AV3691" s="13" t="s">
        <v>23</v>
      </c>
      <c r="AW3691" s="13" t="s">
        <v>46</v>
      </c>
      <c r="AX3691" s="13" t="s">
        <v>85</v>
      </c>
      <c r="AY3691" s="246" t="s">
        <v>241</v>
      </c>
    </row>
    <row r="3692" s="13" customFormat="1">
      <c r="A3692" s="13"/>
      <c r="B3692" s="236"/>
      <c r="C3692" s="237"/>
      <c r="D3692" s="238" t="s">
        <v>252</v>
      </c>
      <c r="E3692" s="239" t="s">
        <v>39</v>
      </c>
      <c r="F3692" s="240" t="s">
        <v>3259</v>
      </c>
      <c r="G3692" s="237"/>
      <c r="H3692" s="239" t="s">
        <v>39</v>
      </c>
      <c r="I3692" s="241"/>
      <c r="J3692" s="237"/>
      <c r="K3692" s="237"/>
      <c r="L3692" s="242"/>
      <c r="M3692" s="243"/>
      <c r="N3692" s="244"/>
      <c r="O3692" s="244"/>
      <c r="P3692" s="244"/>
      <c r="Q3692" s="244"/>
      <c r="R3692" s="244"/>
      <c r="S3692" s="244"/>
      <c r="T3692" s="245"/>
      <c r="U3692" s="13"/>
      <c r="V3692" s="13"/>
      <c r="W3692" s="13"/>
      <c r="X3692" s="13"/>
      <c r="Y3692" s="13"/>
      <c r="Z3692" s="13"/>
      <c r="AA3692" s="13"/>
      <c r="AB3692" s="13"/>
      <c r="AC3692" s="13"/>
      <c r="AD3692" s="13"/>
      <c r="AE3692" s="13"/>
      <c r="AT3692" s="246" t="s">
        <v>252</v>
      </c>
      <c r="AU3692" s="246" t="s">
        <v>93</v>
      </c>
      <c r="AV3692" s="13" t="s">
        <v>23</v>
      </c>
      <c r="AW3692" s="13" t="s">
        <v>46</v>
      </c>
      <c r="AX3692" s="13" t="s">
        <v>85</v>
      </c>
      <c r="AY3692" s="246" t="s">
        <v>241</v>
      </c>
    </row>
    <row r="3693" s="13" customFormat="1">
      <c r="A3693" s="13"/>
      <c r="B3693" s="236"/>
      <c r="C3693" s="237"/>
      <c r="D3693" s="238" t="s">
        <v>252</v>
      </c>
      <c r="E3693" s="239" t="s">
        <v>39</v>
      </c>
      <c r="F3693" s="240" t="s">
        <v>1946</v>
      </c>
      <c r="G3693" s="237"/>
      <c r="H3693" s="239" t="s">
        <v>39</v>
      </c>
      <c r="I3693" s="241"/>
      <c r="J3693" s="237"/>
      <c r="K3693" s="237"/>
      <c r="L3693" s="242"/>
      <c r="M3693" s="243"/>
      <c r="N3693" s="244"/>
      <c r="O3693" s="244"/>
      <c r="P3693" s="244"/>
      <c r="Q3693" s="244"/>
      <c r="R3693" s="244"/>
      <c r="S3693" s="244"/>
      <c r="T3693" s="245"/>
      <c r="U3693" s="13"/>
      <c r="V3693" s="13"/>
      <c r="W3693" s="13"/>
      <c r="X3693" s="13"/>
      <c r="Y3693" s="13"/>
      <c r="Z3693" s="13"/>
      <c r="AA3693" s="13"/>
      <c r="AB3693" s="13"/>
      <c r="AC3693" s="13"/>
      <c r="AD3693" s="13"/>
      <c r="AE3693" s="13"/>
      <c r="AT3693" s="246" t="s">
        <v>252</v>
      </c>
      <c r="AU3693" s="246" t="s">
        <v>93</v>
      </c>
      <c r="AV3693" s="13" t="s">
        <v>23</v>
      </c>
      <c r="AW3693" s="13" t="s">
        <v>46</v>
      </c>
      <c r="AX3693" s="13" t="s">
        <v>85</v>
      </c>
      <c r="AY3693" s="246" t="s">
        <v>241</v>
      </c>
    </row>
    <row r="3694" s="14" customFormat="1">
      <c r="A3694" s="14"/>
      <c r="B3694" s="247"/>
      <c r="C3694" s="248"/>
      <c r="D3694" s="238" t="s">
        <v>252</v>
      </c>
      <c r="E3694" s="249" t="s">
        <v>39</v>
      </c>
      <c r="F3694" s="250" t="s">
        <v>3260</v>
      </c>
      <c r="G3694" s="248"/>
      <c r="H3694" s="251">
        <v>38.475000000000001</v>
      </c>
      <c r="I3694" s="252"/>
      <c r="J3694" s="248"/>
      <c r="K3694" s="248"/>
      <c r="L3694" s="253"/>
      <c r="M3694" s="254"/>
      <c r="N3694" s="255"/>
      <c r="O3694" s="255"/>
      <c r="P3694" s="255"/>
      <c r="Q3694" s="255"/>
      <c r="R3694" s="255"/>
      <c r="S3694" s="255"/>
      <c r="T3694" s="256"/>
      <c r="U3694" s="14"/>
      <c r="V3694" s="14"/>
      <c r="W3694" s="14"/>
      <c r="X3694" s="14"/>
      <c r="Y3694" s="14"/>
      <c r="Z3694" s="14"/>
      <c r="AA3694" s="14"/>
      <c r="AB3694" s="14"/>
      <c r="AC3694" s="14"/>
      <c r="AD3694" s="14"/>
      <c r="AE3694" s="14"/>
      <c r="AT3694" s="257" t="s">
        <v>252</v>
      </c>
      <c r="AU3694" s="257" t="s">
        <v>93</v>
      </c>
      <c r="AV3694" s="14" t="s">
        <v>93</v>
      </c>
      <c r="AW3694" s="14" t="s">
        <v>46</v>
      </c>
      <c r="AX3694" s="14" t="s">
        <v>85</v>
      </c>
      <c r="AY3694" s="257" t="s">
        <v>241</v>
      </c>
    </row>
    <row r="3695" s="13" customFormat="1">
      <c r="A3695" s="13"/>
      <c r="B3695" s="236"/>
      <c r="C3695" s="237"/>
      <c r="D3695" s="238" t="s">
        <v>252</v>
      </c>
      <c r="E3695" s="239" t="s">
        <v>39</v>
      </c>
      <c r="F3695" s="240" t="s">
        <v>1949</v>
      </c>
      <c r="G3695" s="237"/>
      <c r="H3695" s="239" t="s">
        <v>39</v>
      </c>
      <c r="I3695" s="241"/>
      <c r="J3695" s="237"/>
      <c r="K3695" s="237"/>
      <c r="L3695" s="242"/>
      <c r="M3695" s="243"/>
      <c r="N3695" s="244"/>
      <c r="O3695" s="244"/>
      <c r="P3695" s="244"/>
      <c r="Q3695" s="244"/>
      <c r="R3695" s="244"/>
      <c r="S3695" s="244"/>
      <c r="T3695" s="245"/>
      <c r="U3695" s="13"/>
      <c r="V3695" s="13"/>
      <c r="W3695" s="13"/>
      <c r="X3695" s="13"/>
      <c r="Y3695" s="13"/>
      <c r="Z3695" s="13"/>
      <c r="AA3695" s="13"/>
      <c r="AB3695" s="13"/>
      <c r="AC3695" s="13"/>
      <c r="AD3695" s="13"/>
      <c r="AE3695" s="13"/>
      <c r="AT3695" s="246" t="s">
        <v>252</v>
      </c>
      <c r="AU3695" s="246" t="s">
        <v>93</v>
      </c>
      <c r="AV3695" s="13" t="s">
        <v>23</v>
      </c>
      <c r="AW3695" s="13" t="s">
        <v>46</v>
      </c>
      <c r="AX3695" s="13" t="s">
        <v>85</v>
      </c>
      <c r="AY3695" s="246" t="s">
        <v>241</v>
      </c>
    </row>
    <row r="3696" s="14" customFormat="1">
      <c r="A3696" s="14"/>
      <c r="B3696" s="247"/>
      <c r="C3696" s="248"/>
      <c r="D3696" s="238" t="s">
        <v>252</v>
      </c>
      <c r="E3696" s="249" t="s">
        <v>39</v>
      </c>
      <c r="F3696" s="250" t="s">
        <v>1904</v>
      </c>
      <c r="G3696" s="248"/>
      <c r="H3696" s="251">
        <v>28.149999999999999</v>
      </c>
      <c r="I3696" s="252"/>
      <c r="J3696" s="248"/>
      <c r="K3696" s="248"/>
      <c r="L3696" s="253"/>
      <c r="M3696" s="254"/>
      <c r="N3696" s="255"/>
      <c r="O3696" s="255"/>
      <c r="P3696" s="255"/>
      <c r="Q3696" s="255"/>
      <c r="R3696" s="255"/>
      <c r="S3696" s="255"/>
      <c r="T3696" s="256"/>
      <c r="U3696" s="14"/>
      <c r="V3696" s="14"/>
      <c r="W3696" s="14"/>
      <c r="X3696" s="14"/>
      <c r="Y3696" s="14"/>
      <c r="Z3696" s="14"/>
      <c r="AA3696" s="14"/>
      <c r="AB3696" s="14"/>
      <c r="AC3696" s="14"/>
      <c r="AD3696" s="14"/>
      <c r="AE3696" s="14"/>
      <c r="AT3696" s="257" t="s">
        <v>252</v>
      </c>
      <c r="AU3696" s="257" t="s">
        <v>93</v>
      </c>
      <c r="AV3696" s="14" t="s">
        <v>93</v>
      </c>
      <c r="AW3696" s="14" t="s">
        <v>46</v>
      </c>
      <c r="AX3696" s="14" t="s">
        <v>85</v>
      </c>
      <c r="AY3696" s="257" t="s">
        <v>241</v>
      </c>
    </row>
    <row r="3697" s="13" customFormat="1">
      <c r="A3697" s="13"/>
      <c r="B3697" s="236"/>
      <c r="C3697" s="237"/>
      <c r="D3697" s="238" t="s">
        <v>252</v>
      </c>
      <c r="E3697" s="239" t="s">
        <v>39</v>
      </c>
      <c r="F3697" s="240" t="s">
        <v>1952</v>
      </c>
      <c r="G3697" s="237"/>
      <c r="H3697" s="239" t="s">
        <v>39</v>
      </c>
      <c r="I3697" s="241"/>
      <c r="J3697" s="237"/>
      <c r="K3697" s="237"/>
      <c r="L3697" s="242"/>
      <c r="M3697" s="243"/>
      <c r="N3697" s="244"/>
      <c r="O3697" s="244"/>
      <c r="P3697" s="244"/>
      <c r="Q3697" s="244"/>
      <c r="R3697" s="244"/>
      <c r="S3697" s="244"/>
      <c r="T3697" s="245"/>
      <c r="U3697" s="13"/>
      <c r="V3697" s="13"/>
      <c r="W3697" s="13"/>
      <c r="X3697" s="13"/>
      <c r="Y3697" s="13"/>
      <c r="Z3697" s="13"/>
      <c r="AA3697" s="13"/>
      <c r="AB3697" s="13"/>
      <c r="AC3697" s="13"/>
      <c r="AD3697" s="13"/>
      <c r="AE3697" s="13"/>
      <c r="AT3697" s="246" t="s">
        <v>252</v>
      </c>
      <c r="AU3697" s="246" t="s">
        <v>93</v>
      </c>
      <c r="AV3697" s="13" t="s">
        <v>23</v>
      </c>
      <c r="AW3697" s="13" t="s">
        <v>46</v>
      </c>
      <c r="AX3697" s="13" t="s">
        <v>85</v>
      </c>
      <c r="AY3697" s="246" t="s">
        <v>241</v>
      </c>
    </row>
    <row r="3698" s="14" customFormat="1">
      <c r="A3698" s="14"/>
      <c r="B3698" s="247"/>
      <c r="C3698" s="248"/>
      <c r="D3698" s="238" t="s">
        <v>252</v>
      </c>
      <c r="E3698" s="249" t="s">
        <v>39</v>
      </c>
      <c r="F3698" s="250" t="s">
        <v>3261</v>
      </c>
      <c r="G3698" s="248"/>
      <c r="H3698" s="251">
        <v>64.435000000000002</v>
      </c>
      <c r="I3698" s="252"/>
      <c r="J3698" s="248"/>
      <c r="K3698" s="248"/>
      <c r="L3698" s="253"/>
      <c r="M3698" s="254"/>
      <c r="N3698" s="255"/>
      <c r="O3698" s="255"/>
      <c r="P3698" s="255"/>
      <c r="Q3698" s="255"/>
      <c r="R3698" s="255"/>
      <c r="S3698" s="255"/>
      <c r="T3698" s="256"/>
      <c r="U3698" s="14"/>
      <c r="V3698" s="14"/>
      <c r="W3698" s="14"/>
      <c r="X3698" s="14"/>
      <c r="Y3698" s="14"/>
      <c r="Z3698" s="14"/>
      <c r="AA3698" s="14"/>
      <c r="AB3698" s="14"/>
      <c r="AC3698" s="14"/>
      <c r="AD3698" s="14"/>
      <c r="AE3698" s="14"/>
      <c r="AT3698" s="257" t="s">
        <v>252</v>
      </c>
      <c r="AU3698" s="257" t="s">
        <v>93</v>
      </c>
      <c r="AV3698" s="14" t="s">
        <v>93</v>
      </c>
      <c r="AW3698" s="14" t="s">
        <v>46</v>
      </c>
      <c r="AX3698" s="14" t="s">
        <v>85</v>
      </c>
      <c r="AY3698" s="257" t="s">
        <v>241</v>
      </c>
    </row>
    <row r="3699" s="16" customFormat="1">
      <c r="A3699" s="16"/>
      <c r="B3699" s="269"/>
      <c r="C3699" s="270"/>
      <c r="D3699" s="238" t="s">
        <v>252</v>
      </c>
      <c r="E3699" s="271" t="s">
        <v>39</v>
      </c>
      <c r="F3699" s="272" t="s">
        <v>295</v>
      </c>
      <c r="G3699" s="270"/>
      <c r="H3699" s="273">
        <v>131.06</v>
      </c>
      <c r="I3699" s="274"/>
      <c r="J3699" s="270"/>
      <c r="K3699" s="270"/>
      <c r="L3699" s="275"/>
      <c r="M3699" s="276"/>
      <c r="N3699" s="277"/>
      <c r="O3699" s="277"/>
      <c r="P3699" s="277"/>
      <c r="Q3699" s="277"/>
      <c r="R3699" s="277"/>
      <c r="S3699" s="277"/>
      <c r="T3699" s="278"/>
      <c r="U3699" s="16"/>
      <c r="V3699" s="16"/>
      <c r="W3699" s="16"/>
      <c r="X3699" s="16"/>
      <c r="Y3699" s="16"/>
      <c r="Z3699" s="16"/>
      <c r="AA3699" s="16"/>
      <c r="AB3699" s="16"/>
      <c r="AC3699" s="16"/>
      <c r="AD3699" s="16"/>
      <c r="AE3699" s="16"/>
      <c r="AT3699" s="279" t="s">
        <v>252</v>
      </c>
      <c r="AU3699" s="279" t="s">
        <v>93</v>
      </c>
      <c r="AV3699" s="16" t="s">
        <v>113</v>
      </c>
      <c r="AW3699" s="16" t="s">
        <v>46</v>
      </c>
      <c r="AX3699" s="16" t="s">
        <v>85</v>
      </c>
      <c r="AY3699" s="279" t="s">
        <v>241</v>
      </c>
    </row>
    <row r="3700" s="13" customFormat="1">
      <c r="A3700" s="13"/>
      <c r="B3700" s="236"/>
      <c r="C3700" s="237"/>
      <c r="D3700" s="238" t="s">
        <v>252</v>
      </c>
      <c r="E3700" s="239" t="s">
        <v>39</v>
      </c>
      <c r="F3700" s="240" t="s">
        <v>3262</v>
      </c>
      <c r="G3700" s="237"/>
      <c r="H3700" s="239" t="s">
        <v>39</v>
      </c>
      <c r="I3700" s="241"/>
      <c r="J3700" s="237"/>
      <c r="K3700" s="237"/>
      <c r="L3700" s="242"/>
      <c r="M3700" s="243"/>
      <c r="N3700" s="244"/>
      <c r="O3700" s="244"/>
      <c r="P3700" s="244"/>
      <c r="Q3700" s="244"/>
      <c r="R3700" s="244"/>
      <c r="S3700" s="244"/>
      <c r="T3700" s="245"/>
      <c r="U3700" s="13"/>
      <c r="V3700" s="13"/>
      <c r="W3700" s="13"/>
      <c r="X3700" s="13"/>
      <c r="Y3700" s="13"/>
      <c r="Z3700" s="13"/>
      <c r="AA3700" s="13"/>
      <c r="AB3700" s="13"/>
      <c r="AC3700" s="13"/>
      <c r="AD3700" s="13"/>
      <c r="AE3700" s="13"/>
      <c r="AT3700" s="246" t="s">
        <v>252</v>
      </c>
      <c r="AU3700" s="246" t="s">
        <v>93</v>
      </c>
      <c r="AV3700" s="13" t="s">
        <v>23</v>
      </c>
      <c r="AW3700" s="13" t="s">
        <v>46</v>
      </c>
      <c r="AX3700" s="13" t="s">
        <v>85</v>
      </c>
      <c r="AY3700" s="246" t="s">
        <v>241</v>
      </c>
    </row>
    <row r="3701" s="13" customFormat="1">
      <c r="A3701" s="13"/>
      <c r="B3701" s="236"/>
      <c r="C3701" s="237"/>
      <c r="D3701" s="238" t="s">
        <v>252</v>
      </c>
      <c r="E3701" s="239" t="s">
        <v>39</v>
      </c>
      <c r="F3701" s="240" t="s">
        <v>2809</v>
      </c>
      <c r="G3701" s="237"/>
      <c r="H3701" s="239" t="s">
        <v>39</v>
      </c>
      <c r="I3701" s="241"/>
      <c r="J3701" s="237"/>
      <c r="K3701" s="237"/>
      <c r="L3701" s="242"/>
      <c r="M3701" s="243"/>
      <c r="N3701" s="244"/>
      <c r="O3701" s="244"/>
      <c r="P3701" s="244"/>
      <c r="Q3701" s="244"/>
      <c r="R3701" s="244"/>
      <c r="S3701" s="244"/>
      <c r="T3701" s="245"/>
      <c r="U3701" s="13"/>
      <c r="V3701" s="13"/>
      <c r="W3701" s="13"/>
      <c r="X3701" s="13"/>
      <c r="Y3701" s="13"/>
      <c r="Z3701" s="13"/>
      <c r="AA3701" s="13"/>
      <c r="AB3701" s="13"/>
      <c r="AC3701" s="13"/>
      <c r="AD3701" s="13"/>
      <c r="AE3701" s="13"/>
      <c r="AT3701" s="246" t="s">
        <v>252</v>
      </c>
      <c r="AU3701" s="246" t="s">
        <v>93</v>
      </c>
      <c r="AV3701" s="13" t="s">
        <v>23</v>
      </c>
      <c r="AW3701" s="13" t="s">
        <v>46</v>
      </c>
      <c r="AX3701" s="13" t="s">
        <v>85</v>
      </c>
      <c r="AY3701" s="246" t="s">
        <v>241</v>
      </c>
    </row>
    <row r="3702" s="14" customFormat="1">
      <c r="A3702" s="14"/>
      <c r="B3702" s="247"/>
      <c r="C3702" s="248"/>
      <c r="D3702" s="238" t="s">
        <v>252</v>
      </c>
      <c r="E3702" s="249" t="s">
        <v>39</v>
      </c>
      <c r="F3702" s="250" t="s">
        <v>3263</v>
      </c>
      <c r="G3702" s="248"/>
      <c r="H3702" s="251">
        <v>14.5</v>
      </c>
      <c r="I3702" s="252"/>
      <c r="J3702" s="248"/>
      <c r="K3702" s="248"/>
      <c r="L3702" s="253"/>
      <c r="M3702" s="254"/>
      <c r="N3702" s="255"/>
      <c r="O3702" s="255"/>
      <c r="P3702" s="255"/>
      <c r="Q3702" s="255"/>
      <c r="R3702" s="255"/>
      <c r="S3702" s="255"/>
      <c r="T3702" s="256"/>
      <c r="U3702" s="14"/>
      <c r="V3702" s="14"/>
      <c r="W3702" s="14"/>
      <c r="X3702" s="14"/>
      <c r="Y3702" s="14"/>
      <c r="Z3702" s="14"/>
      <c r="AA3702" s="14"/>
      <c r="AB3702" s="14"/>
      <c r="AC3702" s="14"/>
      <c r="AD3702" s="14"/>
      <c r="AE3702" s="14"/>
      <c r="AT3702" s="257" t="s">
        <v>252</v>
      </c>
      <c r="AU3702" s="257" t="s">
        <v>93</v>
      </c>
      <c r="AV3702" s="14" t="s">
        <v>93</v>
      </c>
      <c r="AW3702" s="14" t="s">
        <v>46</v>
      </c>
      <c r="AX3702" s="14" t="s">
        <v>85</v>
      </c>
      <c r="AY3702" s="257" t="s">
        <v>241</v>
      </c>
    </row>
    <row r="3703" s="13" customFormat="1">
      <c r="A3703" s="13"/>
      <c r="B3703" s="236"/>
      <c r="C3703" s="237"/>
      <c r="D3703" s="238" t="s">
        <v>252</v>
      </c>
      <c r="E3703" s="239" t="s">
        <v>39</v>
      </c>
      <c r="F3703" s="240" t="s">
        <v>2812</v>
      </c>
      <c r="G3703" s="237"/>
      <c r="H3703" s="239" t="s">
        <v>39</v>
      </c>
      <c r="I3703" s="241"/>
      <c r="J3703" s="237"/>
      <c r="K3703" s="237"/>
      <c r="L3703" s="242"/>
      <c r="M3703" s="243"/>
      <c r="N3703" s="244"/>
      <c r="O3703" s="244"/>
      <c r="P3703" s="244"/>
      <c r="Q3703" s="244"/>
      <c r="R3703" s="244"/>
      <c r="S3703" s="244"/>
      <c r="T3703" s="245"/>
      <c r="U3703" s="13"/>
      <c r="V3703" s="13"/>
      <c r="W3703" s="13"/>
      <c r="X3703" s="13"/>
      <c r="Y3703" s="13"/>
      <c r="Z3703" s="13"/>
      <c r="AA3703" s="13"/>
      <c r="AB3703" s="13"/>
      <c r="AC3703" s="13"/>
      <c r="AD3703" s="13"/>
      <c r="AE3703" s="13"/>
      <c r="AT3703" s="246" t="s">
        <v>252</v>
      </c>
      <c r="AU3703" s="246" t="s">
        <v>93</v>
      </c>
      <c r="AV3703" s="13" t="s">
        <v>23</v>
      </c>
      <c r="AW3703" s="13" t="s">
        <v>46</v>
      </c>
      <c r="AX3703" s="13" t="s">
        <v>85</v>
      </c>
      <c r="AY3703" s="246" t="s">
        <v>241</v>
      </c>
    </row>
    <row r="3704" s="14" customFormat="1">
      <c r="A3704" s="14"/>
      <c r="B3704" s="247"/>
      <c r="C3704" s="248"/>
      <c r="D3704" s="238" t="s">
        <v>252</v>
      </c>
      <c r="E3704" s="249" t="s">
        <v>39</v>
      </c>
      <c r="F3704" s="250" t="s">
        <v>3264</v>
      </c>
      <c r="G3704" s="248"/>
      <c r="H3704" s="251">
        <v>8.5999999999999996</v>
      </c>
      <c r="I3704" s="252"/>
      <c r="J3704" s="248"/>
      <c r="K3704" s="248"/>
      <c r="L3704" s="253"/>
      <c r="M3704" s="254"/>
      <c r="N3704" s="255"/>
      <c r="O3704" s="255"/>
      <c r="P3704" s="255"/>
      <c r="Q3704" s="255"/>
      <c r="R3704" s="255"/>
      <c r="S3704" s="255"/>
      <c r="T3704" s="256"/>
      <c r="U3704" s="14"/>
      <c r="V3704" s="14"/>
      <c r="W3704" s="14"/>
      <c r="X3704" s="14"/>
      <c r="Y3704" s="14"/>
      <c r="Z3704" s="14"/>
      <c r="AA3704" s="14"/>
      <c r="AB3704" s="14"/>
      <c r="AC3704" s="14"/>
      <c r="AD3704" s="14"/>
      <c r="AE3704" s="14"/>
      <c r="AT3704" s="257" t="s">
        <v>252</v>
      </c>
      <c r="AU3704" s="257" t="s">
        <v>93</v>
      </c>
      <c r="AV3704" s="14" t="s">
        <v>93</v>
      </c>
      <c r="AW3704" s="14" t="s">
        <v>46</v>
      </c>
      <c r="AX3704" s="14" t="s">
        <v>85</v>
      </c>
      <c r="AY3704" s="257" t="s">
        <v>241</v>
      </c>
    </row>
    <row r="3705" s="13" customFormat="1">
      <c r="A3705" s="13"/>
      <c r="B3705" s="236"/>
      <c r="C3705" s="237"/>
      <c r="D3705" s="238" t="s">
        <v>252</v>
      </c>
      <c r="E3705" s="239" t="s">
        <v>39</v>
      </c>
      <c r="F3705" s="240" t="s">
        <v>2815</v>
      </c>
      <c r="G3705" s="237"/>
      <c r="H3705" s="239" t="s">
        <v>39</v>
      </c>
      <c r="I3705" s="241"/>
      <c r="J3705" s="237"/>
      <c r="K3705" s="237"/>
      <c r="L3705" s="242"/>
      <c r="M3705" s="243"/>
      <c r="N3705" s="244"/>
      <c r="O3705" s="244"/>
      <c r="P3705" s="244"/>
      <c r="Q3705" s="244"/>
      <c r="R3705" s="244"/>
      <c r="S3705" s="244"/>
      <c r="T3705" s="245"/>
      <c r="U3705" s="13"/>
      <c r="V3705" s="13"/>
      <c r="W3705" s="13"/>
      <c r="X3705" s="13"/>
      <c r="Y3705" s="13"/>
      <c r="Z3705" s="13"/>
      <c r="AA3705" s="13"/>
      <c r="AB3705" s="13"/>
      <c r="AC3705" s="13"/>
      <c r="AD3705" s="13"/>
      <c r="AE3705" s="13"/>
      <c r="AT3705" s="246" t="s">
        <v>252</v>
      </c>
      <c r="AU3705" s="246" t="s">
        <v>93</v>
      </c>
      <c r="AV3705" s="13" t="s">
        <v>23</v>
      </c>
      <c r="AW3705" s="13" t="s">
        <v>46</v>
      </c>
      <c r="AX3705" s="13" t="s">
        <v>85</v>
      </c>
      <c r="AY3705" s="246" t="s">
        <v>241</v>
      </c>
    </row>
    <row r="3706" s="14" customFormat="1">
      <c r="A3706" s="14"/>
      <c r="B3706" s="247"/>
      <c r="C3706" s="248"/>
      <c r="D3706" s="238" t="s">
        <v>252</v>
      </c>
      <c r="E3706" s="249" t="s">
        <v>39</v>
      </c>
      <c r="F3706" s="250" t="s">
        <v>3075</v>
      </c>
      <c r="G3706" s="248"/>
      <c r="H3706" s="251">
        <v>7.2999999999999998</v>
      </c>
      <c r="I3706" s="252"/>
      <c r="J3706" s="248"/>
      <c r="K3706" s="248"/>
      <c r="L3706" s="253"/>
      <c r="M3706" s="254"/>
      <c r="N3706" s="255"/>
      <c r="O3706" s="255"/>
      <c r="P3706" s="255"/>
      <c r="Q3706" s="255"/>
      <c r="R3706" s="255"/>
      <c r="S3706" s="255"/>
      <c r="T3706" s="256"/>
      <c r="U3706" s="14"/>
      <c r="V3706" s="14"/>
      <c r="W3706" s="14"/>
      <c r="X3706" s="14"/>
      <c r="Y3706" s="14"/>
      <c r="Z3706" s="14"/>
      <c r="AA3706" s="14"/>
      <c r="AB3706" s="14"/>
      <c r="AC3706" s="14"/>
      <c r="AD3706" s="14"/>
      <c r="AE3706" s="14"/>
      <c r="AT3706" s="257" t="s">
        <v>252</v>
      </c>
      <c r="AU3706" s="257" t="s">
        <v>93</v>
      </c>
      <c r="AV3706" s="14" t="s">
        <v>93</v>
      </c>
      <c r="AW3706" s="14" t="s">
        <v>46</v>
      </c>
      <c r="AX3706" s="14" t="s">
        <v>85</v>
      </c>
      <c r="AY3706" s="257" t="s">
        <v>241</v>
      </c>
    </row>
    <row r="3707" s="13" customFormat="1">
      <c r="A3707" s="13"/>
      <c r="B3707" s="236"/>
      <c r="C3707" s="237"/>
      <c r="D3707" s="238" t="s">
        <v>252</v>
      </c>
      <c r="E3707" s="239" t="s">
        <v>39</v>
      </c>
      <c r="F3707" s="240" t="s">
        <v>2816</v>
      </c>
      <c r="G3707" s="237"/>
      <c r="H3707" s="239" t="s">
        <v>39</v>
      </c>
      <c r="I3707" s="241"/>
      <c r="J3707" s="237"/>
      <c r="K3707" s="237"/>
      <c r="L3707" s="242"/>
      <c r="M3707" s="243"/>
      <c r="N3707" s="244"/>
      <c r="O3707" s="244"/>
      <c r="P3707" s="244"/>
      <c r="Q3707" s="244"/>
      <c r="R3707" s="244"/>
      <c r="S3707" s="244"/>
      <c r="T3707" s="245"/>
      <c r="U3707" s="13"/>
      <c r="V3707" s="13"/>
      <c r="W3707" s="13"/>
      <c r="X3707" s="13"/>
      <c r="Y3707" s="13"/>
      <c r="Z3707" s="13"/>
      <c r="AA3707" s="13"/>
      <c r="AB3707" s="13"/>
      <c r="AC3707" s="13"/>
      <c r="AD3707" s="13"/>
      <c r="AE3707" s="13"/>
      <c r="AT3707" s="246" t="s">
        <v>252</v>
      </c>
      <c r="AU3707" s="246" t="s">
        <v>93</v>
      </c>
      <c r="AV3707" s="13" t="s">
        <v>23</v>
      </c>
      <c r="AW3707" s="13" t="s">
        <v>46</v>
      </c>
      <c r="AX3707" s="13" t="s">
        <v>85</v>
      </c>
      <c r="AY3707" s="246" t="s">
        <v>241</v>
      </c>
    </row>
    <row r="3708" s="14" customFormat="1">
      <c r="A3708" s="14"/>
      <c r="B3708" s="247"/>
      <c r="C3708" s="248"/>
      <c r="D3708" s="238" t="s">
        <v>252</v>
      </c>
      <c r="E3708" s="249" t="s">
        <v>39</v>
      </c>
      <c r="F3708" s="250" t="s">
        <v>3076</v>
      </c>
      <c r="G3708" s="248"/>
      <c r="H3708" s="251">
        <v>7.9400000000000004</v>
      </c>
      <c r="I3708" s="252"/>
      <c r="J3708" s="248"/>
      <c r="K3708" s="248"/>
      <c r="L3708" s="253"/>
      <c r="M3708" s="254"/>
      <c r="N3708" s="255"/>
      <c r="O3708" s="255"/>
      <c r="P3708" s="255"/>
      <c r="Q3708" s="255"/>
      <c r="R3708" s="255"/>
      <c r="S3708" s="255"/>
      <c r="T3708" s="256"/>
      <c r="U3708" s="14"/>
      <c r="V3708" s="14"/>
      <c r="W3708" s="14"/>
      <c r="X3708" s="14"/>
      <c r="Y3708" s="14"/>
      <c r="Z3708" s="14"/>
      <c r="AA3708" s="14"/>
      <c r="AB3708" s="14"/>
      <c r="AC3708" s="14"/>
      <c r="AD3708" s="14"/>
      <c r="AE3708" s="14"/>
      <c r="AT3708" s="257" t="s">
        <v>252</v>
      </c>
      <c r="AU3708" s="257" t="s">
        <v>93</v>
      </c>
      <c r="AV3708" s="14" t="s">
        <v>93</v>
      </c>
      <c r="AW3708" s="14" t="s">
        <v>46</v>
      </c>
      <c r="AX3708" s="14" t="s">
        <v>85</v>
      </c>
      <c r="AY3708" s="257" t="s">
        <v>241</v>
      </c>
    </row>
    <row r="3709" s="13" customFormat="1">
      <c r="A3709" s="13"/>
      <c r="B3709" s="236"/>
      <c r="C3709" s="237"/>
      <c r="D3709" s="238" t="s">
        <v>252</v>
      </c>
      <c r="E3709" s="239" t="s">
        <v>39</v>
      </c>
      <c r="F3709" s="240" t="s">
        <v>3265</v>
      </c>
      <c r="G3709" s="237"/>
      <c r="H3709" s="239" t="s">
        <v>39</v>
      </c>
      <c r="I3709" s="241"/>
      <c r="J3709" s="237"/>
      <c r="K3709" s="237"/>
      <c r="L3709" s="242"/>
      <c r="M3709" s="243"/>
      <c r="N3709" s="244"/>
      <c r="O3709" s="244"/>
      <c r="P3709" s="244"/>
      <c r="Q3709" s="244"/>
      <c r="R3709" s="244"/>
      <c r="S3709" s="244"/>
      <c r="T3709" s="245"/>
      <c r="U3709" s="13"/>
      <c r="V3709" s="13"/>
      <c r="W3709" s="13"/>
      <c r="X3709" s="13"/>
      <c r="Y3709" s="13"/>
      <c r="Z3709" s="13"/>
      <c r="AA3709" s="13"/>
      <c r="AB3709" s="13"/>
      <c r="AC3709" s="13"/>
      <c r="AD3709" s="13"/>
      <c r="AE3709" s="13"/>
      <c r="AT3709" s="246" t="s">
        <v>252</v>
      </c>
      <c r="AU3709" s="246" t="s">
        <v>93</v>
      </c>
      <c r="AV3709" s="13" t="s">
        <v>23</v>
      </c>
      <c r="AW3709" s="13" t="s">
        <v>46</v>
      </c>
      <c r="AX3709" s="13" t="s">
        <v>85</v>
      </c>
      <c r="AY3709" s="246" t="s">
        <v>241</v>
      </c>
    </row>
    <row r="3710" s="14" customFormat="1">
      <c r="A3710" s="14"/>
      <c r="B3710" s="247"/>
      <c r="C3710" s="248"/>
      <c r="D3710" s="238" t="s">
        <v>252</v>
      </c>
      <c r="E3710" s="249" t="s">
        <v>39</v>
      </c>
      <c r="F3710" s="250" t="s">
        <v>3266</v>
      </c>
      <c r="G3710" s="248"/>
      <c r="H3710" s="251">
        <v>16.43</v>
      </c>
      <c r="I3710" s="252"/>
      <c r="J3710" s="248"/>
      <c r="K3710" s="248"/>
      <c r="L3710" s="253"/>
      <c r="M3710" s="254"/>
      <c r="N3710" s="255"/>
      <c r="O3710" s="255"/>
      <c r="P3710" s="255"/>
      <c r="Q3710" s="255"/>
      <c r="R3710" s="255"/>
      <c r="S3710" s="255"/>
      <c r="T3710" s="256"/>
      <c r="U3710" s="14"/>
      <c r="V3710" s="14"/>
      <c r="W3710" s="14"/>
      <c r="X3710" s="14"/>
      <c r="Y3710" s="14"/>
      <c r="Z3710" s="14"/>
      <c r="AA3710" s="14"/>
      <c r="AB3710" s="14"/>
      <c r="AC3710" s="14"/>
      <c r="AD3710" s="14"/>
      <c r="AE3710" s="14"/>
      <c r="AT3710" s="257" t="s">
        <v>252</v>
      </c>
      <c r="AU3710" s="257" t="s">
        <v>93</v>
      </c>
      <c r="AV3710" s="14" t="s">
        <v>93</v>
      </c>
      <c r="AW3710" s="14" t="s">
        <v>46</v>
      </c>
      <c r="AX3710" s="14" t="s">
        <v>85</v>
      </c>
      <c r="AY3710" s="257" t="s">
        <v>241</v>
      </c>
    </row>
    <row r="3711" s="16" customFormat="1">
      <c r="A3711" s="16"/>
      <c r="B3711" s="269"/>
      <c r="C3711" s="270"/>
      <c r="D3711" s="238" t="s">
        <v>252</v>
      </c>
      <c r="E3711" s="271" t="s">
        <v>39</v>
      </c>
      <c r="F3711" s="272" t="s">
        <v>295</v>
      </c>
      <c r="G3711" s="270"/>
      <c r="H3711" s="273">
        <v>54.770000000000003</v>
      </c>
      <c r="I3711" s="274"/>
      <c r="J3711" s="270"/>
      <c r="K3711" s="270"/>
      <c r="L3711" s="275"/>
      <c r="M3711" s="276"/>
      <c r="N3711" s="277"/>
      <c r="O3711" s="277"/>
      <c r="P3711" s="277"/>
      <c r="Q3711" s="277"/>
      <c r="R3711" s="277"/>
      <c r="S3711" s="277"/>
      <c r="T3711" s="278"/>
      <c r="U3711" s="16"/>
      <c r="V3711" s="16"/>
      <c r="W3711" s="16"/>
      <c r="X3711" s="16"/>
      <c r="Y3711" s="16"/>
      <c r="Z3711" s="16"/>
      <c r="AA3711" s="16"/>
      <c r="AB3711" s="16"/>
      <c r="AC3711" s="16"/>
      <c r="AD3711" s="16"/>
      <c r="AE3711" s="16"/>
      <c r="AT3711" s="279" t="s">
        <v>252</v>
      </c>
      <c r="AU3711" s="279" t="s">
        <v>93</v>
      </c>
      <c r="AV3711" s="16" t="s">
        <v>113</v>
      </c>
      <c r="AW3711" s="16" t="s">
        <v>46</v>
      </c>
      <c r="AX3711" s="16" t="s">
        <v>85</v>
      </c>
      <c r="AY3711" s="279" t="s">
        <v>241</v>
      </c>
    </row>
    <row r="3712" s="15" customFormat="1">
      <c r="A3712" s="15"/>
      <c r="B3712" s="258"/>
      <c r="C3712" s="259"/>
      <c r="D3712" s="238" t="s">
        <v>252</v>
      </c>
      <c r="E3712" s="260" t="s">
        <v>39</v>
      </c>
      <c r="F3712" s="261" t="s">
        <v>274</v>
      </c>
      <c r="G3712" s="259"/>
      <c r="H3712" s="262">
        <v>185.83000000000001</v>
      </c>
      <c r="I3712" s="263"/>
      <c r="J3712" s="259"/>
      <c r="K3712" s="259"/>
      <c r="L3712" s="264"/>
      <c r="M3712" s="265"/>
      <c r="N3712" s="266"/>
      <c r="O3712" s="266"/>
      <c r="P3712" s="266"/>
      <c r="Q3712" s="266"/>
      <c r="R3712" s="266"/>
      <c r="S3712" s="266"/>
      <c r="T3712" s="267"/>
      <c r="U3712" s="15"/>
      <c r="V3712" s="15"/>
      <c r="W3712" s="15"/>
      <c r="X3712" s="15"/>
      <c r="Y3712" s="15"/>
      <c r="Z3712" s="15"/>
      <c r="AA3712" s="15"/>
      <c r="AB3712" s="15"/>
      <c r="AC3712" s="15"/>
      <c r="AD3712" s="15"/>
      <c r="AE3712" s="15"/>
      <c r="AT3712" s="268" t="s">
        <v>252</v>
      </c>
      <c r="AU3712" s="268" t="s">
        <v>93</v>
      </c>
      <c r="AV3712" s="15" t="s">
        <v>248</v>
      </c>
      <c r="AW3712" s="15" t="s">
        <v>46</v>
      </c>
      <c r="AX3712" s="15" t="s">
        <v>23</v>
      </c>
      <c r="AY3712" s="268" t="s">
        <v>241</v>
      </c>
    </row>
    <row r="3713" s="12" customFormat="1" ht="22.8" customHeight="1">
      <c r="A3713" s="12"/>
      <c r="B3713" s="202"/>
      <c r="C3713" s="203"/>
      <c r="D3713" s="204" t="s">
        <v>84</v>
      </c>
      <c r="E3713" s="216" t="s">
        <v>1087</v>
      </c>
      <c r="F3713" s="216" t="s">
        <v>3267</v>
      </c>
      <c r="G3713" s="203"/>
      <c r="H3713" s="203"/>
      <c r="I3713" s="206"/>
      <c r="J3713" s="217">
        <f>BK3713</f>
        <v>0</v>
      </c>
      <c r="K3713" s="203"/>
      <c r="L3713" s="208"/>
      <c r="M3713" s="209"/>
      <c r="N3713" s="210"/>
      <c r="O3713" s="210"/>
      <c r="P3713" s="211">
        <f>SUM(P3714:P3796)</f>
        <v>0</v>
      </c>
      <c r="Q3713" s="210"/>
      <c r="R3713" s="211">
        <f>SUM(R3714:R3796)</f>
        <v>358.71592983999994</v>
      </c>
      <c r="S3713" s="210"/>
      <c r="T3713" s="212">
        <f>SUM(T3714:T3796)</f>
        <v>0</v>
      </c>
      <c r="U3713" s="12"/>
      <c r="V3713" s="12"/>
      <c r="W3713" s="12"/>
      <c r="X3713" s="12"/>
      <c r="Y3713" s="12"/>
      <c r="Z3713" s="12"/>
      <c r="AA3713" s="12"/>
      <c r="AB3713" s="12"/>
      <c r="AC3713" s="12"/>
      <c r="AD3713" s="12"/>
      <c r="AE3713" s="12"/>
      <c r="AR3713" s="213" t="s">
        <v>23</v>
      </c>
      <c r="AT3713" s="214" t="s">
        <v>84</v>
      </c>
      <c r="AU3713" s="214" t="s">
        <v>23</v>
      </c>
      <c r="AY3713" s="213" t="s">
        <v>241</v>
      </c>
      <c r="BK3713" s="215">
        <f>SUM(BK3714:BK3796)</f>
        <v>0</v>
      </c>
    </row>
    <row r="3714" s="2" customFormat="1" ht="21.75" customHeight="1">
      <c r="A3714" s="42"/>
      <c r="B3714" s="43"/>
      <c r="C3714" s="218" t="s">
        <v>3268</v>
      </c>
      <c r="D3714" s="218" t="s">
        <v>243</v>
      </c>
      <c r="E3714" s="219" t="s">
        <v>3269</v>
      </c>
      <c r="F3714" s="220" t="s">
        <v>3270</v>
      </c>
      <c r="G3714" s="221" t="s">
        <v>246</v>
      </c>
      <c r="H3714" s="222">
        <v>134.68199999999999</v>
      </c>
      <c r="I3714" s="223"/>
      <c r="J3714" s="224">
        <f>ROUND(I3714*H3714,2)</f>
        <v>0</v>
      </c>
      <c r="K3714" s="220" t="s">
        <v>247</v>
      </c>
      <c r="L3714" s="48"/>
      <c r="M3714" s="225" t="s">
        <v>39</v>
      </c>
      <c r="N3714" s="226" t="s">
        <v>56</v>
      </c>
      <c r="O3714" s="88"/>
      <c r="P3714" s="227">
        <f>O3714*H3714</f>
        <v>0</v>
      </c>
      <c r="Q3714" s="227">
        <v>2.5018699999999998</v>
      </c>
      <c r="R3714" s="227">
        <f>Q3714*H3714</f>
        <v>336.95685533999995</v>
      </c>
      <c r="S3714" s="227">
        <v>0</v>
      </c>
      <c r="T3714" s="228">
        <f>S3714*H3714</f>
        <v>0</v>
      </c>
      <c r="U3714" s="42"/>
      <c r="V3714" s="42"/>
      <c r="W3714" s="42"/>
      <c r="X3714" s="42"/>
      <c r="Y3714" s="42"/>
      <c r="Z3714" s="42"/>
      <c r="AA3714" s="42"/>
      <c r="AB3714" s="42"/>
      <c r="AC3714" s="42"/>
      <c r="AD3714" s="42"/>
      <c r="AE3714" s="42"/>
      <c r="AR3714" s="229" t="s">
        <v>248</v>
      </c>
      <c r="AT3714" s="229" t="s">
        <v>243</v>
      </c>
      <c r="AU3714" s="229" t="s">
        <v>93</v>
      </c>
      <c r="AY3714" s="20" t="s">
        <v>241</v>
      </c>
      <c r="BE3714" s="230">
        <f>IF(N3714="základní",J3714,0)</f>
        <v>0</v>
      </c>
      <c r="BF3714" s="230">
        <f>IF(N3714="snížená",J3714,0)</f>
        <v>0</v>
      </c>
      <c r="BG3714" s="230">
        <f>IF(N3714="zákl. přenesená",J3714,0)</f>
        <v>0</v>
      </c>
      <c r="BH3714" s="230">
        <f>IF(N3714="sníž. přenesená",J3714,0)</f>
        <v>0</v>
      </c>
      <c r="BI3714" s="230">
        <f>IF(N3714="nulová",J3714,0)</f>
        <v>0</v>
      </c>
      <c r="BJ3714" s="20" t="s">
        <v>23</v>
      </c>
      <c r="BK3714" s="230">
        <f>ROUND(I3714*H3714,2)</f>
        <v>0</v>
      </c>
      <c r="BL3714" s="20" t="s">
        <v>248</v>
      </c>
      <c r="BM3714" s="229" t="s">
        <v>3271</v>
      </c>
    </row>
    <row r="3715" s="2" customFormat="1">
      <c r="A3715" s="42"/>
      <c r="B3715" s="43"/>
      <c r="C3715" s="44"/>
      <c r="D3715" s="231" t="s">
        <v>250</v>
      </c>
      <c r="E3715" s="44"/>
      <c r="F3715" s="232" t="s">
        <v>3272</v>
      </c>
      <c r="G3715" s="44"/>
      <c r="H3715" s="44"/>
      <c r="I3715" s="233"/>
      <c r="J3715" s="44"/>
      <c r="K3715" s="44"/>
      <c r="L3715" s="48"/>
      <c r="M3715" s="234"/>
      <c r="N3715" s="235"/>
      <c r="O3715" s="88"/>
      <c r="P3715" s="88"/>
      <c r="Q3715" s="88"/>
      <c r="R3715" s="88"/>
      <c r="S3715" s="88"/>
      <c r="T3715" s="89"/>
      <c r="U3715" s="42"/>
      <c r="V3715" s="42"/>
      <c r="W3715" s="42"/>
      <c r="X3715" s="42"/>
      <c r="Y3715" s="42"/>
      <c r="Z3715" s="42"/>
      <c r="AA3715" s="42"/>
      <c r="AB3715" s="42"/>
      <c r="AC3715" s="42"/>
      <c r="AD3715" s="42"/>
      <c r="AE3715" s="42"/>
      <c r="AT3715" s="20" t="s">
        <v>250</v>
      </c>
      <c r="AU3715" s="20" t="s">
        <v>93</v>
      </c>
    </row>
    <row r="3716" s="13" customFormat="1">
      <c r="A3716" s="13"/>
      <c r="B3716" s="236"/>
      <c r="C3716" s="237"/>
      <c r="D3716" s="238" t="s">
        <v>252</v>
      </c>
      <c r="E3716" s="239" t="s">
        <v>39</v>
      </c>
      <c r="F3716" s="240" t="s">
        <v>665</v>
      </c>
      <c r="G3716" s="237"/>
      <c r="H3716" s="239" t="s">
        <v>39</v>
      </c>
      <c r="I3716" s="241"/>
      <c r="J3716" s="237"/>
      <c r="K3716" s="237"/>
      <c r="L3716" s="242"/>
      <c r="M3716" s="243"/>
      <c r="N3716" s="244"/>
      <c r="O3716" s="244"/>
      <c r="P3716" s="244"/>
      <c r="Q3716" s="244"/>
      <c r="R3716" s="244"/>
      <c r="S3716" s="244"/>
      <c r="T3716" s="245"/>
      <c r="U3716" s="13"/>
      <c r="V3716" s="13"/>
      <c r="W3716" s="13"/>
      <c r="X3716" s="13"/>
      <c r="Y3716" s="13"/>
      <c r="Z3716" s="13"/>
      <c r="AA3716" s="13"/>
      <c r="AB3716" s="13"/>
      <c r="AC3716" s="13"/>
      <c r="AD3716" s="13"/>
      <c r="AE3716" s="13"/>
      <c r="AT3716" s="246" t="s">
        <v>252</v>
      </c>
      <c r="AU3716" s="246" t="s">
        <v>93</v>
      </c>
      <c r="AV3716" s="13" t="s">
        <v>23</v>
      </c>
      <c r="AW3716" s="13" t="s">
        <v>46</v>
      </c>
      <c r="AX3716" s="13" t="s">
        <v>85</v>
      </c>
      <c r="AY3716" s="246" t="s">
        <v>241</v>
      </c>
    </row>
    <row r="3717" s="14" customFormat="1">
      <c r="A3717" s="14"/>
      <c r="B3717" s="247"/>
      <c r="C3717" s="248"/>
      <c r="D3717" s="238" t="s">
        <v>252</v>
      </c>
      <c r="E3717" s="249" t="s">
        <v>39</v>
      </c>
      <c r="F3717" s="250" t="s">
        <v>3273</v>
      </c>
      <c r="G3717" s="248"/>
      <c r="H3717" s="251">
        <v>9.4079999999999995</v>
      </c>
      <c r="I3717" s="252"/>
      <c r="J3717" s="248"/>
      <c r="K3717" s="248"/>
      <c r="L3717" s="253"/>
      <c r="M3717" s="254"/>
      <c r="N3717" s="255"/>
      <c r="O3717" s="255"/>
      <c r="P3717" s="255"/>
      <c r="Q3717" s="255"/>
      <c r="R3717" s="255"/>
      <c r="S3717" s="255"/>
      <c r="T3717" s="256"/>
      <c r="U3717" s="14"/>
      <c r="V3717" s="14"/>
      <c r="W3717" s="14"/>
      <c r="X3717" s="14"/>
      <c r="Y3717" s="14"/>
      <c r="Z3717" s="14"/>
      <c r="AA3717" s="14"/>
      <c r="AB3717" s="14"/>
      <c r="AC3717" s="14"/>
      <c r="AD3717" s="14"/>
      <c r="AE3717" s="14"/>
      <c r="AT3717" s="257" t="s">
        <v>252</v>
      </c>
      <c r="AU3717" s="257" t="s">
        <v>93</v>
      </c>
      <c r="AV3717" s="14" t="s">
        <v>93</v>
      </c>
      <c r="AW3717" s="14" t="s">
        <v>46</v>
      </c>
      <c r="AX3717" s="14" t="s">
        <v>85</v>
      </c>
      <c r="AY3717" s="257" t="s">
        <v>241</v>
      </c>
    </row>
    <row r="3718" s="14" customFormat="1">
      <c r="A3718" s="14"/>
      <c r="B3718" s="247"/>
      <c r="C3718" s="248"/>
      <c r="D3718" s="238" t="s">
        <v>252</v>
      </c>
      <c r="E3718" s="249" t="s">
        <v>39</v>
      </c>
      <c r="F3718" s="250" t="s">
        <v>3274</v>
      </c>
      <c r="G3718" s="248"/>
      <c r="H3718" s="251">
        <v>18.885000000000002</v>
      </c>
      <c r="I3718" s="252"/>
      <c r="J3718" s="248"/>
      <c r="K3718" s="248"/>
      <c r="L3718" s="253"/>
      <c r="M3718" s="254"/>
      <c r="N3718" s="255"/>
      <c r="O3718" s="255"/>
      <c r="P3718" s="255"/>
      <c r="Q3718" s="255"/>
      <c r="R3718" s="255"/>
      <c r="S3718" s="255"/>
      <c r="T3718" s="256"/>
      <c r="U3718" s="14"/>
      <c r="V3718" s="14"/>
      <c r="W3718" s="14"/>
      <c r="X3718" s="14"/>
      <c r="Y3718" s="14"/>
      <c r="Z3718" s="14"/>
      <c r="AA3718" s="14"/>
      <c r="AB3718" s="14"/>
      <c r="AC3718" s="14"/>
      <c r="AD3718" s="14"/>
      <c r="AE3718" s="14"/>
      <c r="AT3718" s="257" t="s">
        <v>252</v>
      </c>
      <c r="AU3718" s="257" t="s">
        <v>93</v>
      </c>
      <c r="AV3718" s="14" t="s">
        <v>93</v>
      </c>
      <c r="AW3718" s="14" t="s">
        <v>46</v>
      </c>
      <c r="AX3718" s="14" t="s">
        <v>85</v>
      </c>
      <c r="AY3718" s="257" t="s">
        <v>241</v>
      </c>
    </row>
    <row r="3719" s="14" customFormat="1">
      <c r="A3719" s="14"/>
      <c r="B3719" s="247"/>
      <c r="C3719" s="248"/>
      <c r="D3719" s="238" t="s">
        <v>252</v>
      </c>
      <c r="E3719" s="249" t="s">
        <v>39</v>
      </c>
      <c r="F3719" s="250" t="s">
        <v>3275</v>
      </c>
      <c r="G3719" s="248"/>
      <c r="H3719" s="251">
        <v>4.1820000000000004</v>
      </c>
      <c r="I3719" s="252"/>
      <c r="J3719" s="248"/>
      <c r="K3719" s="248"/>
      <c r="L3719" s="253"/>
      <c r="M3719" s="254"/>
      <c r="N3719" s="255"/>
      <c r="O3719" s="255"/>
      <c r="P3719" s="255"/>
      <c r="Q3719" s="255"/>
      <c r="R3719" s="255"/>
      <c r="S3719" s="255"/>
      <c r="T3719" s="256"/>
      <c r="U3719" s="14"/>
      <c r="V3719" s="14"/>
      <c r="W3719" s="14"/>
      <c r="X3719" s="14"/>
      <c r="Y3719" s="14"/>
      <c r="Z3719" s="14"/>
      <c r="AA3719" s="14"/>
      <c r="AB3719" s="14"/>
      <c r="AC3719" s="14"/>
      <c r="AD3719" s="14"/>
      <c r="AE3719" s="14"/>
      <c r="AT3719" s="257" t="s">
        <v>252</v>
      </c>
      <c r="AU3719" s="257" t="s">
        <v>93</v>
      </c>
      <c r="AV3719" s="14" t="s">
        <v>93</v>
      </c>
      <c r="AW3719" s="14" t="s">
        <v>46</v>
      </c>
      <c r="AX3719" s="14" t="s">
        <v>85</v>
      </c>
      <c r="AY3719" s="257" t="s">
        <v>241</v>
      </c>
    </row>
    <row r="3720" s="14" customFormat="1">
      <c r="A3720" s="14"/>
      <c r="B3720" s="247"/>
      <c r="C3720" s="248"/>
      <c r="D3720" s="238" t="s">
        <v>252</v>
      </c>
      <c r="E3720" s="249" t="s">
        <v>39</v>
      </c>
      <c r="F3720" s="250" t="s">
        <v>3276</v>
      </c>
      <c r="G3720" s="248"/>
      <c r="H3720" s="251">
        <v>32.777999999999999</v>
      </c>
      <c r="I3720" s="252"/>
      <c r="J3720" s="248"/>
      <c r="K3720" s="248"/>
      <c r="L3720" s="253"/>
      <c r="M3720" s="254"/>
      <c r="N3720" s="255"/>
      <c r="O3720" s="255"/>
      <c r="P3720" s="255"/>
      <c r="Q3720" s="255"/>
      <c r="R3720" s="255"/>
      <c r="S3720" s="255"/>
      <c r="T3720" s="256"/>
      <c r="U3720" s="14"/>
      <c r="V3720" s="14"/>
      <c r="W3720" s="14"/>
      <c r="X3720" s="14"/>
      <c r="Y3720" s="14"/>
      <c r="Z3720" s="14"/>
      <c r="AA3720" s="14"/>
      <c r="AB3720" s="14"/>
      <c r="AC3720" s="14"/>
      <c r="AD3720" s="14"/>
      <c r="AE3720" s="14"/>
      <c r="AT3720" s="257" t="s">
        <v>252</v>
      </c>
      <c r="AU3720" s="257" t="s">
        <v>93</v>
      </c>
      <c r="AV3720" s="14" t="s">
        <v>93</v>
      </c>
      <c r="AW3720" s="14" t="s">
        <v>46</v>
      </c>
      <c r="AX3720" s="14" t="s">
        <v>85</v>
      </c>
      <c r="AY3720" s="257" t="s">
        <v>241</v>
      </c>
    </row>
    <row r="3721" s="14" customFormat="1">
      <c r="A3721" s="14"/>
      <c r="B3721" s="247"/>
      <c r="C3721" s="248"/>
      <c r="D3721" s="238" t="s">
        <v>252</v>
      </c>
      <c r="E3721" s="249" t="s">
        <v>39</v>
      </c>
      <c r="F3721" s="250" t="s">
        <v>3277</v>
      </c>
      <c r="G3721" s="248"/>
      <c r="H3721" s="251">
        <v>17.189</v>
      </c>
      <c r="I3721" s="252"/>
      <c r="J3721" s="248"/>
      <c r="K3721" s="248"/>
      <c r="L3721" s="253"/>
      <c r="M3721" s="254"/>
      <c r="N3721" s="255"/>
      <c r="O3721" s="255"/>
      <c r="P3721" s="255"/>
      <c r="Q3721" s="255"/>
      <c r="R3721" s="255"/>
      <c r="S3721" s="255"/>
      <c r="T3721" s="256"/>
      <c r="U3721" s="14"/>
      <c r="V3721" s="14"/>
      <c r="W3721" s="14"/>
      <c r="X3721" s="14"/>
      <c r="Y3721" s="14"/>
      <c r="Z3721" s="14"/>
      <c r="AA3721" s="14"/>
      <c r="AB3721" s="14"/>
      <c r="AC3721" s="14"/>
      <c r="AD3721" s="14"/>
      <c r="AE3721" s="14"/>
      <c r="AT3721" s="257" t="s">
        <v>252</v>
      </c>
      <c r="AU3721" s="257" t="s">
        <v>93</v>
      </c>
      <c r="AV3721" s="14" t="s">
        <v>93</v>
      </c>
      <c r="AW3721" s="14" t="s">
        <v>46</v>
      </c>
      <c r="AX3721" s="14" t="s">
        <v>85</v>
      </c>
      <c r="AY3721" s="257" t="s">
        <v>241</v>
      </c>
    </row>
    <row r="3722" s="14" customFormat="1">
      <c r="A3722" s="14"/>
      <c r="B3722" s="247"/>
      <c r="C3722" s="248"/>
      <c r="D3722" s="238" t="s">
        <v>252</v>
      </c>
      <c r="E3722" s="249" t="s">
        <v>39</v>
      </c>
      <c r="F3722" s="250" t="s">
        <v>3278</v>
      </c>
      <c r="G3722" s="248"/>
      <c r="H3722" s="251">
        <v>11.254</v>
      </c>
      <c r="I3722" s="252"/>
      <c r="J3722" s="248"/>
      <c r="K3722" s="248"/>
      <c r="L3722" s="253"/>
      <c r="M3722" s="254"/>
      <c r="N3722" s="255"/>
      <c r="O3722" s="255"/>
      <c r="P3722" s="255"/>
      <c r="Q3722" s="255"/>
      <c r="R3722" s="255"/>
      <c r="S3722" s="255"/>
      <c r="T3722" s="256"/>
      <c r="U3722" s="14"/>
      <c r="V3722" s="14"/>
      <c r="W3722" s="14"/>
      <c r="X3722" s="14"/>
      <c r="Y3722" s="14"/>
      <c r="Z3722" s="14"/>
      <c r="AA3722" s="14"/>
      <c r="AB3722" s="14"/>
      <c r="AC3722" s="14"/>
      <c r="AD3722" s="14"/>
      <c r="AE3722" s="14"/>
      <c r="AT3722" s="257" t="s">
        <v>252</v>
      </c>
      <c r="AU3722" s="257" t="s">
        <v>93</v>
      </c>
      <c r="AV3722" s="14" t="s">
        <v>93</v>
      </c>
      <c r="AW3722" s="14" t="s">
        <v>46</v>
      </c>
      <c r="AX3722" s="14" t="s">
        <v>85</v>
      </c>
      <c r="AY3722" s="257" t="s">
        <v>241</v>
      </c>
    </row>
    <row r="3723" s="14" customFormat="1">
      <c r="A3723" s="14"/>
      <c r="B3723" s="247"/>
      <c r="C3723" s="248"/>
      <c r="D3723" s="238" t="s">
        <v>252</v>
      </c>
      <c r="E3723" s="249" t="s">
        <v>39</v>
      </c>
      <c r="F3723" s="250" t="s">
        <v>3279</v>
      </c>
      <c r="G3723" s="248"/>
      <c r="H3723" s="251">
        <v>4.5919999999999996</v>
      </c>
      <c r="I3723" s="252"/>
      <c r="J3723" s="248"/>
      <c r="K3723" s="248"/>
      <c r="L3723" s="253"/>
      <c r="M3723" s="254"/>
      <c r="N3723" s="255"/>
      <c r="O3723" s="255"/>
      <c r="P3723" s="255"/>
      <c r="Q3723" s="255"/>
      <c r="R3723" s="255"/>
      <c r="S3723" s="255"/>
      <c r="T3723" s="256"/>
      <c r="U3723" s="14"/>
      <c r="V3723" s="14"/>
      <c r="W3723" s="14"/>
      <c r="X3723" s="14"/>
      <c r="Y3723" s="14"/>
      <c r="Z3723" s="14"/>
      <c r="AA3723" s="14"/>
      <c r="AB3723" s="14"/>
      <c r="AC3723" s="14"/>
      <c r="AD3723" s="14"/>
      <c r="AE3723" s="14"/>
      <c r="AT3723" s="257" t="s">
        <v>252</v>
      </c>
      <c r="AU3723" s="257" t="s">
        <v>93</v>
      </c>
      <c r="AV3723" s="14" t="s">
        <v>93</v>
      </c>
      <c r="AW3723" s="14" t="s">
        <v>46</v>
      </c>
      <c r="AX3723" s="14" t="s">
        <v>85</v>
      </c>
      <c r="AY3723" s="257" t="s">
        <v>241</v>
      </c>
    </row>
    <row r="3724" s="14" customFormat="1">
      <c r="A3724" s="14"/>
      <c r="B3724" s="247"/>
      <c r="C3724" s="248"/>
      <c r="D3724" s="238" t="s">
        <v>252</v>
      </c>
      <c r="E3724" s="249" t="s">
        <v>39</v>
      </c>
      <c r="F3724" s="250" t="s">
        <v>3280</v>
      </c>
      <c r="G3724" s="248"/>
      <c r="H3724" s="251">
        <v>3.5819999999999999</v>
      </c>
      <c r="I3724" s="252"/>
      <c r="J3724" s="248"/>
      <c r="K3724" s="248"/>
      <c r="L3724" s="253"/>
      <c r="M3724" s="254"/>
      <c r="N3724" s="255"/>
      <c r="O3724" s="255"/>
      <c r="P3724" s="255"/>
      <c r="Q3724" s="255"/>
      <c r="R3724" s="255"/>
      <c r="S3724" s="255"/>
      <c r="T3724" s="256"/>
      <c r="U3724" s="14"/>
      <c r="V3724" s="14"/>
      <c r="W3724" s="14"/>
      <c r="X3724" s="14"/>
      <c r="Y3724" s="14"/>
      <c r="Z3724" s="14"/>
      <c r="AA3724" s="14"/>
      <c r="AB3724" s="14"/>
      <c r="AC3724" s="14"/>
      <c r="AD3724" s="14"/>
      <c r="AE3724" s="14"/>
      <c r="AT3724" s="257" t="s">
        <v>252</v>
      </c>
      <c r="AU3724" s="257" t="s">
        <v>93</v>
      </c>
      <c r="AV3724" s="14" t="s">
        <v>93</v>
      </c>
      <c r="AW3724" s="14" t="s">
        <v>46</v>
      </c>
      <c r="AX3724" s="14" t="s">
        <v>85</v>
      </c>
      <c r="AY3724" s="257" t="s">
        <v>241</v>
      </c>
    </row>
    <row r="3725" s="16" customFormat="1">
      <c r="A3725" s="16"/>
      <c r="B3725" s="269"/>
      <c r="C3725" s="270"/>
      <c r="D3725" s="238" t="s">
        <v>252</v>
      </c>
      <c r="E3725" s="271" t="s">
        <v>39</v>
      </c>
      <c r="F3725" s="272" t="s">
        <v>295</v>
      </c>
      <c r="G3725" s="270"/>
      <c r="H3725" s="273">
        <v>101.87000000000001</v>
      </c>
      <c r="I3725" s="274"/>
      <c r="J3725" s="270"/>
      <c r="K3725" s="270"/>
      <c r="L3725" s="275"/>
      <c r="M3725" s="276"/>
      <c r="N3725" s="277"/>
      <c r="O3725" s="277"/>
      <c r="P3725" s="277"/>
      <c r="Q3725" s="277"/>
      <c r="R3725" s="277"/>
      <c r="S3725" s="277"/>
      <c r="T3725" s="278"/>
      <c r="U3725" s="16"/>
      <c r="V3725" s="16"/>
      <c r="W3725" s="16"/>
      <c r="X3725" s="16"/>
      <c r="Y3725" s="16"/>
      <c r="Z3725" s="16"/>
      <c r="AA3725" s="16"/>
      <c r="AB3725" s="16"/>
      <c r="AC3725" s="16"/>
      <c r="AD3725" s="16"/>
      <c r="AE3725" s="16"/>
      <c r="AT3725" s="279" t="s">
        <v>252</v>
      </c>
      <c r="AU3725" s="279" t="s">
        <v>93</v>
      </c>
      <c r="AV3725" s="16" t="s">
        <v>113</v>
      </c>
      <c r="AW3725" s="16" t="s">
        <v>46</v>
      </c>
      <c r="AX3725" s="16" t="s">
        <v>85</v>
      </c>
      <c r="AY3725" s="279" t="s">
        <v>241</v>
      </c>
    </row>
    <row r="3726" s="14" customFormat="1">
      <c r="A3726" s="14"/>
      <c r="B3726" s="247"/>
      <c r="C3726" s="248"/>
      <c r="D3726" s="238" t="s">
        <v>252</v>
      </c>
      <c r="E3726" s="249" t="s">
        <v>39</v>
      </c>
      <c r="F3726" s="250" t="s">
        <v>3281</v>
      </c>
      <c r="G3726" s="248"/>
      <c r="H3726" s="251">
        <v>8.1099999999999994</v>
      </c>
      <c r="I3726" s="252"/>
      <c r="J3726" s="248"/>
      <c r="K3726" s="248"/>
      <c r="L3726" s="253"/>
      <c r="M3726" s="254"/>
      <c r="N3726" s="255"/>
      <c r="O3726" s="255"/>
      <c r="P3726" s="255"/>
      <c r="Q3726" s="255"/>
      <c r="R3726" s="255"/>
      <c r="S3726" s="255"/>
      <c r="T3726" s="256"/>
      <c r="U3726" s="14"/>
      <c r="V3726" s="14"/>
      <c r="W3726" s="14"/>
      <c r="X3726" s="14"/>
      <c r="Y3726" s="14"/>
      <c r="Z3726" s="14"/>
      <c r="AA3726" s="14"/>
      <c r="AB3726" s="14"/>
      <c r="AC3726" s="14"/>
      <c r="AD3726" s="14"/>
      <c r="AE3726" s="14"/>
      <c r="AT3726" s="257" t="s">
        <v>252</v>
      </c>
      <c r="AU3726" s="257" t="s">
        <v>93</v>
      </c>
      <c r="AV3726" s="14" t="s">
        <v>93</v>
      </c>
      <c r="AW3726" s="14" t="s">
        <v>46</v>
      </c>
      <c r="AX3726" s="14" t="s">
        <v>85</v>
      </c>
      <c r="AY3726" s="257" t="s">
        <v>241</v>
      </c>
    </row>
    <row r="3727" s="14" customFormat="1">
      <c r="A3727" s="14"/>
      <c r="B3727" s="247"/>
      <c r="C3727" s="248"/>
      <c r="D3727" s="238" t="s">
        <v>252</v>
      </c>
      <c r="E3727" s="249" t="s">
        <v>39</v>
      </c>
      <c r="F3727" s="250" t="s">
        <v>3274</v>
      </c>
      <c r="G3727" s="248"/>
      <c r="H3727" s="251">
        <v>18.885000000000002</v>
      </c>
      <c r="I3727" s="252"/>
      <c r="J3727" s="248"/>
      <c r="K3727" s="248"/>
      <c r="L3727" s="253"/>
      <c r="M3727" s="254"/>
      <c r="N3727" s="255"/>
      <c r="O3727" s="255"/>
      <c r="P3727" s="255"/>
      <c r="Q3727" s="255"/>
      <c r="R3727" s="255"/>
      <c r="S3727" s="255"/>
      <c r="T3727" s="256"/>
      <c r="U3727" s="14"/>
      <c r="V3727" s="14"/>
      <c r="W3727" s="14"/>
      <c r="X3727" s="14"/>
      <c r="Y3727" s="14"/>
      <c r="Z3727" s="14"/>
      <c r="AA3727" s="14"/>
      <c r="AB3727" s="14"/>
      <c r="AC3727" s="14"/>
      <c r="AD3727" s="14"/>
      <c r="AE3727" s="14"/>
      <c r="AT3727" s="257" t="s">
        <v>252</v>
      </c>
      <c r="AU3727" s="257" t="s">
        <v>93</v>
      </c>
      <c r="AV3727" s="14" t="s">
        <v>93</v>
      </c>
      <c r="AW3727" s="14" t="s">
        <v>46</v>
      </c>
      <c r="AX3727" s="14" t="s">
        <v>85</v>
      </c>
      <c r="AY3727" s="257" t="s">
        <v>241</v>
      </c>
    </row>
    <row r="3728" s="14" customFormat="1">
      <c r="A3728" s="14"/>
      <c r="B3728" s="247"/>
      <c r="C3728" s="248"/>
      <c r="D3728" s="238" t="s">
        <v>252</v>
      </c>
      <c r="E3728" s="249" t="s">
        <v>39</v>
      </c>
      <c r="F3728" s="250" t="s">
        <v>3275</v>
      </c>
      <c r="G3728" s="248"/>
      <c r="H3728" s="251">
        <v>4.1820000000000004</v>
      </c>
      <c r="I3728" s="252"/>
      <c r="J3728" s="248"/>
      <c r="K3728" s="248"/>
      <c r="L3728" s="253"/>
      <c r="M3728" s="254"/>
      <c r="N3728" s="255"/>
      <c r="O3728" s="255"/>
      <c r="P3728" s="255"/>
      <c r="Q3728" s="255"/>
      <c r="R3728" s="255"/>
      <c r="S3728" s="255"/>
      <c r="T3728" s="256"/>
      <c r="U3728" s="14"/>
      <c r="V3728" s="14"/>
      <c r="W3728" s="14"/>
      <c r="X3728" s="14"/>
      <c r="Y3728" s="14"/>
      <c r="Z3728" s="14"/>
      <c r="AA3728" s="14"/>
      <c r="AB3728" s="14"/>
      <c r="AC3728" s="14"/>
      <c r="AD3728" s="14"/>
      <c r="AE3728" s="14"/>
      <c r="AT3728" s="257" t="s">
        <v>252</v>
      </c>
      <c r="AU3728" s="257" t="s">
        <v>93</v>
      </c>
      <c r="AV3728" s="14" t="s">
        <v>93</v>
      </c>
      <c r="AW3728" s="14" t="s">
        <v>46</v>
      </c>
      <c r="AX3728" s="14" t="s">
        <v>85</v>
      </c>
      <c r="AY3728" s="257" t="s">
        <v>241</v>
      </c>
    </row>
    <row r="3729" s="14" customFormat="1">
      <c r="A3729" s="14"/>
      <c r="B3729" s="247"/>
      <c r="C3729" s="248"/>
      <c r="D3729" s="238" t="s">
        <v>252</v>
      </c>
      <c r="E3729" s="249" t="s">
        <v>39</v>
      </c>
      <c r="F3729" s="250" t="s">
        <v>3282</v>
      </c>
      <c r="G3729" s="248"/>
      <c r="H3729" s="251">
        <v>1.4850000000000001</v>
      </c>
      <c r="I3729" s="252"/>
      <c r="J3729" s="248"/>
      <c r="K3729" s="248"/>
      <c r="L3729" s="253"/>
      <c r="M3729" s="254"/>
      <c r="N3729" s="255"/>
      <c r="O3729" s="255"/>
      <c r="P3729" s="255"/>
      <c r="Q3729" s="255"/>
      <c r="R3729" s="255"/>
      <c r="S3729" s="255"/>
      <c r="T3729" s="256"/>
      <c r="U3729" s="14"/>
      <c r="V3729" s="14"/>
      <c r="W3729" s="14"/>
      <c r="X3729" s="14"/>
      <c r="Y3729" s="14"/>
      <c r="Z3729" s="14"/>
      <c r="AA3729" s="14"/>
      <c r="AB3729" s="14"/>
      <c r="AC3729" s="14"/>
      <c r="AD3729" s="14"/>
      <c r="AE3729" s="14"/>
      <c r="AT3729" s="257" t="s">
        <v>252</v>
      </c>
      <c r="AU3729" s="257" t="s">
        <v>93</v>
      </c>
      <c r="AV3729" s="14" t="s">
        <v>93</v>
      </c>
      <c r="AW3729" s="14" t="s">
        <v>46</v>
      </c>
      <c r="AX3729" s="14" t="s">
        <v>85</v>
      </c>
      <c r="AY3729" s="257" t="s">
        <v>241</v>
      </c>
    </row>
    <row r="3730" s="14" customFormat="1">
      <c r="A3730" s="14"/>
      <c r="B3730" s="247"/>
      <c r="C3730" s="248"/>
      <c r="D3730" s="238" t="s">
        <v>252</v>
      </c>
      <c r="E3730" s="249" t="s">
        <v>39</v>
      </c>
      <c r="F3730" s="250" t="s">
        <v>3283</v>
      </c>
      <c r="G3730" s="248"/>
      <c r="H3730" s="251">
        <v>0.14999999999999999</v>
      </c>
      <c r="I3730" s="252"/>
      <c r="J3730" s="248"/>
      <c r="K3730" s="248"/>
      <c r="L3730" s="253"/>
      <c r="M3730" s="254"/>
      <c r="N3730" s="255"/>
      <c r="O3730" s="255"/>
      <c r="P3730" s="255"/>
      <c r="Q3730" s="255"/>
      <c r="R3730" s="255"/>
      <c r="S3730" s="255"/>
      <c r="T3730" s="256"/>
      <c r="U3730" s="14"/>
      <c r="V3730" s="14"/>
      <c r="W3730" s="14"/>
      <c r="X3730" s="14"/>
      <c r="Y3730" s="14"/>
      <c r="Z3730" s="14"/>
      <c r="AA3730" s="14"/>
      <c r="AB3730" s="14"/>
      <c r="AC3730" s="14"/>
      <c r="AD3730" s="14"/>
      <c r="AE3730" s="14"/>
      <c r="AT3730" s="257" t="s">
        <v>252</v>
      </c>
      <c r="AU3730" s="257" t="s">
        <v>93</v>
      </c>
      <c r="AV3730" s="14" t="s">
        <v>93</v>
      </c>
      <c r="AW3730" s="14" t="s">
        <v>46</v>
      </c>
      <c r="AX3730" s="14" t="s">
        <v>85</v>
      </c>
      <c r="AY3730" s="257" t="s">
        <v>241</v>
      </c>
    </row>
    <row r="3731" s="16" customFormat="1">
      <c r="A3731" s="16"/>
      <c r="B3731" s="269"/>
      <c r="C3731" s="270"/>
      <c r="D3731" s="238" t="s">
        <v>252</v>
      </c>
      <c r="E3731" s="271" t="s">
        <v>39</v>
      </c>
      <c r="F3731" s="272" t="s">
        <v>295</v>
      </c>
      <c r="G3731" s="270"/>
      <c r="H3731" s="273">
        <v>32.811999999999998</v>
      </c>
      <c r="I3731" s="274"/>
      <c r="J3731" s="270"/>
      <c r="K3731" s="270"/>
      <c r="L3731" s="275"/>
      <c r="M3731" s="276"/>
      <c r="N3731" s="277"/>
      <c r="O3731" s="277"/>
      <c r="P3731" s="277"/>
      <c r="Q3731" s="277"/>
      <c r="R3731" s="277"/>
      <c r="S3731" s="277"/>
      <c r="T3731" s="278"/>
      <c r="U3731" s="16"/>
      <c r="V3731" s="16"/>
      <c r="W3731" s="16"/>
      <c r="X3731" s="16"/>
      <c r="Y3731" s="16"/>
      <c r="Z3731" s="16"/>
      <c r="AA3731" s="16"/>
      <c r="AB3731" s="16"/>
      <c r="AC3731" s="16"/>
      <c r="AD3731" s="16"/>
      <c r="AE3731" s="16"/>
      <c r="AT3731" s="279" t="s">
        <v>252</v>
      </c>
      <c r="AU3731" s="279" t="s">
        <v>93</v>
      </c>
      <c r="AV3731" s="16" t="s">
        <v>113</v>
      </c>
      <c r="AW3731" s="16" t="s">
        <v>46</v>
      </c>
      <c r="AX3731" s="16" t="s">
        <v>85</v>
      </c>
      <c r="AY3731" s="279" t="s">
        <v>241</v>
      </c>
    </row>
    <row r="3732" s="15" customFormat="1">
      <c r="A3732" s="15"/>
      <c r="B3732" s="258"/>
      <c r="C3732" s="259"/>
      <c r="D3732" s="238" t="s">
        <v>252</v>
      </c>
      <c r="E3732" s="260" t="s">
        <v>39</v>
      </c>
      <c r="F3732" s="261" t="s">
        <v>274</v>
      </c>
      <c r="G3732" s="259"/>
      <c r="H3732" s="262">
        <v>134.68199999999999</v>
      </c>
      <c r="I3732" s="263"/>
      <c r="J3732" s="259"/>
      <c r="K3732" s="259"/>
      <c r="L3732" s="264"/>
      <c r="M3732" s="265"/>
      <c r="N3732" s="266"/>
      <c r="O3732" s="266"/>
      <c r="P3732" s="266"/>
      <c r="Q3732" s="266"/>
      <c r="R3732" s="266"/>
      <c r="S3732" s="266"/>
      <c r="T3732" s="267"/>
      <c r="U3732" s="15"/>
      <c r="V3732" s="15"/>
      <c r="W3732" s="15"/>
      <c r="X3732" s="15"/>
      <c r="Y3732" s="15"/>
      <c r="Z3732" s="15"/>
      <c r="AA3732" s="15"/>
      <c r="AB3732" s="15"/>
      <c r="AC3732" s="15"/>
      <c r="AD3732" s="15"/>
      <c r="AE3732" s="15"/>
      <c r="AT3732" s="268" t="s">
        <v>252</v>
      </c>
      <c r="AU3732" s="268" t="s">
        <v>93</v>
      </c>
      <c r="AV3732" s="15" t="s">
        <v>248</v>
      </c>
      <c r="AW3732" s="15" t="s">
        <v>46</v>
      </c>
      <c r="AX3732" s="15" t="s">
        <v>23</v>
      </c>
      <c r="AY3732" s="268" t="s">
        <v>241</v>
      </c>
    </row>
    <row r="3733" s="2" customFormat="1" ht="21.75" customHeight="1">
      <c r="A3733" s="42"/>
      <c r="B3733" s="43"/>
      <c r="C3733" s="218" t="s">
        <v>3284</v>
      </c>
      <c r="D3733" s="218" t="s">
        <v>243</v>
      </c>
      <c r="E3733" s="219" t="s">
        <v>3285</v>
      </c>
      <c r="F3733" s="220" t="s">
        <v>3286</v>
      </c>
      <c r="G3733" s="221" t="s">
        <v>246</v>
      </c>
      <c r="H3733" s="222">
        <v>6.0629999999999997</v>
      </c>
      <c r="I3733" s="223"/>
      <c r="J3733" s="224">
        <f>ROUND(I3733*H3733,2)</f>
        <v>0</v>
      </c>
      <c r="K3733" s="220" t="s">
        <v>247</v>
      </c>
      <c r="L3733" s="48"/>
      <c r="M3733" s="225" t="s">
        <v>39</v>
      </c>
      <c r="N3733" s="226" t="s">
        <v>56</v>
      </c>
      <c r="O3733" s="88"/>
      <c r="P3733" s="227">
        <f>O3733*H3733</f>
        <v>0</v>
      </c>
      <c r="Q3733" s="227">
        <v>2.5018699999999998</v>
      </c>
      <c r="R3733" s="227">
        <f>Q3733*H3733</f>
        <v>15.168837809999998</v>
      </c>
      <c r="S3733" s="227">
        <v>0</v>
      </c>
      <c r="T3733" s="228">
        <f>S3733*H3733</f>
        <v>0</v>
      </c>
      <c r="U3733" s="42"/>
      <c r="V3733" s="42"/>
      <c r="W3733" s="42"/>
      <c r="X3733" s="42"/>
      <c r="Y3733" s="42"/>
      <c r="Z3733" s="42"/>
      <c r="AA3733" s="42"/>
      <c r="AB3733" s="42"/>
      <c r="AC3733" s="42"/>
      <c r="AD3733" s="42"/>
      <c r="AE3733" s="42"/>
      <c r="AR3733" s="229" t="s">
        <v>248</v>
      </c>
      <c r="AT3733" s="229" t="s">
        <v>243</v>
      </c>
      <c r="AU3733" s="229" t="s">
        <v>93</v>
      </c>
      <c r="AY3733" s="20" t="s">
        <v>241</v>
      </c>
      <c r="BE3733" s="230">
        <f>IF(N3733="základní",J3733,0)</f>
        <v>0</v>
      </c>
      <c r="BF3733" s="230">
        <f>IF(N3733="snížená",J3733,0)</f>
        <v>0</v>
      </c>
      <c r="BG3733" s="230">
        <f>IF(N3733="zákl. přenesená",J3733,0)</f>
        <v>0</v>
      </c>
      <c r="BH3733" s="230">
        <f>IF(N3733="sníž. přenesená",J3733,0)</f>
        <v>0</v>
      </c>
      <c r="BI3733" s="230">
        <f>IF(N3733="nulová",J3733,0)</f>
        <v>0</v>
      </c>
      <c r="BJ3733" s="20" t="s">
        <v>23</v>
      </c>
      <c r="BK3733" s="230">
        <f>ROUND(I3733*H3733,2)</f>
        <v>0</v>
      </c>
      <c r="BL3733" s="20" t="s">
        <v>248</v>
      </c>
      <c r="BM3733" s="229" t="s">
        <v>3287</v>
      </c>
    </row>
    <row r="3734" s="2" customFormat="1">
      <c r="A3734" s="42"/>
      <c r="B3734" s="43"/>
      <c r="C3734" s="44"/>
      <c r="D3734" s="231" t="s">
        <v>250</v>
      </c>
      <c r="E3734" s="44"/>
      <c r="F3734" s="232" t="s">
        <v>3288</v>
      </c>
      <c r="G3734" s="44"/>
      <c r="H3734" s="44"/>
      <c r="I3734" s="233"/>
      <c r="J3734" s="44"/>
      <c r="K3734" s="44"/>
      <c r="L3734" s="48"/>
      <c r="M3734" s="234"/>
      <c r="N3734" s="235"/>
      <c r="O3734" s="88"/>
      <c r="P3734" s="88"/>
      <c r="Q3734" s="88"/>
      <c r="R3734" s="88"/>
      <c r="S3734" s="88"/>
      <c r="T3734" s="89"/>
      <c r="U3734" s="42"/>
      <c r="V3734" s="42"/>
      <c r="W3734" s="42"/>
      <c r="X3734" s="42"/>
      <c r="Y3734" s="42"/>
      <c r="Z3734" s="42"/>
      <c r="AA3734" s="42"/>
      <c r="AB3734" s="42"/>
      <c r="AC3734" s="42"/>
      <c r="AD3734" s="42"/>
      <c r="AE3734" s="42"/>
      <c r="AT3734" s="20" t="s">
        <v>250</v>
      </c>
      <c r="AU3734" s="20" t="s">
        <v>93</v>
      </c>
    </row>
    <row r="3735" s="13" customFormat="1">
      <c r="A3735" s="13"/>
      <c r="B3735" s="236"/>
      <c r="C3735" s="237"/>
      <c r="D3735" s="238" t="s">
        <v>252</v>
      </c>
      <c r="E3735" s="239" t="s">
        <v>39</v>
      </c>
      <c r="F3735" s="240" t="s">
        <v>665</v>
      </c>
      <c r="G3735" s="237"/>
      <c r="H3735" s="239" t="s">
        <v>39</v>
      </c>
      <c r="I3735" s="241"/>
      <c r="J3735" s="237"/>
      <c r="K3735" s="237"/>
      <c r="L3735" s="242"/>
      <c r="M3735" s="243"/>
      <c r="N3735" s="244"/>
      <c r="O3735" s="244"/>
      <c r="P3735" s="244"/>
      <c r="Q3735" s="244"/>
      <c r="R3735" s="244"/>
      <c r="S3735" s="244"/>
      <c r="T3735" s="245"/>
      <c r="U3735" s="13"/>
      <c r="V3735" s="13"/>
      <c r="W3735" s="13"/>
      <c r="X3735" s="13"/>
      <c r="Y3735" s="13"/>
      <c r="Z3735" s="13"/>
      <c r="AA3735" s="13"/>
      <c r="AB3735" s="13"/>
      <c r="AC3735" s="13"/>
      <c r="AD3735" s="13"/>
      <c r="AE3735" s="13"/>
      <c r="AT3735" s="246" t="s">
        <v>252</v>
      </c>
      <c r="AU3735" s="246" t="s">
        <v>93</v>
      </c>
      <c r="AV3735" s="13" t="s">
        <v>23</v>
      </c>
      <c r="AW3735" s="13" t="s">
        <v>46</v>
      </c>
      <c r="AX3735" s="13" t="s">
        <v>85</v>
      </c>
      <c r="AY3735" s="246" t="s">
        <v>241</v>
      </c>
    </row>
    <row r="3736" s="14" customFormat="1">
      <c r="A3736" s="14"/>
      <c r="B3736" s="247"/>
      <c r="C3736" s="248"/>
      <c r="D3736" s="238" t="s">
        <v>252</v>
      </c>
      <c r="E3736" s="249" t="s">
        <v>39</v>
      </c>
      <c r="F3736" s="250" t="s">
        <v>3289</v>
      </c>
      <c r="G3736" s="248"/>
      <c r="H3736" s="251">
        <v>6.0629999999999997</v>
      </c>
      <c r="I3736" s="252"/>
      <c r="J3736" s="248"/>
      <c r="K3736" s="248"/>
      <c r="L3736" s="253"/>
      <c r="M3736" s="254"/>
      <c r="N3736" s="255"/>
      <c r="O3736" s="255"/>
      <c r="P3736" s="255"/>
      <c r="Q3736" s="255"/>
      <c r="R3736" s="255"/>
      <c r="S3736" s="255"/>
      <c r="T3736" s="256"/>
      <c r="U3736" s="14"/>
      <c r="V3736" s="14"/>
      <c r="W3736" s="14"/>
      <c r="X3736" s="14"/>
      <c r="Y3736" s="14"/>
      <c r="Z3736" s="14"/>
      <c r="AA3736" s="14"/>
      <c r="AB3736" s="14"/>
      <c r="AC3736" s="14"/>
      <c r="AD3736" s="14"/>
      <c r="AE3736" s="14"/>
      <c r="AT3736" s="257" t="s">
        <v>252</v>
      </c>
      <c r="AU3736" s="257" t="s">
        <v>93</v>
      </c>
      <c r="AV3736" s="14" t="s">
        <v>93</v>
      </c>
      <c r="AW3736" s="14" t="s">
        <v>46</v>
      </c>
      <c r="AX3736" s="14" t="s">
        <v>23</v>
      </c>
      <c r="AY3736" s="257" t="s">
        <v>241</v>
      </c>
    </row>
    <row r="3737" s="2" customFormat="1" ht="24.15" customHeight="1">
      <c r="A3737" s="42"/>
      <c r="B3737" s="43"/>
      <c r="C3737" s="218" t="s">
        <v>3290</v>
      </c>
      <c r="D3737" s="218" t="s">
        <v>243</v>
      </c>
      <c r="E3737" s="219" t="s">
        <v>3291</v>
      </c>
      <c r="F3737" s="220" t="s">
        <v>3292</v>
      </c>
      <c r="G3737" s="221" t="s">
        <v>246</v>
      </c>
      <c r="H3737" s="222">
        <v>0.45800000000000002</v>
      </c>
      <c r="I3737" s="223"/>
      <c r="J3737" s="224">
        <f>ROUND(I3737*H3737,2)</f>
        <v>0</v>
      </c>
      <c r="K3737" s="220" t="s">
        <v>247</v>
      </c>
      <c r="L3737" s="48"/>
      <c r="M3737" s="225" t="s">
        <v>39</v>
      </c>
      <c r="N3737" s="226" t="s">
        <v>56</v>
      </c>
      <c r="O3737" s="88"/>
      <c r="P3737" s="227">
        <f>O3737*H3737</f>
        <v>0</v>
      </c>
      <c r="Q3737" s="227">
        <v>2.3010199999999998</v>
      </c>
      <c r="R3737" s="227">
        <f>Q3737*H3737</f>
        <v>1.05386716</v>
      </c>
      <c r="S3737" s="227">
        <v>0</v>
      </c>
      <c r="T3737" s="228">
        <f>S3737*H3737</f>
        <v>0</v>
      </c>
      <c r="U3737" s="42"/>
      <c r="V3737" s="42"/>
      <c r="W3737" s="42"/>
      <c r="X3737" s="42"/>
      <c r="Y3737" s="42"/>
      <c r="Z3737" s="42"/>
      <c r="AA3737" s="42"/>
      <c r="AB3737" s="42"/>
      <c r="AC3737" s="42"/>
      <c r="AD3737" s="42"/>
      <c r="AE3737" s="42"/>
      <c r="AR3737" s="229" t="s">
        <v>248</v>
      </c>
      <c r="AT3737" s="229" t="s">
        <v>243</v>
      </c>
      <c r="AU3737" s="229" t="s">
        <v>93</v>
      </c>
      <c r="AY3737" s="20" t="s">
        <v>241</v>
      </c>
      <c r="BE3737" s="230">
        <f>IF(N3737="základní",J3737,0)</f>
        <v>0</v>
      </c>
      <c r="BF3737" s="230">
        <f>IF(N3737="snížená",J3737,0)</f>
        <v>0</v>
      </c>
      <c r="BG3737" s="230">
        <f>IF(N3737="zákl. přenesená",J3737,0)</f>
        <v>0</v>
      </c>
      <c r="BH3737" s="230">
        <f>IF(N3737="sníž. přenesená",J3737,0)</f>
        <v>0</v>
      </c>
      <c r="BI3737" s="230">
        <f>IF(N3737="nulová",J3737,0)</f>
        <v>0</v>
      </c>
      <c r="BJ3737" s="20" t="s">
        <v>23</v>
      </c>
      <c r="BK3737" s="230">
        <f>ROUND(I3737*H3737,2)</f>
        <v>0</v>
      </c>
      <c r="BL3737" s="20" t="s">
        <v>248</v>
      </c>
      <c r="BM3737" s="229" t="s">
        <v>3293</v>
      </c>
    </row>
    <row r="3738" s="2" customFormat="1">
      <c r="A3738" s="42"/>
      <c r="B3738" s="43"/>
      <c r="C3738" s="44"/>
      <c r="D3738" s="231" t="s">
        <v>250</v>
      </c>
      <c r="E3738" s="44"/>
      <c r="F3738" s="232" t="s">
        <v>3294</v>
      </c>
      <c r="G3738" s="44"/>
      <c r="H3738" s="44"/>
      <c r="I3738" s="233"/>
      <c r="J3738" s="44"/>
      <c r="K3738" s="44"/>
      <c r="L3738" s="48"/>
      <c r="M3738" s="234"/>
      <c r="N3738" s="235"/>
      <c r="O3738" s="88"/>
      <c r="P3738" s="88"/>
      <c r="Q3738" s="88"/>
      <c r="R3738" s="88"/>
      <c r="S3738" s="88"/>
      <c r="T3738" s="89"/>
      <c r="U3738" s="42"/>
      <c r="V3738" s="42"/>
      <c r="W3738" s="42"/>
      <c r="X3738" s="42"/>
      <c r="Y3738" s="42"/>
      <c r="Z3738" s="42"/>
      <c r="AA3738" s="42"/>
      <c r="AB3738" s="42"/>
      <c r="AC3738" s="42"/>
      <c r="AD3738" s="42"/>
      <c r="AE3738" s="42"/>
      <c r="AT3738" s="20" t="s">
        <v>250</v>
      </c>
      <c r="AU3738" s="20" t="s">
        <v>93</v>
      </c>
    </row>
    <row r="3739" s="13" customFormat="1">
      <c r="A3739" s="13"/>
      <c r="B3739" s="236"/>
      <c r="C3739" s="237"/>
      <c r="D3739" s="238" t="s">
        <v>252</v>
      </c>
      <c r="E3739" s="239" t="s">
        <v>39</v>
      </c>
      <c r="F3739" s="240" t="s">
        <v>3295</v>
      </c>
      <c r="G3739" s="237"/>
      <c r="H3739" s="239" t="s">
        <v>39</v>
      </c>
      <c r="I3739" s="241"/>
      <c r="J3739" s="237"/>
      <c r="K3739" s="237"/>
      <c r="L3739" s="242"/>
      <c r="M3739" s="243"/>
      <c r="N3739" s="244"/>
      <c r="O3739" s="244"/>
      <c r="P3739" s="244"/>
      <c r="Q3739" s="244"/>
      <c r="R3739" s="244"/>
      <c r="S3739" s="244"/>
      <c r="T3739" s="245"/>
      <c r="U3739" s="13"/>
      <c r="V3739" s="13"/>
      <c r="W3739" s="13"/>
      <c r="X3739" s="13"/>
      <c r="Y3739" s="13"/>
      <c r="Z3739" s="13"/>
      <c r="AA3739" s="13"/>
      <c r="AB3739" s="13"/>
      <c r="AC3739" s="13"/>
      <c r="AD3739" s="13"/>
      <c r="AE3739" s="13"/>
      <c r="AT3739" s="246" t="s">
        <v>252</v>
      </c>
      <c r="AU3739" s="246" t="s">
        <v>93</v>
      </c>
      <c r="AV3739" s="13" t="s">
        <v>23</v>
      </c>
      <c r="AW3739" s="13" t="s">
        <v>46</v>
      </c>
      <c r="AX3739" s="13" t="s">
        <v>85</v>
      </c>
      <c r="AY3739" s="246" t="s">
        <v>241</v>
      </c>
    </row>
    <row r="3740" s="14" customFormat="1">
      <c r="A3740" s="14"/>
      <c r="B3740" s="247"/>
      <c r="C3740" s="248"/>
      <c r="D3740" s="238" t="s">
        <v>252</v>
      </c>
      <c r="E3740" s="249" t="s">
        <v>39</v>
      </c>
      <c r="F3740" s="250" t="s">
        <v>3296</v>
      </c>
      <c r="G3740" s="248"/>
      <c r="H3740" s="251">
        <v>0.45800000000000002</v>
      </c>
      <c r="I3740" s="252"/>
      <c r="J3740" s="248"/>
      <c r="K3740" s="248"/>
      <c r="L3740" s="253"/>
      <c r="M3740" s="254"/>
      <c r="N3740" s="255"/>
      <c r="O3740" s="255"/>
      <c r="P3740" s="255"/>
      <c r="Q3740" s="255"/>
      <c r="R3740" s="255"/>
      <c r="S3740" s="255"/>
      <c r="T3740" s="256"/>
      <c r="U3740" s="14"/>
      <c r="V3740" s="14"/>
      <c r="W3740" s="14"/>
      <c r="X3740" s="14"/>
      <c r="Y3740" s="14"/>
      <c r="Z3740" s="14"/>
      <c r="AA3740" s="14"/>
      <c r="AB3740" s="14"/>
      <c r="AC3740" s="14"/>
      <c r="AD3740" s="14"/>
      <c r="AE3740" s="14"/>
      <c r="AT3740" s="257" t="s">
        <v>252</v>
      </c>
      <c r="AU3740" s="257" t="s">
        <v>93</v>
      </c>
      <c r="AV3740" s="14" t="s">
        <v>93</v>
      </c>
      <c r="AW3740" s="14" t="s">
        <v>46</v>
      </c>
      <c r="AX3740" s="14" t="s">
        <v>23</v>
      </c>
      <c r="AY3740" s="257" t="s">
        <v>241</v>
      </c>
    </row>
    <row r="3741" s="2" customFormat="1" ht="21.75" customHeight="1">
      <c r="A3741" s="42"/>
      <c r="B3741" s="43"/>
      <c r="C3741" s="218" t="s">
        <v>3297</v>
      </c>
      <c r="D3741" s="218" t="s">
        <v>243</v>
      </c>
      <c r="E3741" s="219" t="s">
        <v>3298</v>
      </c>
      <c r="F3741" s="220" t="s">
        <v>3299</v>
      </c>
      <c r="G3741" s="221" t="s">
        <v>246</v>
      </c>
      <c r="H3741" s="222">
        <v>134.68199999999999</v>
      </c>
      <c r="I3741" s="223"/>
      <c r="J3741" s="224">
        <f>ROUND(I3741*H3741,2)</f>
        <v>0</v>
      </c>
      <c r="K3741" s="220" t="s">
        <v>247</v>
      </c>
      <c r="L3741" s="48"/>
      <c r="M3741" s="225" t="s">
        <v>39</v>
      </c>
      <c r="N3741" s="226" t="s">
        <v>56</v>
      </c>
      <c r="O3741" s="88"/>
      <c r="P3741" s="227">
        <f>O3741*H3741</f>
        <v>0</v>
      </c>
      <c r="Q3741" s="227">
        <v>0</v>
      </c>
      <c r="R3741" s="227">
        <f>Q3741*H3741</f>
        <v>0</v>
      </c>
      <c r="S3741" s="227">
        <v>0</v>
      </c>
      <c r="T3741" s="228">
        <f>S3741*H3741</f>
        <v>0</v>
      </c>
      <c r="U3741" s="42"/>
      <c r="V3741" s="42"/>
      <c r="W3741" s="42"/>
      <c r="X3741" s="42"/>
      <c r="Y3741" s="42"/>
      <c r="Z3741" s="42"/>
      <c r="AA3741" s="42"/>
      <c r="AB3741" s="42"/>
      <c r="AC3741" s="42"/>
      <c r="AD3741" s="42"/>
      <c r="AE3741" s="42"/>
      <c r="AR3741" s="229" t="s">
        <v>248</v>
      </c>
      <c r="AT3741" s="229" t="s">
        <v>243</v>
      </c>
      <c r="AU3741" s="229" t="s">
        <v>93</v>
      </c>
      <c r="AY3741" s="20" t="s">
        <v>241</v>
      </c>
      <c r="BE3741" s="230">
        <f>IF(N3741="základní",J3741,0)</f>
        <v>0</v>
      </c>
      <c r="BF3741" s="230">
        <f>IF(N3741="snížená",J3741,0)</f>
        <v>0</v>
      </c>
      <c r="BG3741" s="230">
        <f>IF(N3741="zákl. přenesená",J3741,0)</f>
        <v>0</v>
      </c>
      <c r="BH3741" s="230">
        <f>IF(N3741="sníž. přenesená",J3741,0)</f>
        <v>0</v>
      </c>
      <c r="BI3741" s="230">
        <f>IF(N3741="nulová",J3741,0)</f>
        <v>0</v>
      </c>
      <c r="BJ3741" s="20" t="s">
        <v>23</v>
      </c>
      <c r="BK3741" s="230">
        <f>ROUND(I3741*H3741,2)</f>
        <v>0</v>
      </c>
      <c r="BL3741" s="20" t="s">
        <v>248</v>
      </c>
      <c r="BM3741" s="229" t="s">
        <v>3300</v>
      </c>
    </row>
    <row r="3742" s="2" customFormat="1">
      <c r="A3742" s="42"/>
      <c r="B3742" s="43"/>
      <c r="C3742" s="44"/>
      <c r="D3742" s="231" t="s">
        <v>250</v>
      </c>
      <c r="E3742" s="44"/>
      <c r="F3742" s="232" t="s">
        <v>3301</v>
      </c>
      <c r="G3742" s="44"/>
      <c r="H3742" s="44"/>
      <c r="I3742" s="233"/>
      <c r="J3742" s="44"/>
      <c r="K3742" s="44"/>
      <c r="L3742" s="48"/>
      <c r="M3742" s="234"/>
      <c r="N3742" s="235"/>
      <c r="O3742" s="88"/>
      <c r="P3742" s="88"/>
      <c r="Q3742" s="88"/>
      <c r="R3742" s="88"/>
      <c r="S3742" s="88"/>
      <c r="T3742" s="89"/>
      <c r="U3742" s="42"/>
      <c r="V3742" s="42"/>
      <c r="W3742" s="42"/>
      <c r="X3742" s="42"/>
      <c r="Y3742" s="42"/>
      <c r="Z3742" s="42"/>
      <c r="AA3742" s="42"/>
      <c r="AB3742" s="42"/>
      <c r="AC3742" s="42"/>
      <c r="AD3742" s="42"/>
      <c r="AE3742" s="42"/>
      <c r="AT3742" s="20" t="s">
        <v>250</v>
      </c>
      <c r="AU3742" s="20" t="s">
        <v>93</v>
      </c>
    </row>
    <row r="3743" s="13" customFormat="1">
      <c r="A3743" s="13"/>
      <c r="B3743" s="236"/>
      <c r="C3743" s="237"/>
      <c r="D3743" s="238" t="s">
        <v>252</v>
      </c>
      <c r="E3743" s="239" t="s">
        <v>39</v>
      </c>
      <c r="F3743" s="240" t="s">
        <v>665</v>
      </c>
      <c r="G3743" s="237"/>
      <c r="H3743" s="239" t="s">
        <v>39</v>
      </c>
      <c r="I3743" s="241"/>
      <c r="J3743" s="237"/>
      <c r="K3743" s="237"/>
      <c r="L3743" s="242"/>
      <c r="M3743" s="243"/>
      <c r="N3743" s="244"/>
      <c r="O3743" s="244"/>
      <c r="P3743" s="244"/>
      <c r="Q3743" s="244"/>
      <c r="R3743" s="244"/>
      <c r="S3743" s="244"/>
      <c r="T3743" s="245"/>
      <c r="U3743" s="13"/>
      <c r="V3743" s="13"/>
      <c r="W3743" s="13"/>
      <c r="X3743" s="13"/>
      <c r="Y3743" s="13"/>
      <c r="Z3743" s="13"/>
      <c r="AA3743" s="13"/>
      <c r="AB3743" s="13"/>
      <c r="AC3743" s="13"/>
      <c r="AD3743" s="13"/>
      <c r="AE3743" s="13"/>
      <c r="AT3743" s="246" t="s">
        <v>252</v>
      </c>
      <c r="AU3743" s="246" t="s">
        <v>93</v>
      </c>
      <c r="AV3743" s="13" t="s">
        <v>23</v>
      </c>
      <c r="AW3743" s="13" t="s">
        <v>46</v>
      </c>
      <c r="AX3743" s="13" t="s">
        <v>85</v>
      </c>
      <c r="AY3743" s="246" t="s">
        <v>241</v>
      </c>
    </row>
    <row r="3744" s="13" customFormat="1">
      <c r="A3744" s="13"/>
      <c r="B3744" s="236"/>
      <c r="C3744" s="237"/>
      <c r="D3744" s="238" t="s">
        <v>252</v>
      </c>
      <c r="E3744" s="239" t="s">
        <v>39</v>
      </c>
      <c r="F3744" s="240" t="s">
        <v>3302</v>
      </c>
      <c r="G3744" s="237"/>
      <c r="H3744" s="239" t="s">
        <v>39</v>
      </c>
      <c r="I3744" s="241"/>
      <c r="J3744" s="237"/>
      <c r="K3744" s="237"/>
      <c r="L3744" s="242"/>
      <c r="M3744" s="243"/>
      <c r="N3744" s="244"/>
      <c r="O3744" s="244"/>
      <c r="P3744" s="244"/>
      <c r="Q3744" s="244"/>
      <c r="R3744" s="244"/>
      <c r="S3744" s="244"/>
      <c r="T3744" s="245"/>
      <c r="U3744" s="13"/>
      <c r="V3744" s="13"/>
      <c r="W3744" s="13"/>
      <c r="X3744" s="13"/>
      <c r="Y3744" s="13"/>
      <c r="Z3744" s="13"/>
      <c r="AA3744" s="13"/>
      <c r="AB3744" s="13"/>
      <c r="AC3744" s="13"/>
      <c r="AD3744" s="13"/>
      <c r="AE3744" s="13"/>
      <c r="AT3744" s="246" t="s">
        <v>252</v>
      </c>
      <c r="AU3744" s="246" t="s">
        <v>93</v>
      </c>
      <c r="AV3744" s="13" t="s">
        <v>23</v>
      </c>
      <c r="AW3744" s="13" t="s">
        <v>46</v>
      </c>
      <c r="AX3744" s="13" t="s">
        <v>85</v>
      </c>
      <c r="AY3744" s="246" t="s">
        <v>241</v>
      </c>
    </row>
    <row r="3745" s="14" customFormat="1">
      <c r="A3745" s="14"/>
      <c r="B3745" s="247"/>
      <c r="C3745" s="248"/>
      <c r="D3745" s="238" t="s">
        <v>252</v>
      </c>
      <c r="E3745" s="249" t="s">
        <v>39</v>
      </c>
      <c r="F3745" s="250" t="s">
        <v>3273</v>
      </c>
      <c r="G3745" s="248"/>
      <c r="H3745" s="251">
        <v>9.4079999999999995</v>
      </c>
      <c r="I3745" s="252"/>
      <c r="J3745" s="248"/>
      <c r="K3745" s="248"/>
      <c r="L3745" s="253"/>
      <c r="M3745" s="254"/>
      <c r="N3745" s="255"/>
      <c r="O3745" s="255"/>
      <c r="P3745" s="255"/>
      <c r="Q3745" s="255"/>
      <c r="R3745" s="255"/>
      <c r="S3745" s="255"/>
      <c r="T3745" s="256"/>
      <c r="U3745" s="14"/>
      <c r="V3745" s="14"/>
      <c r="W3745" s="14"/>
      <c r="X3745" s="14"/>
      <c r="Y3745" s="14"/>
      <c r="Z3745" s="14"/>
      <c r="AA3745" s="14"/>
      <c r="AB3745" s="14"/>
      <c r="AC3745" s="14"/>
      <c r="AD3745" s="14"/>
      <c r="AE3745" s="14"/>
      <c r="AT3745" s="257" t="s">
        <v>252</v>
      </c>
      <c r="AU3745" s="257" t="s">
        <v>93</v>
      </c>
      <c r="AV3745" s="14" t="s">
        <v>93</v>
      </c>
      <c r="AW3745" s="14" t="s">
        <v>46</v>
      </c>
      <c r="AX3745" s="14" t="s">
        <v>85</v>
      </c>
      <c r="AY3745" s="257" t="s">
        <v>241</v>
      </c>
    </row>
    <row r="3746" s="14" customFormat="1">
      <c r="A3746" s="14"/>
      <c r="B3746" s="247"/>
      <c r="C3746" s="248"/>
      <c r="D3746" s="238" t="s">
        <v>252</v>
      </c>
      <c r="E3746" s="249" t="s">
        <v>39</v>
      </c>
      <c r="F3746" s="250" t="s">
        <v>3274</v>
      </c>
      <c r="G3746" s="248"/>
      <c r="H3746" s="251">
        <v>18.885000000000002</v>
      </c>
      <c r="I3746" s="252"/>
      <c r="J3746" s="248"/>
      <c r="K3746" s="248"/>
      <c r="L3746" s="253"/>
      <c r="M3746" s="254"/>
      <c r="N3746" s="255"/>
      <c r="O3746" s="255"/>
      <c r="P3746" s="255"/>
      <c r="Q3746" s="255"/>
      <c r="R3746" s="255"/>
      <c r="S3746" s="255"/>
      <c r="T3746" s="256"/>
      <c r="U3746" s="14"/>
      <c r="V3746" s="14"/>
      <c r="W3746" s="14"/>
      <c r="X3746" s="14"/>
      <c r="Y3746" s="14"/>
      <c r="Z3746" s="14"/>
      <c r="AA3746" s="14"/>
      <c r="AB3746" s="14"/>
      <c r="AC3746" s="14"/>
      <c r="AD3746" s="14"/>
      <c r="AE3746" s="14"/>
      <c r="AT3746" s="257" t="s">
        <v>252</v>
      </c>
      <c r="AU3746" s="257" t="s">
        <v>93</v>
      </c>
      <c r="AV3746" s="14" t="s">
        <v>93</v>
      </c>
      <c r="AW3746" s="14" t="s">
        <v>46</v>
      </c>
      <c r="AX3746" s="14" t="s">
        <v>85</v>
      </c>
      <c r="AY3746" s="257" t="s">
        <v>241</v>
      </c>
    </row>
    <row r="3747" s="14" customFormat="1">
      <c r="A3747" s="14"/>
      <c r="B3747" s="247"/>
      <c r="C3747" s="248"/>
      <c r="D3747" s="238" t="s">
        <v>252</v>
      </c>
      <c r="E3747" s="249" t="s">
        <v>39</v>
      </c>
      <c r="F3747" s="250" t="s">
        <v>3275</v>
      </c>
      <c r="G3747" s="248"/>
      <c r="H3747" s="251">
        <v>4.1820000000000004</v>
      </c>
      <c r="I3747" s="252"/>
      <c r="J3747" s="248"/>
      <c r="K3747" s="248"/>
      <c r="L3747" s="253"/>
      <c r="M3747" s="254"/>
      <c r="N3747" s="255"/>
      <c r="O3747" s="255"/>
      <c r="P3747" s="255"/>
      <c r="Q3747" s="255"/>
      <c r="R3747" s="255"/>
      <c r="S3747" s="255"/>
      <c r="T3747" s="256"/>
      <c r="U3747" s="14"/>
      <c r="V3747" s="14"/>
      <c r="W3747" s="14"/>
      <c r="X3747" s="14"/>
      <c r="Y3747" s="14"/>
      <c r="Z3747" s="14"/>
      <c r="AA3747" s="14"/>
      <c r="AB3747" s="14"/>
      <c r="AC3747" s="14"/>
      <c r="AD3747" s="14"/>
      <c r="AE3747" s="14"/>
      <c r="AT3747" s="257" t="s">
        <v>252</v>
      </c>
      <c r="AU3747" s="257" t="s">
        <v>93</v>
      </c>
      <c r="AV3747" s="14" t="s">
        <v>93</v>
      </c>
      <c r="AW3747" s="14" t="s">
        <v>46</v>
      </c>
      <c r="AX3747" s="14" t="s">
        <v>85</v>
      </c>
      <c r="AY3747" s="257" t="s">
        <v>241</v>
      </c>
    </row>
    <row r="3748" s="14" customFormat="1">
      <c r="A3748" s="14"/>
      <c r="B3748" s="247"/>
      <c r="C3748" s="248"/>
      <c r="D3748" s="238" t="s">
        <v>252</v>
      </c>
      <c r="E3748" s="249" t="s">
        <v>39</v>
      </c>
      <c r="F3748" s="250" t="s">
        <v>3276</v>
      </c>
      <c r="G3748" s="248"/>
      <c r="H3748" s="251">
        <v>32.777999999999999</v>
      </c>
      <c r="I3748" s="252"/>
      <c r="J3748" s="248"/>
      <c r="K3748" s="248"/>
      <c r="L3748" s="253"/>
      <c r="M3748" s="254"/>
      <c r="N3748" s="255"/>
      <c r="O3748" s="255"/>
      <c r="P3748" s="255"/>
      <c r="Q3748" s="255"/>
      <c r="R3748" s="255"/>
      <c r="S3748" s="255"/>
      <c r="T3748" s="256"/>
      <c r="U3748" s="14"/>
      <c r="V3748" s="14"/>
      <c r="W3748" s="14"/>
      <c r="X3748" s="14"/>
      <c r="Y3748" s="14"/>
      <c r="Z3748" s="14"/>
      <c r="AA3748" s="14"/>
      <c r="AB3748" s="14"/>
      <c r="AC3748" s="14"/>
      <c r="AD3748" s="14"/>
      <c r="AE3748" s="14"/>
      <c r="AT3748" s="257" t="s">
        <v>252</v>
      </c>
      <c r="AU3748" s="257" t="s">
        <v>93</v>
      </c>
      <c r="AV3748" s="14" t="s">
        <v>93</v>
      </c>
      <c r="AW3748" s="14" t="s">
        <v>46</v>
      </c>
      <c r="AX3748" s="14" t="s">
        <v>85</v>
      </c>
      <c r="AY3748" s="257" t="s">
        <v>241</v>
      </c>
    </row>
    <row r="3749" s="14" customFormat="1">
      <c r="A3749" s="14"/>
      <c r="B3749" s="247"/>
      <c r="C3749" s="248"/>
      <c r="D3749" s="238" t="s">
        <v>252</v>
      </c>
      <c r="E3749" s="249" t="s">
        <v>39</v>
      </c>
      <c r="F3749" s="250" t="s">
        <v>3277</v>
      </c>
      <c r="G3749" s="248"/>
      <c r="H3749" s="251">
        <v>17.189</v>
      </c>
      <c r="I3749" s="252"/>
      <c r="J3749" s="248"/>
      <c r="K3749" s="248"/>
      <c r="L3749" s="253"/>
      <c r="M3749" s="254"/>
      <c r="N3749" s="255"/>
      <c r="O3749" s="255"/>
      <c r="P3749" s="255"/>
      <c r="Q3749" s="255"/>
      <c r="R3749" s="255"/>
      <c r="S3749" s="255"/>
      <c r="T3749" s="256"/>
      <c r="U3749" s="14"/>
      <c r="V3749" s="14"/>
      <c r="W3749" s="14"/>
      <c r="X3749" s="14"/>
      <c r="Y3749" s="14"/>
      <c r="Z3749" s="14"/>
      <c r="AA3749" s="14"/>
      <c r="AB3749" s="14"/>
      <c r="AC3749" s="14"/>
      <c r="AD3749" s="14"/>
      <c r="AE3749" s="14"/>
      <c r="AT3749" s="257" t="s">
        <v>252</v>
      </c>
      <c r="AU3749" s="257" t="s">
        <v>93</v>
      </c>
      <c r="AV3749" s="14" t="s">
        <v>93</v>
      </c>
      <c r="AW3749" s="14" t="s">
        <v>46</v>
      </c>
      <c r="AX3749" s="14" t="s">
        <v>85</v>
      </c>
      <c r="AY3749" s="257" t="s">
        <v>241</v>
      </c>
    </row>
    <row r="3750" s="14" customFormat="1">
      <c r="A3750" s="14"/>
      <c r="B3750" s="247"/>
      <c r="C3750" s="248"/>
      <c r="D3750" s="238" t="s">
        <v>252</v>
      </c>
      <c r="E3750" s="249" t="s">
        <v>39</v>
      </c>
      <c r="F3750" s="250" t="s">
        <v>3278</v>
      </c>
      <c r="G3750" s="248"/>
      <c r="H3750" s="251">
        <v>11.254</v>
      </c>
      <c r="I3750" s="252"/>
      <c r="J3750" s="248"/>
      <c r="K3750" s="248"/>
      <c r="L3750" s="253"/>
      <c r="M3750" s="254"/>
      <c r="N3750" s="255"/>
      <c r="O3750" s="255"/>
      <c r="P3750" s="255"/>
      <c r="Q3750" s="255"/>
      <c r="R3750" s="255"/>
      <c r="S3750" s="255"/>
      <c r="T3750" s="256"/>
      <c r="U3750" s="14"/>
      <c r="V3750" s="14"/>
      <c r="W3750" s="14"/>
      <c r="X3750" s="14"/>
      <c r="Y3750" s="14"/>
      <c r="Z3750" s="14"/>
      <c r="AA3750" s="14"/>
      <c r="AB3750" s="14"/>
      <c r="AC3750" s="14"/>
      <c r="AD3750" s="14"/>
      <c r="AE3750" s="14"/>
      <c r="AT3750" s="257" t="s">
        <v>252</v>
      </c>
      <c r="AU3750" s="257" t="s">
        <v>93</v>
      </c>
      <c r="AV3750" s="14" t="s">
        <v>93</v>
      </c>
      <c r="AW3750" s="14" t="s">
        <v>46</v>
      </c>
      <c r="AX3750" s="14" t="s">
        <v>85</v>
      </c>
      <c r="AY3750" s="257" t="s">
        <v>241</v>
      </c>
    </row>
    <row r="3751" s="14" customFormat="1">
      <c r="A3751" s="14"/>
      <c r="B3751" s="247"/>
      <c r="C3751" s="248"/>
      <c r="D3751" s="238" t="s">
        <v>252</v>
      </c>
      <c r="E3751" s="249" t="s">
        <v>39</v>
      </c>
      <c r="F3751" s="250" t="s">
        <v>3279</v>
      </c>
      <c r="G3751" s="248"/>
      <c r="H3751" s="251">
        <v>4.5919999999999996</v>
      </c>
      <c r="I3751" s="252"/>
      <c r="J3751" s="248"/>
      <c r="K3751" s="248"/>
      <c r="L3751" s="253"/>
      <c r="M3751" s="254"/>
      <c r="N3751" s="255"/>
      <c r="O3751" s="255"/>
      <c r="P3751" s="255"/>
      <c r="Q3751" s="255"/>
      <c r="R3751" s="255"/>
      <c r="S3751" s="255"/>
      <c r="T3751" s="256"/>
      <c r="U3751" s="14"/>
      <c r="V3751" s="14"/>
      <c r="W3751" s="14"/>
      <c r="X3751" s="14"/>
      <c r="Y3751" s="14"/>
      <c r="Z3751" s="14"/>
      <c r="AA3751" s="14"/>
      <c r="AB3751" s="14"/>
      <c r="AC3751" s="14"/>
      <c r="AD3751" s="14"/>
      <c r="AE3751" s="14"/>
      <c r="AT3751" s="257" t="s">
        <v>252</v>
      </c>
      <c r="AU3751" s="257" t="s">
        <v>93</v>
      </c>
      <c r="AV3751" s="14" t="s">
        <v>93</v>
      </c>
      <c r="AW3751" s="14" t="s">
        <v>46</v>
      </c>
      <c r="AX3751" s="14" t="s">
        <v>85</v>
      </c>
      <c r="AY3751" s="257" t="s">
        <v>241</v>
      </c>
    </row>
    <row r="3752" s="14" customFormat="1">
      <c r="A3752" s="14"/>
      <c r="B3752" s="247"/>
      <c r="C3752" s="248"/>
      <c r="D3752" s="238" t="s">
        <v>252</v>
      </c>
      <c r="E3752" s="249" t="s">
        <v>39</v>
      </c>
      <c r="F3752" s="250" t="s">
        <v>3280</v>
      </c>
      <c r="G3752" s="248"/>
      <c r="H3752" s="251">
        <v>3.5819999999999999</v>
      </c>
      <c r="I3752" s="252"/>
      <c r="J3752" s="248"/>
      <c r="K3752" s="248"/>
      <c r="L3752" s="253"/>
      <c r="M3752" s="254"/>
      <c r="N3752" s="255"/>
      <c r="O3752" s="255"/>
      <c r="P3752" s="255"/>
      <c r="Q3752" s="255"/>
      <c r="R3752" s="255"/>
      <c r="S3752" s="255"/>
      <c r="T3752" s="256"/>
      <c r="U3752" s="14"/>
      <c r="V3752" s="14"/>
      <c r="W3752" s="14"/>
      <c r="X3752" s="14"/>
      <c r="Y3752" s="14"/>
      <c r="Z3752" s="14"/>
      <c r="AA3752" s="14"/>
      <c r="AB3752" s="14"/>
      <c r="AC3752" s="14"/>
      <c r="AD3752" s="14"/>
      <c r="AE3752" s="14"/>
      <c r="AT3752" s="257" t="s">
        <v>252</v>
      </c>
      <c r="AU3752" s="257" t="s">
        <v>93</v>
      </c>
      <c r="AV3752" s="14" t="s">
        <v>93</v>
      </c>
      <c r="AW3752" s="14" t="s">
        <v>46</v>
      </c>
      <c r="AX3752" s="14" t="s">
        <v>85</v>
      </c>
      <c r="AY3752" s="257" t="s">
        <v>241</v>
      </c>
    </row>
    <row r="3753" s="16" customFormat="1">
      <c r="A3753" s="16"/>
      <c r="B3753" s="269"/>
      <c r="C3753" s="270"/>
      <c r="D3753" s="238" t="s">
        <v>252</v>
      </c>
      <c r="E3753" s="271" t="s">
        <v>39</v>
      </c>
      <c r="F3753" s="272" t="s">
        <v>295</v>
      </c>
      <c r="G3753" s="270"/>
      <c r="H3753" s="273">
        <v>101.87000000000001</v>
      </c>
      <c r="I3753" s="274"/>
      <c r="J3753" s="270"/>
      <c r="K3753" s="270"/>
      <c r="L3753" s="275"/>
      <c r="M3753" s="276"/>
      <c r="N3753" s="277"/>
      <c r="O3753" s="277"/>
      <c r="P3753" s="277"/>
      <c r="Q3753" s="277"/>
      <c r="R3753" s="277"/>
      <c r="S3753" s="277"/>
      <c r="T3753" s="278"/>
      <c r="U3753" s="16"/>
      <c r="V3753" s="16"/>
      <c r="W3753" s="16"/>
      <c r="X3753" s="16"/>
      <c r="Y3753" s="16"/>
      <c r="Z3753" s="16"/>
      <c r="AA3753" s="16"/>
      <c r="AB3753" s="16"/>
      <c r="AC3753" s="16"/>
      <c r="AD3753" s="16"/>
      <c r="AE3753" s="16"/>
      <c r="AT3753" s="279" t="s">
        <v>252</v>
      </c>
      <c r="AU3753" s="279" t="s">
        <v>93</v>
      </c>
      <c r="AV3753" s="16" t="s">
        <v>113</v>
      </c>
      <c r="AW3753" s="16" t="s">
        <v>46</v>
      </c>
      <c r="AX3753" s="16" t="s">
        <v>85</v>
      </c>
      <c r="AY3753" s="279" t="s">
        <v>241</v>
      </c>
    </row>
    <row r="3754" s="13" customFormat="1">
      <c r="A3754" s="13"/>
      <c r="B3754" s="236"/>
      <c r="C3754" s="237"/>
      <c r="D3754" s="238" t="s">
        <v>252</v>
      </c>
      <c r="E3754" s="239" t="s">
        <v>39</v>
      </c>
      <c r="F3754" s="240" t="s">
        <v>3303</v>
      </c>
      <c r="G3754" s="237"/>
      <c r="H3754" s="239" t="s">
        <v>39</v>
      </c>
      <c r="I3754" s="241"/>
      <c r="J3754" s="237"/>
      <c r="K3754" s="237"/>
      <c r="L3754" s="242"/>
      <c r="M3754" s="243"/>
      <c r="N3754" s="244"/>
      <c r="O3754" s="244"/>
      <c r="P3754" s="244"/>
      <c r="Q3754" s="244"/>
      <c r="R3754" s="244"/>
      <c r="S3754" s="244"/>
      <c r="T3754" s="245"/>
      <c r="U3754" s="13"/>
      <c r="V3754" s="13"/>
      <c r="W3754" s="13"/>
      <c r="X3754" s="13"/>
      <c r="Y3754" s="13"/>
      <c r="Z3754" s="13"/>
      <c r="AA3754" s="13"/>
      <c r="AB3754" s="13"/>
      <c r="AC3754" s="13"/>
      <c r="AD3754" s="13"/>
      <c r="AE3754" s="13"/>
      <c r="AT3754" s="246" t="s">
        <v>252</v>
      </c>
      <c r="AU3754" s="246" t="s">
        <v>93</v>
      </c>
      <c r="AV3754" s="13" t="s">
        <v>23</v>
      </c>
      <c r="AW3754" s="13" t="s">
        <v>46</v>
      </c>
      <c r="AX3754" s="13" t="s">
        <v>85</v>
      </c>
      <c r="AY3754" s="246" t="s">
        <v>241</v>
      </c>
    </row>
    <row r="3755" s="14" customFormat="1">
      <c r="A3755" s="14"/>
      <c r="B3755" s="247"/>
      <c r="C3755" s="248"/>
      <c r="D3755" s="238" t="s">
        <v>252</v>
      </c>
      <c r="E3755" s="249" t="s">
        <v>39</v>
      </c>
      <c r="F3755" s="250" t="s">
        <v>3281</v>
      </c>
      <c r="G3755" s="248"/>
      <c r="H3755" s="251">
        <v>8.1099999999999994</v>
      </c>
      <c r="I3755" s="252"/>
      <c r="J3755" s="248"/>
      <c r="K3755" s="248"/>
      <c r="L3755" s="253"/>
      <c r="M3755" s="254"/>
      <c r="N3755" s="255"/>
      <c r="O3755" s="255"/>
      <c r="P3755" s="255"/>
      <c r="Q3755" s="255"/>
      <c r="R3755" s="255"/>
      <c r="S3755" s="255"/>
      <c r="T3755" s="256"/>
      <c r="U3755" s="14"/>
      <c r="V3755" s="14"/>
      <c r="W3755" s="14"/>
      <c r="X3755" s="14"/>
      <c r="Y3755" s="14"/>
      <c r="Z3755" s="14"/>
      <c r="AA3755" s="14"/>
      <c r="AB3755" s="14"/>
      <c r="AC3755" s="14"/>
      <c r="AD3755" s="14"/>
      <c r="AE3755" s="14"/>
      <c r="AT3755" s="257" t="s">
        <v>252</v>
      </c>
      <c r="AU3755" s="257" t="s">
        <v>93</v>
      </c>
      <c r="AV3755" s="14" t="s">
        <v>93</v>
      </c>
      <c r="AW3755" s="14" t="s">
        <v>46</v>
      </c>
      <c r="AX3755" s="14" t="s">
        <v>85</v>
      </c>
      <c r="AY3755" s="257" t="s">
        <v>241</v>
      </c>
    </row>
    <row r="3756" s="14" customFormat="1">
      <c r="A3756" s="14"/>
      <c r="B3756" s="247"/>
      <c r="C3756" s="248"/>
      <c r="D3756" s="238" t="s">
        <v>252</v>
      </c>
      <c r="E3756" s="249" t="s">
        <v>39</v>
      </c>
      <c r="F3756" s="250" t="s">
        <v>3274</v>
      </c>
      <c r="G3756" s="248"/>
      <c r="H3756" s="251">
        <v>18.885000000000002</v>
      </c>
      <c r="I3756" s="252"/>
      <c r="J3756" s="248"/>
      <c r="K3756" s="248"/>
      <c r="L3756" s="253"/>
      <c r="M3756" s="254"/>
      <c r="N3756" s="255"/>
      <c r="O3756" s="255"/>
      <c r="P3756" s="255"/>
      <c r="Q3756" s="255"/>
      <c r="R3756" s="255"/>
      <c r="S3756" s="255"/>
      <c r="T3756" s="256"/>
      <c r="U3756" s="14"/>
      <c r="V3756" s="14"/>
      <c r="W3756" s="14"/>
      <c r="X3756" s="14"/>
      <c r="Y3756" s="14"/>
      <c r="Z3756" s="14"/>
      <c r="AA3756" s="14"/>
      <c r="AB3756" s="14"/>
      <c r="AC3756" s="14"/>
      <c r="AD3756" s="14"/>
      <c r="AE3756" s="14"/>
      <c r="AT3756" s="257" t="s">
        <v>252</v>
      </c>
      <c r="AU3756" s="257" t="s">
        <v>93</v>
      </c>
      <c r="AV3756" s="14" t="s">
        <v>93</v>
      </c>
      <c r="AW3756" s="14" t="s">
        <v>46</v>
      </c>
      <c r="AX3756" s="14" t="s">
        <v>85</v>
      </c>
      <c r="AY3756" s="257" t="s">
        <v>241</v>
      </c>
    </row>
    <row r="3757" s="14" customFormat="1">
      <c r="A3757" s="14"/>
      <c r="B3757" s="247"/>
      <c r="C3757" s="248"/>
      <c r="D3757" s="238" t="s">
        <v>252</v>
      </c>
      <c r="E3757" s="249" t="s">
        <v>39</v>
      </c>
      <c r="F3757" s="250" t="s">
        <v>3275</v>
      </c>
      <c r="G3757" s="248"/>
      <c r="H3757" s="251">
        <v>4.1820000000000004</v>
      </c>
      <c r="I3757" s="252"/>
      <c r="J3757" s="248"/>
      <c r="K3757" s="248"/>
      <c r="L3757" s="253"/>
      <c r="M3757" s="254"/>
      <c r="N3757" s="255"/>
      <c r="O3757" s="255"/>
      <c r="P3757" s="255"/>
      <c r="Q3757" s="255"/>
      <c r="R3757" s="255"/>
      <c r="S3757" s="255"/>
      <c r="T3757" s="256"/>
      <c r="U3757" s="14"/>
      <c r="V3757" s="14"/>
      <c r="W3757" s="14"/>
      <c r="X3757" s="14"/>
      <c r="Y3757" s="14"/>
      <c r="Z3757" s="14"/>
      <c r="AA3757" s="14"/>
      <c r="AB3757" s="14"/>
      <c r="AC3757" s="14"/>
      <c r="AD3757" s="14"/>
      <c r="AE3757" s="14"/>
      <c r="AT3757" s="257" t="s">
        <v>252</v>
      </c>
      <c r="AU3757" s="257" t="s">
        <v>93</v>
      </c>
      <c r="AV3757" s="14" t="s">
        <v>93</v>
      </c>
      <c r="AW3757" s="14" t="s">
        <v>46</v>
      </c>
      <c r="AX3757" s="14" t="s">
        <v>85</v>
      </c>
      <c r="AY3757" s="257" t="s">
        <v>241</v>
      </c>
    </row>
    <row r="3758" s="14" customFormat="1">
      <c r="A3758" s="14"/>
      <c r="B3758" s="247"/>
      <c r="C3758" s="248"/>
      <c r="D3758" s="238" t="s">
        <v>252</v>
      </c>
      <c r="E3758" s="249" t="s">
        <v>39</v>
      </c>
      <c r="F3758" s="250" t="s">
        <v>3282</v>
      </c>
      <c r="G3758" s="248"/>
      <c r="H3758" s="251">
        <v>1.4850000000000001</v>
      </c>
      <c r="I3758" s="252"/>
      <c r="J3758" s="248"/>
      <c r="K3758" s="248"/>
      <c r="L3758" s="253"/>
      <c r="M3758" s="254"/>
      <c r="N3758" s="255"/>
      <c r="O3758" s="255"/>
      <c r="P3758" s="255"/>
      <c r="Q3758" s="255"/>
      <c r="R3758" s="255"/>
      <c r="S3758" s="255"/>
      <c r="T3758" s="256"/>
      <c r="U3758" s="14"/>
      <c r="V3758" s="14"/>
      <c r="W3758" s="14"/>
      <c r="X3758" s="14"/>
      <c r="Y3758" s="14"/>
      <c r="Z3758" s="14"/>
      <c r="AA3758" s="14"/>
      <c r="AB3758" s="14"/>
      <c r="AC3758" s="14"/>
      <c r="AD3758" s="14"/>
      <c r="AE3758" s="14"/>
      <c r="AT3758" s="257" t="s">
        <v>252</v>
      </c>
      <c r="AU3758" s="257" t="s">
        <v>93</v>
      </c>
      <c r="AV3758" s="14" t="s">
        <v>93</v>
      </c>
      <c r="AW3758" s="14" t="s">
        <v>46</v>
      </c>
      <c r="AX3758" s="14" t="s">
        <v>85</v>
      </c>
      <c r="AY3758" s="257" t="s">
        <v>241</v>
      </c>
    </row>
    <row r="3759" s="14" customFormat="1">
      <c r="A3759" s="14"/>
      <c r="B3759" s="247"/>
      <c r="C3759" s="248"/>
      <c r="D3759" s="238" t="s">
        <v>252</v>
      </c>
      <c r="E3759" s="249" t="s">
        <v>39</v>
      </c>
      <c r="F3759" s="250" t="s">
        <v>3283</v>
      </c>
      <c r="G3759" s="248"/>
      <c r="H3759" s="251">
        <v>0.14999999999999999</v>
      </c>
      <c r="I3759" s="252"/>
      <c r="J3759" s="248"/>
      <c r="K3759" s="248"/>
      <c r="L3759" s="253"/>
      <c r="M3759" s="254"/>
      <c r="N3759" s="255"/>
      <c r="O3759" s="255"/>
      <c r="P3759" s="255"/>
      <c r="Q3759" s="255"/>
      <c r="R3759" s="255"/>
      <c r="S3759" s="255"/>
      <c r="T3759" s="256"/>
      <c r="U3759" s="14"/>
      <c r="V3759" s="14"/>
      <c r="W3759" s="14"/>
      <c r="X3759" s="14"/>
      <c r="Y3759" s="14"/>
      <c r="Z3759" s="14"/>
      <c r="AA3759" s="14"/>
      <c r="AB3759" s="14"/>
      <c r="AC3759" s="14"/>
      <c r="AD3759" s="14"/>
      <c r="AE3759" s="14"/>
      <c r="AT3759" s="257" t="s">
        <v>252</v>
      </c>
      <c r="AU3759" s="257" t="s">
        <v>93</v>
      </c>
      <c r="AV3759" s="14" t="s">
        <v>93</v>
      </c>
      <c r="AW3759" s="14" t="s">
        <v>46</v>
      </c>
      <c r="AX3759" s="14" t="s">
        <v>85</v>
      </c>
      <c r="AY3759" s="257" t="s">
        <v>241</v>
      </c>
    </row>
    <row r="3760" s="16" customFormat="1">
      <c r="A3760" s="16"/>
      <c r="B3760" s="269"/>
      <c r="C3760" s="270"/>
      <c r="D3760" s="238" t="s">
        <v>252</v>
      </c>
      <c r="E3760" s="271" t="s">
        <v>39</v>
      </c>
      <c r="F3760" s="272" t="s">
        <v>295</v>
      </c>
      <c r="G3760" s="270"/>
      <c r="H3760" s="273">
        <v>32.811999999999998</v>
      </c>
      <c r="I3760" s="274"/>
      <c r="J3760" s="270"/>
      <c r="K3760" s="270"/>
      <c r="L3760" s="275"/>
      <c r="M3760" s="276"/>
      <c r="N3760" s="277"/>
      <c r="O3760" s="277"/>
      <c r="P3760" s="277"/>
      <c r="Q3760" s="277"/>
      <c r="R3760" s="277"/>
      <c r="S3760" s="277"/>
      <c r="T3760" s="278"/>
      <c r="U3760" s="16"/>
      <c r="V3760" s="16"/>
      <c r="W3760" s="16"/>
      <c r="X3760" s="16"/>
      <c r="Y3760" s="16"/>
      <c r="Z3760" s="16"/>
      <c r="AA3760" s="16"/>
      <c r="AB3760" s="16"/>
      <c r="AC3760" s="16"/>
      <c r="AD3760" s="16"/>
      <c r="AE3760" s="16"/>
      <c r="AT3760" s="279" t="s">
        <v>252</v>
      </c>
      <c r="AU3760" s="279" t="s">
        <v>93</v>
      </c>
      <c r="AV3760" s="16" t="s">
        <v>113</v>
      </c>
      <c r="AW3760" s="16" t="s">
        <v>46</v>
      </c>
      <c r="AX3760" s="16" t="s">
        <v>85</v>
      </c>
      <c r="AY3760" s="279" t="s">
        <v>241</v>
      </c>
    </row>
    <row r="3761" s="15" customFormat="1">
      <c r="A3761" s="15"/>
      <c r="B3761" s="258"/>
      <c r="C3761" s="259"/>
      <c r="D3761" s="238" t="s">
        <v>252</v>
      </c>
      <c r="E3761" s="260" t="s">
        <v>39</v>
      </c>
      <c r="F3761" s="261" t="s">
        <v>274</v>
      </c>
      <c r="G3761" s="259"/>
      <c r="H3761" s="262">
        <v>134.68199999999999</v>
      </c>
      <c r="I3761" s="263"/>
      <c r="J3761" s="259"/>
      <c r="K3761" s="259"/>
      <c r="L3761" s="264"/>
      <c r="M3761" s="265"/>
      <c r="N3761" s="266"/>
      <c r="O3761" s="266"/>
      <c r="P3761" s="266"/>
      <c r="Q3761" s="266"/>
      <c r="R3761" s="266"/>
      <c r="S3761" s="266"/>
      <c r="T3761" s="267"/>
      <c r="U3761" s="15"/>
      <c r="V3761" s="15"/>
      <c r="W3761" s="15"/>
      <c r="X3761" s="15"/>
      <c r="Y3761" s="15"/>
      <c r="Z3761" s="15"/>
      <c r="AA3761" s="15"/>
      <c r="AB3761" s="15"/>
      <c r="AC3761" s="15"/>
      <c r="AD3761" s="15"/>
      <c r="AE3761" s="15"/>
      <c r="AT3761" s="268" t="s">
        <v>252</v>
      </c>
      <c r="AU3761" s="268" t="s">
        <v>93</v>
      </c>
      <c r="AV3761" s="15" t="s">
        <v>248</v>
      </c>
      <c r="AW3761" s="15" t="s">
        <v>46</v>
      </c>
      <c r="AX3761" s="15" t="s">
        <v>23</v>
      </c>
      <c r="AY3761" s="268" t="s">
        <v>241</v>
      </c>
    </row>
    <row r="3762" s="2" customFormat="1" ht="21.75" customHeight="1">
      <c r="A3762" s="42"/>
      <c r="B3762" s="43"/>
      <c r="C3762" s="218" t="s">
        <v>3304</v>
      </c>
      <c r="D3762" s="218" t="s">
        <v>243</v>
      </c>
      <c r="E3762" s="219" t="s">
        <v>3305</v>
      </c>
      <c r="F3762" s="220" t="s">
        <v>3306</v>
      </c>
      <c r="G3762" s="221" t="s">
        <v>246</v>
      </c>
      <c r="H3762" s="222">
        <v>6.0629999999999997</v>
      </c>
      <c r="I3762" s="223"/>
      <c r="J3762" s="224">
        <f>ROUND(I3762*H3762,2)</f>
        <v>0</v>
      </c>
      <c r="K3762" s="220" t="s">
        <v>247</v>
      </c>
      <c r="L3762" s="48"/>
      <c r="M3762" s="225" t="s">
        <v>39</v>
      </c>
      <c r="N3762" s="226" t="s">
        <v>56</v>
      </c>
      <c r="O3762" s="88"/>
      <c r="P3762" s="227">
        <f>O3762*H3762</f>
        <v>0</v>
      </c>
      <c r="Q3762" s="227">
        <v>0</v>
      </c>
      <c r="R3762" s="227">
        <f>Q3762*H3762</f>
        <v>0</v>
      </c>
      <c r="S3762" s="227">
        <v>0</v>
      </c>
      <c r="T3762" s="228">
        <f>S3762*H3762</f>
        <v>0</v>
      </c>
      <c r="U3762" s="42"/>
      <c r="V3762" s="42"/>
      <c r="W3762" s="42"/>
      <c r="X3762" s="42"/>
      <c r="Y3762" s="42"/>
      <c r="Z3762" s="42"/>
      <c r="AA3762" s="42"/>
      <c r="AB3762" s="42"/>
      <c r="AC3762" s="42"/>
      <c r="AD3762" s="42"/>
      <c r="AE3762" s="42"/>
      <c r="AR3762" s="229" t="s">
        <v>248</v>
      </c>
      <c r="AT3762" s="229" t="s">
        <v>243</v>
      </c>
      <c r="AU3762" s="229" t="s">
        <v>93</v>
      </c>
      <c r="AY3762" s="20" t="s">
        <v>241</v>
      </c>
      <c r="BE3762" s="230">
        <f>IF(N3762="základní",J3762,0)</f>
        <v>0</v>
      </c>
      <c r="BF3762" s="230">
        <f>IF(N3762="snížená",J3762,0)</f>
        <v>0</v>
      </c>
      <c r="BG3762" s="230">
        <f>IF(N3762="zákl. přenesená",J3762,0)</f>
        <v>0</v>
      </c>
      <c r="BH3762" s="230">
        <f>IF(N3762="sníž. přenesená",J3762,0)</f>
        <v>0</v>
      </c>
      <c r="BI3762" s="230">
        <f>IF(N3762="nulová",J3762,0)</f>
        <v>0</v>
      </c>
      <c r="BJ3762" s="20" t="s">
        <v>23</v>
      </c>
      <c r="BK3762" s="230">
        <f>ROUND(I3762*H3762,2)</f>
        <v>0</v>
      </c>
      <c r="BL3762" s="20" t="s">
        <v>248</v>
      </c>
      <c r="BM3762" s="229" t="s">
        <v>3307</v>
      </c>
    </row>
    <row r="3763" s="2" customFormat="1">
      <c r="A3763" s="42"/>
      <c r="B3763" s="43"/>
      <c r="C3763" s="44"/>
      <c r="D3763" s="231" t="s">
        <v>250</v>
      </c>
      <c r="E3763" s="44"/>
      <c r="F3763" s="232" t="s">
        <v>3308</v>
      </c>
      <c r="G3763" s="44"/>
      <c r="H3763" s="44"/>
      <c r="I3763" s="233"/>
      <c r="J3763" s="44"/>
      <c r="K3763" s="44"/>
      <c r="L3763" s="48"/>
      <c r="M3763" s="234"/>
      <c r="N3763" s="235"/>
      <c r="O3763" s="88"/>
      <c r="P3763" s="88"/>
      <c r="Q3763" s="88"/>
      <c r="R3763" s="88"/>
      <c r="S3763" s="88"/>
      <c r="T3763" s="89"/>
      <c r="U3763" s="42"/>
      <c r="V3763" s="42"/>
      <c r="W3763" s="42"/>
      <c r="X3763" s="42"/>
      <c r="Y3763" s="42"/>
      <c r="Z3763" s="42"/>
      <c r="AA3763" s="42"/>
      <c r="AB3763" s="42"/>
      <c r="AC3763" s="42"/>
      <c r="AD3763" s="42"/>
      <c r="AE3763" s="42"/>
      <c r="AT3763" s="20" t="s">
        <v>250</v>
      </c>
      <c r="AU3763" s="20" t="s">
        <v>93</v>
      </c>
    </row>
    <row r="3764" s="13" customFormat="1">
      <c r="A3764" s="13"/>
      <c r="B3764" s="236"/>
      <c r="C3764" s="237"/>
      <c r="D3764" s="238" t="s">
        <v>252</v>
      </c>
      <c r="E3764" s="239" t="s">
        <v>39</v>
      </c>
      <c r="F3764" s="240" t="s">
        <v>665</v>
      </c>
      <c r="G3764" s="237"/>
      <c r="H3764" s="239" t="s">
        <v>39</v>
      </c>
      <c r="I3764" s="241"/>
      <c r="J3764" s="237"/>
      <c r="K3764" s="237"/>
      <c r="L3764" s="242"/>
      <c r="M3764" s="243"/>
      <c r="N3764" s="244"/>
      <c r="O3764" s="244"/>
      <c r="P3764" s="244"/>
      <c r="Q3764" s="244"/>
      <c r="R3764" s="244"/>
      <c r="S3764" s="244"/>
      <c r="T3764" s="245"/>
      <c r="U3764" s="13"/>
      <c r="V3764" s="13"/>
      <c r="W3764" s="13"/>
      <c r="X3764" s="13"/>
      <c r="Y3764" s="13"/>
      <c r="Z3764" s="13"/>
      <c r="AA3764" s="13"/>
      <c r="AB3764" s="13"/>
      <c r="AC3764" s="13"/>
      <c r="AD3764" s="13"/>
      <c r="AE3764" s="13"/>
      <c r="AT3764" s="246" t="s">
        <v>252</v>
      </c>
      <c r="AU3764" s="246" t="s">
        <v>93</v>
      </c>
      <c r="AV3764" s="13" t="s">
        <v>23</v>
      </c>
      <c r="AW3764" s="13" t="s">
        <v>46</v>
      </c>
      <c r="AX3764" s="13" t="s">
        <v>85</v>
      </c>
      <c r="AY3764" s="246" t="s">
        <v>241</v>
      </c>
    </row>
    <row r="3765" s="14" customFormat="1">
      <c r="A3765" s="14"/>
      <c r="B3765" s="247"/>
      <c r="C3765" s="248"/>
      <c r="D3765" s="238" t="s">
        <v>252</v>
      </c>
      <c r="E3765" s="249" t="s">
        <v>39</v>
      </c>
      <c r="F3765" s="250" t="s">
        <v>3289</v>
      </c>
      <c r="G3765" s="248"/>
      <c r="H3765" s="251">
        <v>6.0629999999999997</v>
      </c>
      <c r="I3765" s="252"/>
      <c r="J3765" s="248"/>
      <c r="K3765" s="248"/>
      <c r="L3765" s="253"/>
      <c r="M3765" s="254"/>
      <c r="N3765" s="255"/>
      <c r="O3765" s="255"/>
      <c r="P3765" s="255"/>
      <c r="Q3765" s="255"/>
      <c r="R3765" s="255"/>
      <c r="S3765" s="255"/>
      <c r="T3765" s="256"/>
      <c r="U3765" s="14"/>
      <c r="V3765" s="14"/>
      <c r="W3765" s="14"/>
      <c r="X3765" s="14"/>
      <c r="Y3765" s="14"/>
      <c r="Z3765" s="14"/>
      <c r="AA3765" s="14"/>
      <c r="AB3765" s="14"/>
      <c r="AC3765" s="14"/>
      <c r="AD3765" s="14"/>
      <c r="AE3765" s="14"/>
      <c r="AT3765" s="257" t="s">
        <v>252</v>
      </c>
      <c r="AU3765" s="257" t="s">
        <v>93</v>
      </c>
      <c r="AV3765" s="14" t="s">
        <v>93</v>
      </c>
      <c r="AW3765" s="14" t="s">
        <v>46</v>
      </c>
      <c r="AX3765" s="14" t="s">
        <v>23</v>
      </c>
      <c r="AY3765" s="257" t="s">
        <v>241</v>
      </c>
    </row>
    <row r="3766" s="2" customFormat="1" ht="16.5" customHeight="1">
      <c r="A3766" s="42"/>
      <c r="B3766" s="43"/>
      <c r="C3766" s="218" t="s">
        <v>3309</v>
      </c>
      <c r="D3766" s="218" t="s">
        <v>243</v>
      </c>
      <c r="E3766" s="219" t="s">
        <v>3310</v>
      </c>
      <c r="F3766" s="220" t="s">
        <v>3311</v>
      </c>
      <c r="G3766" s="221" t="s">
        <v>430</v>
      </c>
      <c r="H3766" s="222">
        <v>4.3049999999999997</v>
      </c>
      <c r="I3766" s="223"/>
      <c r="J3766" s="224">
        <f>ROUND(I3766*H3766,2)</f>
        <v>0</v>
      </c>
      <c r="K3766" s="220" t="s">
        <v>247</v>
      </c>
      <c r="L3766" s="48"/>
      <c r="M3766" s="225" t="s">
        <v>39</v>
      </c>
      <c r="N3766" s="226" t="s">
        <v>56</v>
      </c>
      <c r="O3766" s="88"/>
      <c r="P3766" s="227">
        <f>O3766*H3766</f>
        <v>0</v>
      </c>
      <c r="Q3766" s="227">
        <v>1.06277</v>
      </c>
      <c r="R3766" s="227">
        <f>Q3766*H3766</f>
        <v>4.5752248499999997</v>
      </c>
      <c r="S3766" s="227">
        <v>0</v>
      </c>
      <c r="T3766" s="228">
        <f>S3766*H3766</f>
        <v>0</v>
      </c>
      <c r="U3766" s="42"/>
      <c r="V3766" s="42"/>
      <c r="W3766" s="42"/>
      <c r="X3766" s="42"/>
      <c r="Y3766" s="42"/>
      <c r="Z3766" s="42"/>
      <c r="AA3766" s="42"/>
      <c r="AB3766" s="42"/>
      <c r="AC3766" s="42"/>
      <c r="AD3766" s="42"/>
      <c r="AE3766" s="42"/>
      <c r="AR3766" s="229" t="s">
        <v>248</v>
      </c>
      <c r="AT3766" s="229" t="s">
        <v>243</v>
      </c>
      <c r="AU3766" s="229" t="s">
        <v>93</v>
      </c>
      <c r="AY3766" s="20" t="s">
        <v>241</v>
      </c>
      <c r="BE3766" s="230">
        <f>IF(N3766="základní",J3766,0)</f>
        <v>0</v>
      </c>
      <c r="BF3766" s="230">
        <f>IF(N3766="snížená",J3766,0)</f>
        <v>0</v>
      </c>
      <c r="BG3766" s="230">
        <f>IF(N3766="zákl. přenesená",J3766,0)</f>
        <v>0</v>
      </c>
      <c r="BH3766" s="230">
        <f>IF(N3766="sníž. přenesená",J3766,0)</f>
        <v>0</v>
      </c>
      <c r="BI3766" s="230">
        <f>IF(N3766="nulová",J3766,0)</f>
        <v>0</v>
      </c>
      <c r="BJ3766" s="20" t="s">
        <v>23</v>
      </c>
      <c r="BK3766" s="230">
        <f>ROUND(I3766*H3766,2)</f>
        <v>0</v>
      </c>
      <c r="BL3766" s="20" t="s">
        <v>248</v>
      </c>
      <c r="BM3766" s="229" t="s">
        <v>3312</v>
      </c>
    </row>
    <row r="3767" s="2" customFormat="1">
      <c r="A3767" s="42"/>
      <c r="B3767" s="43"/>
      <c r="C3767" s="44"/>
      <c r="D3767" s="231" t="s">
        <v>250</v>
      </c>
      <c r="E3767" s="44"/>
      <c r="F3767" s="232" t="s">
        <v>3313</v>
      </c>
      <c r="G3767" s="44"/>
      <c r="H3767" s="44"/>
      <c r="I3767" s="233"/>
      <c r="J3767" s="44"/>
      <c r="K3767" s="44"/>
      <c r="L3767" s="48"/>
      <c r="M3767" s="234"/>
      <c r="N3767" s="235"/>
      <c r="O3767" s="88"/>
      <c r="P3767" s="88"/>
      <c r="Q3767" s="88"/>
      <c r="R3767" s="88"/>
      <c r="S3767" s="88"/>
      <c r="T3767" s="89"/>
      <c r="U3767" s="42"/>
      <c r="V3767" s="42"/>
      <c r="W3767" s="42"/>
      <c r="X3767" s="42"/>
      <c r="Y3767" s="42"/>
      <c r="Z3767" s="42"/>
      <c r="AA3767" s="42"/>
      <c r="AB3767" s="42"/>
      <c r="AC3767" s="42"/>
      <c r="AD3767" s="42"/>
      <c r="AE3767" s="42"/>
      <c r="AT3767" s="20" t="s">
        <v>250</v>
      </c>
      <c r="AU3767" s="20" t="s">
        <v>93</v>
      </c>
    </row>
    <row r="3768" s="13" customFormat="1">
      <c r="A3768" s="13"/>
      <c r="B3768" s="236"/>
      <c r="C3768" s="237"/>
      <c r="D3768" s="238" t="s">
        <v>252</v>
      </c>
      <c r="E3768" s="239" t="s">
        <v>39</v>
      </c>
      <c r="F3768" s="240" t="s">
        <v>665</v>
      </c>
      <c r="G3768" s="237"/>
      <c r="H3768" s="239" t="s">
        <v>39</v>
      </c>
      <c r="I3768" s="241"/>
      <c r="J3768" s="237"/>
      <c r="K3768" s="237"/>
      <c r="L3768" s="242"/>
      <c r="M3768" s="243"/>
      <c r="N3768" s="244"/>
      <c r="O3768" s="244"/>
      <c r="P3768" s="244"/>
      <c r="Q3768" s="244"/>
      <c r="R3768" s="244"/>
      <c r="S3768" s="244"/>
      <c r="T3768" s="245"/>
      <c r="U3768" s="13"/>
      <c r="V3768" s="13"/>
      <c r="W3768" s="13"/>
      <c r="X3768" s="13"/>
      <c r="Y3768" s="13"/>
      <c r="Z3768" s="13"/>
      <c r="AA3768" s="13"/>
      <c r="AB3768" s="13"/>
      <c r="AC3768" s="13"/>
      <c r="AD3768" s="13"/>
      <c r="AE3768" s="13"/>
      <c r="AT3768" s="246" t="s">
        <v>252</v>
      </c>
      <c r="AU3768" s="246" t="s">
        <v>93</v>
      </c>
      <c r="AV3768" s="13" t="s">
        <v>23</v>
      </c>
      <c r="AW3768" s="13" t="s">
        <v>46</v>
      </c>
      <c r="AX3768" s="13" t="s">
        <v>85</v>
      </c>
      <c r="AY3768" s="246" t="s">
        <v>241</v>
      </c>
    </row>
    <row r="3769" s="13" customFormat="1">
      <c r="A3769" s="13"/>
      <c r="B3769" s="236"/>
      <c r="C3769" s="237"/>
      <c r="D3769" s="238" t="s">
        <v>252</v>
      </c>
      <c r="E3769" s="239" t="s">
        <v>39</v>
      </c>
      <c r="F3769" s="240" t="s">
        <v>3314</v>
      </c>
      <c r="G3769" s="237"/>
      <c r="H3769" s="239" t="s">
        <v>39</v>
      </c>
      <c r="I3769" s="241"/>
      <c r="J3769" s="237"/>
      <c r="K3769" s="237"/>
      <c r="L3769" s="242"/>
      <c r="M3769" s="243"/>
      <c r="N3769" s="244"/>
      <c r="O3769" s="244"/>
      <c r="P3769" s="244"/>
      <c r="Q3769" s="244"/>
      <c r="R3769" s="244"/>
      <c r="S3769" s="244"/>
      <c r="T3769" s="245"/>
      <c r="U3769" s="13"/>
      <c r="V3769" s="13"/>
      <c r="W3769" s="13"/>
      <c r="X3769" s="13"/>
      <c r="Y3769" s="13"/>
      <c r="Z3769" s="13"/>
      <c r="AA3769" s="13"/>
      <c r="AB3769" s="13"/>
      <c r="AC3769" s="13"/>
      <c r="AD3769" s="13"/>
      <c r="AE3769" s="13"/>
      <c r="AT3769" s="246" t="s">
        <v>252</v>
      </c>
      <c r="AU3769" s="246" t="s">
        <v>93</v>
      </c>
      <c r="AV3769" s="13" t="s">
        <v>23</v>
      </c>
      <c r="AW3769" s="13" t="s">
        <v>46</v>
      </c>
      <c r="AX3769" s="13" t="s">
        <v>85</v>
      </c>
      <c r="AY3769" s="246" t="s">
        <v>241</v>
      </c>
    </row>
    <row r="3770" s="14" customFormat="1">
      <c r="A3770" s="14"/>
      <c r="B3770" s="247"/>
      <c r="C3770" s="248"/>
      <c r="D3770" s="238" t="s">
        <v>252</v>
      </c>
      <c r="E3770" s="249" t="s">
        <v>39</v>
      </c>
      <c r="F3770" s="250" t="s">
        <v>3315</v>
      </c>
      <c r="G3770" s="248"/>
      <c r="H3770" s="251">
        <v>0.49199999999999999</v>
      </c>
      <c r="I3770" s="252"/>
      <c r="J3770" s="248"/>
      <c r="K3770" s="248"/>
      <c r="L3770" s="253"/>
      <c r="M3770" s="254"/>
      <c r="N3770" s="255"/>
      <c r="O3770" s="255"/>
      <c r="P3770" s="255"/>
      <c r="Q3770" s="255"/>
      <c r="R3770" s="255"/>
      <c r="S3770" s="255"/>
      <c r="T3770" s="256"/>
      <c r="U3770" s="14"/>
      <c r="V3770" s="14"/>
      <c r="W3770" s="14"/>
      <c r="X3770" s="14"/>
      <c r="Y3770" s="14"/>
      <c r="Z3770" s="14"/>
      <c r="AA3770" s="14"/>
      <c r="AB3770" s="14"/>
      <c r="AC3770" s="14"/>
      <c r="AD3770" s="14"/>
      <c r="AE3770" s="14"/>
      <c r="AT3770" s="257" t="s">
        <v>252</v>
      </c>
      <c r="AU3770" s="257" t="s">
        <v>93</v>
      </c>
      <c r="AV3770" s="14" t="s">
        <v>93</v>
      </c>
      <c r="AW3770" s="14" t="s">
        <v>46</v>
      </c>
      <c r="AX3770" s="14" t="s">
        <v>85</v>
      </c>
      <c r="AY3770" s="257" t="s">
        <v>241</v>
      </c>
    </row>
    <row r="3771" s="14" customFormat="1">
      <c r="A3771" s="14"/>
      <c r="B3771" s="247"/>
      <c r="C3771" s="248"/>
      <c r="D3771" s="238" t="s">
        <v>252</v>
      </c>
      <c r="E3771" s="249" t="s">
        <v>39</v>
      </c>
      <c r="F3771" s="250" t="s">
        <v>3316</v>
      </c>
      <c r="G3771" s="248"/>
      <c r="H3771" s="251">
        <v>1.1459999999999999</v>
      </c>
      <c r="I3771" s="252"/>
      <c r="J3771" s="248"/>
      <c r="K3771" s="248"/>
      <c r="L3771" s="253"/>
      <c r="M3771" s="254"/>
      <c r="N3771" s="255"/>
      <c r="O3771" s="255"/>
      <c r="P3771" s="255"/>
      <c r="Q3771" s="255"/>
      <c r="R3771" s="255"/>
      <c r="S3771" s="255"/>
      <c r="T3771" s="256"/>
      <c r="U3771" s="14"/>
      <c r="V3771" s="14"/>
      <c r="W3771" s="14"/>
      <c r="X3771" s="14"/>
      <c r="Y3771" s="14"/>
      <c r="Z3771" s="14"/>
      <c r="AA3771" s="14"/>
      <c r="AB3771" s="14"/>
      <c r="AC3771" s="14"/>
      <c r="AD3771" s="14"/>
      <c r="AE3771" s="14"/>
      <c r="AT3771" s="257" t="s">
        <v>252</v>
      </c>
      <c r="AU3771" s="257" t="s">
        <v>93</v>
      </c>
      <c r="AV3771" s="14" t="s">
        <v>93</v>
      </c>
      <c r="AW3771" s="14" t="s">
        <v>46</v>
      </c>
      <c r="AX3771" s="14" t="s">
        <v>85</v>
      </c>
      <c r="AY3771" s="257" t="s">
        <v>241</v>
      </c>
    </row>
    <row r="3772" s="14" customFormat="1">
      <c r="A3772" s="14"/>
      <c r="B3772" s="247"/>
      <c r="C3772" s="248"/>
      <c r="D3772" s="238" t="s">
        <v>252</v>
      </c>
      <c r="E3772" s="249" t="s">
        <v>39</v>
      </c>
      <c r="F3772" s="250" t="s">
        <v>3317</v>
      </c>
      <c r="G3772" s="248"/>
      <c r="H3772" s="251">
        <v>0.254</v>
      </c>
      <c r="I3772" s="252"/>
      <c r="J3772" s="248"/>
      <c r="K3772" s="248"/>
      <c r="L3772" s="253"/>
      <c r="M3772" s="254"/>
      <c r="N3772" s="255"/>
      <c r="O3772" s="255"/>
      <c r="P3772" s="255"/>
      <c r="Q3772" s="255"/>
      <c r="R3772" s="255"/>
      <c r="S3772" s="255"/>
      <c r="T3772" s="256"/>
      <c r="U3772" s="14"/>
      <c r="V3772" s="14"/>
      <c r="W3772" s="14"/>
      <c r="X3772" s="14"/>
      <c r="Y3772" s="14"/>
      <c r="Z3772" s="14"/>
      <c r="AA3772" s="14"/>
      <c r="AB3772" s="14"/>
      <c r="AC3772" s="14"/>
      <c r="AD3772" s="14"/>
      <c r="AE3772" s="14"/>
      <c r="AT3772" s="257" t="s">
        <v>252</v>
      </c>
      <c r="AU3772" s="257" t="s">
        <v>93</v>
      </c>
      <c r="AV3772" s="14" t="s">
        <v>93</v>
      </c>
      <c r="AW3772" s="14" t="s">
        <v>46</v>
      </c>
      <c r="AX3772" s="14" t="s">
        <v>85</v>
      </c>
      <c r="AY3772" s="257" t="s">
        <v>241</v>
      </c>
    </row>
    <row r="3773" s="14" customFormat="1">
      <c r="A3773" s="14"/>
      <c r="B3773" s="247"/>
      <c r="C3773" s="248"/>
      <c r="D3773" s="238" t="s">
        <v>252</v>
      </c>
      <c r="E3773" s="249" t="s">
        <v>39</v>
      </c>
      <c r="F3773" s="250" t="s">
        <v>3318</v>
      </c>
      <c r="G3773" s="248"/>
      <c r="H3773" s="251">
        <v>0.184</v>
      </c>
      <c r="I3773" s="252"/>
      <c r="J3773" s="248"/>
      <c r="K3773" s="248"/>
      <c r="L3773" s="253"/>
      <c r="M3773" s="254"/>
      <c r="N3773" s="255"/>
      <c r="O3773" s="255"/>
      <c r="P3773" s="255"/>
      <c r="Q3773" s="255"/>
      <c r="R3773" s="255"/>
      <c r="S3773" s="255"/>
      <c r="T3773" s="256"/>
      <c r="U3773" s="14"/>
      <c r="V3773" s="14"/>
      <c r="W3773" s="14"/>
      <c r="X3773" s="14"/>
      <c r="Y3773" s="14"/>
      <c r="Z3773" s="14"/>
      <c r="AA3773" s="14"/>
      <c r="AB3773" s="14"/>
      <c r="AC3773" s="14"/>
      <c r="AD3773" s="14"/>
      <c r="AE3773" s="14"/>
      <c r="AT3773" s="257" t="s">
        <v>252</v>
      </c>
      <c r="AU3773" s="257" t="s">
        <v>93</v>
      </c>
      <c r="AV3773" s="14" t="s">
        <v>93</v>
      </c>
      <c r="AW3773" s="14" t="s">
        <v>46</v>
      </c>
      <c r="AX3773" s="14" t="s">
        <v>85</v>
      </c>
      <c r="AY3773" s="257" t="s">
        <v>241</v>
      </c>
    </row>
    <row r="3774" s="14" customFormat="1">
      <c r="A3774" s="14"/>
      <c r="B3774" s="247"/>
      <c r="C3774" s="248"/>
      <c r="D3774" s="238" t="s">
        <v>252</v>
      </c>
      <c r="E3774" s="249" t="s">
        <v>39</v>
      </c>
      <c r="F3774" s="250" t="s">
        <v>3319</v>
      </c>
      <c r="G3774" s="248"/>
      <c r="H3774" s="251">
        <v>0.184</v>
      </c>
      <c r="I3774" s="252"/>
      <c r="J3774" s="248"/>
      <c r="K3774" s="248"/>
      <c r="L3774" s="253"/>
      <c r="M3774" s="254"/>
      <c r="N3774" s="255"/>
      <c r="O3774" s="255"/>
      <c r="P3774" s="255"/>
      <c r="Q3774" s="255"/>
      <c r="R3774" s="255"/>
      <c r="S3774" s="255"/>
      <c r="T3774" s="256"/>
      <c r="U3774" s="14"/>
      <c r="V3774" s="14"/>
      <c r="W3774" s="14"/>
      <c r="X3774" s="14"/>
      <c r="Y3774" s="14"/>
      <c r="Z3774" s="14"/>
      <c r="AA3774" s="14"/>
      <c r="AB3774" s="14"/>
      <c r="AC3774" s="14"/>
      <c r="AD3774" s="14"/>
      <c r="AE3774" s="14"/>
      <c r="AT3774" s="257" t="s">
        <v>252</v>
      </c>
      <c r="AU3774" s="257" t="s">
        <v>93</v>
      </c>
      <c r="AV3774" s="14" t="s">
        <v>93</v>
      </c>
      <c r="AW3774" s="14" t="s">
        <v>46</v>
      </c>
      <c r="AX3774" s="14" t="s">
        <v>85</v>
      </c>
      <c r="AY3774" s="257" t="s">
        <v>241</v>
      </c>
    </row>
    <row r="3775" s="14" customFormat="1">
      <c r="A3775" s="14"/>
      <c r="B3775" s="247"/>
      <c r="C3775" s="248"/>
      <c r="D3775" s="238" t="s">
        <v>252</v>
      </c>
      <c r="E3775" s="249" t="s">
        <v>39</v>
      </c>
      <c r="F3775" s="250" t="s">
        <v>3320</v>
      </c>
      <c r="G3775" s="248"/>
      <c r="H3775" s="251">
        <v>0.89900000000000002</v>
      </c>
      <c r="I3775" s="252"/>
      <c r="J3775" s="248"/>
      <c r="K3775" s="248"/>
      <c r="L3775" s="253"/>
      <c r="M3775" s="254"/>
      <c r="N3775" s="255"/>
      <c r="O3775" s="255"/>
      <c r="P3775" s="255"/>
      <c r="Q3775" s="255"/>
      <c r="R3775" s="255"/>
      <c r="S3775" s="255"/>
      <c r="T3775" s="256"/>
      <c r="U3775" s="14"/>
      <c r="V3775" s="14"/>
      <c r="W3775" s="14"/>
      <c r="X3775" s="14"/>
      <c r="Y3775" s="14"/>
      <c r="Z3775" s="14"/>
      <c r="AA3775" s="14"/>
      <c r="AB3775" s="14"/>
      <c r="AC3775" s="14"/>
      <c r="AD3775" s="14"/>
      <c r="AE3775" s="14"/>
      <c r="AT3775" s="257" t="s">
        <v>252</v>
      </c>
      <c r="AU3775" s="257" t="s">
        <v>93</v>
      </c>
      <c r="AV3775" s="14" t="s">
        <v>93</v>
      </c>
      <c r="AW3775" s="14" t="s">
        <v>46</v>
      </c>
      <c r="AX3775" s="14" t="s">
        <v>85</v>
      </c>
      <c r="AY3775" s="257" t="s">
        <v>241</v>
      </c>
    </row>
    <row r="3776" s="14" customFormat="1">
      <c r="A3776" s="14"/>
      <c r="B3776" s="247"/>
      <c r="C3776" s="248"/>
      <c r="D3776" s="238" t="s">
        <v>252</v>
      </c>
      <c r="E3776" s="249" t="s">
        <v>39</v>
      </c>
      <c r="F3776" s="250" t="s">
        <v>3321</v>
      </c>
      <c r="G3776" s="248"/>
      <c r="H3776" s="251">
        <v>0.68300000000000005</v>
      </c>
      <c r="I3776" s="252"/>
      <c r="J3776" s="248"/>
      <c r="K3776" s="248"/>
      <c r="L3776" s="253"/>
      <c r="M3776" s="254"/>
      <c r="N3776" s="255"/>
      <c r="O3776" s="255"/>
      <c r="P3776" s="255"/>
      <c r="Q3776" s="255"/>
      <c r="R3776" s="255"/>
      <c r="S3776" s="255"/>
      <c r="T3776" s="256"/>
      <c r="U3776" s="14"/>
      <c r="V3776" s="14"/>
      <c r="W3776" s="14"/>
      <c r="X3776" s="14"/>
      <c r="Y3776" s="14"/>
      <c r="Z3776" s="14"/>
      <c r="AA3776" s="14"/>
      <c r="AB3776" s="14"/>
      <c r="AC3776" s="14"/>
      <c r="AD3776" s="14"/>
      <c r="AE3776" s="14"/>
      <c r="AT3776" s="257" t="s">
        <v>252</v>
      </c>
      <c r="AU3776" s="257" t="s">
        <v>93</v>
      </c>
      <c r="AV3776" s="14" t="s">
        <v>93</v>
      </c>
      <c r="AW3776" s="14" t="s">
        <v>46</v>
      </c>
      <c r="AX3776" s="14" t="s">
        <v>85</v>
      </c>
      <c r="AY3776" s="257" t="s">
        <v>241</v>
      </c>
    </row>
    <row r="3777" s="14" customFormat="1">
      <c r="A3777" s="14"/>
      <c r="B3777" s="247"/>
      <c r="C3777" s="248"/>
      <c r="D3777" s="238" t="s">
        <v>252</v>
      </c>
      <c r="E3777" s="249" t="s">
        <v>39</v>
      </c>
      <c r="F3777" s="250" t="s">
        <v>3322</v>
      </c>
      <c r="G3777" s="248"/>
      <c r="H3777" s="251">
        <v>0.27900000000000003</v>
      </c>
      <c r="I3777" s="252"/>
      <c r="J3777" s="248"/>
      <c r="K3777" s="248"/>
      <c r="L3777" s="253"/>
      <c r="M3777" s="254"/>
      <c r="N3777" s="255"/>
      <c r="O3777" s="255"/>
      <c r="P3777" s="255"/>
      <c r="Q3777" s="255"/>
      <c r="R3777" s="255"/>
      <c r="S3777" s="255"/>
      <c r="T3777" s="256"/>
      <c r="U3777" s="14"/>
      <c r="V3777" s="14"/>
      <c r="W3777" s="14"/>
      <c r="X3777" s="14"/>
      <c r="Y3777" s="14"/>
      <c r="Z3777" s="14"/>
      <c r="AA3777" s="14"/>
      <c r="AB3777" s="14"/>
      <c r="AC3777" s="14"/>
      <c r="AD3777" s="14"/>
      <c r="AE3777" s="14"/>
      <c r="AT3777" s="257" t="s">
        <v>252</v>
      </c>
      <c r="AU3777" s="257" t="s">
        <v>93</v>
      </c>
      <c r="AV3777" s="14" t="s">
        <v>93</v>
      </c>
      <c r="AW3777" s="14" t="s">
        <v>46</v>
      </c>
      <c r="AX3777" s="14" t="s">
        <v>85</v>
      </c>
      <c r="AY3777" s="257" t="s">
        <v>241</v>
      </c>
    </row>
    <row r="3778" s="14" customFormat="1">
      <c r="A3778" s="14"/>
      <c r="B3778" s="247"/>
      <c r="C3778" s="248"/>
      <c r="D3778" s="238" t="s">
        <v>252</v>
      </c>
      <c r="E3778" s="249" t="s">
        <v>39</v>
      </c>
      <c r="F3778" s="250" t="s">
        <v>3323</v>
      </c>
      <c r="G3778" s="248"/>
      <c r="H3778" s="251">
        <v>0.184</v>
      </c>
      <c r="I3778" s="252"/>
      <c r="J3778" s="248"/>
      <c r="K3778" s="248"/>
      <c r="L3778" s="253"/>
      <c r="M3778" s="254"/>
      <c r="N3778" s="255"/>
      <c r="O3778" s="255"/>
      <c r="P3778" s="255"/>
      <c r="Q3778" s="255"/>
      <c r="R3778" s="255"/>
      <c r="S3778" s="255"/>
      <c r="T3778" s="256"/>
      <c r="U3778" s="14"/>
      <c r="V3778" s="14"/>
      <c r="W3778" s="14"/>
      <c r="X3778" s="14"/>
      <c r="Y3778" s="14"/>
      <c r="Z3778" s="14"/>
      <c r="AA3778" s="14"/>
      <c r="AB3778" s="14"/>
      <c r="AC3778" s="14"/>
      <c r="AD3778" s="14"/>
      <c r="AE3778" s="14"/>
      <c r="AT3778" s="257" t="s">
        <v>252</v>
      </c>
      <c r="AU3778" s="257" t="s">
        <v>93</v>
      </c>
      <c r="AV3778" s="14" t="s">
        <v>93</v>
      </c>
      <c r="AW3778" s="14" t="s">
        <v>46</v>
      </c>
      <c r="AX3778" s="14" t="s">
        <v>85</v>
      </c>
      <c r="AY3778" s="257" t="s">
        <v>241</v>
      </c>
    </row>
    <row r="3779" s="15" customFormat="1">
      <c r="A3779" s="15"/>
      <c r="B3779" s="258"/>
      <c r="C3779" s="259"/>
      <c r="D3779" s="238" t="s">
        <v>252</v>
      </c>
      <c r="E3779" s="260" t="s">
        <v>39</v>
      </c>
      <c r="F3779" s="261" t="s">
        <v>274</v>
      </c>
      <c r="G3779" s="259"/>
      <c r="H3779" s="262">
        <v>4.3049999999999997</v>
      </c>
      <c r="I3779" s="263"/>
      <c r="J3779" s="259"/>
      <c r="K3779" s="259"/>
      <c r="L3779" s="264"/>
      <c r="M3779" s="265"/>
      <c r="N3779" s="266"/>
      <c r="O3779" s="266"/>
      <c r="P3779" s="266"/>
      <c r="Q3779" s="266"/>
      <c r="R3779" s="266"/>
      <c r="S3779" s="266"/>
      <c r="T3779" s="267"/>
      <c r="U3779" s="15"/>
      <c r="V3779" s="15"/>
      <c r="W3779" s="15"/>
      <c r="X3779" s="15"/>
      <c r="Y3779" s="15"/>
      <c r="Z3779" s="15"/>
      <c r="AA3779" s="15"/>
      <c r="AB3779" s="15"/>
      <c r="AC3779" s="15"/>
      <c r="AD3779" s="15"/>
      <c r="AE3779" s="15"/>
      <c r="AT3779" s="268" t="s">
        <v>252</v>
      </c>
      <c r="AU3779" s="268" t="s">
        <v>93</v>
      </c>
      <c r="AV3779" s="15" t="s">
        <v>248</v>
      </c>
      <c r="AW3779" s="15" t="s">
        <v>46</v>
      </c>
      <c r="AX3779" s="15" t="s">
        <v>23</v>
      </c>
      <c r="AY3779" s="268" t="s">
        <v>241</v>
      </c>
    </row>
    <row r="3780" s="2" customFormat="1" ht="21.75" customHeight="1">
      <c r="A3780" s="42"/>
      <c r="B3780" s="43"/>
      <c r="C3780" s="218" t="s">
        <v>3324</v>
      </c>
      <c r="D3780" s="218" t="s">
        <v>243</v>
      </c>
      <c r="E3780" s="219" t="s">
        <v>3325</v>
      </c>
      <c r="F3780" s="220" t="s">
        <v>3326</v>
      </c>
      <c r="G3780" s="221" t="s">
        <v>145</v>
      </c>
      <c r="H3780" s="222">
        <v>9.0510000000000002</v>
      </c>
      <c r="I3780" s="223"/>
      <c r="J3780" s="224">
        <f>ROUND(I3780*H3780,2)</f>
        <v>0</v>
      </c>
      <c r="K3780" s="220" t="s">
        <v>247</v>
      </c>
      <c r="L3780" s="48"/>
      <c r="M3780" s="225" t="s">
        <v>39</v>
      </c>
      <c r="N3780" s="226" t="s">
        <v>56</v>
      </c>
      <c r="O3780" s="88"/>
      <c r="P3780" s="227">
        <f>O3780*H3780</f>
        <v>0</v>
      </c>
      <c r="Q3780" s="227">
        <v>0.105</v>
      </c>
      <c r="R3780" s="227">
        <f>Q3780*H3780</f>
        <v>0.95035499999999995</v>
      </c>
      <c r="S3780" s="227">
        <v>0</v>
      </c>
      <c r="T3780" s="228">
        <f>S3780*H3780</f>
        <v>0</v>
      </c>
      <c r="U3780" s="42"/>
      <c r="V3780" s="42"/>
      <c r="W3780" s="42"/>
      <c r="X3780" s="42"/>
      <c r="Y3780" s="42"/>
      <c r="Z3780" s="42"/>
      <c r="AA3780" s="42"/>
      <c r="AB3780" s="42"/>
      <c r="AC3780" s="42"/>
      <c r="AD3780" s="42"/>
      <c r="AE3780" s="42"/>
      <c r="AR3780" s="229" t="s">
        <v>248</v>
      </c>
      <c r="AT3780" s="229" t="s">
        <v>243</v>
      </c>
      <c r="AU3780" s="229" t="s">
        <v>93</v>
      </c>
      <c r="AY3780" s="20" t="s">
        <v>241</v>
      </c>
      <c r="BE3780" s="230">
        <f>IF(N3780="základní",J3780,0)</f>
        <v>0</v>
      </c>
      <c r="BF3780" s="230">
        <f>IF(N3780="snížená",J3780,0)</f>
        <v>0</v>
      </c>
      <c r="BG3780" s="230">
        <f>IF(N3780="zákl. přenesená",J3780,0)</f>
        <v>0</v>
      </c>
      <c r="BH3780" s="230">
        <f>IF(N3780="sníž. přenesená",J3780,0)</f>
        <v>0</v>
      </c>
      <c r="BI3780" s="230">
        <f>IF(N3780="nulová",J3780,0)</f>
        <v>0</v>
      </c>
      <c r="BJ3780" s="20" t="s">
        <v>23</v>
      </c>
      <c r="BK3780" s="230">
        <f>ROUND(I3780*H3780,2)</f>
        <v>0</v>
      </c>
      <c r="BL3780" s="20" t="s">
        <v>248</v>
      </c>
      <c r="BM3780" s="229" t="s">
        <v>3327</v>
      </c>
    </row>
    <row r="3781" s="2" customFormat="1">
      <c r="A3781" s="42"/>
      <c r="B3781" s="43"/>
      <c r="C3781" s="44"/>
      <c r="D3781" s="231" t="s">
        <v>250</v>
      </c>
      <c r="E3781" s="44"/>
      <c r="F3781" s="232" t="s">
        <v>3328</v>
      </c>
      <c r="G3781" s="44"/>
      <c r="H3781" s="44"/>
      <c r="I3781" s="233"/>
      <c r="J3781" s="44"/>
      <c r="K3781" s="44"/>
      <c r="L3781" s="48"/>
      <c r="M3781" s="234"/>
      <c r="N3781" s="235"/>
      <c r="O3781" s="88"/>
      <c r="P3781" s="88"/>
      <c r="Q3781" s="88"/>
      <c r="R3781" s="88"/>
      <c r="S3781" s="88"/>
      <c r="T3781" s="89"/>
      <c r="U3781" s="42"/>
      <c r="V3781" s="42"/>
      <c r="W3781" s="42"/>
      <c r="X3781" s="42"/>
      <c r="Y3781" s="42"/>
      <c r="Z3781" s="42"/>
      <c r="AA3781" s="42"/>
      <c r="AB3781" s="42"/>
      <c r="AC3781" s="42"/>
      <c r="AD3781" s="42"/>
      <c r="AE3781" s="42"/>
      <c r="AT3781" s="20" t="s">
        <v>250</v>
      </c>
      <c r="AU3781" s="20" t="s">
        <v>93</v>
      </c>
    </row>
    <row r="3782" s="13" customFormat="1">
      <c r="A3782" s="13"/>
      <c r="B3782" s="236"/>
      <c r="C3782" s="237"/>
      <c r="D3782" s="238" t="s">
        <v>252</v>
      </c>
      <c r="E3782" s="239" t="s">
        <v>39</v>
      </c>
      <c r="F3782" s="240" t="s">
        <v>1557</v>
      </c>
      <c r="G3782" s="237"/>
      <c r="H3782" s="239" t="s">
        <v>39</v>
      </c>
      <c r="I3782" s="241"/>
      <c r="J3782" s="237"/>
      <c r="K3782" s="237"/>
      <c r="L3782" s="242"/>
      <c r="M3782" s="243"/>
      <c r="N3782" s="244"/>
      <c r="O3782" s="244"/>
      <c r="P3782" s="244"/>
      <c r="Q3782" s="244"/>
      <c r="R3782" s="244"/>
      <c r="S3782" s="244"/>
      <c r="T3782" s="245"/>
      <c r="U3782" s="13"/>
      <c r="V3782" s="13"/>
      <c r="W3782" s="13"/>
      <c r="X3782" s="13"/>
      <c r="Y3782" s="13"/>
      <c r="Z3782" s="13"/>
      <c r="AA3782" s="13"/>
      <c r="AB3782" s="13"/>
      <c r="AC3782" s="13"/>
      <c r="AD3782" s="13"/>
      <c r="AE3782" s="13"/>
      <c r="AT3782" s="246" t="s">
        <v>252</v>
      </c>
      <c r="AU3782" s="246" t="s">
        <v>93</v>
      </c>
      <c r="AV3782" s="13" t="s">
        <v>23</v>
      </c>
      <c r="AW3782" s="13" t="s">
        <v>46</v>
      </c>
      <c r="AX3782" s="13" t="s">
        <v>85</v>
      </c>
      <c r="AY3782" s="246" t="s">
        <v>241</v>
      </c>
    </row>
    <row r="3783" s="13" customFormat="1">
      <c r="A3783" s="13"/>
      <c r="B3783" s="236"/>
      <c r="C3783" s="237"/>
      <c r="D3783" s="238" t="s">
        <v>252</v>
      </c>
      <c r="E3783" s="239" t="s">
        <v>39</v>
      </c>
      <c r="F3783" s="240" t="s">
        <v>3329</v>
      </c>
      <c r="G3783" s="237"/>
      <c r="H3783" s="239" t="s">
        <v>39</v>
      </c>
      <c r="I3783" s="241"/>
      <c r="J3783" s="237"/>
      <c r="K3783" s="237"/>
      <c r="L3783" s="242"/>
      <c r="M3783" s="243"/>
      <c r="N3783" s="244"/>
      <c r="O3783" s="244"/>
      <c r="P3783" s="244"/>
      <c r="Q3783" s="244"/>
      <c r="R3783" s="244"/>
      <c r="S3783" s="244"/>
      <c r="T3783" s="245"/>
      <c r="U3783" s="13"/>
      <c r="V3783" s="13"/>
      <c r="W3783" s="13"/>
      <c r="X3783" s="13"/>
      <c r="Y3783" s="13"/>
      <c r="Z3783" s="13"/>
      <c r="AA3783" s="13"/>
      <c r="AB3783" s="13"/>
      <c r="AC3783" s="13"/>
      <c r="AD3783" s="13"/>
      <c r="AE3783" s="13"/>
      <c r="AT3783" s="246" t="s">
        <v>252</v>
      </c>
      <c r="AU3783" s="246" t="s">
        <v>93</v>
      </c>
      <c r="AV3783" s="13" t="s">
        <v>23</v>
      </c>
      <c r="AW3783" s="13" t="s">
        <v>46</v>
      </c>
      <c r="AX3783" s="13" t="s">
        <v>85</v>
      </c>
      <c r="AY3783" s="246" t="s">
        <v>241</v>
      </c>
    </row>
    <row r="3784" s="14" customFormat="1">
      <c r="A3784" s="14"/>
      <c r="B3784" s="247"/>
      <c r="C3784" s="248"/>
      <c r="D3784" s="238" t="s">
        <v>252</v>
      </c>
      <c r="E3784" s="249" t="s">
        <v>39</v>
      </c>
      <c r="F3784" s="250" t="s">
        <v>3330</v>
      </c>
      <c r="G3784" s="248"/>
      <c r="H3784" s="251">
        <v>0.074999999999999997</v>
      </c>
      <c r="I3784" s="252"/>
      <c r="J3784" s="248"/>
      <c r="K3784" s="248"/>
      <c r="L3784" s="253"/>
      <c r="M3784" s="254"/>
      <c r="N3784" s="255"/>
      <c r="O3784" s="255"/>
      <c r="P3784" s="255"/>
      <c r="Q3784" s="255"/>
      <c r="R3784" s="255"/>
      <c r="S3784" s="255"/>
      <c r="T3784" s="256"/>
      <c r="U3784" s="14"/>
      <c r="V3784" s="14"/>
      <c r="W3784" s="14"/>
      <c r="X3784" s="14"/>
      <c r="Y3784" s="14"/>
      <c r="Z3784" s="14"/>
      <c r="AA3784" s="14"/>
      <c r="AB3784" s="14"/>
      <c r="AC3784" s="14"/>
      <c r="AD3784" s="14"/>
      <c r="AE3784" s="14"/>
      <c r="AT3784" s="257" t="s">
        <v>252</v>
      </c>
      <c r="AU3784" s="257" t="s">
        <v>93</v>
      </c>
      <c r="AV3784" s="14" t="s">
        <v>93</v>
      </c>
      <c r="AW3784" s="14" t="s">
        <v>46</v>
      </c>
      <c r="AX3784" s="14" t="s">
        <v>85</v>
      </c>
      <c r="AY3784" s="257" t="s">
        <v>241</v>
      </c>
    </row>
    <row r="3785" s="13" customFormat="1">
      <c r="A3785" s="13"/>
      <c r="B3785" s="236"/>
      <c r="C3785" s="237"/>
      <c r="D3785" s="238" t="s">
        <v>252</v>
      </c>
      <c r="E3785" s="239" t="s">
        <v>39</v>
      </c>
      <c r="F3785" s="240" t="s">
        <v>3331</v>
      </c>
      <c r="G3785" s="237"/>
      <c r="H3785" s="239" t="s">
        <v>39</v>
      </c>
      <c r="I3785" s="241"/>
      <c r="J3785" s="237"/>
      <c r="K3785" s="237"/>
      <c r="L3785" s="242"/>
      <c r="M3785" s="243"/>
      <c r="N3785" s="244"/>
      <c r="O3785" s="244"/>
      <c r="P3785" s="244"/>
      <c r="Q3785" s="244"/>
      <c r="R3785" s="244"/>
      <c r="S3785" s="244"/>
      <c r="T3785" s="245"/>
      <c r="U3785" s="13"/>
      <c r="V3785" s="13"/>
      <c r="W3785" s="13"/>
      <c r="X3785" s="13"/>
      <c r="Y3785" s="13"/>
      <c r="Z3785" s="13"/>
      <c r="AA3785" s="13"/>
      <c r="AB3785" s="13"/>
      <c r="AC3785" s="13"/>
      <c r="AD3785" s="13"/>
      <c r="AE3785" s="13"/>
      <c r="AT3785" s="246" t="s">
        <v>252</v>
      </c>
      <c r="AU3785" s="246" t="s">
        <v>93</v>
      </c>
      <c r="AV3785" s="13" t="s">
        <v>23</v>
      </c>
      <c r="AW3785" s="13" t="s">
        <v>46</v>
      </c>
      <c r="AX3785" s="13" t="s">
        <v>85</v>
      </c>
      <c r="AY3785" s="246" t="s">
        <v>241</v>
      </c>
    </row>
    <row r="3786" s="13" customFormat="1">
      <c r="A3786" s="13"/>
      <c r="B3786" s="236"/>
      <c r="C3786" s="237"/>
      <c r="D3786" s="238" t="s">
        <v>252</v>
      </c>
      <c r="E3786" s="239" t="s">
        <v>39</v>
      </c>
      <c r="F3786" s="240" t="s">
        <v>3332</v>
      </c>
      <c r="G3786" s="237"/>
      <c r="H3786" s="239" t="s">
        <v>39</v>
      </c>
      <c r="I3786" s="241"/>
      <c r="J3786" s="237"/>
      <c r="K3786" s="237"/>
      <c r="L3786" s="242"/>
      <c r="M3786" s="243"/>
      <c r="N3786" s="244"/>
      <c r="O3786" s="244"/>
      <c r="P3786" s="244"/>
      <c r="Q3786" s="244"/>
      <c r="R3786" s="244"/>
      <c r="S3786" s="244"/>
      <c r="T3786" s="245"/>
      <c r="U3786" s="13"/>
      <c r="V3786" s="13"/>
      <c r="W3786" s="13"/>
      <c r="X3786" s="13"/>
      <c r="Y3786" s="13"/>
      <c r="Z3786" s="13"/>
      <c r="AA3786" s="13"/>
      <c r="AB3786" s="13"/>
      <c r="AC3786" s="13"/>
      <c r="AD3786" s="13"/>
      <c r="AE3786" s="13"/>
      <c r="AT3786" s="246" t="s">
        <v>252</v>
      </c>
      <c r="AU3786" s="246" t="s">
        <v>93</v>
      </c>
      <c r="AV3786" s="13" t="s">
        <v>23</v>
      </c>
      <c r="AW3786" s="13" t="s">
        <v>46</v>
      </c>
      <c r="AX3786" s="13" t="s">
        <v>85</v>
      </c>
      <c r="AY3786" s="246" t="s">
        <v>241</v>
      </c>
    </row>
    <row r="3787" s="13" customFormat="1">
      <c r="A3787" s="13"/>
      <c r="B3787" s="236"/>
      <c r="C3787" s="237"/>
      <c r="D3787" s="238" t="s">
        <v>252</v>
      </c>
      <c r="E3787" s="239" t="s">
        <v>39</v>
      </c>
      <c r="F3787" s="240" t="s">
        <v>3333</v>
      </c>
      <c r="G3787" s="237"/>
      <c r="H3787" s="239" t="s">
        <v>39</v>
      </c>
      <c r="I3787" s="241"/>
      <c r="J3787" s="237"/>
      <c r="K3787" s="237"/>
      <c r="L3787" s="242"/>
      <c r="M3787" s="243"/>
      <c r="N3787" s="244"/>
      <c r="O3787" s="244"/>
      <c r="P3787" s="244"/>
      <c r="Q3787" s="244"/>
      <c r="R3787" s="244"/>
      <c r="S3787" s="244"/>
      <c r="T3787" s="245"/>
      <c r="U3787" s="13"/>
      <c r="V3787" s="13"/>
      <c r="W3787" s="13"/>
      <c r="X3787" s="13"/>
      <c r="Y3787" s="13"/>
      <c r="Z3787" s="13"/>
      <c r="AA3787" s="13"/>
      <c r="AB3787" s="13"/>
      <c r="AC3787" s="13"/>
      <c r="AD3787" s="13"/>
      <c r="AE3787" s="13"/>
      <c r="AT3787" s="246" t="s">
        <v>252</v>
      </c>
      <c r="AU3787" s="246" t="s">
        <v>93</v>
      </c>
      <c r="AV3787" s="13" t="s">
        <v>23</v>
      </c>
      <c r="AW3787" s="13" t="s">
        <v>46</v>
      </c>
      <c r="AX3787" s="13" t="s">
        <v>85</v>
      </c>
      <c r="AY3787" s="246" t="s">
        <v>241</v>
      </c>
    </row>
    <row r="3788" s="14" customFormat="1">
      <c r="A3788" s="14"/>
      <c r="B3788" s="247"/>
      <c r="C3788" s="248"/>
      <c r="D3788" s="238" t="s">
        <v>252</v>
      </c>
      <c r="E3788" s="249" t="s">
        <v>39</v>
      </c>
      <c r="F3788" s="250" t="s">
        <v>3334</v>
      </c>
      <c r="G3788" s="248"/>
      <c r="H3788" s="251">
        <v>3.8759999999999999</v>
      </c>
      <c r="I3788" s="252"/>
      <c r="J3788" s="248"/>
      <c r="K3788" s="248"/>
      <c r="L3788" s="253"/>
      <c r="M3788" s="254"/>
      <c r="N3788" s="255"/>
      <c r="O3788" s="255"/>
      <c r="P3788" s="255"/>
      <c r="Q3788" s="255"/>
      <c r="R3788" s="255"/>
      <c r="S3788" s="255"/>
      <c r="T3788" s="256"/>
      <c r="U3788" s="14"/>
      <c r="V3788" s="14"/>
      <c r="W3788" s="14"/>
      <c r="X3788" s="14"/>
      <c r="Y3788" s="14"/>
      <c r="Z3788" s="14"/>
      <c r="AA3788" s="14"/>
      <c r="AB3788" s="14"/>
      <c r="AC3788" s="14"/>
      <c r="AD3788" s="14"/>
      <c r="AE3788" s="14"/>
      <c r="AT3788" s="257" t="s">
        <v>252</v>
      </c>
      <c r="AU3788" s="257" t="s">
        <v>93</v>
      </c>
      <c r="AV3788" s="14" t="s">
        <v>93</v>
      </c>
      <c r="AW3788" s="14" t="s">
        <v>46</v>
      </c>
      <c r="AX3788" s="14" t="s">
        <v>85</v>
      </c>
      <c r="AY3788" s="257" t="s">
        <v>241</v>
      </c>
    </row>
    <row r="3789" s="14" customFormat="1">
      <c r="A3789" s="14"/>
      <c r="B3789" s="247"/>
      <c r="C3789" s="248"/>
      <c r="D3789" s="238" t="s">
        <v>252</v>
      </c>
      <c r="E3789" s="249" t="s">
        <v>39</v>
      </c>
      <c r="F3789" s="250" t="s">
        <v>3335</v>
      </c>
      <c r="G3789" s="248"/>
      <c r="H3789" s="251">
        <v>5.0999999999999996</v>
      </c>
      <c r="I3789" s="252"/>
      <c r="J3789" s="248"/>
      <c r="K3789" s="248"/>
      <c r="L3789" s="253"/>
      <c r="M3789" s="254"/>
      <c r="N3789" s="255"/>
      <c r="O3789" s="255"/>
      <c r="P3789" s="255"/>
      <c r="Q3789" s="255"/>
      <c r="R3789" s="255"/>
      <c r="S3789" s="255"/>
      <c r="T3789" s="256"/>
      <c r="U3789" s="14"/>
      <c r="V3789" s="14"/>
      <c r="W3789" s="14"/>
      <c r="X3789" s="14"/>
      <c r="Y3789" s="14"/>
      <c r="Z3789" s="14"/>
      <c r="AA3789" s="14"/>
      <c r="AB3789" s="14"/>
      <c r="AC3789" s="14"/>
      <c r="AD3789" s="14"/>
      <c r="AE3789" s="14"/>
      <c r="AT3789" s="257" t="s">
        <v>252</v>
      </c>
      <c r="AU3789" s="257" t="s">
        <v>93</v>
      </c>
      <c r="AV3789" s="14" t="s">
        <v>93</v>
      </c>
      <c r="AW3789" s="14" t="s">
        <v>46</v>
      </c>
      <c r="AX3789" s="14" t="s">
        <v>85</v>
      </c>
      <c r="AY3789" s="257" t="s">
        <v>241</v>
      </c>
    </row>
    <row r="3790" s="15" customFormat="1">
      <c r="A3790" s="15"/>
      <c r="B3790" s="258"/>
      <c r="C3790" s="259"/>
      <c r="D3790" s="238" t="s">
        <v>252</v>
      </c>
      <c r="E3790" s="260" t="s">
        <v>39</v>
      </c>
      <c r="F3790" s="261" t="s">
        <v>274</v>
      </c>
      <c r="G3790" s="259"/>
      <c r="H3790" s="262">
        <v>9.0510000000000002</v>
      </c>
      <c r="I3790" s="263"/>
      <c r="J3790" s="259"/>
      <c r="K3790" s="259"/>
      <c r="L3790" s="264"/>
      <c r="M3790" s="265"/>
      <c r="N3790" s="266"/>
      <c r="O3790" s="266"/>
      <c r="P3790" s="266"/>
      <c r="Q3790" s="266"/>
      <c r="R3790" s="266"/>
      <c r="S3790" s="266"/>
      <c r="T3790" s="267"/>
      <c r="U3790" s="15"/>
      <c r="V3790" s="15"/>
      <c r="W3790" s="15"/>
      <c r="X3790" s="15"/>
      <c r="Y3790" s="15"/>
      <c r="Z3790" s="15"/>
      <c r="AA3790" s="15"/>
      <c r="AB3790" s="15"/>
      <c r="AC3790" s="15"/>
      <c r="AD3790" s="15"/>
      <c r="AE3790" s="15"/>
      <c r="AT3790" s="268" t="s">
        <v>252</v>
      </c>
      <c r="AU3790" s="268" t="s">
        <v>93</v>
      </c>
      <c r="AV3790" s="15" t="s">
        <v>248</v>
      </c>
      <c r="AW3790" s="15" t="s">
        <v>46</v>
      </c>
      <c r="AX3790" s="15" t="s">
        <v>23</v>
      </c>
      <c r="AY3790" s="268" t="s">
        <v>241</v>
      </c>
    </row>
    <row r="3791" s="2" customFormat="1" ht="16.5" customHeight="1">
      <c r="A3791" s="42"/>
      <c r="B3791" s="43"/>
      <c r="C3791" s="218" t="s">
        <v>3336</v>
      </c>
      <c r="D3791" s="218" t="s">
        <v>243</v>
      </c>
      <c r="E3791" s="219" t="s">
        <v>3337</v>
      </c>
      <c r="F3791" s="220" t="s">
        <v>3338</v>
      </c>
      <c r="G3791" s="221" t="s">
        <v>145</v>
      </c>
      <c r="H3791" s="222">
        <v>32.695999999999998</v>
      </c>
      <c r="I3791" s="223"/>
      <c r="J3791" s="224">
        <f>ROUND(I3791*H3791,2)</f>
        <v>0</v>
      </c>
      <c r="K3791" s="220" t="s">
        <v>247</v>
      </c>
      <c r="L3791" s="48"/>
      <c r="M3791" s="225" t="s">
        <v>39</v>
      </c>
      <c r="N3791" s="226" t="s">
        <v>56</v>
      </c>
      <c r="O3791" s="88"/>
      <c r="P3791" s="227">
        <f>O3791*H3791</f>
        <v>0</v>
      </c>
      <c r="Q3791" s="227">
        <v>0.00033</v>
      </c>
      <c r="R3791" s="227">
        <f>Q3791*H3791</f>
        <v>0.010789679999999999</v>
      </c>
      <c r="S3791" s="227">
        <v>0</v>
      </c>
      <c r="T3791" s="228">
        <f>S3791*H3791</f>
        <v>0</v>
      </c>
      <c r="U3791" s="42"/>
      <c r="V3791" s="42"/>
      <c r="W3791" s="42"/>
      <c r="X3791" s="42"/>
      <c r="Y3791" s="42"/>
      <c r="Z3791" s="42"/>
      <c r="AA3791" s="42"/>
      <c r="AB3791" s="42"/>
      <c r="AC3791" s="42"/>
      <c r="AD3791" s="42"/>
      <c r="AE3791" s="42"/>
      <c r="AR3791" s="229" t="s">
        <v>248</v>
      </c>
      <c r="AT3791" s="229" t="s">
        <v>243</v>
      </c>
      <c r="AU3791" s="229" t="s">
        <v>93</v>
      </c>
      <c r="AY3791" s="20" t="s">
        <v>241</v>
      </c>
      <c r="BE3791" s="230">
        <f>IF(N3791="základní",J3791,0)</f>
        <v>0</v>
      </c>
      <c r="BF3791" s="230">
        <f>IF(N3791="snížená",J3791,0)</f>
        <v>0</v>
      </c>
      <c r="BG3791" s="230">
        <f>IF(N3791="zákl. přenesená",J3791,0)</f>
        <v>0</v>
      </c>
      <c r="BH3791" s="230">
        <f>IF(N3791="sníž. přenesená",J3791,0)</f>
        <v>0</v>
      </c>
      <c r="BI3791" s="230">
        <f>IF(N3791="nulová",J3791,0)</f>
        <v>0</v>
      </c>
      <c r="BJ3791" s="20" t="s">
        <v>23</v>
      </c>
      <c r="BK3791" s="230">
        <f>ROUND(I3791*H3791,2)</f>
        <v>0</v>
      </c>
      <c r="BL3791" s="20" t="s">
        <v>248</v>
      </c>
      <c r="BM3791" s="229" t="s">
        <v>3339</v>
      </c>
    </row>
    <row r="3792" s="2" customFormat="1">
      <c r="A3792" s="42"/>
      <c r="B3792" s="43"/>
      <c r="C3792" s="44"/>
      <c r="D3792" s="231" t="s">
        <v>250</v>
      </c>
      <c r="E3792" s="44"/>
      <c r="F3792" s="232" t="s">
        <v>3340</v>
      </c>
      <c r="G3792" s="44"/>
      <c r="H3792" s="44"/>
      <c r="I3792" s="233"/>
      <c r="J3792" s="44"/>
      <c r="K3792" s="44"/>
      <c r="L3792" s="48"/>
      <c r="M3792" s="234"/>
      <c r="N3792" s="235"/>
      <c r="O3792" s="88"/>
      <c r="P3792" s="88"/>
      <c r="Q3792" s="88"/>
      <c r="R3792" s="88"/>
      <c r="S3792" s="88"/>
      <c r="T3792" s="89"/>
      <c r="U3792" s="42"/>
      <c r="V3792" s="42"/>
      <c r="W3792" s="42"/>
      <c r="X3792" s="42"/>
      <c r="Y3792" s="42"/>
      <c r="Z3792" s="42"/>
      <c r="AA3792" s="42"/>
      <c r="AB3792" s="42"/>
      <c r="AC3792" s="42"/>
      <c r="AD3792" s="42"/>
      <c r="AE3792" s="42"/>
      <c r="AT3792" s="20" t="s">
        <v>250</v>
      </c>
      <c r="AU3792" s="20" t="s">
        <v>93</v>
      </c>
    </row>
    <row r="3793" s="13" customFormat="1">
      <c r="A3793" s="13"/>
      <c r="B3793" s="236"/>
      <c r="C3793" s="237"/>
      <c r="D3793" s="238" t="s">
        <v>252</v>
      </c>
      <c r="E3793" s="239" t="s">
        <v>39</v>
      </c>
      <c r="F3793" s="240" t="s">
        <v>665</v>
      </c>
      <c r="G3793" s="237"/>
      <c r="H3793" s="239" t="s">
        <v>39</v>
      </c>
      <c r="I3793" s="241"/>
      <c r="J3793" s="237"/>
      <c r="K3793" s="237"/>
      <c r="L3793" s="242"/>
      <c r="M3793" s="243"/>
      <c r="N3793" s="244"/>
      <c r="O3793" s="244"/>
      <c r="P3793" s="244"/>
      <c r="Q3793" s="244"/>
      <c r="R3793" s="244"/>
      <c r="S3793" s="244"/>
      <c r="T3793" s="245"/>
      <c r="U3793" s="13"/>
      <c r="V3793" s="13"/>
      <c r="W3793" s="13"/>
      <c r="X3793" s="13"/>
      <c r="Y3793" s="13"/>
      <c r="Z3793" s="13"/>
      <c r="AA3793" s="13"/>
      <c r="AB3793" s="13"/>
      <c r="AC3793" s="13"/>
      <c r="AD3793" s="13"/>
      <c r="AE3793" s="13"/>
      <c r="AT3793" s="246" t="s">
        <v>252</v>
      </c>
      <c r="AU3793" s="246" t="s">
        <v>93</v>
      </c>
      <c r="AV3793" s="13" t="s">
        <v>23</v>
      </c>
      <c r="AW3793" s="13" t="s">
        <v>46</v>
      </c>
      <c r="AX3793" s="13" t="s">
        <v>85</v>
      </c>
      <c r="AY3793" s="246" t="s">
        <v>241</v>
      </c>
    </row>
    <row r="3794" s="14" customFormat="1">
      <c r="A3794" s="14"/>
      <c r="B3794" s="247"/>
      <c r="C3794" s="248"/>
      <c r="D3794" s="238" t="s">
        <v>252</v>
      </c>
      <c r="E3794" s="249" t="s">
        <v>39</v>
      </c>
      <c r="F3794" s="250" t="s">
        <v>154</v>
      </c>
      <c r="G3794" s="248"/>
      <c r="H3794" s="251">
        <v>29.696000000000002</v>
      </c>
      <c r="I3794" s="252"/>
      <c r="J3794" s="248"/>
      <c r="K3794" s="248"/>
      <c r="L3794" s="253"/>
      <c r="M3794" s="254"/>
      <c r="N3794" s="255"/>
      <c r="O3794" s="255"/>
      <c r="P3794" s="255"/>
      <c r="Q3794" s="255"/>
      <c r="R3794" s="255"/>
      <c r="S3794" s="255"/>
      <c r="T3794" s="256"/>
      <c r="U3794" s="14"/>
      <c r="V3794" s="14"/>
      <c r="W3794" s="14"/>
      <c r="X3794" s="14"/>
      <c r="Y3794" s="14"/>
      <c r="Z3794" s="14"/>
      <c r="AA3794" s="14"/>
      <c r="AB3794" s="14"/>
      <c r="AC3794" s="14"/>
      <c r="AD3794" s="14"/>
      <c r="AE3794" s="14"/>
      <c r="AT3794" s="257" t="s">
        <v>252</v>
      </c>
      <c r="AU3794" s="257" t="s">
        <v>93</v>
      </c>
      <c r="AV3794" s="14" t="s">
        <v>93</v>
      </c>
      <c r="AW3794" s="14" t="s">
        <v>46</v>
      </c>
      <c r="AX3794" s="14" t="s">
        <v>85</v>
      </c>
      <c r="AY3794" s="257" t="s">
        <v>241</v>
      </c>
    </row>
    <row r="3795" s="14" customFormat="1">
      <c r="A3795" s="14"/>
      <c r="B3795" s="247"/>
      <c r="C3795" s="248"/>
      <c r="D3795" s="238" t="s">
        <v>252</v>
      </c>
      <c r="E3795" s="249" t="s">
        <v>39</v>
      </c>
      <c r="F3795" s="250" t="s">
        <v>157</v>
      </c>
      <c r="G3795" s="248"/>
      <c r="H3795" s="251">
        <v>3</v>
      </c>
      <c r="I3795" s="252"/>
      <c r="J3795" s="248"/>
      <c r="K3795" s="248"/>
      <c r="L3795" s="253"/>
      <c r="M3795" s="254"/>
      <c r="N3795" s="255"/>
      <c r="O3795" s="255"/>
      <c r="P3795" s="255"/>
      <c r="Q3795" s="255"/>
      <c r="R3795" s="255"/>
      <c r="S3795" s="255"/>
      <c r="T3795" s="256"/>
      <c r="U3795" s="14"/>
      <c r="V3795" s="14"/>
      <c r="W3795" s="14"/>
      <c r="X3795" s="14"/>
      <c r="Y3795" s="14"/>
      <c r="Z3795" s="14"/>
      <c r="AA3795" s="14"/>
      <c r="AB3795" s="14"/>
      <c r="AC3795" s="14"/>
      <c r="AD3795" s="14"/>
      <c r="AE3795" s="14"/>
      <c r="AT3795" s="257" t="s">
        <v>252</v>
      </c>
      <c r="AU3795" s="257" t="s">
        <v>93</v>
      </c>
      <c r="AV3795" s="14" t="s">
        <v>93</v>
      </c>
      <c r="AW3795" s="14" t="s">
        <v>46</v>
      </c>
      <c r="AX3795" s="14" t="s">
        <v>85</v>
      </c>
      <c r="AY3795" s="257" t="s">
        <v>241</v>
      </c>
    </row>
    <row r="3796" s="15" customFormat="1">
      <c r="A3796" s="15"/>
      <c r="B3796" s="258"/>
      <c r="C3796" s="259"/>
      <c r="D3796" s="238" t="s">
        <v>252</v>
      </c>
      <c r="E3796" s="260" t="s">
        <v>39</v>
      </c>
      <c r="F3796" s="261" t="s">
        <v>274</v>
      </c>
      <c r="G3796" s="259"/>
      <c r="H3796" s="262">
        <v>32.695999999999998</v>
      </c>
      <c r="I3796" s="263"/>
      <c r="J3796" s="259"/>
      <c r="K3796" s="259"/>
      <c r="L3796" s="264"/>
      <c r="M3796" s="265"/>
      <c r="N3796" s="266"/>
      <c r="O3796" s="266"/>
      <c r="P3796" s="266"/>
      <c r="Q3796" s="266"/>
      <c r="R3796" s="266"/>
      <c r="S3796" s="266"/>
      <c r="T3796" s="267"/>
      <c r="U3796" s="15"/>
      <c r="V3796" s="15"/>
      <c r="W3796" s="15"/>
      <c r="X3796" s="15"/>
      <c r="Y3796" s="15"/>
      <c r="Z3796" s="15"/>
      <c r="AA3796" s="15"/>
      <c r="AB3796" s="15"/>
      <c r="AC3796" s="15"/>
      <c r="AD3796" s="15"/>
      <c r="AE3796" s="15"/>
      <c r="AT3796" s="268" t="s">
        <v>252</v>
      </c>
      <c r="AU3796" s="268" t="s">
        <v>93</v>
      </c>
      <c r="AV3796" s="15" t="s">
        <v>248</v>
      </c>
      <c r="AW3796" s="15" t="s">
        <v>46</v>
      </c>
      <c r="AX3796" s="15" t="s">
        <v>23</v>
      </c>
      <c r="AY3796" s="268" t="s">
        <v>241</v>
      </c>
    </row>
    <row r="3797" s="12" customFormat="1" ht="22.8" customHeight="1">
      <c r="A3797" s="12"/>
      <c r="B3797" s="202"/>
      <c r="C3797" s="203"/>
      <c r="D3797" s="204" t="s">
        <v>84</v>
      </c>
      <c r="E3797" s="216" t="s">
        <v>1094</v>
      </c>
      <c r="F3797" s="216" t="s">
        <v>3341</v>
      </c>
      <c r="G3797" s="203"/>
      <c r="H3797" s="203"/>
      <c r="I3797" s="206"/>
      <c r="J3797" s="217">
        <f>BK3797</f>
        <v>0</v>
      </c>
      <c r="K3797" s="203"/>
      <c r="L3797" s="208"/>
      <c r="M3797" s="209"/>
      <c r="N3797" s="210"/>
      <c r="O3797" s="210"/>
      <c r="P3797" s="211">
        <f>SUM(P3798:P3854)</f>
        <v>0</v>
      </c>
      <c r="Q3797" s="210"/>
      <c r="R3797" s="211">
        <f>SUM(R3798:R3854)</f>
        <v>3.3021799999999999</v>
      </c>
      <c r="S3797" s="210"/>
      <c r="T3797" s="212">
        <f>SUM(T3798:T3854)</f>
        <v>0</v>
      </c>
      <c r="U3797" s="12"/>
      <c r="V3797" s="12"/>
      <c r="W3797" s="12"/>
      <c r="X3797" s="12"/>
      <c r="Y3797" s="12"/>
      <c r="Z3797" s="12"/>
      <c r="AA3797" s="12"/>
      <c r="AB3797" s="12"/>
      <c r="AC3797" s="12"/>
      <c r="AD3797" s="12"/>
      <c r="AE3797" s="12"/>
      <c r="AR3797" s="213" t="s">
        <v>23</v>
      </c>
      <c r="AT3797" s="214" t="s">
        <v>84</v>
      </c>
      <c r="AU3797" s="214" t="s">
        <v>23</v>
      </c>
      <c r="AY3797" s="213" t="s">
        <v>241</v>
      </c>
      <c r="BK3797" s="215">
        <f>SUM(BK3798:BK3854)</f>
        <v>0</v>
      </c>
    </row>
    <row r="3798" s="2" customFormat="1" ht="24.15" customHeight="1">
      <c r="A3798" s="42"/>
      <c r="B3798" s="43"/>
      <c r="C3798" s="218" t="s">
        <v>3342</v>
      </c>
      <c r="D3798" s="218" t="s">
        <v>243</v>
      </c>
      <c r="E3798" s="219" t="s">
        <v>3343</v>
      </c>
      <c r="F3798" s="220" t="s">
        <v>3344</v>
      </c>
      <c r="G3798" s="221" t="s">
        <v>561</v>
      </c>
      <c r="H3798" s="222">
        <v>44</v>
      </c>
      <c r="I3798" s="223"/>
      <c r="J3798" s="224">
        <f>ROUND(I3798*H3798,2)</f>
        <v>0</v>
      </c>
      <c r="K3798" s="220" t="s">
        <v>247</v>
      </c>
      <c r="L3798" s="48"/>
      <c r="M3798" s="225" t="s">
        <v>39</v>
      </c>
      <c r="N3798" s="226" t="s">
        <v>56</v>
      </c>
      <c r="O3798" s="88"/>
      <c r="P3798" s="227">
        <f>O3798*H3798</f>
        <v>0</v>
      </c>
      <c r="Q3798" s="227">
        <v>0.056439999999999997</v>
      </c>
      <c r="R3798" s="227">
        <f>Q3798*H3798</f>
        <v>2.4833599999999998</v>
      </c>
      <c r="S3798" s="227">
        <v>0</v>
      </c>
      <c r="T3798" s="228">
        <f>S3798*H3798</f>
        <v>0</v>
      </c>
      <c r="U3798" s="42"/>
      <c r="V3798" s="42"/>
      <c r="W3798" s="42"/>
      <c r="X3798" s="42"/>
      <c r="Y3798" s="42"/>
      <c r="Z3798" s="42"/>
      <c r="AA3798" s="42"/>
      <c r="AB3798" s="42"/>
      <c r="AC3798" s="42"/>
      <c r="AD3798" s="42"/>
      <c r="AE3798" s="42"/>
      <c r="AR3798" s="229" t="s">
        <v>248</v>
      </c>
      <c r="AT3798" s="229" t="s">
        <v>243</v>
      </c>
      <c r="AU3798" s="229" t="s">
        <v>93</v>
      </c>
      <c r="AY3798" s="20" t="s">
        <v>241</v>
      </c>
      <c r="BE3798" s="230">
        <f>IF(N3798="základní",J3798,0)</f>
        <v>0</v>
      </c>
      <c r="BF3798" s="230">
        <f>IF(N3798="snížená",J3798,0)</f>
        <v>0</v>
      </c>
      <c r="BG3798" s="230">
        <f>IF(N3798="zákl. přenesená",J3798,0)</f>
        <v>0</v>
      </c>
      <c r="BH3798" s="230">
        <f>IF(N3798="sníž. přenesená",J3798,0)</f>
        <v>0</v>
      </c>
      <c r="BI3798" s="230">
        <f>IF(N3798="nulová",J3798,0)</f>
        <v>0</v>
      </c>
      <c r="BJ3798" s="20" t="s">
        <v>23</v>
      </c>
      <c r="BK3798" s="230">
        <f>ROUND(I3798*H3798,2)</f>
        <v>0</v>
      </c>
      <c r="BL3798" s="20" t="s">
        <v>248</v>
      </c>
      <c r="BM3798" s="229" t="s">
        <v>3345</v>
      </c>
    </row>
    <row r="3799" s="2" customFormat="1">
      <c r="A3799" s="42"/>
      <c r="B3799" s="43"/>
      <c r="C3799" s="44"/>
      <c r="D3799" s="231" t="s">
        <v>250</v>
      </c>
      <c r="E3799" s="44"/>
      <c r="F3799" s="232" t="s">
        <v>3346</v>
      </c>
      <c r="G3799" s="44"/>
      <c r="H3799" s="44"/>
      <c r="I3799" s="233"/>
      <c r="J3799" s="44"/>
      <c r="K3799" s="44"/>
      <c r="L3799" s="48"/>
      <c r="M3799" s="234"/>
      <c r="N3799" s="235"/>
      <c r="O3799" s="88"/>
      <c r="P3799" s="88"/>
      <c r="Q3799" s="88"/>
      <c r="R3799" s="88"/>
      <c r="S3799" s="88"/>
      <c r="T3799" s="89"/>
      <c r="U3799" s="42"/>
      <c r="V3799" s="42"/>
      <c r="W3799" s="42"/>
      <c r="X3799" s="42"/>
      <c r="Y3799" s="42"/>
      <c r="Z3799" s="42"/>
      <c r="AA3799" s="42"/>
      <c r="AB3799" s="42"/>
      <c r="AC3799" s="42"/>
      <c r="AD3799" s="42"/>
      <c r="AE3799" s="42"/>
      <c r="AT3799" s="20" t="s">
        <v>250</v>
      </c>
      <c r="AU3799" s="20" t="s">
        <v>93</v>
      </c>
    </row>
    <row r="3800" s="2" customFormat="1" ht="21.75" customHeight="1">
      <c r="A3800" s="42"/>
      <c r="B3800" s="43"/>
      <c r="C3800" s="280" t="s">
        <v>3347</v>
      </c>
      <c r="D3800" s="280" t="s">
        <v>463</v>
      </c>
      <c r="E3800" s="281" t="s">
        <v>3348</v>
      </c>
      <c r="F3800" s="282" t="s">
        <v>3349</v>
      </c>
      <c r="G3800" s="283" t="s">
        <v>561</v>
      </c>
      <c r="H3800" s="284">
        <v>2</v>
      </c>
      <c r="I3800" s="285"/>
      <c r="J3800" s="286">
        <f>ROUND(I3800*H3800,2)</f>
        <v>0</v>
      </c>
      <c r="K3800" s="282" t="s">
        <v>247</v>
      </c>
      <c r="L3800" s="287"/>
      <c r="M3800" s="288" t="s">
        <v>39</v>
      </c>
      <c r="N3800" s="289" t="s">
        <v>56</v>
      </c>
      <c r="O3800" s="88"/>
      <c r="P3800" s="227">
        <f>O3800*H3800</f>
        <v>0</v>
      </c>
      <c r="Q3800" s="227">
        <v>0.012250000000000001</v>
      </c>
      <c r="R3800" s="227">
        <f>Q3800*H3800</f>
        <v>0.024500000000000001</v>
      </c>
      <c r="S3800" s="227">
        <v>0</v>
      </c>
      <c r="T3800" s="228">
        <f>S3800*H3800</f>
        <v>0</v>
      </c>
      <c r="U3800" s="42"/>
      <c r="V3800" s="42"/>
      <c r="W3800" s="42"/>
      <c r="X3800" s="42"/>
      <c r="Y3800" s="42"/>
      <c r="Z3800" s="42"/>
      <c r="AA3800" s="42"/>
      <c r="AB3800" s="42"/>
      <c r="AC3800" s="42"/>
      <c r="AD3800" s="42"/>
      <c r="AE3800" s="42"/>
      <c r="AR3800" s="229" t="s">
        <v>321</v>
      </c>
      <c r="AT3800" s="229" t="s">
        <v>463</v>
      </c>
      <c r="AU3800" s="229" t="s">
        <v>93</v>
      </c>
      <c r="AY3800" s="20" t="s">
        <v>241</v>
      </c>
      <c r="BE3800" s="230">
        <f>IF(N3800="základní",J3800,0)</f>
        <v>0</v>
      </c>
      <c r="BF3800" s="230">
        <f>IF(N3800="snížená",J3800,0)</f>
        <v>0</v>
      </c>
      <c r="BG3800" s="230">
        <f>IF(N3800="zákl. přenesená",J3800,0)</f>
        <v>0</v>
      </c>
      <c r="BH3800" s="230">
        <f>IF(N3800="sníž. přenesená",J3800,0)</f>
        <v>0</v>
      </c>
      <c r="BI3800" s="230">
        <f>IF(N3800="nulová",J3800,0)</f>
        <v>0</v>
      </c>
      <c r="BJ3800" s="20" t="s">
        <v>23</v>
      </c>
      <c r="BK3800" s="230">
        <f>ROUND(I3800*H3800,2)</f>
        <v>0</v>
      </c>
      <c r="BL3800" s="20" t="s">
        <v>248</v>
      </c>
      <c r="BM3800" s="229" t="s">
        <v>3350</v>
      </c>
    </row>
    <row r="3801" s="13" customFormat="1">
      <c r="A3801" s="13"/>
      <c r="B3801" s="236"/>
      <c r="C3801" s="237"/>
      <c r="D3801" s="238" t="s">
        <v>252</v>
      </c>
      <c r="E3801" s="239" t="s">
        <v>39</v>
      </c>
      <c r="F3801" s="240" t="s">
        <v>2852</v>
      </c>
      <c r="G3801" s="237"/>
      <c r="H3801" s="239" t="s">
        <v>39</v>
      </c>
      <c r="I3801" s="241"/>
      <c r="J3801" s="237"/>
      <c r="K3801" s="237"/>
      <c r="L3801" s="242"/>
      <c r="M3801" s="243"/>
      <c r="N3801" s="244"/>
      <c r="O3801" s="244"/>
      <c r="P3801" s="244"/>
      <c r="Q3801" s="244"/>
      <c r="R3801" s="244"/>
      <c r="S3801" s="244"/>
      <c r="T3801" s="245"/>
      <c r="U3801" s="13"/>
      <c r="V3801" s="13"/>
      <c r="W3801" s="13"/>
      <c r="X3801" s="13"/>
      <c r="Y3801" s="13"/>
      <c r="Z3801" s="13"/>
      <c r="AA3801" s="13"/>
      <c r="AB3801" s="13"/>
      <c r="AC3801" s="13"/>
      <c r="AD3801" s="13"/>
      <c r="AE3801" s="13"/>
      <c r="AT3801" s="246" t="s">
        <v>252</v>
      </c>
      <c r="AU3801" s="246" t="s">
        <v>93</v>
      </c>
      <c r="AV3801" s="13" t="s">
        <v>23</v>
      </c>
      <c r="AW3801" s="13" t="s">
        <v>46</v>
      </c>
      <c r="AX3801" s="13" t="s">
        <v>85</v>
      </c>
      <c r="AY3801" s="246" t="s">
        <v>241</v>
      </c>
    </row>
    <row r="3802" s="14" customFormat="1">
      <c r="A3802" s="14"/>
      <c r="B3802" s="247"/>
      <c r="C3802" s="248"/>
      <c r="D3802" s="238" t="s">
        <v>252</v>
      </c>
      <c r="E3802" s="249" t="s">
        <v>39</v>
      </c>
      <c r="F3802" s="250" t="s">
        <v>3351</v>
      </c>
      <c r="G3802" s="248"/>
      <c r="H3802" s="251">
        <v>1</v>
      </c>
      <c r="I3802" s="252"/>
      <c r="J3802" s="248"/>
      <c r="K3802" s="248"/>
      <c r="L3802" s="253"/>
      <c r="M3802" s="254"/>
      <c r="N3802" s="255"/>
      <c r="O3802" s="255"/>
      <c r="P3802" s="255"/>
      <c r="Q3802" s="255"/>
      <c r="R3802" s="255"/>
      <c r="S3802" s="255"/>
      <c r="T3802" s="256"/>
      <c r="U3802" s="14"/>
      <c r="V3802" s="14"/>
      <c r="W3802" s="14"/>
      <c r="X3802" s="14"/>
      <c r="Y3802" s="14"/>
      <c r="Z3802" s="14"/>
      <c r="AA3802" s="14"/>
      <c r="AB3802" s="14"/>
      <c r="AC3802" s="14"/>
      <c r="AD3802" s="14"/>
      <c r="AE3802" s="14"/>
      <c r="AT3802" s="257" t="s">
        <v>252</v>
      </c>
      <c r="AU3802" s="257" t="s">
        <v>93</v>
      </c>
      <c r="AV3802" s="14" t="s">
        <v>93</v>
      </c>
      <c r="AW3802" s="14" t="s">
        <v>46</v>
      </c>
      <c r="AX3802" s="14" t="s">
        <v>85</v>
      </c>
      <c r="AY3802" s="257" t="s">
        <v>241</v>
      </c>
    </row>
    <row r="3803" s="14" customFormat="1">
      <c r="A3803" s="14"/>
      <c r="B3803" s="247"/>
      <c r="C3803" s="248"/>
      <c r="D3803" s="238" t="s">
        <v>252</v>
      </c>
      <c r="E3803" s="249" t="s">
        <v>39</v>
      </c>
      <c r="F3803" s="250" t="s">
        <v>3352</v>
      </c>
      <c r="G3803" s="248"/>
      <c r="H3803" s="251">
        <v>1</v>
      </c>
      <c r="I3803" s="252"/>
      <c r="J3803" s="248"/>
      <c r="K3803" s="248"/>
      <c r="L3803" s="253"/>
      <c r="M3803" s="254"/>
      <c r="N3803" s="255"/>
      <c r="O3803" s="255"/>
      <c r="P3803" s="255"/>
      <c r="Q3803" s="255"/>
      <c r="R3803" s="255"/>
      <c r="S3803" s="255"/>
      <c r="T3803" s="256"/>
      <c r="U3803" s="14"/>
      <c r="V3803" s="14"/>
      <c r="W3803" s="14"/>
      <c r="X3803" s="14"/>
      <c r="Y3803" s="14"/>
      <c r="Z3803" s="14"/>
      <c r="AA3803" s="14"/>
      <c r="AB3803" s="14"/>
      <c r="AC3803" s="14"/>
      <c r="AD3803" s="14"/>
      <c r="AE3803" s="14"/>
      <c r="AT3803" s="257" t="s">
        <v>252</v>
      </c>
      <c r="AU3803" s="257" t="s">
        <v>93</v>
      </c>
      <c r="AV3803" s="14" t="s">
        <v>93</v>
      </c>
      <c r="AW3803" s="14" t="s">
        <v>46</v>
      </c>
      <c r="AX3803" s="14" t="s">
        <v>85</v>
      </c>
      <c r="AY3803" s="257" t="s">
        <v>241</v>
      </c>
    </row>
    <row r="3804" s="15" customFormat="1">
      <c r="A3804" s="15"/>
      <c r="B3804" s="258"/>
      <c r="C3804" s="259"/>
      <c r="D3804" s="238" t="s">
        <v>252</v>
      </c>
      <c r="E3804" s="260" t="s">
        <v>39</v>
      </c>
      <c r="F3804" s="261" t="s">
        <v>274</v>
      </c>
      <c r="G3804" s="259"/>
      <c r="H3804" s="262">
        <v>2</v>
      </c>
      <c r="I3804" s="263"/>
      <c r="J3804" s="259"/>
      <c r="K3804" s="259"/>
      <c r="L3804" s="264"/>
      <c r="M3804" s="265"/>
      <c r="N3804" s="266"/>
      <c r="O3804" s="266"/>
      <c r="P3804" s="266"/>
      <c r="Q3804" s="266"/>
      <c r="R3804" s="266"/>
      <c r="S3804" s="266"/>
      <c r="T3804" s="267"/>
      <c r="U3804" s="15"/>
      <c r="V3804" s="15"/>
      <c r="W3804" s="15"/>
      <c r="X3804" s="15"/>
      <c r="Y3804" s="15"/>
      <c r="Z3804" s="15"/>
      <c r="AA3804" s="15"/>
      <c r="AB3804" s="15"/>
      <c r="AC3804" s="15"/>
      <c r="AD3804" s="15"/>
      <c r="AE3804" s="15"/>
      <c r="AT3804" s="268" t="s">
        <v>252</v>
      </c>
      <c r="AU3804" s="268" t="s">
        <v>93</v>
      </c>
      <c r="AV3804" s="15" t="s">
        <v>248</v>
      </c>
      <c r="AW3804" s="15" t="s">
        <v>46</v>
      </c>
      <c r="AX3804" s="15" t="s">
        <v>23</v>
      </c>
      <c r="AY3804" s="268" t="s">
        <v>241</v>
      </c>
    </row>
    <row r="3805" s="2" customFormat="1" ht="21.75" customHeight="1">
      <c r="A3805" s="42"/>
      <c r="B3805" s="43"/>
      <c r="C3805" s="280" t="s">
        <v>3353</v>
      </c>
      <c r="D3805" s="280" t="s">
        <v>463</v>
      </c>
      <c r="E3805" s="281" t="s">
        <v>3354</v>
      </c>
      <c r="F3805" s="282" t="s">
        <v>3355</v>
      </c>
      <c r="G3805" s="283" t="s">
        <v>561</v>
      </c>
      <c r="H3805" s="284">
        <v>4</v>
      </c>
      <c r="I3805" s="285"/>
      <c r="J3805" s="286">
        <f>ROUND(I3805*H3805,2)</f>
        <v>0</v>
      </c>
      <c r="K3805" s="282" t="s">
        <v>247</v>
      </c>
      <c r="L3805" s="287"/>
      <c r="M3805" s="288" t="s">
        <v>39</v>
      </c>
      <c r="N3805" s="289" t="s">
        <v>56</v>
      </c>
      <c r="O3805" s="88"/>
      <c r="P3805" s="227">
        <f>O3805*H3805</f>
        <v>0</v>
      </c>
      <c r="Q3805" s="227">
        <v>0.014890000000000001</v>
      </c>
      <c r="R3805" s="227">
        <f>Q3805*H3805</f>
        <v>0.059560000000000002</v>
      </c>
      <c r="S3805" s="227">
        <v>0</v>
      </c>
      <c r="T3805" s="228">
        <f>S3805*H3805</f>
        <v>0</v>
      </c>
      <c r="U3805" s="42"/>
      <c r="V3805" s="42"/>
      <c r="W3805" s="42"/>
      <c r="X3805" s="42"/>
      <c r="Y3805" s="42"/>
      <c r="Z3805" s="42"/>
      <c r="AA3805" s="42"/>
      <c r="AB3805" s="42"/>
      <c r="AC3805" s="42"/>
      <c r="AD3805" s="42"/>
      <c r="AE3805" s="42"/>
      <c r="AR3805" s="229" t="s">
        <v>321</v>
      </c>
      <c r="AT3805" s="229" t="s">
        <v>463</v>
      </c>
      <c r="AU3805" s="229" t="s">
        <v>93</v>
      </c>
      <c r="AY3805" s="20" t="s">
        <v>241</v>
      </c>
      <c r="BE3805" s="230">
        <f>IF(N3805="základní",J3805,0)</f>
        <v>0</v>
      </c>
      <c r="BF3805" s="230">
        <f>IF(N3805="snížená",J3805,0)</f>
        <v>0</v>
      </c>
      <c r="BG3805" s="230">
        <f>IF(N3805="zákl. přenesená",J3805,0)</f>
        <v>0</v>
      </c>
      <c r="BH3805" s="230">
        <f>IF(N3805="sníž. přenesená",J3805,0)</f>
        <v>0</v>
      </c>
      <c r="BI3805" s="230">
        <f>IF(N3805="nulová",J3805,0)</f>
        <v>0</v>
      </c>
      <c r="BJ3805" s="20" t="s">
        <v>23</v>
      </c>
      <c r="BK3805" s="230">
        <f>ROUND(I3805*H3805,2)</f>
        <v>0</v>
      </c>
      <c r="BL3805" s="20" t="s">
        <v>248</v>
      </c>
      <c r="BM3805" s="229" t="s">
        <v>3356</v>
      </c>
    </row>
    <row r="3806" s="13" customFormat="1">
      <c r="A3806" s="13"/>
      <c r="B3806" s="236"/>
      <c r="C3806" s="237"/>
      <c r="D3806" s="238" t="s">
        <v>252</v>
      </c>
      <c r="E3806" s="239" t="s">
        <v>39</v>
      </c>
      <c r="F3806" s="240" t="s">
        <v>2852</v>
      </c>
      <c r="G3806" s="237"/>
      <c r="H3806" s="239" t="s">
        <v>39</v>
      </c>
      <c r="I3806" s="241"/>
      <c r="J3806" s="237"/>
      <c r="K3806" s="237"/>
      <c r="L3806" s="242"/>
      <c r="M3806" s="243"/>
      <c r="N3806" s="244"/>
      <c r="O3806" s="244"/>
      <c r="P3806" s="244"/>
      <c r="Q3806" s="244"/>
      <c r="R3806" s="244"/>
      <c r="S3806" s="244"/>
      <c r="T3806" s="245"/>
      <c r="U3806" s="13"/>
      <c r="V3806" s="13"/>
      <c r="W3806" s="13"/>
      <c r="X3806" s="13"/>
      <c r="Y3806" s="13"/>
      <c r="Z3806" s="13"/>
      <c r="AA3806" s="13"/>
      <c r="AB3806" s="13"/>
      <c r="AC3806" s="13"/>
      <c r="AD3806" s="13"/>
      <c r="AE3806" s="13"/>
      <c r="AT3806" s="246" t="s">
        <v>252</v>
      </c>
      <c r="AU3806" s="246" t="s">
        <v>93</v>
      </c>
      <c r="AV3806" s="13" t="s">
        <v>23</v>
      </c>
      <c r="AW3806" s="13" t="s">
        <v>46</v>
      </c>
      <c r="AX3806" s="13" t="s">
        <v>85</v>
      </c>
      <c r="AY3806" s="246" t="s">
        <v>241</v>
      </c>
    </row>
    <row r="3807" s="14" customFormat="1">
      <c r="A3807" s="14"/>
      <c r="B3807" s="247"/>
      <c r="C3807" s="248"/>
      <c r="D3807" s="238" t="s">
        <v>252</v>
      </c>
      <c r="E3807" s="249" t="s">
        <v>39</v>
      </c>
      <c r="F3807" s="250" t="s">
        <v>3357</v>
      </c>
      <c r="G3807" s="248"/>
      <c r="H3807" s="251">
        <v>1</v>
      </c>
      <c r="I3807" s="252"/>
      <c r="J3807" s="248"/>
      <c r="K3807" s="248"/>
      <c r="L3807" s="253"/>
      <c r="M3807" s="254"/>
      <c r="N3807" s="255"/>
      <c r="O3807" s="255"/>
      <c r="P3807" s="255"/>
      <c r="Q3807" s="255"/>
      <c r="R3807" s="255"/>
      <c r="S3807" s="255"/>
      <c r="T3807" s="256"/>
      <c r="U3807" s="14"/>
      <c r="V3807" s="14"/>
      <c r="W3807" s="14"/>
      <c r="X3807" s="14"/>
      <c r="Y3807" s="14"/>
      <c r="Z3807" s="14"/>
      <c r="AA3807" s="14"/>
      <c r="AB3807" s="14"/>
      <c r="AC3807" s="14"/>
      <c r="AD3807" s="14"/>
      <c r="AE3807" s="14"/>
      <c r="AT3807" s="257" t="s">
        <v>252</v>
      </c>
      <c r="AU3807" s="257" t="s">
        <v>93</v>
      </c>
      <c r="AV3807" s="14" t="s">
        <v>93</v>
      </c>
      <c r="AW3807" s="14" t="s">
        <v>46</v>
      </c>
      <c r="AX3807" s="14" t="s">
        <v>85</v>
      </c>
      <c r="AY3807" s="257" t="s">
        <v>241</v>
      </c>
    </row>
    <row r="3808" s="14" customFormat="1">
      <c r="A3808" s="14"/>
      <c r="B3808" s="247"/>
      <c r="C3808" s="248"/>
      <c r="D3808" s="238" t="s">
        <v>252</v>
      </c>
      <c r="E3808" s="249" t="s">
        <v>39</v>
      </c>
      <c r="F3808" s="250" t="s">
        <v>3358</v>
      </c>
      <c r="G3808" s="248"/>
      <c r="H3808" s="251">
        <v>3</v>
      </c>
      <c r="I3808" s="252"/>
      <c r="J3808" s="248"/>
      <c r="K3808" s="248"/>
      <c r="L3808" s="253"/>
      <c r="M3808" s="254"/>
      <c r="N3808" s="255"/>
      <c r="O3808" s="255"/>
      <c r="P3808" s="255"/>
      <c r="Q3808" s="255"/>
      <c r="R3808" s="255"/>
      <c r="S3808" s="255"/>
      <c r="T3808" s="256"/>
      <c r="U3808" s="14"/>
      <c r="V3808" s="14"/>
      <c r="W3808" s="14"/>
      <c r="X3808" s="14"/>
      <c r="Y3808" s="14"/>
      <c r="Z3808" s="14"/>
      <c r="AA3808" s="14"/>
      <c r="AB3808" s="14"/>
      <c r="AC3808" s="14"/>
      <c r="AD3808" s="14"/>
      <c r="AE3808" s="14"/>
      <c r="AT3808" s="257" t="s">
        <v>252</v>
      </c>
      <c r="AU3808" s="257" t="s">
        <v>93</v>
      </c>
      <c r="AV3808" s="14" t="s">
        <v>93</v>
      </c>
      <c r="AW3808" s="14" t="s">
        <v>46</v>
      </c>
      <c r="AX3808" s="14" t="s">
        <v>85</v>
      </c>
      <c r="AY3808" s="257" t="s">
        <v>241</v>
      </c>
    </row>
    <row r="3809" s="15" customFormat="1">
      <c r="A3809" s="15"/>
      <c r="B3809" s="258"/>
      <c r="C3809" s="259"/>
      <c r="D3809" s="238" t="s">
        <v>252</v>
      </c>
      <c r="E3809" s="260" t="s">
        <v>39</v>
      </c>
      <c r="F3809" s="261" t="s">
        <v>274</v>
      </c>
      <c r="G3809" s="259"/>
      <c r="H3809" s="262">
        <v>4</v>
      </c>
      <c r="I3809" s="263"/>
      <c r="J3809" s="259"/>
      <c r="K3809" s="259"/>
      <c r="L3809" s="264"/>
      <c r="M3809" s="265"/>
      <c r="N3809" s="266"/>
      <c r="O3809" s="266"/>
      <c r="P3809" s="266"/>
      <c r="Q3809" s="266"/>
      <c r="R3809" s="266"/>
      <c r="S3809" s="266"/>
      <c r="T3809" s="267"/>
      <c r="U3809" s="15"/>
      <c r="V3809" s="15"/>
      <c r="W3809" s="15"/>
      <c r="X3809" s="15"/>
      <c r="Y3809" s="15"/>
      <c r="Z3809" s="15"/>
      <c r="AA3809" s="15"/>
      <c r="AB3809" s="15"/>
      <c r="AC3809" s="15"/>
      <c r="AD3809" s="15"/>
      <c r="AE3809" s="15"/>
      <c r="AT3809" s="268" t="s">
        <v>252</v>
      </c>
      <c r="AU3809" s="268" t="s">
        <v>93</v>
      </c>
      <c r="AV3809" s="15" t="s">
        <v>248</v>
      </c>
      <c r="AW3809" s="15" t="s">
        <v>46</v>
      </c>
      <c r="AX3809" s="15" t="s">
        <v>23</v>
      </c>
      <c r="AY3809" s="268" t="s">
        <v>241</v>
      </c>
    </row>
    <row r="3810" s="2" customFormat="1" ht="21.75" customHeight="1">
      <c r="A3810" s="42"/>
      <c r="B3810" s="43"/>
      <c r="C3810" s="280" t="s">
        <v>3359</v>
      </c>
      <c r="D3810" s="280" t="s">
        <v>463</v>
      </c>
      <c r="E3810" s="281" t="s">
        <v>3360</v>
      </c>
      <c r="F3810" s="282" t="s">
        <v>3361</v>
      </c>
      <c r="G3810" s="283" t="s">
        <v>561</v>
      </c>
      <c r="H3810" s="284">
        <v>11</v>
      </c>
      <c r="I3810" s="285"/>
      <c r="J3810" s="286">
        <f>ROUND(I3810*H3810,2)</f>
        <v>0</v>
      </c>
      <c r="K3810" s="282" t="s">
        <v>247</v>
      </c>
      <c r="L3810" s="287"/>
      <c r="M3810" s="288" t="s">
        <v>39</v>
      </c>
      <c r="N3810" s="289" t="s">
        <v>56</v>
      </c>
      <c r="O3810" s="88"/>
      <c r="P3810" s="227">
        <f>O3810*H3810</f>
        <v>0</v>
      </c>
      <c r="Q3810" s="227">
        <v>0.01521</v>
      </c>
      <c r="R3810" s="227">
        <f>Q3810*H3810</f>
        <v>0.16730999999999999</v>
      </c>
      <c r="S3810" s="227">
        <v>0</v>
      </c>
      <c r="T3810" s="228">
        <f>S3810*H3810</f>
        <v>0</v>
      </c>
      <c r="U3810" s="42"/>
      <c r="V3810" s="42"/>
      <c r="W3810" s="42"/>
      <c r="X3810" s="42"/>
      <c r="Y3810" s="42"/>
      <c r="Z3810" s="42"/>
      <c r="AA3810" s="42"/>
      <c r="AB3810" s="42"/>
      <c r="AC3810" s="42"/>
      <c r="AD3810" s="42"/>
      <c r="AE3810" s="42"/>
      <c r="AR3810" s="229" t="s">
        <v>321</v>
      </c>
      <c r="AT3810" s="229" t="s">
        <v>463</v>
      </c>
      <c r="AU3810" s="229" t="s">
        <v>93</v>
      </c>
      <c r="AY3810" s="20" t="s">
        <v>241</v>
      </c>
      <c r="BE3810" s="230">
        <f>IF(N3810="základní",J3810,0)</f>
        <v>0</v>
      </c>
      <c r="BF3810" s="230">
        <f>IF(N3810="snížená",J3810,0)</f>
        <v>0</v>
      </c>
      <c r="BG3810" s="230">
        <f>IF(N3810="zákl. přenesená",J3810,0)</f>
        <v>0</v>
      </c>
      <c r="BH3810" s="230">
        <f>IF(N3810="sníž. přenesená",J3810,0)</f>
        <v>0</v>
      </c>
      <c r="BI3810" s="230">
        <f>IF(N3810="nulová",J3810,0)</f>
        <v>0</v>
      </c>
      <c r="BJ3810" s="20" t="s">
        <v>23</v>
      </c>
      <c r="BK3810" s="230">
        <f>ROUND(I3810*H3810,2)</f>
        <v>0</v>
      </c>
      <c r="BL3810" s="20" t="s">
        <v>248</v>
      </c>
      <c r="BM3810" s="229" t="s">
        <v>3362</v>
      </c>
    </row>
    <row r="3811" s="13" customFormat="1">
      <c r="A3811" s="13"/>
      <c r="B3811" s="236"/>
      <c r="C3811" s="237"/>
      <c r="D3811" s="238" t="s">
        <v>252</v>
      </c>
      <c r="E3811" s="239" t="s">
        <v>39</v>
      </c>
      <c r="F3811" s="240" t="s">
        <v>2852</v>
      </c>
      <c r="G3811" s="237"/>
      <c r="H3811" s="239" t="s">
        <v>39</v>
      </c>
      <c r="I3811" s="241"/>
      <c r="J3811" s="237"/>
      <c r="K3811" s="237"/>
      <c r="L3811" s="242"/>
      <c r="M3811" s="243"/>
      <c r="N3811" s="244"/>
      <c r="O3811" s="244"/>
      <c r="P3811" s="244"/>
      <c r="Q3811" s="244"/>
      <c r="R3811" s="244"/>
      <c r="S3811" s="244"/>
      <c r="T3811" s="245"/>
      <c r="U3811" s="13"/>
      <c r="V3811" s="13"/>
      <c r="W3811" s="13"/>
      <c r="X3811" s="13"/>
      <c r="Y3811" s="13"/>
      <c r="Z3811" s="13"/>
      <c r="AA3811" s="13"/>
      <c r="AB3811" s="13"/>
      <c r="AC3811" s="13"/>
      <c r="AD3811" s="13"/>
      <c r="AE3811" s="13"/>
      <c r="AT3811" s="246" t="s">
        <v>252</v>
      </c>
      <c r="AU3811" s="246" t="s">
        <v>93</v>
      </c>
      <c r="AV3811" s="13" t="s">
        <v>23</v>
      </c>
      <c r="AW3811" s="13" t="s">
        <v>46</v>
      </c>
      <c r="AX3811" s="13" t="s">
        <v>85</v>
      </c>
      <c r="AY3811" s="246" t="s">
        <v>241</v>
      </c>
    </row>
    <row r="3812" s="14" customFormat="1">
      <c r="A3812" s="14"/>
      <c r="B3812" s="247"/>
      <c r="C3812" s="248"/>
      <c r="D3812" s="238" t="s">
        <v>252</v>
      </c>
      <c r="E3812" s="249" t="s">
        <v>39</v>
      </c>
      <c r="F3812" s="250" t="s">
        <v>3363</v>
      </c>
      <c r="G3812" s="248"/>
      <c r="H3812" s="251">
        <v>1</v>
      </c>
      <c r="I3812" s="252"/>
      <c r="J3812" s="248"/>
      <c r="K3812" s="248"/>
      <c r="L3812" s="253"/>
      <c r="M3812" s="254"/>
      <c r="N3812" s="255"/>
      <c r="O3812" s="255"/>
      <c r="P3812" s="255"/>
      <c r="Q3812" s="255"/>
      <c r="R3812" s="255"/>
      <c r="S3812" s="255"/>
      <c r="T3812" s="256"/>
      <c r="U3812" s="14"/>
      <c r="V3812" s="14"/>
      <c r="W3812" s="14"/>
      <c r="X3812" s="14"/>
      <c r="Y3812" s="14"/>
      <c r="Z3812" s="14"/>
      <c r="AA3812" s="14"/>
      <c r="AB3812" s="14"/>
      <c r="AC3812" s="14"/>
      <c r="AD3812" s="14"/>
      <c r="AE3812" s="14"/>
      <c r="AT3812" s="257" t="s">
        <v>252</v>
      </c>
      <c r="AU3812" s="257" t="s">
        <v>93</v>
      </c>
      <c r="AV3812" s="14" t="s">
        <v>93</v>
      </c>
      <c r="AW3812" s="14" t="s">
        <v>46</v>
      </c>
      <c r="AX3812" s="14" t="s">
        <v>85</v>
      </c>
      <c r="AY3812" s="257" t="s">
        <v>241</v>
      </c>
    </row>
    <row r="3813" s="14" customFormat="1">
      <c r="A3813" s="14"/>
      <c r="B3813" s="247"/>
      <c r="C3813" s="248"/>
      <c r="D3813" s="238" t="s">
        <v>252</v>
      </c>
      <c r="E3813" s="249" t="s">
        <v>39</v>
      </c>
      <c r="F3813" s="250" t="s">
        <v>3364</v>
      </c>
      <c r="G3813" s="248"/>
      <c r="H3813" s="251">
        <v>1</v>
      </c>
      <c r="I3813" s="252"/>
      <c r="J3813" s="248"/>
      <c r="K3813" s="248"/>
      <c r="L3813" s="253"/>
      <c r="M3813" s="254"/>
      <c r="N3813" s="255"/>
      <c r="O3813" s="255"/>
      <c r="P3813" s="255"/>
      <c r="Q3813" s="255"/>
      <c r="R3813" s="255"/>
      <c r="S3813" s="255"/>
      <c r="T3813" s="256"/>
      <c r="U3813" s="14"/>
      <c r="V3813" s="14"/>
      <c r="W3813" s="14"/>
      <c r="X3813" s="14"/>
      <c r="Y3813" s="14"/>
      <c r="Z3813" s="14"/>
      <c r="AA3813" s="14"/>
      <c r="AB3813" s="14"/>
      <c r="AC3813" s="14"/>
      <c r="AD3813" s="14"/>
      <c r="AE3813" s="14"/>
      <c r="AT3813" s="257" t="s">
        <v>252</v>
      </c>
      <c r="AU3813" s="257" t="s">
        <v>93</v>
      </c>
      <c r="AV3813" s="14" t="s">
        <v>93</v>
      </c>
      <c r="AW3813" s="14" t="s">
        <v>46</v>
      </c>
      <c r="AX3813" s="14" t="s">
        <v>85</v>
      </c>
      <c r="AY3813" s="257" t="s">
        <v>241</v>
      </c>
    </row>
    <row r="3814" s="14" customFormat="1">
      <c r="A3814" s="14"/>
      <c r="B3814" s="247"/>
      <c r="C3814" s="248"/>
      <c r="D3814" s="238" t="s">
        <v>252</v>
      </c>
      <c r="E3814" s="249" t="s">
        <v>39</v>
      </c>
      <c r="F3814" s="250" t="s">
        <v>3365</v>
      </c>
      <c r="G3814" s="248"/>
      <c r="H3814" s="251">
        <v>1</v>
      </c>
      <c r="I3814" s="252"/>
      <c r="J3814" s="248"/>
      <c r="K3814" s="248"/>
      <c r="L3814" s="253"/>
      <c r="M3814" s="254"/>
      <c r="N3814" s="255"/>
      <c r="O3814" s="255"/>
      <c r="P3814" s="255"/>
      <c r="Q3814" s="255"/>
      <c r="R3814" s="255"/>
      <c r="S3814" s="255"/>
      <c r="T3814" s="256"/>
      <c r="U3814" s="14"/>
      <c r="V3814" s="14"/>
      <c r="W3814" s="14"/>
      <c r="X3814" s="14"/>
      <c r="Y3814" s="14"/>
      <c r="Z3814" s="14"/>
      <c r="AA3814" s="14"/>
      <c r="AB3814" s="14"/>
      <c r="AC3814" s="14"/>
      <c r="AD3814" s="14"/>
      <c r="AE3814" s="14"/>
      <c r="AT3814" s="257" t="s">
        <v>252</v>
      </c>
      <c r="AU3814" s="257" t="s">
        <v>93</v>
      </c>
      <c r="AV3814" s="14" t="s">
        <v>93</v>
      </c>
      <c r="AW3814" s="14" t="s">
        <v>46</v>
      </c>
      <c r="AX3814" s="14" t="s">
        <v>85</v>
      </c>
      <c r="AY3814" s="257" t="s">
        <v>241</v>
      </c>
    </row>
    <row r="3815" s="14" customFormat="1">
      <c r="A3815" s="14"/>
      <c r="B3815" s="247"/>
      <c r="C3815" s="248"/>
      <c r="D3815" s="238" t="s">
        <v>252</v>
      </c>
      <c r="E3815" s="249" t="s">
        <v>39</v>
      </c>
      <c r="F3815" s="250" t="s">
        <v>3366</v>
      </c>
      <c r="G3815" s="248"/>
      <c r="H3815" s="251">
        <v>2</v>
      </c>
      <c r="I3815" s="252"/>
      <c r="J3815" s="248"/>
      <c r="K3815" s="248"/>
      <c r="L3815" s="253"/>
      <c r="M3815" s="254"/>
      <c r="N3815" s="255"/>
      <c r="O3815" s="255"/>
      <c r="P3815" s="255"/>
      <c r="Q3815" s="255"/>
      <c r="R3815" s="255"/>
      <c r="S3815" s="255"/>
      <c r="T3815" s="256"/>
      <c r="U3815" s="14"/>
      <c r="V3815" s="14"/>
      <c r="W3815" s="14"/>
      <c r="X3815" s="14"/>
      <c r="Y3815" s="14"/>
      <c r="Z3815" s="14"/>
      <c r="AA3815" s="14"/>
      <c r="AB3815" s="14"/>
      <c r="AC3815" s="14"/>
      <c r="AD3815" s="14"/>
      <c r="AE3815" s="14"/>
      <c r="AT3815" s="257" t="s">
        <v>252</v>
      </c>
      <c r="AU3815" s="257" t="s">
        <v>93</v>
      </c>
      <c r="AV3815" s="14" t="s">
        <v>93</v>
      </c>
      <c r="AW3815" s="14" t="s">
        <v>46</v>
      </c>
      <c r="AX3815" s="14" t="s">
        <v>85</v>
      </c>
      <c r="AY3815" s="257" t="s">
        <v>241</v>
      </c>
    </row>
    <row r="3816" s="14" customFormat="1">
      <c r="A3816" s="14"/>
      <c r="B3816" s="247"/>
      <c r="C3816" s="248"/>
      <c r="D3816" s="238" t="s">
        <v>252</v>
      </c>
      <c r="E3816" s="249" t="s">
        <v>39</v>
      </c>
      <c r="F3816" s="250" t="s">
        <v>3367</v>
      </c>
      <c r="G3816" s="248"/>
      <c r="H3816" s="251">
        <v>1</v>
      </c>
      <c r="I3816" s="252"/>
      <c r="J3816" s="248"/>
      <c r="K3816" s="248"/>
      <c r="L3816" s="253"/>
      <c r="M3816" s="254"/>
      <c r="N3816" s="255"/>
      <c r="O3816" s="255"/>
      <c r="P3816" s="255"/>
      <c r="Q3816" s="255"/>
      <c r="R3816" s="255"/>
      <c r="S3816" s="255"/>
      <c r="T3816" s="256"/>
      <c r="U3816" s="14"/>
      <c r="V3816" s="14"/>
      <c r="W3816" s="14"/>
      <c r="X3816" s="14"/>
      <c r="Y3816" s="14"/>
      <c r="Z3816" s="14"/>
      <c r="AA3816" s="14"/>
      <c r="AB3816" s="14"/>
      <c r="AC3816" s="14"/>
      <c r="AD3816" s="14"/>
      <c r="AE3816" s="14"/>
      <c r="AT3816" s="257" t="s">
        <v>252</v>
      </c>
      <c r="AU3816" s="257" t="s">
        <v>93</v>
      </c>
      <c r="AV3816" s="14" t="s">
        <v>93</v>
      </c>
      <c r="AW3816" s="14" t="s">
        <v>46</v>
      </c>
      <c r="AX3816" s="14" t="s">
        <v>85</v>
      </c>
      <c r="AY3816" s="257" t="s">
        <v>241</v>
      </c>
    </row>
    <row r="3817" s="14" customFormat="1">
      <c r="A3817" s="14"/>
      <c r="B3817" s="247"/>
      <c r="C3817" s="248"/>
      <c r="D3817" s="238" t="s">
        <v>252</v>
      </c>
      <c r="E3817" s="249" t="s">
        <v>39</v>
      </c>
      <c r="F3817" s="250" t="s">
        <v>3368</v>
      </c>
      <c r="G3817" s="248"/>
      <c r="H3817" s="251">
        <v>1</v>
      </c>
      <c r="I3817" s="252"/>
      <c r="J3817" s="248"/>
      <c r="K3817" s="248"/>
      <c r="L3817" s="253"/>
      <c r="M3817" s="254"/>
      <c r="N3817" s="255"/>
      <c r="O3817" s="255"/>
      <c r="P3817" s="255"/>
      <c r="Q3817" s="255"/>
      <c r="R3817" s="255"/>
      <c r="S3817" s="255"/>
      <c r="T3817" s="256"/>
      <c r="U3817" s="14"/>
      <c r="V3817" s="14"/>
      <c r="W3817" s="14"/>
      <c r="X3817" s="14"/>
      <c r="Y3817" s="14"/>
      <c r="Z3817" s="14"/>
      <c r="AA3817" s="14"/>
      <c r="AB3817" s="14"/>
      <c r="AC3817" s="14"/>
      <c r="AD3817" s="14"/>
      <c r="AE3817" s="14"/>
      <c r="AT3817" s="257" t="s">
        <v>252</v>
      </c>
      <c r="AU3817" s="257" t="s">
        <v>93</v>
      </c>
      <c r="AV3817" s="14" t="s">
        <v>93</v>
      </c>
      <c r="AW3817" s="14" t="s">
        <v>46</v>
      </c>
      <c r="AX3817" s="14" t="s">
        <v>85</v>
      </c>
      <c r="AY3817" s="257" t="s">
        <v>241</v>
      </c>
    </row>
    <row r="3818" s="14" customFormat="1">
      <c r="A3818" s="14"/>
      <c r="B3818" s="247"/>
      <c r="C3818" s="248"/>
      <c r="D3818" s="238" t="s">
        <v>252</v>
      </c>
      <c r="E3818" s="249" t="s">
        <v>39</v>
      </c>
      <c r="F3818" s="250" t="s">
        <v>3369</v>
      </c>
      <c r="G3818" s="248"/>
      <c r="H3818" s="251">
        <v>3</v>
      </c>
      <c r="I3818" s="252"/>
      <c r="J3818" s="248"/>
      <c r="K3818" s="248"/>
      <c r="L3818" s="253"/>
      <c r="M3818" s="254"/>
      <c r="N3818" s="255"/>
      <c r="O3818" s="255"/>
      <c r="P3818" s="255"/>
      <c r="Q3818" s="255"/>
      <c r="R3818" s="255"/>
      <c r="S3818" s="255"/>
      <c r="T3818" s="256"/>
      <c r="U3818" s="14"/>
      <c r="V3818" s="14"/>
      <c r="W3818" s="14"/>
      <c r="X3818" s="14"/>
      <c r="Y3818" s="14"/>
      <c r="Z3818" s="14"/>
      <c r="AA3818" s="14"/>
      <c r="AB3818" s="14"/>
      <c r="AC3818" s="14"/>
      <c r="AD3818" s="14"/>
      <c r="AE3818" s="14"/>
      <c r="AT3818" s="257" t="s">
        <v>252</v>
      </c>
      <c r="AU3818" s="257" t="s">
        <v>93</v>
      </c>
      <c r="AV3818" s="14" t="s">
        <v>93</v>
      </c>
      <c r="AW3818" s="14" t="s">
        <v>46</v>
      </c>
      <c r="AX3818" s="14" t="s">
        <v>85</v>
      </c>
      <c r="AY3818" s="257" t="s">
        <v>241</v>
      </c>
    </row>
    <row r="3819" s="14" customFormat="1">
      <c r="A3819" s="14"/>
      <c r="B3819" s="247"/>
      <c r="C3819" s="248"/>
      <c r="D3819" s="238" t="s">
        <v>252</v>
      </c>
      <c r="E3819" s="249" t="s">
        <v>39</v>
      </c>
      <c r="F3819" s="250" t="s">
        <v>3370</v>
      </c>
      <c r="G3819" s="248"/>
      <c r="H3819" s="251">
        <v>1</v>
      </c>
      <c r="I3819" s="252"/>
      <c r="J3819" s="248"/>
      <c r="K3819" s="248"/>
      <c r="L3819" s="253"/>
      <c r="M3819" s="254"/>
      <c r="N3819" s="255"/>
      <c r="O3819" s="255"/>
      <c r="P3819" s="255"/>
      <c r="Q3819" s="255"/>
      <c r="R3819" s="255"/>
      <c r="S3819" s="255"/>
      <c r="T3819" s="256"/>
      <c r="U3819" s="14"/>
      <c r="V3819" s="14"/>
      <c r="W3819" s="14"/>
      <c r="X3819" s="14"/>
      <c r="Y3819" s="14"/>
      <c r="Z3819" s="14"/>
      <c r="AA3819" s="14"/>
      <c r="AB3819" s="14"/>
      <c r="AC3819" s="14"/>
      <c r="AD3819" s="14"/>
      <c r="AE3819" s="14"/>
      <c r="AT3819" s="257" t="s">
        <v>252</v>
      </c>
      <c r="AU3819" s="257" t="s">
        <v>93</v>
      </c>
      <c r="AV3819" s="14" t="s">
        <v>93</v>
      </c>
      <c r="AW3819" s="14" t="s">
        <v>46</v>
      </c>
      <c r="AX3819" s="14" t="s">
        <v>85</v>
      </c>
      <c r="AY3819" s="257" t="s">
        <v>241</v>
      </c>
    </row>
    <row r="3820" s="15" customFormat="1">
      <c r="A3820" s="15"/>
      <c r="B3820" s="258"/>
      <c r="C3820" s="259"/>
      <c r="D3820" s="238" t="s">
        <v>252</v>
      </c>
      <c r="E3820" s="260" t="s">
        <v>39</v>
      </c>
      <c r="F3820" s="261" t="s">
        <v>274</v>
      </c>
      <c r="G3820" s="259"/>
      <c r="H3820" s="262">
        <v>11</v>
      </c>
      <c r="I3820" s="263"/>
      <c r="J3820" s="259"/>
      <c r="K3820" s="259"/>
      <c r="L3820" s="264"/>
      <c r="M3820" s="265"/>
      <c r="N3820" s="266"/>
      <c r="O3820" s="266"/>
      <c r="P3820" s="266"/>
      <c r="Q3820" s="266"/>
      <c r="R3820" s="266"/>
      <c r="S3820" s="266"/>
      <c r="T3820" s="267"/>
      <c r="U3820" s="15"/>
      <c r="V3820" s="15"/>
      <c r="W3820" s="15"/>
      <c r="X3820" s="15"/>
      <c r="Y3820" s="15"/>
      <c r="Z3820" s="15"/>
      <c r="AA3820" s="15"/>
      <c r="AB3820" s="15"/>
      <c r="AC3820" s="15"/>
      <c r="AD3820" s="15"/>
      <c r="AE3820" s="15"/>
      <c r="AT3820" s="268" t="s">
        <v>252</v>
      </c>
      <c r="AU3820" s="268" t="s">
        <v>93</v>
      </c>
      <c r="AV3820" s="15" t="s">
        <v>248</v>
      </c>
      <c r="AW3820" s="15" t="s">
        <v>46</v>
      </c>
      <c r="AX3820" s="15" t="s">
        <v>23</v>
      </c>
      <c r="AY3820" s="268" t="s">
        <v>241</v>
      </c>
    </row>
    <row r="3821" s="2" customFormat="1" ht="24.15" customHeight="1">
      <c r="A3821" s="42"/>
      <c r="B3821" s="43"/>
      <c r="C3821" s="280" t="s">
        <v>3371</v>
      </c>
      <c r="D3821" s="280" t="s">
        <v>463</v>
      </c>
      <c r="E3821" s="281" t="s">
        <v>3372</v>
      </c>
      <c r="F3821" s="282" t="s">
        <v>3373</v>
      </c>
      <c r="G3821" s="283" t="s">
        <v>561</v>
      </c>
      <c r="H3821" s="284">
        <v>8</v>
      </c>
      <c r="I3821" s="285"/>
      <c r="J3821" s="286">
        <f>ROUND(I3821*H3821,2)</f>
        <v>0</v>
      </c>
      <c r="K3821" s="282" t="s">
        <v>1267</v>
      </c>
      <c r="L3821" s="287"/>
      <c r="M3821" s="288" t="s">
        <v>39</v>
      </c>
      <c r="N3821" s="289" t="s">
        <v>56</v>
      </c>
      <c r="O3821" s="88"/>
      <c r="P3821" s="227">
        <f>O3821*H3821</f>
        <v>0</v>
      </c>
      <c r="Q3821" s="227">
        <v>0.020650000000000002</v>
      </c>
      <c r="R3821" s="227">
        <f>Q3821*H3821</f>
        <v>0.16520000000000001</v>
      </c>
      <c r="S3821" s="227">
        <v>0</v>
      </c>
      <c r="T3821" s="228">
        <f>S3821*H3821</f>
        <v>0</v>
      </c>
      <c r="U3821" s="42"/>
      <c r="V3821" s="42"/>
      <c r="W3821" s="42"/>
      <c r="X3821" s="42"/>
      <c r="Y3821" s="42"/>
      <c r="Z3821" s="42"/>
      <c r="AA3821" s="42"/>
      <c r="AB3821" s="42"/>
      <c r="AC3821" s="42"/>
      <c r="AD3821" s="42"/>
      <c r="AE3821" s="42"/>
      <c r="AR3821" s="229" t="s">
        <v>321</v>
      </c>
      <c r="AT3821" s="229" t="s">
        <v>463</v>
      </c>
      <c r="AU3821" s="229" t="s">
        <v>93</v>
      </c>
      <c r="AY3821" s="20" t="s">
        <v>241</v>
      </c>
      <c r="BE3821" s="230">
        <f>IF(N3821="základní",J3821,0)</f>
        <v>0</v>
      </c>
      <c r="BF3821" s="230">
        <f>IF(N3821="snížená",J3821,0)</f>
        <v>0</v>
      </c>
      <c r="BG3821" s="230">
        <f>IF(N3821="zákl. přenesená",J3821,0)</f>
        <v>0</v>
      </c>
      <c r="BH3821" s="230">
        <f>IF(N3821="sníž. přenesená",J3821,0)</f>
        <v>0</v>
      </c>
      <c r="BI3821" s="230">
        <f>IF(N3821="nulová",J3821,0)</f>
        <v>0</v>
      </c>
      <c r="BJ3821" s="20" t="s">
        <v>23</v>
      </c>
      <c r="BK3821" s="230">
        <f>ROUND(I3821*H3821,2)</f>
        <v>0</v>
      </c>
      <c r="BL3821" s="20" t="s">
        <v>248</v>
      </c>
      <c r="BM3821" s="229" t="s">
        <v>3374</v>
      </c>
    </row>
    <row r="3822" s="13" customFormat="1">
      <c r="A3822" s="13"/>
      <c r="B3822" s="236"/>
      <c r="C3822" s="237"/>
      <c r="D3822" s="238" t="s">
        <v>252</v>
      </c>
      <c r="E3822" s="239" t="s">
        <v>39</v>
      </c>
      <c r="F3822" s="240" t="s">
        <v>2852</v>
      </c>
      <c r="G3822" s="237"/>
      <c r="H3822" s="239" t="s">
        <v>39</v>
      </c>
      <c r="I3822" s="241"/>
      <c r="J3822" s="237"/>
      <c r="K3822" s="237"/>
      <c r="L3822" s="242"/>
      <c r="M3822" s="243"/>
      <c r="N3822" s="244"/>
      <c r="O3822" s="244"/>
      <c r="P3822" s="244"/>
      <c r="Q3822" s="244"/>
      <c r="R3822" s="244"/>
      <c r="S3822" s="244"/>
      <c r="T3822" s="245"/>
      <c r="U3822" s="13"/>
      <c r="V3822" s="13"/>
      <c r="W3822" s="13"/>
      <c r="X3822" s="13"/>
      <c r="Y3822" s="13"/>
      <c r="Z3822" s="13"/>
      <c r="AA3822" s="13"/>
      <c r="AB3822" s="13"/>
      <c r="AC3822" s="13"/>
      <c r="AD3822" s="13"/>
      <c r="AE3822" s="13"/>
      <c r="AT3822" s="246" t="s">
        <v>252</v>
      </c>
      <c r="AU3822" s="246" t="s">
        <v>93</v>
      </c>
      <c r="AV3822" s="13" t="s">
        <v>23</v>
      </c>
      <c r="AW3822" s="13" t="s">
        <v>46</v>
      </c>
      <c r="AX3822" s="13" t="s">
        <v>85</v>
      </c>
      <c r="AY3822" s="246" t="s">
        <v>241</v>
      </c>
    </row>
    <row r="3823" s="14" customFormat="1">
      <c r="A3823" s="14"/>
      <c r="B3823" s="247"/>
      <c r="C3823" s="248"/>
      <c r="D3823" s="238" t="s">
        <v>252</v>
      </c>
      <c r="E3823" s="249" t="s">
        <v>39</v>
      </c>
      <c r="F3823" s="250" t="s">
        <v>3375</v>
      </c>
      <c r="G3823" s="248"/>
      <c r="H3823" s="251">
        <v>2</v>
      </c>
      <c r="I3823" s="252"/>
      <c r="J3823" s="248"/>
      <c r="K3823" s="248"/>
      <c r="L3823" s="253"/>
      <c r="M3823" s="254"/>
      <c r="N3823" s="255"/>
      <c r="O3823" s="255"/>
      <c r="P3823" s="255"/>
      <c r="Q3823" s="255"/>
      <c r="R3823" s="255"/>
      <c r="S3823" s="255"/>
      <c r="T3823" s="256"/>
      <c r="U3823" s="14"/>
      <c r="V3823" s="14"/>
      <c r="W3823" s="14"/>
      <c r="X3823" s="14"/>
      <c r="Y3823" s="14"/>
      <c r="Z3823" s="14"/>
      <c r="AA3823" s="14"/>
      <c r="AB3823" s="14"/>
      <c r="AC3823" s="14"/>
      <c r="AD3823" s="14"/>
      <c r="AE3823" s="14"/>
      <c r="AT3823" s="257" t="s">
        <v>252</v>
      </c>
      <c r="AU3823" s="257" t="s">
        <v>93</v>
      </c>
      <c r="AV3823" s="14" t="s">
        <v>93</v>
      </c>
      <c r="AW3823" s="14" t="s">
        <v>46</v>
      </c>
      <c r="AX3823" s="14" t="s">
        <v>85</v>
      </c>
      <c r="AY3823" s="257" t="s">
        <v>241</v>
      </c>
    </row>
    <row r="3824" s="14" customFormat="1">
      <c r="A3824" s="14"/>
      <c r="B3824" s="247"/>
      <c r="C3824" s="248"/>
      <c r="D3824" s="238" t="s">
        <v>252</v>
      </c>
      <c r="E3824" s="249" t="s">
        <v>39</v>
      </c>
      <c r="F3824" s="250" t="s">
        <v>3376</v>
      </c>
      <c r="G3824" s="248"/>
      <c r="H3824" s="251">
        <v>2</v>
      </c>
      <c r="I3824" s="252"/>
      <c r="J3824" s="248"/>
      <c r="K3824" s="248"/>
      <c r="L3824" s="253"/>
      <c r="M3824" s="254"/>
      <c r="N3824" s="255"/>
      <c r="O3824" s="255"/>
      <c r="P3824" s="255"/>
      <c r="Q3824" s="255"/>
      <c r="R3824" s="255"/>
      <c r="S3824" s="255"/>
      <c r="T3824" s="256"/>
      <c r="U3824" s="14"/>
      <c r="V3824" s="14"/>
      <c r="W3824" s="14"/>
      <c r="X3824" s="14"/>
      <c r="Y3824" s="14"/>
      <c r="Z3824" s="14"/>
      <c r="AA3824" s="14"/>
      <c r="AB3824" s="14"/>
      <c r="AC3824" s="14"/>
      <c r="AD3824" s="14"/>
      <c r="AE3824" s="14"/>
      <c r="AT3824" s="257" t="s">
        <v>252</v>
      </c>
      <c r="AU3824" s="257" t="s">
        <v>93</v>
      </c>
      <c r="AV3824" s="14" t="s">
        <v>93</v>
      </c>
      <c r="AW3824" s="14" t="s">
        <v>46</v>
      </c>
      <c r="AX3824" s="14" t="s">
        <v>85</v>
      </c>
      <c r="AY3824" s="257" t="s">
        <v>241</v>
      </c>
    </row>
    <row r="3825" s="14" customFormat="1">
      <c r="A3825" s="14"/>
      <c r="B3825" s="247"/>
      <c r="C3825" s="248"/>
      <c r="D3825" s="238" t="s">
        <v>252</v>
      </c>
      <c r="E3825" s="249" t="s">
        <v>39</v>
      </c>
      <c r="F3825" s="250" t="s">
        <v>3377</v>
      </c>
      <c r="G3825" s="248"/>
      <c r="H3825" s="251">
        <v>3</v>
      </c>
      <c r="I3825" s="252"/>
      <c r="J3825" s="248"/>
      <c r="K3825" s="248"/>
      <c r="L3825" s="253"/>
      <c r="M3825" s="254"/>
      <c r="N3825" s="255"/>
      <c r="O3825" s="255"/>
      <c r="P3825" s="255"/>
      <c r="Q3825" s="255"/>
      <c r="R3825" s="255"/>
      <c r="S3825" s="255"/>
      <c r="T3825" s="256"/>
      <c r="U3825" s="14"/>
      <c r="V3825" s="14"/>
      <c r="W3825" s="14"/>
      <c r="X3825" s="14"/>
      <c r="Y3825" s="14"/>
      <c r="Z3825" s="14"/>
      <c r="AA3825" s="14"/>
      <c r="AB3825" s="14"/>
      <c r="AC3825" s="14"/>
      <c r="AD3825" s="14"/>
      <c r="AE3825" s="14"/>
      <c r="AT3825" s="257" t="s">
        <v>252</v>
      </c>
      <c r="AU3825" s="257" t="s">
        <v>93</v>
      </c>
      <c r="AV3825" s="14" t="s">
        <v>93</v>
      </c>
      <c r="AW3825" s="14" t="s">
        <v>46</v>
      </c>
      <c r="AX3825" s="14" t="s">
        <v>85</v>
      </c>
      <c r="AY3825" s="257" t="s">
        <v>241</v>
      </c>
    </row>
    <row r="3826" s="14" customFormat="1">
      <c r="A3826" s="14"/>
      <c r="B3826" s="247"/>
      <c r="C3826" s="248"/>
      <c r="D3826" s="238" t="s">
        <v>252</v>
      </c>
      <c r="E3826" s="249" t="s">
        <v>39</v>
      </c>
      <c r="F3826" s="250" t="s">
        <v>3378</v>
      </c>
      <c r="G3826" s="248"/>
      <c r="H3826" s="251">
        <v>1</v>
      </c>
      <c r="I3826" s="252"/>
      <c r="J3826" s="248"/>
      <c r="K3826" s="248"/>
      <c r="L3826" s="253"/>
      <c r="M3826" s="254"/>
      <c r="N3826" s="255"/>
      <c r="O3826" s="255"/>
      <c r="P3826" s="255"/>
      <c r="Q3826" s="255"/>
      <c r="R3826" s="255"/>
      <c r="S3826" s="255"/>
      <c r="T3826" s="256"/>
      <c r="U3826" s="14"/>
      <c r="V3826" s="14"/>
      <c r="W3826" s="14"/>
      <c r="X3826" s="14"/>
      <c r="Y3826" s="14"/>
      <c r="Z3826" s="14"/>
      <c r="AA3826" s="14"/>
      <c r="AB3826" s="14"/>
      <c r="AC3826" s="14"/>
      <c r="AD3826" s="14"/>
      <c r="AE3826" s="14"/>
      <c r="AT3826" s="257" t="s">
        <v>252</v>
      </c>
      <c r="AU3826" s="257" t="s">
        <v>93</v>
      </c>
      <c r="AV3826" s="14" t="s">
        <v>93</v>
      </c>
      <c r="AW3826" s="14" t="s">
        <v>46</v>
      </c>
      <c r="AX3826" s="14" t="s">
        <v>85</v>
      </c>
      <c r="AY3826" s="257" t="s">
        <v>241</v>
      </c>
    </row>
    <row r="3827" s="15" customFormat="1">
      <c r="A3827" s="15"/>
      <c r="B3827" s="258"/>
      <c r="C3827" s="259"/>
      <c r="D3827" s="238" t="s">
        <v>252</v>
      </c>
      <c r="E3827" s="260" t="s">
        <v>39</v>
      </c>
      <c r="F3827" s="261" t="s">
        <v>274</v>
      </c>
      <c r="G3827" s="259"/>
      <c r="H3827" s="262">
        <v>8</v>
      </c>
      <c r="I3827" s="263"/>
      <c r="J3827" s="259"/>
      <c r="K3827" s="259"/>
      <c r="L3827" s="264"/>
      <c r="M3827" s="265"/>
      <c r="N3827" s="266"/>
      <c r="O3827" s="266"/>
      <c r="P3827" s="266"/>
      <c r="Q3827" s="266"/>
      <c r="R3827" s="266"/>
      <c r="S3827" s="266"/>
      <c r="T3827" s="267"/>
      <c r="U3827" s="15"/>
      <c r="V3827" s="15"/>
      <c r="W3827" s="15"/>
      <c r="X3827" s="15"/>
      <c r="Y3827" s="15"/>
      <c r="Z3827" s="15"/>
      <c r="AA3827" s="15"/>
      <c r="AB3827" s="15"/>
      <c r="AC3827" s="15"/>
      <c r="AD3827" s="15"/>
      <c r="AE3827" s="15"/>
      <c r="AT3827" s="268" t="s">
        <v>252</v>
      </c>
      <c r="AU3827" s="268" t="s">
        <v>93</v>
      </c>
      <c r="AV3827" s="15" t="s">
        <v>248</v>
      </c>
      <c r="AW3827" s="15" t="s">
        <v>46</v>
      </c>
      <c r="AX3827" s="15" t="s">
        <v>23</v>
      </c>
      <c r="AY3827" s="268" t="s">
        <v>241</v>
      </c>
    </row>
    <row r="3828" s="2" customFormat="1" ht="24.15" customHeight="1">
      <c r="A3828" s="42"/>
      <c r="B3828" s="43"/>
      <c r="C3828" s="280" t="s">
        <v>3379</v>
      </c>
      <c r="D3828" s="280" t="s">
        <v>463</v>
      </c>
      <c r="E3828" s="281" t="s">
        <v>3380</v>
      </c>
      <c r="F3828" s="282" t="s">
        <v>3381</v>
      </c>
      <c r="G3828" s="283" t="s">
        <v>561</v>
      </c>
      <c r="H3828" s="284">
        <v>19</v>
      </c>
      <c r="I3828" s="285"/>
      <c r="J3828" s="286">
        <f>ROUND(I3828*H3828,2)</f>
        <v>0</v>
      </c>
      <c r="K3828" s="282" t="s">
        <v>1267</v>
      </c>
      <c r="L3828" s="287"/>
      <c r="M3828" s="288" t="s">
        <v>39</v>
      </c>
      <c r="N3828" s="289" t="s">
        <v>56</v>
      </c>
      <c r="O3828" s="88"/>
      <c r="P3828" s="227">
        <f>O3828*H3828</f>
        <v>0</v>
      </c>
      <c r="Q3828" s="227">
        <v>0.021149999999999999</v>
      </c>
      <c r="R3828" s="227">
        <f>Q3828*H3828</f>
        <v>0.40184999999999998</v>
      </c>
      <c r="S3828" s="227">
        <v>0</v>
      </c>
      <c r="T3828" s="228">
        <f>S3828*H3828</f>
        <v>0</v>
      </c>
      <c r="U3828" s="42"/>
      <c r="V3828" s="42"/>
      <c r="W3828" s="42"/>
      <c r="X3828" s="42"/>
      <c r="Y3828" s="42"/>
      <c r="Z3828" s="42"/>
      <c r="AA3828" s="42"/>
      <c r="AB3828" s="42"/>
      <c r="AC3828" s="42"/>
      <c r="AD3828" s="42"/>
      <c r="AE3828" s="42"/>
      <c r="AR3828" s="229" t="s">
        <v>321</v>
      </c>
      <c r="AT3828" s="229" t="s">
        <v>463</v>
      </c>
      <c r="AU3828" s="229" t="s">
        <v>93</v>
      </c>
      <c r="AY3828" s="20" t="s">
        <v>241</v>
      </c>
      <c r="BE3828" s="230">
        <f>IF(N3828="základní",J3828,0)</f>
        <v>0</v>
      </c>
      <c r="BF3828" s="230">
        <f>IF(N3828="snížená",J3828,0)</f>
        <v>0</v>
      </c>
      <c r="BG3828" s="230">
        <f>IF(N3828="zákl. přenesená",J3828,0)</f>
        <v>0</v>
      </c>
      <c r="BH3828" s="230">
        <f>IF(N3828="sníž. přenesená",J3828,0)</f>
        <v>0</v>
      </c>
      <c r="BI3828" s="230">
        <f>IF(N3828="nulová",J3828,0)</f>
        <v>0</v>
      </c>
      <c r="BJ3828" s="20" t="s">
        <v>23</v>
      </c>
      <c r="BK3828" s="230">
        <f>ROUND(I3828*H3828,2)</f>
        <v>0</v>
      </c>
      <c r="BL3828" s="20" t="s">
        <v>248</v>
      </c>
      <c r="BM3828" s="229" t="s">
        <v>3382</v>
      </c>
    </row>
    <row r="3829" s="13" customFormat="1">
      <c r="A3829" s="13"/>
      <c r="B3829" s="236"/>
      <c r="C3829" s="237"/>
      <c r="D3829" s="238" t="s">
        <v>252</v>
      </c>
      <c r="E3829" s="239" t="s">
        <v>39</v>
      </c>
      <c r="F3829" s="240" t="s">
        <v>2852</v>
      </c>
      <c r="G3829" s="237"/>
      <c r="H3829" s="239" t="s">
        <v>39</v>
      </c>
      <c r="I3829" s="241"/>
      <c r="J3829" s="237"/>
      <c r="K3829" s="237"/>
      <c r="L3829" s="242"/>
      <c r="M3829" s="243"/>
      <c r="N3829" s="244"/>
      <c r="O3829" s="244"/>
      <c r="P3829" s="244"/>
      <c r="Q3829" s="244"/>
      <c r="R3829" s="244"/>
      <c r="S3829" s="244"/>
      <c r="T3829" s="245"/>
      <c r="U3829" s="13"/>
      <c r="V3829" s="13"/>
      <c r="W3829" s="13"/>
      <c r="X3829" s="13"/>
      <c r="Y3829" s="13"/>
      <c r="Z3829" s="13"/>
      <c r="AA3829" s="13"/>
      <c r="AB3829" s="13"/>
      <c r="AC3829" s="13"/>
      <c r="AD3829" s="13"/>
      <c r="AE3829" s="13"/>
      <c r="AT3829" s="246" t="s">
        <v>252</v>
      </c>
      <c r="AU3829" s="246" t="s">
        <v>93</v>
      </c>
      <c r="AV3829" s="13" t="s">
        <v>23</v>
      </c>
      <c r="AW3829" s="13" t="s">
        <v>46</v>
      </c>
      <c r="AX3829" s="13" t="s">
        <v>85</v>
      </c>
      <c r="AY3829" s="246" t="s">
        <v>241</v>
      </c>
    </row>
    <row r="3830" s="14" customFormat="1">
      <c r="A3830" s="14"/>
      <c r="B3830" s="247"/>
      <c r="C3830" s="248"/>
      <c r="D3830" s="238" t="s">
        <v>252</v>
      </c>
      <c r="E3830" s="249" t="s">
        <v>39</v>
      </c>
      <c r="F3830" s="250" t="s">
        <v>3383</v>
      </c>
      <c r="G3830" s="248"/>
      <c r="H3830" s="251">
        <v>7</v>
      </c>
      <c r="I3830" s="252"/>
      <c r="J3830" s="248"/>
      <c r="K3830" s="248"/>
      <c r="L3830" s="253"/>
      <c r="M3830" s="254"/>
      <c r="N3830" s="255"/>
      <c r="O3830" s="255"/>
      <c r="P3830" s="255"/>
      <c r="Q3830" s="255"/>
      <c r="R3830" s="255"/>
      <c r="S3830" s="255"/>
      <c r="T3830" s="256"/>
      <c r="U3830" s="14"/>
      <c r="V3830" s="14"/>
      <c r="W3830" s="14"/>
      <c r="X3830" s="14"/>
      <c r="Y3830" s="14"/>
      <c r="Z3830" s="14"/>
      <c r="AA3830" s="14"/>
      <c r="AB3830" s="14"/>
      <c r="AC3830" s="14"/>
      <c r="AD3830" s="14"/>
      <c r="AE3830" s="14"/>
      <c r="AT3830" s="257" t="s">
        <v>252</v>
      </c>
      <c r="AU3830" s="257" t="s">
        <v>93</v>
      </c>
      <c r="AV3830" s="14" t="s">
        <v>93</v>
      </c>
      <c r="AW3830" s="14" t="s">
        <v>46</v>
      </c>
      <c r="AX3830" s="14" t="s">
        <v>85</v>
      </c>
      <c r="AY3830" s="257" t="s">
        <v>241</v>
      </c>
    </row>
    <row r="3831" s="14" customFormat="1">
      <c r="A3831" s="14"/>
      <c r="B3831" s="247"/>
      <c r="C3831" s="248"/>
      <c r="D3831" s="238" t="s">
        <v>252</v>
      </c>
      <c r="E3831" s="249" t="s">
        <v>39</v>
      </c>
      <c r="F3831" s="250" t="s">
        <v>3384</v>
      </c>
      <c r="G3831" s="248"/>
      <c r="H3831" s="251">
        <v>7</v>
      </c>
      <c r="I3831" s="252"/>
      <c r="J3831" s="248"/>
      <c r="K3831" s="248"/>
      <c r="L3831" s="253"/>
      <c r="M3831" s="254"/>
      <c r="N3831" s="255"/>
      <c r="O3831" s="255"/>
      <c r="P3831" s="255"/>
      <c r="Q3831" s="255"/>
      <c r="R3831" s="255"/>
      <c r="S3831" s="255"/>
      <c r="T3831" s="256"/>
      <c r="U3831" s="14"/>
      <c r="V3831" s="14"/>
      <c r="W3831" s="14"/>
      <c r="X3831" s="14"/>
      <c r="Y3831" s="14"/>
      <c r="Z3831" s="14"/>
      <c r="AA3831" s="14"/>
      <c r="AB3831" s="14"/>
      <c r="AC3831" s="14"/>
      <c r="AD3831" s="14"/>
      <c r="AE3831" s="14"/>
      <c r="AT3831" s="257" t="s">
        <v>252</v>
      </c>
      <c r="AU3831" s="257" t="s">
        <v>93</v>
      </c>
      <c r="AV3831" s="14" t="s">
        <v>93</v>
      </c>
      <c r="AW3831" s="14" t="s">
        <v>46</v>
      </c>
      <c r="AX3831" s="14" t="s">
        <v>85</v>
      </c>
      <c r="AY3831" s="257" t="s">
        <v>241</v>
      </c>
    </row>
    <row r="3832" s="14" customFormat="1">
      <c r="A3832" s="14"/>
      <c r="B3832" s="247"/>
      <c r="C3832" s="248"/>
      <c r="D3832" s="238" t="s">
        <v>252</v>
      </c>
      <c r="E3832" s="249" t="s">
        <v>39</v>
      </c>
      <c r="F3832" s="250" t="s">
        <v>3385</v>
      </c>
      <c r="G3832" s="248"/>
      <c r="H3832" s="251">
        <v>3</v>
      </c>
      <c r="I3832" s="252"/>
      <c r="J3832" s="248"/>
      <c r="K3832" s="248"/>
      <c r="L3832" s="253"/>
      <c r="M3832" s="254"/>
      <c r="N3832" s="255"/>
      <c r="O3832" s="255"/>
      <c r="P3832" s="255"/>
      <c r="Q3832" s="255"/>
      <c r="R3832" s="255"/>
      <c r="S3832" s="255"/>
      <c r="T3832" s="256"/>
      <c r="U3832" s="14"/>
      <c r="V3832" s="14"/>
      <c r="W3832" s="14"/>
      <c r="X3832" s="14"/>
      <c r="Y3832" s="14"/>
      <c r="Z3832" s="14"/>
      <c r="AA3832" s="14"/>
      <c r="AB3832" s="14"/>
      <c r="AC3832" s="14"/>
      <c r="AD3832" s="14"/>
      <c r="AE3832" s="14"/>
      <c r="AT3832" s="257" t="s">
        <v>252</v>
      </c>
      <c r="AU3832" s="257" t="s">
        <v>93</v>
      </c>
      <c r="AV3832" s="14" t="s">
        <v>93</v>
      </c>
      <c r="AW3832" s="14" t="s">
        <v>46</v>
      </c>
      <c r="AX3832" s="14" t="s">
        <v>85</v>
      </c>
      <c r="AY3832" s="257" t="s">
        <v>241</v>
      </c>
    </row>
    <row r="3833" s="14" customFormat="1">
      <c r="A3833" s="14"/>
      <c r="B3833" s="247"/>
      <c r="C3833" s="248"/>
      <c r="D3833" s="238" t="s">
        <v>252</v>
      </c>
      <c r="E3833" s="249" t="s">
        <v>39</v>
      </c>
      <c r="F3833" s="250" t="s">
        <v>3386</v>
      </c>
      <c r="G3833" s="248"/>
      <c r="H3833" s="251">
        <v>2</v>
      </c>
      <c r="I3833" s="252"/>
      <c r="J3833" s="248"/>
      <c r="K3833" s="248"/>
      <c r="L3833" s="253"/>
      <c r="M3833" s="254"/>
      <c r="N3833" s="255"/>
      <c r="O3833" s="255"/>
      <c r="P3833" s="255"/>
      <c r="Q3833" s="255"/>
      <c r="R3833" s="255"/>
      <c r="S3833" s="255"/>
      <c r="T3833" s="256"/>
      <c r="U3833" s="14"/>
      <c r="V3833" s="14"/>
      <c r="W3833" s="14"/>
      <c r="X3833" s="14"/>
      <c r="Y3833" s="14"/>
      <c r="Z3833" s="14"/>
      <c r="AA3833" s="14"/>
      <c r="AB3833" s="14"/>
      <c r="AC3833" s="14"/>
      <c r="AD3833" s="14"/>
      <c r="AE3833" s="14"/>
      <c r="AT3833" s="257" t="s">
        <v>252</v>
      </c>
      <c r="AU3833" s="257" t="s">
        <v>93</v>
      </c>
      <c r="AV3833" s="14" t="s">
        <v>93</v>
      </c>
      <c r="AW3833" s="14" t="s">
        <v>46</v>
      </c>
      <c r="AX3833" s="14" t="s">
        <v>85</v>
      </c>
      <c r="AY3833" s="257" t="s">
        <v>241</v>
      </c>
    </row>
    <row r="3834" s="15" customFormat="1">
      <c r="A3834" s="15"/>
      <c r="B3834" s="258"/>
      <c r="C3834" s="259"/>
      <c r="D3834" s="238" t="s">
        <v>252</v>
      </c>
      <c r="E3834" s="260" t="s">
        <v>39</v>
      </c>
      <c r="F3834" s="261" t="s">
        <v>274</v>
      </c>
      <c r="G3834" s="259"/>
      <c r="H3834" s="262">
        <v>19</v>
      </c>
      <c r="I3834" s="263"/>
      <c r="J3834" s="259"/>
      <c r="K3834" s="259"/>
      <c r="L3834" s="264"/>
      <c r="M3834" s="265"/>
      <c r="N3834" s="266"/>
      <c r="O3834" s="266"/>
      <c r="P3834" s="266"/>
      <c r="Q3834" s="266"/>
      <c r="R3834" s="266"/>
      <c r="S3834" s="266"/>
      <c r="T3834" s="267"/>
      <c r="U3834" s="15"/>
      <c r="V3834" s="15"/>
      <c r="W3834" s="15"/>
      <c r="X3834" s="15"/>
      <c r="Y3834" s="15"/>
      <c r="Z3834" s="15"/>
      <c r="AA3834" s="15"/>
      <c r="AB3834" s="15"/>
      <c r="AC3834" s="15"/>
      <c r="AD3834" s="15"/>
      <c r="AE3834" s="15"/>
      <c r="AT3834" s="268" t="s">
        <v>252</v>
      </c>
      <c r="AU3834" s="268" t="s">
        <v>93</v>
      </c>
      <c r="AV3834" s="15" t="s">
        <v>248</v>
      </c>
      <c r="AW3834" s="15" t="s">
        <v>46</v>
      </c>
      <c r="AX3834" s="15" t="s">
        <v>23</v>
      </c>
      <c r="AY3834" s="268" t="s">
        <v>241</v>
      </c>
    </row>
    <row r="3835" s="2" customFormat="1" ht="16.5" customHeight="1">
      <c r="A3835" s="42"/>
      <c r="B3835" s="43"/>
      <c r="C3835" s="218" t="s">
        <v>3387</v>
      </c>
      <c r="D3835" s="218" t="s">
        <v>243</v>
      </c>
      <c r="E3835" s="219" t="s">
        <v>3388</v>
      </c>
      <c r="F3835" s="220" t="s">
        <v>3389</v>
      </c>
      <c r="G3835" s="221" t="s">
        <v>561</v>
      </c>
      <c r="H3835" s="222">
        <v>10</v>
      </c>
      <c r="I3835" s="223"/>
      <c r="J3835" s="224">
        <f>ROUND(I3835*H3835,2)</f>
        <v>0</v>
      </c>
      <c r="K3835" s="220" t="s">
        <v>247</v>
      </c>
      <c r="L3835" s="48"/>
      <c r="M3835" s="225" t="s">
        <v>39</v>
      </c>
      <c r="N3835" s="226" t="s">
        <v>56</v>
      </c>
      <c r="O3835" s="88"/>
      <c r="P3835" s="227">
        <f>O3835*H3835</f>
        <v>0</v>
      </c>
      <c r="Q3835" s="227">
        <v>0</v>
      </c>
      <c r="R3835" s="227">
        <f>Q3835*H3835</f>
        <v>0</v>
      </c>
      <c r="S3835" s="227">
        <v>0</v>
      </c>
      <c r="T3835" s="228">
        <f>S3835*H3835</f>
        <v>0</v>
      </c>
      <c r="U3835" s="42"/>
      <c r="V3835" s="42"/>
      <c r="W3835" s="42"/>
      <c r="X3835" s="42"/>
      <c r="Y3835" s="42"/>
      <c r="Z3835" s="42"/>
      <c r="AA3835" s="42"/>
      <c r="AB3835" s="42"/>
      <c r="AC3835" s="42"/>
      <c r="AD3835" s="42"/>
      <c r="AE3835" s="42"/>
      <c r="AR3835" s="229" t="s">
        <v>248</v>
      </c>
      <c r="AT3835" s="229" t="s">
        <v>243</v>
      </c>
      <c r="AU3835" s="229" t="s">
        <v>93</v>
      </c>
      <c r="AY3835" s="20" t="s">
        <v>241</v>
      </c>
      <c r="BE3835" s="230">
        <f>IF(N3835="základní",J3835,0)</f>
        <v>0</v>
      </c>
      <c r="BF3835" s="230">
        <f>IF(N3835="snížená",J3835,0)</f>
        <v>0</v>
      </c>
      <c r="BG3835" s="230">
        <f>IF(N3835="zákl. přenesená",J3835,0)</f>
        <v>0</v>
      </c>
      <c r="BH3835" s="230">
        <f>IF(N3835="sníž. přenesená",J3835,0)</f>
        <v>0</v>
      </c>
      <c r="BI3835" s="230">
        <f>IF(N3835="nulová",J3835,0)</f>
        <v>0</v>
      </c>
      <c r="BJ3835" s="20" t="s">
        <v>23</v>
      </c>
      <c r="BK3835" s="230">
        <f>ROUND(I3835*H3835,2)</f>
        <v>0</v>
      </c>
      <c r="BL3835" s="20" t="s">
        <v>248</v>
      </c>
      <c r="BM3835" s="229" t="s">
        <v>3390</v>
      </c>
    </row>
    <row r="3836" s="2" customFormat="1">
      <c r="A3836" s="42"/>
      <c r="B3836" s="43"/>
      <c r="C3836" s="44"/>
      <c r="D3836" s="231" t="s">
        <v>250</v>
      </c>
      <c r="E3836" s="44"/>
      <c r="F3836" s="232" t="s">
        <v>3391</v>
      </c>
      <c r="G3836" s="44"/>
      <c r="H3836" s="44"/>
      <c r="I3836" s="233"/>
      <c r="J3836" s="44"/>
      <c r="K3836" s="44"/>
      <c r="L3836" s="48"/>
      <c r="M3836" s="234"/>
      <c r="N3836" s="235"/>
      <c r="O3836" s="88"/>
      <c r="P3836" s="88"/>
      <c r="Q3836" s="88"/>
      <c r="R3836" s="88"/>
      <c r="S3836" s="88"/>
      <c r="T3836" s="89"/>
      <c r="U3836" s="42"/>
      <c r="V3836" s="42"/>
      <c r="W3836" s="42"/>
      <c r="X3836" s="42"/>
      <c r="Y3836" s="42"/>
      <c r="Z3836" s="42"/>
      <c r="AA3836" s="42"/>
      <c r="AB3836" s="42"/>
      <c r="AC3836" s="42"/>
      <c r="AD3836" s="42"/>
      <c r="AE3836" s="42"/>
      <c r="AT3836" s="20" t="s">
        <v>250</v>
      </c>
      <c r="AU3836" s="20" t="s">
        <v>93</v>
      </c>
    </row>
    <row r="3837" s="2" customFormat="1" ht="16.5" customHeight="1">
      <c r="A3837" s="42"/>
      <c r="B3837" s="43"/>
      <c r="C3837" s="280" t="s">
        <v>3392</v>
      </c>
      <c r="D3837" s="280" t="s">
        <v>463</v>
      </c>
      <c r="E3837" s="281" t="s">
        <v>3393</v>
      </c>
      <c r="F3837" s="282" t="s">
        <v>3394</v>
      </c>
      <c r="G3837" s="283" t="s">
        <v>561</v>
      </c>
      <c r="H3837" s="284">
        <v>8</v>
      </c>
      <c r="I3837" s="285"/>
      <c r="J3837" s="286">
        <f>ROUND(I3837*H3837,2)</f>
        <v>0</v>
      </c>
      <c r="K3837" s="282" t="s">
        <v>39</v>
      </c>
      <c r="L3837" s="287"/>
      <c r="M3837" s="288" t="s">
        <v>39</v>
      </c>
      <c r="N3837" s="289" t="s">
        <v>56</v>
      </c>
      <c r="O3837" s="88"/>
      <c r="P3837" s="227">
        <f>O3837*H3837</f>
        <v>0</v>
      </c>
      <c r="Q3837" s="227">
        <v>2.0000000000000002E-05</v>
      </c>
      <c r="R3837" s="227">
        <f>Q3837*H3837</f>
        <v>0.00016000000000000001</v>
      </c>
      <c r="S3837" s="227">
        <v>0</v>
      </c>
      <c r="T3837" s="228">
        <f>S3837*H3837</f>
        <v>0</v>
      </c>
      <c r="U3837" s="42"/>
      <c r="V3837" s="42"/>
      <c r="W3837" s="42"/>
      <c r="X3837" s="42"/>
      <c r="Y3837" s="42"/>
      <c r="Z3837" s="42"/>
      <c r="AA3837" s="42"/>
      <c r="AB3837" s="42"/>
      <c r="AC3837" s="42"/>
      <c r="AD3837" s="42"/>
      <c r="AE3837" s="42"/>
      <c r="AR3837" s="229" t="s">
        <v>321</v>
      </c>
      <c r="AT3837" s="229" t="s">
        <v>463</v>
      </c>
      <c r="AU3837" s="229" t="s">
        <v>93</v>
      </c>
      <c r="AY3837" s="20" t="s">
        <v>241</v>
      </c>
      <c r="BE3837" s="230">
        <f>IF(N3837="základní",J3837,0)</f>
        <v>0</v>
      </c>
      <c r="BF3837" s="230">
        <f>IF(N3837="snížená",J3837,0)</f>
        <v>0</v>
      </c>
      <c r="BG3837" s="230">
        <f>IF(N3837="zákl. přenesená",J3837,0)</f>
        <v>0</v>
      </c>
      <c r="BH3837" s="230">
        <f>IF(N3837="sníž. přenesená",J3837,0)</f>
        <v>0</v>
      </c>
      <c r="BI3837" s="230">
        <f>IF(N3837="nulová",J3837,0)</f>
        <v>0</v>
      </c>
      <c r="BJ3837" s="20" t="s">
        <v>23</v>
      </c>
      <c r="BK3837" s="230">
        <f>ROUND(I3837*H3837,2)</f>
        <v>0</v>
      </c>
      <c r="BL3837" s="20" t="s">
        <v>248</v>
      </c>
      <c r="BM3837" s="229" t="s">
        <v>3395</v>
      </c>
    </row>
    <row r="3838" s="13" customFormat="1">
      <c r="A3838" s="13"/>
      <c r="B3838" s="236"/>
      <c r="C3838" s="237"/>
      <c r="D3838" s="238" t="s">
        <v>252</v>
      </c>
      <c r="E3838" s="239" t="s">
        <v>39</v>
      </c>
      <c r="F3838" s="240" t="s">
        <v>1011</v>
      </c>
      <c r="G3838" s="237"/>
      <c r="H3838" s="239" t="s">
        <v>39</v>
      </c>
      <c r="I3838" s="241"/>
      <c r="J3838" s="237"/>
      <c r="K3838" s="237"/>
      <c r="L3838" s="242"/>
      <c r="M3838" s="243"/>
      <c r="N3838" s="244"/>
      <c r="O3838" s="244"/>
      <c r="P3838" s="244"/>
      <c r="Q3838" s="244"/>
      <c r="R3838" s="244"/>
      <c r="S3838" s="244"/>
      <c r="T3838" s="245"/>
      <c r="U3838" s="13"/>
      <c r="V3838" s="13"/>
      <c r="W3838" s="13"/>
      <c r="X3838" s="13"/>
      <c r="Y3838" s="13"/>
      <c r="Z3838" s="13"/>
      <c r="AA3838" s="13"/>
      <c r="AB3838" s="13"/>
      <c r="AC3838" s="13"/>
      <c r="AD3838" s="13"/>
      <c r="AE3838" s="13"/>
      <c r="AT3838" s="246" t="s">
        <v>252</v>
      </c>
      <c r="AU3838" s="246" t="s">
        <v>93</v>
      </c>
      <c r="AV3838" s="13" t="s">
        <v>23</v>
      </c>
      <c r="AW3838" s="13" t="s">
        <v>46</v>
      </c>
      <c r="AX3838" s="13" t="s">
        <v>85</v>
      </c>
      <c r="AY3838" s="246" t="s">
        <v>241</v>
      </c>
    </row>
    <row r="3839" s="13" customFormat="1">
      <c r="A3839" s="13"/>
      <c r="B3839" s="236"/>
      <c r="C3839" s="237"/>
      <c r="D3839" s="238" t="s">
        <v>252</v>
      </c>
      <c r="E3839" s="239" t="s">
        <v>39</v>
      </c>
      <c r="F3839" s="240" t="s">
        <v>3396</v>
      </c>
      <c r="G3839" s="237"/>
      <c r="H3839" s="239" t="s">
        <v>39</v>
      </c>
      <c r="I3839" s="241"/>
      <c r="J3839" s="237"/>
      <c r="K3839" s="237"/>
      <c r="L3839" s="242"/>
      <c r="M3839" s="243"/>
      <c r="N3839" s="244"/>
      <c r="O3839" s="244"/>
      <c r="P3839" s="244"/>
      <c r="Q3839" s="244"/>
      <c r="R3839" s="244"/>
      <c r="S3839" s="244"/>
      <c r="T3839" s="245"/>
      <c r="U3839" s="13"/>
      <c r="V3839" s="13"/>
      <c r="W3839" s="13"/>
      <c r="X3839" s="13"/>
      <c r="Y3839" s="13"/>
      <c r="Z3839" s="13"/>
      <c r="AA3839" s="13"/>
      <c r="AB3839" s="13"/>
      <c r="AC3839" s="13"/>
      <c r="AD3839" s="13"/>
      <c r="AE3839" s="13"/>
      <c r="AT3839" s="246" t="s">
        <v>252</v>
      </c>
      <c r="AU3839" s="246" t="s">
        <v>93</v>
      </c>
      <c r="AV3839" s="13" t="s">
        <v>23</v>
      </c>
      <c r="AW3839" s="13" t="s">
        <v>46</v>
      </c>
      <c r="AX3839" s="13" t="s">
        <v>85</v>
      </c>
      <c r="AY3839" s="246" t="s">
        <v>241</v>
      </c>
    </row>
    <row r="3840" s="14" customFormat="1">
      <c r="A3840" s="14"/>
      <c r="B3840" s="247"/>
      <c r="C3840" s="248"/>
      <c r="D3840" s="238" t="s">
        <v>252</v>
      </c>
      <c r="E3840" s="249" t="s">
        <v>39</v>
      </c>
      <c r="F3840" s="250" t="s">
        <v>3397</v>
      </c>
      <c r="G3840" s="248"/>
      <c r="H3840" s="251">
        <v>2</v>
      </c>
      <c r="I3840" s="252"/>
      <c r="J3840" s="248"/>
      <c r="K3840" s="248"/>
      <c r="L3840" s="253"/>
      <c r="M3840" s="254"/>
      <c r="N3840" s="255"/>
      <c r="O3840" s="255"/>
      <c r="P3840" s="255"/>
      <c r="Q3840" s="255"/>
      <c r="R3840" s="255"/>
      <c r="S3840" s="255"/>
      <c r="T3840" s="256"/>
      <c r="U3840" s="14"/>
      <c r="V3840" s="14"/>
      <c r="W3840" s="14"/>
      <c r="X3840" s="14"/>
      <c r="Y3840" s="14"/>
      <c r="Z3840" s="14"/>
      <c r="AA3840" s="14"/>
      <c r="AB3840" s="14"/>
      <c r="AC3840" s="14"/>
      <c r="AD3840" s="14"/>
      <c r="AE3840" s="14"/>
      <c r="AT3840" s="257" t="s">
        <v>252</v>
      </c>
      <c r="AU3840" s="257" t="s">
        <v>93</v>
      </c>
      <c r="AV3840" s="14" t="s">
        <v>93</v>
      </c>
      <c r="AW3840" s="14" t="s">
        <v>46</v>
      </c>
      <c r="AX3840" s="14" t="s">
        <v>85</v>
      </c>
      <c r="AY3840" s="257" t="s">
        <v>241</v>
      </c>
    </row>
    <row r="3841" s="13" customFormat="1">
      <c r="A3841" s="13"/>
      <c r="B3841" s="236"/>
      <c r="C3841" s="237"/>
      <c r="D3841" s="238" t="s">
        <v>252</v>
      </c>
      <c r="E3841" s="239" t="s">
        <v>39</v>
      </c>
      <c r="F3841" s="240" t="s">
        <v>1021</v>
      </c>
      <c r="G3841" s="237"/>
      <c r="H3841" s="239" t="s">
        <v>39</v>
      </c>
      <c r="I3841" s="241"/>
      <c r="J3841" s="237"/>
      <c r="K3841" s="237"/>
      <c r="L3841" s="242"/>
      <c r="M3841" s="243"/>
      <c r="N3841" s="244"/>
      <c r="O3841" s="244"/>
      <c r="P3841" s="244"/>
      <c r="Q3841" s="244"/>
      <c r="R3841" s="244"/>
      <c r="S3841" s="244"/>
      <c r="T3841" s="245"/>
      <c r="U3841" s="13"/>
      <c r="V3841" s="13"/>
      <c r="W3841" s="13"/>
      <c r="X3841" s="13"/>
      <c r="Y3841" s="13"/>
      <c r="Z3841" s="13"/>
      <c r="AA3841" s="13"/>
      <c r="AB3841" s="13"/>
      <c r="AC3841" s="13"/>
      <c r="AD3841" s="13"/>
      <c r="AE3841" s="13"/>
      <c r="AT3841" s="246" t="s">
        <v>252</v>
      </c>
      <c r="AU3841" s="246" t="s">
        <v>93</v>
      </c>
      <c r="AV3841" s="13" t="s">
        <v>23</v>
      </c>
      <c r="AW3841" s="13" t="s">
        <v>46</v>
      </c>
      <c r="AX3841" s="13" t="s">
        <v>85</v>
      </c>
      <c r="AY3841" s="246" t="s">
        <v>241</v>
      </c>
    </row>
    <row r="3842" s="13" customFormat="1">
      <c r="A3842" s="13"/>
      <c r="B3842" s="236"/>
      <c r="C3842" s="237"/>
      <c r="D3842" s="238" t="s">
        <v>252</v>
      </c>
      <c r="E3842" s="239" t="s">
        <v>39</v>
      </c>
      <c r="F3842" s="240" t="s">
        <v>3398</v>
      </c>
      <c r="G3842" s="237"/>
      <c r="H3842" s="239" t="s">
        <v>39</v>
      </c>
      <c r="I3842" s="241"/>
      <c r="J3842" s="237"/>
      <c r="K3842" s="237"/>
      <c r="L3842" s="242"/>
      <c r="M3842" s="243"/>
      <c r="N3842" s="244"/>
      <c r="O3842" s="244"/>
      <c r="P3842" s="244"/>
      <c r="Q3842" s="244"/>
      <c r="R3842" s="244"/>
      <c r="S3842" s="244"/>
      <c r="T3842" s="245"/>
      <c r="U3842" s="13"/>
      <c r="V3842" s="13"/>
      <c r="W3842" s="13"/>
      <c r="X3842" s="13"/>
      <c r="Y3842" s="13"/>
      <c r="Z3842" s="13"/>
      <c r="AA3842" s="13"/>
      <c r="AB3842" s="13"/>
      <c r="AC3842" s="13"/>
      <c r="AD3842" s="13"/>
      <c r="AE3842" s="13"/>
      <c r="AT3842" s="246" t="s">
        <v>252</v>
      </c>
      <c r="AU3842" s="246" t="s">
        <v>93</v>
      </c>
      <c r="AV3842" s="13" t="s">
        <v>23</v>
      </c>
      <c r="AW3842" s="13" t="s">
        <v>46</v>
      </c>
      <c r="AX3842" s="13" t="s">
        <v>85</v>
      </c>
      <c r="AY3842" s="246" t="s">
        <v>241</v>
      </c>
    </row>
    <row r="3843" s="14" customFormat="1">
      <c r="A3843" s="14"/>
      <c r="B3843" s="247"/>
      <c r="C3843" s="248"/>
      <c r="D3843" s="238" t="s">
        <v>252</v>
      </c>
      <c r="E3843" s="249" t="s">
        <v>39</v>
      </c>
      <c r="F3843" s="250" t="s">
        <v>3397</v>
      </c>
      <c r="G3843" s="248"/>
      <c r="H3843" s="251">
        <v>2</v>
      </c>
      <c r="I3843" s="252"/>
      <c r="J3843" s="248"/>
      <c r="K3843" s="248"/>
      <c r="L3843" s="253"/>
      <c r="M3843" s="254"/>
      <c r="N3843" s="255"/>
      <c r="O3843" s="255"/>
      <c r="P3843" s="255"/>
      <c r="Q3843" s="255"/>
      <c r="R3843" s="255"/>
      <c r="S3843" s="255"/>
      <c r="T3843" s="256"/>
      <c r="U3843" s="14"/>
      <c r="V3843" s="14"/>
      <c r="W3843" s="14"/>
      <c r="X3843" s="14"/>
      <c r="Y3843" s="14"/>
      <c r="Z3843" s="14"/>
      <c r="AA3843" s="14"/>
      <c r="AB3843" s="14"/>
      <c r="AC3843" s="14"/>
      <c r="AD3843" s="14"/>
      <c r="AE3843" s="14"/>
      <c r="AT3843" s="257" t="s">
        <v>252</v>
      </c>
      <c r="AU3843" s="257" t="s">
        <v>93</v>
      </c>
      <c r="AV3843" s="14" t="s">
        <v>93</v>
      </c>
      <c r="AW3843" s="14" t="s">
        <v>46</v>
      </c>
      <c r="AX3843" s="14" t="s">
        <v>85</v>
      </c>
      <c r="AY3843" s="257" t="s">
        <v>241</v>
      </c>
    </row>
    <row r="3844" s="13" customFormat="1">
      <c r="A3844" s="13"/>
      <c r="B3844" s="236"/>
      <c r="C3844" s="237"/>
      <c r="D3844" s="238" t="s">
        <v>252</v>
      </c>
      <c r="E3844" s="239" t="s">
        <v>39</v>
      </c>
      <c r="F3844" s="240" t="s">
        <v>1024</v>
      </c>
      <c r="G3844" s="237"/>
      <c r="H3844" s="239" t="s">
        <v>39</v>
      </c>
      <c r="I3844" s="241"/>
      <c r="J3844" s="237"/>
      <c r="K3844" s="237"/>
      <c r="L3844" s="242"/>
      <c r="M3844" s="243"/>
      <c r="N3844" s="244"/>
      <c r="O3844" s="244"/>
      <c r="P3844" s="244"/>
      <c r="Q3844" s="244"/>
      <c r="R3844" s="244"/>
      <c r="S3844" s="244"/>
      <c r="T3844" s="245"/>
      <c r="U3844" s="13"/>
      <c r="V3844" s="13"/>
      <c r="W3844" s="13"/>
      <c r="X3844" s="13"/>
      <c r="Y3844" s="13"/>
      <c r="Z3844" s="13"/>
      <c r="AA3844" s="13"/>
      <c r="AB3844" s="13"/>
      <c r="AC3844" s="13"/>
      <c r="AD3844" s="13"/>
      <c r="AE3844" s="13"/>
      <c r="AT3844" s="246" t="s">
        <v>252</v>
      </c>
      <c r="AU3844" s="246" t="s">
        <v>93</v>
      </c>
      <c r="AV3844" s="13" t="s">
        <v>23</v>
      </c>
      <c r="AW3844" s="13" t="s">
        <v>46</v>
      </c>
      <c r="AX3844" s="13" t="s">
        <v>85</v>
      </c>
      <c r="AY3844" s="246" t="s">
        <v>241</v>
      </c>
    </row>
    <row r="3845" s="13" customFormat="1">
      <c r="A3845" s="13"/>
      <c r="B3845" s="236"/>
      <c r="C3845" s="237"/>
      <c r="D3845" s="238" t="s">
        <v>252</v>
      </c>
      <c r="E3845" s="239" t="s">
        <v>39</v>
      </c>
      <c r="F3845" s="240" t="s">
        <v>3399</v>
      </c>
      <c r="G3845" s="237"/>
      <c r="H3845" s="239" t="s">
        <v>39</v>
      </c>
      <c r="I3845" s="241"/>
      <c r="J3845" s="237"/>
      <c r="K3845" s="237"/>
      <c r="L3845" s="242"/>
      <c r="M3845" s="243"/>
      <c r="N3845" s="244"/>
      <c r="O3845" s="244"/>
      <c r="P3845" s="244"/>
      <c r="Q3845" s="244"/>
      <c r="R3845" s="244"/>
      <c r="S3845" s="244"/>
      <c r="T3845" s="245"/>
      <c r="U3845" s="13"/>
      <c r="V3845" s="13"/>
      <c r="W3845" s="13"/>
      <c r="X3845" s="13"/>
      <c r="Y3845" s="13"/>
      <c r="Z3845" s="13"/>
      <c r="AA3845" s="13"/>
      <c r="AB3845" s="13"/>
      <c r="AC3845" s="13"/>
      <c r="AD3845" s="13"/>
      <c r="AE3845" s="13"/>
      <c r="AT3845" s="246" t="s">
        <v>252</v>
      </c>
      <c r="AU3845" s="246" t="s">
        <v>93</v>
      </c>
      <c r="AV3845" s="13" t="s">
        <v>23</v>
      </c>
      <c r="AW3845" s="13" t="s">
        <v>46</v>
      </c>
      <c r="AX3845" s="13" t="s">
        <v>85</v>
      </c>
      <c r="AY3845" s="246" t="s">
        <v>241</v>
      </c>
    </row>
    <row r="3846" s="14" customFormat="1">
      <c r="A3846" s="14"/>
      <c r="B3846" s="247"/>
      <c r="C3846" s="248"/>
      <c r="D3846" s="238" t="s">
        <v>252</v>
      </c>
      <c r="E3846" s="249" t="s">
        <v>39</v>
      </c>
      <c r="F3846" s="250" t="s">
        <v>3397</v>
      </c>
      <c r="G3846" s="248"/>
      <c r="H3846" s="251">
        <v>2</v>
      </c>
      <c r="I3846" s="252"/>
      <c r="J3846" s="248"/>
      <c r="K3846" s="248"/>
      <c r="L3846" s="253"/>
      <c r="M3846" s="254"/>
      <c r="N3846" s="255"/>
      <c r="O3846" s="255"/>
      <c r="P3846" s="255"/>
      <c r="Q3846" s="255"/>
      <c r="R3846" s="255"/>
      <c r="S3846" s="255"/>
      <c r="T3846" s="256"/>
      <c r="U3846" s="14"/>
      <c r="V3846" s="14"/>
      <c r="W3846" s="14"/>
      <c r="X3846" s="14"/>
      <c r="Y3846" s="14"/>
      <c r="Z3846" s="14"/>
      <c r="AA3846" s="14"/>
      <c r="AB3846" s="14"/>
      <c r="AC3846" s="14"/>
      <c r="AD3846" s="14"/>
      <c r="AE3846" s="14"/>
      <c r="AT3846" s="257" t="s">
        <v>252</v>
      </c>
      <c r="AU3846" s="257" t="s">
        <v>93</v>
      </c>
      <c r="AV3846" s="14" t="s">
        <v>93</v>
      </c>
      <c r="AW3846" s="14" t="s">
        <v>46</v>
      </c>
      <c r="AX3846" s="14" t="s">
        <v>85</v>
      </c>
      <c r="AY3846" s="257" t="s">
        <v>241</v>
      </c>
    </row>
    <row r="3847" s="13" customFormat="1">
      <c r="A3847" s="13"/>
      <c r="B3847" s="236"/>
      <c r="C3847" s="237"/>
      <c r="D3847" s="238" t="s">
        <v>252</v>
      </c>
      <c r="E3847" s="239" t="s">
        <v>39</v>
      </c>
      <c r="F3847" s="240" t="s">
        <v>1131</v>
      </c>
      <c r="G3847" s="237"/>
      <c r="H3847" s="239" t="s">
        <v>39</v>
      </c>
      <c r="I3847" s="241"/>
      <c r="J3847" s="237"/>
      <c r="K3847" s="237"/>
      <c r="L3847" s="242"/>
      <c r="M3847" s="243"/>
      <c r="N3847" s="244"/>
      <c r="O3847" s="244"/>
      <c r="P3847" s="244"/>
      <c r="Q3847" s="244"/>
      <c r="R3847" s="244"/>
      <c r="S3847" s="244"/>
      <c r="T3847" s="245"/>
      <c r="U3847" s="13"/>
      <c r="V3847" s="13"/>
      <c r="W3847" s="13"/>
      <c r="X3847" s="13"/>
      <c r="Y3847" s="13"/>
      <c r="Z3847" s="13"/>
      <c r="AA3847" s="13"/>
      <c r="AB3847" s="13"/>
      <c r="AC3847" s="13"/>
      <c r="AD3847" s="13"/>
      <c r="AE3847" s="13"/>
      <c r="AT3847" s="246" t="s">
        <v>252</v>
      </c>
      <c r="AU3847" s="246" t="s">
        <v>93</v>
      </c>
      <c r="AV3847" s="13" t="s">
        <v>23</v>
      </c>
      <c r="AW3847" s="13" t="s">
        <v>46</v>
      </c>
      <c r="AX3847" s="13" t="s">
        <v>85</v>
      </c>
      <c r="AY3847" s="246" t="s">
        <v>241</v>
      </c>
    </row>
    <row r="3848" s="13" customFormat="1">
      <c r="A3848" s="13"/>
      <c r="B3848" s="236"/>
      <c r="C3848" s="237"/>
      <c r="D3848" s="238" t="s">
        <v>252</v>
      </c>
      <c r="E3848" s="239" t="s">
        <v>39</v>
      </c>
      <c r="F3848" s="240" t="s">
        <v>3400</v>
      </c>
      <c r="G3848" s="237"/>
      <c r="H3848" s="239" t="s">
        <v>39</v>
      </c>
      <c r="I3848" s="241"/>
      <c r="J3848" s="237"/>
      <c r="K3848" s="237"/>
      <c r="L3848" s="242"/>
      <c r="M3848" s="243"/>
      <c r="N3848" s="244"/>
      <c r="O3848" s="244"/>
      <c r="P3848" s="244"/>
      <c r="Q3848" s="244"/>
      <c r="R3848" s="244"/>
      <c r="S3848" s="244"/>
      <c r="T3848" s="245"/>
      <c r="U3848" s="13"/>
      <c r="V3848" s="13"/>
      <c r="W3848" s="13"/>
      <c r="X3848" s="13"/>
      <c r="Y3848" s="13"/>
      <c r="Z3848" s="13"/>
      <c r="AA3848" s="13"/>
      <c r="AB3848" s="13"/>
      <c r="AC3848" s="13"/>
      <c r="AD3848" s="13"/>
      <c r="AE3848" s="13"/>
      <c r="AT3848" s="246" t="s">
        <v>252</v>
      </c>
      <c r="AU3848" s="246" t="s">
        <v>93</v>
      </c>
      <c r="AV3848" s="13" t="s">
        <v>23</v>
      </c>
      <c r="AW3848" s="13" t="s">
        <v>46</v>
      </c>
      <c r="AX3848" s="13" t="s">
        <v>85</v>
      </c>
      <c r="AY3848" s="246" t="s">
        <v>241</v>
      </c>
    </row>
    <row r="3849" s="14" customFormat="1">
      <c r="A3849" s="14"/>
      <c r="B3849" s="247"/>
      <c r="C3849" s="248"/>
      <c r="D3849" s="238" t="s">
        <v>252</v>
      </c>
      <c r="E3849" s="249" t="s">
        <v>39</v>
      </c>
      <c r="F3849" s="250" t="s">
        <v>3397</v>
      </c>
      <c r="G3849" s="248"/>
      <c r="H3849" s="251">
        <v>2</v>
      </c>
      <c r="I3849" s="252"/>
      <c r="J3849" s="248"/>
      <c r="K3849" s="248"/>
      <c r="L3849" s="253"/>
      <c r="M3849" s="254"/>
      <c r="N3849" s="255"/>
      <c r="O3849" s="255"/>
      <c r="P3849" s="255"/>
      <c r="Q3849" s="255"/>
      <c r="R3849" s="255"/>
      <c r="S3849" s="255"/>
      <c r="T3849" s="256"/>
      <c r="U3849" s="14"/>
      <c r="V3849" s="14"/>
      <c r="W3849" s="14"/>
      <c r="X3849" s="14"/>
      <c r="Y3849" s="14"/>
      <c r="Z3849" s="14"/>
      <c r="AA3849" s="14"/>
      <c r="AB3849" s="14"/>
      <c r="AC3849" s="14"/>
      <c r="AD3849" s="14"/>
      <c r="AE3849" s="14"/>
      <c r="AT3849" s="257" t="s">
        <v>252</v>
      </c>
      <c r="AU3849" s="257" t="s">
        <v>93</v>
      </c>
      <c r="AV3849" s="14" t="s">
        <v>93</v>
      </c>
      <c r="AW3849" s="14" t="s">
        <v>46</v>
      </c>
      <c r="AX3849" s="14" t="s">
        <v>85</v>
      </c>
      <c r="AY3849" s="257" t="s">
        <v>241</v>
      </c>
    </row>
    <row r="3850" s="15" customFormat="1">
      <c r="A3850" s="15"/>
      <c r="B3850" s="258"/>
      <c r="C3850" s="259"/>
      <c r="D3850" s="238" t="s">
        <v>252</v>
      </c>
      <c r="E3850" s="260" t="s">
        <v>39</v>
      </c>
      <c r="F3850" s="261" t="s">
        <v>274</v>
      </c>
      <c r="G3850" s="259"/>
      <c r="H3850" s="262">
        <v>8</v>
      </c>
      <c r="I3850" s="263"/>
      <c r="J3850" s="259"/>
      <c r="K3850" s="259"/>
      <c r="L3850" s="264"/>
      <c r="M3850" s="265"/>
      <c r="N3850" s="266"/>
      <c r="O3850" s="266"/>
      <c r="P3850" s="266"/>
      <c r="Q3850" s="266"/>
      <c r="R3850" s="266"/>
      <c r="S3850" s="266"/>
      <c r="T3850" s="267"/>
      <c r="U3850" s="15"/>
      <c r="V3850" s="15"/>
      <c r="W3850" s="15"/>
      <c r="X3850" s="15"/>
      <c r="Y3850" s="15"/>
      <c r="Z3850" s="15"/>
      <c r="AA3850" s="15"/>
      <c r="AB3850" s="15"/>
      <c r="AC3850" s="15"/>
      <c r="AD3850" s="15"/>
      <c r="AE3850" s="15"/>
      <c r="AT3850" s="268" t="s">
        <v>252</v>
      </c>
      <c r="AU3850" s="268" t="s">
        <v>93</v>
      </c>
      <c r="AV3850" s="15" t="s">
        <v>248</v>
      </c>
      <c r="AW3850" s="15" t="s">
        <v>46</v>
      </c>
      <c r="AX3850" s="15" t="s">
        <v>23</v>
      </c>
      <c r="AY3850" s="268" t="s">
        <v>241</v>
      </c>
    </row>
    <row r="3851" s="2" customFormat="1" ht="16.5" customHeight="1">
      <c r="A3851" s="42"/>
      <c r="B3851" s="43"/>
      <c r="C3851" s="280" t="s">
        <v>3401</v>
      </c>
      <c r="D3851" s="280" t="s">
        <v>463</v>
      </c>
      <c r="E3851" s="281" t="s">
        <v>3402</v>
      </c>
      <c r="F3851" s="282" t="s">
        <v>3403</v>
      </c>
      <c r="G3851" s="283" t="s">
        <v>561</v>
      </c>
      <c r="H3851" s="284">
        <v>2</v>
      </c>
      <c r="I3851" s="285"/>
      <c r="J3851" s="286">
        <f>ROUND(I3851*H3851,2)</f>
        <v>0</v>
      </c>
      <c r="K3851" s="282" t="s">
        <v>247</v>
      </c>
      <c r="L3851" s="287"/>
      <c r="M3851" s="288" t="s">
        <v>39</v>
      </c>
      <c r="N3851" s="289" t="s">
        <v>56</v>
      </c>
      <c r="O3851" s="88"/>
      <c r="P3851" s="227">
        <f>O3851*H3851</f>
        <v>0</v>
      </c>
      <c r="Q3851" s="227">
        <v>0.00012</v>
      </c>
      <c r="R3851" s="227">
        <f>Q3851*H3851</f>
        <v>0.00024000000000000001</v>
      </c>
      <c r="S3851" s="227">
        <v>0</v>
      </c>
      <c r="T3851" s="228">
        <f>S3851*H3851</f>
        <v>0</v>
      </c>
      <c r="U3851" s="42"/>
      <c r="V3851" s="42"/>
      <c r="W3851" s="42"/>
      <c r="X3851" s="42"/>
      <c r="Y3851" s="42"/>
      <c r="Z3851" s="42"/>
      <c r="AA3851" s="42"/>
      <c r="AB3851" s="42"/>
      <c r="AC3851" s="42"/>
      <c r="AD3851" s="42"/>
      <c r="AE3851" s="42"/>
      <c r="AR3851" s="229" t="s">
        <v>321</v>
      </c>
      <c r="AT3851" s="229" t="s">
        <v>463</v>
      </c>
      <c r="AU3851" s="229" t="s">
        <v>93</v>
      </c>
      <c r="AY3851" s="20" t="s">
        <v>241</v>
      </c>
      <c r="BE3851" s="230">
        <f>IF(N3851="základní",J3851,0)</f>
        <v>0</v>
      </c>
      <c r="BF3851" s="230">
        <f>IF(N3851="snížená",J3851,0)</f>
        <v>0</v>
      </c>
      <c r="BG3851" s="230">
        <f>IF(N3851="zákl. přenesená",J3851,0)</f>
        <v>0</v>
      </c>
      <c r="BH3851" s="230">
        <f>IF(N3851="sníž. přenesená",J3851,0)</f>
        <v>0</v>
      </c>
      <c r="BI3851" s="230">
        <f>IF(N3851="nulová",J3851,0)</f>
        <v>0</v>
      </c>
      <c r="BJ3851" s="20" t="s">
        <v>23</v>
      </c>
      <c r="BK3851" s="230">
        <f>ROUND(I3851*H3851,2)</f>
        <v>0</v>
      </c>
      <c r="BL3851" s="20" t="s">
        <v>248</v>
      </c>
      <c r="BM3851" s="229" t="s">
        <v>3404</v>
      </c>
    </row>
    <row r="3852" s="13" customFormat="1">
      <c r="A3852" s="13"/>
      <c r="B3852" s="236"/>
      <c r="C3852" s="237"/>
      <c r="D3852" s="238" t="s">
        <v>252</v>
      </c>
      <c r="E3852" s="239" t="s">
        <v>39</v>
      </c>
      <c r="F3852" s="240" t="s">
        <v>1085</v>
      </c>
      <c r="G3852" s="237"/>
      <c r="H3852" s="239" t="s">
        <v>39</v>
      </c>
      <c r="I3852" s="241"/>
      <c r="J3852" s="237"/>
      <c r="K3852" s="237"/>
      <c r="L3852" s="242"/>
      <c r="M3852" s="243"/>
      <c r="N3852" s="244"/>
      <c r="O3852" s="244"/>
      <c r="P3852" s="244"/>
      <c r="Q3852" s="244"/>
      <c r="R3852" s="244"/>
      <c r="S3852" s="244"/>
      <c r="T3852" s="245"/>
      <c r="U3852" s="13"/>
      <c r="V3852" s="13"/>
      <c r="W3852" s="13"/>
      <c r="X3852" s="13"/>
      <c r="Y3852" s="13"/>
      <c r="Z3852" s="13"/>
      <c r="AA3852" s="13"/>
      <c r="AB3852" s="13"/>
      <c r="AC3852" s="13"/>
      <c r="AD3852" s="13"/>
      <c r="AE3852" s="13"/>
      <c r="AT3852" s="246" t="s">
        <v>252</v>
      </c>
      <c r="AU3852" s="246" t="s">
        <v>93</v>
      </c>
      <c r="AV3852" s="13" t="s">
        <v>23</v>
      </c>
      <c r="AW3852" s="13" t="s">
        <v>46</v>
      </c>
      <c r="AX3852" s="13" t="s">
        <v>85</v>
      </c>
      <c r="AY3852" s="246" t="s">
        <v>241</v>
      </c>
    </row>
    <row r="3853" s="13" customFormat="1">
      <c r="A3853" s="13"/>
      <c r="B3853" s="236"/>
      <c r="C3853" s="237"/>
      <c r="D3853" s="238" t="s">
        <v>252</v>
      </c>
      <c r="E3853" s="239" t="s">
        <v>39</v>
      </c>
      <c r="F3853" s="240" t="s">
        <v>3405</v>
      </c>
      <c r="G3853" s="237"/>
      <c r="H3853" s="239" t="s">
        <v>39</v>
      </c>
      <c r="I3853" s="241"/>
      <c r="J3853" s="237"/>
      <c r="K3853" s="237"/>
      <c r="L3853" s="242"/>
      <c r="M3853" s="243"/>
      <c r="N3853" s="244"/>
      <c r="O3853" s="244"/>
      <c r="P3853" s="244"/>
      <c r="Q3853" s="244"/>
      <c r="R3853" s="244"/>
      <c r="S3853" s="244"/>
      <c r="T3853" s="245"/>
      <c r="U3853" s="13"/>
      <c r="V3853" s="13"/>
      <c r="W3853" s="13"/>
      <c r="X3853" s="13"/>
      <c r="Y3853" s="13"/>
      <c r="Z3853" s="13"/>
      <c r="AA3853" s="13"/>
      <c r="AB3853" s="13"/>
      <c r="AC3853" s="13"/>
      <c r="AD3853" s="13"/>
      <c r="AE3853" s="13"/>
      <c r="AT3853" s="246" t="s">
        <v>252</v>
      </c>
      <c r="AU3853" s="246" t="s">
        <v>93</v>
      </c>
      <c r="AV3853" s="13" t="s">
        <v>23</v>
      </c>
      <c r="AW3853" s="13" t="s">
        <v>46</v>
      </c>
      <c r="AX3853" s="13" t="s">
        <v>85</v>
      </c>
      <c r="AY3853" s="246" t="s">
        <v>241</v>
      </c>
    </row>
    <row r="3854" s="14" customFormat="1">
      <c r="A3854" s="14"/>
      <c r="B3854" s="247"/>
      <c r="C3854" s="248"/>
      <c r="D3854" s="238" t="s">
        <v>252</v>
      </c>
      <c r="E3854" s="249" t="s">
        <v>39</v>
      </c>
      <c r="F3854" s="250" t="s">
        <v>3397</v>
      </c>
      <c r="G3854" s="248"/>
      <c r="H3854" s="251">
        <v>2</v>
      </c>
      <c r="I3854" s="252"/>
      <c r="J3854" s="248"/>
      <c r="K3854" s="248"/>
      <c r="L3854" s="253"/>
      <c r="M3854" s="254"/>
      <c r="N3854" s="255"/>
      <c r="O3854" s="255"/>
      <c r="P3854" s="255"/>
      <c r="Q3854" s="255"/>
      <c r="R3854" s="255"/>
      <c r="S3854" s="255"/>
      <c r="T3854" s="256"/>
      <c r="U3854" s="14"/>
      <c r="V3854" s="14"/>
      <c r="W3854" s="14"/>
      <c r="X3854" s="14"/>
      <c r="Y3854" s="14"/>
      <c r="Z3854" s="14"/>
      <c r="AA3854" s="14"/>
      <c r="AB3854" s="14"/>
      <c r="AC3854" s="14"/>
      <c r="AD3854" s="14"/>
      <c r="AE3854" s="14"/>
      <c r="AT3854" s="257" t="s">
        <v>252</v>
      </c>
      <c r="AU3854" s="257" t="s">
        <v>93</v>
      </c>
      <c r="AV3854" s="14" t="s">
        <v>93</v>
      </c>
      <c r="AW3854" s="14" t="s">
        <v>46</v>
      </c>
      <c r="AX3854" s="14" t="s">
        <v>23</v>
      </c>
      <c r="AY3854" s="257" t="s">
        <v>241</v>
      </c>
    </row>
    <row r="3855" s="12" customFormat="1" ht="22.8" customHeight="1">
      <c r="A3855" s="12"/>
      <c r="B3855" s="202"/>
      <c r="C3855" s="203"/>
      <c r="D3855" s="204" t="s">
        <v>84</v>
      </c>
      <c r="E3855" s="216" t="s">
        <v>321</v>
      </c>
      <c r="F3855" s="216" t="s">
        <v>3406</v>
      </c>
      <c r="G3855" s="203"/>
      <c r="H3855" s="203"/>
      <c r="I3855" s="206"/>
      <c r="J3855" s="217">
        <f>BK3855</f>
        <v>0</v>
      </c>
      <c r="K3855" s="203"/>
      <c r="L3855" s="208"/>
      <c r="M3855" s="209"/>
      <c r="N3855" s="210"/>
      <c r="O3855" s="210"/>
      <c r="P3855" s="211">
        <f>SUM(P3856:P3882)</f>
        <v>0</v>
      </c>
      <c r="Q3855" s="210"/>
      <c r="R3855" s="211">
        <f>SUM(R3856:R3882)</f>
        <v>1.6400983400000002</v>
      </c>
      <c r="S3855" s="210"/>
      <c r="T3855" s="212">
        <f>SUM(T3856:T3882)</f>
        <v>0</v>
      </c>
      <c r="U3855" s="12"/>
      <c r="V3855" s="12"/>
      <c r="W3855" s="12"/>
      <c r="X3855" s="12"/>
      <c r="Y3855" s="12"/>
      <c r="Z3855" s="12"/>
      <c r="AA3855" s="12"/>
      <c r="AB3855" s="12"/>
      <c r="AC3855" s="12"/>
      <c r="AD3855" s="12"/>
      <c r="AE3855" s="12"/>
      <c r="AR3855" s="213" t="s">
        <v>23</v>
      </c>
      <c r="AT3855" s="214" t="s">
        <v>84</v>
      </c>
      <c r="AU3855" s="214" t="s">
        <v>23</v>
      </c>
      <c r="AY3855" s="213" t="s">
        <v>241</v>
      </c>
      <c r="BK3855" s="215">
        <f>SUM(BK3856:BK3882)</f>
        <v>0</v>
      </c>
    </row>
    <row r="3856" s="2" customFormat="1" ht="24.15" customHeight="1">
      <c r="A3856" s="42"/>
      <c r="B3856" s="43"/>
      <c r="C3856" s="218" t="s">
        <v>3407</v>
      </c>
      <c r="D3856" s="218" t="s">
        <v>243</v>
      </c>
      <c r="E3856" s="219" t="s">
        <v>3408</v>
      </c>
      <c r="F3856" s="220" t="s">
        <v>3409</v>
      </c>
      <c r="G3856" s="221" t="s">
        <v>561</v>
      </c>
      <c r="H3856" s="222">
        <v>1</v>
      </c>
      <c r="I3856" s="223"/>
      <c r="J3856" s="224">
        <f>ROUND(I3856*H3856,2)</f>
        <v>0</v>
      </c>
      <c r="K3856" s="220" t="s">
        <v>247</v>
      </c>
      <c r="L3856" s="48"/>
      <c r="M3856" s="225" t="s">
        <v>39</v>
      </c>
      <c r="N3856" s="226" t="s">
        <v>56</v>
      </c>
      <c r="O3856" s="88"/>
      <c r="P3856" s="227">
        <f>O3856*H3856</f>
        <v>0</v>
      </c>
      <c r="Q3856" s="227">
        <v>0.089999999999999997</v>
      </c>
      <c r="R3856" s="227">
        <f>Q3856*H3856</f>
        <v>0.089999999999999997</v>
      </c>
      <c r="S3856" s="227">
        <v>0</v>
      </c>
      <c r="T3856" s="228">
        <f>S3856*H3856</f>
        <v>0</v>
      </c>
      <c r="U3856" s="42"/>
      <c r="V3856" s="42"/>
      <c r="W3856" s="42"/>
      <c r="X3856" s="42"/>
      <c r="Y3856" s="42"/>
      <c r="Z3856" s="42"/>
      <c r="AA3856" s="42"/>
      <c r="AB3856" s="42"/>
      <c r="AC3856" s="42"/>
      <c r="AD3856" s="42"/>
      <c r="AE3856" s="42"/>
      <c r="AR3856" s="229" t="s">
        <v>248</v>
      </c>
      <c r="AT3856" s="229" t="s">
        <v>243</v>
      </c>
      <c r="AU3856" s="229" t="s">
        <v>93</v>
      </c>
      <c r="AY3856" s="20" t="s">
        <v>241</v>
      </c>
      <c r="BE3856" s="230">
        <f>IF(N3856="základní",J3856,0)</f>
        <v>0</v>
      </c>
      <c r="BF3856" s="230">
        <f>IF(N3856="snížená",J3856,0)</f>
        <v>0</v>
      </c>
      <c r="BG3856" s="230">
        <f>IF(N3856="zákl. přenesená",J3856,0)</f>
        <v>0</v>
      </c>
      <c r="BH3856" s="230">
        <f>IF(N3856="sníž. přenesená",J3856,0)</f>
        <v>0</v>
      </c>
      <c r="BI3856" s="230">
        <f>IF(N3856="nulová",J3856,0)</f>
        <v>0</v>
      </c>
      <c r="BJ3856" s="20" t="s">
        <v>23</v>
      </c>
      <c r="BK3856" s="230">
        <f>ROUND(I3856*H3856,2)</f>
        <v>0</v>
      </c>
      <c r="BL3856" s="20" t="s">
        <v>248</v>
      </c>
      <c r="BM3856" s="229" t="s">
        <v>3410</v>
      </c>
    </row>
    <row r="3857" s="2" customFormat="1">
      <c r="A3857" s="42"/>
      <c r="B3857" s="43"/>
      <c r="C3857" s="44"/>
      <c r="D3857" s="231" t="s">
        <v>250</v>
      </c>
      <c r="E3857" s="44"/>
      <c r="F3857" s="232" t="s">
        <v>3411</v>
      </c>
      <c r="G3857" s="44"/>
      <c r="H3857" s="44"/>
      <c r="I3857" s="233"/>
      <c r="J3857" s="44"/>
      <c r="K3857" s="44"/>
      <c r="L3857" s="48"/>
      <c r="M3857" s="234"/>
      <c r="N3857" s="235"/>
      <c r="O3857" s="88"/>
      <c r="P3857" s="88"/>
      <c r="Q3857" s="88"/>
      <c r="R3857" s="88"/>
      <c r="S3857" s="88"/>
      <c r="T3857" s="89"/>
      <c r="U3857" s="42"/>
      <c r="V3857" s="42"/>
      <c r="W3857" s="42"/>
      <c r="X3857" s="42"/>
      <c r="Y3857" s="42"/>
      <c r="Z3857" s="42"/>
      <c r="AA3857" s="42"/>
      <c r="AB3857" s="42"/>
      <c r="AC3857" s="42"/>
      <c r="AD3857" s="42"/>
      <c r="AE3857" s="42"/>
      <c r="AT3857" s="20" t="s">
        <v>250</v>
      </c>
      <c r="AU3857" s="20" t="s">
        <v>93</v>
      </c>
    </row>
    <row r="3858" s="13" customFormat="1">
      <c r="A3858" s="13"/>
      <c r="B3858" s="236"/>
      <c r="C3858" s="237"/>
      <c r="D3858" s="238" t="s">
        <v>252</v>
      </c>
      <c r="E3858" s="239" t="s">
        <v>39</v>
      </c>
      <c r="F3858" s="240" t="s">
        <v>3412</v>
      </c>
      <c r="G3858" s="237"/>
      <c r="H3858" s="239" t="s">
        <v>39</v>
      </c>
      <c r="I3858" s="241"/>
      <c r="J3858" s="237"/>
      <c r="K3858" s="237"/>
      <c r="L3858" s="242"/>
      <c r="M3858" s="243"/>
      <c r="N3858" s="244"/>
      <c r="O3858" s="244"/>
      <c r="P3858" s="244"/>
      <c r="Q3858" s="244"/>
      <c r="R3858" s="244"/>
      <c r="S3858" s="244"/>
      <c r="T3858" s="245"/>
      <c r="U3858" s="13"/>
      <c r="V3858" s="13"/>
      <c r="W3858" s="13"/>
      <c r="X3858" s="13"/>
      <c r="Y3858" s="13"/>
      <c r="Z3858" s="13"/>
      <c r="AA3858" s="13"/>
      <c r="AB3858" s="13"/>
      <c r="AC3858" s="13"/>
      <c r="AD3858" s="13"/>
      <c r="AE3858" s="13"/>
      <c r="AT3858" s="246" t="s">
        <v>252</v>
      </c>
      <c r="AU3858" s="246" t="s">
        <v>93</v>
      </c>
      <c r="AV3858" s="13" t="s">
        <v>23</v>
      </c>
      <c r="AW3858" s="13" t="s">
        <v>46</v>
      </c>
      <c r="AX3858" s="13" t="s">
        <v>85</v>
      </c>
      <c r="AY3858" s="246" t="s">
        <v>241</v>
      </c>
    </row>
    <row r="3859" s="13" customFormat="1">
      <c r="A3859" s="13"/>
      <c r="B3859" s="236"/>
      <c r="C3859" s="237"/>
      <c r="D3859" s="238" t="s">
        <v>252</v>
      </c>
      <c r="E3859" s="239" t="s">
        <v>39</v>
      </c>
      <c r="F3859" s="240" t="s">
        <v>3413</v>
      </c>
      <c r="G3859" s="237"/>
      <c r="H3859" s="239" t="s">
        <v>39</v>
      </c>
      <c r="I3859" s="241"/>
      <c r="J3859" s="237"/>
      <c r="K3859" s="237"/>
      <c r="L3859" s="242"/>
      <c r="M3859" s="243"/>
      <c r="N3859" s="244"/>
      <c r="O3859" s="244"/>
      <c r="P3859" s="244"/>
      <c r="Q3859" s="244"/>
      <c r="R3859" s="244"/>
      <c r="S3859" s="244"/>
      <c r="T3859" s="245"/>
      <c r="U3859" s="13"/>
      <c r="V3859" s="13"/>
      <c r="W3859" s="13"/>
      <c r="X3859" s="13"/>
      <c r="Y3859" s="13"/>
      <c r="Z3859" s="13"/>
      <c r="AA3859" s="13"/>
      <c r="AB3859" s="13"/>
      <c r="AC3859" s="13"/>
      <c r="AD3859" s="13"/>
      <c r="AE3859" s="13"/>
      <c r="AT3859" s="246" t="s">
        <v>252</v>
      </c>
      <c r="AU3859" s="246" t="s">
        <v>93</v>
      </c>
      <c r="AV3859" s="13" t="s">
        <v>23</v>
      </c>
      <c r="AW3859" s="13" t="s">
        <v>46</v>
      </c>
      <c r="AX3859" s="13" t="s">
        <v>85</v>
      </c>
      <c r="AY3859" s="246" t="s">
        <v>241</v>
      </c>
    </row>
    <row r="3860" s="14" customFormat="1">
      <c r="A3860" s="14"/>
      <c r="B3860" s="247"/>
      <c r="C3860" s="248"/>
      <c r="D3860" s="238" t="s">
        <v>252</v>
      </c>
      <c r="E3860" s="249" t="s">
        <v>39</v>
      </c>
      <c r="F3860" s="250" t="s">
        <v>23</v>
      </c>
      <c r="G3860" s="248"/>
      <c r="H3860" s="251">
        <v>1</v>
      </c>
      <c r="I3860" s="252"/>
      <c r="J3860" s="248"/>
      <c r="K3860" s="248"/>
      <c r="L3860" s="253"/>
      <c r="M3860" s="254"/>
      <c r="N3860" s="255"/>
      <c r="O3860" s="255"/>
      <c r="P3860" s="255"/>
      <c r="Q3860" s="255"/>
      <c r="R3860" s="255"/>
      <c r="S3860" s="255"/>
      <c r="T3860" s="256"/>
      <c r="U3860" s="14"/>
      <c r="V3860" s="14"/>
      <c r="W3860" s="14"/>
      <c r="X3860" s="14"/>
      <c r="Y3860" s="14"/>
      <c r="Z3860" s="14"/>
      <c r="AA3860" s="14"/>
      <c r="AB3860" s="14"/>
      <c r="AC3860" s="14"/>
      <c r="AD3860" s="14"/>
      <c r="AE3860" s="14"/>
      <c r="AT3860" s="257" t="s">
        <v>252</v>
      </c>
      <c r="AU3860" s="257" t="s">
        <v>93</v>
      </c>
      <c r="AV3860" s="14" t="s">
        <v>93</v>
      </c>
      <c r="AW3860" s="14" t="s">
        <v>46</v>
      </c>
      <c r="AX3860" s="14" t="s">
        <v>23</v>
      </c>
      <c r="AY3860" s="257" t="s">
        <v>241</v>
      </c>
    </row>
    <row r="3861" s="2" customFormat="1" ht="16.5" customHeight="1">
      <c r="A3861" s="42"/>
      <c r="B3861" s="43"/>
      <c r="C3861" s="280" t="s">
        <v>3414</v>
      </c>
      <c r="D3861" s="280" t="s">
        <v>463</v>
      </c>
      <c r="E3861" s="281" t="s">
        <v>3415</v>
      </c>
      <c r="F3861" s="282" t="s">
        <v>3416</v>
      </c>
      <c r="G3861" s="283" t="s">
        <v>561</v>
      </c>
      <c r="H3861" s="284">
        <v>1</v>
      </c>
      <c r="I3861" s="285"/>
      <c r="J3861" s="286">
        <f>ROUND(I3861*H3861,2)</f>
        <v>0</v>
      </c>
      <c r="K3861" s="282" t="s">
        <v>39</v>
      </c>
      <c r="L3861" s="287"/>
      <c r="M3861" s="288" t="s">
        <v>39</v>
      </c>
      <c r="N3861" s="289" t="s">
        <v>56</v>
      </c>
      <c r="O3861" s="88"/>
      <c r="P3861" s="227">
        <f>O3861*H3861</f>
        <v>0</v>
      </c>
      <c r="Q3861" s="227">
        <v>0.0115</v>
      </c>
      <c r="R3861" s="227">
        <f>Q3861*H3861</f>
        <v>0.0115</v>
      </c>
      <c r="S3861" s="227">
        <v>0</v>
      </c>
      <c r="T3861" s="228">
        <f>S3861*H3861</f>
        <v>0</v>
      </c>
      <c r="U3861" s="42"/>
      <c r="V3861" s="42"/>
      <c r="W3861" s="42"/>
      <c r="X3861" s="42"/>
      <c r="Y3861" s="42"/>
      <c r="Z3861" s="42"/>
      <c r="AA3861" s="42"/>
      <c r="AB3861" s="42"/>
      <c r="AC3861" s="42"/>
      <c r="AD3861" s="42"/>
      <c r="AE3861" s="42"/>
      <c r="AR3861" s="229" t="s">
        <v>321</v>
      </c>
      <c r="AT3861" s="229" t="s">
        <v>463</v>
      </c>
      <c r="AU3861" s="229" t="s">
        <v>93</v>
      </c>
      <c r="AY3861" s="20" t="s">
        <v>241</v>
      </c>
      <c r="BE3861" s="230">
        <f>IF(N3861="základní",J3861,0)</f>
        <v>0</v>
      </c>
      <c r="BF3861" s="230">
        <f>IF(N3861="snížená",J3861,0)</f>
        <v>0</v>
      </c>
      <c r="BG3861" s="230">
        <f>IF(N3861="zákl. přenesená",J3861,0)</f>
        <v>0</v>
      </c>
      <c r="BH3861" s="230">
        <f>IF(N3861="sníž. přenesená",J3861,0)</f>
        <v>0</v>
      </c>
      <c r="BI3861" s="230">
        <f>IF(N3861="nulová",J3861,0)</f>
        <v>0</v>
      </c>
      <c r="BJ3861" s="20" t="s">
        <v>23</v>
      </c>
      <c r="BK3861" s="230">
        <f>ROUND(I3861*H3861,2)</f>
        <v>0</v>
      </c>
      <c r="BL3861" s="20" t="s">
        <v>248</v>
      </c>
      <c r="BM3861" s="229" t="s">
        <v>3417</v>
      </c>
    </row>
    <row r="3862" s="2" customFormat="1">
      <c r="A3862" s="42"/>
      <c r="B3862" s="43"/>
      <c r="C3862" s="44"/>
      <c r="D3862" s="238" t="s">
        <v>3418</v>
      </c>
      <c r="E3862" s="44"/>
      <c r="F3862" s="290" t="s">
        <v>3419</v>
      </c>
      <c r="G3862" s="44"/>
      <c r="H3862" s="44"/>
      <c r="I3862" s="233"/>
      <c r="J3862" s="44"/>
      <c r="K3862" s="44"/>
      <c r="L3862" s="48"/>
      <c r="M3862" s="234"/>
      <c r="N3862" s="235"/>
      <c r="O3862" s="88"/>
      <c r="P3862" s="88"/>
      <c r="Q3862" s="88"/>
      <c r="R3862" s="88"/>
      <c r="S3862" s="88"/>
      <c r="T3862" s="89"/>
      <c r="U3862" s="42"/>
      <c r="V3862" s="42"/>
      <c r="W3862" s="42"/>
      <c r="X3862" s="42"/>
      <c r="Y3862" s="42"/>
      <c r="Z3862" s="42"/>
      <c r="AA3862" s="42"/>
      <c r="AB3862" s="42"/>
      <c r="AC3862" s="42"/>
      <c r="AD3862" s="42"/>
      <c r="AE3862" s="42"/>
      <c r="AT3862" s="20" t="s">
        <v>3418</v>
      </c>
      <c r="AU3862" s="20" t="s">
        <v>93</v>
      </c>
    </row>
    <row r="3863" s="2" customFormat="1" ht="16.5" customHeight="1">
      <c r="A3863" s="42"/>
      <c r="B3863" s="43"/>
      <c r="C3863" s="218" t="s">
        <v>3420</v>
      </c>
      <c r="D3863" s="218" t="s">
        <v>243</v>
      </c>
      <c r="E3863" s="219" t="s">
        <v>3421</v>
      </c>
      <c r="F3863" s="220" t="s">
        <v>3422</v>
      </c>
      <c r="G3863" s="221" t="s">
        <v>246</v>
      </c>
      <c r="H3863" s="222">
        <v>0.66700000000000004</v>
      </c>
      <c r="I3863" s="223"/>
      <c r="J3863" s="224">
        <f>ROUND(I3863*H3863,2)</f>
        <v>0</v>
      </c>
      <c r="K3863" s="220" t="s">
        <v>247</v>
      </c>
      <c r="L3863" s="48"/>
      <c r="M3863" s="225" t="s">
        <v>39</v>
      </c>
      <c r="N3863" s="226" t="s">
        <v>56</v>
      </c>
      <c r="O3863" s="88"/>
      <c r="P3863" s="227">
        <f>O3863*H3863</f>
        <v>0</v>
      </c>
      <c r="Q3863" s="227">
        <v>2.3010199999999998</v>
      </c>
      <c r="R3863" s="227">
        <f>Q3863*H3863</f>
        <v>1.53478034</v>
      </c>
      <c r="S3863" s="227">
        <v>0</v>
      </c>
      <c r="T3863" s="228">
        <f>S3863*H3863</f>
        <v>0</v>
      </c>
      <c r="U3863" s="42"/>
      <c r="V3863" s="42"/>
      <c r="W3863" s="42"/>
      <c r="X3863" s="42"/>
      <c r="Y3863" s="42"/>
      <c r="Z3863" s="42"/>
      <c r="AA3863" s="42"/>
      <c r="AB3863" s="42"/>
      <c r="AC3863" s="42"/>
      <c r="AD3863" s="42"/>
      <c r="AE3863" s="42"/>
      <c r="AR3863" s="229" t="s">
        <v>248</v>
      </c>
      <c r="AT3863" s="229" t="s">
        <v>243</v>
      </c>
      <c r="AU3863" s="229" t="s">
        <v>93</v>
      </c>
      <c r="AY3863" s="20" t="s">
        <v>241</v>
      </c>
      <c r="BE3863" s="230">
        <f>IF(N3863="základní",J3863,0)</f>
        <v>0</v>
      </c>
      <c r="BF3863" s="230">
        <f>IF(N3863="snížená",J3863,0)</f>
        <v>0</v>
      </c>
      <c r="BG3863" s="230">
        <f>IF(N3863="zákl. přenesená",J3863,0)</f>
        <v>0</v>
      </c>
      <c r="BH3863" s="230">
        <f>IF(N3863="sníž. přenesená",J3863,0)</f>
        <v>0</v>
      </c>
      <c r="BI3863" s="230">
        <f>IF(N3863="nulová",J3863,0)</f>
        <v>0</v>
      </c>
      <c r="BJ3863" s="20" t="s">
        <v>23</v>
      </c>
      <c r="BK3863" s="230">
        <f>ROUND(I3863*H3863,2)</f>
        <v>0</v>
      </c>
      <c r="BL3863" s="20" t="s">
        <v>248</v>
      </c>
      <c r="BM3863" s="229" t="s">
        <v>3423</v>
      </c>
    </row>
    <row r="3864" s="2" customFormat="1">
      <c r="A3864" s="42"/>
      <c r="B3864" s="43"/>
      <c r="C3864" s="44"/>
      <c r="D3864" s="231" t="s">
        <v>250</v>
      </c>
      <c r="E3864" s="44"/>
      <c r="F3864" s="232" t="s">
        <v>3424</v>
      </c>
      <c r="G3864" s="44"/>
      <c r="H3864" s="44"/>
      <c r="I3864" s="233"/>
      <c r="J3864" s="44"/>
      <c r="K3864" s="44"/>
      <c r="L3864" s="48"/>
      <c r="M3864" s="234"/>
      <c r="N3864" s="235"/>
      <c r="O3864" s="88"/>
      <c r="P3864" s="88"/>
      <c r="Q3864" s="88"/>
      <c r="R3864" s="88"/>
      <c r="S3864" s="88"/>
      <c r="T3864" s="89"/>
      <c r="U3864" s="42"/>
      <c r="V3864" s="42"/>
      <c r="W3864" s="42"/>
      <c r="X3864" s="42"/>
      <c r="Y3864" s="42"/>
      <c r="Z3864" s="42"/>
      <c r="AA3864" s="42"/>
      <c r="AB3864" s="42"/>
      <c r="AC3864" s="42"/>
      <c r="AD3864" s="42"/>
      <c r="AE3864" s="42"/>
      <c r="AT3864" s="20" t="s">
        <v>250</v>
      </c>
      <c r="AU3864" s="20" t="s">
        <v>93</v>
      </c>
    </row>
    <row r="3865" s="13" customFormat="1">
      <c r="A3865" s="13"/>
      <c r="B3865" s="236"/>
      <c r="C3865" s="237"/>
      <c r="D3865" s="238" t="s">
        <v>252</v>
      </c>
      <c r="E3865" s="239" t="s">
        <v>39</v>
      </c>
      <c r="F3865" s="240" t="s">
        <v>3425</v>
      </c>
      <c r="G3865" s="237"/>
      <c r="H3865" s="239" t="s">
        <v>39</v>
      </c>
      <c r="I3865" s="241"/>
      <c r="J3865" s="237"/>
      <c r="K3865" s="237"/>
      <c r="L3865" s="242"/>
      <c r="M3865" s="243"/>
      <c r="N3865" s="244"/>
      <c r="O3865" s="244"/>
      <c r="P3865" s="244"/>
      <c r="Q3865" s="244"/>
      <c r="R3865" s="244"/>
      <c r="S3865" s="244"/>
      <c r="T3865" s="245"/>
      <c r="U3865" s="13"/>
      <c r="V3865" s="13"/>
      <c r="W3865" s="13"/>
      <c r="X3865" s="13"/>
      <c r="Y3865" s="13"/>
      <c r="Z3865" s="13"/>
      <c r="AA3865" s="13"/>
      <c r="AB3865" s="13"/>
      <c r="AC3865" s="13"/>
      <c r="AD3865" s="13"/>
      <c r="AE3865" s="13"/>
      <c r="AT3865" s="246" t="s">
        <v>252</v>
      </c>
      <c r="AU3865" s="246" t="s">
        <v>93</v>
      </c>
      <c r="AV3865" s="13" t="s">
        <v>23</v>
      </c>
      <c r="AW3865" s="13" t="s">
        <v>46</v>
      </c>
      <c r="AX3865" s="13" t="s">
        <v>85</v>
      </c>
      <c r="AY3865" s="246" t="s">
        <v>241</v>
      </c>
    </row>
    <row r="3866" s="14" customFormat="1">
      <c r="A3866" s="14"/>
      <c r="B3866" s="247"/>
      <c r="C3866" s="248"/>
      <c r="D3866" s="238" t="s">
        <v>252</v>
      </c>
      <c r="E3866" s="249" t="s">
        <v>39</v>
      </c>
      <c r="F3866" s="250" t="s">
        <v>3426</v>
      </c>
      <c r="G3866" s="248"/>
      <c r="H3866" s="251">
        <v>0.377</v>
      </c>
      <c r="I3866" s="252"/>
      <c r="J3866" s="248"/>
      <c r="K3866" s="248"/>
      <c r="L3866" s="253"/>
      <c r="M3866" s="254"/>
      <c r="N3866" s="255"/>
      <c r="O3866" s="255"/>
      <c r="P3866" s="255"/>
      <c r="Q3866" s="255"/>
      <c r="R3866" s="255"/>
      <c r="S3866" s="255"/>
      <c r="T3866" s="256"/>
      <c r="U3866" s="14"/>
      <c r="V3866" s="14"/>
      <c r="W3866" s="14"/>
      <c r="X3866" s="14"/>
      <c r="Y3866" s="14"/>
      <c r="Z3866" s="14"/>
      <c r="AA3866" s="14"/>
      <c r="AB3866" s="14"/>
      <c r="AC3866" s="14"/>
      <c r="AD3866" s="14"/>
      <c r="AE3866" s="14"/>
      <c r="AT3866" s="257" t="s">
        <v>252</v>
      </c>
      <c r="AU3866" s="257" t="s">
        <v>93</v>
      </c>
      <c r="AV3866" s="14" t="s">
        <v>93</v>
      </c>
      <c r="AW3866" s="14" t="s">
        <v>46</v>
      </c>
      <c r="AX3866" s="14" t="s">
        <v>85</v>
      </c>
      <c r="AY3866" s="257" t="s">
        <v>241</v>
      </c>
    </row>
    <row r="3867" s="13" customFormat="1">
      <c r="A3867" s="13"/>
      <c r="B3867" s="236"/>
      <c r="C3867" s="237"/>
      <c r="D3867" s="238" t="s">
        <v>252</v>
      </c>
      <c r="E3867" s="239" t="s">
        <v>39</v>
      </c>
      <c r="F3867" s="240" t="s">
        <v>3427</v>
      </c>
      <c r="G3867" s="237"/>
      <c r="H3867" s="239" t="s">
        <v>39</v>
      </c>
      <c r="I3867" s="241"/>
      <c r="J3867" s="237"/>
      <c r="K3867" s="237"/>
      <c r="L3867" s="242"/>
      <c r="M3867" s="243"/>
      <c r="N3867" s="244"/>
      <c r="O3867" s="244"/>
      <c r="P3867" s="244"/>
      <c r="Q3867" s="244"/>
      <c r="R3867" s="244"/>
      <c r="S3867" s="244"/>
      <c r="T3867" s="245"/>
      <c r="U3867" s="13"/>
      <c r="V3867" s="13"/>
      <c r="W3867" s="13"/>
      <c r="X3867" s="13"/>
      <c r="Y3867" s="13"/>
      <c r="Z3867" s="13"/>
      <c r="AA3867" s="13"/>
      <c r="AB3867" s="13"/>
      <c r="AC3867" s="13"/>
      <c r="AD3867" s="13"/>
      <c r="AE3867" s="13"/>
      <c r="AT3867" s="246" t="s">
        <v>252</v>
      </c>
      <c r="AU3867" s="246" t="s">
        <v>93</v>
      </c>
      <c r="AV3867" s="13" t="s">
        <v>23</v>
      </c>
      <c r="AW3867" s="13" t="s">
        <v>46</v>
      </c>
      <c r="AX3867" s="13" t="s">
        <v>85</v>
      </c>
      <c r="AY3867" s="246" t="s">
        <v>241</v>
      </c>
    </row>
    <row r="3868" s="14" customFormat="1">
      <c r="A3868" s="14"/>
      <c r="B3868" s="247"/>
      <c r="C3868" s="248"/>
      <c r="D3868" s="238" t="s">
        <v>252</v>
      </c>
      <c r="E3868" s="249" t="s">
        <v>39</v>
      </c>
      <c r="F3868" s="250" t="s">
        <v>3428</v>
      </c>
      <c r="G3868" s="248"/>
      <c r="H3868" s="251">
        <v>0.023</v>
      </c>
      <c r="I3868" s="252"/>
      <c r="J3868" s="248"/>
      <c r="K3868" s="248"/>
      <c r="L3868" s="253"/>
      <c r="M3868" s="254"/>
      <c r="N3868" s="255"/>
      <c r="O3868" s="255"/>
      <c r="P3868" s="255"/>
      <c r="Q3868" s="255"/>
      <c r="R3868" s="255"/>
      <c r="S3868" s="255"/>
      <c r="T3868" s="256"/>
      <c r="U3868" s="14"/>
      <c r="V3868" s="14"/>
      <c r="W3868" s="14"/>
      <c r="X3868" s="14"/>
      <c r="Y3868" s="14"/>
      <c r="Z3868" s="14"/>
      <c r="AA3868" s="14"/>
      <c r="AB3868" s="14"/>
      <c r="AC3868" s="14"/>
      <c r="AD3868" s="14"/>
      <c r="AE3868" s="14"/>
      <c r="AT3868" s="257" t="s">
        <v>252</v>
      </c>
      <c r="AU3868" s="257" t="s">
        <v>93</v>
      </c>
      <c r="AV3868" s="14" t="s">
        <v>93</v>
      </c>
      <c r="AW3868" s="14" t="s">
        <v>46</v>
      </c>
      <c r="AX3868" s="14" t="s">
        <v>85</v>
      </c>
      <c r="AY3868" s="257" t="s">
        <v>241</v>
      </c>
    </row>
    <row r="3869" s="14" customFormat="1">
      <c r="A3869" s="14"/>
      <c r="B3869" s="247"/>
      <c r="C3869" s="248"/>
      <c r="D3869" s="238" t="s">
        <v>252</v>
      </c>
      <c r="E3869" s="249" t="s">
        <v>39</v>
      </c>
      <c r="F3869" s="250" t="s">
        <v>3429</v>
      </c>
      <c r="G3869" s="248"/>
      <c r="H3869" s="251">
        <v>-0.10100000000000001</v>
      </c>
      <c r="I3869" s="252"/>
      <c r="J3869" s="248"/>
      <c r="K3869" s="248"/>
      <c r="L3869" s="253"/>
      <c r="M3869" s="254"/>
      <c r="N3869" s="255"/>
      <c r="O3869" s="255"/>
      <c r="P3869" s="255"/>
      <c r="Q3869" s="255"/>
      <c r="R3869" s="255"/>
      <c r="S3869" s="255"/>
      <c r="T3869" s="256"/>
      <c r="U3869" s="14"/>
      <c r="V3869" s="14"/>
      <c r="W3869" s="14"/>
      <c r="X3869" s="14"/>
      <c r="Y3869" s="14"/>
      <c r="Z3869" s="14"/>
      <c r="AA3869" s="14"/>
      <c r="AB3869" s="14"/>
      <c r="AC3869" s="14"/>
      <c r="AD3869" s="14"/>
      <c r="AE3869" s="14"/>
      <c r="AT3869" s="257" t="s">
        <v>252</v>
      </c>
      <c r="AU3869" s="257" t="s">
        <v>93</v>
      </c>
      <c r="AV3869" s="14" t="s">
        <v>93</v>
      </c>
      <c r="AW3869" s="14" t="s">
        <v>46</v>
      </c>
      <c r="AX3869" s="14" t="s">
        <v>85</v>
      </c>
      <c r="AY3869" s="257" t="s">
        <v>241</v>
      </c>
    </row>
    <row r="3870" s="13" customFormat="1">
      <c r="A3870" s="13"/>
      <c r="B3870" s="236"/>
      <c r="C3870" s="237"/>
      <c r="D3870" s="238" t="s">
        <v>252</v>
      </c>
      <c r="E3870" s="239" t="s">
        <v>39</v>
      </c>
      <c r="F3870" s="240" t="s">
        <v>3430</v>
      </c>
      <c r="G3870" s="237"/>
      <c r="H3870" s="239" t="s">
        <v>39</v>
      </c>
      <c r="I3870" s="241"/>
      <c r="J3870" s="237"/>
      <c r="K3870" s="237"/>
      <c r="L3870" s="242"/>
      <c r="M3870" s="243"/>
      <c r="N3870" s="244"/>
      <c r="O3870" s="244"/>
      <c r="P3870" s="244"/>
      <c r="Q3870" s="244"/>
      <c r="R3870" s="244"/>
      <c r="S3870" s="244"/>
      <c r="T3870" s="245"/>
      <c r="U3870" s="13"/>
      <c r="V3870" s="13"/>
      <c r="W3870" s="13"/>
      <c r="X3870" s="13"/>
      <c r="Y3870" s="13"/>
      <c r="Z3870" s="13"/>
      <c r="AA3870" s="13"/>
      <c r="AB3870" s="13"/>
      <c r="AC3870" s="13"/>
      <c r="AD3870" s="13"/>
      <c r="AE3870" s="13"/>
      <c r="AT3870" s="246" t="s">
        <v>252</v>
      </c>
      <c r="AU3870" s="246" t="s">
        <v>93</v>
      </c>
      <c r="AV3870" s="13" t="s">
        <v>23</v>
      </c>
      <c r="AW3870" s="13" t="s">
        <v>46</v>
      </c>
      <c r="AX3870" s="13" t="s">
        <v>85</v>
      </c>
      <c r="AY3870" s="246" t="s">
        <v>241</v>
      </c>
    </row>
    <row r="3871" s="14" customFormat="1">
      <c r="A3871" s="14"/>
      <c r="B3871" s="247"/>
      <c r="C3871" s="248"/>
      <c r="D3871" s="238" t="s">
        <v>252</v>
      </c>
      <c r="E3871" s="249" t="s">
        <v>39</v>
      </c>
      <c r="F3871" s="250" t="s">
        <v>3431</v>
      </c>
      <c r="G3871" s="248"/>
      <c r="H3871" s="251">
        <v>0.072999999999999995</v>
      </c>
      <c r="I3871" s="252"/>
      <c r="J3871" s="248"/>
      <c r="K3871" s="248"/>
      <c r="L3871" s="253"/>
      <c r="M3871" s="254"/>
      <c r="N3871" s="255"/>
      <c r="O3871" s="255"/>
      <c r="P3871" s="255"/>
      <c r="Q3871" s="255"/>
      <c r="R3871" s="255"/>
      <c r="S3871" s="255"/>
      <c r="T3871" s="256"/>
      <c r="U3871" s="14"/>
      <c r="V3871" s="14"/>
      <c r="W3871" s="14"/>
      <c r="X3871" s="14"/>
      <c r="Y3871" s="14"/>
      <c r="Z3871" s="14"/>
      <c r="AA3871" s="14"/>
      <c r="AB3871" s="14"/>
      <c r="AC3871" s="14"/>
      <c r="AD3871" s="14"/>
      <c r="AE3871" s="14"/>
      <c r="AT3871" s="257" t="s">
        <v>252</v>
      </c>
      <c r="AU3871" s="257" t="s">
        <v>93</v>
      </c>
      <c r="AV3871" s="14" t="s">
        <v>93</v>
      </c>
      <c r="AW3871" s="14" t="s">
        <v>46</v>
      </c>
      <c r="AX3871" s="14" t="s">
        <v>85</v>
      </c>
      <c r="AY3871" s="257" t="s">
        <v>241</v>
      </c>
    </row>
    <row r="3872" s="13" customFormat="1">
      <c r="A3872" s="13"/>
      <c r="B3872" s="236"/>
      <c r="C3872" s="237"/>
      <c r="D3872" s="238" t="s">
        <v>252</v>
      </c>
      <c r="E3872" s="239" t="s">
        <v>39</v>
      </c>
      <c r="F3872" s="240" t="s">
        <v>3432</v>
      </c>
      <c r="G3872" s="237"/>
      <c r="H3872" s="239" t="s">
        <v>39</v>
      </c>
      <c r="I3872" s="241"/>
      <c r="J3872" s="237"/>
      <c r="K3872" s="237"/>
      <c r="L3872" s="242"/>
      <c r="M3872" s="243"/>
      <c r="N3872" s="244"/>
      <c r="O3872" s="244"/>
      <c r="P3872" s="244"/>
      <c r="Q3872" s="244"/>
      <c r="R3872" s="244"/>
      <c r="S3872" s="244"/>
      <c r="T3872" s="245"/>
      <c r="U3872" s="13"/>
      <c r="V3872" s="13"/>
      <c r="W3872" s="13"/>
      <c r="X3872" s="13"/>
      <c r="Y3872" s="13"/>
      <c r="Z3872" s="13"/>
      <c r="AA3872" s="13"/>
      <c r="AB3872" s="13"/>
      <c r="AC3872" s="13"/>
      <c r="AD3872" s="13"/>
      <c r="AE3872" s="13"/>
      <c r="AT3872" s="246" t="s">
        <v>252</v>
      </c>
      <c r="AU3872" s="246" t="s">
        <v>93</v>
      </c>
      <c r="AV3872" s="13" t="s">
        <v>23</v>
      </c>
      <c r="AW3872" s="13" t="s">
        <v>46</v>
      </c>
      <c r="AX3872" s="13" t="s">
        <v>85</v>
      </c>
      <c r="AY3872" s="246" t="s">
        <v>241</v>
      </c>
    </row>
    <row r="3873" s="14" customFormat="1">
      <c r="A3873" s="14"/>
      <c r="B3873" s="247"/>
      <c r="C3873" s="248"/>
      <c r="D3873" s="238" t="s">
        <v>252</v>
      </c>
      <c r="E3873" s="249" t="s">
        <v>39</v>
      </c>
      <c r="F3873" s="250" t="s">
        <v>3433</v>
      </c>
      <c r="G3873" s="248"/>
      <c r="H3873" s="251">
        <v>0.29499999999999998</v>
      </c>
      <c r="I3873" s="252"/>
      <c r="J3873" s="248"/>
      <c r="K3873" s="248"/>
      <c r="L3873" s="253"/>
      <c r="M3873" s="254"/>
      <c r="N3873" s="255"/>
      <c r="O3873" s="255"/>
      <c r="P3873" s="255"/>
      <c r="Q3873" s="255"/>
      <c r="R3873" s="255"/>
      <c r="S3873" s="255"/>
      <c r="T3873" s="256"/>
      <c r="U3873" s="14"/>
      <c r="V3873" s="14"/>
      <c r="W3873" s="14"/>
      <c r="X3873" s="14"/>
      <c r="Y3873" s="14"/>
      <c r="Z3873" s="14"/>
      <c r="AA3873" s="14"/>
      <c r="AB3873" s="14"/>
      <c r="AC3873" s="14"/>
      <c r="AD3873" s="14"/>
      <c r="AE3873" s="14"/>
      <c r="AT3873" s="257" t="s">
        <v>252</v>
      </c>
      <c r="AU3873" s="257" t="s">
        <v>93</v>
      </c>
      <c r="AV3873" s="14" t="s">
        <v>93</v>
      </c>
      <c r="AW3873" s="14" t="s">
        <v>46</v>
      </c>
      <c r="AX3873" s="14" t="s">
        <v>85</v>
      </c>
      <c r="AY3873" s="257" t="s">
        <v>241</v>
      </c>
    </row>
    <row r="3874" s="15" customFormat="1">
      <c r="A3874" s="15"/>
      <c r="B3874" s="258"/>
      <c r="C3874" s="259"/>
      <c r="D3874" s="238" t="s">
        <v>252</v>
      </c>
      <c r="E3874" s="260" t="s">
        <v>39</v>
      </c>
      <c r="F3874" s="261" t="s">
        <v>274</v>
      </c>
      <c r="G3874" s="259"/>
      <c r="H3874" s="262">
        <v>0.66700000000000004</v>
      </c>
      <c r="I3874" s="263"/>
      <c r="J3874" s="259"/>
      <c r="K3874" s="259"/>
      <c r="L3874" s="264"/>
      <c r="M3874" s="265"/>
      <c r="N3874" s="266"/>
      <c r="O3874" s="266"/>
      <c r="P3874" s="266"/>
      <c r="Q3874" s="266"/>
      <c r="R3874" s="266"/>
      <c r="S3874" s="266"/>
      <c r="T3874" s="267"/>
      <c r="U3874" s="15"/>
      <c r="V3874" s="15"/>
      <c r="W3874" s="15"/>
      <c r="X3874" s="15"/>
      <c r="Y3874" s="15"/>
      <c r="Z3874" s="15"/>
      <c r="AA3874" s="15"/>
      <c r="AB3874" s="15"/>
      <c r="AC3874" s="15"/>
      <c r="AD3874" s="15"/>
      <c r="AE3874" s="15"/>
      <c r="AT3874" s="268" t="s">
        <v>252</v>
      </c>
      <c r="AU3874" s="268" t="s">
        <v>93</v>
      </c>
      <c r="AV3874" s="15" t="s">
        <v>248</v>
      </c>
      <c r="AW3874" s="15" t="s">
        <v>46</v>
      </c>
      <c r="AX3874" s="15" t="s">
        <v>23</v>
      </c>
      <c r="AY3874" s="268" t="s">
        <v>241</v>
      </c>
    </row>
    <row r="3875" s="2" customFormat="1" ht="16.5" customHeight="1">
      <c r="A3875" s="42"/>
      <c r="B3875" s="43"/>
      <c r="C3875" s="218" t="s">
        <v>3434</v>
      </c>
      <c r="D3875" s="218" t="s">
        <v>243</v>
      </c>
      <c r="E3875" s="219" t="s">
        <v>3435</v>
      </c>
      <c r="F3875" s="220" t="s">
        <v>3436</v>
      </c>
      <c r="G3875" s="221" t="s">
        <v>145</v>
      </c>
      <c r="H3875" s="222">
        <v>0.82999999999999996</v>
      </c>
      <c r="I3875" s="223"/>
      <c r="J3875" s="224">
        <f>ROUND(I3875*H3875,2)</f>
        <v>0</v>
      </c>
      <c r="K3875" s="220" t="s">
        <v>247</v>
      </c>
      <c r="L3875" s="48"/>
      <c r="M3875" s="225" t="s">
        <v>39</v>
      </c>
      <c r="N3875" s="226" t="s">
        <v>56</v>
      </c>
      <c r="O3875" s="88"/>
      <c r="P3875" s="227">
        <f>O3875*H3875</f>
        <v>0</v>
      </c>
      <c r="Q3875" s="227">
        <v>0.0045999999999999999</v>
      </c>
      <c r="R3875" s="227">
        <f>Q3875*H3875</f>
        <v>0.0038179999999999998</v>
      </c>
      <c r="S3875" s="227">
        <v>0</v>
      </c>
      <c r="T3875" s="228">
        <f>S3875*H3875</f>
        <v>0</v>
      </c>
      <c r="U3875" s="42"/>
      <c r="V3875" s="42"/>
      <c r="W3875" s="42"/>
      <c r="X3875" s="42"/>
      <c r="Y3875" s="42"/>
      <c r="Z3875" s="42"/>
      <c r="AA3875" s="42"/>
      <c r="AB3875" s="42"/>
      <c r="AC3875" s="42"/>
      <c r="AD3875" s="42"/>
      <c r="AE3875" s="42"/>
      <c r="AR3875" s="229" t="s">
        <v>248</v>
      </c>
      <c r="AT3875" s="229" t="s">
        <v>243</v>
      </c>
      <c r="AU3875" s="229" t="s">
        <v>93</v>
      </c>
      <c r="AY3875" s="20" t="s">
        <v>241</v>
      </c>
      <c r="BE3875" s="230">
        <f>IF(N3875="základní",J3875,0)</f>
        <v>0</v>
      </c>
      <c r="BF3875" s="230">
        <f>IF(N3875="snížená",J3875,0)</f>
        <v>0</v>
      </c>
      <c r="BG3875" s="230">
        <f>IF(N3875="zákl. přenesená",J3875,0)</f>
        <v>0</v>
      </c>
      <c r="BH3875" s="230">
        <f>IF(N3875="sníž. přenesená",J3875,0)</f>
        <v>0</v>
      </c>
      <c r="BI3875" s="230">
        <f>IF(N3875="nulová",J3875,0)</f>
        <v>0</v>
      </c>
      <c r="BJ3875" s="20" t="s">
        <v>23</v>
      </c>
      <c r="BK3875" s="230">
        <f>ROUND(I3875*H3875,2)</f>
        <v>0</v>
      </c>
      <c r="BL3875" s="20" t="s">
        <v>248</v>
      </c>
      <c r="BM3875" s="229" t="s">
        <v>3437</v>
      </c>
    </row>
    <row r="3876" s="2" customFormat="1">
      <c r="A3876" s="42"/>
      <c r="B3876" s="43"/>
      <c r="C3876" s="44"/>
      <c r="D3876" s="231" t="s">
        <v>250</v>
      </c>
      <c r="E3876" s="44"/>
      <c r="F3876" s="232" t="s">
        <v>3438</v>
      </c>
      <c r="G3876" s="44"/>
      <c r="H3876" s="44"/>
      <c r="I3876" s="233"/>
      <c r="J3876" s="44"/>
      <c r="K3876" s="44"/>
      <c r="L3876" s="48"/>
      <c r="M3876" s="234"/>
      <c r="N3876" s="235"/>
      <c r="O3876" s="88"/>
      <c r="P3876" s="88"/>
      <c r="Q3876" s="88"/>
      <c r="R3876" s="88"/>
      <c r="S3876" s="88"/>
      <c r="T3876" s="89"/>
      <c r="U3876" s="42"/>
      <c r="V3876" s="42"/>
      <c r="W3876" s="42"/>
      <c r="X3876" s="42"/>
      <c r="Y3876" s="42"/>
      <c r="Z3876" s="42"/>
      <c r="AA3876" s="42"/>
      <c r="AB3876" s="42"/>
      <c r="AC3876" s="42"/>
      <c r="AD3876" s="42"/>
      <c r="AE3876" s="42"/>
      <c r="AT3876" s="20" t="s">
        <v>250</v>
      </c>
      <c r="AU3876" s="20" t="s">
        <v>93</v>
      </c>
    </row>
    <row r="3877" s="13" customFormat="1">
      <c r="A3877" s="13"/>
      <c r="B3877" s="236"/>
      <c r="C3877" s="237"/>
      <c r="D3877" s="238" t="s">
        <v>252</v>
      </c>
      <c r="E3877" s="239" t="s">
        <v>39</v>
      </c>
      <c r="F3877" s="240" t="s">
        <v>3425</v>
      </c>
      <c r="G3877" s="237"/>
      <c r="H3877" s="239" t="s">
        <v>39</v>
      </c>
      <c r="I3877" s="241"/>
      <c r="J3877" s="237"/>
      <c r="K3877" s="237"/>
      <c r="L3877" s="242"/>
      <c r="M3877" s="243"/>
      <c r="N3877" s="244"/>
      <c r="O3877" s="244"/>
      <c r="P3877" s="244"/>
      <c r="Q3877" s="244"/>
      <c r="R3877" s="244"/>
      <c r="S3877" s="244"/>
      <c r="T3877" s="245"/>
      <c r="U3877" s="13"/>
      <c r="V3877" s="13"/>
      <c r="W3877" s="13"/>
      <c r="X3877" s="13"/>
      <c r="Y3877" s="13"/>
      <c r="Z3877" s="13"/>
      <c r="AA3877" s="13"/>
      <c r="AB3877" s="13"/>
      <c r="AC3877" s="13"/>
      <c r="AD3877" s="13"/>
      <c r="AE3877" s="13"/>
      <c r="AT3877" s="246" t="s">
        <v>252</v>
      </c>
      <c r="AU3877" s="246" t="s">
        <v>93</v>
      </c>
      <c r="AV3877" s="13" t="s">
        <v>23</v>
      </c>
      <c r="AW3877" s="13" t="s">
        <v>46</v>
      </c>
      <c r="AX3877" s="13" t="s">
        <v>85</v>
      </c>
      <c r="AY3877" s="246" t="s">
        <v>241</v>
      </c>
    </row>
    <row r="3878" s="13" customFormat="1">
      <c r="A3878" s="13"/>
      <c r="B3878" s="236"/>
      <c r="C3878" s="237"/>
      <c r="D3878" s="238" t="s">
        <v>252</v>
      </c>
      <c r="E3878" s="239" t="s">
        <v>39</v>
      </c>
      <c r="F3878" s="240" t="s">
        <v>3439</v>
      </c>
      <c r="G3878" s="237"/>
      <c r="H3878" s="239" t="s">
        <v>39</v>
      </c>
      <c r="I3878" s="241"/>
      <c r="J3878" s="237"/>
      <c r="K3878" s="237"/>
      <c r="L3878" s="242"/>
      <c r="M3878" s="243"/>
      <c r="N3878" s="244"/>
      <c r="O3878" s="244"/>
      <c r="P3878" s="244"/>
      <c r="Q3878" s="244"/>
      <c r="R3878" s="244"/>
      <c r="S3878" s="244"/>
      <c r="T3878" s="245"/>
      <c r="U3878" s="13"/>
      <c r="V3878" s="13"/>
      <c r="W3878" s="13"/>
      <c r="X3878" s="13"/>
      <c r="Y3878" s="13"/>
      <c r="Z3878" s="13"/>
      <c r="AA3878" s="13"/>
      <c r="AB3878" s="13"/>
      <c r="AC3878" s="13"/>
      <c r="AD3878" s="13"/>
      <c r="AE3878" s="13"/>
      <c r="AT3878" s="246" t="s">
        <v>252</v>
      </c>
      <c r="AU3878" s="246" t="s">
        <v>93</v>
      </c>
      <c r="AV3878" s="13" t="s">
        <v>23</v>
      </c>
      <c r="AW3878" s="13" t="s">
        <v>46</v>
      </c>
      <c r="AX3878" s="13" t="s">
        <v>85</v>
      </c>
      <c r="AY3878" s="246" t="s">
        <v>241</v>
      </c>
    </row>
    <row r="3879" s="13" customFormat="1">
      <c r="A3879" s="13"/>
      <c r="B3879" s="236"/>
      <c r="C3879" s="237"/>
      <c r="D3879" s="238" t="s">
        <v>252</v>
      </c>
      <c r="E3879" s="239" t="s">
        <v>39</v>
      </c>
      <c r="F3879" s="240" t="s">
        <v>3440</v>
      </c>
      <c r="G3879" s="237"/>
      <c r="H3879" s="239" t="s">
        <v>39</v>
      </c>
      <c r="I3879" s="241"/>
      <c r="J3879" s="237"/>
      <c r="K3879" s="237"/>
      <c r="L3879" s="242"/>
      <c r="M3879" s="243"/>
      <c r="N3879" s="244"/>
      <c r="O3879" s="244"/>
      <c r="P3879" s="244"/>
      <c r="Q3879" s="244"/>
      <c r="R3879" s="244"/>
      <c r="S3879" s="244"/>
      <c r="T3879" s="245"/>
      <c r="U3879" s="13"/>
      <c r="V3879" s="13"/>
      <c r="W3879" s="13"/>
      <c r="X3879" s="13"/>
      <c r="Y3879" s="13"/>
      <c r="Z3879" s="13"/>
      <c r="AA3879" s="13"/>
      <c r="AB3879" s="13"/>
      <c r="AC3879" s="13"/>
      <c r="AD3879" s="13"/>
      <c r="AE3879" s="13"/>
      <c r="AT3879" s="246" t="s">
        <v>252</v>
      </c>
      <c r="AU3879" s="246" t="s">
        <v>93</v>
      </c>
      <c r="AV3879" s="13" t="s">
        <v>23</v>
      </c>
      <c r="AW3879" s="13" t="s">
        <v>46</v>
      </c>
      <c r="AX3879" s="13" t="s">
        <v>85</v>
      </c>
      <c r="AY3879" s="246" t="s">
        <v>241</v>
      </c>
    </row>
    <row r="3880" s="14" customFormat="1">
      <c r="A3880" s="14"/>
      <c r="B3880" s="247"/>
      <c r="C3880" s="248"/>
      <c r="D3880" s="238" t="s">
        <v>252</v>
      </c>
      <c r="E3880" s="249" t="s">
        <v>39</v>
      </c>
      <c r="F3880" s="250" t="s">
        <v>3441</v>
      </c>
      <c r="G3880" s="248"/>
      <c r="H3880" s="251">
        <v>0.82999999999999996</v>
      </c>
      <c r="I3880" s="252"/>
      <c r="J3880" s="248"/>
      <c r="K3880" s="248"/>
      <c r="L3880" s="253"/>
      <c r="M3880" s="254"/>
      <c r="N3880" s="255"/>
      <c r="O3880" s="255"/>
      <c r="P3880" s="255"/>
      <c r="Q3880" s="255"/>
      <c r="R3880" s="255"/>
      <c r="S3880" s="255"/>
      <c r="T3880" s="256"/>
      <c r="U3880" s="14"/>
      <c r="V3880" s="14"/>
      <c r="W3880" s="14"/>
      <c r="X3880" s="14"/>
      <c r="Y3880" s="14"/>
      <c r="Z3880" s="14"/>
      <c r="AA3880" s="14"/>
      <c r="AB3880" s="14"/>
      <c r="AC3880" s="14"/>
      <c r="AD3880" s="14"/>
      <c r="AE3880" s="14"/>
      <c r="AT3880" s="257" t="s">
        <v>252</v>
      </c>
      <c r="AU3880" s="257" t="s">
        <v>93</v>
      </c>
      <c r="AV3880" s="14" t="s">
        <v>93</v>
      </c>
      <c r="AW3880" s="14" t="s">
        <v>46</v>
      </c>
      <c r="AX3880" s="14" t="s">
        <v>23</v>
      </c>
      <c r="AY3880" s="257" t="s">
        <v>241</v>
      </c>
    </row>
    <row r="3881" s="2" customFormat="1" ht="16.5" customHeight="1">
      <c r="A3881" s="42"/>
      <c r="B3881" s="43"/>
      <c r="C3881" s="218" t="s">
        <v>3442</v>
      </c>
      <c r="D3881" s="218" t="s">
        <v>243</v>
      </c>
      <c r="E3881" s="219" t="s">
        <v>3443</v>
      </c>
      <c r="F3881" s="220" t="s">
        <v>3444</v>
      </c>
      <c r="G3881" s="221" t="s">
        <v>145</v>
      </c>
      <c r="H3881" s="222">
        <v>0.82999999999999996</v>
      </c>
      <c r="I3881" s="223"/>
      <c r="J3881" s="224">
        <f>ROUND(I3881*H3881,2)</f>
        <v>0</v>
      </c>
      <c r="K3881" s="220" t="s">
        <v>247</v>
      </c>
      <c r="L3881" s="48"/>
      <c r="M3881" s="225" t="s">
        <v>39</v>
      </c>
      <c r="N3881" s="226" t="s">
        <v>56</v>
      </c>
      <c r="O3881" s="88"/>
      <c r="P3881" s="227">
        <f>O3881*H3881</f>
        <v>0</v>
      </c>
      <c r="Q3881" s="227">
        <v>0</v>
      </c>
      <c r="R3881" s="227">
        <f>Q3881*H3881</f>
        <v>0</v>
      </c>
      <c r="S3881" s="227">
        <v>0</v>
      </c>
      <c r="T3881" s="228">
        <f>S3881*H3881</f>
        <v>0</v>
      </c>
      <c r="U3881" s="42"/>
      <c r="V3881" s="42"/>
      <c r="W3881" s="42"/>
      <c r="X3881" s="42"/>
      <c r="Y3881" s="42"/>
      <c r="Z3881" s="42"/>
      <c r="AA3881" s="42"/>
      <c r="AB3881" s="42"/>
      <c r="AC3881" s="42"/>
      <c r="AD3881" s="42"/>
      <c r="AE3881" s="42"/>
      <c r="AR3881" s="229" t="s">
        <v>248</v>
      </c>
      <c r="AT3881" s="229" t="s">
        <v>243</v>
      </c>
      <c r="AU3881" s="229" t="s">
        <v>93</v>
      </c>
      <c r="AY3881" s="20" t="s">
        <v>241</v>
      </c>
      <c r="BE3881" s="230">
        <f>IF(N3881="základní",J3881,0)</f>
        <v>0</v>
      </c>
      <c r="BF3881" s="230">
        <f>IF(N3881="snížená",J3881,0)</f>
        <v>0</v>
      </c>
      <c r="BG3881" s="230">
        <f>IF(N3881="zákl. přenesená",J3881,0)</f>
        <v>0</v>
      </c>
      <c r="BH3881" s="230">
        <f>IF(N3881="sníž. přenesená",J3881,0)</f>
        <v>0</v>
      </c>
      <c r="BI3881" s="230">
        <f>IF(N3881="nulová",J3881,0)</f>
        <v>0</v>
      </c>
      <c r="BJ3881" s="20" t="s">
        <v>23</v>
      </c>
      <c r="BK3881" s="230">
        <f>ROUND(I3881*H3881,2)</f>
        <v>0</v>
      </c>
      <c r="BL3881" s="20" t="s">
        <v>248</v>
      </c>
      <c r="BM3881" s="229" t="s">
        <v>3445</v>
      </c>
    </row>
    <row r="3882" s="2" customFormat="1">
      <c r="A3882" s="42"/>
      <c r="B3882" s="43"/>
      <c r="C3882" s="44"/>
      <c r="D3882" s="231" t="s">
        <v>250</v>
      </c>
      <c r="E3882" s="44"/>
      <c r="F3882" s="232" t="s">
        <v>3446</v>
      </c>
      <c r="G3882" s="44"/>
      <c r="H3882" s="44"/>
      <c r="I3882" s="233"/>
      <c r="J3882" s="44"/>
      <c r="K3882" s="44"/>
      <c r="L3882" s="48"/>
      <c r="M3882" s="234"/>
      <c r="N3882" s="235"/>
      <c r="O3882" s="88"/>
      <c r="P3882" s="88"/>
      <c r="Q3882" s="88"/>
      <c r="R3882" s="88"/>
      <c r="S3882" s="88"/>
      <c r="T3882" s="89"/>
      <c r="U3882" s="42"/>
      <c r="V3882" s="42"/>
      <c r="W3882" s="42"/>
      <c r="X3882" s="42"/>
      <c r="Y3882" s="42"/>
      <c r="Z3882" s="42"/>
      <c r="AA3882" s="42"/>
      <c r="AB3882" s="42"/>
      <c r="AC3882" s="42"/>
      <c r="AD3882" s="42"/>
      <c r="AE3882" s="42"/>
      <c r="AT3882" s="20" t="s">
        <v>250</v>
      </c>
      <c r="AU3882" s="20" t="s">
        <v>93</v>
      </c>
    </row>
    <row r="3883" s="12" customFormat="1" ht="22.8" customHeight="1">
      <c r="A3883" s="12"/>
      <c r="B3883" s="202"/>
      <c r="C3883" s="203"/>
      <c r="D3883" s="204" t="s">
        <v>84</v>
      </c>
      <c r="E3883" s="216" t="s">
        <v>356</v>
      </c>
      <c r="F3883" s="216" t="s">
        <v>3447</v>
      </c>
      <c r="G3883" s="203"/>
      <c r="H3883" s="203"/>
      <c r="I3883" s="206"/>
      <c r="J3883" s="217">
        <f>BK3883</f>
        <v>0</v>
      </c>
      <c r="K3883" s="203"/>
      <c r="L3883" s="208"/>
      <c r="M3883" s="209"/>
      <c r="N3883" s="210"/>
      <c r="O3883" s="210"/>
      <c r="P3883" s="211">
        <f>SUM(P3884:P4629)</f>
        <v>0</v>
      </c>
      <c r="Q3883" s="210"/>
      <c r="R3883" s="211">
        <f>SUM(R3884:R4629)</f>
        <v>6.48654756</v>
      </c>
      <c r="S3883" s="210"/>
      <c r="T3883" s="212">
        <f>SUM(T3884:T4629)</f>
        <v>104.36853720000001</v>
      </c>
      <c r="U3883" s="12"/>
      <c r="V3883" s="12"/>
      <c r="W3883" s="12"/>
      <c r="X3883" s="12"/>
      <c r="Y3883" s="12"/>
      <c r="Z3883" s="12"/>
      <c r="AA3883" s="12"/>
      <c r="AB3883" s="12"/>
      <c r="AC3883" s="12"/>
      <c r="AD3883" s="12"/>
      <c r="AE3883" s="12"/>
      <c r="AR3883" s="213" t="s">
        <v>23</v>
      </c>
      <c r="AT3883" s="214" t="s">
        <v>84</v>
      </c>
      <c r="AU3883" s="214" t="s">
        <v>23</v>
      </c>
      <c r="AY3883" s="213" t="s">
        <v>241</v>
      </c>
      <c r="BK3883" s="215">
        <f>SUM(BK3884:BK4629)</f>
        <v>0</v>
      </c>
    </row>
    <row r="3884" s="2" customFormat="1" ht="16.5" customHeight="1">
      <c r="A3884" s="42"/>
      <c r="B3884" s="43"/>
      <c r="C3884" s="218" t="s">
        <v>3448</v>
      </c>
      <c r="D3884" s="218" t="s">
        <v>243</v>
      </c>
      <c r="E3884" s="219" t="s">
        <v>3449</v>
      </c>
      <c r="F3884" s="220" t="s">
        <v>3450</v>
      </c>
      <c r="G3884" s="221" t="s">
        <v>515</v>
      </c>
      <c r="H3884" s="222">
        <v>54.920000000000002</v>
      </c>
      <c r="I3884" s="223"/>
      <c r="J3884" s="224">
        <f>ROUND(I3884*H3884,2)</f>
        <v>0</v>
      </c>
      <c r="K3884" s="220" t="s">
        <v>1267</v>
      </c>
      <c r="L3884" s="48"/>
      <c r="M3884" s="225" t="s">
        <v>39</v>
      </c>
      <c r="N3884" s="226" t="s">
        <v>56</v>
      </c>
      <c r="O3884" s="88"/>
      <c r="P3884" s="227">
        <f>O3884*H3884</f>
        <v>0</v>
      </c>
      <c r="Q3884" s="227">
        <v>0.00017000000000000001</v>
      </c>
      <c r="R3884" s="227">
        <f>Q3884*H3884</f>
        <v>0.0093364000000000016</v>
      </c>
      <c r="S3884" s="227">
        <v>0</v>
      </c>
      <c r="T3884" s="228">
        <f>S3884*H3884</f>
        <v>0</v>
      </c>
      <c r="U3884" s="42"/>
      <c r="V3884" s="42"/>
      <c r="W3884" s="42"/>
      <c r="X3884" s="42"/>
      <c r="Y3884" s="42"/>
      <c r="Z3884" s="42"/>
      <c r="AA3884" s="42"/>
      <c r="AB3884" s="42"/>
      <c r="AC3884" s="42"/>
      <c r="AD3884" s="42"/>
      <c r="AE3884" s="42"/>
      <c r="AR3884" s="229" t="s">
        <v>248</v>
      </c>
      <c r="AT3884" s="229" t="s">
        <v>243</v>
      </c>
      <c r="AU3884" s="229" t="s">
        <v>93</v>
      </c>
      <c r="AY3884" s="20" t="s">
        <v>241</v>
      </c>
      <c r="BE3884" s="230">
        <f>IF(N3884="základní",J3884,0)</f>
        <v>0</v>
      </c>
      <c r="BF3884" s="230">
        <f>IF(N3884="snížená",J3884,0)</f>
        <v>0</v>
      </c>
      <c r="BG3884" s="230">
        <f>IF(N3884="zákl. přenesená",J3884,0)</f>
        <v>0</v>
      </c>
      <c r="BH3884" s="230">
        <f>IF(N3884="sníž. přenesená",J3884,0)</f>
        <v>0</v>
      </c>
      <c r="BI3884" s="230">
        <f>IF(N3884="nulová",J3884,0)</f>
        <v>0</v>
      </c>
      <c r="BJ3884" s="20" t="s">
        <v>23</v>
      </c>
      <c r="BK3884" s="230">
        <f>ROUND(I3884*H3884,2)</f>
        <v>0</v>
      </c>
      <c r="BL3884" s="20" t="s">
        <v>248</v>
      </c>
      <c r="BM3884" s="229" t="s">
        <v>3451</v>
      </c>
    </row>
    <row r="3885" s="13" customFormat="1">
      <c r="A3885" s="13"/>
      <c r="B3885" s="236"/>
      <c r="C3885" s="237"/>
      <c r="D3885" s="238" t="s">
        <v>252</v>
      </c>
      <c r="E3885" s="239" t="s">
        <v>39</v>
      </c>
      <c r="F3885" s="240" t="s">
        <v>3070</v>
      </c>
      <c r="G3885" s="237"/>
      <c r="H3885" s="239" t="s">
        <v>39</v>
      </c>
      <c r="I3885" s="241"/>
      <c r="J3885" s="237"/>
      <c r="K3885" s="237"/>
      <c r="L3885" s="242"/>
      <c r="M3885" s="243"/>
      <c r="N3885" s="244"/>
      <c r="O3885" s="244"/>
      <c r="P3885" s="244"/>
      <c r="Q3885" s="244"/>
      <c r="R3885" s="244"/>
      <c r="S3885" s="244"/>
      <c r="T3885" s="245"/>
      <c r="U3885" s="13"/>
      <c r="V3885" s="13"/>
      <c r="W3885" s="13"/>
      <c r="X3885" s="13"/>
      <c r="Y3885" s="13"/>
      <c r="Z3885" s="13"/>
      <c r="AA3885" s="13"/>
      <c r="AB3885" s="13"/>
      <c r="AC3885" s="13"/>
      <c r="AD3885" s="13"/>
      <c r="AE3885" s="13"/>
      <c r="AT3885" s="246" t="s">
        <v>252</v>
      </c>
      <c r="AU3885" s="246" t="s">
        <v>93</v>
      </c>
      <c r="AV3885" s="13" t="s">
        <v>23</v>
      </c>
      <c r="AW3885" s="13" t="s">
        <v>46</v>
      </c>
      <c r="AX3885" s="13" t="s">
        <v>85</v>
      </c>
      <c r="AY3885" s="246" t="s">
        <v>241</v>
      </c>
    </row>
    <row r="3886" s="13" customFormat="1">
      <c r="A3886" s="13"/>
      <c r="B3886" s="236"/>
      <c r="C3886" s="237"/>
      <c r="D3886" s="238" t="s">
        <v>252</v>
      </c>
      <c r="E3886" s="239" t="s">
        <v>39</v>
      </c>
      <c r="F3886" s="240" t="s">
        <v>2809</v>
      </c>
      <c r="G3886" s="237"/>
      <c r="H3886" s="239" t="s">
        <v>39</v>
      </c>
      <c r="I3886" s="241"/>
      <c r="J3886" s="237"/>
      <c r="K3886" s="237"/>
      <c r="L3886" s="242"/>
      <c r="M3886" s="243"/>
      <c r="N3886" s="244"/>
      <c r="O3886" s="244"/>
      <c r="P3886" s="244"/>
      <c r="Q3886" s="244"/>
      <c r="R3886" s="244"/>
      <c r="S3886" s="244"/>
      <c r="T3886" s="245"/>
      <c r="U3886" s="13"/>
      <c r="V3886" s="13"/>
      <c r="W3886" s="13"/>
      <c r="X3886" s="13"/>
      <c r="Y3886" s="13"/>
      <c r="Z3886" s="13"/>
      <c r="AA3886" s="13"/>
      <c r="AB3886" s="13"/>
      <c r="AC3886" s="13"/>
      <c r="AD3886" s="13"/>
      <c r="AE3886" s="13"/>
      <c r="AT3886" s="246" t="s">
        <v>252</v>
      </c>
      <c r="AU3886" s="246" t="s">
        <v>93</v>
      </c>
      <c r="AV3886" s="13" t="s">
        <v>23</v>
      </c>
      <c r="AW3886" s="13" t="s">
        <v>46</v>
      </c>
      <c r="AX3886" s="13" t="s">
        <v>85</v>
      </c>
      <c r="AY3886" s="246" t="s">
        <v>241</v>
      </c>
    </row>
    <row r="3887" s="14" customFormat="1">
      <c r="A3887" s="14"/>
      <c r="B3887" s="247"/>
      <c r="C3887" s="248"/>
      <c r="D3887" s="238" t="s">
        <v>252</v>
      </c>
      <c r="E3887" s="249" t="s">
        <v>39</v>
      </c>
      <c r="F3887" s="250" t="s">
        <v>3071</v>
      </c>
      <c r="G3887" s="248"/>
      <c r="H3887" s="251">
        <v>7.3499999999999996</v>
      </c>
      <c r="I3887" s="252"/>
      <c r="J3887" s="248"/>
      <c r="K3887" s="248"/>
      <c r="L3887" s="253"/>
      <c r="M3887" s="254"/>
      <c r="N3887" s="255"/>
      <c r="O3887" s="255"/>
      <c r="P3887" s="255"/>
      <c r="Q3887" s="255"/>
      <c r="R3887" s="255"/>
      <c r="S3887" s="255"/>
      <c r="T3887" s="256"/>
      <c r="U3887" s="14"/>
      <c r="V3887" s="14"/>
      <c r="W3887" s="14"/>
      <c r="X3887" s="14"/>
      <c r="Y3887" s="14"/>
      <c r="Z3887" s="14"/>
      <c r="AA3887" s="14"/>
      <c r="AB3887" s="14"/>
      <c r="AC3887" s="14"/>
      <c r="AD3887" s="14"/>
      <c r="AE3887" s="14"/>
      <c r="AT3887" s="257" t="s">
        <v>252</v>
      </c>
      <c r="AU3887" s="257" t="s">
        <v>93</v>
      </c>
      <c r="AV3887" s="14" t="s">
        <v>93</v>
      </c>
      <c r="AW3887" s="14" t="s">
        <v>46</v>
      </c>
      <c r="AX3887" s="14" t="s">
        <v>85</v>
      </c>
      <c r="AY3887" s="257" t="s">
        <v>241</v>
      </c>
    </row>
    <row r="3888" s="14" customFormat="1">
      <c r="A3888" s="14"/>
      <c r="B3888" s="247"/>
      <c r="C3888" s="248"/>
      <c r="D3888" s="238" t="s">
        <v>252</v>
      </c>
      <c r="E3888" s="249" t="s">
        <v>39</v>
      </c>
      <c r="F3888" s="250" t="s">
        <v>3072</v>
      </c>
      <c r="G3888" s="248"/>
      <c r="H3888" s="251">
        <v>7.6500000000000004</v>
      </c>
      <c r="I3888" s="252"/>
      <c r="J3888" s="248"/>
      <c r="K3888" s="248"/>
      <c r="L3888" s="253"/>
      <c r="M3888" s="254"/>
      <c r="N3888" s="255"/>
      <c r="O3888" s="255"/>
      <c r="P3888" s="255"/>
      <c r="Q3888" s="255"/>
      <c r="R3888" s="255"/>
      <c r="S3888" s="255"/>
      <c r="T3888" s="256"/>
      <c r="U3888" s="14"/>
      <c r="V3888" s="14"/>
      <c r="W3888" s="14"/>
      <c r="X3888" s="14"/>
      <c r="Y3888" s="14"/>
      <c r="Z3888" s="14"/>
      <c r="AA3888" s="14"/>
      <c r="AB3888" s="14"/>
      <c r="AC3888" s="14"/>
      <c r="AD3888" s="14"/>
      <c r="AE3888" s="14"/>
      <c r="AT3888" s="257" t="s">
        <v>252</v>
      </c>
      <c r="AU3888" s="257" t="s">
        <v>93</v>
      </c>
      <c r="AV3888" s="14" t="s">
        <v>93</v>
      </c>
      <c r="AW3888" s="14" t="s">
        <v>46</v>
      </c>
      <c r="AX3888" s="14" t="s">
        <v>85</v>
      </c>
      <c r="AY3888" s="257" t="s">
        <v>241</v>
      </c>
    </row>
    <row r="3889" s="13" customFormat="1">
      <c r="A3889" s="13"/>
      <c r="B3889" s="236"/>
      <c r="C3889" s="237"/>
      <c r="D3889" s="238" t="s">
        <v>252</v>
      </c>
      <c r="E3889" s="239" t="s">
        <v>39</v>
      </c>
      <c r="F3889" s="240" t="s">
        <v>2812</v>
      </c>
      <c r="G3889" s="237"/>
      <c r="H3889" s="239" t="s">
        <v>39</v>
      </c>
      <c r="I3889" s="241"/>
      <c r="J3889" s="237"/>
      <c r="K3889" s="237"/>
      <c r="L3889" s="242"/>
      <c r="M3889" s="243"/>
      <c r="N3889" s="244"/>
      <c r="O3889" s="244"/>
      <c r="P3889" s="244"/>
      <c r="Q3889" s="244"/>
      <c r="R3889" s="244"/>
      <c r="S3889" s="244"/>
      <c r="T3889" s="245"/>
      <c r="U3889" s="13"/>
      <c r="V3889" s="13"/>
      <c r="W3889" s="13"/>
      <c r="X3889" s="13"/>
      <c r="Y3889" s="13"/>
      <c r="Z3889" s="13"/>
      <c r="AA3889" s="13"/>
      <c r="AB3889" s="13"/>
      <c r="AC3889" s="13"/>
      <c r="AD3889" s="13"/>
      <c r="AE3889" s="13"/>
      <c r="AT3889" s="246" t="s">
        <v>252</v>
      </c>
      <c r="AU3889" s="246" t="s">
        <v>93</v>
      </c>
      <c r="AV3889" s="13" t="s">
        <v>23</v>
      </c>
      <c r="AW3889" s="13" t="s">
        <v>46</v>
      </c>
      <c r="AX3889" s="13" t="s">
        <v>85</v>
      </c>
      <c r="AY3889" s="246" t="s">
        <v>241</v>
      </c>
    </row>
    <row r="3890" s="14" customFormat="1">
      <c r="A3890" s="14"/>
      <c r="B3890" s="247"/>
      <c r="C3890" s="248"/>
      <c r="D3890" s="238" t="s">
        <v>252</v>
      </c>
      <c r="E3890" s="249" t="s">
        <v>39</v>
      </c>
      <c r="F3890" s="250" t="s">
        <v>3073</v>
      </c>
      <c r="G3890" s="248"/>
      <c r="H3890" s="251">
        <v>3.8500000000000001</v>
      </c>
      <c r="I3890" s="252"/>
      <c r="J3890" s="248"/>
      <c r="K3890" s="248"/>
      <c r="L3890" s="253"/>
      <c r="M3890" s="254"/>
      <c r="N3890" s="255"/>
      <c r="O3890" s="255"/>
      <c r="P3890" s="255"/>
      <c r="Q3890" s="255"/>
      <c r="R3890" s="255"/>
      <c r="S3890" s="255"/>
      <c r="T3890" s="256"/>
      <c r="U3890" s="14"/>
      <c r="V3890" s="14"/>
      <c r="W3890" s="14"/>
      <c r="X3890" s="14"/>
      <c r="Y3890" s="14"/>
      <c r="Z3890" s="14"/>
      <c r="AA3890" s="14"/>
      <c r="AB3890" s="14"/>
      <c r="AC3890" s="14"/>
      <c r="AD3890" s="14"/>
      <c r="AE3890" s="14"/>
      <c r="AT3890" s="257" t="s">
        <v>252</v>
      </c>
      <c r="AU3890" s="257" t="s">
        <v>93</v>
      </c>
      <c r="AV3890" s="14" t="s">
        <v>93</v>
      </c>
      <c r="AW3890" s="14" t="s">
        <v>46</v>
      </c>
      <c r="AX3890" s="14" t="s">
        <v>85</v>
      </c>
      <c r="AY3890" s="257" t="s">
        <v>241</v>
      </c>
    </row>
    <row r="3891" s="14" customFormat="1">
      <c r="A3891" s="14"/>
      <c r="B3891" s="247"/>
      <c r="C3891" s="248"/>
      <c r="D3891" s="238" t="s">
        <v>252</v>
      </c>
      <c r="E3891" s="249" t="s">
        <v>39</v>
      </c>
      <c r="F3891" s="250" t="s">
        <v>3074</v>
      </c>
      <c r="G3891" s="248"/>
      <c r="H3891" s="251">
        <v>4.4000000000000004</v>
      </c>
      <c r="I3891" s="252"/>
      <c r="J3891" s="248"/>
      <c r="K3891" s="248"/>
      <c r="L3891" s="253"/>
      <c r="M3891" s="254"/>
      <c r="N3891" s="255"/>
      <c r="O3891" s="255"/>
      <c r="P3891" s="255"/>
      <c r="Q3891" s="255"/>
      <c r="R3891" s="255"/>
      <c r="S3891" s="255"/>
      <c r="T3891" s="256"/>
      <c r="U3891" s="14"/>
      <c r="V3891" s="14"/>
      <c r="W3891" s="14"/>
      <c r="X3891" s="14"/>
      <c r="Y3891" s="14"/>
      <c r="Z3891" s="14"/>
      <c r="AA3891" s="14"/>
      <c r="AB3891" s="14"/>
      <c r="AC3891" s="14"/>
      <c r="AD3891" s="14"/>
      <c r="AE3891" s="14"/>
      <c r="AT3891" s="257" t="s">
        <v>252</v>
      </c>
      <c r="AU3891" s="257" t="s">
        <v>93</v>
      </c>
      <c r="AV3891" s="14" t="s">
        <v>93</v>
      </c>
      <c r="AW3891" s="14" t="s">
        <v>46</v>
      </c>
      <c r="AX3891" s="14" t="s">
        <v>85</v>
      </c>
      <c r="AY3891" s="257" t="s">
        <v>241</v>
      </c>
    </row>
    <row r="3892" s="13" customFormat="1">
      <c r="A3892" s="13"/>
      <c r="B3892" s="236"/>
      <c r="C3892" s="237"/>
      <c r="D3892" s="238" t="s">
        <v>252</v>
      </c>
      <c r="E3892" s="239" t="s">
        <v>39</v>
      </c>
      <c r="F3892" s="240" t="s">
        <v>2815</v>
      </c>
      <c r="G3892" s="237"/>
      <c r="H3892" s="239" t="s">
        <v>39</v>
      </c>
      <c r="I3892" s="241"/>
      <c r="J3892" s="237"/>
      <c r="K3892" s="237"/>
      <c r="L3892" s="242"/>
      <c r="M3892" s="243"/>
      <c r="N3892" s="244"/>
      <c r="O3892" s="244"/>
      <c r="P3892" s="244"/>
      <c r="Q3892" s="244"/>
      <c r="R3892" s="244"/>
      <c r="S3892" s="244"/>
      <c r="T3892" s="245"/>
      <c r="U3892" s="13"/>
      <c r="V3892" s="13"/>
      <c r="W3892" s="13"/>
      <c r="X3892" s="13"/>
      <c r="Y3892" s="13"/>
      <c r="Z3892" s="13"/>
      <c r="AA3892" s="13"/>
      <c r="AB3892" s="13"/>
      <c r="AC3892" s="13"/>
      <c r="AD3892" s="13"/>
      <c r="AE3892" s="13"/>
      <c r="AT3892" s="246" t="s">
        <v>252</v>
      </c>
      <c r="AU3892" s="246" t="s">
        <v>93</v>
      </c>
      <c r="AV3892" s="13" t="s">
        <v>23</v>
      </c>
      <c r="AW3892" s="13" t="s">
        <v>46</v>
      </c>
      <c r="AX3892" s="13" t="s">
        <v>85</v>
      </c>
      <c r="AY3892" s="246" t="s">
        <v>241</v>
      </c>
    </row>
    <row r="3893" s="14" customFormat="1">
      <c r="A3893" s="14"/>
      <c r="B3893" s="247"/>
      <c r="C3893" s="248"/>
      <c r="D3893" s="238" t="s">
        <v>252</v>
      </c>
      <c r="E3893" s="249" t="s">
        <v>39</v>
      </c>
      <c r="F3893" s="250" t="s">
        <v>3075</v>
      </c>
      <c r="G3893" s="248"/>
      <c r="H3893" s="251">
        <v>7.2999999999999998</v>
      </c>
      <c r="I3893" s="252"/>
      <c r="J3893" s="248"/>
      <c r="K3893" s="248"/>
      <c r="L3893" s="253"/>
      <c r="M3893" s="254"/>
      <c r="N3893" s="255"/>
      <c r="O3893" s="255"/>
      <c r="P3893" s="255"/>
      <c r="Q3893" s="255"/>
      <c r="R3893" s="255"/>
      <c r="S3893" s="255"/>
      <c r="T3893" s="256"/>
      <c r="U3893" s="14"/>
      <c r="V3893" s="14"/>
      <c r="W3893" s="14"/>
      <c r="X3893" s="14"/>
      <c r="Y3893" s="14"/>
      <c r="Z3893" s="14"/>
      <c r="AA3893" s="14"/>
      <c r="AB3893" s="14"/>
      <c r="AC3893" s="14"/>
      <c r="AD3893" s="14"/>
      <c r="AE3893" s="14"/>
      <c r="AT3893" s="257" t="s">
        <v>252</v>
      </c>
      <c r="AU3893" s="257" t="s">
        <v>93</v>
      </c>
      <c r="AV3893" s="14" t="s">
        <v>93</v>
      </c>
      <c r="AW3893" s="14" t="s">
        <v>46</v>
      </c>
      <c r="AX3893" s="14" t="s">
        <v>85</v>
      </c>
      <c r="AY3893" s="257" t="s">
        <v>241</v>
      </c>
    </row>
    <row r="3894" s="13" customFormat="1">
      <c r="A3894" s="13"/>
      <c r="B3894" s="236"/>
      <c r="C3894" s="237"/>
      <c r="D3894" s="238" t="s">
        <v>252</v>
      </c>
      <c r="E3894" s="239" t="s">
        <v>39</v>
      </c>
      <c r="F3894" s="240" t="s">
        <v>2816</v>
      </c>
      <c r="G3894" s="237"/>
      <c r="H3894" s="239" t="s">
        <v>39</v>
      </c>
      <c r="I3894" s="241"/>
      <c r="J3894" s="237"/>
      <c r="K3894" s="237"/>
      <c r="L3894" s="242"/>
      <c r="M3894" s="243"/>
      <c r="N3894" s="244"/>
      <c r="O3894" s="244"/>
      <c r="P3894" s="244"/>
      <c r="Q3894" s="244"/>
      <c r="R3894" s="244"/>
      <c r="S3894" s="244"/>
      <c r="T3894" s="245"/>
      <c r="U3894" s="13"/>
      <c r="V3894" s="13"/>
      <c r="W3894" s="13"/>
      <c r="X3894" s="13"/>
      <c r="Y3894" s="13"/>
      <c r="Z3894" s="13"/>
      <c r="AA3894" s="13"/>
      <c r="AB3894" s="13"/>
      <c r="AC3894" s="13"/>
      <c r="AD3894" s="13"/>
      <c r="AE3894" s="13"/>
      <c r="AT3894" s="246" t="s">
        <v>252</v>
      </c>
      <c r="AU3894" s="246" t="s">
        <v>93</v>
      </c>
      <c r="AV3894" s="13" t="s">
        <v>23</v>
      </c>
      <c r="AW3894" s="13" t="s">
        <v>46</v>
      </c>
      <c r="AX3894" s="13" t="s">
        <v>85</v>
      </c>
      <c r="AY3894" s="246" t="s">
        <v>241</v>
      </c>
    </row>
    <row r="3895" s="14" customFormat="1">
      <c r="A3895" s="14"/>
      <c r="B3895" s="247"/>
      <c r="C3895" s="248"/>
      <c r="D3895" s="238" t="s">
        <v>252</v>
      </c>
      <c r="E3895" s="249" t="s">
        <v>39</v>
      </c>
      <c r="F3895" s="250" t="s">
        <v>3076</v>
      </c>
      <c r="G3895" s="248"/>
      <c r="H3895" s="251">
        <v>7.9400000000000004</v>
      </c>
      <c r="I3895" s="252"/>
      <c r="J3895" s="248"/>
      <c r="K3895" s="248"/>
      <c r="L3895" s="253"/>
      <c r="M3895" s="254"/>
      <c r="N3895" s="255"/>
      <c r="O3895" s="255"/>
      <c r="P3895" s="255"/>
      <c r="Q3895" s="255"/>
      <c r="R3895" s="255"/>
      <c r="S3895" s="255"/>
      <c r="T3895" s="256"/>
      <c r="U3895" s="14"/>
      <c r="V3895" s="14"/>
      <c r="W3895" s="14"/>
      <c r="X3895" s="14"/>
      <c r="Y3895" s="14"/>
      <c r="Z3895" s="14"/>
      <c r="AA3895" s="14"/>
      <c r="AB3895" s="14"/>
      <c r="AC3895" s="14"/>
      <c r="AD3895" s="14"/>
      <c r="AE3895" s="14"/>
      <c r="AT3895" s="257" t="s">
        <v>252</v>
      </c>
      <c r="AU3895" s="257" t="s">
        <v>93</v>
      </c>
      <c r="AV3895" s="14" t="s">
        <v>93</v>
      </c>
      <c r="AW3895" s="14" t="s">
        <v>46</v>
      </c>
      <c r="AX3895" s="14" t="s">
        <v>85</v>
      </c>
      <c r="AY3895" s="257" t="s">
        <v>241</v>
      </c>
    </row>
    <row r="3896" s="13" customFormat="1">
      <c r="A3896" s="13"/>
      <c r="B3896" s="236"/>
      <c r="C3896" s="237"/>
      <c r="D3896" s="238" t="s">
        <v>252</v>
      </c>
      <c r="E3896" s="239" t="s">
        <v>39</v>
      </c>
      <c r="F3896" s="240" t="s">
        <v>2818</v>
      </c>
      <c r="G3896" s="237"/>
      <c r="H3896" s="239" t="s">
        <v>39</v>
      </c>
      <c r="I3896" s="241"/>
      <c r="J3896" s="237"/>
      <c r="K3896" s="237"/>
      <c r="L3896" s="242"/>
      <c r="M3896" s="243"/>
      <c r="N3896" s="244"/>
      <c r="O3896" s="244"/>
      <c r="P3896" s="244"/>
      <c r="Q3896" s="244"/>
      <c r="R3896" s="244"/>
      <c r="S3896" s="244"/>
      <c r="T3896" s="245"/>
      <c r="U3896" s="13"/>
      <c r="V3896" s="13"/>
      <c r="W3896" s="13"/>
      <c r="X3896" s="13"/>
      <c r="Y3896" s="13"/>
      <c r="Z3896" s="13"/>
      <c r="AA3896" s="13"/>
      <c r="AB3896" s="13"/>
      <c r="AC3896" s="13"/>
      <c r="AD3896" s="13"/>
      <c r="AE3896" s="13"/>
      <c r="AT3896" s="246" t="s">
        <v>252</v>
      </c>
      <c r="AU3896" s="246" t="s">
        <v>93</v>
      </c>
      <c r="AV3896" s="13" t="s">
        <v>23</v>
      </c>
      <c r="AW3896" s="13" t="s">
        <v>46</v>
      </c>
      <c r="AX3896" s="13" t="s">
        <v>85</v>
      </c>
      <c r="AY3896" s="246" t="s">
        <v>241</v>
      </c>
    </row>
    <row r="3897" s="14" customFormat="1">
      <c r="A3897" s="14"/>
      <c r="B3897" s="247"/>
      <c r="C3897" s="248"/>
      <c r="D3897" s="238" t="s">
        <v>252</v>
      </c>
      <c r="E3897" s="249" t="s">
        <v>39</v>
      </c>
      <c r="F3897" s="250" t="s">
        <v>3077</v>
      </c>
      <c r="G3897" s="248"/>
      <c r="H3897" s="251">
        <v>8.0299999999999994</v>
      </c>
      <c r="I3897" s="252"/>
      <c r="J3897" s="248"/>
      <c r="K3897" s="248"/>
      <c r="L3897" s="253"/>
      <c r="M3897" s="254"/>
      <c r="N3897" s="255"/>
      <c r="O3897" s="255"/>
      <c r="P3897" s="255"/>
      <c r="Q3897" s="255"/>
      <c r="R3897" s="255"/>
      <c r="S3897" s="255"/>
      <c r="T3897" s="256"/>
      <c r="U3897" s="14"/>
      <c r="V3897" s="14"/>
      <c r="W3897" s="14"/>
      <c r="X3897" s="14"/>
      <c r="Y3897" s="14"/>
      <c r="Z3897" s="14"/>
      <c r="AA3897" s="14"/>
      <c r="AB3897" s="14"/>
      <c r="AC3897" s="14"/>
      <c r="AD3897" s="14"/>
      <c r="AE3897" s="14"/>
      <c r="AT3897" s="257" t="s">
        <v>252</v>
      </c>
      <c r="AU3897" s="257" t="s">
        <v>93</v>
      </c>
      <c r="AV3897" s="14" t="s">
        <v>93</v>
      </c>
      <c r="AW3897" s="14" t="s">
        <v>46</v>
      </c>
      <c r="AX3897" s="14" t="s">
        <v>85</v>
      </c>
      <c r="AY3897" s="257" t="s">
        <v>241</v>
      </c>
    </row>
    <row r="3898" s="14" customFormat="1">
      <c r="A3898" s="14"/>
      <c r="B3898" s="247"/>
      <c r="C3898" s="248"/>
      <c r="D3898" s="238" t="s">
        <v>252</v>
      </c>
      <c r="E3898" s="249" t="s">
        <v>39</v>
      </c>
      <c r="F3898" s="250" t="s">
        <v>3078</v>
      </c>
      <c r="G3898" s="248"/>
      <c r="H3898" s="251">
        <v>8.4000000000000004</v>
      </c>
      <c r="I3898" s="252"/>
      <c r="J3898" s="248"/>
      <c r="K3898" s="248"/>
      <c r="L3898" s="253"/>
      <c r="M3898" s="254"/>
      <c r="N3898" s="255"/>
      <c r="O3898" s="255"/>
      <c r="P3898" s="255"/>
      <c r="Q3898" s="255"/>
      <c r="R3898" s="255"/>
      <c r="S3898" s="255"/>
      <c r="T3898" s="256"/>
      <c r="U3898" s="14"/>
      <c r="V3898" s="14"/>
      <c r="W3898" s="14"/>
      <c r="X3898" s="14"/>
      <c r="Y3898" s="14"/>
      <c r="Z3898" s="14"/>
      <c r="AA3898" s="14"/>
      <c r="AB3898" s="14"/>
      <c r="AC3898" s="14"/>
      <c r="AD3898" s="14"/>
      <c r="AE3898" s="14"/>
      <c r="AT3898" s="257" t="s">
        <v>252</v>
      </c>
      <c r="AU3898" s="257" t="s">
        <v>93</v>
      </c>
      <c r="AV3898" s="14" t="s">
        <v>93</v>
      </c>
      <c r="AW3898" s="14" t="s">
        <v>46</v>
      </c>
      <c r="AX3898" s="14" t="s">
        <v>85</v>
      </c>
      <c r="AY3898" s="257" t="s">
        <v>241</v>
      </c>
    </row>
    <row r="3899" s="15" customFormat="1">
      <c r="A3899" s="15"/>
      <c r="B3899" s="258"/>
      <c r="C3899" s="259"/>
      <c r="D3899" s="238" t="s">
        <v>252</v>
      </c>
      <c r="E3899" s="260" t="s">
        <v>39</v>
      </c>
      <c r="F3899" s="261" t="s">
        <v>274</v>
      </c>
      <c r="G3899" s="259"/>
      <c r="H3899" s="262">
        <v>54.920000000000002</v>
      </c>
      <c r="I3899" s="263"/>
      <c r="J3899" s="259"/>
      <c r="K3899" s="259"/>
      <c r="L3899" s="264"/>
      <c r="M3899" s="265"/>
      <c r="N3899" s="266"/>
      <c r="O3899" s="266"/>
      <c r="P3899" s="266"/>
      <c r="Q3899" s="266"/>
      <c r="R3899" s="266"/>
      <c r="S3899" s="266"/>
      <c r="T3899" s="267"/>
      <c r="U3899" s="15"/>
      <c r="V3899" s="15"/>
      <c r="W3899" s="15"/>
      <c r="X3899" s="15"/>
      <c r="Y3899" s="15"/>
      <c r="Z3899" s="15"/>
      <c r="AA3899" s="15"/>
      <c r="AB3899" s="15"/>
      <c r="AC3899" s="15"/>
      <c r="AD3899" s="15"/>
      <c r="AE3899" s="15"/>
      <c r="AT3899" s="268" t="s">
        <v>252</v>
      </c>
      <c r="AU3899" s="268" t="s">
        <v>93</v>
      </c>
      <c r="AV3899" s="15" t="s">
        <v>248</v>
      </c>
      <c r="AW3899" s="15" t="s">
        <v>46</v>
      </c>
      <c r="AX3899" s="15" t="s">
        <v>23</v>
      </c>
      <c r="AY3899" s="268" t="s">
        <v>241</v>
      </c>
    </row>
    <row r="3900" s="2" customFormat="1" ht="16.5" customHeight="1">
      <c r="A3900" s="42"/>
      <c r="B3900" s="43"/>
      <c r="C3900" s="218" t="s">
        <v>3452</v>
      </c>
      <c r="D3900" s="218" t="s">
        <v>243</v>
      </c>
      <c r="E3900" s="219" t="s">
        <v>3453</v>
      </c>
      <c r="F3900" s="220" t="s">
        <v>3454</v>
      </c>
      <c r="G3900" s="221" t="s">
        <v>515</v>
      </c>
      <c r="H3900" s="222">
        <v>54.920000000000002</v>
      </c>
      <c r="I3900" s="223"/>
      <c r="J3900" s="224">
        <f>ROUND(I3900*H3900,2)</f>
        <v>0</v>
      </c>
      <c r="K3900" s="220" t="s">
        <v>39</v>
      </c>
      <c r="L3900" s="48"/>
      <c r="M3900" s="225" t="s">
        <v>39</v>
      </c>
      <c r="N3900" s="226" t="s">
        <v>56</v>
      </c>
      <c r="O3900" s="88"/>
      <c r="P3900" s="227">
        <f>O3900*H3900</f>
        <v>0</v>
      </c>
      <c r="Q3900" s="227">
        <v>3.0000000000000001E-05</v>
      </c>
      <c r="R3900" s="227">
        <f>Q3900*H3900</f>
        <v>0.0016476000000000002</v>
      </c>
      <c r="S3900" s="227">
        <v>0</v>
      </c>
      <c r="T3900" s="228">
        <f>S3900*H3900</f>
        <v>0</v>
      </c>
      <c r="U3900" s="42"/>
      <c r="V3900" s="42"/>
      <c r="W3900" s="42"/>
      <c r="X3900" s="42"/>
      <c r="Y3900" s="42"/>
      <c r="Z3900" s="42"/>
      <c r="AA3900" s="42"/>
      <c r="AB3900" s="42"/>
      <c r="AC3900" s="42"/>
      <c r="AD3900" s="42"/>
      <c r="AE3900" s="42"/>
      <c r="AR3900" s="229" t="s">
        <v>248</v>
      </c>
      <c r="AT3900" s="229" t="s">
        <v>243</v>
      </c>
      <c r="AU3900" s="229" t="s">
        <v>93</v>
      </c>
      <c r="AY3900" s="20" t="s">
        <v>241</v>
      </c>
      <c r="BE3900" s="230">
        <f>IF(N3900="základní",J3900,0)</f>
        <v>0</v>
      </c>
      <c r="BF3900" s="230">
        <f>IF(N3900="snížená",J3900,0)</f>
        <v>0</v>
      </c>
      <c r="BG3900" s="230">
        <f>IF(N3900="zákl. přenesená",J3900,0)</f>
        <v>0</v>
      </c>
      <c r="BH3900" s="230">
        <f>IF(N3900="sníž. přenesená",J3900,0)</f>
        <v>0</v>
      </c>
      <c r="BI3900" s="230">
        <f>IF(N3900="nulová",J3900,0)</f>
        <v>0</v>
      </c>
      <c r="BJ3900" s="20" t="s">
        <v>23</v>
      </c>
      <c r="BK3900" s="230">
        <f>ROUND(I3900*H3900,2)</f>
        <v>0</v>
      </c>
      <c r="BL3900" s="20" t="s">
        <v>248</v>
      </c>
      <c r="BM3900" s="229" t="s">
        <v>3455</v>
      </c>
    </row>
    <row r="3901" s="2" customFormat="1" ht="24.15" customHeight="1">
      <c r="A3901" s="42"/>
      <c r="B3901" s="43"/>
      <c r="C3901" s="218" t="s">
        <v>3456</v>
      </c>
      <c r="D3901" s="218" t="s">
        <v>243</v>
      </c>
      <c r="E3901" s="219" t="s">
        <v>3457</v>
      </c>
      <c r="F3901" s="220" t="s">
        <v>3458</v>
      </c>
      <c r="G3901" s="221" t="s">
        <v>145</v>
      </c>
      <c r="H3901" s="222">
        <v>1945.5989999999999</v>
      </c>
      <c r="I3901" s="223"/>
      <c r="J3901" s="224">
        <f>ROUND(I3901*H3901,2)</f>
        <v>0</v>
      </c>
      <c r="K3901" s="220" t="s">
        <v>247</v>
      </c>
      <c r="L3901" s="48"/>
      <c r="M3901" s="225" t="s">
        <v>39</v>
      </c>
      <c r="N3901" s="226" t="s">
        <v>56</v>
      </c>
      <c r="O3901" s="88"/>
      <c r="P3901" s="227">
        <f>O3901*H3901</f>
        <v>0</v>
      </c>
      <c r="Q3901" s="227">
        <v>0</v>
      </c>
      <c r="R3901" s="227">
        <f>Q3901*H3901</f>
        <v>0</v>
      </c>
      <c r="S3901" s="227">
        <v>0</v>
      </c>
      <c r="T3901" s="228">
        <f>S3901*H3901</f>
        <v>0</v>
      </c>
      <c r="U3901" s="42"/>
      <c r="V3901" s="42"/>
      <c r="W3901" s="42"/>
      <c r="X3901" s="42"/>
      <c r="Y3901" s="42"/>
      <c r="Z3901" s="42"/>
      <c r="AA3901" s="42"/>
      <c r="AB3901" s="42"/>
      <c r="AC3901" s="42"/>
      <c r="AD3901" s="42"/>
      <c r="AE3901" s="42"/>
      <c r="AR3901" s="229" t="s">
        <v>248</v>
      </c>
      <c r="AT3901" s="229" t="s">
        <v>243</v>
      </c>
      <c r="AU3901" s="229" t="s">
        <v>93</v>
      </c>
      <c r="AY3901" s="20" t="s">
        <v>241</v>
      </c>
      <c r="BE3901" s="230">
        <f>IF(N3901="základní",J3901,0)</f>
        <v>0</v>
      </c>
      <c r="BF3901" s="230">
        <f>IF(N3901="snížená",J3901,0)</f>
        <v>0</v>
      </c>
      <c r="BG3901" s="230">
        <f>IF(N3901="zákl. přenesená",J3901,0)</f>
        <v>0</v>
      </c>
      <c r="BH3901" s="230">
        <f>IF(N3901="sníž. přenesená",J3901,0)</f>
        <v>0</v>
      </c>
      <c r="BI3901" s="230">
        <f>IF(N3901="nulová",J3901,0)</f>
        <v>0</v>
      </c>
      <c r="BJ3901" s="20" t="s">
        <v>23</v>
      </c>
      <c r="BK3901" s="230">
        <f>ROUND(I3901*H3901,2)</f>
        <v>0</v>
      </c>
      <c r="BL3901" s="20" t="s">
        <v>248</v>
      </c>
      <c r="BM3901" s="229" t="s">
        <v>3459</v>
      </c>
    </row>
    <row r="3902" s="2" customFormat="1">
      <c r="A3902" s="42"/>
      <c r="B3902" s="43"/>
      <c r="C3902" s="44"/>
      <c r="D3902" s="231" t="s">
        <v>250</v>
      </c>
      <c r="E3902" s="44"/>
      <c r="F3902" s="232" t="s">
        <v>3460</v>
      </c>
      <c r="G3902" s="44"/>
      <c r="H3902" s="44"/>
      <c r="I3902" s="233"/>
      <c r="J3902" s="44"/>
      <c r="K3902" s="44"/>
      <c r="L3902" s="48"/>
      <c r="M3902" s="234"/>
      <c r="N3902" s="235"/>
      <c r="O3902" s="88"/>
      <c r="P3902" s="88"/>
      <c r="Q3902" s="88"/>
      <c r="R3902" s="88"/>
      <c r="S3902" s="88"/>
      <c r="T3902" s="89"/>
      <c r="U3902" s="42"/>
      <c r="V3902" s="42"/>
      <c r="W3902" s="42"/>
      <c r="X3902" s="42"/>
      <c r="Y3902" s="42"/>
      <c r="Z3902" s="42"/>
      <c r="AA3902" s="42"/>
      <c r="AB3902" s="42"/>
      <c r="AC3902" s="42"/>
      <c r="AD3902" s="42"/>
      <c r="AE3902" s="42"/>
      <c r="AT3902" s="20" t="s">
        <v>250</v>
      </c>
      <c r="AU3902" s="20" t="s">
        <v>93</v>
      </c>
    </row>
    <row r="3903" s="13" customFormat="1">
      <c r="A3903" s="13"/>
      <c r="B3903" s="236"/>
      <c r="C3903" s="237"/>
      <c r="D3903" s="238" t="s">
        <v>252</v>
      </c>
      <c r="E3903" s="239" t="s">
        <v>39</v>
      </c>
      <c r="F3903" s="240" t="s">
        <v>3461</v>
      </c>
      <c r="G3903" s="237"/>
      <c r="H3903" s="239" t="s">
        <v>39</v>
      </c>
      <c r="I3903" s="241"/>
      <c r="J3903" s="237"/>
      <c r="K3903" s="237"/>
      <c r="L3903" s="242"/>
      <c r="M3903" s="243"/>
      <c r="N3903" s="244"/>
      <c r="O3903" s="244"/>
      <c r="P3903" s="244"/>
      <c r="Q3903" s="244"/>
      <c r="R3903" s="244"/>
      <c r="S3903" s="244"/>
      <c r="T3903" s="245"/>
      <c r="U3903" s="13"/>
      <c r="V3903" s="13"/>
      <c r="W3903" s="13"/>
      <c r="X3903" s="13"/>
      <c r="Y3903" s="13"/>
      <c r="Z3903" s="13"/>
      <c r="AA3903" s="13"/>
      <c r="AB3903" s="13"/>
      <c r="AC3903" s="13"/>
      <c r="AD3903" s="13"/>
      <c r="AE3903" s="13"/>
      <c r="AT3903" s="246" t="s">
        <v>252</v>
      </c>
      <c r="AU3903" s="246" t="s">
        <v>93</v>
      </c>
      <c r="AV3903" s="13" t="s">
        <v>23</v>
      </c>
      <c r="AW3903" s="13" t="s">
        <v>46</v>
      </c>
      <c r="AX3903" s="13" t="s">
        <v>85</v>
      </c>
      <c r="AY3903" s="246" t="s">
        <v>241</v>
      </c>
    </row>
    <row r="3904" s="13" customFormat="1">
      <c r="A3904" s="13"/>
      <c r="B3904" s="236"/>
      <c r="C3904" s="237"/>
      <c r="D3904" s="238" t="s">
        <v>252</v>
      </c>
      <c r="E3904" s="239" t="s">
        <v>39</v>
      </c>
      <c r="F3904" s="240" t="s">
        <v>3245</v>
      </c>
      <c r="G3904" s="237"/>
      <c r="H3904" s="239" t="s">
        <v>39</v>
      </c>
      <c r="I3904" s="241"/>
      <c r="J3904" s="237"/>
      <c r="K3904" s="237"/>
      <c r="L3904" s="242"/>
      <c r="M3904" s="243"/>
      <c r="N3904" s="244"/>
      <c r="O3904" s="244"/>
      <c r="P3904" s="244"/>
      <c r="Q3904" s="244"/>
      <c r="R3904" s="244"/>
      <c r="S3904" s="244"/>
      <c r="T3904" s="245"/>
      <c r="U3904" s="13"/>
      <c r="V3904" s="13"/>
      <c r="W3904" s="13"/>
      <c r="X3904" s="13"/>
      <c r="Y3904" s="13"/>
      <c r="Z3904" s="13"/>
      <c r="AA3904" s="13"/>
      <c r="AB3904" s="13"/>
      <c r="AC3904" s="13"/>
      <c r="AD3904" s="13"/>
      <c r="AE3904" s="13"/>
      <c r="AT3904" s="246" t="s">
        <v>252</v>
      </c>
      <c r="AU3904" s="246" t="s">
        <v>93</v>
      </c>
      <c r="AV3904" s="13" t="s">
        <v>23</v>
      </c>
      <c r="AW3904" s="13" t="s">
        <v>46</v>
      </c>
      <c r="AX3904" s="13" t="s">
        <v>85</v>
      </c>
      <c r="AY3904" s="246" t="s">
        <v>241</v>
      </c>
    </row>
    <row r="3905" s="13" customFormat="1">
      <c r="A3905" s="13"/>
      <c r="B3905" s="236"/>
      <c r="C3905" s="237"/>
      <c r="D3905" s="238" t="s">
        <v>252</v>
      </c>
      <c r="E3905" s="239" t="s">
        <v>39</v>
      </c>
      <c r="F3905" s="240" t="s">
        <v>3246</v>
      </c>
      <c r="G3905" s="237"/>
      <c r="H3905" s="239" t="s">
        <v>39</v>
      </c>
      <c r="I3905" s="241"/>
      <c r="J3905" s="237"/>
      <c r="K3905" s="237"/>
      <c r="L3905" s="242"/>
      <c r="M3905" s="243"/>
      <c r="N3905" s="244"/>
      <c r="O3905" s="244"/>
      <c r="P3905" s="244"/>
      <c r="Q3905" s="244"/>
      <c r="R3905" s="244"/>
      <c r="S3905" s="244"/>
      <c r="T3905" s="245"/>
      <c r="U3905" s="13"/>
      <c r="V3905" s="13"/>
      <c r="W3905" s="13"/>
      <c r="X3905" s="13"/>
      <c r="Y3905" s="13"/>
      <c r="Z3905" s="13"/>
      <c r="AA3905" s="13"/>
      <c r="AB3905" s="13"/>
      <c r="AC3905" s="13"/>
      <c r="AD3905" s="13"/>
      <c r="AE3905" s="13"/>
      <c r="AT3905" s="246" t="s">
        <v>252</v>
      </c>
      <c r="AU3905" s="246" t="s">
        <v>93</v>
      </c>
      <c r="AV3905" s="13" t="s">
        <v>23</v>
      </c>
      <c r="AW3905" s="13" t="s">
        <v>46</v>
      </c>
      <c r="AX3905" s="13" t="s">
        <v>85</v>
      </c>
      <c r="AY3905" s="246" t="s">
        <v>241</v>
      </c>
    </row>
    <row r="3906" s="13" customFormat="1">
      <c r="A3906" s="13"/>
      <c r="B3906" s="236"/>
      <c r="C3906" s="237"/>
      <c r="D3906" s="238" t="s">
        <v>252</v>
      </c>
      <c r="E3906" s="239" t="s">
        <v>39</v>
      </c>
      <c r="F3906" s="240" t="s">
        <v>3247</v>
      </c>
      <c r="G3906" s="237"/>
      <c r="H3906" s="239" t="s">
        <v>39</v>
      </c>
      <c r="I3906" s="241"/>
      <c r="J3906" s="237"/>
      <c r="K3906" s="237"/>
      <c r="L3906" s="242"/>
      <c r="M3906" s="243"/>
      <c r="N3906" s="244"/>
      <c r="O3906" s="244"/>
      <c r="P3906" s="244"/>
      <c r="Q3906" s="244"/>
      <c r="R3906" s="244"/>
      <c r="S3906" s="244"/>
      <c r="T3906" s="245"/>
      <c r="U3906" s="13"/>
      <c r="V3906" s="13"/>
      <c r="W3906" s="13"/>
      <c r="X3906" s="13"/>
      <c r="Y3906" s="13"/>
      <c r="Z3906" s="13"/>
      <c r="AA3906" s="13"/>
      <c r="AB3906" s="13"/>
      <c r="AC3906" s="13"/>
      <c r="AD3906" s="13"/>
      <c r="AE3906" s="13"/>
      <c r="AT3906" s="246" t="s">
        <v>252</v>
      </c>
      <c r="AU3906" s="246" t="s">
        <v>93</v>
      </c>
      <c r="AV3906" s="13" t="s">
        <v>23</v>
      </c>
      <c r="AW3906" s="13" t="s">
        <v>46</v>
      </c>
      <c r="AX3906" s="13" t="s">
        <v>85</v>
      </c>
      <c r="AY3906" s="246" t="s">
        <v>241</v>
      </c>
    </row>
    <row r="3907" s="14" customFormat="1">
      <c r="A3907" s="14"/>
      <c r="B3907" s="247"/>
      <c r="C3907" s="248"/>
      <c r="D3907" s="238" t="s">
        <v>252</v>
      </c>
      <c r="E3907" s="249" t="s">
        <v>39</v>
      </c>
      <c r="F3907" s="250" t="s">
        <v>3248</v>
      </c>
      <c r="G3907" s="248"/>
      <c r="H3907" s="251">
        <v>80.849999999999994</v>
      </c>
      <c r="I3907" s="252"/>
      <c r="J3907" s="248"/>
      <c r="K3907" s="248"/>
      <c r="L3907" s="253"/>
      <c r="M3907" s="254"/>
      <c r="N3907" s="255"/>
      <c r="O3907" s="255"/>
      <c r="P3907" s="255"/>
      <c r="Q3907" s="255"/>
      <c r="R3907" s="255"/>
      <c r="S3907" s="255"/>
      <c r="T3907" s="256"/>
      <c r="U3907" s="14"/>
      <c r="V3907" s="14"/>
      <c r="W3907" s="14"/>
      <c r="X3907" s="14"/>
      <c r="Y3907" s="14"/>
      <c r="Z3907" s="14"/>
      <c r="AA3907" s="14"/>
      <c r="AB3907" s="14"/>
      <c r="AC3907" s="14"/>
      <c r="AD3907" s="14"/>
      <c r="AE3907" s="14"/>
      <c r="AT3907" s="257" t="s">
        <v>252</v>
      </c>
      <c r="AU3907" s="257" t="s">
        <v>93</v>
      </c>
      <c r="AV3907" s="14" t="s">
        <v>93</v>
      </c>
      <c r="AW3907" s="14" t="s">
        <v>46</v>
      </c>
      <c r="AX3907" s="14" t="s">
        <v>85</v>
      </c>
      <c r="AY3907" s="257" t="s">
        <v>241</v>
      </c>
    </row>
    <row r="3908" s="13" customFormat="1">
      <c r="A3908" s="13"/>
      <c r="B3908" s="236"/>
      <c r="C3908" s="237"/>
      <c r="D3908" s="238" t="s">
        <v>252</v>
      </c>
      <c r="E3908" s="239" t="s">
        <v>39</v>
      </c>
      <c r="F3908" s="240" t="s">
        <v>3250</v>
      </c>
      <c r="G3908" s="237"/>
      <c r="H3908" s="239" t="s">
        <v>39</v>
      </c>
      <c r="I3908" s="241"/>
      <c r="J3908" s="237"/>
      <c r="K3908" s="237"/>
      <c r="L3908" s="242"/>
      <c r="M3908" s="243"/>
      <c r="N3908" s="244"/>
      <c r="O3908" s="244"/>
      <c r="P3908" s="244"/>
      <c r="Q3908" s="244"/>
      <c r="R3908" s="244"/>
      <c r="S3908" s="244"/>
      <c r="T3908" s="245"/>
      <c r="U3908" s="13"/>
      <c r="V3908" s="13"/>
      <c r="W3908" s="13"/>
      <c r="X3908" s="13"/>
      <c r="Y3908" s="13"/>
      <c r="Z3908" s="13"/>
      <c r="AA3908" s="13"/>
      <c r="AB3908" s="13"/>
      <c r="AC3908" s="13"/>
      <c r="AD3908" s="13"/>
      <c r="AE3908" s="13"/>
      <c r="AT3908" s="246" t="s">
        <v>252</v>
      </c>
      <c r="AU3908" s="246" t="s">
        <v>93</v>
      </c>
      <c r="AV3908" s="13" t="s">
        <v>23</v>
      </c>
      <c r="AW3908" s="13" t="s">
        <v>46</v>
      </c>
      <c r="AX3908" s="13" t="s">
        <v>85</v>
      </c>
      <c r="AY3908" s="246" t="s">
        <v>241</v>
      </c>
    </row>
    <row r="3909" s="14" customFormat="1">
      <c r="A3909" s="14"/>
      <c r="B3909" s="247"/>
      <c r="C3909" s="248"/>
      <c r="D3909" s="238" t="s">
        <v>252</v>
      </c>
      <c r="E3909" s="249" t="s">
        <v>39</v>
      </c>
      <c r="F3909" s="250" t="s">
        <v>3462</v>
      </c>
      <c r="G3909" s="248"/>
      <c r="H3909" s="251">
        <v>103.958</v>
      </c>
      <c r="I3909" s="252"/>
      <c r="J3909" s="248"/>
      <c r="K3909" s="248"/>
      <c r="L3909" s="253"/>
      <c r="M3909" s="254"/>
      <c r="N3909" s="255"/>
      <c r="O3909" s="255"/>
      <c r="P3909" s="255"/>
      <c r="Q3909" s="255"/>
      <c r="R3909" s="255"/>
      <c r="S3909" s="255"/>
      <c r="T3909" s="256"/>
      <c r="U3909" s="14"/>
      <c r="V3909" s="14"/>
      <c r="W3909" s="14"/>
      <c r="X3909" s="14"/>
      <c r="Y3909" s="14"/>
      <c r="Z3909" s="14"/>
      <c r="AA3909" s="14"/>
      <c r="AB3909" s="14"/>
      <c r="AC3909" s="14"/>
      <c r="AD3909" s="14"/>
      <c r="AE3909" s="14"/>
      <c r="AT3909" s="257" t="s">
        <v>252</v>
      </c>
      <c r="AU3909" s="257" t="s">
        <v>93</v>
      </c>
      <c r="AV3909" s="14" t="s">
        <v>93</v>
      </c>
      <c r="AW3909" s="14" t="s">
        <v>46</v>
      </c>
      <c r="AX3909" s="14" t="s">
        <v>85</v>
      </c>
      <c r="AY3909" s="257" t="s">
        <v>241</v>
      </c>
    </row>
    <row r="3910" s="16" customFormat="1">
      <c r="A3910" s="16"/>
      <c r="B3910" s="269"/>
      <c r="C3910" s="270"/>
      <c r="D3910" s="238" t="s">
        <v>252</v>
      </c>
      <c r="E3910" s="271" t="s">
        <v>39</v>
      </c>
      <c r="F3910" s="272" t="s">
        <v>295</v>
      </c>
      <c r="G3910" s="270"/>
      <c r="H3910" s="273">
        <v>184.80799999999999</v>
      </c>
      <c r="I3910" s="274"/>
      <c r="J3910" s="270"/>
      <c r="K3910" s="270"/>
      <c r="L3910" s="275"/>
      <c r="M3910" s="276"/>
      <c r="N3910" s="277"/>
      <c r="O3910" s="277"/>
      <c r="P3910" s="277"/>
      <c r="Q3910" s="277"/>
      <c r="R3910" s="277"/>
      <c r="S3910" s="277"/>
      <c r="T3910" s="278"/>
      <c r="U3910" s="16"/>
      <c r="V3910" s="16"/>
      <c r="W3910" s="16"/>
      <c r="X3910" s="16"/>
      <c r="Y3910" s="16"/>
      <c r="Z3910" s="16"/>
      <c r="AA3910" s="16"/>
      <c r="AB3910" s="16"/>
      <c r="AC3910" s="16"/>
      <c r="AD3910" s="16"/>
      <c r="AE3910" s="16"/>
      <c r="AT3910" s="279" t="s">
        <v>252</v>
      </c>
      <c r="AU3910" s="279" t="s">
        <v>93</v>
      </c>
      <c r="AV3910" s="16" t="s">
        <v>113</v>
      </c>
      <c r="AW3910" s="16" t="s">
        <v>46</v>
      </c>
      <c r="AX3910" s="16" t="s">
        <v>85</v>
      </c>
      <c r="AY3910" s="279" t="s">
        <v>241</v>
      </c>
    </row>
    <row r="3911" s="13" customFormat="1">
      <c r="A3911" s="13"/>
      <c r="B3911" s="236"/>
      <c r="C3911" s="237"/>
      <c r="D3911" s="238" t="s">
        <v>252</v>
      </c>
      <c r="E3911" s="239" t="s">
        <v>39</v>
      </c>
      <c r="F3911" s="240" t="s">
        <v>3463</v>
      </c>
      <c r="G3911" s="237"/>
      <c r="H3911" s="239" t="s">
        <v>39</v>
      </c>
      <c r="I3911" s="241"/>
      <c r="J3911" s="237"/>
      <c r="K3911" s="237"/>
      <c r="L3911" s="242"/>
      <c r="M3911" s="243"/>
      <c r="N3911" s="244"/>
      <c r="O3911" s="244"/>
      <c r="P3911" s="244"/>
      <c r="Q3911" s="244"/>
      <c r="R3911" s="244"/>
      <c r="S3911" s="244"/>
      <c r="T3911" s="245"/>
      <c r="U3911" s="13"/>
      <c r="V3911" s="13"/>
      <c r="W3911" s="13"/>
      <c r="X3911" s="13"/>
      <c r="Y3911" s="13"/>
      <c r="Z3911" s="13"/>
      <c r="AA3911" s="13"/>
      <c r="AB3911" s="13"/>
      <c r="AC3911" s="13"/>
      <c r="AD3911" s="13"/>
      <c r="AE3911" s="13"/>
      <c r="AT3911" s="246" t="s">
        <v>252</v>
      </c>
      <c r="AU3911" s="246" t="s">
        <v>93</v>
      </c>
      <c r="AV3911" s="13" t="s">
        <v>23</v>
      </c>
      <c r="AW3911" s="13" t="s">
        <v>46</v>
      </c>
      <c r="AX3911" s="13" t="s">
        <v>85</v>
      </c>
      <c r="AY3911" s="246" t="s">
        <v>241</v>
      </c>
    </row>
    <row r="3912" s="13" customFormat="1">
      <c r="A3912" s="13"/>
      <c r="B3912" s="236"/>
      <c r="C3912" s="237"/>
      <c r="D3912" s="238" t="s">
        <v>252</v>
      </c>
      <c r="E3912" s="239" t="s">
        <v>39</v>
      </c>
      <c r="F3912" s="240" t="s">
        <v>1945</v>
      </c>
      <c r="G3912" s="237"/>
      <c r="H3912" s="239" t="s">
        <v>39</v>
      </c>
      <c r="I3912" s="241"/>
      <c r="J3912" s="237"/>
      <c r="K3912" s="237"/>
      <c r="L3912" s="242"/>
      <c r="M3912" s="243"/>
      <c r="N3912" s="244"/>
      <c r="O3912" s="244"/>
      <c r="P3912" s="244"/>
      <c r="Q3912" s="244"/>
      <c r="R3912" s="244"/>
      <c r="S3912" s="244"/>
      <c r="T3912" s="245"/>
      <c r="U3912" s="13"/>
      <c r="V3912" s="13"/>
      <c r="W3912" s="13"/>
      <c r="X3912" s="13"/>
      <c r="Y3912" s="13"/>
      <c r="Z3912" s="13"/>
      <c r="AA3912" s="13"/>
      <c r="AB3912" s="13"/>
      <c r="AC3912" s="13"/>
      <c r="AD3912" s="13"/>
      <c r="AE3912" s="13"/>
      <c r="AT3912" s="246" t="s">
        <v>252</v>
      </c>
      <c r="AU3912" s="246" t="s">
        <v>93</v>
      </c>
      <c r="AV3912" s="13" t="s">
        <v>23</v>
      </c>
      <c r="AW3912" s="13" t="s">
        <v>46</v>
      </c>
      <c r="AX3912" s="13" t="s">
        <v>85</v>
      </c>
      <c r="AY3912" s="246" t="s">
        <v>241</v>
      </c>
    </row>
    <row r="3913" s="13" customFormat="1">
      <c r="A3913" s="13"/>
      <c r="B3913" s="236"/>
      <c r="C3913" s="237"/>
      <c r="D3913" s="238" t="s">
        <v>252</v>
      </c>
      <c r="E3913" s="239" t="s">
        <v>39</v>
      </c>
      <c r="F3913" s="240" t="s">
        <v>2757</v>
      </c>
      <c r="G3913" s="237"/>
      <c r="H3913" s="239" t="s">
        <v>39</v>
      </c>
      <c r="I3913" s="241"/>
      <c r="J3913" s="237"/>
      <c r="K3913" s="237"/>
      <c r="L3913" s="242"/>
      <c r="M3913" s="243"/>
      <c r="N3913" s="244"/>
      <c r="O3913" s="244"/>
      <c r="P3913" s="244"/>
      <c r="Q3913" s="244"/>
      <c r="R3913" s="244"/>
      <c r="S3913" s="244"/>
      <c r="T3913" s="245"/>
      <c r="U3913" s="13"/>
      <c r="V3913" s="13"/>
      <c r="W3913" s="13"/>
      <c r="X3913" s="13"/>
      <c r="Y3913" s="13"/>
      <c r="Z3913" s="13"/>
      <c r="AA3913" s="13"/>
      <c r="AB3913" s="13"/>
      <c r="AC3913" s="13"/>
      <c r="AD3913" s="13"/>
      <c r="AE3913" s="13"/>
      <c r="AT3913" s="246" t="s">
        <v>252</v>
      </c>
      <c r="AU3913" s="246" t="s">
        <v>93</v>
      </c>
      <c r="AV3913" s="13" t="s">
        <v>23</v>
      </c>
      <c r="AW3913" s="13" t="s">
        <v>46</v>
      </c>
      <c r="AX3913" s="13" t="s">
        <v>85</v>
      </c>
      <c r="AY3913" s="246" t="s">
        <v>241</v>
      </c>
    </row>
    <row r="3914" s="14" customFormat="1">
      <c r="A3914" s="14"/>
      <c r="B3914" s="247"/>
      <c r="C3914" s="248"/>
      <c r="D3914" s="238" t="s">
        <v>252</v>
      </c>
      <c r="E3914" s="249" t="s">
        <v>39</v>
      </c>
      <c r="F3914" s="250" t="s">
        <v>3464</v>
      </c>
      <c r="G3914" s="248"/>
      <c r="H3914" s="251">
        <v>209.64500000000001</v>
      </c>
      <c r="I3914" s="252"/>
      <c r="J3914" s="248"/>
      <c r="K3914" s="248"/>
      <c r="L3914" s="253"/>
      <c r="M3914" s="254"/>
      <c r="N3914" s="255"/>
      <c r="O3914" s="255"/>
      <c r="P3914" s="255"/>
      <c r="Q3914" s="255"/>
      <c r="R3914" s="255"/>
      <c r="S3914" s="255"/>
      <c r="T3914" s="256"/>
      <c r="U3914" s="14"/>
      <c r="V3914" s="14"/>
      <c r="W3914" s="14"/>
      <c r="X3914" s="14"/>
      <c r="Y3914" s="14"/>
      <c r="Z3914" s="14"/>
      <c r="AA3914" s="14"/>
      <c r="AB3914" s="14"/>
      <c r="AC3914" s="14"/>
      <c r="AD3914" s="14"/>
      <c r="AE3914" s="14"/>
      <c r="AT3914" s="257" t="s">
        <v>252</v>
      </c>
      <c r="AU3914" s="257" t="s">
        <v>93</v>
      </c>
      <c r="AV3914" s="14" t="s">
        <v>93</v>
      </c>
      <c r="AW3914" s="14" t="s">
        <v>46</v>
      </c>
      <c r="AX3914" s="14" t="s">
        <v>85</v>
      </c>
      <c r="AY3914" s="257" t="s">
        <v>241</v>
      </c>
    </row>
    <row r="3915" s="13" customFormat="1">
      <c r="A3915" s="13"/>
      <c r="B3915" s="236"/>
      <c r="C3915" s="237"/>
      <c r="D3915" s="238" t="s">
        <v>252</v>
      </c>
      <c r="E3915" s="239" t="s">
        <v>39</v>
      </c>
      <c r="F3915" s="240" t="s">
        <v>2771</v>
      </c>
      <c r="G3915" s="237"/>
      <c r="H3915" s="239" t="s">
        <v>39</v>
      </c>
      <c r="I3915" s="241"/>
      <c r="J3915" s="237"/>
      <c r="K3915" s="237"/>
      <c r="L3915" s="242"/>
      <c r="M3915" s="243"/>
      <c r="N3915" s="244"/>
      <c r="O3915" s="244"/>
      <c r="P3915" s="244"/>
      <c r="Q3915" s="244"/>
      <c r="R3915" s="244"/>
      <c r="S3915" s="244"/>
      <c r="T3915" s="245"/>
      <c r="U3915" s="13"/>
      <c r="V3915" s="13"/>
      <c r="W3915" s="13"/>
      <c r="X3915" s="13"/>
      <c r="Y3915" s="13"/>
      <c r="Z3915" s="13"/>
      <c r="AA3915" s="13"/>
      <c r="AB3915" s="13"/>
      <c r="AC3915" s="13"/>
      <c r="AD3915" s="13"/>
      <c r="AE3915" s="13"/>
      <c r="AT3915" s="246" t="s">
        <v>252</v>
      </c>
      <c r="AU3915" s="246" t="s">
        <v>93</v>
      </c>
      <c r="AV3915" s="13" t="s">
        <v>23</v>
      </c>
      <c r="AW3915" s="13" t="s">
        <v>46</v>
      </c>
      <c r="AX3915" s="13" t="s">
        <v>85</v>
      </c>
      <c r="AY3915" s="246" t="s">
        <v>241</v>
      </c>
    </row>
    <row r="3916" s="14" customFormat="1">
      <c r="A3916" s="14"/>
      <c r="B3916" s="247"/>
      <c r="C3916" s="248"/>
      <c r="D3916" s="238" t="s">
        <v>252</v>
      </c>
      <c r="E3916" s="249" t="s">
        <v>39</v>
      </c>
      <c r="F3916" s="250" t="s">
        <v>3465</v>
      </c>
      <c r="G3916" s="248"/>
      <c r="H3916" s="251">
        <v>65.043000000000006</v>
      </c>
      <c r="I3916" s="252"/>
      <c r="J3916" s="248"/>
      <c r="K3916" s="248"/>
      <c r="L3916" s="253"/>
      <c r="M3916" s="254"/>
      <c r="N3916" s="255"/>
      <c r="O3916" s="255"/>
      <c r="P3916" s="255"/>
      <c r="Q3916" s="255"/>
      <c r="R3916" s="255"/>
      <c r="S3916" s="255"/>
      <c r="T3916" s="256"/>
      <c r="U3916" s="14"/>
      <c r="V3916" s="14"/>
      <c r="W3916" s="14"/>
      <c r="X3916" s="14"/>
      <c r="Y3916" s="14"/>
      <c r="Z3916" s="14"/>
      <c r="AA3916" s="14"/>
      <c r="AB3916" s="14"/>
      <c r="AC3916" s="14"/>
      <c r="AD3916" s="14"/>
      <c r="AE3916" s="14"/>
      <c r="AT3916" s="257" t="s">
        <v>252</v>
      </c>
      <c r="AU3916" s="257" t="s">
        <v>93</v>
      </c>
      <c r="AV3916" s="14" t="s">
        <v>93</v>
      </c>
      <c r="AW3916" s="14" t="s">
        <v>46</v>
      </c>
      <c r="AX3916" s="14" t="s">
        <v>85</v>
      </c>
      <c r="AY3916" s="257" t="s">
        <v>241</v>
      </c>
    </row>
    <row r="3917" s="13" customFormat="1">
      <c r="A3917" s="13"/>
      <c r="B3917" s="236"/>
      <c r="C3917" s="237"/>
      <c r="D3917" s="238" t="s">
        <v>252</v>
      </c>
      <c r="E3917" s="239" t="s">
        <v>39</v>
      </c>
      <c r="F3917" s="240" t="s">
        <v>2778</v>
      </c>
      <c r="G3917" s="237"/>
      <c r="H3917" s="239" t="s">
        <v>39</v>
      </c>
      <c r="I3917" s="241"/>
      <c r="J3917" s="237"/>
      <c r="K3917" s="237"/>
      <c r="L3917" s="242"/>
      <c r="M3917" s="243"/>
      <c r="N3917" s="244"/>
      <c r="O3917" s="244"/>
      <c r="P3917" s="244"/>
      <c r="Q3917" s="244"/>
      <c r="R3917" s="244"/>
      <c r="S3917" s="244"/>
      <c r="T3917" s="245"/>
      <c r="U3917" s="13"/>
      <c r="V3917" s="13"/>
      <c r="W3917" s="13"/>
      <c r="X3917" s="13"/>
      <c r="Y3917" s="13"/>
      <c r="Z3917" s="13"/>
      <c r="AA3917" s="13"/>
      <c r="AB3917" s="13"/>
      <c r="AC3917" s="13"/>
      <c r="AD3917" s="13"/>
      <c r="AE3917" s="13"/>
      <c r="AT3917" s="246" t="s">
        <v>252</v>
      </c>
      <c r="AU3917" s="246" t="s">
        <v>93</v>
      </c>
      <c r="AV3917" s="13" t="s">
        <v>23</v>
      </c>
      <c r="AW3917" s="13" t="s">
        <v>46</v>
      </c>
      <c r="AX3917" s="13" t="s">
        <v>85</v>
      </c>
      <c r="AY3917" s="246" t="s">
        <v>241</v>
      </c>
    </row>
    <row r="3918" s="14" customFormat="1">
      <c r="A3918" s="14"/>
      <c r="B3918" s="247"/>
      <c r="C3918" s="248"/>
      <c r="D3918" s="238" t="s">
        <v>252</v>
      </c>
      <c r="E3918" s="249" t="s">
        <v>39</v>
      </c>
      <c r="F3918" s="250" t="s">
        <v>3466</v>
      </c>
      <c r="G3918" s="248"/>
      <c r="H3918" s="251">
        <v>86.254000000000005</v>
      </c>
      <c r="I3918" s="252"/>
      <c r="J3918" s="248"/>
      <c r="K3918" s="248"/>
      <c r="L3918" s="253"/>
      <c r="M3918" s="254"/>
      <c r="N3918" s="255"/>
      <c r="O3918" s="255"/>
      <c r="P3918" s="255"/>
      <c r="Q3918" s="255"/>
      <c r="R3918" s="255"/>
      <c r="S3918" s="255"/>
      <c r="T3918" s="256"/>
      <c r="U3918" s="14"/>
      <c r="V3918" s="14"/>
      <c r="W3918" s="14"/>
      <c r="X3918" s="14"/>
      <c r="Y3918" s="14"/>
      <c r="Z3918" s="14"/>
      <c r="AA3918" s="14"/>
      <c r="AB3918" s="14"/>
      <c r="AC3918" s="14"/>
      <c r="AD3918" s="14"/>
      <c r="AE3918" s="14"/>
      <c r="AT3918" s="257" t="s">
        <v>252</v>
      </c>
      <c r="AU3918" s="257" t="s">
        <v>93</v>
      </c>
      <c r="AV3918" s="14" t="s">
        <v>93</v>
      </c>
      <c r="AW3918" s="14" t="s">
        <v>46</v>
      </c>
      <c r="AX3918" s="14" t="s">
        <v>85</v>
      </c>
      <c r="AY3918" s="257" t="s">
        <v>241</v>
      </c>
    </row>
    <row r="3919" s="16" customFormat="1">
      <c r="A3919" s="16"/>
      <c r="B3919" s="269"/>
      <c r="C3919" s="270"/>
      <c r="D3919" s="238" t="s">
        <v>252</v>
      </c>
      <c r="E3919" s="271" t="s">
        <v>39</v>
      </c>
      <c r="F3919" s="272" t="s">
        <v>295</v>
      </c>
      <c r="G3919" s="270"/>
      <c r="H3919" s="273">
        <v>360.94200000000001</v>
      </c>
      <c r="I3919" s="274"/>
      <c r="J3919" s="270"/>
      <c r="K3919" s="270"/>
      <c r="L3919" s="275"/>
      <c r="M3919" s="276"/>
      <c r="N3919" s="277"/>
      <c r="O3919" s="277"/>
      <c r="P3919" s="277"/>
      <c r="Q3919" s="277"/>
      <c r="R3919" s="277"/>
      <c r="S3919" s="277"/>
      <c r="T3919" s="278"/>
      <c r="U3919" s="16"/>
      <c r="V3919" s="16"/>
      <c r="W3919" s="16"/>
      <c r="X3919" s="16"/>
      <c r="Y3919" s="16"/>
      <c r="Z3919" s="16"/>
      <c r="AA3919" s="16"/>
      <c r="AB3919" s="16"/>
      <c r="AC3919" s="16"/>
      <c r="AD3919" s="16"/>
      <c r="AE3919" s="16"/>
      <c r="AT3919" s="279" t="s">
        <v>252</v>
      </c>
      <c r="AU3919" s="279" t="s">
        <v>93</v>
      </c>
      <c r="AV3919" s="16" t="s">
        <v>113</v>
      </c>
      <c r="AW3919" s="16" t="s">
        <v>46</v>
      </c>
      <c r="AX3919" s="16" t="s">
        <v>85</v>
      </c>
      <c r="AY3919" s="279" t="s">
        <v>241</v>
      </c>
    </row>
    <row r="3920" s="13" customFormat="1">
      <c r="A3920" s="13"/>
      <c r="B3920" s="236"/>
      <c r="C3920" s="237"/>
      <c r="D3920" s="238" t="s">
        <v>252</v>
      </c>
      <c r="E3920" s="239" t="s">
        <v>39</v>
      </c>
      <c r="F3920" s="240" t="s">
        <v>3467</v>
      </c>
      <c r="G3920" s="237"/>
      <c r="H3920" s="239" t="s">
        <v>39</v>
      </c>
      <c r="I3920" s="241"/>
      <c r="J3920" s="237"/>
      <c r="K3920" s="237"/>
      <c r="L3920" s="242"/>
      <c r="M3920" s="243"/>
      <c r="N3920" s="244"/>
      <c r="O3920" s="244"/>
      <c r="P3920" s="244"/>
      <c r="Q3920" s="244"/>
      <c r="R3920" s="244"/>
      <c r="S3920" s="244"/>
      <c r="T3920" s="245"/>
      <c r="U3920" s="13"/>
      <c r="V3920" s="13"/>
      <c r="W3920" s="13"/>
      <c r="X3920" s="13"/>
      <c r="Y3920" s="13"/>
      <c r="Z3920" s="13"/>
      <c r="AA3920" s="13"/>
      <c r="AB3920" s="13"/>
      <c r="AC3920" s="13"/>
      <c r="AD3920" s="13"/>
      <c r="AE3920" s="13"/>
      <c r="AT3920" s="246" t="s">
        <v>252</v>
      </c>
      <c r="AU3920" s="246" t="s">
        <v>93</v>
      </c>
      <c r="AV3920" s="13" t="s">
        <v>23</v>
      </c>
      <c r="AW3920" s="13" t="s">
        <v>46</v>
      </c>
      <c r="AX3920" s="13" t="s">
        <v>85</v>
      </c>
      <c r="AY3920" s="246" t="s">
        <v>241</v>
      </c>
    </row>
    <row r="3921" s="13" customFormat="1">
      <c r="A3921" s="13"/>
      <c r="B3921" s="236"/>
      <c r="C3921" s="237"/>
      <c r="D3921" s="238" t="s">
        <v>252</v>
      </c>
      <c r="E3921" s="239" t="s">
        <v>39</v>
      </c>
      <c r="F3921" s="240" t="s">
        <v>1945</v>
      </c>
      <c r="G3921" s="237"/>
      <c r="H3921" s="239" t="s">
        <v>39</v>
      </c>
      <c r="I3921" s="241"/>
      <c r="J3921" s="237"/>
      <c r="K3921" s="237"/>
      <c r="L3921" s="242"/>
      <c r="M3921" s="243"/>
      <c r="N3921" s="244"/>
      <c r="O3921" s="244"/>
      <c r="P3921" s="244"/>
      <c r="Q3921" s="244"/>
      <c r="R3921" s="244"/>
      <c r="S3921" s="244"/>
      <c r="T3921" s="245"/>
      <c r="U3921" s="13"/>
      <c r="V3921" s="13"/>
      <c r="W3921" s="13"/>
      <c r="X3921" s="13"/>
      <c r="Y3921" s="13"/>
      <c r="Z3921" s="13"/>
      <c r="AA3921" s="13"/>
      <c r="AB3921" s="13"/>
      <c r="AC3921" s="13"/>
      <c r="AD3921" s="13"/>
      <c r="AE3921" s="13"/>
      <c r="AT3921" s="246" t="s">
        <v>252</v>
      </c>
      <c r="AU3921" s="246" t="s">
        <v>93</v>
      </c>
      <c r="AV3921" s="13" t="s">
        <v>23</v>
      </c>
      <c r="AW3921" s="13" t="s">
        <v>46</v>
      </c>
      <c r="AX3921" s="13" t="s">
        <v>85</v>
      </c>
      <c r="AY3921" s="246" t="s">
        <v>241</v>
      </c>
    </row>
    <row r="3922" s="13" customFormat="1">
      <c r="A3922" s="13"/>
      <c r="B3922" s="236"/>
      <c r="C3922" s="237"/>
      <c r="D3922" s="238" t="s">
        <v>252</v>
      </c>
      <c r="E3922" s="239" t="s">
        <v>39</v>
      </c>
      <c r="F3922" s="240" t="s">
        <v>1946</v>
      </c>
      <c r="G3922" s="237"/>
      <c r="H3922" s="239" t="s">
        <v>39</v>
      </c>
      <c r="I3922" s="241"/>
      <c r="J3922" s="237"/>
      <c r="K3922" s="237"/>
      <c r="L3922" s="242"/>
      <c r="M3922" s="243"/>
      <c r="N3922" s="244"/>
      <c r="O3922" s="244"/>
      <c r="P3922" s="244"/>
      <c r="Q3922" s="244"/>
      <c r="R3922" s="244"/>
      <c r="S3922" s="244"/>
      <c r="T3922" s="245"/>
      <c r="U3922" s="13"/>
      <c r="V3922" s="13"/>
      <c r="W3922" s="13"/>
      <c r="X3922" s="13"/>
      <c r="Y3922" s="13"/>
      <c r="Z3922" s="13"/>
      <c r="AA3922" s="13"/>
      <c r="AB3922" s="13"/>
      <c r="AC3922" s="13"/>
      <c r="AD3922" s="13"/>
      <c r="AE3922" s="13"/>
      <c r="AT3922" s="246" t="s">
        <v>252</v>
      </c>
      <c r="AU3922" s="246" t="s">
        <v>93</v>
      </c>
      <c r="AV3922" s="13" t="s">
        <v>23</v>
      </c>
      <c r="AW3922" s="13" t="s">
        <v>46</v>
      </c>
      <c r="AX3922" s="13" t="s">
        <v>85</v>
      </c>
      <c r="AY3922" s="246" t="s">
        <v>241</v>
      </c>
    </row>
    <row r="3923" s="13" customFormat="1">
      <c r="A3923" s="13"/>
      <c r="B3923" s="236"/>
      <c r="C3923" s="237"/>
      <c r="D3923" s="238" t="s">
        <v>252</v>
      </c>
      <c r="E3923" s="239" t="s">
        <v>39</v>
      </c>
      <c r="F3923" s="240" t="s">
        <v>2771</v>
      </c>
      <c r="G3923" s="237"/>
      <c r="H3923" s="239" t="s">
        <v>39</v>
      </c>
      <c r="I3923" s="241"/>
      <c r="J3923" s="237"/>
      <c r="K3923" s="237"/>
      <c r="L3923" s="242"/>
      <c r="M3923" s="243"/>
      <c r="N3923" s="244"/>
      <c r="O3923" s="244"/>
      <c r="P3923" s="244"/>
      <c r="Q3923" s="244"/>
      <c r="R3923" s="244"/>
      <c r="S3923" s="244"/>
      <c r="T3923" s="245"/>
      <c r="U3923" s="13"/>
      <c r="V3923" s="13"/>
      <c r="W3923" s="13"/>
      <c r="X3923" s="13"/>
      <c r="Y3923" s="13"/>
      <c r="Z3923" s="13"/>
      <c r="AA3923" s="13"/>
      <c r="AB3923" s="13"/>
      <c r="AC3923" s="13"/>
      <c r="AD3923" s="13"/>
      <c r="AE3923" s="13"/>
      <c r="AT3923" s="246" t="s">
        <v>252</v>
      </c>
      <c r="AU3923" s="246" t="s">
        <v>93</v>
      </c>
      <c r="AV3923" s="13" t="s">
        <v>23</v>
      </c>
      <c r="AW3923" s="13" t="s">
        <v>46</v>
      </c>
      <c r="AX3923" s="13" t="s">
        <v>85</v>
      </c>
      <c r="AY3923" s="246" t="s">
        <v>241</v>
      </c>
    </row>
    <row r="3924" s="14" customFormat="1">
      <c r="A3924" s="14"/>
      <c r="B3924" s="247"/>
      <c r="C3924" s="248"/>
      <c r="D3924" s="238" t="s">
        <v>252</v>
      </c>
      <c r="E3924" s="249" t="s">
        <v>39</v>
      </c>
      <c r="F3924" s="250" t="s">
        <v>3468</v>
      </c>
      <c r="G3924" s="248"/>
      <c r="H3924" s="251">
        <v>190.166</v>
      </c>
      <c r="I3924" s="252"/>
      <c r="J3924" s="248"/>
      <c r="K3924" s="248"/>
      <c r="L3924" s="253"/>
      <c r="M3924" s="254"/>
      <c r="N3924" s="255"/>
      <c r="O3924" s="255"/>
      <c r="P3924" s="255"/>
      <c r="Q3924" s="255"/>
      <c r="R3924" s="255"/>
      <c r="S3924" s="255"/>
      <c r="T3924" s="256"/>
      <c r="U3924" s="14"/>
      <c r="V3924" s="14"/>
      <c r="W3924" s="14"/>
      <c r="X3924" s="14"/>
      <c r="Y3924" s="14"/>
      <c r="Z3924" s="14"/>
      <c r="AA3924" s="14"/>
      <c r="AB3924" s="14"/>
      <c r="AC3924" s="14"/>
      <c r="AD3924" s="14"/>
      <c r="AE3924" s="14"/>
      <c r="AT3924" s="257" t="s">
        <v>252</v>
      </c>
      <c r="AU3924" s="257" t="s">
        <v>93</v>
      </c>
      <c r="AV3924" s="14" t="s">
        <v>93</v>
      </c>
      <c r="AW3924" s="14" t="s">
        <v>46</v>
      </c>
      <c r="AX3924" s="14" t="s">
        <v>85</v>
      </c>
      <c r="AY3924" s="257" t="s">
        <v>241</v>
      </c>
    </row>
    <row r="3925" s="13" customFormat="1">
      <c r="A3925" s="13"/>
      <c r="B3925" s="236"/>
      <c r="C3925" s="237"/>
      <c r="D3925" s="238" t="s">
        <v>252</v>
      </c>
      <c r="E3925" s="239" t="s">
        <v>39</v>
      </c>
      <c r="F3925" s="240" t="s">
        <v>2764</v>
      </c>
      <c r="G3925" s="237"/>
      <c r="H3925" s="239" t="s">
        <v>39</v>
      </c>
      <c r="I3925" s="241"/>
      <c r="J3925" s="237"/>
      <c r="K3925" s="237"/>
      <c r="L3925" s="242"/>
      <c r="M3925" s="243"/>
      <c r="N3925" s="244"/>
      <c r="O3925" s="244"/>
      <c r="P3925" s="244"/>
      <c r="Q3925" s="244"/>
      <c r="R3925" s="244"/>
      <c r="S3925" s="244"/>
      <c r="T3925" s="245"/>
      <c r="U3925" s="13"/>
      <c r="V3925" s="13"/>
      <c r="W3925" s="13"/>
      <c r="X3925" s="13"/>
      <c r="Y3925" s="13"/>
      <c r="Z3925" s="13"/>
      <c r="AA3925" s="13"/>
      <c r="AB3925" s="13"/>
      <c r="AC3925" s="13"/>
      <c r="AD3925" s="13"/>
      <c r="AE3925" s="13"/>
      <c r="AT3925" s="246" t="s">
        <v>252</v>
      </c>
      <c r="AU3925" s="246" t="s">
        <v>93</v>
      </c>
      <c r="AV3925" s="13" t="s">
        <v>23</v>
      </c>
      <c r="AW3925" s="13" t="s">
        <v>46</v>
      </c>
      <c r="AX3925" s="13" t="s">
        <v>85</v>
      </c>
      <c r="AY3925" s="246" t="s">
        <v>241</v>
      </c>
    </row>
    <row r="3926" s="14" customFormat="1">
      <c r="A3926" s="14"/>
      <c r="B3926" s="247"/>
      <c r="C3926" s="248"/>
      <c r="D3926" s="238" t="s">
        <v>252</v>
      </c>
      <c r="E3926" s="249" t="s">
        <v>39</v>
      </c>
      <c r="F3926" s="250" t="s">
        <v>3469</v>
      </c>
      <c r="G3926" s="248"/>
      <c r="H3926" s="251">
        <v>108.821</v>
      </c>
      <c r="I3926" s="252"/>
      <c r="J3926" s="248"/>
      <c r="K3926" s="248"/>
      <c r="L3926" s="253"/>
      <c r="M3926" s="254"/>
      <c r="N3926" s="255"/>
      <c r="O3926" s="255"/>
      <c r="P3926" s="255"/>
      <c r="Q3926" s="255"/>
      <c r="R3926" s="255"/>
      <c r="S3926" s="255"/>
      <c r="T3926" s="256"/>
      <c r="U3926" s="14"/>
      <c r="V3926" s="14"/>
      <c r="W3926" s="14"/>
      <c r="X3926" s="14"/>
      <c r="Y3926" s="14"/>
      <c r="Z3926" s="14"/>
      <c r="AA3926" s="14"/>
      <c r="AB3926" s="14"/>
      <c r="AC3926" s="14"/>
      <c r="AD3926" s="14"/>
      <c r="AE3926" s="14"/>
      <c r="AT3926" s="257" t="s">
        <v>252</v>
      </c>
      <c r="AU3926" s="257" t="s">
        <v>93</v>
      </c>
      <c r="AV3926" s="14" t="s">
        <v>93</v>
      </c>
      <c r="AW3926" s="14" t="s">
        <v>46</v>
      </c>
      <c r="AX3926" s="14" t="s">
        <v>85</v>
      </c>
      <c r="AY3926" s="257" t="s">
        <v>241</v>
      </c>
    </row>
    <row r="3927" s="13" customFormat="1">
      <c r="A3927" s="13"/>
      <c r="B3927" s="236"/>
      <c r="C3927" s="237"/>
      <c r="D3927" s="238" t="s">
        <v>252</v>
      </c>
      <c r="E3927" s="239" t="s">
        <v>39</v>
      </c>
      <c r="F3927" s="240" t="s">
        <v>2778</v>
      </c>
      <c r="G3927" s="237"/>
      <c r="H3927" s="239" t="s">
        <v>39</v>
      </c>
      <c r="I3927" s="241"/>
      <c r="J3927" s="237"/>
      <c r="K3927" s="237"/>
      <c r="L3927" s="242"/>
      <c r="M3927" s="243"/>
      <c r="N3927" s="244"/>
      <c r="O3927" s="244"/>
      <c r="P3927" s="244"/>
      <c r="Q3927" s="244"/>
      <c r="R3927" s="244"/>
      <c r="S3927" s="244"/>
      <c r="T3927" s="245"/>
      <c r="U3927" s="13"/>
      <c r="V3927" s="13"/>
      <c r="W3927" s="13"/>
      <c r="X3927" s="13"/>
      <c r="Y3927" s="13"/>
      <c r="Z3927" s="13"/>
      <c r="AA3927" s="13"/>
      <c r="AB3927" s="13"/>
      <c r="AC3927" s="13"/>
      <c r="AD3927" s="13"/>
      <c r="AE3927" s="13"/>
      <c r="AT3927" s="246" t="s">
        <v>252</v>
      </c>
      <c r="AU3927" s="246" t="s">
        <v>93</v>
      </c>
      <c r="AV3927" s="13" t="s">
        <v>23</v>
      </c>
      <c r="AW3927" s="13" t="s">
        <v>46</v>
      </c>
      <c r="AX3927" s="13" t="s">
        <v>85</v>
      </c>
      <c r="AY3927" s="246" t="s">
        <v>241</v>
      </c>
    </row>
    <row r="3928" s="14" customFormat="1">
      <c r="A3928" s="14"/>
      <c r="B3928" s="247"/>
      <c r="C3928" s="248"/>
      <c r="D3928" s="238" t="s">
        <v>252</v>
      </c>
      <c r="E3928" s="249" t="s">
        <v>39</v>
      </c>
      <c r="F3928" s="250" t="s">
        <v>3470</v>
      </c>
      <c r="G3928" s="248"/>
      <c r="H3928" s="251">
        <v>38.25</v>
      </c>
      <c r="I3928" s="252"/>
      <c r="J3928" s="248"/>
      <c r="K3928" s="248"/>
      <c r="L3928" s="253"/>
      <c r="M3928" s="254"/>
      <c r="N3928" s="255"/>
      <c r="O3928" s="255"/>
      <c r="P3928" s="255"/>
      <c r="Q3928" s="255"/>
      <c r="R3928" s="255"/>
      <c r="S3928" s="255"/>
      <c r="T3928" s="256"/>
      <c r="U3928" s="14"/>
      <c r="V3928" s="14"/>
      <c r="W3928" s="14"/>
      <c r="X3928" s="14"/>
      <c r="Y3928" s="14"/>
      <c r="Z3928" s="14"/>
      <c r="AA3928" s="14"/>
      <c r="AB3928" s="14"/>
      <c r="AC3928" s="14"/>
      <c r="AD3928" s="14"/>
      <c r="AE3928" s="14"/>
      <c r="AT3928" s="257" t="s">
        <v>252</v>
      </c>
      <c r="AU3928" s="257" t="s">
        <v>93</v>
      </c>
      <c r="AV3928" s="14" t="s">
        <v>93</v>
      </c>
      <c r="AW3928" s="14" t="s">
        <v>46</v>
      </c>
      <c r="AX3928" s="14" t="s">
        <v>85</v>
      </c>
      <c r="AY3928" s="257" t="s">
        <v>241</v>
      </c>
    </row>
    <row r="3929" s="14" customFormat="1">
      <c r="A3929" s="14"/>
      <c r="B3929" s="247"/>
      <c r="C3929" s="248"/>
      <c r="D3929" s="238" t="s">
        <v>252</v>
      </c>
      <c r="E3929" s="249" t="s">
        <v>39</v>
      </c>
      <c r="F3929" s="250" t="s">
        <v>3471</v>
      </c>
      <c r="G3929" s="248"/>
      <c r="H3929" s="251">
        <v>47.100000000000001</v>
      </c>
      <c r="I3929" s="252"/>
      <c r="J3929" s="248"/>
      <c r="K3929" s="248"/>
      <c r="L3929" s="253"/>
      <c r="M3929" s="254"/>
      <c r="N3929" s="255"/>
      <c r="O3929" s="255"/>
      <c r="P3929" s="255"/>
      <c r="Q3929" s="255"/>
      <c r="R3929" s="255"/>
      <c r="S3929" s="255"/>
      <c r="T3929" s="256"/>
      <c r="U3929" s="14"/>
      <c r="V3929" s="14"/>
      <c r="W3929" s="14"/>
      <c r="X3929" s="14"/>
      <c r="Y3929" s="14"/>
      <c r="Z3929" s="14"/>
      <c r="AA3929" s="14"/>
      <c r="AB3929" s="14"/>
      <c r="AC3929" s="14"/>
      <c r="AD3929" s="14"/>
      <c r="AE3929" s="14"/>
      <c r="AT3929" s="257" t="s">
        <v>252</v>
      </c>
      <c r="AU3929" s="257" t="s">
        <v>93</v>
      </c>
      <c r="AV3929" s="14" t="s">
        <v>93</v>
      </c>
      <c r="AW3929" s="14" t="s">
        <v>46</v>
      </c>
      <c r="AX3929" s="14" t="s">
        <v>85</v>
      </c>
      <c r="AY3929" s="257" t="s">
        <v>241</v>
      </c>
    </row>
    <row r="3930" s="13" customFormat="1">
      <c r="A3930" s="13"/>
      <c r="B3930" s="236"/>
      <c r="C3930" s="237"/>
      <c r="D3930" s="238" t="s">
        <v>252</v>
      </c>
      <c r="E3930" s="239" t="s">
        <v>39</v>
      </c>
      <c r="F3930" s="240" t="s">
        <v>2757</v>
      </c>
      <c r="G3930" s="237"/>
      <c r="H3930" s="239" t="s">
        <v>39</v>
      </c>
      <c r="I3930" s="241"/>
      <c r="J3930" s="237"/>
      <c r="K3930" s="237"/>
      <c r="L3930" s="242"/>
      <c r="M3930" s="243"/>
      <c r="N3930" s="244"/>
      <c r="O3930" s="244"/>
      <c r="P3930" s="244"/>
      <c r="Q3930" s="244"/>
      <c r="R3930" s="244"/>
      <c r="S3930" s="244"/>
      <c r="T3930" s="245"/>
      <c r="U3930" s="13"/>
      <c r="V3930" s="13"/>
      <c r="W3930" s="13"/>
      <c r="X3930" s="13"/>
      <c r="Y3930" s="13"/>
      <c r="Z3930" s="13"/>
      <c r="AA3930" s="13"/>
      <c r="AB3930" s="13"/>
      <c r="AC3930" s="13"/>
      <c r="AD3930" s="13"/>
      <c r="AE3930" s="13"/>
      <c r="AT3930" s="246" t="s">
        <v>252</v>
      </c>
      <c r="AU3930" s="246" t="s">
        <v>93</v>
      </c>
      <c r="AV3930" s="13" t="s">
        <v>23</v>
      </c>
      <c r="AW3930" s="13" t="s">
        <v>46</v>
      </c>
      <c r="AX3930" s="13" t="s">
        <v>85</v>
      </c>
      <c r="AY3930" s="246" t="s">
        <v>241</v>
      </c>
    </row>
    <row r="3931" s="14" customFormat="1">
      <c r="A3931" s="14"/>
      <c r="B3931" s="247"/>
      <c r="C3931" s="248"/>
      <c r="D3931" s="238" t="s">
        <v>252</v>
      </c>
      <c r="E3931" s="249" t="s">
        <v>39</v>
      </c>
      <c r="F3931" s="250" t="s">
        <v>3472</v>
      </c>
      <c r="G3931" s="248"/>
      <c r="H3931" s="251">
        <v>28.222000000000001</v>
      </c>
      <c r="I3931" s="252"/>
      <c r="J3931" s="248"/>
      <c r="K3931" s="248"/>
      <c r="L3931" s="253"/>
      <c r="M3931" s="254"/>
      <c r="N3931" s="255"/>
      <c r="O3931" s="255"/>
      <c r="P3931" s="255"/>
      <c r="Q3931" s="255"/>
      <c r="R3931" s="255"/>
      <c r="S3931" s="255"/>
      <c r="T3931" s="256"/>
      <c r="U3931" s="14"/>
      <c r="V3931" s="14"/>
      <c r="W3931" s="14"/>
      <c r="X3931" s="14"/>
      <c r="Y3931" s="14"/>
      <c r="Z3931" s="14"/>
      <c r="AA3931" s="14"/>
      <c r="AB3931" s="14"/>
      <c r="AC3931" s="14"/>
      <c r="AD3931" s="14"/>
      <c r="AE3931" s="14"/>
      <c r="AT3931" s="257" t="s">
        <v>252</v>
      </c>
      <c r="AU3931" s="257" t="s">
        <v>93</v>
      </c>
      <c r="AV3931" s="14" t="s">
        <v>93</v>
      </c>
      <c r="AW3931" s="14" t="s">
        <v>46</v>
      </c>
      <c r="AX3931" s="14" t="s">
        <v>85</v>
      </c>
      <c r="AY3931" s="257" t="s">
        <v>241</v>
      </c>
    </row>
    <row r="3932" s="14" customFormat="1">
      <c r="A3932" s="14"/>
      <c r="B3932" s="247"/>
      <c r="C3932" s="248"/>
      <c r="D3932" s="238" t="s">
        <v>252</v>
      </c>
      <c r="E3932" s="249" t="s">
        <v>39</v>
      </c>
      <c r="F3932" s="250" t="s">
        <v>3473</v>
      </c>
      <c r="G3932" s="248"/>
      <c r="H3932" s="251">
        <v>81.472999999999999</v>
      </c>
      <c r="I3932" s="252"/>
      <c r="J3932" s="248"/>
      <c r="K3932" s="248"/>
      <c r="L3932" s="253"/>
      <c r="M3932" s="254"/>
      <c r="N3932" s="255"/>
      <c r="O3932" s="255"/>
      <c r="P3932" s="255"/>
      <c r="Q3932" s="255"/>
      <c r="R3932" s="255"/>
      <c r="S3932" s="255"/>
      <c r="T3932" s="256"/>
      <c r="U3932" s="14"/>
      <c r="V3932" s="14"/>
      <c r="W3932" s="14"/>
      <c r="X3932" s="14"/>
      <c r="Y3932" s="14"/>
      <c r="Z3932" s="14"/>
      <c r="AA3932" s="14"/>
      <c r="AB3932" s="14"/>
      <c r="AC3932" s="14"/>
      <c r="AD3932" s="14"/>
      <c r="AE3932" s="14"/>
      <c r="AT3932" s="257" t="s">
        <v>252</v>
      </c>
      <c r="AU3932" s="257" t="s">
        <v>93</v>
      </c>
      <c r="AV3932" s="14" t="s">
        <v>93</v>
      </c>
      <c r="AW3932" s="14" t="s">
        <v>46</v>
      </c>
      <c r="AX3932" s="14" t="s">
        <v>85</v>
      </c>
      <c r="AY3932" s="257" t="s">
        <v>241</v>
      </c>
    </row>
    <row r="3933" s="16" customFormat="1">
      <c r="A3933" s="16"/>
      <c r="B3933" s="269"/>
      <c r="C3933" s="270"/>
      <c r="D3933" s="238" t="s">
        <v>252</v>
      </c>
      <c r="E3933" s="271" t="s">
        <v>39</v>
      </c>
      <c r="F3933" s="272" t="s">
        <v>295</v>
      </c>
      <c r="G3933" s="270"/>
      <c r="H3933" s="273">
        <v>494.03199999999998</v>
      </c>
      <c r="I3933" s="274"/>
      <c r="J3933" s="270"/>
      <c r="K3933" s="270"/>
      <c r="L3933" s="275"/>
      <c r="M3933" s="276"/>
      <c r="N3933" s="277"/>
      <c r="O3933" s="277"/>
      <c r="P3933" s="277"/>
      <c r="Q3933" s="277"/>
      <c r="R3933" s="277"/>
      <c r="S3933" s="277"/>
      <c r="T3933" s="278"/>
      <c r="U3933" s="16"/>
      <c r="V3933" s="16"/>
      <c r="W3933" s="16"/>
      <c r="X3933" s="16"/>
      <c r="Y3933" s="16"/>
      <c r="Z3933" s="16"/>
      <c r="AA3933" s="16"/>
      <c r="AB3933" s="16"/>
      <c r="AC3933" s="16"/>
      <c r="AD3933" s="16"/>
      <c r="AE3933" s="16"/>
      <c r="AT3933" s="279" t="s">
        <v>252</v>
      </c>
      <c r="AU3933" s="279" t="s">
        <v>93</v>
      </c>
      <c r="AV3933" s="16" t="s">
        <v>113</v>
      </c>
      <c r="AW3933" s="16" t="s">
        <v>46</v>
      </c>
      <c r="AX3933" s="16" t="s">
        <v>85</v>
      </c>
      <c r="AY3933" s="279" t="s">
        <v>241</v>
      </c>
    </row>
    <row r="3934" s="13" customFormat="1">
      <c r="A3934" s="13"/>
      <c r="B3934" s="236"/>
      <c r="C3934" s="237"/>
      <c r="D3934" s="238" t="s">
        <v>252</v>
      </c>
      <c r="E3934" s="239" t="s">
        <v>39</v>
      </c>
      <c r="F3934" s="240" t="s">
        <v>1949</v>
      </c>
      <c r="G3934" s="237"/>
      <c r="H3934" s="239" t="s">
        <v>39</v>
      </c>
      <c r="I3934" s="241"/>
      <c r="J3934" s="237"/>
      <c r="K3934" s="237"/>
      <c r="L3934" s="242"/>
      <c r="M3934" s="243"/>
      <c r="N3934" s="244"/>
      <c r="O3934" s="244"/>
      <c r="P3934" s="244"/>
      <c r="Q3934" s="244"/>
      <c r="R3934" s="244"/>
      <c r="S3934" s="244"/>
      <c r="T3934" s="245"/>
      <c r="U3934" s="13"/>
      <c r="V3934" s="13"/>
      <c r="W3934" s="13"/>
      <c r="X3934" s="13"/>
      <c r="Y3934" s="13"/>
      <c r="Z3934" s="13"/>
      <c r="AA3934" s="13"/>
      <c r="AB3934" s="13"/>
      <c r="AC3934" s="13"/>
      <c r="AD3934" s="13"/>
      <c r="AE3934" s="13"/>
      <c r="AT3934" s="246" t="s">
        <v>252</v>
      </c>
      <c r="AU3934" s="246" t="s">
        <v>93</v>
      </c>
      <c r="AV3934" s="13" t="s">
        <v>23</v>
      </c>
      <c r="AW3934" s="13" t="s">
        <v>46</v>
      </c>
      <c r="AX3934" s="13" t="s">
        <v>85</v>
      </c>
      <c r="AY3934" s="246" t="s">
        <v>241</v>
      </c>
    </row>
    <row r="3935" s="13" customFormat="1">
      <c r="A3935" s="13"/>
      <c r="B3935" s="236"/>
      <c r="C3935" s="237"/>
      <c r="D3935" s="238" t="s">
        <v>252</v>
      </c>
      <c r="E3935" s="239" t="s">
        <v>39</v>
      </c>
      <c r="F3935" s="240" t="s">
        <v>2771</v>
      </c>
      <c r="G3935" s="237"/>
      <c r="H3935" s="239" t="s">
        <v>39</v>
      </c>
      <c r="I3935" s="241"/>
      <c r="J3935" s="237"/>
      <c r="K3935" s="237"/>
      <c r="L3935" s="242"/>
      <c r="M3935" s="243"/>
      <c r="N3935" s="244"/>
      <c r="O3935" s="244"/>
      <c r="P3935" s="244"/>
      <c r="Q3935" s="244"/>
      <c r="R3935" s="244"/>
      <c r="S3935" s="244"/>
      <c r="T3935" s="245"/>
      <c r="U3935" s="13"/>
      <c r="V3935" s="13"/>
      <c r="W3935" s="13"/>
      <c r="X3935" s="13"/>
      <c r="Y3935" s="13"/>
      <c r="Z3935" s="13"/>
      <c r="AA3935" s="13"/>
      <c r="AB3935" s="13"/>
      <c r="AC3935" s="13"/>
      <c r="AD3935" s="13"/>
      <c r="AE3935" s="13"/>
      <c r="AT3935" s="246" t="s">
        <v>252</v>
      </c>
      <c r="AU3935" s="246" t="s">
        <v>93</v>
      </c>
      <c r="AV3935" s="13" t="s">
        <v>23</v>
      </c>
      <c r="AW3935" s="13" t="s">
        <v>46</v>
      </c>
      <c r="AX3935" s="13" t="s">
        <v>85</v>
      </c>
      <c r="AY3935" s="246" t="s">
        <v>241</v>
      </c>
    </row>
    <row r="3936" s="14" customFormat="1">
      <c r="A3936" s="14"/>
      <c r="B3936" s="247"/>
      <c r="C3936" s="248"/>
      <c r="D3936" s="238" t="s">
        <v>252</v>
      </c>
      <c r="E3936" s="249" t="s">
        <v>39</v>
      </c>
      <c r="F3936" s="250" t="s">
        <v>3474</v>
      </c>
      <c r="G3936" s="248"/>
      <c r="H3936" s="251">
        <v>75.599999999999994</v>
      </c>
      <c r="I3936" s="252"/>
      <c r="J3936" s="248"/>
      <c r="K3936" s="248"/>
      <c r="L3936" s="253"/>
      <c r="M3936" s="254"/>
      <c r="N3936" s="255"/>
      <c r="O3936" s="255"/>
      <c r="P3936" s="255"/>
      <c r="Q3936" s="255"/>
      <c r="R3936" s="255"/>
      <c r="S3936" s="255"/>
      <c r="T3936" s="256"/>
      <c r="U3936" s="14"/>
      <c r="V3936" s="14"/>
      <c r="W3936" s="14"/>
      <c r="X3936" s="14"/>
      <c r="Y3936" s="14"/>
      <c r="Z3936" s="14"/>
      <c r="AA3936" s="14"/>
      <c r="AB3936" s="14"/>
      <c r="AC3936" s="14"/>
      <c r="AD3936" s="14"/>
      <c r="AE3936" s="14"/>
      <c r="AT3936" s="257" t="s">
        <v>252</v>
      </c>
      <c r="AU3936" s="257" t="s">
        <v>93</v>
      </c>
      <c r="AV3936" s="14" t="s">
        <v>93</v>
      </c>
      <c r="AW3936" s="14" t="s">
        <v>46</v>
      </c>
      <c r="AX3936" s="14" t="s">
        <v>85</v>
      </c>
      <c r="AY3936" s="257" t="s">
        <v>241</v>
      </c>
    </row>
    <row r="3937" s="13" customFormat="1">
      <c r="A3937" s="13"/>
      <c r="B3937" s="236"/>
      <c r="C3937" s="237"/>
      <c r="D3937" s="238" t="s">
        <v>252</v>
      </c>
      <c r="E3937" s="239" t="s">
        <v>39</v>
      </c>
      <c r="F3937" s="240" t="s">
        <v>2778</v>
      </c>
      <c r="G3937" s="237"/>
      <c r="H3937" s="239" t="s">
        <v>39</v>
      </c>
      <c r="I3937" s="241"/>
      <c r="J3937" s="237"/>
      <c r="K3937" s="237"/>
      <c r="L3937" s="242"/>
      <c r="M3937" s="243"/>
      <c r="N3937" s="244"/>
      <c r="O3937" s="244"/>
      <c r="P3937" s="244"/>
      <c r="Q3937" s="244"/>
      <c r="R3937" s="244"/>
      <c r="S3937" s="244"/>
      <c r="T3937" s="245"/>
      <c r="U3937" s="13"/>
      <c r="V3937" s="13"/>
      <c r="W3937" s="13"/>
      <c r="X3937" s="13"/>
      <c r="Y3937" s="13"/>
      <c r="Z3937" s="13"/>
      <c r="AA3937" s="13"/>
      <c r="AB3937" s="13"/>
      <c r="AC3937" s="13"/>
      <c r="AD3937" s="13"/>
      <c r="AE3937" s="13"/>
      <c r="AT3937" s="246" t="s">
        <v>252</v>
      </c>
      <c r="AU3937" s="246" t="s">
        <v>93</v>
      </c>
      <c r="AV3937" s="13" t="s">
        <v>23</v>
      </c>
      <c r="AW3937" s="13" t="s">
        <v>46</v>
      </c>
      <c r="AX3937" s="13" t="s">
        <v>85</v>
      </c>
      <c r="AY3937" s="246" t="s">
        <v>241</v>
      </c>
    </row>
    <row r="3938" s="14" customFormat="1">
      <c r="A3938" s="14"/>
      <c r="B3938" s="247"/>
      <c r="C3938" s="248"/>
      <c r="D3938" s="238" t="s">
        <v>252</v>
      </c>
      <c r="E3938" s="249" t="s">
        <v>39</v>
      </c>
      <c r="F3938" s="250" t="s">
        <v>3475</v>
      </c>
      <c r="G3938" s="248"/>
      <c r="H3938" s="251">
        <v>74.385000000000005</v>
      </c>
      <c r="I3938" s="252"/>
      <c r="J3938" s="248"/>
      <c r="K3938" s="248"/>
      <c r="L3938" s="253"/>
      <c r="M3938" s="254"/>
      <c r="N3938" s="255"/>
      <c r="O3938" s="255"/>
      <c r="P3938" s="255"/>
      <c r="Q3938" s="255"/>
      <c r="R3938" s="255"/>
      <c r="S3938" s="255"/>
      <c r="T3938" s="256"/>
      <c r="U3938" s="14"/>
      <c r="V3938" s="14"/>
      <c r="W3938" s="14"/>
      <c r="X3938" s="14"/>
      <c r="Y3938" s="14"/>
      <c r="Z3938" s="14"/>
      <c r="AA3938" s="14"/>
      <c r="AB3938" s="14"/>
      <c r="AC3938" s="14"/>
      <c r="AD3938" s="14"/>
      <c r="AE3938" s="14"/>
      <c r="AT3938" s="257" t="s">
        <v>252</v>
      </c>
      <c r="AU3938" s="257" t="s">
        <v>93</v>
      </c>
      <c r="AV3938" s="14" t="s">
        <v>93</v>
      </c>
      <c r="AW3938" s="14" t="s">
        <v>46</v>
      </c>
      <c r="AX3938" s="14" t="s">
        <v>85</v>
      </c>
      <c r="AY3938" s="257" t="s">
        <v>241</v>
      </c>
    </row>
    <row r="3939" s="13" customFormat="1">
      <c r="A3939" s="13"/>
      <c r="B3939" s="236"/>
      <c r="C3939" s="237"/>
      <c r="D3939" s="238" t="s">
        <v>252</v>
      </c>
      <c r="E3939" s="239" t="s">
        <v>39</v>
      </c>
      <c r="F3939" s="240" t="s">
        <v>2757</v>
      </c>
      <c r="G3939" s="237"/>
      <c r="H3939" s="239" t="s">
        <v>39</v>
      </c>
      <c r="I3939" s="241"/>
      <c r="J3939" s="237"/>
      <c r="K3939" s="237"/>
      <c r="L3939" s="242"/>
      <c r="M3939" s="243"/>
      <c r="N3939" s="244"/>
      <c r="O3939" s="244"/>
      <c r="P3939" s="244"/>
      <c r="Q3939" s="244"/>
      <c r="R3939" s="244"/>
      <c r="S3939" s="244"/>
      <c r="T3939" s="245"/>
      <c r="U3939" s="13"/>
      <c r="V3939" s="13"/>
      <c r="W3939" s="13"/>
      <c r="X3939" s="13"/>
      <c r="Y3939" s="13"/>
      <c r="Z3939" s="13"/>
      <c r="AA3939" s="13"/>
      <c r="AB3939" s="13"/>
      <c r="AC3939" s="13"/>
      <c r="AD3939" s="13"/>
      <c r="AE3939" s="13"/>
      <c r="AT3939" s="246" t="s">
        <v>252</v>
      </c>
      <c r="AU3939" s="246" t="s">
        <v>93</v>
      </c>
      <c r="AV3939" s="13" t="s">
        <v>23</v>
      </c>
      <c r="AW3939" s="13" t="s">
        <v>46</v>
      </c>
      <c r="AX3939" s="13" t="s">
        <v>85</v>
      </c>
      <c r="AY3939" s="246" t="s">
        <v>241</v>
      </c>
    </row>
    <row r="3940" s="14" customFormat="1">
      <c r="A3940" s="14"/>
      <c r="B3940" s="247"/>
      <c r="C3940" s="248"/>
      <c r="D3940" s="238" t="s">
        <v>252</v>
      </c>
      <c r="E3940" s="249" t="s">
        <v>39</v>
      </c>
      <c r="F3940" s="250" t="s">
        <v>3476</v>
      </c>
      <c r="G3940" s="248"/>
      <c r="H3940" s="251">
        <v>117.021</v>
      </c>
      <c r="I3940" s="252"/>
      <c r="J3940" s="248"/>
      <c r="K3940" s="248"/>
      <c r="L3940" s="253"/>
      <c r="M3940" s="254"/>
      <c r="N3940" s="255"/>
      <c r="O3940" s="255"/>
      <c r="P3940" s="255"/>
      <c r="Q3940" s="255"/>
      <c r="R3940" s="255"/>
      <c r="S3940" s="255"/>
      <c r="T3940" s="256"/>
      <c r="U3940" s="14"/>
      <c r="V3940" s="14"/>
      <c r="W3940" s="14"/>
      <c r="X3940" s="14"/>
      <c r="Y3940" s="14"/>
      <c r="Z3940" s="14"/>
      <c r="AA3940" s="14"/>
      <c r="AB3940" s="14"/>
      <c r="AC3940" s="14"/>
      <c r="AD3940" s="14"/>
      <c r="AE3940" s="14"/>
      <c r="AT3940" s="257" t="s">
        <v>252</v>
      </c>
      <c r="AU3940" s="257" t="s">
        <v>93</v>
      </c>
      <c r="AV3940" s="14" t="s">
        <v>93</v>
      </c>
      <c r="AW3940" s="14" t="s">
        <v>46</v>
      </c>
      <c r="AX3940" s="14" t="s">
        <v>85</v>
      </c>
      <c r="AY3940" s="257" t="s">
        <v>241</v>
      </c>
    </row>
    <row r="3941" s="16" customFormat="1">
      <c r="A3941" s="16"/>
      <c r="B3941" s="269"/>
      <c r="C3941" s="270"/>
      <c r="D3941" s="238" t="s">
        <v>252</v>
      </c>
      <c r="E3941" s="271" t="s">
        <v>39</v>
      </c>
      <c r="F3941" s="272" t="s">
        <v>295</v>
      </c>
      <c r="G3941" s="270"/>
      <c r="H3941" s="273">
        <v>267.00599999999997</v>
      </c>
      <c r="I3941" s="274"/>
      <c r="J3941" s="270"/>
      <c r="K3941" s="270"/>
      <c r="L3941" s="275"/>
      <c r="M3941" s="276"/>
      <c r="N3941" s="277"/>
      <c r="O3941" s="277"/>
      <c r="P3941" s="277"/>
      <c r="Q3941" s="277"/>
      <c r="R3941" s="277"/>
      <c r="S3941" s="277"/>
      <c r="T3941" s="278"/>
      <c r="U3941" s="16"/>
      <c r="V3941" s="16"/>
      <c r="W3941" s="16"/>
      <c r="X3941" s="16"/>
      <c r="Y3941" s="16"/>
      <c r="Z3941" s="16"/>
      <c r="AA3941" s="16"/>
      <c r="AB3941" s="16"/>
      <c r="AC3941" s="16"/>
      <c r="AD3941" s="16"/>
      <c r="AE3941" s="16"/>
      <c r="AT3941" s="279" t="s">
        <v>252</v>
      </c>
      <c r="AU3941" s="279" t="s">
        <v>93</v>
      </c>
      <c r="AV3941" s="16" t="s">
        <v>113</v>
      </c>
      <c r="AW3941" s="16" t="s">
        <v>46</v>
      </c>
      <c r="AX3941" s="16" t="s">
        <v>85</v>
      </c>
      <c r="AY3941" s="279" t="s">
        <v>241</v>
      </c>
    </row>
    <row r="3942" s="13" customFormat="1">
      <c r="A3942" s="13"/>
      <c r="B3942" s="236"/>
      <c r="C3942" s="237"/>
      <c r="D3942" s="238" t="s">
        <v>252</v>
      </c>
      <c r="E3942" s="239" t="s">
        <v>39</v>
      </c>
      <c r="F3942" s="240" t="s">
        <v>1952</v>
      </c>
      <c r="G3942" s="237"/>
      <c r="H3942" s="239" t="s">
        <v>39</v>
      </c>
      <c r="I3942" s="241"/>
      <c r="J3942" s="237"/>
      <c r="K3942" s="237"/>
      <c r="L3942" s="242"/>
      <c r="M3942" s="243"/>
      <c r="N3942" s="244"/>
      <c r="O3942" s="244"/>
      <c r="P3942" s="244"/>
      <c r="Q3942" s="244"/>
      <c r="R3942" s="244"/>
      <c r="S3942" s="244"/>
      <c r="T3942" s="245"/>
      <c r="U3942" s="13"/>
      <c r="V3942" s="13"/>
      <c r="W3942" s="13"/>
      <c r="X3942" s="13"/>
      <c r="Y3942" s="13"/>
      <c r="Z3942" s="13"/>
      <c r="AA3942" s="13"/>
      <c r="AB3942" s="13"/>
      <c r="AC3942" s="13"/>
      <c r="AD3942" s="13"/>
      <c r="AE3942" s="13"/>
      <c r="AT3942" s="246" t="s">
        <v>252</v>
      </c>
      <c r="AU3942" s="246" t="s">
        <v>93</v>
      </c>
      <c r="AV3942" s="13" t="s">
        <v>23</v>
      </c>
      <c r="AW3942" s="13" t="s">
        <v>46</v>
      </c>
      <c r="AX3942" s="13" t="s">
        <v>85</v>
      </c>
      <c r="AY3942" s="246" t="s">
        <v>241</v>
      </c>
    </row>
    <row r="3943" s="13" customFormat="1">
      <c r="A3943" s="13"/>
      <c r="B3943" s="236"/>
      <c r="C3943" s="237"/>
      <c r="D3943" s="238" t="s">
        <v>252</v>
      </c>
      <c r="E3943" s="239" t="s">
        <v>39</v>
      </c>
      <c r="F3943" s="240" t="s">
        <v>2771</v>
      </c>
      <c r="G3943" s="237"/>
      <c r="H3943" s="239" t="s">
        <v>39</v>
      </c>
      <c r="I3943" s="241"/>
      <c r="J3943" s="237"/>
      <c r="K3943" s="237"/>
      <c r="L3943" s="242"/>
      <c r="M3943" s="243"/>
      <c r="N3943" s="244"/>
      <c r="O3943" s="244"/>
      <c r="P3943" s="244"/>
      <c r="Q3943" s="244"/>
      <c r="R3943" s="244"/>
      <c r="S3943" s="244"/>
      <c r="T3943" s="245"/>
      <c r="U3943" s="13"/>
      <c r="V3943" s="13"/>
      <c r="W3943" s="13"/>
      <c r="X3943" s="13"/>
      <c r="Y3943" s="13"/>
      <c r="Z3943" s="13"/>
      <c r="AA3943" s="13"/>
      <c r="AB3943" s="13"/>
      <c r="AC3943" s="13"/>
      <c r="AD3943" s="13"/>
      <c r="AE3943" s="13"/>
      <c r="AT3943" s="246" t="s">
        <v>252</v>
      </c>
      <c r="AU3943" s="246" t="s">
        <v>93</v>
      </c>
      <c r="AV3943" s="13" t="s">
        <v>23</v>
      </c>
      <c r="AW3943" s="13" t="s">
        <v>46</v>
      </c>
      <c r="AX3943" s="13" t="s">
        <v>85</v>
      </c>
      <c r="AY3943" s="246" t="s">
        <v>241</v>
      </c>
    </row>
    <row r="3944" s="14" customFormat="1">
      <c r="A3944" s="14"/>
      <c r="B3944" s="247"/>
      <c r="C3944" s="248"/>
      <c r="D3944" s="238" t="s">
        <v>252</v>
      </c>
      <c r="E3944" s="249" t="s">
        <v>39</v>
      </c>
      <c r="F3944" s="250" t="s">
        <v>3477</v>
      </c>
      <c r="G3944" s="248"/>
      <c r="H3944" s="251">
        <v>196.11600000000001</v>
      </c>
      <c r="I3944" s="252"/>
      <c r="J3944" s="248"/>
      <c r="K3944" s="248"/>
      <c r="L3944" s="253"/>
      <c r="M3944" s="254"/>
      <c r="N3944" s="255"/>
      <c r="O3944" s="255"/>
      <c r="P3944" s="255"/>
      <c r="Q3944" s="255"/>
      <c r="R3944" s="255"/>
      <c r="S3944" s="255"/>
      <c r="T3944" s="256"/>
      <c r="U3944" s="14"/>
      <c r="V3944" s="14"/>
      <c r="W3944" s="14"/>
      <c r="X3944" s="14"/>
      <c r="Y3944" s="14"/>
      <c r="Z3944" s="14"/>
      <c r="AA3944" s="14"/>
      <c r="AB3944" s="14"/>
      <c r="AC3944" s="14"/>
      <c r="AD3944" s="14"/>
      <c r="AE3944" s="14"/>
      <c r="AT3944" s="257" t="s">
        <v>252</v>
      </c>
      <c r="AU3944" s="257" t="s">
        <v>93</v>
      </c>
      <c r="AV3944" s="14" t="s">
        <v>93</v>
      </c>
      <c r="AW3944" s="14" t="s">
        <v>46</v>
      </c>
      <c r="AX3944" s="14" t="s">
        <v>85</v>
      </c>
      <c r="AY3944" s="257" t="s">
        <v>241</v>
      </c>
    </row>
    <row r="3945" s="13" customFormat="1">
      <c r="A3945" s="13"/>
      <c r="B3945" s="236"/>
      <c r="C3945" s="237"/>
      <c r="D3945" s="238" t="s">
        <v>252</v>
      </c>
      <c r="E3945" s="239" t="s">
        <v>39</v>
      </c>
      <c r="F3945" s="240" t="s">
        <v>2778</v>
      </c>
      <c r="G3945" s="237"/>
      <c r="H3945" s="239" t="s">
        <v>39</v>
      </c>
      <c r="I3945" s="241"/>
      <c r="J3945" s="237"/>
      <c r="K3945" s="237"/>
      <c r="L3945" s="242"/>
      <c r="M3945" s="243"/>
      <c r="N3945" s="244"/>
      <c r="O3945" s="244"/>
      <c r="P3945" s="244"/>
      <c r="Q3945" s="244"/>
      <c r="R3945" s="244"/>
      <c r="S3945" s="244"/>
      <c r="T3945" s="245"/>
      <c r="U3945" s="13"/>
      <c r="V3945" s="13"/>
      <c r="W3945" s="13"/>
      <c r="X3945" s="13"/>
      <c r="Y3945" s="13"/>
      <c r="Z3945" s="13"/>
      <c r="AA3945" s="13"/>
      <c r="AB3945" s="13"/>
      <c r="AC3945" s="13"/>
      <c r="AD3945" s="13"/>
      <c r="AE3945" s="13"/>
      <c r="AT3945" s="246" t="s">
        <v>252</v>
      </c>
      <c r="AU3945" s="246" t="s">
        <v>93</v>
      </c>
      <c r="AV3945" s="13" t="s">
        <v>23</v>
      </c>
      <c r="AW3945" s="13" t="s">
        <v>46</v>
      </c>
      <c r="AX3945" s="13" t="s">
        <v>85</v>
      </c>
      <c r="AY3945" s="246" t="s">
        <v>241</v>
      </c>
    </row>
    <row r="3946" s="14" customFormat="1">
      <c r="A3946" s="14"/>
      <c r="B3946" s="247"/>
      <c r="C3946" s="248"/>
      <c r="D3946" s="238" t="s">
        <v>252</v>
      </c>
      <c r="E3946" s="249" t="s">
        <v>39</v>
      </c>
      <c r="F3946" s="250" t="s">
        <v>3478</v>
      </c>
      <c r="G3946" s="248"/>
      <c r="H3946" s="251">
        <v>265.48200000000003</v>
      </c>
      <c r="I3946" s="252"/>
      <c r="J3946" s="248"/>
      <c r="K3946" s="248"/>
      <c r="L3946" s="253"/>
      <c r="M3946" s="254"/>
      <c r="N3946" s="255"/>
      <c r="O3946" s="255"/>
      <c r="P3946" s="255"/>
      <c r="Q3946" s="255"/>
      <c r="R3946" s="255"/>
      <c r="S3946" s="255"/>
      <c r="T3946" s="256"/>
      <c r="U3946" s="14"/>
      <c r="V3946" s="14"/>
      <c r="W3946" s="14"/>
      <c r="X3946" s="14"/>
      <c r="Y3946" s="14"/>
      <c r="Z3946" s="14"/>
      <c r="AA3946" s="14"/>
      <c r="AB3946" s="14"/>
      <c r="AC3946" s="14"/>
      <c r="AD3946" s="14"/>
      <c r="AE3946" s="14"/>
      <c r="AT3946" s="257" t="s">
        <v>252</v>
      </c>
      <c r="AU3946" s="257" t="s">
        <v>93</v>
      </c>
      <c r="AV3946" s="14" t="s">
        <v>93</v>
      </c>
      <c r="AW3946" s="14" t="s">
        <v>46</v>
      </c>
      <c r="AX3946" s="14" t="s">
        <v>85</v>
      </c>
      <c r="AY3946" s="257" t="s">
        <v>241</v>
      </c>
    </row>
    <row r="3947" s="13" customFormat="1">
      <c r="A3947" s="13"/>
      <c r="B3947" s="236"/>
      <c r="C3947" s="237"/>
      <c r="D3947" s="238" t="s">
        <v>252</v>
      </c>
      <c r="E3947" s="239" t="s">
        <v>39</v>
      </c>
      <c r="F3947" s="240" t="s">
        <v>2757</v>
      </c>
      <c r="G3947" s="237"/>
      <c r="H3947" s="239" t="s">
        <v>39</v>
      </c>
      <c r="I3947" s="241"/>
      <c r="J3947" s="237"/>
      <c r="K3947" s="237"/>
      <c r="L3947" s="242"/>
      <c r="M3947" s="243"/>
      <c r="N3947" s="244"/>
      <c r="O3947" s="244"/>
      <c r="P3947" s="244"/>
      <c r="Q3947" s="244"/>
      <c r="R3947" s="244"/>
      <c r="S3947" s="244"/>
      <c r="T3947" s="245"/>
      <c r="U3947" s="13"/>
      <c r="V3947" s="13"/>
      <c r="W3947" s="13"/>
      <c r="X3947" s="13"/>
      <c r="Y3947" s="13"/>
      <c r="Z3947" s="13"/>
      <c r="AA3947" s="13"/>
      <c r="AB3947" s="13"/>
      <c r="AC3947" s="13"/>
      <c r="AD3947" s="13"/>
      <c r="AE3947" s="13"/>
      <c r="AT3947" s="246" t="s">
        <v>252</v>
      </c>
      <c r="AU3947" s="246" t="s">
        <v>93</v>
      </c>
      <c r="AV3947" s="13" t="s">
        <v>23</v>
      </c>
      <c r="AW3947" s="13" t="s">
        <v>46</v>
      </c>
      <c r="AX3947" s="13" t="s">
        <v>85</v>
      </c>
      <c r="AY3947" s="246" t="s">
        <v>241</v>
      </c>
    </row>
    <row r="3948" s="14" customFormat="1">
      <c r="A3948" s="14"/>
      <c r="B3948" s="247"/>
      <c r="C3948" s="248"/>
      <c r="D3948" s="238" t="s">
        <v>252</v>
      </c>
      <c r="E3948" s="249" t="s">
        <v>39</v>
      </c>
      <c r="F3948" s="250" t="s">
        <v>3479</v>
      </c>
      <c r="G3948" s="248"/>
      <c r="H3948" s="251">
        <v>21.437999999999999</v>
      </c>
      <c r="I3948" s="252"/>
      <c r="J3948" s="248"/>
      <c r="K3948" s="248"/>
      <c r="L3948" s="253"/>
      <c r="M3948" s="254"/>
      <c r="N3948" s="255"/>
      <c r="O3948" s="255"/>
      <c r="P3948" s="255"/>
      <c r="Q3948" s="255"/>
      <c r="R3948" s="255"/>
      <c r="S3948" s="255"/>
      <c r="T3948" s="256"/>
      <c r="U3948" s="14"/>
      <c r="V3948" s="14"/>
      <c r="W3948" s="14"/>
      <c r="X3948" s="14"/>
      <c r="Y3948" s="14"/>
      <c r="Z3948" s="14"/>
      <c r="AA3948" s="14"/>
      <c r="AB3948" s="14"/>
      <c r="AC3948" s="14"/>
      <c r="AD3948" s="14"/>
      <c r="AE3948" s="14"/>
      <c r="AT3948" s="257" t="s">
        <v>252</v>
      </c>
      <c r="AU3948" s="257" t="s">
        <v>93</v>
      </c>
      <c r="AV3948" s="14" t="s">
        <v>93</v>
      </c>
      <c r="AW3948" s="14" t="s">
        <v>46</v>
      </c>
      <c r="AX3948" s="14" t="s">
        <v>85</v>
      </c>
      <c r="AY3948" s="257" t="s">
        <v>241</v>
      </c>
    </row>
    <row r="3949" s="13" customFormat="1">
      <c r="A3949" s="13"/>
      <c r="B3949" s="236"/>
      <c r="C3949" s="237"/>
      <c r="D3949" s="238" t="s">
        <v>252</v>
      </c>
      <c r="E3949" s="239" t="s">
        <v>39</v>
      </c>
      <c r="F3949" s="240" t="s">
        <v>2764</v>
      </c>
      <c r="G3949" s="237"/>
      <c r="H3949" s="239" t="s">
        <v>39</v>
      </c>
      <c r="I3949" s="241"/>
      <c r="J3949" s="237"/>
      <c r="K3949" s="237"/>
      <c r="L3949" s="242"/>
      <c r="M3949" s="243"/>
      <c r="N3949" s="244"/>
      <c r="O3949" s="244"/>
      <c r="P3949" s="244"/>
      <c r="Q3949" s="244"/>
      <c r="R3949" s="244"/>
      <c r="S3949" s="244"/>
      <c r="T3949" s="245"/>
      <c r="U3949" s="13"/>
      <c r="V3949" s="13"/>
      <c r="W3949" s="13"/>
      <c r="X3949" s="13"/>
      <c r="Y3949" s="13"/>
      <c r="Z3949" s="13"/>
      <c r="AA3949" s="13"/>
      <c r="AB3949" s="13"/>
      <c r="AC3949" s="13"/>
      <c r="AD3949" s="13"/>
      <c r="AE3949" s="13"/>
      <c r="AT3949" s="246" t="s">
        <v>252</v>
      </c>
      <c r="AU3949" s="246" t="s">
        <v>93</v>
      </c>
      <c r="AV3949" s="13" t="s">
        <v>23</v>
      </c>
      <c r="AW3949" s="13" t="s">
        <v>46</v>
      </c>
      <c r="AX3949" s="13" t="s">
        <v>85</v>
      </c>
      <c r="AY3949" s="246" t="s">
        <v>241</v>
      </c>
    </row>
    <row r="3950" s="14" customFormat="1">
      <c r="A3950" s="14"/>
      <c r="B3950" s="247"/>
      <c r="C3950" s="248"/>
      <c r="D3950" s="238" t="s">
        <v>252</v>
      </c>
      <c r="E3950" s="249" t="s">
        <v>39</v>
      </c>
      <c r="F3950" s="250" t="s">
        <v>3480</v>
      </c>
      <c r="G3950" s="248"/>
      <c r="H3950" s="251">
        <v>155.77500000000001</v>
      </c>
      <c r="I3950" s="252"/>
      <c r="J3950" s="248"/>
      <c r="K3950" s="248"/>
      <c r="L3950" s="253"/>
      <c r="M3950" s="254"/>
      <c r="N3950" s="255"/>
      <c r="O3950" s="255"/>
      <c r="P3950" s="255"/>
      <c r="Q3950" s="255"/>
      <c r="R3950" s="255"/>
      <c r="S3950" s="255"/>
      <c r="T3950" s="256"/>
      <c r="U3950" s="14"/>
      <c r="V3950" s="14"/>
      <c r="W3950" s="14"/>
      <c r="X3950" s="14"/>
      <c r="Y3950" s="14"/>
      <c r="Z3950" s="14"/>
      <c r="AA3950" s="14"/>
      <c r="AB3950" s="14"/>
      <c r="AC3950" s="14"/>
      <c r="AD3950" s="14"/>
      <c r="AE3950" s="14"/>
      <c r="AT3950" s="257" t="s">
        <v>252</v>
      </c>
      <c r="AU3950" s="257" t="s">
        <v>93</v>
      </c>
      <c r="AV3950" s="14" t="s">
        <v>93</v>
      </c>
      <c r="AW3950" s="14" t="s">
        <v>46</v>
      </c>
      <c r="AX3950" s="14" t="s">
        <v>85</v>
      </c>
      <c r="AY3950" s="257" t="s">
        <v>241</v>
      </c>
    </row>
    <row r="3951" s="16" customFormat="1">
      <c r="A3951" s="16"/>
      <c r="B3951" s="269"/>
      <c r="C3951" s="270"/>
      <c r="D3951" s="238" t="s">
        <v>252</v>
      </c>
      <c r="E3951" s="271" t="s">
        <v>39</v>
      </c>
      <c r="F3951" s="272" t="s">
        <v>295</v>
      </c>
      <c r="G3951" s="270"/>
      <c r="H3951" s="273">
        <v>638.81100000000004</v>
      </c>
      <c r="I3951" s="274"/>
      <c r="J3951" s="270"/>
      <c r="K3951" s="270"/>
      <c r="L3951" s="275"/>
      <c r="M3951" s="276"/>
      <c r="N3951" s="277"/>
      <c r="O3951" s="277"/>
      <c r="P3951" s="277"/>
      <c r="Q3951" s="277"/>
      <c r="R3951" s="277"/>
      <c r="S3951" s="277"/>
      <c r="T3951" s="278"/>
      <c r="U3951" s="16"/>
      <c r="V3951" s="16"/>
      <c r="W3951" s="16"/>
      <c r="X3951" s="16"/>
      <c r="Y3951" s="16"/>
      <c r="Z3951" s="16"/>
      <c r="AA3951" s="16"/>
      <c r="AB3951" s="16"/>
      <c r="AC3951" s="16"/>
      <c r="AD3951" s="16"/>
      <c r="AE3951" s="16"/>
      <c r="AT3951" s="279" t="s">
        <v>252</v>
      </c>
      <c r="AU3951" s="279" t="s">
        <v>93</v>
      </c>
      <c r="AV3951" s="16" t="s">
        <v>113</v>
      </c>
      <c r="AW3951" s="16" t="s">
        <v>46</v>
      </c>
      <c r="AX3951" s="16" t="s">
        <v>85</v>
      </c>
      <c r="AY3951" s="279" t="s">
        <v>241</v>
      </c>
    </row>
    <row r="3952" s="15" customFormat="1">
      <c r="A3952" s="15"/>
      <c r="B3952" s="258"/>
      <c r="C3952" s="259"/>
      <c r="D3952" s="238" t="s">
        <v>252</v>
      </c>
      <c r="E3952" s="260" t="s">
        <v>39</v>
      </c>
      <c r="F3952" s="261" t="s">
        <v>274</v>
      </c>
      <c r="G3952" s="259"/>
      <c r="H3952" s="262">
        <v>1945.5989999999999</v>
      </c>
      <c r="I3952" s="263"/>
      <c r="J3952" s="259"/>
      <c r="K3952" s="259"/>
      <c r="L3952" s="264"/>
      <c r="M3952" s="265"/>
      <c r="N3952" s="266"/>
      <c r="O3952" s="266"/>
      <c r="P3952" s="266"/>
      <c r="Q3952" s="266"/>
      <c r="R3952" s="266"/>
      <c r="S3952" s="266"/>
      <c r="T3952" s="267"/>
      <c r="U3952" s="15"/>
      <c r="V3952" s="15"/>
      <c r="W3952" s="15"/>
      <c r="X3952" s="15"/>
      <c r="Y3952" s="15"/>
      <c r="Z3952" s="15"/>
      <c r="AA3952" s="15"/>
      <c r="AB3952" s="15"/>
      <c r="AC3952" s="15"/>
      <c r="AD3952" s="15"/>
      <c r="AE3952" s="15"/>
      <c r="AT3952" s="268" t="s">
        <v>252</v>
      </c>
      <c r="AU3952" s="268" t="s">
        <v>93</v>
      </c>
      <c r="AV3952" s="15" t="s">
        <v>248</v>
      </c>
      <c r="AW3952" s="15" t="s">
        <v>46</v>
      </c>
      <c r="AX3952" s="15" t="s">
        <v>23</v>
      </c>
      <c r="AY3952" s="268" t="s">
        <v>241</v>
      </c>
    </row>
    <row r="3953" s="2" customFormat="1" ht="24.15" customHeight="1">
      <c r="A3953" s="42"/>
      <c r="B3953" s="43"/>
      <c r="C3953" s="218" t="s">
        <v>3481</v>
      </c>
      <c r="D3953" s="218" t="s">
        <v>243</v>
      </c>
      <c r="E3953" s="219" t="s">
        <v>3482</v>
      </c>
      <c r="F3953" s="220" t="s">
        <v>3483</v>
      </c>
      <c r="G3953" s="221" t="s">
        <v>145</v>
      </c>
      <c r="H3953" s="222">
        <v>96112.856</v>
      </c>
      <c r="I3953" s="223"/>
      <c r="J3953" s="224">
        <f>ROUND(I3953*H3953,2)</f>
        <v>0</v>
      </c>
      <c r="K3953" s="220" t="s">
        <v>247</v>
      </c>
      <c r="L3953" s="48"/>
      <c r="M3953" s="225" t="s">
        <v>39</v>
      </c>
      <c r="N3953" s="226" t="s">
        <v>56</v>
      </c>
      <c r="O3953" s="88"/>
      <c r="P3953" s="227">
        <f>O3953*H3953</f>
        <v>0</v>
      </c>
      <c r="Q3953" s="227">
        <v>0</v>
      </c>
      <c r="R3953" s="227">
        <f>Q3953*H3953</f>
        <v>0</v>
      </c>
      <c r="S3953" s="227">
        <v>0</v>
      </c>
      <c r="T3953" s="228">
        <f>S3953*H3953</f>
        <v>0</v>
      </c>
      <c r="U3953" s="42"/>
      <c r="V3953" s="42"/>
      <c r="W3953" s="42"/>
      <c r="X3953" s="42"/>
      <c r="Y3953" s="42"/>
      <c r="Z3953" s="42"/>
      <c r="AA3953" s="42"/>
      <c r="AB3953" s="42"/>
      <c r="AC3953" s="42"/>
      <c r="AD3953" s="42"/>
      <c r="AE3953" s="42"/>
      <c r="AR3953" s="229" t="s">
        <v>248</v>
      </c>
      <c r="AT3953" s="229" t="s">
        <v>243</v>
      </c>
      <c r="AU3953" s="229" t="s">
        <v>93</v>
      </c>
      <c r="AY3953" s="20" t="s">
        <v>241</v>
      </c>
      <c r="BE3953" s="230">
        <f>IF(N3953="základní",J3953,0)</f>
        <v>0</v>
      </c>
      <c r="BF3953" s="230">
        <f>IF(N3953="snížená",J3953,0)</f>
        <v>0</v>
      </c>
      <c r="BG3953" s="230">
        <f>IF(N3953="zákl. přenesená",J3953,0)</f>
        <v>0</v>
      </c>
      <c r="BH3953" s="230">
        <f>IF(N3953="sníž. přenesená",J3953,0)</f>
        <v>0</v>
      </c>
      <c r="BI3953" s="230">
        <f>IF(N3953="nulová",J3953,0)</f>
        <v>0</v>
      </c>
      <c r="BJ3953" s="20" t="s">
        <v>23</v>
      </c>
      <c r="BK3953" s="230">
        <f>ROUND(I3953*H3953,2)</f>
        <v>0</v>
      </c>
      <c r="BL3953" s="20" t="s">
        <v>248</v>
      </c>
      <c r="BM3953" s="229" t="s">
        <v>3484</v>
      </c>
    </row>
    <row r="3954" s="2" customFormat="1">
      <c r="A3954" s="42"/>
      <c r="B3954" s="43"/>
      <c r="C3954" s="44"/>
      <c r="D3954" s="231" t="s">
        <v>250</v>
      </c>
      <c r="E3954" s="44"/>
      <c r="F3954" s="232" t="s">
        <v>3485</v>
      </c>
      <c r="G3954" s="44"/>
      <c r="H3954" s="44"/>
      <c r="I3954" s="233"/>
      <c r="J3954" s="44"/>
      <c r="K3954" s="44"/>
      <c r="L3954" s="48"/>
      <c r="M3954" s="234"/>
      <c r="N3954" s="235"/>
      <c r="O3954" s="88"/>
      <c r="P3954" s="88"/>
      <c r="Q3954" s="88"/>
      <c r="R3954" s="88"/>
      <c r="S3954" s="88"/>
      <c r="T3954" s="89"/>
      <c r="U3954" s="42"/>
      <c r="V3954" s="42"/>
      <c r="W3954" s="42"/>
      <c r="X3954" s="42"/>
      <c r="Y3954" s="42"/>
      <c r="Z3954" s="42"/>
      <c r="AA3954" s="42"/>
      <c r="AB3954" s="42"/>
      <c r="AC3954" s="42"/>
      <c r="AD3954" s="42"/>
      <c r="AE3954" s="42"/>
      <c r="AT3954" s="20" t="s">
        <v>250</v>
      </c>
      <c r="AU3954" s="20" t="s">
        <v>93</v>
      </c>
    </row>
    <row r="3955" s="13" customFormat="1">
      <c r="A3955" s="13"/>
      <c r="B3955" s="236"/>
      <c r="C3955" s="237"/>
      <c r="D3955" s="238" t="s">
        <v>252</v>
      </c>
      <c r="E3955" s="239" t="s">
        <v>39</v>
      </c>
      <c r="F3955" s="240" t="s">
        <v>3461</v>
      </c>
      <c r="G3955" s="237"/>
      <c r="H3955" s="239" t="s">
        <v>39</v>
      </c>
      <c r="I3955" s="241"/>
      <c r="J3955" s="237"/>
      <c r="K3955" s="237"/>
      <c r="L3955" s="242"/>
      <c r="M3955" s="243"/>
      <c r="N3955" s="244"/>
      <c r="O3955" s="244"/>
      <c r="P3955" s="244"/>
      <c r="Q3955" s="244"/>
      <c r="R3955" s="244"/>
      <c r="S3955" s="244"/>
      <c r="T3955" s="245"/>
      <c r="U3955" s="13"/>
      <c r="V3955" s="13"/>
      <c r="W3955" s="13"/>
      <c r="X3955" s="13"/>
      <c r="Y3955" s="13"/>
      <c r="Z3955" s="13"/>
      <c r="AA3955" s="13"/>
      <c r="AB3955" s="13"/>
      <c r="AC3955" s="13"/>
      <c r="AD3955" s="13"/>
      <c r="AE3955" s="13"/>
      <c r="AT3955" s="246" t="s">
        <v>252</v>
      </c>
      <c r="AU3955" s="246" t="s">
        <v>93</v>
      </c>
      <c r="AV3955" s="13" t="s">
        <v>23</v>
      </c>
      <c r="AW3955" s="13" t="s">
        <v>46</v>
      </c>
      <c r="AX3955" s="13" t="s">
        <v>85</v>
      </c>
      <c r="AY3955" s="246" t="s">
        <v>241</v>
      </c>
    </row>
    <row r="3956" s="14" customFormat="1">
      <c r="A3956" s="14"/>
      <c r="B3956" s="247"/>
      <c r="C3956" s="248"/>
      <c r="D3956" s="238" t="s">
        <v>252</v>
      </c>
      <c r="E3956" s="249" t="s">
        <v>39</v>
      </c>
      <c r="F3956" s="250" t="s">
        <v>3486</v>
      </c>
      <c r="G3956" s="248"/>
      <c r="H3956" s="251">
        <v>1293.656</v>
      </c>
      <c r="I3956" s="252"/>
      <c r="J3956" s="248"/>
      <c r="K3956" s="248"/>
      <c r="L3956" s="253"/>
      <c r="M3956" s="254"/>
      <c r="N3956" s="255"/>
      <c r="O3956" s="255"/>
      <c r="P3956" s="255"/>
      <c r="Q3956" s="255"/>
      <c r="R3956" s="255"/>
      <c r="S3956" s="255"/>
      <c r="T3956" s="256"/>
      <c r="U3956" s="14"/>
      <c r="V3956" s="14"/>
      <c r="W3956" s="14"/>
      <c r="X3956" s="14"/>
      <c r="Y3956" s="14"/>
      <c r="Z3956" s="14"/>
      <c r="AA3956" s="14"/>
      <c r="AB3956" s="14"/>
      <c r="AC3956" s="14"/>
      <c r="AD3956" s="14"/>
      <c r="AE3956" s="14"/>
      <c r="AT3956" s="257" t="s">
        <v>252</v>
      </c>
      <c r="AU3956" s="257" t="s">
        <v>93</v>
      </c>
      <c r="AV3956" s="14" t="s">
        <v>93</v>
      </c>
      <c r="AW3956" s="14" t="s">
        <v>46</v>
      </c>
      <c r="AX3956" s="14" t="s">
        <v>85</v>
      </c>
      <c r="AY3956" s="257" t="s">
        <v>241</v>
      </c>
    </row>
    <row r="3957" s="16" customFormat="1">
      <c r="A3957" s="16"/>
      <c r="B3957" s="269"/>
      <c r="C3957" s="270"/>
      <c r="D3957" s="238" t="s">
        <v>252</v>
      </c>
      <c r="E3957" s="271" t="s">
        <v>39</v>
      </c>
      <c r="F3957" s="272" t="s">
        <v>295</v>
      </c>
      <c r="G3957" s="270"/>
      <c r="H3957" s="273">
        <v>1293.656</v>
      </c>
      <c r="I3957" s="274"/>
      <c r="J3957" s="270"/>
      <c r="K3957" s="270"/>
      <c r="L3957" s="275"/>
      <c r="M3957" s="276"/>
      <c r="N3957" s="277"/>
      <c r="O3957" s="277"/>
      <c r="P3957" s="277"/>
      <c r="Q3957" s="277"/>
      <c r="R3957" s="277"/>
      <c r="S3957" s="277"/>
      <c r="T3957" s="278"/>
      <c r="U3957" s="16"/>
      <c r="V3957" s="16"/>
      <c r="W3957" s="16"/>
      <c r="X3957" s="16"/>
      <c r="Y3957" s="16"/>
      <c r="Z3957" s="16"/>
      <c r="AA3957" s="16"/>
      <c r="AB3957" s="16"/>
      <c r="AC3957" s="16"/>
      <c r="AD3957" s="16"/>
      <c r="AE3957" s="16"/>
      <c r="AT3957" s="279" t="s">
        <v>252</v>
      </c>
      <c r="AU3957" s="279" t="s">
        <v>93</v>
      </c>
      <c r="AV3957" s="16" t="s">
        <v>113</v>
      </c>
      <c r="AW3957" s="16" t="s">
        <v>46</v>
      </c>
      <c r="AX3957" s="16" t="s">
        <v>85</v>
      </c>
      <c r="AY3957" s="279" t="s">
        <v>241</v>
      </c>
    </row>
    <row r="3958" s="13" customFormat="1">
      <c r="A3958" s="13"/>
      <c r="B3958" s="236"/>
      <c r="C3958" s="237"/>
      <c r="D3958" s="238" t="s">
        <v>252</v>
      </c>
      <c r="E3958" s="239" t="s">
        <v>39</v>
      </c>
      <c r="F3958" s="240" t="s">
        <v>3463</v>
      </c>
      <c r="G3958" s="237"/>
      <c r="H3958" s="239" t="s">
        <v>39</v>
      </c>
      <c r="I3958" s="241"/>
      <c r="J3958" s="237"/>
      <c r="K3958" s="237"/>
      <c r="L3958" s="242"/>
      <c r="M3958" s="243"/>
      <c r="N3958" s="244"/>
      <c r="O3958" s="244"/>
      <c r="P3958" s="244"/>
      <c r="Q3958" s="244"/>
      <c r="R3958" s="244"/>
      <c r="S3958" s="244"/>
      <c r="T3958" s="245"/>
      <c r="U3958" s="13"/>
      <c r="V3958" s="13"/>
      <c r="W3958" s="13"/>
      <c r="X3958" s="13"/>
      <c r="Y3958" s="13"/>
      <c r="Z3958" s="13"/>
      <c r="AA3958" s="13"/>
      <c r="AB3958" s="13"/>
      <c r="AC3958" s="13"/>
      <c r="AD3958" s="13"/>
      <c r="AE3958" s="13"/>
      <c r="AT3958" s="246" t="s">
        <v>252</v>
      </c>
      <c r="AU3958" s="246" t="s">
        <v>93</v>
      </c>
      <c r="AV3958" s="13" t="s">
        <v>23</v>
      </c>
      <c r="AW3958" s="13" t="s">
        <v>46</v>
      </c>
      <c r="AX3958" s="13" t="s">
        <v>85</v>
      </c>
      <c r="AY3958" s="246" t="s">
        <v>241</v>
      </c>
    </row>
    <row r="3959" s="14" customFormat="1">
      <c r="A3959" s="14"/>
      <c r="B3959" s="247"/>
      <c r="C3959" s="248"/>
      <c r="D3959" s="238" t="s">
        <v>252</v>
      </c>
      <c r="E3959" s="249" t="s">
        <v>39</v>
      </c>
      <c r="F3959" s="250" t="s">
        <v>3487</v>
      </c>
      <c r="G3959" s="248"/>
      <c r="H3959" s="251">
        <v>10828.26</v>
      </c>
      <c r="I3959" s="252"/>
      <c r="J3959" s="248"/>
      <c r="K3959" s="248"/>
      <c r="L3959" s="253"/>
      <c r="M3959" s="254"/>
      <c r="N3959" s="255"/>
      <c r="O3959" s="255"/>
      <c r="P3959" s="255"/>
      <c r="Q3959" s="255"/>
      <c r="R3959" s="255"/>
      <c r="S3959" s="255"/>
      <c r="T3959" s="256"/>
      <c r="U3959" s="14"/>
      <c r="V3959" s="14"/>
      <c r="W3959" s="14"/>
      <c r="X3959" s="14"/>
      <c r="Y3959" s="14"/>
      <c r="Z3959" s="14"/>
      <c r="AA3959" s="14"/>
      <c r="AB3959" s="14"/>
      <c r="AC3959" s="14"/>
      <c r="AD3959" s="14"/>
      <c r="AE3959" s="14"/>
      <c r="AT3959" s="257" t="s">
        <v>252</v>
      </c>
      <c r="AU3959" s="257" t="s">
        <v>93</v>
      </c>
      <c r="AV3959" s="14" t="s">
        <v>93</v>
      </c>
      <c r="AW3959" s="14" t="s">
        <v>46</v>
      </c>
      <c r="AX3959" s="14" t="s">
        <v>85</v>
      </c>
      <c r="AY3959" s="257" t="s">
        <v>241</v>
      </c>
    </row>
    <row r="3960" s="16" customFormat="1">
      <c r="A3960" s="16"/>
      <c r="B3960" s="269"/>
      <c r="C3960" s="270"/>
      <c r="D3960" s="238" t="s">
        <v>252</v>
      </c>
      <c r="E3960" s="271" t="s">
        <v>39</v>
      </c>
      <c r="F3960" s="272" t="s">
        <v>295</v>
      </c>
      <c r="G3960" s="270"/>
      <c r="H3960" s="273">
        <v>10828.26</v>
      </c>
      <c r="I3960" s="274"/>
      <c r="J3960" s="270"/>
      <c r="K3960" s="270"/>
      <c r="L3960" s="275"/>
      <c r="M3960" s="276"/>
      <c r="N3960" s="277"/>
      <c r="O3960" s="277"/>
      <c r="P3960" s="277"/>
      <c r="Q3960" s="277"/>
      <c r="R3960" s="277"/>
      <c r="S3960" s="277"/>
      <c r="T3960" s="278"/>
      <c r="U3960" s="16"/>
      <c r="V3960" s="16"/>
      <c r="W3960" s="16"/>
      <c r="X3960" s="16"/>
      <c r="Y3960" s="16"/>
      <c r="Z3960" s="16"/>
      <c r="AA3960" s="16"/>
      <c r="AB3960" s="16"/>
      <c r="AC3960" s="16"/>
      <c r="AD3960" s="16"/>
      <c r="AE3960" s="16"/>
      <c r="AT3960" s="279" t="s">
        <v>252</v>
      </c>
      <c r="AU3960" s="279" t="s">
        <v>93</v>
      </c>
      <c r="AV3960" s="16" t="s">
        <v>113</v>
      </c>
      <c r="AW3960" s="16" t="s">
        <v>46</v>
      </c>
      <c r="AX3960" s="16" t="s">
        <v>85</v>
      </c>
      <c r="AY3960" s="279" t="s">
        <v>241</v>
      </c>
    </row>
    <row r="3961" s="13" customFormat="1">
      <c r="A3961" s="13"/>
      <c r="B3961" s="236"/>
      <c r="C3961" s="237"/>
      <c r="D3961" s="238" t="s">
        <v>252</v>
      </c>
      <c r="E3961" s="239" t="s">
        <v>39</v>
      </c>
      <c r="F3961" s="240" t="s">
        <v>3467</v>
      </c>
      <c r="G3961" s="237"/>
      <c r="H3961" s="239" t="s">
        <v>39</v>
      </c>
      <c r="I3961" s="241"/>
      <c r="J3961" s="237"/>
      <c r="K3961" s="237"/>
      <c r="L3961" s="242"/>
      <c r="M3961" s="243"/>
      <c r="N3961" s="244"/>
      <c r="O3961" s="244"/>
      <c r="P3961" s="244"/>
      <c r="Q3961" s="244"/>
      <c r="R3961" s="244"/>
      <c r="S3961" s="244"/>
      <c r="T3961" s="245"/>
      <c r="U3961" s="13"/>
      <c r="V3961" s="13"/>
      <c r="W3961" s="13"/>
      <c r="X3961" s="13"/>
      <c r="Y3961" s="13"/>
      <c r="Z3961" s="13"/>
      <c r="AA3961" s="13"/>
      <c r="AB3961" s="13"/>
      <c r="AC3961" s="13"/>
      <c r="AD3961" s="13"/>
      <c r="AE3961" s="13"/>
      <c r="AT3961" s="246" t="s">
        <v>252</v>
      </c>
      <c r="AU3961" s="246" t="s">
        <v>93</v>
      </c>
      <c r="AV3961" s="13" t="s">
        <v>23</v>
      </c>
      <c r="AW3961" s="13" t="s">
        <v>46</v>
      </c>
      <c r="AX3961" s="13" t="s">
        <v>85</v>
      </c>
      <c r="AY3961" s="246" t="s">
        <v>241</v>
      </c>
    </row>
    <row r="3962" s="13" customFormat="1">
      <c r="A3962" s="13"/>
      <c r="B3962" s="236"/>
      <c r="C3962" s="237"/>
      <c r="D3962" s="238" t="s">
        <v>252</v>
      </c>
      <c r="E3962" s="239" t="s">
        <v>39</v>
      </c>
      <c r="F3962" s="240" t="s">
        <v>1945</v>
      </c>
      <c r="G3962" s="237"/>
      <c r="H3962" s="239" t="s">
        <v>39</v>
      </c>
      <c r="I3962" s="241"/>
      <c r="J3962" s="237"/>
      <c r="K3962" s="237"/>
      <c r="L3962" s="242"/>
      <c r="M3962" s="243"/>
      <c r="N3962" s="244"/>
      <c r="O3962" s="244"/>
      <c r="P3962" s="244"/>
      <c r="Q3962" s="244"/>
      <c r="R3962" s="244"/>
      <c r="S3962" s="244"/>
      <c r="T3962" s="245"/>
      <c r="U3962" s="13"/>
      <c r="V3962" s="13"/>
      <c r="W3962" s="13"/>
      <c r="X3962" s="13"/>
      <c r="Y3962" s="13"/>
      <c r="Z3962" s="13"/>
      <c r="AA3962" s="13"/>
      <c r="AB3962" s="13"/>
      <c r="AC3962" s="13"/>
      <c r="AD3962" s="13"/>
      <c r="AE3962" s="13"/>
      <c r="AT3962" s="246" t="s">
        <v>252</v>
      </c>
      <c r="AU3962" s="246" t="s">
        <v>93</v>
      </c>
      <c r="AV3962" s="13" t="s">
        <v>23</v>
      </c>
      <c r="AW3962" s="13" t="s">
        <v>46</v>
      </c>
      <c r="AX3962" s="13" t="s">
        <v>85</v>
      </c>
      <c r="AY3962" s="246" t="s">
        <v>241</v>
      </c>
    </row>
    <row r="3963" s="13" customFormat="1">
      <c r="A3963" s="13"/>
      <c r="B3963" s="236"/>
      <c r="C3963" s="237"/>
      <c r="D3963" s="238" t="s">
        <v>252</v>
      </c>
      <c r="E3963" s="239" t="s">
        <v>39</v>
      </c>
      <c r="F3963" s="240" t="s">
        <v>1946</v>
      </c>
      <c r="G3963" s="237"/>
      <c r="H3963" s="239" t="s">
        <v>39</v>
      </c>
      <c r="I3963" s="241"/>
      <c r="J3963" s="237"/>
      <c r="K3963" s="237"/>
      <c r="L3963" s="242"/>
      <c r="M3963" s="243"/>
      <c r="N3963" s="244"/>
      <c r="O3963" s="244"/>
      <c r="P3963" s="244"/>
      <c r="Q3963" s="244"/>
      <c r="R3963" s="244"/>
      <c r="S3963" s="244"/>
      <c r="T3963" s="245"/>
      <c r="U3963" s="13"/>
      <c r="V3963" s="13"/>
      <c r="W3963" s="13"/>
      <c r="X3963" s="13"/>
      <c r="Y3963" s="13"/>
      <c r="Z3963" s="13"/>
      <c r="AA3963" s="13"/>
      <c r="AB3963" s="13"/>
      <c r="AC3963" s="13"/>
      <c r="AD3963" s="13"/>
      <c r="AE3963" s="13"/>
      <c r="AT3963" s="246" t="s">
        <v>252</v>
      </c>
      <c r="AU3963" s="246" t="s">
        <v>93</v>
      </c>
      <c r="AV3963" s="13" t="s">
        <v>23</v>
      </c>
      <c r="AW3963" s="13" t="s">
        <v>46</v>
      </c>
      <c r="AX3963" s="13" t="s">
        <v>85</v>
      </c>
      <c r="AY3963" s="246" t="s">
        <v>241</v>
      </c>
    </row>
    <row r="3964" s="14" customFormat="1">
      <c r="A3964" s="14"/>
      <c r="B3964" s="247"/>
      <c r="C3964" s="248"/>
      <c r="D3964" s="238" t="s">
        <v>252</v>
      </c>
      <c r="E3964" s="249" t="s">
        <v>39</v>
      </c>
      <c r="F3964" s="250" t="s">
        <v>3488</v>
      </c>
      <c r="G3964" s="248"/>
      <c r="H3964" s="251">
        <v>29641.919999999998</v>
      </c>
      <c r="I3964" s="252"/>
      <c r="J3964" s="248"/>
      <c r="K3964" s="248"/>
      <c r="L3964" s="253"/>
      <c r="M3964" s="254"/>
      <c r="N3964" s="255"/>
      <c r="O3964" s="255"/>
      <c r="P3964" s="255"/>
      <c r="Q3964" s="255"/>
      <c r="R3964" s="255"/>
      <c r="S3964" s="255"/>
      <c r="T3964" s="256"/>
      <c r="U3964" s="14"/>
      <c r="V3964" s="14"/>
      <c r="W3964" s="14"/>
      <c r="X3964" s="14"/>
      <c r="Y3964" s="14"/>
      <c r="Z3964" s="14"/>
      <c r="AA3964" s="14"/>
      <c r="AB3964" s="14"/>
      <c r="AC3964" s="14"/>
      <c r="AD3964" s="14"/>
      <c r="AE3964" s="14"/>
      <c r="AT3964" s="257" t="s">
        <v>252</v>
      </c>
      <c r="AU3964" s="257" t="s">
        <v>93</v>
      </c>
      <c r="AV3964" s="14" t="s">
        <v>93</v>
      </c>
      <c r="AW3964" s="14" t="s">
        <v>46</v>
      </c>
      <c r="AX3964" s="14" t="s">
        <v>85</v>
      </c>
      <c r="AY3964" s="257" t="s">
        <v>241</v>
      </c>
    </row>
    <row r="3965" s="13" customFormat="1">
      <c r="A3965" s="13"/>
      <c r="B3965" s="236"/>
      <c r="C3965" s="237"/>
      <c r="D3965" s="238" t="s">
        <v>252</v>
      </c>
      <c r="E3965" s="239" t="s">
        <v>39</v>
      </c>
      <c r="F3965" s="240" t="s">
        <v>1949</v>
      </c>
      <c r="G3965" s="237"/>
      <c r="H3965" s="239" t="s">
        <v>39</v>
      </c>
      <c r="I3965" s="241"/>
      <c r="J3965" s="237"/>
      <c r="K3965" s="237"/>
      <c r="L3965" s="242"/>
      <c r="M3965" s="243"/>
      <c r="N3965" s="244"/>
      <c r="O3965" s="244"/>
      <c r="P3965" s="244"/>
      <c r="Q3965" s="244"/>
      <c r="R3965" s="244"/>
      <c r="S3965" s="244"/>
      <c r="T3965" s="245"/>
      <c r="U3965" s="13"/>
      <c r="V3965" s="13"/>
      <c r="W3965" s="13"/>
      <c r="X3965" s="13"/>
      <c r="Y3965" s="13"/>
      <c r="Z3965" s="13"/>
      <c r="AA3965" s="13"/>
      <c r="AB3965" s="13"/>
      <c r="AC3965" s="13"/>
      <c r="AD3965" s="13"/>
      <c r="AE3965" s="13"/>
      <c r="AT3965" s="246" t="s">
        <v>252</v>
      </c>
      <c r="AU3965" s="246" t="s">
        <v>93</v>
      </c>
      <c r="AV3965" s="13" t="s">
        <v>23</v>
      </c>
      <c r="AW3965" s="13" t="s">
        <v>46</v>
      </c>
      <c r="AX3965" s="13" t="s">
        <v>85</v>
      </c>
      <c r="AY3965" s="246" t="s">
        <v>241</v>
      </c>
    </row>
    <row r="3966" s="14" customFormat="1">
      <c r="A3966" s="14"/>
      <c r="B3966" s="247"/>
      <c r="C3966" s="248"/>
      <c r="D3966" s="238" t="s">
        <v>252</v>
      </c>
      <c r="E3966" s="249" t="s">
        <v>39</v>
      </c>
      <c r="F3966" s="250" t="s">
        <v>3489</v>
      </c>
      <c r="G3966" s="248"/>
      <c r="H3966" s="251">
        <v>16020.360000000001</v>
      </c>
      <c r="I3966" s="252"/>
      <c r="J3966" s="248"/>
      <c r="K3966" s="248"/>
      <c r="L3966" s="253"/>
      <c r="M3966" s="254"/>
      <c r="N3966" s="255"/>
      <c r="O3966" s="255"/>
      <c r="P3966" s="255"/>
      <c r="Q3966" s="255"/>
      <c r="R3966" s="255"/>
      <c r="S3966" s="255"/>
      <c r="T3966" s="256"/>
      <c r="U3966" s="14"/>
      <c r="V3966" s="14"/>
      <c r="W3966" s="14"/>
      <c r="X3966" s="14"/>
      <c r="Y3966" s="14"/>
      <c r="Z3966" s="14"/>
      <c r="AA3966" s="14"/>
      <c r="AB3966" s="14"/>
      <c r="AC3966" s="14"/>
      <c r="AD3966" s="14"/>
      <c r="AE3966" s="14"/>
      <c r="AT3966" s="257" t="s">
        <v>252</v>
      </c>
      <c r="AU3966" s="257" t="s">
        <v>93</v>
      </c>
      <c r="AV3966" s="14" t="s">
        <v>93</v>
      </c>
      <c r="AW3966" s="14" t="s">
        <v>46</v>
      </c>
      <c r="AX3966" s="14" t="s">
        <v>85</v>
      </c>
      <c r="AY3966" s="257" t="s">
        <v>241</v>
      </c>
    </row>
    <row r="3967" s="13" customFormat="1">
      <c r="A3967" s="13"/>
      <c r="B3967" s="236"/>
      <c r="C3967" s="237"/>
      <c r="D3967" s="238" t="s">
        <v>252</v>
      </c>
      <c r="E3967" s="239" t="s">
        <v>39</v>
      </c>
      <c r="F3967" s="240" t="s">
        <v>1952</v>
      </c>
      <c r="G3967" s="237"/>
      <c r="H3967" s="239" t="s">
        <v>39</v>
      </c>
      <c r="I3967" s="241"/>
      <c r="J3967" s="237"/>
      <c r="K3967" s="237"/>
      <c r="L3967" s="242"/>
      <c r="M3967" s="243"/>
      <c r="N3967" s="244"/>
      <c r="O3967" s="244"/>
      <c r="P3967" s="244"/>
      <c r="Q3967" s="244"/>
      <c r="R3967" s="244"/>
      <c r="S3967" s="244"/>
      <c r="T3967" s="245"/>
      <c r="U3967" s="13"/>
      <c r="V3967" s="13"/>
      <c r="W3967" s="13"/>
      <c r="X3967" s="13"/>
      <c r="Y3967" s="13"/>
      <c r="Z3967" s="13"/>
      <c r="AA3967" s="13"/>
      <c r="AB3967" s="13"/>
      <c r="AC3967" s="13"/>
      <c r="AD3967" s="13"/>
      <c r="AE3967" s="13"/>
      <c r="AT3967" s="246" t="s">
        <v>252</v>
      </c>
      <c r="AU3967" s="246" t="s">
        <v>93</v>
      </c>
      <c r="AV3967" s="13" t="s">
        <v>23</v>
      </c>
      <c r="AW3967" s="13" t="s">
        <v>46</v>
      </c>
      <c r="AX3967" s="13" t="s">
        <v>85</v>
      </c>
      <c r="AY3967" s="246" t="s">
        <v>241</v>
      </c>
    </row>
    <row r="3968" s="14" customFormat="1">
      <c r="A3968" s="14"/>
      <c r="B3968" s="247"/>
      <c r="C3968" s="248"/>
      <c r="D3968" s="238" t="s">
        <v>252</v>
      </c>
      <c r="E3968" s="249" t="s">
        <v>39</v>
      </c>
      <c r="F3968" s="250" t="s">
        <v>3490</v>
      </c>
      <c r="G3968" s="248"/>
      <c r="H3968" s="251">
        <v>38328.660000000003</v>
      </c>
      <c r="I3968" s="252"/>
      <c r="J3968" s="248"/>
      <c r="K3968" s="248"/>
      <c r="L3968" s="253"/>
      <c r="M3968" s="254"/>
      <c r="N3968" s="255"/>
      <c r="O3968" s="255"/>
      <c r="P3968" s="255"/>
      <c r="Q3968" s="255"/>
      <c r="R3968" s="255"/>
      <c r="S3968" s="255"/>
      <c r="T3968" s="256"/>
      <c r="U3968" s="14"/>
      <c r="V3968" s="14"/>
      <c r="W3968" s="14"/>
      <c r="X3968" s="14"/>
      <c r="Y3968" s="14"/>
      <c r="Z3968" s="14"/>
      <c r="AA3968" s="14"/>
      <c r="AB3968" s="14"/>
      <c r="AC3968" s="14"/>
      <c r="AD3968" s="14"/>
      <c r="AE3968" s="14"/>
      <c r="AT3968" s="257" t="s">
        <v>252</v>
      </c>
      <c r="AU3968" s="257" t="s">
        <v>93</v>
      </c>
      <c r="AV3968" s="14" t="s">
        <v>93</v>
      </c>
      <c r="AW3968" s="14" t="s">
        <v>46</v>
      </c>
      <c r="AX3968" s="14" t="s">
        <v>85</v>
      </c>
      <c r="AY3968" s="257" t="s">
        <v>241</v>
      </c>
    </row>
    <row r="3969" s="16" customFormat="1">
      <c r="A3969" s="16"/>
      <c r="B3969" s="269"/>
      <c r="C3969" s="270"/>
      <c r="D3969" s="238" t="s">
        <v>252</v>
      </c>
      <c r="E3969" s="271" t="s">
        <v>39</v>
      </c>
      <c r="F3969" s="272" t="s">
        <v>295</v>
      </c>
      <c r="G3969" s="270"/>
      <c r="H3969" s="273">
        <v>83990.940000000002</v>
      </c>
      <c r="I3969" s="274"/>
      <c r="J3969" s="270"/>
      <c r="K3969" s="270"/>
      <c r="L3969" s="275"/>
      <c r="M3969" s="276"/>
      <c r="N3969" s="277"/>
      <c r="O3969" s="277"/>
      <c r="P3969" s="277"/>
      <c r="Q3969" s="277"/>
      <c r="R3969" s="277"/>
      <c r="S3969" s="277"/>
      <c r="T3969" s="278"/>
      <c r="U3969" s="16"/>
      <c r="V3969" s="16"/>
      <c r="W3969" s="16"/>
      <c r="X3969" s="16"/>
      <c r="Y3969" s="16"/>
      <c r="Z3969" s="16"/>
      <c r="AA3969" s="16"/>
      <c r="AB3969" s="16"/>
      <c r="AC3969" s="16"/>
      <c r="AD3969" s="16"/>
      <c r="AE3969" s="16"/>
      <c r="AT3969" s="279" t="s">
        <v>252</v>
      </c>
      <c r="AU3969" s="279" t="s">
        <v>93</v>
      </c>
      <c r="AV3969" s="16" t="s">
        <v>113</v>
      </c>
      <c r="AW3969" s="16" t="s">
        <v>46</v>
      </c>
      <c r="AX3969" s="16" t="s">
        <v>85</v>
      </c>
      <c r="AY3969" s="279" t="s">
        <v>241</v>
      </c>
    </row>
    <row r="3970" s="15" customFormat="1">
      <c r="A3970" s="15"/>
      <c r="B3970" s="258"/>
      <c r="C3970" s="259"/>
      <c r="D3970" s="238" t="s">
        <v>252</v>
      </c>
      <c r="E3970" s="260" t="s">
        <v>39</v>
      </c>
      <c r="F3970" s="261" t="s">
        <v>274</v>
      </c>
      <c r="G3970" s="259"/>
      <c r="H3970" s="262">
        <v>96112.856</v>
      </c>
      <c r="I3970" s="263"/>
      <c r="J3970" s="259"/>
      <c r="K3970" s="259"/>
      <c r="L3970" s="264"/>
      <c r="M3970" s="265"/>
      <c r="N3970" s="266"/>
      <c r="O3970" s="266"/>
      <c r="P3970" s="266"/>
      <c r="Q3970" s="266"/>
      <c r="R3970" s="266"/>
      <c r="S3970" s="266"/>
      <c r="T3970" s="267"/>
      <c r="U3970" s="15"/>
      <c r="V3970" s="15"/>
      <c r="W3970" s="15"/>
      <c r="X3970" s="15"/>
      <c r="Y3970" s="15"/>
      <c r="Z3970" s="15"/>
      <c r="AA3970" s="15"/>
      <c r="AB3970" s="15"/>
      <c r="AC3970" s="15"/>
      <c r="AD3970" s="15"/>
      <c r="AE3970" s="15"/>
      <c r="AT3970" s="268" t="s">
        <v>252</v>
      </c>
      <c r="AU3970" s="268" t="s">
        <v>93</v>
      </c>
      <c r="AV3970" s="15" t="s">
        <v>248</v>
      </c>
      <c r="AW3970" s="15" t="s">
        <v>46</v>
      </c>
      <c r="AX3970" s="15" t="s">
        <v>23</v>
      </c>
      <c r="AY3970" s="268" t="s">
        <v>241</v>
      </c>
    </row>
    <row r="3971" s="2" customFormat="1" ht="24.15" customHeight="1">
      <c r="A3971" s="42"/>
      <c r="B3971" s="43"/>
      <c r="C3971" s="218" t="s">
        <v>3491</v>
      </c>
      <c r="D3971" s="218" t="s">
        <v>243</v>
      </c>
      <c r="E3971" s="219" t="s">
        <v>3492</v>
      </c>
      <c r="F3971" s="220" t="s">
        <v>3493</v>
      </c>
      <c r="G3971" s="221" t="s">
        <v>145</v>
      </c>
      <c r="H3971" s="222">
        <v>1945.5989999999999</v>
      </c>
      <c r="I3971" s="223"/>
      <c r="J3971" s="224">
        <f>ROUND(I3971*H3971,2)</f>
        <v>0</v>
      </c>
      <c r="K3971" s="220" t="s">
        <v>247</v>
      </c>
      <c r="L3971" s="48"/>
      <c r="M3971" s="225" t="s">
        <v>39</v>
      </c>
      <c r="N3971" s="226" t="s">
        <v>56</v>
      </c>
      <c r="O3971" s="88"/>
      <c r="P3971" s="227">
        <f>O3971*H3971</f>
        <v>0</v>
      </c>
      <c r="Q3971" s="227">
        <v>0</v>
      </c>
      <c r="R3971" s="227">
        <f>Q3971*H3971</f>
        <v>0</v>
      </c>
      <c r="S3971" s="227">
        <v>0</v>
      </c>
      <c r="T3971" s="228">
        <f>S3971*H3971</f>
        <v>0</v>
      </c>
      <c r="U3971" s="42"/>
      <c r="V3971" s="42"/>
      <c r="W3971" s="42"/>
      <c r="X3971" s="42"/>
      <c r="Y3971" s="42"/>
      <c r="Z3971" s="42"/>
      <c r="AA3971" s="42"/>
      <c r="AB3971" s="42"/>
      <c r="AC3971" s="42"/>
      <c r="AD3971" s="42"/>
      <c r="AE3971" s="42"/>
      <c r="AR3971" s="229" t="s">
        <v>248</v>
      </c>
      <c r="AT3971" s="229" t="s">
        <v>243</v>
      </c>
      <c r="AU3971" s="229" t="s">
        <v>93</v>
      </c>
      <c r="AY3971" s="20" t="s">
        <v>241</v>
      </c>
      <c r="BE3971" s="230">
        <f>IF(N3971="základní",J3971,0)</f>
        <v>0</v>
      </c>
      <c r="BF3971" s="230">
        <f>IF(N3971="snížená",J3971,0)</f>
        <v>0</v>
      </c>
      <c r="BG3971" s="230">
        <f>IF(N3971="zákl. přenesená",J3971,0)</f>
        <v>0</v>
      </c>
      <c r="BH3971" s="230">
        <f>IF(N3971="sníž. přenesená",J3971,0)</f>
        <v>0</v>
      </c>
      <c r="BI3971" s="230">
        <f>IF(N3971="nulová",J3971,0)</f>
        <v>0</v>
      </c>
      <c r="BJ3971" s="20" t="s">
        <v>23</v>
      </c>
      <c r="BK3971" s="230">
        <f>ROUND(I3971*H3971,2)</f>
        <v>0</v>
      </c>
      <c r="BL3971" s="20" t="s">
        <v>248</v>
      </c>
      <c r="BM3971" s="229" t="s">
        <v>3494</v>
      </c>
    </row>
    <row r="3972" s="2" customFormat="1">
      <c r="A3972" s="42"/>
      <c r="B3972" s="43"/>
      <c r="C3972" s="44"/>
      <c r="D3972" s="231" t="s">
        <v>250</v>
      </c>
      <c r="E3972" s="44"/>
      <c r="F3972" s="232" t="s">
        <v>3495</v>
      </c>
      <c r="G3972" s="44"/>
      <c r="H3972" s="44"/>
      <c r="I3972" s="233"/>
      <c r="J3972" s="44"/>
      <c r="K3972" s="44"/>
      <c r="L3972" s="48"/>
      <c r="M3972" s="234"/>
      <c r="N3972" s="235"/>
      <c r="O3972" s="88"/>
      <c r="P3972" s="88"/>
      <c r="Q3972" s="88"/>
      <c r="R3972" s="88"/>
      <c r="S3972" s="88"/>
      <c r="T3972" s="89"/>
      <c r="U3972" s="42"/>
      <c r="V3972" s="42"/>
      <c r="W3972" s="42"/>
      <c r="X3972" s="42"/>
      <c r="Y3972" s="42"/>
      <c r="Z3972" s="42"/>
      <c r="AA3972" s="42"/>
      <c r="AB3972" s="42"/>
      <c r="AC3972" s="42"/>
      <c r="AD3972" s="42"/>
      <c r="AE3972" s="42"/>
      <c r="AT3972" s="20" t="s">
        <v>250</v>
      </c>
      <c r="AU3972" s="20" t="s">
        <v>93</v>
      </c>
    </row>
    <row r="3973" s="2" customFormat="1" ht="16.5" customHeight="1">
      <c r="A3973" s="42"/>
      <c r="B3973" s="43"/>
      <c r="C3973" s="218" t="s">
        <v>3496</v>
      </c>
      <c r="D3973" s="218" t="s">
        <v>243</v>
      </c>
      <c r="E3973" s="219" t="s">
        <v>3497</v>
      </c>
      <c r="F3973" s="220" t="s">
        <v>3498</v>
      </c>
      <c r="G3973" s="221" t="s">
        <v>145</v>
      </c>
      <c r="H3973" s="222">
        <v>1945.5989999999999</v>
      </c>
      <c r="I3973" s="223"/>
      <c r="J3973" s="224">
        <f>ROUND(I3973*H3973,2)</f>
        <v>0</v>
      </c>
      <c r="K3973" s="220" t="s">
        <v>247</v>
      </c>
      <c r="L3973" s="48"/>
      <c r="M3973" s="225" t="s">
        <v>39</v>
      </c>
      <c r="N3973" s="226" t="s">
        <v>56</v>
      </c>
      <c r="O3973" s="88"/>
      <c r="P3973" s="227">
        <f>O3973*H3973</f>
        <v>0</v>
      </c>
      <c r="Q3973" s="227">
        <v>0</v>
      </c>
      <c r="R3973" s="227">
        <f>Q3973*H3973</f>
        <v>0</v>
      </c>
      <c r="S3973" s="227">
        <v>0</v>
      </c>
      <c r="T3973" s="228">
        <f>S3973*H3973</f>
        <v>0</v>
      </c>
      <c r="U3973" s="42"/>
      <c r="V3973" s="42"/>
      <c r="W3973" s="42"/>
      <c r="X3973" s="42"/>
      <c r="Y3973" s="42"/>
      <c r="Z3973" s="42"/>
      <c r="AA3973" s="42"/>
      <c r="AB3973" s="42"/>
      <c r="AC3973" s="42"/>
      <c r="AD3973" s="42"/>
      <c r="AE3973" s="42"/>
      <c r="AR3973" s="229" t="s">
        <v>248</v>
      </c>
      <c r="AT3973" s="229" t="s">
        <v>243</v>
      </c>
      <c r="AU3973" s="229" t="s">
        <v>93</v>
      </c>
      <c r="AY3973" s="20" t="s">
        <v>241</v>
      </c>
      <c r="BE3973" s="230">
        <f>IF(N3973="základní",J3973,0)</f>
        <v>0</v>
      </c>
      <c r="BF3973" s="230">
        <f>IF(N3973="snížená",J3973,0)</f>
        <v>0</v>
      </c>
      <c r="BG3973" s="230">
        <f>IF(N3973="zákl. přenesená",J3973,0)</f>
        <v>0</v>
      </c>
      <c r="BH3973" s="230">
        <f>IF(N3973="sníž. přenesená",J3973,0)</f>
        <v>0</v>
      </c>
      <c r="BI3973" s="230">
        <f>IF(N3973="nulová",J3973,0)</f>
        <v>0</v>
      </c>
      <c r="BJ3973" s="20" t="s">
        <v>23</v>
      </c>
      <c r="BK3973" s="230">
        <f>ROUND(I3973*H3973,2)</f>
        <v>0</v>
      </c>
      <c r="BL3973" s="20" t="s">
        <v>248</v>
      </c>
      <c r="BM3973" s="229" t="s">
        <v>3499</v>
      </c>
    </row>
    <row r="3974" s="2" customFormat="1">
      <c r="A3974" s="42"/>
      <c r="B3974" s="43"/>
      <c r="C3974" s="44"/>
      <c r="D3974" s="231" t="s">
        <v>250</v>
      </c>
      <c r="E3974" s="44"/>
      <c r="F3974" s="232" t="s">
        <v>3500</v>
      </c>
      <c r="G3974" s="44"/>
      <c r="H3974" s="44"/>
      <c r="I3974" s="233"/>
      <c r="J3974" s="44"/>
      <c r="K3974" s="44"/>
      <c r="L3974" s="48"/>
      <c r="M3974" s="234"/>
      <c r="N3974" s="235"/>
      <c r="O3974" s="88"/>
      <c r="P3974" s="88"/>
      <c r="Q3974" s="88"/>
      <c r="R3974" s="88"/>
      <c r="S3974" s="88"/>
      <c r="T3974" s="89"/>
      <c r="U3974" s="42"/>
      <c r="V3974" s="42"/>
      <c r="W3974" s="42"/>
      <c r="X3974" s="42"/>
      <c r="Y3974" s="42"/>
      <c r="Z3974" s="42"/>
      <c r="AA3974" s="42"/>
      <c r="AB3974" s="42"/>
      <c r="AC3974" s="42"/>
      <c r="AD3974" s="42"/>
      <c r="AE3974" s="42"/>
      <c r="AT3974" s="20" t="s">
        <v>250</v>
      </c>
      <c r="AU3974" s="20" t="s">
        <v>93</v>
      </c>
    </row>
    <row r="3975" s="2" customFormat="1" ht="21.75" customHeight="1">
      <c r="A3975" s="42"/>
      <c r="B3975" s="43"/>
      <c r="C3975" s="218" t="s">
        <v>3501</v>
      </c>
      <c r="D3975" s="218" t="s">
        <v>243</v>
      </c>
      <c r="E3975" s="219" t="s">
        <v>3502</v>
      </c>
      <c r="F3975" s="220" t="s">
        <v>3503</v>
      </c>
      <c r="G3975" s="221" t="s">
        <v>145</v>
      </c>
      <c r="H3975" s="222">
        <v>96112.856</v>
      </c>
      <c r="I3975" s="223"/>
      <c r="J3975" s="224">
        <f>ROUND(I3975*H3975,2)</f>
        <v>0</v>
      </c>
      <c r="K3975" s="220" t="s">
        <v>247</v>
      </c>
      <c r="L3975" s="48"/>
      <c r="M3975" s="225" t="s">
        <v>39</v>
      </c>
      <c r="N3975" s="226" t="s">
        <v>56</v>
      </c>
      <c r="O3975" s="88"/>
      <c r="P3975" s="227">
        <f>O3975*H3975</f>
        <v>0</v>
      </c>
      <c r="Q3975" s="227">
        <v>0</v>
      </c>
      <c r="R3975" s="227">
        <f>Q3975*H3975</f>
        <v>0</v>
      </c>
      <c r="S3975" s="227">
        <v>0</v>
      </c>
      <c r="T3975" s="228">
        <f>S3975*H3975</f>
        <v>0</v>
      </c>
      <c r="U3975" s="42"/>
      <c r="V3975" s="42"/>
      <c r="W3975" s="42"/>
      <c r="X3975" s="42"/>
      <c r="Y3975" s="42"/>
      <c r="Z3975" s="42"/>
      <c r="AA3975" s="42"/>
      <c r="AB3975" s="42"/>
      <c r="AC3975" s="42"/>
      <c r="AD3975" s="42"/>
      <c r="AE3975" s="42"/>
      <c r="AR3975" s="229" t="s">
        <v>248</v>
      </c>
      <c r="AT3975" s="229" t="s">
        <v>243</v>
      </c>
      <c r="AU3975" s="229" t="s">
        <v>93</v>
      </c>
      <c r="AY3975" s="20" t="s">
        <v>241</v>
      </c>
      <c r="BE3975" s="230">
        <f>IF(N3975="základní",J3975,0)</f>
        <v>0</v>
      </c>
      <c r="BF3975" s="230">
        <f>IF(N3975="snížená",J3975,0)</f>
        <v>0</v>
      </c>
      <c r="BG3975" s="230">
        <f>IF(N3975="zákl. přenesená",J3975,0)</f>
        <v>0</v>
      </c>
      <c r="BH3975" s="230">
        <f>IF(N3975="sníž. přenesená",J3975,0)</f>
        <v>0</v>
      </c>
      <c r="BI3975" s="230">
        <f>IF(N3975="nulová",J3975,0)</f>
        <v>0</v>
      </c>
      <c r="BJ3975" s="20" t="s">
        <v>23</v>
      </c>
      <c r="BK3975" s="230">
        <f>ROUND(I3975*H3975,2)</f>
        <v>0</v>
      </c>
      <c r="BL3975" s="20" t="s">
        <v>248</v>
      </c>
      <c r="BM3975" s="229" t="s">
        <v>3504</v>
      </c>
    </row>
    <row r="3976" s="2" customFormat="1">
      <c r="A3976" s="42"/>
      <c r="B3976" s="43"/>
      <c r="C3976" s="44"/>
      <c r="D3976" s="231" t="s">
        <v>250</v>
      </c>
      <c r="E3976" s="44"/>
      <c r="F3976" s="232" t="s">
        <v>3505</v>
      </c>
      <c r="G3976" s="44"/>
      <c r="H3976" s="44"/>
      <c r="I3976" s="233"/>
      <c r="J3976" s="44"/>
      <c r="K3976" s="44"/>
      <c r="L3976" s="48"/>
      <c r="M3976" s="234"/>
      <c r="N3976" s="235"/>
      <c r="O3976" s="88"/>
      <c r="P3976" s="88"/>
      <c r="Q3976" s="88"/>
      <c r="R3976" s="88"/>
      <c r="S3976" s="88"/>
      <c r="T3976" s="89"/>
      <c r="U3976" s="42"/>
      <c r="V3976" s="42"/>
      <c r="W3976" s="42"/>
      <c r="X3976" s="42"/>
      <c r="Y3976" s="42"/>
      <c r="Z3976" s="42"/>
      <c r="AA3976" s="42"/>
      <c r="AB3976" s="42"/>
      <c r="AC3976" s="42"/>
      <c r="AD3976" s="42"/>
      <c r="AE3976" s="42"/>
      <c r="AT3976" s="20" t="s">
        <v>250</v>
      </c>
      <c r="AU3976" s="20" t="s">
        <v>93</v>
      </c>
    </row>
    <row r="3977" s="2" customFormat="1" ht="16.5" customHeight="1">
      <c r="A3977" s="42"/>
      <c r="B3977" s="43"/>
      <c r="C3977" s="218" t="s">
        <v>3506</v>
      </c>
      <c r="D3977" s="218" t="s">
        <v>243</v>
      </c>
      <c r="E3977" s="219" t="s">
        <v>3507</v>
      </c>
      <c r="F3977" s="220" t="s">
        <v>3508</v>
      </c>
      <c r="G3977" s="221" t="s">
        <v>145</v>
      </c>
      <c r="H3977" s="222">
        <v>1945.5989999999999</v>
      </c>
      <c r="I3977" s="223"/>
      <c r="J3977" s="224">
        <f>ROUND(I3977*H3977,2)</f>
        <v>0</v>
      </c>
      <c r="K3977" s="220" t="s">
        <v>247</v>
      </c>
      <c r="L3977" s="48"/>
      <c r="M3977" s="225" t="s">
        <v>39</v>
      </c>
      <c r="N3977" s="226" t="s">
        <v>56</v>
      </c>
      <c r="O3977" s="88"/>
      <c r="P3977" s="227">
        <f>O3977*H3977</f>
        <v>0</v>
      </c>
      <c r="Q3977" s="227">
        <v>0</v>
      </c>
      <c r="R3977" s="227">
        <f>Q3977*H3977</f>
        <v>0</v>
      </c>
      <c r="S3977" s="227">
        <v>0</v>
      </c>
      <c r="T3977" s="228">
        <f>S3977*H3977</f>
        <v>0</v>
      </c>
      <c r="U3977" s="42"/>
      <c r="V3977" s="42"/>
      <c r="W3977" s="42"/>
      <c r="X3977" s="42"/>
      <c r="Y3977" s="42"/>
      <c r="Z3977" s="42"/>
      <c r="AA3977" s="42"/>
      <c r="AB3977" s="42"/>
      <c r="AC3977" s="42"/>
      <c r="AD3977" s="42"/>
      <c r="AE3977" s="42"/>
      <c r="AR3977" s="229" t="s">
        <v>248</v>
      </c>
      <c r="AT3977" s="229" t="s">
        <v>243</v>
      </c>
      <c r="AU3977" s="229" t="s">
        <v>93</v>
      </c>
      <c r="AY3977" s="20" t="s">
        <v>241</v>
      </c>
      <c r="BE3977" s="230">
        <f>IF(N3977="základní",J3977,0)</f>
        <v>0</v>
      </c>
      <c r="BF3977" s="230">
        <f>IF(N3977="snížená",J3977,0)</f>
        <v>0</v>
      </c>
      <c r="BG3977" s="230">
        <f>IF(N3977="zákl. přenesená",J3977,0)</f>
        <v>0</v>
      </c>
      <c r="BH3977" s="230">
        <f>IF(N3977="sníž. přenesená",J3977,0)</f>
        <v>0</v>
      </c>
      <c r="BI3977" s="230">
        <f>IF(N3977="nulová",J3977,0)</f>
        <v>0</v>
      </c>
      <c r="BJ3977" s="20" t="s">
        <v>23</v>
      </c>
      <c r="BK3977" s="230">
        <f>ROUND(I3977*H3977,2)</f>
        <v>0</v>
      </c>
      <c r="BL3977" s="20" t="s">
        <v>248</v>
      </c>
      <c r="BM3977" s="229" t="s">
        <v>3509</v>
      </c>
    </row>
    <row r="3978" s="2" customFormat="1">
      <c r="A3978" s="42"/>
      <c r="B3978" s="43"/>
      <c r="C3978" s="44"/>
      <c r="D3978" s="231" t="s">
        <v>250</v>
      </c>
      <c r="E3978" s="44"/>
      <c r="F3978" s="232" t="s">
        <v>3510</v>
      </c>
      <c r="G3978" s="44"/>
      <c r="H3978" s="44"/>
      <c r="I3978" s="233"/>
      <c r="J3978" s="44"/>
      <c r="K3978" s="44"/>
      <c r="L3978" s="48"/>
      <c r="M3978" s="234"/>
      <c r="N3978" s="235"/>
      <c r="O3978" s="88"/>
      <c r="P3978" s="88"/>
      <c r="Q3978" s="88"/>
      <c r="R3978" s="88"/>
      <c r="S3978" s="88"/>
      <c r="T3978" s="89"/>
      <c r="U3978" s="42"/>
      <c r="V3978" s="42"/>
      <c r="W3978" s="42"/>
      <c r="X3978" s="42"/>
      <c r="Y3978" s="42"/>
      <c r="Z3978" s="42"/>
      <c r="AA3978" s="42"/>
      <c r="AB3978" s="42"/>
      <c r="AC3978" s="42"/>
      <c r="AD3978" s="42"/>
      <c r="AE3978" s="42"/>
      <c r="AT3978" s="20" t="s">
        <v>250</v>
      </c>
      <c r="AU3978" s="20" t="s">
        <v>93</v>
      </c>
    </row>
    <row r="3979" s="2" customFormat="1" ht="24.15" customHeight="1">
      <c r="A3979" s="42"/>
      <c r="B3979" s="43"/>
      <c r="C3979" s="218" t="s">
        <v>3511</v>
      </c>
      <c r="D3979" s="218" t="s">
        <v>243</v>
      </c>
      <c r="E3979" s="219" t="s">
        <v>3512</v>
      </c>
      <c r="F3979" s="220" t="s">
        <v>3513</v>
      </c>
      <c r="G3979" s="221" t="s">
        <v>145</v>
      </c>
      <c r="H3979" s="222">
        <v>1547.22</v>
      </c>
      <c r="I3979" s="223"/>
      <c r="J3979" s="224">
        <f>ROUND(I3979*H3979,2)</f>
        <v>0</v>
      </c>
      <c r="K3979" s="220" t="s">
        <v>247</v>
      </c>
      <c r="L3979" s="48"/>
      <c r="M3979" s="225" t="s">
        <v>39</v>
      </c>
      <c r="N3979" s="226" t="s">
        <v>56</v>
      </c>
      <c r="O3979" s="88"/>
      <c r="P3979" s="227">
        <f>O3979*H3979</f>
        <v>0</v>
      </c>
      <c r="Q3979" s="227">
        <v>0.00012999999999999999</v>
      </c>
      <c r="R3979" s="227">
        <f>Q3979*H3979</f>
        <v>0.20113859999999997</v>
      </c>
      <c r="S3979" s="227">
        <v>0</v>
      </c>
      <c r="T3979" s="228">
        <f>S3979*H3979</f>
        <v>0</v>
      </c>
      <c r="U3979" s="42"/>
      <c r="V3979" s="42"/>
      <c r="W3979" s="42"/>
      <c r="X3979" s="42"/>
      <c r="Y3979" s="42"/>
      <c r="Z3979" s="42"/>
      <c r="AA3979" s="42"/>
      <c r="AB3979" s="42"/>
      <c r="AC3979" s="42"/>
      <c r="AD3979" s="42"/>
      <c r="AE3979" s="42"/>
      <c r="AR3979" s="229" t="s">
        <v>248</v>
      </c>
      <c r="AT3979" s="229" t="s">
        <v>243</v>
      </c>
      <c r="AU3979" s="229" t="s">
        <v>93</v>
      </c>
      <c r="AY3979" s="20" t="s">
        <v>241</v>
      </c>
      <c r="BE3979" s="230">
        <f>IF(N3979="základní",J3979,0)</f>
        <v>0</v>
      </c>
      <c r="BF3979" s="230">
        <f>IF(N3979="snížená",J3979,0)</f>
        <v>0</v>
      </c>
      <c r="BG3979" s="230">
        <f>IF(N3979="zákl. přenesená",J3979,0)</f>
        <v>0</v>
      </c>
      <c r="BH3979" s="230">
        <f>IF(N3979="sníž. přenesená",J3979,0)</f>
        <v>0</v>
      </c>
      <c r="BI3979" s="230">
        <f>IF(N3979="nulová",J3979,0)</f>
        <v>0</v>
      </c>
      <c r="BJ3979" s="20" t="s">
        <v>23</v>
      </c>
      <c r="BK3979" s="230">
        <f>ROUND(I3979*H3979,2)</f>
        <v>0</v>
      </c>
      <c r="BL3979" s="20" t="s">
        <v>248</v>
      </c>
      <c r="BM3979" s="229" t="s">
        <v>3514</v>
      </c>
    </row>
    <row r="3980" s="2" customFormat="1">
      <c r="A3980" s="42"/>
      <c r="B3980" s="43"/>
      <c r="C3980" s="44"/>
      <c r="D3980" s="231" t="s">
        <v>250</v>
      </c>
      <c r="E3980" s="44"/>
      <c r="F3980" s="232" t="s">
        <v>3515</v>
      </c>
      <c r="G3980" s="44"/>
      <c r="H3980" s="44"/>
      <c r="I3980" s="233"/>
      <c r="J3980" s="44"/>
      <c r="K3980" s="44"/>
      <c r="L3980" s="48"/>
      <c r="M3980" s="234"/>
      <c r="N3980" s="235"/>
      <c r="O3980" s="88"/>
      <c r="P3980" s="88"/>
      <c r="Q3980" s="88"/>
      <c r="R3980" s="88"/>
      <c r="S3980" s="88"/>
      <c r="T3980" s="89"/>
      <c r="U3980" s="42"/>
      <c r="V3980" s="42"/>
      <c r="W3980" s="42"/>
      <c r="X3980" s="42"/>
      <c r="Y3980" s="42"/>
      <c r="Z3980" s="42"/>
      <c r="AA3980" s="42"/>
      <c r="AB3980" s="42"/>
      <c r="AC3980" s="42"/>
      <c r="AD3980" s="42"/>
      <c r="AE3980" s="42"/>
      <c r="AT3980" s="20" t="s">
        <v>250</v>
      </c>
      <c r="AU3980" s="20" t="s">
        <v>93</v>
      </c>
    </row>
    <row r="3981" s="13" customFormat="1">
      <c r="A3981" s="13"/>
      <c r="B3981" s="236"/>
      <c r="C3981" s="237"/>
      <c r="D3981" s="238" t="s">
        <v>252</v>
      </c>
      <c r="E3981" s="239" t="s">
        <v>39</v>
      </c>
      <c r="F3981" s="240" t="s">
        <v>2342</v>
      </c>
      <c r="G3981" s="237"/>
      <c r="H3981" s="239" t="s">
        <v>39</v>
      </c>
      <c r="I3981" s="241"/>
      <c r="J3981" s="237"/>
      <c r="K3981" s="237"/>
      <c r="L3981" s="242"/>
      <c r="M3981" s="243"/>
      <c r="N3981" s="244"/>
      <c r="O3981" s="244"/>
      <c r="P3981" s="244"/>
      <c r="Q3981" s="244"/>
      <c r="R3981" s="244"/>
      <c r="S3981" s="244"/>
      <c r="T3981" s="245"/>
      <c r="U3981" s="13"/>
      <c r="V3981" s="13"/>
      <c r="W3981" s="13"/>
      <c r="X3981" s="13"/>
      <c r="Y3981" s="13"/>
      <c r="Z3981" s="13"/>
      <c r="AA3981" s="13"/>
      <c r="AB3981" s="13"/>
      <c r="AC3981" s="13"/>
      <c r="AD3981" s="13"/>
      <c r="AE3981" s="13"/>
      <c r="AT3981" s="246" t="s">
        <v>252</v>
      </c>
      <c r="AU3981" s="246" t="s">
        <v>93</v>
      </c>
      <c r="AV3981" s="13" t="s">
        <v>23</v>
      </c>
      <c r="AW3981" s="13" t="s">
        <v>46</v>
      </c>
      <c r="AX3981" s="13" t="s">
        <v>85</v>
      </c>
      <c r="AY3981" s="246" t="s">
        <v>241</v>
      </c>
    </row>
    <row r="3982" s="14" customFormat="1">
      <c r="A3982" s="14"/>
      <c r="B3982" s="247"/>
      <c r="C3982" s="248"/>
      <c r="D3982" s="238" t="s">
        <v>252</v>
      </c>
      <c r="E3982" s="249" t="s">
        <v>39</v>
      </c>
      <c r="F3982" s="250" t="s">
        <v>3516</v>
      </c>
      <c r="G3982" s="248"/>
      <c r="H3982" s="251">
        <v>60.630000000000003</v>
      </c>
      <c r="I3982" s="252"/>
      <c r="J3982" s="248"/>
      <c r="K3982" s="248"/>
      <c r="L3982" s="253"/>
      <c r="M3982" s="254"/>
      <c r="N3982" s="255"/>
      <c r="O3982" s="255"/>
      <c r="P3982" s="255"/>
      <c r="Q3982" s="255"/>
      <c r="R3982" s="255"/>
      <c r="S3982" s="255"/>
      <c r="T3982" s="256"/>
      <c r="U3982" s="14"/>
      <c r="V3982" s="14"/>
      <c r="W3982" s="14"/>
      <c r="X3982" s="14"/>
      <c r="Y3982" s="14"/>
      <c r="Z3982" s="14"/>
      <c r="AA3982" s="14"/>
      <c r="AB3982" s="14"/>
      <c r="AC3982" s="14"/>
      <c r="AD3982" s="14"/>
      <c r="AE3982" s="14"/>
      <c r="AT3982" s="257" t="s">
        <v>252</v>
      </c>
      <c r="AU3982" s="257" t="s">
        <v>93</v>
      </c>
      <c r="AV3982" s="14" t="s">
        <v>93</v>
      </c>
      <c r="AW3982" s="14" t="s">
        <v>46</v>
      </c>
      <c r="AX3982" s="14" t="s">
        <v>85</v>
      </c>
      <c r="AY3982" s="257" t="s">
        <v>241</v>
      </c>
    </row>
    <row r="3983" s="14" customFormat="1">
      <c r="A3983" s="14"/>
      <c r="B3983" s="247"/>
      <c r="C3983" s="248"/>
      <c r="D3983" s="238" t="s">
        <v>252</v>
      </c>
      <c r="E3983" s="249" t="s">
        <v>39</v>
      </c>
      <c r="F3983" s="250" t="s">
        <v>2399</v>
      </c>
      <c r="G3983" s="248"/>
      <c r="H3983" s="251">
        <v>8.3100000000000005</v>
      </c>
      <c r="I3983" s="252"/>
      <c r="J3983" s="248"/>
      <c r="K3983" s="248"/>
      <c r="L3983" s="253"/>
      <c r="M3983" s="254"/>
      <c r="N3983" s="255"/>
      <c r="O3983" s="255"/>
      <c r="P3983" s="255"/>
      <c r="Q3983" s="255"/>
      <c r="R3983" s="255"/>
      <c r="S3983" s="255"/>
      <c r="T3983" s="256"/>
      <c r="U3983" s="14"/>
      <c r="V3983" s="14"/>
      <c r="W3983" s="14"/>
      <c r="X3983" s="14"/>
      <c r="Y3983" s="14"/>
      <c r="Z3983" s="14"/>
      <c r="AA3983" s="14"/>
      <c r="AB3983" s="14"/>
      <c r="AC3983" s="14"/>
      <c r="AD3983" s="14"/>
      <c r="AE3983" s="14"/>
      <c r="AT3983" s="257" t="s">
        <v>252</v>
      </c>
      <c r="AU3983" s="257" t="s">
        <v>93</v>
      </c>
      <c r="AV3983" s="14" t="s">
        <v>93</v>
      </c>
      <c r="AW3983" s="14" t="s">
        <v>46</v>
      </c>
      <c r="AX3983" s="14" t="s">
        <v>85</v>
      </c>
      <c r="AY3983" s="257" t="s">
        <v>241</v>
      </c>
    </row>
    <row r="3984" s="14" customFormat="1">
      <c r="A3984" s="14"/>
      <c r="B3984" s="247"/>
      <c r="C3984" s="248"/>
      <c r="D3984" s="238" t="s">
        <v>252</v>
      </c>
      <c r="E3984" s="249" t="s">
        <v>39</v>
      </c>
      <c r="F3984" s="250" t="s">
        <v>2400</v>
      </c>
      <c r="G3984" s="248"/>
      <c r="H3984" s="251">
        <v>18.489999999999998</v>
      </c>
      <c r="I3984" s="252"/>
      <c r="J3984" s="248"/>
      <c r="K3984" s="248"/>
      <c r="L3984" s="253"/>
      <c r="M3984" s="254"/>
      <c r="N3984" s="255"/>
      <c r="O3984" s="255"/>
      <c r="P3984" s="255"/>
      <c r="Q3984" s="255"/>
      <c r="R3984" s="255"/>
      <c r="S3984" s="255"/>
      <c r="T3984" s="256"/>
      <c r="U3984" s="14"/>
      <c r="V3984" s="14"/>
      <c r="W3984" s="14"/>
      <c r="X3984" s="14"/>
      <c r="Y3984" s="14"/>
      <c r="Z3984" s="14"/>
      <c r="AA3984" s="14"/>
      <c r="AB3984" s="14"/>
      <c r="AC3984" s="14"/>
      <c r="AD3984" s="14"/>
      <c r="AE3984" s="14"/>
      <c r="AT3984" s="257" t="s">
        <v>252</v>
      </c>
      <c r="AU3984" s="257" t="s">
        <v>93</v>
      </c>
      <c r="AV3984" s="14" t="s">
        <v>93</v>
      </c>
      <c r="AW3984" s="14" t="s">
        <v>46</v>
      </c>
      <c r="AX3984" s="14" t="s">
        <v>85</v>
      </c>
      <c r="AY3984" s="257" t="s">
        <v>241</v>
      </c>
    </row>
    <row r="3985" s="14" customFormat="1">
      <c r="A3985" s="14"/>
      <c r="B3985" s="247"/>
      <c r="C3985" s="248"/>
      <c r="D3985" s="238" t="s">
        <v>252</v>
      </c>
      <c r="E3985" s="249" t="s">
        <v>39</v>
      </c>
      <c r="F3985" s="250" t="s">
        <v>2343</v>
      </c>
      <c r="G3985" s="248"/>
      <c r="H3985" s="251">
        <v>37.090000000000003</v>
      </c>
      <c r="I3985" s="252"/>
      <c r="J3985" s="248"/>
      <c r="K3985" s="248"/>
      <c r="L3985" s="253"/>
      <c r="M3985" s="254"/>
      <c r="N3985" s="255"/>
      <c r="O3985" s="255"/>
      <c r="P3985" s="255"/>
      <c r="Q3985" s="255"/>
      <c r="R3985" s="255"/>
      <c r="S3985" s="255"/>
      <c r="T3985" s="256"/>
      <c r="U3985" s="14"/>
      <c r="V3985" s="14"/>
      <c r="W3985" s="14"/>
      <c r="X3985" s="14"/>
      <c r="Y3985" s="14"/>
      <c r="Z3985" s="14"/>
      <c r="AA3985" s="14"/>
      <c r="AB3985" s="14"/>
      <c r="AC3985" s="14"/>
      <c r="AD3985" s="14"/>
      <c r="AE3985" s="14"/>
      <c r="AT3985" s="257" t="s">
        <v>252</v>
      </c>
      <c r="AU3985" s="257" t="s">
        <v>93</v>
      </c>
      <c r="AV3985" s="14" t="s">
        <v>93</v>
      </c>
      <c r="AW3985" s="14" t="s">
        <v>46</v>
      </c>
      <c r="AX3985" s="14" t="s">
        <v>85</v>
      </c>
      <c r="AY3985" s="257" t="s">
        <v>241</v>
      </c>
    </row>
    <row r="3986" s="14" customFormat="1">
      <c r="A3986" s="14"/>
      <c r="B3986" s="247"/>
      <c r="C3986" s="248"/>
      <c r="D3986" s="238" t="s">
        <v>252</v>
      </c>
      <c r="E3986" s="249" t="s">
        <v>39</v>
      </c>
      <c r="F3986" s="250" t="s">
        <v>2344</v>
      </c>
      <c r="G3986" s="248"/>
      <c r="H3986" s="251">
        <v>27.68</v>
      </c>
      <c r="I3986" s="252"/>
      <c r="J3986" s="248"/>
      <c r="K3986" s="248"/>
      <c r="L3986" s="253"/>
      <c r="M3986" s="254"/>
      <c r="N3986" s="255"/>
      <c r="O3986" s="255"/>
      <c r="P3986" s="255"/>
      <c r="Q3986" s="255"/>
      <c r="R3986" s="255"/>
      <c r="S3986" s="255"/>
      <c r="T3986" s="256"/>
      <c r="U3986" s="14"/>
      <c r="V3986" s="14"/>
      <c r="W3986" s="14"/>
      <c r="X3986" s="14"/>
      <c r="Y3986" s="14"/>
      <c r="Z3986" s="14"/>
      <c r="AA3986" s="14"/>
      <c r="AB3986" s="14"/>
      <c r="AC3986" s="14"/>
      <c r="AD3986" s="14"/>
      <c r="AE3986" s="14"/>
      <c r="AT3986" s="257" t="s">
        <v>252</v>
      </c>
      <c r="AU3986" s="257" t="s">
        <v>93</v>
      </c>
      <c r="AV3986" s="14" t="s">
        <v>93</v>
      </c>
      <c r="AW3986" s="14" t="s">
        <v>46</v>
      </c>
      <c r="AX3986" s="14" t="s">
        <v>85</v>
      </c>
      <c r="AY3986" s="257" t="s">
        <v>241</v>
      </c>
    </row>
    <row r="3987" s="14" customFormat="1">
      <c r="A3987" s="14"/>
      <c r="B3987" s="247"/>
      <c r="C3987" s="248"/>
      <c r="D3987" s="238" t="s">
        <v>252</v>
      </c>
      <c r="E3987" s="249" t="s">
        <v>39</v>
      </c>
      <c r="F3987" s="250" t="s">
        <v>3517</v>
      </c>
      <c r="G3987" s="248"/>
      <c r="H3987" s="251">
        <v>19.149999999999999</v>
      </c>
      <c r="I3987" s="252"/>
      <c r="J3987" s="248"/>
      <c r="K3987" s="248"/>
      <c r="L3987" s="253"/>
      <c r="M3987" s="254"/>
      <c r="N3987" s="255"/>
      <c r="O3987" s="255"/>
      <c r="P3987" s="255"/>
      <c r="Q3987" s="255"/>
      <c r="R3987" s="255"/>
      <c r="S3987" s="255"/>
      <c r="T3987" s="256"/>
      <c r="U3987" s="14"/>
      <c r="V3987" s="14"/>
      <c r="W3987" s="14"/>
      <c r="X3987" s="14"/>
      <c r="Y3987" s="14"/>
      <c r="Z3987" s="14"/>
      <c r="AA3987" s="14"/>
      <c r="AB3987" s="14"/>
      <c r="AC3987" s="14"/>
      <c r="AD3987" s="14"/>
      <c r="AE3987" s="14"/>
      <c r="AT3987" s="257" t="s">
        <v>252</v>
      </c>
      <c r="AU3987" s="257" t="s">
        <v>93</v>
      </c>
      <c r="AV3987" s="14" t="s">
        <v>93</v>
      </c>
      <c r="AW3987" s="14" t="s">
        <v>46</v>
      </c>
      <c r="AX3987" s="14" t="s">
        <v>85</v>
      </c>
      <c r="AY3987" s="257" t="s">
        <v>241</v>
      </c>
    </row>
    <row r="3988" s="14" customFormat="1">
      <c r="A3988" s="14"/>
      <c r="B3988" s="247"/>
      <c r="C3988" s="248"/>
      <c r="D3988" s="238" t="s">
        <v>252</v>
      </c>
      <c r="E3988" s="249" t="s">
        <v>39</v>
      </c>
      <c r="F3988" s="250" t="s">
        <v>3518</v>
      </c>
      <c r="G3988" s="248"/>
      <c r="H3988" s="251">
        <v>26.18</v>
      </c>
      <c r="I3988" s="252"/>
      <c r="J3988" s="248"/>
      <c r="K3988" s="248"/>
      <c r="L3988" s="253"/>
      <c r="M3988" s="254"/>
      <c r="N3988" s="255"/>
      <c r="O3988" s="255"/>
      <c r="P3988" s="255"/>
      <c r="Q3988" s="255"/>
      <c r="R3988" s="255"/>
      <c r="S3988" s="255"/>
      <c r="T3988" s="256"/>
      <c r="U3988" s="14"/>
      <c r="V3988" s="14"/>
      <c r="W3988" s="14"/>
      <c r="X3988" s="14"/>
      <c r="Y3988" s="14"/>
      <c r="Z3988" s="14"/>
      <c r="AA3988" s="14"/>
      <c r="AB3988" s="14"/>
      <c r="AC3988" s="14"/>
      <c r="AD3988" s="14"/>
      <c r="AE3988" s="14"/>
      <c r="AT3988" s="257" t="s">
        <v>252</v>
      </c>
      <c r="AU3988" s="257" t="s">
        <v>93</v>
      </c>
      <c r="AV3988" s="14" t="s">
        <v>93</v>
      </c>
      <c r="AW3988" s="14" t="s">
        <v>46</v>
      </c>
      <c r="AX3988" s="14" t="s">
        <v>85</v>
      </c>
      <c r="AY3988" s="257" t="s">
        <v>241</v>
      </c>
    </row>
    <row r="3989" s="14" customFormat="1">
      <c r="A3989" s="14"/>
      <c r="B3989" s="247"/>
      <c r="C3989" s="248"/>
      <c r="D3989" s="238" t="s">
        <v>252</v>
      </c>
      <c r="E3989" s="249" t="s">
        <v>39</v>
      </c>
      <c r="F3989" s="250" t="s">
        <v>3519</v>
      </c>
      <c r="G3989" s="248"/>
      <c r="H3989" s="251">
        <v>42.609999999999999</v>
      </c>
      <c r="I3989" s="252"/>
      <c r="J3989" s="248"/>
      <c r="K3989" s="248"/>
      <c r="L3989" s="253"/>
      <c r="M3989" s="254"/>
      <c r="N3989" s="255"/>
      <c r="O3989" s="255"/>
      <c r="P3989" s="255"/>
      <c r="Q3989" s="255"/>
      <c r="R3989" s="255"/>
      <c r="S3989" s="255"/>
      <c r="T3989" s="256"/>
      <c r="U3989" s="14"/>
      <c r="V3989" s="14"/>
      <c r="W3989" s="14"/>
      <c r="X3989" s="14"/>
      <c r="Y3989" s="14"/>
      <c r="Z3989" s="14"/>
      <c r="AA3989" s="14"/>
      <c r="AB3989" s="14"/>
      <c r="AC3989" s="14"/>
      <c r="AD3989" s="14"/>
      <c r="AE3989" s="14"/>
      <c r="AT3989" s="257" t="s">
        <v>252</v>
      </c>
      <c r="AU3989" s="257" t="s">
        <v>93</v>
      </c>
      <c r="AV3989" s="14" t="s">
        <v>93</v>
      </c>
      <c r="AW3989" s="14" t="s">
        <v>46</v>
      </c>
      <c r="AX3989" s="14" t="s">
        <v>85</v>
      </c>
      <c r="AY3989" s="257" t="s">
        <v>241</v>
      </c>
    </row>
    <row r="3990" s="14" customFormat="1">
      <c r="A3990" s="14"/>
      <c r="B3990" s="247"/>
      <c r="C3990" s="248"/>
      <c r="D3990" s="238" t="s">
        <v>252</v>
      </c>
      <c r="E3990" s="249" t="s">
        <v>39</v>
      </c>
      <c r="F3990" s="250" t="s">
        <v>2345</v>
      </c>
      <c r="G3990" s="248"/>
      <c r="H3990" s="251">
        <v>13.800000000000001</v>
      </c>
      <c r="I3990" s="252"/>
      <c r="J3990" s="248"/>
      <c r="K3990" s="248"/>
      <c r="L3990" s="253"/>
      <c r="M3990" s="254"/>
      <c r="N3990" s="255"/>
      <c r="O3990" s="255"/>
      <c r="P3990" s="255"/>
      <c r="Q3990" s="255"/>
      <c r="R3990" s="255"/>
      <c r="S3990" s="255"/>
      <c r="T3990" s="256"/>
      <c r="U3990" s="14"/>
      <c r="V3990" s="14"/>
      <c r="W3990" s="14"/>
      <c r="X3990" s="14"/>
      <c r="Y3990" s="14"/>
      <c r="Z3990" s="14"/>
      <c r="AA3990" s="14"/>
      <c r="AB3990" s="14"/>
      <c r="AC3990" s="14"/>
      <c r="AD3990" s="14"/>
      <c r="AE3990" s="14"/>
      <c r="AT3990" s="257" t="s">
        <v>252</v>
      </c>
      <c r="AU3990" s="257" t="s">
        <v>93</v>
      </c>
      <c r="AV3990" s="14" t="s">
        <v>93</v>
      </c>
      <c r="AW3990" s="14" t="s">
        <v>46</v>
      </c>
      <c r="AX3990" s="14" t="s">
        <v>85</v>
      </c>
      <c r="AY3990" s="257" t="s">
        <v>241</v>
      </c>
    </row>
    <row r="3991" s="14" customFormat="1">
      <c r="A3991" s="14"/>
      <c r="B3991" s="247"/>
      <c r="C3991" s="248"/>
      <c r="D3991" s="238" t="s">
        <v>252</v>
      </c>
      <c r="E3991" s="249" t="s">
        <v>39</v>
      </c>
      <c r="F3991" s="250" t="s">
        <v>3520</v>
      </c>
      <c r="G3991" s="248"/>
      <c r="H3991" s="251">
        <v>21.120000000000001</v>
      </c>
      <c r="I3991" s="252"/>
      <c r="J3991" s="248"/>
      <c r="K3991" s="248"/>
      <c r="L3991" s="253"/>
      <c r="M3991" s="254"/>
      <c r="N3991" s="255"/>
      <c r="O3991" s="255"/>
      <c r="P3991" s="255"/>
      <c r="Q3991" s="255"/>
      <c r="R3991" s="255"/>
      <c r="S3991" s="255"/>
      <c r="T3991" s="256"/>
      <c r="U3991" s="14"/>
      <c r="V3991" s="14"/>
      <c r="W3991" s="14"/>
      <c r="X3991" s="14"/>
      <c r="Y3991" s="14"/>
      <c r="Z3991" s="14"/>
      <c r="AA3991" s="14"/>
      <c r="AB3991" s="14"/>
      <c r="AC3991" s="14"/>
      <c r="AD3991" s="14"/>
      <c r="AE3991" s="14"/>
      <c r="AT3991" s="257" t="s">
        <v>252</v>
      </c>
      <c r="AU3991" s="257" t="s">
        <v>93</v>
      </c>
      <c r="AV3991" s="14" t="s">
        <v>93</v>
      </c>
      <c r="AW3991" s="14" t="s">
        <v>46</v>
      </c>
      <c r="AX3991" s="14" t="s">
        <v>85</v>
      </c>
      <c r="AY3991" s="257" t="s">
        <v>241</v>
      </c>
    </row>
    <row r="3992" s="14" customFormat="1">
      <c r="A3992" s="14"/>
      <c r="B3992" s="247"/>
      <c r="C3992" s="248"/>
      <c r="D3992" s="238" t="s">
        <v>252</v>
      </c>
      <c r="E3992" s="249" t="s">
        <v>39</v>
      </c>
      <c r="F3992" s="250" t="s">
        <v>2346</v>
      </c>
      <c r="G3992" s="248"/>
      <c r="H3992" s="251">
        <v>56.170000000000002</v>
      </c>
      <c r="I3992" s="252"/>
      <c r="J3992" s="248"/>
      <c r="K3992" s="248"/>
      <c r="L3992" s="253"/>
      <c r="M3992" s="254"/>
      <c r="N3992" s="255"/>
      <c r="O3992" s="255"/>
      <c r="P3992" s="255"/>
      <c r="Q3992" s="255"/>
      <c r="R3992" s="255"/>
      <c r="S3992" s="255"/>
      <c r="T3992" s="256"/>
      <c r="U3992" s="14"/>
      <c r="V3992" s="14"/>
      <c r="W3992" s="14"/>
      <c r="X3992" s="14"/>
      <c r="Y3992" s="14"/>
      <c r="Z3992" s="14"/>
      <c r="AA3992" s="14"/>
      <c r="AB3992" s="14"/>
      <c r="AC3992" s="14"/>
      <c r="AD3992" s="14"/>
      <c r="AE3992" s="14"/>
      <c r="AT3992" s="257" t="s">
        <v>252</v>
      </c>
      <c r="AU3992" s="257" t="s">
        <v>93</v>
      </c>
      <c r="AV3992" s="14" t="s">
        <v>93</v>
      </c>
      <c r="AW3992" s="14" t="s">
        <v>46</v>
      </c>
      <c r="AX3992" s="14" t="s">
        <v>85</v>
      </c>
      <c r="AY3992" s="257" t="s">
        <v>241</v>
      </c>
    </row>
    <row r="3993" s="14" customFormat="1">
      <c r="A3993" s="14"/>
      <c r="B3993" s="247"/>
      <c r="C3993" s="248"/>
      <c r="D3993" s="238" t="s">
        <v>252</v>
      </c>
      <c r="E3993" s="249" t="s">
        <v>39</v>
      </c>
      <c r="F3993" s="250" t="s">
        <v>2347</v>
      </c>
      <c r="G3993" s="248"/>
      <c r="H3993" s="251">
        <v>34.090000000000003</v>
      </c>
      <c r="I3993" s="252"/>
      <c r="J3993" s="248"/>
      <c r="K3993" s="248"/>
      <c r="L3993" s="253"/>
      <c r="M3993" s="254"/>
      <c r="N3993" s="255"/>
      <c r="O3993" s="255"/>
      <c r="P3993" s="255"/>
      <c r="Q3993" s="255"/>
      <c r="R3993" s="255"/>
      <c r="S3993" s="255"/>
      <c r="T3993" s="256"/>
      <c r="U3993" s="14"/>
      <c r="V3993" s="14"/>
      <c r="W3993" s="14"/>
      <c r="X3993" s="14"/>
      <c r="Y3993" s="14"/>
      <c r="Z3993" s="14"/>
      <c r="AA3993" s="14"/>
      <c r="AB3993" s="14"/>
      <c r="AC3993" s="14"/>
      <c r="AD3993" s="14"/>
      <c r="AE3993" s="14"/>
      <c r="AT3993" s="257" t="s">
        <v>252</v>
      </c>
      <c r="AU3993" s="257" t="s">
        <v>93</v>
      </c>
      <c r="AV3993" s="14" t="s">
        <v>93</v>
      </c>
      <c r="AW3993" s="14" t="s">
        <v>46</v>
      </c>
      <c r="AX3993" s="14" t="s">
        <v>85</v>
      </c>
      <c r="AY3993" s="257" t="s">
        <v>241</v>
      </c>
    </row>
    <row r="3994" s="14" customFormat="1">
      <c r="A3994" s="14"/>
      <c r="B3994" s="247"/>
      <c r="C3994" s="248"/>
      <c r="D3994" s="238" t="s">
        <v>252</v>
      </c>
      <c r="E3994" s="249" t="s">
        <v>39</v>
      </c>
      <c r="F3994" s="250" t="s">
        <v>3521</v>
      </c>
      <c r="G3994" s="248"/>
      <c r="H3994" s="251">
        <v>7.5</v>
      </c>
      <c r="I3994" s="252"/>
      <c r="J3994" s="248"/>
      <c r="K3994" s="248"/>
      <c r="L3994" s="253"/>
      <c r="M3994" s="254"/>
      <c r="N3994" s="255"/>
      <c r="O3994" s="255"/>
      <c r="P3994" s="255"/>
      <c r="Q3994" s="255"/>
      <c r="R3994" s="255"/>
      <c r="S3994" s="255"/>
      <c r="T3994" s="256"/>
      <c r="U3994" s="14"/>
      <c r="V3994" s="14"/>
      <c r="W3994" s="14"/>
      <c r="X3994" s="14"/>
      <c r="Y3994" s="14"/>
      <c r="Z3994" s="14"/>
      <c r="AA3994" s="14"/>
      <c r="AB3994" s="14"/>
      <c r="AC3994" s="14"/>
      <c r="AD3994" s="14"/>
      <c r="AE3994" s="14"/>
      <c r="AT3994" s="257" t="s">
        <v>252</v>
      </c>
      <c r="AU3994" s="257" t="s">
        <v>93</v>
      </c>
      <c r="AV3994" s="14" t="s">
        <v>93</v>
      </c>
      <c r="AW3994" s="14" t="s">
        <v>46</v>
      </c>
      <c r="AX3994" s="14" t="s">
        <v>85</v>
      </c>
      <c r="AY3994" s="257" t="s">
        <v>241</v>
      </c>
    </row>
    <row r="3995" s="14" customFormat="1">
      <c r="A3995" s="14"/>
      <c r="B3995" s="247"/>
      <c r="C3995" s="248"/>
      <c r="D3995" s="238" t="s">
        <v>252</v>
      </c>
      <c r="E3995" s="249" t="s">
        <v>39</v>
      </c>
      <c r="F3995" s="250" t="s">
        <v>3522</v>
      </c>
      <c r="G3995" s="248"/>
      <c r="H3995" s="251">
        <v>5.7599999999999998</v>
      </c>
      <c r="I3995" s="252"/>
      <c r="J3995" s="248"/>
      <c r="K3995" s="248"/>
      <c r="L3995" s="253"/>
      <c r="M3995" s="254"/>
      <c r="N3995" s="255"/>
      <c r="O3995" s="255"/>
      <c r="P3995" s="255"/>
      <c r="Q3995" s="255"/>
      <c r="R3995" s="255"/>
      <c r="S3995" s="255"/>
      <c r="T3995" s="256"/>
      <c r="U3995" s="14"/>
      <c r="V3995" s="14"/>
      <c r="W3995" s="14"/>
      <c r="X3995" s="14"/>
      <c r="Y3995" s="14"/>
      <c r="Z3995" s="14"/>
      <c r="AA3995" s="14"/>
      <c r="AB3995" s="14"/>
      <c r="AC3995" s="14"/>
      <c r="AD3995" s="14"/>
      <c r="AE3995" s="14"/>
      <c r="AT3995" s="257" t="s">
        <v>252</v>
      </c>
      <c r="AU3995" s="257" t="s">
        <v>93</v>
      </c>
      <c r="AV3995" s="14" t="s">
        <v>93</v>
      </c>
      <c r="AW3995" s="14" t="s">
        <v>46</v>
      </c>
      <c r="AX3995" s="14" t="s">
        <v>85</v>
      </c>
      <c r="AY3995" s="257" t="s">
        <v>241</v>
      </c>
    </row>
    <row r="3996" s="14" customFormat="1">
      <c r="A3996" s="14"/>
      <c r="B3996" s="247"/>
      <c r="C3996" s="248"/>
      <c r="D3996" s="238" t="s">
        <v>252</v>
      </c>
      <c r="E3996" s="249" t="s">
        <v>39</v>
      </c>
      <c r="F3996" s="250" t="s">
        <v>2348</v>
      </c>
      <c r="G3996" s="248"/>
      <c r="H3996" s="251">
        <v>16.43</v>
      </c>
      <c r="I3996" s="252"/>
      <c r="J3996" s="248"/>
      <c r="K3996" s="248"/>
      <c r="L3996" s="253"/>
      <c r="M3996" s="254"/>
      <c r="N3996" s="255"/>
      <c r="O3996" s="255"/>
      <c r="P3996" s="255"/>
      <c r="Q3996" s="255"/>
      <c r="R3996" s="255"/>
      <c r="S3996" s="255"/>
      <c r="T3996" s="256"/>
      <c r="U3996" s="14"/>
      <c r="V3996" s="14"/>
      <c r="W3996" s="14"/>
      <c r="X3996" s="14"/>
      <c r="Y3996" s="14"/>
      <c r="Z3996" s="14"/>
      <c r="AA3996" s="14"/>
      <c r="AB3996" s="14"/>
      <c r="AC3996" s="14"/>
      <c r="AD3996" s="14"/>
      <c r="AE3996" s="14"/>
      <c r="AT3996" s="257" t="s">
        <v>252</v>
      </c>
      <c r="AU3996" s="257" t="s">
        <v>93</v>
      </c>
      <c r="AV3996" s="14" t="s">
        <v>93</v>
      </c>
      <c r="AW3996" s="14" t="s">
        <v>46</v>
      </c>
      <c r="AX3996" s="14" t="s">
        <v>85</v>
      </c>
      <c r="AY3996" s="257" t="s">
        <v>241</v>
      </c>
    </row>
    <row r="3997" s="14" customFormat="1">
      <c r="A3997" s="14"/>
      <c r="B3997" s="247"/>
      <c r="C3997" s="248"/>
      <c r="D3997" s="238" t="s">
        <v>252</v>
      </c>
      <c r="E3997" s="249" t="s">
        <v>39</v>
      </c>
      <c r="F3997" s="250" t="s">
        <v>3523</v>
      </c>
      <c r="G3997" s="248"/>
      <c r="H3997" s="251">
        <v>11.449999999999999</v>
      </c>
      <c r="I3997" s="252"/>
      <c r="J3997" s="248"/>
      <c r="K3997" s="248"/>
      <c r="L3997" s="253"/>
      <c r="M3997" s="254"/>
      <c r="N3997" s="255"/>
      <c r="O3997" s="255"/>
      <c r="P3997" s="255"/>
      <c r="Q3997" s="255"/>
      <c r="R3997" s="255"/>
      <c r="S3997" s="255"/>
      <c r="T3997" s="256"/>
      <c r="U3997" s="14"/>
      <c r="V3997" s="14"/>
      <c r="W3997" s="14"/>
      <c r="X3997" s="14"/>
      <c r="Y3997" s="14"/>
      <c r="Z3997" s="14"/>
      <c r="AA3997" s="14"/>
      <c r="AB3997" s="14"/>
      <c r="AC3997" s="14"/>
      <c r="AD3997" s="14"/>
      <c r="AE3997" s="14"/>
      <c r="AT3997" s="257" t="s">
        <v>252</v>
      </c>
      <c r="AU3997" s="257" t="s">
        <v>93</v>
      </c>
      <c r="AV3997" s="14" t="s">
        <v>93</v>
      </c>
      <c r="AW3997" s="14" t="s">
        <v>46</v>
      </c>
      <c r="AX3997" s="14" t="s">
        <v>85</v>
      </c>
      <c r="AY3997" s="257" t="s">
        <v>241</v>
      </c>
    </row>
    <row r="3998" s="14" customFormat="1">
      <c r="A3998" s="14"/>
      <c r="B3998" s="247"/>
      <c r="C3998" s="248"/>
      <c r="D3998" s="238" t="s">
        <v>252</v>
      </c>
      <c r="E3998" s="249" t="s">
        <v>39</v>
      </c>
      <c r="F3998" s="250" t="s">
        <v>3524</v>
      </c>
      <c r="G3998" s="248"/>
      <c r="H3998" s="251">
        <v>15.779999999999999</v>
      </c>
      <c r="I3998" s="252"/>
      <c r="J3998" s="248"/>
      <c r="K3998" s="248"/>
      <c r="L3998" s="253"/>
      <c r="M3998" s="254"/>
      <c r="N3998" s="255"/>
      <c r="O3998" s="255"/>
      <c r="P3998" s="255"/>
      <c r="Q3998" s="255"/>
      <c r="R3998" s="255"/>
      <c r="S3998" s="255"/>
      <c r="T3998" s="256"/>
      <c r="U3998" s="14"/>
      <c r="V3998" s="14"/>
      <c r="W3998" s="14"/>
      <c r="X3998" s="14"/>
      <c r="Y3998" s="14"/>
      <c r="Z3998" s="14"/>
      <c r="AA3998" s="14"/>
      <c r="AB3998" s="14"/>
      <c r="AC3998" s="14"/>
      <c r="AD3998" s="14"/>
      <c r="AE3998" s="14"/>
      <c r="AT3998" s="257" t="s">
        <v>252</v>
      </c>
      <c r="AU3998" s="257" t="s">
        <v>93</v>
      </c>
      <c r="AV3998" s="14" t="s">
        <v>93</v>
      </c>
      <c r="AW3998" s="14" t="s">
        <v>46</v>
      </c>
      <c r="AX3998" s="14" t="s">
        <v>85</v>
      </c>
      <c r="AY3998" s="257" t="s">
        <v>241</v>
      </c>
    </row>
    <row r="3999" s="14" customFormat="1">
      <c r="A3999" s="14"/>
      <c r="B3999" s="247"/>
      <c r="C3999" s="248"/>
      <c r="D3999" s="238" t="s">
        <v>252</v>
      </c>
      <c r="E3999" s="249" t="s">
        <v>39</v>
      </c>
      <c r="F3999" s="250" t="s">
        <v>3525</v>
      </c>
      <c r="G3999" s="248"/>
      <c r="H3999" s="251">
        <v>17.050000000000001</v>
      </c>
      <c r="I3999" s="252"/>
      <c r="J3999" s="248"/>
      <c r="K3999" s="248"/>
      <c r="L3999" s="253"/>
      <c r="M3999" s="254"/>
      <c r="N3999" s="255"/>
      <c r="O3999" s="255"/>
      <c r="P3999" s="255"/>
      <c r="Q3999" s="255"/>
      <c r="R3999" s="255"/>
      <c r="S3999" s="255"/>
      <c r="T3999" s="256"/>
      <c r="U3999" s="14"/>
      <c r="V3999" s="14"/>
      <c r="W3999" s="14"/>
      <c r="X3999" s="14"/>
      <c r="Y3999" s="14"/>
      <c r="Z3999" s="14"/>
      <c r="AA3999" s="14"/>
      <c r="AB3999" s="14"/>
      <c r="AC3999" s="14"/>
      <c r="AD3999" s="14"/>
      <c r="AE3999" s="14"/>
      <c r="AT3999" s="257" t="s">
        <v>252</v>
      </c>
      <c r="AU3999" s="257" t="s">
        <v>93</v>
      </c>
      <c r="AV3999" s="14" t="s">
        <v>93</v>
      </c>
      <c r="AW3999" s="14" t="s">
        <v>46</v>
      </c>
      <c r="AX3999" s="14" t="s">
        <v>85</v>
      </c>
      <c r="AY3999" s="257" t="s">
        <v>241</v>
      </c>
    </row>
    <row r="4000" s="14" customFormat="1">
      <c r="A4000" s="14"/>
      <c r="B4000" s="247"/>
      <c r="C4000" s="248"/>
      <c r="D4000" s="238" t="s">
        <v>252</v>
      </c>
      <c r="E4000" s="249" t="s">
        <v>39</v>
      </c>
      <c r="F4000" s="250" t="s">
        <v>3526</v>
      </c>
      <c r="G4000" s="248"/>
      <c r="H4000" s="251">
        <v>15.01</v>
      </c>
      <c r="I4000" s="252"/>
      <c r="J4000" s="248"/>
      <c r="K4000" s="248"/>
      <c r="L4000" s="253"/>
      <c r="M4000" s="254"/>
      <c r="N4000" s="255"/>
      <c r="O4000" s="255"/>
      <c r="P4000" s="255"/>
      <c r="Q4000" s="255"/>
      <c r="R4000" s="255"/>
      <c r="S4000" s="255"/>
      <c r="T4000" s="256"/>
      <c r="U4000" s="14"/>
      <c r="V4000" s="14"/>
      <c r="W4000" s="14"/>
      <c r="X4000" s="14"/>
      <c r="Y4000" s="14"/>
      <c r="Z4000" s="14"/>
      <c r="AA4000" s="14"/>
      <c r="AB4000" s="14"/>
      <c r="AC4000" s="14"/>
      <c r="AD4000" s="14"/>
      <c r="AE4000" s="14"/>
      <c r="AT4000" s="257" t="s">
        <v>252</v>
      </c>
      <c r="AU4000" s="257" t="s">
        <v>93</v>
      </c>
      <c r="AV4000" s="14" t="s">
        <v>93</v>
      </c>
      <c r="AW4000" s="14" t="s">
        <v>46</v>
      </c>
      <c r="AX4000" s="14" t="s">
        <v>85</v>
      </c>
      <c r="AY4000" s="257" t="s">
        <v>241</v>
      </c>
    </row>
    <row r="4001" s="14" customFormat="1">
      <c r="A4001" s="14"/>
      <c r="B4001" s="247"/>
      <c r="C4001" s="248"/>
      <c r="D4001" s="238" t="s">
        <v>252</v>
      </c>
      <c r="E4001" s="249" t="s">
        <v>39</v>
      </c>
      <c r="F4001" s="250" t="s">
        <v>3527</v>
      </c>
      <c r="G4001" s="248"/>
      <c r="H4001" s="251">
        <v>28.219999999999999</v>
      </c>
      <c r="I4001" s="252"/>
      <c r="J4001" s="248"/>
      <c r="K4001" s="248"/>
      <c r="L4001" s="253"/>
      <c r="M4001" s="254"/>
      <c r="N4001" s="255"/>
      <c r="O4001" s="255"/>
      <c r="P4001" s="255"/>
      <c r="Q4001" s="255"/>
      <c r="R4001" s="255"/>
      <c r="S4001" s="255"/>
      <c r="T4001" s="256"/>
      <c r="U4001" s="14"/>
      <c r="V4001" s="14"/>
      <c r="W4001" s="14"/>
      <c r="X4001" s="14"/>
      <c r="Y4001" s="14"/>
      <c r="Z4001" s="14"/>
      <c r="AA4001" s="14"/>
      <c r="AB4001" s="14"/>
      <c r="AC4001" s="14"/>
      <c r="AD4001" s="14"/>
      <c r="AE4001" s="14"/>
      <c r="AT4001" s="257" t="s">
        <v>252</v>
      </c>
      <c r="AU4001" s="257" t="s">
        <v>93</v>
      </c>
      <c r="AV4001" s="14" t="s">
        <v>93</v>
      </c>
      <c r="AW4001" s="14" t="s">
        <v>46</v>
      </c>
      <c r="AX4001" s="14" t="s">
        <v>85</v>
      </c>
      <c r="AY4001" s="257" t="s">
        <v>241</v>
      </c>
    </row>
    <row r="4002" s="14" customFormat="1">
      <c r="A4002" s="14"/>
      <c r="B4002" s="247"/>
      <c r="C4002" s="248"/>
      <c r="D4002" s="238" t="s">
        <v>252</v>
      </c>
      <c r="E4002" s="249" t="s">
        <v>39</v>
      </c>
      <c r="F4002" s="250" t="s">
        <v>3528</v>
      </c>
      <c r="G4002" s="248"/>
      <c r="H4002" s="251">
        <v>1.9099999999999999</v>
      </c>
      <c r="I4002" s="252"/>
      <c r="J4002" s="248"/>
      <c r="K4002" s="248"/>
      <c r="L4002" s="253"/>
      <c r="M4002" s="254"/>
      <c r="N4002" s="255"/>
      <c r="O4002" s="255"/>
      <c r="P4002" s="255"/>
      <c r="Q4002" s="255"/>
      <c r="R4002" s="255"/>
      <c r="S4002" s="255"/>
      <c r="T4002" s="256"/>
      <c r="U4002" s="14"/>
      <c r="V4002" s="14"/>
      <c r="W4002" s="14"/>
      <c r="X4002" s="14"/>
      <c r="Y4002" s="14"/>
      <c r="Z4002" s="14"/>
      <c r="AA4002" s="14"/>
      <c r="AB4002" s="14"/>
      <c r="AC4002" s="14"/>
      <c r="AD4002" s="14"/>
      <c r="AE4002" s="14"/>
      <c r="AT4002" s="257" t="s">
        <v>252</v>
      </c>
      <c r="AU4002" s="257" t="s">
        <v>93</v>
      </c>
      <c r="AV4002" s="14" t="s">
        <v>93</v>
      </c>
      <c r="AW4002" s="14" t="s">
        <v>46</v>
      </c>
      <c r="AX4002" s="14" t="s">
        <v>85</v>
      </c>
      <c r="AY4002" s="257" t="s">
        <v>241</v>
      </c>
    </row>
    <row r="4003" s="14" customFormat="1">
      <c r="A4003" s="14"/>
      <c r="B4003" s="247"/>
      <c r="C4003" s="248"/>
      <c r="D4003" s="238" t="s">
        <v>252</v>
      </c>
      <c r="E4003" s="249" t="s">
        <v>39</v>
      </c>
      <c r="F4003" s="250" t="s">
        <v>3529</v>
      </c>
      <c r="G4003" s="248"/>
      <c r="H4003" s="251">
        <v>1.6699999999999999</v>
      </c>
      <c r="I4003" s="252"/>
      <c r="J4003" s="248"/>
      <c r="K4003" s="248"/>
      <c r="L4003" s="253"/>
      <c r="M4003" s="254"/>
      <c r="N4003" s="255"/>
      <c r="O4003" s="255"/>
      <c r="P4003" s="255"/>
      <c r="Q4003" s="255"/>
      <c r="R4003" s="255"/>
      <c r="S4003" s="255"/>
      <c r="T4003" s="256"/>
      <c r="U4003" s="14"/>
      <c r="V4003" s="14"/>
      <c r="W4003" s="14"/>
      <c r="X4003" s="14"/>
      <c r="Y4003" s="14"/>
      <c r="Z4003" s="14"/>
      <c r="AA4003" s="14"/>
      <c r="AB4003" s="14"/>
      <c r="AC4003" s="14"/>
      <c r="AD4003" s="14"/>
      <c r="AE4003" s="14"/>
      <c r="AT4003" s="257" t="s">
        <v>252</v>
      </c>
      <c r="AU4003" s="257" t="s">
        <v>93</v>
      </c>
      <c r="AV4003" s="14" t="s">
        <v>93</v>
      </c>
      <c r="AW4003" s="14" t="s">
        <v>46</v>
      </c>
      <c r="AX4003" s="14" t="s">
        <v>85</v>
      </c>
      <c r="AY4003" s="257" t="s">
        <v>241</v>
      </c>
    </row>
    <row r="4004" s="14" customFormat="1">
      <c r="A4004" s="14"/>
      <c r="B4004" s="247"/>
      <c r="C4004" s="248"/>
      <c r="D4004" s="238" t="s">
        <v>252</v>
      </c>
      <c r="E4004" s="249" t="s">
        <v>39</v>
      </c>
      <c r="F4004" s="250" t="s">
        <v>3530</v>
      </c>
      <c r="G4004" s="248"/>
      <c r="H4004" s="251">
        <v>5.3799999999999999</v>
      </c>
      <c r="I4004" s="252"/>
      <c r="J4004" s="248"/>
      <c r="K4004" s="248"/>
      <c r="L4004" s="253"/>
      <c r="M4004" s="254"/>
      <c r="N4004" s="255"/>
      <c r="O4004" s="255"/>
      <c r="P4004" s="255"/>
      <c r="Q4004" s="255"/>
      <c r="R4004" s="255"/>
      <c r="S4004" s="255"/>
      <c r="T4004" s="256"/>
      <c r="U4004" s="14"/>
      <c r="V4004" s="14"/>
      <c r="W4004" s="14"/>
      <c r="X4004" s="14"/>
      <c r="Y4004" s="14"/>
      <c r="Z4004" s="14"/>
      <c r="AA4004" s="14"/>
      <c r="AB4004" s="14"/>
      <c r="AC4004" s="14"/>
      <c r="AD4004" s="14"/>
      <c r="AE4004" s="14"/>
      <c r="AT4004" s="257" t="s">
        <v>252</v>
      </c>
      <c r="AU4004" s="257" t="s">
        <v>93</v>
      </c>
      <c r="AV4004" s="14" t="s">
        <v>93</v>
      </c>
      <c r="AW4004" s="14" t="s">
        <v>46</v>
      </c>
      <c r="AX4004" s="14" t="s">
        <v>85</v>
      </c>
      <c r="AY4004" s="257" t="s">
        <v>241</v>
      </c>
    </row>
    <row r="4005" s="14" customFormat="1">
      <c r="A4005" s="14"/>
      <c r="B4005" s="247"/>
      <c r="C4005" s="248"/>
      <c r="D4005" s="238" t="s">
        <v>252</v>
      </c>
      <c r="E4005" s="249" t="s">
        <v>39</v>
      </c>
      <c r="F4005" s="250" t="s">
        <v>3531</v>
      </c>
      <c r="G4005" s="248"/>
      <c r="H4005" s="251">
        <v>9.5199999999999996</v>
      </c>
      <c r="I4005" s="252"/>
      <c r="J4005" s="248"/>
      <c r="K4005" s="248"/>
      <c r="L4005" s="253"/>
      <c r="M4005" s="254"/>
      <c r="N4005" s="255"/>
      <c r="O4005" s="255"/>
      <c r="P4005" s="255"/>
      <c r="Q4005" s="255"/>
      <c r="R4005" s="255"/>
      <c r="S4005" s="255"/>
      <c r="T4005" s="256"/>
      <c r="U4005" s="14"/>
      <c r="V4005" s="14"/>
      <c r="W4005" s="14"/>
      <c r="X4005" s="14"/>
      <c r="Y4005" s="14"/>
      <c r="Z4005" s="14"/>
      <c r="AA4005" s="14"/>
      <c r="AB4005" s="14"/>
      <c r="AC4005" s="14"/>
      <c r="AD4005" s="14"/>
      <c r="AE4005" s="14"/>
      <c r="AT4005" s="257" t="s">
        <v>252</v>
      </c>
      <c r="AU4005" s="257" t="s">
        <v>93</v>
      </c>
      <c r="AV4005" s="14" t="s">
        <v>93</v>
      </c>
      <c r="AW4005" s="14" t="s">
        <v>46</v>
      </c>
      <c r="AX4005" s="14" t="s">
        <v>85</v>
      </c>
      <c r="AY4005" s="257" t="s">
        <v>241</v>
      </c>
    </row>
    <row r="4006" s="14" customFormat="1">
      <c r="A4006" s="14"/>
      <c r="B4006" s="247"/>
      <c r="C4006" s="248"/>
      <c r="D4006" s="238" t="s">
        <v>252</v>
      </c>
      <c r="E4006" s="249" t="s">
        <v>39</v>
      </c>
      <c r="F4006" s="250" t="s">
        <v>3532</v>
      </c>
      <c r="G4006" s="248"/>
      <c r="H4006" s="251">
        <v>5.0199999999999996</v>
      </c>
      <c r="I4006" s="252"/>
      <c r="J4006" s="248"/>
      <c r="K4006" s="248"/>
      <c r="L4006" s="253"/>
      <c r="M4006" s="254"/>
      <c r="N4006" s="255"/>
      <c r="O4006" s="255"/>
      <c r="P4006" s="255"/>
      <c r="Q4006" s="255"/>
      <c r="R4006" s="255"/>
      <c r="S4006" s="255"/>
      <c r="T4006" s="256"/>
      <c r="U4006" s="14"/>
      <c r="V4006" s="14"/>
      <c r="W4006" s="14"/>
      <c r="X4006" s="14"/>
      <c r="Y4006" s="14"/>
      <c r="Z4006" s="14"/>
      <c r="AA4006" s="14"/>
      <c r="AB4006" s="14"/>
      <c r="AC4006" s="14"/>
      <c r="AD4006" s="14"/>
      <c r="AE4006" s="14"/>
      <c r="AT4006" s="257" t="s">
        <v>252</v>
      </c>
      <c r="AU4006" s="257" t="s">
        <v>93</v>
      </c>
      <c r="AV4006" s="14" t="s">
        <v>93</v>
      </c>
      <c r="AW4006" s="14" t="s">
        <v>46</v>
      </c>
      <c r="AX4006" s="14" t="s">
        <v>85</v>
      </c>
      <c r="AY4006" s="257" t="s">
        <v>241</v>
      </c>
    </row>
    <row r="4007" s="14" customFormat="1">
      <c r="A4007" s="14"/>
      <c r="B4007" s="247"/>
      <c r="C4007" s="248"/>
      <c r="D4007" s="238" t="s">
        <v>252</v>
      </c>
      <c r="E4007" s="249" t="s">
        <v>39</v>
      </c>
      <c r="F4007" s="250" t="s">
        <v>3533</v>
      </c>
      <c r="G4007" s="248"/>
      <c r="H4007" s="251">
        <v>109.90000000000001</v>
      </c>
      <c r="I4007" s="252"/>
      <c r="J4007" s="248"/>
      <c r="K4007" s="248"/>
      <c r="L4007" s="253"/>
      <c r="M4007" s="254"/>
      <c r="N4007" s="255"/>
      <c r="O4007" s="255"/>
      <c r="P4007" s="255"/>
      <c r="Q4007" s="255"/>
      <c r="R4007" s="255"/>
      <c r="S4007" s="255"/>
      <c r="T4007" s="256"/>
      <c r="U4007" s="14"/>
      <c r="V4007" s="14"/>
      <c r="W4007" s="14"/>
      <c r="X4007" s="14"/>
      <c r="Y4007" s="14"/>
      <c r="Z4007" s="14"/>
      <c r="AA4007" s="14"/>
      <c r="AB4007" s="14"/>
      <c r="AC4007" s="14"/>
      <c r="AD4007" s="14"/>
      <c r="AE4007" s="14"/>
      <c r="AT4007" s="257" t="s">
        <v>252</v>
      </c>
      <c r="AU4007" s="257" t="s">
        <v>93</v>
      </c>
      <c r="AV4007" s="14" t="s">
        <v>93</v>
      </c>
      <c r="AW4007" s="14" t="s">
        <v>46</v>
      </c>
      <c r="AX4007" s="14" t="s">
        <v>85</v>
      </c>
      <c r="AY4007" s="257" t="s">
        <v>241</v>
      </c>
    </row>
    <row r="4008" s="14" customFormat="1">
      <c r="A4008" s="14"/>
      <c r="B4008" s="247"/>
      <c r="C4008" s="248"/>
      <c r="D4008" s="238" t="s">
        <v>252</v>
      </c>
      <c r="E4008" s="249" t="s">
        <v>39</v>
      </c>
      <c r="F4008" s="250" t="s">
        <v>3534</v>
      </c>
      <c r="G4008" s="248"/>
      <c r="H4008" s="251">
        <v>12.92</v>
      </c>
      <c r="I4008" s="252"/>
      <c r="J4008" s="248"/>
      <c r="K4008" s="248"/>
      <c r="L4008" s="253"/>
      <c r="M4008" s="254"/>
      <c r="N4008" s="255"/>
      <c r="O4008" s="255"/>
      <c r="P4008" s="255"/>
      <c r="Q4008" s="255"/>
      <c r="R4008" s="255"/>
      <c r="S4008" s="255"/>
      <c r="T4008" s="256"/>
      <c r="U4008" s="14"/>
      <c r="V4008" s="14"/>
      <c r="W4008" s="14"/>
      <c r="X4008" s="14"/>
      <c r="Y4008" s="14"/>
      <c r="Z4008" s="14"/>
      <c r="AA4008" s="14"/>
      <c r="AB4008" s="14"/>
      <c r="AC4008" s="14"/>
      <c r="AD4008" s="14"/>
      <c r="AE4008" s="14"/>
      <c r="AT4008" s="257" t="s">
        <v>252</v>
      </c>
      <c r="AU4008" s="257" t="s">
        <v>93</v>
      </c>
      <c r="AV4008" s="14" t="s">
        <v>93</v>
      </c>
      <c r="AW4008" s="14" t="s">
        <v>46</v>
      </c>
      <c r="AX4008" s="14" t="s">
        <v>85</v>
      </c>
      <c r="AY4008" s="257" t="s">
        <v>241</v>
      </c>
    </row>
    <row r="4009" s="14" customFormat="1">
      <c r="A4009" s="14"/>
      <c r="B4009" s="247"/>
      <c r="C4009" s="248"/>
      <c r="D4009" s="238" t="s">
        <v>252</v>
      </c>
      <c r="E4009" s="249" t="s">
        <v>39</v>
      </c>
      <c r="F4009" s="250" t="s">
        <v>3535</v>
      </c>
      <c r="G4009" s="248"/>
      <c r="H4009" s="251">
        <v>4.5899999999999999</v>
      </c>
      <c r="I4009" s="252"/>
      <c r="J4009" s="248"/>
      <c r="K4009" s="248"/>
      <c r="L4009" s="253"/>
      <c r="M4009" s="254"/>
      <c r="N4009" s="255"/>
      <c r="O4009" s="255"/>
      <c r="P4009" s="255"/>
      <c r="Q4009" s="255"/>
      <c r="R4009" s="255"/>
      <c r="S4009" s="255"/>
      <c r="T4009" s="256"/>
      <c r="U4009" s="14"/>
      <c r="V4009" s="14"/>
      <c r="W4009" s="14"/>
      <c r="X4009" s="14"/>
      <c r="Y4009" s="14"/>
      <c r="Z4009" s="14"/>
      <c r="AA4009" s="14"/>
      <c r="AB4009" s="14"/>
      <c r="AC4009" s="14"/>
      <c r="AD4009" s="14"/>
      <c r="AE4009" s="14"/>
      <c r="AT4009" s="257" t="s">
        <v>252</v>
      </c>
      <c r="AU4009" s="257" t="s">
        <v>93</v>
      </c>
      <c r="AV4009" s="14" t="s">
        <v>93</v>
      </c>
      <c r="AW4009" s="14" t="s">
        <v>46</v>
      </c>
      <c r="AX4009" s="14" t="s">
        <v>85</v>
      </c>
      <c r="AY4009" s="257" t="s">
        <v>241</v>
      </c>
    </row>
    <row r="4010" s="14" customFormat="1">
      <c r="A4010" s="14"/>
      <c r="B4010" s="247"/>
      <c r="C4010" s="248"/>
      <c r="D4010" s="238" t="s">
        <v>252</v>
      </c>
      <c r="E4010" s="249" t="s">
        <v>39</v>
      </c>
      <c r="F4010" s="250" t="s">
        <v>3536</v>
      </c>
      <c r="G4010" s="248"/>
      <c r="H4010" s="251">
        <v>5.3499999999999996</v>
      </c>
      <c r="I4010" s="252"/>
      <c r="J4010" s="248"/>
      <c r="K4010" s="248"/>
      <c r="L4010" s="253"/>
      <c r="M4010" s="254"/>
      <c r="N4010" s="255"/>
      <c r="O4010" s="255"/>
      <c r="P4010" s="255"/>
      <c r="Q4010" s="255"/>
      <c r="R4010" s="255"/>
      <c r="S4010" s="255"/>
      <c r="T4010" s="256"/>
      <c r="U4010" s="14"/>
      <c r="V4010" s="14"/>
      <c r="W4010" s="14"/>
      <c r="X4010" s="14"/>
      <c r="Y4010" s="14"/>
      <c r="Z4010" s="14"/>
      <c r="AA4010" s="14"/>
      <c r="AB4010" s="14"/>
      <c r="AC4010" s="14"/>
      <c r="AD4010" s="14"/>
      <c r="AE4010" s="14"/>
      <c r="AT4010" s="257" t="s">
        <v>252</v>
      </c>
      <c r="AU4010" s="257" t="s">
        <v>93</v>
      </c>
      <c r="AV4010" s="14" t="s">
        <v>93</v>
      </c>
      <c r="AW4010" s="14" t="s">
        <v>46</v>
      </c>
      <c r="AX4010" s="14" t="s">
        <v>85</v>
      </c>
      <c r="AY4010" s="257" t="s">
        <v>241</v>
      </c>
    </row>
    <row r="4011" s="14" customFormat="1">
      <c r="A4011" s="14"/>
      <c r="B4011" s="247"/>
      <c r="C4011" s="248"/>
      <c r="D4011" s="238" t="s">
        <v>252</v>
      </c>
      <c r="E4011" s="249" t="s">
        <v>39</v>
      </c>
      <c r="F4011" s="250" t="s">
        <v>3537</v>
      </c>
      <c r="G4011" s="248"/>
      <c r="H4011" s="251">
        <v>6</v>
      </c>
      <c r="I4011" s="252"/>
      <c r="J4011" s="248"/>
      <c r="K4011" s="248"/>
      <c r="L4011" s="253"/>
      <c r="M4011" s="254"/>
      <c r="N4011" s="255"/>
      <c r="O4011" s="255"/>
      <c r="P4011" s="255"/>
      <c r="Q4011" s="255"/>
      <c r="R4011" s="255"/>
      <c r="S4011" s="255"/>
      <c r="T4011" s="256"/>
      <c r="U4011" s="14"/>
      <c r="V4011" s="14"/>
      <c r="W4011" s="14"/>
      <c r="X4011" s="14"/>
      <c r="Y4011" s="14"/>
      <c r="Z4011" s="14"/>
      <c r="AA4011" s="14"/>
      <c r="AB4011" s="14"/>
      <c r="AC4011" s="14"/>
      <c r="AD4011" s="14"/>
      <c r="AE4011" s="14"/>
      <c r="AT4011" s="257" t="s">
        <v>252</v>
      </c>
      <c r="AU4011" s="257" t="s">
        <v>93</v>
      </c>
      <c r="AV4011" s="14" t="s">
        <v>93</v>
      </c>
      <c r="AW4011" s="14" t="s">
        <v>46</v>
      </c>
      <c r="AX4011" s="14" t="s">
        <v>85</v>
      </c>
      <c r="AY4011" s="257" t="s">
        <v>241</v>
      </c>
    </row>
    <row r="4012" s="14" customFormat="1">
      <c r="A4012" s="14"/>
      <c r="B4012" s="247"/>
      <c r="C4012" s="248"/>
      <c r="D4012" s="238" t="s">
        <v>252</v>
      </c>
      <c r="E4012" s="249" t="s">
        <v>39</v>
      </c>
      <c r="F4012" s="250" t="s">
        <v>3538</v>
      </c>
      <c r="G4012" s="248"/>
      <c r="H4012" s="251">
        <v>7.5300000000000002</v>
      </c>
      <c r="I4012" s="252"/>
      <c r="J4012" s="248"/>
      <c r="K4012" s="248"/>
      <c r="L4012" s="253"/>
      <c r="M4012" s="254"/>
      <c r="N4012" s="255"/>
      <c r="O4012" s="255"/>
      <c r="P4012" s="255"/>
      <c r="Q4012" s="255"/>
      <c r="R4012" s="255"/>
      <c r="S4012" s="255"/>
      <c r="T4012" s="256"/>
      <c r="U4012" s="14"/>
      <c r="V4012" s="14"/>
      <c r="W4012" s="14"/>
      <c r="X4012" s="14"/>
      <c r="Y4012" s="14"/>
      <c r="Z4012" s="14"/>
      <c r="AA4012" s="14"/>
      <c r="AB4012" s="14"/>
      <c r="AC4012" s="14"/>
      <c r="AD4012" s="14"/>
      <c r="AE4012" s="14"/>
      <c r="AT4012" s="257" t="s">
        <v>252</v>
      </c>
      <c r="AU4012" s="257" t="s">
        <v>93</v>
      </c>
      <c r="AV4012" s="14" t="s">
        <v>93</v>
      </c>
      <c r="AW4012" s="14" t="s">
        <v>46</v>
      </c>
      <c r="AX4012" s="14" t="s">
        <v>85</v>
      </c>
      <c r="AY4012" s="257" t="s">
        <v>241</v>
      </c>
    </row>
    <row r="4013" s="14" customFormat="1">
      <c r="A4013" s="14"/>
      <c r="B4013" s="247"/>
      <c r="C4013" s="248"/>
      <c r="D4013" s="238" t="s">
        <v>252</v>
      </c>
      <c r="E4013" s="249" t="s">
        <v>39</v>
      </c>
      <c r="F4013" s="250" t="s">
        <v>2349</v>
      </c>
      <c r="G4013" s="248"/>
      <c r="H4013" s="251">
        <v>32.93</v>
      </c>
      <c r="I4013" s="252"/>
      <c r="J4013" s="248"/>
      <c r="K4013" s="248"/>
      <c r="L4013" s="253"/>
      <c r="M4013" s="254"/>
      <c r="N4013" s="255"/>
      <c r="O4013" s="255"/>
      <c r="P4013" s="255"/>
      <c r="Q4013" s="255"/>
      <c r="R4013" s="255"/>
      <c r="S4013" s="255"/>
      <c r="T4013" s="256"/>
      <c r="U4013" s="14"/>
      <c r="V4013" s="14"/>
      <c r="W4013" s="14"/>
      <c r="X4013" s="14"/>
      <c r="Y4013" s="14"/>
      <c r="Z4013" s="14"/>
      <c r="AA4013" s="14"/>
      <c r="AB4013" s="14"/>
      <c r="AC4013" s="14"/>
      <c r="AD4013" s="14"/>
      <c r="AE4013" s="14"/>
      <c r="AT4013" s="257" t="s">
        <v>252</v>
      </c>
      <c r="AU4013" s="257" t="s">
        <v>93</v>
      </c>
      <c r="AV4013" s="14" t="s">
        <v>93</v>
      </c>
      <c r="AW4013" s="14" t="s">
        <v>46</v>
      </c>
      <c r="AX4013" s="14" t="s">
        <v>85</v>
      </c>
      <c r="AY4013" s="257" t="s">
        <v>241</v>
      </c>
    </row>
    <row r="4014" s="14" customFormat="1">
      <c r="A4014" s="14"/>
      <c r="B4014" s="247"/>
      <c r="C4014" s="248"/>
      <c r="D4014" s="238" t="s">
        <v>252</v>
      </c>
      <c r="E4014" s="249" t="s">
        <v>39</v>
      </c>
      <c r="F4014" s="250" t="s">
        <v>2350</v>
      </c>
      <c r="G4014" s="248"/>
      <c r="H4014" s="251">
        <v>14.619999999999999</v>
      </c>
      <c r="I4014" s="252"/>
      <c r="J4014" s="248"/>
      <c r="K4014" s="248"/>
      <c r="L4014" s="253"/>
      <c r="M4014" s="254"/>
      <c r="N4014" s="255"/>
      <c r="O4014" s="255"/>
      <c r="P4014" s="255"/>
      <c r="Q4014" s="255"/>
      <c r="R4014" s="255"/>
      <c r="S4014" s="255"/>
      <c r="T4014" s="256"/>
      <c r="U4014" s="14"/>
      <c r="V4014" s="14"/>
      <c r="W4014" s="14"/>
      <c r="X4014" s="14"/>
      <c r="Y4014" s="14"/>
      <c r="Z4014" s="14"/>
      <c r="AA4014" s="14"/>
      <c r="AB4014" s="14"/>
      <c r="AC4014" s="14"/>
      <c r="AD4014" s="14"/>
      <c r="AE4014" s="14"/>
      <c r="AT4014" s="257" t="s">
        <v>252</v>
      </c>
      <c r="AU4014" s="257" t="s">
        <v>93</v>
      </c>
      <c r="AV4014" s="14" t="s">
        <v>93</v>
      </c>
      <c r="AW4014" s="14" t="s">
        <v>46</v>
      </c>
      <c r="AX4014" s="14" t="s">
        <v>85</v>
      </c>
      <c r="AY4014" s="257" t="s">
        <v>241</v>
      </c>
    </row>
    <row r="4015" s="14" customFormat="1">
      <c r="A4015" s="14"/>
      <c r="B4015" s="247"/>
      <c r="C4015" s="248"/>
      <c r="D4015" s="238" t="s">
        <v>252</v>
      </c>
      <c r="E4015" s="249" t="s">
        <v>39</v>
      </c>
      <c r="F4015" s="250" t="s">
        <v>3539</v>
      </c>
      <c r="G4015" s="248"/>
      <c r="H4015" s="251">
        <v>10.470000000000001</v>
      </c>
      <c r="I4015" s="252"/>
      <c r="J4015" s="248"/>
      <c r="K4015" s="248"/>
      <c r="L4015" s="253"/>
      <c r="M4015" s="254"/>
      <c r="N4015" s="255"/>
      <c r="O4015" s="255"/>
      <c r="P4015" s="255"/>
      <c r="Q4015" s="255"/>
      <c r="R4015" s="255"/>
      <c r="S4015" s="255"/>
      <c r="T4015" s="256"/>
      <c r="U4015" s="14"/>
      <c r="V4015" s="14"/>
      <c r="W4015" s="14"/>
      <c r="X4015" s="14"/>
      <c r="Y4015" s="14"/>
      <c r="Z4015" s="14"/>
      <c r="AA4015" s="14"/>
      <c r="AB4015" s="14"/>
      <c r="AC4015" s="14"/>
      <c r="AD4015" s="14"/>
      <c r="AE4015" s="14"/>
      <c r="AT4015" s="257" t="s">
        <v>252</v>
      </c>
      <c r="AU4015" s="257" t="s">
        <v>93</v>
      </c>
      <c r="AV4015" s="14" t="s">
        <v>93</v>
      </c>
      <c r="AW4015" s="14" t="s">
        <v>46</v>
      </c>
      <c r="AX4015" s="14" t="s">
        <v>85</v>
      </c>
      <c r="AY4015" s="257" t="s">
        <v>241</v>
      </c>
    </row>
    <row r="4016" s="14" customFormat="1">
      <c r="A4016" s="14"/>
      <c r="B4016" s="247"/>
      <c r="C4016" s="248"/>
      <c r="D4016" s="238" t="s">
        <v>252</v>
      </c>
      <c r="E4016" s="249" t="s">
        <v>39</v>
      </c>
      <c r="F4016" s="250" t="s">
        <v>2351</v>
      </c>
      <c r="G4016" s="248"/>
      <c r="H4016" s="251">
        <v>60.700000000000003</v>
      </c>
      <c r="I4016" s="252"/>
      <c r="J4016" s="248"/>
      <c r="K4016" s="248"/>
      <c r="L4016" s="253"/>
      <c r="M4016" s="254"/>
      <c r="N4016" s="255"/>
      <c r="O4016" s="255"/>
      <c r="P4016" s="255"/>
      <c r="Q4016" s="255"/>
      <c r="R4016" s="255"/>
      <c r="S4016" s="255"/>
      <c r="T4016" s="256"/>
      <c r="U4016" s="14"/>
      <c r="V4016" s="14"/>
      <c r="W4016" s="14"/>
      <c r="X4016" s="14"/>
      <c r="Y4016" s="14"/>
      <c r="Z4016" s="14"/>
      <c r="AA4016" s="14"/>
      <c r="AB4016" s="14"/>
      <c r="AC4016" s="14"/>
      <c r="AD4016" s="14"/>
      <c r="AE4016" s="14"/>
      <c r="AT4016" s="257" t="s">
        <v>252</v>
      </c>
      <c r="AU4016" s="257" t="s">
        <v>93</v>
      </c>
      <c r="AV4016" s="14" t="s">
        <v>93</v>
      </c>
      <c r="AW4016" s="14" t="s">
        <v>46</v>
      </c>
      <c r="AX4016" s="14" t="s">
        <v>85</v>
      </c>
      <c r="AY4016" s="257" t="s">
        <v>241</v>
      </c>
    </row>
    <row r="4017" s="14" customFormat="1">
      <c r="A4017" s="14"/>
      <c r="B4017" s="247"/>
      <c r="C4017" s="248"/>
      <c r="D4017" s="238" t="s">
        <v>252</v>
      </c>
      <c r="E4017" s="249" t="s">
        <v>39</v>
      </c>
      <c r="F4017" s="250" t="s">
        <v>2352</v>
      </c>
      <c r="G4017" s="248"/>
      <c r="H4017" s="251">
        <v>32.729999999999997</v>
      </c>
      <c r="I4017" s="252"/>
      <c r="J4017" s="248"/>
      <c r="K4017" s="248"/>
      <c r="L4017" s="253"/>
      <c r="M4017" s="254"/>
      <c r="N4017" s="255"/>
      <c r="O4017" s="255"/>
      <c r="P4017" s="255"/>
      <c r="Q4017" s="255"/>
      <c r="R4017" s="255"/>
      <c r="S4017" s="255"/>
      <c r="T4017" s="256"/>
      <c r="U4017" s="14"/>
      <c r="V4017" s="14"/>
      <c r="W4017" s="14"/>
      <c r="X4017" s="14"/>
      <c r="Y4017" s="14"/>
      <c r="Z4017" s="14"/>
      <c r="AA4017" s="14"/>
      <c r="AB4017" s="14"/>
      <c r="AC4017" s="14"/>
      <c r="AD4017" s="14"/>
      <c r="AE4017" s="14"/>
      <c r="AT4017" s="257" t="s">
        <v>252</v>
      </c>
      <c r="AU4017" s="257" t="s">
        <v>93</v>
      </c>
      <c r="AV4017" s="14" t="s">
        <v>93</v>
      </c>
      <c r="AW4017" s="14" t="s">
        <v>46</v>
      </c>
      <c r="AX4017" s="14" t="s">
        <v>85</v>
      </c>
      <c r="AY4017" s="257" t="s">
        <v>241</v>
      </c>
    </row>
    <row r="4018" s="14" customFormat="1">
      <c r="A4018" s="14"/>
      <c r="B4018" s="247"/>
      <c r="C4018" s="248"/>
      <c r="D4018" s="238" t="s">
        <v>252</v>
      </c>
      <c r="E4018" s="249" t="s">
        <v>39</v>
      </c>
      <c r="F4018" s="250" t="s">
        <v>2353</v>
      </c>
      <c r="G4018" s="248"/>
      <c r="H4018" s="251">
        <v>35.549999999999997</v>
      </c>
      <c r="I4018" s="252"/>
      <c r="J4018" s="248"/>
      <c r="K4018" s="248"/>
      <c r="L4018" s="253"/>
      <c r="M4018" s="254"/>
      <c r="N4018" s="255"/>
      <c r="O4018" s="255"/>
      <c r="P4018" s="255"/>
      <c r="Q4018" s="255"/>
      <c r="R4018" s="255"/>
      <c r="S4018" s="255"/>
      <c r="T4018" s="256"/>
      <c r="U4018" s="14"/>
      <c r="V4018" s="14"/>
      <c r="W4018" s="14"/>
      <c r="X4018" s="14"/>
      <c r="Y4018" s="14"/>
      <c r="Z4018" s="14"/>
      <c r="AA4018" s="14"/>
      <c r="AB4018" s="14"/>
      <c r="AC4018" s="14"/>
      <c r="AD4018" s="14"/>
      <c r="AE4018" s="14"/>
      <c r="AT4018" s="257" t="s">
        <v>252</v>
      </c>
      <c r="AU4018" s="257" t="s">
        <v>93</v>
      </c>
      <c r="AV4018" s="14" t="s">
        <v>93</v>
      </c>
      <c r="AW4018" s="14" t="s">
        <v>46</v>
      </c>
      <c r="AX4018" s="14" t="s">
        <v>85</v>
      </c>
      <c r="AY4018" s="257" t="s">
        <v>241</v>
      </c>
    </row>
    <row r="4019" s="14" customFormat="1">
      <c r="A4019" s="14"/>
      <c r="B4019" s="247"/>
      <c r="C4019" s="248"/>
      <c r="D4019" s="238" t="s">
        <v>252</v>
      </c>
      <c r="E4019" s="249" t="s">
        <v>39</v>
      </c>
      <c r="F4019" s="250" t="s">
        <v>3540</v>
      </c>
      <c r="G4019" s="248"/>
      <c r="H4019" s="251">
        <v>48.530000000000001</v>
      </c>
      <c r="I4019" s="252"/>
      <c r="J4019" s="248"/>
      <c r="K4019" s="248"/>
      <c r="L4019" s="253"/>
      <c r="M4019" s="254"/>
      <c r="N4019" s="255"/>
      <c r="O4019" s="255"/>
      <c r="P4019" s="255"/>
      <c r="Q4019" s="255"/>
      <c r="R4019" s="255"/>
      <c r="S4019" s="255"/>
      <c r="T4019" s="256"/>
      <c r="U4019" s="14"/>
      <c r="V4019" s="14"/>
      <c r="W4019" s="14"/>
      <c r="X4019" s="14"/>
      <c r="Y4019" s="14"/>
      <c r="Z4019" s="14"/>
      <c r="AA4019" s="14"/>
      <c r="AB4019" s="14"/>
      <c r="AC4019" s="14"/>
      <c r="AD4019" s="14"/>
      <c r="AE4019" s="14"/>
      <c r="AT4019" s="257" t="s">
        <v>252</v>
      </c>
      <c r="AU4019" s="257" t="s">
        <v>93</v>
      </c>
      <c r="AV4019" s="14" t="s">
        <v>93</v>
      </c>
      <c r="AW4019" s="14" t="s">
        <v>46</v>
      </c>
      <c r="AX4019" s="14" t="s">
        <v>85</v>
      </c>
      <c r="AY4019" s="257" t="s">
        <v>241</v>
      </c>
    </row>
    <row r="4020" s="14" customFormat="1">
      <c r="A4020" s="14"/>
      <c r="B4020" s="247"/>
      <c r="C4020" s="248"/>
      <c r="D4020" s="238" t="s">
        <v>252</v>
      </c>
      <c r="E4020" s="249" t="s">
        <v>39</v>
      </c>
      <c r="F4020" s="250" t="s">
        <v>3541</v>
      </c>
      <c r="G4020" s="248"/>
      <c r="H4020" s="251">
        <v>5.3499999999999996</v>
      </c>
      <c r="I4020" s="252"/>
      <c r="J4020" s="248"/>
      <c r="K4020" s="248"/>
      <c r="L4020" s="253"/>
      <c r="M4020" s="254"/>
      <c r="N4020" s="255"/>
      <c r="O4020" s="255"/>
      <c r="P4020" s="255"/>
      <c r="Q4020" s="255"/>
      <c r="R4020" s="255"/>
      <c r="S4020" s="255"/>
      <c r="T4020" s="256"/>
      <c r="U4020" s="14"/>
      <c r="V4020" s="14"/>
      <c r="W4020" s="14"/>
      <c r="X4020" s="14"/>
      <c r="Y4020" s="14"/>
      <c r="Z4020" s="14"/>
      <c r="AA4020" s="14"/>
      <c r="AB4020" s="14"/>
      <c r="AC4020" s="14"/>
      <c r="AD4020" s="14"/>
      <c r="AE4020" s="14"/>
      <c r="AT4020" s="257" t="s">
        <v>252</v>
      </c>
      <c r="AU4020" s="257" t="s">
        <v>93</v>
      </c>
      <c r="AV4020" s="14" t="s">
        <v>93</v>
      </c>
      <c r="AW4020" s="14" t="s">
        <v>46</v>
      </c>
      <c r="AX4020" s="14" t="s">
        <v>85</v>
      </c>
      <c r="AY4020" s="257" t="s">
        <v>241</v>
      </c>
    </row>
    <row r="4021" s="14" customFormat="1">
      <c r="A4021" s="14"/>
      <c r="B4021" s="247"/>
      <c r="C4021" s="248"/>
      <c r="D4021" s="238" t="s">
        <v>252</v>
      </c>
      <c r="E4021" s="249" t="s">
        <v>39</v>
      </c>
      <c r="F4021" s="250" t="s">
        <v>3542</v>
      </c>
      <c r="G4021" s="248"/>
      <c r="H4021" s="251">
        <v>5.0700000000000003</v>
      </c>
      <c r="I4021" s="252"/>
      <c r="J4021" s="248"/>
      <c r="K4021" s="248"/>
      <c r="L4021" s="253"/>
      <c r="M4021" s="254"/>
      <c r="N4021" s="255"/>
      <c r="O4021" s="255"/>
      <c r="P4021" s="255"/>
      <c r="Q4021" s="255"/>
      <c r="R4021" s="255"/>
      <c r="S4021" s="255"/>
      <c r="T4021" s="256"/>
      <c r="U4021" s="14"/>
      <c r="V4021" s="14"/>
      <c r="W4021" s="14"/>
      <c r="X4021" s="14"/>
      <c r="Y4021" s="14"/>
      <c r="Z4021" s="14"/>
      <c r="AA4021" s="14"/>
      <c r="AB4021" s="14"/>
      <c r="AC4021" s="14"/>
      <c r="AD4021" s="14"/>
      <c r="AE4021" s="14"/>
      <c r="AT4021" s="257" t="s">
        <v>252</v>
      </c>
      <c r="AU4021" s="257" t="s">
        <v>93</v>
      </c>
      <c r="AV4021" s="14" t="s">
        <v>93</v>
      </c>
      <c r="AW4021" s="14" t="s">
        <v>46</v>
      </c>
      <c r="AX4021" s="14" t="s">
        <v>85</v>
      </c>
      <c r="AY4021" s="257" t="s">
        <v>241</v>
      </c>
    </row>
    <row r="4022" s="14" customFormat="1">
      <c r="A4022" s="14"/>
      <c r="B4022" s="247"/>
      <c r="C4022" s="248"/>
      <c r="D4022" s="238" t="s">
        <v>252</v>
      </c>
      <c r="E4022" s="249" t="s">
        <v>39</v>
      </c>
      <c r="F4022" s="250" t="s">
        <v>3543</v>
      </c>
      <c r="G4022" s="248"/>
      <c r="H4022" s="251">
        <v>2.3700000000000001</v>
      </c>
      <c r="I4022" s="252"/>
      <c r="J4022" s="248"/>
      <c r="K4022" s="248"/>
      <c r="L4022" s="253"/>
      <c r="M4022" s="254"/>
      <c r="N4022" s="255"/>
      <c r="O4022" s="255"/>
      <c r="P4022" s="255"/>
      <c r="Q4022" s="255"/>
      <c r="R4022" s="255"/>
      <c r="S4022" s="255"/>
      <c r="T4022" s="256"/>
      <c r="U4022" s="14"/>
      <c r="V4022" s="14"/>
      <c r="W4022" s="14"/>
      <c r="X4022" s="14"/>
      <c r="Y4022" s="14"/>
      <c r="Z4022" s="14"/>
      <c r="AA4022" s="14"/>
      <c r="AB4022" s="14"/>
      <c r="AC4022" s="14"/>
      <c r="AD4022" s="14"/>
      <c r="AE4022" s="14"/>
      <c r="AT4022" s="257" t="s">
        <v>252</v>
      </c>
      <c r="AU4022" s="257" t="s">
        <v>93</v>
      </c>
      <c r="AV4022" s="14" t="s">
        <v>93</v>
      </c>
      <c r="AW4022" s="14" t="s">
        <v>46</v>
      </c>
      <c r="AX4022" s="14" t="s">
        <v>85</v>
      </c>
      <c r="AY4022" s="257" t="s">
        <v>241</v>
      </c>
    </row>
    <row r="4023" s="14" customFormat="1">
      <c r="A4023" s="14"/>
      <c r="B4023" s="247"/>
      <c r="C4023" s="248"/>
      <c r="D4023" s="238" t="s">
        <v>252</v>
      </c>
      <c r="E4023" s="249" t="s">
        <v>39</v>
      </c>
      <c r="F4023" s="250" t="s">
        <v>2354</v>
      </c>
      <c r="G4023" s="248"/>
      <c r="H4023" s="251">
        <v>21.199999999999999</v>
      </c>
      <c r="I4023" s="252"/>
      <c r="J4023" s="248"/>
      <c r="K4023" s="248"/>
      <c r="L4023" s="253"/>
      <c r="M4023" s="254"/>
      <c r="N4023" s="255"/>
      <c r="O4023" s="255"/>
      <c r="P4023" s="255"/>
      <c r="Q4023" s="255"/>
      <c r="R4023" s="255"/>
      <c r="S4023" s="255"/>
      <c r="T4023" s="256"/>
      <c r="U4023" s="14"/>
      <c r="V4023" s="14"/>
      <c r="W4023" s="14"/>
      <c r="X4023" s="14"/>
      <c r="Y4023" s="14"/>
      <c r="Z4023" s="14"/>
      <c r="AA4023" s="14"/>
      <c r="AB4023" s="14"/>
      <c r="AC4023" s="14"/>
      <c r="AD4023" s="14"/>
      <c r="AE4023" s="14"/>
      <c r="AT4023" s="257" t="s">
        <v>252</v>
      </c>
      <c r="AU4023" s="257" t="s">
        <v>93</v>
      </c>
      <c r="AV4023" s="14" t="s">
        <v>93</v>
      </c>
      <c r="AW4023" s="14" t="s">
        <v>46</v>
      </c>
      <c r="AX4023" s="14" t="s">
        <v>85</v>
      </c>
      <c r="AY4023" s="257" t="s">
        <v>241</v>
      </c>
    </row>
    <row r="4024" s="14" customFormat="1">
      <c r="A4024" s="14"/>
      <c r="B4024" s="247"/>
      <c r="C4024" s="248"/>
      <c r="D4024" s="238" t="s">
        <v>252</v>
      </c>
      <c r="E4024" s="249" t="s">
        <v>39</v>
      </c>
      <c r="F4024" s="250" t="s">
        <v>2355</v>
      </c>
      <c r="G4024" s="248"/>
      <c r="H4024" s="251">
        <v>56.229999999999997</v>
      </c>
      <c r="I4024" s="252"/>
      <c r="J4024" s="248"/>
      <c r="K4024" s="248"/>
      <c r="L4024" s="253"/>
      <c r="M4024" s="254"/>
      <c r="N4024" s="255"/>
      <c r="O4024" s="255"/>
      <c r="P4024" s="255"/>
      <c r="Q4024" s="255"/>
      <c r="R4024" s="255"/>
      <c r="S4024" s="255"/>
      <c r="T4024" s="256"/>
      <c r="U4024" s="14"/>
      <c r="V4024" s="14"/>
      <c r="W4024" s="14"/>
      <c r="X4024" s="14"/>
      <c r="Y4024" s="14"/>
      <c r="Z4024" s="14"/>
      <c r="AA4024" s="14"/>
      <c r="AB4024" s="14"/>
      <c r="AC4024" s="14"/>
      <c r="AD4024" s="14"/>
      <c r="AE4024" s="14"/>
      <c r="AT4024" s="257" t="s">
        <v>252</v>
      </c>
      <c r="AU4024" s="257" t="s">
        <v>93</v>
      </c>
      <c r="AV4024" s="14" t="s">
        <v>93</v>
      </c>
      <c r="AW4024" s="14" t="s">
        <v>46</v>
      </c>
      <c r="AX4024" s="14" t="s">
        <v>85</v>
      </c>
      <c r="AY4024" s="257" t="s">
        <v>241</v>
      </c>
    </row>
    <row r="4025" s="14" customFormat="1">
      <c r="A4025" s="14"/>
      <c r="B4025" s="247"/>
      <c r="C4025" s="248"/>
      <c r="D4025" s="238" t="s">
        <v>252</v>
      </c>
      <c r="E4025" s="249" t="s">
        <v>39</v>
      </c>
      <c r="F4025" s="250" t="s">
        <v>2356</v>
      </c>
      <c r="G4025" s="248"/>
      <c r="H4025" s="251">
        <v>34.090000000000003</v>
      </c>
      <c r="I4025" s="252"/>
      <c r="J4025" s="248"/>
      <c r="K4025" s="248"/>
      <c r="L4025" s="253"/>
      <c r="M4025" s="254"/>
      <c r="N4025" s="255"/>
      <c r="O4025" s="255"/>
      <c r="P4025" s="255"/>
      <c r="Q4025" s="255"/>
      <c r="R4025" s="255"/>
      <c r="S4025" s="255"/>
      <c r="T4025" s="256"/>
      <c r="U4025" s="14"/>
      <c r="V4025" s="14"/>
      <c r="W4025" s="14"/>
      <c r="X4025" s="14"/>
      <c r="Y4025" s="14"/>
      <c r="Z4025" s="14"/>
      <c r="AA4025" s="14"/>
      <c r="AB4025" s="14"/>
      <c r="AC4025" s="14"/>
      <c r="AD4025" s="14"/>
      <c r="AE4025" s="14"/>
      <c r="AT4025" s="257" t="s">
        <v>252</v>
      </c>
      <c r="AU4025" s="257" t="s">
        <v>93</v>
      </c>
      <c r="AV4025" s="14" t="s">
        <v>93</v>
      </c>
      <c r="AW4025" s="14" t="s">
        <v>46</v>
      </c>
      <c r="AX4025" s="14" t="s">
        <v>85</v>
      </c>
      <c r="AY4025" s="257" t="s">
        <v>241</v>
      </c>
    </row>
    <row r="4026" s="14" customFormat="1">
      <c r="A4026" s="14"/>
      <c r="B4026" s="247"/>
      <c r="C4026" s="248"/>
      <c r="D4026" s="238" t="s">
        <v>252</v>
      </c>
      <c r="E4026" s="249" t="s">
        <v>39</v>
      </c>
      <c r="F4026" s="250" t="s">
        <v>3544</v>
      </c>
      <c r="G4026" s="248"/>
      <c r="H4026" s="251">
        <v>10.029999999999999</v>
      </c>
      <c r="I4026" s="252"/>
      <c r="J4026" s="248"/>
      <c r="K4026" s="248"/>
      <c r="L4026" s="253"/>
      <c r="M4026" s="254"/>
      <c r="N4026" s="255"/>
      <c r="O4026" s="255"/>
      <c r="P4026" s="255"/>
      <c r="Q4026" s="255"/>
      <c r="R4026" s="255"/>
      <c r="S4026" s="255"/>
      <c r="T4026" s="256"/>
      <c r="U4026" s="14"/>
      <c r="V4026" s="14"/>
      <c r="W4026" s="14"/>
      <c r="X4026" s="14"/>
      <c r="Y4026" s="14"/>
      <c r="Z4026" s="14"/>
      <c r="AA4026" s="14"/>
      <c r="AB4026" s="14"/>
      <c r="AC4026" s="14"/>
      <c r="AD4026" s="14"/>
      <c r="AE4026" s="14"/>
      <c r="AT4026" s="257" t="s">
        <v>252</v>
      </c>
      <c r="AU4026" s="257" t="s">
        <v>93</v>
      </c>
      <c r="AV4026" s="14" t="s">
        <v>93</v>
      </c>
      <c r="AW4026" s="14" t="s">
        <v>46</v>
      </c>
      <c r="AX4026" s="14" t="s">
        <v>85</v>
      </c>
      <c r="AY4026" s="257" t="s">
        <v>241</v>
      </c>
    </row>
    <row r="4027" s="14" customFormat="1">
      <c r="A4027" s="14"/>
      <c r="B4027" s="247"/>
      <c r="C4027" s="248"/>
      <c r="D4027" s="238" t="s">
        <v>252</v>
      </c>
      <c r="E4027" s="249" t="s">
        <v>39</v>
      </c>
      <c r="F4027" s="250" t="s">
        <v>3545</v>
      </c>
      <c r="G4027" s="248"/>
      <c r="H4027" s="251">
        <v>1.1499999999999999</v>
      </c>
      <c r="I4027" s="252"/>
      <c r="J4027" s="248"/>
      <c r="K4027" s="248"/>
      <c r="L4027" s="253"/>
      <c r="M4027" s="254"/>
      <c r="N4027" s="255"/>
      <c r="O4027" s="255"/>
      <c r="P4027" s="255"/>
      <c r="Q4027" s="255"/>
      <c r="R4027" s="255"/>
      <c r="S4027" s="255"/>
      <c r="T4027" s="256"/>
      <c r="U4027" s="14"/>
      <c r="V4027" s="14"/>
      <c r="W4027" s="14"/>
      <c r="X4027" s="14"/>
      <c r="Y4027" s="14"/>
      <c r="Z4027" s="14"/>
      <c r="AA4027" s="14"/>
      <c r="AB4027" s="14"/>
      <c r="AC4027" s="14"/>
      <c r="AD4027" s="14"/>
      <c r="AE4027" s="14"/>
      <c r="AT4027" s="257" t="s">
        <v>252</v>
      </c>
      <c r="AU4027" s="257" t="s">
        <v>93</v>
      </c>
      <c r="AV4027" s="14" t="s">
        <v>93</v>
      </c>
      <c r="AW4027" s="14" t="s">
        <v>46</v>
      </c>
      <c r="AX4027" s="14" t="s">
        <v>85</v>
      </c>
      <c r="AY4027" s="257" t="s">
        <v>241</v>
      </c>
    </row>
    <row r="4028" s="14" customFormat="1">
      <c r="A4028" s="14"/>
      <c r="B4028" s="247"/>
      <c r="C4028" s="248"/>
      <c r="D4028" s="238" t="s">
        <v>252</v>
      </c>
      <c r="E4028" s="249" t="s">
        <v>39</v>
      </c>
      <c r="F4028" s="250" t="s">
        <v>3546</v>
      </c>
      <c r="G4028" s="248"/>
      <c r="H4028" s="251">
        <v>2.6800000000000002</v>
      </c>
      <c r="I4028" s="252"/>
      <c r="J4028" s="248"/>
      <c r="K4028" s="248"/>
      <c r="L4028" s="253"/>
      <c r="M4028" s="254"/>
      <c r="N4028" s="255"/>
      <c r="O4028" s="255"/>
      <c r="P4028" s="255"/>
      <c r="Q4028" s="255"/>
      <c r="R4028" s="255"/>
      <c r="S4028" s="255"/>
      <c r="T4028" s="256"/>
      <c r="U4028" s="14"/>
      <c r="V4028" s="14"/>
      <c r="W4028" s="14"/>
      <c r="X4028" s="14"/>
      <c r="Y4028" s="14"/>
      <c r="Z4028" s="14"/>
      <c r="AA4028" s="14"/>
      <c r="AB4028" s="14"/>
      <c r="AC4028" s="14"/>
      <c r="AD4028" s="14"/>
      <c r="AE4028" s="14"/>
      <c r="AT4028" s="257" t="s">
        <v>252</v>
      </c>
      <c r="AU4028" s="257" t="s">
        <v>93</v>
      </c>
      <c r="AV4028" s="14" t="s">
        <v>93</v>
      </c>
      <c r="AW4028" s="14" t="s">
        <v>46</v>
      </c>
      <c r="AX4028" s="14" t="s">
        <v>85</v>
      </c>
      <c r="AY4028" s="257" t="s">
        <v>241</v>
      </c>
    </row>
    <row r="4029" s="14" customFormat="1">
      <c r="A4029" s="14"/>
      <c r="B4029" s="247"/>
      <c r="C4029" s="248"/>
      <c r="D4029" s="238" t="s">
        <v>252</v>
      </c>
      <c r="E4029" s="249" t="s">
        <v>39</v>
      </c>
      <c r="F4029" s="250" t="s">
        <v>3547</v>
      </c>
      <c r="G4029" s="248"/>
      <c r="H4029" s="251">
        <v>26.039999999999999</v>
      </c>
      <c r="I4029" s="252"/>
      <c r="J4029" s="248"/>
      <c r="K4029" s="248"/>
      <c r="L4029" s="253"/>
      <c r="M4029" s="254"/>
      <c r="N4029" s="255"/>
      <c r="O4029" s="255"/>
      <c r="P4029" s="255"/>
      <c r="Q4029" s="255"/>
      <c r="R4029" s="255"/>
      <c r="S4029" s="255"/>
      <c r="T4029" s="256"/>
      <c r="U4029" s="14"/>
      <c r="V4029" s="14"/>
      <c r="W4029" s="14"/>
      <c r="X4029" s="14"/>
      <c r="Y4029" s="14"/>
      <c r="Z4029" s="14"/>
      <c r="AA4029" s="14"/>
      <c r="AB4029" s="14"/>
      <c r="AC4029" s="14"/>
      <c r="AD4029" s="14"/>
      <c r="AE4029" s="14"/>
      <c r="AT4029" s="257" t="s">
        <v>252</v>
      </c>
      <c r="AU4029" s="257" t="s">
        <v>93</v>
      </c>
      <c r="AV4029" s="14" t="s">
        <v>93</v>
      </c>
      <c r="AW4029" s="14" t="s">
        <v>46</v>
      </c>
      <c r="AX4029" s="14" t="s">
        <v>85</v>
      </c>
      <c r="AY4029" s="257" t="s">
        <v>241</v>
      </c>
    </row>
    <row r="4030" s="14" customFormat="1">
      <c r="A4030" s="14"/>
      <c r="B4030" s="247"/>
      <c r="C4030" s="248"/>
      <c r="D4030" s="238" t="s">
        <v>252</v>
      </c>
      <c r="E4030" s="249" t="s">
        <v>39</v>
      </c>
      <c r="F4030" s="250" t="s">
        <v>2357</v>
      </c>
      <c r="G4030" s="248"/>
      <c r="H4030" s="251">
        <v>15.25</v>
      </c>
      <c r="I4030" s="252"/>
      <c r="J4030" s="248"/>
      <c r="K4030" s="248"/>
      <c r="L4030" s="253"/>
      <c r="M4030" s="254"/>
      <c r="N4030" s="255"/>
      <c r="O4030" s="255"/>
      <c r="P4030" s="255"/>
      <c r="Q4030" s="255"/>
      <c r="R4030" s="255"/>
      <c r="S4030" s="255"/>
      <c r="T4030" s="256"/>
      <c r="U4030" s="14"/>
      <c r="V4030" s="14"/>
      <c r="W4030" s="14"/>
      <c r="X4030" s="14"/>
      <c r="Y4030" s="14"/>
      <c r="Z4030" s="14"/>
      <c r="AA4030" s="14"/>
      <c r="AB4030" s="14"/>
      <c r="AC4030" s="14"/>
      <c r="AD4030" s="14"/>
      <c r="AE4030" s="14"/>
      <c r="AT4030" s="257" t="s">
        <v>252</v>
      </c>
      <c r="AU4030" s="257" t="s">
        <v>93</v>
      </c>
      <c r="AV4030" s="14" t="s">
        <v>93</v>
      </c>
      <c r="AW4030" s="14" t="s">
        <v>46</v>
      </c>
      <c r="AX4030" s="14" t="s">
        <v>85</v>
      </c>
      <c r="AY4030" s="257" t="s">
        <v>241</v>
      </c>
    </row>
    <row r="4031" s="14" customFormat="1">
      <c r="A4031" s="14"/>
      <c r="B4031" s="247"/>
      <c r="C4031" s="248"/>
      <c r="D4031" s="238" t="s">
        <v>252</v>
      </c>
      <c r="E4031" s="249" t="s">
        <v>39</v>
      </c>
      <c r="F4031" s="250" t="s">
        <v>2358</v>
      </c>
      <c r="G4031" s="248"/>
      <c r="H4031" s="251">
        <v>49.850000000000001</v>
      </c>
      <c r="I4031" s="252"/>
      <c r="J4031" s="248"/>
      <c r="K4031" s="248"/>
      <c r="L4031" s="253"/>
      <c r="M4031" s="254"/>
      <c r="N4031" s="255"/>
      <c r="O4031" s="255"/>
      <c r="P4031" s="255"/>
      <c r="Q4031" s="255"/>
      <c r="R4031" s="255"/>
      <c r="S4031" s="255"/>
      <c r="T4031" s="256"/>
      <c r="U4031" s="14"/>
      <c r="V4031" s="14"/>
      <c r="W4031" s="14"/>
      <c r="X4031" s="14"/>
      <c r="Y4031" s="14"/>
      <c r="Z4031" s="14"/>
      <c r="AA4031" s="14"/>
      <c r="AB4031" s="14"/>
      <c r="AC4031" s="14"/>
      <c r="AD4031" s="14"/>
      <c r="AE4031" s="14"/>
      <c r="AT4031" s="257" t="s">
        <v>252</v>
      </c>
      <c r="AU4031" s="257" t="s">
        <v>93</v>
      </c>
      <c r="AV4031" s="14" t="s">
        <v>93</v>
      </c>
      <c r="AW4031" s="14" t="s">
        <v>46</v>
      </c>
      <c r="AX4031" s="14" t="s">
        <v>85</v>
      </c>
      <c r="AY4031" s="257" t="s">
        <v>241</v>
      </c>
    </row>
    <row r="4032" s="14" customFormat="1">
      <c r="A4032" s="14"/>
      <c r="B4032" s="247"/>
      <c r="C4032" s="248"/>
      <c r="D4032" s="238" t="s">
        <v>252</v>
      </c>
      <c r="E4032" s="249" t="s">
        <v>39</v>
      </c>
      <c r="F4032" s="250" t="s">
        <v>2401</v>
      </c>
      <c r="G4032" s="248"/>
      <c r="H4032" s="251">
        <v>17.190000000000001</v>
      </c>
      <c r="I4032" s="252"/>
      <c r="J4032" s="248"/>
      <c r="K4032" s="248"/>
      <c r="L4032" s="253"/>
      <c r="M4032" s="254"/>
      <c r="N4032" s="255"/>
      <c r="O4032" s="255"/>
      <c r="P4032" s="255"/>
      <c r="Q4032" s="255"/>
      <c r="R4032" s="255"/>
      <c r="S4032" s="255"/>
      <c r="T4032" s="256"/>
      <c r="U4032" s="14"/>
      <c r="V4032" s="14"/>
      <c r="W4032" s="14"/>
      <c r="X4032" s="14"/>
      <c r="Y4032" s="14"/>
      <c r="Z4032" s="14"/>
      <c r="AA4032" s="14"/>
      <c r="AB4032" s="14"/>
      <c r="AC4032" s="14"/>
      <c r="AD4032" s="14"/>
      <c r="AE4032" s="14"/>
      <c r="AT4032" s="257" t="s">
        <v>252</v>
      </c>
      <c r="AU4032" s="257" t="s">
        <v>93</v>
      </c>
      <c r="AV4032" s="14" t="s">
        <v>93</v>
      </c>
      <c r="AW4032" s="14" t="s">
        <v>46</v>
      </c>
      <c r="AX4032" s="14" t="s">
        <v>85</v>
      </c>
      <c r="AY4032" s="257" t="s">
        <v>241</v>
      </c>
    </row>
    <row r="4033" s="14" customFormat="1">
      <c r="A4033" s="14"/>
      <c r="B4033" s="247"/>
      <c r="C4033" s="248"/>
      <c r="D4033" s="238" t="s">
        <v>252</v>
      </c>
      <c r="E4033" s="249" t="s">
        <v>39</v>
      </c>
      <c r="F4033" s="250" t="s">
        <v>3548</v>
      </c>
      <c r="G4033" s="248"/>
      <c r="H4033" s="251">
        <v>16.73</v>
      </c>
      <c r="I4033" s="252"/>
      <c r="J4033" s="248"/>
      <c r="K4033" s="248"/>
      <c r="L4033" s="253"/>
      <c r="M4033" s="254"/>
      <c r="N4033" s="255"/>
      <c r="O4033" s="255"/>
      <c r="P4033" s="255"/>
      <c r="Q4033" s="255"/>
      <c r="R4033" s="255"/>
      <c r="S4033" s="255"/>
      <c r="T4033" s="256"/>
      <c r="U4033" s="14"/>
      <c r="V4033" s="14"/>
      <c r="W4033" s="14"/>
      <c r="X4033" s="14"/>
      <c r="Y4033" s="14"/>
      <c r="Z4033" s="14"/>
      <c r="AA4033" s="14"/>
      <c r="AB4033" s="14"/>
      <c r="AC4033" s="14"/>
      <c r="AD4033" s="14"/>
      <c r="AE4033" s="14"/>
      <c r="AT4033" s="257" t="s">
        <v>252</v>
      </c>
      <c r="AU4033" s="257" t="s">
        <v>93</v>
      </c>
      <c r="AV4033" s="14" t="s">
        <v>93</v>
      </c>
      <c r="AW4033" s="14" t="s">
        <v>46</v>
      </c>
      <c r="AX4033" s="14" t="s">
        <v>85</v>
      </c>
      <c r="AY4033" s="257" t="s">
        <v>241</v>
      </c>
    </row>
    <row r="4034" s="14" customFormat="1">
      <c r="A4034" s="14"/>
      <c r="B4034" s="247"/>
      <c r="C4034" s="248"/>
      <c r="D4034" s="238" t="s">
        <v>252</v>
      </c>
      <c r="E4034" s="249" t="s">
        <v>39</v>
      </c>
      <c r="F4034" s="250" t="s">
        <v>3549</v>
      </c>
      <c r="G4034" s="248"/>
      <c r="H4034" s="251">
        <v>33.090000000000003</v>
      </c>
      <c r="I4034" s="252"/>
      <c r="J4034" s="248"/>
      <c r="K4034" s="248"/>
      <c r="L4034" s="253"/>
      <c r="M4034" s="254"/>
      <c r="N4034" s="255"/>
      <c r="O4034" s="255"/>
      <c r="P4034" s="255"/>
      <c r="Q4034" s="255"/>
      <c r="R4034" s="255"/>
      <c r="S4034" s="255"/>
      <c r="T4034" s="256"/>
      <c r="U4034" s="14"/>
      <c r="V4034" s="14"/>
      <c r="W4034" s="14"/>
      <c r="X4034" s="14"/>
      <c r="Y4034" s="14"/>
      <c r="Z4034" s="14"/>
      <c r="AA4034" s="14"/>
      <c r="AB4034" s="14"/>
      <c r="AC4034" s="14"/>
      <c r="AD4034" s="14"/>
      <c r="AE4034" s="14"/>
      <c r="AT4034" s="257" t="s">
        <v>252</v>
      </c>
      <c r="AU4034" s="257" t="s">
        <v>93</v>
      </c>
      <c r="AV4034" s="14" t="s">
        <v>93</v>
      </c>
      <c r="AW4034" s="14" t="s">
        <v>46</v>
      </c>
      <c r="AX4034" s="14" t="s">
        <v>85</v>
      </c>
      <c r="AY4034" s="257" t="s">
        <v>241</v>
      </c>
    </row>
    <row r="4035" s="14" customFormat="1">
      <c r="A4035" s="14"/>
      <c r="B4035" s="247"/>
      <c r="C4035" s="248"/>
      <c r="D4035" s="238" t="s">
        <v>252</v>
      </c>
      <c r="E4035" s="249" t="s">
        <v>39</v>
      </c>
      <c r="F4035" s="250" t="s">
        <v>3550</v>
      </c>
      <c r="G4035" s="248"/>
      <c r="H4035" s="251">
        <v>36.649999999999999</v>
      </c>
      <c r="I4035" s="252"/>
      <c r="J4035" s="248"/>
      <c r="K4035" s="248"/>
      <c r="L4035" s="253"/>
      <c r="M4035" s="254"/>
      <c r="N4035" s="255"/>
      <c r="O4035" s="255"/>
      <c r="P4035" s="255"/>
      <c r="Q4035" s="255"/>
      <c r="R4035" s="255"/>
      <c r="S4035" s="255"/>
      <c r="T4035" s="256"/>
      <c r="U4035" s="14"/>
      <c r="V4035" s="14"/>
      <c r="W4035" s="14"/>
      <c r="X4035" s="14"/>
      <c r="Y4035" s="14"/>
      <c r="Z4035" s="14"/>
      <c r="AA4035" s="14"/>
      <c r="AB4035" s="14"/>
      <c r="AC4035" s="14"/>
      <c r="AD4035" s="14"/>
      <c r="AE4035" s="14"/>
      <c r="AT4035" s="257" t="s">
        <v>252</v>
      </c>
      <c r="AU4035" s="257" t="s">
        <v>93</v>
      </c>
      <c r="AV4035" s="14" t="s">
        <v>93</v>
      </c>
      <c r="AW4035" s="14" t="s">
        <v>46</v>
      </c>
      <c r="AX4035" s="14" t="s">
        <v>85</v>
      </c>
      <c r="AY4035" s="257" t="s">
        <v>241</v>
      </c>
    </row>
    <row r="4036" s="14" customFormat="1">
      <c r="A4036" s="14"/>
      <c r="B4036" s="247"/>
      <c r="C4036" s="248"/>
      <c r="D4036" s="238" t="s">
        <v>252</v>
      </c>
      <c r="E4036" s="249" t="s">
        <v>39</v>
      </c>
      <c r="F4036" s="250" t="s">
        <v>3551</v>
      </c>
      <c r="G4036" s="248"/>
      <c r="H4036" s="251">
        <v>4.0199999999999996</v>
      </c>
      <c r="I4036" s="252"/>
      <c r="J4036" s="248"/>
      <c r="K4036" s="248"/>
      <c r="L4036" s="253"/>
      <c r="M4036" s="254"/>
      <c r="N4036" s="255"/>
      <c r="O4036" s="255"/>
      <c r="P4036" s="255"/>
      <c r="Q4036" s="255"/>
      <c r="R4036" s="255"/>
      <c r="S4036" s="255"/>
      <c r="T4036" s="256"/>
      <c r="U4036" s="14"/>
      <c r="V4036" s="14"/>
      <c r="W4036" s="14"/>
      <c r="X4036" s="14"/>
      <c r="Y4036" s="14"/>
      <c r="Z4036" s="14"/>
      <c r="AA4036" s="14"/>
      <c r="AB4036" s="14"/>
      <c r="AC4036" s="14"/>
      <c r="AD4036" s="14"/>
      <c r="AE4036" s="14"/>
      <c r="AT4036" s="257" t="s">
        <v>252</v>
      </c>
      <c r="AU4036" s="257" t="s">
        <v>93</v>
      </c>
      <c r="AV4036" s="14" t="s">
        <v>93</v>
      </c>
      <c r="AW4036" s="14" t="s">
        <v>46</v>
      </c>
      <c r="AX4036" s="14" t="s">
        <v>85</v>
      </c>
      <c r="AY4036" s="257" t="s">
        <v>241</v>
      </c>
    </row>
    <row r="4037" s="14" customFormat="1">
      <c r="A4037" s="14"/>
      <c r="B4037" s="247"/>
      <c r="C4037" s="248"/>
      <c r="D4037" s="238" t="s">
        <v>252</v>
      </c>
      <c r="E4037" s="249" t="s">
        <v>39</v>
      </c>
      <c r="F4037" s="250" t="s">
        <v>3552</v>
      </c>
      <c r="G4037" s="248"/>
      <c r="H4037" s="251">
        <v>7.79</v>
      </c>
      <c r="I4037" s="252"/>
      <c r="J4037" s="248"/>
      <c r="K4037" s="248"/>
      <c r="L4037" s="253"/>
      <c r="M4037" s="254"/>
      <c r="N4037" s="255"/>
      <c r="O4037" s="255"/>
      <c r="P4037" s="255"/>
      <c r="Q4037" s="255"/>
      <c r="R4037" s="255"/>
      <c r="S4037" s="255"/>
      <c r="T4037" s="256"/>
      <c r="U4037" s="14"/>
      <c r="V4037" s="14"/>
      <c r="W4037" s="14"/>
      <c r="X4037" s="14"/>
      <c r="Y4037" s="14"/>
      <c r="Z4037" s="14"/>
      <c r="AA4037" s="14"/>
      <c r="AB4037" s="14"/>
      <c r="AC4037" s="14"/>
      <c r="AD4037" s="14"/>
      <c r="AE4037" s="14"/>
      <c r="AT4037" s="257" t="s">
        <v>252</v>
      </c>
      <c r="AU4037" s="257" t="s">
        <v>93</v>
      </c>
      <c r="AV4037" s="14" t="s">
        <v>93</v>
      </c>
      <c r="AW4037" s="14" t="s">
        <v>46</v>
      </c>
      <c r="AX4037" s="14" t="s">
        <v>85</v>
      </c>
      <c r="AY4037" s="257" t="s">
        <v>241</v>
      </c>
    </row>
    <row r="4038" s="14" customFormat="1">
      <c r="A4038" s="14"/>
      <c r="B4038" s="247"/>
      <c r="C4038" s="248"/>
      <c r="D4038" s="238" t="s">
        <v>252</v>
      </c>
      <c r="E4038" s="249" t="s">
        <v>39</v>
      </c>
      <c r="F4038" s="250" t="s">
        <v>3553</v>
      </c>
      <c r="G4038" s="248"/>
      <c r="H4038" s="251">
        <v>81.349999999999994</v>
      </c>
      <c r="I4038" s="252"/>
      <c r="J4038" s="248"/>
      <c r="K4038" s="248"/>
      <c r="L4038" s="253"/>
      <c r="M4038" s="254"/>
      <c r="N4038" s="255"/>
      <c r="O4038" s="255"/>
      <c r="P4038" s="255"/>
      <c r="Q4038" s="255"/>
      <c r="R4038" s="255"/>
      <c r="S4038" s="255"/>
      <c r="T4038" s="256"/>
      <c r="U4038" s="14"/>
      <c r="V4038" s="14"/>
      <c r="W4038" s="14"/>
      <c r="X4038" s="14"/>
      <c r="Y4038" s="14"/>
      <c r="Z4038" s="14"/>
      <c r="AA4038" s="14"/>
      <c r="AB4038" s="14"/>
      <c r="AC4038" s="14"/>
      <c r="AD4038" s="14"/>
      <c r="AE4038" s="14"/>
      <c r="AT4038" s="257" t="s">
        <v>252</v>
      </c>
      <c r="AU4038" s="257" t="s">
        <v>93</v>
      </c>
      <c r="AV4038" s="14" t="s">
        <v>93</v>
      </c>
      <c r="AW4038" s="14" t="s">
        <v>46</v>
      </c>
      <c r="AX4038" s="14" t="s">
        <v>85</v>
      </c>
      <c r="AY4038" s="257" t="s">
        <v>241</v>
      </c>
    </row>
    <row r="4039" s="14" customFormat="1">
      <c r="A4039" s="14"/>
      <c r="B4039" s="247"/>
      <c r="C4039" s="248"/>
      <c r="D4039" s="238" t="s">
        <v>252</v>
      </c>
      <c r="E4039" s="249" t="s">
        <v>39</v>
      </c>
      <c r="F4039" s="250" t="s">
        <v>3554</v>
      </c>
      <c r="G4039" s="248"/>
      <c r="H4039" s="251">
        <v>12.92</v>
      </c>
      <c r="I4039" s="252"/>
      <c r="J4039" s="248"/>
      <c r="K4039" s="248"/>
      <c r="L4039" s="253"/>
      <c r="M4039" s="254"/>
      <c r="N4039" s="255"/>
      <c r="O4039" s="255"/>
      <c r="P4039" s="255"/>
      <c r="Q4039" s="255"/>
      <c r="R4039" s="255"/>
      <c r="S4039" s="255"/>
      <c r="T4039" s="256"/>
      <c r="U4039" s="14"/>
      <c r="V4039" s="14"/>
      <c r="W4039" s="14"/>
      <c r="X4039" s="14"/>
      <c r="Y4039" s="14"/>
      <c r="Z4039" s="14"/>
      <c r="AA4039" s="14"/>
      <c r="AB4039" s="14"/>
      <c r="AC4039" s="14"/>
      <c r="AD4039" s="14"/>
      <c r="AE4039" s="14"/>
      <c r="AT4039" s="257" t="s">
        <v>252</v>
      </c>
      <c r="AU4039" s="257" t="s">
        <v>93</v>
      </c>
      <c r="AV4039" s="14" t="s">
        <v>93</v>
      </c>
      <c r="AW4039" s="14" t="s">
        <v>46</v>
      </c>
      <c r="AX4039" s="14" t="s">
        <v>85</v>
      </c>
      <c r="AY4039" s="257" t="s">
        <v>241</v>
      </c>
    </row>
    <row r="4040" s="14" customFormat="1">
      <c r="A4040" s="14"/>
      <c r="B4040" s="247"/>
      <c r="C4040" s="248"/>
      <c r="D4040" s="238" t="s">
        <v>252</v>
      </c>
      <c r="E4040" s="249" t="s">
        <v>39</v>
      </c>
      <c r="F4040" s="250" t="s">
        <v>3555</v>
      </c>
      <c r="G4040" s="248"/>
      <c r="H4040" s="251">
        <v>4.5899999999999999</v>
      </c>
      <c r="I4040" s="252"/>
      <c r="J4040" s="248"/>
      <c r="K4040" s="248"/>
      <c r="L4040" s="253"/>
      <c r="M4040" s="254"/>
      <c r="N4040" s="255"/>
      <c r="O4040" s="255"/>
      <c r="P4040" s="255"/>
      <c r="Q4040" s="255"/>
      <c r="R4040" s="255"/>
      <c r="S4040" s="255"/>
      <c r="T4040" s="256"/>
      <c r="U4040" s="14"/>
      <c r="V4040" s="14"/>
      <c r="W4040" s="14"/>
      <c r="X4040" s="14"/>
      <c r="Y4040" s="14"/>
      <c r="Z4040" s="14"/>
      <c r="AA4040" s="14"/>
      <c r="AB4040" s="14"/>
      <c r="AC4040" s="14"/>
      <c r="AD4040" s="14"/>
      <c r="AE4040" s="14"/>
      <c r="AT4040" s="257" t="s">
        <v>252</v>
      </c>
      <c r="AU4040" s="257" t="s">
        <v>93</v>
      </c>
      <c r="AV4040" s="14" t="s">
        <v>93</v>
      </c>
      <c r="AW4040" s="14" t="s">
        <v>46</v>
      </c>
      <c r="AX4040" s="14" t="s">
        <v>85</v>
      </c>
      <c r="AY4040" s="257" t="s">
        <v>241</v>
      </c>
    </row>
    <row r="4041" s="14" customFormat="1">
      <c r="A4041" s="14"/>
      <c r="B4041" s="247"/>
      <c r="C4041" s="248"/>
      <c r="D4041" s="238" t="s">
        <v>252</v>
      </c>
      <c r="E4041" s="249" t="s">
        <v>39</v>
      </c>
      <c r="F4041" s="250" t="s">
        <v>3556</v>
      </c>
      <c r="G4041" s="248"/>
      <c r="H4041" s="251">
        <v>5.3499999999999996</v>
      </c>
      <c r="I4041" s="252"/>
      <c r="J4041" s="248"/>
      <c r="K4041" s="248"/>
      <c r="L4041" s="253"/>
      <c r="M4041" s="254"/>
      <c r="N4041" s="255"/>
      <c r="O4041" s="255"/>
      <c r="P4041" s="255"/>
      <c r="Q4041" s="255"/>
      <c r="R4041" s="255"/>
      <c r="S4041" s="255"/>
      <c r="T4041" s="256"/>
      <c r="U4041" s="14"/>
      <c r="V4041" s="14"/>
      <c r="W4041" s="14"/>
      <c r="X4041" s="14"/>
      <c r="Y4041" s="14"/>
      <c r="Z4041" s="14"/>
      <c r="AA4041" s="14"/>
      <c r="AB4041" s="14"/>
      <c r="AC4041" s="14"/>
      <c r="AD4041" s="14"/>
      <c r="AE4041" s="14"/>
      <c r="AT4041" s="257" t="s">
        <v>252</v>
      </c>
      <c r="AU4041" s="257" t="s">
        <v>93</v>
      </c>
      <c r="AV4041" s="14" t="s">
        <v>93</v>
      </c>
      <c r="AW4041" s="14" t="s">
        <v>46</v>
      </c>
      <c r="AX4041" s="14" t="s">
        <v>85</v>
      </c>
      <c r="AY4041" s="257" t="s">
        <v>241</v>
      </c>
    </row>
    <row r="4042" s="14" customFormat="1">
      <c r="A4042" s="14"/>
      <c r="B4042" s="247"/>
      <c r="C4042" s="248"/>
      <c r="D4042" s="238" t="s">
        <v>252</v>
      </c>
      <c r="E4042" s="249" t="s">
        <v>39</v>
      </c>
      <c r="F4042" s="250" t="s">
        <v>3557</v>
      </c>
      <c r="G4042" s="248"/>
      <c r="H4042" s="251">
        <v>6</v>
      </c>
      <c r="I4042" s="252"/>
      <c r="J4042" s="248"/>
      <c r="K4042" s="248"/>
      <c r="L4042" s="253"/>
      <c r="M4042" s="254"/>
      <c r="N4042" s="255"/>
      <c r="O4042" s="255"/>
      <c r="P4042" s="255"/>
      <c r="Q4042" s="255"/>
      <c r="R4042" s="255"/>
      <c r="S4042" s="255"/>
      <c r="T4042" s="256"/>
      <c r="U4042" s="14"/>
      <c r="V4042" s="14"/>
      <c r="W4042" s="14"/>
      <c r="X4042" s="14"/>
      <c r="Y4042" s="14"/>
      <c r="Z4042" s="14"/>
      <c r="AA4042" s="14"/>
      <c r="AB4042" s="14"/>
      <c r="AC4042" s="14"/>
      <c r="AD4042" s="14"/>
      <c r="AE4042" s="14"/>
      <c r="AT4042" s="257" t="s">
        <v>252</v>
      </c>
      <c r="AU4042" s="257" t="s">
        <v>93</v>
      </c>
      <c r="AV4042" s="14" t="s">
        <v>93</v>
      </c>
      <c r="AW4042" s="14" t="s">
        <v>46</v>
      </c>
      <c r="AX4042" s="14" t="s">
        <v>85</v>
      </c>
      <c r="AY4042" s="257" t="s">
        <v>241</v>
      </c>
    </row>
    <row r="4043" s="14" customFormat="1">
      <c r="A4043" s="14"/>
      <c r="B4043" s="247"/>
      <c r="C4043" s="248"/>
      <c r="D4043" s="238" t="s">
        <v>252</v>
      </c>
      <c r="E4043" s="249" t="s">
        <v>39</v>
      </c>
      <c r="F4043" s="250" t="s">
        <v>3558</v>
      </c>
      <c r="G4043" s="248"/>
      <c r="H4043" s="251">
        <v>7.5599999999999996</v>
      </c>
      <c r="I4043" s="252"/>
      <c r="J4043" s="248"/>
      <c r="K4043" s="248"/>
      <c r="L4043" s="253"/>
      <c r="M4043" s="254"/>
      <c r="N4043" s="255"/>
      <c r="O4043" s="255"/>
      <c r="P4043" s="255"/>
      <c r="Q4043" s="255"/>
      <c r="R4043" s="255"/>
      <c r="S4043" s="255"/>
      <c r="T4043" s="256"/>
      <c r="U4043" s="14"/>
      <c r="V4043" s="14"/>
      <c r="W4043" s="14"/>
      <c r="X4043" s="14"/>
      <c r="Y4043" s="14"/>
      <c r="Z4043" s="14"/>
      <c r="AA4043" s="14"/>
      <c r="AB4043" s="14"/>
      <c r="AC4043" s="14"/>
      <c r="AD4043" s="14"/>
      <c r="AE4043" s="14"/>
      <c r="AT4043" s="257" t="s">
        <v>252</v>
      </c>
      <c r="AU4043" s="257" t="s">
        <v>93</v>
      </c>
      <c r="AV4043" s="14" t="s">
        <v>93</v>
      </c>
      <c r="AW4043" s="14" t="s">
        <v>46</v>
      </c>
      <c r="AX4043" s="14" t="s">
        <v>85</v>
      </c>
      <c r="AY4043" s="257" t="s">
        <v>241</v>
      </c>
    </row>
    <row r="4044" s="14" customFormat="1">
      <c r="A4044" s="14"/>
      <c r="B4044" s="247"/>
      <c r="C4044" s="248"/>
      <c r="D4044" s="238" t="s">
        <v>252</v>
      </c>
      <c r="E4044" s="249" t="s">
        <v>39</v>
      </c>
      <c r="F4044" s="250" t="s">
        <v>2359</v>
      </c>
      <c r="G4044" s="248"/>
      <c r="H4044" s="251">
        <v>32.950000000000003</v>
      </c>
      <c r="I4044" s="252"/>
      <c r="J4044" s="248"/>
      <c r="K4044" s="248"/>
      <c r="L4044" s="253"/>
      <c r="M4044" s="254"/>
      <c r="N4044" s="255"/>
      <c r="O4044" s="255"/>
      <c r="P4044" s="255"/>
      <c r="Q4044" s="255"/>
      <c r="R4044" s="255"/>
      <c r="S4044" s="255"/>
      <c r="T4044" s="256"/>
      <c r="U4044" s="14"/>
      <c r="V4044" s="14"/>
      <c r="W4044" s="14"/>
      <c r="X4044" s="14"/>
      <c r="Y4044" s="14"/>
      <c r="Z4044" s="14"/>
      <c r="AA4044" s="14"/>
      <c r="AB4044" s="14"/>
      <c r="AC4044" s="14"/>
      <c r="AD4044" s="14"/>
      <c r="AE4044" s="14"/>
      <c r="AT4044" s="257" t="s">
        <v>252</v>
      </c>
      <c r="AU4044" s="257" t="s">
        <v>93</v>
      </c>
      <c r="AV4044" s="14" t="s">
        <v>93</v>
      </c>
      <c r="AW4044" s="14" t="s">
        <v>46</v>
      </c>
      <c r="AX4044" s="14" t="s">
        <v>85</v>
      </c>
      <c r="AY4044" s="257" t="s">
        <v>241</v>
      </c>
    </row>
    <row r="4045" s="14" customFormat="1">
      <c r="A4045" s="14"/>
      <c r="B4045" s="247"/>
      <c r="C4045" s="248"/>
      <c r="D4045" s="238" t="s">
        <v>252</v>
      </c>
      <c r="E4045" s="249" t="s">
        <v>39</v>
      </c>
      <c r="F4045" s="250" t="s">
        <v>2360</v>
      </c>
      <c r="G4045" s="248"/>
      <c r="H4045" s="251">
        <v>14.619999999999999</v>
      </c>
      <c r="I4045" s="252"/>
      <c r="J4045" s="248"/>
      <c r="K4045" s="248"/>
      <c r="L4045" s="253"/>
      <c r="M4045" s="254"/>
      <c r="N4045" s="255"/>
      <c r="O4045" s="255"/>
      <c r="P4045" s="255"/>
      <c r="Q4045" s="255"/>
      <c r="R4045" s="255"/>
      <c r="S4045" s="255"/>
      <c r="T4045" s="256"/>
      <c r="U4045" s="14"/>
      <c r="V4045" s="14"/>
      <c r="W4045" s="14"/>
      <c r="X4045" s="14"/>
      <c r="Y4045" s="14"/>
      <c r="Z4045" s="14"/>
      <c r="AA4045" s="14"/>
      <c r="AB4045" s="14"/>
      <c r="AC4045" s="14"/>
      <c r="AD4045" s="14"/>
      <c r="AE4045" s="14"/>
      <c r="AT4045" s="257" t="s">
        <v>252</v>
      </c>
      <c r="AU4045" s="257" t="s">
        <v>93</v>
      </c>
      <c r="AV4045" s="14" t="s">
        <v>93</v>
      </c>
      <c r="AW4045" s="14" t="s">
        <v>46</v>
      </c>
      <c r="AX4045" s="14" t="s">
        <v>85</v>
      </c>
      <c r="AY4045" s="257" t="s">
        <v>241</v>
      </c>
    </row>
    <row r="4046" s="14" customFormat="1">
      <c r="A4046" s="14"/>
      <c r="B4046" s="247"/>
      <c r="C4046" s="248"/>
      <c r="D4046" s="238" t="s">
        <v>252</v>
      </c>
      <c r="E4046" s="249" t="s">
        <v>39</v>
      </c>
      <c r="F4046" s="250" t="s">
        <v>2361</v>
      </c>
      <c r="G4046" s="248"/>
      <c r="H4046" s="251">
        <v>60.719999999999999</v>
      </c>
      <c r="I4046" s="252"/>
      <c r="J4046" s="248"/>
      <c r="K4046" s="248"/>
      <c r="L4046" s="253"/>
      <c r="M4046" s="254"/>
      <c r="N4046" s="255"/>
      <c r="O4046" s="255"/>
      <c r="P4046" s="255"/>
      <c r="Q4046" s="255"/>
      <c r="R4046" s="255"/>
      <c r="S4046" s="255"/>
      <c r="T4046" s="256"/>
      <c r="U4046" s="14"/>
      <c r="V4046" s="14"/>
      <c r="W4046" s="14"/>
      <c r="X4046" s="14"/>
      <c r="Y4046" s="14"/>
      <c r="Z4046" s="14"/>
      <c r="AA4046" s="14"/>
      <c r="AB4046" s="14"/>
      <c r="AC4046" s="14"/>
      <c r="AD4046" s="14"/>
      <c r="AE4046" s="14"/>
      <c r="AT4046" s="257" t="s">
        <v>252</v>
      </c>
      <c r="AU4046" s="257" t="s">
        <v>93</v>
      </c>
      <c r="AV4046" s="14" t="s">
        <v>93</v>
      </c>
      <c r="AW4046" s="14" t="s">
        <v>46</v>
      </c>
      <c r="AX4046" s="14" t="s">
        <v>85</v>
      </c>
      <c r="AY4046" s="257" t="s">
        <v>241</v>
      </c>
    </row>
    <row r="4047" s="14" customFormat="1">
      <c r="A4047" s="14"/>
      <c r="B4047" s="247"/>
      <c r="C4047" s="248"/>
      <c r="D4047" s="238" t="s">
        <v>252</v>
      </c>
      <c r="E4047" s="249" t="s">
        <v>39</v>
      </c>
      <c r="F4047" s="250" t="s">
        <v>2362</v>
      </c>
      <c r="G4047" s="248"/>
      <c r="H4047" s="251">
        <v>32.75</v>
      </c>
      <c r="I4047" s="252"/>
      <c r="J4047" s="248"/>
      <c r="K4047" s="248"/>
      <c r="L4047" s="253"/>
      <c r="M4047" s="254"/>
      <c r="N4047" s="255"/>
      <c r="O4047" s="255"/>
      <c r="P4047" s="255"/>
      <c r="Q4047" s="255"/>
      <c r="R4047" s="255"/>
      <c r="S4047" s="255"/>
      <c r="T4047" s="256"/>
      <c r="U4047" s="14"/>
      <c r="V4047" s="14"/>
      <c r="W4047" s="14"/>
      <c r="X4047" s="14"/>
      <c r="Y4047" s="14"/>
      <c r="Z4047" s="14"/>
      <c r="AA4047" s="14"/>
      <c r="AB4047" s="14"/>
      <c r="AC4047" s="14"/>
      <c r="AD4047" s="14"/>
      <c r="AE4047" s="14"/>
      <c r="AT4047" s="257" t="s">
        <v>252</v>
      </c>
      <c r="AU4047" s="257" t="s">
        <v>93</v>
      </c>
      <c r="AV4047" s="14" t="s">
        <v>93</v>
      </c>
      <c r="AW4047" s="14" t="s">
        <v>46</v>
      </c>
      <c r="AX4047" s="14" t="s">
        <v>85</v>
      </c>
      <c r="AY4047" s="257" t="s">
        <v>241</v>
      </c>
    </row>
    <row r="4048" s="14" customFormat="1">
      <c r="A4048" s="14"/>
      <c r="B4048" s="247"/>
      <c r="C4048" s="248"/>
      <c r="D4048" s="238" t="s">
        <v>252</v>
      </c>
      <c r="E4048" s="249" t="s">
        <v>39</v>
      </c>
      <c r="F4048" s="250" t="s">
        <v>2363</v>
      </c>
      <c r="G4048" s="248"/>
      <c r="H4048" s="251">
        <v>55.789999999999999</v>
      </c>
      <c r="I4048" s="252"/>
      <c r="J4048" s="248"/>
      <c r="K4048" s="248"/>
      <c r="L4048" s="253"/>
      <c r="M4048" s="254"/>
      <c r="N4048" s="255"/>
      <c r="O4048" s="255"/>
      <c r="P4048" s="255"/>
      <c r="Q4048" s="255"/>
      <c r="R4048" s="255"/>
      <c r="S4048" s="255"/>
      <c r="T4048" s="256"/>
      <c r="U4048" s="14"/>
      <c r="V4048" s="14"/>
      <c r="W4048" s="14"/>
      <c r="X4048" s="14"/>
      <c r="Y4048" s="14"/>
      <c r="Z4048" s="14"/>
      <c r="AA4048" s="14"/>
      <c r="AB4048" s="14"/>
      <c r="AC4048" s="14"/>
      <c r="AD4048" s="14"/>
      <c r="AE4048" s="14"/>
      <c r="AT4048" s="257" t="s">
        <v>252</v>
      </c>
      <c r="AU4048" s="257" t="s">
        <v>93</v>
      </c>
      <c r="AV4048" s="14" t="s">
        <v>93</v>
      </c>
      <c r="AW4048" s="14" t="s">
        <v>46</v>
      </c>
      <c r="AX4048" s="14" t="s">
        <v>85</v>
      </c>
      <c r="AY4048" s="257" t="s">
        <v>241</v>
      </c>
    </row>
    <row r="4049" s="15" customFormat="1">
      <c r="A4049" s="15"/>
      <c r="B4049" s="258"/>
      <c r="C4049" s="259"/>
      <c r="D4049" s="238" t="s">
        <v>252</v>
      </c>
      <c r="E4049" s="260" t="s">
        <v>39</v>
      </c>
      <c r="F4049" s="261" t="s">
        <v>274</v>
      </c>
      <c r="G4049" s="259"/>
      <c r="H4049" s="262">
        <v>1547.22</v>
      </c>
      <c r="I4049" s="263"/>
      <c r="J4049" s="259"/>
      <c r="K4049" s="259"/>
      <c r="L4049" s="264"/>
      <c r="M4049" s="265"/>
      <c r="N4049" s="266"/>
      <c r="O4049" s="266"/>
      <c r="P4049" s="266"/>
      <c r="Q4049" s="266"/>
      <c r="R4049" s="266"/>
      <c r="S4049" s="266"/>
      <c r="T4049" s="267"/>
      <c r="U4049" s="15"/>
      <c r="V4049" s="15"/>
      <c r="W4049" s="15"/>
      <c r="X4049" s="15"/>
      <c r="Y4049" s="15"/>
      <c r="Z4049" s="15"/>
      <c r="AA4049" s="15"/>
      <c r="AB4049" s="15"/>
      <c r="AC4049" s="15"/>
      <c r="AD4049" s="15"/>
      <c r="AE4049" s="15"/>
      <c r="AT4049" s="268" t="s">
        <v>252</v>
      </c>
      <c r="AU4049" s="268" t="s">
        <v>93</v>
      </c>
      <c r="AV4049" s="15" t="s">
        <v>248</v>
      </c>
      <c r="AW4049" s="15" t="s">
        <v>46</v>
      </c>
      <c r="AX4049" s="15" t="s">
        <v>23</v>
      </c>
      <c r="AY4049" s="268" t="s">
        <v>241</v>
      </c>
    </row>
    <row r="4050" s="2" customFormat="1" ht="24.15" customHeight="1">
      <c r="A4050" s="42"/>
      <c r="B4050" s="43"/>
      <c r="C4050" s="218" t="s">
        <v>3559</v>
      </c>
      <c r="D4050" s="218" t="s">
        <v>243</v>
      </c>
      <c r="E4050" s="219" t="s">
        <v>3560</v>
      </c>
      <c r="F4050" s="220" t="s">
        <v>3561</v>
      </c>
      <c r="G4050" s="221" t="s">
        <v>145</v>
      </c>
      <c r="H4050" s="222">
        <v>2292.5120000000002</v>
      </c>
      <c r="I4050" s="223"/>
      <c r="J4050" s="224">
        <f>ROUND(I4050*H4050,2)</f>
        <v>0</v>
      </c>
      <c r="K4050" s="220" t="s">
        <v>247</v>
      </c>
      <c r="L4050" s="48"/>
      <c r="M4050" s="225" t="s">
        <v>39</v>
      </c>
      <c r="N4050" s="226" t="s">
        <v>56</v>
      </c>
      <c r="O4050" s="88"/>
      <c r="P4050" s="227">
        <f>O4050*H4050</f>
        <v>0</v>
      </c>
      <c r="Q4050" s="227">
        <v>4.0000000000000003E-05</v>
      </c>
      <c r="R4050" s="227">
        <f>Q4050*H4050</f>
        <v>0.091700480000000015</v>
      </c>
      <c r="S4050" s="227">
        <v>0</v>
      </c>
      <c r="T4050" s="228">
        <f>S4050*H4050</f>
        <v>0</v>
      </c>
      <c r="U4050" s="42"/>
      <c r="V4050" s="42"/>
      <c r="W4050" s="42"/>
      <c r="X4050" s="42"/>
      <c r="Y4050" s="42"/>
      <c r="Z4050" s="42"/>
      <c r="AA4050" s="42"/>
      <c r="AB4050" s="42"/>
      <c r="AC4050" s="42"/>
      <c r="AD4050" s="42"/>
      <c r="AE4050" s="42"/>
      <c r="AR4050" s="229" t="s">
        <v>248</v>
      </c>
      <c r="AT4050" s="229" t="s">
        <v>243</v>
      </c>
      <c r="AU4050" s="229" t="s">
        <v>93</v>
      </c>
      <c r="AY4050" s="20" t="s">
        <v>241</v>
      </c>
      <c r="BE4050" s="230">
        <f>IF(N4050="základní",J4050,0)</f>
        <v>0</v>
      </c>
      <c r="BF4050" s="230">
        <f>IF(N4050="snížená",J4050,0)</f>
        <v>0</v>
      </c>
      <c r="BG4050" s="230">
        <f>IF(N4050="zákl. přenesená",J4050,0)</f>
        <v>0</v>
      </c>
      <c r="BH4050" s="230">
        <f>IF(N4050="sníž. přenesená",J4050,0)</f>
        <v>0</v>
      </c>
      <c r="BI4050" s="230">
        <f>IF(N4050="nulová",J4050,0)</f>
        <v>0</v>
      </c>
      <c r="BJ4050" s="20" t="s">
        <v>23</v>
      </c>
      <c r="BK4050" s="230">
        <f>ROUND(I4050*H4050,2)</f>
        <v>0</v>
      </c>
      <c r="BL4050" s="20" t="s">
        <v>248</v>
      </c>
      <c r="BM4050" s="229" t="s">
        <v>3562</v>
      </c>
    </row>
    <row r="4051" s="2" customFormat="1">
      <c r="A4051" s="42"/>
      <c r="B4051" s="43"/>
      <c r="C4051" s="44"/>
      <c r="D4051" s="231" t="s">
        <v>250</v>
      </c>
      <c r="E4051" s="44"/>
      <c r="F4051" s="232" t="s">
        <v>3563</v>
      </c>
      <c r="G4051" s="44"/>
      <c r="H4051" s="44"/>
      <c r="I4051" s="233"/>
      <c r="J4051" s="44"/>
      <c r="K4051" s="44"/>
      <c r="L4051" s="48"/>
      <c r="M4051" s="234"/>
      <c r="N4051" s="235"/>
      <c r="O4051" s="88"/>
      <c r="P4051" s="88"/>
      <c r="Q4051" s="88"/>
      <c r="R4051" s="88"/>
      <c r="S4051" s="88"/>
      <c r="T4051" s="89"/>
      <c r="U4051" s="42"/>
      <c r="V4051" s="42"/>
      <c r="W4051" s="42"/>
      <c r="X4051" s="42"/>
      <c r="Y4051" s="42"/>
      <c r="Z4051" s="42"/>
      <c r="AA4051" s="42"/>
      <c r="AB4051" s="42"/>
      <c r="AC4051" s="42"/>
      <c r="AD4051" s="42"/>
      <c r="AE4051" s="42"/>
      <c r="AT4051" s="20" t="s">
        <v>250</v>
      </c>
      <c r="AU4051" s="20" t="s">
        <v>93</v>
      </c>
    </row>
    <row r="4052" s="13" customFormat="1">
      <c r="A4052" s="13"/>
      <c r="B4052" s="236"/>
      <c r="C4052" s="237"/>
      <c r="D4052" s="238" t="s">
        <v>252</v>
      </c>
      <c r="E4052" s="239" t="s">
        <v>39</v>
      </c>
      <c r="F4052" s="240" t="s">
        <v>1945</v>
      </c>
      <c r="G4052" s="237"/>
      <c r="H4052" s="239" t="s">
        <v>39</v>
      </c>
      <c r="I4052" s="241"/>
      <c r="J4052" s="237"/>
      <c r="K4052" s="237"/>
      <c r="L4052" s="242"/>
      <c r="M4052" s="243"/>
      <c r="N4052" s="244"/>
      <c r="O4052" s="244"/>
      <c r="P4052" s="244"/>
      <c r="Q4052" s="244"/>
      <c r="R4052" s="244"/>
      <c r="S4052" s="244"/>
      <c r="T4052" s="245"/>
      <c r="U4052" s="13"/>
      <c r="V4052" s="13"/>
      <c r="W4052" s="13"/>
      <c r="X4052" s="13"/>
      <c r="Y4052" s="13"/>
      <c r="Z4052" s="13"/>
      <c r="AA4052" s="13"/>
      <c r="AB4052" s="13"/>
      <c r="AC4052" s="13"/>
      <c r="AD4052" s="13"/>
      <c r="AE4052" s="13"/>
      <c r="AT4052" s="246" t="s">
        <v>252</v>
      </c>
      <c r="AU4052" s="246" t="s">
        <v>93</v>
      </c>
      <c r="AV4052" s="13" t="s">
        <v>23</v>
      </c>
      <c r="AW4052" s="13" t="s">
        <v>46</v>
      </c>
      <c r="AX4052" s="13" t="s">
        <v>85</v>
      </c>
      <c r="AY4052" s="246" t="s">
        <v>241</v>
      </c>
    </row>
    <row r="4053" s="13" customFormat="1">
      <c r="A4053" s="13"/>
      <c r="B4053" s="236"/>
      <c r="C4053" s="237"/>
      <c r="D4053" s="238" t="s">
        <v>252</v>
      </c>
      <c r="E4053" s="239" t="s">
        <v>39</v>
      </c>
      <c r="F4053" s="240" t="s">
        <v>1946</v>
      </c>
      <c r="G4053" s="237"/>
      <c r="H4053" s="239" t="s">
        <v>39</v>
      </c>
      <c r="I4053" s="241"/>
      <c r="J4053" s="237"/>
      <c r="K4053" s="237"/>
      <c r="L4053" s="242"/>
      <c r="M4053" s="243"/>
      <c r="N4053" s="244"/>
      <c r="O4053" s="244"/>
      <c r="P4053" s="244"/>
      <c r="Q4053" s="244"/>
      <c r="R4053" s="244"/>
      <c r="S4053" s="244"/>
      <c r="T4053" s="245"/>
      <c r="U4053" s="13"/>
      <c r="V4053" s="13"/>
      <c r="W4053" s="13"/>
      <c r="X4053" s="13"/>
      <c r="Y4053" s="13"/>
      <c r="Z4053" s="13"/>
      <c r="AA4053" s="13"/>
      <c r="AB4053" s="13"/>
      <c r="AC4053" s="13"/>
      <c r="AD4053" s="13"/>
      <c r="AE4053" s="13"/>
      <c r="AT4053" s="246" t="s">
        <v>252</v>
      </c>
      <c r="AU4053" s="246" t="s">
        <v>93</v>
      </c>
      <c r="AV4053" s="13" t="s">
        <v>23</v>
      </c>
      <c r="AW4053" s="13" t="s">
        <v>46</v>
      </c>
      <c r="AX4053" s="13" t="s">
        <v>85</v>
      </c>
      <c r="AY4053" s="246" t="s">
        <v>241</v>
      </c>
    </row>
    <row r="4054" s="14" customFormat="1">
      <c r="A4054" s="14"/>
      <c r="B4054" s="247"/>
      <c r="C4054" s="248"/>
      <c r="D4054" s="238" t="s">
        <v>252</v>
      </c>
      <c r="E4054" s="249" t="s">
        <v>39</v>
      </c>
      <c r="F4054" s="250" t="s">
        <v>3564</v>
      </c>
      <c r="G4054" s="248"/>
      <c r="H4054" s="251">
        <v>344.57600000000002</v>
      </c>
      <c r="I4054" s="252"/>
      <c r="J4054" s="248"/>
      <c r="K4054" s="248"/>
      <c r="L4054" s="253"/>
      <c r="M4054" s="254"/>
      <c r="N4054" s="255"/>
      <c r="O4054" s="255"/>
      <c r="P4054" s="255"/>
      <c r="Q4054" s="255"/>
      <c r="R4054" s="255"/>
      <c r="S4054" s="255"/>
      <c r="T4054" s="256"/>
      <c r="U4054" s="14"/>
      <c r="V4054" s="14"/>
      <c r="W4054" s="14"/>
      <c r="X4054" s="14"/>
      <c r="Y4054" s="14"/>
      <c r="Z4054" s="14"/>
      <c r="AA4054" s="14"/>
      <c r="AB4054" s="14"/>
      <c r="AC4054" s="14"/>
      <c r="AD4054" s="14"/>
      <c r="AE4054" s="14"/>
      <c r="AT4054" s="257" t="s">
        <v>252</v>
      </c>
      <c r="AU4054" s="257" t="s">
        <v>93</v>
      </c>
      <c r="AV4054" s="14" t="s">
        <v>93</v>
      </c>
      <c r="AW4054" s="14" t="s">
        <v>46</v>
      </c>
      <c r="AX4054" s="14" t="s">
        <v>85</v>
      </c>
      <c r="AY4054" s="257" t="s">
        <v>241</v>
      </c>
    </row>
    <row r="4055" s="13" customFormat="1">
      <c r="A4055" s="13"/>
      <c r="B4055" s="236"/>
      <c r="C4055" s="237"/>
      <c r="D4055" s="238" t="s">
        <v>252</v>
      </c>
      <c r="E4055" s="239" t="s">
        <v>39</v>
      </c>
      <c r="F4055" s="240" t="s">
        <v>1949</v>
      </c>
      <c r="G4055" s="237"/>
      <c r="H4055" s="239" t="s">
        <v>39</v>
      </c>
      <c r="I4055" s="241"/>
      <c r="J4055" s="237"/>
      <c r="K4055" s="237"/>
      <c r="L4055" s="242"/>
      <c r="M4055" s="243"/>
      <c r="N4055" s="244"/>
      <c r="O4055" s="244"/>
      <c r="P4055" s="244"/>
      <c r="Q4055" s="244"/>
      <c r="R4055" s="244"/>
      <c r="S4055" s="244"/>
      <c r="T4055" s="245"/>
      <c r="U4055" s="13"/>
      <c r="V4055" s="13"/>
      <c r="W4055" s="13"/>
      <c r="X4055" s="13"/>
      <c r="Y4055" s="13"/>
      <c r="Z4055" s="13"/>
      <c r="AA4055" s="13"/>
      <c r="AB4055" s="13"/>
      <c r="AC4055" s="13"/>
      <c r="AD4055" s="13"/>
      <c r="AE4055" s="13"/>
      <c r="AT4055" s="246" t="s">
        <v>252</v>
      </c>
      <c r="AU4055" s="246" t="s">
        <v>93</v>
      </c>
      <c r="AV4055" s="13" t="s">
        <v>23</v>
      </c>
      <c r="AW4055" s="13" t="s">
        <v>46</v>
      </c>
      <c r="AX4055" s="13" t="s">
        <v>85</v>
      </c>
      <c r="AY4055" s="246" t="s">
        <v>241</v>
      </c>
    </row>
    <row r="4056" s="14" customFormat="1">
      <c r="A4056" s="14"/>
      <c r="B4056" s="247"/>
      <c r="C4056" s="248"/>
      <c r="D4056" s="238" t="s">
        <v>252</v>
      </c>
      <c r="E4056" s="249" t="s">
        <v>39</v>
      </c>
      <c r="F4056" s="250" t="s">
        <v>3565</v>
      </c>
      <c r="G4056" s="248"/>
      <c r="H4056" s="251">
        <v>97.200000000000003</v>
      </c>
      <c r="I4056" s="252"/>
      <c r="J4056" s="248"/>
      <c r="K4056" s="248"/>
      <c r="L4056" s="253"/>
      <c r="M4056" s="254"/>
      <c r="N4056" s="255"/>
      <c r="O4056" s="255"/>
      <c r="P4056" s="255"/>
      <c r="Q4056" s="255"/>
      <c r="R4056" s="255"/>
      <c r="S4056" s="255"/>
      <c r="T4056" s="256"/>
      <c r="U4056" s="14"/>
      <c r="V4056" s="14"/>
      <c r="W4056" s="14"/>
      <c r="X4056" s="14"/>
      <c r="Y4056" s="14"/>
      <c r="Z4056" s="14"/>
      <c r="AA4056" s="14"/>
      <c r="AB4056" s="14"/>
      <c r="AC4056" s="14"/>
      <c r="AD4056" s="14"/>
      <c r="AE4056" s="14"/>
      <c r="AT4056" s="257" t="s">
        <v>252</v>
      </c>
      <c r="AU4056" s="257" t="s">
        <v>93</v>
      </c>
      <c r="AV4056" s="14" t="s">
        <v>93</v>
      </c>
      <c r="AW4056" s="14" t="s">
        <v>46</v>
      </c>
      <c r="AX4056" s="14" t="s">
        <v>85</v>
      </c>
      <c r="AY4056" s="257" t="s">
        <v>241</v>
      </c>
    </row>
    <row r="4057" s="13" customFormat="1">
      <c r="A4057" s="13"/>
      <c r="B4057" s="236"/>
      <c r="C4057" s="237"/>
      <c r="D4057" s="238" t="s">
        <v>252</v>
      </c>
      <c r="E4057" s="239" t="s">
        <v>39</v>
      </c>
      <c r="F4057" s="240" t="s">
        <v>3566</v>
      </c>
      <c r="G4057" s="237"/>
      <c r="H4057" s="239" t="s">
        <v>39</v>
      </c>
      <c r="I4057" s="241"/>
      <c r="J4057" s="237"/>
      <c r="K4057" s="237"/>
      <c r="L4057" s="242"/>
      <c r="M4057" s="243"/>
      <c r="N4057" s="244"/>
      <c r="O4057" s="244"/>
      <c r="P4057" s="244"/>
      <c r="Q4057" s="244"/>
      <c r="R4057" s="244"/>
      <c r="S4057" s="244"/>
      <c r="T4057" s="245"/>
      <c r="U4057" s="13"/>
      <c r="V4057" s="13"/>
      <c r="W4057" s="13"/>
      <c r="X4057" s="13"/>
      <c r="Y4057" s="13"/>
      <c r="Z4057" s="13"/>
      <c r="AA4057" s="13"/>
      <c r="AB4057" s="13"/>
      <c r="AC4057" s="13"/>
      <c r="AD4057" s="13"/>
      <c r="AE4057" s="13"/>
      <c r="AT4057" s="246" t="s">
        <v>252</v>
      </c>
      <c r="AU4057" s="246" t="s">
        <v>93</v>
      </c>
      <c r="AV4057" s="13" t="s">
        <v>23</v>
      </c>
      <c r="AW4057" s="13" t="s">
        <v>46</v>
      </c>
      <c r="AX4057" s="13" t="s">
        <v>85</v>
      </c>
      <c r="AY4057" s="246" t="s">
        <v>241</v>
      </c>
    </row>
    <row r="4058" s="14" customFormat="1">
      <c r="A4058" s="14"/>
      <c r="B4058" s="247"/>
      <c r="C4058" s="248"/>
      <c r="D4058" s="238" t="s">
        <v>252</v>
      </c>
      <c r="E4058" s="249" t="s">
        <v>39</v>
      </c>
      <c r="F4058" s="250" t="s">
        <v>3567</v>
      </c>
      <c r="G4058" s="248"/>
      <c r="H4058" s="251">
        <v>379.35000000000002</v>
      </c>
      <c r="I4058" s="252"/>
      <c r="J4058" s="248"/>
      <c r="K4058" s="248"/>
      <c r="L4058" s="253"/>
      <c r="M4058" s="254"/>
      <c r="N4058" s="255"/>
      <c r="O4058" s="255"/>
      <c r="P4058" s="255"/>
      <c r="Q4058" s="255"/>
      <c r="R4058" s="255"/>
      <c r="S4058" s="255"/>
      <c r="T4058" s="256"/>
      <c r="U4058" s="14"/>
      <c r="V4058" s="14"/>
      <c r="W4058" s="14"/>
      <c r="X4058" s="14"/>
      <c r="Y4058" s="14"/>
      <c r="Z4058" s="14"/>
      <c r="AA4058" s="14"/>
      <c r="AB4058" s="14"/>
      <c r="AC4058" s="14"/>
      <c r="AD4058" s="14"/>
      <c r="AE4058" s="14"/>
      <c r="AT4058" s="257" t="s">
        <v>252</v>
      </c>
      <c r="AU4058" s="257" t="s">
        <v>93</v>
      </c>
      <c r="AV4058" s="14" t="s">
        <v>93</v>
      </c>
      <c r="AW4058" s="14" t="s">
        <v>46</v>
      </c>
      <c r="AX4058" s="14" t="s">
        <v>85</v>
      </c>
      <c r="AY4058" s="257" t="s">
        <v>241</v>
      </c>
    </row>
    <row r="4059" s="13" customFormat="1">
      <c r="A4059" s="13"/>
      <c r="B4059" s="236"/>
      <c r="C4059" s="237"/>
      <c r="D4059" s="238" t="s">
        <v>252</v>
      </c>
      <c r="E4059" s="239" t="s">
        <v>39</v>
      </c>
      <c r="F4059" s="240" t="s">
        <v>1968</v>
      </c>
      <c r="G4059" s="237"/>
      <c r="H4059" s="239" t="s">
        <v>39</v>
      </c>
      <c r="I4059" s="241"/>
      <c r="J4059" s="237"/>
      <c r="K4059" s="237"/>
      <c r="L4059" s="242"/>
      <c r="M4059" s="243"/>
      <c r="N4059" s="244"/>
      <c r="O4059" s="244"/>
      <c r="P4059" s="244"/>
      <c r="Q4059" s="244"/>
      <c r="R4059" s="244"/>
      <c r="S4059" s="244"/>
      <c r="T4059" s="245"/>
      <c r="U4059" s="13"/>
      <c r="V4059" s="13"/>
      <c r="W4059" s="13"/>
      <c r="X4059" s="13"/>
      <c r="Y4059" s="13"/>
      <c r="Z4059" s="13"/>
      <c r="AA4059" s="13"/>
      <c r="AB4059" s="13"/>
      <c r="AC4059" s="13"/>
      <c r="AD4059" s="13"/>
      <c r="AE4059" s="13"/>
      <c r="AT4059" s="246" t="s">
        <v>252</v>
      </c>
      <c r="AU4059" s="246" t="s">
        <v>93</v>
      </c>
      <c r="AV4059" s="13" t="s">
        <v>23</v>
      </c>
      <c r="AW4059" s="13" t="s">
        <v>46</v>
      </c>
      <c r="AX4059" s="13" t="s">
        <v>85</v>
      </c>
      <c r="AY4059" s="246" t="s">
        <v>241</v>
      </c>
    </row>
    <row r="4060" s="13" customFormat="1">
      <c r="A4060" s="13"/>
      <c r="B4060" s="236"/>
      <c r="C4060" s="237"/>
      <c r="D4060" s="238" t="s">
        <v>252</v>
      </c>
      <c r="E4060" s="239" t="s">
        <v>39</v>
      </c>
      <c r="F4060" s="240" t="s">
        <v>1946</v>
      </c>
      <c r="G4060" s="237"/>
      <c r="H4060" s="239" t="s">
        <v>39</v>
      </c>
      <c r="I4060" s="241"/>
      <c r="J4060" s="237"/>
      <c r="K4060" s="237"/>
      <c r="L4060" s="242"/>
      <c r="M4060" s="243"/>
      <c r="N4060" s="244"/>
      <c r="O4060" s="244"/>
      <c r="P4060" s="244"/>
      <c r="Q4060" s="244"/>
      <c r="R4060" s="244"/>
      <c r="S4060" s="244"/>
      <c r="T4060" s="245"/>
      <c r="U4060" s="13"/>
      <c r="V4060" s="13"/>
      <c r="W4060" s="13"/>
      <c r="X4060" s="13"/>
      <c r="Y4060" s="13"/>
      <c r="Z4060" s="13"/>
      <c r="AA4060" s="13"/>
      <c r="AB4060" s="13"/>
      <c r="AC4060" s="13"/>
      <c r="AD4060" s="13"/>
      <c r="AE4060" s="13"/>
      <c r="AT4060" s="246" t="s">
        <v>252</v>
      </c>
      <c r="AU4060" s="246" t="s">
        <v>93</v>
      </c>
      <c r="AV4060" s="13" t="s">
        <v>23</v>
      </c>
      <c r="AW4060" s="13" t="s">
        <v>46</v>
      </c>
      <c r="AX4060" s="13" t="s">
        <v>85</v>
      </c>
      <c r="AY4060" s="246" t="s">
        <v>241</v>
      </c>
    </row>
    <row r="4061" s="14" customFormat="1">
      <c r="A4061" s="14"/>
      <c r="B4061" s="247"/>
      <c r="C4061" s="248"/>
      <c r="D4061" s="238" t="s">
        <v>252</v>
      </c>
      <c r="E4061" s="249" t="s">
        <v>39</v>
      </c>
      <c r="F4061" s="250" t="s">
        <v>3568</v>
      </c>
      <c r="G4061" s="248"/>
      <c r="H4061" s="251">
        <v>318.096</v>
      </c>
      <c r="I4061" s="252"/>
      <c r="J4061" s="248"/>
      <c r="K4061" s="248"/>
      <c r="L4061" s="253"/>
      <c r="M4061" s="254"/>
      <c r="N4061" s="255"/>
      <c r="O4061" s="255"/>
      <c r="P4061" s="255"/>
      <c r="Q4061" s="255"/>
      <c r="R4061" s="255"/>
      <c r="S4061" s="255"/>
      <c r="T4061" s="256"/>
      <c r="U4061" s="14"/>
      <c r="V4061" s="14"/>
      <c r="W4061" s="14"/>
      <c r="X4061" s="14"/>
      <c r="Y4061" s="14"/>
      <c r="Z4061" s="14"/>
      <c r="AA4061" s="14"/>
      <c r="AB4061" s="14"/>
      <c r="AC4061" s="14"/>
      <c r="AD4061" s="14"/>
      <c r="AE4061" s="14"/>
      <c r="AT4061" s="257" t="s">
        <v>252</v>
      </c>
      <c r="AU4061" s="257" t="s">
        <v>93</v>
      </c>
      <c r="AV4061" s="14" t="s">
        <v>93</v>
      </c>
      <c r="AW4061" s="14" t="s">
        <v>46</v>
      </c>
      <c r="AX4061" s="14" t="s">
        <v>85</v>
      </c>
      <c r="AY4061" s="257" t="s">
        <v>241</v>
      </c>
    </row>
    <row r="4062" s="13" customFormat="1">
      <c r="A4062" s="13"/>
      <c r="B4062" s="236"/>
      <c r="C4062" s="237"/>
      <c r="D4062" s="238" t="s">
        <v>252</v>
      </c>
      <c r="E4062" s="239" t="s">
        <v>39</v>
      </c>
      <c r="F4062" s="240" t="s">
        <v>1949</v>
      </c>
      <c r="G4062" s="237"/>
      <c r="H4062" s="239" t="s">
        <v>39</v>
      </c>
      <c r="I4062" s="241"/>
      <c r="J4062" s="237"/>
      <c r="K4062" s="237"/>
      <c r="L4062" s="242"/>
      <c r="M4062" s="243"/>
      <c r="N4062" s="244"/>
      <c r="O4062" s="244"/>
      <c r="P4062" s="244"/>
      <c r="Q4062" s="244"/>
      <c r="R4062" s="244"/>
      <c r="S4062" s="244"/>
      <c r="T4062" s="245"/>
      <c r="U4062" s="13"/>
      <c r="V4062" s="13"/>
      <c r="W4062" s="13"/>
      <c r="X4062" s="13"/>
      <c r="Y4062" s="13"/>
      <c r="Z4062" s="13"/>
      <c r="AA4062" s="13"/>
      <c r="AB4062" s="13"/>
      <c r="AC4062" s="13"/>
      <c r="AD4062" s="13"/>
      <c r="AE4062" s="13"/>
      <c r="AT4062" s="246" t="s">
        <v>252</v>
      </c>
      <c r="AU4062" s="246" t="s">
        <v>93</v>
      </c>
      <c r="AV4062" s="13" t="s">
        <v>23</v>
      </c>
      <c r="AW4062" s="13" t="s">
        <v>46</v>
      </c>
      <c r="AX4062" s="13" t="s">
        <v>85</v>
      </c>
      <c r="AY4062" s="246" t="s">
        <v>241</v>
      </c>
    </row>
    <row r="4063" s="14" customFormat="1">
      <c r="A4063" s="14"/>
      <c r="B4063" s="247"/>
      <c r="C4063" s="248"/>
      <c r="D4063" s="238" t="s">
        <v>252</v>
      </c>
      <c r="E4063" s="249" t="s">
        <v>39</v>
      </c>
      <c r="F4063" s="250" t="s">
        <v>3565</v>
      </c>
      <c r="G4063" s="248"/>
      <c r="H4063" s="251">
        <v>97.200000000000003</v>
      </c>
      <c r="I4063" s="252"/>
      <c r="J4063" s="248"/>
      <c r="K4063" s="248"/>
      <c r="L4063" s="253"/>
      <c r="M4063" s="254"/>
      <c r="N4063" s="255"/>
      <c r="O4063" s="255"/>
      <c r="P4063" s="255"/>
      <c r="Q4063" s="255"/>
      <c r="R4063" s="255"/>
      <c r="S4063" s="255"/>
      <c r="T4063" s="256"/>
      <c r="U4063" s="14"/>
      <c r="V4063" s="14"/>
      <c r="W4063" s="14"/>
      <c r="X4063" s="14"/>
      <c r="Y4063" s="14"/>
      <c r="Z4063" s="14"/>
      <c r="AA4063" s="14"/>
      <c r="AB4063" s="14"/>
      <c r="AC4063" s="14"/>
      <c r="AD4063" s="14"/>
      <c r="AE4063" s="14"/>
      <c r="AT4063" s="257" t="s">
        <v>252</v>
      </c>
      <c r="AU4063" s="257" t="s">
        <v>93</v>
      </c>
      <c r="AV4063" s="14" t="s">
        <v>93</v>
      </c>
      <c r="AW4063" s="14" t="s">
        <v>46</v>
      </c>
      <c r="AX4063" s="14" t="s">
        <v>85</v>
      </c>
      <c r="AY4063" s="257" t="s">
        <v>241</v>
      </c>
    </row>
    <row r="4064" s="13" customFormat="1">
      <c r="A4064" s="13"/>
      <c r="B4064" s="236"/>
      <c r="C4064" s="237"/>
      <c r="D4064" s="238" t="s">
        <v>252</v>
      </c>
      <c r="E4064" s="239" t="s">
        <v>39</v>
      </c>
      <c r="F4064" s="240" t="s">
        <v>3566</v>
      </c>
      <c r="G4064" s="237"/>
      <c r="H4064" s="239" t="s">
        <v>39</v>
      </c>
      <c r="I4064" s="241"/>
      <c r="J4064" s="237"/>
      <c r="K4064" s="237"/>
      <c r="L4064" s="242"/>
      <c r="M4064" s="243"/>
      <c r="N4064" s="244"/>
      <c r="O4064" s="244"/>
      <c r="P4064" s="244"/>
      <c r="Q4064" s="244"/>
      <c r="R4064" s="244"/>
      <c r="S4064" s="244"/>
      <c r="T4064" s="245"/>
      <c r="U4064" s="13"/>
      <c r="V4064" s="13"/>
      <c r="W4064" s="13"/>
      <c r="X4064" s="13"/>
      <c r="Y4064" s="13"/>
      <c r="Z4064" s="13"/>
      <c r="AA4064" s="13"/>
      <c r="AB4064" s="13"/>
      <c r="AC4064" s="13"/>
      <c r="AD4064" s="13"/>
      <c r="AE4064" s="13"/>
      <c r="AT4064" s="246" t="s">
        <v>252</v>
      </c>
      <c r="AU4064" s="246" t="s">
        <v>93</v>
      </c>
      <c r="AV4064" s="13" t="s">
        <v>23</v>
      </c>
      <c r="AW4064" s="13" t="s">
        <v>46</v>
      </c>
      <c r="AX4064" s="13" t="s">
        <v>85</v>
      </c>
      <c r="AY4064" s="246" t="s">
        <v>241</v>
      </c>
    </row>
    <row r="4065" s="14" customFormat="1">
      <c r="A4065" s="14"/>
      <c r="B4065" s="247"/>
      <c r="C4065" s="248"/>
      <c r="D4065" s="238" t="s">
        <v>252</v>
      </c>
      <c r="E4065" s="249" t="s">
        <v>39</v>
      </c>
      <c r="F4065" s="250" t="s">
        <v>3567</v>
      </c>
      <c r="G4065" s="248"/>
      <c r="H4065" s="251">
        <v>379.35000000000002</v>
      </c>
      <c r="I4065" s="252"/>
      <c r="J4065" s="248"/>
      <c r="K4065" s="248"/>
      <c r="L4065" s="253"/>
      <c r="M4065" s="254"/>
      <c r="N4065" s="255"/>
      <c r="O4065" s="255"/>
      <c r="P4065" s="255"/>
      <c r="Q4065" s="255"/>
      <c r="R4065" s="255"/>
      <c r="S4065" s="255"/>
      <c r="T4065" s="256"/>
      <c r="U4065" s="14"/>
      <c r="V4065" s="14"/>
      <c r="W4065" s="14"/>
      <c r="X4065" s="14"/>
      <c r="Y4065" s="14"/>
      <c r="Z4065" s="14"/>
      <c r="AA4065" s="14"/>
      <c r="AB4065" s="14"/>
      <c r="AC4065" s="14"/>
      <c r="AD4065" s="14"/>
      <c r="AE4065" s="14"/>
      <c r="AT4065" s="257" t="s">
        <v>252</v>
      </c>
      <c r="AU4065" s="257" t="s">
        <v>93</v>
      </c>
      <c r="AV4065" s="14" t="s">
        <v>93</v>
      </c>
      <c r="AW4065" s="14" t="s">
        <v>46</v>
      </c>
      <c r="AX4065" s="14" t="s">
        <v>85</v>
      </c>
      <c r="AY4065" s="257" t="s">
        <v>241</v>
      </c>
    </row>
    <row r="4066" s="16" customFormat="1">
      <c r="A4066" s="16"/>
      <c r="B4066" s="269"/>
      <c r="C4066" s="270"/>
      <c r="D4066" s="238" t="s">
        <v>252</v>
      </c>
      <c r="E4066" s="271" t="s">
        <v>39</v>
      </c>
      <c r="F4066" s="272" t="s">
        <v>295</v>
      </c>
      <c r="G4066" s="270"/>
      <c r="H4066" s="273">
        <v>1615.7719999999999</v>
      </c>
      <c r="I4066" s="274"/>
      <c r="J4066" s="270"/>
      <c r="K4066" s="270"/>
      <c r="L4066" s="275"/>
      <c r="M4066" s="276"/>
      <c r="N4066" s="277"/>
      <c r="O4066" s="277"/>
      <c r="P4066" s="277"/>
      <c r="Q4066" s="277"/>
      <c r="R4066" s="277"/>
      <c r="S4066" s="277"/>
      <c r="T4066" s="278"/>
      <c r="U4066" s="16"/>
      <c r="V4066" s="16"/>
      <c r="W4066" s="16"/>
      <c r="X4066" s="16"/>
      <c r="Y4066" s="16"/>
      <c r="Z4066" s="16"/>
      <c r="AA4066" s="16"/>
      <c r="AB4066" s="16"/>
      <c r="AC4066" s="16"/>
      <c r="AD4066" s="16"/>
      <c r="AE4066" s="16"/>
      <c r="AT4066" s="279" t="s">
        <v>252</v>
      </c>
      <c r="AU4066" s="279" t="s">
        <v>93</v>
      </c>
      <c r="AV4066" s="16" t="s">
        <v>113</v>
      </c>
      <c r="AW4066" s="16" t="s">
        <v>46</v>
      </c>
      <c r="AX4066" s="16" t="s">
        <v>85</v>
      </c>
      <c r="AY4066" s="279" t="s">
        <v>241</v>
      </c>
    </row>
    <row r="4067" s="13" customFormat="1">
      <c r="A4067" s="13"/>
      <c r="B4067" s="236"/>
      <c r="C4067" s="237"/>
      <c r="D4067" s="238" t="s">
        <v>252</v>
      </c>
      <c r="E4067" s="239" t="s">
        <v>39</v>
      </c>
      <c r="F4067" s="240" t="s">
        <v>3569</v>
      </c>
      <c r="G4067" s="237"/>
      <c r="H4067" s="239" t="s">
        <v>39</v>
      </c>
      <c r="I4067" s="241"/>
      <c r="J4067" s="237"/>
      <c r="K4067" s="237"/>
      <c r="L4067" s="242"/>
      <c r="M4067" s="243"/>
      <c r="N4067" s="244"/>
      <c r="O4067" s="244"/>
      <c r="P4067" s="244"/>
      <c r="Q4067" s="244"/>
      <c r="R4067" s="244"/>
      <c r="S4067" s="244"/>
      <c r="T4067" s="245"/>
      <c r="U4067" s="13"/>
      <c r="V4067" s="13"/>
      <c r="W4067" s="13"/>
      <c r="X4067" s="13"/>
      <c r="Y4067" s="13"/>
      <c r="Z4067" s="13"/>
      <c r="AA4067" s="13"/>
      <c r="AB4067" s="13"/>
      <c r="AC4067" s="13"/>
      <c r="AD4067" s="13"/>
      <c r="AE4067" s="13"/>
      <c r="AT4067" s="246" t="s">
        <v>252</v>
      </c>
      <c r="AU4067" s="246" t="s">
        <v>93</v>
      </c>
      <c r="AV4067" s="13" t="s">
        <v>23</v>
      </c>
      <c r="AW4067" s="13" t="s">
        <v>46</v>
      </c>
      <c r="AX4067" s="13" t="s">
        <v>85</v>
      </c>
      <c r="AY4067" s="246" t="s">
        <v>241</v>
      </c>
    </row>
    <row r="4068" s="13" customFormat="1">
      <c r="A4068" s="13"/>
      <c r="B4068" s="236"/>
      <c r="C4068" s="237"/>
      <c r="D4068" s="238" t="s">
        <v>252</v>
      </c>
      <c r="E4068" s="239" t="s">
        <v>39</v>
      </c>
      <c r="F4068" s="240" t="s">
        <v>2342</v>
      </c>
      <c r="G4068" s="237"/>
      <c r="H4068" s="239" t="s">
        <v>39</v>
      </c>
      <c r="I4068" s="241"/>
      <c r="J4068" s="237"/>
      <c r="K4068" s="237"/>
      <c r="L4068" s="242"/>
      <c r="M4068" s="243"/>
      <c r="N4068" s="244"/>
      <c r="O4068" s="244"/>
      <c r="P4068" s="244"/>
      <c r="Q4068" s="244"/>
      <c r="R4068" s="244"/>
      <c r="S4068" s="244"/>
      <c r="T4068" s="245"/>
      <c r="U4068" s="13"/>
      <c r="V4068" s="13"/>
      <c r="W4068" s="13"/>
      <c r="X4068" s="13"/>
      <c r="Y4068" s="13"/>
      <c r="Z4068" s="13"/>
      <c r="AA4068" s="13"/>
      <c r="AB4068" s="13"/>
      <c r="AC4068" s="13"/>
      <c r="AD4068" s="13"/>
      <c r="AE4068" s="13"/>
      <c r="AT4068" s="246" t="s">
        <v>252</v>
      </c>
      <c r="AU4068" s="246" t="s">
        <v>93</v>
      </c>
      <c r="AV4068" s="13" t="s">
        <v>23</v>
      </c>
      <c r="AW4068" s="13" t="s">
        <v>46</v>
      </c>
      <c r="AX4068" s="13" t="s">
        <v>85</v>
      </c>
      <c r="AY4068" s="246" t="s">
        <v>241</v>
      </c>
    </row>
    <row r="4069" s="14" customFormat="1">
      <c r="A4069" s="14"/>
      <c r="B4069" s="247"/>
      <c r="C4069" s="248"/>
      <c r="D4069" s="238" t="s">
        <v>252</v>
      </c>
      <c r="E4069" s="249" t="s">
        <v>39</v>
      </c>
      <c r="F4069" s="250" t="s">
        <v>3570</v>
      </c>
      <c r="G4069" s="248"/>
      <c r="H4069" s="251">
        <v>48.369999999999997</v>
      </c>
      <c r="I4069" s="252"/>
      <c r="J4069" s="248"/>
      <c r="K4069" s="248"/>
      <c r="L4069" s="253"/>
      <c r="M4069" s="254"/>
      <c r="N4069" s="255"/>
      <c r="O4069" s="255"/>
      <c r="P4069" s="255"/>
      <c r="Q4069" s="255"/>
      <c r="R4069" s="255"/>
      <c r="S4069" s="255"/>
      <c r="T4069" s="256"/>
      <c r="U4069" s="14"/>
      <c r="V4069" s="14"/>
      <c r="W4069" s="14"/>
      <c r="X4069" s="14"/>
      <c r="Y4069" s="14"/>
      <c r="Z4069" s="14"/>
      <c r="AA4069" s="14"/>
      <c r="AB4069" s="14"/>
      <c r="AC4069" s="14"/>
      <c r="AD4069" s="14"/>
      <c r="AE4069" s="14"/>
      <c r="AT4069" s="257" t="s">
        <v>252</v>
      </c>
      <c r="AU4069" s="257" t="s">
        <v>93</v>
      </c>
      <c r="AV4069" s="14" t="s">
        <v>93</v>
      </c>
      <c r="AW4069" s="14" t="s">
        <v>46</v>
      </c>
      <c r="AX4069" s="14" t="s">
        <v>85</v>
      </c>
      <c r="AY4069" s="257" t="s">
        <v>241</v>
      </c>
    </row>
    <row r="4070" s="14" customFormat="1">
      <c r="A4070" s="14"/>
      <c r="B4070" s="247"/>
      <c r="C4070" s="248"/>
      <c r="D4070" s="238" t="s">
        <v>252</v>
      </c>
      <c r="E4070" s="249" t="s">
        <v>39</v>
      </c>
      <c r="F4070" s="250" t="s">
        <v>3571</v>
      </c>
      <c r="G4070" s="248"/>
      <c r="H4070" s="251">
        <v>14.710000000000001</v>
      </c>
      <c r="I4070" s="252"/>
      <c r="J4070" s="248"/>
      <c r="K4070" s="248"/>
      <c r="L4070" s="253"/>
      <c r="M4070" s="254"/>
      <c r="N4070" s="255"/>
      <c r="O4070" s="255"/>
      <c r="P4070" s="255"/>
      <c r="Q4070" s="255"/>
      <c r="R4070" s="255"/>
      <c r="S4070" s="255"/>
      <c r="T4070" s="256"/>
      <c r="U4070" s="14"/>
      <c r="V4070" s="14"/>
      <c r="W4070" s="14"/>
      <c r="X4070" s="14"/>
      <c r="Y4070" s="14"/>
      <c r="Z4070" s="14"/>
      <c r="AA4070" s="14"/>
      <c r="AB4070" s="14"/>
      <c r="AC4070" s="14"/>
      <c r="AD4070" s="14"/>
      <c r="AE4070" s="14"/>
      <c r="AT4070" s="257" t="s">
        <v>252</v>
      </c>
      <c r="AU4070" s="257" t="s">
        <v>93</v>
      </c>
      <c r="AV4070" s="14" t="s">
        <v>93</v>
      </c>
      <c r="AW4070" s="14" t="s">
        <v>46</v>
      </c>
      <c r="AX4070" s="14" t="s">
        <v>85</v>
      </c>
      <c r="AY4070" s="257" t="s">
        <v>241</v>
      </c>
    </row>
    <row r="4071" s="14" customFormat="1">
      <c r="A4071" s="14"/>
      <c r="B4071" s="247"/>
      <c r="C4071" s="248"/>
      <c r="D4071" s="238" t="s">
        <v>252</v>
      </c>
      <c r="E4071" s="249" t="s">
        <v>39</v>
      </c>
      <c r="F4071" s="250" t="s">
        <v>2399</v>
      </c>
      <c r="G4071" s="248"/>
      <c r="H4071" s="251">
        <v>8.3100000000000005</v>
      </c>
      <c r="I4071" s="252"/>
      <c r="J4071" s="248"/>
      <c r="K4071" s="248"/>
      <c r="L4071" s="253"/>
      <c r="M4071" s="254"/>
      <c r="N4071" s="255"/>
      <c r="O4071" s="255"/>
      <c r="P4071" s="255"/>
      <c r="Q4071" s="255"/>
      <c r="R4071" s="255"/>
      <c r="S4071" s="255"/>
      <c r="T4071" s="256"/>
      <c r="U4071" s="14"/>
      <c r="V4071" s="14"/>
      <c r="W4071" s="14"/>
      <c r="X4071" s="14"/>
      <c r="Y4071" s="14"/>
      <c r="Z4071" s="14"/>
      <c r="AA4071" s="14"/>
      <c r="AB4071" s="14"/>
      <c r="AC4071" s="14"/>
      <c r="AD4071" s="14"/>
      <c r="AE4071" s="14"/>
      <c r="AT4071" s="257" t="s">
        <v>252</v>
      </c>
      <c r="AU4071" s="257" t="s">
        <v>93</v>
      </c>
      <c r="AV4071" s="14" t="s">
        <v>93</v>
      </c>
      <c r="AW4071" s="14" t="s">
        <v>46</v>
      </c>
      <c r="AX4071" s="14" t="s">
        <v>85</v>
      </c>
      <c r="AY4071" s="257" t="s">
        <v>241</v>
      </c>
    </row>
    <row r="4072" s="14" customFormat="1">
      <c r="A4072" s="14"/>
      <c r="B4072" s="247"/>
      <c r="C4072" s="248"/>
      <c r="D4072" s="238" t="s">
        <v>252</v>
      </c>
      <c r="E4072" s="249" t="s">
        <v>39</v>
      </c>
      <c r="F4072" s="250" t="s">
        <v>2400</v>
      </c>
      <c r="G4072" s="248"/>
      <c r="H4072" s="251">
        <v>18.489999999999998</v>
      </c>
      <c r="I4072" s="252"/>
      <c r="J4072" s="248"/>
      <c r="K4072" s="248"/>
      <c r="L4072" s="253"/>
      <c r="M4072" s="254"/>
      <c r="N4072" s="255"/>
      <c r="O4072" s="255"/>
      <c r="P4072" s="255"/>
      <c r="Q4072" s="255"/>
      <c r="R4072" s="255"/>
      <c r="S4072" s="255"/>
      <c r="T4072" s="256"/>
      <c r="U4072" s="14"/>
      <c r="V4072" s="14"/>
      <c r="W4072" s="14"/>
      <c r="X4072" s="14"/>
      <c r="Y4072" s="14"/>
      <c r="Z4072" s="14"/>
      <c r="AA4072" s="14"/>
      <c r="AB4072" s="14"/>
      <c r="AC4072" s="14"/>
      <c r="AD4072" s="14"/>
      <c r="AE4072" s="14"/>
      <c r="AT4072" s="257" t="s">
        <v>252</v>
      </c>
      <c r="AU4072" s="257" t="s">
        <v>93</v>
      </c>
      <c r="AV4072" s="14" t="s">
        <v>93</v>
      </c>
      <c r="AW4072" s="14" t="s">
        <v>46</v>
      </c>
      <c r="AX4072" s="14" t="s">
        <v>85</v>
      </c>
      <c r="AY4072" s="257" t="s">
        <v>241</v>
      </c>
    </row>
    <row r="4073" s="14" customFormat="1">
      <c r="A4073" s="14"/>
      <c r="B4073" s="247"/>
      <c r="C4073" s="248"/>
      <c r="D4073" s="238" t="s">
        <v>252</v>
      </c>
      <c r="E4073" s="249" t="s">
        <v>39</v>
      </c>
      <c r="F4073" s="250" t="s">
        <v>3572</v>
      </c>
      <c r="G4073" s="248"/>
      <c r="H4073" s="251">
        <v>53.509999999999998</v>
      </c>
      <c r="I4073" s="252"/>
      <c r="J4073" s="248"/>
      <c r="K4073" s="248"/>
      <c r="L4073" s="253"/>
      <c r="M4073" s="254"/>
      <c r="N4073" s="255"/>
      <c r="O4073" s="255"/>
      <c r="P4073" s="255"/>
      <c r="Q4073" s="255"/>
      <c r="R4073" s="255"/>
      <c r="S4073" s="255"/>
      <c r="T4073" s="256"/>
      <c r="U4073" s="14"/>
      <c r="V4073" s="14"/>
      <c r="W4073" s="14"/>
      <c r="X4073" s="14"/>
      <c r="Y4073" s="14"/>
      <c r="Z4073" s="14"/>
      <c r="AA4073" s="14"/>
      <c r="AB4073" s="14"/>
      <c r="AC4073" s="14"/>
      <c r="AD4073" s="14"/>
      <c r="AE4073" s="14"/>
      <c r="AT4073" s="257" t="s">
        <v>252</v>
      </c>
      <c r="AU4073" s="257" t="s">
        <v>93</v>
      </c>
      <c r="AV4073" s="14" t="s">
        <v>93</v>
      </c>
      <c r="AW4073" s="14" t="s">
        <v>46</v>
      </c>
      <c r="AX4073" s="14" t="s">
        <v>85</v>
      </c>
      <c r="AY4073" s="257" t="s">
        <v>241</v>
      </c>
    </row>
    <row r="4074" s="14" customFormat="1">
      <c r="A4074" s="14"/>
      <c r="B4074" s="247"/>
      <c r="C4074" s="248"/>
      <c r="D4074" s="238" t="s">
        <v>252</v>
      </c>
      <c r="E4074" s="249" t="s">
        <v>39</v>
      </c>
      <c r="F4074" s="250" t="s">
        <v>2343</v>
      </c>
      <c r="G4074" s="248"/>
      <c r="H4074" s="251">
        <v>37.090000000000003</v>
      </c>
      <c r="I4074" s="252"/>
      <c r="J4074" s="248"/>
      <c r="K4074" s="248"/>
      <c r="L4074" s="253"/>
      <c r="M4074" s="254"/>
      <c r="N4074" s="255"/>
      <c r="O4074" s="255"/>
      <c r="P4074" s="255"/>
      <c r="Q4074" s="255"/>
      <c r="R4074" s="255"/>
      <c r="S4074" s="255"/>
      <c r="T4074" s="256"/>
      <c r="U4074" s="14"/>
      <c r="V4074" s="14"/>
      <c r="W4074" s="14"/>
      <c r="X4074" s="14"/>
      <c r="Y4074" s="14"/>
      <c r="Z4074" s="14"/>
      <c r="AA4074" s="14"/>
      <c r="AB4074" s="14"/>
      <c r="AC4074" s="14"/>
      <c r="AD4074" s="14"/>
      <c r="AE4074" s="14"/>
      <c r="AT4074" s="257" t="s">
        <v>252</v>
      </c>
      <c r="AU4074" s="257" t="s">
        <v>93</v>
      </c>
      <c r="AV4074" s="14" t="s">
        <v>93</v>
      </c>
      <c r="AW4074" s="14" t="s">
        <v>46</v>
      </c>
      <c r="AX4074" s="14" t="s">
        <v>85</v>
      </c>
      <c r="AY4074" s="257" t="s">
        <v>241</v>
      </c>
    </row>
    <row r="4075" s="14" customFormat="1">
      <c r="A4075" s="14"/>
      <c r="B4075" s="247"/>
      <c r="C4075" s="248"/>
      <c r="D4075" s="238" t="s">
        <v>252</v>
      </c>
      <c r="E4075" s="249" t="s">
        <v>39</v>
      </c>
      <c r="F4075" s="250" t="s">
        <v>3573</v>
      </c>
      <c r="G4075" s="248"/>
      <c r="H4075" s="251">
        <v>15.6</v>
      </c>
      <c r="I4075" s="252"/>
      <c r="J4075" s="248"/>
      <c r="K4075" s="248"/>
      <c r="L4075" s="253"/>
      <c r="M4075" s="254"/>
      <c r="N4075" s="255"/>
      <c r="O4075" s="255"/>
      <c r="P4075" s="255"/>
      <c r="Q4075" s="255"/>
      <c r="R4075" s="255"/>
      <c r="S4075" s="255"/>
      <c r="T4075" s="256"/>
      <c r="U4075" s="14"/>
      <c r="V4075" s="14"/>
      <c r="W4075" s="14"/>
      <c r="X4075" s="14"/>
      <c r="Y4075" s="14"/>
      <c r="Z4075" s="14"/>
      <c r="AA4075" s="14"/>
      <c r="AB4075" s="14"/>
      <c r="AC4075" s="14"/>
      <c r="AD4075" s="14"/>
      <c r="AE4075" s="14"/>
      <c r="AT4075" s="257" t="s">
        <v>252</v>
      </c>
      <c r="AU4075" s="257" t="s">
        <v>93</v>
      </c>
      <c r="AV4075" s="14" t="s">
        <v>93</v>
      </c>
      <c r="AW4075" s="14" t="s">
        <v>46</v>
      </c>
      <c r="AX4075" s="14" t="s">
        <v>85</v>
      </c>
      <c r="AY4075" s="257" t="s">
        <v>241</v>
      </c>
    </row>
    <row r="4076" s="14" customFormat="1">
      <c r="A4076" s="14"/>
      <c r="B4076" s="247"/>
      <c r="C4076" s="248"/>
      <c r="D4076" s="238" t="s">
        <v>252</v>
      </c>
      <c r="E4076" s="249" t="s">
        <v>39</v>
      </c>
      <c r="F4076" s="250" t="s">
        <v>3574</v>
      </c>
      <c r="G4076" s="248"/>
      <c r="H4076" s="251">
        <v>6.9500000000000002</v>
      </c>
      <c r="I4076" s="252"/>
      <c r="J4076" s="248"/>
      <c r="K4076" s="248"/>
      <c r="L4076" s="253"/>
      <c r="M4076" s="254"/>
      <c r="N4076" s="255"/>
      <c r="O4076" s="255"/>
      <c r="P4076" s="255"/>
      <c r="Q4076" s="255"/>
      <c r="R4076" s="255"/>
      <c r="S4076" s="255"/>
      <c r="T4076" s="256"/>
      <c r="U4076" s="14"/>
      <c r="V4076" s="14"/>
      <c r="W4076" s="14"/>
      <c r="X4076" s="14"/>
      <c r="Y4076" s="14"/>
      <c r="Z4076" s="14"/>
      <c r="AA4076" s="14"/>
      <c r="AB4076" s="14"/>
      <c r="AC4076" s="14"/>
      <c r="AD4076" s="14"/>
      <c r="AE4076" s="14"/>
      <c r="AT4076" s="257" t="s">
        <v>252</v>
      </c>
      <c r="AU4076" s="257" t="s">
        <v>93</v>
      </c>
      <c r="AV4076" s="14" t="s">
        <v>93</v>
      </c>
      <c r="AW4076" s="14" t="s">
        <v>46</v>
      </c>
      <c r="AX4076" s="14" t="s">
        <v>85</v>
      </c>
      <c r="AY4076" s="257" t="s">
        <v>241</v>
      </c>
    </row>
    <row r="4077" s="14" customFormat="1">
      <c r="A4077" s="14"/>
      <c r="B4077" s="247"/>
      <c r="C4077" s="248"/>
      <c r="D4077" s="238" t="s">
        <v>252</v>
      </c>
      <c r="E4077" s="249" t="s">
        <v>39</v>
      </c>
      <c r="F4077" s="250" t="s">
        <v>3575</v>
      </c>
      <c r="G4077" s="248"/>
      <c r="H4077" s="251">
        <v>3.75</v>
      </c>
      <c r="I4077" s="252"/>
      <c r="J4077" s="248"/>
      <c r="K4077" s="248"/>
      <c r="L4077" s="253"/>
      <c r="M4077" s="254"/>
      <c r="N4077" s="255"/>
      <c r="O4077" s="255"/>
      <c r="P4077" s="255"/>
      <c r="Q4077" s="255"/>
      <c r="R4077" s="255"/>
      <c r="S4077" s="255"/>
      <c r="T4077" s="256"/>
      <c r="U4077" s="14"/>
      <c r="V4077" s="14"/>
      <c r="W4077" s="14"/>
      <c r="X4077" s="14"/>
      <c r="Y4077" s="14"/>
      <c r="Z4077" s="14"/>
      <c r="AA4077" s="14"/>
      <c r="AB4077" s="14"/>
      <c r="AC4077" s="14"/>
      <c r="AD4077" s="14"/>
      <c r="AE4077" s="14"/>
      <c r="AT4077" s="257" t="s">
        <v>252</v>
      </c>
      <c r="AU4077" s="257" t="s">
        <v>93</v>
      </c>
      <c r="AV4077" s="14" t="s">
        <v>93</v>
      </c>
      <c r="AW4077" s="14" t="s">
        <v>46</v>
      </c>
      <c r="AX4077" s="14" t="s">
        <v>85</v>
      </c>
      <c r="AY4077" s="257" t="s">
        <v>241</v>
      </c>
    </row>
    <row r="4078" s="14" customFormat="1">
      <c r="A4078" s="14"/>
      <c r="B4078" s="247"/>
      <c r="C4078" s="248"/>
      <c r="D4078" s="238" t="s">
        <v>252</v>
      </c>
      <c r="E4078" s="249" t="s">
        <v>39</v>
      </c>
      <c r="F4078" s="250" t="s">
        <v>3576</v>
      </c>
      <c r="G4078" s="248"/>
      <c r="H4078" s="251">
        <v>5.6200000000000001</v>
      </c>
      <c r="I4078" s="252"/>
      <c r="J4078" s="248"/>
      <c r="K4078" s="248"/>
      <c r="L4078" s="253"/>
      <c r="M4078" s="254"/>
      <c r="N4078" s="255"/>
      <c r="O4078" s="255"/>
      <c r="P4078" s="255"/>
      <c r="Q4078" s="255"/>
      <c r="R4078" s="255"/>
      <c r="S4078" s="255"/>
      <c r="T4078" s="256"/>
      <c r="U4078" s="14"/>
      <c r="V4078" s="14"/>
      <c r="W4078" s="14"/>
      <c r="X4078" s="14"/>
      <c r="Y4078" s="14"/>
      <c r="Z4078" s="14"/>
      <c r="AA4078" s="14"/>
      <c r="AB4078" s="14"/>
      <c r="AC4078" s="14"/>
      <c r="AD4078" s="14"/>
      <c r="AE4078" s="14"/>
      <c r="AT4078" s="257" t="s">
        <v>252</v>
      </c>
      <c r="AU4078" s="257" t="s">
        <v>93</v>
      </c>
      <c r="AV4078" s="14" t="s">
        <v>93</v>
      </c>
      <c r="AW4078" s="14" t="s">
        <v>46</v>
      </c>
      <c r="AX4078" s="14" t="s">
        <v>85</v>
      </c>
      <c r="AY4078" s="257" t="s">
        <v>241</v>
      </c>
    </row>
    <row r="4079" s="14" customFormat="1">
      <c r="A4079" s="14"/>
      <c r="B4079" s="247"/>
      <c r="C4079" s="248"/>
      <c r="D4079" s="238" t="s">
        <v>252</v>
      </c>
      <c r="E4079" s="249" t="s">
        <v>39</v>
      </c>
      <c r="F4079" s="250" t="s">
        <v>3577</v>
      </c>
      <c r="G4079" s="248"/>
      <c r="H4079" s="251">
        <v>6.0899999999999999</v>
      </c>
      <c r="I4079" s="252"/>
      <c r="J4079" s="248"/>
      <c r="K4079" s="248"/>
      <c r="L4079" s="253"/>
      <c r="M4079" s="254"/>
      <c r="N4079" s="255"/>
      <c r="O4079" s="255"/>
      <c r="P4079" s="255"/>
      <c r="Q4079" s="255"/>
      <c r="R4079" s="255"/>
      <c r="S4079" s="255"/>
      <c r="T4079" s="256"/>
      <c r="U4079" s="14"/>
      <c r="V4079" s="14"/>
      <c r="W4079" s="14"/>
      <c r="X4079" s="14"/>
      <c r="Y4079" s="14"/>
      <c r="Z4079" s="14"/>
      <c r="AA4079" s="14"/>
      <c r="AB4079" s="14"/>
      <c r="AC4079" s="14"/>
      <c r="AD4079" s="14"/>
      <c r="AE4079" s="14"/>
      <c r="AT4079" s="257" t="s">
        <v>252</v>
      </c>
      <c r="AU4079" s="257" t="s">
        <v>93</v>
      </c>
      <c r="AV4079" s="14" t="s">
        <v>93</v>
      </c>
      <c r="AW4079" s="14" t="s">
        <v>46</v>
      </c>
      <c r="AX4079" s="14" t="s">
        <v>85</v>
      </c>
      <c r="AY4079" s="257" t="s">
        <v>241</v>
      </c>
    </row>
    <row r="4080" s="14" customFormat="1">
      <c r="A4080" s="14"/>
      <c r="B4080" s="247"/>
      <c r="C4080" s="248"/>
      <c r="D4080" s="238" t="s">
        <v>252</v>
      </c>
      <c r="E4080" s="249" t="s">
        <v>39</v>
      </c>
      <c r="F4080" s="250" t="s">
        <v>3578</v>
      </c>
      <c r="G4080" s="248"/>
      <c r="H4080" s="251">
        <v>10.560000000000001</v>
      </c>
      <c r="I4080" s="252"/>
      <c r="J4080" s="248"/>
      <c r="K4080" s="248"/>
      <c r="L4080" s="253"/>
      <c r="M4080" s="254"/>
      <c r="N4080" s="255"/>
      <c r="O4080" s="255"/>
      <c r="P4080" s="255"/>
      <c r="Q4080" s="255"/>
      <c r="R4080" s="255"/>
      <c r="S4080" s="255"/>
      <c r="T4080" s="256"/>
      <c r="U4080" s="14"/>
      <c r="V4080" s="14"/>
      <c r="W4080" s="14"/>
      <c r="X4080" s="14"/>
      <c r="Y4080" s="14"/>
      <c r="Z4080" s="14"/>
      <c r="AA4080" s="14"/>
      <c r="AB4080" s="14"/>
      <c r="AC4080" s="14"/>
      <c r="AD4080" s="14"/>
      <c r="AE4080" s="14"/>
      <c r="AT4080" s="257" t="s">
        <v>252</v>
      </c>
      <c r="AU4080" s="257" t="s">
        <v>93</v>
      </c>
      <c r="AV4080" s="14" t="s">
        <v>93</v>
      </c>
      <c r="AW4080" s="14" t="s">
        <v>46</v>
      </c>
      <c r="AX4080" s="14" t="s">
        <v>85</v>
      </c>
      <c r="AY4080" s="257" t="s">
        <v>241</v>
      </c>
    </row>
    <row r="4081" s="14" customFormat="1">
      <c r="A4081" s="14"/>
      <c r="B4081" s="247"/>
      <c r="C4081" s="248"/>
      <c r="D4081" s="238" t="s">
        <v>252</v>
      </c>
      <c r="E4081" s="249" t="s">
        <v>39</v>
      </c>
      <c r="F4081" s="250" t="s">
        <v>3523</v>
      </c>
      <c r="G4081" s="248"/>
      <c r="H4081" s="251">
        <v>11.449999999999999</v>
      </c>
      <c r="I4081" s="252"/>
      <c r="J4081" s="248"/>
      <c r="K4081" s="248"/>
      <c r="L4081" s="253"/>
      <c r="M4081" s="254"/>
      <c r="N4081" s="255"/>
      <c r="O4081" s="255"/>
      <c r="P4081" s="255"/>
      <c r="Q4081" s="255"/>
      <c r="R4081" s="255"/>
      <c r="S4081" s="255"/>
      <c r="T4081" s="256"/>
      <c r="U4081" s="14"/>
      <c r="V4081" s="14"/>
      <c r="W4081" s="14"/>
      <c r="X4081" s="14"/>
      <c r="Y4081" s="14"/>
      <c r="Z4081" s="14"/>
      <c r="AA4081" s="14"/>
      <c r="AB4081" s="14"/>
      <c r="AC4081" s="14"/>
      <c r="AD4081" s="14"/>
      <c r="AE4081" s="14"/>
      <c r="AT4081" s="257" t="s">
        <v>252</v>
      </c>
      <c r="AU4081" s="257" t="s">
        <v>93</v>
      </c>
      <c r="AV4081" s="14" t="s">
        <v>93</v>
      </c>
      <c r="AW4081" s="14" t="s">
        <v>46</v>
      </c>
      <c r="AX4081" s="14" t="s">
        <v>85</v>
      </c>
      <c r="AY4081" s="257" t="s">
        <v>241</v>
      </c>
    </row>
    <row r="4082" s="14" customFormat="1">
      <c r="A4082" s="14"/>
      <c r="B4082" s="247"/>
      <c r="C4082" s="248"/>
      <c r="D4082" s="238" t="s">
        <v>252</v>
      </c>
      <c r="E4082" s="249" t="s">
        <v>39</v>
      </c>
      <c r="F4082" s="250" t="s">
        <v>3524</v>
      </c>
      <c r="G4082" s="248"/>
      <c r="H4082" s="251">
        <v>15.779999999999999</v>
      </c>
      <c r="I4082" s="252"/>
      <c r="J4082" s="248"/>
      <c r="K4082" s="248"/>
      <c r="L4082" s="253"/>
      <c r="M4082" s="254"/>
      <c r="N4082" s="255"/>
      <c r="O4082" s="255"/>
      <c r="P4082" s="255"/>
      <c r="Q4082" s="255"/>
      <c r="R4082" s="255"/>
      <c r="S4082" s="255"/>
      <c r="T4082" s="256"/>
      <c r="U4082" s="14"/>
      <c r="V4082" s="14"/>
      <c r="W4082" s="14"/>
      <c r="X4082" s="14"/>
      <c r="Y4082" s="14"/>
      <c r="Z4082" s="14"/>
      <c r="AA4082" s="14"/>
      <c r="AB4082" s="14"/>
      <c r="AC4082" s="14"/>
      <c r="AD4082" s="14"/>
      <c r="AE4082" s="14"/>
      <c r="AT4082" s="257" t="s">
        <v>252</v>
      </c>
      <c r="AU4082" s="257" t="s">
        <v>93</v>
      </c>
      <c r="AV4082" s="14" t="s">
        <v>93</v>
      </c>
      <c r="AW4082" s="14" t="s">
        <v>46</v>
      </c>
      <c r="AX4082" s="14" t="s">
        <v>85</v>
      </c>
      <c r="AY4082" s="257" t="s">
        <v>241</v>
      </c>
    </row>
    <row r="4083" s="14" customFormat="1">
      <c r="A4083" s="14"/>
      <c r="B4083" s="247"/>
      <c r="C4083" s="248"/>
      <c r="D4083" s="238" t="s">
        <v>252</v>
      </c>
      <c r="E4083" s="249" t="s">
        <v>39</v>
      </c>
      <c r="F4083" s="250" t="s">
        <v>3579</v>
      </c>
      <c r="G4083" s="248"/>
      <c r="H4083" s="251">
        <v>34.689999999999998</v>
      </c>
      <c r="I4083" s="252"/>
      <c r="J4083" s="248"/>
      <c r="K4083" s="248"/>
      <c r="L4083" s="253"/>
      <c r="M4083" s="254"/>
      <c r="N4083" s="255"/>
      <c r="O4083" s="255"/>
      <c r="P4083" s="255"/>
      <c r="Q4083" s="255"/>
      <c r="R4083" s="255"/>
      <c r="S4083" s="255"/>
      <c r="T4083" s="256"/>
      <c r="U4083" s="14"/>
      <c r="V4083" s="14"/>
      <c r="W4083" s="14"/>
      <c r="X4083" s="14"/>
      <c r="Y4083" s="14"/>
      <c r="Z4083" s="14"/>
      <c r="AA4083" s="14"/>
      <c r="AB4083" s="14"/>
      <c r="AC4083" s="14"/>
      <c r="AD4083" s="14"/>
      <c r="AE4083" s="14"/>
      <c r="AT4083" s="257" t="s">
        <v>252</v>
      </c>
      <c r="AU4083" s="257" t="s">
        <v>93</v>
      </c>
      <c r="AV4083" s="14" t="s">
        <v>93</v>
      </c>
      <c r="AW4083" s="14" t="s">
        <v>46</v>
      </c>
      <c r="AX4083" s="14" t="s">
        <v>85</v>
      </c>
      <c r="AY4083" s="257" t="s">
        <v>241</v>
      </c>
    </row>
    <row r="4084" s="14" customFormat="1">
      <c r="A4084" s="14"/>
      <c r="B4084" s="247"/>
      <c r="C4084" s="248"/>
      <c r="D4084" s="238" t="s">
        <v>252</v>
      </c>
      <c r="E4084" s="249" t="s">
        <v>39</v>
      </c>
      <c r="F4084" s="250" t="s">
        <v>3580</v>
      </c>
      <c r="G4084" s="248"/>
      <c r="H4084" s="251">
        <v>61.299999999999997</v>
      </c>
      <c r="I4084" s="252"/>
      <c r="J4084" s="248"/>
      <c r="K4084" s="248"/>
      <c r="L4084" s="253"/>
      <c r="M4084" s="254"/>
      <c r="N4084" s="255"/>
      <c r="O4084" s="255"/>
      <c r="P4084" s="255"/>
      <c r="Q4084" s="255"/>
      <c r="R4084" s="255"/>
      <c r="S4084" s="255"/>
      <c r="T4084" s="256"/>
      <c r="U4084" s="14"/>
      <c r="V4084" s="14"/>
      <c r="W4084" s="14"/>
      <c r="X4084" s="14"/>
      <c r="Y4084" s="14"/>
      <c r="Z4084" s="14"/>
      <c r="AA4084" s="14"/>
      <c r="AB4084" s="14"/>
      <c r="AC4084" s="14"/>
      <c r="AD4084" s="14"/>
      <c r="AE4084" s="14"/>
      <c r="AT4084" s="257" t="s">
        <v>252</v>
      </c>
      <c r="AU4084" s="257" t="s">
        <v>93</v>
      </c>
      <c r="AV4084" s="14" t="s">
        <v>93</v>
      </c>
      <c r="AW4084" s="14" t="s">
        <v>46</v>
      </c>
      <c r="AX4084" s="14" t="s">
        <v>85</v>
      </c>
      <c r="AY4084" s="257" t="s">
        <v>241</v>
      </c>
    </row>
    <row r="4085" s="14" customFormat="1">
      <c r="A4085" s="14"/>
      <c r="B4085" s="247"/>
      <c r="C4085" s="248"/>
      <c r="D4085" s="238" t="s">
        <v>252</v>
      </c>
      <c r="E4085" s="249" t="s">
        <v>39</v>
      </c>
      <c r="F4085" s="250" t="s">
        <v>3581</v>
      </c>
      <c r="G4085" s="248"/>
      <c r="H4085" s="251">
        <v>40.960000000000001</v>
      </c>
      <c r="I4085" s="252"/>
      <c r="J4085" s="248"/>
      <c r="K4085" s="248"/>
      <c r="L4085" s="253"/>
      <c r="M4085" s="254"/>
      <c r="N4085" s="255"/>
      <c r="O4085" s="255"/>
      <c r="P4085" s="255"/>
      <c r="Q4085" s="255"/>
      <c r="R4085" s="255"/>
      <c r="S4085" s="255"/>
      <c r="T4085" s="256"/>
      <c r="U4085" s="14"/>
      <c r="V4085" s="14"/>
      <c r="W4085" s="14"/>
      <c r="X4085" s="14"/>
      <c r="Y4085" s="14"/>
      <c r="Z4085" s="14"/>
      <c r="AA4085" s="14"/>
      <c r="AB4085" s="14"/>
      <c r="AC4085" s="14"/>
      <c r="AD4085" s="14"/>
      <c r="AE4085" s="14"/>
      <c r="AT4085" s="257" t="s">
        <v>252</v>
      </c>
      <c r="AU4085" s="257" t="s">
        <v>93</v>
      </c>
      <c r="AV4085" s="14" t="s">
        <v>93</v>
      </c>
      <c r="AW4085" s="14" t="s">
        <v>46</v>
      </c>
      <c r="AX4085" s="14" t="s">
        <v>85</v>
      </c>
      <c r="AY4085" s="257" t="s">
        <v>241</v>
      </c>
    </row>
    <row r="4086" s="14" customFormat="1">
      <c r="A4086" s="14"/>
      <c r="B4086" s="247"/>
      <c r="C4086" s="248"/>
      <c r="D4086" s="238" t="s">
        <v>252</v>
      </c>
      <c r="E4086" s="249" t="s">
        <v>39</v>
      </c>
      <c r="F4086" s="250" t="s">
        <v>3582</v>
      </c>
      <c r="G4086" s="248"/>
      <c r="H4086" s="251">
        <v>6</v>
      </c>
      <c r="I4086" s="252"/>
      <c r="J4086" s="248"/>
      <c r="K4086" s="248"/>
      <c r="L4086" s="253"/>
      <c r="M4086" s="254"/>
      <c r="N4086" s="255"/>
      <c r="O4086" s="255"/>
      <c r="P4086" s="255"/>
      <c r="Q4086" s="255"/>
      <c r="R4086" s="255"/>
      <c r="S4086" s="255"/>
      <c r="T4086" s="256"/>
      <c r="U4086" s="14"/>
      <c r="V4086" s="14"/>
      <c r="W4086" s="14"/>
      <c r="X4086" s="14"/>
      <c r="Y4086" s="14"/>
      <c r="Z4086" s="14"/>
      <c r="AA4086" s="14"/>
      <c r="AB4086" s="14"/>
      <c r="AC4086" s="14"/>
      <c r="AD4086" s="14"/>
      <c r="AE4086" s="14"/>
      <c r="AT4086" s="257" t="s">
        <v>252</v>
      </c>
      <c r="AU4086" s="257" t="s">
        <v>93</v>
      </c>
      <c r="AV4086" s="14" t="s">
        <v>93</v>
      </c>
      <c r="AW4086" s="14" t="s">
        <v>46</v>
      </c>
      <c r="AX4086" s="14" t="s">
        <v>85</v>
      </c>
      <c r="AY4086" s="257" t="s">
        <v>241</v>
      </c>
    </row>
    <row r="4087" s="14" customFormat="1">
      <c r="A4087" s="14"/>
      <c r="B4087" s="247"/>
      <c r="C4087" s="248"/>
      <c r="D4087" s="238" t="s">
        <v>252</v>
      </c>
      <c r="E4087" s="249" t="s">
        <v>39</v>
      </c>
      <c r="F4087" s="250" t="s">
        <v>3583</v>
      </c>
      <c r="G4087" s="248"/>
      <c r="H4087" s="251">
        <v>14.41</v>
      </c>
      <c r="I4087" s="252"/>
      <c r="J4087" s="248"/>
      <c r="K4087" s="248"/>
      <c r="L4087" s="253"/>
      <c r="M4087" s="254"/>
      <c r="N4087" s="255"/>
      <c r="O4087" s="255"/>
      <c r="P4087" s="255"/>
      <c r="Q4087" s="255"/>
      <c r="R4087" s="255"/>
      <c r="S4087" s="255"/>
      <c r="T4087" s="256"/>
      <c r="U4087" s="14"/>
      <c r="V4087" s="14"/>
      <c r="W4087" s="14"/>
      <c r="X4087" s="14"/>
      <c r="Y4087" s="14"/>
      <c r="Z4087" s="14"/>
      <c r="AA4087" s="14"/>
      <c r="AB4087" s="14"/>
      <c r="AC4087" s="14"/>
      <c r="AD4087" s="14"/>
      <c r="AE4087" s="14"/>
      <c r="AT4087" s="257" t="s">
        <v>252</v>
      </c>
      <c r="AU4087" s="257" t="s">
        <v>93</v>
      </c>
      <c r="AV4087" s="14" t="s">
        <v>93</v>
      </c>
      <c r="AW4087" s="14" t="s">
        <v>46</v>
      </c>
      <c r="AX4087" s="14" t="s">
        <v>85</v>
      </c>
      <c r="AY4087" s="257" t="s">
        <v>241</v>
      </c>
    </row>
    <row r="4088" s="14" customFormat="1">
      <c r="A4088" s="14"/>
      <c r="B4088" s="247"/>
      <c r="C4088" s="248"/>
      <c r="D4088" s="238" t="s">
        <v>252</v>
      </c>
      <c r="E4088" s="249" t="s">
        <v>39</v>
      </c>
      <c r="F4088" s="250" t="s">
        <v>3584</v>
      </c>
      <c r="G4088" s="248"/>
      <c r="H4088" s="251">
        <v>6</v>
      </c>
      <c r="I4088" s="252"/>
      <c r="J4088" s="248"/>
      <c r="K4088" s="248"/>
      <c r="L4088" s="253"/>
      <c r="M4088" s="254"/>
      <c r="N4088" s="255"/>
      <c r="O4088" s="255"/>
      <c r="P4088" s="255"/>
      <c r="Q4088" s="255"/>
      <c r="R4088" s="255"/>
      <c r="S4088" s="255"/>
      <c r="T4088" s="256"/>
      <c r="U4088" s="14"/>
      <c r="V4088" s="14"/>
      <c r="W4088" s="14"/>
      <c r="X4088" s="14"/>
      <c r="Y4088" s="14"/>
      <c r="Z4088" s="14"/>
      <c r="AA4088" s="14"/>
      <c r="AB4088" s="14"/>
      <c r="AC4088" s="14"/>
      <c r="AD4088" s="14"/>
      <c r="AE4088" s="14"/>
      <c r="AT4088" s="257" t="s">
        <v>252</v>
      </c>
      <c r="AU4088" s="257" t="s">
        <v>93</v>
      </c>
      <c r="AV4088" s="14" t="s">
        <v>93</v>
      </c>
      <c r="AW4088" s="14" t="s">
        <v>46</v>
      </c>
      <c r="AX4088" s="14" t="s">
        <v>85</v>
      </c>
      <c r="AY4088" s="257" t="s">
        <v>241</v>
      </c>
    </row>
    <row r="4089" s="14" customFormat="1">
      <c r="A4089" s="14"/>
      <c r="B4089" s="247"/>
      <c r="C4089" s="248"/>
      <c r="D4089" s="238" t="s">
        <v>252</v>
      </c>
      <c r="E4089" s="249" t="s">
        <v>39</v>
      </c>
      <c r="F4089" s="250" t="s">
        <v>3585</v>
      </c>
      <c r="G4089" s="248"/>
      <c r="H4089" s="251">
        <v>14.41</v>
      </c>
      <c r="I4089" s="252"/>
      <c r="J4089" s="248"/>
      <c r="K4089" s="248"/>
      <c r="L4089" s="253"/>
      <c r="M4089" s="254"/>
      <c r="N4089" s="255"/>
      <c r="O4089" s="255"/>
      <c r="P4089" s="255"/>
      <c r="Q4089" s="255"/>
      <c r="R4089" s="255"/>
      <c r="S4089" s="255"/>
      <c r="T4089" s="256"/>
      <c r="U4089" s="14"/>
      <c r="V4089" s="14"/>
      <c r="W4089" s="14"/>
      <c r="X4089" s="14"/>
      <c r="Y4089" s="14"/>
      <c r="Z4089" s="14"/>
      <c r="AA4089" s="14"/>
      <c r="AB4089" s="14"/>
      <c r="AC4089" s="14"/>
      <c r="AD4089" s="14"/>
      <c r="AE4089" s="14"/>
      <c r="AT4089" s="257" t="s">
        <v>252</v>
      </c>
      <c r="AU4089" s="257" t="s">
        <v>93</v>
      </c>
      <c r="AV4089" s="14" t="s">
        <v>93</v>
      </c>
      <c r="AW4089" s="14" t="s">
        <v>46</v>
      </c>
      <c r="AX4089" s="14" t="s">
        <v>85</v>
      </c>
      <c r="AY4089" s="257" t="s">
        <v>241</v>
      </c>
    </row>
    <row r="4090" s="14" customFormat="1">
      <c r="A4090" s="14"/>
      <c r="B4090" s="247"/>
      <c r="C4090" s="248"/>
      <c r="D4090" s="238" t="s">
        <v>252</v>
      </c>
      <c r="E4090" s="249" t="s">
        <v>39</v>
      </c>
      <c r="F4090" s="250" t="s">
        <v>3586</v>
      </c>
      <c r="G4090" s="248"/>
      <c r="H4090" s="251">
        <v>9.2100000000000009</v>
      </c>
      <c r="I4090" s="252"/>
      <c r="J4090" s="248"/>
      <c r="K4090" s="248"/>
      <c r="L4090" s="253"/>
      <c r="M4090" s="254"/>
      <c r="N4090" s="255"/>
      <c r="O4090" s="255"/>
      <c r="P4090" s="255"/>
      <c r="Q4090" s="255"/>
      <c r="R4090" s="255"/>
      <c r="S4090" s="255"/>
      <c r="T4090" s="256"/>
      <c r="U4090" s="14"/>
      <c r="V4090" s="14"/>
      <c r="W4090" s="14"/>
      <c r="X4090" s="14"/>
      <c r="Y4090" s="14"/>
      <c r="Z4090" s="14"/>
      <c r="AA4090" s="14"/>
      <c r="AB4090" s="14"/>
      <c r="AC4090" s="14"/>
      <c r="AD4090" s="14"/>
      <c r="AE4090" s="14"/>
      <c r="AT4090" s="257" t="s">
        <v>252</v>
      </c>
      <c r="AU4090" s="257" t="s">
        <v>93</v>
      </c>
      <c r="AV4090" s="14" t="s">
        <v>93</v>
      </c>
      <c r="AW4090" s="14" t="s">
        <v>46</v>
      </c>
      <c r="AX4090" s="14" t="s">
        <v>85</v>
      </c>
      <c r="AY4090" s="257" t="s">
        <v>241</v>
      </c>
    </row>
    <row r="4091" s="14" customFormat="1">
      <c r="A4091" s="14"/>
      <c r="B4091" s="247"/>
      <c r="C4091" s="248"/>
      <c r="D4091" s="238" t="s">
        <v>252</v>
      </c>
      <c r="E4091" s="249" t="s">
        <v>39</v>
      </c>
      <c r="F4091" s="250" t="s">
        <v>3587</v>
      </c>
      <c r="G4091" s="248"/>
      <c r="H4091" s="251">
        <v>47.509999999999998</v>
      </c>
      <c r="I4091" s="252"/>
      <c r="J4091" s="248"/>
      <c r="K4091" s="248"/>
      <c r="L4091" s="253"/>
      <c r="M4091" s="254"/>
      <c r="N4091" s="255"/>
      <c r="O4091" s="255"/>
      <c r="P4091" s="255"/>
      <c r="Q4091" s="255"/>
      <c r="R4091" s="255"/>
      <c r="S4091" s="255"/>
      <c r="T4091" s="256"/>
      <c r="U4091" s="14"/>
      <c r="V4091" s="14"/>
      <c r="W4091" s="14"/>
      <c r="X4091" s="14"/>
      <c r="Y4091" s="14"/>
      <c r="Z4091" s="14"/>
      <c r="AA4091" s="14"/>
      <c r="AB4091" s="14"/>
      <c r="AC4091" s="14"/>
      <c r="AD4091" s="14"/>
      <c r="AE4091" s="14"/>
      <c r="AT4091" s="257" t="s">
        <v>252</v>
      </c>
      <c r="AU4091" s="257" t="s">
        <v>93</v>
      </c>
      <c r="AV4091" s="14" t="s">
        <v>93</v>
      </c>
      <c r="AW4091" s="14" t="s">
        <v>46</v>
      </c>
      <c r="AX4091" s="14" t="s">
        <v>85</v>
      </c>
      <c r="AY4091" s="257" t="s">
        <v>241</v>
      </c>
    </row>
    <row r="4092" s="14" customFormat="1">
      <c r="A4092" s="14"/>
      <c r="B4092" s="247"/>
      <c r="C4092" s="248"/>
      <c r="D4092" s="238" t="s">
        <v>252</v>
      </c>
      <c r="E4092" s="249" t="s">
        <v>39</v>
      </c>
      <c r="F4092" s="250" t="s">
        <v>3588</v>
      </c>
      <c r="G4092" s="248"/>
      <c r="H4092" s="251">
        <v>14.710000000000001</v>
      </c>
      <c r="I4092" s="252"/>
      <c r="J4092" s="248"/>
      <c r="K4092" s="248"/>
      <c r="L4092" s="253"/>
      <c r="M4092" s="254"/>
      <c r="N4092" s="255"/>
      <c r="O4092" s="255"/>
      <c r="P4092" s="255"/>
      <c r="Q4092" s="255"/>
      <c r="R4092" s="255"/>
      <c r="S4092" s="255"/>
      <c r="T4092" s="256"/>
      <c r="U4092" s="14"/>
      <c r="V4092" s="14"/>
      <c r="W4092" s="14"/>
      <c r="X4092" s="14"/>
      <c r="Y4092" s="14"/>
      <c r="Z4092" s="14"/>
      <c r="AA4092" s="14"/>
      <c r="AB4092" s="14"/>
      <c r="AC4092" s="14"/>
      <c r="AD4092" s="14"/>
      <c r="AE4092" s="14"/>
      <c r="AT4092" s="257" t="s">
        <v>252</v>
      </c>
      <c r="AU4092" s="257" t="s">
        <v>93</v>
      </c>
      <c r="AV4092" s="14" t="s">
        <v>93</v>
      </c>
      <c r="AW4092" s="14" t="s">
        <v>46</v>
      </c>
      <c r="AX4092" s="14" t="s">
        <v>85</v>
      </c>
      <c r="AY4092" s="257" t="s">
        <v>241</v>
      </c>
    </row>
    <row r="4093" s="14" customFormat="1">
      <c r="A4093" s="14"/>
      <c r="B4093" s="247"/>
      <c r="C4093" s="248"/>
      <c r="D4093" s="238" t="s">
        <v>252</v>
      </c>
      <c r="E4093" s="249" t="s">
        <v>39</v>
      </c>
      <c r="F4093" s="250" t="s">
        <v>2401</v>
      </c>
      <c r="G4093" s="248"/>
      <c r="H4093" s="251">
        <v>17.190000000000001</v>
      </c>
      <c r="I4093" s="252"/>
      <c r="J4093" s="248"/>
      <c r="K4093" s="248"/>
      <c r="L4093" s="253"/>
      <c r="M4093" s="254"/>
      <c r="N4093" s="255"/>
      <c r="O4093" s="255"/>
      <c r="P4093" s="255"/>
      <c r="Q4093" s="255"/>
      <c r="R4093" s="255"/>
      <c r="S4093" s="255"/>
      <c r="T4093" s="256"/>
      <c r="U4093" s="14"/>
      <c r="V4093" s="14"/>
      <c r="W4093" s="14"/>
      <c r="X4093" s="14"/>
      <c r="Y4093" s="14"/>
      <c r="Z4093" s="14"/>
      <c r="AA4093" s="14"/>
      <c r="AB4093" s="14"/>
      <c r="AC4093" s="14"/>
      <c r="AD4093" s="14"/>
      <c r="AE4093" s="14"/>
      <c r="AT4093" s="257" t="s">
        <v>252</v>
      </c>
      <c r="AU4093" s="257" t="s">
        <v>93</v>
      </c>
      <c r="AV4093" s="14" t="s">
        <v>93</v>
      </c>
      <c r="AW4093" s="14" t="s">
        <v>46</v>
      </c>
      <c r="AX4093" s="14" t="s">
        <v>85</v>
      </c>
      <c r="AY4093" s="257" t="s">
        <v>241</v>
      </c>
    </row>
    <row r="4094" s="14" customFormat="1">
      <c r="A4094" s="14"/>
      <c r="B4094" s="247"/>
      <c r="C4094" s="248"/>
      <c r="D4094" s="238" t="s">
        <v>252</v>
      </c>
      <c r="E4094" s="249" t="s">
        <v>39</v>
      </c>
      <c r="F4094" s="250" t="s">
        <v>3548</v>
      </c>
      <c r="G4094" s="248"/>
      <c r="H4094" s="251">
        <v>16.73</v>
      </c>
      <c r="I4094" s="252"/>
      <c r="J4094" s="248"/>
      <c r="K4094" s="248"/>
      <c r="L4094" s="253"/>
      <c r="M4094" s="254"/>
      <c r="N4094" s="255"/>
      <c r="O4094" s="255"/>
      <c r="P4094" s="255"/>
      <c r="Q4094" s="255"/>
      <c r="R4094" s="255"/>
      <c r="S4094" s="255"/>
      <c r="T4094" s="256"/>
      <c r="U4094" s="14"/>
      <c r="V4094" s="14"/>
      <c r="W4094" s="14"/>
      <c r="X4094" s="14"/>
      <c r="Y4094" s="14"/>
      <c r="Z4094" s="14"/>
      <c r="AA4094" s="14"/>
      <c r="AB4094" s="14"/>
      <c r="AC4094" s="14"/>
      <c r="AD4094" s="14"/>
      <c r="AE4094" s="14"/>
      <c r="AT4094" s="257" t="s">
        <v>252</v>
      </c>
      <c r="AU4094" s="257" t="s">
        <v>93</v>
      </c>
      <c r="AV4094" s="14" t="s">
        <v>93</v>
      </c>
      <c r="AW4094" s="14" t="s">
        <v>46</v>
      </c>
      <c r="AX4094" s="14" t="s">
        <v>85</v>
      </c>
      <c r="AY4094" s="257" t="s">
        <v>241</v>
      </c>
    </row>
    <row r="4095" s="14" customFormat="1">
      <c r="A4095" s="14"/>
      <c r="B4095" s="247"/>
      <c r="C4095" s="248"/>
      <c r="D4095" s="238" t="s">
        <v>252</v>
      </c>
      <c r="E4095" s="249" t="s">
        <v>39</v>
      </c>
      <c r="F4095" s="250" t="s">
        <v>3589</v>
      </c>
      <c r="G4095" s="248"/>
      <c r="H4095" s="251">
        <v>30.760000000000002</v>
      </c>
      <c r="I4095" s="252"/>
      <c r="J4095" s="248"/>
      <c r="K4095" s="248"/>
      <c r="L4095" s="253"/>
      <c r="M4095" s="254"/>
      <c r="N4095" s="255"/>
      <c r="O4095" s="255"/>
      <c r="P4095" s="255"/>
      <c r="Q4095" s="255"/>
      <c r="R4095" s="255"/>
      <c r="S4095" s="255"/>
      <c r="T4095" s="256"/>
      <c r="U4095" s="14"/>
      <c r="V4095" s="14"/>
      <c r="W4095" s="14"/>
      <c r="X4095" s="14"/>
      <c r="Y4095" s="14"/>
      <c r="Z4095" s="14"/>
      <c r="AA4095" s="14"/>
      <c r="AB4095" s="14"/>
      <c r="AC4095" s="14"/>
      <c r="AD4095" s="14"/>
      <c r="AE4095" s="14"/>
      <c r="AT4095" s="257" t="s">
        <v>252</v>
      </c>
      <c r="AU4095" s="257" t="s">
        <v>93</v>
      </c>
      <c r="AV4095" s="14" t="s">
        <v>93</v>
      </c>
      <c r="AW4095" s="14" t="s">
        <v>46</v>
      </c>
      <c r="AX4095" s="14" t="s">
        <v>85</v>
      </c>
      <c r="AY4095" s="257" t="s">
        <v>241</v>
      </c>
    </row>
    <row r="4096" s="14" customFormat="1">
      <c r="A4096" s="14"/>
      <c r="B4096" s="247"/>
      <c r="C4096" s="248"/>
      <c r="D4096" s="238" t="s">
        <v>252</v>
      </c>
      <c r="E4096" s="249" t="s">
        <v>39</v>
      </c>
      <c r="F4096" s="250" t="s">
        <v>3590</v>
      </c>
      <c r="G4096" s="248"/>
      <c r="H4096" s="251">
        <v>8.8000000000000007</v>
      </c>
      <c r="I4096" s="252"/>
      <c r="J4096" s="248"/>
      <c r="K4096" s="248"/>
      <c r="L4096" s="253"/>
      <c r="M4096" s="254"/>
      <c r="N4096" s="255"/>
      <c r="O4096" s="255"/>
      <c r="P4096" s="255"/>
      <c r="Q4096" s="255"/>
      <c r="R4096" s="255"/>
      <c r="S4096" s="255"/>
      <c r="T4096" s="256"/>
      <c r="U4096" s="14"/>
      <c r="V4096" s="14"/>
      <c r="W4096" s="14"/>
      <c r="X4096" s="14"/>
      <c r="Y4096" s="14"/>
      <c r="Z4096" s="14"/>
      <c r="AA4096" s="14"/>
      <c r="AB4096" s="14"/>
      <c r="AC4096" s="14"/>
      <c r="AD4096" s="14"/>
      <c r="AE4096" s="14"/>
      <c r="AT4096" s="257" t="s">
        <v>252</v>
      </c>
      <c r="AU4096" s="257" t="s">
        <v>93</v>
      </c>
      <c r="AV4096" s="14" t="s">
        <v>93</v>
      </c>
      <c r="AW4096" s="14" t="s">
        <v>46</v>
      </c>
      <c r="AX4096" s="14" t="s">
        <v>85</v>
      </c>
      <c r="AY4096" s="257" t="s">
        <v>241</v>
      </c>
    </row>
    <row r="4097" s="14" customFormat="1">
      <c r="A4097" s="14"/>
      <c r="B4097" s="247"/>
      <c r="C4097" s="248"/>
      <c r="D4097" s="238" t="s">
        <v>252</v>
      </c>
      <c r="E4097" s="249" t="s">
        <v>39</v>
      </c>
      <c r="F4097" s="250" t="s">
        <v>3591</v>
      </c>
      <c r="G4097" s="248"/>
      <c r="H4097" s="251">
        <v>53.210000000000001</v>
      </c>
      <c r="I4097" s="252"/>
      <c r="J4097" s="248"/>
      <c r="K4097" s="248"/>
      <c r="L4097" s="253"/>
      <c r="M4097" s="254"/>
      <c r="N4097" s="255"/>
      <c r="O4097" s="255"/>
      <c r="P4097" s="255"/>
      <c r="Q4097" s="255"/>
      <c r="R4097" s="255"/>
      <c r="S4097" s="255"/>
      <c r="T4097" s="256"/>
      <c r="U4097" s="14"/>
      <c r="V4097" s="14"/>
      <c r="W4097" s="14"/>
      <c r="X4097" s="14"/>
      <c r="Y4097" s="14"/>
      <c r="Z4097" s="14"/>
      <c r="AA4097" s="14"/>
      <c r="AB4097" s="14"/>
      <c r="AC4097" s="14"/>
      <c r="AD4097" s="14"/>
      <c r="AE4097" s="14"/>
      <c r="AT4097" s="257" t="s">
        <v>252</v>
      </c>
      <c r="AU4097" s="257" t="s">
        <v>93</v>
      </c>
      <c r="AV4097" s="14" t="s">
        <v>93</v>
      </c>
      <c r="AW4097" s="14" t="s">
        <v>46</v>
      </c>
      <c r="AX4097" s="14" t="s">
        <v>85</v>
      </c>
      <c r="AY4097" s="257" t="s">
        <v>241</v>
      </c>
    </row>
    <row r="4098" s="14" customFormat="1">
      <c r="A4098" s="14"/>
      <c r="B4098" s="247"/>
      <c r="C4098" s="248"/>
      <c r="D4098" s="238" t="s">
        <v>252</v>
      </c>
      <c r="E4098" s="249" t="s">
        <v>39</v>
      </c>
      <c r="F4098" s="250" t="s">
        <v>3592</v>
      </c>
      <c r="G4098" s="248"/>
      <c r="H4098" s="251">
        <v>22.129999999999999</v>
      </c>
      <c r="I4098" s="252"/>
      <c r="J4098" s="248"/>
      <c r="K4098" s="248"/>
      <c r="L4098" s="253"/>
      <c r="M4098" s="254"/>
      <c r="N4098" s="255"/>
      <c r="O4098" s="255"/>
      <c r="P4098" s="255"/>
      <c r="Q4098" s="255"/>
      <c r="R4098" s="255"/>
      <c r="S4098" s="255"/>
      <c r="T4098" s="256"/>
      <c r="U4098" s="14"/>
      <c r="V4098" s="14"/>
      <c r="W4098" s="14"/>
      <c r="X4098" s="14"/>
      <c r="Y4098" s="14"/>
      <c r="Z4098" s="14"/>
      <c r="AA4098" s="14"/>
      <c r="AB4098" s="14"/>
      <c r="AC4098" s="14"/>
      <c r="AD4098" s="14"/>
      <c r="AE4098" s="14"/>
      <c r="AT4098" s="257" t="s">
        <v>252</v>
      </c>
      <c r="AU4098" s="257" t="s">
        <v>93</v>
      </c>
      <c r="AV4098" s="14" t="s">
        <v>93</v>
      </c>
      <c r="AW4098" s="14" t="s">
        <v>46</v>
      </c>
      <c r="AX4098" s="14" t="s">
        <v>85</v>
      </c>
      <c r="AY4098" s="257" t="s">
        <v>241</v>
      </c>
    </row>
    <row r="4099" s="14" customFormat="1">
      <c r="A4099" s="14"/>
      <c r="B4099" s="247"/>
      <c r="C4099" s="248"/>
      <c r="D4099" s="238" t="s">
        <v>252</v>
      </c>
      <c r="E4099" s="249" t="s">
        <v>39</v>
      </c>
      <c r="F4099" s="250" t="s">
        <v>3593</v>
      </c>
      <c r="G4099" s="248"/>
      <c r="H4099" s="251">
        <v>1.25</v>
      </c>
      <c r="I4099" s="252"/>
      <c r="J4099" s="248"/>
      <c r="K4099" s="248"/>
      <c r="L4099" s="253"/>
      <c r="M4099" s="254"/>
      <c r="N4099" s="255"/>
      <c r="O4099" s="255"/>
      <c r="P4099" s="255"/>
      <c r="Q4099" s="255"/>
      <c r="R4099" s="255"/>
      <c r="S4099" s="255"/>
      <c r="T4099" s="256"/>
      <c r="U4099" s="14"/>
      <c r="V4099" s="14"/>
      <c r="W4099" s="14"/>
      <c r="X4099" s="14"/>
      <c r="Y4099" s="14"/>
      <c r="Z4099" s="14"/>
      <c r="AA4099" s="14"/>
      <c r="AB4099" s="14"/>
      <c r="AC4099" s="14"/>
      <c r="AD4099" s="14"/>
      <c r="AE4099" s="14"/>
      <c r="AT4099" s="257" t="s">
        <v>252</v>
      </c>
      <c r="AU4099" s="257" t="s">
        <v>93</v>
      </c>
      <c r="AV4099" s="14" t="s">
        <v>93</v>
      </c>
      <c r="AW4099" s="14" t="s">
        <v>46</v>
      </c>
      <c r="AX4099" s="14" t="s">
        <v>85</v>
      </c>
      <c r="AY4099" s="257" t="s">
        <v>241</v>
      </c>
    </row>
    <row r="4100" s="14" customFormat="1">
      <c r="A4100" s="14"/>
      <c r="B4100" s="247"/>
      <c r="C4100" s="248"/>
      <c r="D4100" s="238" t="s">
        <v>252</v>
      </c>
      <c r="E4100" s="249" t="s">
        <v>39</v>
      </c>
      <c r="F4100" s="250" t="s">
        <v>3594</v>
      </c>
      <c r="G4100" s="248"/>
      <c r="H4100" s="251">
        <v>8.1300000000000008</v>
      </c>
      <c r="I4100" s="252"/>
      <c r="J4100" s="248"/>
      <c r="K4100" s="248"/>
      <c r="L4100" s="253"/>
      <c r="M4100" s="254"/>
      <c r="N4100" s="255"/>
      <c r="O4100" s="255"/>
      <c r="P4100" s="255"/>
      <c r="Q4100" s="255"/>
      <c r="R4100" s="255"/>
      <c r="S4100" s="255"/>
      <c r="T4100" s="256"/>
      <c r="U4100" s="14"/>
      <c r="V4100" s="14"/>
      <c r="W4100" s="14"/>
      <c r="X4100" s="14"/>
      <c r="Y4100" s="14"/>
      <c r="Z4100" s="14"/>
      <c r="AA4100" s="14"/>
      <c r="AB4100" s="14"/>
      <c r="AC4100" s="14"/>
      <c r="AD4100" s="14"/>
      <c r="AE4100" s="14"/>
      <c r="AT4100" s="257" t="s">
        <v>252</v>
      </c>
      <c r="AU4100" s="257" t="s">
        <v>93</v>
      </c>
      <c r="AV4100" s="14" t="s">
        <v>93</v>
      </c>
      <c r="AW4100" s="14" t="s">
        <v>46</v>
      </c>
      <c r="AX4100" s="14" t="s">
        <v>85</v>
      </c>
      <c r="AY4100" s="257" t="s">
        <v>241</v>
      </c>
    </row>
    <row r="4101" s="14" customFormat="1">
      <c r="A4101" s="14"/>
      <c r="B4101" s="247"/>
      <c r="C4101" s="248"/>
      <c r="D4101" s="238" t="s">
        <v>252</v>
      </c>
      <c r="E4101" s="249" t="s">
        <v>39</v>
      </c>
      <c r="F4101" s="250" t="s">
        <v>3595</v>
      </c>
      <c r="G4101" s="248"/>
      <c r="H4101" s="251">
        <v>3.2200000000000002</v>
      </c>
      <c r="I4101" s="252"/>
      <c r="J4101" s="248"/>
      <c r="K4101" s="248"/>
      <c r="L4101" s="253"/>
      <c r="M4101" s="254"/>
      <c r="N4101" s="255"/>
      <c r="O4101" s="255"/>
      <c r="P4101" s="255"/>
      <c r="Q4101" s="255"/>
      <c r="R4101" s="255"/>
      <c r="S4101" s="255"/>
      <c r="T4101" s="256"/>
      <c r="U4101" s="14"/>
      <c r="V4101" s="14"/>
      <c r="W4101" s="14"/>
      <c r="X4101" s="14"/>
      <c r="Y4101" s="14"/>
      <c r="Z4101" s="14"/>
      <c r="AA4101" s="14"/>
      <c r="AB4101" s="14"/>
      <c r="AC4101" s="14"/>
      <c r="AD4101" s="14"/>
      <c r="AE4101" s="14"/>
      <c r="AT4101" s="257" t="s">
        <v>252</v>
      </c>
      <c r="AU4101" s="257" t="s">
        <v>93</v>
      </c>
      <c r="AV4101" s="14" t="s">
        <v>93</v>
      </c>
      <c r="AW4101" s="14" t="s">
        <v>46</v>
      </c>
      <c r="AX4101" s="14" t="s">
        <v>85</v>
      </c>
      <c r="AY4101" s="257" t="s">
        <v>241</v>
      </c>
    </row>
    <row r="4102" s="14" customFormat="1">
      <c r="A4102" s="14"/>
      <c r="B4102" s="247"/>
      <c r="C4102" s="248"/>
      <c r="D4102" s="238" t="s">
        <v>252</v>
      </c>
      <c r="E4102" s="249" t="s">
        <v>39</v>
      </c>
      <c r="F4102" s="250" t="s">
        <v>3596</v>
      </c>
      <c r="G4102" s="248"/>
      <c r="H4102" s="251">
        <v>9.8399999999999999</v>
      </c>
      <c r="I4102" s="252"/>
      <c r="J4102" s="248"/>
      <c r="K4102" s="248"/>
      <c r="L4102" s="253"/>
      <c r="M4102" s="254"/>
      <c r="N4102" s="255"/>
      <c r="O4102" s="255"/>
      <c r="P4102" s="255"/>
      <c r="Q4102" s="255"/>
      <c r="R4102" s="255"/>
      <c r="S4102" s="255"/>
      <c r="T4102" s="256"/>
      <c r="U4102" s="14"/>
      <c r="V4102" s="14"/>
      <c r="W4102" s="14"/>
      <c r="X4102" s="14"/>
      <c r="Y4102" s="14"/>
      <c r="Z4102" s="14"/>
      <c r="AA4102" s="14"/>
      <c r="AB4102" s="14"/>
      <c r="AC4102" s="14"/>
      <c r="AD4102" s="14"/>
      <c r="AE4102" s="14"/>
      <c r="AT4102" s="257" t="s">
        <v>252</v>
      </c>
      <c r="AU4102" s="257" t="s">
        <v>93</v>
      </c>
      <c r="AV4102" s="14" t="s">
        <v>93</v>
      </c>
      <c r="AW4102" s="14" t="s">
        <v>46</v>
      </c>
      <c r="AX4102" s="14" t="s">
        <v>85</v>
      </c>
      <c r="AY4102" s="257" t="s">
        <v>241</v>
      </c>
    </row>
    <row r="4103" s="16" customFormat="1">
      <c r="A4103" s="16"/>
      <c r="B4103" s="269"/>
      <c r="C4103" s="270"/>
      <c r="D4103" s="238" t="s">
        <v>252</v>
      </c>
      <c r="E4103" s="271" t="s">
        <v>39</v>
      </c>
      <c r="F4103" s="272" t="s">
        <v>295</v>
      </c>
      <c r="G4103" s="270"/>
      <c r="H4103" s="273">
        <v>676.74000000000001</v>
      </c>
      <c r="I4103" s="274"/>
      <c r="J4103" s="270"/>
      <c r="K4103" s="270"/>
      <c r="L4103" s="275"/>
      <c r="M4103" s="276"/>
      <c r="N4103" s="277"/>
      <c r="O4103" s="277"/>
      <c r="P4103" s="277"/>
      <c r="Q4103" s="277"/>
      <c r="R4103" s="277"/>
      <c r="S4103" s="277"/>
      <c r="T4103" s="278"/>
      <c r="U4103" s="16"/>
      <c r="V4103" s="16"/>
      <c r="W4103" s="16"/>
      <c r="X4103" s="16"/>
      <c r="Y4103" s="16"/>
      <c r="Z4103" s="16"/>
      <c r="AA4103" s="16"/>
      <c r="AB4103" s="16"/>
      <c r="AC4103" s="16"/>
      <c r="AD4103" s="16"/>
      <c r="AE4103" s="16"/>
      <c r="AT4103" s="279" t="s">
        <v>252</v>
      </c>
      <c r="AU4103" s="279" t="s">
        <v>93</v>
      </c>
      <c r="AV4103" s="16" t="s">
        <v>113</v>
      </c>
      <c r="AW4103" s="16" t="s">
        <v>46</v>
      </c>
      <c r="AX4103" s="16" t="s">
        <v>85</v>
      </c>
      <c r="AY4103" s="279" t="s">
        <v>241</v>
      </c>
    </row>
    <row r="4104" s="15" customFormat="1">
      <c r="A4104" s="15"/>
      <c r="B4104" s="258"/>
      <c r="C4104" s="259"/>
      <c r="D4104" s="238" t="s">
        <v>252</v>
      </c>
      <c r="E4104" s="260" t="s">
        <v>39</v>
      </c>
      <c r="F4104" s="261" t="s">
        <v>274</v>
      </c>
      <c r="G4104" s="259"/>
      <c r="H4104" s="262">
        <v>2292.5120000000002</v>
      </c>
      <c r="I4104" s="263"/>
      <c r="J4104" s="259"/>
      <c r="K4104" s="259"/>
      <c r="L4104" s="264"/>
      <c r="M4104" s="265"/>
      <c r="N4104" s="266"/>
      <c r="O4104" s="266"/>
      <c r="P4104" s="266"/>
      <c r="Q4104" s="266"/>
      <c r="R4104" s="266"/>
      <c r="S4104" s="266"/>
      <c r="T4104" s="267"/>
      <c r="U4104" s="15"/>
      <c r="V4104" s="15"/>
      <c r="W4104" s="15"/>
      <c r="X4104" s="15"/>
      <c r="Y4104" s="15"/>
      <c r="Z4104" s="15"/>
      <c r="AA4104" s="15"/>
      <c r="AB4104" s="15"/>
      <c r="AC4104" s="15"/>
      <c r="AD4104" s="15"/>
      <c r="AE4104" s="15"/>
      <c r="AT4104" s="268" t="s">
        <v>252</v>
      </c>
      <c r="AU4104" s="268" t="s">
        <v>93</v>
      </c>
      <c r="AV4104" s="15" t="s">
        <v>248</v>
      </c>
      <c r="AW4104" s="15" t="s">
        <v>46</v>
      </c>
      <c r="AX4104" s="15" t="s">
        <v>23</v>
      </c>
      <c r="AY4104" s="268" t="s">
        <v>241</v>
      </c>
    </row>
    <row r="4105" s="2" customFormat="1" ht="24.15" customHeight="1">
      <c r="A4105" s="42"/>
      <c r="B4105" s="43"/>
      <c r="C4105" s="218" t="s">
        <v>3597</v>
      </c>
      <c r="D4105" s="218" t="s">
        <v>243</v>
      </c>
      <c r="E4105" s="219" t="s">
        <v>3598</v>
      </c>
      <c r="F4105" s="220" t="s">
        <v>3599</v>
      </c>
      <c r="G4105" s="221" t="s">
        <v>145</v>
      </c>
      <c r="H4105" s="222">
        <v>114.675</v>
      </c>
      <c r="I4105" s="223"/>
      <c r="J4105" s="224">
        <f>ROUND(I4105*H4105,2)</f>
        <v>0</v>
      </c>
      <c r="K4105" s="220" t="s">
        <v>247</v>
      </c>
      <c r="L4105" s="48"/>
      <c r="M4105" s="225" t="s">
        <v>39</v>
      </c>
      <c r="N4105" s="226" t="s">
        <v>56</v>
      </c>
      <c r="O4105" s="88"/>
      <c r="P4105" s="227">
        <f>O4105*H4105</f>
        <v>0</v>
      </c>
      <c r="Q4105" s="227">
        <v>0.00014999999999999999</v>
      </c>
      <c r="R4105" s="227">
        <f>Q4105*H4105</f>
        <v>0.017201249999999998</v>
      </c>
      <c r="S4105" s="227">
        <v>0</v>
      </c>
      <c r="T4105" s="228">
        <f>S4105*H4105</f>
        <v>0</v>
      </c>
      <c r="U4105" s="42"/>
      <c r="V4105" s="42"/>
      <c r="W4105" s="42"/>
      <c r="X4105" s="42"/>
      <c r="Y4105" s="42"/>
      <c r="Z4105" s="42"/>
      <c r="AA4105" s="42"/>
      <c r="AB4105" s="42"/>
      <c r="AC4105" s="42"/>
      <c r="AD4105" s="42"/>
      <c r="AE4105" s="42"/>
      <c r="AR4105" s="229" t="s">
        <v>248</v>
      </c>
      <c r="AT4105" s="229" t="s">
        <v>243</v>
      </c>
      <c r="AU4105" s="229" t="s">
        <v>93</v>
      </c>
      <c r="AY4105" s="20" t="s">
        <v>241</v>
      </c>
      <c r="BE4105" s="230">
        <f>IF(N4105="základní",J4105,0)</f>
        <v>0</v>
      </c>
      <c r="BF4105" s="230">
        <f>IF(N4105="snížená",J4105,0)</f>
        <v>0</v>
      </c>
      <c r="BG4105" s="230">
        <f>IF(N4105="zákl. přenesená",J4105,0)</f>
        <v>0</v>
      </c>
      <c r="BH4105" s="230">
        <f>IF(N4105="sníž. přenesená",J4105,0)</f>
        <v>0</v>
      </c>
      <c r="BI4105" s="230">
        <f>IF(N4105="nulová",J4105,0)</f>
        <v>0</v>
      </c>
      <c r="BJ4105" s="20" t="s">
        <v>23</v>
      </c>
      <c r="BK4105" s="230">
        <f>ROUND(I4105*H4105,2)</f>
        <v>0</v>
      </c>
      <c r="BL4105" s="20" t="s">
        <v>248</v>
      </c>
      <c r="BM4105" s="229" t="s">
        <v>3600</v>
      </c>
    </row>
    <row r="4106" s="2" customFormat="1">
      <c r="A4106" s="42"/>
      <c r="B4106" s="43"/>
      <c r="C4106" s="44"/>
      <c r="D4106" s="231" t="s">
        <v>250</v>
      </c>
      <c r="E4106" s="44"/>
      <c r="F4106" s="232" t="s">
        <v>3601</v>
      </c>
      <c r="G4106" s="44"/>
      <c r="H4106" s="44"/>
      <c r="I4106" s="233"/>
      <c r="J4106" s="44"/>
      <c r="K4106" s="44"/>
      <c r="L4106" s="48"/>
      <c r="M4106" s="234"/>
      <c r="N4106" s="235"/>
      <c r="O4106" s="88"/>
      <c r="P4106" s="88"/>
      <c r="Q4106" s="88"/>
      <c r="R4106" s="88"/>
      <c r="S4106" s="88"/>
      <c r="T4106" s="89"/>
      <c r="U4106" s="42"/>
      <c r="V4106" s="42"/>
      <c r="W4106" s="42"/>
      <c r="X4106" s="42"/>
      <c r="Y4106" s="42"/>
      <c r="Z4106" s="42"/>
      <c r="AA4106" s="42"/>
      <c r="AB4106" s="42"/>
      <c r="AC4106" s="42"/>
      <c r="AD4106" s="42"/>
      <c r="AE4106" s="42"/>
      <c r="AT4106" s="20" t="s">
        <v>250</v>
      </c>
      <c r="AU4106" s="20" t="s">
        <v>93</v>
      </c>
    </row>
    <row r="4107" s="13" customFormat="1">
      <c r="A4107" s="13"/>
      <c r="B4107" s="236"/>
      <c r="C4107" s="237"/>
      <c r="D4107" s="238" t="s">
        <v>252</v>
      </c>
      <c r="E4107" s="239" t="s">
        <v>39</v>
      </c>
      <c r="F4107" s="240" t="s">
        <v>1011</v>
      </c>
      <c r="G4107" s="237"/>
      <c r="H4107" s="239" t="s">
        <v>39</v>
      </c>
      <c r="I4107" s="241"/>
      <c r="J4107" s="237"/>
      <c r="K4107" s="237"/>
      <c r="L4107" s="242"/>
      <c r="M4107" s="243"/>
      <c r="N4107" s="244"/>
      <c r="O4107" s="244"/>
      <c r="P4107" s="244"/>
      <c r="Q4107" s="244"/>
      <c r="R4107" s="244"/>
      <c r="S4107" s="244"/>
      <c r="T4107" s="245"/>
      <c r="U4107" s="13"/>
      <c r="V4107" s="13"/>
      <c r="W4107" s="13"/>
      <c r="X4107" s="13"/>
      <c r="Y4107" s="13"/>
      <c r="Z4107" s="13"/>
      <c r="AA4107" s="13"/>
      <c r="AB4107" s="13"/>
      <c r="AC4107" s="13"/>
      <c r="AD4107" s="13"/>
      <c r="AE4107" s="13"/>
      <c r="AT4107" s="246" t="s">
        <v>252</v>
      </c>
      <c r="AU4107" s="246" t="s">
        <v>93</v>
      </c>
      <c r="AV4107" s="13" t="s">
        <v>23</v>
      </c>
      <c r="AW4107" s="13" t="s">
        <v>46</v>
      </c>
      <c r="AX4107" s="13" t="s">
        <v>85</v>
      </c>
      <c r="AY4107" s="246" t="s">
        <v>241</v>
      </c>
    </row>
    <row r="4108" s="13" customFormat="1">
      <c r="A4108" s="13"/>
      <c r="B4108" s="236"/>
      <c r="C4108" s="237"/>
      <c r="D4108" s="238" t="s">
        <v>252</v>
      </c>
      <c r="E4108" s="239" t="s">
        <v>39</v>
      </c>
      <c r="F4108" s="240" t="s">
        <v>3602</v>
      </c>
      <c r="G4108" s="237"/>
      <c r="H4108" s="239" t="s">
        <v>39</v>
      </c>
      <c r="I4108" s="241"/>
      <c r="J4108" s="237"/>
      <c r="K4108" s="237"/>
      <c r="L4108" s="242"/>
      <c r="M4108" s="243"/>
      <c r="N4108" s="244"/>
      <c r="O4108" s="244"/>
      <c r="P4108" s="244"/>
      <c r="Q4108" s="244"/>
      <c r="R4108" s="244"/>
      <c r="S4108" s="244"/>
      <c r="T4108" s="245"/>
      <c r="U4108" s="13"/>
      <c r="V4108" s="13"/>
      <c r="W4108" s="13"/>
      <c r="X4108" s="13"/>
      <c r="Y4108" s="13"/>
      <c r="Z4108" s="13"/>
      <c r="AA4108" s="13"/>
      <c r="AB4108" s="13"/>
      <c r="AC4108" s="13"/>
      <c r="AD4108" s="13"/>
      <c r="AE4108" s="13"/>
      <c r="AT4108" s="246" t="s">
        <v>252</v>
      </c>
      <c r="AU4108" s="246" t="s">
        <v>93</v>
      </c>
      <c r="AV4108" s="13" t="s">
        <v>23</v>
      </c>
      <c r="AW4108" s="13" t="s">
        <v>46</v>
      </c>
      <c r="AX4108" s="13" t="s">
        <v>85</v>
      </c>
      <c r="AY4108" s="246" t="s">
        <v>241</v>
      </c>
    </row>
    <row r="4109" s="14" customFormat="1">
      <c r="A4109" s="14"/>
      <c r="B4109" s="247"/>
      <c r="C4109" s="248"/>
      <c r="D4109" s="238" t="s">
        <v>252</v>
      </c>
      <c r="E4109" s="249" t="s">
        <v>39</v>
      </c>
      <c r="F4109" s="250" t="s">
        <v>3603</v>
      </c>
      <c r="G4109" s="248"/>
      <c r="H4109" s="251">
        <v>54.060000000000002</v>
      </c>
      <c r="I4109" s="252"/>
      <c r="J4109" s="248"/>
      <c r="K4109" s="248"/>
      <c r="L4109" s="253"/>
      <c r="M4109" s="254"/>
      <c r="N4109" s="255"/>
      <c r="O4109" s="255"/>
      <c r="P4109" s="255"/>
      <c r="Q4109" s="255"/>
      <c r="R4109" s="255"/>
      <c r="S4109" s="255"/>
      <c r="T4109" s="256"/>
      <c r="U4109" s="14"/>
      <c r="V4109" s="14"/>
      <c r="W4109" s="14"/>
      <c r="X4109" s="14"/>
      <c r="Y4109" s="14"/>
      <c r="Z4109" s="14"/>
      <c r="AA4109" s="14"/>
      <c r="AB4109" s="14"/>
      <c r="AC4109" s="14"/>
      <c r="AD4109" s="14"/>
      <c r="AE4109" s="14"/>
      <c r="AT4109" s="257" t="s">
        <v>252</v>
      </c>
      <c r="AU4109" s="257" t="s">
        <v>93</v>
      </c>
      <c r="AV4109" s="14" t="s">
        <v>93</v>
      </c>
      <c r="AW4109" s="14" t="s">
        <v>46</v>
      </c>
      <c r="AX4109" s="14" t="s">
        <v>85</v>
      </c>
      <c r="AY4109" s="257" t="s">
        <v>241</v>
      </c>
    </row>
    <row r="4110" s="13" customFormat="1">
      <c r="A4110" s="13"/>
      <c r="B4110" s="236"/>
      <c r="C4110" s="237"/>
      <c r="D4110" s="238" t="s">
        <v>252</v>
      </c>
      <c r="E4110" s="239" t="s">
        <v>39</v>
      </c>
      <c r="F4110" s="240" t="s">
        <v>3604</v>
      </c>
      <c r="G4110" s="237"/>
      <c r="H4110" s="239" t="s">
        <v>39</v>
      </c>
      <c r="I4110" s="241"/>
      <c r="J4110" s="237"/>
      <c r="K4110" s="237"/>
      <c r="L4110" s="242"/>
      <c r="M4110" s="243"/>
      <c r="N4110" s="244"/>
      <c r="O4110" s="244"/>
      <c r="P4110" s="244"/>
      <c r="Q4110" s="244"/>
      <c r="R4110" s="244"/>
      <c r="S4110" s="244"/>
      <c r="T4110" s="245"/>
      <c r="U4110" s="13"/>
      <c r="V4110" s="13"/>
      <c r="W4110" s="13"/>
      <c r="X4110" s="13"/>
      <c r="Y4110" s="13"/>
      <c r="Z4110" s="13"/>
      <c r="AA4110" s="13"/>
      <c r="AB4110" s="13"/>
      <c r="AC4110" s="13"/>
      <c r="AD4110" s="13"/>
      <c r="AE4110" s="13"/>
      <c r="AT4110" s="246" t="s">
        <v>252</v>
      </c>
      <c r="AU4110" s="246" t="s">
        <v>93</v>
      </c>
      <c r="AV4110" s="13" t="s">
        <v>23</v>
      </c>
      <c r="AW4110" s="13" t="s">
        <v>46</v>
      </c>
      <c r="AX4110" s="13" t="s">
        <v>85</v>
      </c>
      <c r="AY4110" s="246" t="s">
        <v>241</v>
      </c>
    </row>
    <row r="4111" s="14" customFormat="1">
      <c r="A4111" s="14"/>
      <c r="B4111" s="247"/>
      <c r="C4111" s="248"/>
      <c r="D4111" s="238" t="s">
        <v>252</v>
      </c>
      <c r="E4111" s="249" t="s">
        <v>39</v>
      </c>
      <c r="F4111" s="250" t="s">
        <v>3605</v>
      </c>
      <c r="G4111" s="248"/>
      <c r="H4111" s="251">
        <v>60.615000000000002</v>
      </c>
      <c r="I4111" s="252"/>
      <c r="J4111" s="248"/>
      <c r="K4111" s="248"/>
      <c r="L4111" s="253"/>
      <c r="M4111" s="254"/>
      <c r="N4111" s="255"/>
      <c r="O4111" s="255"/>
      <c r="P4111" s="255"/>
      <c r="Q4111" s="255"/>
      <c r="R4111" s="255"/>
      <c r="S4111" s="255"/>
      <c r="T4111" s="256"/>
      <c r="U4111" s="14"/>
      <c r="V4111" s="14"/>
      <c r="W4111" s="14"/>
      <c r="X4111" s="14"/>
      <c r="Y4111" s="14"/>
      <c r="Z4111" s="14"/>
      <c r="AA4111" s="14"/>
      <c r="AB4111" s="14"/>
      <c r="AC4111" s="14"/>
      <c r="AD4111" s="14"/>
      <c r="AE4111" s="14"/>
      <c r="AT4111" s="257" t="s">
        <v>252</v>
      </c>
      <c r="AU4111" s="257" t="s">
        <v>93</v>
      </c>
      <c r="AV4111" s="14" t="s">
        <v>93</v>
      </c>
      <c r="AW4111" s="14" t="s">
        <v>46</v>
      </c>
      <c r="AX4111" s="14" t="s">
        <v>85</v>
      </c>
      <c r="AY4111" s="257" t="s">
        <v>241</v>
      </c>
    </row>
    <row r="4112" s="15" customFormat="1">
      <c r="A4112" s="15"/>
      <c r="B4112" s="258"/>
      <c r="C4112" s="259"/>
      <c r="D4112" s="238" t="s">
        <v>252</v>
      </c>
      <c r="E4112" s="260" t="s">
        <v>39</v>
      </c>
      <c r="F4112" s="261" t="s">
        <v>274</v>
      </c>
      <c r="G4112" s="259"/>
      <c r="H4112" s="262">
        <v>114.675</v>
      </c>
      <c r="I4112" s="263"/>
      <c r="J4112" s="259"/>
      <c r="K4112" s="259"/>
      <c r="L4112" s="264"/>
      <c r="M4112" s="265"/>
      <c r="N4112" s="266"/>
      <c r="O4112" s="266"/>
      <c r="P4112" s="266"/>
      <c r="Q4112" s="266"/>
      <c r="R4112" s="266"/>
      <c r="S4112" s="266"/>
      <c r="T4112" s="267"/>
      <c r="U4112" s="15"/>
      <c r="V4112" s="15"/>
      <c r="W4112" s="15"/>
      <c r="X4112" s="15"/>
      <c r="Y4112" s="15"/>
      <c r="Z4112" s="15"/>
      <c r="AA4112" s="15"/>
      <c r="AB4112" s="15"/>
      <c r="AC4112" s="15"/>
      <c r="AD4112" s="15"/>
      <c r="AE4112" s="15"/>
      <c r="AT4112" s="268" t="s">
        <v>252</v>
      </c>
      <c r="AU4112" s="268" t="s">
        <v>93</v>
      </c>
      <c r="AV4112" s="15" t="s">
        <v>248</v>
      </c>
      <c r="AW4112" s="15" t="s">
        <v>46</v>
      </c>
      <c r="AX4112" s="15" t="s">
        <v>23</v>
      </c>
      <c r="AY4112" s="268" t="s">
        <v>241</v>
      </c>
    </row>
    <row r="4113" s="2" customFormat="1" ht="24.15" customHeight="1">
      <c r="A4113" s="42"/>
      <c r="B4113" s="43"/>
      <c r="C4113" s="218" t="s">
        <v>3606</v>
      </c>
      <c r="D4113" s="218" t="s">
        <v>243</v>
      </c>
      <c r="E4113" s="219" t="s">
        <v>3607</v>
      </c>
      <c r="F4113" s="220" t="s">
        <v>3608</v>
      </c>
      <c r="G4113" s="221" t="s">
        <v>145</v>
      </c>
      <c r="H4113" s="222">
        <v>2.6520000000000001</v>
      </c>
      <c r="I4113" s="223"/>
      <c r="J4113" s="224">
        <f>ROUND(I4113*H4113,2)</f>
        <v>0</v>
      </c>
      <c r="K4113" s="220" t="s">
        <v>247</v>
      </c>
      <c r="L4113" s="48"/>
      <c r="M4113" s="225" t="s">
        <v>39</v>
      </c>
      <c r="N4113" s="226" t="s">
        <v>56</v>
      </c>
      <c r="O4113" s="88"/>
      <c r="P4113" s="227">
        <f>O4113*H4113</f>
        <v>0</v>
      </c>
      <c r="Q4113" s="227">
        <v>0.00029</v>
      </c>
      <c r="R4113" s="227">
        <f>Q4113*H4113</f>
        <v>0.00076908</v>
      </c>
      <c r="S4113" s="227">
        <v>0</v>
      </c>
      <c r="T4113" s="228">
        <f>S4113*H4113</f>
        <v>0</v>
      </c>
      <c r="U4113" s="42"/>
      <c r="V4113" s="42"/>
      <c r="W4113" s="42"/>
      <c r="X4113" s="42"/>
      <c r="Y4113" s="42"/>
      <c r="Z4113" s="42"/>
      <c r="AA4113" s="42"/>
      <c r="AB4113" s="42"/>
      <c r="AC4113" s="42"/>
      <c r="AD4113" s="42"/>
      <c r="AE4113" s="42"/>
      <c r="AR4113" s="229" t="s">
        <v>248</v>
      </c>
      <c r="AT4113" s="229" t="s">
        <v>243</v>
      </c>
      <c r="AU4113" s="229" t="s">
        <v>93</v>
      </c>
      <c r="AY4113" s="20" t="s">
        <v>241</v>
      </c>
      <c r="BE4113" s="230">
        <f>IF(N4113="základní",J4113,0)</f>
        <v>0</v>
      </c>
      <c r="BF4113" s="230">
        <f>IF(N4113="snížená",J4113,0)</f>
        <v>0</v>
      </c>
      <c r="BG4113" s="230">
        <f>IF(N4113="zákl. přenesená",J4113,0)</f>
        <v>0</v>
      </c>
      <c r="BH4113" s="230">
        <f>IF(N4113="sníž. přenesená",J4113,0)</f>
        <v>0</v>
      </c>
      <c r="BI4113" s="230">
        <f>IF(N4113="nulová",J4113,0)</f>
        <v>0</v>
      </c>
      <c r="BJ4113" s="20" t="s">
        <v>23</v>
      </c>
      <c r="BK4113" s="230">
        <f>ROUND(I4113*H4113,2)</f>
        <v>0</v>
      </c>
      <c r="BL4113" s="20" t="s">
        <v>248</v>
      </c>
      <c r="BM4113" s="229" t="s">
        <v>3609</v>
      </c>
    </row>
    <row r="4114" s="2" customFormat="1">
      <c r="A4114" s="42"/>
      <c r="B4114" s="43"/>
      <c r="C4114" s="44"/>
      <c r="D4114" s="231" t="s">
        <v>250</v>
      </c>
      <c r="E4114" s="44"/>
      <c r="F4114" s="232" t="s">
        <v>3610</v>
      </c>
      <c r="G4114" s="44"/>
      <c r="H4114" s="44"/>
      <c r="I4114" s="233"/>
      <c r="J4114" s="44"/>
      <c r="K4114" s="44"/>
      <c r="L4114" s="48"/>
      <c r="M4114" s="234"/>
      <c r="N4114" s="235"/>
      <c r="O4114" s="88"/>
      <c r="P4114" s="88"/>
      <c r="Q4114" s="88"/>
      <c r="R4114" s="88"/>
      <c r="S4114" s="88"/>
      <c r="T4114" s="89"/>
      <c r="U4114" s="42"/>
      <c r="V4114" s="42"/>
      <c r="W4114" s="42"/>
      <c r="X4114" s="42"/>
      <c r="Y4114" s="42"/>
      <c r="Z4114" s="42"/>
      <c r="AA4114" s="42"/>
      <c r="AB4114" s="42"/>
      <c r="AC4114" s="42"/>
      <c r="AD4114" s="42"/>
      <c r="AE4114" s="42"/>
      <c r="AT4114" s="20" t="s">
        <v>250</v>
      </c>
      <c r="AU4114" s="20" t="s">
        <v>93</v>
      </c>
    </row>
    <row r="4115" s="13" customFormat="1">
      <c r="A4115" s="13"/>
      <c r="B4115" s="236"/>
      <c r="C4115" s="237"/>
      <c r="D4115" s="238" t="s">
        <v>252</v>
      </c>
      <c r="E4115" s="239" t="s">
        <v>39</v>
      </c>
      <c r="F4115" s="240" t="s">
        <v>1011</v>
      </c>
      <c r="G4115" s="237"/>
      <c r="H4115" s="239" t="s">
        <v>39</v>
      </c>
      <c r="I4115" s="241"/>
      <c r="J4115" s="237"/>
      <c r="K4115" s="237"/>
      <c r="L4115" s="242"/>
      <c r="M4115" s="243"/>
      <c r="N4115" s="244"/>
      <c r="O4115" s="244"/>
      <c r="P4115" s="244"/>
      <c r="Q4115" s="244"/>
      <c r="R4115" s="244"/>
      <c r="S4115" s="244"/>
      <c r="T4115" s="245"/>
      <c r="U4115" s="13"/>
      <c r="V4115" s="13"/>
      <c r="W4115" s="13"/>
      <c r="X4115" s="13"/>
      <c r="Y4115" s="13"/>
      <c r="Z4115" s="13"/>
      <c r="AA4115" s="13"/>
      <c r="AB4115" s="13"/>
      <c r="AC4115" s="13"/>
      <c r="AD4115" s="13"/>
      <c r="AE4115" s="13"/>
      <c r="AT4115" s="246" t="s">
        <v>252</v>
      </c>
      <c r="AU4115" s="246" t="s">
        <v>93</v>
      </c>
      <c r="AV4115" s="13" t="s">
        <v>23</v>
      </c>
      <c r="AW4115" s="13" t="s">
        <v>46</v>
      </c>
      <c r="AX4115" s="13" t="s">
        <v>85</v>
      </c>
      <c r="AY4115" s="246" t="s">
        <v>241</v>
      </c>
    </row>
    <row r="4116" s="13" customFormat="1">
      <c r="A4116" s="13"/>
      <c r="B4116" s="236"/>
      <c r="C4116" s="237"/>
      <c r="D4116" s="238" t="s">
        <v>252</v>
      </c>
      <c r="E4116" s="239" t="s">
        <v>39</v>
      </c>
      <c r="F4116" s="240" t="s">
        <v>3602</v>
      </c>
      <c r="G4116" s="237"/>
      <c r="H4116" s="239" t="s">
        <v>39</v>
      </c>
      <c r="I4116" s="241"/>
      <c r="J4116" s="237"/>
      <c r="K4116" s="237"/>
      <c r="L4116" s="242"/>
      <c r="M4116" s="243"/>
      <c r="N4116" s="244"/>
      <c r="O4116" s="244"/>
      <c r="P4116" s="244"/>
      <c r="Q4116" s="244"/>
      <c r="R4116" s="244"/>
      <c r="S4116" s="244"/>
      <c r="T4116" s="245"/>
      <c r="U4116" s="13"/>
      <c r="V4116" s="13"/>
      <c r="W4116" s="13"/>
      <c r="X4116" s="13"/>
      <c r="Y4116" s="13"/>
      <c r="Z4116" s="13"/>
      <c r="AA4116" s="13"/>
      <c r="AB4116" s="13"/>
      <c r="AC4116" s="13"/>
      <c r="AD4116" s="13"/>
      <c r="AE4116" s="13"/>
      <c r="AT4116" s="246" t="s">
        <v>252</v>
      </c>
      <c r="AU4116" s="246" t="s">
        <v>93</v>
      </c>
      <c r="AV4116" s="13" t="s">
        <v>23</v>
      </c>
      <c r="AW4116" s="13" t="s">
        <v>46</v>
      </c>
      <c r="AX4116" s="13" t="s">
        <v>85</v>
      </c>
      <c r="AY4116" s="246" t="s">
        <v>241</v>
      </c>
    </row>
    <row r="4117" s="14" customFormat="1">
      <c r="A4117" s="14"/>
      <c r="B4117" s="247"/>
      <c r="C4117" s="248"/>
      <c r="D4117" s="238" t="s">
        <v>252</v>
      </c>
      <c r="E4117" s="249" t="s">
        <v>39</v>
      </c>
      <c r="F4117" s="250" t="s">
        <v>3611</v>
      </c>
      <c r="G4117" s="248"/>
      <c r="H4117" s="251">
        <v>2.6520000000000001</v>
      </c>
      <c r="I4117" s="252"/>
      <c r="J4117" s="248"/>
      <c r="K4117" s="248"/>
      <c r="L4117" s="253"/>
      <c r="M4117" s="254"/>
      <c r="N4117" s="255"/>
      <c r="O4117" s="255"/>
      <c r="P4117" s="255"/>
      <c r="Q4117" s="255"/>
      <c r="R4117" s="255"/>
      <c r="S4117" s="255"/>
      <c r="T4117" s="256"/>
      <c r="U4117" s="14"/>
      <c r="V4117" s="14"/>
      <c r="W4117" s="14"/>
      <c r="X4117" s="14"/>
      <c r="Y4117" s="14"/>
      <c r="Z4117" s="14"/>
      <c r="AA4117" s="14"/>
      <c r="AB4117" s="14"/>
      <c r="AC4117" s="14"/>
      <c r="AD4117" s="14"/>
      <c r="AE4117" s="14"/>
      <c r="AT4117" s="257" t="s">
        <v>252</v>
      </c>
      <c r="AU4117" s="257" t="s">
        <v>93</v>
      </c>
      <c r="AV4117" s="14" t="s">
        <v>93</v>
      </c>
      <c r="AW4117" s="14" t="s">
        <v>46</v>
      </c>
      <c r="AX4117" s="14" t="s">
        <v>23</v>
      </c>
      <c r="AY4117" s="257" t="s">
        <v>241</v>
      </c>
    </row>
    <row r="4118" s="2" customFormat="1" ht="24.15" customHeight="1">
      <c r="A4118" s="42"/>
      <c r="B4118" s="43"/>
      <c r="C4118" s="218" t="s">
        <v>3612</v>
      </c>
      <c r="D4118" s="218" t="s">
        <v>243</v>
      </c>
      <c r="E4118" s="219" t="s">
        <v>3613</v>
      </c>
      <c r="F4118" s="220" t="s">
        <v>3614</v>
      </c>
      <c r="G4118" s="221" t="s">
        <v>145</v>
      </c>
      <c r="H4118" s="222">
        <v>139.494</v>
      </c>
      <c r="I4118" s="223"/>
      <c r="J4118" s="224">
        <f>ROUND(I4118*H4118,2)</f>
        <v>0</v>
      </c>
      <c r="K4118" s="220" t="s">
        <v>247</v>
      </c>
      <c r="L4118" s="48"/>
      <c r="M4118" s="225" t="s">
        <v>39</v>
      </c>
      <c r="N4118" s="226" t="s">
        <v>56</v>
      </c>
      <c r="O4118" s="88"/>
      <c r="P4118" s="227">
        <f>O4118*H4118</f>
        <v>0</v>
      </c>
      <c r="Q4118" s="227">
        <v>0.00072000000000000005</v>
      </c>
      <c r="R4118" s="227">
        <f>Q4118*H4118</f>
        <v>0.10043568</v>
      </c>
      <c r="S4118" s="227">
        <v>0</v>
      </c>
      <c r="T4118" s="228">
        <f>S4118*H4118</f>
        <v>0</v>
      </c>
      <c r="U4118" s="42"/>
      <c r="V4118" s="42"/>
      <c r="W4118" s="42"/>
      <c r="X4118" s="42"/>
      <c r="Y4118" s="42"/>
      <c r="Z4118" s="42"/>
      <c r="AA4118" s="42"/>
      <c r="AB4118" s="42"/>
      <c r="AC4118" s="42"/>
      <c r="AD4118" s="42"/>
      <c r="AE4118" s="42"/>
      <c r="AR4118" s="229" t="s">
        <v>248</v>
      </c>
      <c r="AT4118" s="229" t="s">
        <v>243</v>
      </c>
      <c r="AU4118" s="229" t="s">
        <v>93</v>
      </c>
      <c r="AY4118" s="20" t="s">
        <v>241</v>
      </c>
      <c r="BE4118" s="230">
        <f>IF(N4118="základní",J4118,0)</f>
        <v>0</v>
      </c>
      <c r="BF4118" s="230">
        <f>IF(N4118="snížená",J4118,0)</f>
        <v>0</v>
      </c>
      <c r="BG4118" s="230">
        <f>IF(N4118="zákl. přenesená",J4118,0)</f>
        <v>0</v>
      </c>
      <c r="BH4118" s="230">
        <f>IF(N4118="sníž. přenesená",J4118,0)</f>
        <v>0</v>
      </c>
      <c r="BI4118" s="230">
        <f>IF(N4118="nulová",J4118,0)</f>
        <v>0</v>
      </c>
      <c r="BJ4118" s="20" t="s">
        <v>23</v>
      </c>
      <c r="BK4118" s="230">
        <f>ROUND(I4118*H4118,2)</f>
        <v>0</v>
      </c>
      <c r="BL4118" s="20" t="s">
        <v>248</v>
      </c>
      <c r="BM4118" s="229" t="s">
        <v>3615</v>
      </c>
    </row>
    <row r="4119" s="2" customFormat="1">
      <c r="A4119" s="42"/>
      <c r="B4119" s="43"/>
      <c r="C4119" s="44"/>
      <c r="D4119" s="231" t="s">
        <v>250</v>
      </c>
      <c r="E4119" s="44"/>
      <c r="F4119" s="232" t="s">
        <v>3616</v>
      </c>
      <c r="G4119" s="44"/>
      <c r="H4119" s="44"/>
      <c r="I4119" s="233"/>
      <c r="J4119" s="44"/>
      <c r="K4119" s="44"/>
      <c r="L4119" s="48"/>
      <c r="M4119" s="234"/>
      <c r="N4119" s="235"/>
      <c r="O4119" s="88"/>
      <c r="P4119" s="88"/>
      <c r="Q4119" s="88"/>
      <c r="R4119" s="88"/>
      <c r="S4119" s="88"/>
      <c r="T4119" s="89"/>
      <c r="U4119" s="42"/>
      <c r="V4119" s="42"/>
      <c r="W4119" s="42"/>
      <c r="X4119" s="42"/>
      <c r="Y4119" s="42"/>
      <c r="Z4119" s="42"/>
      <c r="AA4119" s="42"/>
      <c r="AB4119" s="42"/>
      <c r="AC4119" s="42"/>
      <c r="AD4119" s="42"/>
      <c r="AE4119" s="42"/>
      <c r="AT4119" s="20" t="s">
        <v>250</v>
      </c>
      <c r="AU4119" s="20" t="s">
        <v>93</v>
      </c>
    </row>
    <row r="4120" s="13" customFormat="1">
      <c r="A4120" s="13"/>
      <c r="B4120" s="236"/>
      <c r="C4120" s="237"/>
      <c r="D4120" s="238" t="s">
        <v>252</v>
      </c>
      <c r="E4120" s="239" t="s">
        <v>39</v>
      </c>
      <c r="F4120" s="240" t="s">
        <v>1011</v>
      </c>
      <c r="G4120" s="237"/>
      <c r="H4120" s="239" t="s">
        <v>39</v>
      </c>
      <c r="I4120" s="241"/>
      <c r="J4120" s="237"/>
      <c r="K4120" s="237"/>
      <c r="L4120" s="242"/>
      <c r="M4120" s="243"/>
      <c r="N4120" s="244"/>
      <c r="O4120" s="244"/>
      <c r="P4120" s="244"/>
      <c r="Q4120" s="244"/>
      <c r="R4120" s="244"/>
      <c r="S4120" s="244"/>
      <c r="T4120" s="245"/>
      <c r="U4120" s="13"/>
      <c r="V4120" s="13"/>
      <c r="W4120" s="13"/>
      <c r="X4120" s="13"/>
      <c r="Y4120" s="13"/>
      <c r="Z4120" s="13"/>
      <c r="AA4120" s="13"/>
      <c r="AB4120" s="13"/>
      <c r="AC4120" s="13"/>
      <c r="AD4120" s="13"/>
      <c r="AE4120" s="13"/>
      <c r="AT4120" s="246" t="s">
        <v>252</v>
      </c>
      <c r="AU4120" s="246" t="s">
        <v>93</v>
      </c>
      <c r="AV4120" s="13" t="s">
        <v>23</v>
      </c>
      <c r="AW4120" s="13" t="s">
        <v>46</v>
      </c>
      <c r="AX4120" s="13" t="s">
        <v>85</v>
      </c>
      <c r="AY4120" s="246" t="s">
        <v>241</v>
      </c>
    </row>
    <row r="4121" s="13" customFormat="1">
      <c r="A4121" s="13"/>
      <c r="B4121" s="236"/>
      <c r="C4121" s="237"/>
      <c r="D4121" s="238" t="s">
        <v>252</v>
      </c>
      <c r="E4121" s="239" t="s">
        <v>39</v>
      </c>
      <c r="F4121" s="240" t="s">
        <v>1014</v>
      </c>
      <c r="G4121" s="237"/>
      <c r="H4121" s="239" t="s">
        <v>39</v>
      </c>
      <c r="I4121" s="241"/>
      <c r="J4121" s="237"/>
      <c r="K4121" s="237"/>
      <c r="L4121" s="242"/>
      <c r="M4121" s="243"/>
      <c r="N4121" s="244"/>
      <c r="O4121" s="244"/>
      <c r="P4121" s="244"/>
      <c r="Q4121" s="244"/>
      <c r="R4121" s="244"/>
      <c r="S4121" s="244"/>
      <c r="T4121" s="245"/>
      <c r="U4121" s="13"/>
      <c r="V4121" s="13"/>
      <c r="W4121" s="13"/>
      <c r="X4121" s="13"/>
      <c r="Y4121" s="13"/>
      <c r="Z4121" s="13"/>
      <c r="AA4121" s="13"/>
      <c r="AB4121" s="13"/>
      <c r="AC4121" s="13"/>
      <c r="AD4121" s="13"/>
      <c r="AE4121" s="13"/>
      <c r="AT4121" s="246" t="s">
        <v>252</v>
      </c>
      <c r="AU4121" s="246" t="s">
        <v>93</v>
      </c>
      <c r="AV4121" s="13" t="s">
        <v>23</v>
      </c>
      <c r="AW4121" s="13" t="s">
        <v>46</v>
      </c>
      <c r="AX4121" s="13" t="s">
        <v>85</v>
      </c>
      <c r="AY4121" s="246" t="s">
        <v>241</v>
      </c>
    </row>
    <row r="4122" s="13" customFormat="1">
      <c r="A4122" s="13"/>
      <c r="B4122" s="236"/>
      <c r="C4122" s="237"/>
      <c r="D4122" s="238" t="s">
        <v>252</v>
      </c>
      <c r="E4122" s="239" t="s">
        <v>39</v>
      </c>
      <c r="F4122" s="240" t="s">
        <v>3617</v>
      </c>
      <c r="G4122" s="237"/>
      <c r="H4122" s="239" t="s">
        <v>39</v>
      </c>
      <c r="I4122" s="241"/>
      <c r="J4122" s="237"/>
      <c r="K4122" s="237"/>
      <c r="L4122" s="242"/>
      <c r="M4122" s="243"/>
      <c r="N4122" s="244"/>
      <c r="O4122" s="244"/>
      <c r="P4122" s="244"/>
      <c r="Q4122" s="244"/>
      <c r="R4122" s="244"/>
      <c r="S4122" s="244"/>
      <c r="T4122" s="245"/>
      <c r="U4122" s="13"/>
      <c r="V4122" s="13"/>
      <c r="W4122" s="13"/>
      <c r="X4122" s="13"/>
      <c r="Y4122" s="13"/>
      <c r="Z4122" s="13"/>
      <c r="AA4122" s="13"/>
      <c r="AB4122" s="13"/>
      <c r="AC4122" s="13"/>
      <c r="AD4122" s="13"/>
      <c r="AE4122" s="13"/>
      <c r="AT4122" s="246" t="s">
        <v>252</v>
      </c>
      <c r="AU4122" s="246" t="s">
        <v>93</v>
      </c>
      <c r="AV4122" s="13" t="s">
        <v>23</v>
      </c>
      <c r="AW4122" s="13" t="s">
        <v>46</v>
      </c>
      <c r="AX4122" s="13" t="s">
        <v>85</v>
      </c>
      <c r="AY4122" s="246" t="s">
        <v>241</v>
      </c>
    </row>
    <row r="4123" s="14" customFormat="1">
      <c r="A4123" s="14"/>
      <c r="B4123" s="247"/>
      <c r="C4123" s="248"/>
      <c r="D4123" s="238" t="s">
        <v>252</v>
      </c>
      <c r="E4123" s="249" t="s">
        <v>39</v>
      </c>
      <c r="F4123" s="250" t="s">
        <v>3618</v>
      </c>
      <c r="G4123" s="248"/>
      <c r="H4123" s="251">
        <v>86.084999999999994</v>
      </c>
      <c r="I4123" s="252"/>
      <c r="J4123" s="248"/>
      <c r="K4123" s="248"/>
      <c r="L4123" s="253"/>
      <c r="M4123" s="254"/>
      <c r="N4123" s="255"/>
      <c r="O4123" s="255"/>
      <c r="P4123" s="255"/>
      <c r="Q4123" s="255"/>
      <c r="R4123" s="255"/>
      <c r="S4123" s="255"/>
      <c r="T4123" s="256"/>
      <c r="U4123" s="14"/>
      <c r="V4123" s="14"/>
      <c r="W4123" s="14"/>
      <c r="X4123" s="14"/>
      <c r="Y4123" s="14"/>
      <c r="Z4123" s="14"/>
      <c r="AA4123" s="14"/>
      <c r="AB4123" s="14"/>
      <c r="AC4123" s="14"/>
      <c r="AD4123" s="14"/>
      <c r="AE4123" s="14"/>
      <c r="AT4123" s="257" t="s">
        <v>252</v>
      </c>
      <c r="AU4123" s="257" t="s">
        <v>93</v>
      </c>
      <c r="AV4123" s="14" t="s">
        <v>93</v>
      </c>
      <c r="AW4123" s="14" t="s">
        <v>46</v>
      </c>
      <c r="AX4123" s="14" t="s">
        <v>85</v>
      </c>
      <c r="AY4123" s="257" t="s">
        <v>241</v>
      </c>
    </row>
    <row r="4124" s="13" customFormat="1">
      <c r="A4124" s="13"/>
      <c r="B4124" s="236"/>
      <c r="C4124" s="237"/>
      <c r="D4124" s="238" t="s">
        <v>252</v>
      </c>
      <c r="E4124" s="239" t="s">
        <v>39</v>
      </c>
      <c r="F4124" s="240" t="s">
        <v>1021</v>
      </c>
      <c r="G4124" s="237"/>
      <c r="H4124" s="239" t="s">
        <v>39</v>
      </c>
      <c r="I4124" s="241"/>
      <c r="J4124" s="237"/>
      <c r="K4124" s="237"/>
      <c r="L4124" s="242"/>
      <c r="M4124" s="243"/>
      <c r="N4124" s="244"/>
      <c r="O4124" s="244"/>
      <c r="P4124" s="244"/>
      <c r="Q4124" s="244"/>
      <c r="R4124" s="244"/>
      <c r="S4124" s="244"/>
      <c r="T4124" s="245"/>
      <c r="U4124" s="13"/>
      <c r="V4124" s="13"/>
      <c r="W4124" s="13"/>
      <c r="X4124" s="13"/>
      <c r="Y4124" s="13"/>
      <c r="Z4124" s="13"/>
      <c r="AA4124" s="13"/>
      <c r="AB4124" s="13"/>
      <c r="AC4124" s="13"/>
      <c r="AD4124" s="13"/>
      <c r="AE4124" s="13"/>
      <c r="AT4124" s="246" t="s">
        <v>252</v>
      </c>
      <c r="AU4124" s="246" t="s">
        <v>93</v>
      </c>
      <c r="AV4124" s="13" t="s">
        <v>23</v>
      </c>
      <c r="AW4124" s="13" t="s">
        <v>46</v>
      </c>
      <c r="AX4124" s="13" t="s">
        <v>85</v>
      </c>
      <c r="AY4124" s="246" t="s">
        <v>241</v>
      </c>
    </row>
    <row r="4125" s="13" customFormat="1">
      <c r="A4125" s="13"/>
      <c r="B4125" s="236"/>
      <c r="C4125" s="237"/>
      <c r="D4125" s="238" t="s">
        <v>252</v>
      </c>
      <c r="E4125" s="239" t="s">
        <v>39</v>
      </c>
      <c r="F4125" s="240" t="s">
        <v>1024</v>
      </c>
      <c r="G4125" s="237"/>
      <c r="H4125" s="239" t="s">
        <v>39</v>
      </c>
      <c r="I4125" s="241"/>
      <c r="J4125" s="237"/>
      <c r="K4125" s="237"/>
      <c r="L4125" s="242"/>
      <c r="M4125" s="243"/>
      <c r="N4125" s="244"/>
      <c r="O4125" s="244"/>
      <c r="P4125" s="244"/>
      <c r="Q4125" s="244"/>
      <c r="R4125" s="244"/>
      <c r="S4125" s="244"/>
      <c r="T4125" s="245"/>
      <c r="U4125" s="13"/>
      <c r="V4125" s="13"/>
      <c r="W4125" s="13"/>
      <c r="X4125" s="13"/>
      <c r="Y4125" s="13"/>
      <c r="Z4125" s="13"/>
      <c r="AA4125" s="13"/>
      <c r="AB4125" s="13"/>
      <c r="AC4125" s="13"/>
      <c r="AD4125" s="13"/>
      <c r="AE4125" s="13"/>
      <c r="AT4125" s="246" t="s">
        <v>252</v>
      </c>
      <c r="AU4125" s="246" t="s">
        <v>93</v>
      </c>
      <c r="AV4125" s="13" t="s">
        <v>23</v>
      </c>
      <c r="AW4125" s="13" t="s">
        <v>46</v>
      </c>
      <c r="AX4125" s="13" t="s">
        <v>85</v>
      </c>
      <c r="AY4125" s="246" t="s">
        <v>241</v>
      </c>
    </row>
    <row r="4126" s="13" customFormat="1">
      <c r="A4126" s="13"/>
      <c r="B4126" s="236"/>
      <c r="C4126" s="237"/>
      <c r="D4126" s="238" t="s">
        <v>252</v>
      </c>
      <c r="E4126" s="239" t="s">
        <v>39</v>
      </c>
      <c r="F4126" s="240" t="s">
        <v>3619</v>
      </c>
      <c r="G4126" s="237"/>
      <c r="H4126" s="239" t="s">
        <v>39</v>
      </c>
      <c r="I4126" s="241"/>
      <c r="J4126" s="237"/>
      <c r="K4126" s="237"/>
      <c r="L4126" s="242"/>
      <c r="M4126" s="243"/>
      <c r="N4126" s="244"/>
      <c r="O4126" s="244"/>
      <c r="P4126" s="244"/>
      <c r="Q4126" s="244"/>
      <c r="R4126" s="244"/>
      <c r="S4126" s="244"/>
      <c r="T4126" s="245"/>
      <c r="U4126" s="13"/>
      <c r="V4126" s="13"/>
      <c r="W4126" s="13"/>
      <c r="X4126" s="13"/>
      <c r="Y4126" s="13"/>
      <c r="Z4126" s="13"/>
      <c r="AA4126" s="13"/>
      <c r="AB4126" s="13"/>
      <c r="AC4126" s="13"/>
      <c r="AD4126" s="13"/>
      <c r="AE4126" s="13"/>
      <c r="AT4126" s="246" t="s">
        <v>252</v>
      </c>
      <c r="AU4126" s="246" t="s">
        <v>93</v>
      </c>
      <c r="AV4126" s="13" t="s">
        <v>23</v>
      </c>
      <c r="AW4126" s="13" t="s">
        <v>46</v>
      </c>
      <c r="AX4126" s="13" t="s">
        <v>85</v>
      </c>
      <c r="AY4126" s="246" t="s">
        <v>241</v>
      </c>
    </row>
    <row r="4127" s="14" customFormat="1">
      <c r="A4127" s="14"/>
      <c r="B4127" s="247"/>
      <c r="C4127" s="248"/>
      <c r="D4127" s="238" t="s">
        <v>252</v>
      </c>
      <c r="E4127" s="249" t="s">
        <v>39</v>
      </c>
      <c r="F4127" s="250" t="s">
        <v>3620</v>
      </c>
      <c r="G4127" s="248"/>
      <c r="H4127" s="251">
        <v>48.593000000000004</v>
      </c>
      <c r="I4127" s="252"/>
      <c r="J4127" s="248"/>
      <c r="K4127" s="248"/>
      <c r="L4127" s="253"/>
      <c r="M4127" s="254"/>
      <c r="N4127" s="255"/>
      <c r="O4127" s="255"/>
      <c r="P4127" s="255"/>
      <c r="Q4127" s="255"/>
      <c r="R4127" s="255"/>
      <c r="S4127" s="255"/>
      <c r="T4127" s="256"/>
      <c r="U4127" s="14"/>
      <c r="V4127" s="14"/>
      <c r="W4127" s="14"/>
      <c r="X4127" s="14"/>
      <c r="Y4127" s="14"/>
      <c r="Z4127" s="14"/>
      <c r="AA4127" s="14"/>
      <c r="AB4127" s="14"/>
      <c r="AC4127" s="14"/>
      <c r="AD4127" s="14"/>
      <c r="AE4127" s="14"/>
      <c r="AT4127" s="257" t="s">
        <v>252</v>
      </c>
      <c r="AU4127" s="257" t="s">
        <v>93</v>
      </c>
      <c r="AV4127" s="14" t="s">
        <v>93</v>
      </c>
      <c r="AW4127" s="14" t="s">
        <v>46</v>
      </c>
      <c r="AX4127" s="14" t="s">
        <v>85</v>
      </c>
      <c r="AY4127" s="257" t="s">
        <v>241</v>
      </c>
    </row>
    <row r="4128" s="13" customFormat="1">
      <c r="A4128" s="13"/>
      <c r="B4128" s="236"/>
      <c r="C4128" s="237"/>
      <c r="D4128" s="238" t="s">
        <v>252</v>
      </c>
      <c r="E4128" s="239" t="s">
        <v>39</v>
      </c>
      <c r="F4128" s="240" t="s">
        <v>3621</v>
      </c>
      <c r="G4128" s="237"/>
      <c r="H4128" s="239" t="s">
        <v>39</v>
      </c>
      <c r="I4128" s="241"/>
      <c r="J4128" s="237"/>
      <c r="K4128" s="237"/>
      <c r="L4128" s="242"/>
      <c r="M4128" s="243"/>
      <c r="N4128" s="244"/>
      <c r="O4128" s="244"/>
      <c r="P4128" s="244"/>
      <c r="Q4128" s="244"/>
      <c r="R4128" s="244"/>
      <c r="S4128" s="244"/>
      <c r="T4128" s="245"/>
      <c r="U4128" s="13"/>
      <c r="V4128" s="13"/>
      <c r="W4128" s="13"/>
      <c r="X4128" s="13"/>
      <c r="Y4128" s="13"/>
      <c r="Z4128" s="13"/>
      <c r="AA4128" s="13"/>
      <c r="AB4128" s="13"/>
      <c r="AC4128" s="13"/>
      <c r="AD4128" s="13"/>
      <c r="AE4128" s="13"/>
      <c r="AT4128" s="246" t="s">
        <v>252</v>
      </c>
      <c r="AU4128" s="246" t="s">
        <v>93</v>
      </c>
      <c r="AV4128" s="13" t="s">
        <v>23</v>
      </c>
      <c r="AW4128" s="13" t="s">
        <v>46</v>
      </c>
      <c r="AX4128" s="13" t="s">
        <v>85</v>
      </c>
      <c r="AY4128" s="246" t="s">
        <v>241</v>
      </c>
    </row>
    <row r="4129" s="14" customFormat="1">
      <c r="A4129" s="14"/>
      <c r="B4129" s="247"/>
      <c r="C4129" s="248"/>
      <c r="D4129" s="238" t="s">
        <v>252</v>
      </c>
      <c r="E4129" s="249" t="s">
        <v>39</v>
      </c>
      <c r="F4129" s="250" t="s">
        <v>3622</v>
      </c>
      <c r="G4129" s="248"/>
      <c r="H4129" s="251">
        <v>4.8159999999999998</v>
      </c>
      <c r="I4129" s="252"/>
      <c r="J4129" s="248"/>
      <c r="K4129" s="248"/>
      <c r="L4129" s="253"/>
      <c r="M4129" s="254"/>
      <c r="N4129" s="255"/>
      <c r="O4129" s="255"/>
      <c r="P4129" s="255"/>
      <c r="Q4129" s="255"/>
      <c r="R4129" s="255"/>
      <c r="S4129" s="255"/>
      <c r="T4129" s="256"/>
      <c r="U4129" s="14"/>
      <c r="V4129" s="14"/>
      <c r="W4129" s="14"/>
      <c r="X4129" s="14"/>
      <c r="Y4129" s="14"/>
      <c r="Z4129" s="14"/>
      <c r="AA4129" s="14"/>
      <c r="AB4129" s="14"/>
      <c r="AC4129" s="14"/>
      <c r="AD4129" s="14"/>
      <c r="AE4129" s="14"/>
      <c r="AT4129" s="257" t="s">
        <v>252</v>
      </c>
      <c r="AU4129" s="257" t="s">
        <v>93</v>
      </c>
      <c r="AV4129" s="14" t="s">
        <v>93</v>
      </c>
      <c r="AW4129" s="14" t="s">
        <v>46</v>
      </c>
      <c r="AX4129" s="14" t="s">
        <v>85</v>
      </c>
      <c r="AY4129" s="257" t="s">
        <v>241</v>
      </c>
    </row>
    <row r="4130" s="15" customFormat="1">
      <c r="A4130" s="15"/>
      <c r="B4130" s="258"/>
      <c r="C4130" s="259"/>
      <c r="D4130" s="238" t="s">
        <v>252</v>
      </c>
      <c r="E4130" s="260" t="s">
        <v>39</v>
      </c>
      <c r="F4130" s="261" t="s">
        <v>274</v>
      </c>
      <c r="G4130" s="259"/>
      <c r="H4130" s="262">
        <v>139.494</v>
      </c>
      <c r="I4130" s="263"/>
      <c r="J4130" s="259"/>
      <c r="K4130" s="259"/>
      <c r="L4130" s="264"/>
      <c r="M4130" s="265"/>
      <c r="N4130" s="266"/>
      <c r="O4130" s="266"/>
      <c r="P4130" s="266"/>
      <c r="Q4130" s="266"/>
      <c r="R4130" s="266"/>
      <c r="S4130" s="266"/>
      <c r="T4130" s="267"/>
      <c r="U4130" s="15"/>
      <c r="V4130" s="15"/>
      <c r="W4130" s="15"/>
      <c r="X4130" s="15"/>
      <c r="Y4130" s="15"/>
      <c r="Z4130" s="15"/>
      <c r="AA4130" s="15"/>
      <c r="AB4130" s="15"/>
      <c r="AC4130" s="15"/>
      <c r="AD4130" s="15"/>
      <c r="AE4130" s="15"/>
      <c r="AT4130" s="268" t="s">
        <v>252</v>
      </c>
      <c r="AU4130" s="268" t="s">
        <v>93</v>
      </c>
      <c r="AV4130" s="15" t="s">
        <v>248</v>
      </c>
      <c r="AW4130" s="15" t="s">
        <v>46</v>
      </c>
      <c r="AX4130" s="15" t="s">
        <v>23</v>
      </c>
      <c r="AY4130" s="268" t="s">
        <v>241</v>
      </c>
    </row>
    <row r="4131" s="2" customFormat="1" ht="24.15" customHeight="1">
      <c r="A4131" s="42"/>
      <c r="B4131" s="43"/>
      <c r="C4131" s="218" t="s">
        <v>3623</v>
      </c>
      <c r="D4131" s="218" t="s">
        <v>243</v>
      </c>
      <c r="E4131" s="219" t="s">
        <v>3624</v>
      </c>
      <c r="F4131" s="220" t="s">
        <v>3625</v>
      </c>
      <c r="G4131" s="221" t="s">
        <v>145</v>
      </c>
      <c r="H4131" s="222">
        <v>17.672000000000001</v>
      </c>
      <c r="I4131" s="223"/>
      <c r="J4131" s="224">
        <f>ROUND(I4131*H4131,2)</f>
        <v>0</v>
      </c>
      <c r="K4131" s="220" t="s">
        <v>247</v>
      </c>
      <c r="L4131" s="48"/>
      <c r="M4131" s="225" t="s">
        <v>39</v>
      </c>
      <c r="N4131" s="226" t="s">
        <v>56</v>
      </c>
      <c r="O4131" s="88"/>
      <c r="P4131" s="227">
        <f>O4131*H4131</f>
        <v>0</v>
      </c>
      <c r="Q4131" s="227">
        <v>0.00158</v>
      </c>
      <c r="R4131" s="227">
        <f>Q4131*H4131</f>
        <v>0.02792176</v>
      </c>
      <c r="S4131" s="227">
        <v>0</v>
      </c>
      <c r="T4131" s="228">
        <f>S4131*H4131</f>
        <v>0</v>
      </c>
      <c r="U4131" s="42"/>
      <c r="V4131" s="42"/>
      <c r="W4131" s="42"/>
      <c r="X4131" s="42"/>
      <c r="Y4131" s="42"/>
      <c r="Z4131" s="42"/>
      <c r="AA4131" s="42"/>
      <c r="AB4131" s="42"/>
      <c r="AC4131" s="42"/>
      <c r="AD4131" s="42"/>
      <c r="AE4131" s="42"/>
      <c r="AR4131" s="229" t="s">
        <v>248</v>
      </c>
      <c r="AT4131" s="229" t="s">
        <v>243</v>
      </c>
      <c r="AU4131" s="229" t="s">
        <v>93</v>
      </c>
      <c r="AY4131" s="20" t="s">
        <v>241</v>
      </c>
      <c r="BE4131" s="230">
        <f>IF(N4131="základní",J4131,0)</f>
        <v>0</v>
      </c>
      <c r="BF4131" s="230">
        <f>IF(N4131="snížená",J4131,0)</f>
        <v>0</v>
      </c>
      <c r="BG4131" s="230">
        <f>IF(N4131="zákl. přenesená",J4131,0)</f>
        <v>0</v>
      </c>
      <c r="BH4131" s="230">
        <f>IF(N4131="sníž. přenesená",J4131,0)</f>
        <v>0</v>
      </c>
      <c r="BI4131" s="230">
        <f>IF(N4131="nulová",J4131,0)</f>
        <v>0</v>
      </c>
      <c r="BJ4131" s="20" t="s">
        <v>23</v>
      </c>
      <c r="BK4131" s="230">
        <f>ROUND(I4131*H4131,2)</f>
        <v>0</v>
      </c>
      <c r="BL4131" s="20" t="s">
        <v>248</v>
      </c>
      <c r="BM4131" s="229" t="s">
        <v>3626</v>
      </c>
    </row>
    <row r="4132" s="2" customFormat="1">
      <c r="A4132" s="42"/>
      <c r="B4132" s="43"/>
      <c r="C4132" s="44"/>
      <c r="D4132" s="231" t="s">
        <v>250</v>
      </c>
      <c r="E4132" s="44"/>
      <c r="F4132" s="232" t="s">
        <v>3627</v>
      </c>
      <c r="G4132" s="44"/>
      <c r="H4132" s="44"/>
      <c r="I4132" s="233"/>
      <c r="J4132" s="44"/>
      <c r="K4132" s="44"/>
      <c r="L4132" s="48"/>
      <c r="M4132" s="234"/>
      <c r="N4132" s="235"/>
      <c r="O4132" s="88"/>
      <c r="P4132" s="88"/>
      <c r="Q4132" s="88"/>
      <c r="R4132" s="88"/>
      <c r="S4132" s="88"/>
      <c r="T4132" s="89"/>
      <c r="U4132" s="42"/>
      <c r="V4132" s="42"/>
      <c r="W4132" s="42"/>
      <c r="X4132" s="42"/>
      <c r="Y4132" s="42"/>
      <c r="Z4132" s="42"/>
      <c r="AA4132" s="42"/>
      <c r="AB4132" s="42"/>
      <c r="AC4132" s="42"/>
      <c r="AD4132" s="42"/>
      <c r="AE4132" s="42"/>
      <c r="AT4132" s="20" t="s">
        <v>250</v>
      </c>
      <c r="AU4132" s="20" t="s">
        <v>93</v>
      </c>
    </row>
    <row r="4133" s="13" customFormat="1">
      <c r="A4133" s="13"/>
      <c r="B4133" s="236"/>
      <c r="C4133" s="237"/>
      <c r="D4133" s="238" t="s">
        <v>252</v>
      </c>
      <c r="E4133" s="239" t="s">
        <v>39</v>
      </c>
      <c r="F4133" s="240" t="s">
        <v>3604</v>
      </c>
      <c r="G4133" s="237"/>
      <c r="H4133" s="239" t="s">
        <v>39</v>
      </c>
      <c r="I4133" s="241"/>
      <c r="J4133" s="237"/>
      <c r="K4133" s="237"/>
      <c r="L4133" s="242"/>
      <c r="M4133" s="243"/>
      <c r="N4133" s="244"/>
      <c r="O4133" s="244"/>
      <c r="P4133" s="244"/>
      <c r="Q4133" s="244"/>
      <c r="R4133" s="244"/>
      <c r="S4133" s="244"/>
      <c r="T4133" s="245"/>
      <c r="U4133" s="13"/>
      <c r="V4133" s="13"/>
      <c r="W4133" s="13"/>
      <c r="X4133" s="13"/>
      <c r="Y4133" s="13"/>
      <c r="Z4133" s="13"/>
      <c r="AA4133" s="13"/>
      <c r="AB4133" s="13"/>
      <c r="AC4133" s="13"/>
      <c r="AD4133" s="13"/>
      <c r="AE4133" s="13"/>
      <c r="AT4133" s="246" t="s">
        <v>252</v>
      </c>
      <c r="AU4133" s="246" t="s">
        <v>93</v>
      </c>
      <c r="AV4133" s="13" t="s">
        <v>23</v>
      </c>
      <c r="AW4133" s="13" t="s">
        <v>46</v>
      </c>
      <c r="AX4133" s="13" t="s">
        <v>85</v>
      </c>
      <c r="AY4133" s="246" t="s">
        <v>241</v>
      </c>
    </row>
    <row r="4134" s="14" customFormat="1">
      <c r="A4134" s="14"/>
      <c r="B4134" s="247"/>
      <c r="C4134" s="248"/>
      <c r="D4134" s="238" t="s">
        <v>252</v>
      </c>
      <c r="E4134" s="249" t="s">
        <v>39</v>
      </c>
      <c r="F4134" s="250" t="s">
        <v>3628</v>
      </c>
      <c r="G4134" s="248"/>
      <c r="H4134" s="251">
        <v>17.672000000000001</v>
      </c>
      <c r="I4134" s="252"/>
      <c r="J4134" s="248"/>
      <c r="K4134" s="248"/>
      <c r="L4134" s="253"/>
      <c r="M4134" s="254"/>
      <c r="N4134" s="255"/>
      <c r="O4134" s="255"/>
      <c r="P4134" s="255"/>
      <c r="Q4134" s="255"/>
      <c r="R4134" s="255"/>
      <c r="S4134" s="255"/>
      <c r="T4134" s="256"/>
      <c r="U4134" s="14"/>
      <c r="V4134" s="14"/>
      <c r="W4134" s="14"/>
      <c r="X4134" s="14"/>
      <c r="Y4134" s="14"/>
      <c r="Z4134" s="14"/>
      <c r="AA4134" s="14"/>
      <c r="AB4134" s="14"/>
      <c r="AC4134" s="14"/>
      <c r="AD4134" s="14"/>
      <c r="AE4134" s="14"/>
      <c r="AT4134" s="257" t="s">
        <v>252</v>
      </c>
      <c r="AU4134" s="257" t="s">
        <v>93</v>
      </c>
      <c r="AV4134" s="14" t="s">
        <v>93</v>
      </c>
      <c r="AW4134" s="14" t="s">
        <v>46</v>
      </c>
      <c r="AX4134" s="14" t="s">
        <v>23</v>
      </c>
      <c r="AY4134" s="257" t="s">
        <v>241</v>
      </c>
    </row>
    <row r="4135" s="2" customFormat="1" ht="21.75" customHeight="1">
      <c r="A4135" s="42"/>
      <c r="B4135" s="43"/>
      <c r="C4135" s="218" t="s">
        <v>3629</v>
      </c>
      <c r="D4135" s="218" t="s">
        <v>243</v>
      </c>
      <c r="E4135" s="219" t="s">
        <v>3630</v>
      </c>
      <c r="F4135" s="220" t="s">
        <v>3631</v>
      </c>
      <c r="G4135" s="221" t="s">
        <v>145</v>
      </c>
      <c r="H4135" s="222">
        <v>73.302000000000007</v>
      </c>
      <c r="I4135" s="223"/>
      <c r="J4135" s="224">
        <f>ROUND(I4135*H4135,2)</f>
        <v>0</v>
      </c>
      <c r="K4135" s="220" t="s">
        <v>247</v>
      </c>
      <c r="L4135" s="48"/>
      <c r="M4135" s="225" t="s">
        <v>39</v>
      </c>
      <c r="N4135" s="226" t="s">
        <v>56</v>
      </c>
      <c r="O4135" s="88"/>
      <c r="P4135" s="227">
        <f>O4135*H4135</f>
        <v>0</v>
      </c>
      <c r="Q4135" s="227">
        <v>0.0050699999999999999</v>
      </c>
      <c r="R4135" s="227">
        <f>Q4135*H4135</f>
        <v>0.37164114000000004</v>
      </c>
      <c r="S4135" s="227">
        <v>0</v>
      </c>
      <c r="T4135" s="228">
        <f>S4135*H4135</f>
        <v>0</v>
      </c>
      <c r="U4135" s="42"/>
      <c r="V4135" s="42"/>
      <c r="W4135" s="42"/>
      <c r="X4135" s="42"/>
      <c r="Y4135" s="42"/>
      <c r="Z4135" s="42"/>
      <c r="AA4135" s="42"/>
      <c r="AB4135" s="42"/>
      <c r="AC4135" s="42"/>
      <c r="AD4135" s="42"/>
      <c r="AE4135" s="42"/>
      <c r="AR4135" s="229" t="s">
        <v>462</v>
      </c>
      <c r="AT4135" s="229" t="s">
        <v>243</v>
      </c>
      <c r="AU4135" s="229" t="s">
        <v>93</v>
      </c>
      <c r="AY4135" s="20" t="s">
        <v>241</v>
      </c>
      <c r="BE4135" s="230">
        <f>IF(N4135="základní",J4135,0)</f>
        <v>0</v>
      </c>
      <c r="BF4135" s="230">
        <f>IF(N4135="snížená",J4135,0)</f>
        <v>0</v>
      </c>
      <c r="BG4135" s="230">
        <f>IF(N4135="zákl. přenesená",J4135,0)</f>
        <v>0</v>
      </c>
      <c r="BH4135" s="230">
        <f>IF(N4135="sníž. přenesená",J4135,0)</f>
        <v>0</v>
      </c>
      <c r="BI4135" s="230">
        <f>IF(N4135="nulová",J4135,0)</f>
        <v>0</v>
      </c>
      <c r="BJ4135" s="20" t="s">
        <v>23</v>
      </c>
      <c r="BK4135" s="230">
        <f>ROUND(I4135*H4135,2)</f>
        <v>0</v>
      </c>
      <c r="BL4135" s="20" t="s">
        <v>462</v>
      </c>
      <c r="BM4135" s="229" t="s">
        <v>3632</v>
      </c>
    </row>
    <row r="4136" s="2" customFormat="1">
      <c r="A4136" s="42"/>
      <c r="B4136" s="43"/>
      <c r="C4136" s="44"/>
      <c r="D4136" s="231" t="s">
        <v>250</v>
      </c>
      <c r="E4136" s="44"/>
      <c r="F4136" s="232" t="s">
        <v>3633</v>
      </c>
      <c r="G4136" s="44"/>
      <c r="H4136" s="44"/>
      <c r="I4136" s="233"/>
      <c r="J4136" s="44"/>
      <c r="K4136" s="44"/>
      <c r="L4136" s="48"/>
      <c r="M4136" s="234"/>
      <c r="N4136" s="235"/>
      <c r="O4136" s="88"/>
      <c r="P4136" s="88"/>
      <c r="Q4136" s="88"/>
      <c r="R4136" s="88"/>
      <c r="S4136" s="88"/>
      <c r="T4136" s="89"/>
      <c r="U4136" s="42"/>
      <c r="V4136" s="42"/>
      <c r="W4136" s="42"/>
      <c r="X4136" s="42"/>
      <c r="Y4136" s="42"/>
      <c r="Z4136" s="42"/>
      <c r="AA4136" s="42"/>
      <c r="AB4136" s="42"/>
      <c r="AC4136" s="42"/>
      <c r="AD4136" s="42"/>
      <c r="AE4136" s="42"/>
      <c r="AT4136" s="20" t="s">
        <v>250</v>
      </c>
      <c r="AU4136" s="20" t="s">
        <v>93</v>
      </c>
    </row>
    <row r="4137" s="13" customFormat="1">
      <c r="A4137" s="13"/>
      <c r="B4137" s="236"/>
      <c r="C4137" s="237"/>
      <c r="D4137" s="238" t="s">
        <v>252</v>
      </c>
      <c r="E4137" s="239" t="s">
        <v>39</v>
      </c>
      <c r="F4137" s="240" t="s">
        <v>3634</v>
      </c>
      <c r="G4137" s="237"/>
      <c r="H4137" s="239" t="s">
        <v>39</v>
      </c>
      <c r="I4137" s="241"/>
      <c r="J4137" s="237"/>
      <c r="K4137" s="237"/>
      <c r="L4137" s="242"/>
      <c r="M4137" s="243"/>
      <c r="N4137" s="244"/>
      <c r="O4137" s="244"/>
      <c r="P4137" s="244"/>
      <c r="Q4137" s="244"/>
      <c r="R4137" s="244"/>
      <c r="S4137" s="244"/>
      <c r="T4137" s="245"/>
      <c r="U4137" s="13"/>
      <c r="V4137" s="13"/>
      <c r="W4137" s="13"/>
      <c r="X4137" s="13"/>
      <c r="Y4137" s="13"/>
      <c r="Z4137" s="13"/>
      <c r="AA4137" s="13"/>
      <c r="AB4137" s="13"/>
      <c r="AC4137" s="13"/>
      <c r="AD4137" s="13"/>
      <c r="AE4137" s="13"/>
      <c r="AT4137" s="246" t="s">
        <v>252</v>
      </c>
      <c r="AU4137" s="246" t="s">
        <v>93</v>
      </c>
      <c r="AV4137" s="13" t="s">
        <v>23</v>
      </c>
      <c r="AW4137" s="13" t="s">
        <v>46</v>
      </c>
      <c r="AX4137" s="13" t="s">
        <v>85</v>
      </c>
      <c r="AY4137" s="246" t="s">
        <v>241</v>
      </c>
    </row>
    <row r="4138" s="13" customFormat="1">
      <c r="A4138" s="13"/>
      <c r="B4138" s="236"/>
      <c r="C4138" s="237"/>
      <c r="D4138" s="238" t="s">
        <v>252</v>
      </c>
      <c r="E4138" s="239" t="s">
        <v>39</v>
      </c>
      <c r="F4138" s="240" t="s">
        <v>1306</v>
      </c>
      <c r="G4138" s="237"/>
      <c r="H4138" s="239" t="s">
        <v>39</v>
      </c>
      <c r="I4138" s="241"/>
      <c r="J4138" s="237"/>
      <c r="K4138" s="237"/>
      <c r="L4138" s="242"/>
      <c r="M4138" s="243"/>
      <c r="N4138" s="244"/>
      <c r="O4138" s="244"/>
      <c r="P4138" s="244"/>
      <c r="Q4138" s="244"/>
      <c r="R4138" s="244"/>
      <c r="S4138" s="244"/>
      <c r="T4138" s="245"/>
      <c r="U4138" s="13"/>
      <c r="V4138" s="13"/>
      <c r="W4138" s="13"/>
      <c r="X4138" s="13"/>
      <c r="Y4138" s="13"/>
      <c r="Z4138" s="13"/>
      <c r="AA4138" s="13"/>
      <c r="AB4138" s="13"/>
      <c r="AC4138" s="13"/>
      <c r="AD4138" s="13"/>
      <c r="AE4138" s="13"/>
      <c r="AT4138" s="246" t="s">
        <v>252</v>
      </c>
      <c r="AU4138" s="246" t="s">
        <v>93</v>
      </c>
      <c r="AV4138" s="13" t="s">
        <v>23</v>
      </c>
      <c r="AW4138" s="13" t="s">
        <v>46</v>
      </c>
      <c r="AX4138" s="13" t="s">
        <v>85</v>
      </c>
      <c r="AY4138" s="246" t="s">
        <v>241</v>
      </c>
    </row>
    <row r="4139" s="13" customFormat="1">
      <c r="A4139" s="13"/>
      <c r="B4139" s="236"/>
      <c r="C4139" s="237"/>
      <c r="D4139" s="238" t="s">
        <v>252</v>
      </c>
      <c r="E4139" s="239" t="s">
        <v>39</v>
      </c>
      <c r="F4139" s="240" t="s">
        <v>3635</v>
      </c>
      <c r="G4139" s="237"/>
      <c r="H4139" s="239" t="s">
        <v>39</v>
      </c>
      <c r="I4139" s="241"/>
      <c r="J4139" s="237"/>
      <c r="K4139" s="237"/>
      <c r="L4139" s="242"/>
      <c r="M4139" s="243"/>
      <c r="N4139" s="244"/>
      <c r="O4139" s="244"/>
      <c r="P4139" s="244"/>
      <c r="Q4139" s="244"/>
      <c r="R4139" s="244"/>
      <c r="S4139" s="244"/>
      <c r="T4139" s="245"/>
      <c r="U4139" s="13"/>
      <c r="V4139" s="13"/>
      <c r="W4139" s="13"/>
      <c r="X4139" s="13"/>
      <c r="Y4139" s="13"/>
      <c r="Z4139" s="13"/>
      <c r="AA4139" s="13"/>
      <c r="AB4139" s="13"/>
      <c r="AC4139" s="13"/>
      <c r="AD4139" s="13"/>
      <c r="AE4139" s="13"/>
      <c r="AT4139" s="246" t="s">
        <v>252</v>
      </c>
      <c r="AU4139" s="246" t="s">
        <v>93</v>
      </c>
      <c r="AV4139" s="13" t="s">
        <v>23</v>
      </c>
      <c r="AW4139" s="13" t="s">
        <v>46</v>
      </c>
      <c r="AX4139" s="13" t="s">
        <v>85</v>
      </c>
      <c r="AY4139" s="246" t="s">
        <v>241</v>
      </c>
    </row>
    <row r="4140" s="14" customFormat="1">
      <c r="A4140" s="14"/>
      <c r="B4140" s="247"/>
      <c r="C4140" s="248"/>
      <c r="D4140" s="238" t="s">
        <v>252</v>
      </c>
      <c r="E4140" s="249" t="s">
        <v>39</v>
      </c>
      <c r="F4140" s="250" t="s">
        <v>3636</v>
      </c>
      <c r="G4140" s="248"/>
      <c r="H4140" s="251">
        <v>7.1399999999999997</v>
      </c>
      <c r="I4140" s="252"/>
      <c r="J4140" s="248"/>
      <c r="K4140" s="248"/>
      <c r="L4140" s="253"/>
      <c r="M4140" s="254"/>
      <c r="N4140" s="255"/>
      <c r="O4140" s="255"/>
      <c r="P4140" s="255"/>
      <c r="Q4140" s="255"/>
      <c r="R4140" s="255"/>
      <c r="S4140" s="255"/>
      <c r="T4140" s="256"/>
      <c r="U4140" s="14"/>
      <c r="V4140" s="14"/>
      <c r="W4140" s="14"/>
      <c r="X4140" s="14"/>
      <c r="Y4140" s="14"/>
      <c r="Z4140" s="14"/>
      <c r="AA4140" s="14"/>
      <c r="AB4140" s="14"/>
      <c r="AC4140" s="14"/>
      <c r="AD4140" s="14"/>
      <c r="AE4140" s="14"/>
      <c r="AT4140" s="257" t="s">
        <v>252</v>
      </c>
      <c r="AU4140" s="257" t="s">
        <v>93</v>
      </c>
      <c r="AV4140" s="14" t="s">
        <v>93</v>
      </c>
      <c r="AW4140" s="14" t="s">
        <v>46</v>
      </c>
      <c r="AX4140" s="14" t="s">
        <v>85</v>
      </c>
      <c r="AY4140" s="257" t="s">
        <v>241</v>
      </c>
    </row>
    <row r="4141" s="13" customFormat="1">
      <c r="A4141" s="13"/>
      <c r="B4141" s="236"/>
      <c r="C4141" s="237"/>
      <c r="D4141" s="238" t="s">
        <v>252</v>
      </c>
      <c r="E4141" s="239" t="s">
        <v>39</v>
      </c>
      <c r="F4141" s="240" t="s">
        <v>3332</v>
      </c>
      <c r="G4141" s="237"/>
      <c r="H4141" s="239" t="s">
        <v>39</v>
      </c>
      <c r="I4141" s="241"/>
      <c r="J4141" s="237"/>
      <c r="K4141" s="237"/>
      <c r="L4141" s="242"/>
      <c r="M4141" s="243"/>
      <c r="N4141" s="244"/>
      <c r="O4141" s="244"/>
      <c r="P4141" s="244"/>
      <c r="Q4141" s="244"/>
      <c r="R4141" s="244"/>
      <c r="S4141" s="244"/>
      <c r="T4141" s="245"/>
      <c r="U4141" s="13"/>
      <c r="V4141" s="13"/>
      <c r="W4141" s="13"/>
      <c r="X4141" s="13"/>
      <c r="Y4141" s="13"/>
      <c r="Z4141" s="13"/>
      <c r="AA4141" s="13"/>
      <c r="AB4141" s="13"/>
      <c r="AC4141" s="13"/>
      <c r="AD4141" s="13"/>
      <c r="AE4141" s="13"/>
      <c r="AT4141" s="246" t="s">
        <v>252</v>
      </c>
      <c r="AU4141" s="246" t="s">
        <v>93</v>
      </c>
      <c r="AV4141" s="13" t="s">
        <v>23</v>
      </c>
      <c r="AW4141" s="13" t="s">
        <v>46</v>
      </c>
      <c r="AX4141" s="13" t="s">
        <v>85</v>
      </c>
      <c r="AY4141" s="246" t="s">
        <v>241</v>
      </c>
    </row>
    <row r="4142" s="14" customFormat="1">
      <c r="A4142" s="14"/>
      <c r="B4142" s="247"/>
      <c r="C4142" s="248"/>
      <c r="D4142" s="238" t="s">
        <v>252</v>
      </c>
      <c r="E4142" s="249" t="s">
        <v>39</v>
      </c>
      <c r="F4142" s="250" t="s">
        <v>3637</v>
      </c>
      <c r="G4142" s="248"/>
      <c r="H4142" s="251">
        <v>20.789999999999999</v>
      </c>
      <c r="I4142" s="252"/>
      <c r="J4142" s="248"/>
      <c r="K4142" s="248"/>
      <c r="L4142" s="253"/>
      <c r="M4142" s="254"/>
      <c r="N4142" s="255"/>
      <c r="O4142" s="255"/>
      <c r="P4142" s="255"/>
      <c r="Q4142" s="255"/>
      <c r="R4142" s="255"/>
      <c r="S4142" s="255"/>
      <c r="T4142" s="256"/>
      <c r="U4142" s="14"/>
      <c r="V4142" s="14"/>
      <c r="W4142" s="14"/>
      <c r="X4142" s="14"/>
      <c r="Y4142" s="14"/>
      <c r="Z4142" s="14"/>
      <c r="AA4142" s="14"/>
      <c r="AB4142" s="14"/>
      <c r="AC4142" s="14"/>
      <c r="AD4142" s="14"/>
      <c r="AE4142" s="14"/>
      <c r="AT4142" s="257" t="s">
        <v>252</v>
      </c>
      <c r="AU4142" s="257" t="s">
        <v>93</v>
      </c>
      <c r="AV4142" s="14" t="s">
        <v>93</v>
      </c>
      <c r="AW4142" s="14" t="s">
        <v>46</v>
      </c>
      <c r="AX4142" s="14" t="s">
        <v>85</v>
      </c>
      <c r="AY4142" s="257" t="s">
        <v>241</v>
      </c>
    </row>
    <row r="4143" s="13" customFormat="1">
      <c r="A4143" s="13"/>
      <c r="B4143" s="236"/>
      <c r="C4143" s="237"/>
      <c r="D4143" s="238" t="s">
        <v>252</v>
      </c>
      <c r="E4143" s="239" t="s">
        <v>39</v>
      </c>
      <c r="F4143" s="240" t="s">
        <v>1949</v>
      </c>
      <c r="G4143" s="237"/>
      <c r="H4143" s="239" t="s">
        <v>39</v>
      </c>
      <c r="I4143" s="241"/>
      <c r="J4143" s="237"/>
      <c r="K4143" s="237"/>
      <c r="L4143" s="242"/>
      <c r="M4143" s="243"/>
      <c r="N4143" s="244"/>
      <c r="O4143" s="244"/>
      <c r="P4143" s="244"/>
      <c r="Q4143" s="244"/>
      <c r="R4143" s="244"/>
      <c r="S4143" s="244"/>
      <c r="T4143" s="245"/>
      <c r="U4143" s="13"/>
      <c r="V4143" s="13"/>
      <c r="W4143" s="13"/>
      <c r="X4143" s="13"/>
      <c r="Y4143" s="13"/>
      <c r="Z4143" s="13"/>
      <c r="AA4143" s="13"/>
      <c r="AB4143" s="13"/>
      <c r="AC4143" s="13"/>
      <c r="AD4143" s="13"/>
      <c r="AE4143" s="13"/>
      <c r="AT4143" s="246" t="s">
        <v>252</v>
      </c>
      <c r="AU4143" s="246" t="s">
        <v>93</v>
      </c>
      <c r="AV4143" s="13" t="s">
        <v>23</v>
      </c>
      <c r="AW4143" s="13" t="s">
        <v>46</v>
      </c>
      <c r="AX4143" s="13" t="s">
        <v>85</v>
      </c>
      <c r="AY4143" s="246" t="s">
        <v>241</v>
      </c>
    </row>
    <row r="4144" s="14" customFormat="1">
      <c r="A4144" s="14"/>
      <c r="B4144" s="247"/>
      <c r="C4144" s="248"/>
      <c r="D4144" s="238" t="s">
        <v>252</v>
      </c>
      <c r="E4144" s="249" t="s">
        <v>39</v>
      </c>
      <c r="F4144" s="250" t="s">
        <v>3638</v>
      </c>
      <c r="G4144" s="248"/>
      <c r="H4144" s="251">
        <v>13.859999999999999</v>
      </c>
      <c r="I4144" s="252"/>
      <c r="J4144" s="248"/>
      <c r="K4144" s="248"/>
      <c r="L4144" s="253"/>
      <c r="M4144" s="254"/>
      <c r="N4144" s="255"/>
      <c r="O4144" s="255"/>
      <c r="P4144" s="255"/>
      <c r="Q4144" s="255"/>
      <c r="R4144" s="255"/>
      <c r="S4144" s="255"/>
      <c r="T4144" s="256"/>
      <c r="U4144" s="14"/>
      <c r="V4144" s="14"/>
      <c r="W4144" s="14"/>
      <c r="X4144" s="14"/>
      <c r="Y4144" s="14"/>
      <c r="Z4144" s="14"/>
      <c r="AA4144" s="14"/>
      <c r="AB4144" s="14"/>
      <c r="AC4144" s="14"/>
      <c r="AD4144" s="14"/>
      <c r="AE4144" s="14"/>
      <c r="AT4144" s="257" t="s">
        <v>252</v>
      </c>
      <c r="AU4144" s="257" t="s">
        <v>93</v>
      </c>
      <c r="AV4144" s="14" t="s">
        <v>93</v>
      </c>
      <c r="AW4144" s="14" t="s">
        <v>46</v>
      </c>
      <c r="AX4144" s="14" t="s">
        <v>85</v>
      </c>
      <c r="AY4144" s="257" t="s">
        <v>241</v>
      </c>
    </row>
    <row r="4145" s="13" customFormat="1">
      <c r="A4145" s="13"/>
      <c r="B4145" s="236"/>
      <c r="C4145" s="237"/>
      <c r="D4145" s="238" t="s">
        <v>252</v>
      </c>
      <c r="E4145" s="239" t="s">
        <v>39</v>
      </c>
      <c r="F4145" s="240" t="s">
        <v>1952</v>
      </c>
      <c r="G4145" s="237"/>
      <c r="H4145" s="239" t="s">
        <v>39</v>
      </c>
      <c r="I4145" s="241"/>
      <c r="J4145" s="237"/>
      <c r="K4145" s="237"/>
      <c r="L4145" s="242"/>
      <c r="M4145" s="243"/>
      <c r="N4145" s="244"/>
      <c r="O4145" s="244"/>
      <c r="P4145" s="244"/>
      <c r="Q4145" s="244"/>
      <c r="R4145" s="244"/>
      <c r="S4145" s="244"/>
      <c r="T4145" s="245"/>
      <c r="U4145" s="13"/>
      <c r="V4145" s="13"/>
      <c r="W4145" s="13"/>
      <c r="X4145" s="13"/>
      <c r="Y4145" s="13"/>
      <c r="Z4145" s="13"/>
      <c r="AA4145" s="13"/>
      <c r="AB4145" s="13"/>
      <c r="AC4145" s="13"/>
      <c r="AD4145" s="13"/>
      <c r="AE4145" s="13"/>
      <c r="AT4145" s="246" t="s">
        <v>252</v>
      </c>
      <c r="AU4145" s="246" t="s">
        <v>93</v>
      </c>
      <c r="AV4145" s="13" t="s">
        <v>23</v>
      </c>
      <c r="AW4145" s="13" t="s">
        <v>46</v>
      </c>
      <c r="AX4145" s="13" t="s">
        <v>85</v>
      </c>
      <c r="AY4145" s="246" t="s">
        <v>241</v>
      </c>
    </row>
    <row r="4146" s="14" customFormat="1">
      <c r="A4146" s="14"/>
      <c r="B4146" s="247"/>
      <c r="C4146" s="248"/>
      <c r="D4146" s="238" t="s">
        <v>252</v>
      </c>
      <c r="E4146" s="249" t="s">
        <v>39</v>
      </c>
      <c r="F4146" s="250" t="s">
        <v>3639</v>
      </c>
      <c r="G4146" s="248"/>
      <c r="H4146" s="251">
        <v>31.512</v>
      </c>
      <c r="I4146" s="252"/>
      <c r="J4146" s="248"/>
      <c r="K4146" s="248"/>
      <c r="L4146" s="253"/>
      <c r="M4146" s="254"/>
      <c r="N4146" s="255"/>
      <c r="O4146" s="255"/>
      <c r="P4146" s="255"/>
      <c r="Q4146" s="255"/>
      <c r="R4146" s="255"/>
      <c r="S4146" s="255"/>
      <c r="T4146" s="256"/>
      <c r="U4146" s="14"/>
      <c r="V4146" s="14"/>
      <c r="W4146" s="14"/>
      <c r="X4146" s="14"/>
      <c r="Y4146" s="14"/>
      <c r="Z4146" s="14"/>
      <c r="AA4146" s="14"/>
      <c r="AB4146" s="14"/>
      <c r="AC4146" s="14"/>
      <c r="AD4146" s="14"/>
      <c r="AE4146" s="14"/>
      <c r="AT4146" s="257" t="s">
        <v>252</v>
      </c>
      <c r="AU4146" s="257" t="s">
        <v>93</v>
      </c>
      <c r="AV4146" s="14" t="s">
        <v>93</v>
      </c>
      <c r="AW4146" s="14" t="s">
        <v>46</v>
      </c>
      <c r="AX4146" s="14" t="s">
        <v>85</v>
      </c>
      <c r="AY4146" s="257" t="s">
        <v>241</v>
      </c>
    </row>
    <row r="4147" s="15" customFormat="1">
      <c r="A4147" s="15"/>
      <c r="B4147" s="258"/>
      <c r="C4147" s="259"/>
      <c r="D4147" s="238" t="s">
        <v>252</v>
      </c>
      <c r="E4147" s="260" t="s">
        <v>39</v>
      </c>
      <c r="F4147" s="261" t="s">
        <v>274</v>
      </c>
      <c r="G4147" s="259"/>
      <c r="H4147" s="262">
        <v>73.302000000000007</v>
      </c>
      <c r="I4147" s="263"/>
      <c r="J4147" s="259"/>
      <c r="K4147" s="259"/>
      <c r="L4147" s="264"/>
      <c r="M4147" s="265"/>
      <c r="N4147" s="266"/>
      <c r="O4147" s="266"/>
      <c r="P4147" s="266"/>
      <c r="Q4147" s="266"/>
      <c r="R4147" s="266"/>
      <c r="S4147" s="266"/>
      <c r="T4147" s="267"/>
      <c r="U4147" s="15"/>
      <c r="V4147" s="15"/>
      <c r="W4147" s="15"/>
      <c r="X4147" s="15"/>
      <c r="Y4147" s="15"/>
      <c r="Z4147" s="15"/>
      <c r="AA4147" s="15"/>
      <c r="AB4147" s="15"/>
      <c r="AC4147" s="15"/>
      <c r="AD4147" s="15"/>
      <c r="AE4147" s="15"/>
      <c r="AT4147" s="268" t="s">
        <v>252</v>
      </c>
      <c r="AU4147" s="268" t="s">
        <v>93</v>
      </c>
      <c r="AV4147" s="15" t="s">
        <v>248</v>
      </c>
      <c r="AW4147" s="15" t="s">
        <v>46</v>
      </c>
      <c r="AX4147" s="15" t="s">
        <v>23</v>
      </c>
      <c r="AY4147" s="268" t="s">
        <v>241</v>
      </c>
    </row>
    <row r="4148" s="2" customFormat="1" ht="24.15" customHeight="1">
      <c r="A4148" s="42"/>
      <c r="B4148" s="43"/>
      <c r="C4148" s="218" t="s">
        <v>3640</v>
      </c>
      <c r="D4148" s="218" t="s">
        <v>243</v>
      </c>
      <c r="E4148" s="219" t="s">
        <v>3641</v>
      </c>
      <c r="F4148" s="220" t="s">
        <v>3642</v>
      </c>
      <c r="G4148" s="221" t="s">
        <v>145</v>
      </c>
      <c r="H4148" s="222">
        <v>11.025</v>
      </c>
      <c r="I4148" s="223"/>
      <c r="J4148" s="224">
        <f>ROUND(I4148*H4148,2)</f>
        <v>0</v>
      </c>
      <c r="K4148" s="220" t="s">
        <v>247</v>
      </c>
      <c r="L4148" s="48"/>
      <c r="M4148" s="225" t="s">
        <v>39</v>
      </c>
      <c r="N4148" s="226" t="s">
        <v>56</v>
      </c>
      <c r="O4148" s="88"/>
      <c r="P4148" s="227">
        <f>O4148*H4148</f>
        <v>0</v>
      </c>
      <c r="Q4148" s="227">
        <v>0.0017899999999999999</v>
      </c>
      <c r="R4148" s="227">
        <f>Q4148*H4148</f>
        <v>0.019734749999999999</v>
      </c>
      <c r="S4148" s="227">
        <v>0</v>
      </c>
      <c r="T4148" s="228">
        <f>S4148*H4148</f>
        <v>0</v>
      </c>
      <c r="U4148" s="42"/>
      <c r="V4148" s="42"/>
      <c r="W4148" s="42"/>
      <c r="X4148" s="42"/>
      <c r="Y4148" s="42"/>
      <c r="Z4148" s="42"/>
      <c r="AA4148" s="42"/>
      <c r="AB4148" s="42"/>
      <c r="AC4148" s="42"/>
      <c r="AD4148" s="42"/>
      <c r="AE4148" s="42"/>
      <c r="AR4148" s="229" t="s">
        <v>248</v>
      </c>
      <c r="AT4148" s="229" t="s">
        <v>243</v>
      </c>
      <c r="AU4148" s="229" t="s">
        <v>93</v>
      </c>
      <c r="AY4148" s="20" t="s">
        <v>241</v>
      </c>
      <c r="BE4148" s="230">
        <f>IF(N4148="základní",J4148,0)</f>
        <v>0</v>
      </c>
      <c r="BF4148" s="230">
        <f>IF(N4148="snížená",J4148,0)</f>
        <v>0</v>
      </c>
      <c r="BG4148" s="230">
        <f>IF(N4148="zákl. přenesená",J4148,0)</f>
        <v>0</v>
      </c>
      <c r="BH4148" s="230">
        <f>IF(N4148="sníž. přenesená",J4148,0)</f>
        <v>0</v>
      </c>
      <c r="BI4148" s="230">
        <f>IF(N4148="nulová",J4148,0)</f>
        <v>0</v>
      </c>
      <c r="BJ4148" s="20" t="s">
        <v>23</v>
      </c>
      <c r="BK4148" s="230">
        <f>ROUND(I4148*H4148,2)</f>
        <v>0</v>
      </c>
      <c r="BL4148" s="20" t="s">
        <v>248</v>
      </c>
      <c r="BM4148" s="229" t="s">
        <v>3643</v>
      </c>
    </row>
    <row r="4149" s="2" customFormat="1">
      <c r="A4149" s="42"/>
      <c r="B4149" s="43"/>
      <c r="C4149" s="44"/>
      <c r="D4149" s="231" t="s">
        <v>250</v>
      </c>
      <c r="E4149" s="44"/>
      <c r="F4149" s="232" t="s">
        <v>3644</v>
      </c>
      <c r="G4149" s="44"/>
      <c r="H4149" s="44"/>
      <c r="I4149" s="233"/>
      <c r="J4149" s="44"/>
      <c r="K4149" s="44"/>
      <c r="L4149" s="48"/>
      <c r="M4149" s="234"/>
      <c r="N4149" s="235"/>
      <c r="O4149" s="88"/>
      <c r="P4149" s="88"/>
      <c r="Q4149" s="88"/>
      <c r="R4149" s="88"/>
      <c r="S4149" s="88"/>
      <c r="T4149" s="89"/>
      <c r="U4149" s="42"/>
      <c r="V4149" s="42"/>
      <c r="W4149" s="42"/>
      <c r="X4149" s="42"/>
      <c r="Y4149" s="42"/>
      <c r="Z4149" s="42"/>
      <c r="AA4149" s="42"/>
      <c r="AB4149" s="42"/>
      <c r="AC4149" s="42"/>
      <c r="AD4149" s="42"/>
      <c r="AE4149" s="42"/>
      <c r="AT4149" s="20" t="s">
        <v>250</v>
      </c>
      <c r="AU4149" s="20" t="s">
        <v>93</v>
      </c>
    </row>
    <row r="4150" s="13" customFormat="1">
      <c r="A4150" s="13"/>
      <c r="B4150" s="236"/>
      <c r="C4150" s="237"/>
      <c r="D4150" s="238" t="s">
        <v>252</v>
      </c>
      <c r="E4150" s="239" t="s">
        <v>39</v>
      </c>
      <c r="F4150" s="240" t="s">
        <v>304</v>
      </c>
      <c r="G4150" s="237"/>
      <c r="H4150" s="239" t="s">
        <v>39</v>
      </c>
      <c r="I4150" s="241"/>
      <c r="J4150" s="237"/>
      <c r="K4150" s="237"/>
      <c r="L4150" s="242"/>
      <c r="M4150" s="243"/>
      <c r="N4150" s="244"/>
      <c r="O4150" s="244"/>
      <c r="P4150" s="244"/>
      <c r="Q4150" s="244"/>
      <c r="R4150" s="244"/>
      <c r="S4150" s="244"/>
      <c r="T4150" s="245"/>
      <c r="U4150" s="13"/>
      <c r="V4150" s="13"/>
      <c r="W4150" s="13"/>
      <c r="X4150" s="13"/>
      <c r="Y4150" s="13"/>
      <c r="Z4150" s="13"/>
      <c r="AA4150" s="13"/>
      <c r="AB4150" s="13"/>
      <c r="AC4150" s="13"/>
      <c r="AD4150" s="13"/>
      <c r="AE4150" s="13"/>
      <c r="AT4150" s="246" t="s">
        <v>252</v>
      </c>
      <c r="AU4150" s="246" t="s">
        <v>93</v>
      </c>
      <c r="AV4150" s="13" t="s">
        <v>23</v>
      </c>
      <c r="AW4150" s="13" t="s">
        <v>46</v>
      </c>
      <c r="AX4150" s="13" t="s">
        <v>85</v>
      </c>
      <c r="AY4150" s="246" t="s">
        <v>241</v>
      </c>
    </row>
    <row r="4151" s="13" customFormat="1">
      <c r="A4151" s="13"/>
      <c r="B4151" s="236"/>
      <c r="C4151" s="237"/>
      <c r="D4151" s="238" t="s">
        <v>252</v>
      </c>
      <c r="E4151" s="239" t="s">
        <v>39</v>
      </c>
      <c r="F4151" s="240" t="s">
        <v>305</v>
      </c>
      <c r="G4151" s="237"/>
      <c r="H4151" s="239" t="s">
        <v>39</v>
      </c>
      <c r="I4151" s="241"/>
      <c r="J4151" s="237"/>
      <c r="K4151" s="237"/>
      <c r="L4151" s="242"/>
      <c r="M4151" s="243"/>
      <c r="N4151" s="244"/>
      <c r="O4151" s="244"/>
      <c r="P4151" s="244"/>
      <c r="Q4151" s="244"/>
      <c r="R4151" s="244"/>
      <c r="S4151" s="244"/>
      <c r="T4151" s="245"/>
      <c r="U4151" s="13"/>
      <c r="V4151" s="13"/>
      <c r="W4151" s="13"/>
      <c r="X4151" s="13"/>
      <c r="Y4151" s="13"/>
      <c r="Z4151" s="13"/>
      <c r="AA4151" s="13"/>
      <c r="AB4151" s="13"/>
      <c r="AC4151" s="13"/>
      <c r="AD4151" s="13"/>
      <c r="AE4151" s="13"/>
      <c r="AT4151" s="246" t="s">
        <v>252</v>
      </c>
      <c r="AU4151" s="246" t="s">
        <v>93</v>
      </c>
      <c r="AV4151" s="13" t="s">
        <v>23</v>
      </c>
      <c r="AW4151" s="13" t="s">
        <v>46</v>
      </c>
      <c r="AX4151" s="13" t="s">
        <v>85</v>
      </c>
      <c r="AY4151" s="246" t="s">
        <v>241</v>
      </c>
    </row>
    <row r="4152" s="13" customFormat="1">
      <c r="A4152" s="13"/>
      <c r="B4152" s="236"/>
      <c r="C4152" s="237"/>
      <c r="D4152" s="238" t="s">
        <v>252</v>
      </c>
      <c r="E4152" s="239" t="s">
        <v>39</v>
      </c>
      <c r="F4152" s="240" t="s">
        <v>3645</v>
      </c>
      <c r="G4152" s="237"/>
      <c r="H4152" s="239" t="s">
        <v>39</v>
      </c>
      <c r="I4152" s="241"/>
      <c r="J4152" s="237"/>
      <c r="K4152" s="237"/>
      <c r="L4152" s="242"/>
      <c r="M4152" s="243"/>
      <c r="N4152" s="244"/>
      <c r="O4152" s="244"/>
      <c r="P4152" s="244"/>
      <c r="Q4152" s="244"/>
      <c r="R4152" s="244"/>
      <c r="S4152" s="244"/>
      <c r="T4152" s="245"/>
      <c r="U4152" s="13"/>
      <c r="V4152" s="13"/>
      <c r="W4152" s="13"/>
      <c r="X4152" s="13"/>
      <c r="Y4152" s="13"/>
      <c r="Z4152" s="13"/>
      <c r="AA4152" s="13"/>
      <c r="AB4152" s="13"/>
      <c r="AC4152" s="13"/>
      <c r="AD4152" s="13"/>
      <c r="AE4152" s="13"/>
      <c r="AT4152" s="246" t="s">
        <v>252</v>
      </c>
      <c r="AU4152" s="246" t="s">
        <v>93</v>
      </c>
      <c r="AV4152" s="13" t="s">
        <v>23</v>
      </c>
      <c r="AW4152" s="13" t="s">
        <v>46</v>
      </c>
      <c r="AX4152" s="13" t="s">
        <v>85</v>
      </c>
      <c r="AY4152" s="246" t="s">
        <v>241</v>
      </c>
    </row>
    <row r="4153" s="14" customFormat="1">
      <c r="A4153" s="14"/>
      <c r="B4153" s="247"/>
      <c r="C4153" s="248"/>
      <c r="D4153" s="238" t="s">
        <v>252</v>
      </c>
      <c r="E4153" s="249" t="s">
        <v>39</v>
      </c>
      <c r="F4153" s="250" t="s">
        <v>978</v>
      </c>
      <c r="G4153" s="248"/>
      <c r="H4153" s="251">
        <v>6.75</v>
      </c>
      <c r="I4153" s="252"/>
      <c r="J4153" s="248"/>
      <c r="K4153" s="248"/>
      <c r="L4153" s="253"/>
      <c r="M4153" s="254"/>
      <c r="N4153" s="255"/>
      <c r="O4153" s="255"/>
      <c r="P4153" s="255"/>
      <c r="Q4153" s="255"/>
      <c r="R4153" s="255"/>
      <c r="S4153" s="255"/>
      <c r="T4153" s="256"/>
      <c r="U4153" s="14"/>
      <c r="V4153" s="14"/>
      <c r="W4153" s="14"/>
      <c r="X4153" s="14"/>
      <c r="Y4153" s="14"/>
      <c r="Z4153" s="14"/>
      <c r="AA4153" s="14"/>
      <c r="AB4153" s="14"/>
      <c r="AC4153" s="14"/>
      <c r="AD4153" s="14"/>
      <c r="AE4153" s="14"/>
      <c r="AT4153" s="257" t="s">
        <v>252</v>
      </c>
      <c r="AU4153" s="257" t="s">
        <v>93</v>
      </c>
      <c r="AV4153" s="14" t="s">
        <v>93</v>
      </c>
      <c r="AW4153" s="14" t="s">
        <v>46</v>
      </c>
      <c r="AX4153" s="14" t="s">
        <v>85</v>
      </c>
      <c r="AY4153" s="257" t="s">
        <v>241</v>
      </c>
    </row>
    <row r="4154" s="13" customFormat="1">
      <c r="A4154" s="13"/>
      <c r="B4154" s="236"/>
      <c r="C4154" s="237"/>
      <c r="D4154" s="238" t="s">
        <v>252</v>
      </c>
      <c r="E4154" s="239" t="s">
        <v>39</v>
      </c>
      <c r="F4154" s="240" t="s">
        <v>3646</v>
      </c>
      <c r="G4154" s="237"/>
      <c r="H4154" s="239" t="s">
        <v>39</v>
      </c>
      <c r="I4154" s="241"/>
      <c r="J4154" s="237"/>
      <c r="K4154" s="237"/>
      <c r="L4154" s="242"/>
      <c r="M4154" s="243"/>
      <c r="N4154" s="244"/>
      <c r="O4154" s="244"/>
      <c r="P4154" s="244"/>
      <c r="Q4154" s="244"/>
      <c r="R4154" s="244"/>
      <c r="S4154" s="244"/>
      <c r="T4154" s="245"/>
      <c r="U4154" s="13"/>
      <c r="V4154" s="13"/>
      <c r="W4154" s="13"/>
      <c r="X4154" s="13"/>
      <c r="Y4154" s="13"/>
      <c r="Z4154" s="13"/>
      <c r="AA4154" s="13"/>
      <c r="AB4154" s="13"/>
      <c r="AC4154" s="13"/>
      <c r="AD4154" s="13"/>
      <c r="AE4154" s="13"/>
      <c r="AT4154" s="246" t="s">
        <v>252</v>
      </c>
      <c r="AU4154" s="246" t="s">
        <v>93</v>
      </c>
      <c r="AV4154" s="13" t="s">
        <v>23</v>
      </c>
      <c r="AW4154" s="13" t="s">
        <v>46</v>
      </c>
      <c r="AX4154" s="13" t="s">
        <v>85</v>
      </c>
      <c r="AY4154" s="246" t="s">
        <v>241</v>
      </c>
    </row>
    <row r="4155" s="14" customFormat="1">
      <c r="A4155" s="14"/>
      <c r="B4155" s="247"/>
      <c r="C4155" s="248"/>
      <c r="D4155" s="238" t="s">
        <v>252</v>
      </c>
      <c r="E4155" s="249" t="s">
        <v>39</v>
      </c>
      <c r="F4155" s="250" t="s">
        <v>979</v>
      </c>
      <c r="G4155" s="248"/>
      <c r="H4155" s="251">
        <v>4.2750000000000004</v>
      </c>
      <c r="I4155" s="252"/>
      <c r="J4155" s="248"/>
      <c r="K4155" s="248"/>
      <c r="L4155" s="253"/>
      <c r="M4155" s="254"/>
      <c r="N4155" s="255"/>
      <c r="O4155" s="255"/>
      <c r="P4155" s="255"/>
      <c r="Q4155" s="255"/>
      <c r="R4155" s="255"/>
      <c r="S4155" s="255"/>
      <c r="T4155" s="256"/>
      <c r="U4155" s="14"/>
      <c r="V4155" s="14"/>
      <c r="W4155" s="14"/>
      <c r="X4155" s="14"/>
      <c r="Y4155" s="14"/>
      <c r="Z4155" s="14"/>
      <c r="AA4155" s="14"/>
      <c r="AB4155" s="14"/>
      <c r="AC4155" s="14"/>
      <c r="AD4155" s="14"/>
      <c r="AE4155" s="14"/>
      <c r="AT4155" s="257" t="s">
        <v>252</v>
      </c>
      <c r="AU4155" s="257" t="s">
        <v>93</v>
      </c>
      <c r="AV4155" s="14" t="s">
        <v>93</v>
      </c>
      <c r="AW4155" s="14" t="s">
        <v>46</v>
      </c>
      <c r="AX4155" s="14" t="s">
        <v>85</v>
      </c>
      <c r="AY4155" s="257" t="s">
        <v>241</v>
      </c>
    </row>
    <row r="4156" s="15" customFormat="1">
      <c r="A4156" s="15"/>
      <c r="B4156" s="258"/>
      <c r="C4156" s="259"/>
      <c r="D4156" s="238" t="s">
        <v>252</v>
      </c>
      <c r="E4156" s="260" t="s">
        <v>39</v>
      </c>
      <c r="F4156" s="261" t="s">
        <v>274</v>
      </c>
      <c r="G4156" s="259"/>
      <c r="H4156" s="262">
        <v>11.025</v>
      </c>
      <c r="I4156" s="263"/>
      <c r="J4156" s="259"/>
      <c r="K4156" s="259"/>
      <c r="L4156" s="264"/>
      <c r="M4156" s="265"/>
      <c r="N4156" s="266"/>
      <c r="O4156" s="266"/>
      <c r="P4156" s="266"/>
      <c r="Q4156" s="266"/>
      <c r="R4156" s="266"/>
      <c r="S4156" s="266"/>
      <c r="T4156" s="267"/>
      <c r="U4156" s="15"/>
      <c r="V4156" s="15"/>
      <c r="W4156" s="15"/>
      <c r="X4156" s="15"/>
      <c r="Y4156" s="15"/>
      <c r="Z4156" s="15"/>
      <c r="AA4156" s="15"/>
      <c r="AB4156" s="15"/>
      <c r="AC4156" s="15"/>
      <c r="AD4156" s="15"/>
      <c r="AE4156" s="15"/>
      <c r="AT4156" s="268" t="s">
        <v>252</v>
      </c>
      <c r="AU4156" s="268" t="s">
        <v>93</v>
      </c>
      <c r="AV4156" s="15" t="s">
        <v>248</v>
      </c>
      <c r="AW4156" s="15" t="s">
        <v>46</v>
      </c>
      <c r="AX4156" s="15" t="s">
        <v>23</v>
      </c>
      <c r="AY4156" s="268" t="s">
        <v>241</v>
      </c>
    </row>
    <row r="4157" s="2" customFormat="1" ht="16.5" customHeight="1">
      <c r="A4157" s="42"/>
      <c r="B4157" s="43"/>
      <c r="C4157" s="218" t="s">
        <v>3647</v>
      </c>
      <c r="D4157" s="218" t="s">
        <v>243</v>
      </c>
      <c r="E4157" s="219" t="s">
        <v>3648</v>
      </c>
      <c r="F4157" s="220" t="s">
        <v>3649</v>
      </c>
      <c r="G4157" s="221" t="s">
        <v>561</v>
      </c>
      <c r="H4157" s="222">
        <v>178</v>
      </c>
      <c r="I4157" s="223"/>
      <c r="J4157" s="224">
        <f>ROUND(I4157*H4157,2)</f>
        <v>0</v>
      </c>
      <c r="K4157" s="220" t="s">
        <v>1267</v>
      </c>
      <c r="L4157" s="48"/>
      <c r="M4157" s="225" t="s">
        <v>39</v>
      </c>
      <c r="N4157" s="226" t="s">
        <v>56</v>
      </c>
      <c r="O4157" s="88"/>
      <c r="P4157" s="227">
        <f>O4157*H4157</f>
        <v>0</v>
      </c>
      <c r="Q4157" s="227">
        <v>0.0046800000000000001</v>
      </c>
      <c r="R4157" s="227">
        <f>Q4157*H4157</f>
        <v>0.83304</v>
      </c>
      <c r="S4157" s="227">
        <v>0</v>
      </c>
      <c r="T4157" s="228">
        <f>S4157*H4157</f>
        <v>0</v>
      </c>
      <c r="U4157" s="42"/>
      <c r="V4157" s="42"/>
      <c r="W4157" s="42"/>
      <c r="X4157" s="42"/>
      <c r="Y4157" s="42"/>
      <c r="Z4157" s="42"/>
      <c r="AA4157" s="42"/>
      <c r="AB4157" s="42"/>
      <c r="AC4157" s="42"/>
      <c r="AD4157" s="42"/>
      <c r="AE4157" s="42"/>
      <c r="AR4157" s="229" t="s">
        <v>248</v>
      </c>
      <c r="AT4157" s="229" t="s">
        <v>243</v>
      </c>
      <c r="AU4157" s="229" t="s">
        <v>93</v>
      </c>
      <c r="AY4157" s="20" t="s">
        <v>241</v>
      </c>
      <c r="BE4157" s="230">
        <f>IF(N4157="základní",J4157,0)</f>
        <v>0</v>
      </c>
      <c r="BF4157" s="230">
        <f>IF(N4157="snížená",J4157,0)</f>
        <v>0</v>
      </c>
      <c r="BG4157" s="230">
        <f>IF(N4157="zákl. přenesená",J4157,0)</f>
        <v>0</v>
      </c>
      <c r="BH4157" s="230">
        <f>IF(N4157="sníž. přenesená",J4157,0)</f>
        <v>0</v>
      </c>
      <c r="BI4157" s="230">
        <f>IF(N4157="nulová",J4157,0)</f>
        <v>0</v>
      </c>
      <c r="BJ4157" s="20" t="s">
        <v>23</v>
      </c>
      <c r="BK4157" s="230">
        <f>ROUND(I4157*H4157,2)</f>
        <v>0</v>
      </c>
      <c r="BL4157" s="20" t="s">
        <v>248</v>
      </c>
      <c r="BM4157" s="229" t="s">
        <v>3650</v>
      </c>
    </row>
    <row r="4158" s="13" customFormat="1">
      <c r="A4158" s="13"/>
      <c r="B4158" s="236"/>
      <c r="C4158" s="237"/>
      <c r="D4158" s="238" t="s">
        <v>252</v>
      </c>
      <c r="E4158" s="239" t="s">
        <v>39</v>
      </c>
      <c r="F4158" s="240" t="s">
        <v>3651</v>
      </c>
      <c r="G4158" s="237"/>
      <c r="H4158" s="239" t="s">
        <v>39</v>
      </c>
      <c r="I4158" s="241"/>
      <c r="J4158" s="237"/>
      <c r="K4158" s="237"/>
      <c r="L4158" s="242"/>
      <c r="M4158" s="243"/>
      <c r="N4158" s="244"/>
      <c r="O4158" s="244"/>
      <c r="P4158" s="244"/>
      <c r="Q4158" s="244"/>
      <c r="R4158" s="244"/>
      <c r="S4158" s="244"/>
      <c r="T4158" s="245"/>
      <c r="U4158" s="13"/>
      <c r="V4158" s="13"/>
      <c r="W4158" s="13"/>
      <c r="X4158" s="13"/>
      <c r="Y4158" s="13"/>
      <c r="Z4158" s="13"/>
      <c r="AA4158" s="13"/>
      <c r="AB4158" s="13"/>
      <c r="AC4158" s="13"/>
      <c r="AD4158" s="13"/>
      <c r="AE4158" s="13"/>
      <c r="AT4158" s="246" t="s">
        <v>252</v>
      </c>
      <c r="AU4158" s="246" t="s">
        <v>93</v>
      </c>
      <c r="AV4158" s="13" t="s">
        <v>23</v>
      </c>
      <c r="AW4158" s="13" t="s">
        <v>46</v>
      </c>
      <c r="AX4158" s="13" t="s">
        <v>85</v>
      </c>
      <c r="AY4158" s="246" t="s">
        <v>241</v>
      </c>
    </row>
    <row r="4159" s="14" customFormat="1">
      <c r="A4159" s="14"/>
      <c r="B4159" s="247"/>
      <c r="C4159" s="248"/>
      <c r="D4159" s="238" t="s">
        <v>252</v>
      </c>
      <c r="E4159" s="249" t="s">
        <v>39</v>
      </c>
      <c r="F4159" s="250" t="s">
        <v>2411</v>
      </c>
      <c r="G4159" s="248"/>
      <c r="H4159" s="251">
        <v>178</v>
      </c>
      <c r="I4159" s="252"/>
      <c r="J4159" s="248"/>
      <c r="K4159" s="248"/>
      <c r="L4159" s="253"/>
      <c r="M4159" s="254"/>
      <c r="N4159" s="255"/>
      <c r="O4159" s="255"/>
      <c r="P4159" s="255"/>
      <c r="Q4159" s="255"/>
      <c r="R4159" s="255"/>
      <c r="S4159" s="255"/>
      <c r="T4159" s="256"/>
      <c r="U4159" s="14"/>
      <c r="V4159" s="14"/>
      <c r="W4159" s="14"/>
      <c r="X4159" s="14"/>
      <c r="Y4159" s="14"/>
      <c r="Z4159" s="14"/>
      <c r="AA4159" s="14"/>
      <c r="AB4159" s="14"/>
      <c r="AC4159" s="14"/>
      <c r="AD4159" s="14"/>
      <c r="AE4159" s="14"/>
      <c r="AT4159" s="257" t="s">
        <v>252</v>
      </c>
      <c r="AU4159" s="257" t="s">
        <v>93</v>
      </c>
      <c r="AV4159" s="14" t="s">
        <v>93</v>
      </c>
      <c r="AW4159" s="14" t="s">
        <v>46</v>
      </c>
      <c r="AX4159" s="14" t="s">
        <v>23</v>
      </c>
      <c r="AY4159" s="257" t="s">
        <v>241</v>
      </c>
    </row>
    <row r="4160" s="2" customFormat="1" ht="16.5" customHeight="1">
      <c r="A4160" s="42"/>
      <c r="B4160" s="43"/>
      <c r="C4160" s="280" t="s">
        <v>3652</v>
      </c>
      <c r="D4160" s="280" t="s">
        <v>463</v>
      </c>
      <c r="E4160" s="281" t="s">
        <v>3653</v>
      </c>
      <c r="F4160" s="282" t="s">
        <v>3654</v>
      </c>
      <c r="G4160" s="283" t="s">
        <v>561</v>
      </c>
      <c r="H4160" s="284">
        <v>178</v>
      </c>
      <c r="I4160" s="285"/>
      <c r="J4160" s="286">
        <f>ROUND(I4160*H4160,2)</f>
        <v>0</v>
      </c>
      <c r="K4160" s="282" t="s">
        <v>39</v>
      </c>
      <c r="L4160" s="287"/>
      <c r="M4160" s="288" t="s">
        <v>39</v>
      </c>
      <c r="N4160" s="289" t="s">
        <v>56</v>
      </c>
      <c r="O4160" s="88"/>
      <c r="P4160" s="227">
        <f>O4160*H4160</f>
        <v>0</v>
      </c>
      <c r="Q4160" s="227">
        <v>0.00027</v>
      </c>
      <c r="R4160" s="227">
        <f>Q4160*H4160</f>
        <v>0.048059999999999999</v>
      </c>
      <c r="S4160" s="227">
        <v>0</v>
      </c>
      <c r="T4160" s="228">
        <f>S4160*H4160</f>
        <v>0</v>
      </c>
      <c r="U4160" s="42"/>
      <c r="V4160" s="42"/>
      <c r="W4160" s="42"/>
      <c r="X4160" s="42"/>
      <c r="Y4160" s="42"/>
      <c r="Z4160" s="42"/>
      <c r="AA4160" s="42"/>
      <c r="AB4160" s="42"/>
      <c r="AC4160" s="42"/>
      <c r="AD4160" s="42"/>
      <c r="AE4160" s="42"/>
      <c r="AR4160" s="229" t="s">
        <v>321</v>
      </c>
      <c r="AT4160" s="229" t="s">
        <v>463</v>
      </c>
      <c r="AU4160" s="229" t="s">
        <v>93</v>
      </c>
      <c r="AY4160" s="20" t="s">
        <v>241</v>
      </c>
      <c r="BE4160" s="230">
        <f>IF(N4160="základní",J4160,0)</f>
        <v>0</v>
      </c>
      <c r="BF4160" s="230">
        <f>IF(N4160="snížená",J4160,0)</f>
        <v>0</v>
      </c>
      <c r="BG4160" s="230">
        <f>IF(N4160="zákl. přenesená",J4160,0)</f>
        <v>0</v>
      </c>
      <c r="BH4160" s="230">
        <f>IF(N4160="sníž. přenesená",J4160,0)</f>
        <v>0</v>
      </c>
      <c r="BI4160" s="230">
        <f>IF(N4160="nulová",J4160,0)</f>
        <v>0</v>
      </c>
      <c r="BJ4160" s="20" t="s">
        <v>23</v>
      </c>
      <c r="BK4160" s="230">
        <f>ROUND(I4160*H4160,2)</f>
        <v>0</v>
      </c>
      <c r="BL4160" s="20" t="s">
        <v>248</v>
      </c>
      <c r="BM4160" s="229" t="s">
        <v>3655</v>
      </c>
    </row>
    <row r="4161" s="2" customFormat="1" ht="16.5" customHeight="1">
      <c r="A4161" s="42"/>
      <c r="B4161" s="43"/>
      <c r="C4161" s="218" t="s">
        <v>3656</v>
      </c>
      <c r="D4161" s="218" t="s">
        <v>243</v>
      </c>
      <c r="E4161" s="219" t="s">
        <v>3657</v>
      </c>
      <c r="F4161" s="220" t="s">
        <v>3658</v>
      </c>
      <c r="G4161" s="221" t="s">
        <v>561</v>
      </c>
      <c r="H4161" s="222">
        <v>20</v>
      </c>
      <c r="I4161" s="223"/>
      <c r="J4161" s="224">
        <f>ROUND(I4161*H4161,2)</f>
        <v>0</v>
      </c>
      <c r="K4161" s="220" t="s">
        <v>247</v>
      </c>
      <c r="L4161" s="48"/>
      <c r="M4161" s="225" t="s">
        <v>39</v>
      </c>
      <c r="N4161" s="226" t="s">
        <v>56</v>
      </c>
      <c r="O4161" s="88"/>
      <c r="P4161" s="227">
        <f>O4161*H4161</f>
        <v>0</v>
      </c>
      <c r="Q4161" s="227">
        <v>0.00011</v>
      </c>
      <c r="R4161" s="227">
        <f>Q4161*H4161</f>
        <v>0.0022000000000000001</v>
      </c>
      <c r="S4161" s="227">
        <v>0</v>
      </c>
      <c r="T4161" s="228">
        <f>S4161*H4161</f>
        <v>0</v>
      </c>
      <c r="U4161" s="42"/>
      <c r="V4161" s="42"/>
      <c r="W4161" s="42"/>
      <c r="X4161" s="42"/>
      <c r="Y4161" s="42"/>
      <c r="Z4161" s="42"/>
      <c r="AA4161" s="42"/>
      <c r="AB4161" s="42"/>
      <c r="AC4161" s="42"/>
      <c r="AD4161" s="42"/>
      <c r="AE4161" s="42"/>
      <c r="AR4161" s="229" t="s">
        <v>248</v>
      </c>
      <c r="AT4161" s="229" t="s">
        <v>243</v>
      </c>
      <c r="AU4161" s="229" t="s">
        <v>93</v>
      </c>
      <c r="AY4161" s="20" t="s">
        <v>241</v>
      </c>
      <c r="BE4161" s="230">
        <f>IF(N4161="základní",J4161,0)</f>
        <v>0</v>
      </c>
      <c r="BF4161" s="230">
        <f>IF(N4161="snížená",J4161,0)</f>
        <v>0</v>
      </c>
      <c r="BG4161" s="230">
        <f>IF(N4161="zákl. přenesená",J4161,0)</f>
        <v>0</v>
      </c>
      <c r="BH4161" s="230">
        <f>IF(N4161="sníž. přenesená",J4161,0)</f>
        <v>0</v>
      </c>
      <c r="BI4161" s="230">
        <f>IF(N4161="nulová",J4161,0)</f>
        <v>0</v>
      </c>
      <c r="BJ4161" s="20" t="s">
        <v>23</v>
      </c>
      <c r="BK4161" s="230">
        <f>ROUND(I4161*H4161,2)</f>
        <v>0</v>
      </c>
      <c r="BL4161" s="20" t="s">
        <v>248</v>
      </c>
      <c r="BM4161" s="229" t="s">
        <v>3659</v>
      </c>
    </row>
    <row r="4162" s="2" customFormat="1">
      <c r="A4162" s="42"/>
      <c r="B4162" s="43"/>
      <c r="C4162" s="44"/>
      <c r="D4162" s="231" t="s">
        <v>250</v>
      </c>
      <c r="E4162" s="44"/>
      <c r="F4162" s="232" t="s">
        <v>3660</v>
      </c>
      <c r="G4162" s="44"/>
      <c r="H4162" s="44"/>
      <c r="I4162" s="233"/>
      <c r="J4162" s="44"/>
      <c r="K4162" s="44"/>
      <c r="L4162" s="48"/>
      <c r="M4162" s="234"/>
      <c r="N4162" s="235"/>
      <c r="O4162" s="88"/>
      <c r="P4162" s="88"/>
      <c r="Q4162" s="88"/>
      <c r="R4162" s="88"/>
      <c r="S4162" s="88"/>
      <c r="T4162" s="89"/>
      <c r="U4162" s="42"/>
      <c r="V4162" s="42"/>
      <c r="W4162" s="42"/>
      <c r="X4162" s="42"/>
      <c r="Y4162" s="42"/>
      <c r="Z4162" s="42"/>
      <c r="AA4162" s="42"/>
      <c r="AB4162" s="42"/>
      <c r="AC4162" s="42"/>
      <c r="AD4162" s="42"/>
      <c r="AE4162" s="42"/>
      <c r="AT4162" s="20" t="s">
        <v>250</v>
      </c>
      <c r="AU4162" s="20" t="s">
        <v>93</v>
      </c>
    </row>
    <row r="4163" s="2" customFormat="1" ht="16.5" customHeight="1">
      <c r="A4163" s="42"/>
      <c r="B4163" s="43"/>
      <c r="C4163" s="280" t="s">
        <v>3661</v>
      </c>
      <c r="D4163" s="280" t="s">
        <v>463</v>
      </c>
      <c r="E4163" s="281" t="s">
        <v>3662</v>
      </c>
      <c r="F4163" s="282" t="s">
        <v>3663</v>
      </c>
      <c r="G4163" s="283" t="s">
        <v>561</v>
      </c>
      <c r="H4163" s="284">
        <v>6</v>
      </c>
      <c r="I4163" s="285"/>
      <c r="J4163" s="286">
        <f>ROUND(I4163*H4163,2)</f>
        <v>0</v>
      </c>
      <c r="K4163" s="282" t="s">
        <v>39</v>
      </c>
      <c r="L4163" s="287"/>
      <c r="M4163" s="288" t="s">
        <v>39</v>
      </c>
      <c r="N4163" s="289" t="s">
        <v>56</v>
      </c>
      <c r="O4163" s="88"/>
      <c r="P4163" s="227">
        <f>O4163*H4163</f>
        <v>0</v>
      </c>
      <c r="Q4163" s="227">
        <v>0.012</v>
      </c>
      <c r="R4163" s="227">
        <f>Q4163*H4163</f>
        <v>0.072000000000000008</v>
      </c>
      <c r="S4163" s="227">
        <v>0</v>
      </c>
      <c r="T4163" s="228">
        <f>S4163*H4163</f>
        <v>0</v>
      </c>
      <c r="U4163" s="42"/>
      <c r="V4163" s="42"/>
      <c r="W4163" s="42"/>
      <c r="X4163" s="42"/>
      <c r="Y4163" s="42"/>
      <c r="Z4163" s="42"/>
      <c r="AA4163" s="42"/>
      <c r="AB4163" s="42"/>
      <c r="AC4163" s="42"/>
      <c r="AD4163" s="42"/>
      <c r="AE4163" s="42"/>
      <c r="AR4163" s="229" t="s">
        <v>321</v>
      </c>
      <c r="AT4163" s="229" t="s">
        <v>463</v>
      </c>
      <c r="AU4163" s="229" t="s">
        <v>93</v>
      </c>
      <c r="AY4163" s="20" t="s">
        <v>241</v>
      </c>
      <c r="BE4163" s="230">
        <f>IF(N4163="základní",J4163,0)</f>
        <v>0</v>
      </c>
      <c r="BF4163" s="230">
        <f>IF(N4163="snížená",J4163,0)</f>
        <v>0</v>
      </c>
      <c r="BG4163" s="230">
        <f>IF(N4163="zákl. přenesená",J4163,0)</f>
        <v>0</v>
      </c>
      <c r="BH4163" s="230">
        <f>IF(N4163="sníž. přenesená",J4163,0)</f>
        <v>0</v>
      </c>
      <c r="BI4163" s="230">
        <f>IF(N4163="nulová",J4163,0)</f>
        <v>0</v>
      </c>
      <c r="BJ4163" s="20" t="s">
        <v>23</v>
      </c>
      <c r="BK4163" s="230">
        <f>ROUND(I4163*H4163,2)</f>
        <v>0</v>
      </c>
      <c r="BL4163" s="20" t="s">
        <v>248</v>
      </c>
      <c r="BM4163" s="229" t="s">
        <v>3664</v>
      </c>
    </row>
    <row r="4164" s="13" customFormat="1">
      <c r="A4164" s="13"/>
      <c r="B4164" s="236"/>
      <c r="C4164" s="237"/>
      <c r="D4164" s="238" t="s">
        <v>252</v>
      </c>
      <c r="E4164" s="239" t="s">
        <v>39</v>
      </c>
      <c r="F4164" s="240" t="s">
        <v>3665</v>
      </c>
      <c r="G4164" s="237"/>
      <c r="H4164" s="239" t="s">
        <v>39</v>
      </c>
      <c r="I4164" s="241"/>
      <c r="J4164" s="237"/>
      <c r="K4164" s="237"/>
      <c r="L4164" s="242"/>
      <c r="M4164" s="243"/>
      <c r="N4164" s="244"/>
      <c r="O4164" s="244"/>
      <c r="P4164" s="244"/>
      <c r="Q4164" s="244"/>
      <c r="R4164" s="244"/>
      <c r="S4164" s="244"/>
      <c r="T4164" s="245"/>
      <c r="U4164" s="13"/>
      <c r="V4164" s="13"/>
      <c r="W4164" s="13"/>
      <c r="X4164" s="13"/>
      <c r="Y4164" s="13"/>
      <c r="Z4164" s="13"/>
      <c r="AA4164" s="13"/>
      <c r="AB4164" s="13"/>
      <c r="AC4164" s="13"/>
      <c r="AD4164" s="13"/>
      <c r="AE4164" s="13"/>
      <c r="AT4164" s="246" t="s">
        <v>252</v>
      </c>
      <c r="AU4164" s="246" t="s">
        <v>93</v>
      </c>
      <c r="AV4164" s="13" t="s">
        <v>23</v>
      </c>
      <c r="AW4164" s="13" t="s">
        <v>46</v>
      </c>
      <c r="AX4164" s="13" t="s">
        <v>85</v>
      </c>
      <c r="AY4164" s="246" t="s">
        <v>241</v>
      </c>
    </row>
    <row r="4165" s="14" customFormat="1">
      <c r="A4165" s="14"/>
      <c r="B4165" s="247"/>
      <c r="C4165" s="248"/>
      <c r="D4165" s="238" t="s">
        <v>252</v>
      </c>
      <c r="E4165" s="249" t="s">
        <v>39</v>
      </c>
      <c r="F4165" s="250" t="s">
        <v>3666</v>
      </c>
      <c r="G4165" s="248"/>
      <c r="H4165" s="251">
        <v>1</v>
      </c>
      <c r="I4165" s="252"/>
      <c r="J4165" s="248"/>
      <c r="K4165" s="248"/>
      <c r="L4165" s="253"/>
      <c r="M4165" s="254"/>
      <c r="N4165" s="255"/>
      <c r="O4165" s="255"/>
      <c r="P4165" s="255"/>
      <c r="Q4165" s="255"/>
      <c r="R4165" s="255"/>
      <c r="S4165" s="255"/>
      <c r="T4165" s="256"/>
      <c r="U4165" s="14"/>
      <c r="V4165" s="14"/>
      <c r="W4165" s="14"/>
      <c r="X4165" s="14"/>
      <c r="Y4165" s="14"/>
      <c r="Z4165" s="14"/>
      <c r="AA4165" s="14"/>
      <c r="AB4165" s="14"/>
      <c r="AC4165" s="14"/>
      <c r="AD4165" s="14"/>
      <c r="AE4165" s="14"/>
      <c r="AT4165" s="257" t="s">
        <v>252</v>
      </c>
      <c r="AU4165" s="257" t="s">
        <v>93</v>
      </c>
      <c r="AV4165" s="14" t="s">
        <v>93</v>
      </c>
      <c r="AW4165" s="14" t="s">
        <v>46</v>
      </c>
      <c r="AX4165" s="14" t="s">
        <v>85</v>
      </c>
      <c r="AY4165" s="257" t="s">
        <v>241</v>
      </c>
    </row>
    <row r="4166" s="14" customFormat="1">
      <c r="A4166" s="14"/>
      <c r="B4166" s="247"/>
      <c r="C4166" s="248"/>
      <c r="D4166" s="238" t="s">
        <v>252</v>
      </c>
      <c r="E4166" s="249" t="s">
        <v>39</v>
      </c>
      <c r="F4166" s="250" t="s">
        <v>3667</v>
      </c>
      <c r="G4166" s="248"/>
      <c r="H4166" s="251">
        <v>4</v>
      </c>
      <c r="I4166" s="252"/>
      <c r="J4166" s="248"/>
      <c r="K4166" s="248"/>
      <c r="L4166" s="253"/>
      <c r="M4166" s="254"/>
      <c r="N4166" s="255"/>
      <c r="O4166" s="255"/>
      <c r="P4166" s="255"/>
      <c r="Q4166" s="255"/>
      <c r="R4166" s="255"/>
      <c r="S4166" s="255"/>
      <c r="T4166" s="256"/>
      <c r="U4166" s="14"/>
      <c r="V4166" s="14"/>
      <c r="W4166" s="14"/>
      <c r="X4166" s="14"/>
      <c r="Y4166" s="14"/>
      <c r="Z4166" s="14"/>
      <c r="AA4166" s="14"/>
      <c r="AB4166" s="14"/>
      <c r="AC4166" s="14"/>
      <c r="AD4166" s="14"/>
      <c r="AE4166" s="14"/>
      <c r="AT4166" s="257" t="s">
        <v>252</v>
      </c>
      <c r="AU4166" s="257" t="s">
        <v>93</v>
      </c>
      <c r="AV4166" s="14" t="s">
        <v>93</v>
      </c>
      <c r="AW4166" s="14" t="s">
        <v>46</v>
      </c>
      <c r="AX4166" s="14" t="s">
        <v>85</v>
      </c>
      <c r="AY4166" s="257" t="s">
        <v>241</v>
      </c>
    </row>
    <row r="4167" s="14" customFormat="1">
      <c r="A4167" s="14"/>
      <c r="B4167" s="247"/>
      <c r="C4167" s="248"/>
      <c r="D4167" s="238" t="s">
        <v>252</v>
      </c>
      <c r="E4167" s="249" t="s">
        <v>39</v>
      </c>
      <c r="F4167" s="250" t="s">
        <v>3668</v>
      </c>
      <c r="G4167" s="248"/>
      <c r="H4167" s="251">
        <v>1</v>
      </c>
      <c r="I4167" s="252"/>
      <c r="J4167" s="248"/>
      <c r="K4167" s="248"/>
      <c r="L4167" s="253"/>
      <c r="M4167" s="254"/>
      <c r="N4167" s="255"/>
      <c r="O4167" s="255"/>
      <c r="P4167" s="255"/>
      <c r="Q4167" s="255"/>
      <c r="R4167" s="255"/>
      <c r="S4167" s="255"/>
      <c r="T4167" s="256"/>
      <c r="U4167" s="14"/>
      <c r="V4167" s="14"/>
      <c r="W4167" s="14"/>
      <c r="X4167" s="14"/>
      <c r="Y4167" s="14"/>
      <c r="Z4167" s="14"/>
      <c r="AA4167" s="14"/>
      <c r="AB4167" s="14"/>
      <c r="AC4167" s="14"/>
      <c r="AD4167" s="14"/>
      <c r="AE4167" s="14"/>
      <c r="AT4167" s="257" t="s">
        <v>252</v>
      </c>
      <c r="AU4167" s="257" t="s">
        <v>93</v>
      </c>
      <c r="AV4167" s="14" t="s">
        <v>93</v>
      </c>
      <c r="AW4167" s="14" t="s">
        <v>46</v>
      </c>
      <c r="AX4167" s="14" t="s">
        <v>85</v>
      </c>
      <c r="AY4167" s="257" t="s">
        <v>241</v>
      </c>
    </row>
    <row r="4168" s="15" customFormat="1">
      <c r="A4168" s="15"/>
      <c r="B4168" s="258"/>
      <c r="C4168" s="259"/>
      <c r="D4168" s="238" t="s">
        <v>252</v>
      </c>
      <c r="E4168" s="260" t="s">
        <v>39</v>
      </c>
      <c r="F4168" s="261" t="s">
        <v>274</v>
      </c>
      <c r="G4168" s="259"/>
      <c r="H4168" s="262">
        <v>6</v>
      </c>
      <c r="I4168" s="263"/>
      <c r="J4168" s="259"/>
      <c r="K4168" s="259"/>
      <c r="L4168" s="264"/>
      <c r="M4168" s="265"/>
      <c r="N4168" s="266"/>
      <c r="O4168" s="266"/>
      <c r="P4168" s="266"/>
      <c r="Q4168" s="266"/>
      <c r="R4168" s="266"/>
      <c r="S4168" s="266"/>
      <c r="T4168" s="267"/>
      <c r="U4168" s="15"/>
      <c r="V4168" s="15"/>
      <c r="W4168" s="15"/>
      <c r="X4168" s="15"/>
      <c r="Y4168" s="15"/>
      <c r="Z4168" s="15"/>
      <c r="AA4168" s="15"/>
      <c r="AB4168" s="15"/>
      <c r="AC4168" s="15"/>
      <c r="AD4168" s="15"/>
      <c r="AE4168" s="15"/>
      <c r="AT4168" s="268" t="s">
        <v>252</v>
      </c>
      <c r="AU4168" s="268" t="s">
        <v>93</v>
      </c>
      <c r="AV4168" s="15" t="s">
        <v>248</v>
      </c>
      <c r="AW4168" s="15" t="s">
        <v>46</v>
      </c>
      <c r="AX4168" s="15" t="s">
        <v>23</v>
      </c>
      <c r="AY4168" s="268" t="s">
        <v>241</v>
      </c>
    </row>
    <row r="4169" s="2" customFormat="1" ht="16.5" customHeight="1">
      <c r="A4169" s="42"/>
      <c r="B4169" s="43"/>
      <c r="C4169" s="280" t="s">
        <v>3669</v>
      </c>
      <c r="D4169" s="280" t="s">
        <v>463</v>
      </c>
      <c r="E4169" s="281" t="s">
        <v>3670</v>
      </c>
      <c r="F4169" s="282" t="s">
        <v>3671</v>
      </c>
      <c r="G4169" s="283" t="s">
        <v>561</v>
      </c>
      <c r="H4169" s="284">
        <v>5</v>
      </c>
      <c r="I4169" s="285"/>
      <c r="J4169" s="286">
        <f>ROUND(I4169*H4169,2)</f>
        <v>0</v>
      </c>
      <c r="K4169" s="282" t="s">
        <v>39</v>
      </c>
      <c r="L4169" s="287"/>
      <c r="M4169" s="288" t="s">
        <v>39</v>
      </c>
      <c r="N4169" s="289" t="s">
        <v>56</v>
      </c>
      <c r="O4169" s="88"/>
      <c r="P4169" s="227">
        <f>O4169*H4169</f>
        <v>0</v>
      </c>
      <c r="Q4169" s="227">
        <v>0.012</v>
      </c>
      <c r="R4169" s="227">
        <f>Q4169*H4169</f>
        <v>0.059999999999999998</v>
      </c>
      <c r="S4169" s="227">
        <v>0</v>
      </c>
      <c r="T4169" s="228">
        <f>S4169*H4169</f>
        <v>0</v>
      </c>
      <c r="U4169" s="42"/>
      <c r="V4169" s="42"/>
      <c r="W4169" s="42"/>
      <c r="X4169" s="42"/>
      <c r="Y4169" s="42"/>
      <c r="Z4169" s="42"/>
      <c r="AA4169" s="42"/>
      <c r="AB4169" s="42"/>
      <c r="AC4169" s="42"/>
      <c r="AD4169" s="42"/>
      <c r="AE4169" s="42"/>
      <c r="AR4169" s="229" t="s">
        <v>321</v>
      </c>
      <c r="AT4169" s="229" t="s">
        <v>463</v>
      </c>
      <c r="AU4169" s="229" t="s">
        <v>93</v>
      </c>
      <c r="AY4169" s="20" t="s">
        <v>241</v>
      </c>
      <c r="BE4169" s="230">
        <f>IF(N4169="základní",J4169,0)</f>
        <v>0</v>
      </c>
      <c r="BF4169" s="230">
        <f>IF(N4169="snížená",J4169,0)</f>
        <v>0</v>
      </c>
      <c r="BG4169" s="230">
        <f>IF(N4169="zákl. přenesená",J4169,0)</f>
        <v>0</v>
      </c>
      <c r="BH4169" s="230">
        <f>IF(N4169="sníž. přenesená",J4169,0)</f>
        <v>0</v>
      </c>
      <c r="BI4169" s="230">
        <f>IF(N4169="nulová",J4169,0)</f>
        <v>0</v>
      </c>
      <c r="BJ4169" s="20" t="s">
        <v>23</v>
      </c>
      <c r="BK4169" s="230">
        <f>ROUND(I4169*H4169,2)</f>
        <v>0</v>
      </c>
      <c r="BL4169" s="20" t="s">
        <v>248</v>
      </c>
      <c r="BM4169" s="229" t="s">
        <v>3672</v>
      </c>
    </row>
    <row r="4170" s="13" customFormat="1">
      <c r="A4170" s="13"/>
      <c r="B4170" s="236"/>
      <c r="C4170" s="237"/>
      <c r="D4170" s="238" t="s">
        <v>252</v>
      </c>
      <c r="E4170" s="239" t="s">
        <v>39</v>
      </c>
      <c r="F4170" s="240" t="s">
        <v>3665</v>
      </c>
      <c r="G4170" s="237"/>
      <c r="H4170" s="239" t="s">
        <v>39</v>
      </c>
      <c r="I4170" s="241"/>
      <c r="J4170" s="237"/>
      <c r="K4170" s="237"/>
      <c r="L4170" s="242"/>
      <c r="M4170" s="243"/>
      <c r="N4170" s="244"/>
      <c r="O4170" s="244"/>
      <c r="P4170" s="244"/>
      <c r="Q4170" s="244"/>
      <c r="R4170" s="244"/>
      <c r="S4170" s="244"/>
      <c r="T4170" s="245"/>
      <c r="U4170" s="13"/>
      <c r="V4170" s="13"/>
      <c r="W4170" s="13"/>
      <c r="X4170" s="13"/>
      <c r="Y4170" s="13"/>
      <c r="Z4170" s="13"/>
      <c r="AA4170" s="13"/>
      <c r="AB4170" s="13"/>
      <c r="AC4170" s="13"/>
      <c r="AD4170" s="13"/>
      <c r="AE4170" s="13"/>
      <c r="AT4170" s="246" t="s">
        <v>252</v>
      </c>
      <c r="AU4170" s="246" t="s">
        <v>93</v>
      </c>
      <c r="AV4170" s="13" t="s">
        <v>23</v>
      </c>
      <c r="AW4170" s="13" t="s">
        <v>46</v>
      </c>
      <c r="AX4170" s="13" t="s">
        <v>85</v>
      </c>
      <c r="AY4170" s="246" t="s">
        <v>241</v>
      </c>
    </row>
    <row r="4171" s="14" customFormat="1">
      <c r="A4171" s="14"/>
      <c r="B4171" s="247"/>
      <c r="C4171" s="248"/>
      <c r="D4171" s="238" t="s">
        <v>252</v>
      </c>
      <c r="E4171" s="249" t="s">
        <v>39</v>
      </c>
      <c r="F4171" s="250" t="s">
        <v>3673</v>
      </c>
      <c r="G4171" s="248"/>
      <c r="H4171" s="251">
        <v>1</v>
      </c>
      <c r="I4171" s="252"/>
      <c r="J4171" s="248"/>
      <c r="K4171" s="248"/>
      <c r="L4171" s="253"/>
      <c r="M4171" s="254"/>
      <c r="N4171" s="255"/>
      <c r="O4171" s="255"/>
      <c r="P4171" s="255"/>
      <c r="Q4171" s="255"/>
      <c r="R4171" s="255"/>
      <c r="S4171" s="255"/>
      <c r="T4171" s="256"/>
      <c r="U4171" s="14"/>
      <c r="V4171" s="14"/>
      <c r="W4171" s="14"/>
      <c r="X4171" s="14"/>
      <c r="Y4171" s="14"/>
      <c r="Z4171" s="14"/>
      <c r="AA4171" s="14"/>
      <c r="AB4171" s="14"/>
      <c r="AC4171" s="14"/>
      <c r="AD4171" s="14"/>
      <c r="AE4171" s="14"/>
      <c r="AT4171" s="257" t="s">
        <v>252</v>
      </c>
      <c r="AU4171" s="257" t="s">
        <v>93</v>
      </c>
      <c r="AV4171" s="14" t="s">
        <v>93</v>
      </c>
      <c r="AW4171" s="14" t="s">
        <v>46</v>
      </c>
      <c r="AX4171" s="14" t="s">
        <v>85</v>
      </c>
      <c r="AY4171" s="257" t="s">
        <v>241</v>
      </c>
    </row>
    <row r="4172" s="14" customFormat="1">
      <c r="A4172" s="14"/>
      <c r="B4172" s="247"/>
      <c r="C4172" s="248"/>
      <c r="D4172" s="238" t="s">
        <v>252</v>
      </c>
      <c r="E4172" s="249" t="s">
        <v>39</v>
      </c>
      <c r="F4172" s="250" t="s">
        <v>3674</v>
      </c>
      <c r="G4172" s="248"/>
      <c r="H4172" s="251">
        <v>3</v>
      </c>
      <c r="I4172" s="252"/>
      <c r="J4172" s="248"/>
      <c r="K4172" s="248"/>
      <c r="L4172" s="253"/>
      <c r="M4172" s="254"/>
      <c r="N4172" s="255"/>
      <c r="O4172" s="255"/>
      <c r="P4172" s="255"/>
      <c r="Q4172" s="255"/>
      <c r="R4172" s="255"/>
      <c r="S4172" s="255"/>
      <c r="T4172" s="256"/>
      <c r="U4172" s="14"/>
      <c r="V4172" s="14"/>
      <c r="W4172" s="14"/>
      <c r="X4172" s="14"/>
      <c r="Y4172" s="14"/>
      <c r="Z4172" s="14"/>
      <c r="AA4172" s="14"/>
      <c r="AB4172" s="14"/>
      <c r="AC4172" s="14"/>
      <c r="AD4172" s="14"/>
      <c r="AE4172" s="14"/>
      <c r="AT4172" s="257" t="s">
        <v>252</v>
      </c>
      <c r="AU4172" s="257" t="s">
        <v>93</v>
      </c>
      <c r="AV4172" s="14" t="s">
        <v>93</v>
      </c>
      <c r="AW4172" s="14" t="s">
        <v>46</v>
      </c>
      <c r="AX4172" s="14" t="s">
        <v>85</v>
      </c>
      <c r="AY4172" s="257" t="s">
        <v>241</v>
      </c>
    </row>
    <row r="4173" s="14" customFormat="1">
      <c r="A4173" s="14"/>
      <c r="B4173" s="247"/>
      <c r="C4173" s="248"/>
      <c r="D4173" s="238" t="s">
        <v>252</v>
      </c>
      <c r="E4173" s="249" t="s">
        <v>39</v>
      </c>
      <c r="F4173" s="250" t="s">
        <v>3668</v>
      </c>
      <c r="G4173" s="248"/>
      <c r="H4173" s="251">
        <v>1</v>
      </c>
      <c r="I4173" s="252"/>
      <c r="J4173" s="248"/>
      <c r="K4173" s="248"/>
      <c r="L4173" s="253"/>
      <c r="M4173" s="254"/>
      <c r="N4173" s="255"/>
      <c r="O4173" s="255"/>
      <c r="P4173" s="255"/>
      <c r="Q4173" s="255"/>
      <c r="R4173" s="255"/>
      <c r="S4173" s="255"/>
      <c r="T4173" s="256"/>
      <c r="U4173" s="14"/>
      <c r="V4173" s="14"/>
      <c r="W4173" s="14"/>
      <c r="X4173" s="14"/>
      <c r="Y4173" s="14"/>
      <c r="Z4173" s="14"/>
      <c r="AA4173" s="14"/>
      <c r="AB4173" s="14"/>
      <c r="AC4173" s="14"/>
      <c r="AD4173" s="14"/>
      <c r="AE4173" s="14"/>
      <c r="AT4173" s="257" t="s">
        <v>252</v>
      </c>
      <c r="AU4173" s="257" t="s">
        <v>93</v>
      </c>
      <c r="AV4173" s="14" t="s">
        <v>93</v>
      </c>
      <c r="AW4173" s="14" t="s">
        <v>46</v>
      </c>
      <c r="AX4173" s="14" t="s">
        <v>85</v>
      </c>
      <c r="AY4173" s="257" t="s">
        <v>241</v>
      </c>
    </row>
    <row r="4174" s="15" customFormat="1">
      <c r="A4174" s="15"/>
      <c r="B4174" s="258"/>
      <c r="C4174" s="259"/>
      <c r="D4174" s="238" t="s">
        <v>252</v>
      </c>
      <c r="E4174" s="260" t="s">
        <v>39</v>
      </c>
      <c r="F4174" s="261" t="s">
        <v>274</v>
      </c>
      <c r="G4174" s="259"/>
      <c r="H4174" s="262">
        <v>5</v>
      </c>
      <c r="I4174" s="263"/>
      <c r="J4174" s="259"/>
      <c r="K4174" s="259"/>
      <c r="L4174" s="264"/>
      <c r="M4174" s="265"/>
      <c r="N4174" s="266"/>
      <c r="O4174" s="266"/>
      <c r="P4174" s="266"/>
      <c r="Q4174" s="266"/>
      <c r="R4174" s="266"/>
      <c r="S4174" s="266"/>
      <c r="T4174" s="267"/>
      <c r="U4174" s="15"/>
      <c r="V4174" s="15"/>
      <c r="W4174" s="15"/>
      <c r="X4174" s="15"/>
      <c r="Y4174" s="15"/>
      <c r="Z4174" s="15"/>
      <c r="AA4174" s="15"/>
      <c r="AB4174" s="15"/>
      <c r="AC4174" s="15"/>
      <c r="AD4174" s="15"/>
      <c r="AE4174" s="15"/>
      <c r="AT4174" s="268" t="s">
        <v>252</v>
      </c>
      <c r="AU4174" s="268" t="s">
        <v>93</v>
      </c>
      <c r="AV4174" s="15" t="s">
        <v>248</v>
      </c>
      <c r="AW4174" s="15" t="s">
        <v>46</v>
      </c>
      <c r="AX4174" s="15" t="s">
        <v>23</v>
      </c>
      <c r="AY4174" s="268" t="s">
        <v>241</v>
      </c>
    </row>
    <row r="4175" s="2" customFormat="1" ht="16.5" customHeight="1">
      <c r="A4175" s="42"/>
      <c r="B4175" s="43"/>
      <c r="C4175" s="280" t="s">
        <v>3675</v>
      </c>
      <c r="D4175" s="280" t="s">
        <v>463</v>
      </c>
      <c r="E4175" s="281" t="s">
        <v>3676</v>
      </c>
      <c r="F4175" s="282" t="s">
        <v>3677</v>
      </c>
      <c r="G4175" s="283" t="s">
        <v>561</v>
      </c>
      <c r="H4175" s="284">
        <v>3</v>
      </c>
      <c r="I4175" s="285"/>
      <c r="J4175" s="286">
        <f>ROUND(I4175*H4175,2)</f>
        <v>0</v>
      </c>
      <c r="K4175" s="282" t="s">
        <v>39</v>
      </c>
      <c r="L4175" s="287"/>
      <c r="M4175" s="288" t="s">
        <v>39</v>
      </c>
      <c r="N4175" s="289" t="s">
        <v>56</v>
      </c>
      <c r="O4175" s="88"/>
      <c r="P4175" s="227">
        <f>O4175*H4175</f>
        <v>0</v>
      </c>
      <c r="Q4175" s="227">
        <v>0.017999999999999999</v>
      </c>
      <c r="R4175" s="227">
        <f>Q4175*H4175</f>
        <v>0.053999999999999992</v>
      </c>
      <c r="S4175" s="227">
        <v>0</v>
      </c>
      <c r="T4175" s="228">
        <f>S4175*H4175</f>
        <v>0</v>
      </c>
      <c r="U4175" s="42"/>
      <c r="V4175" s="42"/>
      <c r="W4175" s="42"/>
      <c r="X4175" s="42"/>
      <c r="Y4175" s="42"/>
      <c r="Z4175" s="42"/>
      <c r="AA4175" s="42"/>
      <c r="AB4175" s="42"/>
      <c r="AC4175" s="42"/>
      <c r="AD4175" s="42"/>
      <c r="AE4175" s="42"/>
      <c r="AR4175" s="229" t="s">
        <v>321</v>
      </c>
      <c r="AT4175" s="229" t="s">
        <v>463</v>
      </c>
      <c r="AU4175" s="229" t="s">
        <v>93</v>
      </c>
      <c r="AY4175" s="20" t="s">
        <v>241</v>
      </c>
      <c r="BE4175" s="230">
        <f>IF(N4175="základní",J4175,0)</f>
        <v>0</v>
      </c>
      <c r="BF4175" s="230">
        <f>IF(N4175="snížená",J4175,0)</f>
        <v>0</v>
      </c>
      <c r="BG4175" s="230">
        <f>IF(N4175="zákl. přenesená",J4175,0)</f>
        <v>0</v>
      </c>
      <c r="BH4175" s="230">
        <f>IF(N4175="sníž. přenesená",J4175,0)</f>
        <v>0</v>
      </c>
      <c r="BI4175" s="230">
        <f>IF(N4175="nulová",J4175,0)</f>
        <v>0</v>
      </c>
      <c r="BJ4175" s="20" t="s">
        <v>23</v>
      </c>
      <c r="BK4175" s="230">
        <f>ROUND(I4175*H4175,2)</f>
        <v>0</v>
      </c>
      <c r="BL4175" s="20" t="s">
        <v>248</v>
      </c>
      <c r="BM4175" s="229" t="s">
        <v>3678</v>
      </c>
    </row>
    <row r="4176" s="13" customFormat="1">
      <c r="A4176" s="13"/>
      <c r="B4176" s="236"/>
      <c r="C4176" s="237"/>
      <c r="D4176" s="238" t="s">
        <v>252</v>
      </c>
      <c r="E4176" s="239" t="s">
        <v>39</v>
      </c>
      <c r="F4176" s="240" t="s">
        <v>3665</v>
      </c>
      <c r="G4176" s="237"/>
      <c r="H4176" s="239" t="s">
        <v>39</v>
      </c>
      <c r="I4176" s="241"/>
      <c r="J4176" s="237"/>
      <c r="K4176" s="237"/>
      <c r="L4176" s="242"/>
      <c r="M4176" s="243"/>
      <c r="N4176" s="244"/>
      <c r="O4176" s="244"/>
      <c r="P4176" s="244"/>
      <c r="Q4176" s="244"/>
      <c r="R4176" s="244"/>
      <c r="S4176" s="244"/>
      <c r="T4176" s="245"/>
      <c r="U4176" s="13"/>
      <c r="V4176" s="13"/>
      <c r="W4176" s="13"/>
      <c r="X4176" s="13"/>
      <c r="Y4176" s="13"/>
      <c r="Z4176" s="13"/>
      <c r="AA4176" s="13"/>
      <c r="AB4176" s="13"/>
      <c r="AC4176" s="13"/>
      <c r="AD4176" s="13"/>
      <c r="AE4176" s="13"/>
      <c r="AT4176" s="246" t="s">
        <v>252</v>
      </c>
      <c r="AU4176" s="246" t="s">
        <v>93</v>
      </c>
      <c r="AV4176" s="13" t="s">
        <v>23</v>
      </c>
      <c r="AW4176" s="13" t="s">
        <v>46</v>
      </c>
      <c r="AX4176" s="13" t="s">
        <v>85</v>
      </c>
      <c r="AY4176" s="246" t="s">
        <v>241</v>
      </c>
    </row>
    <row r="4177" s="14" customFormat="1">
      <c r="A4177" s="14"/>
      <c r="B4177" s="247"/>
      <c r="C4177" s="248"/>
      <c r="D4177" s="238" t="s">
        <v>252</v>
      </c>
      <c r="E4177" s="249" t="s">
        <v>39</v>
      </c>
      <c r="F4177" s="250" t="s">
        <v>3679</v>
      </c>
      <c r="G4177" s="248"/>
      <c r="H4177" s="251">
        <v>1</v>
      </c>
      <c r="I4177" s="252"/>
      <c r="J4177" s="248"/>
      <c r="K4177" s="248"/>
      <c r="L4177" s="253"/>
      <c r="M4177" s="254"/>
      <c r="N4177" s="255"/>
      <c r="O4177" s="255"/>
      <c r="P4177" s="255"/>
      <c r="Q4177" s="255"/>
      <c r="R4177" s="255"/>
      <c r="S4177" s="255"/>
      <c r="T4177" s="256"/>
      <c r="U4177" s="14"/>
      <c r="V4177" s="14"/>
      <c r="W4177" s="14"/>
      <c r="X4177" s="14"/>
      <c r="Y4177" s="14"/>
      <c r="Z4177" s="14"/>
      <c r="AA4177" s="14"/>
      <c r="AB4177" s="14"/>
      <c r="AC4177" s="14"/>
      <c r="AD4177" s="14"/>
      <c r="AE4177" s="14"/>
      <c r="AT4177" s="257" t="s">
        <v>252</v>
      </c>
      <c r="AU4177" s="257" t="s">
        <v>93</v>
      </c>
      <c r="AV4177" s="14" t="s">
        <v>93</v>
      </c>
      <c r="AW4177" s="14" t="s">
        <v>46</v>
      </c>
      <c r="AX4177" s="14" t="s">
        <v>85</v>
      </c>
      <c r="AY4177" s="257" t="s">
        <v>241</v>
      </c>
    </row>
    <row r="4178" s="14" customFormat="1">
      <c r="A4178" s="14"/>
      <c r="B4178" s="247"/>
      <c r="C4178" s="248"/>
      <c r="D4178" s="238" t="s">
        <v>252</v>
      </c>
      <c r="E4178" s="249" t="s">
        <v>39</v>
      </c>
      <c r="F4178" s="250" t="s">
        <v>3680</v>
      </c>
      <c r="G4178" s="248"/>
      <c r="H4178" s="251">
        <v>2</v>
      </c>
      <c r="I4178" s="252"/>
      <c r="J4178" s="248"/>
      <c r="K4178" s="248"/>
      <c r="L4178" s="253"/>
      <c r="M4178" s="254"/>
      <c r="N4178" s="255"/>
      <c r="O4178" s="255"/>
      <c r="P4178" s="255"/>
      <c r="Q4178" s="255"/>
      <c r="R4178" s="255"/>
      <c r="S4178" s="255"/>
      <c r="T4178" s="256"/>
      <c r="U4178" s="14"/>
      <c r="V4178" s="14"/>
      <c r="W4178" s="14"/>
      <c r="X4178" s="14"/>
      <c r="Y4178" s="14"/>
      <c r="Z4178" s="14"/>
      <c r="AA4178" s="14"/>
      <c r="AB4178" s="14"/>
      <c r="AC4178" s="14"/>
      <c r="AD4178" s="14"/>
      <c r="AE4178" s="14"/>
      <c r="AT4178" s="257" t="s">
        <v>252</v>
      </c>
      <c r="AU4178" s="257" t="s">
        <v>93</v>
      </c>
      <c r="AV4178" s="14" t="s">
        <v>93</v>
      </c>
      <c r="AW4178" s="14" t="s">
        <v>46</v>
      </c>
      <c r="AX4178" s="14" t="s">
        <v>85</v>
      </c>
      <c r="AY4178" s="257" t="s">
        <v>241</v>
      </c>
    </row>
    <row r="4179" s="15" customFormat="1">
      <c r="A4179" s="15"/>
      <c r="B4179" s="258"/>
      <c r="C4179" s="259"/>
      <c r="D4179" s="238" t="s">
        <v>252</v>
      </c>
      <c r="E4179" s="260" t="s">
        <v>39</v>
      </c>
      <c r="F4179" s="261" t="s">
        <v>274</v>
      </c>
      <c r="G4179" s="259"/>
      <c r="H4179" s="262">
        <v>3</v>
      </c>
      <c r="I4179" s="263"/>
      <c r="J4179" s="259"/>
      <c r="K4179" s="259"/>
      <c r="L4179" s="264"/>
      <c r="M4179" s="265"/>
      <c r="N4179" s="266"/>
      <c r="O4179" s="266"/>
      <c r="P4179" s="266"/>
      <c r="Q4179" s="266"/>
      <c r="R4179" s="266"/>
      <c r="S4179" s="266"/>
      <c r="T4179" s="267"/>
      <c r="U4179" s="15"/>
      <c r="V4179" s="15"/>
      <c r="W4179" s="15"/>
      <c r="X4179" s="15"/>
      <c r="Y4179" s="15"/>
      <c r="Z4179" s="15"/>
      <c r="AA4179" s="15"/>
      <c r="AB4179" s="15"/>
      <c r="AC4179" s="15"/>
      <c r="AD4179" s="15"/>
      <c r="AE4179" s="15"/>
      <c r="AT4179" s="268" t="s">
        <v>252</v>
      </c>
      <c r="AU4179" s="268" t="s">
        <v>93</v>
      </c>
      <c r="AV4179" s="15" t="s">
        <v>248</v>
      </c>
      <c r="AW4179" s="15" t="s">
        <v>46</v>
      </c>
      <c r="AX4179" s="15" t="s">
        <v>23</v>
      </c>
      <c r="AY4179" s="268" t="s">
        <v>241</v>
      </c>
    </row>
    <row r="4180" s="2" customFormat="1" ht="16.5" customHeight="1">
      <c r="A4180" s="42"/>
      <c r="B4180" s="43"/>
      <c r="C4180" s="280" t="s">
        <v>3681</v>
      </c>
      <c r="D4180" s="280" t="s">
        <v>463</v>
      </c>
      <c r="E4180" s="281" t="s">
        <v>3682</v>
      </c>
      <c r="F4180" s="282" t="s">
        <v>3683</v>
      </c>
      <c r="G4180" s="283" t="s">
        <v>561</v>
      </c>
      <c r="H4180" s="284">
        <v>6</v>
      </c>
      <c r="I4180" s="285"/>
      <c r="J4180" s="286">
        <f>ROUND(I4180*H4180,2)</f>
        <v>0</v>
      </c>
      <c r="K4180" s="282" t="s">
        <v>39</v>
      </c>
      <c r="L4180" s="287"/>
      <c r="M4180" s="288" t="s">
        <v>39</v>
      </c>
      <c r="N4180" s="289" t="s">
        <v>56</v>
      </c>
      <c r="O4180" s="88"/>
      <c r="P4180" s="227">
        <f>O4180*H4180</f>
        <v>0</v>
      </c>
      <c r="Q4180" s="227">
        <v>0.0089999999999999993</v>
      </c>
      <c r="R4180" s="227">
        <f>Q4180*H4180</f>
        <v>0.053999999999999992</v>
      </c>
      <c r="S4180" s="227">
        <v>0</v>
      </c>
      <c r="T4180" s="228">
        <f>S4180*H4180</f>
        <v>0</v>
      </c>
      <c r="U4180" s="42"/>
      <c r="V4180" s="42"/>
      <c r="W4180" s="42"/>
      <c r="X4180" s="42"/>
      <c r="Y4180" s="42"/>
      <c r="Z4180" s="42"/>
      <c r="AA4180" s="42"/>
      <c r="AB4180" s="42"/>
      <c r="AC4180" s="42"/>
      <c r="AD4180" s="42"/>
      <c r="AE4180" s="42"/>
      <c r="AR4180" s="229" t="s">
        <v>321</v>
      </c>
      <c r="AT4180" s="229" t="s">
        <v>463</v>
      </c>
      <c r="AU4180" s="229" t="s">
        <v>93</v>
      </c>
      <c r="AY4180" s="20" t="s">
        <v>241</v>
      </c>
      <c r="BE4180" s="230">
        <f>IF(N4180="základní",J4180,0)</f>
        <v>0</v>
      </c>
      <c r="BF4180" s="230">
        <f>IF(N4180="snížená",J4180,0)</f>
        <v>0</v>
      </c>
      <c r="BG4180" s="230">
        <f>IF(N4180="zákl. přenesená",J4180,0)</f>
        <v>0</v>
      </c>
      <c r="BH4180" s="230">
        <f>IF(N4180="sníž. přenesená",J4180,0)</f>
        <v>0</v>
      </c>
      <c r="BI4180" s="230">
        <f>IF(N4180="nulová",J4180,0)</f>
        <v>0</v>
      </c>
      <c r="BJ4180" s="20" t="s">
        <v>23</v>
      </c>
      <c r="BK4180" s="230">
        <f>ROUND(I4180*H4180,2)</f>
        <v>0</v>
      </c>
      <c r="BL4180" s="20" t="s">
        <v>248</v>
      </c>
      <c r="BM4180" s="229" t="s">
        <v>3684</v>
      </c>
    </row>
    <row r="4181" s="13" customFormat="1">
      <c r="A4181" s="13"/>
      <c r="B4181" s="236"/>
      <c r="C4181" s="237"/>
      <c r="D4181" s="238" t="s">
        <v>252</v>
      </c>
      <c r="E4181" s="239" t="s">
        <v>39</v>
      </c>
      <c r="F4181" s="240" t="s">
        <v>3665</v>
      </c>
      <c r="G4181" s="237"/>
      <c r="H4181" s="239" t="s">
        <v>39</v>
      </c>
      <c r="I4181" s="241"/>
      <c r="J4181" s="237"/>
      <c r="K4181" s="237"/>
      <c r="L4181" s="242"/>
      <c r="M4181" s="243"/>
      <c r="N4181" s="244"/>
      <c r="O4181" s="244"/>
      <c r="P4181" s="244"/>
      <c r="Q4181" s="244"/>
      <c r="R4181" s="244"/>
      <c r="S4181" s="244"/>
      <c r="T4181" s="245"/>
      <c r="U4181" s="13"/>
      <c r="V4181" s="13"/>
      <c r="W4181" s="13"/>
      <c r="X4181" s="13"/>
      <c r="Y4181" s="13"/>
      <c r="Z4181" s="13"/>
      <c r="AA4181" s="13"/>
      <c r="AB4181" s="13"/>
      <c r="AC4181" s="13"/>
      <c r="AD4181" s="13"/>
      <c r="AE4181" s="13"/>
      <c r="AT4181" s="246" t="s">
        <v>252</v>
      </c>
      <c r="AU4181" s="246" t="s">
        <v>93</v>
      </c>
      <c r="AV4181" s="13" t="s">
        <v>23</v>
      </c>
      <c r="AW4181" s="13" t="s">
        <v>46</v>
      </c>
      <c r="AX4181" s="13" t="s">
        <v>85</v>
      </c>
      <c r="AY4181" s="246" t="s">
        <v>241</v>
      </c>
    </row>
    <row r="4182" s="14" customFormat="1">
      <c r="A4182" s="14"/>
      <c r="B4182" s="247"/>
      <c r="C4182" s="248"/>
      <c r="D4182" s="238" t="s">
        <v>252</v>
      </c>
      <c r="E4182" s="249" t="s">
        <v>39</v>
      </c>
      <c r="F4182" s="250" t="s">
        <v>3685</v>
      </c>
      <c r="G4182" s="248"/>
      <c r="H4182" s="251">
        <v>1</v>
      </c>
      <c r="I4182" s="252"/>
      <c r="J4182" s="248"/>
      <c r="K4182" s="248"/>
      <c r="L4182" s="253"/>
      <c r="M4182" s="254"/>
      <c r="N4182" s="255"/>
      <c r="O4182" s="255"/>
      <c r="P4182" s="255"/>
      <c r="Q4182" s="255"/>
      <c r="R4182" s="255"/>
      <c r="S4182" s="255"/>
      <c r="T4182" s="256"/>
      <c r="U4182" s="14"/>
      <c r="V4182" s="14"/>
      <c r="W4182" s="14"/>
      <c r="X4182" s="14"/>
      <c r="Y4182" s="14"/>
      <c r="Z4182" s="14"/>
      <c r="AA4182" s="14"/>
      <c r="AB4182" s="14"/>
      <c r="AC4182" s="14"/>
      <c r="AD4182" s="14"/>
      <c r="AE4182" s="14"/>
      <c r="AT4182" s="257" t="s">
        <v>252</v>
      </c>
      <c r="AU4182" s="257" t="s">
        <v>93</v>
      </c>
      <c r="AV4182" s="14" t="s">
        <v>93</v>
      </c>
      <c r="AW4182" s="14" t="s">
        <v>46</v>
      </c>
      <c r="AX4182" s="14" t="s">
        <v>85</v>
      </c>
      <c r="AY4182" s="257" t="s">
        <v>241</v>
      </c>
    </row>
    <row r="4183" s="14" customFormat="1">
      <c r="A4183" s="14"/>
      <c r="B4183" s="247"/>
      <c r="C4183" s="248"/>
      <c r="D4183" s="238" t="s">
        <v>252</v>
      </c>
      <c r="E4183" s="249" t="s">
        <v>39</v>
      </c>
      <c r="F4183" s="250" t="s">
        <v>3686</v>
      </c>
      <c r="G4183" s="248"/>
      <c r="H4183" s="251">
        <v>2</v>
      </c>
      <c r="I4183" s="252"/>
      <c r="J4183" s="248"/>
      <c r="K4183" s="248"/>
      <c r="L4183" s="253"/>
      <c r="M4183" s="254"/>
      <c r="N4183" s="255"/>
      <c r="O4183" s="255"/>
      <c r="P4183" s="255"/>
      <c r="Q4183" s="255"/>
      <c r="R4183" s="255"/>
      <c r="S4183" s="255"/>
      <c r="T4183" s="256"/>
      <c r="U4183" s="14"/>
      <c r="V4183" s="14"/>
      <c r="W4183" s="14"/>
      <c r="X4183" s="14"/>
      <c r="Y4183" s="14"/>
      <c r="Z4183" s="14"/>
      <c r="AA4183" s="14"/>
      <c r="AB4183" s="14"/>
      <c r="AC4183" s="14"/>
      <c r="AD4183" s="14"/>
      <c r="AE4183" s="14"/>
      <c r="AT4183" s="257" t="s">
        <v>252</v>
      </c>
      <c r="AU4183" s="257" t="s">
        <v>93</v>
      </c>
      <c r="AV4183" s="14" t="s">
        <v>93</v>
      </c>
      <c r="AW4183" s="14" t="s">
        <v>46</v>
      </c>
      <c r="AX4183" s="14" t="s">
        <v>85</v>
      </c>
      <c r="AY4183" s="257" t="s">
        <v>241</v>
      </c>
    </row>
    <row r="4184" s="14" customFormat="1">
      <c r="A4184" s="14"/>
      <c r="B4184" s="247"/>
      <c r="C4184" s="248"/>
      <c r="D4184" s="238" t="s">
        <v>252</v>
      </c>
      <c r="E4184" s="249" t="s">
        <v>39</v>
      </c>
      <c r="F4184" s="250" t="s">
        <v>3687</v>
      </c>
      <c r="G4184" s="248"/>
      <c r="H4184" s="251">
        <v>2</v>
      </c>
      <c r="I4184" s="252"/>
      <c r="J4184" s="248"/>
      <c r="K4184" s="248"/>
      <c r="L4184" s="253"/>
      <c r="M4184" s="254"/>
      <c r="N4184" s="255"/>
      <c r="O4184" s="255"/>
      <c r="P4184" s="255"/>
      <c r="Q4184" s="255"/>
      <c r="R4184" s="255"/>
      <c r="S4184" s="255"/>
      <c r="T4184" s="256"/>
      <c r="U4184" s="14"/>
      <c r="V4184" s="14"/>
      <c r="W4184" s="14"/>
      <c r="X4184" s="14"/>
      <c r="Y4184" s="14"/>
      <c r="Z4184" s="14"/>
      <c r="AA4184" s="14"/>
      <c r="AB4184" s="14"/>
      <c r="AC4184" s="14"/>
      <c r="AD4184" s="14"/>
      <c r="AE4184" s="14"/>
      <c r="AT4184" s="257" t="s">
        <v>252</v>
      </c>
      <c r="AU4184" s="257" t="s">
        <v>93</v>
      </c>
      <c r="AV4184" s="14" t="s">
        <v>93</v>
      </c>
      <c r="AW4184" s="14" t="s">
        <v>46</v>
      </c>
      <c r="AX4184" s="14" t="s">
        <v>85</v>
      </c>
      <c r="AY4184" s="257" t="s">
        <v>241</v>
      </c>
    </row>
    <row r="4185" s="14" customFormat="1">
      <c r="A4185" s="14"/>
      <c r="B4185" s="247"/>
      <c r="C4185" s="248"/>
      <c r="D4185" s="238" t="s">
        <v>252</v>
      </c>
      <c r="E4185" s="249" t="s">
        <v>39</v>
      </c>
      <c r="F4185" s="250" t="s">
        <v>3688</v>
      </c>
      <c r="G4185" s="248"/>
      <c r="H4185" s="251">
        <v>1</v>
      </c>
      <c r="I4185" s="252"/>
      <c r="J4185" s="248"/>
      <c r="K4185" s="248"/>
      <c r="L4185" s="253"/>
      <c r="M4185" s="254"/>
      <c r="N4185" s="255"/>
      <c r="O4185" s="255"/>
      <c r="P4185" s="255"/>
      <c r="Q4185" s="255"/>
      <c r="R4185" s="255"/>
      <c r="S4185" s="255"/>
      <c r="T4185" s="256"/>
      <c r="U4185" s="14"/>
      <c r="V4185" s="14"/>
      <c r="W4185" s="14"/>
      <c r="X4185" s="14"/>
      <c r="Y4185" s="14"/>
      <c r="Z4185" s="14"/>
      <c r="AA4185" s="14"/>
      <c r="AB4185" s="14"/>
      <c r="AC4185" s="14"/>
      <c r="AD4185" s="14"/>
      <c r="AE4185" s="14"/>
      <c r="AT4185" s="257" t="s">
        <v>252</v>
      </c>
      <c r="AU4185" s="257" t="s">
        <v>93</v>
      </c>
      <c r="AV4185" s="14" t="s">
        <v>93</v>
      </c>
      <c r="AW4185" s="14" t="s">
        <v>46</v>
      </c>
      <c r="AX4185" s="14" t="s">
        <v>85</v>
      </c>
      <c r="AY4185" s="257" t="s">
        <v>241</v>
      </c>
    </row>
    <row r="4186" s="15" customFormat="1">
      <c r="A4186" s="15"/>
      <c r="B4186" s="258"/>
      <c r="C4186" s="259"/>
      <c r="D4186" s="238" t="s">
        <v>252</v>
      </c>
      <c r="E4186" s="260" t="s">
        <v>39</v>
      </c>
      <c r="F4186" s="261" t="s">
        <v>274</v>
      </c>
      <c r="G4186" s="259"/>
      <c r="H4186" s="262">
        <v>6</v>
      </c>
      <c r="I4186" s="263"/>
      <c r="J4186" s="259"/>
      <c r="K4186" s="259"/>
      <c r="L4186" s="264"/>
      <c r="M4186" s="265"/>
      <c r="N4186" s="266"/>
      <c r="O4186" s="266"/>
      <c r="P4186" s="266"/>
      <c r="Q4186" s="266"/>
      <c r="R4186" s="266"/>
      <c r="S4186" s="266"/>
      <c r="T4186" s="267"/>
      <c r="U4186" s="15"/>
      <c r="V4186" s="15"/>
      <c r="W4186" s="15"/>
      <c r="X4186" s="15"/>
      <c r="Y4186" s="15"/>
      <c r="Z4186" s="15"/>
      <c r="AA4186" s="15"/>
      <c r="AB4186" s="15"/>
      <c r="AC4186" s="15"/>
      <c r="AD4186" s="15"/>
      <c r="AE4186" s="15"/>
      <c r="AT4186" s="268" t="s">
        <v>252</v>
      </c>
      <c r="AU4186" s="268" t="s">
        <v>93</v>
      </c>
      <c r="AV4186" s="15" t="s">
        <v>248</v>
      </c>
      <c r="AW4186" s="15" t="s">
        <v>46</v>
      </c>
      <c r="AX4186" s="15" t="s">
        <v>23</v>
      </c>
      <c r="AY4186" s="268" t="s">
        <v>241</v>
      </c>
    </row>
    <row r="4187" s="2" customFormat="1" ht="24.15" customHeight="1">
      <c r="A4187" s="42"/>
      <c r="B4187" s="43"/>
      <c r="C4187" s="218" t="s">
        <v>3689</v>
      </c>
      <c r="D4187" s="218" t="s">
        <v>243</v>
      </c>
      <c r="E4187" s="219" t="s">
        <v>3690</v>
      </c>
      <c r="F4187" s="220" t="s">
        <v>3691</v>
      </c>
      <c r="G4187" s="221" t="s">
        <v>561</v>
      </c>
      <c r="H4187" s="222">
        <v>62</v>
      </c>
      <c r="I4187" s="223"/>
      <c r="J4187" s="224">
        <f>ROUND(I4187*H4187,2)</f>
        <v>0</v>
      </c>
      <c r="K4187" s="220" t="s">
        <v>247</v>
      </c>
      <c r="L4187" s="48"/>
      <c r="M4187" s="225" t="s">
        <v>39</v>
      </c>
      <c r="N4187" s="226" t="s">
        <v>56</v>
      </c>
      <c r="O4187" s="88"/>
      <c r="P4187" s="227">
        <f>O4187*H4187</f>
        <v>0</v>
      </c>
      <c r="Q4187" s="227">
        <v>6.9999999999999994E-05</v>
      </c>
      <c r="R4187" s="227">
        <f>Q4187*H4187</f>
        <v>0.0043399999999999992</v>
      </c>
      <c r="S4187" s="227">
        <v>0</v>
      </c>
      <c r="T4187" s="228">
        <f>S4187*H4187</f>
        <v>0</v>
      </c>
      <c r="U4187" s="42"/>
      <c r="V4187" s="42"/>
      <c r="W4187" s="42"/>
      <c r="X4187" s="42"/>
      <c r="Y4187" s="42"/>
      <c r="Z4187" s="42"/>
      <c r="AA4187" s="42"/>
      <c r="AB4187" s="42"/>
      <c r="AC4187" s="42"/>
      <c r="AD4187" s="42"/>
      <c r="AE4187" s="42"/>
      <c r="AR4187" s="229" t="s">
        <v>248</v>
      </c>
      <c r="AT4187" s="229" t="s">
        <v>243</v>
      </c>
      <c r="AU4187" s="229" t="s">
        <v>93</v>
      </c>
      <c r="AY4187" s="20" t="s">
        <v>241</v>
      </c>
      <c r="BE4187" s="230">
        <f>IF(N4187="základní",J4187,0)</f>
        <v>0</v>
      </c>
      <c r="BF4187" s="230">
        <f>IF(N4187="snížená",J4187,0)</f>
        <v>0</v>
      </c>
      <c r="BG4187" s="230">
        <f>IF(N4187="zákl. přenesená",J4187,0)</f>
        <v>0</v>
      </c>
      <c r="BH4187" s="230">
        <f>IF(N4187="sníž. přenesená",J4187,0)</f>
        <v>0</v>
      </c>
      <c r="BI4187" s="230">
        <f>IF(N4187="nulová",J4187,0)</f>
        <v>0</v>
      </c>
      <c r="BJ4187" s="20" t="s">
        <v>23</v>
      </c>
      <c r="BK4187" s="230">
        <f>ROUND(I4187*H4187,2)</f>
        <v>0</v>
      </c>
      <c r="BL4187" s="20" t="s">
        <v>248</v>
      </c>
      <c r="BM4187" s="229" t="s">
        <v>3692</v>
      </c>
    </row>
    <row r="4188" s="2" customFormat="1">
      <c r="A4188" s="42"/>
      <c r="B4188" s="43"/>
      <c r="C4188" s="44"/>
      <c r="D4188" s="231" t="s">
        <v>250</v>
      </c>
      <c r="E4188" s="44"/>
      <c r="F4188" s="232" t="s">
        <v>3693</v>
      </c>
      <c r="G4188" s="44"/>
      <c r="H4188" s="44"/>
      <c r="I4188" s="233"/>
      <c r="J4188" s="44"/>
      <c r="K4188" s="44"/>
      <c r="L4188" s="48"/>
      <c r="M4188" s="234"/>
      <c r="N4188" s="235"/>
      <c r="O4188" s="88"/>
      <c r="P4188" s="88"/>
      <c r="Q4188" s="88"/>
      <c r="R4188" s="88"/>
      <c r="S4188" s="88"/>
      <c r="T4188" s="89"/>
      <c r="U4188" s="42"/>
      <c r="V4188" s="42"/>
      <c r="W4188" s="42"/>
      <c r="X4188" s="42"/>
      <c r="Y4188" s="42"/>
      <c r="Z4188" s="42"/>
      <c r="AA4188" s="42"/>
      <c r="AB4188" s="42"/>
      <c r="AC4188" s="42"/>
      <c r="AD4188" s="42"/>
      <c r="AE4188" s="42"/>
      <c r="AT4188" s="20" t="s">
        <v>250</v>
      </c>
      <c r="AU4188" s="20" t="s">
        <v>93</v>
      </c>
    </row>
    <row r="4189" s="13" customFormat="1">
      <c r="A4189" s="13"/>
      <c r="B4189" s="236"/>
      <c r="C4189" s="237"/>
      <c r="D4189" s="238" t="s">
        <v>252</v>
      </c>
      <c r="E4189" s="239" t="s">
        <v>39</v>
      </c>
      <c r="F4189" s="240" t="s">
        <v>1557</v>
      </c>
      <c r="G4189" s="237"/>
      <c r="H4189" s="239" t="s">
        <v>39</v>
      </c>
      <c r="I4189" s="241"/>
      <c r="J4189" s="237"/>
      <c r="K4189" s="237"/>
      <c r="L4189" s="242"/>
      <c r="M4189" s="243"/>
      <c r="N4189" s="244"/>
      <c r="O4189" s="244"/>
      <c r="P4189" s="244"/>
      <c r="Q4189" s="244"/>
      <c r="R4189" s="244"/>
      <c r="S4189" s="244"/>
      <c r="T4189" s="245"/>
      <c r="U4189" s="13"/>
      <c r="V4189" s="13"/>
      <c r="W4189" s="13"/>
      <c r="X4189" s="13"/>
      <c r="Y4189" s="13"/>
      <c r="Z4189" s="13"/>
      <c r="AA4189" s="13"/>
      <c r="AB4189" s="13"/>
      <c r="AC4189" s="13"/>
      <c r="AD4189" s="13"/>
      <c r="AE4189" s="13"/>
      <c r="AT4189" s="246" t="s">
        <v>252</v>
      </c>
      <c r="AU4189" s="246" t="s">
        <v>93</v>
      </c>
      <c r="AV4189" s="13" t="s">
        <v>23</v>
      </c>
      <c r="AW4189" s="13" t="s">
        <v>46</v>
      </c>
      <c r="AX4189" s="13" t="s">
        <v>85</v>
      </c>
      <c r="AY4189" s="246" t="s">
        <v>241</v>
      </c>
    </row>
    <row r="4190" s="13" customFormat="1">
      <c r="A4190" s="13"/>
      <c r="B4190" s="236"/>
      <c r="C4190" s="237"/>
      <c r="D4190" s="238" t="s">
        <v>252</v>
      </c>
      <c r="E4190" s="239" t="s">
        <v>39</v>
      </c>
      <c r="F4190" s="240" t="s">
        <v>3694</v>
      </c>
      <c r="G4190" s="237"/>
      <c r="H4190" s="239" t="s">
        <v>39</v>
      </c>
      <c r="I4190" s="241"/>
      <c r="J4190" s="237"/>
      <c r="K4190" s="237"/>
      <c r="L4190" s="242"/>
      <c r="M4190" s="243"/>
      <c r="N4190" s="244"/>
      <c r="O4190" s="244"/>
      <c r="P4190" s="244"/>
      <c r="Q4190" s="244"/>
      <c r="R4190" s="244"/>
      <c r="S4190" s="244"/>
      <c r="T4190" s="245"/>
      <c r="U4190" s="13"/>
      <c r="V4190" s="13"/>
      <c r="W4190" s="13"/>
      <c r="X4190" s="13"/>
      <c r="Y4190" s="13"/>
      <c r="Z4190" s="13"/>
      <c r="AA4190" s="13"/>
      <c r="AB4190" s="13"/>
      <c r="AC4190" s="13"/>
      <c r="AD4190" s="13"/>
      <c r="AE4190" s="13"/>
      <c r="AT4190" s="246" t="s">
        <v>252</v>
      </c>
      <c r="AU4190" s="246" t="s">
        <v>93</v>
      </c>
      <c r="AV4190" s="13" t="s">
        <v>23</v>
      </c>
      <c r="AW4190" s="13" t="s">
        <v>46</v>
      </c>
      <c r="AX4190" s="13" t="s">
        <v>85</v>
      </c>
      <c r="AY4190" s="246" t="s">
        <v>241</v>
      </c>
    </row>
    <row r="4191" s="14" customFormat="1">
      <c r="A4191" s="14"/>
      <c r="B4191" s="247"/>
      <c r="C4191" s="248"/>
      <c r="D4191" s="238" t="s">
        <v>252</v>
      </c>
      <c r="E4191" s="249" t="s">
        <v>39</v>
      </c>
      <c r="F4191" s="250" t="s">
        <v>93</v>
      </c>
      <c r="G4191" s="248"/>
      <c r="H4191" s="251">
        <v>2</v>
      </c>
      <c r="I4191" s="252"/>
      <c r="J4191" s="248"/>
      <c r="K4191" s="248"/>
      <c r="L4191" s="253"/>
      <c r="M4191" s="254"/>
      <c r="N4191" s="255"/>
      <c r="O4191" s="255"/>
      <c r="P4191" s="255"/>
      <c r="Q4191" s="255"/>
      <c r="R4191" s="255"/>
      <c r="S4191" s="255"/>
      <c r="T4191" s="256"/>
      <c r="U4191" s="14"/>
      <c r="V4191" s="14"/>
      <c r="W4191" s="14"/>
      <c r="X4191" s="14"/>
      <c r="Y4191" s="14"/>
      <c r="Z4191" s="14"/>
      <c r="AA4191" s="14"/>
      <c r="AB4191" s="14"/>
      <c r="AC4191" s="14"/>
      <c r="AD4191" s="14"/>
      <c r="AE4191" s="14"/>
      <c r="AT4191" s="257" t="s">
        <v>252</v>
      </c>
      <c r="AU4191" s="257" t="s">
        <v>93</v>
      </c>
      <c r="AV4191" s="14" t="s">
        <v>93</v>
      </c>
      <c r="AW4191" s="14" t="s">
        <v>46</v>
      </c>
      <c r="AX4191" s="14" t="s">
        <v>85</v>
      </c>
      <c r="AY4191" s="257" t="s">
        <v>241</v>
      </c>
    </row>
    <row r="4192" s="13" customFormat="1">
      <c r="A4192" s="13"/>
      <c r="B4192" s="236"/>
      <c r="C4192" s="237"/>
      <c r="D4192" s="238" t="s">
        <v>252</v>
      </c>
      <c r="E4192" s="239" t="s">
        <v>39</v>
      </c>
      <c r="F4192" s="240" t="s">
        <v>1479</v>
      </c>
      <c r="G4192" s="237"/>
      <c r="H4192" s="239" t="s">
        <v>39</v>
      </c>
      <c r="I4192" s="241"/>
      <c r="J4192" s="237"/>
      <c r="K4192" s="237"/>
      <c r="L4192" s="242"/>
      <c r="M4192" s="243"/>
      <c r="N4192" s="244"/>
      <c r="O4192" s="244"/>
      <c r="P4192" s="244"/>
      <c r="Q4192" s="244"/>
      <c r="R4192" s="244"/>
      <c r="S4192" s="244"/>
      <c r="T4192" s="245"/>
      <c r="U4192" s="13"/>
      <c r="V4192" s="13"/>
      <c r="W4192" s="13"/>
      <c r="X4192" s="13"/>
      <c r="Y4192" s="13"/>
      <c r="Z4192" s="13"/>
      <c r="AA4192" s="13"/>
      <c r="AB4192" s="13"/>
      <c r="AC4192" s="13"/>
      <c r="AD4192" s="13"/>
      <c r="AE4192" s="13"/>
      <c r="AT4192" s="246" t="s">
        <v>252</v>
      </c>
      <c r="AU4192" s="246" t="s">
        <v>93</v>
      </c>
      <c r="AV4192" s="13" t="s">
        <v>23</v>
      </c>
      <c r="AW4192" s="13" t="s">
        <v>46</v>
      </c>
      <c r="AX4192" s="13" t="s">
        <v>85</v>
      </c>
      <c r="AY4192" s="246" t="s">
        <v>241</v>
      </c>
    </row>
    <row r="4193" s="13" customFormat="1">
      <c r="A4193" s="13"/>
      <c r="B4193" s="236"/>
      <c r="C4193" s="237"/>
      <c r="D4193" s="238" t="s">
        <v>252</v>
      </c>
      <c r="E4193" s="239" t="s">
        <v>39</v>
      </c>
      <c r="F4193" s="240" t="s">
        <v>3695</v>
      </c>
      <c r="G4193" s="237"/>
      <c r="H4193" s="239" t="s">
        <v>39</v>
      </c>
      <c r="I4193" s="241"/>
      <c r="J4193" s="237"/>
      <c r="K4193" s="237"/>
      <c r="L4193" s="242"/>
      <c r="M4193" s="243"/>
      <c r="N4193" s="244"/>
      <c r="O4193" s="244"/>
      <c r="P4193" s="244"/>
      <c r="Q4193" s="244"/>
      <c r="R4193" s="244"/>
      <c r="S4193" s="244"/>
      <c r="T4193" s="245"/>
      <c r="U4193" s="13"/>
      <c r="V4193" s="13"/>
      <c r="W4193" s="13"/>
      <c r="X4193" s="13"/>
      <c r="Y4193" s="13"/>
      <c r="Z4193" s="13"/>
      <c r="AA4193" s="13"/>
      <c r="AB4193" s="13"/>
      <c r="AC4193" s="13"/>
      <c r="AD4193" s="13"/>
      <c r="AE4193" s="13"/>
      <c r="AT4193" s="246" t="s">
        <v>252</v>
      </c>
      <c r="AU4193" s="246" t="s">
        <v>93</v>
      </c>
      <c r="AV4193" s="13" t="s">
        <v>23</v>
      </c>
      <c r="AW4193" s="13" t="s">
        <v>46</v>
      </c>
      <c r="AX4193" s="13" t="s">
        <v>85</v>
      </c>
      <c r="AY4193" s="246" t="s">
        <v>241</v>
      </c>
    </row>
    <row r="4194" s="14" customFormat="1">
      <c r="A4194" s="14"/>
      <c r="B4194" s="247"/>
      <c r="C4194" s="248"/>
      <c r="D4194" s="238" t="s">
        <v>252</v>
      </c>
      <c r="E4194" s="249" t="s">
        <v>39</v>
      </c>
      <c r="F4194" s="250" t="s">
        <v>3696</v>
      </c>
      <c r="G4194" s="248"/>
      <c r="H4194" s="251">
        <v>20</v>
      </c>
      <c r="I4194" s="252"/>
      <c r="J4194" s="248"/>
      <c r="K4194" s="248"/>
      <c r="L4194" s="253"/>
      <c r="M4194" s="254"/>
      <c r="N4194" s="255"/>
      <c r="O4194" s="255"/>
      <c r="P4194" s="255"/>
      <c r="Q4194" s="255"/>
      <c r="R4194" s="255"/>
      <c r="S4194" s="255"/>
      <c r="T4194" s="256"/>
      <c r="U4194" s="14"/>
      <c r="V4194" s="14"/>
      <c r="W4194" s="14"/>
      <c r="X4194" s="14"/>
      <c r="Y4194" s="14"/>
      <c r="Z4194" s="14"/>
      <c r="AA4194" s="14"/>
      <c r="AB4194" s="14"/>
      <c r="AC4194" s="14"/>
      <c r="AD4194" s="14"/>
      <c r="AE4194" s="14"/>
      <c r="AT4194" s="257" t="s">
        <v>252</v>
      </c>
      <c r="AU4194" s="257" t="s">
        <v>93</v>
      </c>
      <c r="AV4194" s="14" t="s">
        <v>93</v>
      </c>
      <c r="AW4194" s="14" t="s">
        <v>46</v>
      </c>
      <c r="AX4194" s="14" t="s">
        <v>85</v>
      </c>
      <c r="AY4194" s="257" t="s">
        <v>241</v>
      </c>
    </row>
    <row r="4195" s="13" customFormat="1">
      <c r="A4195" s="13"/>
      <c r="B4195" s="236"/>
      <c r="C4195" s="237"/>
      <c r="D4195" s="238" t="s">
        <v>252</v>
      </c>
      <c r="E4195" s="239" t="s">
        <v>39</v>
      </c>
      <c r="F4195" s="240" t="s">
        <v>3697</v>
      </c>
      <c r="G4195" s="237"/>
      <c r="H4195" s="239" t="s">
        <v>39</v>
      </c>
      <c r="I4195" s="241"/>
      <c r="J4195" s="237"/>
      <c r="K4195" s="237"/>
      <c r="L4195" s="242"/>
      <c r="M4195" s="243"/>
      <c r="N4195" s="244"/>
      <c r="O4195" s="244"/>
      <c r="P4195" s="244"/>
      <c r="Q4195" s="244"/>
      <c r="R4195" s="244"/>
      <c r="S4195" s="244"/>
      <c r="T4195" s="245"/>
      <c r="U4195" s="13"/>
      <c r="V4195" s="13"/>
      <c r="W4195" s="13"/>
      <c r="X4195" s="13"/>
      <c r="Y4195" s="13"/>
      <c r="Z4195" s="13"/>
      <c r="AA4195" s="13"/>
      <c r="AB4195" s="13"/>
      <c r="AC4195" s="13"/>
      <c r="AD4195" s="13"/>
      <c r="AE4195" s="13"/>
      <c r="AT4195" s="246" t="s">
        <v>252</v>
      </c>
      <c r="AU4195" s="246" t="s">
        <v>93</v>
      </c>
      <c r="AV4195" s="13" t="s">
        <v>23</v>
      </c>
      <c r="AW4195" s="13" t="s">
        <v>46</v>
      </c>
      <c r="AX4195" s="13" t="s">
        <v>85</v>
      </c>
      <c r="AY4195" s="246" t="s">
        <v>241</v>
      </c>
    </row>
    <row r="4196" s="14" customFormat="1">
      <c r="A4196" s="14"/>
      <c r="B4196" s="247"/>
      <c r="C4196" s="248"/>
      <c r="D4196" s="238" t="s">
        <v>252</v>
      </c>
      <c r="E4196" s="249" t="s">
        <v>39</v>
      </c>
      <c r="F4196" s="250" t="s">
        <v>3696</v>
      </c>
      <c r="G4196" s="248"/>
      <c r="H4196" s="251">
        <v>20</v>
      </c>
      <c r="I4196" s="252"/>
      <c r="J4196" s="248"/>
      <c r="K4196" s="248"/>
      <c r="L4196" s="253"/>
      <c r="M4196" s="254"/>
      <c r="N4196" s="255"/>
      <c r="O4196" s="255"/>
      <c r="P4196" s="255"/>
      <c r="Q4196" s="255"/>
      <c r="R4196" s="255"/>
      <c r="S4196" s="255"/>
      <c r="T4196" s="256"/>
      <c r="U4196" s="14"/>
      <c r="V4196" s="14"/>
      <c r="W4196" s="14"/>
      <c r="X4196" s="14"/>
      <c r="Y4196" s="14"/>
      <c r="Z4196" s="14"/>
      <c r="AA4196" s="14"/>
      <c r="AB4196" s="14"/>
      <c r="AC4196" s="14"/>
      <c r="AD4196" s="14"/>
      <c r="AE4196" s="14"/>
      <c r="AT4196" s="257" t="s">
        <v>252</v>
      </c>
      <c r="AU4196" s="257" t="s">
        <v>93</v>
      </c>
      <c r="AV4196" s="14" t="s">
        <v>93</v>
      </c>
      <c r="AW4196" s="14" t="s">
        <v>46</v>
      </c>
      <c r="AX4196" s="14" t="s">
        <v>85</v>
      </c>
      <c r="AY4196" s="257" t="s">
        <v>241</v>
      </c>
    </row>
    <row r="4197" s="13" customFormat="1">
      <c r="A4197" s="13"/>
      <c r="B4197" s="236"/>
      <c r="C4197" s="237"/>
      <c r="D4197" s="238" t="s">
        <v>252</v>
      </c>
      <c r="E4197" s="239" t="s">
        <v>39</v>
      </c>
      <c r="F4197" s="240" t="s">
        <v>3698</v>
      </c>
      <c r="G4197" s="237"/>
      <c r="H4197" s="239" t="s">
        <v>39</v>
      </c>
      <c r="I4197" s="241"/>
      <c r="J4197" s="237"/>
      <c r="K4197" s="237"/>
      <c r="L4197" s="242"/>
      <c r="M4197" s="243"/>
      <c r="N4197" s="244"/>
      <c r="O4197" s="244"/>
      <c r="P4197" s="244"/>
      <c r="Q4197" s="244"/>
      <c r="R4197" s="244"/>
      <c r="S4197" s="244"/>
      <c r="T4197" s="245"/>
      <c r="U4197" s="13"/>
      <c r="V4197" s="13"/>
      <c r="W4197" s="13"/>
      <c r="X4197" s="13"/>
      <c r="Y4197" s="13"/>
      <c r="Z4197" s="13"/>
      <c r="AA4197" s="13"/>
      <c r="AB4197" s="13"/>
      <c r="AC4197" s="13"/>
      <c r="AD4197" s="13"/>
      <c r="AE4197" s="13"/>
      <c r="AT4197" s="246" t="s">
        <v>252</v>
      </c>
      <c r="AU4197" s="246" t="s">
        <v>93</v>
      </c>
      <c r="AV4197" s="13" t="s">
        <v>23</v>
      </c>
      <c r="AW4197" s="13" t="s">
        <v>46</v>
      </c>
      <c r="AX4197" s="13" t="s">
        <v>85</v>
      </c>
      <c r="AY4197" s="246" t="s">
        <v>241</v>
      </c>
    </row>
    <row r="4198" s="14" customFormat="1">
      <c r="A4198" s="14"/>
      <c r="B4198" s="247"/>
      <c r="C4198" s="248"/>
      <c r="D4198" s="238" t="s">
        <v>252</v>
      </c>
      <c r="E4198" s="249" t="s">
        <v>39</v>
      </c>
      <c r="F4198" s="250" t="s">
        <v>3696</v>
      </c>
      <c r="G4198" s="248"/>
      <c r="H4198" s="251">
        <v>20</v>
      </c>
      <c r="I4198" s="252"/>
      <c r="J4198" s="248"/>
      <c r="K4198" s="248"/>
      <c r="L4198" s="253"/>
      <c r="M4198" s="254"/>
      <c r="N4198" s="255"/>
      <c r="O4198" s="255"/>
      <c r="P4198" s="255"/>
      <c r="Q4198" s="255"/>
      <c r="R4198" s="255"/>
      <c r="S4198" s="255"/>
      <c r="T4198" s="256"/>
      <c r="U4198" s="14"/>
      <c r="V4198" s="14"/>
      <c r="W4198" s="14"/>
      <c r="X4198" s="14"/>
      <c r="Y4198" s="14"/>
      <c r="Z4198" s="14"/>
      <c r="AA4198" s="14"/>
      <c r="AB4198" s="14"/>
      <c r="AC4198" s="14"/>
      <c r="AD4198" s="14"/>
      <c r="AE4198" s="14"/>
      <c r="AT4198" s="257" t="s">
        <v>252</v>
      </c>
      <c r="AU4198" s="257" t="s">
        <v>93</v>
      </c>
      <c r="AV4198" s="14" t="s">
        <v>93</v>
      </c>
      <c r="AW4198" s="14" t="s">
        <v>46</v>
      </c>
      <c r="AX4198" s="14" t="s">
        <v>85</v>
      </c>
      <c r="AY4198" s="257" t="s">
        <v>241</v>
      </c>
    </row>
    <row r="4199" s="15" customFormat="1">
      <c r="A4199" s="15"/>
      <c r="B4199" s="258"/>
      <c r="C4199" s="259"/>
      <c r="D4199" s="238" t="s">
        <v>252</v>
      </c>
      <c r="E4199" s="260" t="s">
        <v>39</v>
      </c>
      <c r="F4199" s="261" t="s">
        <v>274</v>
      </c>
      <c r="G4199" s="259"/>
      <c r="H4199" s="262">
        <v>62</v>
      </c>
      <c r="I4199" s="263"/>
      <c r="J4199" s="259"/>
      <c r="K4199" s="259"/>
      <c r="L4199" s="264"/>
      <c r="M4199" s="265"/>
      <c r="N4199" s="266"/>
      <c r="O4199" s="266"/>
      <c r="P4199" s="266"/>
      <c r="Q4199" s="266"/>
      <c r="R4199" s="266"/>
      <c r="S4199" s="266"/>
      <c r="T4199" s="267"/>
      <c r="U4199" s="15"/>
      <c r="V4199" s="15"/>
      <c r="W4199" s="15"/>
      <c r="X4199" s="15"/>
      <c r="Y4199" s="15"/>
      <c r="Z4199" s="15"/>
      <c r="AA4199" s="15"/>
      <c r="AB4199" s="15"/>
      <c r="AC4199" s="15"/>
      <c r="AD4199" s="15"/>
      <c r="AE4199" s="15"/>
      <c r="AT4199" s="268" t="s">
        <v>252</v>
      </c>
      <c r="AU4199" s="268" t="s">
        <v>93</v>
      </c>
      <c r="AV4199" s="15" t="s">
        <v>248</v>
      </c>
      <c r="AW4199" s="15" t="s">
        <v>46</v>
      </c>
      <c r="AX4199" s="15" t="s">
        <v>23</v>
      </c>
      <c r="AY4199" s="268" t="s">
        <v>241</v>
      </c>
    </row>
    <row r="4200" s="2" customFormat="1" ht="21.75" customHeight="1">
      <c r="A4200" s="42"/>
      <c r="B4200" s="43"/>
      <c r="C4200" s="218" t="s">
        <v>3699</v>
      </c>
      <c r="D4200" s="218" t="s">
        <v>243</v>
      </c>
      <c r="E4200" s="219" t="s">
        <v>3700</v>
      </c>
      <c r="F4200" s="220" t="s">
        <v>3701</v>
      </c>
      <c r="G4200" s="221" t="s">
        <v>561</v>
      </c>
      <c r="H4200" s="222">
        <v>62</v>
      </c>
      <c r="I4200" s="223"/>
      <c r="J4200" s="224">
        <f>ROUND(I4200*H4200,2)</f>
        <v>0</v>
      </c>
      <c r="K4200" s="220" t="s">
        <v>247</v>
      </c>
      <c r="L4200" s="48"/>
      <c r="M4200" s="225" t="s">
        <v>39</v>
      </c>
      <c r="N4200" s="226" t="s">
        <v>56</v>
      </c>
      <c r="O4200" s="88"/>
      <c r="P4200" s="227">
        <f>O4200*H4200</f>
        <v>0</v>
      </c>
      <c r="Q4200" s="227">
        <v>0.00055999999999999995</v>
      </c>
      <c r="R4200" s="227">
        <f>Q4200*H4200</f>
        <v>0.034719999999999994</v>
      </c>
      <c r="S4200" s="227">
        <v>0</v>
      </c>
      <c r="T4200" s="228">
        <f>S4200*H4200</f>
        <v>0</v>
      </c>
      <c r="U4200" s="42"/>
      <c r="V4200" s="42"/>
      <c r="W4200" s="42"/>
      <c r="X4200" s="42"/>
      <c r="Y4200" s="42"/>
      <c r="Z4200" s="42"/>
      <c r="AA4200" s="42"/>
      <c r="AB4200" s="42"/>
      <c r="AC4200" s="42"/>
      <c r="AD4200" s="42"/>
      <c r="AE4200" s="42"/>
      <c r="AR4200" s="229" t="s">
        <v>248</v>
      </c>
      <c r="AT4200" s="229" t="s">
        <v>243</v>
      </c>
      <c r="AU4200" s="229" t="s">
        <v>93</v>
      </c>
      <c r="AY4200" s="20" t="s">
        <v>241</v>
      </c>
      <c r="BE4200" s="230">
        <f>IF(N4200="základní",J4200,0)</f>
        <v>0</v>
      </c>
      <c r="BF4200" s="230">
        <f>IF(N4200="snížená",J4200,0)</f>
        <v>0</v>
      </c>
      <c r="BG4200" s="230">
        <f>IF(N4200="zákl. přenesená",J4200,0)</f>
        <v>0</v>
      </c>
      <c r="BH4200" s="230">
        <f>IF(N4200="sníž. přenesená",J4200,0)</f>
        <v>0</v>
      </c>
      <c r="BI4200" s="230">
        <f>IF(N4200="nulová",J4200,0)</f>
        <v>0</v>
      </c>
      <c r="BJ4200" s="20" t="s">
        <v>23</v>
      </c>
      <c r="BK4200" s="230">
        <f>ROUND(I4200*H4200,2)</f>
        <v>0</v>
      </c>
      <c r="BL4200" s="20" t="s">
        <v>248</v>
      </c>
      <c r="BM4200" s="229" t="s">
        <v>3702</v>
      </c>
    </row>
    <row r="4201" s="2" customFormat="1">
      <c r="A4201" s="42"/>
      <c r="B4201" s="43"/>
      <c r="C4201" s="44"/>
      <c r="D4201" s="231" t="s">
        <v>250</v>
      </c>
      <c r="E4201" s="44"/>
      <c r="F4201" s="232" t="s">
        <v>3703</v>
      </c>
      <c r="G4201" s="44"/>
      <c r="H4201" s="44"/>
      <c r="I4201" s="233"/>
      <c r="J4201" s="44"/>
      <c r="K4201" s="44"/>
      <c r="L4201" s="48"/>
      <c r="M4201" s="234"/>
      <c r="N4201" s="235"/>
      <c r="O4201" s="88"/>
      <c r="P4201" s="88"/>
      <c r="Q4201" s="88"/>
      <c r="R4201" s="88"/>
      <c r="S4201" s="88"/>
      <c r="T4201" s="89"/>
      <c r="U4201" s="42"/>
      <c r="V4201" s="42"/>
      <c r="W4201" s="42"/>
      <c r="X4201" s="42"/>
      <c r="Y4201" s="42"/>
      <c r="Z4201" s="42"/>
      <c r="AA4201" s="42"/>
      <c r="AB4201" s="42"/>
      <c r="AC4201" s="42"/>
      <c r="AD4201" s="42"/>
      <c r="AE4201" s="42"/>
      <c r="AT4201" s="20" t="s">
        <v>250</v>
      </c>
      <c r="AU4201" s="20" t="s">
        <v>93</v>
      </c>
    </row>
    <row r="4202" s="2" customFormat="1" ht="16.5" customHeight="1">
      <c r="A4202" s="42"/>
      <c r="B4202" s="43"/>
      <c r="C4202" s="218" t="s">
        <v>3704</v>
      </c>
      <c r="D4202" s="218" t="s">
        <v>243</v>
      </c>
      <c r="E4202" s="219" t="s">
        <v>3705</v>
      </c>
      <c r="F4202" s="220" t="s">
        <v>3706</v>
      </c>
      <c r="G4202" s="221" t="s">
        <v>246</v>
      </c>
      <c r="H4202" s="222">
        <v>8.6899999999999995</v>
      </c>
      <c r="I4202" s="223"/>
      <c r="J4202" s="224">
        <f>ROUND(I4202*H4202,2)</f>
        <v>0</v>
      </c>
      <c r="K4202" s="220" t="s">
        <v>247</v>
      </c>
      <c r="L4202" s="48"/>
      <c r="M4202" s="225" t="s">
        <v>39</v>
      </c>
      <c r="N4202" s="226" t="s">
        <v>56</v>
      </c>
      <c r="O4202" s="88"/>
      <c r="P4202" s="227">
        <f>O4202*H4202</f>
        <v>0</v>
      </c>
      <c r="Q4202" s="227">
        <v>0</v>
      </c>
      <c r="R4202" s="227">
        <f>Q4202*H4202</f>
        <v>0</v>
      </c>
      <c r="S4202" s="227">
        <v>2.3999999999999999</v>
      </c>
      <c r="T4202" s="228">
        <f>S4202*H4202</f>
        <v>20.855999999999998</v>
      </c>
      <c r="U4202" s="42"/>
      <c r="V4202" s="42"/>
      <c r="W4202" s="42"/>
      <c r="X4202" s="42"/>
      <c r="Y4202" s="42"/>
      <c r="Z4202" s="42"/>
      <c r="AA4202" s="42"/>
      <c r="AB4202" s="42"/>
      <c r="AC4202" s="42"/>
      <c r="AD4202" s="42"/>
      <c r="AE4202" s="42"/>
      <c r="AR4202" s="229" t="s">
        <v>248</v>
      </c>
      <c r="AT4202" s="229" t="s">
        <v>243</v>
      </c>
      <c r="AU4202" s="229" t="s">
        <v>93</v>
      </c>
      <c r="AY4202" s="20" t="s">
        <v>241</v>
      </c>
      <c r="BE4202" s="230">
        <f>IF(N4202="základní",J4202,0)</f>
        <v>0</v>
      </c>
      <c r="BF4202" s="230">
        <f>IF(N4202="snížená",J4202,0)</f>
        <v>0</v>
      </c>
      <c r="BG4202" s="230">
        <f>IF(N4202="zákl. přenesená",J4202,0)</f>
        <v>0</v>
      </c>
      <c r="BH4202" s="230">
        <f>IF(N4202="sníž. přenesená",J4202,0)</f>
        <v>0</v>
      </c>
      <c r="BI4202" s="230">
        <f>IF(N4202="nulová",J4202,0)</f>
        <v>0</v>
      </c>
      <c r="BJ4202" s="20" t="s">
        <v>23</v>
      </c>
      <c r="BK4202" s="230">
        <f>ROUND(I4202*H4202,2)</f>
        <v>0</v>
      </c>
      <c r="BL4202" s="20" t="s">
        <v>248</v>
      </c>
      <c r="BM4202" s="229" t="s">
        <v>3707</v>
      </c>
    </row>
    <row r="4203" s="2" customFormat="1">
      <c r="A4203" s="42"/>
      <c r="B4203" s="43"/>
      <c r="C4203" s="44"/>
      <c r="D4203" s="231" t="s">
        <v>250</v>
      </c>
      <c r="E4203" s="44"/>
      <c r="F4203" s="232" t="s">
        <v>3708</v>
      </c>
      <c r="G4203" s="44"/>
      <c r="H4203" s="44"/>
      <c r="I4203" s="233"/>
      <c r="J4203" s="44"/>
      <c r="K4203" s="44"/>
      <c r="L4203" s="48"/>
      <c r="M4203" s="234"/>
      <c r="N4203" s="235"/>
      <c r="O4203" s="88"/>
      <c r="P4203" s="88"/>
      <c r="Q4203" s="88"/>
      <c r="R4203" s="88"/>
      <c r="S4203" s="88"/>
      <c r="T4203" s="89"/>
      <c r="U4203" s="42"/>
      <c r="V4203" s="42"/>
      <c r="W4203" s="42"/>
      <c r="X4203" s="42"/>
      <c r="Y4203" s="42"/>
      <c r="Z4203" s="42"/>
      <c r="AA4203" s="42"/>
      <c r="AB4203" s="42"/>
      <c r="AC4203" s="42"/>
      <c r="AD4203" s="42"/>
      <c r="AE4203" s="42"/>
      <c r="AT4203" s="20" t="s">
        <v>250</v>
      </c>
      <c r="AU4203" s="20" t="s">
        <v>93</v>
      </c>
    </row>
    <row r="4204" s="13" customFormat="1">
      <c r="A4204" s="13"/>
      <c r="B4204" s="236"/>
      <c r="C4204" s="237"/>
      <c r="D4204" s="238" t="s">
        <v>252</v>
      </c>
      <c r="E4204" s="239" t="s">
        <v>39</v>
      </c>
      <c r="F4204" s="240" t="s">
        <v>3709</v>
      </c>
      <c r="G4204" s="237"/>
      <c r="H4204" s="239" t="s">
        <v>39</v>
      </c>
      <c r="I4204" s="241"/>
      <c r="J4204" s="237"/>
      <c r="K4204" s="237"/>
      <c r="L4204" s="242"/>
      <c r="M4204" s="243"/>
      <c r="N4204" s="244"/>
      <c r="O4204" s="244"/>
      <c r="P4204" s="244"/>
      <c r="Q4204" s="244"/>
      <c r="R4204" s="244"/>
      <c r="S4204" s="244"/>
      <c r="T4204" s="245"/>
      <c r="U4204" s="13"/>
      <c r="V4204" s="13"/>
      <c r="W4204" s="13"/>
      <c r="X4204" s="13"/>
      <c r="Y4204" s="13"/>
      <c r="Z4204" s="13"/>
      <c r="AA4204" s="13"/>
      <c r="AB4204" s="13"/>
      <c r="AC4204" s="13"/>
      <c r="AD4204" s="13"/>
      <c r="AE4204" s="13"/>
      <c r="AT4204" s="246" t="s">
        <v>252</v>
      </c>
      <c r="AU4204" s="246" t="s">
        <v>93</v>
      </c>
      <c r="AV4204" s="13" t="s">
        <v>23</v>
      </c>
      <c r="AW4204" s="13" t="s">
        <v>46</v>
      </c>
      <c r="AX4204" s="13" t="s">
        <v>85</v>
      </c>
      <c r="AY4204" s="246" t="s">
        <v>241</v>
      </c>
    </row>
    <row r="4205" s="13" customFormat="1">
      <c r="A4205" s="13"/>
      <c r="B4205" s="236"/>
      <c r="C4205" s="237"/>
      <c r="D4205" s="238" t="s">
        <v>252</v>
      </c>
      <c r="E4205" s="239" t="s">
        <v>39</v>
      </c>
      <c r="F4205" s="240" t="s">
        <v>3710</v>
      </c>
      <c r="G4205" s="237"/>
      <c r="H4205" s="239" t="s">
        <v>39</v>
      </c>
      <c r="I4205" s="241"/>
      <c r="J4205" s="237"/>
      <c r="K4205" s="237"/>
      <c r="L4205" s="242"/>
      <c r="M4205" s="243"/>
      <c r="N4205" s="244"/>
      <c r="O4205" s="244"/>
      <c r="P4205" s="244"/>
      <c r="Q4205" s="244"/>
      <c r="R4205" s="244"/>
      <c r="S4205" s="244"/>
      <c r="T4205" s="245"/>
      <c r="U4205" s="13"/>
      <c r="V4205" s="13"/>
      <c r="W4205" s="13"/>
      <c r="X4205" s="13"/>
      <c r="Y4205" s="13"/>
      <c r="Z4205" s="13"/>
      <c r="AA4205" s="13"/>
      <c r="AB4205" s="13"/>
      <c r="AC4205" s="13"/>
      <c r="AD4205" s="13"/>
      <c r="AE4205" s="13"/>
      <c r="AT4205" s="246" t="s">
        <v>252</v>
      </c>
      <c r="AU4205" s="246" t="s">
        <v>93</v>
      </c>
      <c r="AV4205" s="13" t="s">
        <v>23</v>
      </c>
      <c r="AW4205" s="13" t="s">
        <v>46</v>
      </c>
      <c r="AX4205" s="13" t="s">
        <v>85</v>
      </c>
      <c r="AY4205" s="246" t="s">
        <v>241</v>
      </c>
    </row>
    <row r="4206" s="14" customFormat="1">
      <c r="A4206" s="14"/>
      <c r="B4206" s="247"/>
      <c r="C4206" s="248"/>
      <c r="D4206" s="238" t="s">
        <v>252</v>
      </c>
      <c r="E4206" s="249" t="s">
        <v>39</v>
      </c>
      <c r="F4206" s="250" t="s">
        <v>3711</v>
      </c>
      <c r="G4206" s="248"/>
      <c r="H4206" s="251">
        <v>1.2390000000000001</v>
      </c>
      <c r="I4206" s="252"/>
      <c r="J4206" s="248"/>
      <c r="K4206" s="248"/>
      <c r="L4206" s="253"/>
      <c r="M4206" s="254"/>
      <c r="N4206" s="255"/>
      <c r="O4206" s="255"/>
      <c r="P4206" s="255"/>
      <c r="Q4206" s="255"/>
      <c r="R4206" s="255"/>
      <c r="S4206" s="255"/>
      <c r="T4206" s="256"/>
      <c r="U4206" s="14"/>
      <c r="V4206" s="14"/>
      <c r="W4206" s="14"/>
      <c r="X4206" s="14"/>
      <c r="Y4206" s="14"/>
      <c r="Z4206" s="14"/>
      <c r="AA4206" s="14"/>
      <c r="AB4206" s="14"/>
      <c r="AC4206" s="14"/>
      <c r="AD4206" s="14"/>
      <c r="AE4206" s="14"/>
      <c r="AT4206" s="257" t="s">
        <v>252</v>
      </c>
      <c r="AU4206" s="257" t="s">
        <v>93</v>
      </c>
      <c r="AV4206" s="14" t="s">
        <v>93</v>
      </c>
      <c r="AW4206" s="14" t="s">
        <v>46</v>
      </c>
      <c r="AX4206" s="14" t="s">
        <v>85</v>
      </c>
      <c r="AY4206" s="257" t="s">
        <v>241</v>
      </c>
    </row>
    <row r="4207" s="13" customFormat="1">
      <c r="A4207" s="13"/>
      <c r="B4207" s="236"/>
      <c r="C4207" s="237"/>
      <c r="D4207" s="238" t="s">
        <v>252</v>
      </c>
      <c r="E4207" s="239" t="s">
        <v>39</v>
      </c>
      <c r="F4207" s="240" t="s">
        <v>3712</v>
      </c>
      <c r="G4207" s="237"/>
      <c r="H4207" s="239" t="s">
        <v>39</v>
      </c>
      <c r="I4207" s="241"/>
      <c r="J4207" s="237"/>
      <c r="K4207" s="237"/>
      <c r="L4207" s="242"/>
      <c r="M4207" s="243"/>
      <c r="N4207" s="244"/>
      <c r="O4207" s="244"/>
      <c r="P4207" s="244"/>
      <c r="Q4207" s="244"/>
      <c r="R4207" s="244"/>
      <c r="S4207" s="244"/>
      <c r="T4207" s="245"/>
      <c r="U4207" s="13"/>
      <c r="V4207" s="13"/>
      <c r="W4207" s="13"/>
      <c r="X4207" s="13"/>
      <c r="Y4207" s="13"/>
      <c r="Z4207" s="13"/>
      <c r="AA4207" s="13"/>
      <c r="AB4207" s="13"/>
      <c r="AC4207" s="13"/>
      <c r="AD4207" s="13"/>
      <c r="AE4207" s="13"/>
      <c r="AT4207" s="246" t="s">
        <v>252</v>
      </c>
      <c r="AU4207" s="246" t="s">
        <v>93</v>
      </c>
      <c r="AV4207" s="13" t="s">
        <v>23</v>
      </c>
      <c r="AW4207" s="13" t="s">
        <v>46</v>
      </c>
      <c r="AX4207" s="13" t="s">
        <v>85</v>
      </c>
      <c r="AY4207" s="246" t="s">
        <v>241</v>
      </c>
    </row>
    <row r="4208" s="14" customFormat="1">
      <c r="A4208" s="14"/>
      <c r="B4208" s="247"/>
      <c r="C4208" s="248"/>
      <c r="D4208" s="238" t="s">
        <v>252</v>
      </c>
      <c r="E4208" s="249" t="s">
        <v>39</v>
      </c>
      <c r="F4208" s="250" t="s">
        <v>3713</v>
      </c>
      <c r="G4208" s="248"/>
      <c r="H4208" s="251">
        <v>0.82499999999999996</v>
      </c>
      <c r="I4208" s="252"/>
      <c r="J4208" s="248"/>
      <c r="K4208" s="248"/>
      <c r="L4208" s="253"/>
      <c r="M4208" s="254"/>
      <c r="N4208" s="255"/>
      <c r="O4208" s="255"/>
      <c r="P4208" s="255"/>
      <c r="Q4208" s="255"/>
      <c r="R4208" s="255"/>
      <c r="S4208" s="255"/>
      <c r="T4208" s="256"/>
      <c r="U4208" s="14"/>
      <c r="V4208" s="14"/>
      <c r="W4208" s="14"/>
      <c r="X4208" s="14"/>
      <c r="Y4208" s="14"/>
      <c r="Z4208" s="14"/>
      <c r="AA4208" s="14"/>
      <c r="AB4208" s="14"/>
      <c r="AC4208" s="14"/>
      <c r="AD4208" s="14"/>
      <c r="AE4208" s="14"/>
      <c r="AT4208" s="257" t="s">
        <v>252</v>
      </c>
      <c r="AU4208" s="257" t="s">
        <v>93</v>
      </c>
      <c r="AV4208" s="14" t="s">
        <v>93</v>
      </c>
      <c r="AW4208" s="14" t="s">
        <v>46</v>
      </c>
      <c r="AX4208" s="14" t="s">
        <v>85</v>
      </c>
      <c r="AY4208" s="257" t="s">
        <v>241</v>
      </c>
    </row>
    <row r="4209" s="13" customFormat="1">
      <c r="A4209" s="13"/>
      <c r="B4209" s="236"/>
      <c r="C4209" s="237"/>
      <c r="D4209" s="238" t="s">
        <v>252</v>
      </c>
      <c r="E4209" s="239" t="s">
        <v>39</v>
      </c>
      <c r="F4209" s="240" t="s">
        <v>3714</v>
      </c>
      <c r="G4209" s="237"/>
      <c r="H4209" s="239" t="s">
        <v>39</v>
      </c>
      <c r="I4209" s="241"/>
      <c r="J4209" s="237"/>
      <c r="K4209" s="237"/>
      <c r="L4209" s="242"/>
      <c r="M4209" s="243"/>
      <c r="N4209" s="244"/>
      <c r="O4209" s="244"/>
      <c r="P4209" s="244"/>
      <c r="Q4209" s="244"/>
      <c r="R4209" s="244"/>
      <c r="S4209" s="244"/>
      <c r="T4209" s="245"/>
      <c r="U4209" s="13"/>
      <c r="V4209" s="13"/>
      <c r="W4209" s="13"/>
      <c r="X4209" s="13"/>
      <c r="Y4209" s="13"/>
      <c r="Z4209" s="13"/>
      <c r="AA4209" s="13"/>
      <c r="AB4209" s="13"/>
      <c r="AC4209" s="13"/>
      <c r="AD4209" s="13"/>
      <c r="AE4209" s="13"/>
      <c r="AT4209" s="246" t="s">
        <v>252</v>
      </c>
      <c r="AU4209" s="246" t="s">
        <v>93</v>
      </c>
      <c r="AV4209" s="13" t="s">
        <v>23</v>
      </c>
      <c r="AW4209" s="13" t="s">
        <v>46</v>
      </c>
      <c r="AX4209" s="13" t="s">
        <v>85</v>
      </c>
      <c r="AY4209" s="246" t="s">
        <v>241</v>
      </c>
    </row>
    <row r="4210" s="14" customFormat="1">
      <c r="A4210" s="14"/>
      <c r="B4210" s="247"/>
      <c r="C4210" s="248"/>
      <c r="D4210" s="238" t="s">
        <v>252</v>
      </c>
      <c r="E4210" s="249" t="s">
        <v>39</v>
      </c>
      <c r="F4210" s="250" t="s">
        <v>3715</v>
      </c>
      <c r="G4210" s="248"/>
      <c r="H4210" s="251">
        <v>1.7250000000000001</v>
      </c>
      <c r="I4210" s="252"/>
      <c r="J4210" s="248"/>
      <c r="K4210" s="248"/>
      <c r="L4210" s="253"/>
      <c r="M4210" s="254"/>
      <c r="N4210" s="255"/>
      <c r="O4210" s="255"/>
      <c r="P4210" s="255"/>
      <c r="Q4210" s="255"/>
      <c r="R4210" s="255"/>
      <c r="S4210" s="255"/>
      <c r="T4210" s="256"/>
      <c r="U4210" s="14"/>
      <c r="V4210" s="14"/>
      <c r="W4210" s="14"/>
      <c r="X4210" s="14"/>
      <c r="Y4210" s="14"/>
      <c r="Z4210" s="14"/>
      <c r="AA4210" s="14"/>
      <c r="AB4210" s="14"/>
      <c r="AC4210" s="14"/>
      <c r="AD4210" s="14"/>
      <c r="AE4210" s="14"/>
      <c r="AT4210" s="257" t="s">
        <v>252</v>
      </c>
      <c r="AU4210" s="257" t="s">
        <v>93</v>
      </c>
      <c r="AV4210" s="14" t="s">
        <v>93</v>
      </c>
      <c r="AW4210" s="14" t="s">
        <v>46</v>
      </c>
      <c r="AX4210" s="14" t="s">
        <v>85</v>
      </c>
      <c r="AY4210" s="257" t="s">
        <v>241</v>
      </c>
    </row>
    <row r="4211" s="13" customFormat="1">
      <c r="A4211" s="13"/>
      <c r="B4211" s="236"/>
      <c r="C4211" s="237"/>
      <c r="D4211" s="238" t="s">
        <v>252</v>
      </c>
      <c r="E4211" s="239" t="s">
        <v>39</v>
      </c>
      <c r="F4211" s="240" t="s">
        <v>3716</v>
      </c>
      <c r="G4211" s="237"/>
      <c r="H4211" s="239" t="s">
        <v>39</v>
      </c>
      <c r="I4211" s="241"/>
      <c r="J4211" s="237"/>
      <c r="K4211" s="237"/>
      <c r="L4211" s="242"/>
      <c r="M4211" s="243"/>
      <c r="N4211" s="244"/>
      <c r="O4211" s="244"/>
      <c r="P4211" s="244"/>
      <c r="Q4211" s="244"/>
      <c r="R4211" s="244"/>
      <c r="S4211" s="244"/>
      <c r="T4211" s="245"/>
      <c r="U4211" s="13"/>
      <c r="V4211" s="13"/>
      <c r="W4211" s="13"/>
      <c r="X4211" s="13"/>
      <c r="Y4211" s="13"/>
      <c r="Z4211" s="13"/>
      <c r="AA4211" s="13"/>
      <c r="AB4211" s="13"/>
      <c r="AC4211" s="13"/>
      <c r="AD4211" s="13"/>
      <c r="AE4211" s="13"/>
      <c r="AT4211" s="246" t="s">
        <v>252</v>
      </c>
      <c r="AU4211" s="246" t="s">
        <v>93</v>
      </c>
      <c r="AV4211" s="13" t="s">
        <v>23</v>
      </c>
      <c r="AW4211" s="13" t="s">
        <v>46</v>
      </c>
      <c r="AX4211" s="13" t="s">
        <v>85</v>
      </c>
      <c r="AY4211" s="246" t="s">
        <v>241</v>
      </c>
    </row>
    <row r="4212" s="14" customFormat="1">
      <c r="A4212" s="14"/>
      <c r="B4212" s="247"/>
      <c r="C4212" s="248"/>
      <c r="D4212" s="238" t="s">
        <v>252</v>
      </c>
      <c r="E4212" s="249" t="s">
        <v>39</v>
      </c>
      <c r="F4212" s="250" t="s">
        <v>3717</v>
      </c>
      <c r="G4212" s="248"/>
      <c r="H4212" s="251">
        <v>3.2599999999999998</v>
      </c>
      <c r="I4212" s="252"/>
      <c r="J4212" s="248"/>
      <c r="K4212" s="248"/>
      <c r="L4212" s="253"/>
      <c r="M4212" s="254"/>
      <c r="N4212" s="255"/>
      <c r="O4212" s="255"/>
      <c r="P4212" s="255"/>
      <c r="Q4212" s="255"/>
      <c r="R4212" s="255"/>
      <c r="S4212" s="255"/>
      <c r="T4212" s="256"/>
      <c r="U4212" s="14"/>
      <c r="V4212" s="14"/>
      <c r="W4212" s="14"/>
      <c r="X4212" s="14"/>
      <c r="Y4212" s="14"/>
      <c r="Z4212" s="14"/>
      <c r="AA4212" s="14"/>
      <c r="AB4212" s="14"/>
      <c r="AC4212" s="14"/>
      <c r="AD4212" s="14"/>
      <c r="AE4212" s="14"/>
      <c r="AT4212" s="257" t="s">
        <v>252</v>
      </c>
      <c r="AU4212" s="257" t="s">
        <v>93</v>
      </c>
      <c r="AV4212" s="14" t="s">
        <v>93</v>
      </c>
      <c r="AW4212" s="14" t="s">
        <v>46</v>
      </c>
      <c r="AX4212" s="14" t="s">
        <v>85</v>
      </c>
      <c r="AY4212" s="257" t="s">
        <v>241</v>
      </c>
    </row>
    <row r="4213" s="13" customFormat="1">
      <c r="A4213" s="13"/>
      <c r="B4213" s="236"/>
      <c r="C4213" s="237"/>
      <c r="D4213" s="238" t="s">
        <v>252</v>
      </c>
      <c r="E4213" s="239" t="s">
        <v>39</v>
      </c>
      <c r="F4213" s="240" t="s">
        <v>3718</v>
      </c>
      <c r="G4213" s="237"/>
      <c r="H4213" s="239" t="s">
        <v>39</v>
      </c>
      <c r="I4213" s="241"/>
      <c r="J4213" s="237"/>
      <c r="K4213" s="237"/>
      <c r="L4213" s="242"/>
      <c r="M4213" s="243"/>
      <c r="N4213" s="244"/>
      <c r="O4213" s="244"/>
      <c r="P4213" s="244"/>
      <c r="Q4213" s="244"/>
      <c r="R4213" s="244"/>
      <c r="S4213" s="244"/>
      <c r="T4213" s="245"/>
      <c r="U4213" s="13"/>
      <c r="V4213" s="13"/>
      <c r="W4213" s="13"/>
      <c r="X4213" s="13"/>
      <c r="Y4213" s="13"/>
      <c r="Z4213" s="13"/>
      <c r="AA4213" s="13"/>
      <c r="AB4213" s="13"/>
      <c r="AC4213" s="13"/>
      <c r="AD4213" s="13"/>
      <c r="AE4213" s="13"/>
      <c r="AT4213" s="246" t="s">
        <v>252</v>
      </c>
      <c r="AU4213" s="246" t="s">
        <v>93</v>
      </c>
      <c r="AV4213" s="13" t="s">
        <v>23</v>
      </c>
      <c r="AW4213" s="13" t="s">
        <v>46</v>
      </c>
      <c r="AX4213" s="13" t="s">
        <v>85</v>
      </c>
      <c r="AY4213" s="246" t="s">
        <v>241</v>
      </c>
    </row>
    <row r="4214" s="14" customFormat="1">
      <c r="A4214" s="14"/>
      <c r="B4214" s="247"/>
      <c r="C4214" s="248"/>
      <c r="D4214" s="238" t="s">
        <v>252</v>
      </c>
      <c r="E4214" s="249" t="s">
        <v>39</v>
      </c>
      <c r="F4214" s="250" t="s">
        <v>3719</v>
      </c>
      <c r="G4214" s="248"/>
      <c r="H4214" s="251">
        <v>1.641</v>
      </c>
      <c r="I4214" s="252"/>
      <c r="J4214" s="248"/>
      <c r="K4214" s="248"/>
      <c r="L4214" s="253"/>
      <c r="M4214" s="254"/>
      <c r="N4214" s="255"/>
      <c r="O4214" s="255"/>
      <c r="P4214" s="255"/>
      <c r="Q4214" s="255"/>
      <c r="R4214" s="255"/>
      <c r="S4214" s="255"/>
      <c r="T4214" s="256"/>
      <c r="U4214" s="14"/>
      <c r="V4214" s="14"/>
      <c r="W4214" s="14"/>
      <c r="X4214" s="14"/>
      <c r="Y4214" s="14"/>
      <c r="Z4214" s="14"/>
      <c r="AA4214" s="14"/>
      <c r="AB4214" s="14"/>
      <c r="AC4214" s="14"/>
      <c r="AD4214" s="14"/>
      <c r="AE4214" s="14"/>
      <c r="AT4214" s="257" t="s">
        <v>252</v>
      </c>
      <c r="AU4214" s="257" t="s">
        <v>93</v>
      </c>
      <c r="AV4214" s="14" t="s">
        <v>93</v>
      </c>
      <c r="AW4214" s="14" t="s">
        <v>46</v>
      </c>
      <c r="AX4214" s="14" t="s">
        <v>85</v>
      </c>
      <c r="AY4214" s="257" t="s">
        <v>241</v>
      </c>
    </row>
    <row r="4215" s="15" customFormat="1">
      <c r="A4215" s="15"/>
      <c r="B4215" s="258"/>
      <c r="C4215" s="259"/>
      <c r="D4215" s="238" t="s">
        <v>252</v>
      </c>
      <c r="E4215" s="260" t="s">
        <v>39</v>
      </c>
      <c r="F4215" s="261" t="s">
        <v>274</v>
      </c>
      <c r="G4215" s="259"/>
      <c r="H4215" s="262">
        <v>8.6899999999999995</v>
      </c>
      <c r="I4215" s="263"/>
      <c r="J4215" s="259"/>
      <c r="K4215" s="259"/>
      <c r="L4215" s="264"/>
      <c r="M4215" s="265"/>
      <c r="N4215" s="266"/>
      <c r="O4215" s="266"/>
      <c r="P4215" s="266"/>
      <c r="Q4215" s="266"/>
      <c r="R4215" s="266"/>
      <c r="S4215" s="266"/>
      <c r="T4215" s="267"/>
      <c r="U4215" s="15"/>
      <c r="V4215" s="15"/>
      <c r="W4215" s="15"/>
      <c r="X4215" s="15"/>
      <c r="Y4215" s="15"/>
      <c r="Z4215" s="15"/>
      <c r="AA4215" s="15"/>
      <c r="AB4215" s="15"/>
      <c r="AC4215" s="15"/>
      <c r="AD4215" s="15"/>
      <c r="AE4215" s="15"/>
      <c r="AT4215" s="268" t="s">
        <v>252</v>
      </c>
      <c r="AU4215" s="268" t="s">
        <v>93</v>
      </c>
      <c r="AV4215" s="15" t="s">
        <v>248</v>
      </c>
      <c r="AW4215" s="15" t="s">
        <v>46</v>
      </c>
      <c r="AX4215" s="15" t="s">
        <v>23</v>
      </c>
      <c r="AY4215" s="268" t="s">
        <v>241</v>
      </c>
    </row>
    <row r="4216" s="2" customFormat="1" ht="16.5" customHeight="1">
      <c r="A4216" s="42"/>
      <c r="B4216" s="43"/>
      <c r="C4216" s="218" t="s">
        <v>3720</v>
      </c>
      <c r="D4216" s="218" t="s">
        <v>243</v>
      </c>
      <c r="E4216" s="219" t="s">
        <v>3721</v>
      </c>
      <c r="F4216" s="220" t="s">
        <v>3722</v>
      </c>
      <c r="G4216" s="221" t="s">
        <v>145</v>
      </c>
      <c r="H4216" s="222">
        <v>33.304000000000002</v>
      </c>
      <c r="I4216" s="223"/>
      <c r="J4216" s="224">
        <f>ROUND(I4216*H4216,2)</f>
        <v>0</v>
      </c>
      <c r="K4216" s="220" t="s">
        <v>247</v>
      </c>
      <c r="L4216" s="48"/>
      <c r="M4216" s="225" t="s">
        <v>39</v>
      </c>
      <c r="N4216" s="226" t="s">
        <v>56</v>
      </c>
      <c r="O4216" s="88"/>
      <c r="P4216" s="227">
        <f>O4216*H4216</f>
        <v>0</v>
      </c>
      <c r="Q4216" s="227">
        <v>0</v>
      </c>
      <c r="R4216" s="227">
        <f>Q4216*H4216</f>
        <v>0</v>
      </c>
      <c r="S4216" s="227">
        <v>0.18099999999999999</v>
      </c>
      <c r="T4216" s="228">
        <f>S4216*H4216</f>
        <v>6.0280240000000003</v>
      </c>
      <c r="U4216" s="42"/>
      <c r="V4216" s="42"/>
      <c r="W4216" s="42"/>
      <c r="X4216" s="42"/>
      <c r="Y4216" s="42"/>
      <c r="Z4216" s="42"/>
      <c r="AA4216" s="42"/>
      <c r="AB4216" s="42"/>
      <c r="AC4216" s="42"/>
      <c r="AD4216" s="42"/>
      <c r="AE4216" s="42"/>
      <c r="AR4216" s="229" t="s">
        <v>248</v>
      </c>
      <c r="AT4216" s="229" t="s">
        <v>243</v>
      </c>
      <c r="AU4216" s="229" t="s">
        <v>93</v>
      </c>
      <c r="AY4216" s="20" t="s">
        <v>241</v>
      </c>
      <c r="BE4216" s="230">
        <f>IF(N4216="základní",J4216,0)</f>
        <v>0</v>
      </c>
      <c r="BF4216" s="230">
        <f>IF(N4216="snížená",J4216,0)</f>
        <v>0</v>
      </c>
      <c r="BG4216" s="230">
        <f>IF(N4216="zákl. přenesená",J4216,0)</f>
        <v>0</v>
      </c>
      <c r="BH4216" s="230">
        <f>IF(N4216="sníž. přenesená",J4216,0)</f>
        <v>0</v>
      </c>
      <c r="BI4216" s="230">
        <f>IF(N4216="nulová",J4216,0)</f>
        <v>0</v>
      </c>
      <c r="BJ4216" s="20" t="s">
        <v>23</v>
      </c>
      <c r="BK4216" s="230">
        <f>ROUND(I4216*H4216,2)</f>
        <v>0</v>
      </c>
      <c r="BL4216" s="20" t="s">
        <v>248</v>
      </c>
      <c r="BM4216" s="229" t="s">
        <v>3723</v>
      </c>
    </row>
    <row r="4217" s="2" customFormat="1">
      <c r="A4217" s="42"/>
      <c r="B4217" s="43"/>
      <c r="C4217" s="44"/>
      <c r="D4217" s="231" t="s">
        <v>250</v>
      </c>
      <c r="E4217" s="44"/>
      <c r="F4217" s="232" t="s">
        <v>3724</v>
      </c>
      <c r="G4217" s="44"/>
      <c r="H4217" s="44"/>
      <c r="I4217" s="233"/>
      <c r="J4217" s="44"/>
      <c r="K4217" s="44"/>
      <c r="L4217" s="48"/>
      <c r="M4217" s="234"/>
      <c r="N4217" s="235"/>
      <c r="O4217" s="88"/>
      <c r="P4217" s="88"/>
      <c r="Q4217" s="88"/>
      <c r="R4217" s="88"/>
      <c r="S4217" s="88"/>
      <c r="T4217" s="89"/>
      <c r="U4217" s="42"/>
      <c r="V4217" s="42"/>
      <c r="W4217" s="42"/>
      <c r="X4217" s="42"/>
      <c r="Y4217" s="42"/>
      <c r="Z4217" s="42"/>
      <c r="AA4217" s="42"/>
      <c r="AB4217" s="42"/>
      <c r="AC4217" s="42"/>
      <c r="AD4217" s="42"/>
      <c r="AE4217" s="42"/>
      <c r="AT4217" s="20" t="s">
        <v>250</v>
      </c>
      <c r="AU4217" s="20" t="s">
        <v>93</v>
      </c>
    </row>
    <row r="4218" s="13" customFormat="1">
      <c r="A4218" s="13"/>
      <c r="B4218" s="236"/>
      <c r="C4218" s="237"/>
      <c r="D4218" s="238" t="s">
        <v>252</v>
      </c>
      <c r="E4218" s="239" t="s">
        <v>39</v>
      </c>
      <c r="F4218" s="240" t="s">
        <v>3709</v>
      </c>
      <c r="G4218" s="237"/>
      <c r="H4218" s="239" t="s">
        <v>39</v>
      </c>
      <c r="I4218" s="241"/>
      <c r="J4218" s="237"/>
      <c r="K4218" s="237"/>
      <c r="L4218" s="242"/>
      <c r="M4218" s="243"/>
      <c r="N4218" s="244"/>
      <c r="O4218" s="244"/>
      <c r="P4218" s="244"/>
      <c r="Q4218" s="244"/>
      <c r="R4218" s="244"/>
      <c r="S4218" s="244"/>
      <c r="T4218" s="245"/>
      <c r="U4218" s="13"/>
      <c r="V4218" s="13"/>
      <c r="W4218" s="13"/>
      <c r="X4218" s="13"/>
      <c r="Y4218" s="13"/>
      <c r="Z4218" s="13"/>
      <c r="AA4218" s="13"/>
      <c r="AB4218" s="13"/>
      <c r="AC4218" s="13"/>
      <c r="AD4218" s="13"/>
      <c r="AE4218" s="13"/>
      <c r="AT4218" s="246" t="s">
        <v>252</v>
      </c>
      <c r="AU4218" s="246" t="s">
        <v>93</v>
      </c>
      <c r="AV4218" s="13" t="s">
        <v>23</v>
      </c>
      <c r="AW4218" s="13" t="s">
        <v>46</v>
      </c>
      <c r="AX4218" s="13" t="s">
        <v>85</v>
      </c>
      <c r="AY4218" s="246" t="s">
        <v>241</v>
      </c>
    </row>
    <row r="4219" s="13" customFormat="1">
      <c r="A4219" s="13"/>
      <c r="B4219" s="236"/>
      <c r="C4219" s="237"/>
      <c r="D4219" s="238" t="s">
        <v>252</v>
      </c>
      <c r="E4219" s="239" t="s">
        <v>39</v>
      </c>
      <c r="F4219" s="240" t="s">
        <v>3725</v>
      </c>
      <c r="G4219" s="237"/>
      <c r="H4219" s="239" t="s">
        <v>39</v>
      </c>
      <c r="I4219" s="241"/>
      <c r="J4219" s="237"/>
      <c r="K4219" s="237"/>
      <c r="L4219" s="242"/>
      <c r="M4219" s="243"/>
      <c r="N4219" s="244"/>
      <c r="O4219" s="244"/>
      <c r="P4219" s="244"/>
      <c r="Q4219" s="244"/>
      <c r="R4219" s="244"/>
      <c r="S4219" s="244"/>
      <c r="T4219" s="245"/>
      <c r="U4219" s="13"/>
      <c r="V4219" s="13"/>
      <c r="W4219" s="13"/>
      <c r="X4219" s="13"/>
      <c r="Y4219" s="13"/>
      <c r="Z4219" s="13"/>
      <c r="AA4219" s="13"/>
      <c r="AB4219" s="13"/>
      <c r="AC4219" s="13"/>
      <c r="AD4219" s="13"/>
      <c r="AE4219" s="13"/>
      <c r="AT4219" s="246" t="s">
        <v>252</v>
      </c>
      <c r="AU4219" s="246" t="s">
        <v>93</v>
      </c>
      <c r="AV4219" s="13" t="s">
        <v>23</v>
      </c>
      <c r="AW4219" s="13" t="s">
        <v>46</v>
      </c>
      <c r="AX4219" s="13" t="s">
        <v>85</v>
      </c>
      <c r="AY4219" s="246" t="s">
        <v>241</v>
      </c>
    </row>
    <row r="4220" s="14" customFormat="1">
      <c r="A4220" s="14"/>
      <c r="B4220" s="247"/>
      <c r="C4220" s="248"/>
      <c r="D4220" s="238" t="s">
        <v>252</v>
      </c>
      <c r="E4220" s="249" t="s">
        <v>39</v>
      </c>
      <c r="F4220" s="250" t="s">
        <v>3726</v>
      </c>
      <c r="G4220" s="248"/>
      <c r="H4220" s="251">
        <v>18.103999999999999</v>
      </c>
      <c r="I4220" s="252"/>
      <c r="J4220" s="248"/>
      <c r="K4220" s="248"/>
      <c r="L4220" s="253"/>
      <c r="M4220" s="254"/>
      <c r="N4220" s="255"/>
      <c r="O4220" s="255"/>
      <c r="P4220" s="255"/>
      <c r="Q4220" s="255"/>
      <c r="R4220" s="255"/>
      <c r="S4220" s="255"/>
      <c r="T4220" s="256"/>
      <c r="U4220" s="14"/>
      <c r="V4220" s="14"/>
      <c r="W4220" s="14"/>
      <c r="X4220" s="14"/>
      <c r="Y4220" s="14"/>
      <c r="Z4220" s="14"/>
      <c r="AA4220" s="14"/>
      <c r="AB4220" s="14"/>
      <c r="AC4220" s="14"/>
      <c r="AD4220" s="14"/>
      <c r="AE4220" s="14"/>
      <c r="AT4220" s="257" t="s">
        <v>252</v>
      </c>
      <c r="AU4220" s="257" t="s">
        <v>93</v>
      </c>
      <c r="AV4220" s="14" t="s">
        <v>93</v>
      </c>
      <c r="AW4220" s="14" t="s">
        <v>46</v>
      </c>
      <c r="AX4220" s="14" t="s">
        <v>85</v>
      </c>
      <c r="AY4220" s="257" t="s">
        <v>241</v>
      </c>
    </row>
    <row r="4221" s="13" customFormat="1">
      <c r="A4221" s="13"/>
      <c r="B4221" s="236"/>
      <c r="C4221" s="237"/>
      <c r="D4221" s="238" t="s">
        <v>252</v>
      </c>
      <c r="E4221" s="239" t="s">
        <v>39</v>
      </c>
      <c r="F4221" s="240" t="s">
        <v>3727</v>
      </c>
      <c r="G4221" s="237"/>
      <c r="H4221" s="239" t="s">
        <v>39</v>
      </c>
      <c r="I4221" s="241"/>
      <c r="J4221" s="237"/>
      <c r="K4221" s="237"/>
      <c r="L4221" s="242"/>
      <c r="M4221" s="243"/>
      <c r="N4221" s="244"/>
      <c r="O4221" s="244"/>
      <c r="P4221" s="244"/>
      <c r="Q4221" s="244"/>
      <c r="R4221" s="244"/>
      <c r="S4221" s="244"/>
      <c r="T4221" s="245"/>
      <c r="U4221" s="13"/>
      <c r="V4221" s="13"/>
      <c r="W4221" s="13"/>
      <c r="X4221" s="13"/>
      <c r="Y4221" s="13"/>
      <c r="Z4221" s="13"/>
      <c r="AA4221" s="13"/>
      <c r="AB4221" s="13"/>
      <c r="AC4221" s="13"/>
      <c r="AD4221" s="13"/>
      <c r="AE4221" s="13"/>
      <c r="AT4221" s="246" t="s">
        <v>252</v>
      </c>
      <c r="AU4221" s="246" t="s">
        <v>93</v>
      </c>
      <c r="AV4221" s="13" t="s">
        <v>23</v>
      </c>
      <c r="AW4221" s="13" t="s">
        <v>46</v>
      </c>
      <c r="AX4221" s="13" t="s">
        <v>85</v>
      </c>
      <c r="AY4221" s="246" t="s">
        <v>241</v>
      </c>
    </row>
    <row r="4222" s="14" customFormat="1">
      <c r="A4222" s="14"/>
      <c r="B4222" s="247"/>
      <c r="C4222" s="248"/>
      <c r="D4222" s="238" t="s">
        <v>252</v>
      </c>
      <c r="E4222" s="249" t="s">
        <v>39</v>
      </c>
      <c r="F4222" s="250" t="s">
        <v>3728</v>
      </c>
      <c r="G4222" s="248"/>
      <c r="H4222" s="251">
        <v>12.6</v>
      </c>
      <c r="I4222" s="252"/>
      <c r="J4222" s="248"/>
      <c r="K4222" s="248"/>
      <c r="L4222" s="253"/>
      <c r="M4222" s="254"/>
      <c r="N4222" s="255"/>
      <c r="O4222" s="255"/>
      <c r="P4222" s="255"/>
      <c r="Q4222" s="255"/>
      <c r="R4222" s="255"/>
      <c r="S4222" s="255"/>
      <c r="T4222" s="256"/>
      <c r="U4222" s="14"/>
      <c r="V4222" s="14"/>
      <c r="W4222" s="14"/>
      <c r="X4222" s="14"/>
      <c r="Y4222" s="14"/>
      <c r="Z4222" s="14"/>
      <c r="AA4222" s="14"/>
      <c r="AB4222" s="14"/>
      <c r="AC4222" s="14"/>
      <c r="AD4222" s="14"/>
      <c r="AE4222" s="14"/>
      <c r="AT4222" s="257" t="s">
        <v>252</v>
      </c>
      <c r="AU4222" s="257" t="s">
        <v>93</v>
      </c>
      <c r="AV4222" s="14" t="s">
        <v>93</v>
      </c>
      <c r="AW4222" s="14" t="s">
        <v>46</v>
      </c>
      <c r="AX4222" s="14" t="s">
        <v>85</v>
      </c>
      <c r="AY4222" s="257" t="s">
        <v>241</v>
      </c>
    </row>
    <row r="4223" s="13" customFormat="1">
      <c r="A4223" s="13"/>
      <c r="B4223" s="236"/>
      <c r="C4223" s="237"/>
      <c r="D4223" s="238" t="s">
        <v>252</v>
      </c>
      <c r="E4223" s="239" t="s">
        <v>39</v>
      </c>
      <c r="F4223" s="240" t="s">
        <v>2443</v>
      </c>
      <c r="G4223" s="237"/>
      <c r="H4223" s="239" t="s">
        <v>39</v>
      </c>
      <c r="I4223" s="241"/>
      <c r="J4223" s="237"/>
      <c r="K4223" s="237"/>
      <c r="L4223" s="242"/>
      <c r="M4223" s="243"/>
      <c r="N4223" s="244"/>
      <c r="O4223" s="244"/>
      <c r="P4223" s="244"/>
      <c r="Q4223" s="244"/>
      <c r="R4223" s="244"/>
      <c r="S4223" s="244"/>
      <c r="T4223" s="245"/>
      <c r="U4223" s="13"/>
      <c r="V4223" s="13"/>
      <c r="W4223" s="13"/>
      <c r="X4223" s="13"/>
      <c r="Y4223" s="13"/>
      <c r="Z4223" s="13"/>
      <c r="AA4223" s="13"/>
      <c r="AB4223" s="13"/>
      <c r="AC4223" s="13"/>
      <c r="AD4223" s="13"/>
      <c r="AE4223" s="13"/>
      <c r="AT4223" s="246" t="s">
        <v>252</v>
      </c>
      <c r="AU4223" s="246" t="s">
        <v>93</v>
      </c>
      <c r="AV4223" s="13" t="s">
        <v>23</v>
      </c>
      <c r="AW4223" s="13" t="s">
        <v>46</v>
      </c>
      <c r="AX4223" s="13" t="s">
        <v>85</v>
      </c>
      <c r="AY4223" s="246" t="s">
        <v>241</v>
      </c>
    </row>
    <row r="4224" s="13" customFormat="1">
      <c r="A4224" s="13"/>
      <c r="B4224" s="236"/>
      <c r="C4224" s="237"/>
      <c r="D4224" s="238" t="s">
        <v>252</v>
      </c>
      <c r="E4224" s="239" t="s">
        <v>39</v>
      </c>
      <c r="F4224" s="240" t="s">
        <v>2446</v>
      </c>
      <c r="G4224" s="237"/>
      <c r="H4224" s="239" t="s">
        <v>39</v>
      </c>
      <c r="I4224" s="241"/>
      <c r="J4224" s="237"/>
      <c r="K4224" s="237"/>
      <c r="L4224" s="242"/>
      <c r="M4224" s="243"/>
      <c r="N4224" s="244"/>
      <c r="O4224" s="244"/>
      <c r="P4224" s="244"/>
      <c r="Q4224" s="244"/>
      <c r="R4224" s="244"/>
      <c r="S4224" s="244"/>
      <c r="T4224" s="245"/>
      <c r="U4224" s="13"/>
      <c r="V4224" s="13"/>
      <c r="W4224" s="13"/>
      <c r="X4224" s="13"/>
      <c r="Y4224" s="13"/>
      <c r="Z4224" s="13"/>
      <c r="AA4224" s="13"/>
      <c r="AB4224" s="13"/>
      <c r="AC4224" s="13"/>
      <c r="AD4224" s="13"/>
      <c r="AE4224" s="13"/>
      <c r="AT4224" s="246" t="s">
        <v>252</v>
      </c>
      <c r="AU4224" s="246" t="s">
        <v>93</v>
      </c>
      <c r="AV4224" s="13" t="s">
        <v>23</v>
      </c>
      <c r="AW4224" s="13" t="s">
        <v>46</v>
      </c>
      <c r="AX4224" s="13" t="s">
        <v>85</v>
      </c>
      <c r="AY4224" s="246" t="s">
        <v>241</v>
      </c>
    </row>
    <row r="4225" s="14" customFormat="1">
      <c r="A4225" s="14"/>
      <c r="B4225" s="247"/>
      <c r="C4225" s="248"/>
      <c r="D4225" s="238" t="s">
        <v>252</v>
      </c>
      <c r="E4225" s="249" t="s">
        <v>39</v>
      </c>
      <c r="F4225" s="250" t="s">
        <v>3729</v>
      </c>
      <c r="G4225" s="248"/>
      <c r="H4225" s="251">
        <v>2.6000000000000001</v>
      </c>
      <c r="I4225" s="252"/>
      <c r="J4225" s="248"/>
      <c r="K4225" s="248"/>
      <c r="L4225" s="253"/>
      <c r="M4225" s="254"/>
      <c r="N4225" s="255"/>
      <c r="O4225" s="255"/>
      <c r="P4225" s="255"/>
      <c r="Q4225" s="255"/>
      <c r="R4225" s="255"/>
      <c r="S4225" s="255"/>
      <c r="T4225" s="256"/>
      <c r="U4225" s="14"/>
      <c r="V4225" s="14"/>
      <c r="W4225" s="14"/>
      <c r="X4225" s="14"/>
      <c r="Y4225" s="14"/>
      <c r="Z4225" s="14"/>
      <c r="AA4225" s="14"/>
      <c r="AB4225" s="14"/>
      <c r="AC4225" s="14"/>
      <c r="AD4225" s="14"/>
      <c r="AE4225" s="14"/>
      <c r="AT4225" s="257" t="s">
        <v>252</v>
      </c>
      <c r="AU4225" s="257" t="s">
        <v>93</v>
      </c>
      <c r="AV4225" s="14" t="s">
        <v>93</v>
      </c>
      <c r="AW4225" s="14" t="s">
        <v>46</v>
      </c>
      <c r="AX4225" s="14" t="s">
        <v>85</v>
      </c>
      <c r="AY4225" s="257" t="s">
        <v>241</v>
      </c>
    </row>
    <row r="4226" s="15" customFormat="1">
      <c r="A4226" s="15"/>
      <c r="B4226" s="258"/>
      <c r="C4226" s="259"/>
      <c r="D4226" s="238" t="s">
        <v>252</v>
      </c>
      <c r="E4226" s="260" t="s">
        <v>39</v>
      </c>
      <c r="F4226" s="261" t="s">
        <v>274</v>
      </c>
      <c r="G4226" s="259"/>
      <c r="H4226" s="262">
        <v>33.304000000000002</v>
      </c>
      <c r="I4226" s="263"/>
      <c r="J4226" s="259"/>
      <c r="K4226" s="259"/>
      <c r="L4226" s="264"/>
      <c r="M4226" s="265"/>
      <c r="N4226" s="266"/>
      <c r="O4226" s="266"/>
      <c r="P4226" s="266"/>
      <c r="Q4226" s="266"/>
      <c r="R4226" s="266"/>
      <c r="S4226" s="266"/>
      <c r="T4226" s="267"/>
      <c r="U4226" s="15"/>
      <c r="V4226" s="15"/>
      <c r="W4226" s="15"/>
      <c r="X4226" s="15"/>
      <c r="Y4226" s="15"/>
      <c r="Z4226" s="15"/>
      <c r="AA4226" s="15"/>
      <c r="AB4226" s="15"/>
      <c r="AC4226" s="15"/>
      <c r="AD4226" s="15"/>
      <c r="AE4226" s="15"/>
      <c r="AT4226" s="268" t="s">
        <v>252</v>
      </c>
      <c r="AU4226" s="268" t="s">
        <v>93</v>
      </c>
      <c r="AV4226" s="15" t="s">
        <v>248</v>
      </c>
      <c r="AW4226" s="15" t="s">
        <v>46</v>
      </c>
      <c r="AX4226" s="15" t="s">
        <v>23</v>
      </c>
      <c r="AY4226" s="268" t="s">
        <v>241</v>
      </c>
    </row>
    <row r="4227" s="2" customFormat="1" ht="16.5" customHeight="1">
      <c r="A4227" s="42"/>
      <c r="B4227" s="43"/>
      <c r="C4227" s="218" t="s">
        <v>3730</v>
      </c>
      <c r="D4227" s="218" t="s">
        <v>243</v>
      </c>
      <c r="E4227" s="219" t="s">
        <v>3731</v>
      </c>
      <c r="F4227" s="220" t="s">
        <v>3732</v>
      </c>
      <c r="G4227" s="221" t="s">
        <v>145</v>
      </c>
      <c r="H4227" s="222">
        <v>6.5999999999999996</v>
      </c>
      <c r="I4227" s="223"/>
      <c r="J4227" s="224">
        <f>ROUND(I4227*H4227,2)</f>
        <v>0</v>
      </c>
      <c r="K4227" s="220" t="s">
        <v>247</v>
      </c>
      <c r="L4227" s="48"/>
      <c r="M4227" s="225" t="s">
        <v>39</v>
      </c>
      <c r="N4227" s="226" t="s">
        <v>56</v>
      </c>
      <c r="O4227" s="88"/>
      <c r="P4227" s="227">
        <f>O4227*H4227</f>
        <v>0</v>
      </c>
      <c r="Q4227" s="227">
        <v>0</v>
      </c>
      <c r="R4227" s="227">
        <f>Q4227*H4227</f>
        <v>0</v>
      </c>
      <c r="S4227" s="227">
        <v>0.26100000000000001</v>
      </c>
      <c r="T4227" s="228">
        <f>S4227*H4227</f>
        <v>1.7225999999999999</v>
      </c>
      <c r="U4227" s="42"/>
      <c r="V4227" s="42"/>
      <c r="W4227" s="42"/>
      <c r="X4227" s="42"/>
      <c r="Y4227" s="42"/>
      <c r="Z4227" s="42"/>
      <c r="AA4227" s="42"/>
      <c r="AB4227" s="42"/>
      <c r="AC4227" s="42"/>
      <c r="AD4227" s="42"/>
      <c r="AE4227" s="42"/>
      <c r="AR4227" s="229" t="s">
        <v>248</v>
      </c>
      <c r="AT4227" s="229" t="s">
        <v>243</v>
      </c>
      <c r="AU4227" s="229" t="s">
        <v>93</v>
      </c>
      <c r="AY4227" s="20" t="s">
        <v>241</v>
      </c>
      <c r="BE4227" s="230">
        <f>IF(N4227="základní",J4227,0)</f>
        <v>0</v>
      </c>
      <c r="BF4227" s="230">
        <f>IF(N4227="snížená",J4227,0)</f>
        <v>0</v>
      </c>
      <c r="BG4227" s="230">
        <f>IF(N4227="zákl. přenesená",J4227,0)</f>
        <v>0</v>
      </c>
      <c r="BH4227" s="230">
        <f>IF(N4227="sníž. přenesená",J4227,0)</f>
        <v>0</v>
      </c>
      <c r="BI4227" s="230">
        <f>IF(N4227="nulová",J4227,0)</f>
        <v>0</v>
      </c>
      <c r="BJ4227" s="20" t="s">
        <v>23</v>
      </c>
      <c r="BK4227" s="230">
        <f>ROUND(I4227*H4227,2)</f>
        <v>0</v>
      </c>
      <c r="BL4227" s="20" t="s">
        <v>248</v>
      </c>
      <c r="BM4227" s="229" t="s">
        <v>3733</v>
      </c>
    </row>
    <row r="4228" s="2" customFormat="1">
      <c r="A4228" s="42"/>
      <c r="B4228" s="43"/>
      <c r="C4228" s="44"/>
      <c r="D4228" s="231" t="s">
        <v>250</v>
      </c>
      <c r="E4228" s="44"/>
      <c r="F4228" s="232" t="s">
        <v>3734</v>
      </c>
      <c r="G4228" s="44"/>
      <c r="H4228" s="44"/>
      <c r="I4228" s="233"/>
      <c r="J4228" s="44"/>
      <c r="K4228" s="44"/>
      <c r="L4228" s="48"/>
      <c r="M4228" s="234"/>
      <c r="N4228" s="235"/>
      <c r="O4228" s="88"/>
      <c r="P4228" s="88"/>
      <c r="Q4228" s="88"/>
      <c r="R4228" s="88"/>
      <c r="S4228" s="88"/>
      <c r="T4228" s="89"/>
      <c r="U4228" s="42"/>
      <c r="V4228" s="42"/>
      <c r="W4228" s="42"/>
      <c r="X4228" s="42"/>
      <c r="Y4228" s="42"/>
      <c r="Z4228" s="42"/>
      <c r="AA4228" s="42"/>
      <c r="AB4228" s="42"/>
      <c r="AC4228" s="42"/>
      <c r="AD4228" s="42"/>
      <c r="AE4228" s="42"/>
      <c r="AT4228" s="20" t="s">
        <v>250</v>
      </c>
      <c r="AU4228" s="20" t="s">
        <v>93</v>
      </c>
    </row>
    <row r="4229" s="13" customFormat="1">
      <c r="A4229" s="13"/>
      <c r="B4229" s="236"/>
      <c r="C4229" s="237"/>
      <c r="D4229" s="238" t="s">
        <v>252</v>
      </c>
      <c r="E4229" s="239" t="s">
        <v>39</v>
      </c>
      <c r="F4229" s="240" t="s">
        <v>3709</v>
      </c>
      <c r="G4229" s="237"/>
      <c r="H4229" s="239" t="s">
        <v>39</v>
      </c>
      <c r="I4229" s="241"/>
      <c r="J4229" s="237"/>
      <c r="K4229" s="237"/>
      <c r="L4229" s="242"/>
      <c r="M4229" s="243"/>
      <c r="N4229" s="244"/>
      <c r="O4229" s="244"/>
      <c r="P4229" s="244"/>
      <c r="Q4229" s="244"/>
      <c r="R4229" s="244"/>
      <c r="S4229" s="244"/>
      <c r="T4229" s="245"/>
      <c r="U4229" s="13"/>
      <c r="V4229" s="13"/>
      <c r="W4229" s="13"/>
      <c r="X4229" s="13"/>
      <c r="Y4229" s="13"/>
      <c r="Z4229" s="13"/>
      <c r="AA4229" s="13"/>
      <c r="AB4229" s="13"/>
      <c r="AC4229" s="13"/>
      <c r="AD4229" s="13"/>
      <c r="AE4229" s="13"/>
      <c r="AT4229" s="246" t="s">
        <v>252</v>
      </c>
      <c r="AU4229" s="246" t="s">
        <v>93</v>
      </c>
      <c r="AV4229" s="13" t="s">
        <v>23</v>
      </c>
      <c r="AW4229" s="13" t="s">
        <v>46</v>
      </c>
      <c r="AX4229" s="13" t="s">
        <v>85</v>
      </c>
      <c r="AY4229" s="246" t="s">
        <v>241</v>
      </c>
    </row>
    <row r="4230" s="13" customFormat="1">
      <c r="A4230" s="13"/>
      <c r="B4230" s="236"/>
      <c r="C4230" s="237"/>
      <c r="D4230" s="238" t="s">
        <v>252</v>
      </c>
      <c r="E4230" s="239" t="s">
        <v>39</v>
      </c>
      <c r="F4230" s="240" t="s">
        <v>3735</v>
      </c>
      <c r="G4230" s="237"/>
      <c r="H4230" s="239" t="s">
        <v>39</v>
      </c>
      <c r="I4230" s="241"/>
      <c r="J4230" s="237"/>
      <c r="K4230" s="237"/>
      <c r="L4230" s="242"/>
      <c r="M4230" s="243"/>
      <c r="N4230" s="244"/>
      <c r="O4230" s="244"/>
      <c r="P4230" s="244"/>
      <c r="Q4230" s="244"/>
      <c r="R4230" s="244"/>
      <c r="S4230" s="244"/>
      <c r="T4230" s="245"/>
      <c r="U4230" s="13"/>
      <c r="V4230" s="13"/>
      <c r="W4230" s="13"/>
      <c r="X4230" s="13"/>
      <c r="Y4230" s="13"/>
      <c r="Z4230" s="13"/>
      <c r="AA4230" s="13"/>
      <c r="AB4230" s="13"/>
      <c r="AC4230" s="13"/>
      <c r="AD4230" s="13"/>
      <c r="AE4230" s="13"/>
      <c r="AT4230" s="246" t="s">
        <v>252</v>
      </c>
      <c r="AU4230" s="246" t="s">
        <v>93</v>
      </c>
      <c r="AV4230" s="13" t="s">
        <v>23</v>
      </c>
      <c r="AW4230" s="13" t="s">
        <v>46</v>
      </c>
      <c r="AX4230" s="13" t="s">
        <v>85</v>
      </c>
      <c r="AY4230" s="246" t="s">
        <v>241</v>
      </c>
    </row>
    <row r="4231" s="14" customFormat="1">
      <c r="A4231" s="14"/>
      <c r="B4231" s="247"/>
      <c r="C4231" s="248"/>
      <c r="D4231" s="238" t="s">
        <v>252</v>
      </c>
      <c r="E4231" s="249" t="s">
        <v>39</v>
      </c>
      <c r="F4231" s="250" t="s">
        <v>3736</v>
      </c>
      <c r="G4231" s="248"/>
      <c r="H4231" s="251">
        <v>6.5999999999999996</v>
      </c>
      <c r="I4231" s="252"/>
      <c r="J4231" s="248"/>
      <c r="K4231" s="248"/>
      <c r="L4231" s="253"/>
      <c r="M4231" s="254"/>
      <c r="N4231" s="255"/>
      <c r="O4231" s="255"/>
      <c r="P4231" s="255"/>
      <c r="Q4231" s="255"/>
      <c r="R4231" s="255"/>
      <c r="S4231" s="255"/>
      <c r="T4231" s="256"/>
      <c r="U4231" s="14"/>
      <c r="V4231" s="14"/>
      <c r="W4231" s="14"/>
      <c r="X4231" s="14"/>
      <c r="Y4231" s="14"/>
      <c r="Z4231" s="14"/>
      <c r="AA4231" s="14"/>
      <c r="AB4231" s="14"/>
      <c r="AC4231" s="14"/>
      <c r="AD4231" s="14"/>
      <c r="AE4231" s="14"/>
      <c r="AT4231" s="257" t="s">
        <v>252</v>
      </c>
      <c r="AU4231" s="257" t="s">
        <v>93</v>
      </c>
      <c r="AV4231" s="14" t="s">
        <v>93</v>
      </c>
      <c r="AW4231" s="14" t="s">
        <v>46</v>
      </c>
      <c r="AX4231" s="14" t="s">
        <v>23</v>
      </c>
      <c r="AY4231" s="257" t="s">
        <v>241</v>
      </c>
    </row>
    <row r="4232" s="2" customFormat="1" ht="21.75" customHeight="1">
      <c r="A4232" s="42"/>
      <c r="B4232" s="43"/>
      <c r="C4232" s="218" t="s">
        <v>3737</v>
      </c>
      <c r="D4232" s="218" t="s">
        <v>243</v>
      </c>
      <c r="E4232" s="219" t="s">
        <v>3738</v>
      </c>
      <c r="F4232" s="220" t="s">
        <v>3739</v>
      </c>
      <c r="G4232" s="221" t="s">
        <v>246</v>
      </c>
      <c r="H4232" s="222">
        <v>10.221</v>
      </c>
      <c r="I4232" s="223"/>
      <c r="J4232" s="224">
        <f>ROUND(I4232*H4232,2)</f>
        <v>0</v>
      </c>
      <c r="K4232" s="220" t="s">
        <v>247</v>
      </c>
      <c r="L4232" s="48"/>
      <c r="M4232" s="225" t="s">
        <v>39</v>
      </c>
      <c r="N4232" s="226" t="s">
        <v>56</v>
      </c>
      <c r="O4232" s="88"/>
      <c r="P4232" s="227">
        <f>O4232*H4232</f>
        <v>0</v>
      </c>
      <c r="Q4232" s="227">
        <v>0</v>
      </c>
      <c r="R4232" s="227">
        <f>Q4232*H4232</f>
        <v>0</v>
      </c>
      <c r="S4232" s="227">
        <v>0.69999999999999996</v>
      </c>
      <c r="T4232" s="228">
        <f>S4232*H4232</f>
        <v>7.1546999999999992</v>
      </c>
      <c r="U4232" s="42"/>
      <c r="V4232" s="42"/>
      <c r="W4232" s="42"/>
      <c r="X4232" s="42"/>
      <c r="Y4232" s="42"/>
      <c r="Z4232" s="42"/>
      <c r="AA4232" s="42"/>
      <c r="AB4232" s="42"/>
      <c r="AC4232" s="42"/>
      <c r="AD4232" s="42"/>
      <c r="AE4232" s="42"/>
      <c r="AR4232" s="229" t="s">
        <v>248</v>
      </c>
      <c r="AT4232" s="229" t="s">
        <v>243</v>
      </c>
      <c r="AU4232" s="229" t="s">
        <v>93</v>
      </c>
      <c r="AY4232" s="20" t="s">
        <v>241</v>
      </c>
      <c r="BE4232" s="230">
        <f>IF(N4232="základní",J4232,0)</f>
        <v>0</v>
      </c>
      <c r="BF4232" s="230">
        <f>IF(N4232="snížená",J4232,0)</f>
        <v>0</v>
      </c>
      <c r="BG4232" s="230">
        <f>IF(N4232="zákl. přenesená",J4232,0)</f>
        <v>0</v>
      </c>
      <c r="BH4232" s="230">
        <f>IF(N4232="sníž. přenesená",J4232,0)</f>
        <v>0</v>
      </c>
      <c r="BI4232" s="230">
        <f>IF(N4232="nulová",J4232,0)</f>
        <v>0</v>
      </c>
      <c r="BJ4232" s="20" t="s">
        <v>23</v>
      </c>
      <c r="BK4232" s="230">
        <f>ROUND(I4232*H4232,2)</f>
        <v>0</v>
      </c>
      <c r="BL4232" s="20" t="s">
        <v>248</v>
      </c>
      <c r="BM4232" s="229" t="s">
        <v>3740</v>
      </c>
    </row>
    <row r="4233" s="2" customFormat="1">
      <c r="A4233" s="42"/>
      <c r="B4233" s="43"/>
      <c r="C4233" s="44"/>
      <c r="D4233" s="231" t="s">
        <v>250</v>
      </c>
      <c r="E4233" s="44"/>
      <c r="F4233" s="232" t="s">
        <v>3741</v>
      </c>
      <c r="G4233" s="44"/>
      <c r="H4233" s="44"/>
      <c r="I4233" s="233"/>
      <c r="J4233" s="44"/>
      <c r="K4233" s="44"/>
      <c r="L4233" s="48"/>
      <c r="M4233" s="234"/>
      <c r="N4233" s="235"/>
      <c r="O4233" s="88"/>
      <c r="P4233" s="88"/>
      <c r="Q4233" s="88"/>
      <c r="R4233" s="88"/>
      <c r="S4233" s="88"/>
      <c r="T4233" s="89"/>
      <c r="U4233" s="42"/>
      <c r="V4233" s="42"/>
      <c r="W4233" s="42"/>
      <c r="X4233" s="42"/>
      <c r="Y4233" s="42"/>
      <c r="Z4233" s="42"/>
      <c r="AA4233" s="42"/>
      <c r="AB4233" s="42"/>
      <c r="AC4233" s="42"/>
      <c r="AD4233" s="42"/>
      <c r="AE4233" s="42"/>
      <c r="AT4233" s="20" t="s">
        <v>250</v>
      </c>
      <c r="AU4233" s="20" t="s">
        <v>93</v>
      </c>
    </row>
    <row r="4234" s="13" customFormat="1">
      <c r="A4234" s="13"/>
      <c r="B4234" s="236"/>
      <c r="C4234" s="237"/>
      <c r="D4234" s="238" t="s">
        <v>252</v>
      </c>
      <c r="E4234" s="239" t="s">
        <v>39</v>
      </c>
      <c r="F4234" s="240" t="s">
        <v>3709</v>
      </c>
      <c r="G4234" s="237"/>
      <c r="H4234" s="239" t="s">
        <v>39</v>
      </c>
      <c r="I4234" s="241"/>
      <c r="J4234" s="237"/>
      <c r="K4234" s="237"/>
      <c r="L4234" s="242"/>
      <c r="M4234" s="243"/>
      <c r="N4234" s="244"/>
      <c r="O4234" s="244"/>
      <c r="P4234" s="244"/>
      <c r="Q4234" s="244"/>
      <c r="R4234" s="244"/>
      <c r="S4234" s="244"/>
      <c r="T4234" s="245"/>
      <c r="U4234" s="13"/>
      <c r="V4234" s="13"/>
      <c r="W4234" s="13"/>
      <c r="X4234" s="13"/>
      <c r="Y4234" s="13"/>
      <c r="Z4234" s="13"/>
      <c r="AA4234" s="13"/>
      <c r="AB4234" s="13"/>
      <c r="AC4234" s="13"/>
      <c r="AD4234" s="13"/>
      <c r="AE4234" s="13"/>
      <c r="AT4234" s="246" t="s">
        <v>252</v>
      </c>
      <c r="AU4234" s="246" t="s">
        <v>93</v>
      </c>
      <c r="AV4234" s="13" t="s">
        <v>23</v>
      </c>
      <c r="AW4234" s="13" t="s">
        <v>46</v>
      </c>
      <c r="AX4234" s="13" t="s">
        <v>85</v>
      </c>
      <c r="AY4234" s="246" t="s">
        <v>241</v>
      </c>
    </row>
    <row r="4235" s="13" customFormat="1">
      <c r="A4235" s="13"/>
      <c r="B4235" s="236"/>
      <c r="C4235" s="237"/>
      <c r="D4235" s="238" t="s">
        <v>252</v>
      </c>
      <c r="E4235" s="239" t="s">
        <v>39</v>
      </c>
      <c r="F4235" s="240" t="s">
        <v>3742</v>
      </c>
      <c r="G4235" s="237"/>
      <c r="H4235" s="239" t="s">
        <v>39</v>
      </c>
      <c r="I4235" s="241"/>
      <c r="J4235" s="237"/>
      <c r="K4235" s="237"/>
      <c r="L4235" s="242"/>
      <c r="M4235" s="243"/>
      <c r="N4235" s="244"/>
      <c r="O4235" s="244"/>
      <c r="P4235" s="244"/>
      <c r="Q4235" s="244"/>
      <c r="R4235" s="244"/>
      <c r="S4235" s="244"/>
      <c r="T4235" s="245"/>
      <c r="U4235" s="13"/>
      <c r="V4235" s="13"/>
      <c r="W4235" s="13"/>
      <c r="X4235" s="13"/>
      <c r="Y4235" s="13"/>
      <c r="Z4235" s="13"/>
      <c r="AA4235" s="13"/>
      <c r="AB4235" s="13"/>
      <c r="AC4235" s="13"/>
      <c r="AD4235" s="13"/>
      <c r="AE4235" s="13"/>
      <c r="AT4235" s="246" t="s">
        <v>252</v>
      </c>
      <c r="AU4235" s="246" t="s">
        <v>93</v>
      </c>
      <c r="AV4235" s="13" t="s">
        <v>23</v>
      </c>
      <c r="AW4235" s="13" t="s">
        <v>46</v>
      </c>
      <c r="AX4235" s="13" t="s">
        <v>85</v>
      </c>
      <c r="AY4235" s="246" t="s">
        <v>241</v>
      </c>
    </row>
    <row r="4236" s="14" customFormat="1">
      <c r="A4236" s="14"/>
      <c r="B4236" s="247"/>
      <c r="C4236" s="248"/>
      <c r="D4236" s="238" t="s">
        <v>252</v>
      </c>
      <c r="E4236" s="249" t="s">
        <v>39</v>
      </c>
      <c r="F4236" s="250" t="s">
        <v>3743</v>
      </c>
      <c r="G4236" s="248"/>
      <c r="H4236" s="251">
        <v>2.3210000000000002</v>
      </c>
      <c r="I4236" s="252"/>
      <c r="J4236" s="248"/>
      <c r="K4236" s="248"/>
      <c r="L4236" s="253"/>
      <c r="M4236" s="254"/>
      <c r="N4236" s="255"/>
      <c r="O4236" s="255"/>
      <c r="P4236" s="255"/>
      <c r="Q4236" s="255"/>
      <c r="R4236" s="255"/>
      <c r="S4236" s="255"/>
      <c r="T4236" s="256"/>
      <c r="U4236" s="14"/>
      <c r="V4236" s="14"/>
      <c r="W4236" s="14"/>
      <c r="X4236" s="14"/>
      <c r="Y4236" s="14"/>
      <c r="Z4236" s="14"/>
      <c r="AA4236" s="14"/>
      <c r="AB4236" s="14"/>
      <c r="AC4236" s="14"/>
      <c r="AD4236" s="14"/>
      <c r="AE4236" s="14"/>
      <c r="AT4236" s="257" t="s">
        <v>252</v>
      </c>
      <c r="AU4236" s="257" t="s">
        <v>93</v>
      </c>
      <c r="AV4236" s="14" t="s">
        <v>93</v>
      </c>
      <c r="AW4236" s="14" t="s">
        <v>46</v>
      </c>
      <c r="AX4236" s="14" t="s">
        <v>85</v>
      </c>
      <c r="AY4236" s="257" t="s">
        <v>241</v>
      </c>
    </row>
    <row r="4237" s="13" customFormat="1">
      <c r="A4237" s="13"/>
      <c r="B4237" s="236"/>
      <c r="C4237" s="237"/>
      <c r="D4237" s="238" t="s">
        <v>252</v>
      </c>
      <c r="E4237" s="239" t="s">
        <v>39</v>
      </c>
      <c r="F4237" s="240" t="s">
        <v>3744</v>
      </c>
      <c r="G4237" s="237"/>
      <c r="H4237" s="239" t="s">
        <v>39</v>
      </c>
      <c r="I4237" s="241"/>
      <c r="J4237" s="237"/>
      <c r="K4237" s="237"/>
      <c r="L4237" s="242"/>
      <c r="M4237" s="243"/>
      <c r="N4237" s="244"/>
      <c r="O4237" s="244"/>
      <c r="P4237" s="244"/>
      <c r="Q4237" s="244"/>
      <c r="R4237" s="244"/>
      <c r="S4237" s="244"/>
      <c r="T4237" s="245"/>
      <c r="U4237" s="13"/>
      <c r="V4237" s="13"/>
      <c r="W4237" s="13"/>
      <c r="X4237" s="13"/>
      <c r="Y4237" s="13"/>
      <c r="Z4237" s="13"/>
      <c r="AA4237" s="13"/>
      <c r="AB4237" s="13"/>
      <c r="AC4237" s="13"/>
      <c r="AD4237" s="13"/>
      <c r="AE4237" s="13"/>
      <c r="AT4237" s="246" t="s">
        <v>252</v>
      </c>
      <c r="AU4237" s="246" t="s">
        <v>93</v>
      </c>
      <c r="AV4237" s="13" t="s">
        <v>23</v>
      </c>
      <c r="AW4237" s="13" t="s">
        <v>46</v>
      </c>
      <c r="AX4237" s="13" t="s">
        <v>85</v>
      </c>
      <c r="AY4237" s="246" t="s">
        <v>241</v>
      </c>
    </row>
    <row r="4238" s="14" customFormat="1">
      <c r="A4238" s="14"/>
      <c r="B4238" s="247"/>
      <c r="C4238" s="248"/>
      <c r="D4238" s="238" t="s">
        <v>252</v>
      </c>
      <c r="E4238" s="249" t="s">
        <v>39</v>
      </c>
      <c r="F4238" s="250" t="s">
        <v>3745</v>
      </c>
      <c r="G4238" s="248"/>
      <c r="H4238" s="251">
        <v>3.0880000000000001</v>
      </c>
      <c r="I4238" s="252"/>
      <c r="J4238" s="248"/>
      <c r="K4238" s="248"/>
      <c r="L4238" s="253"/>
      <c r="M4238" s="254"/>
      <c r="N4238" s="255"/>
      <c r="O4238" s="255"/>
      <c r="P4238" s="255"/>
      <c r="Q4238" s="255"/>
      <c r="R4238" s="255"/>
      <c r="S4238" s="255"/>
      <c r="T4238" s="256"/>
      <c r="U4238" s="14"/>
      <c r="V4238" s="14"/>
      <c r="W4238" s="14"/>
      <c r="X4238" s="14"/>
      <c r="Y4238" s="14"/>
      <c r="Z4238" s="14"/>
      <c r="AA4238" s="14"/>
      <c r="AB4238" s="14"/>
      <c r="AC4238" s="14"/>
      <c r="AD4238" s="14"/>
      <c r="AE4238" s="14"/>
      <c r="AT4238" s="257" t="s">
        <v>252</v>
      </c>
      <c r="AU4238" s="257" t="s">
        <v>93</v>
      </c>
      <c r="AV4238" s="14" t="s">
        <v>93</v>
      </c>
      <c r="AW4238" s="14" t="s">
        <v>46</v>
      </c>
      <c r="AX4238" s="14" t="s">
        <v>85</v>
      </c>
      <c r="AY4238" s="257" t="s">
        <v>241</v>
      </c>
    </row>
    <row r="4239" s="13" customFormat="1">
      <c r="A4239" s="13"/>
      <c r="B4239" s="236"/>
      <c r="C4239" s="237"/>
      <c r="D4239" s="238" t="s">
        <v>252</v>
      </c>
      <c r="E4239" s="239" t="s">
        <v>39</v>
      </c>
      <c r="F4239" s="240" t="s">
        <v>3746</v>
      </c>
      <c r="G4239" s="237"/>
      <c r="H4239" s="239" t="s">
        <v>39</v>
      </c>
      <c r="I4239" s="241"/>
      <c r="J4239" s="237"/>
      <c r="K4239" s="237"/>
      <c r="L4239" s="242"/>
      <c r="M4239" s="243"/>
      <c r="N4239" s="244"/>
      <c r="O4239" s="244"/>
      <c r="P4239" s="244"/>
      <c r="Q4239" s="244"/>
      <c r="R4239" s="244"/>
      <c r="S4239" s="244"/>
      <c r="T4239" s="245"/>
      <c r="U4239" s="13"/>
      <c r="V4239" s="13"/>
      <c r="W4239" s="13"/>
      <c r="X4239" s="13"/>
      <c r="Y4239" s="13"/>
      <c r="Z4239" s="13"/>
      <c r="AA4239" s="13"/>
      <c r="AB4239" s="13"/>
      <c r="AC4239" s="13"/>
      <c r="AD4239" s="13"/>
      <c r="AE4239" s="13"/>
      <c r="AT4239" s="246" t="s">
        <v>252</v>
      </c>
      <c r="AU4239" s="246" t="s">
        <v>93</v>
      </c>
      <c r="AV4239" s="13" t="s">
        <v>23</v>
      </c>
      <c r="AW4239" s="13" t="s">
        <v>46</v>
      </c>
      <c r="AX4239" s="13" t="s">
        <v>85</v>
      </c>
      <c r="AY4239" s="246" t="s">
        <v>241</v>
      </c>
    </row>
    <row r="4240" s="14" customFormat="1">
      <c r="A4240" s="14"/>
      <c r="B4240" s="247"/>
      <c r="C4240" s="248"/>
      <c r="D4240" s="238" t="s">
        <v>252</v>
      </c>
      <c r="E4240" s="249" t="s">
        <v>39</v>
      </c>
      <c r="F4240" s="250" t="s">
        <v>3747</v>
      </c>
      <c r="G4240" s="248"/>
      <c r="H4240" s="251">
        <v>4.8120000000000003</v>
      </c>
      <c r="I4240" s="252"/>
      <c r="J4240" s="248"/>
      <c r="K4240" s="248"/>
      <c r="L4240" s="253"/>
      <c r="M4240" s="254"/>
      <c r="N4240" s="255"/>
      <c r="O4240" s="255"/>
      <c r="P4240" s="255"/>
      <c r="Q4240" s="255"/>
      <c r="R4240" s="255"/>
      <c r="S4240" s="255"/>
      <c r="T4240" s="256"/>
      <c r="U4240" s="14"/>
      <c r="V4240" s="14"/>
      <c r="W4240" s="14"/>
      <c r="X4240" s="14"/>
      <c r="Y4240" s="14"/>
      <c r="Z4240" s="14"/>
      <c r="AA4240" s="14"/>
      <c r="AB4240" s="14"/>
      <c r="AC4240" s="14"/>
      <c r="AD4240" s="14"/>
      <c r="AE4240" s="14"/>
      <c r="AT4240" s="257" t="s">
        <v>252</v>
      </c>
      <c r="AU4240" s="257" t="s">
        <v>93</v>
      </c>
      <c r="AV4240" s="14" t="s">
        <v>93</v>
      </c>
      <c r="AW4240" s="14" t="s">
        <v>46</v>
      </c>
      <c r="AX4240" s="14" t="s">
        <v>85</v>
      </c>
      <c r="AY4240" s="257" t="s">
        <v>241</v>
      </c>
    </row>
    <row r="4241" s="15" customFormat="1">
      <c r="A4241" s="15"/>
      <c r="B4241" s="258"/>
      <c r="C4241" s="259"/>
      <c r="D4241" s="238" t="s">
        <v>252</v>
      </c>
      <c r="E4241" s="260" t="s">
        <v>39</v>
      </c>
      <c r="F4241" s="261" t="s">
        <v>274</v>
      </c>
      <c r="G4241" s="259"/>
      <c r="H4241" s="262">
        <v>10.221</v>
      </c>
      <c r="I4241" s="263"/>
      <c r="J4241" s="259"/>
      <c r="K4241" s="259"/>
      <c r="L4241" s="264"/>
      <c r="M4241" s="265"/>
      <c r="N4241" s="266"/>
      <c r="O4241" s="266"/>
      <c r="P4241" s="266"/>
      <c r="Q4241" s="266"/>
      <c r="R4241" s="266"/>
      <c r="S4241" s="266"/>
      <c r="T4241" s="267"/>
      <c r="U4241" s="15"/>
      <c r="V4241" s="15"/>
      <c r="W4241" s="15"/>
      <c r="X4241" s="15"/>
      <c r="Y4241" s="15"/>
      <c r="Z4241" s="15"/>
      <c r="AA4241" s="15"/>
      <c r="AB4241" s="15"/>
      <c r="AC4241" s="15"/>
      <c r="AD4241" s="15"/>
      <c r="AE4241" s="15"/>
      <c r="AT4241" s="268" t="s">
        <v>252</v>
      </c>
      <c r="AU4241" s="268" t="s">
        <v>93</v>
      </c>
      <c r="AV4241" s="15" t="s">
        <v>248</v>
      </c>
      <c r="AW4241" s="15" t="s">
        <v>46</v>
      </c>
      <c r="AX4241" s="15" t="s">
        <v>23</v>
      </c>
      <c r="AY4241" s="268" t="s">
        <v>241</v>
      </c>
    </row>
    <row r="4242" s="2" customFormat="1" ht="24.15" customHeight="1">
      <c r="A4242" s="42"/>
      <c r="B4242" s="43"/>
      <c r="C4242" s="218" t="s">
        <v>3748</v>
      </c>
      <c r="D4242" s="218" t="s">
        <v>243</v>
      </c>
      <c r="E4242" s="219" t="s">
        <v>3749</v>
      </c>
      <c r="F4242" s="220" t="s">
        <v>3750</v>
      </c>
      <c r="G4242" s="221" t="s">
        <v>246</v>
      </c>
      <c r="H4242" s="222">
        <v>2.7330000000000001</v>
      </c>
      <c r="I4242" s="223"/>
      <c r="J4242" s="224">
        <f>ROUND(I4242*H4242,2)</f>
        <v>0</v>
      </c>
      <c r="K4242" s="220" t="s">
        <v>247</v>
      </c>
      <c r="L4242" s="48"/>
      <c r="M4242" s="225" t="s">
        <v>39</v>
      </c>
      <c r="N4242" s="226" t="s">
        <v>56</v>
      </c>
      <c r="O4242" s="88"/>
      <c r="P4242" s="227">
        <f>O4242*H4242</f>
        <v>0</v>
      </c>
      <c r="Q4242" s="227">
        <v>0</v>
      </c>
      <c r="R4242" s="227">
        <f>Q4242*H4242</f>
        <v>0</v>
      </c>
      <c r="S4242" s="227">
        <v>1.95</v>
      </c>
      <c r="T4242" s="228">
        <f>S4242*H4242</f>
        <v>5.3293499999999998</v>
      </c>
      <c r="U4242" s="42"/>
      <c r="V4242" s="42"/>
      <c r="W4242" s="42"/>
      <c r="X4242" s="42"/>
      <c r="Y4242" s="42"/>
      <c r="Z4242" s="42"/>
      <c r="AA4242" s="42"/>
      <c r="AB4242" s="42"/>
      <c r="AC4242" s="42"/>
      <c r="AD4242" s="42"/>
      <c r="AE4242" s="42"/>
      <c r="AR4242" s="229" t="s">
        <v>248</v>
      </c>
      <c r="AT4242" s="229" t="s">
        <v>243</v>
      </c>
      <c r="AU4242" s="229" t="s">
        <v>93</v>
      </c>
      <c r="AY4242" s="20" t="s">
        <v>241</v>
      </c>
      <c r="BE4242" s="230">
        <f>IF(N4242="základní",J4242,0)</f>
        <v>0</v>
      </c>
      <c r="BF4242" s="230">
        <f>IF(N4242="snížená",J4242,0)</f>
        <v>0</v>
      </c>
      <c r="BG4242" s="230">
        <f>IF(N4242="zákl. přenesená",J4242,0)</f>
        <v>0</v>
      </c>
      <c r="BH4242" s="230">
        <f>IF(N4242="sníž. přenesená",J4242,0)</f>
        <v>0</v>
      </c>
      <c r="BI4242" s="230">
        <f>IF(N4242="nulová",J4242,0)</f>
        <v>0</v>
      </c>
      <c r="BJ4242" s="20" t="s">
        <v>23</v>
      </c>
      <c r="BK4242" s="230">
        <f>ROUND(I4242*H4242,2)</f>
        <v>0</v>
      </c>
      <c r="BL4242" s="20" t="s">
        <v>248</v>
      </c>
      <c r="BM4242" s="229" t="s">
        <v>3751</v>
      </c>
    </row>
    <row r="4243" s="2" customFormat="1">
      <c r="A4243" s="42"/>
      <c r="B4243" s="43"/>
      <c r="C4243" s="44"/>
      <c r="D4243" s="231" t="s">
        <v>250</v>
      </c>
      <c r="E4243" s="44"/>
      <c r="F4243" s="232" t="s">
        <v>3752</v>
      </c>
      <c r="G4243" s="44"/>
      <c r="H4243" s="44"/>
      <c r="I4243" s="233"/>
      <c r="J4243" s="44"/>
      <c r="K4243" s="44"/>
      <c r="L4243" s="48"/>
      <c r="M4243" s="234"/>
      <c r="N4243" s="235"/>
      <c r="O4243" s="88"/>
      <c r="P4243" s="88"/>
      <c r="Q4243" s="88"/>
      <c r="R4243" s="88"/>
      <c r="S4243" s="88"/>
      <c r="T4243" s="89"/>
      <c r="U4243" s="42"/>
      <c r="V4243" s="42"/>
      <c r="W4243" s="42"/>
      <c r="X4243" s="42"/>
      <c r="Y4243" s="42"/>
      <c r="Z4243" s="42"/>
      <c r="AA4243" s="42"/>
      <c r="AB4243" s="42"/>
      <c r="AC4243" s="42"/>
      <c r="AD4243" s="42"/>
      <c r="AE4243" s="42"/>
      <c r="AT4243" s="20" t="s">
        <v>250</v>
      </c>
      <c r="AU4243" s="20" t="s">
        <v>93</v>
      </c>
    </row>
    <row r="4244" s="13" customFormat="1">
      <c r="A4244" s="13"/>
      <c r="B4244" s="236"/>
      <c r="C4244" s="237"/>
      <c r="D4244" s="238" t="s">
        <v>252</v>
      </c>
      <c r="E4244" s="239" t="s">
        <v>39</v>
      </c>
      <c r="F4244" s="240" t="s">
        <v>3709</v>
      </c>
      <c r="G4244" s="237"/>
      <c r="H4244" s="239" t="s">
        <v>39</v>
      </c>
      <c r="I4244" s="241"/>
      <c r="J4244" s="237"/>
      <c r="K4244" s="237"/>
      <c r="L4244" s="242"/>
      <c r="M4244" s="243"/>
      <c r="N4244" s="244"/>
      <c r="O4244" s="244"/>
      <c r="P4244" s="244"/>
      <c r="Q4244" s="244"/>
      <c r="R4244" s="244"/>
      <c r="S4244" s="244"/>
      <c r="T4244" s="245"/>
      <c r="U4244" s="13"/>
      <c r="V4244" s="13"/>
      <c r="W4244" s="13"/>
      <c r="X4244" s="13"/>
      <c r="Y4244" s="13"/>
      <c r="Z4244" s="13"/>
      <c r="AA4244" s="13"/>
      <c r="AB4244" s="13"/>
      <c r="AC4244" s="13"/>
      <c r="AD4244" s="13"/>
      <c r="AE4244" s="13"/>
      <c r="AT4244" s="246" t="s">
        <v>252</v>
      </c>
      <c r="AU4244" s="246" t="s">
        <v>93</v>
      </c>
      <c r="AV4244" s="13" t="s">
        <v>23</v>
      </c>
      <c r="AW4244" s="13" t="s">
        <v>46</v>
      </c>
      <c r="AX4244" s="13" t="s">
        <v>85</v>
      </c>
      <c r="AY4244" s="246" t="s">
        <v>241</v>
      </c>
    </row>
    <row r="4245" s="13" customFormat="1">
      <c r="A4245" s="13"/>
      <c r="B4245" s="236"/>
      <c r="C4245" s="237"/>
      <c r="D4245" s="238" t="s">
        <v>252</v>
      </c>
      <c r="E4245" s="239" t="s">
        <v>39</v>
      </c>
      <c r="F4245" s="240" t="s">
        <v>3753</v>
      </c>
      <c r="G4245" s="237"/>
      <c r="H4245" s="239" t="s">
        <v>39</v>
      </c>
      <c r="I4245" s="241"/>
      <c r="J4245" s="237"/>
      <c r="K4245" s="237"/>
      <c r="L4245" s="242"/>
      <c r="M4245" s="243"/>
      <c r="N4245" s="244"/>
      <c r="O4245" s="244"/>
      <c r="P4245" s="244"/>
      <c r="Q4245" s="244"/>
      <c r="R4245" s="244"/>
      <c r="S4245" s="244"/>
      <c r="T4245" s="245"/>
      <c r="U4245" s="13"/>
      <c r="V4245" s="13"/>
      <c r="W4245" s="13"/>
      <c r="X4245" s="13"/>
      <c r="Y4245" s="13"/>
      <c r="Z4245" s="13"/>
      <c r="AA4245" s="13"/>
      <c r="AB4245" s="13"/>
      <c r="AC4245" s="13"/>
      <c r="AD4245" s="13"/>
      <c r="AE4245" s="13"/>
      <c r="AT4245" s="246" t="s">
        <v>252</v>
      </c>
      <c r="AU4245" s="246" t="s">
        <v>93</v>
      </c>
      <c r="AV4245" s="13" t="s">
        <v>23</v>
      </c>
      <c r="AW4245" s="13" t="s">
        <v>46</v>
      </c>
      <c r="AX4245" s="13" t="s">
        <v>85</v>
      </c>
      <c r="AY4245" s="246" t="s">
        <v>241</v>
      </c>
    </row>
    <row r="4246" s="14" customFormat="1">
      <c r="A4246" s="14"/>
      <c r="B4246" s="247"/>
      <c r="C4246" s="248"/>
      <c r="D4246" s="238" t="s">
        <v>252</v>
      </c>
      <c r="E4246" s="249" t="s">
        <v>39</v>
      </c>
      <c r="F4246" s="250" t="s">
        <v>3754</v>
      </c>
      <c r="G4246" s="248"/>
      <c r="H4246" s="251">
        <v>0.80000000000000004</v>
      </c>
      <c r="I4246" s="252"/>
      <c r="J4246" s="248"/>
      <c r="K4246" s="248"/>
      <c r="L4246" s="253"/>
      <c r="M4246" s="254"/>
      <c r="N4246" s="255"/>
      <c r="O4246" s="255"/>
      <c r="P4246" s="255"/>
      <c r="Q4246" s="255"/>
      <c r="R4246" s="255"/>
      <c r="S4246" s="255"/>
      <c r="T4246" s="256"/>
      <c r="U4246" s="14"/>
      <c r="V4246" s="14"/>
      <c r="W4246" s="14"/>
      <c r="X4246" s="14"/>
      <c r="Y4246" s="14"/>
      <c r="Z4246" s="14"/>
      <c r="AA4246" s="14"/>
      <c r="AB4246" s="14"/>
      <c r="AC4246" s="14"/>
      <c r="AD4246" s="14"/>
      <c r="AE4246" s="14"/>
      <c r="AT4246" s="257" t="s">
        <v>252</v>
      </c>
      <c r="AU4246" s="257" t="s">
        <v>93</v>
      </c>
      <c r="AV4246" s="14" t="s">
        <v>93</v>
      </c>
      <c r="AW4246" s="14" t="s">
        <v>46</v>
      </c>
      <c r="AX4246" s="14" t="s">
        <v>85</v>
      </c>
      <c r="AY4246" s="257" t="s">
        <v>241</v>
      </c>
    </row>
    <row r="4247" s="14" customFormat="1">
      <c r="A4247" s="14"/>
      <c r="B4247" s="247"/>
      <c r="C4247" s="248"/>
      <c r="D4247" s="238" t="s">
        <v>252</v>
      </c>
      <c r="E4247" s="249" t="s">
        <v>39</v>
      </c>
      <c r="F4247" s="250" t="s">
        <v>3755</v>
      </c>
      <c r="G4247" s="248"/>
      <c r="H4247" s="251">
        <v>0.625</v>
      </c>
      <c r="I4247" s="252"/>
      <c r="J4247" s="248"/>
      <c r="K4247" s="248"/>
      <c r="L4247" s="253"/>
      <c r="M4247" s="254"/>
      <c r="N4247" s="255"/>
      <c r="O4247" s="255"/>
      <c r="P4247" s="255"/>
      <c r="Q4247" s="255"/>
      <c r="R4247" s="255"/>
      <c r="S4247" s="255"/>
      <c r="T4247" s="256"/>
      <c r="U4247" s="14"/>
      <c r="V4247" s="14"/>
      <c r="W4247" s="14"/>
      <c r="X4247" s="14"/>
      <c r="Y4247" s="14"/>
      <c r="Z4247" s="14"/>
      <c r="AA4247" s="14"/>
      <c r="AB4247" s="14"/>
      <c r="AC4247" s="14"/>
      <c r="AD4247" s="14"/>
      <c r="AE4247" s="14"/>
      <c r="AT4247" s="257" t="s">
        <v>252</v>
      </c>
      <c r="AU4247" s="257" t="s">
        <v>93</v>
      </c>
      <c r="AV4247" s="14" t="s">
        <v>93</v>
      </c>
      <c r="AW4247" s="14" t="s">
        <v>46</v>
      </c>
      <c r="AX4247" s="14" t="s">
        <v>85</v>
      </c>
      <c r="AY4247" s="257" t="s">
        <v>241</v>
      </c>
    </row>
    <row r="4248" s="13" customFormat="1">
      <c r="A4248" s="13"/>
      <c r="B4248" s="236"/>
      <c r="C4248" s="237"/>
      <c r="D4248" s="238" t="s">
        <v>252</v>
      </c>
      <c r="E4248" s="239" t="s">
        <v>39</v>
      </c>
      <c r="F4248" s="240" t="s">
        <v>3756</v>
      </c>
      <c r="G4248" s="237"/>
      <c r="H4248" s="239" t="s">
        <v>39</v>
      </c>
      <c r="I4248" s="241"/>
      <c r="J4248" s="237"/>
      <c r="K4248" s="237"/>
      <c r="L4248" s="242"/>
      <c r="M4248" s="243"/>
      <c r="N4248" s="244"/>
      <c r="O4248" s="244"/>
      <c r="P4248" s="244"/>
      <c r="Q4248" s="244"/>
      <c r="R4248" s="244"/>
      <c r="S4248" s="244"/>
      <c r="T4248" s="245"/>
      <c r="U4248" s="13"/>
      <c r="V4248" s="13"/>
      <c r="W4248" s="13"/>
      <c r="X4248" s="13"/>
      <c r="Y4248" s="13"/>
      <c r="Z4248" s="13"/>
      <c r="AA4248" s="13"/>
      <c r="AB4248" s="13"/>
      <c r="AC4248" s="13"/>
      <c r="AD4248" s="13"/>
      <c r="AE4248" s="13"/>
      <c r="AT4248" s="246" t="s">
        <v>252</v>
      </c>
      <c r="AU4248" s="246" t="s">
        <v>93</v>
      </c>
      <c r="AV4248" s="13" t="s">
        <v>23</v>
      </c>
      <c r="AW4248" s="13" t="s">
        <v>46</v>
      </c>
      <c r="AX4248" s="13" t="s">
        <v>85</v>
      </c>
      <c r="AY4248" s="246" t="s">
        <v>241</v>
      </c>
    </row>
    <row r="4249" s="14" customFormat="1">
      <c r="A4249" s="14"/>
      <c r="B4249" s="247"/>
      <c r="C4249" s="248"/>
      <c r="D4249" s="238" t="s">
        <v>252</v>
      </c>
      <c r="E4249" s="249" t="s">
        <v>39</v>
      </c>
      <c r="F4249" s="250" t="s">
        <v>3757</v>
      </c>
      <c r="G4249" s="248"/>
      <c r="H4249" s="251">
        <v>0.68600000000000005</v>
      </c>
      <c r="I4249" s="252"/>
      <c r="J4249" s="248"/>
      <c r="K4249" s="248"/>
      <c r="L4249" s="253"/>
      <c r="M4249" s="254"/>
      <c r="N4249" s="255"/>
      <c r="O4249" s="255"/>
      <c r="P4249" s="255"/>
      <c r="Q4249" s="255"/>
      <c r="R4249" s="255"/>
      <c r="S4249" s="255"/>
      <c r="T4249" s="256"/>
      <c r="U4249" s="14"/>
      <c r="V4249" s="14"/>
      <c r="W4249" s="14"/>
      <c r="X4249" s="14"/>
      <c r="Y4249" s="14"/>
      <c r="Z4249" s="14"/>
      <c r="AA4249" s="14"/>
      <c r="AB4249" s="14"/>
      <c r="AC4249" s="14"/>
      <c r="AD4249" s="14"/>
      <c r="AE4249" s="14"/>
      <c r="AT4249" s="257" t="s">
        <v>252</v>
      </c>
      <c r="AU4249" s="257" t="s">
        <v>93</v>
      </c>
      <c r="AV4249" s="14" t="s">
        <v>93</v>
      </c>
      <c r="AW4249" s="14" t="s">
        <v>46</v>
      </c>
      <c r="AX4249" s="14" t="s">
        <v>85</v>
      </c>
      <c r="AY4249" s="257" t="s">
        <v>241</v>
      </c>
    </row>
    <row r="4250" s="14" customFormat="1">
      <c r="A4250" s="14"/>
      <c r="B4250" s="247"/>
      <c r="C4250" s="248"/>
      <c r="D4250" s="238" t="s">
        <v>252</v>
      </c>
      <c r="E4250" s="249" t="s">
        <v>39</v>
      </c>
      <c r="F4250" s="250" t="s">
        <v>3758</v>
      </c>
      <c r="G4250" s="248"/>
      <c r="H4250" s="251">
        <v>0.59499999999999997</v>
      </c>
      <c r="I4250" s="252"/>
      <c r="J4250" s="248"/>
      <c r="K4250" s="248"/>
      <c r="L4250" s="253"/>
      <c r="M4250" s="254"/>
      <c r="N4250" s="255"/>
      <c r="O4250" s="255"/>
      <c r="P4250" s="255"/>
      <c r="Q4250" s="255"/>
      <c r="R4250" s="255"/>
      <c r="S4250" s="255"/>
      <c r="T4250" s="256"/>
      <c r="U4250" s="14"/>
      <c r="V4250" s="14"/>
      <c r="W4250" s="14"/>
      <c r="X4250" s="14"/>
      <c r="Y4250" s="14"/>
      <c r="Z4250" s="14"/>
      <c r="AA4250" s="14"/>
      <c r="AB4250" s="14"/>
      <c r="AC4250" s="14"/>
      <c r="AD4250" s="14"/>
      <c r="AE4250" s="14"/>
      <c r="AT4250" s="257" t="s">
        <v>252</v>
      </c>
      <c r="AU4250" s="257" t="s">
        <v>93</v>
      </c>
      <c r="AV4250" s="14" t="s">
        <v>93</v>
      </c>
      <c r="AW4250" s="14" t="s">
        <v>46</v>
      </c>
      <c r="AX4250" s="14" t="s">
        <v>85</v>
      </c>
      <c r="AY4250" s="257" t="s">
        <v>241</v>
      </c>
    </row>
    <row r="4251" s="13" customFormat="1">
      <c r="A4251" s="13"/>
      <c r="B4251" s="236"/>
      <c r="C4251" s="237"/>
      <c r="D4251" s="238" t="s">
        <v>252</v>
      </c>
      <c r="E4251" s="239" t="s">
        <v>39</v>
      </c>
      <c r="F4251" s="240" t="s">
        <v>2443</v>
      </c>
      <c r="G4251" s="237"/>
      <c r="H4251" s="239" t="s">
        <v>39</v>
      </c>
      <c r="I4251" s="241"/>
      <c r="J4251" s="237"/>
      <c r="K4251" s="237"/>
      <c r="L4251" s="242"/>
      <c r="M4251" s="243"/>
      <c r="N4251" s="244"/>
      <c r="O4251" s="244"/>
      <c r="P4251" s="244"/>
      <c r="Q4251" s="244"/>
      <c r="R4251" s="244"/>
      <c r="S4251" s="244"/>
      <c r="T4251" s="245"/>
      <c r="U4251" s="13"/>
      <c r="V4251" s="13"/>
      <c r="W4251" s="13"/>
      <c r="X4251" s="13"/>
      <c r="Y4251" s="13"/>
      <c r="Z4251" s="13"/>
      <c r="AA4251" s="13"/>
      <c r="AB4251" s="13"/>
      <c r="AC4251" s="13"/>
      <c r="AD4251" s="13"/>
      <c r="AE4251" s="13"/>
      <c r="AT4251" s="246" t="s">
        <v>252</v>
      </c>
      <c r="AU4251" s="246" t="s">
        <v>93</v>
      </c>
      <c r="AV4251" s="13" t="s">
        <v>23</v>
      </c>
      <c r="AW4251" s="13" t="s">
        <v>46</v>
      </c>
      <c r="AX4251" s="13" t="s">
        <v>85</v>
      </c>
      <c r="AY4251" s="246" t="s">
        <v>241</v>
      </c>
    </row>
    <row r="4252" s="13" customFormat="1">
      <c r="A4252" s="13"/>
      <c r="B4252" s="236"/>
      <c r="C4252" s="237"/>
      <c r="D4252" s="238" t="s">
        <v>252</v>
      </c>
      <c r="E4252" s="239" t="s">
        <v>39</v>
      </c>
      <c r="F4252" s="240" t="s">
        <v>2444</v>
      </c>
      <c r="G4252" s="237"/>
      <c r="H4252" s="239" t="s">
        <v>39</v>
      </c>
      <c r="I4252" s="241"/>
      <c r="J4252" s="237"/>
      <c r="K4252" s="237"/>
      <c r="L4252" s="242"/>
      <c r="M4252" s="243"/>
      <c r="N4252" s="244"/>
      <c r="O4252" s="244"/>
      <c r="P4252" s="244"/>
      <c r="Q4252" s="244"/>
      <c r="R4252" s="244"/>
      <c r="S4252" s="244"/>
      <c r="T4252" s="245"/>
      <c r="U4252" s="13"/>
      <c r="V4252" s="13"/>
      <c r="W4252" s="13"/>
      <c r="X4252" s="13"/>
      <c r="Y4252" s="13"/>
      <c r="Z4252" s="13"/>
      <c r="AA4252" s="13"/>
      <c r="AB4252" s="13"/>
      <c r="AC4252" s="13"/>
      <c r="AD4252" s="13"/>
      <c r="AE4252" s="13"/>
      <c r="AT4252" s="246" t="s">
        <v>252</v>
      </c>
      <c r="AU4252" s="246" t="s">
        <v>93</v>
      </c>
      <c r="AV4252" s="13" t="s">
        <v>23</v>
      </c>
      <c r="AW4252" s="13" t="s">
        <v>46</v>
      </c>
      <c r="AX4252" s="13" t="s">
        <v>85</v>
      </c>
      <c r="AY4252" s="246" t="s">
        <v>241</v>
      </c>
    </row>
    <row r="4253" s="14" customFormat="1">
      <c r="A4253" s="14"/>
      <c r="B4253" s="247"/>
      <c r="C4253" s="248"/>
      <c r="D4253" s="238" t="s">
        <v>252</v>
      </c>
      <c r="E4253" s="249" t="s">
        <v>39</v>
      </c>
      <c r="F4253" s="250" t="s">
        <v>3759</v>
      </c>
      <c r="G4253" s="248"/>
      <c r="H4253" s="251">
        <v>0.027</v>
      </c>
      <c r="I4253" s="252"/>
      <c r="J4253" s="248"/>
      <c r="K4253" s="248"/>
      <c r="L4253" s="253"/>
      <c r="M4253" s="254"/>
      <c r="N4253" s="255"/>
      <c r="O4253" s="255"/>
      <c r="P4253" s="255"/>
      <c r="Q4253" s="255"/>
      <c r="R4253" s="255"/>
      <c r="S4253" s="255"/>
      <c r="T4253" s="256"/>
      <c r="U4253" s="14"/>
      <c r="V4253" s="14"/>
      <c r="W4253" s="14"/>
      <c r="X4253" s="14"/>
      <c r="Y4253" s="14"/>
      <c r="Z4253" s="14"/>
      <c r="AA4253" s="14"/>
      <c r="AB4253" s="14"/>
      <c r="AC4253" s="14"/>
      <c r="AD4253" s="14"/>
      <c r="AE4253" s="14"/>
      <c r="AT4253" s="257" t="s">
        <v>252</v>
      </c>
      <c r="AU4253" s="257" t="s">
        <v>93</v>
      </c>
      <c r="AV4253" s="14" t="s">
        <v>93</v>
      </c>
      <c r="AW4253" s="14" t="s">
        <v>46</v>
      </c>
      <c r="AX4253" s="14" t="s">
        <v>85</v>
      </c>
      <c r="AY4253" s="257" t="s">
        <v>241</v>
      </c>
    </row>
    <row r="4254" s="15" customFormat="1">
      <c r="A4254" s="15"/>
      <c r="B4254" s="258"/>
      <c r="C4254" s="259"/>
      <c r="D4254" s="238" t="s">
        <v>252</v>
      </c>
      <c r="E4254" s="260" t="s">
        <v>39</v>
      </c>
      <c r="F4254" s="261" t="s">
        <v>274</v>
      </c>
      <c r="G4254" s="259"/>
      <c r="H4254" s="262">
        <v>2.7330000000000001</v>
      </c>
      <c r="I4254" s="263"/>
      <c r="J4254" s="259"/>
      <c r="K4254" s="259"/>
      <c r="L4254" s="264"/>
      <c r="M4254" s="265"/>
      <c r="N4254" s="266"/>
      <c r="O4254" s="266"/>
      <c r="P4254" s="266"/>
      <c r="Q4254" s="266"/>
      <c r="R4254" s="266"/>
      <c r="S4254" s="266"/>
      <c r="T4254" s="267"/>
      <c r="U4254" s="15"/>
      <c r="V4254" s="15"/>
      <c r="W4254" s="15"/>
      <c r="X4254" s="15"/>
      <c r="Y4254" s="15"/>
      <c r="Z4254" s="15"/>
      <c r="AA4254" s="15"/>
      <c r="AB4254" s="15"/>
      <c r="AC4254" s="15"/>
      <c r="AD4254" s="15"/>
      <c r="AE4254" s="15"/>
      <c r="AT4254" s="268" t="s">
        <v>252</v>
      </c>
      <c r="AU4254" s="268" t="s">
        <v>93</v>
      </c>
      <c r="AV4254" s="15" t="s">
        <v>248</v>
      </c>
      <c r="AW4254" s="15" t="s">
        <v>46</v>
      </c>
      <c r="AX4254" s="15" t="s">
        <v>23</v>
      </c>
      <c r="AY4254" s="268" t="s">
        <v>241</v>
      </c>
    </row>
    <row r="4255" s="2" customFormat="1" ht="24.15" customHeight="1">
      <c r="A4255" s="42"/>
      <c r="B4255" s="43"/>
      <c r="C4255" s="218" t="s">
        <v>3760</v>
      </c>
      <c r="D4255" s="218" t="s">
        <v>243</v>
      </c>
      <c r="E4255" s="219" t="s">
        <v>3761</v>
      </c>
      <c r="F4255" s="220" t="s">
        <v>3762</v>
      </c>
      <c r="G4255" s="221" t="s">
        <v>246</v>
      </c>
      <c r="H4255" s="222">
        <v>6.6139999999999999</v>
      </c>
      <c r="I4255" s="223"/>
      <c r="J4255" s="224">
        <f>ROUND(I4255*H4255,2)</f>
        <v>0</v>
      </c>
      <c r="K4255" s="220" t="s">
        <v>247</v>
      </c>
      <c r="L4255" s="48"/>
      <c r="M4255" s="225" t="s">
        <v>39</v>
      </c>
      <c r="N4255" s="226" t="s">
        <v>56</v>
      </c>
      <c r="O4255" s="88"/>
      <c r="P4255" s="227">
        <f>O4255*H4255</f>
        <v>0</v>
      </c>
      <c r="Q4255" s="227">
        <v>0</v>
      </c>
      <c r="R4255" s="227">
        <f>Q4255*H4255</f>
        <v>0</v>
      </c>
      <c r="S4255" s="227">
        <v>1.95</v>
      </c>
      <c r="T4255" s="228">
        <f>S4255*H4255</f>
        <v>12.8973</v>
      </c>
      <c r="U4255" s="42"/>
      <c r="V4255" s="42"/>
      <c r="W4255" s="42"/>
      <c r="X4255" s="42"/>
      <c r="Y4255" s="42"/>
      <c r="Z4255" s="42"/>
      <c r="AA4255" s="42"/>
      <c r="AB4255" s="42"/>
      <c r="AC4255" s="42"/>
      <c r="AD4255" s="42"/>
      <c r="AE4255" s="42"/>
      <c r="AR4255" s="229" t="s">
        <v>248</v>
      </c>
      <c r="AT4255" s="229" t="s">
        <v>243</v>
      </c>
      <c r="AU4255" s="229" t="s">
        <v>93</v>
      </c>
      <c r="AY4255" s="20" t="s">
        <v>241</v>
      </c>
      <c r="BE4255" s="230">
        <f>IF(N4255="základní",J4255,0)</f>
        <v>0</v>
      </c>
      <c r="BF4255" s="230">
        <f>IF(N4255="snížená",J4255,0)</f>
        <v>0</v>
      </c>
      <c r="BG4255" s="230">
        <f>IF(N4255="zákl. přenesená",J4255,0)</f>
        <v>0</v>
      </c>
      <c r="BH4255" s="230">
        <f>IF(N4255="sníž. přenesená",J4255,0)</f>
        <v>0</v>
      </c>
      <c r="BI4255" s="230">
        <f>IF(N4255="nulová",J4255,0)</f>
        <v>0</v>
      </c>
      <c r="BJ4255" s="20" t="s">
        <v>23</v>
      </c>
      <c r="BK4255" s="230">
        <f>ROUND(I4255*H4255,2)</f>
        <v>0</v>
      </c>
      <c r="BL4255" s="20" t="s">
        <v>248</v>
      </c>
      <c r="BM4255" s="229" t="s">
        <v>3763</v>
      </c>
    </row>
    <row r="4256" s="2" customFormat="1">
      <c r="A4256" s="42"/>
      <c r="B4256" s="43"/>
      <c r="C4256" s="44"/>
      <c r="D4256" s="231" t="s">
        <v>250</v>
      </c>
      <c r="E4256" s="44"/>
      <c r="F4256" s="232" t="s">
        <v>3764</v>
      </c>
      <c r="G4256" s="44"/>
      <c r="H4256" s="44"/>
      <c r="I4256" s="233"/>
      <c r="J4256" s="44"/>
      <c r="K4256" s="44"/>
      <c r="L4256" s="48"/>
      <c r="M4256" s="234"/>
      <c r="N4256" s="235"/>
      <c r="O4256" s="88"/>
      <c r="P4256" s="88"/>
      <c r="Q4256" s="88"/>
      <c r="R4256" s="88"/>
      <c r="S4256" s="88"/>
      <c r="T4256" s="89"/>
      <c r="U4256" s="42"/>
      <c r="V4256" s="42"/>
      <c r="W4256" s="42"/>
      <c r="X4256" s="42"/>
      <c r="Y4256" s="42"/>
      <c r="Z4256" s="42"/>
      <c r="AA4256" s="42"/>
      <c r="AB4256" s="42"/>
      <c r="AC4256" s="42"/>
      <c r="AD4256" s="42"/>
      <c r="AE4256" s="42"/>
      <c r="AT4256" s="20" t="s">
        <v>250</v>
      </c>
      <c r="AU4256" s="20" t="s">
        <v>93</v>
      </c>
    </row>
    <row r="4257" s="13" customFormat="1">
      <c r="A4257" s="13"/>
      <c r="B4257" s="236"/>
      <c r="C4257" s="237"/>
      <c r="D4257" s="238" t="s">
        <v>252</v>
      </c>
      <c r="E4257" s="239" t="s">
        <v>39</v>
      </c>
      <c r="F4257" s="240" t="s">
        <v>3709</v>
      </c>
      <c r="G4257" s="237"/>
      <c r="H4257" s="239" t="s">
        <v>39</v>
      </c>
      <c r="I4257" s="241"/>
      <c r="J4257" s="237"/>
      <c r="K4257" s="237"/>
      <c r="L4257" s="242"/>
      <c r="M4257" s="243"/>
      <c r="N4257" s="244"/>
      <c r="O4257" s="244"/>
      <c r="P4257" s="244"/>
      <c r="Q4257" s="244"/>
      <c r="R4257" s="244"/>
      <c r="S4257" s="244"/>
      <c r="T4257" s="245"/>
      <c r="U4257" s="13"/>
      <c r="V4257" s="13"/>
      <c r="W4257" s="13"/>
      <c r="X4257" s="13"/>
      <c r="Y4257" s="13"/>
      <c r="Z4257" s="13"/>
      <c r="AA4257" s="13"/>
      <c r="AB4257" s="13"/>
      <c r="AC4257" s="13"/>
      <c r="AD4257" s="13"/>
      <c r="AE4257" s="13"/>
      <c r="AT4257" s="246" t="s">
        <v>252</v>
      </c>
      <c r="AU4257" s="246" t="s">
        <v>93</v>
      </c>
      <c r="AV4257" s="13" t="s">
        <v>23</v>
      </c>
      <c r="AW4257" s="13" t="s">
        <v>46</v>
      </c>
      <c r="AX4257" s="13" t="s">
        <v>85</v>
      </c>
      <c r="AY4257" s="246" t="s">
        <v>241</v>
      </c>
    </row>
    <row r="4258" s="13" customFormat="1">
      <c r="A4258" s="13"/>
      <c r="B4258" s="236"/>
      <c r="C4258" s="237"/>
      <c r="D4258" s="238" t="s">
        <v>252</v>
      </c>
      <c r="E4258" s="239" t="s">
        <v>39</v>
      </c>
      <c r="F4258" s="240" t="s">
        <v>3765</v>
      </c>
      <c r="G4258" s="237"/>
      <c r="H4258" s="239" t="s">
        <v>39</v>
      </c>
      <c r="I4258" s="241"/>
      <c r="J4258" s="237"/>
      <c r="K4258" s="237"/>
      <c r="L4258" s="242"/>
      <c r="M4258" s="243"/>
      <c r="N4258" s="244"/>
      <c r="O4258" s="244"/>
      <c r="P4258" s="244"/>
      <c r="Q4258" s="244"/>
      <c r="R4258" s="244"/>
      <c r="S4258" s="244"/>
      <c r="T4258" s="245"/>
      <c r="U4258" s="13"/>
      <c r="V4258" s="13"/>
      <c r="W4258" s="13"/>
      <c r="X4258" s="13"/>
      <c r="Y4258" s="13"/>
      <c r="Z4258" s="13"/>
      <c r="AA4258" s="13"/>
      <c r="AB4258" s="13"/>
      <c r="AC4258" s="13"/>
      <c r="AD4258" s="13"/>
      <c r="AE4258" s="13"/>
      <c r="AT4258" s="246" t="s">
        <v>252</v>
      </c>
      <c r="AU4258" s="246" t="s">
        <v>93</v>
      </c>
      <c r="AV4258" s="13" t="s">
        <v>23</v>
      </c>
      <c r="AW4258" s="13" t="s">
        <v>46</v>
      </c>
      <c r="AX4258" s="13" t="s">
        <v>85</v>
      </c>
      <c r="AY4258" s="246" t="s">
        <v>241</v>
      </c>
    </row>
    <row r="4259" s="14" customFormat="1">
      <c r="A4259" s="14"/>
      <c r="B4259" s="247"/>
      <c r="C4259" s="248"/>
      <c r="D4259" s="238" t="s">
        <v>252</v>
      </c>
      <c r="E4259" s="249" t="s">
        <v>39</v>
      </c>
      <c r="F4259" s="250" t="s">
        <v>3766</v>
      </c>
      <c r="G4259" s="248"/>
      <c r="H4259" s="251">
        <v>6.6139999999999999</v>
      </c>
      <c r="I4259" s="252"/>
      <c r="J4259" s="248"/>
      <c r="K4259" s="248"/>
      <c r="L4259" s="253"/>
      <c r="M4259" s="254"/>
      <c r="N4259" s="255"/>
      <c r="O4259" s="255"/>
      <c r="P4259" s="255"/>
      <c r="Q4259" s="255"/>
      <c r="R4259" s="255"/>
      <c r="S4259" s="255"/>
      <c r="T4259" s="256"/>
      <c r="U4259" s="14"/>
      <c r="V4259" s="14"/>
      <c r="W4259" s="14"/>
      <c r="X4259" s="14"/>
      <c r="Y4259" s="14"/>
      <c r="Z4259" s="14"/>
      <c r="AA4259" s="14"/>
      <c r="AB4259" s="14"/>
      <c r="AC4259" s="14"/>
      <c r="AD4259" s="14"/>
      <c r="AE4259" s="14"/>
      <c r="AT4259" s="257" t="s">
        <v>252</v>
      </c>
      <c r="AU4259" s="257" t="s">
        <v>93</v>
      </c>
      <c r="AV4259" s="14" t="s">
        <v>93</v>
      </c>
      <c r="AW4259" s="14" t="s">
        <v>46</v>
      </c>
      <c r="AX4259" s="14" t="s">
        <v>23</v>
      </c>
      <c r="AY4259" s="257" t="s">
        <v>241</v>
      </c>
    </row>
    <row r="4260" s="2" customFormat="1" ht="16.5" customHeight="1">
      <c r="A4260" s="42"/>
      <c r="B4260" s="43"/>
      <c r="C4260" s="218" t="s">
        <v>3767</v>
      </c>
      <c r="D4260" s="218" t="s">
        <v>243</v>
      </c>
      <c r="E4260" s="219" t="s">
        <v>3768</v>
      </c>
      <c r="F4260" s="220" t="s">
        <v>3769</v>
      </c>
      <c r="G4260" s="221" t="s">
        <v>145</v>
      </c>
      <c r="H4260" s="222">
        <v>1.486</v>
      </c>
      <c r="I4260" s="223"/>
      <c r="J4260" s="224">
        <f>ROUND(I4260*H4260,2)</f>
        <v>0</v>
      </c>
      <c r="K4260" s="220" t="s">
        <v>247</v>
      </c>
      <c r="L4260" s="48"/>
      <c r="M4260" s="225" t="s">
        <v>39</v>
      </c>
      <c r="N4260" s="226" t="s">
        <v>56</v>
      </c>
      <c r="O4260" s="88"/>
      <c r="P4260" s="227">
        <f>O4260*H4260</f>
        <v>0</v>
      </c>
      <c r="Q4260" s="227">
        <v>0</v>
      </c>
      <c r="R4260" s="227">
        <f>Q4260*H4260</f>
        <v>0</v>
      </c>
      <c r="S4260" s="227">
        <v>0.16800000000000001</v>
      </c>
      <c r="T4260" s="228">
        <f>S4260*H4260</f>
        <v>0.24964800000000001</v>
      </c>
      <c r="U4260" s="42"/>
      <c r="V4260" s="42"/>
      <c r="W4260" s="42"/>
      <c r="X4260" s="42"/>
      <c r="Y4260" s="42"/>
      <c r="Z4260" s="42"/>
      <c r="AA4260" s="42"/>
      <c r="AB4260" s="42"/>
      <c r="AC4260" s="42"/>
      <c r="AD4260" s="42"/>
      <c r="AE4260" s="42"/>
      <c r="AR4260" s="229" t="s">
        <v>248</v>
      </c>
      <c r="AT4260" s="229" t="s">
        <v>243</v>
      </c>
      <c r="AU4260" s="229" t="s">
        <v>93</v>
      </c>
      <c r="AY4260" s="20" t="s">
        <v>241</v>
      </c>
      <c r="BE4260" s="230">
        <f>IF(N4260="základní",J4260,0)</f>
        <v>0</v>
      </c>
      <c r="BF4260" s="230">
        <f>IF(N4260="snížená",J4260,0)</f>
        <v>0</v>
      </c>
      <c r="BG4260" s="230">
        <f>IF(N4260="zákl. přenesená",J4260,0)</f>
        <v>0</v>
      </c>
      <c r="BH4260" s="230">
        <f>IF(N4260="sníž. přenesená",J4260,0)</f>
        <v>0</v>
      </c>
      <c r="BI4260" s="230">
        <f>IF(N4260="nulová",J4260,0)</f>
        <v>0</v>
      </c>
      <c r="BJ4260" s="20" t="s">
        <v>23</v>
      </c>
      <c r="BK4260" s="230">
        <f>ROUND(I4260*H4260,2)</f>
        <v>0</v>
      </c>
      <c r="BL4260" s="20" t="s">
        <v>248</v>
      </c>
      <c r="BM4260" s="229" t="s">
        <v>3770</v>
      </c>
    </row>
    <row r="4261" s="2" customFormat="1">
      <c r="A4261" s="42"/>
      <c r="B4261" s="43"/>
      <c r="C4261" s="44"/>
      <c r="D4261" s="231" t="s">
        <v>250</v>
      </c>
      <c r="E4261" s="44"/>
      <c r="F4261" s="232" t="s">
        <v>3771</v>
      </c>
      <c r="G4261" s="44"/>
      <c r="H4261" s="44"/>
      <c r="I4261" s="233"/>
      <c r="J4261" s="44"/>
      <c r="K4261" s="44"/>
      <c r="L4261" s="48"/>
      <c r="M4261" s="234"/>
      <c r="N4261" s="235"/>
      <c r="O4261" s="88"/>
      <c r="P4261" s="88"/>
      <c r="Q4261" s="88"/>
      <c r="R4261" s="88"/>
      <c r="S4261" s="88"/>
      <c r="T4261" s="89"/>
      <c r="U4261" s="42"/>
      <c r="V4261" s="42"/>
      <c r="W4261" s="42"/>
      <c r="X4261" s="42"/>
      <c r="Y4261" s="42"/>
      <c r="Z4261" s="42"/>
      <c r="AA4261" s="42"/>
      <c r="AB4261" s="42"/>
      <c r="AC4261" s="42"/>
      <c r="AD4261" s="42"/>
      <c r="AE4261" s="42"/>
      <c r="AT4261" s="20" t="s">
        <v>250</v>
      </c>
      <c r="AU4261" s="20" t="s">
        <v>93</v>
      </c>
    </row>
    <row r="4262" s="13" customFormat="1">
      <c r="A4262" s="13"/>
      <c r="B4262" s="236"/>
      <c r="C4262" s="237"/>
      <c r="D4262" s="238" t="s">
        <v>252</v>
      </c>
      <c r="E4262" s="239" t="s">
        <v>39</v>
      </c>
      <c r="F4262" s="240" t="s">
        <v>1076</v>
      </c>
      <c r="G4262" s="237"/>
      <c r="H4262" s="239" t="s">
        <v>39</v>
      </c>
      <c r="I4262" s="241"/>
      <c r="J4262" s="237"/>
      <c r="K4262" s="237"/>
      <c r="L4262" s="242"/>
      <c r="M4262" s="243"/>
      <c r="N4262" s="244"/>
      <c r="O4262" s="244"/>
      <c r="P4262" s="244"/>
      <c r="Q4262" s="244"/>
      <c r="R4262" s="244"/>
      <c r="S4262" s="244"/>
      <c r="T4262" s="245"/>
      <c r="U4262" s="13"/>
      <c r="V4262" s="13"/>
      <c r="W4262" s="13"/>
      <c r="X4262" s="13"/>
      <c r="Y4262" s="13"/>
      <c r="Z4262" s="13"/>
      <c r="AA4262" s="13"/>
      <c r="AB4262" s="13"/>
      <c r="AC4262" s="13"/>
      <c r="AD4262" s="13"/>
      <c r="AE4262" s="13"/>
      <c r="AT4262" s="246" t="s">
        <v>252</v>
      </c>
      <c r="AU4262" s="246" t="s">
        <v>93</v>
      </c>
      <c r="AV4262" s="13" t="s">
        <v>23</v>
      </c>
      <c r="AW4262" s="13" t="s">
        <v>46</v>
      </c>
      <c r="AX4262" s="13" t="s">
        <v>85</v>
      </c>
      <c r="AY4262" s="246" t="s">
        <v>241</v>
      </c>
    </row>
    <row r="4263" s="13" customFormat="1">
      <c r="A4263" s="13"/>
      <c r="B4263" s="236"/>
      <c r="C4263" s="237"/>
      <c r="D4263" s="238" t="s">
        <v>252</v>
      </c>
      <c r="E4263" s="239" t="s">
        <v>39</v>
      </c>
      <c r="F4263" s="240" t="s">
        <v>1067</v>
      </c>
      <c r="G4263" s="237"/>
      <c r="H4263" s="239" t="s">
        <v>39</v>
      </c>
      <c r="I4263" s="241"/>
      <c r="J4263" s="237"/>
      <c r="K4263" s="237"/>
      <c r="L4263" s="242"/>
      <c r="M4263" s="243"/>
      <c r="N4263" s="244"/>
      <c r="O4263" s="244"/>
      <c r="P4263" s="244"/>
      <c r="Q4263" s="244"/>
      <c r="R4263" s="244"/>
      <c r="S4263" s="244"/>
      <c r="T4263" s="245"/>
      <c r="U4263" s="13"/>
      <c r="V4263" s="13"/>
      <c r="W4263" s="13"/>
      <c r="X4263" s="13"/>
      <c r="Y4263" s="13"/>
      <c r="Z4263" s="13"/>
      <c r="AA4263" s="13"/>
      <c r="AB4263" s="13"/>
      <c r="AC4263" s="13"/>
      <c r="AD4263" s="13"/>
      <c r="AE4263" s="13"/>
      <c r="AT4263" s="246" t="s">
        <v>252</v>
      </c>
      <c r="AU4263" s="246" t="s">
        <v>93</v>
      </c>
      <c r="AV4263" s="13" t="s">
        <v>23</v>
      </c>
      <c r="AW4263" s="13" t="s">
        <v>46</v>
      </c>
      <c r="AX4263" s="13" t="s">
        <v>85</v>
      </c>
      <c r="AY4263" s="246" t="s">
        <v>241</v>
      </c>
    </row>
    <row r="4264" s="13" customFormat="1">
      <c r="A4264" s="13"/>
      <c r="B4264" s="236"/>
      <c r="C4264" s="237"/>
      <c r="D4264" s="238" t="s">
        <v>252</v>
      </c>
      <c r="E4264" s="239" t="s">
        <v>39</v>
      </c>
      <c r="F4264" s="240" t="s">
        <v>3772</v>
      </c>
      <c r="G4264" s="237"/>
      <c r="H4264" s="239" t="s">
        <v>39</v>
      </c>
      <c r="I4264" s="241"/>
      <c r="J4264" s="237"/>
      <c r="K4264" s="237"/>
      <c r="L4264" s="242"/>
      <c r="M4264" s="243"/>
      <c r="N4264" s="244"/>
      <c r="O4264" s="244"/>
      <c r="P4264" s="244"/>
      <c r="Q4264" s="244"/>
      <c r="R4264" s="244"/>
      <c r="S4264" s="244"/>
      <c r="T4264" s="245"/>
      <c r="U4264" s="13"/>
      <c r="V4264" s="13"/>
      <c r="W4264" s="13"/>
      <c r="X4264" s="13"/>
      <c r="Y4264" s="13"/>
      <c r="Z4264" s="13"/>
      <c r="AA4264" s="13"/>
      <c r="AB4264" s="13"/>
      <c r="AC4264" s="13"/>
      <c r="AD4264" s="13"/>
      <c r="AE4264" s="13"/>
      <c r="AT4264" s="246" t="s">
        <v>252</v>
      </c>
      <c r="AU4264" s="246" t="s">
        <v>93</v>
      </c>
      <c r="AV4264" s="13" t="s">
        <v>23</v>
      </c>
      <c r="AW4264" s="13" t="s">
        <v>46</v>
      </c>
      <c r="AX4264" s="13" t="s">
        <v>85</v>
      </c>
      <c r="AY4264" s="246" t="s">
        <v>241</v>
      </c>
    </row>
    <row r="4265" s="14" customFormat="1">
      <c r="A4265" s="14"/>
      <c r="B4265" s="247"/>
      <c r="C4265" s="248"/>
      <c r="D4265" s="238" t="s">
        <v>252</v>
      </c>
      <c r="E4265" s="249" t="s">
        <v>39</v>
      </c>
      <c r="F4265" s="250" t="s">
        <v>3773</v>
      </c>
      <c r="G4265" s="248"/>
      <c r="H4265" s="251">
        <v>1.486</v>
      </c>
      <c r="I4265" s="252"/>
      <c r="J4265" s="248"/>
      <c r="K4265" s="248"/>
      <c r="L4265" s="253"/>
      <c r="M4265" s="254"/>
      <c r="N4265" s="255"/>
      <c r="O4265" s="255"/>
      <c r="P4265" s="255"/>
      <c r="Q4265" s="255"/>
      <c r="R4265" s="255"/>
      <c r="S4265" s="255"/>
      <c r="T4265" s="256"/>
      <c r="U4265" s="14"/>
      <c r="V4265" s="14"/>
      <c r="W4265" s="14"/>
      <c r="X4265" s="14"/>
      <c r="Y4265" s="14"/>
      <c r="Z4265" s="14"/>
      <c r="AA4265" s="14"/>
      <c r="AB4265" s="14"/>
      <c r="AC4265" s="14"/>
      <c r="AD4265" s="14"/>
      <c r="AE4265" s="14"/>
      <c r="AT4265" s="257" t="s">
        <v>252</v>
      </c>
      <c r="AU4265" s="257" t="s">
        <v>93</v>
      </c>
      <c r="AV4265" s="14" t="s">
        <v>93</v>
      </c>
      <c r="AW4265" s="14" t="s">
        <v>46</v>
      </c>
      <c r="AX4265" s="14" t="s">
        <v>23</v>
      </c>
      <c r="AY4265" s="257" t="s">
        <v>241</v>
      </c>
    </row>
    <row r="4266" s="2" customFormat="1" ht="16.5" customHeight="1">
      <c r="A4266" s="42"/>
      <c r="B4266" s="43"/>
      <c r="C4266" s="218" t="s">
        <v>3774</v>
      </c>
      <c r="D4266" s="218" t="s">
        <v>243</v>
      </c>
      <c r="E4266" s="219" t="s">
        <v>3775</v>
      </c>
      <c r="F4266" s="220" t="s">
        <v>3776</v>
      </c>
      <c r="G4266" s="221" t="s">
        <v>145</v>
      </c>
      <c r="H4266" s="222">
        <v>3.7130000000000001</v>
      </c>
      <c r="I4266" s="223"/>
      <c r="J4266" s="224">
        <f>ROUND(I4266*H4266,2)</f>
        <v>0</v>
      </c>
      <c r="K4266" s="220" t="s">
        <v>247</v>
      </c>
      <c r="L4266" s="48"/>
      <c r="M4266" s="225" t="s">
        <v>39</v>
      </c>
      <c r="N4266" s="226" t="s">
        <v>56</v>
      </c>
      <c r="O4266" s="88"/>
      <c r="P4266" s="227">
        <f>O4266*H4266</f>
        <v>0</v>
      </c>
      <c r="Q4266" s="227">
        <v>0</v>
      </c>
      <c r="R4266" s="227">
        <f>Q4266*H4266</f>
        <v>0</v>
      </c>
      <c r="S4266" s="227">
        <v>0.10000000000000001</v>
      </c>
      <c r="T4266" s="228">
        <f>S4266*H4266</f>
        <v>0.37130000000000002</v>
      </c>
      <c r="U4266" s="42"/>
      <c r="V4266" s="42"/>
      <c r="W4266" s="42"/>
      <c r="X4266" s="42"/>
      <c r="Y4266" s="42"/>
      <c r="Z4266" s="42"/>
      <c r="AA4266" s="42"/>
      <c r="AB4266" s="42"/>
      <c r="AC4266" s="42"/>
      <c r="AD4266" s="42"/>
      <c r="AE4266" s="42"/>
      <c r="AR4266" s="229" t="s">
        <v>248</v>
      </c>
      <c r="AT4266" s="229" t="s">
        <v>243</v>
      </c>
      <c r="AU4266" s="229" t="s">
        <v>93</v>
      </c>
      <c r="AY4266" s="20" t="s">
        <v>241</v>
      </c>
      <c r="BE4266" s="230">
        <f>IF(N4266="základní",J4266,0)</f>
        <v>0</v>
      </c>
      <c r="BF4266" s="230">
        <f>IF(N4266="snížená",J4266,0)</f>
        <v>0</v>
      </c>
      <c r="BG4266" s="230">
        <f>IF(N4266="zákl. přenesená",J4266,0)</f>
        <v>0</v>
      </c>
      <c r="BH4266" s="230">
        <f>IF(N4266="sníž. přenesená",J4266,0)</f>
        <v>0</v>
      </c>
      <c r="BI4266" s="230">
        <f>IF(N4266="nulová",J4266,0)</f>
        <v>0</v>
      </c>
      <c r="BJ4266" s="20" t="s">
        <v>23</v>
      </c>
      <c r="BK4266" s="230">
        <f>ROUND(I4266*H4266,2)</f>
        <v>0</v>
      </c>
      <c r="BL4266" s="20" t="s">
        <v>248</v>
      </c>
      <c r="BM4266" s="229" t="s">
        <v>3777</v>
      </c>
    </row>
    <row r="4267" s="2" customFormat="1">
      <c r="A4267" s="42"/>
      <c r="B4267" s="43"/>
      <c r="C4267" s="44"/>
      <c r="D4267" s="231" t="s">
        <v>250</v>
      </c>
      <c r="E4267" s="44"/>
      <c r="F4267" s="232" t="s">
        <v>3778</v>
      </c>
      <c r="G4267" s="44"/>
      <c r="H4267" s="44"/>
      <c r="I4267" s="233"/>
      <c r="J4267" s="44"/>
      <c r="K4267" s="44"/>
      <c r="L4267" s="48"/>
      <c r="M4267" s="234"/>
      <c r="N4267" s="235"/>
      <c r="O4267" s="88"/>
      <c r="P4267" s="88"/>
      <c r="Q4267" s="88"/>
      <c r="R4267" s="88"/>
      <c r="S4267" s="88"/>
      <c r="T4267" s="89"/>
      <c r="U4267" s="42"/>
      <c r="V4267" s="42"/>
      <c r="W4267" s="42"/>
      <c r="X4267" s="42"/>
      <c r="Y4267" s="42"/>
      <c r="Z4267" s="42"/>
      <c r="AA4267" s="42"/>
      <c r="AB4267" s="42"/>
      <c r="AC4267" s="42"/>
      <c r="AD4267" s="42"/>
      <c r="AE4267" s="42"/>
      <c r="AT4267" s="20" t="s">
        <v>250</v>
      </c>
      <c r="AU4267" s="20" t="s">
        <v>93</v>
      </c>
    </row>
    <row r="4268" s="13" customFormat="1">
      <c r="A4268" s="13"/>
      <c r="B4268" s="236"/>
      <c r="C4268" s="237"/>
      <c r="D4268" s="238" t="s">
        <v>252</v>
      </c>
      <c r="E4268" s="239" t="s">
        <v>39</v>
      </c>
      <c r="F4268" s="240" t="s">
        <v>3709</v>
      </c>
      <c r="G4268" s="237"/>
      <c r="H4268" s="239" t="s">
        <v>39</v>
      </c>
      <c r="I4268" s="241"/>
      <c r="J4268" s="237"/>
      <c r="K4268" s="237"/>
      <c r="L4268" s="242"/>
      <c r="M4268" s="243"/>
      <c r="N4268" s="244"/>
      <c r="O4268" s="244"/>
      <c r="P4268" s="244"/>
      <c r="Q4268" s="244"/>
      <c r="R4268" s="244"/>
      <c r="S4268" s="244"/>
      <c r="T4268" s="245"/>
      <c r="U4268" s="13"/>
      <c r="V4268" s="13"/>
      <c r="W4268" s="13"/>
      <c r="X4268" s="13"/>
      <c r="Y4268" s="13"/>
      <c r="Z4268" s="13"/>
      <c r="AA4268" s="13"/>
      <c r="AB4268" s="13"/>
      <c r="AC4268" s="13"/>
      <c r="AD4268" s="13"/>
      <c r="AE4268" s="13"/>
      <c r="AT4268" s="246" t="s">
        <v>252</v>
      </c>
      <c r="AU4268" s="246" t="s">
        <v>93</v>
      </c>
      <c r="AV4268" s="13" t="s">
        <v>23</v>
      </c>
      <c r="AW4268" s="13" t="s">
        <v>46</v>
      </c>
      <c r="AX4268" s="13" t="s">
        <v>85</v>
      </c>
      <c r="AY4268" s="246" t="s">
        <v>241</v>
      </c>
    </row>
    <row r="4269" s="13" customFormat="1">
      <c r="A4269" s="13"/>
      <c r="B4269" s="236"/>
      <c r="C4269" s="237"/>
      <c r="D4269" s="238" t="s">
        <v>252</v>
      </c>
      <c r="E4269" s="239" t="s">
        <v>39</v>
      </c>
      <c r="F4269" s="240" t="s">
        <v>3779</v>
      </c>
      <c r="G4269" s="237"/>
      <c r="H4269" s="239" t="s">
        <v>39</v>
      </c>
      <c r="I4269" s="241"/>
      <c r="J4269" s="237"/>
      <c r="K4269" s="237"/>
      <c r="L4269" s="242"/>
      <c r="M4269" s="243"/>
      <c r="N4269" s="244"/>
      <c r="O4269" s="244"/>
      <c r="P4269" s="244"/>
      <c r="Q4269" s="244"/>
      <c r="R4269" s="244"/>
      <c r="S4269" s="244"/>
      <c r="T4269" s="245"/>
      <c r="U4269" s="13"/>
      <c r="V4269" s="13"/>
      <c r="W4269" s="13"/>
      <c r="X4269" s="13"/>
      <c r="Y4269" s="13"/>
      <c r="Z4269" s="13"/>
      <c r="AA4269" s="13"/>
      <c r="AB4269" s="13"/>
      <c r="AC4269" s="13"/>
      <c r="AD4269" s="13"/>
      <c r="AE4269" s="13"/>
      <c r="AT4269" s="246" t="s">
        <v>252</v>
      </c>
      <c r="AU4269" s="246" t="s">
        <v>93</v>
      </c>
      <c r="AV4269" s="13" t="s">
        <v>23</v>
      </c>
      <c r="AW4269" s="13" t="s">
        <v>46</v>
      </c>
      <c r="AX4269" s="13" t="s">
        <v>85</v>
      </c>
      <c r="AY4269" s="246" t="s">
        <v>241</v>
      </c>
    </row>
    <row r="4270" s="14" customFormat="1">
      <c r="A4270" s="14"/>
      <c r="B4270" s="247"/>
      <c r="C4270" s="248"/>
      <c r="D4270" s="238" t="s">
        <v>252</v>
      </c>
      <c r="E4270" s="249" t="s">
        <v>39</v>
      </c>
      <c r="F4270" s="250" t="s">
        <v>3780</v>
      </c>
      <c r="G4270" s="248"/>
      <c r="H4270" s="251">
        <v>3.7130000000000001</v>
      </c>
      <c r="I4270" s="252"/>
      <c r="J4270" s="248"/>
      <c r="K4270" s="248"/>
      <c r="L4270" s="253"/>
      <c r="M4270" s="254"/>
      <c r="N4270" s="255"/>
      <c r="O4270" s="255"/>
      <c r="P4270" s="255"/>
      <c r="Q4270" s="255"/>
      <c r="R4270" s="255"/>
      <c r="S4270" s="255"/>
      <c r="T4270" s="256"/>
      <c r="U4270" s="14"/>
      <c r="V4270" s="14"/>
      <c r="W4270" s="14"/>
      <c r="X4270" s="14"/>
      <c r="Y4270" s="14"/>
      <c r="Z4270" s="14"/>
      <c r="AA4270" s="14"/>
      <c r="AB4270" s="14"/>
      <c r="AC4270" s="14"/>
      <c r="AD4270" s="14"/>
      <c r="AE4270" s="14"/>
      <c r="AT4270" s="257" t="s">
        <v>252</v>
      </c>
      <c r="AU4270" s="257" t="s">
        <v>93</v>
      </c>
      <c r="AV4270" s="14" t="s">
        <v>93</v>
      </c>
      <c r="AW4270" s="14" t="s">
        <v>46</v>
      </c>
      <c r="AX4270" s="14" t="s">
        <v>23</v>
      </c>
      <c r="AY4270" s="257" t="s">
        <v>241</v>
      </c>
    </row>
    <row r="4271" s="2" customFormat="1" ht="16.5" customHeight="1">
      <c r="A4271" s="42"/>
      <c r="B4271" s="43"/>
      <c r="C4271" s="218" t="s">
        <v>3781</v>
      </c>
      <c r="D4271" s="218" t="s">
        <v>243</v>
      </c>
      <c r="E4271" s="219" t="s">
        <v>3782</v>
      </c>
      <c r="F4271" s="220" t="s">
        <v>3783</v>
      </c>
      <c r="G4271" s="221" t="s">
        <v>515</v>
      </c>
      <c r="H4271" s="222">
        <v>11.640000000000001</v>
      </c>
      <c r="I4271" s="223"/>
      <c r="J4271" s="224">
        <f>ROUND(I4271*H4271,2)</f>
        <v>0</v>
      </c>
      <c r="K4271" s="220" t="s">
        <v>247</v>
      </c>
      <c r="L4271" s="48"/>
      <c r="M4271" s="225" t="s">
        <v>39</v>
      </c>
      <c r="N4271" s="226" t="s">
        <v>56</v>
      </c>
      <c r="O4271" s="88"/>
      <c r="P4271" s="227">
        <f>O4271*H4271</f>
        <v>0</v>
      </c>
      <c r="Q4271" s="227">
        <v>0</v>
      </c>
      <c r="R4271" s="227">
        <f>Q4271*H4271</f>
        <v>0</v>
      </c>
      <c r="S4271" s="227">
        <v>0.112</v>
      </c>
      <c r="T4271" s="228">
        <f>S4271*H4271</f>
        <v>1.3036800000000002</v>
      </c>
      <c r="U4271" s="42"/>
      <c r="V4271" s="42"/>
      <c r="W4271" s="42"/>
      <c r="X4271" s="42"/>
      <c r="Y4271" s="42"/>
      <c r="Z4271" s="42"/>
      <c r="AA4271" s="42"/>
      <c r="AB4271" s="42"/>
      <c r="AC4271" s="42"/>
      <c r="AD4271" s="42"/>
      <c r="AE4271" s="42"/>
      <c r="AR4271" s="229" t="s">
        <v>248</v>
      </c>
      <c r="AT4271" s="229" t="s">
        <v>243</v>
      </c>
      <c r="AU4271" s="229" t="s">
        <v>93</v>
      </c>
      <c r="AY4271" s="20" t="s">
        <v>241</v>
      </c>
      <c r="BE4271" s="230">
        <f>IF(N4271="základní",J4271,0)</f>
        <v>0</v>
      </c>
      <c r="BF4271" s="230">
        <f>IF(N4271="snížená",J4271,0)</f>
        <v>0</v>
      </c>
      <c r="BG4271" s="230">
        <f>IF(N4271="zákl. přenesená",J4271,0)</f>
        <v>0</v>
      </c>
      <c r="BH4271" s="230">
        <f>IF(N4271="sníž. přenesená",J4271,0)</f>
        <v>0</v>
      </c>
      <c r="BI4271" s="230">
        <f>IF(N4271="nulová",J4271,0)</f>
        <v>0</v>
      </c>
      <c r="BJ4271" s="20" t="s">
        <v>23</v>
      </c>
      <c r="BK4271" s="230">
        <f>ROUND(I4271*H4271,2)</f>
        <v>0</v>
      </c>
      <c r="BL4271" s="20" t="s">
        <v>248</v>
      </c>
      <c r="BM4271" s="229" t="s">
        <v>3784</v>
      </c>
    </row>
    <row r="4272" s="2" customFormat="1">
      <c r="A4272" s="42"/>
      <c r="B4272" s="43"/>
      <c r="C4272" s="44"/>
      <c r="D4272" s="231" t="s">
        <v>250</v>
      </c>
      <c r="E4272" s="44"/>
      <c r="F4272" s="232" t="s">
        <v>3785</v>
      </c>
      <c r="G4272" s="44"/>
      <c r="H4272" s="44"/>
      <c r="I4272" s="233"/>
      <c r="J4272" s="44"/>
      <c r="K4272" s="44"/>
      <c r="L4272" s="48"/>
      <c r="M4272" s="234"/>
      <c r="N4272" s="235"/>
      <c r="O4272" s="88"/>
      <c r="P4272" s="88"/>
      <c r="Q4272" s="88"/>
      <c r="R4272" s="88"/>
      <c r="S4272" s="88"/>
      <c r="T4272" s="89"/>
      <c r="U4272" s="42"/>
      <c r="V4272" s="42"/>
      <c r="W4272" s="42"/>
      <c r="X4272" s="42"/>
      <c r="Y4272" s="42"/>
      <c r="Z4272" s="42"/>
      <c r="AA4272" s="42"/>
      <c r="AB4272" s="42"/>
      <c r="AC4272" s="42"/>
      <c r="AD4272" s="42"/>
      <c r="AE4272" s="42"/>
      <c r="AT4272" s="20" t="s">
        <v>250</v>
      </c>
      <c r="AU4272" s="20" t="s">
        <v>93</v>
      </c>
    </row>
    <row r="4273" s="13" customFormat="1">
      <c r="A4273" s="13"/>
      <c r="B4273" s="236"/>
      <c r="C4273" s="237"/>
      <c r="D4273" s="238" t="s">
        <v>252</v>
      </c>
      <c r="E4273" s="239" t="s">
        <v>39</v>
      </c>
      <c r="F4273" s="240" t="s">
        <v>3709</v>
      </c>
      <c r="G4273" s="237"/>
      <c r="H4273" s="239" t="s">
        <v>39</v>
      </c>
      <c r="I4273" s="241"/>
      <c r="J4273" s="237"/>
      <c r="K4273" s="237"/>
      <c r="L4273" s="242"/>
      <c r="M4273" s="243"/>
      <c r="N4273" s="244"/>
      <c r="O4273" s="244"/>
      <c r="P4273" s="244"/>
      <c r="Q4273" s="244"/>
      <c r="R4273" s="244"/>
      <c r="S4273" s="244"/>
      <c r="T4273" s="245"/>
      <c r="U4273" s="13"/>
      <c r="V4273" s="13"/>
      <c r="W4273" s="13"/>
      <c r="X4273" s="13"/>
      <c r="Y4273" s="13"/>
      <c r="Z4273" s="13"/>
      <c r="AA4273" s="13"/>
      <c r="AB4273" s="13"/>
      <c r="AC4273" s="13"/>
      <c r="AD4273" s="13"/>
      <c r="AE4273" s="13"/>
      <c r="AT4273" s="246" t="s">
        <v>252</v>
      </c>
      <c r="AU4273" s="246" t="s">
        <v>93</v>
      </c>
      <c r="AV4273" s="13" t="s">
        <v>23</v>
      </c>
      <c r="AW4273" s="13" t="s">
        <v>46</v>
      </c>
      <c r="AX4273" s="13" t="s">
        <v>85</v>
      </c>
      <c r="AY4273" s="246" t="s">
        <v>241</v>
      </c>
    </row>
    <row r="4274" s="13" customFormat="1">
      <c r="A4274" s="13"/>
      <c r="B4274" s="236"/>
      <c r="C4274" s="237"/>
      <c r="D4274" s="238" t="s">
        <v>252</v>
      </c>
      <c r="E4274" s="239" t="s">
        <v>39</v>
      </c>
      <c r="F4274" s="240" t="s">
        <v>3786</v>
      </c>
      <c r="G4274" s="237"/>
      <c r="H4274" s="239" t="s">
        <v>39</v>
      </c>
      <c r="I4274" s="241"/>
      <c r="J4274" s="237"/>
      <c r="K4274" s="237"/>
      <c r="L4274" s="242"/>
      <c r="M4274" s="243"/>
      <c r="N4274" s="244"/>
      <c r="O4274" s="244"/>
      <c r="P4274" s="244"/>
      <c r="Q4274" s="244"/>
      <c r="R4274" s="244"/>
      <c r="S4274" s="244"/>
      <c r="T4274" s="245"/>
      <c r="U4274" s="13"/>
      <c r="V4274" s="13"/>
      <c r="W4274" s="13"/>
      <c r="X4274" s="13"/>
      <c r="Y4274" s="13"/>
      <c r="Z4274" s="13"/>
      <c r="AA4274" s="13"/>
      <c r="AB4274" s="13"/>
      <c r="AC4274" s="13"/>
      <c r="AD4274" s="13"/>
      <c r="AE4274" s="13"/>
      <c r="AT4274" s="246" t="s">
        <v>252</v>
      </c>
      <c r="AU4274" s="246" t="s">
        <v>93</v>
      </c>
      <c r="AV4274" s="13" t="s">
        <v>23</v>
      </c>
      <c r="AW4274" s="13" t="s">
        <v>46</v>
      </c>
      <c r="AX4274" s="13" t="s">
        <v>85</v>
      </c>
      <c r="AY4274" s="246" t="s">
        <v>241</v>
      </c>
    </row>
    <row r="4275" s="14" customFormat="1">
      <c r="A4275" s="14"/>
      <c r="B4275" s="247"/>
      <c r="C4275" s="248"/>
      <c r="D4275" s="238" t="s">
        <v>252</v>
      </c>
      <c r="E4275" s="249" t="s">
        <v>39</v>
      </c>
      <c r="F4275" s="250" t="s">
        <v>3787</v>
      </c>
      <c r="G4275" s="248"/>
      <c r="H4275" s="251">
        <v>11.640000000000001</v>
      </c>
      <c r="I4275" s="252"/>
      <c r="J4275" s="248"/>
      <c r="K4275" s="248"/>
      <c r="L4275" s="253"/>
      <c r="M4275" s="254"/>
      <c r="N4275" s="255"/>
      <c r="O4275" s="255"/>
      <c r="P4275" s="255"/>
      <c r="Q4275" s="255"/>
      <c r="R4275" s="255"/>
      <c r="S4275" s="255"/>
      <c r="T4275" s="256"/>
      <c r="U4275" s="14"/>
      <c r="V4275" s="14"/>
      <c r="W4275" s="14"/>
      <c r="X4275" s="14"/>
      <c r="Y4275" s="14"/>
      <c r="Z4275" s="14"/>
      <c r="AA4275" s="14"/>
      <c r="AB4275" s="14"/>
      <c r="AC4275" s="14"/>
      <c r="AD4275" s="14"/>
      <c r="AE4275" s="14"/>
      <c r="AT4275" s="257" t="s">
        <v>252</v>
      </c>
      <c r="AU4275" s="257" t="s">
        <v>93</v>
      </c>
      <c r="AV4275" s="14" t="s">
        <v>93</v>
      </c>
      <c r="AW4275" s="14" t="s">
        <v>46</v>
      </c>
      <c r="AX4275" s="14" t="s">
        <v>23</v>
      </c>
      <c r="AY4275" s="257" t="s">
        <v>241</v>
      </c>
    </row>
    <row r="4276" s="2" customFormat="1" ht="16.5" customHeight="1">
      <c r="A4276" s="42"/>
      <c r="B4276" s="43"/>
      <c r="C4276" s="218" t="s">
        <v>3788</v>
      </c>
      <c r="D4276" s="218" t="s">
        <v>243</v>
      </c>
      <c r="E4276" s="219" t="s">
        <v>3789</v>
      </c>
      <c r="F4276" s="220" t="s">
        <v>3790</v>
      </c>
      <c r="G4276" s="221" t="s">
        <v>515</v>
      </c>
      <c r="H4276" s="222">
        <v>11</v>
      </c>
      <c r="I4276" s="223"/>
      <c r="J4276" s="224">
        <f>ROUND(I4276*H4276,2)</f>
        <v>0</v>
      </c>
      <c r="K4276" s="220" t="s">
        <v>247</v>
      </c>
      <c r="L4276" s="48"/>
      <c r="M4276" s="225" t="s">
        <v>39</v>
      </c>
      <c r="N4276" s="226" t="s">
        <v>56</v>
      </c>
      <c r="O4276" s="88"/>
      <c r="P4276" s="227">
        <f>O4276*H4276</f>
        <v>0</v>
      </c>
      <c r="Q4276" s="227">
        <v>0</v>
      </c>
      <c r="R4276" s="227">
        <f>Q4276*H4276</f>
        <v>0</v>
      </c>
      <c r="S4276" s="227">
        <v>0.070000000000000007</v>
      </c>
      <c r="T4276" s="228">
        <f>S4276*H4276</f>
        <v>0.77000000000000002</v>
      </c>
      <c r="U4276" s="42"/>
      <c r="V4276" s="42"/>
      <c r="W4276" s="42"/>
      <c r="X4276" s="42"/>
      <c r="Y4276" s="42"/>
      <c r="Z4276" s="42"/>
      <c r="AA4276" s="42"/>
      <c r="AB4276" s="42"/>
      <c r="AC4276" s="42"/>
      <c r="AD4276" s="42"/>
      <c r="AE4276" s="42"/>
      <c r="AR4276" s="229" t="s">
        <v>248</v>
      </c>
      <c r="AT4276" s="229" t="s">
        <v>243</v>
      </c>
      <c r="AU4276" s="229" t="s">
        <v>93</v>
      </c>
      <c r="AY4276" s="20" t="s">
        <v>241</v>
      </c>
      <c r="BE4276" s="230">
        <f>IF(N4276="základní",J4276,0)</f>
        <v>0</v>
      </c>
      <c r="BF4276" s="230">
        <f>IF(N4276="snížená",J4276,0)</f>
        <v>0</v>
      </c>
      <c r="BG4276" s="230">
        <f>IF(N4276="zákl. přenesená",J4276,0)</f>
        <v>0</v>
      </c>
      <c r="BH4276" s="230">
        <f>IF(N4276="sníž. přenesená",J4276,0)</f>
        <v>0</v>
      </c>
      <c r="BI4276" s="230">
        <f>IF(N4276="nulová",J4276,0)</f>
        <v>0</v>
      </c>
      <c r="BJ4276" s="20" t="s">
        <v>23</v>
      </c>
      <c r="BK4276" s="230">
        <f>ROUND(I4276*H4276,2)</f>
        <v>0</v>
      </c>
      <c r="BL4276" s="20" t="s">
        <v>248</v>
      </c>
      <c r="BM4276" s="229" t="s">
        <v>3791</v>
      </c>
    </row>
    <row r="4277" s="2" customFormat="1">
      <c r="A4277" s="42"/>
      <c r="B4277" s="43"/>
      <c r="C4277" s="44"/>
      <c r="D4277" s="231" t="s">
        <v>250</v>
      </c>
      <c r="E4277" s="44"/>
      <c r="F4277" s="232" t="s">
        <v>3792</v>
      </c>
      <c r="G4277" s="44"/>
      <c r="H4277" s="44"/>
      <c r="I4277" s="233"/>
      <c r="J4277" s="44"/>
      <c r="K4277" s="44"/>
      <c r="L4277" s="48"/>
      <c r="M4277" s="234"/>
      <c r="N4277" s="235"/>
      <c r="O4277" s="88"/>
      <c r="P4277" s="88"/>
      <c r="Q4277" s="88"/>
      <c r="R4277" s="88"/>
      <c r="S4277" s="88"/>
      <c r="T4277" s="89"/>
      <c r="U4277" s="42"/>
      <c r="V4277" s="42"/>
      <c r="W4277" s="42"/>
      <c r="X4277" s="42"/>
      <c r="Y4277" s="42"/>
      <c r="Z4277" s="42"/>
      <c r="AA4277" s="42"/>
      <c r="AB4277" s="42"/>
      <c r="AC4277" s="42"/>
      <c r="AD4277" s="42"/>
      <c r="AE4277" s="42"/>
      <c r="AT4277" s="20" t="s">
        <v>250</v>
      </c>
      <c r="AU4277" s="20" t="s">
        <v>93</v>
      </c>
    </row>
    <row r="4278" s="13" customFormat="1">
      <c r="A4278" s="13"/>
      <c r="B4278" s="236"/>
      <c r="C4278" s="237"/>
      <c r="D4278" s="238" t="s">
        <v>252</v>
      </c>
      <c r="E4278" s="239" t="s">
        <v>39</v>
      </c>
      <c r="F4278" s="240" t="s">
        <v>3709</v>
      </c>
      <c r="G4278" s="237"/>
      <c r="H4278" s="239" t="s">
        <v>39</v>
      </c>
      <c r="I4278" s="241"/>
      <c r="J4278" s="237"/>
      <c r="K4278" s="237"/>
      <c r="L4278" s="242"/>
      <c r="M4278" s="243"/>
      <c r="N4278" s="244"/>
      <c r="O4278" s="244"/>
      <c r="P4278" s="244"/>
      <c r="Q4278" s="244"/>
      <c r="R4278" s="244"/>
      <c r="S4278" s="244"/>
      <c r="T4278" s="245"/>
      <c r="U4278" s="13"/>
      <c r="V4278" s="13"/>
      <c r="W4278" s="13"/>
      <c r="X4278" s="13"/>
      <c r="Y4278" s="13"/>
      <c r="Z4278" s="13"/>
      <c r="AA4278" s="13"/>
      <c r="AB4278" s="13"/>
      <c r="AC4278" s="13"/>
      <c r="AD4278" s="13"/>
      <c r="AE4278" s="13"/>
      <c r="AT4278" s="246" t="s">
        <v>252</v>
      </c>
      <c r="AU4278" s="246" t="s">
        <v>93</v>
      </c>
      <c r="AV4278" s="13" t="s">
        <v>23</v>
      </c>
      <c r="AW4278" s="13" t="s">
        <v>46</v>
      </c>
      <c r="AX4278" s="13" t="s">
        <v>85</v>
      </c>
      <c r="AY4278" s="246" t="s">
        <v>241</v>
      </c>
    </row>
    <row r="4279" s="13" customFormat="1">
      <c r="A4279" s="13"/>
      <c r="B4279" s="236"/>
      <c r="C4279" s="237"/>
      <c r="D4279" s="238" t="s">
        <v>252</v>
      </c>
      <c r="E4279" s="239" t="s">
        <v>39</v>
      </c>
      <c r="F4279" s="240" t="s">
        <v>3793</v>
      </c>
      <c r="G4279" s="237"/>
      <c r="H4279" s="239" t="s">
        <v>39</v>
      </c>
      <c r="I4279" s="241"/>
      <c r="J4279" s="237"/>
      <c r="K4279" s="237"/>
      <c r="L4279" s="242"/>
      <c r="M4279" s="243"/>
      <c r="N4279" s="244"/>
      <c r="O4279" s="244"/>
      <c r="P4279" s="244"/>
      <c r="Q4279" s="244"/>
      <c r="R4279" s="244"/>
      <c r="S4279" s="244"/>
      <c r="T4279" s="245"/>
      <c r="U4279" s="13"/>
      <c r="V4279" s="13"/>
      <c r="W4279" s="13"/>
      <c r="X4279" s="13"/>
      <c r="Y4279" s="13"/>
      <c r="Z4279" s="13"/>
      <c r="AA4279" s="13"/>
      <c r="AB4279" s="13"/>
      <c r="AC4279" s="13"/>
      <c r="AD4279" s="13"/>
      <c r="AE4279" s="13"/>
      <c r="AT4279" s="246" t="s">
        <v>252</v>
      </c>
      <c r="AU4279" s="246" t="s">
        <v>93</v>
      </c>
      <c r="AV4279" s="13" t="s">
        <v>23</v>
      </c>
      <c r="AW4279" s="13" t="s">
        <v>46</v>
      </c>
      <c r="AX4279" s="13" t="s">
        <v>85</v>
      </c>
      <c r="AY4279" s="246" t="s">
        <v>241</v>
      </c>
    </row>
    <row r="4280" s="14" customFormat="1">
      <c r="A4280" s="14"/>
      <c r="B4280" s="247"/>
      <c r="C4280" s="248"/>
      <c r="D4280" s="238" t="s">
        <v>252</v>
      </c>
      <c r="E4280" s="249" t="s">
        <v>39</v>
      </c>
      <c r="F4280" s="250" t="s">
        <v>3794</v>
      </c>
      <c r="G4280" s="248"/>
      <c r="H4280" s="251">
        <v>11</v>
      </c>
      <c r="I4280" s="252"/>
      <c r="J4280" s="248"/>
      <c r="K4280" s="248"/>
      <c r="L4280" s="253"/>
      <c r="M4280" s="254"/>
      <c r="N4280" s="255"/>
      <c r="O4280" s="255"/>
      <c r="P4280" s="255"/>
      <c r="Q4280" s="255"/>
      <c r="R4280" s="255"/>
      <c r="S4280" s="255"/>
      <c r="T4280" s="256"/>
      <c r="U4280" s="14"/>
      <c r="V4280" s="14"/>
      <c r="W4280" s="14"/>
      <c r="X4280" s="14"/>
      <c r="Y4280" s="14"/>
      <c r="Z4280" s="14"/>
      <c r="AA4280" s="14"/>
      <c r="AB4280" s="14"/>
      <c r="AC4280" s="14"/>
      <c r="AD4280" s="14"/>
      <c r="AE4280" s="14"/>
      <c r="AT4280" s="257" t="s">
        <v>252</v>
      </c>
      <c r="AU4280" s="257" t="s">
        <v>93</v>
      </c>
      <c r="AV4280" s="14" t="s">
        <v>93</v>
      </c>
      <c r="AW4280" s="14" t="s">
        <v>46</v>
      </c>
      <c r="AX4280" s="14" t="s">
        <v>23</v>
      </c>
      <c r="AY4280" s="257" t="s">
        <v>241</v>
      </c>
    </row>
    <row r="4281" s="2" customFormat="1" ht="16.5" customHeight="1">
      <c r="A4281" s="42"/>
      <c r="B4281" s="43"/>
      <c r="C4281" s="218" t="s">
        <v>3795</v>
      </c>
      <c r="D4281" s="218" t="s">
        <v>243</v>
      </c>
      <c r="E4281" s="219" t="s">
        <v>3796</v>
      </c>
      <c r="F4281" s="220" t="s">
        <v>3797</v>
      </c>
      <c r="G4281" s="221" t="s">
        <v>246</v>
      </c>
      <c r="H4281" s="222">
        <v>4.923</v>
      </c>
      <c r="I4281" s="223"/>
      <c r="J4281" s="224">
        <f>ROUND(I4281*H4281,2)</f>
        <v>0</v>
      </c>
      <c r="K4281" s="220" t="s">
        <v>247</v>
      </c>
      <c r="L4281" s="48"/>
      <c r="M4281" s="225" t="s">
        <v>39</v>
      </c>
      <c r="N4281" s="226" t="s">
        <v>56</v>
      </c>
      <c r="O4281" s="88"/>
      <c r="P4281" s="227">
        <f>O4281*H4281</f>
        <v>0</v>
      </c>
      <c r="Q4281" s="227">
        <v>0</v>
      </c>
      <c r="R4281" s="227">
        <f>Q4281*H4281</f>
        <v>0</v>
      </c>
      <c r="S4281" s="227">
        <v>2.3999999999999999</v>
      </c>
      <c r="T4281" s="228">
        <f>S4281*H4281</f>
        <v>11.815199999999999</v>
      </c>
      <c r="U4281" s="42"/>
      <c r="V4281" s="42"/>
      <c r="W4281" s="42"/>
      <c r="X4281" s="42"/>
      <c r="Y4281" s="42"/>
      <c r="Z4281" s="42"/>
      <c r="AA4281" s="42"/>
      <c r="AB4281" s="42"/>
      <c r="AC4281" s="42"/>
      <c r="AD4281" s="42"/>
      <c r="AE4281" s="42"/>
      <c r="AR4281" s="229" t="s">
        <v>248</v>
      </c>
      <c r="AT4281" s="229" t="s">
        <v>243</v>
      </c>
      <c r="AU4281" s="229" t="s">
        <v>93</v>
      </c>
      <c r="AY4281" s="20" t="s">
        <v>241</v>
      </c>
      <c r="BE4281" s="230">
        <f>IF(N4281="základní",J4281,0)</f>
        <v>0</v>
      </c>
      <c r="BF4281" s="230">
        <f>IF(N4281="snížená",J4281,0)</f>
        <v>0</v>
      </c>
      <c r="BG4281" s="230">
        <f>IF(N4281="zákl. přenesená",J4281,0)</f>
        <v>0</v>
      </c>
      <c r="BH4281" s="230">
        <f>IF(N4281="sníž. přenesená",J4281,0)</f>
        <v>0</v>
      </c>
      <c r="BI4281" s="230">
        <f>IF(N4281="nulová",J4281,0)</f>
        <v>0</v>
      </c>
      <c r="BJ4281" s="20" t="s">
        <v>23</v>
      </c>
      <c r="BK4281" s="230">
        <f>ROUND(I4281*H4281,2)</f>
        <v>0</v>
      </c>
      <c r="BL4281" s="20" t="s">
        <v>248</v>
      </c>
      <c r="BM4281" s="229" t="s">
        <v>3798</v>
      </c>
    </row>
    <row r="4282" s="2" customFormat="1">
      <c r="A4282" s="42"/>
      <c r="B4282" s="43"/>
      <c r="C4282" s="44"/>
      <c r="D4282" s="231" t="s">
        <v>250</v>
      </c>
      <c r="E4282" s="44"/>
      <c r="F4282" s="232" t="s">
        <v>3799</v>
      </c>
      <c r="G4282" s="44"/>
      <c r="H4282" s="44"/>
      <c r="I4282" s="233"/>
      <c r="J4282" s="44"/>
      <c r="K4282" s="44"/>
      <c r="L4282" s="48"/>
      <c r="M4282" s="234"/>
      <c r="N4282" s="235"/>
      <c r="O4282" s="88"/>
      <c r="P4282" s="88"/>
      <c r="Q4282" s="88"/>
      <c r="R4282" s="88"/>
      <c r="S4282" s="88"/>
      <c r="T4282" s="89"/>
      <c r="U4282" s="42"/>
      <c r="V4282" s="42"/>
      <c r="W4282" s="42"/>
      <c r="X4282" s="42"/>
      <c r="Y4282" s="42"/>
      <c r="Z4282" s="42"/>
      <c r="AA4282" s="42"/>
      <c r="AB4282" s="42"/>
      <c r="AC4282" s="42"/>
      <c r="AD4282" s="42"/>
      <c r="AE4282" s="42"/>
      <c r="AT4282" s="20" t="s">
        <v>250</v>
      </c>
      <c r="AU4282" s="20" t="s">
        <v>93</v>
      </c>
    </row>
    <row r="4283" s="13" customFormat="1">
      <c r="A4283" s="13"/>
      <c r="B4283" s="236"/>
      <c r="C4283" s="237"/>
      <c r="D4283" s="238" t="s">
        <v>252</v>
      </c>
      <c r="E4283" s="239" t="s">
        <v>39</v>
      </c>
      <c r="F4283" s="240" t="s">
        <v>3709</v>
      </c>
      <c r="G4283" s="237"/>
      <c r="H4283" s="239" t="s">
        <v>39</v>
      </c>
      <c r="I4283" s="241"/>
      <c r="J4283" s="237"/>
      <c r="K4283" s="237"/>
      <c r="L4283" s="242"/>
      <c r="M4283" s="243"/>
      <c r="N4283" s="244"/>
      <c r="O4283" s="244"/>
      <c r="P4283" s="244"/>
      <c r="Q4283" s="244"/>
      <c r="R4283" s="244"/>
      <c r="S4283" s="244"/>
      <c r="T4283" s="245"/>
      <c r="U4283" s="13"/>
      <c r="V4283" s="13"/>
      <c r="W4283" s="13"/>
      <c r="X4283" s="13"/>
      <c r="Y4283" s="13"/>
      <c r="Z4283" s="13"/>
      <c r="AA4283" s="13"/>
      <c r="AB4283" s="13"/>
      <c r="AC4283" s="13"/>
      <c r="AD4283" s="13"/>
      <c r="AE4283" s="13"/>
      <c r="AT4283" s="246" t="s">
        <v>252</v>
      </c>
      <c r="AU4283" s="246" t="s">
        <v>93</v>
      </c>
      <c r="AV4283" s="13" t="s">
        <v>23</v>
      </c>
      <c r="AW4283" s="13" t="s">
        <v>46</v>
      </c>
      <c r="AX4283" s="13" t="s">
        <v>85</v>
      </c>
      <c r="AY4283" s="246" t="s">
        <v>241</v>
      </c>
    </row>
    <row r="4284" s="13" customFormat="1">
      <c r="A4284" s="13"/>
      <c r="B4284" s="236"/>
      <c r="C4284" s="237"/>
      <c r="D4284" s="238" t="s">
        <v>252</v>
      </c>
      <c r="E4284" s="239" t="s">
        <v>39</v>
      </c>
      <c r="F4284" s="240" t="s">
        <v>3800</v>
      </c>
      <c r="G4284" s="237"/>
      <c r="H4284" s="239" t="s">
        <v>39</v>
      </c>
      <c r="I4284" s="241"/>
      <c r="J4284" s="237"/>
      <c r="K4284" s="237"/>
      <c r="L4284" s="242"/>
      <c r="M4284" s="243"/>
      <c r="N4284" s="244"/>
      <c r="O4284" s="244"/>
      <c r="P4284" s="244"/>
      <c r="Q4284" s="244"/>
      <c r="R4284" s="244"/>
      <c r="S4284" s="244"/>
      <c r="T4284" s="245"/>
      <c r="U4284" s="13"/>
      <c r="V4284" s="13"/>
      <c r="W4284" s="13"/>
      <c r="X4284" s="13"/>
      <c r="Y4284" s="13"/>
      <c r="Z4284" s="13"/>
      <c r="AA4284" s="13"/>
      <c r="AB4284" s="13"/>
      <c r="AC4284" s="13"/>
      <c r="AD4284" s="13"/>
      <c r="AE4284" s="13"/>
      <c r="AT4284" s="246" t="s">
        <v>252</v>
      </c>
      <c r="AU4284" s="246" t="s">
        <v>93</v>
      </c>
      <c r="AV4284" s="13" t="s">
        <v>23</v>
      </c>
      <c r="AW4284" s="13" t="s">
        <v>46</v>
      </c>
      <c r="AX4284" s="13" t="s">
        <v>85</v>
      </c>
      <c r="AY4284" s="246" t="s">
        <v>241</v>
      </c>
    </row>
    <row r="4285" s="14" customFormat="1">
      <c r="A4285" s="14"/>
      <c r="B4285" s="247"/>
      <c r="C4285" s="248"/>
      <c r="D4285" s="238" t="s">
        <v>252</v>
      </c>
      <c r="E4285" s="249" t="s">
        <v>39</v>
      </c>
      <c r="F4285" s="250" t="s">
        <v>3715</v>
      </c>
      <c r="G4285" s="248"/>
      <c r="H4285" s="251">
        <v>1.7250000000000001</v>
      </c>
      <c r="I4285" s="252"/>
      <c r="J4285" s="248"/>
      <c r="K4285" s="248"/>
      <c r="L4285" s="253"/>
      <c r="M4285" s="254"/>
      <c r="N4285" s="255"/>
      <c r="O4285" s="255"/>
      <c r="P4285" s="255"/>
      <c r="Q4285" s="255"/>
      <c r="R4285" s="255"/>
      <c r="S4285" s="255"/>
      <c r="T4285" s="256"/>
      <c r="U4285" s="14"/>
      <c r="V4285" s="14"/>
      <c r="W4285" s="14"/>
      <c r="X4285" s="14"/>
      <c r="Y4285" s="14"/>
      <c r="Z4285" s="14"/>
      <c r="AA4285" s="14"/>
      <c r="AB4285" s="14"/>
      <c r="AC4285" s="14"/>
      <c r="AD4285" s="14"/>
      <c r="AE4285" s="14"/>
      <c r="AT4285" s="257" t="s">
        <v>252</v>
      </c>
      <c r="AU4285" s="257" t="s">
        <v>93</v>
      </c>
      <c r="AV4285" s="14" t="s">
        <v>93</v>
      </c>
      <c r="AW4285" s="14" t="s">
        <v>46</v>
      </c>
      <c r="AX4285" s="14" t="s">
        <v>85</v>
      </c>
      <c r="AY4285" s="257" t="s">
        <v>241</v>
      </c>
    </row>
    <row r="4286" s="13" customFormat="1">
      <c r="A4286" s="13"/>
      <c r="B4286" s="236"/>
      <c r="C4286" s="237"/>
      <c r="D4286" s="238" t="s">
        <v>252</v>
      </c>
      <c r="E4286" s="239" t="s">
        <v>39</v>
      </c>
      <c r="F4286" s="240" t="s">
        <v>2443</v>
      </c>
      <c r="G4286" s="237"/>
      <c r="H4286" s="239" t="s">
        <v>39</v>
      </c>
      <c r="I4286" s="241"/>
      <c r="J4286" s="237"/>
      <c r="K4286" s="237"/>
      <c r="L4286" s="242"/>
      <c r="M4286" s="243"/>
      <c r="N4286" s="244"/>
      <c r="O4286" s="244"/>
      <c r="P4286" s="244"/>
      <c r="Q4286" s="244"/>
      <c r="R4286" s="244"/>
      <c r="S4286" s="244"/>
      <c r="T4286" s="245"/>
      <c r="U4286" s="13"/>
      <c r="V4286" s="13"/>
      <c r="W4286" s="13"/>
      <c r="X4286" s="13"/>
      <c r="Y4286" s="13"/>
      <c r="Z4286" s="13"/>
      <c r="AA4286" s="13"/>
      <c r="AB4286" s="13"/>
      <c r="AC4286" s="13"/>
      <c r="AD4286" s="13"/>
      <c r="AE4286" s="13"/>
      <c r="AT4286" s="246" t="s">
        <v>252</v>
      </c>
      <c r="AU4286" s="246" t="s">
        <v>93</v>
      </c>
      <c r="AV4286" s="13" t="s">
        <v>23</v>
      </c>
      <c r="AW4286" s="13" t="s">
        <v>46</v>
      </c>
      <c r="AX4286" s="13" t="s">
        <v>85</v>
      </c>
      <c r="AY4286" s="246" t="s">
        <v>241</v>
      </c>
    </row>
    <row r="4287" s="13" customFormat="1">
      <c r="A4287" s="13"/>
      <c r="B4287" s="236"/>
      <c r="C4287" s="237"/>
      <c r="D4287" s="238" t="s">
        <v>252</v>
      </c>
      <c r="E4287" s="239" t="s">
        <v>39</v>
      </c>
      <c r="F4287" s="240" t="s">
        <v>3801</v>
      </c>
      <c r="G4287" s="237"/>
      <c r="H4287" s="239" t="s">
        <v>39</v>
      </c>
      <c r="I4287" s="241"/>
      <c r="J4287" s="237"/>
      <c r="K4287" s="237"/>
      <c r="L4287" s="242"/>
      <c r="M4287" s="243"/>
      <c r="N4287" s="244"/>
      <c r="O4287" s="244"/>
      <c r="P4287" s="244"/>
      <c r="Q4287" s="244"/>
      <c r="R4287" s="244"/>
      <c r="S4287" s="244"/>
      <c r="T4287" s="245"/>
      <c r="U4287" s="13"/>
      <c r="V4287" s="13"/>
      <c r="W4287" s="13"/>
      <c r="X4287" s="13"/>
      <c r="Y4287" s="13"/>
      <c r="Z4287" s="13"/>
      <c r="AA4287" s="13"/>
      <c r="AB4287" s="13"/>
      <c r="AC4287" s="13"/>
      <c r="AD4287" s="13"/>
      <c r="AE4287" s="13"/>
      <c r="AT4287" s="246" t="s">
        <v>252</v>
      </c>
      <c r="AU4287" s="246" t="s">
        <v>93</v>
      </c>
      <c r="AV4287" s="13" t="s">
        <v>23</v>
      </c>
      <c r="AW4287" s="13" t="s">
        <v>46</v>
      </c>
      <c r="AX4287" s="13" t="s">
        <v>85</v>
      </c>
      <c r="AY4287" s="246" t="s">
        <v>241</v>
      </c>
    </row>
    <row r="4288" s="13" customFormat="1">
      <c r="A4288" s="13"/>
      <c r="B4288" s="236"/>
      <c r="C4288" s="237"/>
      <c r="D4288" s="238" t="s">
        <v>252</v>
      </c>
      <c r="E4288" s="239" t="s">
        <v>39</v>
      </c>
      <c r="F4288" s="240" t="s">
        <v>3802</v>
      </c>
      <c r="G4288" s="237"/>
      <c r="H4288" s="239" t="s">
        <v>39</v>
      </c>
      <c r="I4288" s="241"/>
      <c r="J4288" s="237"/>
      <c r="K4288" s="237"/>
      <c r="L4288" s="242"/>
      <c r="M4288" s="243"/>
      <c r="N4288" s="244"/>
      <c r="O4288" s="244"/>
      <c r="P4288" s="244"/>
      <c r="Q4288" s="244"/>
      <c r="R4288" s="244"/>
      <c r="S4288" s="244"/>
      <c r="T4288" s="245"/>
      <c r="U4288" s="13"/>
      <c r="V4288" s="13"/>
      <c r="W4288" s="13"/>
      <c r="X4288" s="13"/>
      <c r="Y4288" s="13"/>
      <c r="Z4288" s="13"/>
      <c r="AA4288" s="13"/>
      <c r="AB4288" s="13"/>
      <c r="AC4288" s="13"/>
      <c r="AD4288" s="13"/>
      <c r="AE4288" s="13"/>
      <c r="AT4288" s="246" t="s">
        <v>252</v>
      </c>
      <c r="AU4288" s="246" t="s">
        <v>93</v>
      </c>
      <c r="AV4288" s="13" t="s">
        <v>23</v>
      </c>
      <c r="AW4288" s="13" t="s">
        <v>46</v>
      </c>
      <c r="AX4288" s="13" t="s">
        <v>85</v>
      </c>
      <c r="AY4288" s="246" t="s">
        <v>241</v>
      </c>
    </row>
    <row r="4289" s="14" customFormat="1">
      <c r="A4289" s="14"/>
      <c r="B4289" s="247"/>
      <c r="C4289" s="248"/>
      <c r="D4289" s="238" t="s">
        <v>252</v>
      </c>
      <c r="E4289" s="249" t="s">
        <v>39</v>
      </c>
      <c r="F4289" s="250" t="s">
        <v>3803</v>
      </c>
      <c r="G4289" s="248"/>
      <c r="H4289" s="251">
        <v>3.198</v>
      </c>
      <c r="I4289" s="252"/>
      <c r="J4289" s="248"/>
      <c r="K4289" s="248"/>
      <c r="L4289" s="253"/>
      <c r="M4289" s="254"/>
      <c r="N4289" s="255"/>
      <c r="O4289" s="255"/>
      <c r="P4289" s="255"/>
      <c r="Q4289" s="255"/>
      <c r="R4289" s="255"/>
      <c r="S4289" s="255"/>
      <c r="T4289" s="256"/>
      <c r="U4289" s="14"/>
      <c r="V4289" s="14"/>
      <c r="W4289" s="14"/>
      <c r="X4289" s="14"/>
      <c r="Y4289" s="14"/>
      <c r="Z4289" s="14"/>
      <c r="AA4289" s="14"/>
      <c r="AB4289" s="14"/>
      <c r="AC4289" s="14"/>
      <c r="AD4289" s="14"/>
      <c r="AE4289" s="14"/>
      <c r="AT4289" s="257" t="s">
        <v>252</v>
      </c>
      <c r="AU4289" s="257" t="s">
        <v>93</v>
      </c>
      <c r="AV4289" s="14" t="s">
        <v>93</v>
      </c>
      <c r="AW4289" s="14" t="s">
        <v>46</v>
      </c>
      <c r="AX4289" s="14" t="s">
        <v>85</v>
      </c>
      <c r="AY4289" s="257" t="s">
        <v>241</v>
      </c>
    </row>
    <row r="4290" s="15" customFormat="1">
      <c r="A4290" s="15"/>
      <c r="B4290" s="258"/>
      <c r="C4290" s="259"/>
      <c r="D4290" s="238" t="s">
        <v>252</v>
      </c>
      <c r="E4290" s="260" t="s">
        <v>39</v>
      </c>
      <c r="F4290" s="261" t="s">
        <v>274</v>
      </c>
      <c r="G4290" s="259"/>
      <c r="H4290" s="262">
        <v>4.923</v>
      </c>
      <c r="I4290" s="263"/>
      <c r="J4290" s="259"/>
      <c r="K4290" s="259"/>
      <c r="L4290" s="264"/>
      <c r="M4290" s="265"/>
      <c r="N4290" s="266"/>
      <c r="O4290" s="266"/>
      <c r="P4290" s="266"/>
      <c r="Q4290" s="266"/>
      <c r="R4290" s="266"/>
      <c r="S4290" s="266"/>
      <c r="T4290" s="267"/>
      <c r="U4290" s="15"/>
      <c r="V4290" s="15"/>
      <c r="W4290" s="15"/>
      <c r="X4290" s="15"/>
      <c r="Y4290" s="15"/>
      <c r="Z4290" s="15"/>
      <c r="AA4290" s="15"/>
      <c r="AB4290" s="15"/>
      <c r="AC4290" s="15"/>
      <c r="AD4290" s="15"/>
      <c r="AE4290" s="15"/>
      <c r="AT4290" s="268" t="s">
        <v>252</v>
      </c>
      <c r="AU4290" s="268" t="s">
        <v>93</v>
      </c>
      <c r="AV4290" s="15" t="s">
        <v>248</v>
      </c>
      <c r="AW4290" s="15" t="s">
        <v>46</v>
      </c>
      <c r="AX4290" s="15" t="s">
        <v>23</v>
      </c>
      <c r="AY4290" s="268" t="s">
        <v>241</v>
      </c>
    </row>
    <row r="4291" s="2" customFormat="1" ht="16.5" customHeight="1">
      <c r="A4291" s="42"/>
      <c r="B4291" s="43"/>
      <c r="C4291" s="218" t="s">
        <v>3804</v>
      </c>
      <c r="D4291" s="218" t="s">
        <v>243</v>
      </c>
      <c r="E4291" s="219" t="s">
        <v>3805</v>
      </c>
      <c r="F4291" s="220" t="s">
        <v>3806</v>
      </c>
      <c r="G4291" s="221" t="s">
        <v>246</v>
      </c>
      <c r="H4291" s="222">
        <v>0.081000000000000003</v>
      </c>
      <c r="I4291" s="223"/>
      <c r="J4291" s="224">
        <f>ROUND(I4291*H4291,2)</f>
        <v>0</v>
      </c>
      <c r="K4291" s="220" t="s">
        <v>247</v>
      </c>
      <c r="L4291" s="48"/>
      <c r="M4291" s="225" t="s">
        <v>39</v>
      </c>
      <c r="N4291" s="226" t="s">
        <v>56</v>
      </c>
      <c r="O4291" s="88"/>
      <c r="P4291" s="227">
        <f>O4291*H4291</f>
        <v>0</v>
      </c>
      <c r="Q4291" s="227">
        <v>0</v>
      </c>
      <c r="R4291" s="227">
        <f>Q4291*H4291</f>
        <v>0</v>
      </c>
      <c r="S4291" s="227">
        <v>2.2000000000000002</v>
      </c>
      <c r="T4291" s="228">
        <f>S4291*H4291</f>
        <v>0.17820000000000003</v>
      </c>
      <c r="U4291" s="42"/>
      <c r="V4291" s="42"/>
      <c r="W4291" s="42"/>
      <c r="X4291" s="42"/>
      <c r="Y4291" s="42"/>
      <c r="Z4291" s="42"/>
      <c r="AA4291" s="42"/>
      <c r="AB4291" s="42"/>
      <c r="AC4291" s="42"/>
      <c r="AD4291" s="42"/>
      <c r="AE4291" s="42"/>
      <c r="AR4291" s="229" t="s">
        <v>248</v>
      </c>
      <c r="AT4291" s="229" t="s">
        <v>243</v>
      </c>
      <c r="AU4291" s="229" t="s">
        <v>93</v>
      </c>
      <c r="AY4291" s="20" t="s">
        <v>241</v>
      </c>
      <c r="BE4291" s="230">
        <f>IF(N4291="základní",J4291,0)</f>
        <v>0</v>
      </c>
      <c r="BF4291" s="230">
        <f>IF(N4291="snížená",J4291,0)</f>
        <v>0</v>
      </c>
      <c r="BG4291" s="230">
        <f>IF(N4291="zákl. přenesená",J4291,0)</f>
        <v>0</v>
      </c>
      <c r="BH4291" s="230">
        <f>IF(N4291="sníž. přenesená",J4291,0)</f>
        <v>0</v>
      </c>
      <c r="BI4291" s="230">
        <f>IF(N4291="nulová",J4291,0)</f>
        <v>0</v>
      </c>
      <c r="BJ4291" s="20" t="s">
        <v>23</v>
      </c>
      <c r="BK4291" s="230">
        <f>ROUND(I4291*H4291,2)</f>
        <v>0</v>
      </c>
      <c r="BL4291" s="20" t="s">
        <v>248</v>
      </c>
      <c r="BM4291" s="229" t="s">
        <v>3807</v>
      </c>
    </row>
    <row r="4292" s="2" customFormat="1">
      <c r="A4292" s="42"/>
      <c r="B4292" s="43"/>
      <c r="C4292" s="44"/>
      <c r="D4292" s="231" t="s">
        <v>250</v>
      </c>
      <c r="E4292" s="44"/>
      <c r="F4292" s="232" t="s">
        <v>3808</v>
      </c>
      <c r="G4292" s="44"/>
      <c r="H4292" s="44"/>
      <c r="I4292" s="233"/>
      <c r="J4292" s="44"/>
      <c r="K4292" s="44"/>
      <c r="L4292" s="48"/>
      <c r="M4292" s="234"/>
      <c r="N4292" s="235"/>
      <c r="O4292" s="88"/>
      <c r="P4292" s="88"/>
      <c r="Q4292" s="88"/>
      <c r="R4292" s="88"/>
      <c r="S4292" s="88"/>
      <c r="T4292" s="89"/>
      <c r="U4292" s="42"/>
      <c r="V4292" s="42"/>
      <c r="W4292" s="42"/>
      <c r="X4292" s="42"/>
      <c r="Y4292" s="42"/>
      <c r="Z4292" s="42"/>
      <c r="AA4292" s="42"/>
      <c r="AB4292" s="42"/>
      <c r="AC4292" s="42"/>
      <c r="AD4292" s="42"/>
      <c r="AE4292" s="42"/>
      <c r="AT4292" s="20" t="s">
        <v>250</v>
      </c>
      <c r="AU4292" s="20" t="s">
        <v>93</v>
      </c>
    </row>
    <row r="4293" s="13" customFormat="1">
      <c r="A4293" s="13"/>
      <c r="B4293" s="236"/>
      <c r="C4293" s="237"/>
      <c r="D4293" s="238" t="s">
        <v>252</v>
      </c>
      <c r="E4293" s="239" t="s">
        <v>39</v>
      </c>
      <c r="F4293" s="240" t="s">
        <v>2443</v>
      </c>
      <c r="G4293" s="237"/>
      <c r="H4293" s="239" t="s">
        <v>39</v>
      </c>
      <c r="I4293" s="241"/>
      <c r="J4293" s="237"/>
      <c r="K4293" s="237"/>
      <c r="L4293" s="242"/>
      <c r="M4293" s="243"/>
      <c r="N4293" s="244"/>
      <c r="O4293" s="244"/>
      <c r="P4293" s="244"/>
      <c r="Q4293" s="244"/>
      <c r="R4293" s="244"/>
      <c r="S4293" s="244"/>
      <c r="T4293" s="245"/>
      <c r="U4293" s="13"/>
      <c r="V4293" s="13"/>
      <c r="W4293" s="13"/>
      <c r="X4293" s="13"/>
      <c r="Y4293" s="13"/>
      <c r="Z4293" s="13"/>
      <c r="AA4293" s="13"/>
      <c r="AB4293" s="13"/>
      <c r="AC4293" s="13"/>
      <c r="AD4293" s="13"/>
      <c r="AE4293" s="13"/>
      <c r="AT4293" s="246" t="s">
        <v>252</v>
      </c>
      <c r="AU4293" s="246" t="s">
        <v>93</v>
      </c>
      <c r="AV4293" s="13" t="s">
        <v>23</v>
      </c>
      <c r="AW4293" s="13" t="s">
        <v>46</v>
      </c>
      <c r="AX4293" s="13" t="s">
        <v>85</v>
      </c>
      <c r="AY4293" s="246" t="s">
        <v>241</v>
      </c>
    </row>
    <row r="4294" s="13" customFormat="1">
      <c r="A4294" s="13"/>
      <c r="B4294" s="236"/>
      <c r="C4294" s="237"/>
      <c r="D4294" s="238" t="s">
        <v>252</v>
      </c>
      <c r="E4294" s="239" t="s">
        <v>39</v>
      </c>
      <c r="F4294" s="240" t="s">
        <v>2444</v>
      </c>
      <c r="G4294" s="237"/>
      <c r="H4294" s="239" t="s">
        <v>39</v>
      </c>
      <c r="I4294" s="241"/>
      <c r="J4294" s="237"/>
      <c r="K4294" s="237"/>
      <c r="L4294" s="242"/>
      <c r="M4294" s="243"/>
      <c r="N4294" s="244"/>
      <c r="O4294" s="244"/>
      <c r="P4294" s="244"/>
      <c r="Q4294" s="244"/>
      <c r="R4294" s="244"/>
      <c r="S4294" s="244"/>
      <c r="T4294" s="245"/>
      <c r="U4294" s="13"/>
      <c r="V4294" s="13"/>
      <c r="W4294" s="13"/>
      <c r="X4294" s="13"/>
      <c r="Y4294" s="13"/>
      <c r="Z4294" s="13"/>
      <c r="AA4294" s="13"/>
      <c r="AB4294" s="13"/>
      <c r="AC4294" s="13"/>
      <c r="AD4294" s="13"/>
      <c r="AE4294" s="13"/>
      <c r="AT4294" s="246" t="s">
        <v>252</v>
      </c>
      <c r="AU4294" s="246" t="s">
        <v>93</v>
      </c>
      <c r="AV4294" s="13" t="s">
        <v>23</v>
      </c>
      <c r="AW4294" s="13" t="s">
        <v>46</v>
      </c>
      <c r="AX4294" s="13" t="s">
        <v>85</v>
      </c>
      <c r="AY4294" s="246" t="s">
        <v>241</v>
      </c>
    </row>
    <row r="4295" s="14" customFormat="1">
      <c r="A4295" s="14"/>
      <c r="B4295" s="247"/>
      <c r="C4295" s="248"/>
      <c r="D4295" s="238" t="s">
        <v>252</v>
      </c>
      <c r="E4295" s="249" t="s">
        <v>39</v>
      </c>
      <c r="F4295" s="250" t="s">
        <v>3809</v>
      </c>
      <c r="G4295" s="248"/>
      <c r="H4295" s="251">
        <v>0.081000000000000003</v>
      </c>
      <c r="I4295" s="252"/>
      <c r="J4295" s="248"/>
      <c r="K4295" s="248"/>
      <c r="L4295" s="253"/>
      <c r="M4295" s="254"/>
      <c r="N4295" s="255"/>
      <c r="O4295" s="255"/>
      <c r="P4295" s="255"/>
      <c r="Q4295" s="255"/>
      <c r="R4295" s="255"/>
      <c r="S4295" s="255"/>
      <c r="T4295" s="256"/>
      <c r="U4295" s="14"/>
      <c r="V4295" s="14"/>
      <c r="W4295" s="14"/>
      <c r="X4295" s="14"/>
      <c r="Y4295" s="14"/>
      <c r="Z4295" s="14"/>
      <c r="AA4295" s="14"/>
      <c r="AB4295" s="14"/>
      <c r="AC4295" s="14"/>
      <c r="AD4295" s="14"/>
      <c r="AE4295" s="14"/>
      <c r="AT4295" s="257" t="s">
        <v>252</v>
      </c>
      <c r="AU4295" s="257" t="s">
        <v>93</v>
      </c>
      <c r="AV4295" s="14" t="s">
        <v>93</v>
      </c>
      <c r="AW4295" s="14" t="s">
        <v>46</v>
      </c>
      <c r="AX4295" s="14" t="s">
        <v>23</v>
      </c>
      <c r="AY4295" s="257" t="s">
        <v>241</v>
      </c>
    </row>
    <row r="4296" s="2" customFormat="1" ht="16.5" customHeight="1">
      <c r="A4296" s="42"/>
      <c r="B4296" s="43"/>
      <c r="C4296" s="218" t="s">
        <v>3810</v>
      </c>
      <c r="D4296" s="218" t="s">
        <v>243</v>
      </c>
      <c r="E4296" s="219" t="s">
        <v>3811</v>
      </c>
      <c r="F4296" s="220" t="s">
        <v>3812</v>
      </c>
      <c r="G4296" s="221" t="s">
        <v>246</v>
      </c>
      <c r="H4296" s="222">
        <v>2.238</v>
      </c>
      <c r="I4296" s="223"/>
      <c r="J4296" s="224">
        <f>ROUND(I4296*H4296,2)</f>
        <v>0</v>
      </c>
      <c r="K4296" s="220" t="s">
        <v>247</v>
      </c>
      <c r="L4296" s="48"/>
      <c r="M4296" s="225" t="s">
        <v>39</v>
      </c>
      <c r="N4296" s="226" t="s">
        <v>56</v>
      </c>
      <c r="O4296" s="88"/>
      <c r="P4296" s="227">
        <f>O4296*H4296</f>
        <v>0</v>
      </c>
      <c r="Q4296" s="227">
        <v>0</v>
      </c>
      <c r="R4296" s="227">
        <f>Q4296*H4296</f>
        <v>0</v>
      </c>
      <c r="S4296" s="227">
        <v>2.2000000000000002</v>
      </c>
      <c r="T4296" s="228">
        <f>S4296*H4296</f>
        <v>4.9236000000000004</v>
      </c>
      <c r="U4296" s="42"/>
      <c r="V4296" s="42"/>
      <c r="W4296" s="42"/>
      <c r="X4296" s="42"/>
      <c r="Y4296" s="42"/>
      <c r="Z4296" s="42"/>
      <c r="AA4296" s="42"/>
      <c r="AB4296" s="42"/>
      <c r="AC4296" s="42"/>
      <c r="AD4296" s="42"/>
      <c r="AE4296" s="42"/>
      <c r="AR4296" s="229" t="s">
        <v>248</v>
      </c>
      <c r="AT4296" s="229" t="s">
        <v>243</v>
      </c>
      <c r="AU4296" s="229" t="s">
        <v>93</v>
      </c>
      <c r="AY4296" s="20" t="s">
        <v>241</v>
      </c>
      <c r="BE4296" s="230">
        <f>IF(N4296="základní",J4296,0)</f>
        <v>0</v>
      </c>
      <c r="BF4296" s="230">
        <f>IF(N4296="snížená",J4296,0)</f>
        <v>0</v>
      </c>
      <c r="BG4296" s="230">
        <f>IF(N4296="zákl. přenesená",J4296,0)</f>
        <v>0</v>
      </c>
      <c r="BH4296" s="230">
        <f>IF(N4296="sníž. přenesená",J4296,0)</f>
        <v>0</v>
      </c>
      <c r="BI4296" s="230">
        <f>IF(N4296="nulová",J4296,0)</f>
        <v>0</v>
      </c>
      <c r="BJ4296" s="20" t="s">
        <v>23</v>
      </c>
      <c r="BK4296" s="230">
        <f>ROUND(I4296*H4296,2)</f>
        <v>0</v>
      </c>
      <c r="BL4296" s="20" t="s">
        <v>248</v>
      </c>
      <c r="BM4296" s="229" t="s">
        <v>3813</v>
      </c>
    </row>
    <row r="4297" s="2" customFormat="1">
      <c r="A4297" s="42"/>
      <c r="B4297" s="43"/>
      <c r="C4297" s="44"/>
      <c r="D4297" s="231" t="s">
        <v>250</v>
      </c>
      <c r="E4297" s="44"/>
      <c r="F4297" s="232" t="s">
        <v>3814</v>
      </c>
      <c r="G4297" s="44"/>
      <c r="H4297" s="44"/>
      <c r="I4297" s="233"/>
      <c r="J4297" s="44"/>
      <c r="K4297" s="44"/>
      <c r="L4297" s="48"/>
      <c r="M4297" s="234"/>
      <c r="N4297" s="235"/>
      <c r="O4297" s="88"/>
      <c r="P4297" s="88"/>
      <c r="Q4297" s="88"/>
      <c r="R4297" s="88"/>
      <c r="S4297" s="88"/>
      <c r="T4297" s="89"/>
      <c r="U4297" s="42"/>
      <c r="V4297" s="42"/>
      <c r="W4297" s="42"/>
      <c r="X4297" s="42"/>
      <c r="Y4297" s="42"/>
      <c r="Z4297" s="42"/>
      <c r="AA4297" s="42"/>
      <c r="AB4297" s="42"/>
      <c r="AC4297" s="42"/>
      <c r="AD4297" s="42"/>
      <c r="AE4297" s="42"/>
      <c r="AT4297" s="20" t="s">
        <v>250</v>
      </c>
      <c r="AU4297" s="20" t="s">
        <v>93</v>
      </c>
    </row>
    <row r="4298" s="13" customFormat="1">
      <c r="A4298" s="13"/>
      <c r="B4298" s="236"/>
      <c r="C4298" s="237"/>
      <c r="D4298" s="238" t="s">
        <v>252</v>
      </c>
      <c r="E4298" s="239" t="s">
        <v>39</v>
      </c>
      <c r="F4298" s="240" t="s">
        <v>2443</v>
      </c>
      <c r="G4298" s="237"/>
      <c r="H4298" s="239" t="s">
        <v>39</v>
      </c>
      <c r="I4298" s="241"/>
      <c r="J4298" s="237"/>
      <c r="K4298" s="237"/>
      <c r="L4298" s="242"/>
      <c r="M4298" s="243"/>
      <c r="N4298" s="244"/>
      <c r="O4298" s="244"/>
      <c r="P4298" s="244"/>
      <c r="Q4298" s="244"/>
      <c r="R4298" s="244"/>
      <c r="S4298" s="244"/>
      <c r="T4298" s="245"/>
      <c r="U4298" s="13"/>
      <c r="V4298" s="13"/>
      <c r="W4298" s="13"/>
      <c r="X4298" s="13"/>
      <c r="Y4298" s="13"/>
      <c r="Z4298" s="13"/>
      <c r="AA4298" s="13"/>
      <c r="AB4298" s="13"/>
      <c r="AC4298" s="13"/>
      <c r="AD4298" s="13"/>
      <c r="AE4298" s="13"/>
      <c r="AT4298" s="246" t="s">
        <v>252</v>
      </c>
      <c r="AU4298" s="246" t="s">
        <v>93</v>
      </c>
      <c r="AV4298" s="13" t="s">
        <v>23</v>
      </c>
      <c r="AW4298" s="13" t="s">
        <v>46</v>
      </c>
      <c r="AX4298" s="13" t="s">
        <v>85</v>
      </c>
      <c r="AY4298" s="246" t="s">
        <v>241</v>
      </c>
    </row>
    <row r="4299" s="13" customFormat="1">
      <c r="A4299" s="13"/>
      <c r="B4299" s="236"/>
      <c r="C4299" s="237"/>
      <c r="D4299" s="238" t="s">
        <v>252</v>
      </c>
      <c r="E4299" s="239" t="s">
        <v>39</v>
      </c>
      <c r="F4299" s="240" t="s">
        <v>3801</v>
      </c>
      <c r="G4299" s="237"/>
      <c r="H4299" s="239" t="s">
        <v>39</v>
      </c>
      <c r="I4299" s="241"/>
      <c r="J4299" s="237"/>
      <c r="K4299" s="237"/>
      <c r="L4299" s="242"/>
      <c r="M4299" s="243"/>
      <c r="N4299" s="244"/>
      <c r="O4299" s="244"/>
      <c r="P4299" s="244"/>
      <c r="Q4299" s="244"/>
      <c r="R4299" s="244"/>
      <c r="S4299" s="244"/>
      <c r="T4299" s="245"/>
      <c r="U4299" s="13"/>
      <c r="V4299" s="13"/>
      <c r="W4299" s="13"/>
      <c r="X4299" s="13"/>
      <c r="Y4299" s="13"/>
      <c r="Z4299" s="13"/>
      <c r="AA4299" s="13"/>
      <c r="AB4299" s="13"/>
      <c r="AC4299" s="13"/>
      <c r="AD4299" s="13"/>
      <c r="AE4299" s="13"/>
      <c r="AT4299" s="246" t="s">
        <v>252</v>
      </c>
      <c r="AU4299" s="246" t="s">
        <v>93</v>
      </c>
      <c r="AV4299" s="13" t="s">
        <v>23</v>
      </c>
      <c r="AW4299" s="13" t="s">
        <v>46</v>
      </c>
      <c r="AX4299" s="13" t="s">
        <v>85</v>
      </c>
      <c r="AY4299" s="246" t="s">
        <v>241</v>
      </c>
    </row>
    <row r="4300" s="13" customFormat="1">
      <c r="A4300" s="13"/>
      <c r="B4300" s="236"/>
      <c r="C4300" s="237"/>
      <c r="D4300" s="238" t="s">
        <v>252</v>
      </c>
      <c r="E4300" s="239" t="s">
        <v>39</v>
      </c>
      <c r="F4300" s="240" t="s">
        <v>3815</v>
      </c>
      <c r="G4300" s="237"/>
      <c r="H4300" s="239" t="s">
        <v>39</v>
      </c>
      <c r="I4300" s="241"/>
      <c r="J4300" s="237"/>
      <c r="K4300" s="237"/>
      <c r="L4300" s="242"/>
      <c r="M4300" s="243"/>
      <c r="N4300" s="244"/>
      <c r="O4300" s="244"/>
      <c r="P4300" s="244"/>
      <c r="Q4300" s="244"/>
      <c r="R4300" s="244"/>
      <c r="S4300" s="244"/>
      <c r="T4300" s="245"/>
      <c r="U4300" s="13"/>
      <c r="V4300" s="13"/>
      <c r="W4300" s="13"/>
      <c r="X4300" s="13"/>
      <c r="Y4300" s="13"/>
      <c r="Z4300" s="13"/>
      <c r="AA4300" s="13"/>
      <c r="AB4300" s="13"/>
      <c r="AC4300" s="13"/>
      <c r="AD4300" s="13"/>
      <c r="AE4300" s="13"/>
      <c r="AT4300" s="246" t="s">
        <v>252</v>
      </c>
      <c r="AU4300" s="246" t="s">
        <v>93</v>
      </c>
      <c r="AV4300" s="13" t="s">
        <v>23</v>
      </c>
      <c r="AW4300" s="13" t="s">
        <v>46</v>
      </c>
      <c r="AX4300" s="13" t="s">
        <v>85</v>
      </c>
      <c r="AY4300" s="246" t="s">
        <v>241</v>
      </c>
    </row>
    <row r="4301" s="14" customFormat="1">
      <c r="A4301" s="14"/>
      <c r="B4301" s="247"/>
      <c r="C4301" s="248"/>
      <c r="D4301" s="238" t="s">
        <v>252</v>
      </c>
      <c r="E4301" s="249" t="s">
        <v>39</v>
      </c>
      <c r="F4301" s="250" t="s">
        <v>3816</v>
      </c>
      <c r="G4301" s="248"/>
      <c r="H4301" s="251">
        <v>0.95899999999999996</v>
      </c>
      <c r="I4301" s="252"/>
      <c r="J4301" s="248"/>
      <c r="K4301" s="248"/>
      <c r="L4301" s="253"/>
      <c r="M4301" s="254"/>
      <c r="N4301" s="255"/>
      <c r="O4301" s="255"/>
      <c r="P4301" s="255"/>
      <c r="Q4301" s="255"/>
      <c r="R4301" s="255"/>
      <c r="S4301" s="255"/>
      <c r="T4301" s="256"/>
      <c r="U4301" s="14"/>
      <c r="V4301" s="14"/>
      <c r="W4301" s="14"/>
      <c r="X4301" s="14"/>
      <c r="Y4301" s="14"/>
      <c r="Z4301" s="14"/>
      <c r="AA4301" s="14"/>
      <c r="AB4301" s="14"/>
      <c r="AC4301" s="14"/>
      <c r="AD4301" s="14"/>
      <c r="AE4301" s="14"/>
      <c r="AT4301" s="257" t="s">
        <v>252</v>
      </c>
      <c r="AU4301" s="257" t="s">
        <v>93</v>
      </c>
      <c r="AV4301" s="14" t="s">
        <v>93</v>
      </c>
      <c r="AW4301" s="14" t="s">
        <v>46</v>
      </c>
      <c r="AX4301" s="14" t="s">
        <v>85</v>
      </c>
      <c r="AY4301" s="257" t="s">
        <v>241</v>
      </c>
    </row>
    <row r="4302" s="14" customFormat="1">
      <c r="A4302" s="14"/>
      <c r="B4302" s="247"/>
      <c r="C4302" s="248"/>
      <c r="D4302" s="238" t="s">
        <v>252</v>
      </c>
      <c r="E4302" s="249" t="s">
        <v>39</v>
      </c>
      <c r="F4302" s="250" t="s">
        <v>3817</v>
      </c>
      <c r="G4302" s="248"/>
      <c r="H4302" s="251">
        <v>1.2789999999999999</v>
      </c>
      <c r="I4302" s="252"/>
      <c r="J4302" s="248"/>
      <c r="K4302" s="248"/>
      <c r="L4302" s="253"/>
      <c r="M4302" s="254"/>
      <c r="N4302" s="255"/>
      <c r="O4302" s="255"/>
      <c r="P4302" s="255"/>
      <c r="Q4302" s="255"/>
      <c r="R4302" s="255"/>
      <c r="S4302" s="255"/>
      <c r="T4302" s="256"/>
      <c r="U4302" s="14"/>
      <c r="V4302" s="14"/>
      <c r="W4302" s="14"/>
      <c r="X4302" s="14"/>
      <c r="Y4302" s="14"/>
      <c r="Z4302" s="14"/>
      <c r="AA4302" s="14"/>
      <c r="AB4302" s="14"/>
      <c r="AC4302" s="14"/>
      <c r="AD4302" s="14"/>
      <c r="AE4302" s="14"/>
      <c r="AT4302" s="257" t="s">
        <v>252</v>
      </c>
      <c r="AU4302" s="257" t="s">
        <v>93</v>
      </c>
      <c r="AV4302" s="14" t="s">
        <v>93</v>
      </c>
      <c r="AW4302" s="14" t="s">
        <v>46</v>
      </c>
      <c r="AX4302" s="14" t="s">
        <v>85</v>
      </c>
      <c r="AY4302" s="257" t="s">
        <v>241</v>
      </c>
    </row>
    <row r="4303" s="15" customFormat="1">
      <c r="A4303" s="15"/>
      <c r="B4303" s="258"/>
      <c r="C4303" s="259"/>
      <c r="D4303" s="238" t="s">
        <v>252</v>
      </c>
      <c r="E4303" s="260" t="s">
        <v>39</v>
      </c>
      <c r="F4303" s="261" t="s">
        <v>274</v>
      </c>
      <c r="G4303" s="259"/>
      <c r="H4303" s="262">
        <v>2.238</v>
      </c>
      <c r="I4303" s="263"/>
      <c r="J4303" s="259"/>
      <c r="K4303" s="259"/>
      <c r="L4303" s="264"/>
      <c r="M4303" s="265"/>
      <c r="N4303" s="266"/>
      <c r="O4303" s="266"/>
      <c r="P4303" s="266"/>
      <c r="Q4303" s="266"/>
      <c r="R4303" s="266"/>
      <c r="S4303" s="266"/>
      <c r="T4303" s="267"/>
      <c r="U4303" s="15"/>
      <c r="V4303" s="15"/>
      <c r="W4303" s="15"/>
      <c r="X4303" s="15"/>
      <c r="Y4303" s="15"/>
      <c r="Z4303" s="15"/>
      <c r="AA4303" s="15"/>
      <c r="AB4303" s="15"/>
      <c r="AC4303" s="15"/>
      <c r="AD4303" s="15"/>
      <c r="AE4303" s="15"/>
      <c r="AT4303" s="268" t="s">
        <v>252</v>
      </c>
      <c r="AU4303" s="268" t="s">
        <v>93</v>
      </c>
      <c r="AV4303" s="15" t="s">
        <v>248</v>
      </c>
      <c r="AW4303" s="15" t="s">
        <v>46</v>
      </c>
      <c r="AX4303" s="15" t="s">
        <v>23</v>
      </c>
      <c r="AY4303" s="268" t="s">
        <v>241</v>
      </c>
    </row>
    <row r="4304" s="2" customFormat="1" ht="16.5" customHeight="1">
      <c r="A4304" s="42"/>
      <c r="B4304" s="43"/>
      <c r="C4304" s="218" t="s">
        <v>3818</v>
      </c>
      <c r="D4304" s="218" t="s">
        <v>243</v>
      </c>
      <c r="E4304" s="219" t="s">
        <v>3819</v>
      </c>
      <c r="F4304" s="220" t="s">
        <v>3820</v>
      </c>
      <c r="G4304" s="221" t="s">
        <v>246</v>
      </c>
      <c r="H4304" s="222">
        <v>0.255</v>
      </c>
      <c r="I4304" s="223"/>
      <c r="J4304" s="224">
        <f>ROUND(I4304*H4304,2)</f>
        <v>0</v>
      </c>
      <c r="K4304" s="220" t="s">
        <v>247</v>
      </c>
      <c r="L4304" s="48"/>
      <c r="M4304" s="225" t="s">
        <v>39</v>
      </c>
      <c r="N4304" s="226" t="s">
        <v>56</v>
      </c>
      <c r="O4304" s="88"/>
      <c r="P4304" s="227">
        <f>O4304*H4304</f>
        <v>0</v>
      </c>
      <c r="Q4304" s="227">
        <v>0</v>
      </c>
      <c r="R4304" s="227">
        <f>Q4304*H4304</f>
        <v>0</v>
      </c>
      <c r="S4304" s="227">
        <v>2.2000000000000002</v>
      </c>
      <c r="T4304" s="228">
        <f>S4304*H4304</f>
        <v>0.56100000000000005</v>
      </c>
      <c r="U4304" s="42"/>
      <c r="V4304" s="42"/>
      <c r="W4304" s="42"/>
      <c r="X4304" s="42"/>
      <c r="Y4304" s="42"/>
      <c r="Z4304" s="42"/>
      <c r="AA4304" s="42"/>
      <c r="AB4304" s="42"/>
      <c r="AC4304" s="42"/>
      <c r="AD4304" s="42"/>
      <c r="AE4304" s="42"/>
      <c r="AR4304" s="229" t="s">
        <v>248</v>
      </c>
      <c r="AT4304" s="229" t="s">
        <v>243</v>
      </c>
      <c r="AU4304" s="229" t="s">
        <v>93</v>
      </c>
      <c r="AY4304" s="20" t="s">
        <v>241</v>
      </c>
      <c r="BE4304" s="230">
        <f>IF(N4304="základní",J4304,0)</f>
        <v>0</v>
      </c>
      <c r="BF4304" s="230">
        <f>IF(N4304="snížená",J4304,0)</f>
        <v>0</v>
      </c>
      <c r="BG4304" s="230">
        <f>IF(N4304="zákl. přenesená",J4304,0)</f>
        <v>0</v>
      </c>
      <c r="BH4304" s="230">
        <f>IF(N4304="sníž. přenesená",J4304,0)</f>
        <v>0</v>
      </c>
      <c r="BI4304" s="230">
        <f>IF(N4304="nulová",J4304,0)</f>
        <v>0</v>
      </c>
      <c r="BJ4304" s="20" t="s">
        <v>23</v>
      </c>
      <c r="BK4304" s="230">
        <f>ROUND(I4304*H4304,2)</f>
        <v>0</v>
      </c>
      <c r="BL4304" s="20" t="s">
        <v>248</v>
      </c>
      <c r="BM4304" s="229" t="s">
        <v>3821</v>
      </c>
    </row>
    <row r="4305" s="2" customFormat="1">
      <c r="A4305" s="42"/>
      <c r="B4305" s="43"/>
      <c r="C4305" s="44"/>
      <c r="D4305" s="231" t="s">
        <v>250</v>
      </c>
      <c r="E4305" s="44"/>
      <c r="F4305" s="232" t="s">
        <v>3822</v>
      </c>
      <c r="G4305" s="44"/>
      <c r="H4305" s="44"/>
      <c r="I4305" s="233"/>
      <c r="J4305" s="44"/>
      <c r="K4305" s="44"/>
      <c r="L4305" s="48"/>
      <c r="M4305" s="234"/>
      <c r="N4305" s="235"/>
      <c r="O4305" s="88"/>
      <c r="P4305" s="88"/>
      <c r="Q4305" s="88"/>
      <c r="R4305" s="88"/>
      <c r="S4305" s="88"/>
      <c r="T4305" s="89"/>
      <c r="U4305" s="42"/>
      <c r="V4305" s="42"/>
      <c r="W4305" s="42"/>
      <c r="X4305" s="42"/>
      <c r="Y4305" s="42"/>
      <c r="Z4305" s="42"/>
      <c r="AA4305" s="42"/>
      <c r="AB4305" s="42"/>
      <c r="AC4305" s="42"/>
      <c r="AD4305" s="42"/>
      <c r="AE4305" s="42"/>
      <c r="AT4305" s="20" t="s">
        <v>250</v>
      </c>
      <c r="AU4305" s="20" t="s">
        <v>93</v>
      </c>
    </row>
    <row r="4306" s="13" customFormat="1">
      <c r="A4306" s="13"/>
      <c r="B4306" s="236"/>
      <c r="C4306" s="237"/>
      <c r="D4306" s="238" t="s">
        <v>252</v>
      </c>
      <c r="E4306" s="239" t="s">
        <v>39</v>
      </c>
      <c r="F4306" s="240" t="s">
        <v>3709</v>
      </c>
      <c r="G4306" s="237"/>
      <c r="H4306" s="239" t="s">
        <v>39</v>
      </c>
      <c r="I4306" s="241"/>
      <c r="J4306" s="237"/>
      <c r="K4306" s="237"/>
      <c r="L4306" s="242"/>
      <c r="M4306" s="243"/>
      <c r="N4306" s="244"/>
      <c r="O4306" s="244"/>
      <c r="P4306" s="244"/>
      <c r="Q4306" s="244"/>
      <c r="R4306" s="244"/>
      <c r="S4306" s="244"/>
      <c r="T4306" s="245"/>
      <c r="U4306" s="13"/>
      <c r="V4306" s="13"/>
      <c r="W4306" s="13"/>
      <c r="X4306" s="13"/>
      <c r="Y4306" s="13"/>
      <c r="Z4306" s="13"/>
      <c r="AA4306" s="13"/>
      <c r="AB4306" s="13"/>
      <c r="AC4306" s="13"/>
      <c r="AD4306" s="13"/>
      <c r="AE4306" s="13"/>
      <c r="AT4306" s="246" t="s">
        <v>252</v>
      </c>
      <c r="AU4306" s="246" t="s">
        <v>93</v>
      </c>
      <c r="AV4306" s="13" t="s">
        <v>23</v>
      </c>
      <c r="AW4306" s="13" t="s">
        <v>46</v>
      </c>
      <c r="AX4306" s="13" t="s">
        <v>85</v>
      </c>
      <c r="AY4306" s="246" t="s">
        <v>241</v>
      </c>
    </row>
    <row r="4307" s="13" customFormat="1">
      <c r="A4307" s="13"/>
      <c r="B4307" s="236"/>
      <c r="C4307" s="237"/>
      <c r="D4307" s="238" t="s">
        <v>252</v>
      </c>
      <c r="E4307" s="239" t="s">
        <v>39</v>
      </c>
      <c r="F4307" s="240" t="s">
        <v>3823</v>
      </c>
      <c r="G4307" s="237"/>
      <c r="H4307" s="239" t="s">
        <v>39</v>
      </c>
      <c r="I4307" s="241"/>
      <c r="J4307" s="237"/>
      <c r="K4307" s="237"/>
      <c r="L4307" s="242"/>
      <c r="M4307" s="243"/>
      <c r="N4307" s="244"/>
      <c r="O4307" s="244"/>
      <c r="P4307" s="244"/>
      <c r="Q4307" s="244"/>
      <c r="R4307" s="244"/>
      <c r="S4307" s="244"/>
      <c r="T4307" s="245"/>
      <c r="U4307" s="13"/>
      <c r="V4307" s="13"/>
      <c r="W4307" s="13"/>
      <c r="X4307" s="13"/>
      <c r="Y4307" s="13"/>
      <c r="Z4307" s="13"/>
      <c r="AA4307" s="13"/>
      <c r="AB4307" s="13"/>
      <c r="AC4307" s="13"/>
      <c r="AD4307" s="13"/>
      <c r="AE4307" s="13"/>
      <c r="AT4307" s="246" t="s">
        <v>252</v>
      </c>
      <c r="AU4307" s="246" t="s">
        <v>93</v>
      </c>
      <c r="AV4307" s="13" t="s">
        <v>23</v>
      </c>
      <c r="AW4307" s="13" t="s">
        <v>46</v>
      </c>
      <c r="AX4307" s="13" t="s">
        <v>85</v>
      </c>
      <c r="AY4307" s="246" t="s">
        <v>241</v>
      </c>
    </row>
    <row r="4308" s="14" customFormat="1">
      <c r="A4308" s="14"/>
      <c r="B4308" s="247"/>
      <c r="C4308" s="248"/>
      <c r="D4308" s="238" t="s">
        <v>252</v>
      </c>
      <c r="E4308" s="249" t="s">
        <v>39</v>
      </c>
      <c r="F4308" s="250" t="s">
        <v>3824</v>
      </c>
      <c r="G4308" s="248"/>
      <c r="H4308" s="251">
        <v>0.255</v>
      </c>
      <c r="I4308" s="252"/>
      <c r="J4308" s="248"/>
      <c r="K4308" s="248"/>
      <c r="L4308" s="253"/>
      <c r="M4308" s="254"/>
      <c r="N4308" s="255"/>
      <c r="O4308" s="255"/>
      <c r="P4308" s="255"/>
      <c r="Q4308" s="255"/>
      <c r="R4308" s="255"/>
      <c r="S4308" s="255"/>
      <c r="T4308" s="256"/>
      <c r="U4308" s="14"/>
      <c r="V4308" s="14"/>
      <c r="W4308" s="14"/>
      <c r="X4308" s="14"/>
      <c r="Y4308" s="14"/>
      <c r="Z4308" s="14"/>
      <c r="AA4308" s="14"/>
      <c r="AB4308" s="14"/>
      <c r="AC4308" s="14"/>
      <c r="AD4308" s="14"/>
      <c r="AE4308" s="14"/>
      <c r="AT4308" s="257" t="s">
        <v>252</v>
      </c>
      <c r="AU4308" s="257" t="s">
        <v>93</v>
      </c>
      <c r="AV4308" s="14" t="s">
        <v>93</v>
      </c>
      <c r="AW4308" s="14" t="s">
        <v>46</v>
      </c>
      <c r="AX4308" s="14" t="s">
        <v>23</v>
      </c>
      <c r="AY4308" s="257" t="s">
        <v>241</v>
      </c>
    </row>
    <row r="4309" s="2" customFormat="1" ht="24.15" customHeight="1">
      <c r="A4309" s="42"/>
      <c r="B4309" s="43"/>
      <c r="C4309" s="218" t="s">
        <v>3825</v>
      </c>
      <c r="D4309" s="218" t="s">
        <v>243</v>
      </c>
      <c r="E4309" s="219" t="s">
        <v>3826</v>
      </c>
      <c r="F4309" s="220" t="s">
        <v>3827</v>
      </c>
      <c r="G4309" s="221" t="s">
        <v>145</v>
      </c>
      <c r="H4309" s="222">
        <v>1.3500000000000001</v>
      </c>
      <c r="I4309" s="223"/>
      <c r="J4309" s="224">
        <f>ROUND(I4309*H4309,2)</f>
        <v>0</v>
      </c>
      <c r="K4309" s="220" t="s">
        <v>247</v>
      </c>
      <c r="L4309" s="48"/>
      <c r="M4309" s="225" t="s">
        <v>39</v>
      </c>
      <c r="N4309" s="226" t="s">
        <v>56</v>
      </c>
      <c r="O4309" s="88"/>
      <c r="P4309" s="227">
        <f>O4309*H4309</f>
        <v>0</v>
      </c>
      <c r="Q4309" s="227">
        <v>0</v>
      </c>
      <c r="R4309" s="227">
        <f>Q4309*H4309</f>
        <v>0</v>
      </c>
      <c r="S4309" s="227">
        <v>0.035000000000000003</v>
      </c>
      <c r="T4309" s="228">
        <f>S4309*H4309</f>
        <v>0.047250000000000007</v>
      </c>
      <c r="U4309" s="42"/>
      <c r="V4309" s="42"/>
      <c r="W4309" s="42"/>
      <c r="X4309" s="42"/>
      <c r="Y4309" s="42"/>
      <c r="Z4309" s="42"/>
      <c r="AA4309" s="42"/>
      <c r="AB4309" s="42"/>
      <c r="AC4309" s="42"/>
      <c r="AD4309" s="42"/>
      <c r="AE4309" s="42"/>
      <c r="AR4309" s="229" t="s">
        <v>248</v>
      </c>
      <c r="AT4309" s="229" t="s">
        <v>243</v>
      </c>
      <c r="AU4309" s="229" t="s">
        <v>93</v>
      </c>
      <c r="AY4309" s="20" t="s">
        <v>241</v>
      </c>
      <c r="BE4309" s="230">
        <f>IF(N4309="základní",J4309,0)</f>
        <v>0</v>
      </c>
      <c r="BF4309" s="230">
        <f>IF(N4309="snížená",J4309,0)</f>
        <v>0</v>
      </c>
      <c r="BG4309" s="230">
        <f>IF(N4309="zákl. přenesená",J4309,0)</f>
        <v>0</v>
      </c>
      <c r="BH4309" s="230">
        <f>IF(N4309="sníž. přenesená",J4309,0)</f>
        <v>0</v>
      </c>
      <c r="BI4309" s="230">
        <f>IF(N4309="nulová",J4309,0)</f>
        <v>0</v>
      </c>
      <c r="BJ4309" s="20" t="s">
        <v>23</v>
      </c>
      <c r="BK4309" s="230">
        <f>ROUND(I4309*H4309,2)</f>
        <v>0</v>
      </c>
      <c r="BL4309" s="20" t="s">
        <v>248</v>
      </c>
      <c r="BM4309" s="229" t="s">
        <v>3828</v>
      </c>
    </row>
    <row r="4310" s="2" customFormat="1">
      <c r="A4310" s="42"/>
      <c r="B4310" s="43"/>
      <c r="C4310" s="44"/>
      <c r="D4310" s="231" t="s">
        <v>250</v>
      </c>
      <c r="E4310" s="44"/>
      <c r="F4310" s="232" t="s">
        <v>3829</v>
      </c>
      <c r="G4310" s="44"/>
      <c r="H4310" s="44"/>
      <c r="I4310" s="233"/>
      <c r="J4310" s="44"/>
      <c r="K4310" s="44"/>
      <c r="L4310" s="48"/>
      <c r="M4310" s="234"/>
      <c r="N4310" s="235"/>
      <c r="O4310" s="88"/>
      <c r="P4310" s="88"/>
      <c r="Q4310" s="88"/>
      <c r="R4310" s="88"/>
      <c r="S4310" s="88"/>
      <c r="T4310" s="89"/>
      <c r="U4310" s="42"/>
      <c r="V4310" s="42"/>
      <c r="W4310" s="42"/>
      <c r="X4310" s="42"/>
      <c r="Y4310" s="42"/>
      <c r="Z4310" s="42"/>
      <c r="AA4310" s="42"/>
      <c r="AB4310" s="42"/>
      <c r="AC4310" s="42"/>
      <c r="AD4310" s="42"/>
      <c r="AE4310" s="42"/>
      <c r="AT4310" s="20" t="s">
        <v>250</v>
      </c>
      <c r="AU4310" s="20" t="s">
        <v>93</v>
      </c>
    </row>
    <row r="4311" s="13" customFormat="1">
      <c r="A4311" s="13"/>
      <c r="B4311" s="236"/>
      <c r="C4311" s="237"/>
      <c r="D4311" s="238" t="s">
        <v>252</v>
      </c>
      <c r="E4311" s="239" t="s">
        <v>39</v>
      </c>
      <c r="F4311" s="240" t="s">
        <v>2443</v>
      </c>
      <c r="G4311" s="237"/>
      <c r="H4311" s="239" t="s">
        <v>39</v>
      </c>
      <c r="I4311" s="241"/>
      <c r="J4311" s="237"/>
      <c r="K4311" s="237"/>
      <c r="L4311" s="242"/>
      <c r="M4311" s="243"/>
      <c r="N4311" s="244"/>
      <c r="O4311" s="244"/>
      <c r="P4311" s="244"/>
      <c r="Q4311" s="244"/>
      <c r="R4311" s="244"/>
      <c r="S4311" s="244"/>
      <c r="T4311" s="245"/>
      <c r="U4311" s="13"/>
      <c r="V4311" s="13"/>
      <c r="W4311" s="13"/>
      <c r="X4311" s="13"/>
      <c r="Y4311" s="13"/>
      <c r="Z4311" s="13"/>
      <c r="AA4311" s="13"/>
      <c r="AB4311" s="13"/>
      <c r="AC4311" s="13"/>
      <c r="AD4311" s="13"/>
      <c r="AE4311" s="13"/>
      <c r="AT4311" s="246" t="s">
        <v>252</v>
      </c>
      <c r="AU4311" s="246" t="s">
        <v>93</v>
      </c>
      <c r="AV4311" s="13" t="s">
        <v>23</v>
      </c>
      <c r="AW4311" s="13" t="s">
        <v>46</v>
      </c>
      <c r="AX4311" s="13" t="s">
        <v>85</v>
      </c>
      <c r="AY4311" s="246" t="s">
        <v>241</v>
      </c>
    </row>
    <row r="4312" s="13" customFormat="1">
      <c r="A4312" s="13"/>
      <c r="B4312" s="236"/>
      <c r="C4312" s="237"/>
      <c r="D4312" s="238" t="s">
        <v>252</v>
      </c>
      <c r="E4312" s="239" t="s">
        <v>39</v>
      </c>
      <c r="F4312" s="240" t="s">
        <v>2444</v>
      </c>
      <c r="G4312" s="237"/>
      <c r="H4312" s="239" t="s">
        <v>39</v>
      </c>
      <c r="I4312" s="241"/>
      <c r="J4312" s="237"/>
      <c r="K4312" s="237"/>
      <c r="L4312" s="242"/>
      <c r="M4312" s="243"/>
      <c r="N4312" s="244"/>
      <c r="O4312" s="244"/>
      <c r="P4312" s="244"/>
      <c r="Q4312" s="244"/>
      <c r="R4312" s="244"/>
      <c r="S4312" s="244"/>
      <c r="T4312" s="245"/>
      <c r="U4312" s="13"/>
      <c r="V4312" s="13"/>
      <c r="W4312" s="13"/>
      <c r="X4312" s="13"/>
      <c r="Y4312" s="13"/>
      <c r="Z4312" s="13"/>
      <c r="AA4312" s="13"/>
      <c r="AB4312" s="13"/>
      <c r="AC4312" s="13"/>
      <c r="AD4312" s="13"/>
      <c r="AE4312" s="13"/>
      <c r="AT4312" s="246" t="s">
        <v>252</v>
      </c>
      <c r="AU4312" s="246" t="s">
        <v>93</v>
      </c>
      <c r="AV4312" s="13" t="s">
        <v>23</v>
      </c>
      <c r="AW4312" s="13" t="s">
        <v>46</v>
      </c>
      <c r="AX4312" s="13" t="s">
        <v>85</v>
      </c>
      <c r="AY4312" s="246" t="s">
        <v>241</v>
      </c>
    </row>
    <row r="4313" s="14" customFormat="1">
      <c r="A4313" s="14"/>
      <c r="B4313" s="247"/>
      <c r="C4313" s="248"/>
      <c r="D4313" s="238" t="s">
        <v>252</v>
      </c>
      <c r="E4313" s="249" t="s">
        <v>39</v>
      </c>
      <c r="F4313" s="250" t="s">
        <v>3830</v>
      </c>
      <c r="G4313" s="248"/>
      <c r="H4313" s="251">
        <v>1.3500000000000001</v>
      </c>
      <c r="I4313" s="252"/>
      <c r="J4313" s="248"/>
      <c r="K4313" s="248"/>
      <c r="L4313" s="253"/>
      <c r="M4313" s="254"/>
      <c r="N4313" s="255"/>
      <c r="O4313" s="255"/>
      <c r="P4313" s="255"/>
      <c r="Q4313" s="255"/>
      <c r="R4313" s="255"/>
      <c r="S4313" s="255"/>
      <c r="T4313" s="256"/>
      <c r="U4313" s="14"/>
      <c r="V4313" s="14"/>
      <c r="W4313" s="14"/>
      <c r="X4313" s="14"/>
      <c r="Y4313" s="14"/>
      <c r="Z4313" s="14"/>
      <c r="AA4313" s="14"/>
      <c r="AB4313" s="14"/>
      <c r="AC4313" s="14"/>
      <c r="AD4313" s="14"/>
      <c r="AE4313" s="14"/>
      <c r="AT4313" s="257" t="s">
        <v>252</v>
      </c>
      <c r="AU4313" s="257" t="s">
        <v>93</v>
      </c>
      <c r="AV4313" s="14" t="s">
        <v>93</v>
      </c>
      <c r="AW4313" s="14" t="s">
        <v>46</v>
      </c>
      <c r="AX4313" s="14" t="s">
        <v>23</v>
      </c>
      <c r="AY4313" s="257" t="s">
        <v>241</v>
      </c>
    </row>
    <row r="4314" s="2" customFormat="1" ht="24.15" customHeight="1">
      <c r="A4314" s="42"/>
      <c r="B4314" s="43"/>
      <c r="C4314" s="218" t="s">
        <v>3831</v>
      </c>
      <c r="D4314" s="218" t="s">
        <v>243</v>
      </c>
      <c r="E4314" s="219" t="s">
        <v>3832</v>
      </c>
      <c r="F4314" s="220" t="s">
        <v>3833</v>
      </c>
      <c r="G4314" s="221" t="s">
        <v>145</v>
      </c>
      <c r="H4314" s="222">
        <v>6.476</v>
      </c>
      <c r="I4314" s="223"/>
      <c r="J4314" s="224">
        <f>ROUND(I4314*H4314,2)</f>
        <v>0</v>
      </c>
      <c r="K4314" s="220" t="s">
        <v>247</v>
      </c>
      <c r="L4314" s="48"/>
      <c r="M4314" s="225" t="s">
        <v>39</v>
      </c>
      <c r="N4314" s="226" t="s">
        <v>56</v>
      </c>
      <c r="O4314" s="88"/>
      <c r="P4314" s="227">
        <f>O4314*H4314</f>
        <v>0</v>
      </c>
      <c r="Q4314" s="227">
        <v>0</v>
      </c>
      <c r="R4314" s="227">
        <f>Q4314*H4314</f>
        <v>0</v>
      </c>
      <c r="S4314" s="227">
        <v>0.089999999999999997</v>
      </c>
      <c r="T4314" s="228">
        <f>S4314*H4314</f>
        <v>0.58284000000000002</v>
      </c>
      <c r="U4314" s="42"/>
      <c r="V4314" s="42"/>
      <c r="W4314" s="42"/>
      <c r="X4314" s="42"/>
      <c r="Y4314" s="42"/>
      <c r="Z4314" s="42"/>
      <c r="AA4314" s="42"/>
      <c r="AB4314" s="42"/>
      <c r="AC4314" s="42"/>
      <c r="AD4314" s="42"/>
      <c r="AE4314" s="42"/>
      <c r="AR4314" s="229" t="s">
        <v>248</v>
      </c>
      <c r="AT4314" s="229" t="s">
        <v>243</v>
      </c>
      <c r="AU4314" s="229" t="s">
        <v>93</v>
      </c>
      <c r="AY4314" s="20" t="s">
        <v>241</v>
      </c>
      <c r="BE4314" s="230">
        <f>IF(N4314="základní",J4314,0)</f>
        <v>0</v>
      </c>
      <c r="BF4314" s="230">
        <f>IF(N4314="snížená",J4314,0)</f>
        <v>0</v>
      </c>
      <c r="BG4314" s="230">
        <f>IF(N4314="zákl. přenesená",J4314,0)</f>
        <v>0</v>
      </c>
      <c r="BH4314" s="230">
        <f>IF(N4314="sníž. přenesená",J4314,0)</f>
        <v>0</v>
      </c>
      <c r="BI4314" s="230">
        <f>IF(N4314="nulová",J4314,0)</f>
        <v>0</v>
      </c>
      <c r="BJ4314" s="20" t="s">
        <v>23</v>
      </c>
      <c r="BK4314" s="230">
        <f>ROUND(I4314*H4314,2)</f>
        <v>0</v>
      </c>
      <c r="BL4314" s="20" t="s">
        <v>248</v>
      </c>
      <c r="BM4314" s="229" t="s">
        <v>3834</v>
      </c>
    </row>
    <row r="4315" s="2" customFormat="1">
      <c r="A4315" s="42"/>
      <c r="B4315" s="43"/>
      <c r="C4315" s="44"/>
      <c r="D4315" s="231" t="s">
        <v>250</v>
      </c>
      <c r="E4315" s="44"/>
      <c r="F4315" s="232" t="s">
        <v>3835</v>
      </c>
      <c r="G4315" s="44"/>
      <c r="H4315" s="44"/>
      <c r="I4315" s="233"/>
      <c r="J4315" s="44"/>
      <c r="K4315" s="44"/>
      <c r="L4315" s="48"/>
      <c r="M4315" s="234"/>
      <c r="N4315" s="235"/>
      <c r="O4315" s="88"/>
      <c r="P4315" s="88"/>
      <c r="Q4315" s="88"/>
      <c r="R4315" s="88"/>
      <c r="S4315" s="88"/>
      <c r="T4315" s="89"/>
      <c r="U4315" s="42"/>
      <c r="V4315" s="42"/>
      <c r="W4315" s="42"/>
      <c r="X4315" s="42"/>
      <c r="Y4315" s="42"/>
      <c r="Z4315" s="42"/>
      <c r="AA4315" s="42"/>
      <c r="AB4315" s="42"/>
      <c r="AC4315" s="42"/>
      <c r="AD4315" s="42"/>
      <c r="AE4315" s="42"/>
      <c r="AT4315" s="20" t="s">
        <v>250</v>
      </c>
      <c r="AU4315" s="20" t="s">
        <v>93</v>
      </c>
    </row>
    <row r="4316" s="13" customFormat="1">
      <c r="A4316" s="13"/>
      <c r="B4316" s="236"/>
      <c r="C4316" s="237"/>
      <c r="D4316" s="238" t="s">
        <v>252</v>
      </c>
      <c r="E4316" s="239" t="s">
        <v>39</v>
      </c>
      <c r="F4316" s="240" t="s">
        <v>3709</v>
      </c>
      <c r="G4316" s="237"/>
      <c r="H4316" s="239" t="s">
        <v>39</v>
      </c>
      <c r="I4316" s="241"/>
      <c r="J4316" s="237"/>
      <c r="K4316" s="237"/>
      <c r="L4316" s="242"/>
      <c r="M4316" s="243"/>
      <c r="N4316" s="244"/>
      <c r="O4316" s="244"/>
      <c r="P4316" s="244"/>
      <c r="Q4316" s="244"/>
      <c r="R4316" s="244"/>
      <c r="S4316" s="244"/>
      <c r="T4316" s="245"/>
      <c r="U4316" s="13"/>
      <c r="V4316" s="13"/>
      <c r="W4316" s="13"/>
      <c r="X4316" s="13"/>
      <c r="Y4316" s="13"/>
      <c r="Z4316" s="13"/>
      <c r="AA4316" s="13"/>
      <c r="AB4316" s="13"/>
      <c r="AC4316" s="13"/>
      <c r="AD4316" s="13"/>
      <c r="AE4316" s="13"/>
      <c r="AT4316" s="246" t="s">
        <v>252</v>
      </c>
      <c r="AU4316" s="246" t="s">
        <v>93</v>
      </c>
      <c r="AV4316" s="13" t="s">
        <v>23</v>
      </c>
      <c r="AW4316" s="13" t="s">
        <v>46</v>
      </c>
      <c r="AX4316" s="13" t="s">
        <v>85</v>
      </c>
      <c r="AY4316" s="246" t="s">
        <v>241</v>
      </c>
    </row>
    <row r="4317" s="13" customFormat="1">
      <c r="A4317" s="13"/>
      <c r="B4317" s="236"/>
      <c r="C4317" s="237"/>
      <c r="D4317" s="238" t="s">
        <v>252</v>
      </c>
      <c r="E4317" s="239" t="s">
        <v>39</v>
      </c>
      <c r="F4317" s="240" t="s">
        <v>3823</v>
      </c>
      <c r="G4317" s="237"/>
      <c r="H4317" s="239" t="s">
        <v>39</v>
      </c>
      <c r="I4317" s="241"/>
      <c r="J4317" s="237"/>
      <c r="K4317" s="237"/>
      <c r="L4317" s="242"/>
      <c r="M4317" s="243"/>
      <c r="N4317" s="244"/>
      <c r="O4317" s="244"/>
      <c r="P4317" s="244"/>
      <c r="Q4317" s="244"/>
      <c r="R4317" s="244"/>
      <c r="S4317" s="244"/>
      <c r="T4317" s="245"/>
      <c r="U4317" s="13"/>
      <c r="V4317" s="13"/>
      <c r="W4317" s="13"/>
      <c r="X4317" s="13"/>
      <c r="Y4317" s="13"/>
      <c r="Z4317" s="13"/>
      <c r="AA4317" s="13"/>
      <c r="AB4317" s="13"/>
      <c r="AC4317" s="13"/>
      <c r="AD4317" s="13"/>
      <c r="AE4317" s="13"/>
      <c r="AT4317" s="246" t="s">
        <v>252</v>
      </c>
      <c r="AU4317" s="246" t="s">
        <v>93</v>
      </c>
      <c r="AV4317" s="13" t="s">
        <v>23</v>
      </c>
      <c r="AW4317" s="13" t="s">
        <v>46</v>
      </c>
      <c r="AX4317" s="13" t="s">
        <v>85</v>
      </c>
      <c r="AY4317" s="246" t="s">
        <v>241</v>
      </c>
    </row>
    <row r="4318" s="14" customFormat="1">
      <c r="A4318" s="14"/>
      <c r="B4318" s="247"/>
      <c r="C4318" s="248"/>
      <c r="D4318" s="238" t="s">
        <v>252</v>
      </c>
      <c r="E4318" s="249" t="s">
        <v>39</v>
      </c>
      <c r="F4318" s="250" t="s">
        <v>3836</v>
      </c>
      <c r="G4318" s="248"/>
      <c r="H4318" s="251">
        <v>0.84999999999999998</v>
      </c>
      <c r="I4318" s="252"/>
      <c r="J4318" s="248"/>
      <c r="K4318" s="248"/>
      <c r="L4318" s="253"/>
      <c r="M4318" s="254"/>
      <c r="N4318" s="255"/>
      <c r="O4318" s="255"/>
      <c r="P4318" s="255"/>
      <c r="Q4318" s="255"/>
      <c r="R4318" s="255"/>
      <c r="S4318" s="255"/>
      <c r="T4318" s="256"/>
      <c r="U4318" s="14"/>
      <c r="V4318" s="14"/>
      <c r="W4318" s="14"/>
      <c r="X4318" s="14"/>
      <c r="Y4318" s="14"/>
      <c r="Z4318" s="14"/>
      <c r="AA4318" s="14"/>
      <c r="AB4318" s="14"/>
      <c r="AC4318" s="14"/>
      <c r="AD4318" s="14"/>
      <c r="AE4318" s="14"/>
      <c r="AT4318" s="257" t="s">
        <v>252</v>
      </c>
      <c r="AU4318" s="257" t="s">
        <v>93</v>
      </c>
      <c r="AV4318" s="14" t="s">
        <v>93</v>
      </c>
      <c r="AW4318" s="14" t="s">
        <v>46</v>
      </c>
      <c r="AX4318" s="14" t="s">
        <v>85</v>
      </c>
      <c r="AY4318" s="257" t="s">
        <v>241</v>
      </c>
    </row>
    <row r="4319" s="13" customFormat="1">
      <c r="A4319" s="13"/>
      <c r="B4319" s="236"/>
      <c r="C4319" s="237"/>
      <c r="D4319" s="238" t="s">
        <v>252</v>
      </c>
      <c r="E4319" s="239" t="s">
        <v>39</v>
      </c>
      <c r="F4319" s="240" t="s">
        <v>3837</v>
      </c>
      <c r="G4319" s="237"/>
      <c r="H4319" s="239" t="s">
        <v>39</v>
      </c>
      <c r="I4319" s="241"/>
      <c r="J4319" s="237"/>
      <c r="K4319" s="237"/>
      <c r="L4319" s="242"/>
      <c r="M4319" s="243"/>
      <c r="N4319" s="244"/>
      <c r="O4319" s="244"/>
      <c r="P4319" s="244"/>
      <c r="Q4319" s="244"/>
      <c r="R4319" s="244"/>
      <c r="S4319" s="244"/>
      <c r="T4319" s="245"/>
      <c r="U4319" s="13"/>
      <c r="V4319" s="13"/>
      <c r="W4319" s="13"/>
      <c r="X4319" s="13"/>
      <c r="Y4319" s="13"/>
      <c r="Z4319" s="13"/>
      <c r="AA4319" s="13"/>
      <c r="AB4319" s="13"/>
      <c r="AC4319" s="13"/>
      <c r="AD4319" s="13"/>
      <c r="AE4319" s="13"/>
      <c r="AT4319" s="246" t="s">
        <v>252</v>
      </c>
      <c r="AU4319" s="246" t="s">
        <v>93</v>
      </c>
      <c r="AV4319" s="13" t="s">
        <v>23</v>
      </c>
      <c r="AW4319" s="13" t="s">
        <v>46</v>
      </c>
      <c r="AX4319" s="13" t="s">
        <v>85</v>
      </c>
      <c r="AY4319" s="246" t="s">
        <v>241</v>
      </c>
    </row>
    <row r="4320" s="14" customFormat="1">
      <c r="A4320" s="14"/>
      <c r="B4320" s="247"/>
      <c r="C4320" s="248"/>
      <c r="D4320" s="238" t="s">
        <v>252</v>
      </c>
      <c r="E4320" s="249" t="s">
        <v>39</v>
      </c>
      <c r="F4320" s="250" t="s">
        <v>3838</v>
      </c>
      <c r="G4320" s="248"/>
      <c r="H4320" s="251">
        <v>5.6260000000000003</v>
      </c>
      <c r="I4320" s="252"/>
      <c r="J4320" s="248"/>
      <c r="K4320" s="248"/>
      <c r="L4320" s="253"/>
      <c r="M4320" s="254"/>
      <c r="N4320" s="255"/>
      <c r="O4320" s="255"/>
      <c r="P4320" s="255"/>
      <c r="Q4320" s="255"/>
      <c r="R4320" s="255"/>
      <c r="S4320" s="255"/>
      <c r="T4320" s="256"/>
      <c r="U4320" s="14"/>
      <c r="V4320" s="14"/>
      <c r="W4320" s="14"/>
      <c r="X4320" s="14"/>
      <c r="Y4320" s="14"/>
      <c r="Z4320" s="14"/>
      <c r="AA4320" s="14"/>
      <c r="AB4320" s="14"/>
      <c r="AC4320" s="14"/>
      <c r="AD4320" s="14"/>
      <c r="AE4320" s="14"/>
      <c r="AT4320" s="257" t="s">
        <v>252</v>
      </c>
      <c r="AU4320" s="257" t="s">
        <v>93</v>
      </c>
      <c r="AV4320" s="14" t="s">
        <v>93</v>
      </c>
      <c r="AW4320" s="14" t="s">
        <v>46</v>
      </c>
      <c r="AX4320" s="14" t="s">
        <v>85</v>
      </c>
      <c r="AY4320" s="257" t="s">
        <v>241</v>
      </c>
    </row>
    <row r="4321" s="15" customFormat="1">
      <c r="A4321" s="15"/>
      <c r="B4321" s="258"/>
      <c r="C4321" s="259"/>
      <c r="D4321" s="238" t="s">
        <v>252</v>
      </c>
      <c r="E4321" s="260" t="s">
        <v>39</v>
      </c>
      <c r="F4321" s="261" t="s">
        <v>274</v>
      </c>
      <c r="G4321" s="259"/>
      <c r="H4321" s="262">
        <v>6.476</v>
      </c>
      <c r="I4321" s="263"/>
      <c r="J4321" s="259"/>
      <c r="K4321" s="259"/>
      <c r="L4321" s="264"/>
      <c r="M4321" s="265"/>
      <c r="N4321" s="266"/>
      <c r="O4321" s="266"/>
      <c r="P4321" s="266"/>
      <c r="Q4321" s="266"/>
      <c r="R4321" s="266"/>
      <c r="S4321" s="266"/>
      <c r="T4321" s="267"/>
      <c r="U4321" s="15"/>
      <c r="V4321" s="15"/>
      <c r="W4321" s="15"/>
      <c r="X4321" s="15"/>
      <c r="Y4321" s="15"/>
      <c r="Z4321" s="15"/>
      <c r="AA4321" s="15"/>
      <c r="AB4321" s="15"/>
      <c r="AC4321" s="15"/>
      <c r="AD4321" s="15"/>
      <c r="AE4321" s="15"/>
      <c r="AT4321" s="268" t="s">
        <v>252</v>
      </c>
      <c r="AU4321" s="268" t="s">
        <v>93</v>
      </c>
      <c r="AV4321" s="15" t="s">
        <v>248</v>
      </c>
      <c r="AW4321" s="15" t="s">
        <v>46</v>
      </c>
      <c r="AX4321" s="15" t="s">
        <v>23</v>
      </c>
      <c r="AY4321" s="268" t="s">
        <v>241</v>
      </c>
    </row>
    <row r="4322" s="2" customFormat="1" ht="21.75" customHeight="1">
      <c r="A4322" s="42"/>
      <c r="B4322" s="43"/>
      <c r="C4322" s="218" t="s">
        <v>3839</v>
      </c>
      <c r="D4322" s="218" t="s">
        <v>243</v>
      </c>
      <c r="E4322" s="219" t="s">
        <v>3840</v>
      </c>
      <c r="F4322" s="220" t="s">
        <v>3841</v>
      </c>
      <c r="G4322" s="221" t="s">
        <v>246</v>
      </c>
      <c r="H4322" s="222">
        <v>2.399</v>
      </c>
      <c r="I4322" s="223"/>
      <c r="J4322" s="224">
        <f>ROUND(I4322*H4322,2)</f>
        <v>0</v>
      </c>
      <c r="K4322" s="220" t="s">
        <v>247</v>
      </c>
      <c r="L4322" s="48"/>
      <c r="M4322" s="225" t="s">
        <v>39</v>
      </c>
      <c r="N4322" s="226" t="s">
        <v>56</v>
      </c>
      <c r="O4322" s="88"/>
      <c r="P4322" s="227">
        <f>O4322*H4322</f>
        <v>0</v>
      </c>
      <c r="Q4322" s="227">
        <v>0</v>
      </c>
      <c r="R4322" s="227">
        <f>Q4322*H4322</f>
        <v>0</v>
      </c>
      <c r="S4322" s="227">
        <v>1.3999999999999999</v>
      </c>
      <c r="T4322" s="228">
        <f>S4322*H4322</f>
        <v>3.3586</v>
      </c>
      <c r="U4322" s="42"/>
      <c r="V4322" s="42"/>
      <c r="W4322" s="42"/>
      <c r="X4322" s="42"/>
      <c r="Y4322" s="42"/>
      <c r="Z4322" s="42"/>
      <c r="AA4322" s="42"/>
      <c r="AB4322" s="42"/>
      <c r="AC4322" s="42"/>
      <c r="AD4322" s="42"/>
      <c r="AE4322" s="42"/>
      <c r="AR4322" s="229" t="s">
        <v>248</v>
      </c>
      <c r="AT4322" s="229" t="s">
        <v>243</v>
      </c>
      <c r="AU4322" s="229" t="s">
        <v>93</v>
      </c>
      <c r="AY4322" s="20" t="s">
        <v>241</v>
      </c>
      <c r="BE4322" s="230">
        <f>IF(N4322="základní",J4322,0)</f>
        <v>0</v>
      </c>
      <c r="BF4322" s="230">
        <f>IF(N4322="snížená",J4322,0)</f>
        <v>0</v>
      </c>
      <c r="BG4322" s="230">
        <f>IF(N4322="zákl. přenesená",J4322,0)</f>
        <v>0</v>
      </c>
      <c r="BH4322" s="230">
        <f>IF(N4322="sníž. přenesená",J4322,0)</f>
        <v>0</v>
      </c>
      <c r="BI4322" s="230">
        <f>IF(N4322="nulová",J4322,0)</f>
        <v>0</v>
      </c>
      <c r="BJ4322" s="20" t="s">
        <v>23</v>
      </c>
      <c r="BK4322" s="230">
        <f>ROUND(I4322*H4322,2)</f>
        <v>0</v>
      </c>
      <c r="BL4322" s="20" t="s">
        <v>248</v>
      </c>
      <c r="BM4322" s="229" t="s">
        <v>3842</v>
      </c>
    </row>
    <row r="4323" s="2" customFormat="1">
      <c r="A4323" s="42"/>
      <c r="B4323" s="43"/>
      <c r="C4323" s="44"/>
      <c r="D4323" s="231" t="s">
        <v>250</v>
      </c>
      <c r="E4323" s="44"/>
      <c r="F4323" s="232" t="s">
        <v>3843</v>
      </c>
      <c r="G4323" s="44"/>
      <c r="H4323" s="44"/>
      <c r="I4323" s="233"/>
      <c r="J4323" s="44"/>
      <c r="K4323" s="44"/>
      <c r="L4323" s="48"/>
      <c r="M4323" s="234"/>
      <c r="N4323" s="235"/>
      <c r="O4323" s="88"/>
      <c r="P4323" s="88"/>
      <c r="Q4323" s="88"/>
      <c r="R4323" s="88"/>
      <c r="S4323" s="88"/>
      <c r="T4323" s="89"/>
      <c r="U4323" s="42"/>
      <c r="V4323" s="42"/>
      <c r="W4323" s="42"/>
      <c r="X4323" s="42"/>
      <c r="Y4323" s="42"/>
      <c r="Z4323" s="42"/>
      <c r="AA4323" s="42"/>
      <c r="AB4323" s="42"/>
      <c r="AC4323" s="42"/>
      <c r="AD4323" s="42"/>
      <c r="AE4323" s="42"/>
      <c r="AT4323" s="20" t="s">
        <v>250</v>
      </c>
      <c r="AU4323" s="20" t="s">
        <v>93</v>
      </c>
    </row>
    <row r="4324" s="13" customFormat="1">
      <c r="A4324" s="13"/>
      <c r="B4324" s="236"/>
      <c r="C4324" s="237"/>
      <c r="D4324" s="238" t="s">
        <v>252</v>
      </c>
      <c r="E4324" s="239" t="s">
        <v>39</v>
      </c>
      <c r="F4324" s="240" t="s">
        <v>2443</v>
      </c>
      <c r="G4324" s="237"/>
      <c r="H4324" s="239" t="s">
        <v>39</v>
      </c>
      <c r="I4324" s="241"/>
      <c r="J4324" s="237"/>
      <c r="K4324" s="237"/>
      <c r="L4324" s="242"/>
      <c r="M4324" s="243"/>
      <c r="N4324" s="244"/>
      <c r="O4324" s="244"/>
      <c r="P4324" s="244"/>
      <c r="Q4324" s="244"/>
      <c r="R4324" s="244"/>
      <c r="S4324" s="244"/>
      <c r="T4324" s="245"/>
      <c r="U4324" s="13"/>
      <c r="V4324" s="13"/>
      <c r="W4324" s="13"/>
      <c r="X4324" s="13"/>
      <c r="Y4324" s="13"/>
      <c r="Z4324" s="13"/>
      <c r="AA4324" s="13"/>
      <c r="AB4324" s="13"/>
      <c r="AC4324" s="13"/>
      <c r="AD4324" s="13"/>
      <c r="AE4324" s="13"/>
      <c r="AT4324" s="246" t="s">
        <v>252</v>
      </c>
      <c r="AU4324" s="246" t="s">
        <v>93</v>
      </c>
      <c r="AV4324" s="13" t="s">
        <v>23</v>
      </c>
      <c r="AW4324" s="13" t="s">
        <v>46</v>
      </c>
      <c r="AX4324" s="13" t="s">
        <v>85</v>
      </c>
      <c r="AY4324" s="246" t="s">
        <v>241</v>
      </c>
    </row>
    <row r="4325" s="13" customFormat="1">
      <c r="A4325" s="13"/>
      <c r="B4325" s="236"/>
      <c r="C4325" s="237"/>
      <c r="D4325" s="238" t="s">
        <v>252</v>
      </c>
      <c r="E4325" s="239" t="s">
        <v>39</v>
      </c>
      <c r="F4325" s="240" t="s">
        <v>3801</v>
      </c>
      <c r="G4325" s="237"/>
      <c r="H4325" s="239" t="s">
        <v>39</v>
      </c>
      <c r="I4325" s="241"/>
      <c r="J4325" s="237"/>
      <c r="K4325" s="237"/>
      <c r="L4325" s="242"/>
      <c r="M4325" s="243"/>
      <c r="N4325" s="244"/>
      <c r="O4325" s="244"/>
      <c r="P4325" s="244"/>
      <c r="Q4325" s="244"/>
      <c r="R4325" s="244"/>
      <c r="S4325" s="244"/>
      <c r="T4325" s="245"/>
      <c r="U4325" s="13"/>
      <c r="V4325" s="13"/>
      <c r="W4325" s="13"/>
      <c r="X4325" s="13"/>
      <c r="Y4325" s="13"/>
      <c r="Z4325" s="13"/>
      <c r="AA4325" s="13"/>
      <c r="AB4325" s="13"/>
      <c r="AC4325" s="13"/>
      <c r="AD4325" s="13"/>
      <c r="AE4325" s="13"/>
      <c r="AT4325" s="246" t="s">
        <v>252</v>
      </c>
      <c r="AU4325" s="246" t="s">
        <v>93</v>
      </c>
      <c r="AV4325" s="13" t="s">
        <v>23</v>
      </c>
      <c r="AW4325" s="13" t="s">
        <v>46</v>
      </c>
      <c r="AX4325" s="13" t="s">
        <v>85</v>
      </c>
      <c r="AY4325" s="246" t="s">
        <v>241</v>
      </c>
    </row>
    <row r="4326" s="13" customFormat="1">
      <c r="A4326" s="13"/>
      <c r="B4326" s="236"/>
      <c r="C4326" s="237"/>
      <c r="D4326" s="238" t="s">
        <v>252</v>
      </c>
      <c r="E4326" s="239" t="s">
        <v>39</v>
      </c>
      <c r="F4326" s="240" t="s">
        <v>3844</v>
      </c>
      <c r="G4326" s="237"/>
      <c r="H4326" s="239" t="s">
        <v>39</v>
      </c>
      <c r="I4326" s="241"/>
      <c r="J4326" s="237"/>
      <c r="K4326" s="237"/>
      <c r="L4326" s="242"/>
      <c r="M4326" s="243"/>
      <c r="N4326" s="244"/>
      <c r="O4326" s="244"/>
      <c r="P4326" s="244"/>
      <c r="Q4326" s="244"/>
      <c r="R4326" s="244"/>
      <c r="S4326" s="244"/>
      <c r="T4326" s="245"/>
      <c r="U4326" s="13"/>
      <c r="V4326" s="13"/>
      <c r="W4326" s="13"/>
      <c r="X4326" s="13"/>
      <c r="Y4326" s="13"/>
      <c r="Z4326" s="13"/>
      <c r="AA4326" s="13"/>
      <c r="AB4326" s="13"/>
      <c r="AC4326" s="13"/>
      <c r="AD4326" s="13"/>
      <c r="AE4326" s="13"/>
      <c r="AT4326" s="246" t="s">
        <v>252</v>
      </c>
      <c r="AU4326" s="246" t="s">
        <v>93</v>
      </c>
      <c r="AV4326" s="13" t="s">
        <v>23</v>
      </c>
      <c r="AW4326" s="13" t="s">
        <v>46</v>
      </c>
      <c r="AX4326" s="13" t="s">
        <v>85</v>
      </c>
      <c r="AY4326" s="246" t="s">
        <v>241</v>
      </c>
    </row>
    <row r="4327" s="14" customFormat="1">
      <c r="A4327" s="14"/>
      <c r="B4327" s="247"/>
      <c r="C4327" s="248"/>
      <c r="D4327" s="238" t="s">
        <v>252</v>
      </c>
      <c r="E4327" s="249" t="s">
        <v>39</v>
      </c>
      <c r="F4327" s="250" t="s">
        <v>3845</v>
      </c>
      <c r="G4327" s="248"/>
      <c r="H4327" s="251">
        <v>1.599</v>
      </c>
      <c r="I4327" s="252"/>
      <c r="J4327" s="248"/>
      <c r="K4327" s="248"/>
      <c r="L4327" s="253"/>
      <c r="M4327" s="254"/>
      <c r="N4327" s="255"/>
      <c r="O4327" s="255"/>
      <c r="P4327" s="255"/>
      <c r="Q4327" s="255"/>
      <c r="R4327" s="255"/>
      <c r="S4327" s="255"/>
      <c r="T4327" s="256"/>
      <c r="U4327" s="14"/>
      <c r="V4327" s="14"/>
      <c r="W4327" s="14"/>
      <c r="X4327" s="14"/>
      <c r="Y4327" s="14"/>
      <c r="Z4327" s="14"/>
      <c r="AA4327" s="14"/>
      <c r="AB4327" s="14"/>
      <c r="AC4327" s="14"/>
      <c r="AD4327" s="14"/>
      <c r="AE4327" s="14"/>
      <c r="AT4327" s="257" t="s">
        <v>252</v>
      </c>
      <c r="AU4327" s="257" t="s">
        <v>93</v>
      </c>
      <c r="AV4327" s="14" t="s">
        <v>93</v>
      </c>
      <c r="AW4327" s="14" t="s">
        <v>46</v>
      </c>
      <c r="AX4327" s="14" t="s">
        <v>85</v>
      </c>
      <c r="AY4327" s="257" t="s">
        <v>241</v>
      </c>
    </row>
    <row r="4328" s="13" customFormat="1">
      <c r="A4328" s="13"/>
      <c r="B4328" s="236"/>
      <c r="C4328" s="237"/>
      <c r="D4328" s="238" t="s">
        <v>252</v>
      </c>
      <c r="E4328" s="239" t="s">
        <v>39</v>
      </c>
      <c r="F4328" s="240" t="s">
        <v>3846</v>
      </c>
      <c r="G4328" s="237"/>
      <c r="H4328" s="239" t="s">
        <v>39</v>
      </c>
      <c r="I4328" s="241"/>
      <c r="J4328" s="237"/>
      <c r="K4328" s="237"/>
      <c r="L4328" s="242"/>
      <c r="M4328" s="243"/>
      <c r="N4328" s="244"/>
      <c r="O4328" s="244"/>
      <c r="P4328" s="244"/>
      <c r="Q4328" s="244"/>
      <c r="R4328" s="244"/>
      <c r="S4328" s="244"/>
      <c r="T4328" s="245"/>
      <c r="U4328" s="13"/>
      <c r="V4328" s="13"/>
      <c r="W4328" s="13"/>
      <c r="X4328" s="13"/>
      <c r="Y4328" s="13"/>
      <c r="Z4328" s="13"/>
      <c r="AA4328" s="13"/>
      <c r="AB4328" s="13"/>
      <c r="AC4328" s="13"/>
      <c r="AD4328" s="13"/>
      <c r="AE4328" s="13"/>
      <c r="AT4328" s="246" t="s">
        <v>252</v>
      </c>
      <c r="AU4328" s="246" t="s">
        <v>93</v>
      </c>
      <c r="AV4328" s="13" t="s">
        <v>23</v>
      </c>
      <c r="AW4328" s="13" t="s">
        <v>46</v>
      </c>
      <c r="AX4328" s="13" t="s">
        <v>85</v>
      </c>
      <c r="AY4328" s="246" t="s">
        <v>241</v>
      </c>
    </row>
    <row r="4329" s="14" customFormat="1">
      <c r="A4329" s="14"/>
      <c r="B4329" s="247"/>
      <c r="C4329" s="248"/>
      <c r="D4329" s="238" t="s">
        <v>252</v>
      </c>
      <c r="E4329" s="249" t="s">
        <v>39</v>
      </c>
      <c r="F4329" s="250" t="s">
        <v>3847</v>
      </c>
      <c r="G4329" s="248"/>
      <c r="H4329" s="251">
        <v>0.80000000000000004</v>
      </c>
      <c r="I4329" s="252"/>
      <c r="J4329" s="248"/>
      <c r="K4329" s="248"/>
      <c r="L4329" s="253"/>
      <c r="M4329" s="254"/>
      <c r="N4329" s="255"/>
      <c r="O4329" s="255"/>
      <c r="P4329" s="255"/>
      <c r="Q4329" s="255"/>
      <c r="R4329" s="255"/>
      <c r="S4329" s="255"/>
      <c r="T4329" s="256"/>
      <c r="U4329" s="14"/>
      <c r="V4329" s="14"/>
      <c r="W4329" s="14"/>
      <c r="X4329" s="14"/>
      <c r="Y4329" s="14"/>
      <c r="Z4329" s="14"/>
      <c r="AA4329" s="14"/>
      <c r="AB4329" s="14"/>
      <c r="AC4329" s="14"/>
      <c r="AD4329" s="14"/>
      <c r="AE4329" s="14"/>
      <c r="AT4329" s="257" t="s">
        <v>252</v>
      </c>
      <c r="AU4329" s="257" t="s">
        <v>93</v>
      </c>
      <c r="AV4329" s="14" t="s">
        <v>93</v>
      </c>
      <c r="AW4329" s="14" t="s">
        <v>46</v>
      </c>
      <c r="AX4329" s="14" t="s">
        <v>85</v>
      </c>
      <c r="AY4329" s="257" t="s">
        <v>241</v>
      </c>
    </row>
    <row r="4330" s="15" customFormat="1">
      <c r="A4330" s="15"/>
      <c r="B4330" s="258"/>
      <c r="C4330" s="259"/>
      <c r="D4330" s="238" t="s">
        <v>252</v>
      </c>
      <c r="E4330" s="260" t="s">
        <v>39</v>
      </c>
      <c r="F4330" s="261" t="s">
        <v>274</v>
      </c>
      <c r="G4330" s="259"/>
      <c r="H4330" s="262">
        <v>2.399</v>
      </c>
      <c r="I4330" s="263"/>
      <c r="J4330" s="259"/>
      <c r="K4330" s="259"/>
      <c r="L4330" s="264"/>
      <c r="M4330" s="265"/>
      <c r="N4330" s="266"/>
      <c r="O4330" s="266"/>
      <c r="P4330" s="266"/>
      <c r="Q4330" s="266"/>
      <c r="R4330" s="266"/>
      <c r="S4330" s="266"/>
      <c r="T4330" s="267"/>
      <c r="U4330" s="15"/>
      <c r="V4330" s="15"/>
      <c r="W4330" s="15"/>
      <c r="X4330" s="15"/>
      <c r="Y4330" s="15"/>
      <c r="Z4330" s="15"/>
      <c r="AA4330" s="15"/>
      <c r="AB4330" s="15"/>
      <c r="AC4330" s="15"/>
      <c r="AD4330" s="15"/>
      <c r="AE4330" s="15"/>
      <c r="AT4330" s="268" t="s">
        <v>252</v>
      </c>
      <c r="AU4330" s="268" t="s">
        <v>93</v>
      </c>
      <c r="AV4330" s="15" t="s">
        <v>248</v>
      </c>
      <c r="AW4330" s="15" t="s">
        <v>46</v>
      </c>
      <c r="AX4330" s="15" t="s">
        <v>23</v>
      </c>
      <c r="AY4330" s="268" t="s">
        <v>241</v>
      </c>
    </row>
    <row r="4331" s="2" customFormat="1" ht="21.75" customHeight="1">
      <c r="A4331" s="42"/>
      <c r="B4331" s="43"/>
      <c r="C4331" s="218" t="s">
        <v>3848</v>
      </c>
      <c r="D4331" s="218" t="s">
        <v>243</v>
      </c>
      <c r="E4331" s="219" t="s">
        <v>3849</v>
      </c>
      <c r="F4331" s="220" t="s">
        <v>3850</v>
      </c>
      <c r="G4331" s="221" t="s">
        <v>246</v>
      </c>
      <c r="H4331" s="222">
        <v>3.7570000000000001</v>
      </c>
      <c r="I4331" s="223"/>
      <c r="J4331" s="224">
        <f>ROUND(I4331*H4331,2)</f>
        <v>0</v>
      </c>
      <c r="K4331" s="220" t="s">
        <v>247</v>
      </c>
      <c r="L4331" s="48"/>
      <c r="M4331" s="225" t="s">
        <v>39</v>
      </c>
      <c r="N4331" s="226" t="s">
        <v>56</v>
      </c>
      <c r="O4331" s="88"/>
      <c r="P4331" s="227">
        <f>O4331*H4331</f>
        <v>0</v>
      </c>
      <c r="Q4331" s="227">
        <v>0</v>
      </c>
      <c r="R4331" s="227">
        <f>Q4331*H4331</f>
        <v>0</v>
      </c>
      <c r="S4331" s="227">
        <v>1.3999999999999999</v>
      </c>
      <c r="T4331" s="228">
        <f>S4331*H4331</f>
        <v>5.2598000000000003</v>
      </c>
      <c r="U4331" s="42"/>
      <c r="V4331" s="42"/>
      <c r="W4331" s="42"/>
      <c r="X4331" s="42"/>
      <c r="Y4331" s="42"/>
      <c r="Z4331" s="42"/>
      <c r="AA4331" s="42"/>
      <c r="AB4331" s="42"/>
      <c r="AC4331" s="42"/>
      <c r="AD4331" s="42"/>
      <c r="AE4331" s="42"/>
      <c r="AR4331" s="229" t="s">
        <v>248</v>
      </c>
      <c r="AT4331" s="229" t="s">
        <v>243</v>
      </c>
      <c r="AU4331" s="229" t="s">
        <v>93</v>
      </c>
      <c r="AY4331" s="20" t="s">
        <v>241</v>
      </c>
      <c r="BE4331" s="230">
        <f>IF(N4331="základní",J4331,0)</f>
        <v>0</v>
      </c>
      <c r="BF4331" s="230">
        <f>IF(N4331="snížená",J4331,0)</f>
        <v>0</v>
      </c>
      <c r="BG4331" s="230">
        <f>IF(N4331="zákl. přenesená",J4331,0)</f>
        <v>0</v>
      </c>
      <c r="BH4331" s="230">
        <f>IF(N4331="sníž. přenesená",J4331,0)</f>
        <v>0</v>
      </c>
      <c r="BI4331" s="230">
        <f>IF(N4331="nulová",J4331,0)</f>
        <v>0</v>
      </c>
      <c r="BJ4331" s="20" t="s">
        <v>23</v>
      </c>
      <c r="BK4331" s="230">
        <f>ROUND(I4331*H4331,2)</f>
        <v>0</v>
      </c>
      <c r="BL4331" s="20" t="s">
        <v>248</v>
      </c>
      <c r="BM4331" s="229" t="s">
        <v>3851</v>
      </c>
    </row>
    <row r="4332" s="2" customFormat="1">
      <c r="A4332" s="42"/>
      <c r="B4332" s="43"/>
      <c r="C4332" s="44"/>
      <c r="D4332" s="231" t="s">
        <v>250</v>
      </c>
      <c r="E4332" s="44"/>
      <c r="F4332" s="232" t="s">
        <v>3852</v>
      </c>
      <c r="G4332" s="44"/>
      <c r="H4332" s="44"/>
      <c r="I4332" s="233"/>
      <c r="J4332" s="44"/>
      <c r="K4332" s="44"/>
      <c r="L4332" s="48"/>
      <c r="M4332" s="234"/>
      <c r="N4332" s="235"/>
      <c r="O4332" s="88"/>
      <c r="P4332" s="88"/>
      <c r="Q4332" s="88"/>
      <c r="R4332" s="88"/>
      <c r="S4332" s="88"/>
      <c r="T4332" s="89"/>
      <c r="U4332" s="42"/>
      <c r="V4332" s="42"/>
      <c r="W4332" s="42"/>
      <c r="X4332" s="42"/>
      <c r="Y4332" s="42"/>
      <c r="Z4332" s="42"/>
      <c r="AA4332" s="42"/>
      <c r="AB4332" s="42"/>
      <c r="AC4332" s="42"/>
      <c r="AD4332" s="42"/>
      <c r="AE4332" s="42"/>
      <c r="AT4332" s="20" t="s">
        <v>250</v>
      </c>
      <c r="AU4332" s="20" t="s">
        <v>93</v>
      </c>
    </row>
    <row r="4333" s="13" customFormat="1">
      <c r="A4333" s="13"/>
      <c r="B4333" s="236"/>
      <c r="C4333" s="237"/>
      <c r="D4333" s="238" t="s">
        <v>252</v>
      </c>
      <c r="E4333" s="239" t="s">
        <v>39</v>
      </c>
      <c r="F4333" s="240" t="s">
        <v>3709</v>
      </c>
      <c r="G4333" s="237"/>
      <c r="H4333" s="239" t="s">
        <v>39</v>
      </c>
      <c r="I4333" s="241"/>
      <c r="J4333" s="237"/>
      <c r="K4333" s="237"/>
      <c r="L4333" s="242"/>
      <c r="M4333" s="243"/>
      <c r="N4333" s="244"/>
      <c r="O4333" s="244"/>
      <c r="P4333" s="244"/>
      <c r="Q4333" s="244"/>
      <c r="R4333" s="244"/>
      <c r="S4333" s="244"/>
      <c r="T4333" s="245"/>
      <c r="U4333" s="13"/>
      <c r="V4333" s="13"/>
      <c r="W4333" s="13"/>
      <c r="X4333" s="13"/>
      <c r="Y4333" s="13"/>
      <c r="Z4333" s="13"/>
      <c r="AA4333" s="13"/>
      <c r="AB4333" s="13"/>
      <c r="AC4333" s="13"/>
      <c r="AD4333" s="13"/>
      <c r="AE4333" s="13"/>
      <c r="AT4333" s="246" t="s">
        <v>252</v>
      </c>
      <c r="AU4333" s="246" t="s">
        <v>93</v>
      </c>
      <c r="AV4333" s="13" t="s">
        <v>23</v>
      </c>
      <c r="AW4333" s="13" t="s">
        <v>46</v>
      </c>
      <c r="AX4333" s="13" t="s">
        <v>85</v>
      </c>
      <c r="AY4333" s="246" t="s">
        <v>241</v>
      </c>
    </row>
    <row r="4334" s="13" customFormat="1">
      <c r="A4334" s="13"/>
      <c r="B4334" s="236"/>
      <c r="C4334" s="237"/>
      <c r="D4334" s="238" t="s">
        <v>252</v>
      </c>
      <c r="E4334" s="239" t="s">
        <v>39</v>
      </c>
      <c r="F4334" s="240" t="s">
        <v>3853</v>
      </c>
      <c r="G4334" s="237"/>
      <c r="H4334" s="239" t="s">
        <v>39</v>
      </c>
      <c r="I4334" s="241"/>
      <c r="J4334" s="237"/>
      <c r="K4334" s="237"/>
      <c r="L4334" s="242"/>
      <c r="M4334" s="243"/>
      <c r="N4334" s="244"/>
      <c r="O4334" s="244"/>
      <c r="P4334" s="244"/>
      <c r="Q4334" s="244"/>
      <c r="R4334" s="244"/>
      <c r="S4334" s="244"/>
      <c r="T4334" s="245"/>
      <c r="U4334" s="13"/>
      <c r="V4334" s="13"/>
      <c r="W4334" s="13"/>
      <c r="X4334" s="13"/>
      <c r="Y4334" s="13"/>
      <c r="Z4334" s="13"/>
      <c r="AA4334" s="13"/>
      <c r="AB4334" s="13"/>
      <c r="AC4334" s="13"/>
      <c r="AD4334" s="13"/>
      <c r="AE4334" s="13"/>
      <c r="AT4334" s="246" t="s">
        <v>252</v>
      </c>
      <c r="AU4334" s="246" t="s">
        <v>93</v>
      </c>
      <c r="AV4334" s="13" t="s">
        <v>23</v>
      </c>
      <c r="AW4334" s="13" t="s">
        <v>46</v>
      </c>
      <c r="AX4334" s="13" t="s">
        <v>85</v>
      </c>
      <c r="AY4334" s="246" t="s">
        <v>241</v>
      </c>
    </row>
    <row r="4335" s="14" customFormat="1">
      <c r="A4335" s="14"/>
      <c r="B4335" s="247"/>
      <c r="C4335" s="248"/>
      <c r="D4335" s="238" t="s">
        <v>252</v>
      </c>
      <c r="E4335" s="249" t="s">
        <v>39</v>
      </c>
      <c r="F4335" s="250" t="s">
        <v>3854</v>
      </c>
      <c r="G4335" s="248"/>
      <c r="H4335" s="251">
        <v>1.788</v>
      </c>
      <c r="I4335" s="252"/>
      <c r="J4335" s="248"/>
      <c r="K4335" s="248"/>
      <c r="L4335" s="253"/>
      <c r="M4335" s="254"/>
      <c r="N4335" s="255"/>
      <c r="O4335" s="255"/>
      <c r="P4335" s="255"/>
      <c r="Q4335" s="255"/>
      <c r="R4335" s="255"/>
      <c r="S4335" s="255"/>
      <c r="T4335" s="256"/>
      <c r="U4335" s="14"/>
      <c r="V4335" s="14"/>
      <c r="W4335" s="14"/>
      <c r="X4335" s="14"/>
      <c r="Y4335" s="14"/>
      <c r="Z4335" s="14"/>
      <c r="AA4335" s="14"/>
      <c r="AB4335" s="14"/>
      <c r="AC4335" s="14"/>
      <c r="AD4335" s="14"/>
      <c r="AE4335" s="14"/>
      <c r="AT4335" s="257" t="s">
        <v>252</v>
      </c>
      <c r="AU4335" s="257" t="s">
        <v>93</v>
      </c>
      <c r="AV4335" s="14" t="s">
        <v>93</v>
      </c>
      <c r="AW4335" s="14" t="s">
        <v>46</v>
      </c>
      <c r="AX4335" s="14" t="s">
        <v>85</v>
      </c>
      <c r="AY4335" s="257" t="s">
        <v>241</v>
      </c>
    </row>
    <row r="4336" s="13" customFormat="1">
      <c r="A4336" s="13"/>
      <c r="B4336" s="236"/>
      <c r="C4336" s="237"/>
      <c r="D4336" s="238" t="s">
        <v>252</v>
      </c>
      <c r="E4336" s="239" t="s">
        <v>39</v>
      </c>
      <c r="F4336" s="240" t="s">
        <v>3855</v>
      </c>
      <c r="G4336" s="237"/>
      <c r="H4336" s="239" t="s">
        <v>39</v>
      </c>
      <c r="I4336" s="241"/>
      <c r="J4336" s="237"/>
      <c r="K4336" s="237"/>
      <c r="L4336" s="242"/>
      <c r="M4336" s="243"/>
      <c r="N4336" s="244"/>
      <c r="O4336" s="244"/>
      <c r="P4336" s="244"/>
      <c r="Q4336" s="244"/>
      <c r="R4336" s="244"/>
      <c r="S4336" s="244"/>
      <c r="T4336" s="245"/>
      <c r="U4336" s="13"/>
      <c r="V4336" s="13"/>
      <c r="W4336" s="13"/>
      <c r="X4336" s="13"/>
      <c r="Y4336" s="13"/>
      <c r="Z4336" s="13"/>
      <c r="AA4336" s="13"/>
      <c r="AB4336" s="13"/>
      <c r="AC4336" s="13"/>
      <c r="AD4336" s="13"/>
      <c r="AE4336" s="13"/>
      <c r="AT4336" s="246" t="s">
        <v>252</v>
      </c>
      <c r="AU4336" s="246" t="s">
        <v>93</v>
      </c>
      <c r="AV4336" s="13" t="s">
        <v>23</v>
      </c>
      <c r="AW4336" s="13" t="s">
        <v>46</v>
      </c>
      <c r="AX4336" s="13" t="s">
        <v>85</v>
      </c>
      <c r="AY4336" s="246" t="s">
        <v>241</v>
      </c>
    </row>
    <row r="4337" s="14" customFormat="1">
      <c r="A4337" s="14"/>
      <c r="B4337" s="247"/>
      <c r="C4337" s="248"/>
      <c r="D4337" s="238" t="s">
        <v>252</v>
      </c>
      <c r="E4337" s="249" t="s">
        <v>39</v>
      </c>
      <c r="F4337" s="250" t="s">
        <v>3856</v>
      </c>
      <c r="G4337" s="248"/>
      <c r="H4337" s="251">
        <v>1.9690000000000001</v>
      </c>
      <c r="I4337" s="252"/>
      <c r="J4337" s="248"/>
      <c r="K4337" s="248"/>
      <c r="L4337" s="253"/>
      <c r="M4337" s="254"/>
      <c r="N4337" s="255"/>
      <c r="O4337" s="255"/>
      <c r="P4337" s="255"/>
      <c r="Q4337" s="255"/>
      <c r="R4337" s="255"/>
      <c r="S4337" s="255"/>
      <c r="T4337" s="256"/>
      <c r="U4337" s="14"/>
      <c r="V4337" s="14"/>
      <c r="W4337" s="14"/>
      <c r="X4337" s="14"/>
      <c r="Y4337" s="14"/>
      <c r="Z4337" s="14"/>
      <c r="AA4337" s="14"/>
      <c r="AB4337" s="14"/>
      <c r="AC4337" s="14"/>
      <c r="AD4337" s="14"/>
      <c r="AE4337" s="14"/>
      <c r="AT4337" s="257" t="s">
        <v>252</v>
      </c>
      <c r="AU4337" s="257" t="s">
        <v>93</v>
      </c>
      <c r="AV4337" s="14" t="s">
        <v>93</v>
      </c>
      <c r="AW4337" s="14" t="s">
        <v>46</v>
      </c>
      <c r="AX4337" s="14" t="s">
        <v>85</v>
      </c>
      <c r="AY4337" s="257" t="s">
        <v>241</v>
      </c>
    </row>
    <row r="4338" s="15" customFormat="1">
      <c r="A4338" s="15"/>
      <c r="B4338" s="258"/>
      <c r="C4338" s="259"/>
      <c r="D4338" s="238" t="s">
        <v>252</v>
      </c>
      <c r="E4338" s="260" t="s">
        <v>39</v>
      </c>
      <c r="F4338" s="261" t="s">
        <v>274</v>
      </c>
      <c r="G4338" s="259"/>
      <c r="H4338" s="262">
        <v>3.7570000000000001</v>
      </c>
      <c r="I4338" s="263"/>
      <c r="J4338" s="259"/>
      <c r="K4338" s="259"/>
      <c r="L4338" s="264"/>
      <c r="M4338" s="265"/>
      <c r="N4338" s="266"/>
      <c r="O4338" s="266"/>
      <c r="P4338" s="266"/>
      <c r="Q4338" s="266"/>
      <c r="R4338" s="266"/>
      <c r="S4338" s="266"/>
      <c r="T4338" s="267"/>
      <c r="U4338" s="15"/>
      <c r="V4338" s="15"/>
      <c r="W4338" s="15"/>
      <c r="X4338" s="15"/>
      <c r="Y4338" s="15"/>
      <c r="Z4338" s="15"/>
      <c r="AA4338" s="15"/>
      <c r="AB4338" s="15"/>
      <c r="AC4338" s="15"/>
      <c r="AD4338" s="15"/>
      <c r="AE4338" s="15"/>
      <c r="AT4338" s="268" t="s">
        <v>252</v>
      </c>
      <c r="AU4338" s="268" t="s">
        <v>93</v>
      </c>
      <c r="AV4338" s="15" t="s">
        <v>248</v>
      </c>
      <c r="AW4338" s="15" t="s">
        <v>46</v>
      </c>
      <c r="AX4338" s="15" t="s">
        <v>23</v>
      </c>
      <c r="AY4338" s="268" t="s">
        <v>241</v>
      </c>
    </row>
    <row r="4339" s="2" customFormat="1" ht="16.5" customHeight="1">
      <c r="A4339" s="42"/>
      <c r="B4339" s="43"/>
      <c r="C4339" s="218" t="s">
        <v>3857</v>
      </c>
      <c r="D4339" s="218" t="s">
        <v>243</v>
      </c>
      <c r="E4339" s="219" t="s">
        <v>3858</v>
      </c>
      <c r="F4339" s="220" t="s">
        <v>3859</v>
      </c>
      <c r="G4339" s="221" t="s">
        <v>246</v>
      </c>
      <c r="H4339" s="222">
        <v>0.20000000000000001</v>
      </c>
      <c r="I4339" s="223"/>
      <c r="J4339" s="224">
        <f>ROUND(I4339*H4339,2)</f>
        <v>0</v>
      </c>
      <c r="K4339" s="220" t="s">
        <v>247</v>
      </c>
      <c r="L4339" s="48"/>
      <c r="M4339" s="225" t="s">
        <v>39</v>
      </c>
      <c r="N4339" s="226" t="s">
        <v>56</v>
      </c>
      <c r="O4339" s="88"/>
      <c r="P4339" s="227">
        <f>O4339*H4339</f>
        <v>0</v>
      </c>
      <c r="Q4339" s="227">
        <v>0</v>
      </c>
      <c r="R4339" s="227">
        <f>Q4339*H4339</f>
        <v>0</v>
      </c>
      <c r="S4339" s="227">
        <v>1.3999999999999999</v>
      </c>
      <c r="T4339" s="228">
        <f>S4339*H4339</f>
        <v>0.27999999999999997</v>
      </c>
      <c r="U4339" s="42"/>
      <c r="V4339" s="42"/>
      <c r="W4339" s="42"/>
      <c r="X4339" s="42"/>
      <c r="Y4339" s="42"/>
      <c r="Z4339" s="42"/>
      <c r="AA4339" s="42"/>
      <c r="AB4339" s="42"/>
      <c r="AC4339" s="42"/>
      <c r="AD4339" s="42"/>
      <c r="AE4339" s="42"/>
      <c r="AR4339" s="229" t="s">
        <v>248</v>
      </c>
      <c r="AT4339" s="229" t="s">
        <v>243</v>
      </c>
      <c r="AU4339" s="229" t="s">
        <v>93</v>
      </c>
      <c r="AY4339" s="20" t="s">
        <v>241</v>
      </c>
      <c r="BE4339" s="230">
        <f>IF(N4339="základní",J4339,0)</f>
        <v>0</v>
      </c>
      <c r="BF4339" s="230">
        <f>IF(N4339="snížená",J4339,0)</f>
        <v>0</v>
      </c>
      <c r="BG4339" s="230">
        <f>IF(N4339="zákl. přenesená",J4339,0)</f>
        <v>0</v>
      </c>
      <c r="BH4339" s="230">
        <f>IF(N4339="sníž. přenesená",J4339,0)</f>
        <v>0</v>
      </c>
      <c r="BI4339" s="230">
        <f>IF(N4339="nulová",J4339,0)</f>
        <v>0</v>
      </c>
      <c r="BJ4339" s="20" t="s">
        <v>23</v>
      </c>
      <c r="BK4339" s="230">
        <f>ROUND(I4339*H4339,2)</f>
        <v>0</v>
      </c>
      <c r="BL4339" s="20" t="s">
        <v>248</v>
      </c>
      <c r="BM4339" s="229" t="s">
        <v>3860</v>
      </c>
    </row>
    <row r="4340" s="2" customFormat="1">
      <c r="A4340" s="42"/>
      <c r="B4340" s="43"/>
      <c r="C4340" s="44"/>
      <c r="D4340" s="231" t="s">
        <v>250</v>
      </c>
      <c r="E4340" s="44"/>
      <c r="F4340" s="232" t="s">
        <v>3861</v>
      </c>
      <c r="G4340" s="44"/>
      <c r="H4340" s="44"/>
      <c r="I4340" s="233"/>
      <c r="J4340" s="44"/>
      <c r="K4340" s="44"/>
      <c r="L4340" s="48"/>
      <c r="M4340" s="234"/>
      <c r="N4340" s="235"/>
      <c r="O4340" s="88"/>
      <c r="P4340" s="88"/>
      <c r="Q4340" s="88"/>
      <c r="R4340" s="88"/>
      <c r="S4340" s="88"/>
      <c r="T4340" s="89"/>
      <c r="U4340" s="42"/>
      <c r="V4340" s="42"/>
      <c r="W4340" s="42"/>
      <c r="X4340" s="42"/>
      <c r="Y4340" s="42"/>
      <c r="Z4340" s="42"/>
      <c r="AA4340" s="42"/>
      <c r="AB4340" s="42"/>
      <c r="AC4340" s="42"/>
      <c r="AD4340" s="42"/>
      <c r="AE4340" s="42"/>
      <c r="AT4340" s="20" t="s">
        <v>250</v>
      </c>
      <c r="AU4340" s="20" t="s">
        <v>93</v>
      </c>
    </row>
    <row r="4341" s="13" customFormat="1">
      <c r="A4341" s="13"/>
      <c r="B4341" s="236"/>
      <c r="C4341" s="237"/>
      <c r="D4341" s="238" t="s">
        <v>252</v>
      </c>
      <c r="E4341" s="239" t="s">
        <v>39</v>
      </c>
      <c r="F4341" s="240" t="s">
        <v>2289</v>
      </c>
      <c r="G4341" s="237"/>
      <c r="H4341" s="239" t="s">
        <v>39</v>
      </c>
      <c r="I4341" s="241"/>
      <c r="J4341" s="237"/>
      <c r="K4341" s="237"/>
      <c r="L4341" s="242"/>
      <c r="M4341" s="243"/>
      <c r="N4341" s="244"/>
      <c r="O4341" s="244"/>
      <c r="P4341" s="244"/>
      <c r="Q4341" s="244"/>
      <c r="R4341" s="244"/>
      <c r="S4341" s="244"/>
      <c r="T4341" s="245"/>
      <c r="U4341" s="13"/>
      <c r="V4341" s="13"/>
      <c r="W4341" s="13"/>
      <c r="X4341" s="13"/>
      <c r="Y4341" s="13"/>
      <c r="Z4341" s="13"/>
      <c r="AA4341" s="13"/>
      <c r="AB4341" s="13"/>
      <c r="AC4341" s="13"/>
      <c r="AD4341" s="13"/>
      <c r="AE4341" s="13"/>
      <c r="AT4341" s="246" t="s">
        <v>252</v>
      </c>
      <c r="AU4341" s="246" t="s">
        <v>93</v>
      </c>
      <c r="AV4341" s="13" t="s">
        <v>23</v>
      </c>
      <c r="AW4341" s="13" t="s">
        <v>46</v>
      </c>
      <c r="AX4341" s="13" t="s">
        <v>85</v>
      </c>
      <c r="AY4341" s="246" t="s">
        <v>241</v>
      </c>
    </row>
    <row r="4342" s="13" customFormat="1">
      <c r="A4342" s="13"/>
      <c r="B4342" s="236"/>
      <c r="C4342" s="237"/>
      <c r="D4342" s="238" t="s">
        <v>252</v>
      </c>
      <c r="E4342" s="239" t="s">
        <v>39</v>
      </c>
      <c r="F4342" s="240" t="s">
        <v>3862</v>
      </c>
      <c r="G4342" s="237"/>
      <c r="H4342" s="239" t="s">
        <v>39</v>
      </c>
      <c r="I4342" s="241"/>
      <c r="J4342" s="237"/>
      <c r="K4342" s="237"/>
      <c r="L4342" s="242"/>
      <c r="M4342" s="243"/>
      <c r="N4342" s="244"/>
      <c r="O4342" s="244"/>
      <c r="P4342" s="244"/>
      <c r="Q4342" s="244"/>
      <c r="R4342" s="244"/>
      <c r="S4342" s="244"/>
      <c r="T4342" s="245"/>
      <c r="U4342" s="13"/>
      <c r="V4342" s="13"/>
      <c r="W4342" s="13"/>
      <c r="X4342" s="13"/>
      <c r="Y4342" s="13"/>
      <c r="Z4342" s="13"/>
      <c r="AA4342" s="13"/>
      <c r="AB4342" s="13"/>
      <c r="AC4342" s="13"/>
      <c r="AD4342" s="13"/>
      <c r="AE4342" s="13"/>
      <c r="AT4342" s="246" t="s">
        <v>252</v>
      </c>
      <c r="AU4342" s="246" t="s">
        <v>93</v>
      </c>
      <c r="AV4342" s="13" t="s">
        <v>23</v>
      </c>
      <c r="AW4342" s="13" t="s">
        <v>46</v>
      </c>
      <c r="AX4342" s="13" t="s">
        <v>85</v>
      </c>
      <c r="AY4342" s="246" t="s">
        <v>241</v>
      </c>
    </row>
    <row r="4343" s="14" customFormat="1">
      <c r="A4343" s="14"/>
      <c r="B4343" s="247"/>
      <c r="C4343" s="248"/>
      <c r="D4343" s="238" t="s">
        <v>252</v>
      </c>
      <c r="E4343" s="249" t="s">
        <v>39</v>
      </c>
      <c r="F4343" s="250" t="s">
        <v>3863</v>
      </c>
      <c r="G4343" s="248"/>
      <c r="H4343" s="251">
        <v>0.20000000000000001</v>
      </c>
      <c r="I4343" s="252"/>
      <c r="J4343" s="248"/>
      <c r="K4343" s="248"/>
      <c r="L4343" s="253"/>
      <c r="M4343" s="254"/>
      <c r="N4343" s="255"/>
      <c r="O4343" s="255"/>
      <c r="P4343" s="255"/>
      <c r="Q4343" s="255"/>
      <c r="R4343" s="255"/>
      <c r="S4343" s="255"/>
      <c r="T4343" s="256"/>
      <c r="U4343" s="14"/>
      <c r="V4343" s="14"/>
      <c r="W4343" s="14"/>
      <c r="X4343" s="14"/>
      <c r="Y4343" s="14"/>
      <c r="Z4343" s="14"/>
      <c r="AA4343" s="14"/>
      <c r="AB4343" s="14"/>
      <c r="AC4343" s="14"/>
      <c r="AD4343" s="14"/>
      <c r="AE4343" s="14"/>
      <c r="AT4343" s="257" t="s">
        <v>252</v>
      </c>
      <c r="AU4343" s="257" t="s">
        <v>93</v>
      </c>
      <c r="AV4343" s="14" t="s">
        <v>93</v>
      </c>
      <c r="AW4343" s="14" t="s">
        <v>46</v>
      </c>
      <c r="AX4343" s="14" t="s">
        <v>23</v>
      </c>
      <c r="AY4343" s="257" t="s">
        <v>241</v>
      </c>
    </row>
    <row r="4344" s="2" customFormat="1" ht="24.15" customHeight="1">
      <c r="A4344" s="42"/>
      <c r="B4344" s="43"/>
      <c r="C4344" s="218" t="s">
        <v>3864</v>
      </c>
      <c r="D4344" s="218" t="s">
        <v>243</v>
      </c>
      <c r="E4344" s="219" t="s">
        <v>3865</v>
      </c>
      <c r="F4344" s="220" t="s">
        <v>3866</v>
      </c>
      <c r="G4344" s="221" t="s">
        <v>145</v>
      </c>
      <c r="H4344" s="222">
        <v>9.5399999999999991</v>
      </c>
      <c r="I4344" s="223"/>
      <c r="J4344" s="224">
        <f>ROUND(I4344*H4344,2)</f>
        <v>0</v>
      </c>
      <c r="K4344" s="220" t="s">
        <v>247</v>
      </c>
      <c r="L4344" s="48"/>
      <c r="M4344" s="225" t="s">
        <v>39</v>
      </c>
      <c r="N4344" s="226" t="s">
        <v>56</v>
      </c>
      <c r="O4344" s="88"/>
      <c r="P4344" s="227">
        <f>O4344*H4344</f>
        <v>0</v>
      </c>
      <c r="Q4344" s="227">
        <v>0</v>
      </c>
      <c r="R4344" s="227">
        <f>Q4344*H4344</f>
        <v>0</v>
      </c>
      <c r="S4344" s="227">
        <v>0.048000000000000001</v>
      </c>
      <c r="T4344" s="228">
        <f>S4344*H4344</f>
        <v>0.45791999999999999</v>
      </c>
      <c r="U4344" s="42"/>
      <c r="V4344" s="42"/>
      <c r="W4344" s="42"/>
      <c r="X4344" s="42"/>
      <c r="Y4344" s="42"/>
      <c r="Z4344" s="42"/>
      <c r="AA4344" s="42"/>
      <c r="AB4344" s="42"/>
      <c r="AC4344" s="42"/>
      <c r="AD4344" s="42"/>
      <c r="AE4344" s="42"/>
      <c r="AR4344" s="229" t="s">
        <v>248</v>
      </c>
      <c r="AT4344" s="229" t="s">
        <v>243</v>
      </c>
      <c r="AU4344" s="229" t="s">
        <v>93</v>
      </c>
      <c r="AY4344" s="20" t="s">
        <v>241</v>
      </c>
      <c r="BE4344" s="230">
        <f>IF(N4344="základní",J4344,0)</f>
        <v>0</v>
      </c>
      <c r="BF4344" s="230">
        <f>IF(N4344="snížená",J4344,0)</f>
        <v>0</v>
      </c>
      <c r="BG4344" s="230">
        <f>IF(N4344="zákl. přenesená",J4344,0)</f>
        <v>0</v>
      </c>
      <c r="BH4344" s="230">
        <f>IF(N4344="sníž. přenesená",J4344,0)</f>
        <v>0</v>
      </c>
      <c r="BI4344" s="230">
        <f>IF(N4344="nulová",J4344,0)</f>
        <v>0</v>
      </c>
      <c r="BJ4344" s="20" t="s">
        <v>23</v>
      </c>
      <c r="BK4344" s="230">
        <f>ROUND(I4344*H4344,2)</f>
        <v>0</v>
      </c>
      <c r="BL4344" s="20" t="s">
        <v>248</v>
      </c>
      <c r="BM4344" s="229" t="s">
        <v>3867</v>
      </c>
    </row>
    <row r="4345" s="2" customFormat="1">
      <c r="A4345" s="42"/>
      <c r="B4345" s="43"/>
      <c r="C4345" s="44"/>
      <c r="D4345" s="231" t="s">
        <v>250</v>
      </c>
      <c r="E4345" s="44"/>
      <c r="F4345" s="232" t="s">
        <v>3868</v>
      </c>
      <c r="G4345" s="44"/>
      <c r="H4345" s="44"/>
      <c r="I4345" s="233"/>
      <c r="J4345" s="44"/>
      <c r="K4345" s="44"/>
      <c r="L4345" s="48"/>
      <c r="M4345" s="234"/>
      <c r="N4345" s="235"/>
      <c r="O4345" s="88"/>
      <c r="P4345" s="88"/>
      <c r="Q4345" s="88"/>
      <c r="R4345" s="88"/>
      <c r="S4345" s="88"/>
      <c r="T4345" s="89"/>
      <c r="U4345" s="42"/>
      <c r="V4345" s="42"/>
      <c r="W4345" s="42"/>
      <c r="X4345" s="42"/>
      <c r="Y4345" s="42"/>
      <c r="Z4345" s="42"/>
      <c r="AA4345" s="42"/>
      <c r="AB4345" s="42"/>
      <c r="AC4345" s="42"/>
      <c r="AD4345" s="42"/>
      <c r="AE4345" s="42"/>
      <c r="AT4345" s="20" t="s">
        <v>250</v>
      </c>
      <c r="AU4345" s="20" t="s">
        <v>93</v>
      </c>
    </row>
    <row r="4346" s="13" customFormat="1">
      <c r="A4346" s="13"/>
      <c r="B4346" s="236"/>
      <c r="C4346" s="237"/>
      <c r="D4346" s="238" t="s">
        <v>252</v>
      </c>
      <c r="E4346" s="239" t="s">
        <v>39</v>
      </c>
      <c r="F4346" s="240" t="s">
        <v>3709</v>
      </c>
      <c r="G4346" s="237"/>
      <c r="H4346" s="239" t="s">
        <v>39</v>
      </c>
      <c r="I4346" s="241"/>
      <c r="J4346" s="237"/>
      <c r="K4346" s="237"/>
      <c r="L4346" s="242"/>
      <c r="M4346" s="243"/>
      <c r="N4346" s="244"/>
      <c r="O4346" s="244"/>
      <c r="P4346" s="244"/>
      <c r="Q4346" s="244"/>
      <c r="R4346" s="244"/>
      <c r="S4346" s="244"/>
      <c r="T4346" s="245"/>
      <c r="U4346" s="13"/>
      <c r="V4346" s="13"/>
      <c r="W4346" s="13"/>
      <c r="X4346" s="13"/>
      <c r="Y4346" s="13"/>
      <c r="Z4346" s="13"/>
      <c r="AA4346" s="13"/>
      <c r="AB4346" s="13"/>
      <c r="AC4346" s="13"/>
      <c r="AD4346" s="13"/>
      <c r="AE4346" s="13"/>
      <c r="AT4346" s="246" t="s">
        <v>252</v>
      </c>
      <c r="AU4346" s="246" t="s">
        <v>93</v>
      </c>
      <c r="AV4346" s="13" t="s">
        <v>23</v>
      </c>
      <c r="AW4346" s="13" t="s">
        <v>46</v>
      </c>
      <c r="AX4346" s="13" t="s">
        <v>85</v>
      </c>
      <c r="AY4346" s="246" t="s">
        <v>241</v>
      </c>
    </row>
    <row r="4347" s="13" customFormat="1">
      <c r="A4347" s="13"/>
      <c r="B4347" s="236"/>
      <c r="C4347" s="237"/>
      <c r="D4347" s="238" t="s">
        <v>252</v>
      </c>
      <c r="E4347" s="239" t="s">
        <v>39</v>
      </c>
      <c r="F4347" s="240" t="s">
        <v>3869</v>
      </c>
      <c r="G4347" s="237"/>
      <c r="H4347" s="239" t="s">
        <v>39</v>
      </c>
      <c r="I4347" s="241"/>
      <c r="J4347" s="237"/>
      <c r="K4347" s="237"/>
      <c r="L4347" s="242"/>
      <c r="M4347" s="243"/>
      <c r="N4347" s="244"/>
      <c r="O4347" s="244"/>
      <c r="P4347" s="244"/>
      <c r="Q4347" s="244"/>
      <c r="R4347" s="244"/>
      <c r="S4347" s="244"/>
      <c r="T4347" s="245"/>
      <c r="U4347" s="13"/>
      <c r="V4347" s="13"/>
      <c r="W4347" s="13"/>
      <c r="X4347" s="13"/>
      <c r="Y4347" s="13"/>
      <c r="Z4347" s="13"/>
      <c r="AA4347" s="13"/>
      <c r="AB4347" s="13"/>
      <c r="AC4347" s="13"/>
      <c r="AD4347" s="13"/>
      <c r="AE4347" s="13"/>
      <c r="AT4347" s="246" t="s">
        <v>252</v>
      </c>
      <c r="AU4347" s="246" t="s">
        <v>93</v>
      </c>
      <c r="AV4347" s="13" t="s">
        <v>23</v>
      </c>
      <c r="AW4347" s="13" t="s">
        <v>46</v>
      </c>
      <c r="AX4347" s="13" t="s">
        <v>85</v>
      </c>
      <c r="AY4347" s="246" t="s">
        <v>241</v>
      </c>
    </row>
    <row r="4348" s="14" customFormat="1">
      <c r="A4348" s="14"/>
      <c r="B4348" s="247"/>
      <c r="C4348" s="248"/>
      <c r="D4348" s="238" t="s">
        <v>252</v>
      </c>
      <c r="E4348" s="249" t="s">
        <v>39</v>
      </c>
      <c r="F4348" s="250" t="s">
        <v>1013</v>
      </c>
      <c r="G4348" s="248"/>
      <c r="H4348" s="251">
        <v>2.4300000000000002</v>
      </c>
      <c r="I4348" s="252"/>
      <c r="J4348" s="248"/>
      <c r="K4348" s="248"/>
      <c r="L4348" s="253"/>
      <c r="M4348" s="254"/>
      <c r="N4348" s="255"/>
      <c r="O4348" s="255"/>
      <c r="P4348" s="255"/>
      <c r="Q4348" s="255"/>
      <c r="R4348" s="255"/>
      <c r="S4348" s="255"/>
      <c r="T4348" s="256"/>
      <c r="U4348" s="14"/>
      <c r="V4348" s="14"/>
      <c r="W4348" s="14"/>
      <c r="X4348" s="14"/>
      <c r="Y4348" s="14"/>
      <c r="Z4348" s="14"/>
      <c r="AA4348" s="14"/>
      <c r="AB4348" s="14"/>
      <c r="AC4348" s="14"/>
      <c r="AD4348" s="14"/>
      <c r="AE4348" s="14"/>
      <c r="AT4348" s="257" t="s">
        <v>252</v>
      </c>
      <c r="AU4348" s="257" t="s">
        <v>93</v>
      </c>
      <c r="AV4348" s="14" t="s">
        <v>93</v>
      </c>
      <c r="AW4348" s="14" t="s">
        <v>46</v>
      </c>
      <c r="AX4348" s="14" t="s">
        <v>85</v>
      </c>
      <c r="AY4348" s="257" t="s">
        <v>241</v>
      </c>
    </row>
    <row r="4349" s="13" customFormat="1">
      <c r="A4349" s="13"/>
      <c r="B4349" s="236"/>
      <c r="C4349" s="237"/>
      <c r="D4349" s="238" t="s">
        <v>252</v>
      </c>
      <c r="E4349" s="239" t="s">
        <v>39</v>
      </c>
      <c r="F4349" s="240" t="s">
        <v>3870</v>
      </c>
      <c r="G4349" s="237"/>
      <c r="H4349" s="239" t="s">
        <v>39</v>
      </c>
      <c r="I4349" s="241"/>
      <c r="J4349" s="237"/>
      <c r="K4349" s="237"/>
      <c r="L4349" s="242"/>
      <c r="M4349" s="243"/>
      <c r="N4349" s="244"/>
      <c r="O4349" s="244"/>
      <c r="P4349" s="244"/>
      <c r="Q4349" s="244"/>
      <c r="R4349" s="244"/>
      <c r="S4349" s="244"/>
      <c r="T4349" s="245"/>
      <c r="U4349" s="13"/>
      <c r="V4349" s="13"/>
      <c r="W4349" s="13"/>
      <c r="X4349" s="13"/>
      <c r="Y4349" s="13"/>
      <c r="Z4349" s="13"/>
      <c r="AA4349" s="13"/>
      <c r="AB4349" s="13"/>
      <c r="AC4349" s="13"/>
      <c r="AD4349" s="13"/>
      <c r="AE4349" s="13"/>
      <c r="AT4349" s="246" t="s">
        <v>252</v>
      </c>
      <c r="AU4349" s="246" t="s">
        <v>93</v>
      </c>
      <c r="AV4349" s="13" t="s">
        <v>23</v>
      </c>
      <c r="AW4349" s="13" t="s">
        <v>46</v>
      </c>
      <c r="AX4349" s="13" t="s">
        <v>85</v>
      </c>
      <c r="AY4349" s="246" t="s">
        <v>241</v>
      </c>
    </row>
    <row r="4350" s="14" customFormat="1">
      <c r="A4350" s="14"/>
      <c r="B4350" s="247"/>
      <c r="C4350" s="248"/>
      <c r="D4350" s="238" t="s">
        <v>252</v>
      </c>
      <c r="E4350" s="249" t="s">
        <v>39</v>
      </c>
      <c r="F4350" s="250" t="s">
        <v>1012</v>
      </c>
      <c r="G4350" s="248"/>
      <c r="H4350" s="251">
        <v>1.44</v>
      </c>
      <c r="I4350" s="252"/>
      <c r="J4350" s="248"/>
      <c r="K4350" s="248"/>
      <c r="L4350" s="253"/>
      <c r="M4350" s="254"/>
      <c r="N4350" s="255"/>
      <c r="O4350" s="255"/>
      <c r="P4350" s="255"/>
      <c r="Q4350" s="255"/>
      <c r="R4350" s="255"/>
      <c r="S4350" s="255"/>
      <c r="T4350" s="256"/>
      <c r="U4350" s="14"/>
      <c r="V4350" s="14"/>
      <c r="W4350" s="14"/>
      <c r="X4350" s="14"/>
      <c r="Y4350" s="14"/>
      <c r="Z4350" s="14"/>
      <c r="AA4350" s="14"/>
      <c r="AB4350" s="14"/>
      <c r="AC4350" s="14"/>
      <c r="AD4350" s="14"/>
      <c r="AE4350" s="14"/>
      <c r="AT4350" s="257" t="s">
        <v>252</v>
      </c>
      <c r="AU4350" s="257" t="s">
        <v>93</v>
      </c>
      <c r="AV4350" s="14" t="s">
        <v>93</v>
      </c>
      <c r="AW4350" s="14" t="s">
        <v>46</v>
      </c>
      <c r="AX4350" s="14" t="s">
        <v>85</v>
      </c>
      <c r="AY4350" s="257" t="s">
        <v>241</v>
      </c>
    </row>
    <row r="4351" s="13" customFormat="1">
      <c r="A4351" s="13"/>
      <c r="B4351" s="236"/>
      <c r="C4351" s="237"/>
      <c r="D4351" s="238" t="s">
        <v>252</v>
      </c>
      <c r="E4351" s="239" t="s">
        <v>39</v>
      </c>
      <c r="F4351" s="240" t="s">
        <v>3871</v>
      </c>
      <c r="G4351" s="237"/>
      <c r="H4351" s="239" t="s">
        <v>39</v>
      </c>
      <c r="I4351" s="241"/>
      <c r="J4351" s="237"/>
      <c r="K4351" s="237"/>
      <c r="L4351" s="242"/>
      <c r="M4351" s="243"/>
      <c r="N4351" s="244"/>
      <c r="O4351" s="244"/>
      <c r="P4351" s="244"/>
      <c r="Q4351" s="244"/>
      <c r="R4351" s="244"/>
      <c r="S4351" s="244"/>
      <c r="T4351" s="245"/>
      <c r="U4351" s="13"/>
      <c r="V4351" s="13"/>
      <c r="W4351" s="13"/>
      <c r="X4351" s="13"/>
      <c r="Y4351" s="13"/>
      <c r="Z4351" s="13"/>
      <c r="AA4351" s="13"/>
      <c r="AB4351" s="13"/>
      <c r="AC4351" s="13"/>
      <c r="AD4351" s="13"/>
      <c r="AE4351" s="13"/>
      <c r="AT4351" s="246" t="s">
        <v>252</v>
      </c>
      <c r="AU4351" s="246" t="s">
        <v>93</v>
      </c>
      <c r="AV4351" s="13" t="s">
        <v>23</v>
      </c>
      <c r="AW4351" s="13" t="s">
        <v>46</v>
      </c>
      <c r="AX4351" s="13" t="s">
        <v>85</v>
      </c>
      <c r="AY4351" s="246" t="s">
        <v>241</v>
      </c>
    </row>
    <row r="4352" s="14" customFormat="1">
      <c r="A4352" s="14"/>
      <c r="B4352" s="247"/>
      <c r="C4352" s="248"/>
      <c r="D4352" s="238" t="s">
        <v>252</v>
      </c>
      <c r="E4352" s="249" t="s">
        <v>39</v>
      </c>
      <c r="F4352" s="250" t="s">
        <v>1022</v>
      </c>
      <c r="G4352" s="248"/>
      <c r="H4352" s="251">
        <v>1.0800000000000001</v>
      </c>
      <c r="I4352" s="252"/>
      <c r="J4352" s="248"/>
      <c r="K4352" s="248"/>
      <c r="L4352" s="253"/>
      <c r="M4352" s="254"/>
      <c r="N4352" s="255"/>
      <c r="O4352" s="255"/>
      <c r="P4352" s="255"/>
      <c r="Q4352" s="255"/>
      <c r="R4352" s="255"/>
      <c r="S4352" s="255"/>
      <c r="T4352" s="256"/>
      <c r="U4352" s="14"/>
      <c r="V4352" s="14"/>
      <c r="W4352" s="14"/>
      <c r="X4352" s="14"/>
      <c r="Y4352" s="14"/>
      <c r="Z4352" s="14"/>
      <c r="AA4352" s="14"/>
      <c r="AB4352" s="14"/>
      <c r="AC4352" s="14"/>
      <c r="AD4352" s="14"/>
      <c r="AE4352" s="14"/>
      <c r="AT4352" s="257" t="s">
        <v>252</v>
      </c>
      <c r="AU4352" s="257" t="s">
        <v>93</v>
      </c>
      <c r="AV4352" s="14" t="s">
        <v>93</v>
      </c>
      <c r="AW4352" s="14" t="s">
        <v>46</v>
      </c>
      <c r="AX4352" s="14" t="s">
        <v>85</v>
      </c>
      <c r="AY4352" s="257" t="s">
        <v>241</v>
      </c>
    </row>
    <row r="4353" s="14" customFormat="1">
      <c r="A4353" s="14"/>
      <c r="B4353" s="247"/>
      <c r="C4353" s="248"/>
      <c r="D4353" s="238" t="s">
        <v>252</v>
      </c>
      <c r="E4353" s="249" t="s">
        <v>39</v>
      </c>
      <c r="F4353" s="250" t="s">
        <v>1023</v>
      </c>
      <c r="G4353" s="248"/>
      <c r="H4353" s="251">
        <v>1.0800000000000001</v>
      </c>
      <c r="I4353" s="252"/>
      <c r="J4353" s="248"/>
      <c r="K4353" s="248"/>
      <c r="L4353" s="253"/>
      <c r="M4353" s="254"/>
      <c r="N4353" s="255"/>
      <c r="O4353" s="255"/>
      <c r="P4353" s="255"/>
      <c r="Q4353" s="255"/>
      <c r="R4353" s="255"/>
      <c r="S4353" s="255"/>
      <c r="T4353" s="256"/>
      <c r="U4353" s="14"/>
      <c r="V4353" s="14"/>
      <c r="W4353" s="14"/>
      <c r="X4353" s="14"/>
      <c r="Y4353" s="14"/>
      <c r="Z4353" s="14"/>
      <c r="AA4353" s="14"/>
      <c r="AB4353" s="14"/>
      <c r="AC4353" s="14"/>
      <c r="AD4353" s="14"/>
      <c r="AE4353" s="14"/>
      <c r="AT4353" s="257" t="s">
        <v>252</v>
      </c>
      <c r="AU4353" s="257" t="s">
        <v>93</v>
      </c>
      <c r="AV4353" s="14" t="s">
        <v>93</v>
      </c>
      <c r="AW4353" s="14" t="s">
        <v>46</v>
      </c>
      <c r="AX4353" s="14" t="s">
        <v>85</v>
      </c>
      <c r="AY4353" s="257" t="s">
        <v>241</v>
      </c>
    </row>
    <row r="4354" s="13" customFormat="1">
      <c r="A4354" s="13"/>
      <c r="B4354" s="236"/>
      <c r="C4354" s="237"/>
      <c r="D4354" s="238" t="s">
        <v>252</v>
      </c>
      <c r="E4354" s="239" t="s">
        <v>39</v>
      </c>
      <c r="F4354" s="240" t="s">
        <v>2443</v>
      </c>
      <c r="G4354" s="237"/>
      <c r="H4354" s="239" t="s">
        <v>39</v>
      </c>
      <c r="I4354" s="241"/>
      <c r="J4354" s="237"/>
      <c r="K4354" s="237"/>
      <c r="L4354" s="242"/>
      <c r="M4354" s="243"/>
      <c r="N4354" s="244"/>
      <c r="O4354" s="244"/>
      <c r="P4354" s="244"/>
      <c r="Q4354" s="244"/>
      <c r="R4354" s="244"/>
      <c r="S4354" s="244"/>
      <c r="T4354" s="245"/>
      <c r="U4354" s="13"/>
      <c r="V4354" s="13"/>
      <c r="W4354" s="13"/>
      <c r="X4354" s="13"/>
      <c r="Y4354" s="13"/>
      <c r="Z4354" s="13"/>
      <c r="AA4354" s="13"/>
      <c r="AB4354" s="13"/>
      <c r="AC4354" s="13"/>
      <c r="AD4354" s="13"/>
      <c r="AE4354" s="13"/>
      <c r="AT4354" s="246" t="s">
        <v>252</v>
      </c>
      <c r="AU4354" s="246" t="s">
        <v>93</v>
      </c>
      <c r="AV4354" s="13" t="s">
        <v>23</v>
      </c>
      <c r="AW4354" s="13" t="s">
        <v>46</v>
      </c>
      <c r="AX4354" s="13" t="s">
        <v>85</v>
      </c>
      <c r="AY4354" s="246" t="s">
        <v>241</v>
      </c>
    </row>
    <row r="4355" s="13" customFormat="1">
      <c r="A4355" s="13"/>
      <c r="B4355" s="236"/>
      <c r="C4355" s="237"/>
      <c r="D4355" s="238" t="s">
        <v>252</v>
      </c>
      <c r="E4355" s="239" t="s">
        <v>39</v>
      </c>
      <c r="F4355" s="240" t="s">
        <v>3869</v>
      </c>
      <c r="G4355" s="237"/>
      <c r="H4355" s="239" t="s">
        <v>39</v>
      </c>
      <c r="I4355" s="241"/>
      <c r="J4355" s="237"/>
      <c r="K4355" s="237"/>
      <c r="L4355" s="242"/>
      <c r="M4355" s="243"/>
      <c r="N4355" s="244"/>
      <c r="O4355" s="244"/>
      <c r="P4355" s="244"/>
      <c r="Q4355" s="244"/>
      <c r="R4355" s="244"/>
      <c r="S4355" s="244"/>
      <c r="T4355" s="245"/>
      <c r="U4355" s="13"/>
      <c r="V4355" s="13"/>
      <c r="W4355" s="13"/>
      <c r="X4355" s="13"/>
      <c r="Y4355" s="13"/>
      <c r="Z4355" s="13"/>
      <c r="AA4355" s="13"/>
      <c r="AB4355" s="13"/>
      <c r="AC4355" s="13"/>
      <c r="AD4355" s="13"/>
      <c r="AE4355" s="13"/>
      <c r="AT4355" s="246" t="s">
        <v>252</v>
      </c>
      <c r="AU4355" s="246" t="s">
        <v>93</v>
      </c>
      <c r="AV4355" s="13" t="s">
        <v>23</v>
      </c>
      <c r="AW4355" s="13" t="s">
        <v>46</v>
      </c>
      <c r="AX4355" s="13" t="s">
        <v>85</v>
      </c>
      <c r="AY4355" s="246" t="s">
        <v>241</v>
      </c>
    </row>
    <row r="4356" s="14" customFormat="1">
      <c r="A4356" s="14"/>
      <c r="B4356" s="247"/>
      <c r="C4356" s="248"/>
      <c r="D4356" s="238" t="s">
        <v>252</v>
      </c>
      <c r="E4356" s="249" t="s">
        <v>39</v>
      </c>
      <c r="F4356" s="250" t="s">
        <v>1013</v>
      </c>
      <c r="G4356" s="248"/>
      <c r="H4356" s="251">
        <v>2.4300000000000002</v>
      </c>
      <c r="I4356" s="252"/>
      <c r="J4356" s="248"/>
      <c r="K4356" s="248"/>
      <c r="L4356" s="253"/>
      <c r="M4356" s="254"/>
      <c r="N4356" s="255"/>
      <c r="O4356" s="255"/>
      <c r="P4356" s="255"/>
      <c r="Q4356" s="255"/>
      <c r="R4356" s="255"/>
      <c r="S4356" s="255"/>
      <c r="T4356" s="256"/>
      <c r="U4356" s="14"/>
      <c r="V4356" s="14"/>
      <c r="W4356" s="14"/>
      <c r="X4356" s="14"/>
      <c r="Y4356" s="14"/>
      <c r="Z4356" s="14"/>
      <c r="AA4356" s="14"/>
      <c r="AB4356" s="14"/>
      <c r="AC4356" s="14"/>
      <c r="AD4356" s="14"/>
      <c r="AE4356" s="14"/>
      <c r="AT4356" s="257" t="s">
        <v>252</v>
      </c>
      <c r="AU4356" s="257" t="s">
        <v>93</v>
      </c>
      <c r="AV4356" s="14" t="s">
        <v>93</v>
      </c>
      <c r="AW4356" s="14" t="s">
        <v>46</v>
      </c>
      <c r="AX4356" s="14" t="s">
        <v>85</v>
      </c>
      <c r="AY4356" s="257" t="s">
        <v>241</v>
      </c>
    </row>
    <row r="4357" s="13" customFormat="1">
      <c r="A4357" s="13"/>
      <c r="B4357" s="236"/>
      <c r="C4357" s="237"/>
      <c r="D4357" s="238" t="s">
        <v>252</v>
      </c>
      <c r="E4357" s="239" t="s">
        <v>39</v>
      </c>
      <c r="F4357" s="240" t="s">
        <v>3871</v>
      </c>
      <c r="G4357" s="237"/>
      <c r="H4357" s="239" t="s">
        <v>39</v>
      </c>
      <c r="I4357" s="241"/>
      <c r="J4357" s="237"/>
      <c r="K4357" s="237"/>
      <c r="L4357" s="242"/>
      <c r="M4357" s="243"/>
      <c r="N4357" s="244"/>
      <c r="O4357" s="244"/>
      <c r="P4357" s="244"/>
      <c r="Q4357" s="244"/>
      <c r="R4357" s="244"/>
      <c r="S4357" s="244"/>
      <c r="T4357" s="245"/>
      <c r="U4357" s="13"/>
      <c r="V4357" s="13"/>
      <c r="W4357" s="13"/>
      <c r="X4357" s="13"/>
      <c r="Y4357" s="13"/>
      <c r="Z4357" s="13"/>
      <c r="AA4357" s="13"/>
      <c r="AB4357" s="13"/>
      <c r="AC4357" s="13"/>
      <c r="AD4357" s="13"/>
      <c r="AE4357" s="13"/>
      <c r="AT4357" s="246" t="s">
        <v>252</v>
      </c>
      <c r="AU4357" s="246" t="s">
        <v>93</v>
      </c>
      <c r="AV4357" s="13" t="s">
        <v>23</v>
      </c>
      <c r="AW4357" s="13" t="s">
        <v>46</v>
      </c>
      <c r="AX4357" s="13" t="s">
        <v>85</v>
      </c>
      <c r="AY4357" s="246" t="s">
        <v>241</v>
      </c>
    </row>
    <row r="4358" s="14" customFormat="1">
      <c r="A4358" s="14"/>
      <c r="B4358" s="247"/>
      <c r="C4358" s="248"/>
      <c r="D4358" s="238" t="s">
        <v>252</v>
      </c>
      <c r="E4358" s="249" t="s">
        <v>39</v>
      </c>
      <c r="F4358" s="250" t="s">
        <v>1022</v>
      </c>
      <c r="G4358" s="248"/>
      <c r="H4358" s="251">
        <v>1.0800000000000001</v>
      </c>
      <c r="I4358" s="252"/>
      <c r="J4358" s="248"/>
      <c r="K4358" s="248"/>
      <c r="L4358" s="253"/>
      <c r="M4358" s="254"/>
      <c r="N4358" s="255"/>
      <c r="O4358" s="255"/>
      <c r="P4358" s="255"/>
      <c r="Q4358" s="255"/>
      <c r="R4358" s="255"/>
      <c r="S4358" s="255"/>
      <c r="T4358" s="256"/>
      <c r="U4358" s="14"/>
      <c r="V4358" s="14"/>
      <c r="W4358" s="14"/>
      <c r="X4358" s="14"/>
      <c r="Y4358" s="14"/>
      <c r="Z4358" s="14"/>
      <c r="AA4358" s="14"/>
      <c r="AB4358" s="14"/>
      <c r="AC4358" s="14"/>
      <c r="AD4358" s="14"/>
      <c r="AE4358" s="14"/>
      <c r="AT4358" s="257" t="s">
        <v>252</v>
      </c>
      <c r="AU4358" s="257" t="s">
        <v>93</v>
      </c>
      <c r="AV4358" s="14" t="s">
        <v>93</v>
      </c>
      <c r="AW4358" s="14" t="s">
        <v>46</v>
      </c>
      <c r="AX4358" s="14" t="s">
        <v>85</v>
      </c>
      <c r="AY4358" s="257" t="s">
        <v>241</v>
      </c>
    </row>
    <row r="4359" s="15" customFormat="1">
      <c r="A4359" s="15"/>
      <c r="B4359" s="258"/>
      <c r="C4359" s="259"/>
      <c r="D4359" s="238" t="s">
        <v>252</v>
      </c>
      <c r="E4359" s="260" t="s">
        <v>39</v>
      </c>
      <c r="F4359" s="261" t="s">
        <v>274</v>
      </c>
      <c r="G4359" s="259"/>
      <c r="H4359" s="262">
        <v>9.5399999999999991</v>
      </c>
      <c r="I4359" s="263"/>
      <c r="J4359" s="259"/>
      <c r="K4359" s="259"/>
      <c r="L4359" s="264"/>
      <c r="M4359" s="265"/>
      <c r="N4359" s="266"/>
      <c r="O4359" s="266"/>
      <c r="P4359" s="266"/>
      <c r="Q4359" s="266"/>
      <c r="R4359" s="266"/>
      <c r="S4359" s="266"/>
      <c r="T4359" s="267"/>
      <c r="U4359" s="15"/>
      <c r="V4359" s="15"/>
      <c r="W4359" s="15"/>
      <c r="X4359" s="15"/>
      <c r="Y4359" s="15"/>
      <c r="Z4359" s="15"/>
      <c r="AA4359" s="15"/>
      <c r="AB4359" s="15"/>
      <c r="AC4359" s="15"/>
      <c r="AD4359" s="15"/>
      <c r="AE4359" s="15"/>
      <c r="AT4359" s="268" t="s">
        <v>252</v>
      </c>
      <c r="AU4359" s="268" t="s">
        <v>93</v>
      </c>
      <c r="AV4359" s="15" t="s">
        <v>248</v>
      </c>
      <c r="AW4359" s="15" t="s">
        <v>46</v>
      </c>
      <c r="AX4359" s="15" t="s">
        <v>23</v>
      </c>
      <c r="AY4359" s="268" t="s">
        <v>241</v>
      </c>
    </row>
    <row r="4360" s="2" customFormat="1" ht="24.15" customHeight="1">
      <c r="A4360" s="42"/>
      <c r="B4360" s="43"/>
      <c r="C4360" s="218" t="s">
        <v>3872</v>
      </c>
      <c r="D4360" s="218" t="s">
        <v>243</v>
      </c>
      <c r="E4360" s="219" t="s">
        <v>3873</v>
      </c>
      <c r="F4360" s="220" t="s">
        <v>3874</v>
      </c>
      <c r="G4360" s="221" t="s">
        <v>145</v>
      </c>
      <c r="H4360" s="222">
        <v>4.6799999999999997</v>
      </c>
      <c r="I4360" s="223"/>
      <c r="J4360" s="224">
        <f>ROUND(I4360*H4360,2)</f>
        <v>0</v>
      </c>
      <c r="K4360" s="220" t="s">
        <v>247</v>
      </c>
      <c r="L4360" s="48"/>
      <c r="M4360" s="225" t="s">
        <v>39</v>
      </c>
      <c r="N4360" s="226" t="s">
        <v>56</v>
      </c>
      <c r="O4360" s="88"/>
      <c r="P4360" s="227">
        <f>O4360*H4360</f>
        <v>0</v>
      </c>
      <c r="Q4360" s="227">
        <v>0</v>
      </c>
      <c r="R4360" s="227">
        <f>Q4360*H4360</f>
        <v>0</v>
      </c>
      <c r="S4360" s="227">
        <v>0.037999999999999999</v>
      </c>
      <c r="T4360" s="228">
        <f>S4360*H4360</f>
        <v>0.17784</v>
      </c>
      <c r="U4360" s="42"/>
      <c r="V4360" s="42"/>
      <c r="W4360" s="42"/>
      <c r="X4360" s="42"/>
      <c r="Y4360" s="42"/>
      <c r="Z4360" s="42"/>
      <c r="AA4360" s="42"/>
      <c r="AB4360" s="42"/>
      <c r="AC4360" s="42"/>
      <c r="AD4360" s="42"/>
      <c r="AE4360" s="42"/>
      <c r="AR4360" s="229" t="s">
        <v>248</v>
      </c>
      <c r="AT4360" s="229" t="s">
        <v>243</v>
      </c>
      <c r="AU4360" s="229" t="s">
        <v>93</v>
      </c>
      <c r="AY4360" s="20" t="s">
        <v>241</v>
      </c>
      <c r="BE4360" s="230">
        <f>IF(N4360="základní",J4360,0)</f>
        <v>0</v>
      </c>
      <c r="BF4360" s="230">
        <f>IF(N4360="snížená",J4360,0)</f>
        <v>0</v>
      </c>
      <c r="BG4360" s="230">
        <f>IF(N4360="zákl. přenesená",J4360,0)</f>
        <v>0</v>
      </c>
      <c r="BH4360" s="230">
        <f>IF(N4360="sníž. přenesená",J4360,0)</f>
        <v>0</v>
      </c>
      <c r="BI4360" s="230">
        <f>IF(N4360="nulová",J4360,0)</f>
        <v>0</v>
      </c>
      <c r="BJ4360" s="20" t="s">
        <v>23</v>
      </c>
      <c r="BK4360" s="230">
        <f>ROUND(I4360*H4360,2)</f>
        <v>0</v>
      </c>
      <c r="BL4360" s="20" t="s">
        <v>248</v>
      </c>
      <c r="BM4360" s="229" t="s">
        <v>3875</v>
      </c>
    </row>
    <row r="4361" s="2" customFormat="1">
      <c r="A4361" s="42"/>
      <c r="B4361" s="43"/>
      <c r="C4361" s="44"/>
      <c r="D4361" s="231" t="s">
        <v>250</v>
      </c>
      <c r="E4361" s="44"/>
      <c r="F4361" s="232" t="s">
        <v>3876</v>
      </c>
      <c r="G4361" s="44"/>
      <c r="H4361" s="44"/>
      <c r="I4361" s="233"/>
      <c r="J4361" s="44"/>
      <c r="K4361" s="44"/>
      <c r="L4361" s="48"/>
      <c r="M4361" s="234"/>
      <c r="N4361" s="235"/>
      <c r="O4361" s="88"/>
      <c r="P4361" s="88"/>
      <c r="Q4361" s="88"/>
      <c r="R4361" s="88"/>
      <c r="S4361" s="88"/>
      <c r="T4361" s="89"/>
      <c r="U4361" s="42"/>
      <c r="V4361" s="42"/>
      <c r="W4361" s="42"/>
      <c r="X4361" s="42"/>
      <c r="Y4361" s="42"/>
      <c r="Z4361" s="42"/>
      <c r="AA4361" s="42"/>
      <c r="AB4361" s="42"/>
      <c r="AC4361" s="42"/>
      <c r="AD4361" s="42"/>
      <c r="AE4361" s="42"/>
      <c r="AT4361" s="20" t="s">
        <v>250</v>
      </c>
      <c r="AU4361" s="20" t="s">
        <v>93</v>
      </c>
    </row>
    <row r="4362" s="13" customFormat="1">
      <c r="A4362" s="13"/>
      <c r="B4362" s="236"/>
      <c r="C4362" s="237"/>
      <c r="D4362" s="238" t="s">
        <v>252</v>
      </c>
      <c r="E4362" s="239" t="s">
        <v>39</v>
      </c>
      <c r="F4362" s="240" t="s">
        <v>3709</v>
      </c>
      <c r="G4362" s="237"/>
      <c r="H4362" s="239" t="s">
        <v>39</v>
      </c>
      <c r="I4362" s="241"/>
      <c r="J4362" s="237"/>
      <c r="K4362" s="237"/>
      <c r="L4362" s="242"/>
      <c r="M4362" s="243"/>
      <c r="N4362" s="244"/>
      <c r="O4362" s="244"/>
      <c r="P4362" s="244"/>
      <c r="Q4362" s="244"/>
      <c r="R4362" s="244"/>
      <c r="S4362" s="244"/>
      <c r="T4362" s="245"/>
      <c r="U4362" s="13"/>
      <c r="V4362" s="13"/>
      <c r="W4362" s="13"/>
      <c r="X4362" s="13"/>
      <c r="Y4362" s="13"/>
      <c r="Z4362" s="13"/>
      <c r="AA4362" s="13"/>
      <c r="AB4362" s="13"/>
      <c r="AC4362" s="13"/>
      <c r="AD4362" s="13"/>
      <c r="AE4362" s="13"/>
      <c r="AT4362" s="246" t="s">
        <v>252</v>
      </c>
      <c r="AU4362" s="246" t="s">
        <v>93</v>
      </c>
      <c r="AV4362" s="13" t="s">
        <v>23</v>
      </c>
      <c r="AW4362" s="13" t="s">
        <v>46</v>
      </c>
      <c r="AX4362" s="13" t="s">
        <v>85</v>
      </c>
      <c r="AY4362" s="246" t="s">
        <v>241</v>
      </c>
    </row>
    <row r="4363" s="13" customFormat="1">
      <c r="A4363" s="13"/>
      <c r="B4363" s="236"/>
      <c r="C4363" s="237"/>
      <c r="D4363" s="238" t="s">
        <v>252</v>
      </c>
      <c r="E4363" s="239" t="s">
        <v>39</v>
      </c>
      <c r="F4363" s="240" t="s">
        <v>3869</v>
      </c>
      <c r="G4363" s="237"/>
      <c r="H4363" s="239" t="s">
        <v>39</v>
      </c>
      <c r="I4363" s="241"/>
      <c r="J4363" s="237"/>
      <c r="K4363" s="237"/>
      <c r="L4363" s="242"/>
      <c r="M4363" s="243"/>
      <c r="N4363" s="244"/>
      <c r="O4363" s="244"/>
      <c r="P4363" s="244"/>
      <c r="Q4363" s="244"/>
      <c r="R4363" s="244"/>
      <c r="S4363" s="244"/>
      <c r="T4363" s="245"/>
      <c r="U4363" s="13"/>
      <c r="V4363" s="13"/>
      <c r="W4363" s="13"/>
      <c r="X4363" s="13"/>
      <c r="Y4363" s="13"/>
      <c r="Z4363" s="13"/>
      <c r="AA4363" s="13"/>
      <c r="AB4363" s="13"/>
      <c r="AC4363" s="13"/>
      <c r="AD4363" s="13"/>
      <c r="AE4363" s="13"/>
      <c r="AT4363" s="246" t="s">
        <v>252</v>
      </c>
      <c r="AU4363" s="246" t="s">
        <v>93</v>
      </c>
      <c r="AV4363" s="13" t="s">
        <v>23</v>
      </c>
      <c r="AW4363" s="13" t="s">
        <v>46</v>
      </c>
      <c r="AX4363" s="13" t="s">
        <v>85</v>
      </c>
      <c r="AY4363" s="246" t="s">
        <v>241</v>
      </c>
    </row>
    <row r="4364" s="14" customFormat="1">
      <c r="A4364" s="14"/>
      <c r="B4364" s="247"/>
      <c r="C4364" s="248"/>
      <c r="D4364" s="238" t="s">
        <v>252</v>
      </c>
      <c r="E4364" s="249" t="s">
        <v>39</v>
      </c>
      <c r="F4364" s="250" t="s">
        <v>3877</v>
      </c>
      <c r="G4364" s="248"/>
      <c r="H4364" s="251">
        <v>1.44</v>
      </c>
      <c r="I4364" s="252"/>
      <c r="J4364" s="248"/>
      <c r="K4364" s="248"/>
      <c r="L4364" s="253"/>
      <c r="M4364" s="254"/>
      <c r="N4364" s="255"/>
      <c r="O4364" s="255"/>
      <c r="P4364" s="255"/>
      <c r="Q4364" s="255"/>
      <c r="R4364" s="255"/>
      <c r="S4364" s="255"/>
      <c r="T4364" s="256"/>
      <c r="U4364" s="14"/>
      <c r="V4364" s="14"/>
      <c r="W4364" s="14"/>
      <c r="X4364" s="14"/>
      <c r="Y4364" s="14"/>
      <c r="Z4364" s="14"/>
      <c r="AA4364" s="14"/>
      <c r="AB4364" s="14"/>
      <c r="AC4364" s="14"/>
      <c r="AD4364" s="14"/>
      <c r="AE4364" s="14"/>
      <c r="AT4364" s="257" t="s">
        <v>252</v>
      </c>
      <c r="AU4364" s="257" t="s">
        <v>93</v>
      </c>
      <c r="AV4364" s="14" t="s">
        <v>93</v>
      </c>
      <c r="AW4364" s="14" t="s">
        <v>46</v>
      </c>
      <c r="AX4364" s="14" t="s">
        <v>85</v>
      </c>
      <c r="AY4364" s="257" t="s">
        <v>241</v>
      </c>
    </row>
    <row r="4365" s="13" customFormat="1">
      <c r="A4365" s="13"/>
      <c r="B4365" s="236"/>
      <c r="C4365" s="237"/>
      <c r="D4365" s="238" t="s">
        <v>252</v>
      </c>
      <c r="E4365" s="239" t="s">
        <v>39</v>
      </c>
      <c r="F4365" s="240" t="s">
        <v>2443</v>
      </c>
      <c r="G4365" s="237"/>
      <c r="H4365" s="239" t="s">
        <v>39</v>
      </c>
      <c r="I4365" s="241"/>
      <c r="J4365" s="237"/>
      <c r="K4365" s="237"/>
      <c r="L4365" s="242"/>
      <c r="M4365" s="243"/>
      <c r="N4365" s="244"/>
      <c r="O4365" s="244"/>
      <c r="P4365" s="244"/>
      <c r="Q4365" s="244"/>
      <c r="R4365" s="244"/>
      <c r="S4365" s="244"/>
      <c r="T4365" s="245"/>
      <c r="U4365" s="13"/>
      <c r="V4365" s="13"/>
      <c r="W4365" s="13"/>
      <c r="X4365" s="13"/>
      <c r="Y4365" s="13"/>
      <c r="Z4365" s="13"/>
      <c r="AA4365" s="13"/>
      <c r="AB4365" s="13"/>
      <c r="AC4365" s="13"/>
      <c r="AD4365" s="13"/>
      <c r="AE4365" s="13"/>
      <c r="AT4365" s="246" t="s">
        <v>252</v>
      </c>
      <c r="AU4365" s="246" t="s">
        <v>93</v>
      </c>
      <c r="AV4365" s="13" t="s">
        <v>23</v>
      </c>
      <c r="AW4365" s="13" t="s">
        <v>46</v>
      </c>
      <c r="AX4365" s="13" t="s">
        <v>85</v>
      </c>
      <c r="AY4365" s="246" t="s">
        <v>241</v>
      </c>
    </row>
    <row r="4366" s="13" customFormat="1">
      <c r="A4366" s="13"/>
      <c r="B4366" s="236"/>
      <c r="C4366" s="237"/>
      <c r="D4366" s="238" t="s">
        <v>252</v>
      </c>
      <c r="E4366" s="239" t="s">
        <v>39</v>
      </c>
      <c r="F4366" s="240" t="s">
        <v>3871</v>
      </c>
      <c r="G4366" s="237"/>
      <c r="H4366" s="239" t="s">
        <v>39</v>
      </c>
      <c r="I4366" s="241"/>
      <c r="J4366" s="237"/>
      <c r="K4366" s="237"/>
      <c r="L4366" s="242"/>
      <c r="M4366" s="243"/>
      <c r="N4366" s="244"/>
      <c r="O4366" s="244"/>
      <c r="P4366" s="244"/>
      <c r="Q4366" s="244"/>
      <c r="R4366" s="244"/>
      <c r="S4366" s="244"/>
      <c r="T4366" s="245"/>
      <c r="U4366" s="13"/>
      <c r="V4366" s="13"/>
      <c r="W4366" s="13"/>
      <c r="X4366" s="13"/>
      <c r="Y4366" s="13"/>
      <c r="Z4366" s="13"/>
      <c r="AA4366" s="13"/>
      <c r="AB4366" s="13"/>
      <c r="AC4366" s="13"/>
      <c r="AD4366" s="13"/>
      <c r="AE4366" s="13"/>
      <c r="AT4366" s="246" t="s">
        <v>252</v>
      </c>
      <c r="AU4366" s="246" t="s">
        <v>93</v>
      </c>
      <c r="AV4366" s="13" t="s">
        <v>23</v>
      </c>
      <c r="AW4366" s="13" t="s">
        <v>46</v>
      </c>
      <c r="AX4366" s="13" t="s">
        <v>85</v>
      </c>
      <c r="AY4366" s="246" t="s">
        <v>241</v>
      </c>
    </row>
    <row r="4367" s="14" customFormat="1">
      <c r="A4367" s="14"/>
      <c r="B4367" s="247"/>
      <c r="C4367" s="248"/>
      <c r="D4367" s="238" t="s">
        <v>252</v>
      </c>
      <c r="E4367" s="249" t="s">
        <v>39</v>
      </c>
      <c r="F4367" s="250" t="s">
        <v>1048</v>
      </c>
      <c r="G4367" s="248"/>
      <c r="H4367" s="251">
        <v>3.2400000000000002</v>
      </c>
      <c r="I4367" s="252"/>
      <c r="J4367" s="248"/>
      <c r="K4367" s="248"/>
      <c r="L4367" s="253"/>
      <c r="M4367" s="254"/>
      <c r="N4367" s="255"/>
      <c r="O4367" s="255"/>
      <c r="P4367" s="255"/>
      <c r="Q4367" s="255"/>
      <c r="R4367" s="255"/>
      <c r="S4367" s="255"/>
      <c r="T4367" s="256"/>
      <c r="U4367" s="14"/>
      <c r="V4367" s="14"/>
      <c r="W4367" s="14"/>
      <c r="X4367" s="14"/>
      <c r="Y4367" s="14"/>
      <c r="Z4367" s="14"/>
      <c r="AA4367" s="14"/>
      <c r="AB4367" s="14"/>
      <c r="AC4367" s="14"/>
      <c r="AD4367" s="14"/>
      <c r="AE4367" s="14"/>
      <c r="AT4367" s="257" t="s">
        <v>252</v>
      </c>
      <c r="AU4367" s="257" t="s">
        <v>93</v>
      </c>
      <c r="AV4367" s="14" t="s">
        <v>93</v>
      </c>
      <c r="AW4367" s="14" t="s">
        <v>46</v>
      </c>
      <c r="AX4367" s="14" t="s">
        <v>85</v>
      </c>
      <c r="AY4367" s="257" t="s">
        <v>241</v>
      </c>
    </row>
    <row r="4368" s="15" customFormat="1">
      <c r="A4368" s="15"/>
      <c r="B4368" s="258"/>
      <c r="C4368" s="259"/>
      <c r="D4368" s="238" t="s">
        <v>252</v>
      </c>
      <c r="E4368" s="260" t="s">
        <v>39</v>
      </c>
      <c r="F4368" s="261" t="s">
        <v>274</v>
      </c>
      <c r="G4368" s="259"/>
      <c r="H4368" s="262">
        <v>4.6799999999999997</v>
      </c>
      <c r="I4368" s="263"/>
      <c r="J4368" s="259"/>
      <c r="K4368" s="259"/>
      <c r="L4368" s="264"/>
      <c r="M4368" s="265"/>
      <c r="N4368" s="266"/>
      <c r="O4368" s="266"/>
      <c r="P4368" s="266"/>
      <c r="Q4368" s="266"/>
      <c r="R4368" s="266"/>
      <c r="S4368" s="266"/>
      <c r="T4368" s="267"/>
      <c r="U4368" s="15"/>
      <c r="V4368" s="15"/>
      <c r="W4368" s="15"/>
      <c r="X4368" s="15"/>
      <c r="Y4368" s="15"/>
      <c r="Z4368" s="15"/>
      <c r="AA4368" s="15"/>
      <c r="AB4368" s="15"/>
      <c r="AC4368" s="15"/>
      <c r="AD4368" s="15"/>
      <c r="AE4368" s="15"/>
      <c r="AT4368" s="268" t="s">
        <v>252</v>
      </c>
      <c r="AU4368" s="268" t="s">
        <v>93</v>
      </c>
      <c r="AV4368" s="15" t="s">
        <v>248</v>
      </c>
      <c r="AW4368" s="15" t="s">
        <v>46</v>
      </c>
      <c r="AX4368" s="15" t="s">
        <v>23</v>
      </c>
      <c r="AY4368" s="268" t="s">
        <v>241</v>
      </c>
    </row>
    <row r="4369" s="2" customFormat="1" ht="24.15" customHeight="1">
      <c r="A4369" s="42"/>
      <c r="B4369" s="43"/>
      <c r="C4369" s="218" t="s">
        <v>3878</v>
      </c>
      <c r="D4369" s="218" t="s">
        <v>243</v>
      </c>
      <c r="E4369" s="219" t="s">
        <v>3879</v>
      </c>
      <c r="F4369" s="220" t="s">
        <v>3880</v>
      </c>
      <c r="G4369" s="221" t="s">
        <v>145</v>
      </c>
      <c r="H4369" s="222">
        <v>66.239999999999995</v>
      </c>
      <c r="I4369" s="223"/>
      <c r="J4369" s="224">
        <f>ROUND(I4369*H4369,2)</f>
        <v>0</v>
      </c>
      <c r="K4369" s="220" t="s">
        <v>247</v>
      </c>
      <c r="L4369" s="48"/>
      <c r="M4369" s="225" t="s">
        <v>39</v>
      </c>
      <c r="N4369" s="226" t="s">
        <v>56</v>
      </c>
      <c r="O4369" s="88"/>
      <c r="P4369" s="227">
        <f>O4369*H4369</f>
        <v>0</v>
      </c>
      <c r="Q4369" s="227">
        <v>0</v>
      </c>
      <c r="R4369" s="227">
        <f>Q4369*H4369</f>
        <v>0</v>
      </c>
      <c r="S4369" s="227">
        <v>0.034000000000000002</v>
      </c>
      <c r="T4369" s="228">
        <f>S4369*H4369</f>
        <v>2.2521599999999999</v>
      </c>
      <c r="U4369" s="42"/>
      <c r="V4369" s="42"/>
      <c r="W4369" s="42"/>
      <c r="X4369" s="42"/>
      <c r="Y4369" s="42"/>
      <c r="Z4369" s="42"/>
      <c r="AA4369" s="42"/>
      <c r="AB4369" s="42"/>
      <c r="AC4369" s="42"/>
      <c r="AD4369" s="42"/>
      <c r="AE4369" s="42"/>
      <c r="AR4369" s="229" t="s">
        <v>248</v>
      </c>
      <c r="AT4369" s="229" t="s">
        <v>243</v>
      </c>
      <c r="AU4369" s="229" t="s">
        <v>93</v>
      </c>
      <c r="AY4369" s="20" t="s">
        <v>241</v>
      </c>
      <c r="BE4369" s="230">
        <f>IF(N4369="základní",J4369,0)</f>
        <v>0</v>
      </c>
      <c r="BF4369" s="230">
        <f>IF(N4369="snížená",J4369,0)</f>
        <v>0</v>
      </c>
      <c r="BG4369" s="230">
        <f>IF(N4369="zákl. přenesená",J4369,0)</f>
        <v>0</v>
      </c>
      <c r="BH4369" s="230">
        <f>IF(N4369="sníž. přenesená",J4369,0)</f>
        <v>0</v>
      </c>
      <c r="BI4369" s="230">
        <f>IF(N4369="nulová",J4369,0)</f>
        <v>0</v>
      </c>
      <c r="BJ4369" s="20" t="s">
        <v>23</v>
      </c>
      <c r="BK4369" s="230">
        <f>ROUND(I4369*H4369,2)</f>
        <v>0</v>
      </c>
      <c r="BL4369" s="20" t="s">
        <v>248</v>
      </c>
      <c r="BM4369" s="229" t="s">
        <v>3881</v>
      </c>
    </row>
    <row r="4370" s="2" customFormat="1">
      <c r="A4370" s="42"/>
      <c r="B4370" s="43"/>
      <c r="C4370" s="44"/>
      <c r="D4370" s="231" t="s">
        <v>250</v>
      </c>
      <c r="E4370" s="44"/>
      <c r="F4370" s="232" t="s">
        <v>3882</v>
      </c>
      <c r="G4370" s="44"/>
      <c r="H4370" s="44"/>
      <c r="I4370" s="233"/>
      <c r="J4370" s="44"/>
      <c r="K4370" s="44"/>
      <c r="L4370" s="48"/>
      <c r="M4370" s="234"/>
      <c r="N4370" s="235"/>
      <c r="O4370" s="88"/>
      <c r="P4370" s="88"/>
      <c r="Q4370" s="88"/>
      <c r="R4370" s="88"/>
      <c r="S4370" s="88"/>
      <c r="T4370" s="89"/>
      <c r="U4370" s="42"/>
      <c r="V4370" s="42"/>
      <c r="W4370" s="42"/>
      <c r="X4370" s="42"/>
      <c r="Y4370" s="42"/>
      <c r="Z4370" s="42"/>
      <c r="AA4370" s="42"/>
      <c r="AB4370" s="42"/>
      <c r="AC4370" s="42"/>
      <c r="AD4370" s="42"/>
      <c r="AE4370" s="42"/>
      <c r="AT4370" s="20" t="s">
        <v>250</v>
      </c>
      <c r="AU4370" s="20" t="s">
        <v>93</v>
      </c>
    </row>
    <row r="4371" s="13" customFormat="1">
      <c r="A4371" s="13"/>
      <c r="B4371" s="236"/>
      <c r="C4371" s="237"/>
      <c r="D4371" s="238" t="s">
        <v>252</v>
      </c>
      <c r="E4371" s="239" t="s">
        <v>39</v>
      </c>
      <c r="F4371" s="240" t="s">
        <v>3709</v>
      </c>
      <c r="G4371" s="237"/>
      <c r="H4371" s="239" t="s">
        <v>39</v>
      </c>
      <c r="I4371" s="241"/>
      <c r="J4371" s="237"/>
      <c r="K4371" s="237"/>
      <c r="L4371" s="242"/>
      <c r="M4371" s="243"/>
      <c r="N4371" s="244"/>
      <c r="O4371" s="244"/>
      <c r="P4371" s="244"/>
      <c r="Q4371" s="244"/>
      <c r="R4371" s="244"/>
      <c r="S4371" s="244"/>
      <c r="T4371" s="245"/>
      <c r="U4371" s="13"/>
      <c r="V4371" s="13"/>
      <c r="W4371" s="13"/>
      <c r="X4371" s="13"/>
      <c r="Y4371" s="13"/>
      <c r="Z4371" s="13"/>
      <c r="AA4371" s="13"/>
      <c r="AB4371" s="13"/>
      <c r="AC4371" s="13"/>
      <c r="AD4371" s="13"/>
      <c r="AE4371" s="13"/>
      <c r="AT4371" s="246" t="s">
        <v>252</v>
      </c>
      <c r="AU4371" s="246" t="s">
        <v>93</v>
      </c>
      <c r="AV4371" s="13" t="s">
        <v>23</v>
      </c>
      <c r="AW4371" s="13" t="s">
        <v>46</v>
      </c>
      <c r="AX4371" s="13" t="s">
        <v>85</v>
      </c>
      <c r="AY4371" s="246" t="s">
        <v>241</v>
      </c>
    </row>
    <row r="4372" s="13" customFormat="1">
      <c r="A4372" s="13"/>
      <c r="B4372" s="236"/>
      <c r="C4372" s="237"/>
      <c r="D4372" s="238" t="s">
        <v>252</v>
      </c>
      <c r="E4372" s="239" t="s">
        <v>39</v>
      </c>
      <c r="F4372" s="240" t="s">
        <v>3869</v>
      </c>
      <c r="G4372" s="237"/>
      <c r="H4372" s="239" t="s">
        <v>39</v>
      </c>
      <c r="I4372" s="241"/>
      <c r="J4372" s="237"/>
      <c r="K4372" s="237"/>
      <c r="L4372" s="242"/>
      <c r="M4372" s="243"/>
      <c r="N4372" s="244"/>
      <c r="O4372" s="244"/>
      <c r="P4372" s="244"/>
      <c r="Q4372" s="244"/>
      <c r="R4372" s="244"/>
      <c r="S4372" s="244"/>
      <c r="T4372" s="245"/>
      <c r="U4372" s="13"/>
      <c r="V4372" s="13"/>
      <c r="W4372" s="13"/>
      <c r="X4372" s="13"/>
      <c r="Y4372" s="13"/>
      <c r="Z4372" s="13"/>
      <c r="AA4372" s="13"/>
      <c r="AB4372" s="13"/>
      <c r="AC4372" s="13"/>
      <c r="AD4372" s="13"/>
      <c r="AE4372" s="13"/>
      <c r="AT4372" s="246" t="s">
        <v>252</v>
      </c>
      <c r="AU4372" s="246" t="s">
        <v>93</v>
      </c>
      <c r="AV4372" s="13" t="s">
        <v>23</v>
      </c>
      <c r="AW4372" s="13" t="s">
        <v>46</v>
      </c>
      <c r="AX4372" s="13" t="s">
        <v>85</v>
      </c>
      <c r="AY4372" s="246" t="s">
        <v>241</v>
      </c>
    </row>
    <row r="4373" s="14" customFormat="1">
      <c r="A4373" s="14"/>
      <c r="B4373" s="247"/>
      <c r="C4373" s="248"/>
      <c r="D4373" s="238" t="s">
        <v>252</v>
      </c>
      <c r="E4373" s="249" t="s">
        <v>39</v>
      </c>
      <c r="F4373" s="250" t="s">
        <v>3883</v>
      </c>
      <c r="G4373" s="248"/>
      <c r="H4373" s="251">
        <v>2.1600000000000001</v>
      </c>
      <c r="I4373" s="252"/>
      <c r="J4373" s="248"/>
      <c r="K4373" s="248"/>
      <c r="L4373" s="253"/>
      <c r="M4373" s="254"/>
      <c r="N4373" s="255"/>
      <c r="O4373" s="255"/>
      <c r="P4373" s="255"/>
      <c r="Q4373" s="255"/>
      <c r="R4373" s="255"/>
      <c r="S4373" s="255"/>
      <c r="T4373" s="256"/>
      <c r="U4373" s="14"/>
      <c r="V4373" s="14"/>
      <c r="W4373" s="14"/>
      <c r="X4373" s="14"/>
      <c r="Y4373" s="14"/>
      <c r="Z4373" s="14"/>
      <c r="AA4373" s="14"/>
      <c r="AB4373" s="14"/>
      <c r="AC4373" s="14"/>
      <c r="AD4373" s="14"/>
      <c r="AE4373" s="14"/>
      <c r="AT4373" s="257" t="s">
        <v>252</v>
      </c>
      <c r="AU4373" s="257" t="s">
        <v>93</v>
      </c>
      <c r="AV4373" s="14" t="s">
        <v>93</v>
      </c>
      <c r="AW4373" s="14" t="s">
        <v>46</v>
      </c>
      <c r="AX4373" s="14" t="s">
        <v>85</v>
      </c>
      <c r="AY4373" s="257" t="s">
        <v>241</v>
      </c>
    </row>
    <row r="4374" s="14" customFormat="1">
      <c r="A4374" s="14"/>
      <c r="B4374" s="247"/>
      <c r="C4374" s="248"/>
      <c r="D4374" s="238" t="s">
        <v>252</v>
      </c>
      <c r="E4374" s="249" t="s">
        <v>39</v>
      </c>
      <c r="F4374" s="250" t="s">
        <v>3884</v>
      </c>
      <c r="G4374" s="248"/>
      <c r="H4374" s="251">
        <v>2.52</v>
      </c>
      <c r="I4374" s="252"/>
      <c r="J4374" s="248"/>
      <c r="K4374" s="248"/>
      <c r="L4374" s="253"/>
      <c r="M4374" s="254"/>
      <c r="N4374" s="255"/>
      <c r="O4374" s="255"/>
      <c r="P4374" s="255"/>
      <c r="Q4374" s="255"/>
      <c r="R4374" s="255"/>
      <c r="S4374" s="255"/>
      <c r="T4374" s="256"/>
      <c r="U4374" s="14"/>
      <c r="V4374" s="14"/>
      <c r="W4374" s="14"/>
      <c r="X4374" s="14"/>
      <c r="Y4374" s="14"/>
      <c r="Z4374" s="14"/>
      <c r="AA4374" s="14"/>
      <c r="AB4374" s="14"/>
      <c r="AC4374" s="14"/>
      <c r="AD4374" s="14"/>
      <c r="AE4374" s="14"/>
      <c r="AT4374" s="257" t="s">
        <v>252</v>
      </c>
      <c r="AU4374" s="257" t="s">
        <v>93</v>
      </c>
      <c r="AV4374" s="14" t="s">
        <v>93</v>
      </c>
      <c r="AW4374" s="14" t="s">
        <v>46</v>
      </c>
      <c r="AX4374" s="14" t="s">
        <v>85</v>
      </c>
      <c r="AY4374" s="257" t="s">
        <v>241</v>
      </c>
    </row>
    <row r="4375" s="13" customFormat="1">
      <c r="A4375" s="13"/>
      <c r="B4375" s="236"/>
      <c r="C4375" s="237"/>
      <c r="D4375" s="238" t="s">
        <v>252</v>
      </c>
      <c r="E4375" s="239" t="s">
        <v>39</v>
      </c>
      <c r="F4375" s="240" t="s">
        <v>3870</v>
      </c>
      <c r="G4375" s="237"/>
      <c r="H4375" s="239" t="s">
        <v>39</v>
      </c>
      <c r="I4375" s="241"/>
      <c r="J4375" s="237"/>
      <c r="K4375" s="237"/>
      <c r="L4375" s="242"/>
      <c r="M4375" s="243"/>
      <c r="N4375" s="244"/>
      <c r="O4375" s="244"/>
      <c r="P4375" s="244"/>
      <c r="Q4375" s="244"/>
      <c r="R4375" s="244"/>
      <c r="S4375" s="244"/>
      <c r="T4375" s="245"/>
      <c r="U4375" s="13"/>
      <c r="V4375" s="13"/>
      <c r="W4375" s="13"/>
      <c r="X4375" s="13"/>
      <c r="Y4375" s="13"/>
      <c r="Z4375" s="13"/>
      <c r="AA4375" s="13"/>
      <c r="AB4375" s="13"/>
      <c r="AC4375" s="13"/>
      <c r="AD4375" s="13"/>
      <c r="AE4375" s="13"/>
      <c r="AT4375" s="246" t="s">
        <v>252</v>
      </c>
      <c r="AU4375" s="246" t="s">
        <v>93</v>
      </c>
      <c r="AV4375" s="13" t="s">
        <v>23</v>
      </c>
      <c r="AW4375" s="13" t="s">
        <v>46</v>
      </c>
      <c r="AX4375" s="13" t="s">
        <v>85</v>
      </c>
      <c r="AY4375" s="246" t="s">
        <v>241</v>
      </c>
    </row>
    <row r="4376" s="14" customFormat="1">
      <c r="A4376" s="14"/>
      <c r="B4376" s="247"/>
      <c r="C4376" s="248"/>
      <c r="D4376" s="238" t="s">
        <v>252</v>
      </c>
      <c r="E4376" s="249" t="s">
        <v>39</v>
      </c>
      <c r="F4376" s="250" t="s">
        <v>1032</v>
      </c>
      <c r="G4376" s="248"/>
      <c r="H4376" s="251">
        <v>10.800000000000001</v>
      </c>
      <c r="I4376" s="252"/>
      <c r="J4376" s="248"/>
      <c r="K4376" s="248"/>
      <c r="L4376" s="253"/>
      <c r="M4376" s="254"/>
      <c r="N4376" s="255"/>
      <c r="O4376" s="255"/>
      <c r="P4376" s="255"/>
      <c r="Q4376" s="255"/>
      <c r="R4376" s="255"/>
      <c r="S4376" s="255"/>
      <c r="T4376" s="256"/>
      <c r="U4376" s="14"/>
      <c r="V4376" s="14"/>
      <c r="W4376" s="14"/>
      <c r="X4376" s="14"/>
      <c r="Y4376" s="14"/>
      <c r="Z4376" s="14"/>
      <c r="AA4376" s="14"/>
      <c r="AB4376" s="14"/>
      <c r="AC4376" s="14"/>
      <c r="AD4376" s="14"/>
      <c r="AE4376" s="14"/>
      <c r="AT4376" s="257" t="s">
        <v>252</v>
      </c>
      <c r="AU4376" s="257" t="s">
        <v>93</v>
      </c>
      <c r="AV4376" s="14" t="s">
        <v>93</v>
      </c>
      <c r="AW4376" s="14" t="s">
        <v>46</v>
      </c>
      <c r="AX4376" s="14" t="s">
        <v>85</v>
      </c>
      <c r="AY4376" s="257" t="s">
        <v>241</v>
      </c>
    </row>
    <row r="4377" s="13" customFormat="1">
      <c r="A4377" s="13"/>
      <c r="B4377" s="236"/>
      <c r="C4377" s="237"/>
      <c r="D4377" s="238" t="s">
        <v>252</v>
      </c>
      <c r="E4377" s="239" t="s">
        <v>39</v>
      </c>
      <c r="F4377" s="240" t="s">
        <v>3885</v>
      </c>
      <c r="G4377" s="237"/>
      <c r="H4377" s="239" t="s">
        <v>39</v>
      </c>
      <c r="I4377" s="241"/>
      <c r="J4377" s="237"/>
      <c r="K4377" s="237"/>
      <c r="L4377" s="242"/>
      <c r="M4377" s="243"/>
      <c r="N4377" s="244"/>
      <c r="O4377" s="244"/>
      <c r="P4377" s="244"/>
      <c r="Q4377" s="244"/>
      <c r="R4377" s="244"/>
      <c r="S4377" s="244"/>
      <c r="T4377" s="245"/>
      <c r="U4377" s="13"/>
      <c r="V4377" s="13"/>
      <c r="W4377" s="13"/>
      <c r="X4377" s="13"/>
      <c r="Y4377" s="13"/>
      <c r="Z4377" s="13"/>
      <c r="AA4377" s="13"/>
      <c r="AB4377" s="13"/>
      <c r="AC4377" s="13"/>
      <c r="AD4377" s="13"/>
      <c r="AE4377" s="13"/>
      <c r="AT4377" s="246" t="s">
        <v>252</v>
      </c>
      <c r="AU4377" s="246" t="s">
        <v>93</v>
      </c>
      <c r="AV4377" s="13" t="s">
        <v>23</v>
      </c>
      <c r="AW4377" s="13" t="s">
        <v>46</v>
      </c>
      <c r="AX4377" s="13" t="s">
        <v>85</v>
      </c>
      <c r="AY4377" s="246" t="s">
        <v>241</v>
      </c>
    </row>
    <row r="4378" s="14" customFormat="1">
      <c r="A4378" s="14"/>
      <c r="B4378" s="247"/>
      <c r="C4378" s="248"/>
      <c r="D4378" s="238" t="s">
        <v>252</v>
      </c>
      <c r="E4378" s="249" t="s">
        <v>39</v>
      </c>
      <c r="F4378" s="250" t="s">
        <v>3886</v>
      </c>
      <c r="G4378" s="248"/>
      <c r="H4378" s="251">
        <v>4.5</v>
      </c>
      <c r="I4378" s="252"/>
      <c r="J4378" s="248"/>
      <c r="K4378" s="248"/>
      <c r="L4378" s="253"/>
      <c r="M4378" s="254"/>
      <c r="N4378" s="255"/>
      <c r="O4378" s="255"/>
      <c r="P4378" s="255"/>
      <c r="Q4378" s="255"/>
      <c r="R4378" s="255"/>
      <c r="S4378" s="255"/>
      <c r="T4378" s="256"/>
      <c r="U4378" s="14"/>
      <c r="V4378" s="14"/>
      <c r="W4378" s="14"/>
      <c r="X4378" s="14"/>
      <c r="Y4378" s="14"/>
      <c r="Z4378" s="14"/>
      <c r="AA4378" s="14"/>
      <c r="AB4378" s="14"/>
      <c r="AC4378" s="14"/>
      <c r="AD4378" s="14"/>
      <c r="AE4378" s="14"/>
      <c r="AT4378" s="257" t="s">
        <v>252</v>
      </c>
      <c r="AU4378" s="257" t="s">
        <v>93</v>
      </c>
      <c r="AV4378" s="14" t="s">
        <v>93</v>
      </c>
      <c r="AW4378" s="14" t="s">
        <v>46</v>
      </c>
      <c r="AX4378" s="14" t="s">
        <v>85</v>
      </c>
      <c r="AY4378" s="257" t="s">
        <v>241</v>
      </c>
    </row>
    <row r="4379" s="13" customFormat="1">
      <c r="A4379" s="13"/>
      <c r="B4379" s="236"/>
      <c r="C4379" s="237"/>
      <c r="D4379" s="238" t="s">
        <v>252</v>
      </c>
      <c r="E4379" s="239" t="s">
        <v>39</v>
      </c>
      <c r="F4379" s="240" t="s">
        <v>3887</v>
      </c>
      <c r="G4379" s="237"/>
      <c r="H4379" s="239" t="s">
        <v>39</v>
      </c>
      <c r="I4379" s="241"/>
      <c r="J4379" s="237"/>
      <c r="K4379" s="237"/>
      <c r="L4379" s="242"/>
      <c r="M4379" s="243"/>
      <c r="N4379" s="244"/>
      <c r="O4379" s="244"/>
      <c r="P4379" s="244"/>
      <c r="Q4379" s="244"/>
      <c r="R4379" s="244"/>
      <c r="S4379" s="244"/>
      <c r="T4379" s="245"/>
      <c r="U4379" s="13"/>
      <c r="V4379" s="13"/>
      <c r="W4379" s="13"/>
      <c r="X4379" s="13"/>
      <c r="Y4379" s="13"/>
      <c r="Z4379" s="13"/>
      <c r="AA4379" s="13"/>
      <c r="AB4379" s="13"/>
      <c r="AC4379" s="13"/>
      <c r="AD4379" s="13"/>
      <c r="AE4379" s="13"/>
      <c r="AT4379" s="246" t="s">
        <v>252</v>
      </c>
      <c r="AU4379" s="246" t="s">
        <v>93</v>
      </c>
      <c r="AV4379" s="13" t="s">
        <v>23</v>
      </c>
      <c r="AW4379" s="13" t="s">
        <v>46</v>
      </c>
      <c r="AX4379" s="13" t="s">
        <v>85</v>
      </c>
      <c r="AY4379" s="246" t="s">
        <v>241</v>
      </c>
    </row>
    <row r="4380" s="14" customFormat="1">
      <c r="A4380" s="14"/>
      <c r="B4380" s="247"/>
      <c r="C4380" s="248"/>
      <c r="D4380" s="238" t="s">
        <v>252</v>
      </c>
      <c r="E4380" s="249" t="s">
        <v>39</v>
      </c>
      <c r="F4380" s="250" t="s">
        <v>3888</v>
      </c>
      <c r="G4380" s="248"/>
      <c r="H4380" s="251">
        <v>2.7000000000000002</v>
      </c>
      <c r="I4380" s="252"/>
      <c r="J4380" s="248"/>
      <c r="K4380" s="248"/>
      <c r="L4380" s="253"/>
      <c r="M4380" s="254"/>
      <c r="N4380" s="255"/>
      <c r="O4380" s="255"/>
      <c r="P4380" s="255"/>
      <c r="Q4380" s="255"/>
      <c r="R4380" s="255"/>
      <c r="S4380" s="255"/>
      <c r="T4380" s="256"/>
      <c r="U4380" s="14"/>
      <c r="V4380" s="14"/>
      <c r="W4380" s="14"/>
      <c r="X4380" s="14"/>
      <c r="Y4380" s="14"/>
      <c r="Z4380" s="14"/>
      <c r="AA4380" s="14"/>
      <c r="AB4380" s="14"/>
      <c r="AC4380" s="14"/>
      <c r="AD4380" s="14"/>
      <c r="AE4380" s="14"/>
      <c r="AT4380" s="257" t="s">
        <v>252</v>
      </c>
      <c r="AU4380" s="257" t="s">
        <v>93</v>
      </c>
      <c r="AV4380" s="14" t="s">
        <v>93</v>
      </c>
      <c r="AW4380" s="14" t="s">
        <v>46</v>
      </c>
      <c r="AX4380" s="14" t="s">
        <v>85</v>
      </c>
      <c r="AY4380" s="257" t="s">
        <v>241</v>
      </c>
    </row>
    <row r="4381" s="14" customFormat="1">
      <c r="A4381" s="14"/>
      <c r="B4381" s="247"/>
      <c r="C4381" s="248"/>
      <c r="D4381" s="238" t="s">
        <v>252</v>
      </c>
      <c r="E4381" s="249" t="s">
        <v>39</v>
      </c>
      <c r="F4381" s="250" t="s">
        <v>3889</v>
      </c>
      <c r="G4381" s="248"/>
      <c r="H4381" s="251">
        <v>21.600000000000001</v>
      </c>
      <c r="I4381" s="252"/>
      <c r="J4381" s="248"/>
      <c r="K4381" s="248"/>
      <c r="L4381" s="253"/>
      <c r="M4381" s="254"/>
      <c r="N4381" s="255"/>
      <c r="O4381" s="255"/>
      <c r="P4381" s="255"/>
      <c r="Q4381" s="255"/>
      <c r="R4381" s="255"/>
      <c r="S4381" s="255"/>
      <c r="T4381" s="256"/>
      <c r="U4381" s="14"/>
      <c r="V4381" s="14"/>
      <c r="W4381" s="14"/>
      <c r="X4381" s="14"/>
      <c r="Y4381" s="14"/>
      <c r="Z4381" s="14"/>
      <c r="AA4381" s="14"/>
      <c r="AB4381" s="14"/>
      <c r="AC4381" s="14"/>
      <c r="AD4381" s="14"/>
      <c r="AE4381" s="14"/>
      <c r="AT4381" s="257" t="s">
        <v>252</v>
      </c>
      <c r="AU4381" s="257" t="s">
        <v>93</v>
      </c>
      <c r="AV4381" s="14" t="s">
        <v>93</v>
      </c>
      <c r="AW4381" s="14" t="s">
        <v>46</v>
      </c>
      <c r="AX4381" s="14" t="s">
        <v>85</v>
      </c>
      <c r="AY4381" s="257" t="s">
        <v>241</v>
      </c>
    </row>
    <row r="4382" s="13" customFormat="1">
      <c r="A4382" s="13"/>
      <c r="B4382" s="236"/>
      <c r="C4382" s="237"/>
      <c r="D4382" s="238" t="s">
        <v>252</v>
      </c>
      <c r="E4382" s="239" t="s">
        <v>39</v>
      </c>
      <c r="F4382" s="240" t="s">
        <v>2443</v>
      </c>
      <c r="G4382" s="237"/>
      <c r="H4382" s="239" t="s">
        <v>39</v>
      </c>
      <c r="I4382" s="241"/>
      <c r="J4382" s="237"/>
      <c r="K4382" s="237"/>
      <c r="L4382" s="242"/>
      <c r="M4382" s="243"/>
      <c r="N4382" s="244"/>
      <c r="O4382" s="244"/>
      <c r="P4382" s="244"/>
      <c r="Q4382" s="244"/>
      <c r="R4382" s="244"/>
      <c r="S4382" s="244"/>
      <c r="T4382" s="245"/>
      <c r="U4382" s="13"/>
      <c r="V4382" s="13"/>
      <c r="W4382" s="13"/>
      <c r="X4382" s="13"/>
      <c r="Y4382" s="13"/>
      <c r="Z4382" s="13"/>
      <c r="AA4382" s="13"/>
      <c r="AB4382" s="13"/>
      <c r="AC4382" s="13"/>
      <c r="AD4382" s="13"/>
      <c r="AE4382" s="13"/>
      <c r="AT4382" s="246" t="s">
        <v>252</v>
      </c>
      <c r="AU4382" s="246" t="s">
        <v>93</v>
      </c>
      <c r="AV4382" s="13" t="s">
        <v>23</v>
      </c>
      <c r="AW4382" s="13" t="s">
        <v>46</v>
      </c>
      <c r="AX4382" s="13" t="s">
        <v>85</v>
      </c>
      <c r="AY4382" s="246" t="s">
        <v>241</v>
      </c>
    </row>
    <row r="4383" s="13" customFormat="1">
      <c r="A4383" s="13"/>
      <c r="B4383" s="236"/>
      <c r="C4383" s="237"/>
      <c r="D4383" s="238" t="s">
        <v>252</v>
      </c>
      <c r="E4383" s="239" t="s">
        <v>39</v>
      </c>
      <c r="F4383" s="240" t="s">
        <v>3869</v>
      </c>
      <c r="G4383" s="237"/>
      <c r="H4383" s="239" t="s">
        <v>39</v>
      </c>
      <c r="I4383" s="241"/>
      <c r="J4383" s="237"/>
      <c r="K4383" s="237"/>
      <c r="L4383" s="242"/>
      <c r="M4383" s="243"/>
      <c r="N4383" s="244"/>
      <c r="O4383" s="244"/>
      <c r="P4383" s="244"/>
      <c r="Q4383" s="244"/>
      <c r="R4383" s="244"/>
      <c r="S4383" s="244"/>
      <c r="T4383" s="245"/>
      <c r="U4383" s="13"/>
      <c r="V4383" s="13"/>
      <c r="W4383" s="13"/>
      <c r="X4383" s="13"/>
      <c r="Y4383" s="13"/>
      <c r="Z4383" s="13"/>
      <c r="AA4383" s="13"/>
      <c r="AB4383" s="13"/>
      <c r="AC4383" s="13"/>
      <c r="AD4383" s="13"/>
      <c r="AE4383" s="13"/>
      <c r="AT4383" s="246" t="s">
        <v>252</v>
      </c>
      <c r="AU4383" s="246" t="s">
        <v>93</v>
      </c>
      <c r="AV4383" s="13" t="s">
        <v>23</v>
      </c>
      <c r="AW4383" s="13" t="s">
        <v>46</v>
      </c>
      <c r="AX4383" s="13" t="s">
        <v>85</v>
      </c>
      <c r="AY4383" s="246" t="s">
        <v>241</v>
      </c>
    </row>
    <row r="4384" s="14" customFormat="1">
      <c r="A4384" s="14"/>
      <c r="B4384" s="247"/>
      <c r="C4384" s="248"/>
      <c r="D4384" s="238" t="s">
        <v>252</v>
      </c>
      <c r="E4384" s="249" t="s">
        <v>39</v>
      </c>
      <c r="F4384" s="250" t="s">
        <v>3890</v>
      </c>
      <c r="G4384" s="248"/>
      <c r="H4384" s="251">
        <v>4.3200000000000003</v>
      </c>
      <c r="I4384" s="252"/>
      <c r="J4384" s="248"/>
      <c r="K4384" s="248"/>
      <c r="L4384" s="253"/>
      <c r="M4384" s="254"/>
      <c r="N4384" s="255"/>
      <c r="O4384" s="255"/>
      <c r="P4384" s="255"/>
      <c r="Q4384" s="255"/>
      <c r="R4384" s="255"/>
      <c r="S4384" s="255"/>
      <c r="T4384" s="256"/>
      <c r="U4384" s="14"/>
      <c r="V4384" s="14"/>
      <c r="W4384" s="14"/>
      <c r="X4384" s="14"/>
      <c r="Y4384" s="14"/>
      <c r="Z4384" s="14"/>
      <c r="AA4384" s="14"/>
      <c r="AB4384" s="14"/>
      <c r="AC4384" s="14"/>
      <c r="AD4384" s="14"/>
      <c r="AE4384" s="14"/>
      <c r="AT4384" s="257" t="s">
        <v>252</v>
      </c>
      <c r="AU4384" s="257" t="s">
        <v>93</v>
      </c>
      <c r="AV4384" s="14" t="s">
        <v>93</v>
      </c>
      <c r="AW4384" s="14" t="s">
        <v>46</v>
      </c>
      <c r="AX4384" s="14" t="s">
        <v>85</v>
      </c>
      <c r="AY4384" s="257" t="s">
        <v>241</v>
      </c>
    </row>
    <row r="4385" s="13" customFormat="1">
      <c r="A4385" s="13"/>
      <c r="B4385" s="236"/>
      <c r="C4385" s="237"/>
      <c r="D4385" s="238" t="s">
        <v>252</v>
      </c>
      <c r="E4385" s="239" t="s">
        <v>39</v>
      </c>
      <c r="F4385" s="240" t="s">
        <v>3871</v>
      </c>
      <c r="G4385" s="237"/>
      <c r="H4385" s="239" t="s">
        <v>39</v>
      </c>
      <c r="I4385" s="241"/>
      <c r="J4385" s="237"/>
      <c r="K4385" s="237"/>
      <c r="L4385" s="242"/>
      <c r="M4385" s="243"/>
      <c r="N4385" s="244"/>
      <c r="O4385" s="244"/>
      <c r="P4385" s="244"/>
      <c r="Q4385" s="244"/>
      <c r="R4385" s="244"/>
      <c r="S4385" s="244"/>
      <c r="T4385" s="245"/>
      <c r="U4385" s="13"/>
      <c r="V4385" s="13"/>
      <c r="W4385" s="13"/>
      <c r="X4385" s="13"/>
      <c r="Y4385" s="13"/>
      <c r="Z4385" s="13"/>
      <c r="AA4385" s="13"/>
      <c r="AB4385" s="13"/>
      <c r="AC4385" s="13"/>
      <c r="AD4385" s="13"/>
      <c r="AE4385" s="13"/>
      <c r="AT4385" s="246" t="s">
        <v>252</v>
      </c>
      <c r="AU4385" s="246" t="s">
        <v>93</v>
      </c>
      <c r="AV4385" s="13" t="s">
        <v>23</v>
      </c>
      <c r="AW4385" s="13" t="s">
        <v>46</v>
      </c>
      <c r="AX4385" s="13" t="s">
        <v>85</v>
      </c>
      <c r="AY4385" s="246" t="s">
        <v>241</v>
      </c>
    </row>
    <row r="4386" s="14" customFormat="1">
      <c r="A4386" s="14"/>
      <c r="B4386" s="247"/>
      <c r="C4386" s="248"/>
      <c r="D4386" s="238" t="s">
        <v>252</v>
      </c>
      <c r="E4386" s="249" t="s">
        <v>39</v>
      </c>
      <c r="F4386" s="250" t="s">
        <v>3891</v>
      </c>
      <c r="G4386" s="248"/>
      <c r="H4386" s="251">
        <v>3.2400000000000002</v>
      </c>
      <c r="I4386" s="252"/>
      <c r="J4386" s="248"/>
      <c r="K4386" s="248"/>
      <c r="L4386" s="253"/>
      <c r="M4386" s="254"/>
      <c r="N4386" s="255"/>
      <c r="O4386" s="255"/>
      <c r="P4386" s="255"/>
      <c r="Q4386" s="255"/>
      <c r="R4386" s="255"/>
      <c r="S4386" s="255"/>
      <c r="T4386" s="256"/>
      <c r="U4386" s="14"/>
      <c r="V4386" s="14"/>
      <c r="W4386" s="14"/>
      <c r="X4386" s="14"/>
      <c r="Y4386" s="14"/>
      <c r="Z4386" s="14"/>
      <c r="AA4386" s="14"/>
      <c r="AB4386" s="14"/>
      <c r="AC4386" s="14"/>
      <c r="AD4386" s="14"/>
      <c r="AE4386" s="14"/>
      <c r="AT4386" s="257" t="s">
        <v>252</v>
      </c>
      <c r="AU4386" s="257" t="s">
        <v>93</v>
      </c>
      <c r="AV4386" s="14" t="s">
        <v>93</v>
      </c>
      <c r="AW4386" s="14" t="s">
        <v>46</v>
      </c>
      <c r="AX4386" s="14" t="s">
        <v>85</v>
      </c>
      <c r="AY4386" s="257" t="s">
        <v>241</v>
      </c>
    </row>
    <row r="4387" s="13" customFormat="1">
      <c r="A4387" s="13"/>
      <c r="B4387" s="236"/>
      <c r="C4387" s="237"/>
      <c r="D4387" s="238" t="s">
        <v>252</v>
      </c>
      <c r="E4387" s="239" t="s">
        <v>39</v>
      </c>
      <c r="F4387" s="240" t="s">
        <v>3887</v>
      </c>
      <c r="G4387" s="237"/>
      <c r="H4387" s="239" t="s">
        <v>39</v>
      </c>
      <c r="I4387" s="241"/>
      <c r="J4387" s="237"/>
      <c r="K4387" s="237"/>
      <c r="L4387" s="242"/>
      <c r="M4387" s="243"/>
      <c r="N4387" s="244"/>
      <c r="O4387" s="244"/>
      <c r="P4387" s="244"/>
      <c r="Q4387" s="244"/>
      <c r="R4387" s="244"/>
      <c r="S4387" s="244"/>
      <c r="T4387" s="245"/>
      <c r="U4387" s="13"/>
      <c r="V4387" s="13"/>
      <c r="W4387" s="13"/>
      <c r="X4387" s="13"/>
      <c r="Y4387" s="13"/>
      <c r="Z4387" s="13"/>
      <c r="AA4387" s="13"/>
      <c r="AB4387" s="13"/>
      <c r="AC4387" s="13"/>
      <c r="AD4387" s="13"/>
      <c r="AE4387" s="13"/>
      <c r="AT4387" s="246" t="s">
        <v>252</v>
      </c>
      <c r="AU4387" s="246" t="s">
        <v>93</v>
      </c>
      <c r="AV4387" s="13" t="s">
        <v>23</v>
      </c>
      <c r="AW4387" s="13" t="s">
        <v>46</v>
      </c>
      <c r="AX4387" s="13" t="s">
        <v>85</v>
      </c>
      <c r="AY4387" s="246" t="s">
        <v>241</v>
      </c>
    </row>
    <row r="4388" s="14" customFormat="1">
      <c r="A4388" s="14"/>
      <c r="B4388" s="247"/>
      <c r="C4388" s="248"/>
      <c r="D4388" s="238" t="s">
        <v>252</v>
      </c>
      <c r="E4388" s="249" t="s">
        <v>39</v>
      </c>
      <c r="F4388" s="250" t="s">
        <v>3892</v>
      </c>
      <c r="G4388" s="248"/>
      <c r="H4388" s="251">
        <v>14.4</v>
      </c>
      <c r="I4388" s="252"/>
      <c r="J4388" s="248"/>
      <c r="K4388" s="248"/>
      <c r="L4388" s="253"/>
      <c r="M4388" s="254"/>
      <c r="N4388" s="255"/>
      <c r="O4388" s="255"/>
      <c r="P4388" s="255"/>
      <c r="Q4388" s="255"/>
      <c r="R4388" s="255"/>
      <c r="S4388" s="255"/>
      <c r="T4388" s="256"/>
      <c r="U4388" s="14"/>
      <c r="V4388" s="14"/>
      <c r="W4388" s="14"/>
      <c r="X4388" s="14"/>
      <c r="Y4388" s="14"/>
      <c r="Z4388" s="14"/>
      <c r="AA4388" s="14"/>
      <c r="AB4388" s="14"/>
      <c r="AC4388" s="14"/>
      <c r="AD4388" s="14"/>
      <c r="AE4388" s="14"/>
      <c r="AT4388" s="257" t="s">
        <v>252</v>
      </c>
      <c r="AU4388" s="257" t="s">
        <v>93</v>
      </c>
      <c r="AV4388" s="14" t="s">
        <v>93</v>
      </c>
      <c r="AW4388" s="14" t="s">
        <v>46</v>
      </c>
      <c r="AX4388" s="14" t="s">
        <v>85</v>
      </c>
      <c r="AY4388" s="257" t="s">
        <v>241</v>
      </c>
    </row>
    <row r="4389" s="15" customFormat="1">
      <c r="A4389" s="15"/>
      <c r="B4389" s="258"/>
      <c r="C4389" s="259"/>
      <c r="D4389" s="238" t="s">
        <v>252</v>
      </c>
      <c r="E4389" s="260" t="s">
        <v>39</v>
      </c>
      <c r="F4389" s="261" t="s">
        <v>274</v>
      </c>
      <c r="G4389" s="259"/>
      <c r="H4389" s="262">
        <v>66.239999999999995</v>
      </c>
      <c r="I4389" s="263"/>
      <c r="J4389" s="259"/>
      <c r="K4389" s="259"/>
      <c r="L4389" s="264"/>
      <c r="M4389" s="265"/>
      <c r="N4389" s="266"/>
      <c r="O4389" s="266"/>
      <c r="P4389" s="266"/>
      <c r="Q4389" s="266"/>
      <c r="R4389" s="266"/>
      <c r="S4389" s="266"/>
      <c r="T4389" s="267"/>
      <c r="U4389" s="15"/>
      <c r="V4389" s="15"/>
      <c r="W4389" s="15"/>
      <c r="X4389" s="15"/>
      <c r="Y4389" s="15"/>
      <c r="Z4389" s="15"/>
      <c r="AA4389" s="15"/>
      <c r="AB4389" s="15"/>
      <c r="AC4389" s="15"/>
      <c r="AD4389" s="15"/>
      <c r="AE4389" s="15"/>
      <c r="AT4389" s="268" t="s">
        <v>252</v>
      </c>
      <c r="AU4389" s="268" t="s">
        <v>93</v>
      </c>
      <c r="AV4389" s="15" t="s">
        <v>248</v>
      </c>
      <c r="AW4389" s="15" t="s">
        <v>46</v>
      </c>
      <c r="AX4389" s="15" t="s">
        <v>23</v>
      </c>
      <c r="AY4389" s="268" t="s">
        <v>241</v>
      </c>
    </row>
    <row r="4390" s="2" customFormat="1" ht="24.15" customHeight="1">
      <c r="A4390" s="42"/>
      <c r="B4390" s="43"/>
      <c r="C4390" s="218" t="s">
        <v>3893</v>
      </c>
      <c r="D4390" s="218" t="s">
        <v>243</v>
      </c>
      <c r="E4390" s="219" t="s">
        <v>3894</v>
      </c>
      <c r="F4390" s="220" t="s">
        <v>3895</v>
      </c>
      <c r="G4390" s="221" t="s">
        <v>145</v>
      </c>
      <c r="H4390" s="222">
        <v>27.359999999999999</v>
      </c>
      <c r="I4390" s="223"/>
      <c r="J4390" s="224">
        <f>ROUND(I4390*H4390,2)</f>
        <v>0</v>
      </c>
      <c r="K4390" s="220" t="s">
        <v>247</v>
      </c>
      <c r="L4390" s="48"/>
      <c r="M4390" s="225" t="s">
        <v>39</v>
      </c>
      <c r="N4390" s="226" t="s">
        <v>56</v>
      </c>
      <c r="O4390" s="88"/>
      <c r="P4390" s="227">
        <f>O4390*H4390</f>
        <v>0</v>
      </c>
      <c r="Q4390" s="227">
        <v>0</v>
      </c>
      <c r="R4390" s="227">
        <f>Q4390*H4390</f>
        <v>0</v>
      </c>
      <c r="S4390" s="227">
        <v>0.032000000000000001</v>
      </c>
      <c r="T4390" s="228">
        <f>S4390*H4390</f>
        <v>0.87551999999999996</v>
      </c>
      <c r="U4390" s="42"/>
      <c r="V4390" s="42"/>
      <c r="W4390" s="42"/>
      <c r="X4390" s="42"/>
      <c r="Y4390" s="42"/>
      <c r="Z4390" s="42"/>
      <c r="AA4390" s="42"/>
      <c r="AB4390" s="42"/>
      <c r="AC4390" s="42"/>
      <c r="AD4390" s="42"/>
      <c r="AE4390" s="42"/>
      <c r="AR4390" s="229" t="s">
        <v>248</v>
      </c>
      <c r="AT4390" s="229" t="s">
        <v>243</v>
      </c>
      <c r="AU4390" s="229" t="s">
        <v>93</v>
      </c>
      <c r="AY4390" s="20" t="s">
        <v>241</v>
      </c>
      <c r="BE4390" s="230">
        <f>IF(N4390="základní",J4390,0)</f>
        <v>0</v>
      </c>
      <c r="BF4390" s="230">
        <f>IF(N4390="snížená",J4390,0)</f>
        <v>0</v>
      </c>
      <c r="BG4390" s="230">
        <f>IF(N4390="zákl. přenesená",J4390,0)</f>
        <v>0</v>
      </c>
      <c r="BH4390" s="230">
        <f>IF(N4390="sníž. přenesená",J4390,0)</f>
        <v>0</v>
      </c>
      <c r="BI4390" s="230">
        <f>IF(N4390="nulová",J4390,0)</f>
        <v>0</v>
      </c>
      <c r="BJ4390" s="20" t="s">
        <v>23</v>
      </c>
      <c r="BK4390" s="230">
        <f>ROUND(I4390*H4390,2)</f>
        <v>0</v>
      </c>
      <c r="BL4390" s="20" t="s">
        <v>248</v>
      </c>
      <c r="BM4390" s="229" t="s">
        <v>3896</v>
      </c>
    </row>
    <row r="4391" s="2" customFormat="1">
      <c r="A4391" s="42"/>
      <c r="B4391" s="43"/>
      <c r="C4391" s="44"/>
      <c r="D4391" s="231" t="s">
        <v>250</v>
      </c>
      <c r="E4391" s="44"/>
      <c r="F4391" s="232" t="s">
        <v>3897</v>
      </c>
      <c r="G4391" s="44"/>
      <c r="H4391" s="44"/>
      <c r="I4391" s="233"/>
      <c r="J4391" s="44"/>
      <c r="K4391" s="44"/>
      <c r="L4391" s="48"/>
      <c r="M4391" s="234"/>
      <c r="N4391" s="235"/>
      <c r="O4391" s="88"/>
      <c r="P4391" s="88"/>
      <c r="Q4391" s="88"/>
      <c r="R4391" s="88"/>
      <c r="S4391" s="88"/>
      <c r="T4391" s="89"/>
      <c r="U4391" s="42"/>
      <c r="V4391" s="42"/>
      <c r="W4391" s="42"/>
      <c r="X4391" s="42"/>
      <c r="Y4391" s="42"/>
      <c r="Z4391" s="42"/>
      <c r="AA4391" s="42"/>
      <c r="AB4391" s="42"/>
      <c r="AC4391" s="42"/>
      <c r="AD4391" s="42"/>
      <c r="AE4391" s="42"/>
      <c r="AT4391" s="20" t="s">
        <v>250</v>
      </c>
      <c r="AU4391" s="20" t="s">
        <v>93</v>
      </c>
    </row>
    <row r="4392" s="13" customFormat="1">
      <c r="A4392" s="13"/>
      <c r="B4392" s="236"/>
      <c r="C4392" s="237"/>
      <c r="D4392" s="238" t="s">
        <v>252</v>
      </c>
      <c r="E4392" s="239" t="s">
        <v>39</v>
      </c>
      <c r="F4392" s="240" t="s">
        <v>3709</v>
      </c>
      <c r="G4392" s="237"/>
      <c r="H4392" s="239" t="s">
        <v>39</v>
      </c>
      <c r="I4392" s="241"/>
      <c r="J4392" s="237"/>
      <c r="K4392" s="237"/>
      <c r="L4392" s="242"/>
      <c r="M4392" s="243"/>
      <c r="N4392" s="244"/>
      <c r="O4392" s="244"/>
      <c r="P4392" s="244"/>
      <c r="Q4392" s="244"/>
      <c r="R4392" s="244"/>
      <c r="S4392" s="244"/>
      <c r="T4392" s="245"/>
      <c r="U4392" s="13"/>
      <c r="V4392" s="13"/>
      <c r="W4392" s="13"/>
      <c r="X4392" s="13"/>
      <c r="Y4392" s="13"/>
      <c r="Z4392" s="13"/>
      <c r="AA4392" s="13"/>
      <c r="AB4392" s="13"/>
      <c r="AC4392" s="13"/>
      <c r="AD4392" s="13"/>
      <c r="AE4392" s="13"/>
      <c r="AT4392" s="246" t="s">
        <v>252</v>
      </c>
      <c r="AU4392" s="246" t="s">
        <v>93</v>
      </c>
      <c r="AV4392" s="13" t="s">
        <v>23</v>
      </c>
      <c r="AW4392" s="13" t="s">
        <v>46</v>
      </c>
      <c r="AX4392" s="13" t="s">
        <v>85</v>
      </c>
      <c r="AY4392" s="246" t="s">
        <v>241</v>
      </c>
    </row>
    <row r="4393" s="13" customFormat="1">
      <c r="A4393" s="13"/>
      <c r="B4393" s="236"/>
      <c r="C4393" s="237"/>
      <c r="D4393" s="238" t="s">
        <v>252</v>
      </c>
      <c r="E4393" s="239" t="s">
        <v>39</v>
      </c>
      <c r="F4393" s="240" t="s">
        <v>3870</v>
      </c>
      <c r="G4393" s="237"/>
      <c r="H4393" s="239" t="s">
        <v>39</v>
      </c>
      <c r="I4393" s="241"/>
      <c r="J4393" s="237"/>
      <c r="K4393" s="237"/>
      <c r="L4393" s="242"/>
      <c r="M4393" s="243"/>
      <c r="N4393" s="244"/>
      <c r="O4393" s="244"/>
      <c r="P4393" s="244"/>
      <c r="Q4393" s="244"/>
      <c r="R4393" s="244"/>
      <c r="S4393" s="244"/>
      <c r="T4393" s="245"/>
      <c r="U4393" s="13"/>
      <c r="V4393" s="13"/>
      <c r="W4393" s="13"/>
      <c r="X4393" s="13"/>
      <c r="Y4393" s="13"/>
      <c r="Z4393" s="13"/>
      <c r="AA4393" s="13"/>
      <c r="AB4393" s="13"/>
      <c r="AC4393" s="13"/>
      <c r="AD4393" s="13"/>
      <c r="AE4393" s="13"/>
      <c r="AT4393" s="246" t="s">
        <v>252</v>
      </c>
      <c r="AU4393" s="246" t="s">
        <v>93</v>
      </c>
      <c r="AV4393" s="13" t="s">
        <v>23</v>
      </c>
      <c r="AW4393" s="13" t="s">
        <v>46</v>
      </c>
      <c r="AX4393" s="13" t="s">
        <v>85</v>
      </c>
      <c r="AY4393" s="246" t="s">
        <v>241</v>
      </c>
    </row>
    <row r="4394" s="14" customFormat="1">
      <c r="A4394" s="14"/>
      <c r="B4394" s="247"/>
      <c r="C4394" s="248"/>
      <c r="D4394" s="238" t="s">
        <v>252</v>
      </c>
      <c r="E4394" s="249" t="s">
        <v>39</v>
      </c>
      <c r="F4394" s="250" t="s">
        <v>3898</v>
      </c>
      <c r="G4394" s="248"/>
      <c r="H4394" s="251">
        <v>4.3200000000000003</v>
      </c>
      <c r="I4394" s="252"/>
      <c r="J4394" s="248"/>
      <c r="K4394" s="248"/>
      <c r="L4394" s="253"/>
      <c r="M4394" s="254"/>
      <c r="N4394" s="255"/>
      <c r="O4394" s="255"/>
      <c r="P4394" s="255"/>
      <c r="Q4394" s="255"/>
      <c r="R4394" s="255"/>
      <c r="S4394" s="255"/>
      <c r="T4394" s="256"/>
      <c r="U4394" s="14"/>
      <c r="V4394" s="14"/>
      <c r="W4394" s="14"/>
      <c r="X4394" s="14"/>
      <c r="Y4394" s="14"/>
      <c r="Z4394" s="14"/>
      <c r="AA4394" s="14"/>
      <c r="AB4394" s="14"/>
      <c r="AC4394" s="14"/>
      <c r="AD4394" s="14"/>
      <c r="AE4394" s="14"/>
      <c r="AT4394" s="257" t="s">
        <v>252</v>
      </c>
      <c r="AU4394" s="257" t="s">
        <v>93</v>
      </c>
      <c r="AV4394" s="14" t="s">
        <v>93</v>
      </c>
      <c r="AW4394" s="14" t="s">
        <v>46</v>
      </c>
      <c r="AX4394" s="14" t="s">
        <v>85</v>
      </c>
      <c r="AY4394" s="257" t="s">
        <v>241</v>
      </c>
    </row>
    <row r="4395" s="13" customFormat="1">
      <c r="A4395" s="13"/>
      <c r="B4395" s="236"/>
      <c r="C4395" s="237"/>
      <c r="D4395" s="238" t="s">
        <v>252</v>
      </c>
      <c r="E4395" s="239" t="s">
        <v>39</v>
      </c>
      <c r="F4395" s="240" t="s">
        <v>2443</v>
      </c>
      <c r="G4395" s="237"/>
      <c r="H4395" s="239" t="s">
        <v>39</v>
      </c>
      <c r="I4395" s="241"/>
      <c r="J4395" s="237"/>
      <c r="K4395" s="237"/>
      <c r="L4395" s="242"/>
      <c r="M4395" s="243"/>
      <c r="N4395" s="244"/>
      <c r="O4395" s="244"/>
      <c r="P4395" s="244"/>
      <c r="Q4395" s="244"/>
      <c r="R4395" s="244"/>
      <c r="S4395" s="244"/>
      <c r="T4395" s="245"/>
      <c r="U4395" s="13"/>
      <c r="V4395" s="13"/>
      <c r="W4395" s="13"/>
      <c r="X4395" s="13"/>
      <c r="Y4395" s="13"/>
      <c r="Z4395" s="13"/>
      <c r="AA4395" s="13"/>
      <c r="AB4395" s="13"/>
      <c r="AC4395" s="13"/>
      <c r="AD4395" s="13"/>
      <c r="AE4395" s="13"/>
      <c r="AT4395" s="246" t="s">
        <v>252</v>
      </c>
      <c r="AU4395" s="246" t="s">
        <v>93</v>
      </c>
      <c r="AV4395" s="13" t="s">
        <v>23</v>
      </c>
      <c r="AW4395" s="13" t="s">
        <v>46</v>
      </c>
      <c r="AX4395" s="13" t="s">
        <v>85</v>
      </c>
      <c r="AY4395" s="246" t="s">
        <v>241</v>
      </c>
    </row>
    <row r="4396" s="13" customFormat="1">
      <c r="A4396" s="13"/>
      <c r="B4396" s="236"/>
      <c r="C4396" s="237"/>
      <c r="D4396" s="238" t="s">
        <v>252</v>
      </c>
      <c r="E4396" s="239" t="s">
        <v>39</v>
      </c>
      <c r="F4396" s="240" t="s">
        <v>3887</v>
      </c>
      <c r="G4396" s="237"/>
      <c r="H4396" s="239" t="s">
        <v>39</v>
      </c>
      <c r="I4396" s="241"/>
      <c r="J4396" s="237"/>
      <c r="K4396" s="237"/>
      <c r="L4396" s="242"/>
      <c r="M4396" s="243"/>
      <c r="N4396" s="244"/>
      <c r="O4396" s="244"/>
      <c r="P4396" s="244"/>
      <c r="Q4396" s="244"/>
      <c r="R4396" s="244"/>
      <c r="S4396" s="244"/>
      <c r="T4396" s="245"/>
      <c r="U4396" s="13"/>
      <c r="V4396" s="13"/>
      <c r="W4396" s="13"/>
      <c r="X4396" s="13"/>
      <c r="Y4396" s="13"/>
      <c r="Z4396" s="13"/>
      <c r="AA4396" s="13"/>
      <c r="AB4396" s="13"/>
      <c r="AC4396" s="13"/>
      <c r="AD4396" s="13"/>
      <c r="AE4396" s="13"/>
      <c r="AT4396" s="246" t="s">
        <v>252</v>
      </c>
      <c r="AU4396" s="246" t="s">
        <v>93</v>
      </c>
      <c r="AV4396" s="13" t="s">
        <v>23</v>
      </c>
      <c r="AW4396" s="13" t="s">
        <v>46</v>
      </c>
      <c r="AX4396" s="13" t="s">
        <v>85</v>
      </c>
      <c r="AY4396" s="246" t="s">
        <v>241</v>
      </c>
    </row>
    <row r="4397" s="14" customFormat="1">
      <c r="A4397" s="14"/>
      <c r="B4397" s="247"/>
      <c r="C4397" s="248"/>
      <c r="D4397" s="238" t="s">
        <v>252</v>
      </c>
      <c r="E4397" s="249" t="s">
        <v>39</v>
      </c>
      <c r="F4397" s="250" t="s">
        <v>3899</v>
      </c>
      <c r="G4397" s="248"/>
      <c r="H4397" s="251">
        <v>23.039999999999999</v>
      </c>
      <c r="I4397" s="252"/>
      <c r="J4397" s="248"/>
      <c r="K4397" s="248"/>
      <c r="L4397" s="253"/>
      <c r="M4397" s="254"/>
      <c r="N4397" s="255"/>
      <c r="O4397" s="255"/>
      <c r="P4397" s="255"/>
      <c r="Q4397" s="255"/>
      <c r="R4397" s="255"/>
      <c r="S4397" s="255"/>
      <c r="T4397" s="256"/>
      <c r="U4397" s="14"/>
      <c r="V4397" s="14"/>
      <c r="W4397" s="14"/>
      <c r="X4397" s="14"/>
      <c r="Y4397" s="14"/>
      <c r="Z4397" s="14"/>
      <c r="AA4397" s="14"/>
      <c r="AB4397" s="14"/>
      <c r="AC4397" s="14"/>
      <c r="AD4397" s="14"/>
      <c r="AE4397" s="14"/>
      <c r="AT4397" s="257" t="s">
        <v>252</v>
      </c>
      <c r="AU4397" s="257" t="s">
        <v>93</v>
      </c>
      <c r="AV4397" s="14" t="s">
        <v>93</v>
      </c>
      <c r="AW4397" s="14" t="s">
        <v>46</v>
      </c>
      <c r="AX4397" s="14" t="s">
        <v>85</v>
      </c>
      <c r="AY4397" s="257" t="s">
        <v>241</v>
      </c>
    </row>
    <row r="4398" s="15" customFormat="1">
      <c r="A4398" s="15"/>
      <c r="B4398" s="258"/>
      <c r="C4398" s="259"/>
      <c r="D4398" s="238" t="s">
        <v>252</v>
      </c>
      <c r="E4398" s="260" t="s">
        <v>39</v>
      </c>
      <c r="F4398" s="261" t="s">
        <v>274</v>
      </c>
      <c r="G4398" s="259"/>
      <c r="H4398" s="262">
        <v>27.359999999999999</v>
      </c>
      <c r="I4398" s="263"/>
      <c r="J4398" s="259"/>
      <c r="K4398" s="259"/>
      <c r="L4398" s="264"/>
      <c r="M4398" s="265"/>
      <c r="N4398" s="266"/>
      <c r="O4398" s="266"/>
      <c r="P4398" s="266"/>
      <c r="Q4398" s="266"/>
      <c r="R4398" s="266"/>
      <c r="S4398" s="266"/>
      <c r="T4398" s="267"/>
      <c r="U4398" s="15"/>
      <c r="V4398" s="15"/>
      <c r="W4398" s="15"/>
      <c r="X4398" s="15"/>
      <c r="Y4398" s="15"/>
      <c r="Z4398" s="15"/>
      <c r="AA4398" s="15"/>
      <c r="AB4398" s="15"/>
      <c r="AC4398" s="15"/>
      <c r="AD4398" s="15"/>
      <c r="AE4398" s="15"/>
      <c r="AT4398" s="268" t="s">
        <v>252</v>
      </c>
      <c r="AU4398" s="268" t="s">
        <v>93</v>
      </c>
      <c r="AV4398" s="15" t="s">
        <v>248</v>
      </c>
      <c r="AW4398" s="15" t="s">
        <v>46</v>
      </c>
      <c r="AX4398" s="15" t="s">
        <v>23</v>
      </c>
      <c r="AY4398" s="268" t="s">
        <v>241</v>
      </c>
    </row>
    <row r="4399" s="2" customFormat="1" ht="24.15" customHeight="1">
      <c r="A4399" s="42"/>
      <c r="B4399" s="43"/>
      <c r="C4399" s="218" t="s">
        <v>3900</v>
      </c>
      <c r="D4399" s="218" t="s">
        <v>243</v>
      </c>
      <c r="E4399" s="219" t="s">
        <v>3901</v>
      </c>
      <c r="F4399" s="220" t="s">
        <v>3902</v>
      </c>
      <c r="G4399" s="221" t="s">
        <v>145</v>
      </c>
      <c r="H4399" s="222">
        <v>3.7130000000000001</v>
      </c>
      <c r="I4399" s="223"/>
      <c r="J4399" s="224">
        <f>ROUND(I4399*H4399,2)</f>
        <v>0</v>
      </c>
      <c r="K4399" s="220" t="s">
        <v>247</v>
      </c>
      <c r="L4399" s="48"/>
      <c r="M4399" s="225" t="s">
        <v>39</v>
      </c>
      <c r="N4399" s="226" t="s">
        <v>56</v>
      </c>
      <c r="O4399" s="88"/>
      <c r="P4399" s="227">
        <f>O4399*H4399</f>
        <v>0</v>
      </c>
      <c r="Q4399" s="227">
        <v>0</v>
      </c>
      <c r="R4399" s="227">
        <f>Q4399*H4399</f>
        <v>0</v>
      </c>
      <c r="S4399" s="227">
        <v>0.017000000000000001</v>
      </c>
      <c r="T4399" s="228">
        <f>S4399*H4399</f>
        <v>0.06312100000000001</v>
      </c>
      <c r="U4399" s="42"/>
      <c r="V4399" s="42"/>
      <c r="W4399" s="42"/>
      <c r="X4399" s="42"/>
      <c r="Y4399" s="42"/>
      <c r="Z4399" s="42"/>
      <c r="AA4399" s="42"/>
      <c r="AB4399" s="42"/>
      <c r="AC4399" s="42"/>
      <c r="AD4399" s="42"/>
      <c r="AE4399" s="42"/>
      <c r="AR4399" s="229" t="s">
        <v>248</v>
      </c>
      <c r="AT4399" s="229" t="s">
        <v>243</v>
      </c>
      <c r="AU4399" s="229" t="s">
        <v>93</v>
      </c>
      <c r="AY4399" s="20" t="s">
        <v>241</v>
      </c>
      <c r="BE4399" s="230">
        <f>IF(N4399="základní",J4399,0)</f>
        <v>0</v>
      </c>
      <c r="BF4399" s="230">
        <f>IF(N4399="snížená",J4399,0)</f>
        <v>0</v>
      </c>
      <c r="BG4399" s="230">
        <f>IF(N4399="zákl. přenesená",J4399,0)</f>
        <v>0</v>
      </c>
      <c r="BH4399" s="230">
        <f>IF(N4399="sníž. přenesená",J4399,0)</f>
        <v>0</v>
      </c>
      <c r="BI4399" s="230">
        <f>IF(N4399="nulová",J4399,0)</f>
        <v>0</v>
      </c>
      <c r="BJ4399" s="20" t="s">
        <v>23</v>
      </c>
      <c r="BK4399" s="230">
        <f>ROUND(I4399*H4399,2)</f>
        <v>0</v>
      </c>
      <c r="BL4399" s="20" t="s">
        <v>248</v>
      </c>
      <c r="BM4399" s="229" t="s">
        <v>3903</v>
      </c>
    </row>
    <row r="4400" s="2" customFormat="1">
      <c r="A4400" s="42"/>
      <c r="B4400" s="43"/>
      <c r="C4400" s="44"/>
      <c r="D4400" s="231" t="s">
        <v>250</v>
      </c>
      <c r="E4400" s="44"/>
      <c r="F4400" s="232" t="s">
        <v>3904</v>
      </c>
      <c r="G4400" s="44"/>
      <c r="H4400" s="44"/>
      <c r="I4400" s="233"/>
      <c r="J4400" s="44"/>
      <c r="K4400" s="44"/>
      <c r="L4400" s="48"/>
      <c r="M4400" s="234"/>
      <c r="N4400" s="235"/>
      <c r="O4400" s="88"/>
      <c r="P4400" s="88"/>
      <c r="Q4400" s="88"/>
      <c r="R4400" s="88"/>
      <c r="S4400" s="88"/>
      <c r="T4400" s="89"/>
      <c r="U4400" s="42"/>
      <c r="V4400" s="42"/>
      <c r="W4400" s="42"/>
      <c r="X4400" s="42"/>
      <c r="Y4400" s="42"/>
      <c r="Z4400" s="42"/>
      <c r="AA4400" s="42"/>
      <c r="AB4400" s="42"/>
      <c r="AC4400" s="42"/>
      <c r="AD4400" s="42"/>
      <c r="AE4400" s="42"/>
      <c r="AT4400" s="20" t="s">
        <v>250</v>
      </c>
      <c r="AU4400" s="20" t="s">
        <v>93</v>
      </c>
    </row>
    <row r="4401" s="13" customFormat="1">
      <c r="A4401" s="13"/>
      <c r="B4401" s="236"/>
      <c r="C4401" s="237"/>
      <c r="D4401" s="238" t="s">
        <v>252</v>
      </c>
      <c r="E4401" s="239" t="s">
        <v>39</v>
      </c>
      <c r="F4401" s="240" t="s">
        <v>3709</v>
      </c>
      <c r="G4401" s="237"/>
      <c r="H4401" s="239" t="s">
        <v>39</v>
      </c>
      <c r="I4401" s="241"/>
      <c r="J4401" s="237"/>
      <c r="K4401" s="237"/>
      <c r="L4401" s="242"/>
      <c r="M4401" s="243"/>
      <c r="N4401" s="244"/>
      <c r="O4401" s="244"/>
      <c r="P4401" s="244"/>
      <c r="Q4401" s="244"/>
      <c r="R4401" s="244"/>
      <c r="S4401" s="244"/>
      <c r="T4401" s="245"/>
      <c r="U4401" s="13"/>
      <c r="V4401" s="13"/>
      <c r="W4401" s="13"/>
      <c r="X4401" s="13"/>
      <c r="Y4401" s="13"/>
      <c r="Z4401" s="13"/>
      <c r="AA4401" s="13"/>
      <c r="AB4401" s="13"/>
      <c r="AC4401" s="13"/>
      <c r="AD4401" s="13"/>
      <c r="AE4401" s="13"/>
      <c r="AT4401" s="246" t="s">
        <v>252</v>
      </c>
      <c r="AU4401" s="246" t="s">
        <v>93</v>
      </c>
      <c r="AV4401" s="13" t="s">
        <v>23</v>
      </c>
      <c r="AW4401" s="13" t="s">
        <v>46</v>
      </c>
      <c r="AX4401" s="13" t="s">
        <v>85</v>
      </c>
      <c r="AY4401" s="246" t="s">
        <v>241</v>
      </c>
    </row>
    <row r="4402" s="13" customFormat="1">
      <c r="A4402" s="13"/>
      <c r="B4402" s="236"/>
      <c r="C4402" s="237"/>
      <c r="D4402" s="238" t="s">
        <v>252</v>
      </c>
      <c r="E4402" s="239" t="s">
        <v>39</v>
      </c>
      <c r="F4402" s="240" t="s">
        <v>3779</v>
      </c>
      <c r="G4402" s="237"/>
      <c r="H4402" s="239" t="s">
        <v>39</v>
      </c>
      <c r="I4402" s="241"/>
      <c r="J4402" s="237"/>
      <c r="K4402" s="237"/>
      <c r="L4402" s="242"/>
      <c r="M4402" s="243"/>
      <c r="N4402" s="244"/>
      <c r="O4402" s="244"/>
      <c r="P4402" s="244"/>
      <c r="Q4402" s="244"/>
      <c r="R4402" s="244"/>
      <c r="S4402" s="244"/>
      <c r="T4402" s="245"/>
      <c r="U4402" s="13"/>
      <c r="V4402" s="13"/>
      <c r="W4402" s="13"/>
      <c r="X4402" s="13"/>
      <c r="Y4402" s="13"/>
      <c r="Z4402" s="13"/>
      <c r="AA4402" s="13"/>
      <c r="AB4402" s="13"/>
      <c r="AC4402" s="13"/>
      <c r="AD4402" s="13"/>
      <c r="AE4402" s="13"/>
      <c r="AT4402" s="246" t="s">
        <v>252</v>
      </c>
      <c r="AU4402" s="246" t="s">
        <v>93</v>
      </c>
      <c r="AV4402" s="13" t="s">
        <v>23</v>
      </c>
      <c r="AW4402" s="13" t="s">
        <v>46</v>
      </c>
      <c r="AX4402" s="13" t="s">
        <v>85</v>
      </c>
      <c r="AY4402" s="246" t="s">
        <v>241</v>
      </c>
    </row>
    <row r="4403" s="14" customFormat="1">
      <c r="A4403" s="14"/>
      <c r="B4403" s="247"/>
      <c r="C4403" s="248"/>
      <c r="D4403" s="238" t="s">
        <v>252</v>
      </c>
      <c r="E4403" s="249" t="s">
        <v>39</v>
      </c>
      <c r="F4403" s="250" t="s">
        <v>3780</v>
      </c>
      <c r="G4403" s="248"/>
      <c r="H4403" s="251">
        <v>3.7130000000000001</v>
      </c>
      <c r="I4403" s="252"/>
      <c r="J4403" s="248"/>
      <c r="K4403" s="248"/>
      <c r="L4403" s="253"/>
      <c r="M4403" s="254"/>
      <c r="N4403" s="255"/>
      <c r="O4403" s="255"/>
      <c r="P4403" s="255"/>
      <c r="Q4403" s="255"/>
      <c r="R4403" s="255"/>
      <c r="S4403" s="255"/>
      <c r="T4403" s="256"/>
      <c r="U4403" s="14"/>
      <c r="V4403" s="14"/>
      <c r="W4403" s="14"/>
      <c r="X4403" s="14"/>
      <c r="Y4403" s="14"/>
      <c r="Z4403" s="14"/>
      <c r="AA4403" s="14"/>
      <c r="AB4403" s="14"/>
      <c r="AC4403" s="14"/>
      <c r="AD4403" s="14"/>
      <c r="AE4403" s="14"/>
      <c r="AT4403" s="257" t="s">
        <v>252</v>
      </c>
      <c r="AU4403" s="257" t="s">
        <v>93</v>
      </c>
      <c r="AV4403" s="14" t="s">
        <v>93</v>
      </c>
      <c r="AW4403" s="14" t="s">
        <v>46</v>
      </c>
      <c r="AX4403" s="14" t="s">
        <v>23</v>
      </c>
      <c r="AY4403" s="257" t="s">
        <v>241</v>
      </c>
    </row>
    <row r="4404" s="2" customFormat="1" ht="24.15" customHeight="1">
      <c r="A4404" s="42"/>
      <c r="B4404" s="43"/>
      <c r="C4404" s="218" t="s">
        <v>3905</v>
      </c>
      <c r="D4404" s="218" t="s">
        <v>243</v>
      </c>
      <c r="E4404" s="219" t="s">
        <v>3906</v>
      </c>
      <c r="F4404" s="220" t="s">
        <v>3907</v>
      </c>
      <c r="G4404" s="221" t="s">
        <v>145</v>
      </c>
      <c r="H4404" s="222">
        <v>10.98</v>
      </c>
      <c r="I4404" s="223"/>
      <c r="J4404" s="224">
        <f>ROUND(I4404*H4404,2)</f>
        <v>0</v>
      </c>
      <c r="K4404" s="220" t="s">
        <v>247</v>
      </c>
      <c r="L4404" s="48"/>
      <c r="M4404" s="225" t="s">
        <v>39</v>
      </c>
      <c r="N4404" s="226" t="s">
        <v>56</v>
      </c>
      <c r="O4404" s="88"/>
      <c r="P4404" s="227">
        <f>O4404*H4404</f>
        <v>0</v>
      </c>
      <c r="Q4404" s="227">
        <v>0</v>
      </c>
      <c r="R4404" s="227">
        <f>Q4404*H4404</f>
        <v>0</v>
      </c>
      <c r="S4404" s="227">
        <v>0.014999999999999999</v>
      </c>
      <c r="T4404" s="228">
        <f>S4404*H4404</f>
        <v>0.16470000000000001</v>
      </c>
      <c r="U4404" s="42"/>
      <c r="V4404" s="42"/>
      <c r="W4404" s="42"/>
      <c r="X4404" s="42"/>
      <c r="Y4404" s="42"/>
      <c r="Z4404" s="42"/>
      <c r="AA4404" s="42"/>
      <c r="AB4404" s="42"/>
      <c r="AC4404" s="42"/>
      <c r="AD4404" s="42"/>
      <c r="AE4404" s="42"/>
      <c r="AR4404" s="229" t="s">
        <v>248</v>
      </c>
      <c r="AT4404" s="229" t="s">
        <v>243</v>
      </c>
      <c r="AU4404" s="229" t="s">
        <v>93</v>
      </c>
      <c r="AY4404" s="20" t="s">
        <v>241</v>
      </c>
      <c r="BE4404" s="230">
        <f>IF(N4404="základní",J4404,0)</f>
        <v>0</v>
      </c>
      <c r="BF4404" s="230">
        <f>IF(N4404="snížená",J4404,0)</f>
        <v>0</v>
      </c>
      <c r="BG4404" s="230">
        <f>IF(N4404="zákl. přenesená",J4404,0)</f>
        <v>0</v>
      </c>
      <c r="BH4404" s="230">
        <f>IF(N4404="sníž. přenesená",J4404,0)</f>
        <v>0</v>
      </c>
      <c r="BI4404" s="230">
        <f>IF(N4404="nulová",J4404,0)</f>
        <v>0</v>
      </c>
      <c r="BJ4404" s="20" t="s">
        <v>23</v>
      </c>
      <c r="BK4404" s="230">
        <f>ROUND(I4404*H4404,2)</f>
        <v>0</v>
      </c>
      <c r="BL4404" s="20" t="s">
        <v>248</v>
      </c>
      <c r="BM4404" s="229" t="s">
        <v>3908</v>
      </c>
    </row>
    <row r="4405" s="2" customFormat="1">
      <c r="A4405" s="42"/>
      <c r="B4405" s="43"/>
      <c r="C4405" s="44"/>
      <c r="D4405" s="231" t="s">
        <v>250</v>
      </c>
      <c r="E4405" s="44"/>
      <c r="F4405" s="232" t="s">
        <v>3909</v>
      </c>
      <c r="G4405" s="44"/>
      <c r="H4405" s="44"/>
      <c r="I4405" s="233"/>
      <c r="J4405" s="44"/>
      <c r="K4405" s="44"/>
      <c r="L4405" s="48"/>
      <c r="M4405" s="234"/>
      <c r="N4405" s="235"/>
      <c r="O4405" s="88"/>
      <c r="P4405" s="88"/>
      <c r="Q4405" s="88"/>
      <c r="R4405" s="88"/>
      <c r="S4405" s="88"/>
      <c r="T4405" s="89"/>
      <c r="U4405" s="42"/>
      <c r="V4405" s="42"/>
      <c r="W4405" s="42"/>
      <c r="X4405" s="42"/>
      <c r="Y4405" s="42"/>
      <c r="Z4405" s="42"/>
      <c r="AA4405" s="42"/>
      <c r="AB4405" s="42"/>
      <c r="AC4405" s="42"/>
      <c r="AD4405" s="42"/>
      <c r="AE4405" s="42"/>
      <c r="AT4405" s="20" t="s">
        <v>250</v>
      </c>
      <c r="AU4405" s="20" t="s">
        <v>93</v>
      </c>
    </row>
    <row r="4406" s="13" customFormat="1">
      <c r="A4406" s="13"/>
      <c r="B4406" s="236"/>
      <c r="C4406" s="237"/>
      <c r="D4406" s="238" t="s">
        <v>252</v>
      </c>
      <c r="E4406" s="239" t="s">
        <v>39</v>
      </c>
      <c r="F4406" s="240" t="s">
        <v>3709</v>
      </c>
      <c r="G4406" s="237"/>
      <c r="H4406" s="239" t="s">
        <v>39</v>
      </c>
      <c r="I4406" s="241"/>
      <c r="J4406" s="237"/>
      <c r="K4406" s="237"/>
      <c r="L4406" s="242"/>
      <c r="M4406" s="243"/>
      <c r="N4406" s="244"/>
      <c r="O4406" s="244"/>
      <c r="P4406" s="244"/>
      <c r="Q4406" s="244"/>
      <c r="R4406" s="244"/>
      <c r="S4406" s="244"/>
      <c r="T4406" s="245"/>
      <c r="U4406" s="13"/>
      <c r="V4406" s="13"/>
      <c r="W4406" s="13"/>
      <c r="X4406" s="13"/>
      <c r="Y4406" s="13"/>
      <c r="Z4406" s="13"/>
      <c r="AA4406" s="13"/>
      <c r="AB4406" s="13"/>
      <c r="AC4406" s="13"/>
      <c r="AD4406" s="13"/>
      <c r="AE4406" s="13"/>
      <c r="AT4406" s="246" t="s">
        <v>252</v>
      </c>
      <c r="AU4406" s="246" t="s">
        <v>93</v>
      </c>
      <c r="AV4406" s="13" t="s">
        <v>23</v>
      </c>
      <c r="AW4406" s="13" t="s">
        <v>46</v>
      </c>
      <c r="AX4406" s="13" t="s">
        <v>85</v>
      </c>
      <c r="AY4406" s="246" t="s">
        <v>241</v>
      </c>
    </row>
    <row r="4407" s="13" customFormat="1">
      <c r="A4407" s="13"/>
      <c r="B4407" s="236"/>
      <c r="C4407" s="237"/>
      <c r="D4407" s="238" t="s">
        <v>252</v>
      </c>
      <c r="E4407" s="239" t="s">
        <v>39</v>
      </c>
      <c r="F4407" s="240" t="s">
        <v>3910</v>
      </c>
      <c r="G4407" s="237"/>
      <c r="H4407" s="239" t="s">
        <v>39</v>
      </c>
      <c r="I4407" s="241"/>
      <c r="J4407" s="237"/>
      <c r="K4407" s="237"/>
      <c r="L4407" s="242"/>
      <c r="M4407" s="243"/>
      <c r="N4407" s="244"/>
      <c r="O4407" s="244"/>
      <c r="P4407" s="244"/>
      <c r="Q4407" s="244"/>
      <c r="R4407" s="244"/>
      <c r="S4407" s="244"/>
      <c r="T4407" s="245"/>
      <c r="U4407" s="13"/>
      <c r="V4407" s="13"/>
      <c r="W4407" s="13"/>
      <c r="X4407" s="13"/>
      <c r="Y4407" s="13"/>
      <c r="Z4407" s="13"/>
      <c r="AA4407" s="13"/>
      <c r="AB4407" s="13"/>
      <c r="AC4407" s="13"/>
      <c r="AD4407" s="13"/>
      <c r="AE4407" s="13"/>
      <c r="AT4407" s="246" t="s">
        <v>252</v>
      </c>
      <c r="AU4407" s="246" t="s">
        <v>93</v>
      </c>
      <c r="AV4407" s="13" t="s">
        <v>23</v>
      </c>
      <c r="AW4407" s="13" t="s">
        <v>46</v>
      </c>
      <c r="AX4407" s="13" t="s">
        <v>85</v>
      </c>
      <c r="AY4407" s="246" t="s">
        <v>241</v>
      </c>
    </row>
    <row r="4408" s="14" customFormat="1">
      <c r="A4408" s="14"/>
      <c r="B4408" s="247"/>
      <c r="C4408" s="248"/>
      <c r="D4408" s="238" t="s">
        <v>252</v>
      </c>
      <c r="E4408" s="249" t="s">
        <v>39</v>
      </c>
      <c r="F4408" s="250" t="s">
        <v>3911</v>
      </c>
      <c r="G4408" s="248"/>
      <c r="H4408" s="251">
        <v>5.4900000000000002</v>
      </c>
      <c r="I4408" s="252"/>
      <c r="J4408" s="248"/>
      <c r="K4408" s="248"/>
      <c r="L4408" s="253"/>
      <c r="M4408" s="254"/>
      <c r="N4408" s="255"/>
      <c r="O4408" s="255"/>
      <c r="P4408" s="255"/>
      <c r="Q4408" s="255"/>
      <c r="R4408" s="255"/>
      <c r="S4408" s="255"/>
      <c r="T4408" s="256"/>
      <c r="U4408" s="14"/>
      <c r="V4408" s="14"/>
      <c r="W4408" s="14"/>
      <c r="X4408" s="14"/>
      <c r="Y4408" s="14"/>
      <c r="Z4408" s="14"/>
      <c r="AA4408" s="14"/>
      <c r="AB4408" s="14"/>
      <c r="AC4408" s="14"/>
      <c r="AD4408" s="14"/>
      <c r="AE4408" s="14"/>
      <c r="AT4408" s="257" t="s">
        <v>252</v>
      </c>
      <c r="AU4408" s="257" t="s">
        <v>93</v>
      </c>
      <c r="AV4408" s="14" t="s">
        <v>93</v>
      </c>
      <c r="AW4408" s="14" t="s">
        <v>46</v>
      </c>
      <c r="AX4408" s="14" t="s">
        <v>85</v>
      </c>
      <c r="AY4408" s="257" t="s">
        <v>241</v>
      </c>
    </row>
    <row r="4409" s="13" customFormat="1">
      <c r="A4409" s="13"/>
      <c r="B4409" s="236"/>
      <c r="C4409" s="237"/>
      <c r="D4409" s="238" t="s">
        <v>252</v>
      </c>
      <c r="E4409" s="239" t="s">
        <v>39</v>
      </c>
      <c r="F4409" s="240" t="s">
        <v>2443</v>
      </c>
      <c r="G4409" s="237"/>
      <c r="H4409" s="239" t="s">
        <v>39</v>
      </c>
      <c r="I4409" s="241"/>
      <c r="J4409" s="237"/>
      <c r="K4409" s="237"/>
      <c r="L4409" s="242"/>
      <c r="M4409" s="243"/>
      <c r="N4409" s="244"/>
      <c r="O4409" s="244"/>
      <c r="P4409" s="244"/>
      <c r="Q4409" s="244"/>
      <c r="R4409" s="244"/>
      <c r="S4409" s="244"/>
      <c r="T4409" s="245"/>
      <c r="U4409" s="13"/>
      <c r="V4409" s="13"/>
      <c r="W4409" s="13"/>
      <c r="X4409" s="13"/>
      <c r="Y4409" s="13"/>
      <c r="Z4409" s="13"/>
      <c r="AA4409" s="13"/>
      <c r="AB4409" s="13"/>
      <c r="AC4409" s="13"/>
      <c r="AD4409" s="13"/>
      <c r="AE4409" s="13"/>
      <c r="AT4409" s="246" t="s">
        <v>252</v>
      </c>
      <c r="AU4409" s="246" t="s">
        <v>93</v>
      </c>
      <c r="AV4409" s="13" t="s">
        <v>23</v>
      </c>
      <c r="AW4409" s="13" t="s">
        <v>46</v>
      </c>
      <c r="AX4409" s="13" t="s">
        <v>85</v>
      </c>
      <c r="AY4409" s="246" t="s">
        <v>241</v>
      </c>
    </row>
    <row r="4410" s="13" customFormat="1">
      <c r="A4410" s="13"/>
      <c r="B4410" s="236"/>
      <c r="C4410" s="237"/>
      <c r="D4410" s="238" t="s">
        <v>252</v>
      </c>
      <c r="E4410" s="239" t="s">
        <v>39</v>
      </c>
      <c r="F4410" s="240" t="s">
        <v>3912</v>
      </c>
      <c r="G4410" s="237"/>
      <c r="H4410" s="239" t="s">
        <v>39</v>
      </c>
      <c r="I4410" s="241"/>
      <c r="J4410" s="237"/>
      <c r="K4410" s="237"/>
      <c r="L4410" s="242"/>
      <c r="M4410" s="243"/>
      <c r="N4410" s="244"/>
      <c r="O4410" s="244"/>
      <c r="P4410" s="244"/>
      <c r="Q4410" s="244"/>
      <c r="R4410" s="244"/>
      <c r="S4410" s="244"/>
      <c r="T4410" s="245"/>
      <c r="U4410" s="13"/>
      <c r="V4410" s="13"/>
      <c r="W4410" s="13"/>
      <c r="X4410" s="13"/>
      <c r="Y4410" s="13"/>
      <c r="Z4410" s="13"/>
      <c r="AA4410" s="13"/>
      <c r="AB4410" s="13"/>
      <c r="AC4410" s="13"/>
      <c r="AD4410" s="13"/>
      <c r="AE4410" s="13"/>
      <c r="AT4410" s="246" t="s">
        <v>252</v>
      </c>
      <c r="AU4410" s="246" t="s">
        <v>93</v>
      </c>
      <c r="AV4410" s="13" t="s">
        <v>23</v>
      </c>
      <c r="AW4410" s="13" t="s">
        <v>46</v>
      </c>
      <c r="AX4410" s="13" t="s">
        <v>85</v>
      </c>
      <c r="AY4410" s="246" t="s">
        <v>241</v>
      </c>
    </row>
    <row r="4411" s="14" customFormat="1">
      <c r="A4411" s="14"/>
      <c r="B4411" s="247"/>
      <c r="C4411" s="248"/>
      <c r="D4411" s="238" t="s">
        <v>252</v>
      </c>
      <c r="E4411" s="249" t="s">
        <v>39</v>
      </c>
      <c r="F4411" s="250" t="s">
        <v>3911</v>
      </c>
      <c r="G4411" s="248"/>
      <c r="H4411" s="251">
        <v>5.4900000000000002</v>
      </c>
      <c r="I4411" s="252"/>
      <c r="J4411" s="248"/>
      <c r="K4411" s="248"/>
      <c r="L4411" s="253"/>
      <c r="M4411" s="254"/>
      <c r="N4411" s="255"/>
      <c r="O4411" s="255"/>
      <c r="P4411" s="255"/>
      <c r="Q4411" s="255"/>
      <c r="R4411" s="255"/>
      <c r="S4411" s="255"/>
      <c r="T4411" s="256"/>
      <c r="U4411" s="14"/>
      <c r="V4411" s="14"/>
      <c r="W4411" s="14"/>
      <c r="X4411" s="14"/>
      <c r="Y4411" s="14"/>
      <c r="Z4411" s="14"/>
      <c r="AA4411" s="14"/>
      <c r="AB4411" s="14"/>
      <c r="AC4411" s="14"/>
      <c r="AD4411" s="14"/>
      <c r="AE4411" s="14"/>
      <c r="AT4411" s="257" t="s">
        <v>252</v>
      </c>
      <c r="AU4411" s="257" t="s">
        <v>93</v>
      </c>
      <c r="AV4411" s="14" t="s">
        <v>93</v>
      </c>
      <c r="AW4411" s="14" t="s">
        <v>46</v>
      </c>
      <c r="AX4411" s="14" t="s">
        <v>85</v>
      </c>
      <c r="AY4411" s="257" t="s">
        <v>241</v>
      </c>
    </row>
    <row r="4412" s="15" customFormat="1">
      <c r="A4412" s="15"/>
      <c r="B4412" s="258"/>
      <c r="C4412" s="259"/>
      <c r="D4412" s="238" t="s">
        <v>252</v>
      </c>
      <c r="E4412" s="260" t="s">
        <v>39</v>
      </c>
      <c r="F4412" s="261" t="s">
        <v>274</v>
      </c>
      <c r="G4412" s="259"/>
      <c r="H4412" s="262">
        <v>10.98</v>
      </c>
      <c r="I4412" s="263"/>
      <c r="J4412" s="259"/>
      <c r="K4412" s="259"/>
      <c r="L4412" s="264"/>
      <c r="M4412" s="265"/>
      <c r="N4412" s="266"/>
      <c r="O4412" s="266"/>
      <c r="P4412" s="266"/>
      <c r="Q4412" s="266"/>
      <c r="R4412" s="266"/>
      <c r="S4412" s="266"/>
      <c r="T4412" s="267"/>
      <c r="U4412" s="15"/>
      <c r="V4412" s="15"/>
      <c r="W4412" s="15"/>
      <c r="X4412" s="15"/>
      <c r="Y4412" s="15"/>
      <c r="Z4412" s="15"/>
      <c r="AA4412" s="15"/>
      <c r="AB4412" s="15"/>
      <c r="AC4412" s="15"/>
      <c r="AD4412" s="15"/>
      <c r="AE4412" s="15"/>
      <c r="AT4412" s="268" t="s">
        <v>252</v>
      </c>
      <c r="AU4412" s="268" t="s">
        <v>93</v>
      </c>
      <c r="AV4412" s="15" t="s">
        <v>248</v>
      </c>
      <c r="AW4412" s="15" t="s">
        <v>46</v>
      </c>
      <c r="AX4412" s="15" t="s">
        <v>23</v>
      </c>
      <c r="AY4412" s="268" t="s">
        <v>241</v>
      </c>
    </row>
    <row r="4413" s="2" customFormat="1" ht="24.15" customHeight="1">
      <c r="A4413" s="42"/>
      <c r="B4413" s="43"/>
      <c r="C4413" s="218" t="s">
        <v>3913</v>
      </c>
      <c r="D4413" s="218" t="s">
        <v>243</v>
      </c>
      <c r="E4413" s="219" t="s">
        <v>3914</v>
      </c>
      <c r="F4413" s="220" t="s">
        <v>3915</v>
      </c>
      <c r="G4413" s="221" t="s">
        <v>145</v>
      </c>
      <c r="H4413" s="222">
        <v>20.882000000000001</v>
      </c>
      <c r="I4413" s="223"/>
      <c r="J4413" s="224">
        <f>ROUND(I4413*H4413,2)</f>
        <v>0</v>
      </c>
      <c r="K4413" s="220" t="s">
        <v>247</v>
      </c>
      <c r="L4413" s="48"/>
      <c r="M4413" s="225" t="s">
        <v>39</v>
      </c>
      <c r="N4413" s="226" t="s">
        <v>56</v>
      </c>
      <c r="O4413" s="88"/>
      <c r="P4413" s="227">
        <f>O4413*H4413</f>
        <v>0</v>
      </c>
      <c r="Q4413" s="227">
        <v>0</v>
      </c>
      <c r="R4413" s="227">
        <f>Q4413*H4413</f>
        <v>0</v>
      </c>
      <c r="S4413" s="227">
        <v>0.075999999999999998</v>
      </c>
      <c r="T4413" s="228">
        <f>S4413*H4413</f>
        <v>1.587032</v>
      </c>
      <c r="U4413" s="42"/>
      <c r="V4413" s="42"/>
      <c r="W4413" s="42"/>
      <c r="X4413" s="42"/>
      <c r="Y4413" s="42"/>
      <c r="Z4413" s="42"/>
      <c r="AA4413" s="42"/>
      <c r="AB4413" s="42"/>
      <c r="AC4413" s="42"/>
      <c r="AD4413" s="42"/>
      <c r="AE4413" s="42"/>
      <c r="AR4413" s="229" t="s">
        <v>248</v>
      </c>
      <c r="AT4413" s="229" t="s">
        <v>243</v>
      </c>
      <c r="AU4413" s="229" t="s">
        <v>93</v>
      </c>
      <c r="AY4413" s="20" t="s">
        <v>241</v>
      </c>
      <c r="BE4413" s="230">
        <f>IF(N4413="základní",J4413,0)</f>
        <v>0</v>
      </c>
      <c r="BF4413" s="230">
        <f>IF(N4413="snížená",J4413,0)</f>
        <v>0</v>
      </c>
      <c r="BG4413" s="230">
        <f>IF(N4413="zákl. přenesená",J4413,0)</f>
        <v>0</v>
      </c>
      <c r="BH4413" s="230">
        <f>IF(N4413="sníž. přenesená",J4413,0)</f>
        <v>0</v>
      </c>
      <c r="BI4413" s="230">
        <f>IF(N4413="nulová",J4413,0)</f>
        <v>0</v>
      </c>
      <c r="BJ4413" s="20" t="s">
        <v>23</v>
      </c>
      <c r="BK4413" s="230">
        <f>ROUND(I4413*H4413,2)</f>
        <v>0</v>
      </c>
      <c r="BL4413" s="20" t="s">
        <v>248</v>
      </c>
      <c r="BM4413" s="229" t="s">
        <v>3916</v>
      </c>
    </row>
    <row r="4414" s="2" customFormat="1">
      <c r="A4414" s="42"/>
      <c r="B4414" s="43"/>
      <c r="C4414" s="44"/>
      <c r="D4414" s="231" t="s">
        <v>250</v>
      </c>
      <c r="E4414" s="44"/>
      <c r="F4414" s="232" t="s">
        <v>3917</v>
      </c>
      <c r="G4414" s="44"/>
      <c r="H4414" s="44"/>
      <c r="I4414" s="233"/>
      <c r="J4414" s="44"/>
      <c r="K4414" s="44"/>
      <c r="L4414" s="48"/>
      <c r="M4414" s="234"/>
      <c r="N4414" s="235"/>
      <c r="O4414" s="88"/>
      <c r="P4414" s="88"/>
      <c r="Q4414" s="88"/>
      <c r="R4414" s="88"/>
      <c r="S4414" s="88"/>
      <c r="T4414" s="89"/>
      <c r="U4414" s="42"/>
      <c r="V4414" s="42"/>
      <c r="W4414" s="42"/>
      <c r="X4414" s="42"/>
      <c r="Y4414" s="42"/>
      <c r="Z4414" s="42"/>
      <c r="AA4414" s="42"/>
      <c r="AB4414" s="42"/>
      <c r="AC4414" s="42"/>
      <c r="AD4414" s="42"/>
      <c r="AE4414" s="42"/>
      <c r="AT4414" s="20" t="s">
        <v>250</v>
      </c>
      <c r="AU4414" s="20" t="s">
        <v>93</v>
      </c>
    </row>
    <row r="4415" s="13" customFormat="1">
      <c r="A4415" s="13"/>
      <c r="B4415" s="236"/>
      <c r="C4415" s="237"/>
      <c r="D4415" s="238" t="s">
        <v>252</v>
      </c>
      <c r="E4415" s="239" t="s">
        <v>39</v>
      </c>
      <c r="F4415" s="240" t="s">
        <v>3709</v>
      </c>
      <c r="G4415" s="237"/>
      <c r="H4415" s="239" t="s">
        <v>39</v>
      </c>
      <c r="I4415" s="241"/>
      <c r="J4415" s="237"/>
      <c r="K4415" s="237"/>
      <c r="L4415" s="242"/>
      <c r="M4415" s="243"/>
      <c r="N4415" s="244"/>
      <c r="O4415" s="244"/>
      <c r="P4415" s="244"/>
      <c r="Q4415" s="244"/>
      <c r="R4415" s="244"/>
      <c r="S4415" s="244"/>
      <c r="T4415" s="245"/>
      <c r="U4415" s="13"/>
      <c r="V4415" s="13"/>
      <c r="W4415" s="13"/>
      <c r="X4415" s="13"/>
      <c r="Y4415" s="13"/>
      <c r="Z4415" s="13"/>
      <c r="AA4415" s="13"/>
      <c r="AB4415" s="13"/>
      <c r="AC4415" s="13"/>
      <c r="AD4415" s="13"/>
      <c r="AE4415" s="13"/>
      <c r="AT4415" s="246" t="s">
        <v>252</v>
      </c>
      <c r="AU4415" s="246" t="s">
        <v>93</v>
      </c>
      <c r="AV4415" s="13" t="s">
        <v>23</v>
      </c>
      <c r="AW4415" s="13" t="s">
        <v>46</v>
      </c>
      <c r="AX4415" s="13" t="s">
        <v>85</v>
      </c>
      <c r="AY4415" s="246" t="s">
        <v>241</v>
      </c>
    </row>
    <row r="4416" s="13" customFormat="1">
      <c r="A4416" s="13"/>
      <c r="B4416" s="236"/>
      <c r="C4416" s="237"/>
      <c r="D4416" s="238" t="s">
        <v>252</v>
      </c>
      <c r="E4416" s="239" t="s">
        <v>39</v>
      </c>
      <c r="F4416" s="240" t="s">
        <v>3918</v>
      </c>
      <c r="G4416" s="237"/>
      <c r="H4416" s="239" t="s">
        <v>39</v>
      </c>
      <c r="I4416" s="241"/>
      <c r="J4416" s="237"/>
      <c r="K4416" s="237"/>
      <c r="L4416" s="242"/>
      <c r="M4416" s="243"/>
      <c r="N4416" s="244"/>
      <c r="O4416" s="244"/>
      <c r="P4416" s="244"/>
      <c r="Q4416" s="244"/>
      <c r="R4416" s="244"/>
      <c r="S4416" s="244"/>
      <c r="T4416" s="245"/>
      <c r="U4416" s="13"/>
      <c r="V4416" s="13"/>
      <c r="W4416" s="13"/>
      <c r="X4416" s="13"/>
      <c r="Y4416" s="13"/>
      <c r="Z4416" s="13"/>
      <c r="AA4416" s="13"/>
      <c r="AB4416" s="13"/>
      <c r="AC4416" s="13"/>
      <c r="AD4416" s="13"/>
      <c r="AE4416" s="13"/>
      <c r="AT4416" s="246" t="s">
        <v>252</v>
      </c>
      <c r="AU4416" s="246" t="s">
        <v>93</v>
      </c>
      <c r="AV4416" s="13" t="s">
        <v>23</v>
      </c>
      <c r="AW4416" s="13" t="s">
        <v>46</v>
      </c>
      <c r="AX4416" s="13" t="s">
        <v>85</v>
      </c>
      <c r="AY4416" s="246" t="s">
        <v>241</v>
      </c>
    </row>
    <row r="4417" s="14" customFormat="1">
      <c r="A4417" s="14"/>
      <c r="B4417" s="247"/>
      <c r="C4417" s="248"/>
      <c r="D4417" s="238" t="s">
        <v>252</v>
      </c>
      <c r="E4417" s="249" t="s">
        <v>39</v>
      </c>
      <c r="F4417" s="250" t="s">
        <v>3919</v>
      </c>
      <c r="G4417" s="248"/>
      <c r="H4417" s="251">
        <v>1.7729999999999999</v>
      </c>
      <c r="I4417" s="252"/>
      <c r="J4417" s="248"/>
      <c r="K4417" s="248"/>
      <c r="L4417" s="253"/>
      <c r="M4417" s="254"/>
      <c r="N4417" s="255"/>
      <c r="O4417" s="255"/>
      <c r="P4417" s="255"/>
      <c r="Q4417" s="255"/>
      <c r="R4417" s="255"/>
      <c r="S4417" s="255"/>
      <c r="T4417" s="256"/>
      <c r="U4417" s="14"/>
      <c r="V4417" s="14"/>
      <c r="W4417" s="14"/>
      <c r="X4417" s="14"/>
      <c r="Y4417" s="14"/>
      <c r="Z4417" s="14"/>
      <c r="AA4417" s="14"/>
      <c r="AB4417" s="14"/>
      <c r="AC4417" s="14"/>
      <c r="AD4417" s="14"/>
      <c r="AE4417" s="14"/>
      <c r="AT4417" s="257" t="s">
        <v>252</v>
      </c>
      <c r="AU4417" s="257" t="s">
        <v>93</v>
      </c>
      <c r="AV4417" s="14" t="s">
        <v>93</v>
      </c>
      <c r="AW4417" s="14" t="s">
        <v>46</v>
      </c>
      <c r="AX4417" s="14" t="s">
        <v>85</v>
      </c>
      <c r="AY4417" s="257" t="s">
        <v>241</v>
      </c>
    </row>
    <row r="4418" s="13" customFormat="1">
      <c r="A4418" s="13"/>
      <c r="B4418" s="236"/>
      <c r="C4418" s="237"/>
      <c r="D4418" s="238" t="s">
        <v>252</v>
      </c>
      <c r="E4418" s="239" t="s">
        <v>39</v>
      </c>
      <c r="F4418" s="240" t="s">
        <v>3725</v>
      </c>
      <c r="G4418" s="237"/>
      <c r="H4418" s="239" t="s">
        <v>39</v>
      </c>
      <c r="I4418" s="241"/>
      <c r="J4418" s="237"/>
      <c r="K4418" s="237"/>
      <c r="L4418" s="242"/>
      <c r="M4418" s="243"/>
      <c r="N4418" s="244"/>
      <c r="O4418" s="244"/>
      <c r="P4418" s="244"/>
      <c r="Q4418" s="244"/>
      <c r="R4418" s="244"/>
      <c r="S4418" s="244"/>
      <c r="T4418" s="245"/>
      <c r="U4418" s="13"/>
      <c r="V4418" s="13"/>
      <c r="W4418" s="13"/>
      <c r="X4418" s="13"/>
      <c r="Y4418" s="13"/>
      <c r="Z4418" s="13"/>
      <c r="AA4418" s="13"/>
      <c r="AB4418" s="13"/>
      <c r="AC4418" s="13"/>
      <c r="AD4418" s="13"/>
      <c r="AE4418" s="13"/>
      <c r="AT4418" s="246" t="s">
        <v>252</v>
      </c>
      <c r="AU4418" s="246" t="s">
        <v>93</v>
      </c>
      <c r="AV4418" s="13" t="s">
        <v>23</v>
      </c>
      <c r="AW4418" s="13" t="s">
        <v>46</v>
      </c>
      <c r="AX4418" s="13" t="s">
        <v>85</v>
      </c>
      <c r="AY4418" s="246" t="s">
        <v>241</v>
      </c>
    </row>
    <row r="4419" s="14" customFormat="1">
      <c r="A4419" s="14"/>
      <c r="B4419" s="247"/>
      <c r="C4419" s="248"/>
      <c r="D4419" s="238" t="s">
        <v>252</v>
      </c>
      <c r="E4419" s="249" t="s">
        <v>39</v>
      </c>
      <c r="F4419" s="250" t="s">
        <v>3920</v>
      </c>
      <c r="G4419" s="248"/>
      <c r="H4419" s="251">
        <v>1.5760000000000001</v>
      </c>
      <c r="I4419" s="252"/>
      <c r="J4419" s="248"/>
      <c r="K4419" s="248"/>
      <c r="L4419" s="253"/>
      <c r="M4419" s="254"/>
      <c r="N4419" s="255"/>
      <c r="O4419" s="255"/>
      <c r="P4419" s="255"/>
      <c r="Q4419" s="255"/>
      <c r="R4419" s="255"/>
      <c r="S4419" s="255"/>
      <c r="T4419" s="256"/>
      <c r="U4419" s="14"/>
      <c r="V4419" s="14"/>
      <c r="W4419" s="14"/>
      <c r="X4419" s="14"/>
      <c r="Y4419" s="14"/>
      <c r="Z4419" s="14"/>
      <c r="AA4419" s="14"/>
      <c r="AB4419" s="14"/>
      <c r="AC4419" s="14"/>
      <c r="AD4419" s="14"/>
      <c r="AE4419" s="14"/>
      <c r="AT4419" s="257" t="s">
        <v>252</v>
      </c>
      <c r="AU4419" s="257" t="s">
        <v>93</v>
      </c>
      <c r="AV4419" s="14" t="s">
        <v>93</v>
      </c>
      <c r="AW4419" s="14" t="s">
        <v>46</v>
      </c>
      <c r="AX4419" s="14" t="s">
        <v>85</v>
      </c>
      <c r="AY4419" s="257" t="s">
        <v>241</v>
      </c>
    </row>
    <row r="4420" s="13" customFormat="1">
      <c r="A4420" s="13"/>
      <c r="B4420" s="236"/>
      <c r="C4420" s="237"/>
      <c r="D4420" s="238" t="s">
        <v>252</v>
      </c>
      <c r="E4420" s="239" t="s">
        <v>39</v>
      </c>
      <c r="F4420" s="240" t="s">
        <v>3921</v>
      </c>
      <c r="G4420" s="237"/>
      <c r="H4420" s="239" t="s">
        <v>39</v>
      </c>
      <c r="I4420" s="241"/>
      <c r="J4420" s="237"/>
      <c r="K4420" s="237"/>
      <c r="L4420" s="242"/>
      <c r="M4420" s="243"/>
      <c r="N4420" s="244"/>
      <c r="O4420" s="244"/>
      <c r="P4420" s="244"/>
      <c r="Q4420" s="244"/>
      <c r="R4420" s="244"/>
      <c r="S4420" s="244"/>
      <c r="T4420" s="245"/>
      <c r="U4420" s="13"/>
      <c r="V4420" s="13"/>
      <c r="W4420" s="13"/>
      <c r="X4420" s="13"/>
      <c r="Y4420" s="13"/>
      <c r="Z4420" s="13"/>
      <c r="AA4420" s="13"/>
      <c r="AB4420" s="13"/>
      <c r="AC4420" s="13"/>
      <c r="AD4420" s="13"/>
      <c r="AE4420" s="13"/>
      <c r="AT4420" s="246" t="s">
        <v>252</v>
      </c>
      <c r="AU4420" s="246" t="s">
        <v>93</v>
      </c>
      <c r="AV4420" s="13" t="s">
        <v>23</v>
      </c>
      <c r="AW4420" s="13" t="s">
        <v>46</v>
      </c>
      <c r="AX4420" s="13" t="s">
        <v>85</v>
      </c>
      <c r="AY4420" s="246" t="s">
        <v>241</v>
      </c>
    </row>
    <row r="4421" s="14" customFormat="1">
      <c r="A4421" s="14"/>
      <c r="B4421" s="247"/>
      <c r="C4421" s="248"/>
      <c r="D4421" s="238" t="s">
        <v>252</v>
      </c>
      <c r="E4421" s="249" t="s">
        <v>39</v>
      </c>
      <c r="F4421" s="250" t="s">
        <v>3920</v>
      </c>
      <c r="G4421" s="248"/>
      <c r="H4421" s="251">
        <v>1.5760000000000001</v>
      </c>
      <c r="I4421" s="252"/>
      <c r="J4421" s="248"/>
      <c r="K4421" s="248"/>
      <c r="L4421" s="253"/>
      <c r="M4421" s="254"/>
      <c r="N4421" s="255"/>
      <c r="O4421" s="255"/>
      <c r="P4421" s="255"/>
      <c r="Q4421" s="255"/>
      <c r="R4421" s="255"/>
      <c r="S4421" s="255"/>
      <c r="T4421" s="256"/>
      <c r="U4421" s="14"/>
      <c r="V4421" s="14"/>
      <c r="W4421" s="14"/>
      <c r="X4421" s="14"/>
      <c r="Y4421" s="14"/>
      <c r="Z4421" s="14"/>
      <c r="AA4421" s="14"/>
      <c r="AB4421" s="14"/>
      <c r="AC4421" s="14"/>
      <c r="AD4421" s="14"/>
      <c r="AE4421" s="14"/>
      <c r="AT4421" s="257" t="s">
        <v>252</v>
      </c>
      <c r="AU4421" s="257" t="s">
        <v>93</v>
      </c>
      <c r="AV4421" s="14" t="s">
        <v>93</v>
      </c>
      <c r="AW4421" s="14" t="s">
        <v>46</v>
      </c>
      <c r="AX4421" s="14" t="s">
        <v>85</v>
      </c>
      <c r="AY4421" s="257" t="s">
        <v>241</v>
      </c>
    </row>
    <row r="4422" s="13" customFormat="1">
      <c r="A4422" s="13"/>
      <c r="B4422" s="236"/>
      <c r="C4422" s="237"/>
      <c r="D4422" s="238" t="s">
        <v>252</v>
      </c>
      <c r="E4422" s="239" t="s">
        <v>39</v>
      </c>
      <c r="F4422" s="240" t="s">
        <v>3922</v>
      </c>
      <c r="G4422" s="237"/>
      <c r="H4422" s="239" t="s">
        <v>39</v>
      </c>
      <c r="I4422" s="241"/>
      <c r="J4422" s="237"/>
      <c r="K4422" s="237"/>
      <c r="L4422" s="242"/>
      <c r="M4422" s="243"/>
      <c r="N4422" s="244"/>
      <c r="O4422" s="244"/>
      <c r="P4422" s="244"/>
      <c r="Q4422" s="244"/>
      <c r="R4422" s="244"/>
      <c r="S4422" s="244"/>
      <c r="T4422" s="245"/>
      <c r="U4422" s="13"/>
      <c r="V4422" s="13"/>
      <c r="W4422" s="13"/>
      <c r="X4422" s="13"/>
      <c r="Y4422" s="13"/>
      <c r="Z4422" s="13"/>
      <c r="AA4422" s="13"/>
      <c r="AB4422" s="13"/>
      <c r="AC4422" s="13"/>
      <c r="AD4422" s="13"/>
      <c r="AE4422" s="13"/>
      <c r="AT4422" s="246" t="s">
        <v>252</v>
      </c>
      <c r="AU4422" s="246" t="s">
        <v>93</v>
      </c>
      <c r="AV4422" s="13" t="s">
        <v>23</v>
      </c>
      <c r="AW4422" s="13" t="s">
        <v>46</v>
      </c>
      <c r="AX4422" s="13" t="s">
        <v>85</v>
      </c>
      <c r="AY4422" s="246" t="s">
        <v>241</v>
      </c>
    </row>
    <row r="4423" s="14" customFormat="1">
      <c r="A4423" s="14"/>
      <c r="B4423" s="247"/>
      <c r="C4423" s="248"/>
      <c r="D4423" s="238" t="s">
        <v>252</v>
      </c>
      <c r="E4423" s="249" t="s">
        <v>39</v>
      </c>
      <c r="F4423" s="250" t="s">
        <v>3923</v>
      </c>
      <c r="G4423" s="248"/>
      <c r="H4423" s="251">
        <v>3.1520000000000001</v>
      </c>
      <c r="I4423" s="252"/>
      <c r="J4423" s="248"/>
      <c r="K4423" s="248"/>
      <c r="L4423" s="253"/>
      <c r="M4423" s="254"/>
      <c r="N4423" s="255"/>
      <c r="O4423" s="255"/>
      <c r="P4423" s="255"/>
      <c r="Q4423" s="255"/>
      <c r="R4423" s="255"/>
      <c r="S4423" s="255"/>
      <c r="T4423" s="256"/>
      <c r="U4423" s="14"/>
      <c r="V4423" s="14"/>
      <c r="W4423" s="14"/>
      <c r="X4423" s="14"/>
      <c r="Y4423" s="14"/>
      <c r="Z4423" s="14"/>
      <c r="AA4423" s="14"/>
      <c r="AB4423" s="14"/>
      <c r="AC4423" s="14"/>
      <c r="AD4423" s="14"/>
      <c r="AE4423" s="14"/>
      <c r="AT4423" s="257" t="s">
        <v>252</v>
      </c>
      <c r="AU4423" s="257" t="s">
        <v>93</v>
      </c>
      <c r="AV4423" s="14" t="s">
        <v>93</v>
      </c>
      <c r="AW4423" s="14" t="s">
        <v>46</v>
      </c>
      <c r="AX4423" s="14" t="s">
        <v>85</v>
      </c>
      <c r="AY4423" s="257" t="s">
        <v>241</v>
      </c>
    </row>
    <row r="4424" s="13" customFormat="1">
      <c r="A4424" s="13"/>
      <c r="B4424" s="236"/>
      <c r="C4424" s="237"/>
      <c r="D4424" s="238" t="s">
        <v>252</v>
      </c>
      <c r="E4424" s="239" t="s">
        <v>39</v>
      </c>
      <c r="F4424" s="240" t="s">
        <v>3924</v>
      </c>
      <c r="G4424" s="237"/>
      <c r="H4424" s="239" t="s">
        <v>39</v>
      </c>
      <c r="I4424" s="241"/>
      <c r="J4424" s="237"/>
      <c r="K4424" s="237"/>
      <c r="L4424" s="242"/>
      <c r="M4424" s="243"/>
      <c r="N4424" s="244"/>
      <c r="O4424" s="244"/>
      <c r="P4424" s="244"/>
      <c r="Q4424" s="244"/>
      <c r="R4424" s="244"/>
      <c r="S4424" s="244"/>
      <c r="T4424" s="245"/>
      <c r="U4424" s="13"/>
      <c r="V4424" s="13"/>
      <c r="W4424" s="13"/>
      <c r="X4424" s="13"/>
      <c r="Y4424" s="13"/>
      <c r="Z4424" s="13"/>
      <c r="AA4424" s="13"/>
      <c r="AB4424" s="13"/>
      <c r="AC4424" s="13"/>
      <c r="AD4424" s="13"/>
      <c r="AE4424" s="13"/>
      <c r="AT4424" s="246" t="s">
        <v>252</v>
      </c>
      <c r="AU4424" s="246" t="s">
        <v>93</v>
      </c>
      <c r="AV4424" s="13" t="s">
        <v>23</v>
      </c>
      <c r="AW4424" s="13" t="s">
        <v>46</v>
      </c>
      <c r="AX4424" s="13" t="s">
        <v>85</v>
      </c>
      <c r="AY4424" s="246" t="s">
        <v>241</v>
      </c>
    </row>
    <row r="4425" s="14" customFormat="1">
      <c r="A4425" s="14"/>
      <c r="B4425" s="247"/>
      <c r="C4425" s="248"/>
      <c r="D4425" s="238" t="s">
        <v>252</v>
      </c>
      <c r="E4425" s="249" t="s">
        <v>39</v>
      </c>
      <c r="F4425" s="250" t="s">
        <v>3925</v>
      </c>
      <c r="G4425" s="248"/>
      <c r="H4425" s="251">
        <v>7.8799999999999999</v>
      </c>
      <c r="I4425" s="252"/>
      <c r="J4425" s="248"/>
      <c r="K4425" s="248"/>
      <c r="L4425" s="253"/>
      <c r="M4425" s="254"/>
      <c r="N4425" s="255"/>
      <c r="O4425" s="255"/>
      <c r="P4425" s="255"/>
      <c r="Q4425" s="255"/>
      <c r="R4425" s="255"/>
      <c r="S4425" s="255"/>
      <c r="T4425" s="256"/>
      <c r="U4425" s="14"/>
      <c r="V4425" s="14"/>
      <c r="W4425" s="14"/>
      <c r="X4425" s="14"/>
      <c r="Y4425" s="14"/>
      <c r="Z4425" s="14"/>
      <c r="AA4425" s="14"/>
      <c r="AB4425" s="14"/>
      <c r="AC4425" s="14"/>
      <c r="AD4425" s="14"/>
      <c r="AE4425" s="14"/>
      <c r="AT4425" s="257" t="s">
        <v>252</v>
      </c>
      <c r="AU4425" s="257" t="s">
        <v>93</v>
      </c>
      <c r="AV4425" s="14" t="s">
        <v>93</v>
      </c>
      <c r="AW4425" s="14" t="s">
        <v>46</v>
      </c>
      <c r="AX4425" s="14" t="s">
        <v>85</v>
      </c>
      <c r="AY4425" s="257" t="s">
        <v>241</v>
      </c>
    </row>
    <row r="4426" s="13" customFormat="1">
      <c r="A4426" s="13"/>
      <c r="B4426" s="236"/>
      <c r="C4426" s="237"/>
      <c r="D4426" s="238" t="s">
        <v>252</v>
      </c>
      <c r="E4426" s="239" t="s">
        <v>39</v>
      </c>
      <c r="F4426" s="240" t="s">
        <v>3926</v>
      </c>
      <c r="G4426" s="237"/>
      <c r="H4426" s="239" t="s">
        <v>39</v>
      </c>
      <c r="I4426" s="241"/>
      <c r="J4426" s="237"/>
      <c r="K4426" s="237"/>
      <c r="L4426" s="242"/>
      <c r="M4426" s="243"/>
      <c r="N4426" s="244"/>
      <c r="O4426" s="244"/>
      <c r="P4426" s="244"/>
      <c r="Q4426" s="244"/>
      <c r="R4426" s="244"/>
      <c r="S4426" s="244"/>
      <c r="T4426" s="245"/>
      <c r="U4426" s="13"/>
      <c r="V4426" s="13"/>
      <c r="W4426" s="13"/>
      <c r="X4426" s="13"/>
      <c r="Y4426" s="13"/>
      <c r="Z4426" s="13"/>
      <c r="AA4426" s="13"/>
      <c r="AB4426" s="13"/>
      <c r="AC4426" s="13"/>
      <c r="AD4426" s="13"/>
      <c r="AE4426" s="13"/>
      <c r="AT4426" s="246" t="s">
        <v>252</v>
      </c>
      <c r="AU4426" s="246" t="s">
        <v>93</v>
      </c>
      <c r="AV4426" s="13" t="s">
        <v>23</v>
      </c>
      <c r="AW4426" s="13" t="s">
        <v>46</v>
      </c>
      <c r="AX4426" s="13" t="s">
        <v>85</v>
      </c>
      <c r="AY4426" s="246" t="s">
        <v>241</v>
      </c>
    </row>
    <row r="4427" s="14" customFormat="1">
      <c r="A4427" s="14"/>
      <c r="B4427" s="247"/>
      <c r="C4427" s="248"/>
      <c r="D4427" s="238" t="s">
        <v>252</v>
      </c>
      <c r="E4427" s="249" t="s">
        <v>39</v>
      </c>
      <c r="F4427" s="250" t="s">
        <v>3919</v>
      </c>
      <c r="G4427" s="248"/>
      <c r="H4427" s="251">
        <v>1.7729999999999999</v>
      </c>
      <c r="I4427" s="252"/>
      <c r="J4427" s="248"/>
      <c r="K4427" s="248"/>
      <c r="L4427" s="253"/>
      <c r="M4427" s="254"/>
      <c r="N4427" s="255"/>
      <c r="O4427" s="255"/>
      <c r="P4427" s="255"/>
      <c r="Q4427" s="255"/>
      <c r="R4427" s="255"/>
      <c r="S4427" s="255"/>
      <c r="T4427" s="256"/>
      <c r="U4427" s="14"/>
      <c r="V4427" s="14"/>
      <c r="W4427" s="14"/>
      <c r="X4427" s="14"/>
      <c r="Y4427" s="14"/>
      <c r="Z4427" s="14"/>
      <c r="AA4427" s="14"/>
      <c r="AB4427" s="14"/>
      <c r="AC4427" s="14"/>
      <c r="AD4427" s="14"/>
      <c r="AE4427" s="14"/>
      <c r="AT4427" s="257" t="s">
        <v>252</v>
      </c>
      <c r="AU4427" s="257" t="s">
        <v>93</v>
      </c>
      <c r="AV4427" s="14" t="s">
        <v>93</v>
      </c>
      <c r="AW4427" s="14" t="s">
        <v>46</v>
      </c>
      <c r="AX4427" s="14" t="s">
        <v>85</v>
      </c>
      <c r="AY4427" s="257" t="s">
        <v>241</v>
      </c>
    </row>
    <row r="4428" s="16" customFormat="1">
      <c r="A4428" s="16"/>
      <c r="B4428" s="269"/>
      <c r="C4428" s="270"/>
      <c r="D4428" s="238" t="s">
        <v>252</v>
      </c>
      <c r="E4428" s="271" t="s">
        <v>39</v>
      </c>
      <c r="F4428" s="272" t="s">
        <v>295</v>
      </c>
      <c r="G4428" s="270"/>
      <c r="H4428" s="273">
        <v>17.73</v>
      </c>
      <c r="I4428" s="274"/>
      <c r="J4428" s="270"/>
      <c r="K4428" s="270"/>
      <c r="L4428" s="275"/>
      <c r="M4428" s="276"/>
      <c r="N4428" s="277"/>
      <c r="O4428" s="277"/>
      <c r="P4428" s="277"/>
      <c r="Q4428" s="277"/>
      <c r="R4428" s="277"/>
      <c r="S4428" s="277"/>
      <c r="T4428" s="278"/>
      <c r="U4428" s="16"/>
      <c r="V4428" s="16"/>
      <c r="W4428" s="16"/>
      <c r="X4428" s="16"/>
      <c r="Y4428" s="16"/>
      <c r="Z4428" s="16"/>
      <c r="AA4428" s="16"/>
      <c r="AB4428" s="16"/>
      <c r="AC4428" s="16"/>
      <c r="AD4428" s="16"/>
      <c r="AE4428" s="16"/>
      <c r="AT4428" s="279" t="s">
        <v>252</v>
      </c>
      <c r="AU4428" s="279" t="s">
        <v>93</v>
      </c>
      <c r="AV4428" s="16" t="s">
        <v>113</v>
      </c>
      <c r="AW4428" s="16" t="s">
        <v>46</v>
      </c>
      <c r="AX4428" s="16" t="s">
        <v>85</v>
      </c>
      <c r="AY4428" s="279" t="s">
        <v>241</v>
      </c>
    </row>
    <row r="4429" s="13" customFormat="1">
      <c r="A4429" s="13"/>
      <c r="B4429" s="236"/>
      <c r="C4429" s="237"/>
      <c r="D4429" s="238" t="s">
        <v>252</v>
      </c>
      <c r="E4429" s="239" t="s">
        <v>39</v>
      </c>
      <c r="F4429" s="240" t="s">
        <v>2443</v>
      </c>
      <c r="G4429" s="237"/>
      <c r="H4429" s="239" t="s">
        <v>39</v>
      </c>
      <c r="I4429" s="241"/>
      <c r="J4429" s="237"/>
      <c r="K4429" s="237"/>
      <c r="L4429" s="242"/>
      <c r="M4429" s="243"/>
      <c r="N4429" s="244"/>
      <c r="O4429" s="244"/>
      <c r="P4429" s="244"/>
      <c r="Q4429" s="244"/>
      <c r="R4429" s="244"/>
      <c r="S4429" s="244"/>
      <c r="T4429" s="245"/>
      <c r="U4429" s="13"/>
      <c r="V4429" s="13"/>
      <c r="W4429" s="13"/>
      <c r="X4429" s="13"/>
      <c r="Y4429" s="13"/>
      <c r="Z4429" s="13"/>
      <c r="AA4429" s="13"/>
      <c r="AB4429" s="13"/>
      <c r="AC4429" s="13"/>
      <c r="AD4429" s="13"/>
      <c r="AE4429" s="13"/>
      <c r="AT4429" s="246" t="s">
        <v>252</v>
      </c>
      <c r="AU4429" s="246" t="s">
        <v>93</v>
      </c>
      <c r="AV4429" s="13" t="s">
        <v>23</v>
      </c>
      <c r="AW4429" s="13" t="s">
        <v>46</v>
      </c>
      <c r="AX4429" s="13" t="s">
        <v>85</v>
      </c>
      <c r="AY4429" s="246" t="s">
        <v>241</v>
      </c>
    </row>
    <row r="4430" s="13" customFormat="1">
      <c r="A4430" s="13"/>
      <c r="B4430" s="236"/>
      <c r="C4430" s="237"/>
      <c r="D4430" s="238" t="s">
        <v>252</v>
      </c>
      <c r="E4430" s="239" t="s">
        <v>39</v>
      </c>
      <c r="F4430" s="240" t="s">
        <v>3927</v>
      </c>
      <c r="G4430" s="237"/>
      <c r="H4430" s="239" t="s">
        <v>39</v>
      </c>
      <c r="I4430" s="241"/>
      <c r="J4430" s="237"/>
      <c r="K4430" s="237"/>
      <c r="L4430" s="242"/>
      <c r="M4430" s="243"/>
      <c r="N4430" s="244"/>
      <c r="O4430" s="244"/>
      <c r="P4430" s="244"/>
      <c r="Q4430" s="244"/>
      <c r="R4430" s="244"/>
      <c r="S4430" s="244"/>
      <c r="T4430" s="245"/>
      <c r="U4430" s="13"/>
      <c r="V4430" s="13"/>
      <c r="W4430" s="13"/>
      <c r="X4430" s="13"/>
      <c r="Y4430" s="13"/>
      <c r="Z4430" s="13"/>
      <c r="AA4430" s="13"/>
      <c r="AB4430" s="13"/>
      <c r="AC4430" s="13"/>
      <c r="AD4430" s="13"/>
      <c r="AE4430" s="13"/>
      <c r="AT4430" s="246" t="s">
        <v>252</v>
      </c>
      <c r="AU4430" s="246" t="s">
        <v>93</v>
      </c>
      <c r="AV4430" s="13" t="s">
        <v>23</v>
      </c>
      <c r="AW4430" s="13" t="s">
        <v>46</v>
      </c>
      <c r="AX4430" s="13" t="s">
        <v>85</v>
      </c>
      <c r="AY4430" s="246" t="s">
        <v>241</v>
      </c>
    </row>
    <row r="4431" s="14" customFormat="1">
      <c r="A4431" s="14"/>
      <c r="B4431" s="247"/>
      <c r="C4431" s="248"/>
      <c r="D4431" s="238" t="s">
        <v>252</v>
      </c>
      <c r="E4431" s="249" t="s">
        <v>39</v>
      </c>
      <c r="F4431" s="250" t="s">
        <v>3920</v>
      </c>
      <c r="G4431" s="248"/>
      <c r="H4431" s="251">
        <v>1.5760000000000001</v>
      </c>
      <c r="I4431" s="252"/>
      <c r="J4431" s="248"/>
      <c r="K4431" s="248"/>
      <c r="L4431" s="253"/>
      <c r="M4431" s="254"/>
      <c r="N4431" s="255"/>
      <c r="O4431" s="255"/>
      <c r="P4431" s="255"/>
      <c r="Q4431" s="255"/>
      <c r="R4431" s="255"/>
      <c r="S4431" s="255"/>
      <c r="T4431" s="256"/>
      <c r="U4431" s="14"/>
      <c r="V4431" s="14"/>
      <c r="W4431" s="14"/>
      <c r="X4431" s="14"/>
      <c r="Y4431" s="14"/>
      <c r="Z4431" s="14"/>
      <c r="AA4431" s="14"/>
      <c r="AB4431" s="14"/>
      <c r="AC4431" s="14"/>
      <c r="AD4431" s="14"/>
      <c r="AE4431" s="14"/>
      <c r="AT4431" s="257" t="s">
        <v>252</v>
      </c>
      <c r="AU4431" s="257" t="s">
        <v>93</v>
      </c>
      <c r="AV4431" s="14" t="s">
        <v>93</v>
      </c>
      <c r="AW4431" s="14" t="s">
        <v>46</v>
      </c>
      <c r="AX4431" s="14" t="s">
        <v>85</v>
      </c>
      <c r="AY4431" s="257" t="s">
        <v>241</v>
      </c>
    </row>
    <row r="4432" s="13" customFormat="1">
      <c r="A4432" s="13"/>
      <c r="B4432" s="236"/>
      <c r="C4432" s="237"/>
      <c r="D4432" s="238" t="s">
        <v>252</v>
      </c>
      <c r="E4432" s="239" t="s">
        <v>39</v>
      </c>
      <c r="F4432" s="240" t="s">
        <v>3400</v>
      </c>
      <c r="G4432" s="237"/>
      <c r="H4432" s="239" t="s">
        <v>39</v>
      </c>
      <c r="I4432" s="241"/>
      <c r="J4432" s="237"/>
      <c r="K4432" s="237"/>
      <c r="L4432" s="242"/>
      <c r="M4432" s="243"/>
      <c r="N4432" s="244"/>
      <c r="O4432" s="244"/>
      <c r="P4432" s="244"/>
      <c r="Q4432" s="244"/>
      <c r="R4432" s="244"/>
      <c r="S4432" s="244"/>
      <c r="T4432" s="245"/>
      <c r="U4432" s="13"/>
      <c r="V4432" s="13"/>
      <c r="W4432" s="13"/>
      <c r="X4432" s="13"/>
      <c r="Y4432" s="13"/>
      <c r="Z4432" s="13"/>
      <c r="AA4432" s="13"/>
      <c r="AB4432" s="13"/>
      <c r="AC4432" s="13"/>
      <c r="AD4432" s="13"/>
      <c r="AE4432" s="13"/>
      <c r="AT4432" s="246" t="s">
        <v>252</v>
      </c>
      <c r="AU4432" s="246" t="s">
        <v>93</v>
      </c>
      <c r="AV4432" s="13" t="s">
        <v>23</v>
      </c>
      <c r="AW4432" s="13" t="s">
        <v>46</v>
      </c>
      <c r="AX4432" s="13" t="s">
        <v>85</v>
      </c>
      <c r="AY4432" s="246" t="s">
        <v>241</v>
      </c>
    </row>
    <row r="4433" s="14" customFormat="1">
      <c r="A4433" s="14"/>
      <c r="B4433" s="247"/>
      <c r="C4433" s="248"/>
      <c r="D4433" s="238" t="s">
        <v>252</v>
      </c>
      <c r="E4433" s="249" t="s">
        <v>39</v>
      </c>
      <c r="F4433" s="250" t="s">
        <v>3920</v>
      </c>
      <c r="G4433" s="248"/>
      <c r="H4433" s="251">
        <v>1.5760000000000001</v>
      </c>
      <c r="I4433" s="252"/>
      <c r="J4433" s="248"/>
      <c r="K4433" s="248"/>
      <c r="L4433" s="253"/>
      <c r="M4433" s="254"/>
      <c r="N4433" s="255"/>
      <c r="O4433" s="255"/>
      <c r="P4433" s="255"/>
      <c r="Q4433" s="255"/>
      <c r="R4433" s="255"/>
      <c r="S4433" s="255"/>
      <c r="T4433" s="256"/>
      <c r="U4433" s="14"/>
      <c r="V4433" s="14"/>
      <c r="W4433" s="14"/>
      <c r="X4433" s="14"/>
      <c r="Y4433" s="14"/>
      <c r="Z4433" s="14"/>
      <c r="AA4433" s="14"/>
      <c r="AB4433" s="14"/>
      <c r="AC4433" s="14"/>
      <c r="AD4433" s="14"/>
      <c r="AE4433" s="14"/>
      <c r="AT4433" s="257" t="s">
        <v>252</v>
      </c>
      <c r="AU4433" s="257" t="s">
        <v>93</v>
      </c>
      <c r="AV4433" s="14" t="s">
        <v>93</v>
      </c>
      <c r="AW4433" s="14" t="s">
        <v>46</v>
      </c>
      <c r="AX4433" s="14" t="s">
        <v>85</v>
      </c>
      <c r="AY4433" s="257" t="s">
        <v>241</v>
      </c>
    </row>
    <row r="4434" s="16" customFormat="1">
      <c r="A4434" s="16"/>
      <c r="B4434" s="269"/>
      <c r="C4434" s="270"/>
      <c r="D4434" s="238" t="s">
        <v>252</v>
      </c>
      <c r="E4434" s="271" t="s">
        <v>39</v>
      </c>
      <c r="F4434" s="272" t="s">
        <v>295</v>
      </c>
      <c r="G4434" s="270"/>
      <c r="H4434" s="273">
        <v>3.1520000000000001</v>
      </c>
      <c r="I4434" s="274"/>
      <c r="J4434" s="270"/>
      <c r="K4434" s="270"/>
      <c r="L4434" s="275"/>
      <c r="M4434" s="276"/>
      <c r="N4434" s="277"/>
      <c r="O4434" s="277"/>
      <c r="P4434" s="277"/>
      <c r="Q4434" s="277"/>
      <c r="R4434" s="277"/>
      <c r="S4434" s="277"/>
      <c r="T4434" s="278"/>
      <c r="U4434" s="16"/>
      <c r="V4434" s="16"/>
      <c r="W4434" s="16"/>
      <c r="X4434" s="16"/>
      <c r="Y4434" s="16"/>
      <c r="Z4434" s="16"/>
      <c r="AA4434" s="16"/>
      <c r="AB4434" s="16"/>
      <c r="AC4434" s="16"/>
      <c r="AD4434" s="16"/>
      <c r="AE4434" s="16"/>
      <c r="AT4434" s="279" t="s">
        <v>252</v>
      </c>
      <c r="AU4434" s="279" t="s">
        <v>93</v>
      </c>
      <c r="AV4434" s="16" t="s">
        <v>113</v>
      </c>
      <c r="AW4434" s="16" t="s">
        <v>46</v>
      </c>
      <c r="AX4434" s="16" t="s">
        <v>85</v>
      </c>
      <c r="AY4434" s="279" t="s">
        <v>241</v>
      </c>
    </row>
    <row r="4435" s="15" customFormat="1">
      <c r="A4435" s="15"/>
      <c r="B4435" s="258"/>
      <c r="C4435" s="259"/>
      <c r="D4435" s="238" t="s">
        <v>252</v>
      </c>
      <c r="E4435" s="260" t="s">
        <v>39</v>
      </c>
      <c r="F4435" s="261" t="s">
        <v>274</v>
      </c>
      <c r="G4435" s="259"/>
      <c r="H4435" s="262">
        <v>20.882000000000001</v>
      </c>
      <c r="I4435" s="263"/>
      <c r="J4435" s="259"/>
      <c r="K4435" s="259"/>
      <c r="L4435" s="264"/>
      <c r="M4435" s="265"/>
      <c r="N4435" s="266"/>
      <c r="O4435" s="266"/>
      <c r="P4435" s="266"/>
      <c r="Q4435" s="266"/>
      <c r="R4435" s="266"/>
      <c r="S4435" s="266"/>
      <c r="T4435" s="267"/>
      <c r="U4435" s="15"/>
      <c r="V4435" s="15"/>
      <c r="W4435" s="15"/>
      <c r="X4435" s="15"/>
      <c r="Y4435" s="15"/>
      <c r="Z4435" s="15"/>
      <c r="AA4435" s="15"/>
      <c r="AB4435" s="15"/>
      <c r="AC4435" s="15"/>
      <c r="AD4435" s="15"/>
      <c r="AE4435" s="15"/>
      <c r="AT4435" s="268" t="s">
        <v>252</v>
      </c>
      <c r="AU4435" s="268" t="s">
        <v>93</v>
      </c>
      <c r="AV4435" s="15" t="s">
        <v>248</v>
      </c>
      <c r="AW4435" s="15" t="s">
        <v>46</v>
      </c>
      <c r="AX4435" s="15" t="s">
        <v>23</v>
      </c>
      <c r="AY4435" s="268" t="s">
        <v>241</v>
      </c>
    </row>
    <row r="4436" s="2" customFormat="1" ht="24.15" customHeight="1">
      <c r="A4436" s="42"/>
      <c r="B4436" s="43"/>
      <c r="C4436" s="218" t="s">
        <v>3928</v>
      </c>
      <c r="D4436" s="218" t="s">
        <v>243</v>
      </c>
      <c r="E4436" s="219" t="s">
        <v>3929</v>
      </c>
      <c r="F4436" s="220" t="s">
        <v>3930</v>
      </c>
      <c r="G4436" s="221" t="s">
        <v>145</v>
      </c>
      <c r="H4436" s="222">
        <v>11.903000000000001</v>
      </c>
      <c r="I4436" s="223"/>
      <c r="J4436" s="224">
        <f>ROUND(I4436*H4436,2)</f>
        <v>0</v>
      </c>
      <c r="K4436" s="220" t="s">
        <v>247</v>
      </c>
      <c r="L4436" s="48"/>
      <c r="M4436" s="225" t="s">
        <v>39</v>
      </c>
      <c r="N4436" s="226" t="s">
        <v>56</v>
      </c>
      <c r="O4436" s="88"/>
      <c r="P4436" s="227">
        <f>O4436*H4436</f>
        <v>0</v>
      </c>
      <c r="Q4436" s="227">
        <v>0</v>
      </c>
      <c r="R4436" s="227">
        <f>Q4436*H4436</f>
        <v>0</v>
      </c>
      <c r="S4436" s="227">
        <v>0.063</v>
      </c>
      <c r="T4436" s="228">
        <f>S4436*H4436</f>
        <v>0.74988900000000003</v>
      </c>
      <c r="U4436" s="42"/>
      <c r="V4436" s="42"/>
      <c r="W4436" s="42"/>
      <c r="X4436" s="42"/>
      <c r="Y4436" s="42"/>
      <c r="Z4436" s="42"/>
      <c r="AA4436" s="42"/>
      <c r="AB4436" s="42"/>
      <c r="AC4436" s="42"/>
      <c r="AD4436" s="42"/>
      <c r="AE4436" s="42"/>
      <c r="AR4436" s="229" t="s">
        <v>248</v>
      </c>
      <c r="AT4436" s="229" t="s">
        <v>243</v>
      </c>
      <c r="AU4436" s="229" t="s">
        <v>93</v>
      </c>
      <c r="AY4436" s="20" t="s">
        <v>241</v>
      </c>
      <c r="BE4436" s="230">
        <f>IF(N4436="základní",J4436,0)</f>
        <v>0</v>
      </c>
      <c r="BF4436" s="230">
        <f>IF(N4436="snížená",J4436,0)</f>
        <v>0</v>
      </c>
      <c r="BG4436" s="230">
        <f>IF(N4436="zákl. přenesená",J4436,0)</f>
        <v>0</v>
      </c>
      <c r="BH4436" s="230">
        <f>IF(N4436="sníž. přenesená",J4436,0)</f>
        <v>0</v>
      </c>
      <c r="BI4436" s="230">
        <f>IF(N4436="nulová",J4436,0)</f>
        <v>0</v>
      </c>
      <c r="BJ4436" s="20" t="s">
        <v>23</v>
      </c>
      <c r="BK4436" s="230">
        <f>ROUND(I4436*H4436,2)</f>
        <v>0</v>
      </c>
      <c r="BL4436" s="20" t="s">
        <v>248</v>
      </c>
      <c r="BM4436" s="229" t="s">
        <v>3931</v>
      </c>
    </row>
    <row r="4437" s="2" customFormat="1">
      <c r="A4437" s="42"/>
      <c r="B4437" s="43"/>
      <c r="C4437" s="44"/>
      <c r="D4437" s="231" t="s">
        <v>250</v>
      </c>
      <c r="E4437" s="44"/>
      <c r="F4437" s="232" t="s">
        <v>3932</v>
      </c>
      <c r="G4437" s="44"/>
      <c r="H4437" s="44"/>
      <c r="I4437" s="233"/>
      <c r="J4437" s="44"/>
      <c r="K4437" s="44"/>
      <c r="L4437" s="48"/>
      <c r="M4437" s="234"/>
      <c r="N4437" s="235"/>
      <c r="O4437" s="88"/>
      <c r="P4437" s="88"/>
      <c r="Q4437" s="88"/>
      <c r="R4437" s="88"/>
      <c r="S4437" s="88"/>
      <c r="T4437" s="89"/>
      <c r="U4437" s="42"/>
      <c r="V4437" s="42"/>
      <c r="W4437" s="42"/>
      <c r="X4437" s="42"/>
      <c r="Y4437" s="42"/>
      <c r="Z4437" s="42"/>
      <c r="AA4437" s="42"/>
      <c r="AB4437" s="42"/>
      <c r="AC4437" s="42"/>
      <c r="AD4437" s="42"/>
      <c r="AE4437" s="42"/>
      <c r="AT4437" s="20" t="s">
        <v>250</v>
      </c>
      <c r="AU4437" s="20" t="s">
        <v>93</v>
      </c>
    </row>
    <row r="4438" s="13" customFormat="1">
      <c r="A4438" s="13"/>
      <c r="B4438" s="236"/>
      <c r="C4438" s="237"/>
      <c r="D4438" s="238" t="s">
        <v>252</v>
      </c>
      <c r="E4438" s="239" t="s">
        <v>39</v>
      </c>
      <c r="F4438" s="240" t="s">
        <v>3709</v>
      </c>
      <c r="G4438" s="237"/>
      <c r="H4438" s="239" t="s">
        <v>39</v>
      </c>
      <c r="I4438" s="241"/>
      <c r="J4438" s="237"/>
      <c r="K4438" s="237"/>
      <c r="L4438" s="242"/>
      <c r="M4438" s="243"/>
      <c r="N4438" s="244"/>
      <c r="O4438" s="244"/>
      <c r="P4438" s="244"/>
      <c r="Q4438" s="244"/>
      <c r="R4438" s="244"/>
      <c r="S4438" s="244"/>
      <c r="T4438" s="245"/>
      <c r="U4438" s="13"/>
      <c r="V4438" s="13"/>
      <c r="W4438" s="13"/>
      <c r="X4438" s="13"/>
      <c r="Y4438" s="13"/>
      <c r="Z4438" s="13"/>
      <c r="AA4438" s="13"/>
      <c r="AB4438" s="13"/>
      <c r="AC4438" s="13"/>
      <c r="AD4438" s="13"/>
      <c r="AE4438" s="13"/>
      <c r="AT4438" s="246" t="s">
        <v>252</v>
      </c>
      <c r="AU4438" s="246" t="s">
        <v>93</v>
      </c>
      <c r="AV4438" s="13" t="s">
        <v>23</v>
      </c>
      <c r="AW4438" s="13" t="s">
        <v>46</v>
      </c>
      <c r="AX4438" s="13" t="s">
        <v>85</v>
      </c>
      <c r="AY4438" s="246" t="s">
        <v>241</v>
      </c>
    </row>
    <row r="4439" s="13" customFormat="1">
      <c r="A4439" s="13"/>
      <c r="B4439" s="236"/>
      <c r="C4439" s="237"/>
      <c r="D4439" s="238" t="s">
        <v>252</v>
      </c>
      <c r="E4439" s="239" t="s">
        <v>39</v>
      </c>
      <c r="F4439" s="240" t="s">
        <v>3933</v>
      </c>
      <c r="G4439" s="237"/>
      <c r="H4439" s="239" t="s">
        <v>39</v>
      </c>
      <c r="I4439" s="241"/>
      <c r="J4439" s="237"/>
      <c r="K4439" s="237"/>
      <c r="L4439" s="242"/>
      <c r="M4439" s="243"/>
      <c r="N4439" s="244"/>
      <c r="O4439" s="244"/>
      <c r="P4439" s="244"/>
      <c r="Q4439" s="244"/>
      <c r="R4439" s="244"/>
      <c r="S4439" s="244"/>
      <c r="T4439" s="245"/>
      <c r="U4439" s="13"/>
      <c r="V4439" s="13"/>
      <c r="W4439" s="13"/>
      <c r="X4439" s="13"/>
      <c r="Y4439" s="13"/>
      <c r="Z4439" s="13"/>
      <c r="AA4439" s="13"/>
      <c r="AB4439" s="13"/>
      <c r="AC4439" s="13"/>
      <c r="AD4439" s="13"/>
      <c r="AE4439" s="13"/>
      <c r="AT4439" s="246" t="s">
        <v>252</v>
      </c>
      <c r="AU4439" s="246" t="s">
        <v>93</v>
      </c>
      <c r="AV4439" s="13" t="s">
        <v>23</v>
      </c>
      <c r="AW4439" s="13" t="s">
        <v>46</v>
      </c>
      <c r="AX4439" s="13" t="s">
        <v>85</v>
      </c>
      <c r="AY4439" s="246" t="s">
        <v>241</v>
      </c>
    </row>
    <row r="4440" s="14" customFormat="1">
      <c r="A4440" s="14"/>
      <c r="B4440" s="247"/>
      <c r="C4440" s="248"/>
      <c r="D4440" s="238" t="s">
        <v>252</v>
      </c>
      <c r="E4440" s="249" t="s">
        <v>39</v>
      </c>
      <c r="F4440" s="250" t="s">
        <v>3934</v>
      </c>
      <c r="G4440" s="248"/>
      <c r="H4440" s="251">
        <v>8.6400000000000006</v>
      </c>
      <c r="I4440" s="252"/>
      <c r="J4440" s="248"/>
      <c r="K4440" s="248"/>
      <c r="L4440" s="253"/>
      <c r="M4440" s="254"/>
      <c r="N4440" s="255"/>
      <c r="O4440" s="255"/>
      <c r="P4440" s="255"/>
      <c r="Q4440" s="255"/>
      <c r="R4440" s="255"/>
      <c r="S4440" s="255"/>
      <c r="T4440" s="256"/>
      <c r="U4440" s="14"/>
      <c r="V4440" s="14"/>
      <c r="W4440" s="14"/>
      <c r="X4440" s="14"/>
      <c r="Y4440" s="14"/>
      <c r="Z4440" s="14"/>
      <c r="AA4440" s="14"/>
      <c r="AB4440" s="14"/>
      <c r="AC4440" s="14"/>
      <c r="AD4440" s="14"/>
      <c r="AE4440" s="14"/>
      <c r="AT4440" s="257" t="s">
        <v>252</v>
      </c>
      <c r="AU4440" s="257" t="s">
        <v>93</v>
      </c>
      <c r="AV4440" s="14" t="s">
        <v>93</v>
      </c>
      <c r="AW4440" s="14" t="s">
        <v>46</v>
      </c>
      <c r="AX4440" s="14" t="s">
        <v>85</v>
      </c>
      <c r="AY4440" s="257" t="s">
        <v>241</v>
      </c>
    </row>
    <row r="4441" s="13" customFormat="1">
      <c r="A4441" s="13"/>
      <c r="B4441" s="236"/>
      <c r="C4441" s="237"/>
      <c r="D4441" s="238" t="s">
        <v>252</v>
      </c>
      <c r="E4441" s="239" t="s">
        <v>39</v>
      </c>
      <c r="F4441" s="240" t="s">
        <v>3935</v>
      </c>
      <c r="G4441" s="237"/>
      <c r="H4441" s="239" t="s">
        <v>39</v>
      </c>
      <c r="I4441" s="241"/>
      <c r="J4441" s="237"/>
      <c r="K4441" s="237"/>
      <c r="L4441" s="242"/>
      <c r="M4441" s="243"/>
      <c r="N4441" s="244"/>
      <c r="O4441" s="244"/>
      <c r="P4441" s="244"/>
      <c r="Q4441" s="244"/>
      <c r="R4441" s="244"/>
      <c r="S4441" s="244"/>
      <c r="T4441" s="245"/>
      <c r="U4441" s="13"/>
      <c r="V4441" s="13"/>
      <c r="W4441" s="13"/>
      <c r="X4441" s="13"/>
      <c r="Y4441" s="13"/>
      <c r="Z4441" s="13"/>
      <c r="AA4441" s="13"/>
      <c r="AB4441" s="13"/>
      <c r="AC4441" s="13"/>
      <c r="AD4441" s="13"/>
      <c r="AE4441" s="13"/>
      <c r="AT4441" s="246" t="s">
        <v>252</v>
      </c>
      <c r="AU4441" s="246" t="s">
        <v>93</v>
      </c>
      <c r="AV4441" s="13" t="s">
        <v>23</v>
      </c>
      <c r="AW4441" s="13" t="s">
        <v>46</v>
      </c>
      <c r="AX4441" s="13" t="s">
        <v>85</v>
      </c>
      <c r="AY4441" s="246" t="s">
        <v>241</v>
      </c>
    </row>
    <row r="4442" s="14" customFormat="1">
      <c r="A4442" s="14"/>
      <c r="B4442" s="247"/>
      <c r="C4442" s="248"/>
      <c r="D4442" s="238" t="s">
        <v>252</v>
      </c>
      <c r="E4442" s="249" t="s">
        <v>39</v>
      </c>
      <c r="F4442" s="250" t="s">
        <v>3936</v>
      </c>
      <c r="G4442" s="248"/>
      <c r="H4442" s="251">
        <v>3.2629999999999999</v>
      </c>
      <c r="I4442" s="252"/>
      <c r="J4442" s="248"/>
      <c r="K4442" s="248"/>
      <c r="L4442" s="253"/>
      <c r="M4442" s="254"/>
      <c r="N4442" s="255"/>
      <c r="O4442" s="255"/>
      <c r="P4442" s="255"/>
      <c r="Q4442" s="255"/>
      <c r="R4442" s="255"/>
      <c r="S4442" s="255"/>
      <c r="T4442" s="256"/>
      <c r="U4442" s="14"/>
      <c r="V4442" s="14"/>
      <c r="W4442" s="14"/>
      <c r="X4442" s="14"/>
      <c r="Y4442" s="14"/>
      <c r="Z4442" s="14"/>
      <c r="AA4442" s="14"/>
      <c r="AB4442" s="14"/>
      <c r="AC4442" s="14"/>
      <c r="AD4442" s="14"/>
      <c r="AE4442" s="14"/>
      <c r="AT4442" s="257" t="s">
        <v>252</v>
      </c>
      <c r="AU4442" s="257" t="s">
        <v>93</v>
      </c>
      <c r="AV4442" s="14" t="s">
        <v>93</v>
      </c>
      <c r="AW4442" s="14" t="s">
        <v>46</v>
      </c>
      <c r="AX4442" s="14" t="s">
        <v>85</v>
      </c>
      <c r="AY4442" s="257" t="s">
        <v>241</v>
      </c>
    </row>
    <row r="4443" s="15" customFormat="1">
      <c r="A4443" s="15"/>
      <c r="B4443" s="258"/>
      <c r="C4443" s="259"/>
      <c r="D4443" s="238" t="s">
        <v>252</v>
      </c>
      <c r="E4443" s="260" t="s">
        <v>39</v>
      </c>
      <c r="F4443" s="261" t="s">
        <v>274</v>
      </c>
      <c r="G4443" s="259"/>
      <c r="H4443" s="262">
        <v>11.903000000000001</v>
      </c>
      <c r="I4443" s="263"/>
      <c r="J4443" s="259"/>
      <c r="K4443" s="259"/>
      <c r="L4443" s="264"/>
      <c r="M4443" s="265"/>
      <c r="N4443" s="266"/>
      <c r="O4443" s="266"/>
      <c r="P4443" s="266"/>
      <c r="Q4443" s="266"/>
      <c r="R4443" s="266"/>
      <c r="S4443" s="266"/>
      <c r="T4443" s="267"/>
      <c r="U4443" s="15"/>
      <c r="V4443" s="15"/>
      <c r="W4443" s="15"/>
      <c r="X4443" s="15"/>
      <c r="Y4443" s="15"/>
      <c r="Z4443" s="15"/>
      <c r="AA4443" s="15"/>
      <c r="AB4443" s="15"/>
      <c r="AC4443" s="15"/>
      <c r="AD4443" s="15"/>
      <c r="AE4443" s="15"/>
      <c r="AT4443" s="268" t="s">
        <v>252</v>
      </c>
      <c r="AU4443" s="268" t="s">
        <v>93</v>
      </c>
      <c r="AV4443" s="15" t="s">
        <v>248</v>
      </c>
      <c r="AW4443" s="15" t="s">
        <v>46</v>
      </c>
      <c r="AX4443" s="15" t="s">
        <v>23</v>
      </c>
      <c r="AY4443" s="268" t="s">
        <v>241</v>
      </c>
    </row>
    <row r="4444" s="2" customFormat="1" ht="21.75" customHeight="1">
      <c r="A4444" s="42"/>
      <c r="B4444" s="43"/>
      <c r="C4444" s="218" t="s">
        <v>3937</v>
      </c>
      <c r="D4444" s="218" t="s">
        <v>243</v>
      </c>
      <c r="E4444" s="219" t="s">
        <v>3938</v>
      </c>
      <c r="F4444" s="220" t="s">
        <v>3939</v>
      </c>
      <c r="G4444" s="221" t="s">
        <v>145</v>
      </c>
      <c r="H4444" s="222">
        <v>17.140000000000001</v>
      </c>
      <c r="I4444" s="223"/>
      <c r="J4444" s="224">
        <f>ROUND(I4444*H4444,2)</f>
        <v>0</v>
      </c>
      <c r="K4444" s="220" t="s">
        <v>247</v>
      </c>
      <c r="L4444" s="48"/>
      <c r="M4444" s="225" t="s">
        <v>39</v>
      </c>
      <c r="N4444" s="226" t="s">
        <v>56</v>
      </c>
      <c r="O4444" s="88"/>
      <c r="P4444" s="227">
        <f>O4444*H4444</f>
        <v>0</v>
      </c>
      <c r="Q4444" s="227">
        <v>0</v>
      </c>
      <c r="R4444" s="227">
        <f>Q4444*H4444</f>
        <v>0</v>
      </c>
      <c r="S4444" s="227">
        <v>0.062</v>
      </c>
      <c r="T4444" s="228">
        <f>S4444*H4444</f>
        <v>1.0626800000000001</v>
      </c>
      <c r="U4444" s="42"/>
      <c r="V4444" s="42"/>
      <c r="W4444" s="42"/>
      <c r="X4444" s="42"/>
      <c r="Y4444" s="42"/>
      <c r="Z4444" s="42"/>
      <c r="AA4444" s="42"/>
      <c r="AB4444" s="42"/>
      <c r="AC4444" s="42"/>
      <c r="AD4444" s="42"/>
      <c r="AE4444" s="42"/>
      <c r="AR4444" s="229" t="s">
        <v>248</v>
      </c>
      <c r="AT4444" s="229" t="s">
        <v>243</v>
      </c>
      <c r="AU4444" s="229" t="s">
        <v>93</v>
      </c>
      <c r="AY4444" s="20" t="s">
        <v>241</v>
      </c>
      <c r="BE4444" s="230">
        <f>IF(N4444="základní",J4444,0)</f>
        <v>0</v>
      </c>
      <c r="BF4444" s="230">
        <f>IF(N4444="snížená",J4444,0)</f>
        <v>0</v>
      </c>
      <c r="BG4444" s="230">
        <f>IF(N4444="zákl. přenesená",J4444,0)</f>
        <v>0</v>
      </c>
      <c r="BH4444" s="230">
        <f>IF(N4444="sníž. přenesená",J4444,0)</f>
        <v>0</v>
      </c>
      <c r="BI4444" s="230">
        <f>IF(N4444="nulová",J4444,0)</f>
        <v>0</v>
      </c>
      <c r="BJ4444" s="20" t="s">
        <v>23</v>
      </c>
      <c r="BK4444" s="230">
        <f>ROUND(I4444*H4444,2)</f>
        <v>0</v>
      </c>
      <c r="BL4444" s="20" t="s">
        <v>248</v>
      </c>
      <c r="BM4444" s="229" t="s">
        <v>3940</v>
      </c>
    </row>
    <row r="4445" s="2" customFormat="1">
      <c r="A4445" s="42"/>
      <c r="B4445" s="43"/>
      <c r="C4445" s="44"/>
      <c r="D4445" s="231" t="s">
        <v>250</v>
      </c>
      <c r="E4445" s="44"/>
      <c r="F4445" s="232" t="s">
        <v>3941</v>
      </c>
      <c r="G4445" s="44"/>
      <c r="H4445" s="44"/>
      <c r="I4445" s="233"/>
      <c r="J4445" s="44"/>
      <c r="K4445" s="44"/>
      <c r="L4445" s="48"/>
      <c r="M4445" s="234"/>
      <c r="N4445" s="235"/>
      <c r="O4445" s="88"/>
      <c r="P4445" s="88"/>
      <c r="Q4445" s="88"/>
      <c r="R4445" s="88"/>
      <c r="S4445" s="88"/>
      <c r="T4445" s="89"/>
      <c r="U4445" s="42"/>
      <c r="V4445" s="42"/>
      <c r="W4445" s="42"/>
      <c r="X4445" s="42"/>
      <c r="Y4445" s="42"/>
      <c r="Z4445" s="42"/>
      <c r="AA4445" s="42"/>
      <c r="AB4445" s="42"/>
      <c r="AC4445" s="42"/>
      <c r="AD4445" s="42"/>
      <c r="AE4445" s="42"/>
      <c r="AT4445" s="20" t="s">
        <v>250</v>
      </c>
      <c r="AU4445" s="20" t="s">
        <v>93</v>
      </c>
    </row>
    <row r="4446" s="13" customFormat="1">
      <c r="A4446" s="13"/>
      <c r="B4446" s="236"/>
      <c r="C4446" s="237"/>
      <c r="D4446" s="238" t="s">
        <v>252</v>
      </c>
      <c r="E4446" s="239" t="s">
        <v>39</v>
      </c>
      <c r="F4446" s="240" t="s">
        <v>3709</v>
      </c>
      <c r="G4446" s="237"/>
      <c r="H4446" s="239" t="s">
        <v>39</v>
      </c>
      <c r="I4446" s="241"/>
      <c r="J4446" s="237"/>
      <c r="K4446" s="237"/>
      <c r="L4446" s="242"/>
      <c r="M4446" s="243"/>
      <c r="N4446" s="244"/>
      <c r="O4446" s="244"/>
      <c r="P4446" s="244"/>
      <c r="Q4446" s="244"/>
      <c r="R4446" s="244"/>
      <c r="S4446" s="244"/>
      <c r="T4446" s="245"/>
      <c r="U4446" s="13"/>
      <c r="V4446" s="13"/>
      <c r="W4446" s="13"/>
      <c r="X4446" s="13"/>
      <c r="Y4446" s="13"/>
      <c r="Z4446" s="13"/>
      <c r="AA4446" s="13"/>
      <c r="AB4446" s="13"/>
      <c r="AC4446" s="13"/>
      <c r="AD4446" s="13"/>
      <c r="AE4446" s="13"/>
      <c r="AT4446" s="246" t="s">
        <v>252</v>
      </c>
      <c r="AU4446" s="246" t="s">
        <v>93</v>
      </c>
      <c r="AV4446" s="13" t="s">
        <v>23</v>
      </c>
      <c r="AW4446" s="13" t="s">
        <v>46</v>
      </c>
      <c r="AX4446" s="13" t="s">
        <v>85</v>
      </c>
      <c r="AY4446" s="246" t="s">
        <v>241</v>
      </c>
    </row>
    <row r="4447" s="13" customFormat="1">
      <c r="A4447" s="13"/>
      <c r="B4447" s="236"/>
      <c r="C4447" s="237"/>
      <c r="D4447" s="238" t="s">
        <v>252</v>
      </c>
      <c r="E4447" s="239" t="s">
        <v>39</v>
      </c>
      <c r="F4447" s="240" t="s">
        <v>3742</v>
      </c>
      <c r="G4447" s="237"/>
      <c r="H4447" s="239" t="s">
        <v>39</v>
      </c>
      <c r="I4447" s="241"/>
      <c r="J4447" s="237"/>
      <c r="K4447" s="237"/>
      <c r="L4447" s="242"/>
      <c r="M4447" s="243"/>
      <c r="N4447" s="244"/>
      <c r="O4447" s="244"/>
      <c r="P4447" s="244"/>
      <c r="Q4447" s="244"/>
      <c r="R4447" s="244"/>
      <c r="S4447" s="244"/>
      <c r="T4447" s="245"/>
      <c r="U4447" s="13"/>
      <c r="V4447" s="13"/>
      <c r="W4447" s="13"/>
      <c r="X4447" s="13"/>
      <c r="Y4447" s="13"/>
      <c r="Z4447" s="13"/>
      <c r="AA4447" s="13"/>
      <c r="AB4447" s="13"/>
      <c r="AC4447" s="13"/>
      <c r="AD4447" s="13"/>
      <c r="AE4447" s="13"/>
      <c r="AT4447" s="246" t="s">
        <v>252</v>
      </c>
      <c r="AU4447" s="246" t="s">
        <v>93</v>
      </c>
      <c r="AV4447" s="13" t="s">
        <v>23</v>
      </c>
      <c r="AW4447" s="13" t="s">
        <v>46</v>
      </c>
      <c r="AX4447" s="13" t="s">
        <v>85</v>
      </c>
      <c r="AY4447" s="246" t="s">
        <v>241</v>
      </c>
    </row>
    <row r="4448" s="14" customFormat="1">
      <c r="A4448" s="14"/>
      <c r="B4448" s="247"/>
      <c r="C4448" s="248"/>
      <c r="D4448" s="238" t="s">
        <v>252</v>
      </c>
      <c r="E4448" s="249" t="s">
        <v>39</v>
      </c>
      <c r="F4448" s="250" t="s">
        <v>3942</v>
      </c>
      <c r="G4448" s="248"/>
      <c r="H4448" s="251">
        <v>2.2000000000000002</v>
      </c>
      <c r="I4448" s="252"/>
      <c r="J4448" s="248"/>
      <c r="K4448" s="248"/>
      <c r="L4448" s="253"/>
      <c r="M4448" s="254"/>
      <c r="N4448" s="255"/>
      <c r="O4448" s="255"/>
      <c r="P4448" s="255"/>
      <c r="Q4448" s="255"/>
      <c r="R4448" s="255"/>
      <c r="S4448" s="255"/>
      <c r="T4448" s="256"/>
      <c r="U4448" s="14"/>
      <c r="V4448" s="14"/>
      <c r="W4448" s="14"/>
      <c r="X4448" s="14"/>
      <c r="Y4448" s="14"/>
      <c r="Z4448" s="14"/>
      <c r="AA4448" s="14"/>
      <c r="AB4448" s="14"/>
      <c r="AC4448" s="14"/>
      <c r="AD4448" s="14"/>
      <c r="AE4448" s="14"/>
      <c r="AT4448" s="257" t="s">
        <v>252</v>
      </c>
      <c r="AU4448" s="257" t="s">
        <v>93</v>
      </c>
      <c r="AV4448" s="14" t="s">
        <v>93</v>
      </c>
      <c r="AW4448" s="14" t="s">
        <v>46</v>
      </c>
      <c r="AX4448" s="14" t="s">
        <v>85</v>
      </c>
      <c r="AY4448" s="257" t="s">
        <v>241</v>
      </c>
    </row>
    <row r="4449" s="13" customFormat="1">
      <c r="A4449" s="13"/>
      <c r="B4449" s="236"/>
      <c r="C4449" s="237"/>
      <c r="D4449" s="238" t="s">
        <v>252</v>
      </c>
      <c r="E4449" s="239" t="s">
        <v>39</v>
      </c>
      <c r="F4449" s="240" t="s">
        <v>3943</v>
      </c>
      <c r="G4449" s="237"/>
      <c r="H4449" s="239" t="s">
        <v>39</v>
      </c>
      <c r="I4449" s="241"/>
      <c r="J4449" s="237"/>
      <c r="K4449" s="237"/>
      <c r="L4449" s="242"/>
      <c r="M4449" s="243"/>
      <c r="N4449" s="244"/>
      <c r="O4449" s="244"/>
      <c r="P4449" s="244"/>
      <c r="Q4449" s="244"/>
      <c r="R4449" s="244"/>
      <c r="S4449" s="244"/>
      <c r="T4449" s="245"/>
      <c r="U4449" s="13"/>
      <c r="V4449" s="13"/>
      <c r="W4449" s="13"/>
      <c r="X4449" s="13"/>
      <c r="Y4449" s="13"/>
      <c r="Z4449" s="13"/>
      <c r="AA4449" s="13"/>
      <c r="AB4449" s="13"/>
      <c r="AC4449" s="13"/>
      <c r="AD4449" s="13"/>
      <c r="AE4449" s="13"/>
      <c r="AT4449" s="246" t="s">
        <v>252</v>
      </c>
      <c r="AU4449" s="246" t="s">
        <v>93</v>
      </c>
      <c r="AV4449" s="13" t="s">
        <v>23</v>
      </c>
      <c r="AW4449" s="13" t="s">
        <v>46</v>
      </c>
      <c r="AX4449" s="13" t="s">
        <v>85</v>
      </c>
      <c r="AY4449" s="246" t="s">
        <v>241</v>
      </c>
    </row>
    <row r="4450" s="14" customFormat="1">
      <c r="A4450" s="14"/>
      <c r="B4450" s="247"/>
      <c r="C4450" s="248"/>
      <c r="D4450" s="238" t="s">
        <v>252</v>
      </c>
      <c r="E4450" s="249" t="s">
        <v>39</v>
      </c>
      <c r="F4450" s="250" t="s">
        <v>3944</v>
      </c>
      <c r="G4450" s="248"/>
      <c r="H4450" s="251">
        <v>9</v>
      </c>
      <c r="I4450" s="252"/>
      <c r="J4450" s="248"/>
      <c r="K4450" s="248"/>
      <c r="L4450" s="253"/>
      <c r="M4450" s="254"/>
      <c r="N4450" s="255"/>
      <c r="O4450" s="255"/>
      <c r="P4450" s="255"/>
      <c r="Q4450" s="255"/>
      <c r="R4450" s="255"/>
      <c r="S4450" s="255"/>
      <c r="T4450" s="256"/>
      <c r="U4450" s="14"/>
      <c r="V4450" s="14"/>
      <c r="W4450" s="14"/>
      <c r="X4450" s="14"/>
      <c r="Y4450" s="14"/>
      <c r="Z4450" s="14"/>
      <c r="AA4450" s="14"/>
      <c r="AB4450" s="14"/>
      <c r="AC4450" s="14"/>
      <c r="AD4450" s="14"/>
      <c r="AE4450" s="14"/>
      <c r="AT4450" s="257" t="s">
        <v>252</v>
      </c>
      <c r="AU4450" s="257" t="s">
        <v>93</v>
      </c>
      <c r="AV4450" s="14" t="s">
        <v>93</v>
      </c>
      <c r="AW4450" s="14" t="s">
        <v>46</v>
      </c>
      <c r="AX4450" s="14" t="s">
        <v>85</v>
      </c>
      <c r="AY4450" s="257" t="s">
        <v>241</v>
      </c>
    </row>
    <row r="4451" s="14" customFormat="1">
      <c r="A4451" s="14"/>
      <c r="B4451" s="247"/>
      <c r="C4451" s="248"/>
      <c r="D4451" s="238" t="s">
        <v>252</v>
      </c>
      <c r="E4451" s="249" t="s">
        <v>39</v>
      </c>
      <c r="F4451" s="250" t="s">
        <v>3945</v>
      </c>
      <c r="G4451" s="248"/>
      <c r="H4451" s="251">
        <v>5.9400000000000004</v>
      </c>
      <c r="I4451" s="252"/>
      <c r="J4451" s="248"/>
      <c r="K4451" s="248"/>
      <c r="L4451" s="253"/>
      <c r="M4451" s="254"/>
      <c r="N4451" s="255"/>
      <c r="O4451" s="255"/>
      <c r="P4451" s="255"/>
      <c r="Q4451" s="255"/>
      <c r="R4451" s="255"/>
      <c r="S4451" s="255"/>
      <c r="T4451" s="256"/>
      <c r="U4451" s="14"/>
      <c r="V4451" s="14"/>
      <c r="W4451" s="14"/>
      <c r="X4451" s="14"/>
      <c r="Y4451" s="14"/>
      <c r="Z4451" s="14"/>
      <c r="AA4451" s="14"/>
      <c r="AB4451" s="14"/>
      <c r="AC4451" s="14"/>
      <c r="AD4451" s="14"/>
      <c r="AE4451" s="14"/>
      <c r="AT4451" s="257" t="s">
        <v>252</v>
      </c>
      <c r="AU4451" s="257" t="s">
        <v>93</v>
      </c>
      <c r="AV4451" s="14" t="s">
        <v>93</v>
      </c>
      <c r="AW4451" s="14" t="s">
        <v>46</v>
      </c>
      <c r="AX4451" s="14" t="s">
        <v>85</v>
      </c>
      <c r="AY4451" s="257" t="s">
        <v>241</v>
      </c>
    </row>
    <row r="4452" s="15" customFormat="1">
      <c r="A4452" s="15"/>
      <c r="B4452" s="258"/>
      <c r="C4452" s="259"/>
      <c r="D4452" s="238" t="s">
        <v>252</v>
      </c>
      <c r="E4452" s="260" t="s">
        <v>39</v>
      </c>
      <c r="F4452" s="261" t="s">
        <v>274</v>
      </c>
      <c r="G4452" s="259"/>
      <c r="H4452" s="262">
        <v>17.140000000000001</v>
      </c>
      <c r="I4452" s="263"/>
      <c r="J4452" s="259"/>
      <c r="K4452" s="259"/>
      <c r="L4452" s="264"/>
      <c r="M4452" s="265"/>
      <c r="N4452" s="266"/>
      <c r="O4452" s="266"/>
      <c r="P4452" s="266"/>
      <c r="Q4452" s="266"/>
      <c r="R4452" s="266"/>
      <c r="S4452" s="266"/>
      <c r="T4452" s="267"/>
      <c r="U4452" s="15"/>
      <c r="V4452" s="15"/>
      <c r="W4452" s="15"/>
      <c r="X4452" s="15"/>
      <c r="Y4452" s="15"/>
      <c r="Z4452" s="15"/>
      <c r="AA4452" s="15"/>
      <c r="AB4452" s="15"/>
      <c r="AC4452" s="15"/>
      <c r="AD4452" s="15"/>
      <c r="AE4452" s="15"/>
      <c r="AT4452" s="268" t="s">
        <v>252</v>
      </c>
      <c r="AU4452" s="268" t="s">
        <v>93</v>
      </c>
      <c r="AV4452" s="15" t="s">
        <v>248</v>
      </c>
      <c r="AW4452" s="15" t="s">
        <v>46</v>
      </c>
      <c r="AX4452" s="15" t="s">
        <v>23</v>
      </c>
      <c r="AY4452" s="268" t="s">
        <v>241</v>
      </c>
    </row>
    <row r="4453" s="2" customFormat="1" ht="24.15" customHeight="1">
      <c r="A4453" s="42"/>
      <c r="B4453" s="43"/>
      <c r="C4453" s="218" t="s">
        <v>3946</v>
      </c>
      <c r="D4453" s="218" t="s">
        <v>243</v>
      </c>
      <c r="E4453" s="219" t="s">
        <v>3947</v>
      </c>
      <c r="F4453" s="220" t="s">
        <v>3948</v>
      </c>
      <c r="G4453" s="221" t="s">
        <v>561</v>
      </c>
      <c r="H4453" s="222">
        <v>5</v>
      </c>
      <c r="I4453" s="223"/>
      <c r="J4453" s="224">
        <f>ROUND(I4453*H4453,2)</f>
        <v>0</v>
      </c>
      <c r="K4453" s="220" t="s">
        <v>247</v>
      </c>
      <c r="L4453" s="48"/>
      <c r="M4453" s="225" t="s">
        <v>39</v>
      </c>
      <c r="N4453" s="226" t="s">
        <v>56</v>
      </c>
      <c r="O4453" s="88"/>
      <c r="P4453" s="227">
        <f>O4453*H4453</f>
        <v>0</v>
      </c>
      <c r="Q4453" s="227">
        <v>0</v>
      </c>
      <c r="R4453" s="227">
        <f>Q4453*H4453</f>
        <v>0</v>
      </c>
      <c r="S4453" s="227">
        <v>0.0080000000000000002</v>
      </c>
      <c r="T4453" s="228">
        <f>S4453*H4453</f>
        <v>0.040000000000000001</v>
      </c>
      <c r="U4453" s="42"/>
      <c r="V4453" s="42"/>
      <c r="W4453" s="42"/>
      <c r="X4453" s="42"/>
      <c r="Y4453" s="42"/>
      <c r="Z4453" s="42"/>
      <c r="AA4453" s="42"/>
      <c r="AB4453" s="42"/>
      <c r="AC4453" s="42"/>
      <c r="AD4453" s="42"/>
      <c r="AE4453" s="42"/>
      <c r="AR4453" s="229" t="s">
        <v>248</v>
      </c>
      <c r="AT4453" s="229" t="s">
        <v>243</v>
      </c>
      <c r="AU4453" s="229" t="s">
        <v>93</v>
      </c>
      <c r="AY4453" s="20" t="s">
        <v>241</v>
      </c>
      <c r="BE4453" s="230">
        <f>IF(N4453="základní",J4453,0)</f>
        <v>0</v>
      </c>
      <c r="BF4453" s="230">
        <f>IF(N4453="snížená",J4453,0)</f>
        <v>0</v>
      </c>
      <c r="BG4453" s="230">
        <f>IF(N4453="zákl. přenesená",J4453,0)</f>
        <v>0</v>
      </c>
      <c r="BH4453" s="230">
        <f>IF(N4453="sníž. přenesená",J4453,0)</f>
        <v>0</v>
      </c>
      <c r="BI4453" s="230">
        <f>IF(N4453="nulová",J4453,0)</f>
        <v>0</v>
      </c>
      <c r="BJ4453" s="20" t="s">
        <v>23</v>
      </c>
      <c r="BK4453" s="230">
        <f>ROUND(I4453*H4453,2)</f>
        <v>0</v>
      </c>
      <c r="BL4453" s="20" t="s">
        <v>248</v>
      </c>
      <c r="BM4453" s="229" t="s">
        <v>3949</v>
      </c>
    </row>
    <row r="4454" s="2" customFormat="1">
      <c r="A4454" s="42"/>
      <c r="B4454" s="43"/>
      <c r="C4454" s="44"/>
      <c r="D4454" s="231" t="s">
        <v>250</v>
      </c>
      <c r="E4454" s="44"/>
      <c r="F4454" s="232" t="s">
        <v>3950</v>
      </c>
      <c r="G4454" s="44"/>
      <c r="H4454" s="44"/>
      <c r="I4454" s="233"/>
      <c r="J4454" s="44"/>
      <c r="K4454" s="44"/>
      <c r="L4454" s="48"/>
      <c r="M4454" s="234"/>
      <c r="N4454" s="235"/>
      <c r="O4454" s="88"/>
      <c r="P4454" s="88"/>
      <c r="Q4454" s="88"/>
      <c r="R4454" s="88"/>
      <c r="S4454" s="88"/>
      <c r="T4454" s="89"/>
      <c r="U4454" s="42"/>
      <c r="V4454" s="42"/>
      <c r="W4454" s="42"/>
      <c r="X4454" s="42"/>
      <c r="Y4454" s="42"/>
      <c r="Z4454" s="42"/>
      <c r="AA4454" s="42"/>
      <c r="AB4454" s="42"/>
      <c r="AC4454" s="42"/>
      <c r="AD4454" s="42"/>
      <c r="AE4454" s="42"/>
      <c r="AT4454" s="20" t="s">
        <v>250</v>
      </c>
      <c r="AU4454" s="20" t="s">
        <v>93</v>
      </c>
    </row>
    <row r="4455" s="13" customFormat="1">
      <c r="A4455" s="13"/>
      <c r="B4455" s="236"/>
      <c r="C4455" s="237"/>
      <c r="D4455" s="238" t="s">
        <v>252</v>
      </c>
      <c r="E4455" s="239" t="s">
        <v>39</v>
      </c>
      <c r="F4455" s="240" t="s">
        <v>1085</v>
      </c>
      <c r="G4455" s="237"/>
      <c r="H4455" s="239" t="s">
        <v>39</v>
      </c>
      <c r="I4455" s="241"/>
      <c r="J4455" s="237"/>
      <c r="K4455" s="237"/>
      <c r="L4455" s="242"/>
      <c r="M4455" s="243"/>
      <c r="N4455" s="244"/>
      <c r="O4455" s="244"/>
      <c r="P4455" s="244"/>
      <c r="Q4455" s="244"/>
      <c r="R4455" s="244"/>
      <c r="S4455" s="244"/>
      <c r="T4455" s="245"/>
      <c r="U4455" s="13"/>
      <c r="V4455" s="13"/>
      <c r="W4455" s="13"/>
      <c r="X4455" s="13"/>
      <c r="Y4455" s="13"/>
      <c r="Z4455" s="13"/>
      <c r="AA4455" s="13"/>
      <c r="AB4455" s="13"/>
      <c r="AC4455" s="13"/>
      <c r="AD4455" s="13"/>
      <c r="AE4455" s="13"/>
      <c r="AT4455" s="246" t="s">
        <v>252</v>
      </c>
      <c r="AU4455" s="246" t="s">
        <v>93</v>
      </c>
      <c r="AV4455" s="13" t="s">
        <v>23</v>
      </c>
      <c r="AW4455" s="13" t="s">
        <v>46</v>
      </c>
      <c r="AX4455" s="13" t="s">
        <v>85</v>
      </c>
      <c r="AY4455" s="246" t="s">
        <v>241</v>
      </c>
    </row>
    <row r="4456" s="13" customFormat="1">
      <c r="A4456" s="13"/>
      <c r="B4456" s="236"/>
      <c r="C4456" s="237"/>
      <c r="D4456" s="238" t="s">
        <v>252</v>
      </c>
      <c r="E4456" s="239" t="s">
        <v>39</v>
      </c>
      <c r="F4456" s="240" t="s">
        <v>3405</v>
      </c>
      <c r="G4456" s="237"/>
      <c r="H4456" s="239" t="s">
        <v>39</v>
      </c>
      <c r="I4456" s="241"/>
      <c r="J4456" s="237"/>
      <c r="K4456" s="237"/>
      <c r="L4456" s="242"/>
      <c r="M4456" s="243"/>
      <c r="N4456" s="244"/>
      <c r="O4456" s="244"/>
      <c r="P4456" s="244"/>
      <c r="Q4456" s="244"/>
      <c r="R4456" s="244"/>
      <c r="S4456" s="244"/>
      <c r="T4456" s="245"/>
      <c r="U4456" s="13"/>
      <c r="V4456" s="13"/>
      <c r="W4456" s="13"/>
      <c r="X4456" s="13"/>
      <c r="Y4456" s="13"/>
      <c r="Z4456" s="13"/>
      <c r="AA4456" s="13"/>
      <c r="AB4456" s="13"/>
      <c r="AC4456" s="13"/>
      <c r="AD4456" s="13"/>
      <c r="AE4456" s="13"/>
      <c r="AT4456" s="246" t="s">
        <v>252</v>
      </c>
      <c r="AU4456" s="246" t="s">
        <v>93</v>
      </c>
      <c r="AV4456" s="13" t="s">
        <v>23</v>
      </c>
      <c r="AW4456" s="13" t="s">
        <v>46</v>
      </c>
      <c r="AX4456" s="13" t="s">
        <v>85</v>
      </c>
      <c r="AY4456" s="246" t="s">
        <v>241</v>
      </c>
    </row>
    <row r="4457" s="14" customFormat="1">
      <c r="A4457" s="14"/>
      <c r="B4457" s="247"/>
      <c r="C4457" s="248"/>
      <c r="D4457" s="238" t="s">
        <v>252</v>
      </c>
      <c r="E4457" s="249" t="s">
        <v>39</v>
      </c>
      <c r="F4457" s="250" t="s">
        <v>23</v>
      </c>
      <c r="G4457" s="248"/>
      <c r="H4457" s="251">
        <v>1</v>
      </c>
      <c r="I4457" s="252"/>
      <c r="J4457" s="248"/>
      <c r="K4457" s="248"/>
      <c r="L4457" s="253"/>
      <c r="M4457" s="254"/>
      <c r="N4457" s="255"/>
      <c r="O4457" s="255"/>
      <c r="P4457" s="255"/>
      <c r="Q4457" s="255"/>
      <c r="R4457" s="255"/>
      <c r="S4457" s="255"/>
      <c r="T4457" s="256"/>
      <c r="U4457" s="14"/>
      <c r="V4457" s="14"/>
      <c r="W4457" s="14"/>
      <c r="X4457" s="14"/>
      <c r="Y4457" s="14"/>
      <c r="Z4457" s="14"/>
      <c r="AA4457" s="14"/>
      <c r="AB4457" s="14"/>
      <c r="AC4457" s="14"/>
      <c r="AD4457" s="14"/>
      <c r="AE4457" s="14"/>
      <c r="AT4457" s="257" t="s">
        <v>252</v>
      </c>
      <c r="AU4457" s="257" t="s">
        <v>93</v>
      </c>
      <c r="AV4457" s="14" t="s">
        <v>93</v>
      </c>
      <c r="AW4457" s="14" t="s">
        <v>46</v>
      </c>
      <c r="AX4457" s="14" t="s">
        <v>85</v>
      </c>
      <c r="AY4457" s="257" t="s">
        <v>241</v>
      </c>
    </row>
    <row r="4458" s="13" customFormat="1">
      <c r="A4458" s="13"/>
      <c r="B4458" s="236"/>
      <c r="C4458" s="237"/>
      <c r="D4458" s="238" t="s">
        <v>252</v>
      </c>
      <c r="E4458" s="239" t="s">
        <v>39</v>
      </c>
      <c r="F4458" s="240" t="s">
        <v>1011</v>
      </c>
      <c r="G4458" s="237"/>
      <c r="H4458" s="239" t="s">
        <v>39</v>
      </c>
      <c r="I4458" s="241"/>
      <c r="J4458" s="237"/>
      <c r="K4458" s="237"/>
      <c r="L4458" s="242"/>
      <c r="M4458" s="243"/>
      <c r="N4458" s="244"/>
      <c r="O4458" s="244"/>
      <c r="P4458" s="244"/>
      <c r="Q4458" s="244"/>
      <c r="R4458" s="244"/>
      <c r="S4458" s="244"/>
      <c r="T4458" s="245"/>
      <c r="U4458" s="13"/>
      <c r="V4458" s="13"/>
      <c r="W4458" s="13"/>
      <c r="X4458" s="13"/>
      <c r="Y4458" s="13"/>
      <c r="Z4458" s="13"/>
      <c r="AA4458" s="13"/>
      <c r="AB4458" s="13"/>
      <c r="AC4458" s="13"/>
      <c r="AD4458" s="13"/>
      <c r="AE4458" s="13"/>
      <c r="AT4458" s="246" t="s">
        <v>252</v>
      </c>
      <c r="AU4458" s="246" t="s">
        <v>93</v>
      </c>
      <c r="AV4458" s="13" t="s">
        <v>23</v>
      </c>
      <c r="AW4458" s="13" t="s">
        <v>46</v>
      </c>
      <c r="AX4458" s="13" t="s">
        <v>85</v>
      </c>
      <c r="AY4458" s="246" t="s">
        <v>241</v>
      </c>
    </row>
    <row r="4459" s="13" customFormat="1">
      <c r="A4459" s="13"/>
      <c r="B4459" s="236"/>
      <c r="C4459" s="237"/>
      <c r="D4459" s="238" t="s">
        <v>252</v>
      </c>
      <c r="E4459" s="239" t="s">
        <v>39</v>
      </c>
      <c r="F4459" s="240" t="s">
        <v>3396</v>
      </c>
      <c r="G4459" s="237"/>
      <c r="H4459" s="239" t="s">
        <v>39</v>
      </c>
      <c r="I4459" s="241"/>
      <c r="J4459" s="237"/>
      <c r="K4459" s="237"/>
      <c r="L4459" s="242"/>
      <c r="M4459" s="243"/>
      <c r="N4459" s="244"/>
      <c r="O4459" s="244"/>
      <c r="P4459" s="244"/>
      <c r="Q4459" s="244"/>
      <c r="R4459" s="244"/>
      <c r="S4459" s="244"/>
      <c r="T4459" s="245"/>
      <c r="U4459" s="13"/>
      <c r="V4459" s="13"/>
      <c r="W4459" s="13"/>
      <c r="X4459" s="13"/>
      <c r="Y4459" s="13"/>
      <c r="Z4459" s="13"/>
      <c r="AA4459" s="13"/>
      <c r="AB4459" s="13"/>
      <c r="AC4459" s="13"/>
      <c r="AD4459" s="13"/>
      <c r="AE4459" s="13"/>
      <c r="AT4459" s="246" t="s">
        <v>252</v>
      </c>
      <c r="AU4459" s="246" t="s">
        <v>93</v>
      </c>
      <c r="AV4459" s="13" t="s">
        <v>23</v>
      </c>
      <c r="AW4459" s="13" t="s">
        <v>46</v>
      </c>
      <c r="AX4459" s="13" t="s">
        <v>85</v>
      </c>
      <c r="AY4459" s="246" t="s">
        <v>241</v>
      </c>
    </row>
    <row r="4460" s="14" customFormat="1">
      <c r="A4460" s="14"/>
      <c r="B4460" s="247"/>
      <c r="C4460" s="248"/>
      <c r="D4460" s="238" t="s">
        <v>252</v>
      </c>
      <c r="E4460" s="249" t="s">
        <v>39</v>
      </c>
      <c r="F4460" s="250" t="s">
        <v>23</v>
      </c>
      <c r="G4460" s="248"/>
      <c r="H4460" s="251">
        <v>1</v>
      </c>
      <c r="I4460" s="252"/>
      <c r="J4460" s="248"/>
      <c r="K4460" s="248"/>
      <c r="L4460" s="253"/>
      <c r="M4460" s="254"/>
      <c r="N4460" s="255"/>
      <c r="O4460" s="255"/>
      <c r="P4460" s="255"/>
      <c r="Q4460" s="255"/>
      <c r="R4460" s="255"/>
      <c r="S4460" s="255"/>
      <c r="T4460" s="256"/>
      <c r="U4460" s="14"/>
      <c r="V4460" s="14"/>
      <c r="W4460" s="14"/>
      <c r="X4460" s="14"/>
      <c r="Y4460" s="14"/>
      <c r="Z4460" s="14"/>
      <c r="AA4460" s="14"/>
      <c r="AB4460" s="14"/>
      <c r="AC4460" s="14"/>
      <c r="AD4460" s="14"/>
      <c r="AE4460" s="14"/>
      <c r="AT4460" s="257" t="s">
        <v>252</v>
      </c>
      <c r="AU4460" s="257" t="s">
        <v>93</v>
      </c>
      <c r="AV4460" s="14" t="s">
        <v>93</v>
      </c>
      <c r="AW4460" s="14" t="s">
        <v>46</v>
      </c>
      <c r="AX4460" s="14" t="s">
        <v>85</v>
      </c>
      <c r="AY4460" s="257" t="s">
        <v>241</v>
      </c>
    </row>
    <row r="4461" s="13" customFormat="1">
      <c r="A4461" s="13"/>
      <c r="B4461" s="236"/>
      <c r="C4461" s="237"/>
      <c r="D4461" s="238" t="s">
        <v>252</v>
      </c>
      <c r="E4461" s="239" t="s">
        <v>39</v>
      </c>
      <c r="F4461" s="240" t="s">
        <v>1021</v>
      </c>
      <c r="G4461" s="237"/>
      <c r="H4461" s="239" t="s">
        <v>39</v>
      </c>
      <c r="I4461" s="241"/>
      <c r="J4461" s="237"/>
      <c r="K4461" s="237"/>
      <c r="L4461" s="242"/>
      <c r="M4461" s="243"/>
      <c r="N4461" s="244"/>
      <c r="O4461" s="244"/>
      <c r="P4461" s="244"/>
      <c r="Q4461" s="244"/>
      <c r="R4461" s="244"/>
      <c r="S4461" s="244"/>
      <c r="T4461" s="245"/>
      <c r="U4461" s="13"/>
      <c r="V4461" s="13"/>
      <c r="W4461" s="13"/>
      <c r="X4461" s="13"/>
      <c r="Y4461" s="13"/>
      <c r="Z4461" s="13"/>
      <c r="AA4461" s="13"/>
      <c r="AB4461" s="13"/>
      <c r="AC4461" s="13"/>
      <c r="AD4461" s="13"/>
      <c r="AE4461" s="13"/>
      <c r="AT4461" s="246" t="s">
        <v>252</v>
      </c>
      <c r="AU4461" s="246" t="s">
        <v>93</v>
      </c>
      <c r="AV4461" s="13" t="s">
        <v>23</v>
      </c>
      <c r="AW4461" s="13" t="s">
        <v>46</v>
      </c>
      <c r="AX4461" s="13" t="s">
        <v>85</v>
      </c>
      <c r="AY4461" s="246" t="s">
        <v>241</v>
      </c>
    </row>
    <row r="4462" s="13" customFormat="1">
      <c r="A4462" s="13"/>
      <c r="B4462" s="236"/>
      <c r="C4462" s="237"/>
      <c r="D4462" s="238" t="s">
        <v>252</v>
      </c>
      <c r="E4462" s="239" t="s">
        <v>39</v>
      </c>
      <c r="F4462" s="240" t="s">
        <v>3398</v>
      </c>
      <c r="G4462" s="237"/>
      <c r="H4462" s="239" t="s">
        <v>39</v>
      </c>
      <c r="I4462" s="241"/>
      <c r="J4462" s="237"/>
      <c r="K4462" s="237"/>
      <c r="L4462" s="242"/>
      <c r="M4462" s="243"/>
      <c r="N4462" s="244"/>
      <c r="O4462" s="244"/>
      <c r="P4462" s="244"/>
      <c r="Q4462" s="244"/>
      <c r="R4462" s="244"/>
      <c r="S4462" s="244"/>
      <c r="T4462" s="245"/>
      <c r="U4462" s="13"/>
      <c r="V4462" s="13"/>
      <c r="W4462" s="13"/>
      <c r="X4462" s="13"/>
      <c r="Y4462" s="13"/>
      <c r="Z4462" s="13"/>
      <c r="AA4462" s="13"/>
      <c r="AB4462" s="13"/>
      <c r="AC4462" s="13"/>
      <c r="AD4462" s="13"/>
      <c r="AE4462" s="13"/>
      <c r="AT4462" s="246" t="s">
        <v>252</v>
      </c>
      <c r="AU4462" s="246" t="s">
        <v>93</v>
      </c>
      <c r="AV4462" s="13" t="s">
        <v>23</v>
      </c>
      <c r="AW4462" s="13" t="s">
        <v>46</v>
      </c>
      <c r="AX4462" s="13" t="s">
        <v>85</v>
      </c>
      <c r="AY4462" s="246" t="s">
        <v>241</v>
      </c>
    </row>
    <row r="4463" s="14" customFormat="1">
      <c r="A4463" s="14"/>
      <c r="B4463" s="247"/>
      <c r="C4463" s="248"/>
      <c r="D4463" s="238" t="s">
        <v>252</v>
      </c>
      <c r="E4463" s="249" t="s">
        <v>39</v>
      </c>
      <c r="F4463" s="250" t="s">
        <v>23</v>
      </c>
      <c r="G4463" s="248"/>
      <c r="H4463" s="251">
        <v>1</v>
      </c>
      <c r="I4463" s="252"/>
      <c r="J4463" s="248"/>
      <c r="K4463" s="248"/>
      <c r="L4463" s="253"/>
      <c r="M4463" s="254"/>
      <c r="N4463" s="255"/>
      <c r="O4463" s="255"/>
      <c r="P4463" s="255"/>
      <c r="Q4463" s="255"/>
      <c r="R4463" s="255"/>
      <c r="S4463" s="255"/>
      <c r="T4463" s="256"/>
      <c r="U4463" s="14"/>
      <c r="V4463" s="14"/>
      <c r="W4463" s="14"/>
      <c r="X4463" s="14"/>
      <c r="Y4463" s="14"/>
      <c r="Z4463" s="14"/>
      <c r="AA4463" s="14"/>
      <c r="AB4463" s="14"/>
      <c r="AC4463" s="14"/>
      <c r="AD4463" s="14"/>
      <c r="AE4463" s="14"/>
      <c r="AT4463" s="257" t="s">
        <v>252</v>
      </c>
      <c r="AU4463" s="257" t="s">
        <v>93</v>
      </c>
      <c r="AV4463" s="14" t="s">
        <v>93</v>
      </c>
      <c r="AW4463" s="14" t="s">
        <v>46</v>
      </c>
      <c r="AX4463" s="14" t="s">
        <v>85</v>
      </c>
      <c r="AY4463" s="257" t="s">
        <v>241</v>
      </c>
    </row>
    <row r="4464" s="13" customFormat="1">
      <c r="A4464" s="13"/>
      <c r="B4464" s="236"/>
      <c r="C4464" s="237"/>
      <c r="D4464" s="238" t="s">
        <v>252</v>
      </c>
      <c r="E4464" s="239" t="s">
        <v>39</v>
      </c>
      <c r="F4464" s="240" t="s">
        <v>1024</v>
      </c>
      <c r="G4464" s="237"/>
      <c r="H4464" s="239" t="s">
        <v>39</v>
      </c>
      <c r="I4464" s="241"/>
      <c r="J4464" s="237"/>
      <c r="K4464" s="237"/>
      <c r="L4464" s="242"/>
      <c r="M4464" s="243"/>
      <c r="N4464" s="244"/>
      <c r="O4464" s="244"/>
      <c r="P4464" s="244"/>
      <c r="Q4464" s="244"/>
      <c r="R4464" s="244"/>
      <c r="S4464" s="244"/>
      <c r="T4464" s="245"/>
      <c r="U4464" s="13"/>
      <c r="V4464" s="13"/>
      <c r="W4464" s="13"/>
      <c r="X4464" s="13"/>
      <c r="Y4464" s="13"/>
      <c r="Z4464" s="13"/>
      <c r="AA4464" s="13"/>
      <c r="AB4464" s="13"/>
      <c r="AC4464" s="13"/>
      <c r="AD4464" s="13"/>
      <c r="AE4464" s="13"/>
      <c r="AT4464" s="246" t="s">
        <v>252</v>
      </c>
      <c r="AU4464" s="246" t="s">
        <v>93</v>
      </c>
      <c r="AV4464" s="13" t="s">
        <v>23</v>
      </c>
      <c r="AW4464" s="13" t="s">
        <v>46</v>
      </c>
      <c r="AX4464" s="13" t="s">
        <v>85</v>
      </c>
      <c r="AY4464" s="246" t="s">
        <v>241</v>
      </c>
    </row>
    <row r="4465" s="13" customFormat="1">
      <c r="A4465" s="13"/>
      <c r="B4465" s="236"/>
      <c r="C4465" s="237"/>
      <c r="D4465" s="238" t="s">
        <v>252</v>
      </c>
      <c r="E4465" s="239" t="s">
        <v>39</v>
      </c>
      <c r="F4465" s="240" t="s">
        <v>3399</v>
      </c>
      <c r="G4465" s="237"/>
      <c r="H4465" s="239" t="s">
        <v>39</v>
      </c>
      <c r="I4465" s="241"/>
      <c r="J4465" s="237"/>
      <c r="K4465" s="237"/>
      <c r="L4465" s="242"/>
      <c r="M4465" s="243"/>
      <c r="N4465" s="244"/>
      <c r="O4465" s="244"/>
      <c r="P4465" s="244"/>
      <c r="Q4465" s="244"/>
      <c r="R4465" s="244"/>
      <c r="S4465" s="244"/>
      <c r="T4465" s="245"/>
      <c r="U4465" s="13"/>
      <c r="V4465" s="13"/>
      <c r="W4465" s="13"/>
      <c r="X4465" s="13"/>
      <c r="Y4465" s="13"/>
      <c r="Z4465" s="13"/>
      <c r="AA4465" s="13"/>
      <c r="AB4465" s="13"/>
      <c r="AC4465" s="13"/>
      <c r="AD4465" s="13"/>
      <c r="AE4465" s="13"/>
      <c r="AT4465" s="246" t="s">
        <v>252</v>
      </c>
      <c r="AU4465" s="246" t="s">
        <v>93</v>
      </c>
      <c r="AV4465" s="13" t="s">
        <v>23</v>
      </c>
      <c r="AW4465" s="13" t="s">
        <v>46</v>
      </c>
      <c r="AX4465" s="13" t="s">
        <v>85</v>
      </c>
      <c r="AY4465" s="246" t="s">
        <v>241</v>
      </c>
    </row>
    <row r="4466" s="14" customFormat="1">
      <c r="A4466" s="14"/>
      <c r="B4466" s="247"/>
      <c r="C4466" s="248"/>
      <c r="D4466" s="238" t="s">
        <v>252</v>
      </c>
      <c r="E4466" s="249" t="s">
        <v>39</v>
      </c>
      <c r="F4466" s="250" t="s">
        <v>23</v>
      </c>
      <c r="G4466" s="248"/>
      <c r="H4466" s="251">
        <v>1</v>
      </c>
      <c r="I4466" s="252"/>
      <c r="J4466" s="248"/>
      <c r="K4466" s="248"/>
      <c r="L4466" s="253"/>
      <c r="M4466" s="254"/>
      <c r="N4466" s="255"/>
      <c r="O4466" s="255"/>
      <c r="P4466" s="255"/>
      <c r="Q4466" s="255"/>
      <c r="R4466" s="255"/>
      <c r="S4466" s="255"/>
      <c r="T4466" s="256"/>
      <c r="U4466" s="14"/>
      <c r="V4466" s="14"/>
      <c r="W4466" s="14"/>
      <c r="X4466" s="14"/>
      <c r="Y4466" s="14"/>
      <c r="Z4466" s="14"/>
      <c r="AA4466" s="14"/>
      <c r="AB4466" s="14"/>
      <c r="AC4466" s="14"/>
      <c r="AD4466" s="14"/>
      <c r="AE4466" s="14"/>
      <c r="AT4466" s="257" t="s">
        <v>252</v>
      </c>
      <c r="AU4466" s="257" t="s">
        <v>93</v>
      </c>
      <c r="AV4466" s="14" t="s">
        <v>93</v>
      </c>
      <c r="AW4466" s="14" t="s">
        <v>46</v>
      </c>
      <c r="AX4466" s="14" t="s">
        <v>85</v>
      </c>
      <c r="AY4466" s="257" t="s">
        <v>241</v>
      </c>
    </row>
    <row r="4467" s="13" customFormat="1">
      <c r="A4467" s="13"/>
      <c r="B4467" s="236"/>
      <c r="C4467" s="237"/>
      <c r="D4467" s="238" t="s">
        <v>252</v>
      </c>
      <c r="E4467" s="239" t="s">
        <v>39</v>
      </c>
      <c r="F4467" s="240" t="s">
        <v>1131</v>
      </c>
      <c r="G4467" s="237"/>
      <c r="H4467" s="239" t="s">
        <v>39</v>
      </c>
      <c r="I4467" s="241"/>
      <c r="J4467" s="237"/>
      <c r="K4467" s="237"/>
      <c r="L4467" s="242"/>
      <c r="M4467" s="243"/>
      <c r="N4467" s="244"/>
      <c r="O4467" s="244"/>
      <c r="P4467" s="244"/>
      <c r="Q4467" s="244"/>
      <c r="R4467" s="244"/>
      <c r="S4467" s="244"/>
      <c r="T4467" s="245"/>
      <c r="U4467" s="13"/>
      <c r="V4467" s="13"/>
      <c r="W4467" s="13"/>
      <c r="X4467" s="13"/>
      <c r="Y4467" s="13"/>
      <c r="Z4467" s="13"/>
      <c r="AA4467" s="13"/>
      <c r="AB4467" s="13"/>
      <c r="AC4467" s="13"/>
      <c r="AD4467" s="13"/>
      <c r="AE4467" s="13"/>
      <c r="AT4467" s="246" t="s">
        <v>252</v>
      </c>
      <c r="AU4467" s="246" t="s">
        <v>93</v>
      </c>
      <c r="AV4467" s="13" t="s">
        <v>23</v>
      </c>
      <c r="AW4467" s="13" t="s">
        <v>46</v>
      </c>
      <c r="AX4467" s="13" t="s">
        <v>85</v>
      </c>
      <c r="AY4467" s="246" t="s">
        <v>241</v>
      </c>
    </row>
    <row r="4468" s="13" customFormat="1">
      <c r="A4468" s="13"/>
      <c r="B4468" s="236"/>
      <c r="C4468" s="237"/>
      <c r="D4468" s="238" t="s">
        <v>252</v>
      </c>
      <c r="E4468" s="239" t="s">
        <v>39</v>
      </c>
      <c r="F4468" s="240" t="s">
        <v>3400</v>
      </c>
      <c r="G4468" s="237"/>
      <c r="H4468" s="239" t="s">
        <v>39</v>
      </c>
      <c r="I4468" s="241"/>
      <c r="J4468" s="237"/>
      <c r="K4468" s="237"/>
      <c r="L4468" s="242"/>
      <c r="M4468" s="243"/>
      <c r="N4468" s="244"/>
      <c r="O4468" s="244"/>
      <c r="P4468" s="244"/>
      <c r="Q4468" s="244"/>
      <c r="R4468" s="244"/>
      <c r="S4468" s="244"/>
      <c r="T4468" s="245"/>
      <c r="U4468" s="13"/>
      <c r="V4468" s="13"/>
      <c r="W4468" s="13"/>
      <c r="X4468" s="13"/>
      <c r="Y4468" s="13"/>
      <c r="Z4468" s="13"/>
      <c r="AA4468" s="13"/>
      <c r="AB4468" s="13"/>
      <c r="AC4468" s="13"/>
      <c r="AD4468" s="13"/>
      <c r="AE4468" s="13"/>
      <c r="AT4468" s="246" t="s">
        <v>252</v>
      </c>
      <c r="AU4468" s="246" t="s">
        <v>93</v>
      </c>
      <c r="AV4468" s="13" t="s">
        <v>23</v>
      </c>
      <c r="AW4468" s="13" t="s">
        <v>46</v>
      </c>
      <c r="AX4468" s="13" t="s">
        <v>85</v>
      </c>
      <c r="AY4468" s="246" t="s">
        <v>241</v>
      </c>
    </row>
    <row r="4469" s="14" customFormat="1">
      <c r="A4469" s="14"/>
      <c r="B4469" s="247"/>
      <c r="C4469" s="248"/>
      <c r="D4469" s="238" t="s">
        <v>252</v>
      </c>
      <c r="E4469" s="249" t="s">
        <v>39</v>
      </c>
      <c r="F4469" s="250" t="s">
        <v>23</v>
      </c>
      <c r="G4469" s="248"/>
      <c r="H4469" s="251">
        <v>1</v>
      </c>
      <c r="I4469" s="252"/>
      <c r="J4469" s="248"/>
      <c r="K4469" s="248"/>
      <c r="L4469" s="253"/>
      <c r="M4469" s="254"/>
      <c r="N4469" s="255"/>
      <c r="O4469" s="255"/>
      <c r="P4469" s="255"/>
      <c r="Q4469" s="255"/>
      <c r="R4469" s="255"/>
      <c r="S4469" s="255"/>
      <c r="T4469" s="256"/>
      <c r="U4469" s="14"/>
      <c r="V4469" s="14"/>
      <c r="W4469" s="14"/>
      <c r="X4469" s="14"/>
      <c r="Y4469" s="14"/>
      <c r="Z4469" s="14"/>
      <c r="AA4469" s="14"/>
      <c r="AB4469" s="14"/>
      <c r="AC4469" s="14"/>
      <c r="AD4469" s="14"/>
      <c r="AE4469" s="14"/>
      <c r="AT4469" s="257" t="s">
        <v>252</v>
      </c>
      <c r="AU4469" s="257" t="s">
        <v>93</v>
      </c>
      <c r="AV4469" s="14" t="s">
        <v>93</v>
      </c>
      <c r="AW4469" s="14" t="s">
        <v>46</v>
      </c>
      <c r="AX4469" s="14" t="s">
        <v>85</v>
      </c>
      <c r="AY4469" s="257" t="s">
        <v>241</v>
      </c>
    </row>
    <row r="4470" s="15" customFormat="1">
      <c r="A4470" s="15"/>
      <c r="B4470" s="258"/>
      <c r="C4470" s="259"/>
      <c r="D4470" s="238" t="s">
        <v>252</v>
      </c>
      <c r="E4470" s="260" t="s">
        <v>39</v>
      </c>
      <c r="F4470" s="261" t="s">
        <v>274</v>
      </c>
      <c r="G4470" s="259"/>
      <c r="H4470" s="262">
        <v>5</v>
      </c>
      <c r="I4470" s="263"/>
      <c r="J4470" s="259"/>
      <c r="K4470" s="259"/>
      <c r="L4470" s="264"/>
      <c r="M4470" s="265"/>
      <c r="N4470" s="266"/>
      <c r="O4470" s="266"/>
      <c r="P4470" s="266"/>
      <c r="Q4470" s="266"/>
      <c r="R4470" s="266"/>
      <c r="S4470" s="266"/>
      <c r="T4470" s="267"/>
      <c r="U4470" s="15"/>
      <c r="V4470" s="15"/>
      <c r="W4470" s="15"/>
      <c r="X4470" s="15"/>
      <c r="Y4470" s="15"/>
      <c r="Z4470" s="15"/>
      <c r="AA4470" s="15"/>
      <c r="AB4470" s="15"/>
      <c r="AC4470" s="15"/>
      <c r="AD4470" s="15"/>
      <c r="AE4470" s="15"/>
      <c r="AT4470" s="268" t="s">
        <v>252</v>
      </c>
      <c r="AU4470" s="268" t="s">
        <v>93</v>
      </c>
      <c r="AV4470" s="15" t="s">
        <v>248</v>
      </c>
      <c r="AW4470" s="15" t="s">
        <v>46</v>
      </c>
      <c r="AX4470" s="15" t="s">
        <v>23</v>
      </c>
      <c r="AY4470" s="268" t="s">
        <v>241</v>
      </c>
    </row>
    <row r="4471" s="2" customFormat="1" ht="24.15" customHeight="1">
      <c r="A4471" s="42"/>
      <c r="B4471" s="43"/>
      <c r="C4471" s="218" t="s">
        <v>3951</v>
      </c>
      <c r="D4471" s="218" t="s">
        <v>243</v>
      </c>
      <c r="E4471" s="219" t="s">
        <v>3952</v>
      </c>
      <c r="F4471" s="220" t="s">
        <v>3953</v>
      </c>
      <c r="G4471" s="221" t="s">
        <v>246</v>
      </c>
      <c r="H4471" s="222">
        <v>7.0629999999999997</v>
      </c>
      <c r="I4471" s="223"/>
      <c r="J4471" s="224">
        <f>ROUND(I4471*H4471,2)</f>
        <v>0</v>
      </c>
      <c r="K4471" s="220" t="s">
        <v>247</v>
      </c>
      <c r="L4471" s="48"/>
      <c r="M4471" s="225" t="s">
        <v>39</v>
      </c>
      <c r="N4471" s="226" t="s">
        <v>56</v>
      </c>
      <c r="O4471" s="88"/>
      <c r="P4471" s="227">
        <f>O4471*H4471</f>
        <v>0</v>
      </c>
      <c r="Q4471" s="227">
        <v>0</v>
      </c>
      <c r="R4471" s="227">
        <f>Q4471*H4471</f>
        <v>0</v>
      </c>
      <c r="S4471" s="227">
        <v>1.5</v>
      </c>
      <c r="T4471" s="228">
        <f>S4471*H4471</f>
        <v>10.5945</v>
      </c>
      <c r="U4471" s="42"/>
      <c r="V4471" s="42"/>
      <c r="W4471" s="42"/>
      <c r="X4471" s="42"/>
      <c r="Y4471" s="42"/>
      <c r="Z4471" s="42"/>
      <c r="AA4471" s="42"/>
      <c r="AB4471" s="42"/>
      <c r="AC4471" s="42"/>
      <c r="AD4471" s="42"/>
      <c r="AE4471" s="42"/>
      <c r="AR4471" s="229" t="s">
        <v>248</v>
      </c>
      <c r="AT4471" s="229" t="s">
        <v>243</v>
      </c>
      <c r="AU4471" s="229" t="s">
        <v>93</v>
      </c>
      <c r="AY4471" s="20" t="s">
        <v>241</v>
      </c>
      <c r="BE4471" s="230">
        <f>IF(N4471="základní",J4471,0)</f>
        <v>0</v>
      </c>
      <c r="BF4471" s="230">
        <f>IF(N4471="snížená",J4471,0)</f>
        <v>0</v>
      </c>
      <c r="BG4471" s="230">
        <f>IF(N4471="zákl. přenesená",J4471,0)</f>
        <v>0</v>
      </c>
      <c r="BH4471" s="230">
        <f>IF(N4471="sníž. přenesená",J4471,0)</f>
        <v>0</v>
      </c>
      <c r="BI4471" s="230">
        <f>IF(N4471="nulová",J4471,0)</f>
        <v>0</v>
      </c>
      <c r="BJ4471" s="20" t="s">
        <v>23</v>
      </c>
      <c r="BK4471" s="230">
        <f>ROUND(I4471*H4471,2)</f>
        <v>0</v>
      </c>
      <c r="BL4471" s="20" t="s">
        <v>248</v>
      </c>
      <c r="BM4471" s="229" t="s">
        <v>3954</v>
      </c>
    </row>
    <row r="4472" s="2" customFormat="1">
      <c r="A4472" s="42"/>
      <c r="B4472" s="43"/>
      <c r="C4472" s="44"/>
      <c r="D4472" s="231" t="s">
        <v>250</v>
      </c>
      <c r="E4472" s="44"/>
      <c r="F4472" s="232" t="s">
        <v>3955</v>
      </c>
      <c r="G4472" s="44"/>
      <c r="H4472" s="44"/>
      <c r="I4472" s="233"/>
      <c r="J4472" s="44"/>
      <c r="K4472" s="44"/>
      <c r="L4472" s="48"/>
      <c r="M4472" s="234"/>
      <c r="N4472" s="235"/>
      <c r="O4472" s="88"/>
      <c r="P4472" s="88"/>
      <c r="Q4472" s="88"/>
      <c r="R4472" s="88"/>
      <c r="S4472" s="88"/>
      <c r="T4472" s="89"/>
      <c r="U4472" s="42"/>
      <c r="V4472" s="42"/>
      <c r="W4472" s="42"/>
      <c r="X4472" s="42"/>
      <c r="Y4472" s="42"/>
      <c r="Z4472" s="42"/>
      <c r="AA4472" s="42"/>
      <c r="AB4472" s="42"/>
      <c r="AC4472" s="42"/>
      <c r="AD4472" s="42"/>
      <c r="AE4472" s="42"/>
      <c r="AT4472" s="20" t="s">
        <v>250</v>
      </c>
      <c r="AU4472" s="20" t="s">
        <v>93</v>
      </c>
    </row>
    <row r="4473" s="13" customFormat="1">
      <c r="A4473" s="13"/>
      <c r="B4473" s="236"/>
      <c r="C4473" s="237"/>
      <c r="D4473" s="238" t="s">
        <v>252</v>
      </c>
      <c r="E4473" s="239" t="s">
        <v>39</v>
      </c>
      <c r="F4473" s="240" t="s">
        <v>3709</v>
      </c>
      <c r="G4473" s="237"/>
      <c r="H4473" s="239" t="s">
        <v>39</v>
      </c>
      <c r="I4473" s="241"/>
      <c r="J4473" s="237"/>
      <c r="K4473" s="237"/>
      <c r="L4473" s="242"/>
      <c r="M4473" s="243"/>
      <c r="N4473" s="244"/>
      <c r="O4473" s="244"/>
      <c r="P4473" s="244"/>
      <c r="Q4473" s="244"/>
      <c r="R4473" s="244"/>
      <c r="S4473" s="244"/>
      <c r="T4473" s="245"/>
      <c r="U4473" s="13"/>
      <c r="V4473" s="13"/>
      <c r="W4473" s="13"/>
      <c r="X4473" s="13"/>
      <c r="Y4473" s="13"/>
      <c r="Z4473" s="13"/>
      <c r="AA4473" s="13"/>
      <c r="AB4473" s="13"/>
      <c r="AC4473" s="13"/>
      <c r="AD4473" s="13"/>
      <c r="AE4473" s="13"/>
      <c r="AT4473" s="246" t="s">
        <v>252</v>
      </c>
      <c r="AU4473" s="246" t="s">
        <v>93</v>
      </c>
      <c r="AV4473" s="13" t="s">
        <v>23</v>
      </c>
      <c r="AW4473" s="13" t="s">
        <v>46</v>
      </c>
      <c r="AX4473" s="13" t="s">
        <v>85</v>
      </c>
      <c r="AY4473" s="246" t="s">
        <v>241</v>
      </c>
    </row>
    <row r="4474" s="13" customFormat="1">
      <c r="A4474" s="13"/>
      <c r="B4474" s="236"/>
      <c r="C4474" s="237"/>
      <c r="D4474" s="238" t="s">
        <v>252</v>
      </c>
      <c r="E4474" s="239" t="s">
        <v>39</v>
      </c>
      <c r="F4474" s="240" t="s">
        <v>3956</v>
      </c>
      <c r="G4474" s="237"/>
      <c r="H4474" s="239" t="s">
        <v>39</v>
      </c>
      <c r="I4474" s="241"/>
      <c r="J4474" s="237"/>
      <c r="K4474" s="237"/>
      <c r="L4474" s="242"/>
      <c r="M4474" s="243"/>
      <c r="N4474" s="244"/>
      <c r="O4474" s="244"/>
      <c r="P4474" s="244"/>
      <c r="Q4474" s="244"/>
      <c r="R4474" s="244"/>
      <c r="S4474" s="244"/>
      <c r="T4474" s="245"/>
      <c r="U4474" s="13"/>
      <c r="V4474" s="13"/>
      <c r="W4474" s="13"/>
      <c r="X4474" s="13"/>
      <c r="Y4474" s="13"/>
      <c r="Z4474" s="13"/>
      <c r="AA4474" s="13"/>
      <c r="AB4474" s="13"/>
      <c r="AC4474" s="13"/>
      <c r="AD4474" s="13"/>
      <c r="AE4474" s="13"/>
      <c r="AT4474" s="246" t="s">
        <v>252</v>
      </c>
      <c r="AU4474" s="246" t="s">
        <v>93</v>
      </c>
      <c r="AV4474" s="13" t="s">
        <v>23</v>
      </c>
      <c r="AW4474" s="13" t="s">
        <v>46</v>
      </c>
      <c r="AX4474" s="13" t="s">
        <v>85</v>
      </c>
      <c r="AY4474" s="246" t="s">
        <v>241</v>
      </c>
    </row>
    <row r="4475" s="14" customFormat="1">
      <c r="A4475" s="14"/>
      <c r="B4475" s="247"/>
      <c r="C4475" s="248"/>
      <c r="D4475" s="238" t="s">
        <v>252</v>
      </c>
      <c r="E4475" s="249" t="s">
        <v>39</v>
      </c>
      <c r="F4475" s="250" t="s">
        <v>3957</v>
      </c>
      <c r="G4475" s="248"/>
      <c r="H4475" s="251">
        <v>0.60799999999999998</v>
      </c>
      <c r="I4475" s="252"/>
      <c r="J4475" s="248"/>
      <c r="K4475" s="248"/>
      <c r="L4475" s="253"/>
      <c r="M4475" s="254"/>
      <c r="N4475" s="255"/>
      <c r="O4475" s="255"/>
      <c r="P4475" s="255"/>
      <c r="Q4475" s="255"/>
      <c r="R4475" s="255"/>
      <c r="S4475" s="255"/>
      <c r="T4475" s="256"/>
      <c r="U4475" s="14"/>
      <c r="V4475" s="14"/>
      <c r="W4475" s="14"/>
      <c r="X4475" s="14"/>
      <c r="Y4475" s="14"/>
      <c r="Z4475" s="14"/>
      <c r="AA4475" s="14"/>
      <c r="AB4475" s="14"/>
      <c r="AC4475" s="14"/>
      <c r="AD4475" s="14"/>
      <c r="AE4475" s="14"/>
      <c r="AT4475" s="257" t="s">
        <v>252</v>
      </c>
      <c r="AU4475" s="257" t="s">
        <v>93</v>
      </c>
      <c r="AV4475" s="14" t="s">
        <v>93</v>
      </c>
      <c r="AW4475" s="14" t="s">
        <v>46</v>
      </c>
      <c r="AX4475" s="14" t="s">
        <v>85</v>
      </c>
      <c r="AY4475" s="257" t="s">
        <v>241</v>
      </c>
    </row>
    <row r="4476" s="13" customFormat="1">
      <c r="A4476" s="13"/>
      <c r="B4476" s="236"/>
      <c r="C4476" s="237"/>
      <c r="D4476" s="238" t="s">
        <v>252</v>
      </c>
      <c r="E4476" s="239" t="s">
        <v>39</v>
      </c>
      <c r="F4476" s="240" t="s">
        <v>3958</v>
      </c>
      <c r="G4476" s="237"/>
      <c r="H4476" s="239" t="s">
        <v>39</v>
      </c>
      <c r="I4476" s="241"/>
      <c r="J4476" s="237"/>
      <c r="K4476" s="237"/>
      <c r="L4476" s="242"/>
      <c r="M4476" s="243"/>
      <c r="N4476" s="244"/>
      <c r="O4476" s="244"/>
      <c r="P4476" s="244"/>
      <c r="Q4476" s="244"/>
      <c r="R4476" s="244"/>
      <c r="S4476" s="244"/>
      <c r="T4476" s="245"/>
      <c r="U4476" s="13"/>
      <c r="V4476" s="13"/>
      <c r="W4476" s="13"/>
      <c r="X4476" s="13"/>
      <c r="Y4476" s="13"/>
      <c r="Z4476" s="13"/>
      <c r="AA4476" s="13"/>
      <c r="AB4476" s="13"/>
      <c r="AC4476" s="13"/>
      <c r="AD4476" s="13"/>
      <c r="AE4476" s="13"/>
      <c r="AT4476" s="246" t="s">
        <v>252</v>
      </c>
      <c r="AU4476" s="246" t="s">
        <v>93</v>
      </c>
      <c r="AV4476" s="13" t="s">
        <v>23</v>
      </c>
      <c r="AW4476" s="13" t="s">
        <v>46</v>
      </c>
      <c r="AX4476" s="13" t="s">
        <v>85</v>
      </c>
      <c r="AY4476" s="246" t="s">
        <v>241</v>
      </c>
    </row>
    <row r="4477" s="14" customFormat="1">
      <c r="A4477" s="14"/>
      <c r="B4477" s="247"/>
      <c r="C4477" s="248"/>
      <c r="D4477" s="238" t="s">
        <v>252</v>
      </c>
      <c r="E4477" s="249" t="s">
        <v>39</v>
      </c>
      <c r="F4477" s="250" t="s">
        <v>3959</v>
      </c>
      <c r="G4477" s="248"/>
      <c r="H4477" s="251">
        <v>0.45700000000000002</v>
      </c>
      <c r="I4477" s="252"/>
      <c r="J4477" s="248"/>
      <c r="K4477" s="248"/>
      <c r="L4477" s="253"/>
      <c r="M4477" s="254"/>
      <c r="N4477" s="255"/>
      <c r="O4477" s="255"/>
      <c r="P4477" s="255"/>
      <c r="Q4477" s="255"/>
      <c r="R4477" s="255"/>
      <c r="S4477" s="255"/>
      <c r="T4477" s="256"/>
      <c r="U4477" s="14"/>
      <c r="V4477" s="14"/>
      <c r="W4477" s="14"/>
      <c r="X4477" s="14"/>
      <c r="Y4477" s="14"/>
      <c r="Z4477" s="14"/>
      <c r="AA4477" s="14"/>
      <c r="AB4477" s="14"/>
      <c r="AC4477" s="14"/>
      <c r="AD4477" s="14"/>
      <c r="AE4477" s="14"/>
      <c r="AT4477" s="257" t="s">
        <v>252</v>
      </c>
      <c r="AU4477" s="257" t="s">
        <v>93</v>
      </c>
      <c r="AV4477" s="14" t="s">
        <v>93</v>
      </c>
      <c r="AW4477" s="14" t="s">
        <v>46</v>
      </c>
      <c r="AX4477" s="14" t="s">
        <v>85</v>
      </c>
      <c r="AY4477" s="257" t="s">
        <v>241</v>
      </c>
    </row>
    <row r="4478" s="13" customFormat="1">
      <c r="A4478" s="13"/>
      <c r="B4478" s="236"/>
      <c r="C4478" s="237"/>
      <c r="D4478" s="238" t="s">
        <v>252</v>
      </c>
      <c r="E4478" s="239" t="s">
        <v>39</v>
      </c>
      <c r="F4478" s="240" t="s">
        <v>3960</v>
      </c>
      <c r="G4478" s="237"/>
      <c r="H4478" s="239" t="s">
        <v>39</v>
      </c>
      <c r="I4478" s="241"/>
      <c r="J4478" s="237"/>
      <c r="K4478" s="237"/>
      <c r="L4478" s="242"/>
      <c r="M4478" s="243"/>
      <c r="N4478" s="244"/>
      <c r="O4478" s="244"/>
      <c r="P4478" s="244"/>
      <c r="Q4478" s="244"/>
      <c r="R4478" s="244"/>
      <c r="S4478" s="244"/>
      <c r="T4478" s="245"/>
      <c r="U4478" s="13"/>
      <c r="V4478" s="13"/>
      <c r="W4478" s="13"/>
      <c r="X4478" s="13"/>
      <c r="Y4478" s="13"/>
      <c r="Z4478" s="13"/>
      <c r="AA4478" s="13"/>
      <c r="AB4478" s="13"/>
      <c r="AC4478" s="13"/>
      <c r="AD4478" s="13"/>
      <c r="AE4478" s="13"/>
      <c r="AT4478" s="246" t="s">
        <v>252</v>
      </c>
      <c r="AU4478" s="246" t="s">
        <v>93</v>
      </c>
      <c r="AV4478" s="13" t="s">
        <v>23</v>
      </c>
      <c r="AW4478" s="13" t="s">
        <v>46</v>
      </c>
      <c r="AX4478" s="13" t="s">
        <v>85</v>
      </c>
      <c r="AY4478" s="246" t="s">
        <v>241</v>
      </c>
    </row>
    <row r="4479" s="14" customFormat="1">
      <c r="A4479" s="14"/>
      <c r="B4479" s="247"/>
      <c r="C4479" s="248"/>
      <c r="D4479" s="238" t="s">
        <v>252</v>
      </c>
      <c r="E4479" s="249" t="s">
        <v>39</v>
      </c>
      <c r="F4479" s="250" t="s">
        <v>3961</v>
      </c>
      <c r="G4479" s="248"/>
      <c r="H4479" s="251">
        <v>0.27000000000000002</v>
      </c>
      <c r="I4479" s="252"/>
      <c r="J4479" s="248"/>
      <c r="K4479" s="248"/>
      <c r="L4479" s="253"/>
      <c r="M4479" s="254"/>
      <c r="N4479" s="255"/>
      <c r="O4479" s="255"/>
      <c r="P4479" s="255"/>
      <c r="Q4479" s="255"/>
      <c r="R4479" s="255"/>
      <c r="S4479" s="255"/>
      <c r="T4479" s="256"/>
      <c r="U4479" s="14"/>
      <c r="V4479" s="14"/>
      <c r="W4479" s="14"/>
      <c r="X4479" s="14"/>
      <c r="Y4479" s="14"/>
      <c r="Z4479" s="14"/>
      <c r="AA4479" s="14"/>
      <c r="AB4479" s="14"/>
      <c r="AC4479" s="14"/>
      <c r="AD4479" s="14"/>
      <c r="AE4479" s="14"/>
      <c r="AT4479" s="257" t="s">
        <v>252</v>
      </c>
      <c r="AU4479" s="257" t="s">
        <v>93</v>
      </c>
      <c r="AV4479" s="14" t="s">
        <v>93</v>
      </c>
      <c r="AW4479" s="14" t="s">
        <v>46</v>
      </c>
      <c r="AX4479" s="14" t="s">
        <v>85</v>
      </c>
      <c r="AY4479" s="257" t="s">
        <v>241</v>
      </c>
    </row>
    <row r="4480" s="13" customFormat="1">
      <c r="A4480" s="13"/>
      <c r="B4480" s="236"/>
      <c r="C4480" s="237"/>
      <c r="D4480" s="238" t="s">
        <v>252</v>
      </c>
      <c r="E4480" s="239" t="s">
        <v>39</v>
      </c>
      <c r="F4480" s="240" t="s">
        <v>3962</v>
      </c>
      <c r="G4480" s="237"/>
      <c r="H4480" s="239" t="s">
        <v>39</v>
      </c>
      <c r="I4480" s="241"/>
      <c r="J4480" s="237"/>
      <c r="K4480" s="237"/>
      <c r="L4480" s="242"/>
      <c r="M4480" s="243"/>
      <c r="N4480" s="244"/>
      <c r="O4480" s="244"/>
      <c r="P4480" s="244"/>
      <c r="Q4480" s="244"/>
      <c r="R4480" s="244"/>
      <c r="S4480" s="244"/>
      <c r="T4480" s="245"/>
      <c r="U4480" s="13"/>
      <c r="V4480" s="13"/>
      <c r="W4480" s="13"/>
      <c r="X4480" s="13"/>
      <c r="Y4480" s="13"/>
      <c r="Z4480" s="13"/>
      <c r="AA4480" s="13"/>
      <c r="AB4480" s="13"/>
      <c r="AC4480" s="13"/>
      <c r="AD4480" s="13"/>
      <c r="AE4480" s="13"/>
      <c r="AT4480" s="246" t="s">
        <v>252</v>
      </c>
      <c r="AU4480" s="246" t="s">
        <v>93</v>
      </c>
      <c r="AV4480" s="13" t="s">
        <v>23</v>
      </c>
      <c r="AW4480" s="13" t="s">
        <v>46</v>
      </c>
      <c r="AX4480" s="13" t="s">
        <v>85</v>
      </c>
      <c r="AY4480" s="246" t="s">
        <v>241</v>
      </c>
    </row>
    <row r="4481" s="14" customFormat="1">
      <c r="A4481" s="14"/>
      <c r="B4481" s="247"/>
      <c r="C4481" s="248"/>
      <c r="D4481" s="238" t="s">
        <v>252</v>
      </c>
      <c r="E4481" s="249" t="s">
        <v>39</v>
      </c>
      <c r="F4481" s="250" t="s">
        <v>3963</v>
      </c>
      <c r="G4481" s="248"/>
      <c r="H4481" s="251">
        <v>1.0449999999999999</v>
      </c>
      <c r="I4481" s="252"/>
      <c r="J4481" s="248"/>
      <c r="K4481" s="248"/>
      <c r="L4481" s="253"/>
      <c r="M4481" s="254"/>
      <c r="N4481" s="255"/>
      <c r="O4481" s="255"/>
      <c r="P4481" s="255"/>
      <c r="Q4481" s="255"/>
      <c r="R4481" s="255"/>
      <c r="S4481" s="255"/>
      <c r="T4481" s="256"/>
      <c r="U4481" s="14"/>
      <c r="V4481" s="14"/>
      <c r="W4481" s="14"/>
      <c r="X4481" s="14"/>
      <c r="Y4481" s="14"/>
      <c r="Z4481" s="14"/>
      <c r="AA4481" s="14"/>
      <c r="AB4481" s="14"/>
      <c r="AC4481" s="14"/>
      <c r="AD4481" s="14"/>
      <c r="AE4481" s="14"/>
      <c r="AT4481" s="257" t="s">
        <v>252</v>
      </c>
      <c r="AU4481" s="257" t="s">
        <v>93</v>
      </c>
      <c r="AV4481" s="14" t="s">
        <v>93</v>
      </c>
      <c r="AW4481" s="14" t="s">
        <v>46</v>
      </c>
      <c r="AX4481" s="14" t="s">
        <v>85</v>
      </c>
      <c r="AY4481" s="257" t="s">
        <v>241</v>
      </c>
    </row>
    <row r="4482" s="13" customFormat="1">
      <c r="A4482" s="13"/>
      <c r="B4482" s="236"/>
      <c r="C4482" s="237"/>
      <c r="D4482" s="238" t="s">
        <v>252</v>
      </c>
      <c r="E4482" s="239" t="s">
        <v>39</v>
      </c>
      <c r="F4482" s="240" t="s">
        <v>3910</v>
      </c>
      <c r="G4482" s="237"/>
      <c r="H4482" s="239" t="s">
        <v>39</v>
      </c>
      <c r="I4482" s="241"/>
      <c r="J4482" s="237"/>
      <c r="K4482" s="237"/>
      <c r="L4482" s="242"/>
      <c r="M4482" s="243"/>
      <c r="N4482" s="244"/>
      <c r="O4482" s="244"/>
      <c r="P4482" s="244"/>
      <c r="Q4482" s="244"/>
      <c r="R4482" s="244"/>
      <c r="S4482" s="244"/>
      <c r="T4482" s="245"/>
      <c r="U4482" s="13"/>
      <c r="V4482" s="13"/>
      <c r="W4482" s="13"/>
      <c r="X4482" s="13"/>
      <c r="Y4482" s="13"/>
      <c r="Z4482" s="13"/>
      <c r="AA4482" s="13"/>
      <c r="AB4482" s="13"/>
      <c r="AC4482" s="13"/>
      <c r="AD4482" s="13"/>
      <c r="AE4482" s="13"/>
      <c r="AT4482" s="246" t="s">
        <v>252</v>
      </c>
      <c r="AU4482" s="246" t="s">
        <v>93</v>
      </c>
      <c r="AV4482" s="13" t="s">
        <v>23</v>
      </c>
      <c r="AW4482" s="13" t="s">
        <v>46</v>
      </c>
      <c r="AX4482" s="13" t="s">
        <v>85</v>
      </c>
      <c r="AY4482" s="246" t="s">
        <v>241</v>
      </c>
    </row>
    <row r="4483" s="14" customFormat="1">
      <c r="A4483" s="14"/>
      <c r="B4483" s="247"/>
      <c r="C4483" s="248"/>
      <c r="D4483" s="238" t="s">
        <v>252</v>
      </c>
      <c r="E4483" s="249" t="s">
        <v>39</v>
      </c>
      <c r="F4483" s="250" t="s">
        <v>3964</v>
      </c>
      <c r="G4483" s="248"/>
      <c r="H4483" s="251">
        <v>0.32400000000000001</v>
      </c>
      <c r="I4483" s="252"/>
      <c r="J4483" s="248"/>
      <c r="K4483" s="248"/>
      <c r="L4483" s="253"/>
      <c r="M4483" s="254"/>
      <c r="N4483" s="255"/>
      <c r="O4483" s="255"/>
      <c r="P4483" s="255"/>
      <c r="Q4483" s="255"/>
      <c r="R4483" s="255"/>
      <c r="S4483" s="255"/>
      <c r="T4483" s="256"/>
      <c r="U4483" s="14"/>
      <c r="V4483" s="14"/>
      <c r="W4483" s="14"/>
      <c r="X4483" s="14"/>
      <c r="Y4483" s="14"/>
      <c r="Z4483" s="14"/>
      <c r="AA4483" s="14"/>
      <c r="AB4483" s="14"/>
      <c r="AC4483" s="14"/>
      <c r="AD4483" s="14"/>
      <c r="AE4483" s="14"/>
      <c r="AT4483" s="257" t="s">
        <v>252</v>
      </c>
      <c r="AU4483" s="257" t="s">
        <v>93</v>
      </c>
      <c r="AV4483" s="14" t="s">
        <v>93</v>
      </c>
      <c r="AW4483" s="14" t="s">
        <v>46</v>
      </c>
      <c r="AX4483" s="14" t="s">
        <v>85</v>
      </c>
      <c r="AY4483" s="257" t="s">
        <v>241</v>
      </c>
    </row>
    <row r="4484" s="13" customFormat="1">
      <c r="A4484" s="13"/>
      <c r="B4484" s="236"/>
      <c r="C4484" s="237"/>
      <c r="D4484" s="238" t="s">
        <v>252</v>
      </c>
      <c r="E4484" s="239" t="s">
        <v>39</v>
      </c>
      <c r="F4484" s="240" t="s">
        <v>2443</v>
      </c>
      <c r="G4484" s="237"/>
      <c r="H4484" s="239" t="s">
        <v>39</v>
      </c>
      <c r="I4484" s="241"/>
      <c r="J4484" s="237"/>
      <c r="K4484" s="237"/>
      <c r="L4484" s="242"/>
      <c r="M4484" s="243"/>
      <c r="N4484" s="244"/>
      <c r="O4484" s="244"/>
      <c r="P4484" s="244"/>
      <c r="Q4484" s="244"/>
      <c r="R4484" s="244"/>
      <c r="S4484" s="244"/>
      <c r="T4484" s="245"/>
      <c r="U4484" s="13"/>
      <c r="V4484" s="13"/>
      <c r="W4484" s="13"/>
      <c r="X4484" s="13"/>
      <c r="Y4484" s="13"/>
      <c r="Z4484" s="13"/>
      <c r="AA4484" s="13"/>
      <c r="AB4484" s="13"/>
      <c r="AC4484" s="13"/>
      <c r="AD4484" s="13"/>
      <c r="AE4484" s="13"/>
      <c r="AT4484" s="246" t="s">
        <v>252</v>
      </c>
      <c r="AU4484" s="246" t="s">
        <v>93</v>
      </c>
      <c r="AV4484" s="13" t="s">
        <v>23</v>
      </c>
      <c r="AW4484" s="13" t="s">
        <v>46</v>
      </c>
      <c r="AX4484" s="13" t="s">
        <v>85</v>
      </c>
      <c r="AY4484" s="246" t="s">
        <v>241</v>
      </c>
    </row>
    <row r="4485" s="13" customFormat="1">
      <c r="A4485" s="13"/>
      <c r="B4485" s="236"/>
      <c r="C4485" s="237"/>
      <c r="D4485" s="238" t="s">
        <v>252</v>
      </c>
      <c r="E4485" s="239" t="s">
        <v>39</v>
      </c>
      <c r="F4485" s="240" t="s">
        <v>3965</v>
      </c>
      <c r="G4485" s="237"/>
      <c r="H4485" s="239" t="s">
        <v>39</v>
      </c>
      <c r="I4485" s="241"/>
      <c r="J4485" s="237"/>
      <c r="K4485" s="237"/>
      <c r="L4485" s="242"/>
      <c r="M4485" s="243"/>
      <c r="N4485" s="244"/>
      <c r="O4485" s="244"/>
      <c r="P4485" s="244"/>
      <c r="Q4485" s="244"/>
      <c r="R4485" s="244"/>
      <c r="S4485" s="244"/>
      <c r="T4485" s="245"/>
      <c r="U4485" s="13"/>
      <c r="V4485" s="13"/>
      <c r="W4485" s="13"/>
      <c r="X4485" s="13"/>
      <c r="Y4485" s="13"/>
      <c r="Z4485" s="13"/>
      <c r="AA4485" s="13"/>
      <c r="AB4485" s="13"/>
      <c r="AC4485" s="13"/>
      <c r="AD4485" s="13"/>
      <c r="AE4485" s="13"/>
      <c r="AT4485" s="246" t="s">
        <v>252</v>
      </c>
      <c r="AU4485" s="246" t="s">
        <v>93</v>
      </c>
      <c r="AV4485" s="13" t="s">
        <v>23</v>
      </c>
      <c r="AW4485" s="13" t="s">
        <v>46</v>
      </c>
      <c r="AX4485" s="13" t="s">
        <v>85</v>
      </c>
      <c r="AY4485" s="246" t="s">
        <v>241</v>
      </c>
    </row>
    <row r="4486" s="14" customFormat="1">
      <c r="A4486" s="14"/>
      <c r="B4486" s="247"/>
      <c r="C4486" s="248"/>
      <c r="D4486" s="238" t="s">
        <v>252</v>
      </c>
      <c r="E4486" s="249" t="s">
        <v>39</v>
      </c>
      <c r="F4486" s="250" t="s">
        <v>3966</v>
      </c>
      <c r="G4486" s="248"/>
      <c r="H4486" s="251">
        <v>0.66000000000000003</v>
      </c>
      <c r="I4486" s="252"/>
      <c r="J4486" s="248"/>
      <c r="K4486" s="248"/>
      <c r="L4486" s="253"/>
      <c r="M4486" s="254"/>
      <c r="N4486" s="255"/>
      <c r="O4486" s="255"/>
      <c r="P4486" s="255"/>
      <c r="Q4486" s="255"/>
      <c r="R4486" s="255"/>
      <c r="S4486" s="255"/>
      <c r="T4486" s="256"/>
      <c r="U4486" s="14"/>
      <c r="V4486" s="14"/>
      <c r="W4486" s="14"/>
      <c r="X4486" s="14"/>
      <c r="Y4486" s="14"/>
      <c r="Z4486" s="14"/>
      <c r="AA4486" s="14"/>
      <c r="AB4486" s="14"/>
      <c r="AC4486" s="14"/>
      <c r="AD4486" s="14"/>
      <c r="AE4486" s="14"/>
      <c r="AT4486" s="257" t="s">
        <v>252</v>
      </c>
      <c r="AU4486" s="257" t="s">
        <v>93</v>
      </c>
      <c r="AV4486" s="14" t="s">
        <v>93</v>
      </c>
      <c r="AW4486" s="14" t="s">
        <v>46</v>
      </c>
      <c r="AX4486" s="14" t="s">
        <v>85</v>
      </c>
      <c r="AY4486" s="257" t="s">
        <v>241</v>
      </c>
    </row>
    <row r="4487" s="13" customFormat="1">
      <c r="A4487" s="13"/>
      <c r="B4487" s="236"/>
      <c r="C4487" s="237"/>
      <c r="D4487" s="238" t="s">
        <v>252</v>
      </c>
      <c r="E4487" s="239" t="s">
        <v>39</v>
      </c>
      <c r="F4487" s="240" t="s">
        <v>3967</v>
      </c>
      <c r="G4487" s="237"/>
      <c r="H4487" s="239" t="s">
        <v>39</v>
      </c>
      <c r="I4487" s="241"/>
      <c r="J4487" s="237"/>
      <c r="K4487" s="237"/>
      <c r="L4487" s="242"/>
      <c r="M4487" s="243"/>
      <c r="N4487" s="244"/>
      <c r="O4487" s="244"/>
      <c r="P4487" s="244"/>
      <c r="Q4487" s="244"/>
      <c r="R4487" s="244"/>
      <c r="S4487" s="244"/>
      <c r="T4487" s="245"/>
      <c r="U4487" s="13"/>
      <c r="V4487" s="13"/>
      <c r="W4487" s="13"/>
      <c r="X4487" s="13"/>
      <c r="Y4487" s="13"/>
      <c r="Z4487" s="13"/>
      <c r="AA4487" s="13"/>
      <c r="AB4487" s="13"/>
      <c r="AC4487" s="13"/>
      <c r="AD4487" s="13"/>
      <c r="AE4487" s="13"/>
      <c r="AT4487" s="246" t="s">
        <v>252</v>
      </c>
      <c r="AU4487" s="246" t="s">
        <v>93</v>
      </c>
      <c r="AV4487" s="13" t="s">
        <v>23</v>
      </c>
      <c r="AW4487" s="13" t="s">
        <v>46</v>
      </c>
      <c r="AX4487" s="13" t="s">
        <v>85</v>
      </c>
      <c r="AY4487" s="246" t="s">
        <v>241</v>
      </c>
    </row>
    <row r="4488" s="14" customFormat="1">
      <c r="A4488" s="14"/>
      <c r="B4488" s="247"/>
      <c r="C4488" s="248"/>
      <c r="D4488" s="238" t="s">
        <v>252</v>
      </c>
      <c r="E4488" s="249" t="s">
        <v>39</v>
      </c>
      <c r="F4488" s="250" t="s">
        <v>3968</v>
      </c>
      <c r="G4488" s="248"/>
      <c r="H4488" s="251">
        <v>0.64100000000000001</v>
      </c>
      <c r="I4488" s="252"/>
      <c r="J4488" s="248"/>
      <c r="K4488" s="248"/>
      <c r="L4488" s="253"/>
      <c r="M4488" s="254"/>
      <c r="N4488" s="255"/>
      <c r="O4488" s="255"/>
      <c r="P4488" s="255"/>
      <c r="Q4488" s="255"/>
      <c r="R4488" s="255"/>
      <c r="S4488" s="255"/>
      <c r="T4488" s="256"/>
      <c r="U4488" s="14"/>
      <c r="V4488" s="14"/>
      <c r="W4488" s="14"/>
      <c r="X4488" s="14"/>
      <c r="Y4488" s="14"/>
      <c r="Z4488" s="14"/>
      <c r="AA4488" s="14"/>
      <c r="AB4488" s="14"/>
      <c r="AC4488" s="14"/>
      <c r="AD4488" s="14"/>
      <c r="AE4488" s="14"/>
      <c r="AT4488" s="257" t="s">
        <v>252</v>
      </c>
      <c r="AU4488" s="257" t="s">
        <v>93</v>
      </c>
      <c r="AV4488" s="14" t="s">
        <v>93</v>
      </c>
      <c r="AW4488" s="14" t="s">
        <v>46</v>
      </c>
      <c r="AX4488" s="14" t="s">
        <v>85</v>
      </c>
      <c r="AY4488" s="257" t="s">
        <v>241</v>
      </c>
    </row>
    <row r="4489" s="14" customFormat="1">
      <c r="A4489" s="14"/>
      <c r="B4489" s="247"/>
      <c r="C4489" s="248"/>
      <c r="D4489" s="238" t="s">
        <v>252</v>
      </c>
      <c r="E4489" s="249" t="s">
        <v>39</v>
      </c>
      <c r="F4489" s="250" t="s">
        <v>3969</v>
      </c>
      <c r="G4489" s="248"/>
      <c r="H4489" s="251">
        <v>0.58299999999999996</v>
      </c>
      <c r="I4489" s="252"/>
      <c r="J4489" s="248"/>
      <c r="K4489" s="248"/>
      <c r="L4489" s="253"/>
      <c r="M4489" s="254"/>
      <c r="N4489" s="255"/>
      <c r="O4489" s="255"/>
      <c r="P4489" s="255"/>
      <c r="Q4489" s="255"/>
      <c r="R4489" s="255"/>
      <c r="S4489" s="255"/>
      <c r="T4489" s="256"/>
      <c r="U4489" s="14"/>
      <c r="V4489" s="14"/>
      <c r="W4489" s="14"/>
      <c r="X4489" s="14"/>
      <c r="Y4489" s="14"/>
      <c r="Z4489" s="14"/>
      <c r="AA4489" s="14"/>
      <c r="AB4489" s="14"/>
      <c r="AC4489" s="14"/>
      <c r="AD4489" s="14"/>
      <c r="AE4489" s="14"/>
      <c r="AT4489" s="257" t="s">
        <v>252</v>
      </c>
      <c r="AU4489" s="257" t="s">
        <v>93</v>
      </c>
      <c r="AV4489" s="14" t="s">
        <v>93</v>
      </c>
      <c r="AW4489" s="14" t="s">
        <v>46</v>
      </c>
      <c r="AX4489" s="14" t="s">
        <v>85</v>
      </c>
      <c r="AY4489" s="257" t="s">
        <v>241</v>
      </c>
    </row>
    <row r="4490" s="13" customFormat="1">
      <c r="A4490" s="13"/>
      <c r="B4490" s="236"/>
      <c r="C4490" s="237"/>
      <c r="D4490" s="238" t="s">
        <v>252</v>
      </c>
      <c r="E4490" s="239" t="s">
        <v>39</v>
      </c>
      <c r="F4490" s="240" t="s">
        <v>3912</v>
      </c>
      <c r="G4490" s="237"/>
      <c r="H4490" s="239" t="s">
        <v>39</v>
      </c>
      <c r="I4490" s="241"/>
      <c r="J4490" s="237"/>
      <c r="K4490" s="237"/>
      <c r="L4490" s="242"/>
      <c r="M4490" s="243"/>
      <c r="N4490" s="244"/>
      <c r="O4490" s="244"/>
      <c r="P4490" s="244"/>
      <c r="Q4490" s="244"/>
      <c r="R4490" s="244"/>
      <c r="S4490" s="244"/>
      <c r="T4490" s="245"/>
      <c r="U4490" s="13"/>
      <c r="V4490" s="13"/>
      <c r="W4490" s="13"/>
      <c r="X4490" s="13"/>
      <c r="Y4490" s="13"/>
      <c r="Z4490" s="13"/>
      <c r="AA4490" s="13"/>
      <c r="AB4490" s="13"/>
      <c r="AC4490" s="13"/>
      <c r="AD4490" s="13"/>
      <c r="AE4490" s="13"/>
      <c r="AT4490" s="246" t="s">
        <v>252</v>
      </c>
      <c r="AU4490" s="246" t="s">
        <v>93</v>
      </c>
      <c r="AV4490" s="13" t="s">
        <v>23</v>
      </c>
      <c r="AW4490" s="13" t="s">
        <v>46</v>
      </c>
      <c r="AX4490" s="13" t="s">
        <v>85</v>
      </c>
      <c r="AY4490" s="246" t="s">
        <v>241</v>
      </c>
    </row>
    <row r="4491" s="14" customFormat="1">
      <c r="A4491" s="14"/>
      <c r="B4491" s="247"/>
      <c r="C4491" s="248"/>
      <c r="D4491" s="238" t="s">
        <v>252</v>
      </c>
      <c r="E4491" s="249" t="s">
        <v>39</v>
      </c>
      <c r="F4491" s="250" t="s">
        <v>3970</v>
      </c>
      <c r="G4491" s="248"/>
      <c r="H4491" s="251">
        <v>0.315</v>
      </c>
      <c r="I4491" s="252"/>
      <c r="J4491" s="248"/>
      <c r="K4491" s="248"/>
      <c r="L4491" s="253"/>
      <c r="M4491" s="254"/>
      <c r="N4491" s="255"/>
      <c r="O4491" s="255"/>
      <c r="P4491" s="255"/>
      <c r="Q4491" s="255"/>
      <c r="R4491" s="255"/>
      <c r="S4491" s="255"/>
      <c r="T4491" s="256"/>
      <c r="U4491" s="14"/>
      <c r="V4491" s="14"/>
      <c r="W4491" s="14"/>
      <c r="X4491" s="14"/>
      <c r="Y4491" s="14"/>
      <c r="Z4491" s="14"/>
      <c r="AA4491" s="14"/>
      <c r="AB4491" s="14"/>
      <c r="AC4491" s="14"/>
      <c r="AD4491" s="14"/>
      <c r="AE4491" s="14"/>
      <c r="AT4491" s="257" t="s">
        <v>252</v>
      </c>
      <c r="AU4491" s="257" t="s">
        <v>93</v>
      </c>
      <c r="AV4491" s="14" t="s">
        <v>93</v>
      </c>
      <c r="AW4491" s="14" t="s">
        <v>46</v>
      </c>
      <c r="AX4491" s="14" t="s">
        <v>85</v>
      </c>
      <c r="AY4491" s="257" t="s">
        <v>241</v>
      </c>
    </row>
    <row r="4492" s="14" customFormat="1">
      <c r="A4492" s="14"/>
      <c r="B4492" s="247"/>
      <c r="C4492" s="248"/>
      <c r="D4492" s="238" t="s">
        <v>252</v>
      </c>
      <c r="E4492" s="249" t="s">
        <v>39</v>
      </c>
      <c r="F4492" s="250" t="s">
        <v>3971</v>
      </c>
      <c r="G4492" s="248"/>
      <c r="H4492" s="251">
        <v>2.1600000000000001</v>
      </c>
      <c r="I4492" s="252"/>
      <c r="J4492" s="248"/>
      <c r="K4492" s="248"/>
      <c r="L4492" s="253"/>
      <c r="M4492" s="254"/>
      <c r="N4492" s="255"/>
      <c r="O4492" s="255"/>
      <c r="P4492" s="255"/>
      <c r="Q4492" s="255"/>
      <c r="R4492" s="255"/>
      <c r="S4492" s="255"/>
      <c r="T4492" s="256"/>
      <c r="U4492" s="14"/>
      <c r="V4492" s="14"/>
      <c r="W4492" s="14"/>
      <c r="X4492" s="14"/>
      <c r="Y4492" s="14"/>
      <c r="Z4492" s="14"/>
      <c r="AA4492" s="14"/>
      <c r="AB4492" s="14"/>
      <c r="AC4492" s="14"/>
      <c r="AD4492" s="14"/>
      <c r="AE4492" s="14"/>
      <c r="AT4492" s="257" t="s">
        <v>252</v>
      </c>
      <c r="AU4492" s="257" t="s">
        <v>93</v>
      </c>
      <c r="AV4492" s="14" t="s">
        <v>93</v>
      </c>
      <c r="AW4492" s="14" t="s">
        <v>46</v>
      </c>
      <c r="AX4492" s="14" t="s">
        <v>85</v>
      </c>
      <c r="AY4492" s="257" t="s">
        <v>241</v>
      </c>
    </row>
    <row r="4493" s="15" customFormat="1">
      <c r="A4493" s="15"/>
      <c r="B4493" s="258"/>
      <c r="C4493" s="259"/>
      <c r="D4493" s="238" t="s">
        <v>252</v>
      </c>
      <c r="E4493" s="260" t="s">
        <v>39</v>
      </c>
      <c r="F4493" s="261" t="s">
        <v>274</v>
      </c>
      <c r="G4493" s="259"/>
      <c r="H4493" s="262">
        <v>7.0629999999999997</v>
      </c>
      <c r="I4493" s="263"/>
      <c r="J4493" s="259"/>
      <c r="K4493" s="259"/>
      <c r="L4493" s="264"/>
      <c r="M4493" s="265"/>
      <c r="N4493" s="266"/>
      <c r="O4493" s="266"/>
      <c r="P4493" s="266"/>
      <c r="Q4493" s="266"/>
      <c r="R4493" s="266"/>
      <c r="S4493" s="266"/>
      <c r="T4493" s="267"/>
      <c r="U4493" s="15"/>
      <c r="V4493" s="15"/>
      <c r="W4493" s="15"/>
      <c r="X4493" s="15"/>
      <c r="Y4493" s="15"/>
      <c r="Z4493" s="15"/>
      <c r="AA4493" s="15"/>
      <c r="AB4493" s="15"/>
      <c r="AC4493" s="15"/>
      <c r="AD4493" s="15"/>
      <c r="AE4493" s="15"/>
      <c r="AT4493" s="268" t="s">
        <v>252</v>
      </c>
      <c r="AU4493" s="268" t="s">
        <v>93</v>
      </c>
      <c r="AV4493" s="15" t="s">
        <v>248</v>
      </c>
      <c r="AW4493" s="15" t="s">
        <v>46</v>
      </c>
      <c r="AX4493" s="15" t="s">
        <v>23</v>
      </c>
      <c r="AY4493" s="268" t="s">
        <v>241</v>
      </c>
    </row>
    <row r="4494" s="2" customFormat="1" ht="24.15" customHeight="1">
      <c r="A4494" s="42"/>
      <c r="B4494" s="43"/>
      <c r="C4494" s="218" t="s">
        <v>3972</v>
      </c>
      <c r="D4494" s="218" t="s">
        <v>243</v>
      </c>
      <c r="E4494" s="219" t="s">
        <v>3973</v>
      </c>
      <c r="F4494" s="220" t="s">
        <v>3974</v>
      </c>
      <c r="G4494" s="221" t="s">
        <v>246</v>
      </c>
      <c r="H4494" s="222">
        <v>0.20000000000000001</v>
      </c>
      <c r="I4494" s="223"/>
      <c r="J4494" s="224">
        <f>ROUND(I4494*H4494,2)</f>
        <v>0</v>
      </c>
      <c r="K4494" s="220" t="s">
        <v>247</v>
      </c>
      <c r="L4494" s="48"/>
      <c r="M4494" s="225" t="s">
        <v>39</v>
      </c>
      <c r="N4494" s="226" t="s">
        <v>56</v>
      </c>
      <c r="O4494" s="88"/>
      <c r="P4494" s="227">
        <f>O4494*H4494</f>
        <v>0</v>
      </c>
      <c r="Q4494" s="227">
        <v>0</v>
      </c>
      <c r="R4494" s="227">
        <f>Q4494*H4494</f>
        <v>0</v>
      </c>
      <c r="S4494" s="227">
        <v>1.7</v>
      </c>
      <c r="T4494" s="228">
        <f>S4494*H4494</f>
        <v>0.34000000000000002</v>
      </c>
      <c r="U4494" s="42"/>
      <c r="V4494" s="42"/>
      <c r="W4494" s="42"/>
      <c r="X4494" s="42"/>
      <c r="Y4494" s="42"/>
      <c r="Z4494" s="42"/>
      <c r="AA4494" s="42"/>
      <c r="AB4494" s="42"/>
      <c r="AC4494" s="42"/>
      <c r="AD4494" s="42"/>
      <c r="AE4494" s="42"/>
      <c r="AR4494" s="229" t="s">
        <v>248</v>
      </c>
      <c r="AT4494" s="229" t="s">
        <v>243</v>
      </c>
      <c r="AU4494" s="229" t="s">
        <v>93</v>
      </c>
      <c r="AY4494" s="20" t="s">
        <v>241</v>
      </c>
      <c r="BE4494" s="230">
        <f>IF(N4494="základní",J4494,0)</f>
        <v>0</v>
      </c>
      <c r="BF4494" s="230">
        <f>IF(N4494="snížená",J4494,0)</f>
        <v>0</v>
      </c>
      <c r="BG4494" s="230">
        <f>IF(N4494="zákl. přenesená",J4494,0)</f>
        <v>0</v>
      </c>
      <c r="BH4494" s="230">
        <f>IF(N4494="sníž. přenesená",J4494,0)</f>
        <v>0</v>
      </c>
      <c r="BI4494" s="230">
        <f>IF(N4494="nulová",J4494,0)</f>
        <v>0</v>
      </c>
      <c r="BJ4494" s="20" t="s">
        <v>23</v>
      </c>
      <c r="BK4494" s="230">
        <f>ROUND(I4494*H4494,2)</f>
        <v>0</v>
      </c>
      <c r="BL4494" s="20" t="s">
        <v>248</v>
      </c>
      <c r="BM4494" s="229" t="s">
        <v>3975</v>
      </c>
    </row>
    <row r="4495" s="2" customFormat="1">
      <c r="A4495" s="42"/>
      <c r="B4495" s="43"/>
      <c r="C4495" s="44"/>
      <c r="D4495" s="231" t="s">
        <v>250</v>
      </c>
      <c r="E4495" s="44"/>
      <c r="F4495" s="232" t="s">
        <v>3976</v>
      </c>
      <c r="G4495" s="44"/>
      <c r="H4495" s="44"/>
      <c r="I4495" s="233"/>
      <c r="J4495" s="44"/>
      <c r="K4495" s="44"/>
      <c r="L4495" s="48"/>
      <c r="M4495" s="234"/>
      <c r="N4495" s="235"/>
      <c r="O4495" s="88"/>
      <c r="P4495" s="88"/>
      <c r="Q4495" s="88"/>
      <c r="R4495" s="88"/>
      <c r="S4495" s="88"/>
      <c r="T4495" s="89"/>
      <c r="U4495" s="42"/>
      <c r="V4495" s="42"/>
      <c r="W4495" s="42"/>
      <c r="X4495" s="42"/>
      <c r="Y4495" s="42"/>
      <c r="Z4495" s="42"/>
      <c r="AA4495" s="42"/>
      <c r="AB4495" s="42"/>
      <c r="AC4495" s="42"/>
      <c r="AD4495" s="42"/>
      <c r="AE4495" s="42"/>
      <c r="AT4495" s="20" t="s">
        <v>250</v>
      </c>
      <c r="AU4495" s="20" t="s">
        <v>93</v>
      </c>
    </row>
    <row r="4496" s="13" customFormat="1">
      <c r="A4496" s="13"/>
      <c r="B4496" s="236"/>
      <c r="C4496" s="237"/>
      <c r="D4496" s="238" t="s">
        <v>252</v>
      </c>
      <c r="E4496" s="239" t="s">
        <v>39</v>
      </c>
      <c r="F4496" s="240" t="s">
        <v>2289</v>
      </c>
      <c r="G4496" s="237"/>
      <c r="H4496" s="239" t="s">
        <v>39</v>
      </c>
      <c r="I4496" s="241"/>
      <c r="J4496" s="237"/>
      <c r="K4496" s="237"/>
      <c r="L4496" s="242"/>
      <c r="M4496" s="243"/>
      <c r="N4496" s="244"/>
      <c r="O4496" s="244"/>
      <c r="P4496" s="244"/>
      <c r="Q4496" s="244"/>
      <c r="R4496" s="244"/>
      <c r="S4496" s="244"/>
      <c r="T4496" s="245"/>
      <c r="U4496" s="13"/>
      <c r="V4496" s="13"/>
      <c r="W4496" s="13"/>
      <c r="X4496" s="13"/>
      <c r="Y4496" s="13"/>
      <c r="Z4496" s="13"/>
      <c r="AA4496" s="13"/>
      <c r="AB4496" s="13"/>
      <c r="AC4496" s="13"/>
      <c r="AD4496" s="13"/>
      <c r="AE4496" s="13"/>
      <c r="AT4496" s="246" t="s">
        <v>252</v>
      </c>
      <c r="AU4496" s="246" t="s">
        <v>93</v>
      </c>
      <c r="AV4496" s="13" t="s">
        <v>23</v>
      </c>
      <c r="AW4496" s="13" t="s">
        <v>46</v>
      </c>
      <c r="AX4496" s="13" t="s">
        <v>85</v>
      </c>
      <c r="AY4496" s="246" t="s">
        <v>241</v>
      </c>
    </row>
    <row r="4497" s="13" customFormat="1">
      <c r="A4497" s="13"/>
      <c r="B4497" s="236"/>
      <c r="C4497" s="237"/>
      <c r="D4497" s="238" t="s">
        <v>252</v>
      </c>
      <c r="E4497" s="239" t="s">
        <v>39</v>
      </c>
      <c r="F4497" s="240" t="s">
        <v>3977</v>
      </c>
      <c r="G4497" s="237"/>
      <c r="H4497" s="239" t="s">
        <v>39</v>
      </c>
      <c r="I4497" s="241"/>
      <c r="J4497" s="237"/>
      <c r="K4497" s="237"/>
      <c r="L4497" s="242"/>
      <c r="M4497" s="243"/>
      <c r="N4497" s="244"/>
      <c r="O4497" s="244"/>
      <c r="P4497" s="244"/>
      <c r="Q4497" s="244"/>
      <c r="R4497" s="244"/>
      <c r="S4497" s="244"/>
      <c r="T4497" s="245"/>
      <c r="U4497" s="13"/>
      <c r="V4497" s="13"/>
      <c r="W4497" s="13"/>
      <c r="X4497" s="13"/>
      <c r="Y4497" s="13"/>
      <c r="Z4497" s="13"/>
      <c r="AA4497" s="13"/>
      <c r="AB4497" s="13"/>
      <c r="AC4497" s="13"/>
      <c r="AD4497" s="13"/>
      <c r="AE4497" s="13"/>
      <c r="AT4497" s="246" t="s">
        <v>252</v>
      </c>
      <c r="AU4497" s="246" t="s">
        <v>93</v>
      </c>
      <c r="AV4497" s="13" t="s">
        <v>23</v>
      </c>
      <c r="AW4497" s="13" t="s">
        <v>46</v>
      </c>
      <c r="AX4497" s="13" t="s">
        <v>85</v>
      </c>
      <c r="AY4497" s="246" t="s">
        <v>241</v>
      </c>
    </row>
    <row r="4498" s="14" customFormat="1">
      <c r="A4498" s="14"/>
      <c r="B4498" s="247"/>
      <c r="C4498" s="248"/>
      <c r="D4498" s="238" t="s">
        <v>252</v>
      </c>
      <c r="E4498" s="249" t="s">
        <v>39</v>
      </c>
      <c r="F4498" s="250" t="s">
        <v>3863</v>
      </c>
      <c r="G4498" s="248"/>
      <c r="H4498" s="251">
        <v>0.20000000000000001</v>
      </c>
      <c r="I4498" s="252"/>
      <c r="J4498" s="248"/>
      <c r="K4498" s="248"/>
      <c r="L4498" s="253"/>
      <c r="M4498" s="254"/>
      <c r="N4498" s="255"/>
      <c r="O4498" s="255"/>
      <c r="P4498" s="255"/>
      <c r="Q4498" s="255"/>
      <c r="R4498" s="255"/>
      <c r="S4498" s="255"/>
      <c r="T4498" s="256"/>
      <c r="U4498" s="14"/>
      <c r="V4498" s="14"/>
      <c r="W4498" s="14"/>
      <c r="X4498" s="14"/>
      <c r="Y4498" s="14"/>
      <c r="Z4498" s="14"/>
      <c r="AA4498" s="14"/>
      <c r="AB4498" s="14"/>
      <c r="AC4498" s="14"/>
      <c r="AD4498" s="14"/>
      <c r="AE4498" s="14"/>
      <c r="AT4498" s="257" t="s">
        <v>252</v>
      </c>
      <c r="AU4498" s="257" t="s">
        <v>93</v>
      </c>
      <c r="AV4498" s="14" t="s">
        <v>93</v>
      </c>
      <c r="AW4498" s="14" t="s">
        <v>46</v>
      </c>
      <c r="AX4498" s="14" t="s">
        <v>23</v>
      </c>
      <c r="AY4498" s="257" t="s">
        <v>241</v>
      </c>
    </row>
    <row r="4499" s="2" customFormat="1" ht="24.15" customHeight="1">
      <c r="A4499" s="42"/>
      <c r="B4499" s="43"/>
      <c r="C4499" s="218" t="s">
        <v>3978</v>
      </c>
      <c r="D4499" s="218" t="s">
        <v>243</v>
      </c>
      <c r="E4499" s="219" t="s">
        <v>3979</v>
      </c>
      <c r="F4499" s="220" t="s">
        <v>3980</v>
      </c>
      <c r="G4499" s="221" t="s">
        <v>561</v>
      </c>
      <c r="H4499" s="222">
        <v>43</v>
      </c>
      <c r="I4499" s="223"/>
      <c r="J4499" s="224">
        <f>ROUND(I4499*H4499,2)</f>
        <v>0</v>
      </c>
      <c r="K4499" s="220" t="s">
        <v>247</v>
      </c>
      <c r="L4499" s="48"/>
      <c r="M4499" s="225" t="s">
        <v>39</v>
      </c>
      <c r="N4499" s="226" t="s">
        <v>56</v>
      </c>
      <c r="O4499" s="88"/>
      <c r="P4499" s="227">
        <f>O4499*H4499</f>
        <v>0</v>
      </c>
      <c r="Q4499" s="227">
        <v>0</v>
      </c>
      <c r="R4499" s="227">
        <f>Q4499*H4499</f>
        <v>0</v>
      </c>
      <c r="S4499" s="227">
        <v>0.01</v>
      </c>
      <c r="T4499" s="228">
        <f>S4499*H4499</f>
        <v>0.42999999999999999</v>
      </c>
      <c r="U4499" s="42"/>
      <c r="V4499" s="42"/>
      <c r="W4499" s="42"/>
      <c r="X4499" s="42"/>
      <c r="Y4499" s="42"/>
      <c r="Z4499" s="42"/>
      <c r="AA4499" s="42"/>
      <c r="AB4499" s="42"/>
      <c r="AC4499" s="42"/>
      <c r="AD4499" s="42"/>
      <c r="AE4499" s="42"/>
      <c r="AR4499" s="229" t="s">
        <v>248</v>
      </c>
      <c r="AT4499" s="229" t="s">
        <v>243</v>
      </c>
      <c r="AU4499" s="229" t="s">
        <v>93</v>
      </c>
      <c r="AY4499" s="20" t="s">
        <v>241</v>
      </c>
      <c r="BE4499" s="230">
        <f>IF(N4499="základní",J4499,0)</f>
        <v>0</v>
      </c>
      <c r="BF4499" s="230">
        <f>IF(N4499="snížená",J4499,0)</f>
        <v>0</v>
      </c>
      <c r="BG4499" s="230">
        <f>IF(N4499="zákl. přenesená",J4499,0)</f>
        <v>0</v>
      </c>
      <c r="BH4499" s="230">
        <f>IF(N4499="sníž. přenesená",J4499,0)</f>
        <v>0</v>
      </c>
      <c r="BI4499" s="230">
        <f>IF(N4499="nulová",J4499,0)</f>
        <v>0</v>
      </c>
      <c r="BJ4499" s="20" t="s">
        <v>23</v>
      </c>
      <c r="BK4499" s="230">
        <f>ROUND(I4499*H4499,2)</f>
        <v>0</v>
      </c>
      <c r="BL4499" s="20" t="s">
        <v>248</v>
      </c>
      <c r="BM4499" s="229" t="s">
        <v>3981</v>
      </c>
    </row>
    <row r="4500" s="2" customFormat="1">
      <c r="A4500" s="42"/>
      <c r="B4500" s="43"/>
      <c r="C4500" s="44"/>
      <c r="D4500" s="231" t="s">
        <v>250</v>
      </c>
      <c r="E4500" s="44"/>
      <c r="F4500" s="232" t="s">
        <v>3982</v>
      </c>
      <c r="G4500" s="44"/>
      <c r="H4500" s="44"/>
      <c r="I4500" s="233"/>
      <c r="J4500" s="44"/>
      <c r="K4500" s="44"/>
      <c r="L4500" s="48"/>
      <c r="M4500" s="234"/>
      <c r="N4500" s="235"/>
      <c r="O4500" s="88"/>
      <c r="P4500" s="88"/>
      <c r="Q4500" s="88"/>
      <c r="R4500" s="88"/>
      <c r="S4500" s="88"/>
      <c r="T4500" s="89"/>
      <c r="U4500" s="42"/>
      <c r="V4500" s="42"/>
      <c r="W4500" s="42"/>
      <c r="X4500" s="42"/>
      <c r="Y4500" s="42"/>
      <c r="Z4500" s="42"/>
      <c r="AA4500" s="42"/>
      <c r="AB4500" s="42"/>
      <c r="AC4500" s="42"/>
      <c r="AD4500" s="42"/>
      <c r="AE4500" s="42"/>
      <c r="AT4500" s="20" t="s">
        <v>250</v>
      </c>
      <c r="AU4500" s="20" t="s">
        <v>93</v>
      </c>
    </row>
    <row r="4501" s="13" customFormat="1">
      <c r="A4501" s="13"/>
      <c r="B4501" s="236"/>
      <c r="C4501" s="237"/>
      <c r="D4501" s="238" t="s">
        <v>252</v>
      </c>
      <c r="E4501" s="239" t="s">
        <v>39</v>
      </c>
      <c r="F4501" s="240" t="s">
        <v>1776</v>
      </c>
      <c r="G4501" s="237"/>
      <c r="H4501" s="239" t="s">
        <v>39</v>
      </c>
      <c r="I4501" s="241"/>
      <c r="J4501" s="237"/>
      <c r="K4501" s="237"/>
      <c r="L4501" s="242"/>
      <c r="M4501" s="243"/>
      <c r="N4501" s="244"/>
      <c r="O4501" s="244"/>
      <c r="P4501" s="244"/>
      <c r="Q4501" s="244"/>
      <c r="R4501" s="244"/>
      <c r="S4501" s="244"/>
      <c r="T4501" s="245"/>
      <c r="U4501" s="13"/>
      <c r="V4501" s="13"/>
      <c r="W4501" s="13"/>
      <c r="X4501" s="13"/>
      <c r="Y4501" s="13"/>
      <c r="Z4501" s="13"/>
      <c r="AA4501" s="13"/>
      <c r="AB4501" s="13"/>
      <c r="AC4501" s="13"/>
      <c r="AD4501" s="13"/>
      <c r="AE4501" s="13"/>
      <c r="AT4501" s="246" t="s">
        <v>252</v>
      </c>
      <c r="AU4501" s="246" t="s">
        <v>93</v>
      </c>
      <c r="AV4501" s="13" t="s">
        <v>23</v>
      </c>
      <c r="AW4501" s="13" t="s">
        <v>46</v>
      </c>
      <c r="AX4501" s="13" t="s">
        <v>85</v>
      </c>
      <c r="AY4501" s="246" t="s">
        <v>241</v>
      </c>
    </row>
    <row r="4502" s="14" customFormat="1">
      <c r="A4502" s="14"/>
      <c r="B4502" s="247"/>
      <c r="C4502" s="248"/>
      <c r="D4502" s="238" t="s">
        <v>252</v>
      </c>
      <c r="E4502" s="249" t="s">
        <v>39</v>
      </c>
      <c r="F4502" s="250" t="s">
        <v>23</v>
      </c>
      <c r="G4502" s="248"/>
      <c r="H4502" s="251">
        <v>1</v>
      </c>
      <c r="I4502" s="252"/>
      <c r="J4502" s="248"/>
      <c r="K4502" s="248"/>
      <c r="L4502" s="253"/>
      <c r="M4502" s="254"/>
      <c r="N4502" s="255"/>
      <c r="O4502" s="255"/>
      <c r="P4502" s="255"/>
      <c r="Q4502" s="255"/>
      <c r="R4502" s="255"/>
      <c r="S4502" s="255"/>
      <c r="T4502" s="256"/>
      <c r="U4502" s="14"/>
      <c r="V4502" s="14"/>
      <c r="W4502" s="14"/>
      <c r="X4502" s="14"/>
      <c r="Y4502" s="14"/>
      <c r="Z4502" s="14"/>
      <c r="AA4502" s="14"/>
      <c r="AB4502" s="14"/>
      <c r="AC4502" s="14"/>
      <c r="AD4502" s="14"/>
      <c r="AE4502" s="14"/>
      <c r="AT4502" s="257" t="s">
        <v>252</v>
      </c>
      <c r="AU4502" s="257" t="s">
        <v>93</v>
      </c>
      <c r="AV4502" s="14" t="s">
        <v>93</v>
      </c>
      <c r="AW4502" s="14" t="s">
        <v>46</v>
      </c>
      <c r="AX4502" s="14" t="s">
        <v>85</v>
      </c>
      <c r="AY4502" s="257" t="s">
        <v>241</v>
      </c>
    </row>
    <row r="4503" s="13" customFormat="1">
      <c r="A4503" s="13"/>
      <c r="B4503" s="236"/>
      <c r="C4503" s="237"/>
      <c r="D4503" s="238" t="s">
        <v>252</v>
      </c>
      <c r="E4503" s="239" t="s">
        <v>39</v>
      </c>
      <c r="F4503" s="240" t="s">
        <v>1759</v>
      </c>
      <c r="G4503" s="237"/>
      <c r="H4503" s="239" t="s">
        <v>39</v>
      </c>
      <c r="I4503" s="241"/>
      <c r="J4503" s="237"/>
      <c r="K4503" s="237"/>
      <c r="L4503" s="242"/>
      <c r="M4503" s="243"/>
      <c r="N4503" s="244"/>
      <c r="O4503" s="244"/>
      <c r="P4503" s="244"/>
      <c r="Q4503" s="244"/>
      <c r="R4503" s="244"/>
      <c r="S4503" s="244"/>
      <c r="T4503" s="245"/>
      <c r="U4503" s="13"/>
      <c r="V4503" s="13"/>
      <c r="W4503" s="13"/>
      <c r="X4503" s="13"/>
      <c r="Y4503" s="13"/>
      <c r="Z4503" s="13"/>
      <c r="AA4503" s="13"/>
      <c r="AB4503" s="13"/>
      <c r="AC4503" s="13"/>
      <c r="AD4503" s="13"/>
      <c r="AE4503" s="13"/>
      <c r="AT4503" s="246" t="s">
        <v>252</v>
      </c>
      <c r="AU4503" s="246" t="s">
        <v>93</v>
      </c>
      <c r="AV4503" s="13" t="s">
        <v>23</v>
      </c>
      <c r="AW4503" s="13" t="s">
        <v>46</v>
      </c>
      <c r="AX4503" s="13" t="s">
        <v>85</v>
      </c>
      <c r="AY4503" s="246" t="s">
        <v>241</v>
      </c>
    </row>
    <row r="4504" s="13" customFormat="1">
      <c r="A4504" s="13"/>
      <c r="B4504" s="236"/>
      <c r="C4504" s="237"/>
      <c r="D4504" s="238" t="s">
        <v>252</v>
      </c>
      <c r="E4504" s="239" t="s">
        <v>39</v>
      </c>
      <c r="F4504" s="240" t="s">
        <v>1946</v>
      </c>
      <c r="G4504" s="237"/>
      <c r="H4504" s="239" t="s">
        <v>39</v>
      </c>
      <c r="I4504" s="241"/>
      <c r="J4504" s="237"/>
      <c r="K4504" s="237"/>
      <c r="L4504" s="242"/>
      <c r="M4504" s="243"/>
      <c r="N4504" s="244"/>
      <c r="O4504" s="244"/>
      <c r="P4504" s="244"/>
      <c r="Q4504" s="244"/>
      <c r="R4504" s="244"/>
      <c r="S4504" s="244"/>
      <c r="T4504" s="245"/>
      <c r="U4504" s="13"/>
      <c r="V4504" s="13"/>
      <c r="W4504" s="13"/>
      <c r="X4504" s="13"/>
      <c r="Y4504" s="13"/>
      <c r="Z4504" s="13"/>
      <c r="AA4504" s="13"/>
      <c r="AB4504" s="13"/>
      <c r="AC4504" s="13"/>
      <c r="AD4504" s="13"/>
      <c r="AE4504" s="13"/>
      <c r="AT4504" s="246" t="s">
        <v>252</v>
      </c>
      <c r="AU4504" s="246" t="s">
        <v>93</v>
      </c>
      <c r="AV4504" s="13" t="s">
        <v>23</v>
      </c>
      <c r="AW4504" s="13" t="s">
        <v>46</v>
      </c>
      <c r="AX4504" s="13" t="s">
        <v>85</v>
      </c>
      <c r="AY4504" s="246" t="s">
        <v>241</v>
      </c>
    </row>
    <row r="4505" s="14" customFormat="1">
      <c r="A4505" s="14"/>
      <c r="B4505" s="247"/>
      <c r="C4505" s="248"/>
      <c r="D4505" s="238" t="s">
        <v>252</v>
      </c>
      <c r="E4505" s="249" t="s">
        <v>39</v>
      </c>
      <c r="F4505" s="250" t="s">
        <v>421</v>
      </c>
      <c r="G4505" s="248"/>
      <c r="H4505" s="251">
        <v>13</v>
      </c>
      <c r="I4505" s="252"/>
      <c r="J4505" s="248"/>
      <c r="K4505" s="248"/>
      <c r="L4505" s="253"/>
      <c r="M4505" s="254"/>
      <c r="N4505" s="255"/>
      <c r="O4505" s="255"/>
      <c r="P4505" s="255"/>
      <c r="Q4505" s="255"/>
      <c r="R4505" s="255"/>
      <c r="S4505" s="255"/>
      <c r="T4505" s="256"/>
      <c r="U4505" s="14"/>
      <c r="V4505" s="14"/>
      <c r="W4505" s="14"/>
      <c r="X4505" s="14"/>
      <c r="Y4505" s="14"/>
      <c r="Z4505" s="14"/>
      <c r="AA4505" s="14"/>
      <c r="AB4505" s="14"/>
      <c r="AC4505" s="14"/>
      <c r="AD4505" s="14"/>
      <c r="AE4505" s="14"/>
      <c r="AT4505" s="257" t="s">
        <v>252</v>
      </c>
      <c r="AU4505" s="257" t="s">
        <v>93</v>
      </c>
      <c r="AV4505" s="14" t="s">
        <v>93</v>
      </c>
      <c r="AW4505" s="14" t="s">
        <v>46</v>
      </c>
      <c r="AX4505" s="14" t="s">
        <v>85</v>
      </c>
      <c r="AY4505" s="257" t="s">
        <v>241</v>
      </c>
    </row>
    <row r="4506" s="13" customFormat="1">
      <c r="A4506" s="13"/>
      <c r="B4506" s="236"/>
      <c r="C4506" s="237"/>
      <c r="D4506" s="238" t="s">
        <v>252</v>
      </c>
      <c r="E4506" s="239" t="s">
        <v>39</v>
      </c>
      <c r="F4506" s="240" t="s">
        <v>3983</v>
      </c>
      <c r="G4506" s="237"/>
      <c r="H4506" s="239" t="s">
        <v>39</v>
      </c>
      <c r="I4506" s="241"/>
      <c r="J4506" s="237"/>
      <c r="K4506" s="237"/>
      <c r="L4506" s="242"/>
      <c r="M4506" s="243"/>
      <c r="N4506" s="244"/>
      <c r="O4506" s="244"/>
      <c r="P4506" s="244"/>
      <c r="Q4506" s="244"/>
      <c r="R4506" s="244"/>
      <c r="S4506" s="244"/>
      <c r="T4506" s="245"/>
      <c r="U4506" s="13"/>
      <c r="V4506" s="13"/>
      <c r="W4506" s="13"/>
      <c r="X4506" s="13"/>
      <c r="Y4506" s="13"/>
      <c r="Z4506" s="13"/>
      <c r="AA4506" s="13"/>
      <c r="AB4506" s="13"/>
      <c r="AC4506" s="13"/>
      <c r="AD4506" s="13"/>
      <c r="AE4506" s="13"/>
      <c r="AT4506" s="246" t="s">
        <v>252</v>
      </c>
      <c r="AU4506" s="246" t="s">
        <v>93</v>
      </c>
      <c r="AV4506" s="13" t="s">
        <v>23</v>
      </c>
      <c r="AW4506" s="13" t="s">
        <v>46</v>
      </c>
      <c r="AX4506" s="13" t="s">
        <v>85</v>
      </c>
      <c r="AY4506" s="246" t="s">
        <v>241</v>
      </c>
    </row>
    <row r="4507" s="14" customFormat="1">
      <c r="A4507" s="14"/>
      <c r="B4507" s="247"/>
      <c r="C4507" s="248"/>
      <c r="D4507" s="238" t="s">
        <v>252</v>
      </c>
      <c r="E4507" s="249" t="s">
        <v>39</v>
      </c>
      <c r="F4507" s="250" t="s">
        <v>286</v>
      </c>
      <c r="G4507" s="248"/>
      <c r="H4507" s="251">
        <v>5</v>
      </c>
      <c r="I4507" s="252"/>
      <c r="J4507" s="248"/>
      <c r="K4507" s="248"/>
      <c r="L4507" s="253"/>
      <c r="M4507" s="254"/>
      <c r="N4507" s="255"/>
      <c r="O4507" s="255"/>
      <c r="P4507" s="255"/>
      <c r="Q4507" s="255"/>
      <c r="R4507" s="255"/>
      <c r="S4507" s="255"/>
      <c r="T4507" s="256"/>
      <c r="U4507" s="14"/>
      <c r="V4507" s="14"/>
      <c r="W4507" s="14"/>
      <c r="X4507" s="14"/>
      <c r="Y4507" s="14"/>
      <c r="Z4507" s="14"/>
      <c r="AA4507" s="14"/>
      <c r="AB4507" s="14"/>
      <c r="AC4507" s="14"/>
      <c r="AD4507" s="14"/>
      <c r="AE4507" s="14"/>
      <c r="AT4507" s="257" t="s">
        <v>252</v>
      </c>
      <c r="AU4507" s="257" t="s">
        <v>93</v>
      </c>
      <c r="AV4507" s="14" t="s">
        <v>93</v>
      </c>
      <c r="AW4507" s="14" t="s">
        <v>46</v>
      </c>
      <c r="AX4507" s="14" t="s">
        <v>85</v>
      </c>
      <c r="AY4507" s="257" t="s">
        <v>241</v>
      </c>
    </row>
    <row r="4508" s="13" customFormat="1">
      <c r="A4508" s="13"/>
      <c r="B4508" s="236"/>
      <c r="C4508" s="237"/>
      <c r="D4508" s="238" t="s">
        <v>252</v>
      </c>
      <c r="E4508" s="239" t="s">
        <v>39</v>
      </c>
      <c r="F4508" s="240" t="s">
        <v>3984</v>
      </c>
      <c r="G4508" s="237"/>
      <c r="H4508" s="239" t="s">
        <v>39</v>
      </c>
      <c r="I4508" s="241"/>
      <c r="J4508" s="237"/>
      <c r="K4508" s="237"/>
      <c r="L4508" s="242"/>
      <c r="M4508" s="243"/>
      <c r="N4508" s="244"/>
      <c r="O4508" s="244"/>
      <c r="P4508" s="244"/>
      <c r="Q4508" s="244"/>
      <c r="R4508" s="244"/>
      <c r="S4508" s="244"/>
      <c r="T4508" s="245"/>
      <c r="U4508" s="13"/>
      <c r="V4508" s="13"/>
      <c r="W4508" s="13"/>
      <c r="X4508" s="13"/>
      <c r="Y4508" s="13"/>
      <c r="Z4508" s="13"/>
      <c r="AA4508" s="13"/>
      <c r="AB4508" s="13"/>
      <c r="AC4508" s="13"/>
      <c r="AD4508" s="13"/>
      <c r="AE4508" s="13"/>
      <c r="AT4508" s="246" t="s">
        <v>252</v>
      </c>
      <c r="AU4508" s="246" t="s">
        <v>93</v>
      </c>
      <c r="AV4508" s="13" t="s">
        <v>23</v>
      </c>
      <c r="AW4508" s="13" t="s">
        <v>46</v>
      </c>
      <c r="AX4508" s="13" t="s">
        <v>85</v>
      </c>
      <c r="AY4508" s="246" t="s">
        <v>241</v>
      </c>
    </row>
    <row r="4509" s="14" customFormat="1">
      <c r="A4509" s="14"/>
      <c r="B4509" s="247"/>
      <c r="C4509" s="248"/>
      <c r="D4509" s="238" t="s">
        <v>252</v>
      </c>
      <c r="E4509" s="249" t="s">
        <v>39</v>
      </c>
      <c r="F4509" s="250" t="s">
        <v>356</v>
      </c>
      <c r="G4509" s="248"/>
      <c r="H4509" s="251">
        <v>9</v>
      </c>
      <c r="I4509" s="252"/>
      <c r="J4509" s="248"/>
      <c r="K4509" s="248"/>
      <c r="L4509" s="253"/>
      <c r="M4509" s="254"/>
      <c r="N4509" s="255"/>
      <c r="O4509" s="255"/>
      <c r="P4509" s="255"/>
      <c r="Q4509" s="255"/>
      <c r="R4509" s="255"/>
      <c r="S4509" s="255"/>
      <c r="T4509" s="256"/>
      <c r="U4509" s="14"/>
      <c r="V4509" s="14"/>
      <c r="W4509" s="14"/>
      <c r="X4509" s="14"/>
      <c r="Y4509" s="14"/>
      <c r="Z4509" s="14"/>
      <c r="AA4509" s="14"/>
      <c r="AB4509" s="14"/>
      <c r="AC4509" s="14"/>
      <c r="AD4509" s="14"/>
      <c r="AE4509" s="14"/>
      <c r="AT4509" s="257" t="s">
        <v>252</v>
      </c>
      <c r="AU4509" s="257" t="s">
        <v>93</v>
      </c>
      <c r="AV4509" s="14" t="s">
        <v>93</v>
      </c>
      <c r="AW4509" s="14" t="s">
        <v>46</v>
      </c>
      <c r="AX4509" s="14" t="s">
        <v>85</v>
      </c>
      <c r="AY4509" s="257" t="s">
        <v>241</v>
      </c>
    </row>
    <row r="4510" s="13" customFormat="1">
      <c r="A4510" s="13"/>
      <c r="B4510" s="236"/>
      <c r="C4510" s="237"/>
      <c r="D4510" s="238" t="s">
        <v>252</v>
      </c>
      <c r="E4510" s="239" t="s">
        <v>39</v>
      </c>
      <c r="F4510" s="240" t="s">
        <v>1770</v>
      </c>
      <c r="G4510" s="237"/>
      <c r="H4510" s="239" t="s">
        <v>39</v>
      </c>
      <c r="I4510" s="241"/>
      <c r="J4510" s="237"/>
      <c r="K4510" s="237"/>
      <c r="L4510" s="242"/>
      <c r="M4510" s="243"/>
      <c r="N4510" s="244"/>
      <c r="O4510" s="244"/>
      <c r="P4510" s="244"/>
      <c r="Q4510" s="244"/>
      <c r="R4510" s="244"/>
      <c r="S4510" s="244"/>
      <c r="T4510" s="245"/>
      <c r="U4510" s="13"/>
      <c r="V4510" s="13"/>
      <c r="W4510" s="13"/>
      <c r="X4510" s="13"/>
      <c r="Y4510" s="13"/>
      <c r="Z4510" s="13"/>
      <c r="AA4510" s="13"/>
      <c r="AB4510" s="13"/>
      <c r="AC4510" s="13"/>
      <c r="AD4510" s="13"/>
      <c r="AE4510" s="13"/>
      <c r="AT4510" s="246" t="s">
        <v>252</v>
      </c>
      <c r="AU4510" s="246" t="s">
        <v>93</v>
      </c>
      <c r="AV4510" s="13" t="s">
        <v>23</v>
      </c>
      <c r="AW4510" s="13" t="s">
        <v>46</v>
      </c>
      <c r="AX4510" s="13" t="s">
        <v>85</v>
      </c>
      <c r="AY4510" s="246" t="s">
        <v>241</v>
      </c>
    </row>
    <row r="4511" s="13" customFormat="1">
      <c r="A4511" s="13"/>
      <c r="B4511" s="236"/>
      <c r="C4511" s="237"/>
      <c r="D4511" s="238" t="s">
        <v>252</v>
      </c>
      <c r="E4511" s="239" t="s">
        <v>39</v>
      </c>
      <c r="F4511" s="240" t="s">
        <v>1946</v>
      </c>
      <c r="G4511" s="237"/>
      <c r="H4511" s="239" t="s">
        <v>39</v>
      </c>
      <c r="I4511" s="241"/>
      <c r="J4511" s="237"/>
      <c r="K4511" s="237"/>
      <c r="L4511" s="242"/>
      <c r="M4511" s="243"/>
      <c r="N4511" s="244"/>
      <c r="O4511" s="244"/>
      <c r="P4511" s="244"/>
      <c r="Q4511" s="244"/>
      <c r="R4511" s="244"/>
      <c r="S4511" s="244"/>
      <c r="T4511" s="245"/>
      <c r="U4511" s="13"/>
      <c r="V4511" s="13"/>
      <c r="W4511" s="13"/>
      <c r="X4511" s="13"/>
      <c r="Y4511" s="13"/>
      <c r="Z4511" s="13"/>
      <c r="AA4511" s="13"/>
      <c r="AB4511" s="13"/>
      <c r="AC4511" s="13"/>
      <c r="AD4511" s="13"/>
      <c r="AE4511" s="13"/>
      <c r="AT4511" s="246" t="s">
        <v>252</v>
      </c>
      <c r="AU4511" s="246" t="s">
        <v>93</v>
      </c>
      <c r="AV4511" s="13" t="s">
        <v>23</v>
      </c>
      <c r="AW4511" s="13" t="s">
        <v>46</v>
      </c>
      <c r="AX4511" s="13" t="s">
        <v>85</v>
      </c>
      <c r="AY4511" s="246" t="s">
        <v>241</v>
      </c>
    </row>
    <row r="4512" s="14" customFormat="1">
      <c r="A4512" s="14"/>
      <c r="B4512" s="247"/>
      <c r="C4512" s="248"/>
      <c r="D4512" s="238" t="s">
        <v>252</v>
      </c>
      <c r="E4512" s="249" t="s">
        <v>39</v>
      </c>
      <c r="F4512" s="250" t="s">
        <v>321</v>
      </c>
      <c r="G4512" s="248"/>
      <c r="H4512" s="251">
        <v>8</v>
      </c>
      <c r="I4512" s="252"/>
      <c r="J4512" s="248"/>
      <c r="K4512" s="248"/>
      <c r="L4512" s="253"/>
      <c r="M4512" s="254"/>
      <c r="N4512" s="255"/>
      <c r="O4512" s="255"/>
      <c r="P4512" s="255"/>
      <c r="Q4512" s="255"/>
      <c r="R4512" s="255"/>
      <c r="S4512" s="255"/>
      <c r="T4512" s="256"/>
      <c r="U4512" s="14"/>
      <c r="V4512" s="14"/>
      <c r="W4512" s="14"/>
      <c r="X4512" s="14"/>
      <c r="Y4512" s="14"/>
      <c r="Z4512" s="14"/>
      <c r="AA4512" s="14"/>
      <c r="AB4512" s="14"/>
      <c r="AC4512" s="14"/>
      <c r="AD4512" s="14"/>
      <c r="AE4512" s="14"/>
      <c r="AT4512" s="257" t="s">
        <v>252</v>
      </c>
      <c r="AU4512" s="257" t="s">
        <v>93</v>
      </c>
      <c r="AV4512" s="14" t="s">
        <v>93</v>
      </c>
      <c r="AW4512" s="14" t="s">
        <v>46</v>
      </c>
      <c r="AX4512" s="14" t="s">
        <v>85</v>
      </c>
      <c r="AY4512" s="257" t="s">
        <v>241</v>
      </c>
    </row>
    <row r="4513" s="13" customFormat="1">
      <c r="A4513" s="13"/>
      <c r="B4513" s="236"/>
      <c r="C4513" s="237"/>
      <c r="D4513" s="238" t="s">
        <v>252</v>
      </c>
      <c r="E4513" s="239" t="s">
        <v>39</v>
      </c>
      <c r="F4513" s="240" t="s">
        <v>3983</v>
      </c>
      <c r="G4513" s="237"/>
      <c r="H4513" s="239" t="s">
        <v>39</v>
      </c>
      <c r="I4513" s="241"/>
      <c r="J4513" s="237"/>
      <c r="K4513" s="237"/>
      <c r="L4513" s="242"/>
      <c r="M4513" s="243"/>
      <c r="N4513" s="244"/>
      <c r="O4513" s="244"/>
      <c r="P4513" s="244"/>
      <c r="Q4513" s="244"/>
      <c r="R4513" s="244"/>
      <c r="S4513" s="244"/>
      <c r="T4513" s="245"/>
      <c r="U4513" s="13"/>
      <c r="V4513" s="13"/>
      <c r="W4513" s="13"/>
      <c r="X4513" s="13"/>
      <c r="Y4513" s="13"/>
      <c r="Z4513" s="13"/>
      <c r="AA4513" s="13"/>
      <c r="AB4513" s="13"/>
      <c r="AC4513" s="13"/>
      <c r="AD4513" s="13"/>
      <c r="AE4513" s="13"/>
      <c r="AT4513" s="246" t="s">
        <v>252</v>
      </c>
      <c r="AU4513" s="246" t="s">
        <v>93</v>
      </c>
      <c r="AV4513" s="13" t="s">
        <v>23</v>
      </c>
      <c r="AW4513" s="13" t="s">
        <v>46</v>
      </c>
      <c r="AX4513" s="13" t="s">
        <v>85</v>
      </c>
      <c r="AY4513" s="246" t="s">
        <v>241</v>
      </c>
    </row>
    <row r="4514" s="14" customFormat="1">
      <c r="A4514" s="14"/>
      <c r="B4514" s="247"/>
      <c r="C4514" s="248"/>
      <c r="D4514" s="238" t="s">
        <v>252</v>
      </c>
      <c r="E4514" s="249" t="s">
        <v>39</v>
      </c>
      <c r="F4514" s="250" t="s">
        <v>93</v>
      </c>
      <c r="G4514" s="248"/>
      <c r="H4514" s="251">
        <v>2</v>
      </c>
      <c r="I4514" s="252"/>
      <c r="J4514" s="248"/>
      <c r="K4514" s="248"/>
      <c r="L4514" s="253"/>
      <c r="M4514" s="254"/>
      <c r="N4514" s="255"/>
      <c r="O4514" s="255"/>
      <c r="P4514" s="255"/>
      <c r="Q4514" s="255"/>
      <c r="R4514" s="255"/>
      <c r="S4514" s="255"/>
      <c r="T4514" s="256"/>
      <c r="U4514" s="14"/>
      <c r="V4514" s="14"/>
      <c r="W4514" s="14"/>
      <c r="X4514" s="14"/>
      <c r="Y4514" s="14"/>
      <c r="Z4514" s="14"/>
      <c r="AA4514" s="14"/>
      <c r="AB4514" s="14"/>
      <c r="AC4514" s="14"/>
      <c r="AD4514" s="14"/>
      <c r="AE4514" s="14"/>
      <c r="AT4514" s="257" t="s">
        <v>252</v>
      </c>
      <c r="AU4514" s="257" t="s">
        <v>93</v>
      </c>
      <c r="AV4514" s="14" t="s">
        <v>93</v>
      </c>
      <c r="AW4514" s="14" t="s">
        <v>46</v>
      </c>
      <c r="AX4514" s="14" t="s">
        <v>85</v>
      </c>
      <c r="AY4514" s="257" t="s">
        <v>241</v>
      </c>
    </row>
    <row r="4515" s="13" customFormat="1">
      <c r="A4515" s="13"/>
      <c r="B4515" s="236"/>
      <c r="C4515" s="237"/>
      <c r="D4515" s="238" t="s">
        <v>252</v>
      </c>
      <c r="E4515" s="239" t="s">
        <v>39</v>
      </c>
      <c r="F4515" s="240" t="s">
        <v>3984</v>
      </c>
      <c r="G4515" s="237"/>
      <c r="H4515" s="239" t="s">
        <v>39</v>
      </c>
      <c r="I4515" s="241"/>
      <c r="J4515" s="237"/>
      <c r="K4515" s="237"/>
      <c r="L4515" s="242"/>
      <c r="M4515" s="243"/>
      <c r="N4515" s="244"/>
      <c r="O4515" s="244"/>
      <c r="P4515" s="244"/>
      <c r="Q4515" s="244"/>
      <c r="R4515" s="244"/>
      <c r="S4515" s="244"/>
      <c r="T4515" s="245"/>
      <c r="U4515" s="13"/>
      <c r="V4515" s="13"/>
      <c r="W4515" s="13"/>
      <c r="X4515" s="13"/>
      <c r="Y4515" s="13"/>
      <c r="Z4515" s="13"/>
      <c r="AA4515" s="13"/>
      <c r="AB4515" s="13"/>
      <c r="AC4515" s="13"/>
      <c r="AD4515" s="13"/>
      <c r="AE4515" s="13"/>
      <c r="AT4515" s="246" t="s">
        <v>252</v>
      </c>
      <c r="AU4515" s="246" t="s">
        <v>93</v>
      </c>
      <c r="AV4515" s="13" t="s">
        <v>23</v>
      </c>
      <c r="AW4515" s="13" t="s">
        <v>46</v>
      </c>
      <c r="AX4515" s="13" t="s">
        <v>85</v>
      </c>
      <c r="AY4515" s="246" t="s">
        <v>241</v>
      </c>
    </row>
    <row r="4516" s="14" customFormat="1">
      <c r="A4516" s="14"/>
      <c r="B4516" s="247"/>
      <c r="C4516" s="248"/>
      <c r="D4516" s="238" t="s">
        <v>252</v>
      </c>
      <c r="E4516" s="249" t="s">
        <v>39</v>
      </c>
      <c r="F4516" s="250" t="s">
        <v>286</v>
      </c>
      <c r="G4516" s="248"/>
      <c r="H4516" s="251">
        <v>5</v>
      </c>
      <c r="I4516" s="252"/>
      <c r="J4516" s="248"/>
      <c r="K4516" s="248"/>
      <c r="L4516" s="253"/>
      <c r="M4516" s="254"/>
      <c r="N4516" s="255"/>
      <c r="O4516" s="255"/>
      <c r="P4516" s="255"/>
      <c r="Q4516" s="255"/>
      <c r="R4516" s="255"/>
      <c r="S4516" s="255"/>
      <c r="T4516" s="256"/>
      <c r="U4516" s="14"/>
      <c r="V4516" s="14"/>
      <c r="W4516" s="14"/>
      <c r="X4516" s="14"/>
      <c r="Y4516" s="14"/>
      <c r="Z4516" s="14"/>
      <c r="AA4516" s="14"/>
      <c r="AB4516" s="14"/>
      <c r="AC4516" s="14"/>
      <c r="AD4516" s="14"/>
      <c r="AE4516" s="14"/>
      <c r="AT4516" s="257" t="s">
        <v>252</v>
      </c>
      <c r="AU4516" s="257" t="s">
        <v>93</v>
      </c>
      <c r="AV4516" s="14" t="s">
        <v>93</v>
      </c>
      <c r="AW4516" s="14" t="s">
        <v>46</v>
      </c>
      <c r="AX4516" s="14" t="s">
        <v>85</v>
      </c>
      <c r="AY4516" s="257" t="s">
        <v>241</v>
      </c>
    </row>
    <row r="4517" s="15" customFormat="1">
      <c r="A4517" s="15"/>
      <c r="B4517" s="258"/>
      <c r="C4517" s="259"/>
      <c r="D4517" s="238" t="s">
        <v>252</v>
      </c>
      <c r="E4517" s="260" t="s">
        <v>39</v>
      </c>
      <c r="F4517" s="261" t="s">
        <v>274</v>
      </c>
      <c r="G4517" s="259"/>
      <c r="H4517" s="262">
        <v>43</v>
      </c>
      <c r="I4517" s="263"/>
      <c r="J4517" s="259"/>
      <c r="K4517" s="259"/>
      <c r="L4517" s="264"/>
      <c r="M4517" s="265"/>
      <c r="N4517" s="266"/>
      <c r="O4517" s="266"/>
      <c r="P4517" s="266"/>
      <c r="Q4517" s="266"/>
      <c r="R4517" s="266"/>
      <c r="S4517" s="266"/>
      <c r="T4517" s="267"/>
      <c r="U4517" s="15"/>
      <c r="V4517" s="15"/>
      <c r="W4517" s="15"/>
      <c r="X4517" s="15"/>
      <c r="Y4517" s="15"/>
      <c r="Z4517" s="15"/>
      <c r="AA4517" s="15"/>
      <c r="AB4517" s="15"/>
      <c r="AC4517" s="15"/>
      <c r="AD4517" s="15"/>
      <c r="AE4517" s="15"/>
      <c r="AT4517" s="268" t="s">
        <v>252</v>
      </c>
      <c r="AU4517" s="268" t="s">
        <v>93</v>
      </c>
      <c r="AV4517" s="15" t="s">
        <v>248</v>
      </c>
      <c r="AW4517" s="15" t="s">
        <v>46</v>
      </c>
      <c r="AX4517" s="15" t="s">
        <v>23</v>
      </c>
      <c r="AY4517" s="268" t="s">
        <v>241</v>
      </c>
    </row>
    <row r="4518" s="2" customFormat="1" ht="24.15" customHeight="1">
      <c r="A4518" s="42"/>
      <c r="B4518" s="43"/>
      <c r="C4518" s="218" t="s">
        <v>3985</v>
      </c>
      <c r="D4518" s="218" t="s">
        <v>243</v>
      </c>
      <c r="E4518" s="219" t="s">
        <v>3986</v>
      </c>
      <c r="F4518" s="220" t="s">
        <v>3987</v>
      </c>
      <c r="G4518" s="221" t="s">
        <v>561</v>
      </c>
      <c r="H4518" s="222">
        <v>6</v>
      </c>
      <c r="I4518" s="223"/>
      <c r="J4518" s="224">
        <f>ROUND(I4518*H4518,2)</f>
        <v>0</v>
      </c>
      <c r="K4518" s="220" t="s">
        <v>247</v>
      </c>
      <c r="L4518" s="48"/>
      <c r="M4518" s="225" t="s">
        <v>39</v>
      </c>
      <c r="N4518" s="226" t="s">
        <v>56</v>
      </c>
      <c r="O4518" s="88"/>
      <c r="P4518" s="227">
        <f>O4518*H4518</f>
        <v>0</v>
      </c>
      <c r="Q4518" s="227">
        <v>0</v>
      </c>
      <c r="R4518" s="227">
        <f>Q4518*H4518</f>
        <v>0</v>
      </c>
      <c r="S4518" s="227">
        <v>0.025000000000000001</v>
      </c>
      <c r="T4518" s="228">
        <f>S4518*H4518</f>
        <v>0.15000000000000002</v>
      </c>
      <c r="U4518" s="42"/>
      <c r="V4518" s="42"/>
      <c r="W4518" s="42"/>
      <c r="X4518" s="42"/>
      <c r="Y4518" s="42"/>
      <c r="Z4518" s="42"/>
      <c r="AA4518" s="42"/>
      <c r="AB4518" s="42"/>
      <c r="AC4518" s="42"/>
      <c r="AD4518" s="42"/>
      <c r="AE4518" s="42"/>
      <c r="AR4518" s="229" t="s">
        <v>248</v>
      </c>
      <c r="AT4518" s="229" t="s">
        <v>243</v>
      </c>
      <c r="AU4518" s="229" t="s">
        <v>93</v>
      </c>
      <c r="AY4518" s="20" t="s">
        <v>241</v>
      </c>
      <c r="BE4518" s="230">
        <f>IF(N4518="základní",J4518,0)</f>
        <v>0</v>
      </c>
      <c r="BF4518" s="230">
        <f>IF(N4518="snížená",J4518,0)</f>
        <v>0</v>
      </c>
      <c r="BG4518" s="230">
        <f>IF(N4518="zákl. přenesená",J4518,0)</f>
        <v>0</v>
      </c>
      <c r="BH4518" s="230">
        <f>IF(N4518="sníž. přenesená",J4518,0)</f>
        <v>0</v>
      </c>
      <c r="BI4518" s="230">
        <f>IF(N4518="nulová",J4518,0)</f>
        <v>0</v>
      </c>
      <c r="BJ4518" s="20" t="s">
        <v>23</v>
      </c>
      <c r="BK4518" s="230">
        <f>ROUND(I4518*H4518,2)</f>
        <v>0</v>
      </c>
      <c r="BL4518" s="20" t="s">
        <v>248</v>
      </c>
      <c r="BM4518" s="229" t="s">
        <v>3988</v>
      </c>
    </row>
    <row r="4519" s="2" customFormat="1">
      <c r="A4519" s="42"/>
      <c r="B4519" s="43"/>
      <c r="C4519" s="44"/>
      <c r="D4519" s="231" t="s">
        <v>250</v>
      </c>
      <c r="E4519" s="44"/>
      <c r="F4519" s="232" t="s">
        <v>3989</v>
      </c>
      <c r="G4519" s="44"/>
      <c r="H4519" s="44"/>
      <c r="I4519" s="233"/>
      <c r="J4519" s="44"/>
      <c r="K4519" s="44"/>
      <c r="L4519" s="48"/>
      <c r="M4519" s="234"/>
      <c r="N4519" s="235"/>
      <c r="O4519" s="88"/>
      <c r="P4519" s="88"/>
      <c r="Q4519" s="88"/>
      <c r="R4519" s="88"/>
      <c r="S4519" s="88"/>
      <c r="T4519" s="89"/>
      <c r="U4519" s="42"/>
      <c r="V4519" s="42"/>
      <c r="W4519" s="42"/>
      <c r="X4519" s="42"/>
      <c r="Y4519" s="42"/>
      <c r="Z4519" s="42"/>
      <c r="AA4519" s="42"/>
      <c r="AB4519" s="42"/>
      <c r="AC4519" s="42"/>
      <c r="AD4519" s="42"/>
      <c r="AE4519" s="42"/>
      <c r="AT4519" s="20" t="s">
        <v>250</v>
      </c>
      <c r="AU4519" s="20" t="s">
        <v>93</v>
      </c>
    </row>
    <row r="4520" s="13" customFormat="1">
      <c r="A4520" s="13"/>
      <c r="B4520" s="236"/>
      <c r="C4520" s="237"/>
      <c r="D4520" s="238" t="s">
        <v>252</v>
      </c>
      <c r="E4520" s="239" t="s">
        <v>39</v>
      </c>
      <c r="F4520" s="240" t="s">
        <v>1759</v>
      </c>
      <c r="G4520" s="237"/>
      <c r="H4520" s="239" t="s">
        <v>39</v>
      </c>
      <c r="I4520" s="241"/>
      <c r="J4520" s="237"/>
      <c r="K4520" s="237"/>
      <c r="L4520" s="242"/>
      <c r="M4520" s="243"/>
      <c r="N4520" s="244"/>
      <c r="O4520" s="244"/>
      <c r="P4520" s="244"/>
      <c r="Q4520" s="244"/>
      <c r="R4520" s="244"/>
      <c r="S4520" s="244"/>
      <c r="T4520" s="245"/>
      <c r="U4520" s="13"/>
      <c r="V4520" s="13"/>
      <c r="W4520" s="13"/>
      <c r="X4520" s="13"/>
      <c r="Y4520" s="13"/>
      <c r="Z4520" s="13"/>
      <c r="AA4520" s="13"/>
      <c r="AB4520" s="13"/>
      <c r="AC4520" s="13"/>
      <c r="AD4520" s="13"/>
      <c r="AE4520" s="13"/>
      <c r="AT4520" s="246" t="s">
        <v>252</v>
      </c>
      <c r="AU4520" s="246" t="s">
        <v>93</v>
      </c>
      <c r="AV4520" s="13" t="s">
        <v>23</v>
      </c>
      <c r="AW4520" s="13" t="s">
        <v>46</v>
      </c>
      <c r="AX4520" s="13" t="s">
        <v>85</v>
      </c>
      <c r="AY4520" s="246" t="s">
        <v>241</v>
      </c>
    </row>
    <row r="4521" s="13" customFormat="1">
      <c r="A4521" s="13"/>
      <c r="B4521" s="236"/>
      <c r="C4521" s="237"/>
      <c r="D4521" s="238" t="s">
        <v>252</v>
      </c>
      <c r="E4521" s="239" t="s">
        <v>39</v>
      </c>
      <c r="F4521" s="240" t="s">
        <v>2702</v>
      </c>
      <c r="G4521" s="237"/>
      <c r="H4521" s="239" t="s">
        <v>39</v>
      </c>
      <c r="I4521" s="241"/>
      <c r="J4521" s="237"/>
      <c r="K4521" s="237"/>
      <c r="L4521" s="242"/>
      <c r="M4521" s="243"/>
      <c r="N4521" s="244"/>
      <c r="O4521" s="244"/>
      <c r="P4521" s="244"/>
      <c r="Q4521" s="244"/>
      <c r="R4521" s="244"/>
      <c r="S4521" s="244"/>
      <c r="T4521" s="245"/>
      <c r="U4521" s="13"/>
      <c r="V4521" s="13"/>
      <c r="W4521" s="13"/>
      <c r="X4521" s="13"/>
      <c r="Y4521" s="13"/>
      <c r="Z4521" s="13"/>
      <c r="AA4521" s="13"/>
      <c r="AB4521" s="13"/>
      <c r="AC4521" s="13"/>
      <c r="AD4521" s="13"/>
      <c r="AE4521" s="13"/>
      <c r="AT4521" s="246" t="s">
        <v>252</v>
      </c>
      <c r="AU4521" s="246" t="s">
        <v>93</v>
      </c>
      <c r="AV4521" s="13" t="s">
        <v>23</v>
      </c>
      <c r="AW4521" s="13" t="s">
        <v>46</v>
      </c>
      <c r="AX4521" s="13" t="s">
        <v>85</v>
      </c>
      <c r="AY4521" s="246" t="s">
        <v>241</v>
      </c>
    </row>
    <row r="4522" s="14" customFormat="1">
      <c r="A4522" s="14"/>
      <c r="B4522" s="247"/>
      <c r="C4522" s="248"/>
      <c r="D4522" s="238" t="s">
        <v>252</v>
      </c>
      <c r="E4522" s="249" t="s">
        <v>39</v>
      </c>
      <c r="F4522" s="250" t="s">
        <v>93</v>
      </c>
      <c r="G4522" s="248"/>
      <c r="H4522" s="251">
        <v>2</v>
      </c>
      <c r="I4522" s="252"/>
      <c r="J4522" s="248"/>
      <c r="K4522" s="248"/>
      <c r="L4522" s="253"/>
      <c r="M4522" s="254"/>
      <c r="N4522" s="255"/>
      <c r="O4522" s="255"/>
      <c r="P4522" s="255"/>
      <c r="Q4522" s="255"/>
      <c r="R4522" s="255"/>
      <c r="S4522" s="255"/>
      <c r="T4522" s="256"/>
      <c r="U4522" s="14"/>
      <c r="V4522" s="14"/>
      <c r="W4522" s="14"/>
      <c r="X4522" s="14"/>
      <c r="Y4522" s="14"/>
      <c r="Z4522" s="14"/>
      <c r="AA4522" s="14"/>
      <c r="AB4522" s="14"/>
      <c r="AC4522" s="14"/>
      <c r="AD4522" s="14"/>
      <c r="AE4522" s="14"/>
      <c r="AT4522" s="257" t="s">
        <v>252</v>
      </c>
      <c r="AU4522" s="257" t="s">
        <v>93</v>
      </c>
      <c r="AV4522" s="14" t="s">
        <v>93</v>
      </c>
      <c r="AW4522" s="14" t="s">
        <v>46</v>
      </c>
      <c r="AX4522" s="14" t="s">
        <v>85</v>
      </c>
      <c r="AY4522" s="257" t="s">
        <v>241</v>
      </c>
    </row>
    <row r="4523" s="13" customFormat="1">
      <c r="A4523" s="13"/>
      <c r="B4523" s="236"/>
      <c r="C4523" s="237"/>
      <c r="D4523" s="238" t="s">
        <v>252</v>
      </c>
      <c r="E4523" s="239" t="s">
        <v>39</v>
      </c>
      <c r="F4523" s="240" t="s">
        <v>1946</v>
      </c>
      <c r="G4523" s="237"/>
      <c r="H4523" s="239" t="s">
        <v>39</v>
      </c>
      <c r="I4523" s="241"/>
      <c r="J4523" s="237"/>
      <c r="K4523" s="237"/>
      <c r="L4523" s="242"/>
      <c r="M4523" s="243"/>
      <c r="N4523" s="244"/>
      <c r="O4523" s="244"/>
      <c r="P4523" s="244"/>
      <c r="Q4523" s="244"/>
      <c r="R4523" s="244"/>
      <c r="S4523" s="244"/>
      <c r="T4523" s="245"/>
      <c r="U4523" s="13"/>
      <c r="V4523" s="13"/>
      <c r="W4523" s="13"/>
      <c r="X4523" s="13"/>
      <c r="Y4523" s="13"/>
      <c r="Z4523" s="13"/>
      <c r="AA4523" s="13"/>
      <c r="AB4523" s="13"/>
      <c r="AC4523" s="13"/>
      <c r="AD4523" s="13"/>
      <c r="AE4523" s="13"/>
      <c r="AT4523" s="246" t="s">
        <v>252</v>
      </c>
      <c r="AU4523" s="246" t="s">
        <v>93</v>
      </c>
      <c r="AV4523" s="13" t="s">
        <v>23</v>
      </c>
      <c r="AW4523" s="13" t="s">
        <v>46</v>
      </c>
      <c r="AX4523" s="13" t="s">
        <v>85</v>
      </c>
      <c r="AY4523" s="246" t="s">
        <v>241</v>
      </c>
    </row>
    <row r="4524" s="14" customFormat="1">
      <c r="A4524" s="14"/>
      <c r="B4524" s="247"/>
      <c r="C4524" s="248"/>
      <c r="D4524" s="238" t="s">
        <v>252</v>
      </c>
      <c r="E4524" s="249" t="s">
        <v>39</v>
      </c>
      <c r="F4524" s="250" t="s">
        <v>23</v>
      </c>
      <c r="G4524" s="248"/>
      <c r="H4524" s="251">
        <v>1</v>
      </c>
      <c r="I4524" s="252"/>
      <c r="J4524" s="248"/>
      <c r="K4524" s="248"/>
      <c r="L4524" s="253"/>
      <c r="M4524" s="254"/>
      <c r="N4524" s="255"/>
      <c r="O4524" s="255"/>
      <c r="P4524" s="255"/>
      <c r="Q4524" s="255"/>
      <c r="R4524" s="255"/>
      <c r="S4524" s="255"/>
      <c r="T4524" s="256"/>
      <c r="U4524" s="14"/>
      <c r="V4524" s="14"/>
      <c r="W4524" s="14"/>
      <c r="X4524" s="14"/>
      <c r="Y4524" s="14"/>
      <c r="Z4524" s="14"/>
      <c r="AA4524" s="14"/>
      <c r="AB4524" s="14"/>
      <c r="AC4524" s="14"/>
      <c r="AD4524" s="14"/>
      <c r="AE4524" s="14"/>
      <c r="AT4524" s="257" t="s">
        <v>252</v>
      </c>
      <c r="AU4524" s="257" t="s">
        <v>93</v>
      </c>
      <c r="AV4524" s="14" t="s">
        <v>93</v>
      </c>
      <c r="AW4524" s="14" t="s">
        <v>46</v>
      </c>
      <c r="AX4524" s="14" t="s">
        <v>85</v>
      </c>
      <c r="AY4524" s="257" t="s">
        <v>241</v>
      </c>
    </row>
    <row r="4525" s="13" customFormat="1">
      <c r="A4525" s="13"/>
      <c r="B4525" s="236"/>
      <c r="C4525" s="237"/>
      <c r="D4525" s="238" t="s">
        <v>252</v>
      </c>
      <c r="E4525" s="239" t="s">
        <v>39</v>
      </c>
      <c r="F4525" s="240" t="s">
        <v>3983</v>
      </c>
      <c r="G4525" s="237"/>
      <c r="H4525" s="239" t="s">
        <v>39</v>
      </c>
      <c r="I4525" s="241"/>
      <c r="J4525" s="237"/>
      <c r="K4525" s="237"/>
      <c r="L4525" s="242"/>
      <c r="M4525" s="243"/>
      <c r="N4525" s="244"/>
      <c r="O4525" s="244"/>
      <c r="P4525" s="244"/>
      <c r="Q4525" s="244"/>
      <c r="R4525" s="244"/>
      <c r="S4525" s="244"/>
      <c r="T4525" s="245"/>
      <c r="U4525" s="13"/>
      <c r="V4525" s="13"/>
      <c r="W4525" s="13"/>
      <c r="X4525" s="13"/>
      <c r="Y4525" s="13"/>
      <c r="Z4525" s="13"/>
      <c r="AA4525" s="13"/>
      <c r="AB4525" s="13"/>
      <c r="AC4525" s="13"/>
      <c r="AD4525" s="13"/>
      <c r="AE4525" s="13"/>
      <c r="AT4525" s="246" t="s">
        <v>252</v>
      </c>
      <c r="AU4525" s="246" t="s">
        <v>93</v>
      </c>
      <c r="AV4525" s="13" t="s">
        <v>23</v>
      </c>
      <c r="AW4525" s="13" t="s">
        <v>46</v>
      </c>
      <c r="AX4525" s="13" t="s">
        <v>85</v>
      </c>
      <c r="AY4525" s="246" t="s">
        <v>241</v>
      </c>
    </row>
    <row r="4526" s="14" customFormat="1">
      <c r="A4526" s="14"/>
      <c r="B4526" s="247"/>
      <c r="C4526" s="248"/>
      <c r="D4526" s="238" t="s">
        <v>252</v>
      </c>
      <c r="E4526" s="249" t="s">
        <v>39</v>
      </c>
      <c r="F4526" s="250" t="s">
        <v>93</v>
      </c>
      <c r="G4526" s="248"/>
      <c r="H4526" s="251">
        <v>2</v>
      </c>
      <c r="I4526" s="252"/>
      <c r="J4526" s="248"/>
      <c r="K4526" s="248"/>
      <c r="L4526" s="253"/>
      <c r="M4526" s="254"/>
      <c r="N4526" s="255"/>
      <c r="O4526" s="255"/>
      <c r="P4526" s="255"/>
      <c r="Q4526" s="255"/>
      <c r="R4526" s="255"/>
      <c r="S4526" s="255"/>
      <c r="T4526" s="256"/>
      <c r="U4526" s="14"/>
      <c r="V4526" s="14"/>
      <c r="W4526" s="14"/>
      <c r="X4526" s="14"/>
      <c r="Y4526" s="14"/>
      <c r="Z4526" s="14"/>
      <c r="AA4526" s="14"/>
      <c r="AB4526" s="14"/>
      <c r="AC4526" s="14"/>
      <c r="AD4526" s="14"/>
      <c r="AE4526" s="14"/>
      <c r="AT4526" s="257" t="s">
        <v>252</v>
      </c>
      <c r="AU4526" s="257" t="s">
        <v>93</v>
      </c>
      <c r="AV4526" s="14" t="s">
        <v>93</v>
      </c>
      <c r="AW4526" s="14" t="s">
        <v>46</v>
      </c>
      <c r="AX4526" s="14" t="s">
        <v>85</v>
      </c>
      <c r="AY4526" s="257" t="s">
        <v>241</v>
      </c>
    </row>
    <row r="4527" s="13" customFormat="1">
      <c r="A4527" s="13"/>
      <c r="B4527" s="236"/>
      <c r="C4527" s="237"/>
      <c r="D4527" s="238" t="s">
        <v>252</v>
      </c>
      <c r="E4527" s="239" t="s">
        <v>39</v>
      </c>
      <c r="F4527" s="240" t="s">
        <v>1770</v>
      </c>
      <c r="G4527" s="237"/>
      <c r="H4527" s="239" t="s">
        <v>39</v>
      </c>
      <c r="I4527" s="241"/>
      <c r="J4527" s="237"/>
      <c r="K4527" s="237"/>
      <c r="L4527" s="242"/>
      <c r="M4527" s="243"/>
      <c r="N4527" s="244"/>
      <c r="O4527" s="244"/>
      <c r="P4527" s="244"/>
      <c r="Q4527" s="244"/>
      <c r="R4527" s="244"/>
      <c r="S4527" s="244"/>
      <c r="T4527" s="245"/>
      <c r="U4527" s="13"/>
      <c r="V4527" s="13"/>
      <c r="W4527" s="13"/>
      <c r="X4527" s="13"/>
      <c r="Y4527" s="13"/>
      <c r="Z4527" s="13"/>
      <c r="AA4527" s="13"/>
      <c r="AB4527" s="13"/>
      <c r="AC4527" s="13"/>
      <c r="AD4527" s="13"/>
      <c r="AE4527" s="13"/>
      <c r="AT4527" s="246" t="s">
        <v>252</v>
      </c>
      <c r="AU4527" s="246" t="s">
        <v>93</v>
      </c>
      <c r="AV4527" s="13" t="s">
        <v>23</v>
      </c>
      <c r="AW4527" s="13" t="s">
        <v>46</v>
      </c>
      <c r="AX4527" s="13" t="s">
        <v>85</v>
      </c>
      <c r="AY4527" s="246" t="s">
        <v>241</v>
      </c>
    </row>
    <row r="4528" s="13" customFormat="1">
      <c r="A4528" s="13"/>
      <c r="B4528" s="236"/>
      <c r="C4528" s="237"/>
      <c r="D4528" s="238" t="s">
        <v>252</v>
      </c>
      <c r="E4528" s="239" t="s">
        <v>39</v>
      </c>
      <c r="F4528" s="240" t="s">
        <v>1946</v>
      </c>
      <c r="G4528" s="237"/>
      <c r="H4528" s="239" t="s">
        <v>39</v>
      </c>
      <c r="I4528" s="241"/>
      <c r="J4528" s="237"/>
      <c r="K4528" s="237"/>
      <c r="L4528" s="242"/>
      <c r="M4528" s="243"/>
      <c r="N4528" s="244"/>
      <c r="O4528" s="244"/>
      <c r="P4528" s="244"/>
      <c r="Q4528" s="244"/>
      <c r="R4528" s="244"/>
      <c r="S4528" s="244"/>
      <c r="T4528" s="245"/>
      <c r="U4528" s="13"/>
      <c r="V4528" s="13"/>
      <c r="W4528" s="13"/>
      <c r="X4528" s="13"/>
      <c r="Y4528" s="13"/>
      <c r="Z4528" s="13"/>
      <c r="AA4528" s="13"/>
      <c r="AB4528" s="13"/>
      <c r="AC4528" s="13"/>
      <c r="AD4528" s="13"/>
      <c r="AE4528" s="13"/>
      <c r="AT4528" s="246" t="s">
        <v>252</v>
      </c>
      <c r="AU4528" s="246" t="s">
        <v>93</v>
      </c>
      <c r="AV4528" s="13" t="s">
        <v>23</v>
      </c>
      <c r="AW4528" s="13" t="s">
        <v>46</v>
      </c>
      <c r="AX4528" s="13" t="s">
        <v>85</v>
      </c>
      <c r="AY4528" s="246" t="s">
        <v>241</v>
      </c>
    </row>
    <row r="4529" s="14" customFormat="1">
      <c r="A4529" s="14"/>
      <c r="B4529" s="247"/>
      <c r="C4529" s="248"/>
      <c r="D4529" s="238" t="s">
        <v>252</v>
      </c>
      <c r="E4529" s="249" t="s">
        <v>39</v>
      </c>
      <c r="F4529" s="250" t="s">
        <v>23</v>
      </c>
      <c r="G4529" s="248"/>
      <c r="H4529" s="251">
        <v>1</v>
      </c>
      <c r="I4529" s="252"/>
      <c r="J4529" s="248"/>
      <c r="K4529" s="248"/>
      <c r="L4529" s="253"/>
      <c r="M4529" s="254"/>
      <c r="N4529" s="255"/>
      <c r="O4529" s="255"/>
      <c r="P4529" s="255"/>
      <c r="Q4529" s="255"/>
      <c r="R4529" s="255"/>
      <c r="S4529" s="255"/>
      <c r="T4529" s="256"/>
      <c r="U4529" s="14"/>
      <c r="V4529" s="14"/>
      <c r="W4529" s="14"/>
      <c r="X4529" s="14"/>
      <c r="Y4529" s="14"/>
      <c r="Z4529" s="14"/>
      <c r="AA4529" s="14"/>
      <c r="AB4529" s="14"/>
      <c r="AC4529" s="14"/>
      <c r="AD4529" s="14"/>
      <c r="AE4529" s="14"/>
      <c r="AT4529" s="257" t="s">
        <v>252</v>
      </c>
      <c r="AU4529" s="257" t="s">
        <v>93</v>
      </c>
      <c r="AV4529" s="14" t="s">
        <v>93</v>
      </c>
      <c r="AW4529" s="14" t="s">
        <v>46</v>
      </c>
      <c r="AX4529" s="14" t="s">
        <v>85</v>
      </c>
      <c r="AY4529" s="257" t="s">
        <v>241</v>
      </c>
    </row>
    <row r="4530" s="15" customFormat="1">
      <c r="A4530" s="15"/>
      <c r="B4530" s="258"/>
      <c r="C4530" s="259"/>
      <c r="D4530" s="238" t="s">
        <v>252</v>
      </c>
      <c r="E4530" s="260" t="s">
        <v>39</v>
      </c>
      <c r="F4530" s="261" t="s">
        <v>274</v>
      </c>
      <c r="G4530" s="259"/>
      <c r="H4530" s="262">
        <v>6</v>
      </c>
      <c r="I4530" s="263"/>
      <c r="J4530" s="259"/>
      <c r="K4530" s="259"/>
      <c r="L4530" s="264"/>
      <c r="M4530" s="265"/>
      <c r="N4530" s="266"/>
      <c r="O4530" s="266"/>
      <c r="P4530" s="266"/>
      <c r="Q4530" s="266"/>
      <c r="R4530" s="266"/>
      <c r="S4530" s="266"/>
      <c r="T4530" s="267"/>
      <c r="U4530" s="15"/>
      <c r="V4530" s="15"/>
      <c r="W4530" s="15"/>
      <c r="X4530" s="15"/>
      <c r="Y4530" s="15"/>
      <c r="Z4530" s="15"/>
      <c r="AA4530" s="15"/>
      <c r="AB4530" s="15"/>
      <c r="AC4530" s="15"/>
      <c r="AD4530" s="15"/>
      <c r="AE4530" s="15"/>
      <c r="AT4530" s="268" t="s">
        <v>252</v>
      </c>
      <c r="AU4530" s="268" t="s">
        <v>93</v>
      </c>
      <c r="AV4530" s="15" t="s">
        <v>248</v>
      </c>
      <c r="AW4530" s="15" t="s">
        <v>46</v>
      </c>
      <c r="AX4530" s="15" t="s">
        <v>23</v>
      </c>
      <c r="AY4530" s="268" t="s">
        <v>241</v>
      </c>
    </row>
    <row r="4531" s="2" customFormat="1" ht="24.15" customHeight="1">
      <c r="A4531" s="42"/>
      <c r="B4531" s="43"/>
      <c r="C4531" s="218" t="s">
        <v>3990</v>
      </c>
      <c r="D4531" s="218" t="s">
        <v>243</v>
      </c>
      <c r="E4531" s="219" t="s">
        <v>3991</v>
      </c>
      <c r="F4531" s="220" t="s">
        <v>3992</v>
      </c>
      <c r="G4531" s="221" t="s">
        <v>561</v>
      </c>
      <c r="H4531" s="222">
        <v>2</v>
      </c>
      <c r="I4531" s="223"/>
      <c r="J4531" s="224">
        <f>ROUND(I4531*H4531,2)</f>
        <v>0</v>
      </c>
      <c r="K4531" s="220" t="s">
        <v>247</v>
      </c>
      <c r="L4531" s="48"/>
      <c r="M4531" s="225" t="s">
        <v>39</v>
      </c>
      <c r="N4531" s="226" t="s">
        <v>56</v>
      </c>
      <c r="O4531" s="88"/>
      <c r="P4531" s="227">
        <f>O4531*H4531</f>
        <v>0</v>
      </c>
      <c r="Q4531" s="227">
        <v>0</v>
      </c>
      <c r="R4531" s="227">
        <f>Q4531*H4531</f>
        <v>0</v>
      </c>
      <c r="S4531" s="227">
        <v>0.014999999999999999</v>
      </c>
      <c r="T4531" s="228">
        <f>S4531*H4531</f>
        <v>0.029999999999999999</v>
      </c>
      <c r="U4531" s="42"/>
      <c r="V4531" s="42"/>
      <c r="W4531" s="42"/>
      <c r="X4531" s="42"/>
      <c r="Y4531" s="42"/>
      <c r="Z4531" s="42"/>
      <c r="AA4531" s="42"/>
      <c r="AB4531" s="42"/>
      <c r="AC4531" s="42"/>
      <c r="AD4531" s="42"/>
      <c r="AE4531" s="42"/>
      <c r="AR4531" s="229" t="s">
        <v>248</v>
      </c>
      <c r="AT4531" s="229" t="s">
        <v>243</v>
      </c>
      <c r="AU4531" s="229" t="s">
        <v>93</v>
      </c>
      <c r="AY4531" s="20" t="s">
        <v>241</v>
      </c>
      <c r="BE4531" s="230">
        <f>IF(N4531="základní",J4531,0)</f>
        <v>0</v>
      </c>
      <c r="BF4531" s="230">
        <f>IF(N4531="snížená",J4531,0)</f>
        <v>0</v>
      </c>
      <c r="BG4531" s="230">
        <f>IF(N4531="zákl. přenesená",J4531,0)</f>
        <v>0</v>
      </c>
      <c r="BH4531" s="230">
        <f>IF(N4531="sníž. přenesená",J4531,0)</f>
        <v>0</v>
      </c>
      <c r="BI4531" s="230">
        <f>IF(N4531="nulová",J4531,0)</f>
        <v>0</v>
      </c>
      <c r="BJ4531" s="20" t="s">
        <v>23</v>
      </c>
      <c r="BK4531" s="230">
        <f>ROUND(I4531*H4531,2)</f>
        <v>0</v>
      </c>
      <c r="BL4531" s="20" t="s">
        <v>248</v>
      </c>
      <c r="BM4531" s="229" t="s">
        <v>3993</v>
      </c>
    </row>
    <row r="4532" s="2" customFormat="1">
      <c r="A4532" s="42"/>
      <c r="B4532" s="43"/>
      <c r="C4532" s="44"/>
      <c r="D4532" s="231" t="s">
        <v>250</v>
      </c>
      <c r="E4532" s="44"/>
      <c r="F4532" s="232" t="s">
        <v>3994</v>
      </c>
      <c r="G4532" s="44"/>
      <c r="H4532" s="44"/>
      <c r="I4532" s="233"/>
      <c r="J4532" s="44"/>
      <c r="K4532" s="44"/>
      <c r="L4532" s="48"/>
      <c r="M4532" s="234"/>
      <c r="N4532" s="235"/>
      <c r="O4532" s="88"/>
      <c r="P4532" s="88"/>
      <c r="Q4532" s="88"/>
      <c r="R4532" s="88"/>
      <c r="S4532" s="88"/>
      <c r="T4532" s="89"/>
      <c r="U4532" s="42"/>
      <c r="V4532" s="42"/>
      <c r="W4532" s="42"/>
      <c r="X4532" s="42"/>
      <c r="Y4532" s="42"/>
      <c r="Z4532" s="42"/>
      <c r="AA4532" s="42"/>
      <c r="AB4532" s="42"/>
      <c r="AC4532" s="42"/>
      <c r="AD4532" s="42"/>
      <c r="AE4532" s="42"/>
      <c r="AT4532" s="20" t="s">
        <v>250</v>
      </c>
      <c r="AU4532" s="20" t="s">
        <v>93</v>
      </c>
    </row>
    <row r="4533" s="13" customFormat="1">
      <c r="A4533" s="13"/>
      <c r="B4533" s="236"/>
      <c r="C4533" s="237"/>
      <c r="D4533" s="238" t="s">
        <v>252</v>
      </c>
      <c r="E4533" s="239" t="s">
        <v>39</v>
      </c>
      <c r="F4533" s="240" t="s">
        <v>1067</v>
      </c>
      <c r="G4533" s="237"/>
      <c r="H4533" s="239" t="s">
        <v>39</v>
      </c>
      <c r="I4533" s="241"/>
      <c r="J4533" s="237"/>
      <c r="K4533" s="237"/>
      <c r="L4533" s="242"/>
      <c r="M4533" s="243"/>
      <c r="N4533" s="244"/>
      <c r="O4533" s="244"/>
      <c r="P4533" s="244"/>
      <c r="Q4533" s="244"/>
      <c r="R4533" s="244"/>
      <c r="S4533" s="244"/>
      <c r="T4533" s="245"/>
      <c r="U4533" s="13"/>
      <c r="V4533" s="13"/>
      <c r="W4533" s="13"/>
      <c r="X4533" s="13"/>
      <c r="Y4533" s="13"/>
      <c r="Z4533" s="13"/>
      <c r="AA4533" s="13"/>
      <c r="AB4533" s="13"/>
      <c r="AC4533" s="13"/>
      <c r="AD4533" s="13"/>
      <c r="AE4533" s="13"/>
      <c r="AT4533" s="246" t="s">
        <v>252</v>
      </c>
      <c r="AU4533" s="246" t="s">
        <v>93</v>
      </c>
      <c r="AV4533" s="13" t="s">
        <v>23</v>
      </c>
      <c r="AW4533" s="13" t="s">
        <v>46</v>
      </c>
      <c r="AX4533" s="13" t="s">
        <v>85</v>
      </c>
      <c r="AY4533" s="246" t="s">
        <v>241</v>
      </c>
    </row>
    <row r="4534" s="13" customFormat="1">
      <c r="A4534" s="13"/>
      <c r="B4534" s="236"/>
      <c r="C4534" s="237"/>
      <c r="D4534" s="238" t="s">
        <v>252</v>
      </c>
      <c r="E4534" s="239" t="s">
        <v>39</v>
      </c>
      <c r="F4534" s="240" t="s">
        <v>3995</v>
      </c>
      <c r="G4534" s="237"/>
      <c r="H4534" s="239" t="s">
        <v>39</v>
      </c>
      <c r="I4534" s="241"/>
      <c r="J4534" s="237"/>
      <c r="K4534" s="237"/>
      <c r="L4534" s="242"/>
      <c r="M4534" s="243"/>
      <c r="N4534" s="244"/>
      <c r="O4534" s="244"/>
      <c r="P4534" s="244"/>
      <c r="Q4534" s="244"/>
      <c r="R4534" s="244"/>
      <c r="S4534" s="244"/>
      <c r="T4534" s="245"/>
      <c r="U4534" s="13"/>
      <c r="V4534" s="13"/>
      <c r="W4534" s="13"/>
      <c r="X4534" s="13"/>
      <c r="Y4534" s="13"/>
      <c r="Z4534" s="13"/>
      <c r="AA4534" s="13"/>
      <c r="AB4534" s="13"/>
      <c r="AC4534" s="13"/>
      <c r="AD4534" s="13"/>
      <c r="AE4534" s="13"/>
      <c r="AT4534" s="246" t="s">
        <v>252</v>
      </c>
      <c r="AU4534" s="246" t="s">
        <v>93</v>
      </c>
      <c r="AV4534" s="13" t="s">
        <v>23</v>
      </c>
      <c r="AW4534" s="13" t="s">
        <v>46</v>
      </c>
      <c r="AX4534" s="13" t="s">
        <v>85</v>
      </c>
      <c r="AY4534" s="246" t="s">
        <v>241</v>
      </c>
    </row>
    <row r="4535" s="14" customFormat="1">
      <c r="A4535" s="14"/>
      <c r="B4535" s="247"/>
      <c r="C4535" s="248"/>
      <c r="D4535" s="238" t="s">
        <v>252</v>
      </c>
      <c r="E4535" s="249" t="s">
        <v>39</v>
      </c>
      <c r="F4535" s="250" t="s">
        <v>3397</v>
      </c>
      <c r="G4535" s="248"/>
      <c r="H4535" s="251">
        <v>2</v>
      </c>
      <c r="I4535" s="252"/>
      <c r="J4535" s="248"/>
      <c r="K4535" s="248"/>
      <c r="L4535" s="253"/>
      <c r="M4535" s="254"/>
      <c r="N4535" s="255"/>
      <c r="O4535" s="255"/>
      <c r="P4535" s="255"/>
      <c r="Q4535" s="255"/>
      <c r="R4535" s="255"/>
      <c r="S4535" s="255"/>
      <c r="T4535" s="256"/>
      <c r="U4535" s="14"/>
      <c r="V4535" s="14"/>
      <c r="W4535" s="14"/>
      <c r="X4535" s="14"/>
      <c r="Y4535" s="14"/>
      <c r="Z4535" s="14"/>
      <c r="AA4535" s="14"/>
      <c r="AB4535" s="14"/>
      <c r="AC4535" s="14"/>
      <c r="AD4535" s="14"/>
      <c r="AE4535" s="14"/>
      <c r="AT4535" s="257" t="s">
        <v>252</v>
      </c>
      <c r="AU4535" s="257" t="s">
        <v>93</v>
      </c>
      <c r="AV4535" s="14" t="s">
        <v>93</v>
      </c>
      <c r="AW4535" s="14" t="s">
        <v>46</v>
      </c>
      <c r="AX4535" s="14" t="s">
        <v>23</v>
      </c>
      <c r="AY4535" s="257" t="s">
        <v>241</v>
      </c>
    </row>
    <row r="4536" s="2" customFormat="1" ht="24.15" customHeight="1">
      <c r="A4536" s="42"/>
      <c r="B4536" s="43"/>
      <c r="C4536" s="218" t="s">
        <v>3996</v>
      </c>
      <c r="D4536" s="218" t="s">
        <v>243</v>
      </c>
      <c r="E4536" s="219" t="s">
        <v>3997</v>
      </c>
      <c r="F4536" s="220" t="s">
        <v>3998</v>
      </c>
      <c r="G4536" s="221" t="s">
        <v>515</v>
      </c>
      <c r="H4536" s="222">
        <v>29.800000000000001</v>
      </c>
      <c r="I4536" s="223"/>
      <c r="J4536" s="224">
        <f>ROUND(I4536*H4536,2)</f>
        <v>0</v>
      </c>
      <c r="K4536" s="220" t="s">
        <v>247</v>
      </c>
      <c r="L4536" s="48"/>
      <c r="M4536" s="225" t="s">
        <v>39</v>
      </c>
      <c r="N4536" s="226" t="s">
        <v>56</v>
      </c>
      <c r="O4536" s="88"/>
      <c r="P4536" s="227">
        <f>O4536*H4536</f>
        <v>0</v>
      </c>
      <c r="Q4536" s="227">
        <v>0</v>
      </c>
      <c r="R4536" s="227">
        <f>Q4536*H4536</f>
        <v>0</v>
      </c>
      <c r="S4536" s="227">
        <v>0.042000000000000003</v>
      </c>
      <c r="T4536" s="228">
        <f>S4536*H4536</f>
        <v>1.2516000000000001</v>
      </c>
      <c r="U4536" s="42"/>
      <c r="V4536" s="42"/>
      <c r="W4536" s="42"/>
      <c r="X4536" s="42"/>
      <c r="Y4536" s="42"/>
      <c r="Z4536" s="42"/>
      <c r="AA4536" s="42"/>
      <c r="AB4536" s="42"/>
      <c r="AC4536" s="42"/>
      <c r="AD4536" s="42"/>
      <c r="AE4536" s="42"/>
      <c r="AR4536" s="229" t="s">
        <v>248</v>
      </c>
      <c r="AT4536" s="229" t="s">
        <v>243</v>
      </c>
      <c r="AU4536" s="229" t="s">
        <v>93</v>
      </c>
      <c r="AY4536" s="20" t="s">
        <v>241</v>
      </c>
      <c r="BE4536" s="230">
        <f>IF(N4536="základní",J4536,0)</f>
        <v>0</v>
      </c>
      <c r="BF4536" s="230">
        <f>IF(N4536="snížená",J4536,0)</f>
        <v>0</v>
      </c>
      <c r="BG4536" s="230">
        <f>IF(N4536="zákl. přenesená",J4536,0)</f>
        <v>0</v>
      </c>
      <c r="BH4536" s="230">
        <f>IF(N4536="sníž. přenesená",J4536,0)</f>
        <v>0</v>
      </c>
      <c r="BI4536" s="230">
        <f>IF(N4536="nulová",J4536,0)</f>
        <v>0</v>
      </c>
      <c r="BJ4536" s="20" t="s">
        <v>23</v>
      </c>
      <c r="BK4536" s="230">
        <f>ROUND(I4536*H4536,2)</f>
        <v>0</v>
      </c>
      <c r="BL4536" s="20" t="s">
        <v>248</v>
      </c>
      <c r="BM4536" s="229" t="s">
        <v>3999</v>
      </c>
    </row>
    <row r="4537" s="2" customFormat="1">
      <c r="A4537" s="42"/>
      <c r="B4537" s="43"/>
      <c r="C4537" s="44"/>
      <c r="D4537" s="231" t="s">
        <v>250</v>
      </c>
      <c r="E4537" s="44"/>
      <c r="F4537" s="232" t="s">
        <v>4000</v>
      </c>
      <c r="G4537" s="44"/>
      <c r="H4537" s="44"/>
      <c r="I4537" s="233"/>
      <c r="J4537" s="44"/>
      <c r="K4537" s="44"/>
      <c r="L4537" s="48"/>
      <c r="M4537" s="234"/>
      <c r="N4537" s="235"/>
      <c r="O4537" s="88"/>
      <c r="P4537" s="88"/>
      <c r="Q4537" s="88"/>
      <c r="R4537" s="88"/>
      <c r="S4537" s="88"/>
      <c r="T4537" s="89"/>
      <c r="U4537" s="42"/>
      <c r="V4537" s="42"/>
      <c r="W4537" s="42"/>
      <c r="X4537" s="42"/>
      <c r="Y4537" s="42"/>
      <c r="Z4537" s="42"/>
      <c r="AA4537" s="42"/>
      <c r="AB4537" s="42"/>
      <c r="AC4537" s="42"/>
      <c r="AD4537" s="42"/>
      <c r="AE4537" s="42"/>
      <c r="AT4537" s="20" t="s">
        <v>250</v>
      </c>
      <c r="AU4537" s="20" t="s">
        <v>93</v>
      </c>
    </row>
    <row r="4538" s="13" customFormat="1">
      <c r="A4538" s="13"/>
      <c r="B4538" s="236"/>
      <c r="C4538" s="237"/>
      <c r="D4538" s="238" t="s">
        <v>252</v>
      </c>
      <c r="E4538" s="239" t="s">
        <v>39</v>
      </c>
      <c r="F4538" s="240" t="s">
        <v>1355</v>
      </c>
      <c r="G4538" s="237"/>
      <c r="H4538" s="239" t="s">
        <v>39</v>
      </c>
      <c r="I4538" s="241"/>
      <c r="J4538" s="237"/>
      <c r="K4538" s="237"/>
      <c r="L4538" s="242"/>
      <c r="M4538" s="243"/>
      <c r="N4538" s="244"/>
      <c r="O4538" s="244"/>
      <c r="P4538" s="244"/>
      <c r="Q4538" s="244"/>
      <c r="R4538" s="244"/>
      <c r="S4538" s="244"/>
      <c r="T4538" s="245"/>
      <c r="U4538" s="13"/>
      <c r="V4538" s="13"/>
      <c r="W4538" s="13"/>
      <c r="X4538" s="13"/>
      <c r="Y4538" s="13"/>
      <c r="Z4538" s="13"/>
      <c r="AA4538" s="13"/>
      <c r="AB4538" s="13"/>
      <c r="AC4538" s="13"/>
      <c r="AD4538" s="13"/>
      <c r="AE4538" s="13"/>
      <c r="AT4538" s="246" t="s">
        <v>252</v>
      </c>
      <c r="AU4538" s="246" t="s">
        <v>93</v>
      </c>
      <c r="AV4538" s="13" t="s">
        <v>23</v>
      </c>
      <c r="AW4538" s="13" t="s">
        <v>46</v>
      </c>
      <c r="AX4538" s="13" t="s">
        <v>85</v>
      </c>
      <c r="AY4538" s="246" t="s">
        <v>241</v>
      </c>
    </row>
    <row r="4539" s="14" customFormat="1">
      <c r="A4539" s="14"/>
      <c r="B4539" s="247"/>
      <c r="C4539" s="248"/>
      <c r="D4539" s="238" t="s">
        <v>252</v>
      </c>
      <c r="E4539" s="249" t="s">
        <v>39</v>
      </c>
      <c r="F4539" s="250" t="s">
        <v>4001</v>
      </c>
      <c r="G4539" s="248"/>
      <c r="H4539" s="251">
        <v>10</v>
      </c>
      <c r="I4539" s="252"/>
      <c r="J4539" s="248"/>
      <c r="K4539" s="248"/>
      <c r="L4539" s="253"/>
      <c r="M4539" s="254"/>
      <c r="N4539" s="255"/>
      <c r="O4539" s="255"/>
      <c r="P4539" s="255"/>
      <c r="Q4539" s="255"/>
      <c r="R4539" s="255"/>
      <c r="S4539" s="255"/>
      <c r="T4539" s="256"/>
      <c r="U4539" s="14"/>
      <c r="V4539" s="14"/>
      <c r="W4539" s="14"/>
      <c r="X4539" s="14"/>
      <c r="Y4539" s="14"/>
      <c r="Z4539" s="14"/>
      <c r="AA4539" s="14"/>
      <c r="AB4539" s="14"/>
      <c r="AC4539" s="14"/>
      <c r="AD4539" s="14"/>
      <c r="AE4539" s="14"/>
      <c r="AT4539" s="257" t="s">
        <v>252</v>
      </c>
      <c r="AU4539" s="257" t="s">
        <v>93</v>
      </c>
      <c r="AV4539" s="14" t="s">
        <v>93</v>
      </c>
      <c r="AW4539" s="14" t="s">
        <v>46</v>
      </c>
      <c r="AX4539" s="14" t="s">
        <v>85</v>
      </c>
      <c r="AY4539" s="257" t="s">
        <v>241</v>
      </c>
    </row>
    <row r="4540" s="14" customFormat="1">
      <c r="A4540" s="14"/>
      <c r="B4540" s="247"/>
      <c r="C4540" s="248"/>
      <c r="D4540" s="238" t="s">
        <v>252</v>
      </c>
      <c r="E4540" s="249" t="s">
        <v>39</v>
      </c>
      <c r="F4540" s="250" t="s">
        <v>4002</v>
      </c>
      <c r="G4540" s="248"/>
      <c r="H4540" s="251">
        <v>4.7999999999999998</v>
      </c>
      <c r="I4540" s="252"/>
      <c r="J4540" s="248"/>
      <c r="K4540" s="248"/>
      <c r="L4540" s="253"/>
      <c r="M4540" s="254"/>
      <c r="N4540" s="255"/>
      <c r="O4540" s="255"/>
      <c r="P4540" s="255"/>
      <c r="Q4540" s="255"/>
      <c r="R4540" s="255"/>
      <c r="S4540" s="255"/>
      <c r="T4540" s="256"/>
      <c r="U4540" s="14"/>
      <c r="V4540" s="14"/>
      <c r="W4540" s="14"/>
      <c r="X4540" s="14"/>
      <c r="Y4540" s="14"/>
      <c r="Z4540" s="14"/>
      <c r="AA4540" s="14"/>
      <c r="AB4540" s="14"/>
      <c r="AC4540" s="14"/>
      <c r="AD4540" s="14"/>
      <c r="AE4540" s="14"/>
      <c r="AT4540" s="257" t="s">
        <v>252</v>
      </c>
      <c r="AU4540" s="257" t="s">
        <v>93</v>
      </c>
      <c r="AV4540" s="14" t="s">
        <v>93</v>
      </c>
      <c r="AW4540" s="14" t="s">
        <v>46</v>
      </c>
      <c r="AX4540" s="14" t="s">
        <v>85</v>
      </c>
      <c r="AY4540" s="257" t="s">
        <v>241</v>
      </c>
    </row>
    <row r="4541" s="14" customFormat="1">
      <c r="A4541" s="14"/>
      <c r="B4541" s="247"/>
      <c r="C4541" s="248"/>
      <c r="D4541" s="238" t="s">
        <v>252</v>
      </c>
      <c r="E4541" s="249" t="s">
        <v>39</v>
      </c>
      <c r="F4541" s="250" t="s">
        <v>4003</v>
      </c>
      <c r="G4541" s="248"/>
      <c r="H4541" s="251">
        <v>8.4000000000000004</v>
      </c>
      <c r="I4541" s="252"/>
      <c r="J4541" s="248"/>
      <c r="K4541" s="248"/>
      <c r="L4541" s="253"/>
      <c r="M4541" s="254"/>
      <c r="N4541" s="255"/>
      <c r="O4541" s="255"/>
      <c r="P4541" s="255"/>
      <c r="Q4541" s="255"/>
      <c r="R4541" s="255"/>
      <c r="S4541" s="255"/>
      <c r="T4541" s="256"/>
      <c r="U4541" s="14"/>
      <c r="V4541" s="14"/>
      <c r="W4541" s="14"/>
      <c r="X4541" s="14"/>
      <c r="Y4541" s="14"/>
      <c r="Z4541" s="14"/>
      <c r="AA4541" s="14"/>
      <c r="AB4541" s="14"/>
      <c r="AC4541" s="14"/>
      <c r="AD4541" s="14"/>
      <c r="AE4541" s="14"/>
      <c r="AT4541" s="257" t="s">
        <v>252</v>
      </c>
      <c r="AU4541" s="257" t="s">
        <v>93</v>
      </c>
      <c r="AV4541" s="14" t="s">
        <v>93</v>
      </c>
      <c r="AW4541" s="14" t="s">
        <v>46</v>
      </c>
      <c r="AX4541" s="14" t="s">
        <v>85</v>
      </c>
      <c r="AY4541" s="257" t="s">
        <v>241</v>
      </c>
    </row>
    <row r="4542" s="14" customFormat="1">
      <c r="A4542" s="14"/>
      <c r="B4542" s="247"/>
      <c r="C4542" s="248"/>
      <c r="D4542" s="238" t="s">
        <v>252</v>
      </c>
      <c r="E4542" s="249" t="s">
        <v>39</v>
      </c>
      <c r="F4542" s="250" t="s">
        <v>4004</v>
      </c>
      <c r="G4542" s="248"/>
      <c r="H4542" s="251">
        <v>6.5999999999999996</v>
      </c>
      <c r="I4542" s="252"/>
      <c r="J4542" s="248"/>
      <c r="K4542" s="248"/>
      <c r="L4542" s="253"/>
      <c r="M4542" s="254"/>
      <c r="N4542" s="255"/>
      <c r="O4542" s="255"/>
      <c r="P4542" s="255"/>
      <c r="Q4542" s="255"/>
      <c r="R4542" s="255"/>
      <c r="S4542" s="255"/>
      <c r="T4542" s="256"/>
      <c r="U4542" s="14"/>
      <c r="V4542" s="14"/>
      <c r="W4542" s="14"/>
      <c r="X4542" s="14"/>
      <c r="Y4542" s="14"/>
      <c r="Z4542" s="14"/>
      <c r="AA4542" s="14"/>
      <c r="AB4542" s="14"/>
      <c r="AC4542" s="14"/>
      <c r="AD4542" s="14"/>
      <c r="AE4542" s="14"/>
      <c r="AT4542" s="257" t="s">
        <v>252</v>
      </c>
      <c r="AU4542" s="257" t="s">
        <v>93</v>
      </c>
      <c r="AV4542" s="14" t="s">
        <v>93</v>
      </c>
      <c r="AW4542" s="14" t="s">
        <v>46</v>
      </c>
      <c r="AX4542" s="14" t="s">
        <v>85</v>
      </c>
      <c r="AY4542" s="257" t="s">
        <v>241</v>
      </c>
    </row>
    <row r="4543" s="15" customFormat="1">
      <c r="A4543" s="15"/>
      <c r="B4543" s="258"/>
      <c r="C4543" s="259"/>
      <c r="D4543" s="238" t="s">
        <v>252</v>
      </c>
      <c r="E4543" s="260" t="s">
        <v>39</v>
      </c>
      <c r="F4543" s="261" t="s">
        <v>274</v>
      </c>
      <c r="G4543" s="259"/>
      <c r="H4543" s="262">
        <v>29.800000000000001</v>
      </c>
      <c r="I4543" s="263"/>
      <c r="J4543" s="259"/>
      <c r="K4543" s="259"/>
      <c r="L4543" s="264"/>
      <c r="M4543" s="265"/>
      <c r="N4543" s="266"/>
      <c r="O4543" s="266"/>
      <c r="P4543" s="266"/>
      <c r="Q4543" s="266"/>
      <c r="R4543" s="266"/>
      <c r="S4543" s="266"/>
      <c r="T4543" s="267"/>
      <c r="U4543" s="15"/>
      <c r="V4543" s="15"/>
      <c r="W4543" s="15"/>
      <c r="X4543" s="15"/>
      <c r="Y4543" s="15"/>
      <c r="Z4543" s="15"/>
      <c r="AA4543" s="15"/>
      <c r="AB4543" s="15"/>
      <c r="AC4543" s="15"/>
      <c r="AD4543" s="15"/>
      <c r="AE4543" s="15"/>
      <c r="AT4543" s="268" t="s">
        <v>252</v>
      </c>
      <c r="AU4543" s="268" t="s">
        <v>93</v>
      </c>
      <c r="AV4543" s="15" t="s">
        <v>248</v>
      </c>
      <c r="AW4543" s="15" t="s">
        <v>46</v>
      </c>
      <c r="AX4543" s="15" t="s">
        <v>23</v>
      </c>
      <c r="AY4543" s="268" t="s">
        <v>241</v>
      </c>
    </row>
    <row r="4544" s="2" customFormat="1" ht="24.15" customHeight="1">
      <c r="A4544" s="42"/>
      <c r="B4544" s="43"/>
      <c r="C4544" s="218" t="s">
        <v>4005</v>
      </c>
      <c r="D4544" s="218" t="s">
        <v>243</v>
      </c>
      <c r="E4544" s="219" t="s">
        <v>4006</v>
      </c>
      <c r="F4544" s="220" t="s">
        <v>4007</v>
      </c>
      <c r="G4544" s="221" t="s">
        <v>515</v>
      </c>
      <c r="H4544" s="222">
        <v>109.5</v>
      </c>
      <c r="I4544" s="223"/>
      <c r="J4544" s="224">
        <f>ROUND(I4544*H4544,2)</f>
        <v>0</v>
      </c>
      <c r="K4544" s="220" t="s">
        <v>247</v>
      </c>
      <c r="L4544" s="48"/>
      <c r="M4544" s="225" t="s">
        <v>39</v>
      </c>
      <c r="N4544" s="226" t="s">
        <v>56</v>
      </c>
      <c r="O4544" s="88"/>
      <c r="P4544" s="227">
        <f>O4544*H4544</f>
        <v>0</v>
      </c>
      <c r="Q4544" s="227">
        <v>0.03644</v>
      </c>
      <c r="R4544" s="227">
        <f>Q4544*H4544</f>
        <v>3.9901800000000001</v>
      </c>
      <c r="S4544" s="227">
        <v>0</v>
      </c>
      <c r="T4544" s="228">
        <f>S4544*H4544</f>
        <v>0</v>
      </c>
      <c r="U4544" s="42"/>
      <c r="V4544" s="42"/>
      <c r="W4544" s="42"/>
      <c r="X4544" s="42"/>
      <c r="Y4544" s="42"/>
      <c r="Z4544" s="42"/>
      <c r="AA4544" s="42"/>
      <c r="AB4544" s="42"/>
      <c r="AC4544" s="42"/>
      <c r="AD4544" s="42"/>
      <c r="AE4544" s="42"/>
      <c r="AR4544" s="229" t="s">
        <v>248</v>
      </c>
      <c r="AT4544" s="229" t="s">
        <v>243</v>
      </c>
      <c r="AU4544" s="229" t="s">
        <v>93</v>
      </c>
      <c r="AY4544" s="20" t="s">
        <v>241</v>
      </c>
      <c r="BE4544" s="230">
        <f>IF(N4544="základní",J4544,0)</f>
        <v>0</v>
      </c>
      <c r="BF4544" s="230">
        <f>IF(N4544="snížená",J4544,0)</f>
        <v>0</v>
      </c>
      <c r="BG4544" s="230">
        <f>IF(N4544="zákl. přenesená",J4544,0)</f>
        <v>0</v>
      </c>
      <c r="BH4544" s="230">
        <f>IF(N4544="sníž. přenesená",J4544,0)</f>
        <v>0</v>
      </c>
      <c r="BI4544" s="230">
        <f>IF(N4544="nulová",J4544,0)</f>
        <v>0</v>
      </c>
      <c r="BJ4544" s="20" t="s">
        <v>23</v>
      </c>
      <c r="BK4544" s="230">
        <f>ROUND(I4544*H4544,2)</f>
        <v>0</v>
      </c>
      <c r="BL4544" s="20" t="s">
        <v>248</v>
      </c>
      <c r="BM4544" s="229" t="s">
        <v>4008</v>
      </c>
    </row>
    <row r="4545" s="2" customFormat="1">
      <c r="A4545" s="42"/>
      <c r="B4545" s="43"/>
      <c r="C4545" s="44"/>
      <c r="D4545" s="231" t="s">
        <v>250</v>
      </c>
      <c r="E4545" s="44"/>
      <c r="F4545" s="232" t="s">
        <v>4009</v>
      </c>
      <c r="G4545" s="44"/>
      <c r="H4545" s="44"/>
      <c r="I4545" s="233"/>
      <c r="J4545" s="44"/>
      <c r="K4545" s="44"/>
      <c r="L4545" s="48"/>
      <c r="M4545" s="234"/>
      <c r="N4545" s="235"/>
      <c r="O4545" s="88"/>
      <c r="P4545" s="88"/>
      <c r="Q4545" s="88"/>
      <c r="R4545" s="88"/>
      <c r="S4545" s="88"/>
      <c r="T4545" s="89"/>
      <c r="U4545" s="42"/>
      <c r="V4545" s="42"/>
      <c r="W4545" s="42"/>
      <c r="X4545" s="42"/>
      <c r="Y4545" s="42"/>
      <c r="Z4545" s="42"/>
      <c r="AA4545" s="42"/>
      <c r="AB4545" s="42"/>
      <c r="AC4545" s="42"/>
      <c r="AD4545" s="42"/>
      <c r="AE4545" s="42"/>
      <c r="AT4545" s="20" t="s">
        <v>250</v>
      </c>
      <c r="AU4545" s="20" t="s">
        <v>93</v>
      </c>
    </row>
    <row r="4546" s="13" customFormat="1">
      <c r="A4546" s="13"/>
      <c r="B4546" s="236"/>
      <c r="C4546" s="237"/>
      <c r="D4546" s="238" t="s">
        <v>252</v>
      </c>
      <c r="E4546" s="239" t="s">
        <v>39</v>
      </c>
      <c r="F4546" s="240" t="s">
        <v>304</v>
      </c>
      <c r="G4546" s="237"/>
      <c r="H4546" s="239" t="s">
        <v>39</v>
      </c>
      <c r="I4546" s="241"/>
      <c r="J4546" s="237"/>
      <c r="K4546" s="237"/>
      <c r="L4546" s="242"/>
      <c r="M4546" s="243"/>
      <c r="N4546" s="244"/>
      <c r="O4546" s="244"/>
      <c r="P4546" s="244"/>
      <c r="Q4546" s="244"/>
      <c r="R4546" s="244"/>
      <c r="S4546" s="244"/>
      <c r="T4546" s="245"/>
      <c r="U4546" s="13"/>
      <c r="V4546" s="13"/>
      <c r="W4546" s="13"/>
      <c r="X4546" s="13"/>
      <c r="Y4546" s="13"/>
      <c r="Z4546" s="13"/>
      <c r="AA4546" s="13"/>
      <c r="AB4546" s="13"/>
      <c r="AC4546" s="13"/>
      <c r="AD4546" s="13"/>
      <c r="AE4546" s="13"/>
      <c r="AT4546" s="246" t="s">
        <v>252</v>
      </c>
      <c r="AU4546" s="246" t="s">
        <v>93</v>
      </c>
      <c r="AV4546" s="13" t="s">
        <v>23</v>
      </c>
      <c r="AW4546" s="13" t="s">
        <v>46</v>
      </c>
      <c r="AX4546" s="13" t="s">
        <v>85</v>
      </c>
      <c r="AY4546" s="246" t="s">
        <v>241</v>
      </c>
    </row>
    <row r="4547" s="13" customFormat="1">
      <c r="A4547" s="13"/>
      <c r="B4547" s="236"/>
      <c r="C4547" s="237"/>
      <c r="D4547" s="238" t="s">
        <v>252</v>
      </c>
      <c r="E4547" s="239" t="s">
        <v>39</v>
      </c>
      <c r="F4547" s="240" t="s">
        <v>4010</v>
      </c>
      <c r="G4547" s="237"/>
      <c r="H4547" s="239" t="s">
        <v>39</v>
      </c>
      <c r="I4547" s="241"/>
      <c r="J4547" s="237"/>
      <c r="K4547" s="237"/>
      <c r="L4547" s="242"/>
      <c r="M4547" s="243"/>
      <c r="N4547" s="244"/>
      <c r="O4547" s="244"/>
      <c r="P4547" s="244"/>
      <c r="Q4547" s="244"/>
      <c r="R4547" s="244"/>
      <c r="S4547" s="244"/>
      <c r="T4547" s="245"/>
      <c r="U4547" s="13"/>
      <c r="V4547" s="13"/>
      <c r="W4547" s="13"/>
      <c r="X4547" s="13"/>
      <c r="Y4547" s="13"/>
      <c r="Z4547" s="13"/>
      <c r="AA4547" s="13"/>
      <c r="AB4547" s="13"/>
      <c r="AC4547" s="13"/>
      <c r="AD4547" s="13"/>
      <c r="AE4547" s="13"/>
      <c r="AT4547" s="246" t="s">
        <v>252</v>
      </c>
      <c r="AU4547" s="246" t="s">
        <v>93</v>
      </c>
      <c r="AV4547" s="13" t="s">
        <v>23</v>
      </c>
      <c r="AW4547" s="13" t="s">
        <v>46</v>
      </c>
      <c r="AX4547" s="13" t="s">
        <v>85</v>
      </c>
      <c r="AY4547" s="246" t="s">
        <v>241</v>
      </c>
    </row>
    <row r="4548" s="13" customFormat="1">
      <c r="A4548" s="13"/>
      <c r="B4548" s="236"/>
      <c r="C4548" s="237"/>
      <c r="D4548" s="238" t="s">
        <v>252</v>
      </c>
      <c r="E4548" s="239" t="s">
        <v>39</v>
      </c>
      <c r="F4548" s="240" t="s">
        <v>305</v>
      </c>
      <c r="G4548" s="237"/>
      <c r="H4548" s="239" t="s">
        <v>39</v>
      </c>
      <c r="I4548" s="241"/>
      <c r="J4548" s="237"/>
      <c r="K4548" s="237"/>
      <c r="L4548" s="242"/>
      <c r="M4548" s="243"/>
      <c r="N4548" s="244"/>
      <c r="O4548" s="244"/>
      <c r="P4548" s="244"/>
      <c r="Q4548" s="244"/>
      <c r="R4548" s="244"/>
      <c r="S4548" s="244"/>
      <c r="T4548" s="245"/>
      <c r="U4548" s="13"/>
      <c r="V4548" s="13"/>
      <c r="W4548" s="13"/>
      <c r="X4548" s="13"/>
      <c r="Y4548" s="13"/>
      <c r="Z4548" s="13"/>
      <c r="AA4548" s="13"/>
      <c r="AB4548" s="13"/>
      <c r="AC4548" s="13"/>
      <c r="AD4548" s="13"/>
      <c r="AE4548" s="13"/>
      <c r="AT4548" s="246" t="s">
        <v>252</v>
      </c>
      <c r="AU4548" s="246" t="s">
        <v>93</v>
      </c>
      <c r="AV4548" s="13" t="s">
        <v>23</v>
      </c>
      <c r="AW4548" s="13" t="s">
        <v>46</v>
      </c>
      <c r="AX4548" s="13" t="s">
        <v>85</v>
      </c>
      <c r="AY4548" s="246" t="s">
        <v>241</v>
      </c>
    </row>
    <row r="4549" s="14" customFormat="1">
      <c r="A4549" s="14"/>
      <c r="B4549" s="247"/>
      <c r="C4549" s="248"/>
      <c r="D4549" s="238" t="s">
        <v>252</v>
      </c>
      <c r="E4549" s="249" t="s">
        <v>39</v>
      </c>
      <c r="F4549" s="250" t="s">
        <v>4011</v>
      </c>
      <c r="G4549" s="248"/>
      <c r="H4549" s="251">
        <v>49.5</v>
      </c>
      <c r="I4549" s="252"/>
      <c r="J4549" s="248"/>
      <c r="K4549" s="248"/>
      <c r="L4549" s="253"/>
      <c r="M4549" s="254"/>
      <c r="N4549" s="255"/>
      <c r="O4549" s="255"/>
      <c r="P4549" s="255"/>
      <c r="Q4549" s="255"/>
      <c r="R4549" s="255"/>
      <c r="S4549" s="255"/>
      <c r="T4549" s="256"/>
      <c r="U4549" s="14"/>
      <c r="V4549" s="14"/>
      <c r="W4549" s="14"/>
      <c r="X4549" s="14"/>
      <c r="Y4549" s="14"/>
      <c r="Z4549" s="14"/>
      <c r="AA4549" s="14"/>
      <c r="AB4549" s="14"/>
      <c r="AC4549" s="14"/>
      <c r="AD4549" s="14"/>
      <c r="AE4549" s="14"/>
      <c r="AT4549" s="257" t="s">
        <v>252</v>
      </c>
      <c r="AU4549" s="257" t="s">
        <v>93</v>
      </c>
      <c r="AV4549" s="14" t="s">
        <v>93</v>
      </c>
      <c r="AW4549" s="14" t="s">
        <v>46</v>
      </c>
      <c r="AX4549" s="14" t="s">
        <v>85</v>
      </c>
      <c r="AY4549" s="257" t="s">
        <v>241</v>
      </c>
    </row>
    <row r="4550" s="13" customFormat="1">
      <c r="A4550" s="13"/>
      <c r="B4550" s="236"/>
      <c r="C4550" s="237"/>
      <c r="D4550" s="238" t="s">
        <v>252</v>
      </c>
      <c r="E4550" s="239" t="s">
        <v>39</v>
      </c>
      <c r="F4550" s="240" t="s">
        <v>308</v>
      </c>
      <c r="G4550" s="237"/>
      <c r="H4550" s="239" t="s">
        <v>39</v>
      </c>
      <c r="I4550" s="241"/>
      <c r="J4550" s="237"/>
      <c r="K4550" s="237"/>
      <c r="L4550" s="242"/>
      <c r="M4550" s="243"/>
      <c r="N4550" s="244"/>
      <c r="O4550" s="244"/>
      <c r="P4550" s="244"/>
      <c r="Q4550" s="244"/>
      <c r="R4550" s="244"/>
      <c r="S4550" s="244"/>
      <c r="T4550" s="245"/>
      <c r="U4550" s="13"/>
      <c r="V4550" s="13"/>
      <c r="W4550" s="13"/>
      <c r="X4550" s="13"/>
      <c r="Y4550" s="13"/>
      <c r="Z4550" s="13"/>
      <c r="AA4550" s="13"/>
      <c r="AB4550" s="13"/>
      <c r="AC4550" s="13"/>
      <c r="AD4550" s="13"/>
      <c r="AE4550" s="13"/>
      <c r="AT4550" s="246" t="s">
        <v>252</v>
      </c>
      <c r="AU4550" s="246" t="s">
        <v>93</v>
      </c>
      <c r="AV4550" s="13" t="s">
        <v>23</v>
      </c>
      <c r="AW4550" s="13" t="s">
        <v>46</v>
      </c>
      <c r="AX4550" s="13" t="s">
        <v>85</v>
      </c>
      <c r="AY4550" s="246" t="s">
        <v>241</v>
      </c>
    </row>
    <row r="4551" s="14" customFormat="1">
      <c r="A4551" s="14"/>
      <c r="B4551" s="247"/>
      <c r="C4551" s="248"/>
      <c r="D4551" s="238" t="s">
        <v>252</v>
      </c>
      <c r="E4551" s="249" t="s">
        <v>39</v>
      </c>
      <c r="F4551" s="250" t="s">
        <v>4012</v>
      </c>
      <c r="G4551" s="248"/>
      <c r="H4551" s="251">
        <v>60</v>
      </c>
      <c r="I4551" s="252"/>
      <c r="J4551" s="248"/>
      <c r="K4551" s="248"/>
      <c r="L4551" s="253"/>
      <c r="M4551" s="254"/>
      <c r="N4551" s="255"/>
      <c r="O4551" s="255"/>
      <c r="P4551" s="255"/>
      <c r="Q4551" s="255"/>
      <c r="R4551" s="255"/>
      <c r="S4551" s="255"/>
      <c r="T4551" s="256"/>
      <c r="U4551" s="14"/>
      <c r="V4551" s="14"/>
      <c r="W4551" s="14"/>
      <c r="X4551" s="14"/>
      <c r="Y4551" s="14"/>
      <c r="Z4551" s="14"/>
      <c r="AA4551" s="14"/>
      <c r="AB4551" s="14"/>
      <c r="AC4551" s="14"/>
      <c r="AD4551" s="14"/>
      <c r="AE4551" s="14"/>
      <c r="AT4551" s="257" t="s">
        <v>252</v>
      </c>
      <c r="AU4551" s="257" t="s">
        <v>93</v>
      </c>
      <c r="AV4551" s="14" t="s">
        <v>93</v>
      </c>
      <c r="AW4551" s="14" t="s">
        <v>46</v>
      </c>
      <c r="AX4551" s="14" t="s">
        <v>85</v>
      </c>
      <c r="AY4551" s="257" t="s">
        <v>241</v>
      </c>
    </row>
    <row r="4552" s="15" customFormat="1">
      <c r="A4552" s="15"/>
      <c r="B4552" s="258"/>
      <c r="C4552" s="259"/>
      <c r="D4552" s="238" t="s">
        <v>252</v>
      </c>
      <c r="E4552" s="260" t="s">
        <v>39</v>
      </c>
      <c r="F4552" s="261" t="s">
        <v>274</v>
      </c>
      <c r="G4552" s="259"/>
      <c r="H4552" s="262">
        <v>109.5</v>
      </c>
      <c r="I4552" s="263"/>
      <c r="J4552" s="259"/>
      <c r="K4552" s="259"/>
      <c r="L4552" s="264"/>
      <c r="M4552" s="265"/>
      <c r="N4552" s="266"/>
      <c r="O4552" s="266"/>
      <c r="P4552" s="266"/>
      <c r="Q4552" s="266"/>
      <c r="R4552" s="266"/>
      <c r="S4552" s="266"/>
      <c r="T4552" s="267"/>
      <c r="U4552" s="15"/>
      <c r="V4552" s="15"/>
      <c r="W4552" s="15"/>
      <c r="X4552" s="15"/>
      <c r="Y4552" s="15"/>
      <c r="Z4552" s="15"/>
      <c r="AA4552" s="15"/>
      <c r="AB4552" s="15"/>
      <c r="AC4552" s="15"/>
      <c r="AD4552" s="15"/>
      <c r="AE4552" s="15"/>
      <c r="AT4552" s="268" t="s">
        <v>252</v>
      </c>
      <c r="AU4552" s="268" t="s">
        <v>93</v>
      </c>
      <c r="AV4552" s="15" t="s">
        <v>248</v>
      </c>
      <c r="AW4552" s="15" t="s">
        <v>46</v>
      </c>
      <c r="AX4552" s="15" t="s">
        <v>23</v>
      </c>
      <c r="AY4552" s="268" t="s">
        <v>241</v>
      </c>
    </row>
    <row r="4553" s="2" customFormat="1" ht="16.5" customHeight="1">
      <c r="A4553" s="42"/>
      <c r="B4553" s="43"/>
      <c r="C4553" s="218" t="s">
        <v>4013</v>
      </c>
      <c r="D4553" s="218" t="s">
        <v>243</v>
      </c>
      <c r="E4553" s="219" t="s">
        <v>4014</v>
      </c>
      <c r="F4553" s="220" t="s">
        <v>4015</v>
      </c>
      <c r="G4553" s="221" t="s">
        <v>515</v>
      </c>
      <c r="H4553" s="222">
        <v>11.550000000000001</v>
      </c>
      <c r="I4553" s="223"/>
      <c r="J4553" s="224">
        <f>ROUND(I4553*H4553,2)</f>
        <v>0</v>
      </c>
      <c r="K4553" s="220" t="s">
        <v>247</v>
      </c>
      <c r="L4553" s="48"/>
      <c r="M4553" s="225" t="s">
        <v>39</v>
      </c>
      <c r="N4553" s="226" t="s">
        <v>56</v>
      </c>
      <c r="O4553" s="88"/>
      <c r="P4553" s="227">
        <f>O4553*H4553</f>
        <v>0</v>
      </c>
      <c r="Q4553" s="227">
        <v>0</v>
      </c>
      <c r="R4553" s="227">
        <f>Q4553*H4553</f>
        <v>0</v>
      </c>
      <c r="S4553" s="227">
        <v>0</v>
      </c>
      <c r="T4553" s="228">
        <f>S4553*H4553</f>
        <v>0</v>
      </c>
      <c r="U4553" s="42"/>
      <c r="V4553" s="42"/>
      <c r="W4553" s="42"/>
      <c r="X4553" s="42"/>
      <c r="Y4553" s="42"/>
      <c r="Z4553" s="42"/>
      <c r="AA4553" s="42"/>
      <c r="AB4553" s="42"/>
      <c r="AC4553" s="42"/>
      <c r="AD4553" s="42"/>
      <c r="AE4553" s="42"/>
      <c r="AR4553" s="229" t="s">
        <v>248</v>
      </c>
      <c r="AT4553" s="229" t="s">
        <v>243</v>
      </c>
      <c r="AU4553" s="229" t="s">
        <v>93</v>
      </c>
      <c r="AY4553" s="20" t="s">
        <v>241</v>
      </c>
      <c r="BE4553" s="230">
        <f>IF(N4553="základní",J4553,0)</f>
        <v>0</v>
      </c>
      <c r="BF4553" s="230">
        <f>IF(N4553="snížená",J4553,0)</f>
        <v>0</v>
      </c>
      <c r="BG4553" s="230">
        <f>IF(N4553="zákl. přenesená",J4553,0)</f>
        <v>0</v>
      </c>
      <c r="BH4553" s="230">
        <f>IF(N4553="sníž. přenesená",J4553,0)</f>
        <v>0</v>
      </c>
      <c r="BI4553" s="230">
        <f>IF(N4553="nulová",J4553,0)</f>
        <v>0</v>
      </c>
      <c r="BJ4553" s="20" t="s">
        <v>23</v>
      </c>
      <c r="BK4553" s="230">
        <f>ROUND(I4553*H4553,2)</f>
        <v>0</v>
      </c>
      <c r="BL4553" s="20" t="s">
        <v>248</v>
      </c>
      <c r="BM4553" s="229" t="s">
        <v>4016</v>
      </c>
    </row>
    <row r="4554" s="2" customFormat="1">
      <c r="A4554" s="42"/>
      <c r="B4554" s="43"/>
      <c r="C4554" s="44"/>
      <c r="D4554" s="231" t="s">
        <v>250</v>
      </c>
      <c r="E4554" s="44"/>
      <c r="F4554" s="232" t="s">
        <v>4017</v>
      </c>
      <c r="G4554" s="44"/>
      <c r="H4554" s="44"/>
      <c r="I4554" s="233"/>
      <c r="J4554" s="44"/>
      <c r="K4554" s="44"/>
      <c r="L4554" s="48"/>
      <c r="M4554" s="234"/>
      <c r="N4554" s="235"/>
      <c r="O4554" s="88"/>
      <c r="P4554" s="88"/>
      <c r="Q4554" s="88"/>
      <c r="R4554" s="88"/>
      <c r="S4554" s="88"/>
      <c r="T4554" s="89"/>
      <c r="U4554" s="42"/>
      <c r="V4554" s="42"/>
      <c r="W4554" s="42"/>
      <c r="X4554" s="42"/>
      <c r="Y4554" s="42"/>
      <c r="Z4554" s="42"/>
      <c r="AA4554" s="42"/>
      <c r="AB4554" s="42"/>
      <c r="AC4554" s="42"/>
      <c r="AD4554" s="42"/>
      <c r="AE4554" s="42"/>
      <c r="AT4554" s="20" t="s">
        <v>250</v>
      </c>
      <c r="AU4554" s="20" t="s">
        <v>93</v>
      </c>
    </row>
    <row r="4555" s="13" customFormat="1">
      <c r="A4555" s="13"/>
      <c r="B4555" s="236"/>
      <c r="C4555" s="237"/>
      <c r="D4555" s="238" t="s">
        <v>252</v>
      </c>
      <c r="E4555" s="239" t="s">
        <v>39</v>
      </c>
      <c r="F4555" s="240" t="s">
        <v>4018</v>
      </c>
      <c r="G4555" s="237"/>
      <c r="H4555" s="239" t="s">
        <v>39</v>
      </c>
      <c r="I4555" s="241"/>
      <c r="J4555" s="237"/>
      <c r="K4555" s="237"/>
      <c r="L4555" s="242"/>
      <c r="M4555" s="243"/>
      <c r="N4555" s="244"/>
      <c r="O4555" s="244"/>
      <c r="P4555" s="244"/>
      <c r="Q4555" s="244"/>
      <c r="R4555" s="244"/>
      <c r="S4555" s="244"/>
      <c r="T4555" s="245"/>
      <c r="U4555" s="13"/>
      <c r="V4555" s="13"/>
      <c r="W4555" s="13"/>
      <c r="X4555" s="13"/>
      <c r="Y4555" s="13"/>
      <c r="Z4555" s="13"/>
      <c r="AA4555" s="13"/>
      <c r="AB4555" s="13"/>
      <c r="AC4555" s="13"/>
      <c r="AD4555" s="13"/>
      <c r="AE4555" s="13"/>
      <c r="AT4555" s="246" t="s">
        <v>252</v>
      </c>
      <c r="AU4555" s="246" t="s">
        <v>93</v>
      </c>
      <c r="AV4555" s="13" t="s">
        <v>23</v>
      </c>
      <c r="AW4555" s="13" t="s">
        <v>46</v>
      </c>
      <c r="AX4555" s="13" t="s">
        <v>85</v>
      </c>
      <c r="AY4555" s="246" t="s">
        <v>241</v>
      </c>
    </row>
    <row r="4556" s="13" customFormat="1">
      <c r="A4556" s="13"/>
      <c r="B4556" s="236"/>
      <c r="C4556" s="237"/>
      <c r="D4556" s="238" t="s">
        <v>252</v>
      </c>
      <c r="E4556" s="239" t="s">
        <v>39</v>
      </c>
      <c r="F4556" s="240" t="s">
        <v>4019</v>
      </c>
      <c r="G4556" s="237"/>
      <c r="H4556" s="239" t="s">
        <v>39</v>
      </c>
      <c r="I4556" s="241"/>
      <c r="J4556" s="237"/>
      <c r="K4556" s="237"/>
      <c r="L4556" s="242"/>
      <c r="M4556" s="243"/>
      <c r="N4556" s="244"/>
      <c r="O4556" s="244"/>
      <c r="P4556" s="244"/>
      <c r="Q4556" s="244"/>
      <c r="R4556" s="244"/>
      <c r="S4556" s="244"/>
      <c r="T4556" s="245"/>
      <c r="U4556" s="13"/>
      <c r="V4556" s="13"/>
      <c r="W4556" s="13"/>
      <c r="X4556" s="13"/>
      <c r="Y4556" s="13"/>
      <c r="Z4556" s="13"/>
      <c r="AA4556" s="13"/>
      <c r="AB4556" s="13"/>
      <c r="AC4556" s="13"/>
      <c r="AD4556" s="13"/>
      <c r="AE4556" s="13"/>
      <c r="AT4556" s="246" t="s">
        <v>252</v>
      </c>
      <c r="AU4556" s="246" t="s">
        <v>93</v>
      </c>
      <c r="AV4556" s="13" t="s">
        <v>23</v>
      </c>
      <c r="AW4556" s="13" t="s">
        <v>46</v>
      </c>
      <c r="AX4556" s="13" t="s">
        <v>85</v>
      </c>
      <c r="AY4556" s="246" t="s">
        <v>241</v>
      </c>
    </row>
    <row r="4557" s="14" customFormat="1">
      <c r="A4557" s="14"/>
      <c r="B4557" s="247"/>
      <c r="C4557" s="248"/>
      <c r="D4557" s="238" t="s">
        <v>252</v>
      </c>
      <c r="E4557" s="249" t="s">
        <v>39</v>
      </c>
      <c r="F4557" s="250" t="s">
        <v>4020</v>
      </c>
      <c r="G4557" s="248"/>
      <c r="H4557" s="251">
        <v>11.550000000000001</v>
      </c>
      <c r="I4557" s="252"/>
      <c r="J4557" s="248"/>
      <c r="K4557" s="248"/>
      <c r="L4557" s="253"/>
      <c r="M4557" s="254"/>
      <c r="N4557" s="255"/>
      <c r="O4557" s="255"/>
      <c r="P4557" s="255"/>
      <c r="Q4557" s="255"/>
      <c r="R4557" s="255"/>
      <c r="S4557" s="255"/>
      <c r="T4557" s="256"/>
      <c r="U4557" s="14"/>
      <c r="V4557" s="14"/>
      <c r="W4557" s="14"/>
      <c r="X4557" s="14"/>
      <c r="Y4557" s="14"/>
      <c r="Z4557" s="14"/>
      <c r="AA4557" s="14"/>
      <c r="AB4557" s="14"/>
      <c r="AC4557" s="14"/>
      <c r="AD4557" s="14"/>
      <c r="AE4557" s="14"/>
      <c r="AT4557" s="257" t="s">
        <v>252</v>
      </c>
      <c r="AU4557" s="257" t="s">
        <v>93</v>
      </c>
      <c r="AV4557" s="14" t="s">
        <v>93</v>
      </c>
      <c r="AW4557" s="14" t="s">
        <v>46</v>
      </c>
      <c r="AX4557" s="14" t="s">
        <v>23</v>
      </c>
      <c r="AY4557" s="257" t="s">
        <v>241</v>
      </c>
    </row>
    <row r="4558" s="2" customFormat="1" ht="21.75" customHeight="1">
      <c r="A4558" s="42"/>
      <c r="B4558" s="43"/>
      <c r="C4558" s="218" t="s">
        <v>4021</v>
      </c>
      <c r="D4558" s="218" t="s">
        <v>243</v>
      </c>
      <c r="E4558" s="219" t="s">
        <v>4022</v>
      </c>
      <c r="F4558" s="220" t="s">
        <v>4023</v>
      </c>
      <c r="G4558" s="221" t="s">
        <v>145</v>
      </c>
      <c r="H4558" s="222">
        <v>174.03200000000001</v>
      </c>
      <c r="I4558" s="223"/>
      <c r="J4558" s="224">
        <f>ROUND(I4558*H4558,2)</f>
        <v>0</v>
      </c>
      <c r="K4558" s="220" t="s">
        <v>247</v>
      </c>
      <c r="L4558" s="48"/>
      <c r="M4558" s="225" t="s">
        <v>39</v>
      </c>
      <c r="N4558" s="226" t="s">
        <v>56</v>
      </c>
      <c r="O4558" s="88"/>
      <c r="P4558" s="227">
        <f>O4558*H4558</f>
        <v>0</v>
      </c>
      <c r="Q4558" s="227">
        <v>0</v>
      </c>
      <c r="R4558" s="227">
        <f>Q4558*H4558</f>
        <v>0</v>
      </c>
      <c r="S4558" s="227">
        <v>0.0025999999999999999</v>
      </c>
      <c r="T4558" s="228">
        <f>S4558*H4558</f>
        <v>0.45248320000000003</v>
      </c>
      <c r="U4558" s="42"/>
      <c r="V4558" s="42"/>
      <c r="W4558" s="42"/>
      <c r="X4558" s="42"/>
      <c r="Y4558" s="42"/>
      <c r="Z4558" s="42"/>
      <c r="AA4558" s="42"/>
      <c r="AB4558" s="42"/>
      <c r="AC4558" s="42"/>
      <c r="AD4558" s="42"/>
      <c r="AE4558" s="42"/>
      <c r="AR4558" s="229" t="s">
        <v>248</v>
      </c>
      <c r="AT4558" s="229" t="s">
        <v>243</v>
      </c>
      <c r="AU4558" s="229" t="s">
        <v>93</v>
      </c>
      <c r="AY4558" s="20" t="s">
        <v>241</v>
      </c>
      <c r="BE4558" s="230">
        <f>IF(N4558="základní",J4558,0)</f>
        <v>0</v>
      </c>
      <c r="BF4558" s="230">
        <f>IF(N4558="snížená",J4558,0)</f>
        <v>0</v>
      </c>
      <c r="BG4558" s="230">
        <f>IF(N4558="zákl. přenesená",J4558,0)</f>
        <v>0</v>
      </c>
      <c r="BH4558" s="230">
        <f>IF(N4558="sníž. přenesená",J4558,0)</f>
        <v>0</v>
      </c>
      <c r="BI4558" s="230">
        <f>IF(N4558="nulová",J4558,0)</f>
        <v>0</v>
      </c>
      <c r="BJ4558" s="20" t="s">
        <v>23</v>
      </c>
      <c r="BK4558" s="230">
        <f>ROUND(I4558*H4558,2)</f>
        <v>0</v>
      </c>
      <c r="BL4558" s="20" t="s">
        <v>248</v>
      </c>
      <c r="BM4558" s="229" t="s">
        <v>4024</v>
      </c>
    </row>
    <row r="4559" s="2" customFormat="1">
      <c r="A4559" s="42"/>
      <c r="B4559" s="43"/>
      <c r="C4559" s="44"/>
      <c r="D4559" s="231" t="s">
        <v>250</v>
      </c>
      <c r="E4559" s="44"/>
      <c r="F4559" s="232" t="s">
        <v>4025</v>
      </c>
      <c r="G4559" s="44"/>
      <c r="H4559" s="44"/>
      <c r="I4559" s="233"/>
      <c r="J4559" s="44"/>
      <c r="K4559" s="44"/>
      <c r="L4559" s="48"/>
      <c r="M4559" s="234"/>
      <c r="N4559" s="235"/>
      <c r="O4559" s="88"/>
      <c r="P4559" s="88"/>
      <c r="Q4559" s="88"/>
      <c r="R4559" s="88"/>
      <c r="S4559" s="88"/>
      <c r="T4559" s="89"/>
      <c r="U4559" s="42"/>
      <c r="V4559" s="42"/>
      <c r="W4559" s="42"/>
      <c r="X4559" s="42"/>
      <c r="Y4559" s="42"/>
      <c r="Z4559" s="42"/>
      <c r="AA4559" s="42"/>
      <c r="AB4559" s="42"/>
      <c r="AC4559" s="42"/>
      <c r="AD4559" s="42"/>
      <c r="AE4559" s="42"/>
      <c r="AT4559" s="20" t="s">
        <v>250</v>
      </c>
      <c r="AU4559" s="20" t="s">
        <v>93</v>
      </c>
    </row>
    <row r="4560" s="13" customFormat="1">
      <c r="A4560" s="13"/>
      <c r="B4560" s="236"/>
      <c r="C4560" s="237"/>
      <c r="D4560" s="238" t="s">
        <v>252</v>
      </c>
      <c r="E4560" s="239" t="s">
        <v>39</v>
      </c>
      <c r="F4560" s="240" t="s">
        <v>1024</v>
      </c>
      <c r="G4560" s="237"/>
      <c r="H4560" s="239" t="s">
        <v>39</v>
      </c>
      <c r="I4560" s="241"/>
      <c r="J4560" s="237"/>
      <c r="K4560" s="237"/>
      <c r="L4560" s="242"/>
      <c r="M4560" s="243"/>
      <c r="N4560" s="244"/>
      <c r="O4560" s="244"/>
      <c r="P4560" s="244"/>
      <c r="Q4560" s="244"/>
      <c r="R4560" s="244"/>
      <c r="S4560" s="244"/>
      <c r="T4560" s="245"/>
      <c r="U4560" s="13"/>
      <c r="V4560" s="13"/>
      <c r="W4560" s="13"/>
      <c r="X4560" s="13"/>
      <c r="Y4560" s="13"/>
      <c r="Z4560" s="13"/>
      <c r="AA4560" s="13"/>
      <c r="AB4560" s="13"/>
      <c r="AC4560" s="13"/>
      <c r="AD4560" s="13"/>
      <c r="AE4560" s="13"/>
      <c r="AT4560" s="246" t="s">
        <v>252</v>
      </c>
      <c r="AU4560" s="246" t="s">
        <v>93</v>
      </c>
      <c r="AV4560" s="13" t="s">
        <v>23</v>
      </c>
      <c r="AW4560" s="13" t="s">
        <v>46</v>
      </c>
      <c r="AX4560" s="13" t="s">
        <v>85</v>
      </c>
      <c r="AY4560" s="246" t="s">
        <v>241</v>
      </c>
    </row>
    <row r="4561" s="13" customFormat="1">
      <c r="A4561" s="13"/>
      <c r="B4561" s="236"/>
      <c r="C4561" s="237"/>
      <c r="D4561" s="238" t="s">
        <v>252</v>
      </c>
      <c r="E4561" s="239" t="s">
        <v>39</v>
      </c>
      <c r="F4561" s="240" t="s">
        <v>4026</v>
      </c>
      <c r="G4561" s="237"/>
      <c r="H4561" s="239" t="s">
        <v>39</v>
      </c>
      <c r="I4561" s="241"/>
      <c r="J4561" s="237"/>
      <c r="K4561" s="237"/>
      <c r="L4561" s="242"/>
      <c r="M4561" s="243"/>
      <c r="N4561" s="244"/>
      <c r="O4561" s="244"/>
      <c r="P4561" s="244"/>
      <c r="Q4561" s="244"/>
      <c r="R4561" s="244"/>
      <c r="S4561" s="244"/>
      <c r="T4561" s="245"/>
      <c r="U4561" s="13"/>
      <c r="V4561" s="13"/>
      <c r="W4561" s="13"/>
      <c r="X4561" s="13"/>
      <c r="Y4561" s="13"/>
      <c r="Z4561" s="13"/>
      <c r="AA4561" s="13"/>
      <c r="AB4561" s="13"/>
      <c r="AC4561" s="13"/>
      <c r="AD4561" s="13"/>
      <c r="AE4561" s="13"/>
      <c r="AT4561" s="246" t="s">
        <v>252</v>
      </c>
      <c r="AU4561" s="246" t="s">
        <v>93</v>
      </c>
      <c r="AV4561" s="13" t="s">
        <v>23</v>
      </c>
      <c r="AW4561" s="13" t="s">
        <v>46</v>
      </c>
      <c r="AX4561" s="13" t="s">
        <v>85</v>
      </c>
      <c r="AY4561" s="246" t="s">
        <v>241</v>
      </c>
    </row>
    <row r="4562" s="14" customFormat="1">
      <c r="A4562" s="14"/>
      <c r="B4562" s="247"/>
      <c r="C4562" s="248"/>
      <c r="D4562" s="238" t="s">
        <v>252</v>
      </c>
      <c r="E4562" s="249" t="s">
        <v>39</v>
      </c>
      <c r="F4562" s="250" t="s">
        <v>4027</v>
      </c>
      <c r="G4562" s="248"/>
      <c r="H4562" s="251">
        <v>15.01</v>
      </c>
      <c r="I4562" s="252"/>
      <c r="J4562" s="248"/>
      <c r="K4562" s="248"/>
      <c r="L4562" s="253"/>
      <c r="M4562" s="254"/>
      <c r="N4562" s="255"/>
      <c r="O4562" s="255"/>
      <c r="P4562" s="255"/>
      <c r="Q4562" s="255"/>
      <c r="R4562" s="255"/>
      <c r="S4562" s="255"/>
      <c r="T4562" s="256"/>
      <c r="U4562" s="14"/>
      <c r="V4562" s="14"/>
      <c r="W4562" s="14"/>
      <c r="X4562" s="14"/>
      <c r="Y4562" s="14"/>
      <c r="Z4562" s="14"/>
      <c r="AA4562" s="14"/>
      <c r="AB4562" s="14"/>
      <c r="AC4562" s="14"/>
      <c r="AD4562" s="14"/>
      <c r="AE4562" s="14"/>
      <c r="AT4562" s="257" t="s">
        <v>252</v>
      </c>
      <c r="AU4562" s="257" t="s">
        <v>93</v>
      </c>
      <c r="AV4562" s="14" t="s">
        <v>93</v>
      </c>
      <c r="AW4562" s="14" t="s">
        <v>46</v>
      </c>
      <c r="AX4562" s="14" t="s">
        <v>85</v>
      </c>
      <c r="AY4562" s="257" t="s">
        <v>241</v>
      </c>
    </row>
    <row r="4563" s="13" customFormat="1">
      <c r="A4563" s="13"/>
      <c r="B4563" s="236"/>
      <c r="C4563" s="237"/>
      <c r="D4563" s="238" t="s">
        <v>252</v>
      </c>
      <c r="E4563" s="239" t="s">
        <v>39</v>
      </c>
      <c r="F4563" s="240" t="s">
        <v>2321</v>
      </c>
      <c r="G4563" s="237"/>
      <c r="H4563" s="239" t="s">
        <v>39</v>
      </c>
      <c r="I4563" s="241"/>
      <c r="J4563" s="237"/>
      <c r="K4563" s="237"/>
      <c r="L4563" s="242"/>
      <c r="M4563" s="243"/>
      <c r="N4563" s="244"/>
      <c r="O4563" s="244"/>
      <c r="P4563" s="244"/>
      <c r="Q4563" s="244"/>
      <c r="R4563" s="244"/>
      <c r="S4563" s="244"/>
      <c r="T4563" s="245"/>
      <c r="U4563" s="13"/>
      <c r="V4563" s="13"/>
      <c r="W4563" s="13"/>
      <c r="X4563" s="13"/>
      <c r="Y4563" s="13"/>
      <c r="Z4563" s="13"/>
      <c r="AA4563" s="13"/>
      <c r="AB4563" s="13"/>
      <c r="AC4563" s="13"/>
      <c r="AD4563" s="13"/>
      <c r="AE4563" s="13"/>
      <c r="AT4563" s="246" t="s">
        <v>252</v>
      </c>
      <c r="AU4563" s="246" t="s">
        <v>93</v>
      </c>
      <c r="AV4563" s="13" t="s">
        <v>23</v>
      </c>
      <c r="AW4563" s="13" t="s">
        <v>46</v>
      </c>
      <c r="AX4563" s="13" t="s">
        <v>85</v>
      </c>
      <c r="AY4563" s="246" t="s">
        <v>241</v>
      </c>
    </row>
    <row r="4564" s="13" customFormat="1">
      <c r="A4564" s="13"/>
      <c r="B4564" s="236"/>
      <c r="C4564" s="237"/>
      <c r="D4564" s="238" t="s">
        <v>252</v>
      </c>
      <c r="E4564" s="239" t="s">
        <v>39</v>
      </c>
      <c r="F4564" s="240" t="s">
        <v>4028</v>
      </c>
      <c r="G4564" s="237"/>
      <c r="H4564" s="239" t="s">
        <v>39</v>
      </c>
      <c r="I4564" s="241"/>
      <c r="J4564" s="237"/>
      <c r="K4564" s="237"/>
      <c r="L4564" s="242"/>
      <c r="M4564" s="243"/>
      <c r="N4564" s="244"/>
      <c r="O4564" s="244"/>
      <c r="P4564" s="244"/>
      <c r="Q4564" s="244"/>
      <c r="R4564" s="244"/>
      <c r="S4564" s="244"/>
      <c r="T4564" s="245"/>
      <c r="U4564" s="13"/>
      <c r="V4564" s="13"/>
      <c r="W4564" s="13"/>
      <c r="X4564" s="13"/>
      <c r="Y4564" s="13"/>
      <c r="Z4564" s="13"/>
      <c r="AA4564" s="13"/>
      <c r="AB4564" s="13"/>
      <c r="AC4564" s="13"/>
      <c r="AD4564" s="13"/>
      <c r="AE4564" s="13"/>
      <c r="AT4564" s="246" t="s">
        <v>252</v>
      </c>
      <c r="AU4564" s="246" t="s">
        <v>93</v>
      </c>
      <c r="AV4564" s="13" t="s">
        <v>23</v>
      </c>
      <c r="AW4564" s="13" t="s">
        <v>46</v>
      </c>
      <c r="AX4564" s="13" t="s">
        <v>85</v>
      </c>
      <c r="AY4564" s="246" t="s">
        <v>241</v>
      </c>
    </row>
    <row r="4565" s="13" customFormat="1">
      <c r="A4565" s="13"/>
      <c r="B4565" s="236"/>
      <c r="C4565" s="237"/>
      <c r="D4565" s="238" t="s">
        <v>252</v>
      </c>
      <c r="E4565" s="239" t="s">
        <v>39</v>
      </c>
      <c r="F4565" s="240" t="s">
        <v>1011</v>
      </c>
      <c r="G4565" s="237"/>
      <c r="H4565" s="239" t="s">
        <v>39</v>
      </c>
      <c r="I4565" s="241"/>
      <c r="J4565" s="237"/>
      <c r="K4565" s="237"/>
      <c r="L4565" s="242"/>
      <c r="M4565" s="243"/>
      <c r="N4565" s="244"/>
      <c r="O4565" s="244"/>
      <c r="P4565" s="244"/>
      <c r="Q4565" s="244"/>
      <c r="R4565" s="244"/>
      <c r="S4565" s="244"/>
      <c r="T4565" s="245"/>
      <c r="U4565" s="13"/>
      <c r="V4565" s="13"/>
      <c r="W4565" s="13"/>
      <c r="X4565" s="13"/>
      <c r="Y4565" s="13"/>
      <c r="Z4565" s="13"/>
      <c r="AA4565" s="13"/>
      <c r="AB4565" s="13"/>
      <c r="AC4565" s="13"/>
      <c r="AD4565" s="13"/>
      <c r="AE4565" s="13"/>
      <c r="AT4565" s="246" t="s">
        <v>252</v>
      </c>
      <c r="AU4565" s="246" t="s">
        <v>93</v>
      </c>
      <c r="AV4565" s="13" t="s">
        <v>23</v>
      </c>
      <c r="AW4565" s="13" t="s">
        <v>46</v>
      </c>
      <c r="AX4565" s="13" t="s">
        <v>85</v>
      </c>
      <c r="AY4565" s="246" t="s">
        <v>241</v>
      </c>
    </row>
    <row r="4566" s="14" customFormat="1">
      <c r="A4566" s="14"/>
      <c r="B4566" s="247"/>
      <c r="C4566" s="248"/>
      <c r="D4566" s="238" t="s">
        <v>252</v>
      </c>
      <c r="E4566" s="249" t="s">
        <v>39</v>
      </c>
      <c r="F4566" s="250" t="s">
        <v>4029</v>
      </c>
      <c r="G4566" s="248"/>
      <c r="H4566" s="251">
        <v>17.34</v>
      </c>
      <c r="I4566" s="252"/>
      <c r="J4566" s="248"/>
      <c r="K4566" s="248"/>
      <c r="L4566" s="253"/>
      <c r="M4566" s="254"/>
      <c r="N4566" s="255"/>
      <c r="O4566" s="255"/>
      <c r="P4566" s="255"/>
      <c r="Q4566" s="255"/>
      <c r="R4566" s="255"/>
      <c r="S4566" s="255"/>
      <c r="T4566" s="256"/>
      <c r="U4566" s="14"/>
      <c r="V4566" s="14"/>
      <c r="W4566" s="14"/>
      <c r="X4566" s="14"/>
      <c r="Y4566" s="14"/>
      <c r="Z4566" s="14"/>
      <c r="AA4566" s="14"/>
      <c r="AB4566" s="14"/>
      <c r="AC4566" s="14"/>
      <c r="AD4566" s="14"/>
      <c r="AE4566" s="14"/>
      <c r="AT4566" s="257" t="s">
        <v>252</v>
      </c>
      <c r="AU4566" s="257" t="s">
        <v>93</v>
      </c>
      <c r="AV4566" s="14" t="s">
        <v>93</v>
      </c>
      <c r="AW4566" s="14" t="s">
        <v>46</v>
      </c>
      <c r="AX4566" s="14" t="s">
        <v>85</v>
      </c>
      <c r="AY4566" s="257" t="s">
        <v>241</v>
      </c>
    </row>
    <row r="4567" s="14" customFormat="1">
      <c r="A4567" s="14"/>
      <c r="B4567" s="247"/>
      <c r="C4567" s="248"/>
      <c r="D4567" s="238" t="s">
        <v>252</v>
      </c>
      <c r="E4567" s="249" t="s">
        <v>39</v>
      </c>
      <c r="F4567" s="250" t="s">
        <v>4030</v>
      </c>
      <c r="G4567" s="248"/>
      <c r="H4567" s="251">
        <v>11.43</v>
      </c>
      <c r="I4567" s="252"/>
      <c r="J4567" s="248"/>
      <c r="K4567" s="248"/>
      <c r="L4567" s="253"/>
      <c r="M4567" s="254"/>
      <c r="N4567" s="255"/>
      <c r="O4567" s="255"/>
      <c r="P4567" s="255"/>
      <c r="Q4567" s="255"/>
      <c r="R4567" s="255"/>
      <c r="S4567" s="255"/>
      <c r="T4567" s="256"/>
      <c r="U4567" s="14"/>
      <c r="V4567" s="14"/>
      <c r="W4567" s="14"/>
      <c r="X4567" s="14"/>
      <c r="Y4567" s="14"/>
      <c r="Z4567" s="14"/>
      <c r="AA4567" s="14"/>
      <c r="AB4567" s="14"/>
      <c r="AC4567" s="14"/>
      <c r="AD4567" s="14"/>
      <c r="AE4567" s="14"/>
      <c r="AT4567" s="257" t="s">
        <v>252</v>
      </c>
      <c r="AU4567" s="257" t="s">
        <v>93</v>
      </c>
      <c r="AV4567" s="14" t="s">
        <v>93</v>
      </c>
      <c r="AW4567" s="14" t="s">
        <v>46</v>
      </c>
      <c r="AX4567" s="14" t="s">
        <v>85</v>
      </c>
      <c r="AY4567" s="257" t="s">
        <v>241</v>
      </c>
    </row>
    <row r="4568" s="14" customFormat="1">
      <c r="A4568" s="14"/>
      <c r="B4568" s="247"/>
      <c r="C4568" s="248"/>
      <c r="D4568" s="238" t="s">
        <v>252</v>
      </c>
      <c r="E4568" s="249" t="s">
        <v>39</v>
      </c>
      <c r="F4568" s="250" t="s">
        <v>4031</v>
      </c>
      <c r="G4568" s="248"/>
      <c r="H4568" s="251">
        <v>8.1600000000000001</v>
      </c>
      <c r="I4568" s="252"/>
      <c r="J4568" s="248"/>
      <c r="K4568" s="248"/>
      <c r="L4568" s="253"/>
      <c r="M4568" s="254"/>
      <c r="N4568" s="255"/>
      <c r="O4568" s="255"/>
      <c r="P4568" s="255"/>
      <c r="Q4568" s="255"/>
      <c r="R4568" s="255"/>
      <c r="S4568" s="255"/>
      <c r="T4568" s="256"/>
      <c r="U4568" s="14"/>
      <c r="V4568" s="14"/>
      <c r="W4568" s="14"/>
      <c r="X4568" s="14"/>
      <c r="Y4568" s="14"/>
      <c r="Z4568" s="14"/>
      <c r="AA4568" s="14"/>
      <c r="AB4568" s="14"/>
      <c r="AC4568" s="14"/>
      <c r="AD4568" s="14"/>
      <c r="AE4568" s="14"/>
      <c r="AT4568" s="257" t="s">
        <v>252</v>
      </c>
      <c r="AU4568" s="257" t="s">
        <v>93</v>
      </c>
      <c r="AV4568" s="14" t="s">
        <v>93</v>
      </c>
      <c r="AW4568" s="14" t="s">
        <v>46</v>
      </c>
      <c r="AX4568" s="14" t="s">
        <v>85</v>
      </c>
      <c r="AY4568" s="257" t="s">
        <v>241</v>
      </c>
    </row>
    <row r="4569" s="14" customFormat="1">
      <c r="A4569" s="14"/>
      <c r="B4569" s="247"/>
      <c r="C4569" s="248"/>
      <c r="D4569" s="238" t="s">
        <v>252</v>
      </c>
      <c r="E4569" s="249" t="s">
        <v>39</v>
      </c>
      <c r="F4569" s="250" t="s">
        <v>4032</v>
      </c>
      <c r="G4569" s="248"/>
      <c r="H4569" s="251">
        <v>3.6299999999999999</v>
      </c>
      <c r="I4569" s="252"/>
      <c r="J4569" s="248"/>
      <c r="K4569" s="248"/>
      <c r="L4569" s="253"/>
      <c r="M4569" s="254"/>
      <c r="N4569" s="255"/>
      <c r="O4569" s="255"/>
      <c r="P4569" s="255"/>
      <c r="Q4569" s="255"/>
      <c r="R4569" s="255"/>
      <c r="S4569" s="255"/>
      <c r="T4569" s="256"/>
      <c r="U4569" s="14"/>
      <c r="V4569" s="14"/>
      <c r="W4569" s="14"/>
      <c r="X4569" s="14"/>
      <c r="Y4569" s="14"/>
      <c r="Z4569" s="14"/>
      <c r="AA4569" s="14"/>
      <c r="AB4569" s="14"/>
      <c r="AC4569" s="14"/>
      <c r="AD4569" s="14"/>
      <c r="AE4569" s="14"/>
      <c r="AT4569" s="257" t="s">
        <v>252</v>
      </c>
      <c r="AU4569" s="257" t="s">
        <v>93</v>
      </c>
      <c r="AV4569" s="14" t="s">
        <v>93</v>
      </c>
      <c r="AW4569" s="14" t="s">
        <v>46</v>
      </c>
      <c r="AX4569" s="14" t="s">
        <v>85</v>
      </c>
      <c r="AY4569" s="257" t="s">
        <v>241</v>
      </c>
    </row>
    <row r="4570" s="14" customFormat="1">
      <c r="A4570" s="14"/>
      <c r="B4570" s="247"/>
      <c r="C4570" s="248"/>
      <c r="D4570" s="238" t="s">
        <v>252</v>
      </c>
      <c r="E4570" s="249" t="s">
        <v>39</v>
      </c>
      <c r="F4570" s="250" t="s">
        <v>4033</v>
      </c>
      <c r="G4570" s="248"/>
      <c r="H4570" s="251">
        <v>3.7799999999999998</v>
      </c>
      <c r="I4570" s="252"/>
      <c r="J4570" s="248"/>
      <c r="K4570" s="248"/>
      <c r="L4570" s="253"/>
      <c r="M4570" s="254"/>
      <c r="N4570" s="255"/>
      <c r="O4570" s="255"/>
      <c r="P4570" s="255"/>
      <c r="Q4570" s="255"/>
      <c r="R4570" s="255"/>
      <c r="S4570" s="255"/>
      <c r="T4570" s="256"/>
      <c r="U4570" s="14"/>
      <c r="V4570" s="14"/>
      <c r="W4570" s="14"/>
      <c r="X4570" s="14"/>
      <c r="Y4570" s="14"/>
      <c r="Z4570" s="14"/>
      <c r="AA4570" s="14"/>
      <c r="AB4570" s="14"/>
      <c r="AC4570" s="14"/>
      <c r="AD4570" s="14"/>
      <c r="AE4570" s="14"/>
      <c r="AT4570" s="257" t="s">
        <v>252</v>
      </c>
      <c r="AU4570" s="257" t="s">
        <v>93</v>
      </c>
      <c r="AV4570" s="14" t="s">
        <v>93</v>
      </c>
      <c r="AW4570" s="14" t="s">
        <v>46</v>
      </c>
      <c r="AX4570" s="14" t="s">
        <v>85</v>
      </c>
      <c r="AY4570" s="257" t="s">
        <v>241</v>
      </c>
    </row>
    <row r="4571" s="14" customFormat="1">
      <c r="A4571" s="14"/>
      <c r="B4571" s="247"/>
      <c r="C4571" s="248"/>
      <c r="D4571" s="238" t="s">
        <v>252</v>
      </c>
      <c r="E4571" s="249" t="s">
        <v>39</v>
      </c>
      <c r="F4571" s="250" t="s">
        <v>4034</v>
      </c>
      <c r="G4571" s="248"/>
      <c r="H4571" s="251">
        <v>2.6400000000000001</v>
      </c>
      <c r="I4571" s="252"/>
      <c r="J4571" s="248"/>
      <c r="K4571" s="248"/>
      <c r="L4571" s="253"/>
      <c r="M4571" s="254"/>
      <c r="N4571" s="255"/>
      <c r="O4571" s="255"/>
      <c r="P4571" s="255"/>
      <c r="Q4571" s="255"/>
      <c r="R4571" s="255"/>
      <c r="S4571" s="255"/>
      <c r="T4571" s="256"/>
      <c r="U4571" s="14"/>
      <c r="V4571" s="14"/>
      <c r="W4571" s="14"/>
      <c r="X4571" s="14"/>
      <c r="Y4571" s="14"/>
      <c r="Z4571" s="14"/>
      <c r="AA4571" s="14"/>
      <c r="AB4571" s="14"/>
      <c r="AC4571" s="14"/>
      <c r="AD4571" s="14"/>
      <c r="AE4571" s="14"/>
      <c r="AT4571" s="257" t="s">
        <v>252</v>
      </c>
      <c r="AU4571" s="257" t="s">
        <v>93</v>
      </c>
      <c r="AV4571" s="14" t="s">
        <v>93</v>
      </c>
      <c r="AW4571" s="14" t="s">
        <v>46</v>
      </c>
      <c r="AX4571" s="14" t="s">
        <v>85</v>
      </c>
      <c r="AY4571" s="257" t="s">
        <v>241</v>
      </c>
    </row>
    <row r="4572" s="14" customFormat="1">
      <c r="A4572" s="14"/>
      <c r="B4572" s="247"/>
      <c r="C4572" s="248"/>
      <c r="D4572" s="238" t="s">
        <v>252</v>
      </c>
      <c r="E4572" s="249" t="s">
        <v>39</v>
      </c>
      <c r="F4572" s="250" t="s">
        <v>4035</v>
      </c>
      <c r="G4572" s="248"/>
      <c r="H4572" s="251">
        <v>4.1399999999999997</v>
      </c>
      <c r="I4572" s="252"/>
      <c r="J4572" s="248"/>
      <c r="K4572" s="248"/>
      <c r="L4572" s="253"/>
      <c r="M4572" s="254"/>
      <c r="N4572" s="255"/>
      <c r="O4572" s="255"/>
      <c r="P4572" s="255"/>
      <c r="Q4572" s="255"/>
      <c r="R4572" s="255"/>
      <c r="S4572" s="255"/>
      <c r="T4572" s="256"/>
      <c r="U4572" s="14"/>
      <c r="V4572" s="14"/>
      <c r="W4572" s="14"/>
      <c r="X4572" s="14"/>
      <c r="Y4572" s="14"/>
      <c r="Z4572" s="14"/>
      <c r="AA4572" s="14"/>
      <c r="AB4572" s="14"/>
      <c r="AC4572" s="14"/>
      <c r="AD4572" s="14"/>
      <c r="AE4572" s="14"/>
      <c r="AT4572" s="257" t="s">
        <v>252</v>
      </c>
      <c r="AU4572" s="257" t="s">
        <v>93</v>
      </c>
      <c r="AV4572" s="14" t="s">
        <v>93</v>
      </c>
      <c r="AW4572" s="14" t="s">
        <v>46</v>
      </c>
      <c r="AX4572" s="14" t="s">
        <v>85</v>
      </c>
      <c r="AY4572" s="257" t="s">
        <v>241</v>
      </c>
    </row>
    <row r="4573" s="14" customFormat="1">
      <c r="A4573" s="14"/>
      <c r="B4573" s="247"/>
      <c r="C4573" s="248"/>
      <c r="D4573" s="238" t="s">
        <v>252</v>
      </c>
      <c r="E4573" s="249" t="s">
        <v>39</v>
      </c>
      <c r="F4573" s="250" t="s">
        <v>4036</v>
      </c>
      <c r="G4573" s="248"/>
      <c r="H4573" s="251">
        <v>1.44</v>
      </c>
      <c r="I4573" s="252"/>
      <c r="J4573" s="248"/>
      <c r="K4573" s="248"/>
      <c r="L4573" s="253"/>
      <c r="M4573" s="254"/>
      <c r="N4573" s="255"/>
      <c r="O4573" s="255"/>
      <c r="P4573" s="255"/>
      <c r="Q4573" s="255"/>
      <c r="R4573" s="255"/>
      <c r="S4573" s="255"/>
      <c r="T4573" s="256"/>
      <c r="U4573" s="14"/>
      <c r="V4573" s="14"/>
      <c r="W4573" s="14"/>
      <c r="X4573" s="14"/>
      <c r="Y4573" s="14"/>
      <c r="Z4573" s="14"/>
      <c r="AA4573" s="14"/>
      <c r="AB4573" s="14"/>
      <c r="AC4573" s="14"/>
      <c r="AD4573" s="14"/>
      <c r="AE4573" s="14"/>
      <c r="AT4573" s="257" t="s">
        <v>252</v>
      </c>
      <c r="AU4573" s="257" t="s">
        <v>93</v>
      </c>
      <c r="AV4573" s="14" t="s">
        <v>93</v>
      </c>
      <c r="AW4573" s="14" t="s">
        <v>46</v>
      </c>
      <c r="AX4573" s="14" t="s">
        <v>85</v>
      </c>
      <c r="AY4573" s="257" t="s">
        <v>241</v>
      </c>
    </row>
    <row r="4574" s="13" customFormat="1">
      <c r="A4574" s="13"/>
      <c r="B4574" s="236"/>
      <c r="C4574" s="237"/>
      <c r="D4574" s="238" t="s">
        <v>252</v>
      </c>
      <c r="E4574" s="239" t="s">
        <v>39</v>
      </c>
      <c r="F4574" s="240" t="s">
        <v>1021</v>
      </c>
      <c r="G4574" s="237"/>
      <c r="H4574" s="239" t="s">
        <v>39</v>
      </c>
      <c r="I4574" s="241"/>
      <c r="J4574" s="237"/>
      <c r="K4574" s="237"/>
      <c r="L4574" s="242"/>
      <c r="M4574" s="243"/>
      <c r="N4574" s="244"/>
      <c r="O4574" s="244"/>
      <c r="P4574" s="244"/>
      <c r="Q4574" s="244"/>
      <c r="R4574" s="244"/>
      <c r="S4574" s="244"/>
      <c r="T4574" s="245"/>
      <c r="U4574" s="13"/>
      <c r="V4574" s="13"/>
      <c r="W4574" s="13"/>
      <c r="X4574" s="13"/>
      <c r="Y4574" s="13"/>
      <c r="Z4574" s="13"/>
      <c r="AA4574" s="13"/>
      <c r="AB4574" s="13"/>
      <c r="AC4574" s="13"/>
      <c r="AD4574" s="13"/>
      <c r="AE4574" s="13"/>
      <c r="AT4574" s="246" t="s">
        <v>252</v>
      </c>
      <c r="AU4574" s="246" t="s">
        <v>93</v>
      </c>
      <c r="AV4574" s="13" t="s">
        <v>23</v>
      </c>
      <c r="AW4574" s="13" t="s">
        <v>46</v>
      </c>
      <c r="AX4574" s="13" t="s">
        <v>85</v>
      </c>
      <c r="AY4574" s="246" t="s">
        <v>241</v>
      </c>
    </row>
    <row r="4575" s="14" customFormat="1">
      <c r="A4575" s="14"/>
      <c r="B4575" s="247"/>
      <c r="C4575" s="248"/>
      <c r="D4575" s="238" t="s">
        <v>252</v>
      </c>
      <c r="E4575" s="249" t="s">
        <v>39</v>
      </c>
      <c r="F4575" s="250" t="s">
        <v>4037</v>
      </c>
      <c r="G4575" s="248"/>
      <c r="H4575" s="251">
        <v>9.8100000000000005</v>
      </c>
      <c r="I4575" s="252"/>
      <c r="J4575" s="248"/>
      <c r="K4575" s="248"/>
      <c r="L4575" s="253"/>
      <c r="M4575" s="254"/>
      <c r="N4575" s="255"/>
      <c r="O4575" s="255"/>
      <c r="P4575" s="255"/>
      <c r="Q4575" s="255"/>
      <c r="R4575" s="255"/>
      <c r="S4575" s="255"/>
      <c r="T4575" s="256"/>
      <c r="U4575" s="14"/>
      <c r="V4575" s="14"/>
      <c r="W4575" s="14"/>
      <c r="X4575" s="14"/>
      <c r="Y4575" s="14"/>
      <c r="Z4575" s="14"/>
      <c r="AA4575" s="14"/>
      <c r="AB4575" s="14"/>
      <c r="AC4575" s="14"/>
      <c r="AD4575" s="14"/>
      <c r="AE4575" s="14"/>
      <c r="AT4575" s="257" t="s">
        <v>252</v>
      </c>
      <c r="AU4575" s="257" t="s">
        <v>93</v>
      </c>
      <c r="AV4575" s="14" t="s">
        <v>93</v>
      </c>
      <c r="AW4575" s="14" t="s">
        <v>46</v>
      </c>
      <c r="AX4575" s="14" t="s">
        <v>85</v>
      </c>
      <c r="AY4575" s="257" t="s">
        <v>241</v>
      </c>
    </row>
    <row r="4576" s="14" customFormat="1">
      <c r="A4576" s="14"/>
      <c r="B4576" s="247"/>
      <c r="C4576" s="248"/>
      <c r="D4576" s="238" t="s">
        <v>252</v>
      </c>
      <c r="E4576" s="249" t="s">
        <v>39</v>
      </c>
      <c r="F4576" s="250" t="s">
        <v>4038</v>
      </c>
      <c r="G4576" s="248"/>
      <c r="H4576" s="251">
        <v>18.629999999999999</v>
      </c>
      <c r="I4576" s="252"/>
      <c r="J4576" s="248"/>
      <c r="K4576" s="248"/>
      <c r="L4576" s="253"/>
      <c r="M4576" s="254"/>
      <c r="N4576" s="255"/>
      <c r="O4576" s="255"/>
      <c r="P4576" s="255"/>
      <c r="Q4576" s="255"/>
      <c r="R4576" s="255"/>
      <c r="S4576" s="255"/>
      <c r="T4576" s="256"/>
      <c r="U4576" s="14"/>
      <c r="V4576" s="14"/>
      <c r="W4576" s="14"/>
      <c r="X4576" s="14"/>
      <c r="Y4576" s="14"/>
      <c r="Z4576" s="14"/>
      <c r="AA4576" s="14"/>
      <c r="AB4576" s="14"/>
      <c r="AC4576" s="14"/>
      <c r="AD4576" s="14"/>
      <c r="AE4576" s="14"/>
      <c r="AT4576" s="257" t="s">
        <v>252</v>
      </c>
      <c r="AU4576" s="257" t="s">
        <v>93</v>
      </c>
      <c r="AV4576" s="14" t="s">
        <v>93</v>
      </c>
      <c r="AW4576" s="14" t="s">
        <v>46</v>
      </c>
      <c r="AX4576" s="14" t="s">
        <v>85</v>
      </c>
      <c r="AY4576" s="257" t="s">
        <v>241</v>
      </c>
    </row>
    <row r="4577" s="13" customFormat="1">
      <c r="A4577" s="13"/>
      <c r="B4577" s="236"/>
      <c r="C4577" s="237"/>
      <c r="D4577" s="238" t="s">
        <v>252</v>
      </c>
      <c r="E4577" s="239" t="s">
        <v>39</v>
      </c>
      <c r="F4577" s="240" t="s">
        <v>1033</v>
      </c>
      <c r="G4577" s="237"/>
      <c r="H4577" s="239" t="s">
        <v>39</v>
      </c>
      <c r="I4577" s="241"/>
      <c r="J4577" s="237"/>
      <c r="K4577" s="237"/>
      <c r="L4577" s="242"/>
      <c r="M4577" s="243"/>
      <c r="N4577" s="244"/>
      <c r="O4577" s="244"/>
      <c r="P4577" s="244"/>
      <c r="Q4577" s="244"/>
      <c r="R4577" s="244"/>
      <c r="S4577" s="244"/>
      <c r="T4577" s="245"/>
      <c r="U4577" s="13"/>
      <c r="V4577" s="13"/>
      <c r="W4577" s="13"/>
      <c r="X4577" s="13"/>
      <c r="Y4577" s="13"/>
      <c r="Z4577" s="13"/>
      <c r="AA4577" s="13"/>
      <c r="AB4577" s="13"/>
      <c r="AC4577" s="13"/>
      <c r="AD4577" s="13"/>
      <c r="AE4577" s="13"/>
      <c r="AT4577" s="246" t="s">
        <v>252</v>
      </c>
      <c r="AU4577" s="246" t="s">
        <v>93</v>
      </c>
      <c r="AV4577" s="13" t="s">
        <v>23</v>
      </c>
      <c r="AW4577" s="13" t="s">
        <v>46</v>
      </c>
      <c r="AX4577" s="13" t="s">
        <v>85</v>
      </c>
      <c r="AY4577" s="246" t="s">
        <v>241</v>
      </c>
    </row>
    <row r="4578" s="14" customFormat="1">
      <c r="A4578" s="14"/>
      <c r="B4578" s="247"/>
      <c r="C4578" s="248"/>
      <c r="D4578" s="238" t="s">
        <v>252</v>
      </c>
      <c r="E4578" s="249" t="s">
        <v>39</v>
      </c>
      <c r="F4578" s="250" t="s">
        <v>4039</v>
      </c>
      <c r="G4578" s="248"/>
      <c r="H4578" s="251">
        <v>1.21</v>
      </c>
      <c r="I4578" s="252"/>
      <c r="J4578" s="248"/>
      <c r="K4578" s="248"/>
      <c r="L4578" s="253"/>
      <c r="M4578" s="254"/>
      <c r="N4578" s="255"/>
      <c r="O4578" s="255"/>
      <c r="P4578" s="255"/>
      <c r="Q4578" s="255"/>
      <c r="R4578" s="255"/>
      <c r="S4578" s="255"/>
      <c r="T4578" s="256"/>
      <c r="U4578" s="14"/>
      <c r="V4578" s="14"/>
      <c r="W4578" s="14"/>
      <c r="X4578" s="14"/>
      <c r="Y4578" s="14"/>
      <c r="Z4578" s="14"/>
      <c r="AA4578" s="14"/>
      <c r="AB4578" s="14"/>
      <c r="AC4578" s="14"/>
      <c r="AD4578" s="14"/>
      <c r="AE4578" s="14"/>
      <c r="AT4578" s="257" t="s">
        <v>252</v>
      </c>
      <c r="AU4578" s="257" t="s">
        <v>93</v>
      </c>
      <c r="AV4578" s="14" t="s">
        <v>93</v>
      </c>
      <c r="AW4578" s="14" t="s">
        <v>46</v>
      </c>
      <c r="AX4578" s="14" t="s">
        <v>85</v>
      </c>
      <c r="AY4578" s="257" t="s">
        <v>241</v>
      </c>
    </row>
    <row r="4579" s="14" customFormat="1">
      <c r="A4579" s="14"/>
      <c r="B4579" s="247"/>
      <c r="C4579" s="248"/>
      <c r="D4579" s="238" t="s">
        <v>252</v>
      </c>
      <c r="E4579" s="249" t="s">
        <v>39</v>
      </c>
      <c r="F4579" s="250" t="s">
        <v>4040</v>
      </c>
      <c r="G4579" s="248"/>
      <c r="H4579" s="251">
        <v>8.5050000000000008</v>
      </c>
      <c r="I4579" s="252"/>
      <c r="J4579" s="248"/>
      <c r="K4579" s="248"/>
      <c r="L4579" s="253"/>
      <c r="M4579" s="254"/>
      <c r="N4579" s="255"/>
      <c r="O4579" s="255"/>
      <c r="P4579" s="255"/>
      <c r="Q4579" s="255"/>
      <c r="R4579" s="255"/>
      <c r="S4579" s="255"/>
      <c r="T4579" s="256"/>
      <c r="U4579" s="14"/>
      <c r="V4579" s="14"/>
      <c r="W4579" s="14"/>
      <c r="X4579" s="14"/>
      <c r="Y4579" s="14"/>
      <c r="Z4579" s="14"/>
      <c r="AA4579" s="14"/>
      <c r="AB4579" s="14"/>
      <c r="AC4579" s="14"/>
      <c r="AD4579" s="14"/>
      <c r="AE4579" s="14"/>
      <c r="AT4579" s="257" t="s">
        <v>252</v>
      </c>
      <c r="AU4579" s="257" t="s">
        <v>93</v>
      </c>
      <c r="AV4579" s="14" t="s">
        <v>93</v>
      </c>
      <c r="AW4579" s="14" t="s">
        <v>46</v>
      </c>
      <c r="AX4579" s="14" t="s">
        <v>85</v>
      </c>
      <c r="AY4579" s="257" t="s">
        <v>241</v>
      </c>
    </row>
    <row r="4580" s="14" customFormat="1">
      <c r="A4580" s="14"/>
      <c r="B4580" s="247"/>
      <c r="C4580" s="248"/>
      <c r="D4580" s="238" t="s">
        <v>252</v>
      </c>
      <c r="E4580" s="249" t="s">
        <v>39</v>
      </c>
      <c r="F4580" s="250" t="s">
        <v>4041</v>
      </c>
      <c r="G4580" s="248"/>
      <c r="H4580" s="251">
        <v>8.1270000000000007</v>
      </c>
      <c r="I4580" s="252"/>
      <c r="J4580" s="248"/>
      <c r="K4580" s="248"/>
      <c r="L4580" s="253"/>
      <c r="M4580" s="254"/>
      <c r="N4580" s="255"/>
      <c r="O4580" s="255"/>
      <c r="P4580" s="255"/>
      <c r="Q4580" s="255"/>
      <c r="R4580" s="255"/>
      <c r="S4580" s="255"/>
      <c r="T4580" s="256"/>
      <c r="U4580" s="14"/>
      <c r="V4580" s="14"/>
      <c r="W4580" s="14"/>
      <c r="X4580" s="14"/>
      <c r="Y4580" s="14"/>
      <c r="Z4580" s="14"/>
      <c r="AA4580" s="14"/>
      <c r="AB4580" s="14"/>
      <c r="AC4580" s="14"/>
      <c r="AD4580" s="14"/>
      <c r="AE4580" s="14"/>
      <c r="AT4580" s="257" t="s">
        <v>252</v>
      </c>
      <c r="AU4580" s="257" t="s">
        <v>93</v>
      </c>
      <c r="AV4580" s="14" t="s">
        <v>93</v>
      </c>
      <c r="AW4580" s="14" t="s">
        <v>46</v>
      </c>
      <c r="AX4580" s="14" t="s">
        <v>85</v>
      </c>
      <c r="AY4580" s="257" t="s">
        <v>241</v>
      </c>
    </row>
    <row r="4581" s="13" customFormat="1">
      <c r="A4581" s="13"/>
      <c r="B4581" s="236"/>
      <c r="C4581" s="237"/>
      <c r="D4581" s="238" t="s">
        <v>252</v>
      </c>
      <c r="E4581" s="239" t="s">
        <v>39</v>
      </c>
      <c r="F4581" s="240" t="s">
        <v>1014</v>
      </c>
      <c r="G4581" s="237"/>
      <c r="H4581" s="239" t="s">
        <v>39</v>
      </c>
      <c r="I4581" s="241"/>
      <c r="J4581" s="237"/>
      <c r="K4581" s="237"/>
      <c r="L4581" s="242"/>
      <c r="M4581" s="243"/>
      <c r="N4581" s="244"/>
      <c r="O4581" s="244"/>
      <c r="P4581" s="244"/>
      <c r="Q4581" s="244"/>
      <c r="R4581" s="244"/>
      <c r="S4581" s="244"/>
      <c r="T4581" s="245"/>
      <c r="U4581" s="13"/>
      <c r="V4581" s="13"/>
      <c r="W4581" s="13"/>
      <c r="X4581" s="13"/>
      <c r="Y4581" s="13"/>
      <c r="Z4581" s="13"/>
      <c r="AA4581" s="13"/>
      <c r="AB4581" s="13"/>
      <c r="AC4581" s="13"/>
      <c r="AD4581" s="13"/>
      <c r="AE4581" s="13"/>
      <c r="AT4581" s="246" t="s">
        <v>252</v>
      </c>
      <c r="AU4581" s="246" t="s">
        <v>93</v>
      </c>
      <c r="AV4581" s="13" t="s">
        <v>23</v>
      </c>
      <c r="AW4581" s="13" t="s">
        <v>46</v>
      </c>
      <c r="AX4581" s="13" t="s">
        <v>85</v>
      </c>
      <c r="AY4581" s="246" t="s">
        <v>241</v>
      </c>
    </row>
    <row r="4582" s="14" customFormat="1">
      <c r="A4582" s="14"/>
      <c r="B4582" s="247"/>
      <c r="C4582" s="248"/>
      <c r="D4582" s="238" t="s">
        <v>252</v>
      </c>
      <c r="E4582" s="249" t="s">
        <v>39</v>
      </c>
      <c r="F4582" s="250" t="s">
        <v>4042</v>
      </c>
      <c r="G4582" s="248"/>
      <c r="H4582" s="251">
        <v>24.329999999999998</v>
      </c>
      <c r="I4582" s="252"/>
      <c r="J4582" s="248"/>
      <c r="K4582" s="248"/>
      <c r="L4582" s="253"/>
      <c r="M4582" s="254"/>
      <c r="N4582" s="255"/>
      <c r="O4582" s="255"/>
      <c r="P4582" s="255"/>
      <c r="Q4582" s="255"/>
      <c r="R4582" s="255"/>
      <c r="S4582" s="255"/>
      <c r="T4582" s="256"/>
      <c r="U4582" s="14"/>
      <c r="V4582" s="14"/>
      <c r="W4582" s="14"/>
      <c r="X4582" s="14"/>
      <c r="Y4582" s="14"/>
      <c r="Z4582" s="14"/>
      <c r="AA4582" s="14"/>
      <c r="AB4582" s="14"/>
      <c r="AC4582" s="14"/>
      <c r="AD4582" s="14"/>
      <c r="AE4582" s="14"/>
      <c r="AT4582" s="257" t="s">
        <v>252</v>
      </c>
      <c r="AU4582" s="257" t="s">
        <v>93</v>
      </c>
      <c r="AV4582" s="14" t="s">
        <v>93</v>
      </c>
      <c r="AW4582" s="14" t="s">
        <v>46</v>
      </c>
      <c r="AX4582" s="14" t="s">
        <v>85</v>
      </c>
      <c r="AY4582" s="257" t="s">
        <v>241</v>
      </c>
    </row>
    <row r="4583" s="14" customFormat="1">
      <c r="A4583" s="14"/>
      <c r="B4583" s="247"/>
      <c r="C4583" s="248"/>
      <c r="D4583" s="238" t="s">
        <v>252</v>
      </c>
      <c r="E4583" s="249" t="s">
        <v>39</v>
      </c>
      <c r="F4583" s="250" t="s">
        <v>4043</v>
      </c>
      <c r="G4583" s="248"/>
      <c r="H4583" s="251">
        <v>11.460000000000001</v>
      </c>
      <c r="I4583" s="252"/>
      <c r="J4583" s="248"/>
      <c r="K4583" s="248"/>
      <c r="L4583" s="253"/>
      <c r="M4583" s="254"/>
      <c r="N4583" s="255"/>
      <c r="O4583" s="255"/>
      <c r="P4583" s="255"/>
      <c r="Q4583" s="255"/>
      <c r="R4583" s="255"/>
      <c r="S4583" s="255"/>
      <c r="T4583" s="256"/>
      <c r="U4583" s="14"/>
      <c r="V4583" s="14"/>
      <c r="W4583" s="14"/>
      <c r="X4583" s="14"/>
      <c r="Y4583" s="14"/>
      <c r="Z4583" s="14"/>
      <c r="AA4583" s="14"/>
      <c r="AB4583" s="14"/>
      <c r="AC4583" s="14"/>
      <c r="AD4583" s="14"/>
      <c r="AE4583" s="14"/>
      <c r="AT4583" s="257" t="s">
        <v>252</v>
      </c>
      <c r="AU4583" s="257" t="s">
        <v>93</v>
      </c>
      <c r="AV4583" s="14" t="s">
        <v>93</v>
      </c>
      <c r="AW4583" s="14" t="s">
        <v>46</v>
      </c>
      <c r="AX4583" s="14" t="s">
        <v>85</v>
      </c>
      <c r="AY4583" s="257" t="s">
        <v>241</v>
      </c>
    </row>
    <row r="4584" s="13" customFormat="1">
      <c r="A4584" s="13"/>
      <c r="B4584" s="236"/>
      <c r="C4584" s="237"/>
      <c r="D4584" s="238" t="s">
        <v>252</v>
      </c>
      <c r="E4584" s="239" t="s">
        <v>39</v>
      </c>
      <c r="F4584" s="240" t="s">
        <v>1024</v>
      </c>
      <c r="G4584" s="237"/>
      <c r="H4584" s="239" t="s">
        <v>39</v>
      </c>
      <c r="I4584" s="241"/>
      <c r="J4584" s="237"/>
      <c r="K4584" s="237"/>
      <c r="L4584" s="242"/>
      <c r="M4584" s="243"/>
      <c r="N4584" s="244"/>
      <c r="O4584" s="244"/>
      <c r="P4584" s="244"/>
      <c r="Q4584" s="244"/>
      <c r="R4584" s="244"/>
      <c r="S4584" s="244"/>
      <c r="T4584" s="245"/>
      <c r="U4584" s="13"/>
      <c r="V4584" s="13"/>
      <c r="W4584" s="13"/>
      <c r="X4584" s="13"/>
      <c r="Y4584" s="13"/>
      <c r="Z4584" s="13"/>
      <c r="AA4584" s="13"/>
      <c r="AB4584" s="13"/>
      <c r="AC4584" s="13"/>
      <c r="AD4584" s="13"/>
      <c r="AE4584" s="13"/>
      <c r="AT4584" s="246" t="s">
        <v>252</v>
      </c>
      <c r="AU4584" s="246" t="s">
        <v>93</v>
      </c>
      <c r="AV4584" s="13" t="s">
        <v>23</v>
      </c>
      <c r="AW4584" s="13" t="s">
        <v>46</v>
      </c>
      <c r="AX4584" s="13" t="s">
        <v>85</v>
      </c>
      <c r="AY4584" s="246" t="s">
        <v>241</v>
      </c>
    </row>
    <row r="4585" s="14" customFormat="1">
      <c r="A4585" s="14"/>
      <c r="B4585" s="247"/>
      <c r="C4585" s="248"/>
      <c r="D4585" s="238" t="s">
        <v>252</v>
      </c>
      <c r="E4585" s="249" t="s">
        <v>39</v>
      </c>
      <c r="F4585" s="250" t="s">
        <v>4044</v>
      </c>
      <c r="G4585" s="248"/>
      <c r="H4585" s="251">
        <v>8.9100000000000001</v>
      </c>
      <c r="I4585" s="252"/>
      <c r="J4585" s="248"/>
      <c r="K4585" s="248"/>
      <c r="L4585" s="253"/>
      <c r="M4585" s="254"/>
      <c r="N4585" s="255"/>
      <c r="O4585" s="255"/>
      <c r="P4585" s="255"/>
      <c r="Q4585" s="255"/>
      <c r="R4585" s="255"/>
      <c r="S4585" s="255"/>
      <c r="T4585" s="256"/>
      <c r="U4585" s="14"/>
      <c r="V4585" s="14"/>
      <c r="W4585" s="14"/>
      <c r="X4585" s="14"/>
      <c r="Y4585" s="14"/>
      <c r="Z4585" s="14"/>
      <c r="AA4585" s="14"/>
      <c r="AB4585" s="14"/>
      <c r="AC4585" s="14"/>
      <c r="AD4585" s="14"/>
      <c r="AE4585" s="14"/>
      <c r="AT4585" s="257" t="s">
        <v>252</v>
      </c>
      <c r="AU4585" s="257" t="s">
        <v>93</v>
      </c>
      <c r="AV4585" s="14" t="s">
        <v>93</v>
      </c>
      <c r="AW4585" s="14" t="s">
        <v>46</v>
      </c>
      <c r="AX4585" s="14" t="s">
        <v>85</v>
      </c>
      <c r="AY4585" s="257" t="s">
        <v>241</v>
      </c>
    </row>
    <row r="4586" s="13" customFormat="1">
      <c r="A4586" s="13"/>
      <c r="B4586" s="236"/>
      <c r="C4586" s="237"/>
      <c r="D4586" s="238" t="s">
        <v>252</v>
      </c>
      <c r="E4586" s="239" t="s">
        <v>39</v>
      </c>
      <c r="F4586" s="240" t="s">
        <v>1131</v>
      </c>
      <c r="G4586" s="237"/>
      <c r="H4586" s="239" t="s">
        <v>39</v>
      </c>
      <c r="I4586" s="241"/>
      <c r="J4586" s="237"/>
      <c r="K4586" s="237"/>
      <c r="L4586" s="242"/>
      <c r="M4586" s="243"/>
      <c r="N4586" s="244"/>
      <c r="O4586" s="244"/>
      <c r="P4586" s="244"/>
      <c r="Q4586" s="244"/>
      <c r="R4586" s="244"/>
      <c r="S4586" s="244"/>
      <c r="T4586" s="245"/>
      <c r="U4586" s="13"/>
      <c r="V4586" s="13"/>
      <c r="W4586" s="13"/>
      <c r="X4586" s="13"/>
      <c r="Y4586" s="13"/>
      <c r="Z4586" s="13"/>
      <c r="AA4586" s="13"/>
      <c r="AB4586" s="13"/>
      <c r="AC4586" s="13"/>
      <c r="AD4586" s="13"/>
      <c r="AE4586" s="13"/>
      <c r="AT4586" s="246" t="s">
        <v>252</v>
      </c>
      <c r="AU4586" s="246" t="s">
        <v>93</v>
      </c>
      <c r="AV4586" s="13" t="s">
        <v>23</v>
      </c>
      <c r="AW4586" s="13" t="s">
        <v>46</v>
      </c>
      <c r="AX4586" s="13" t="s">
        <v>85</v>
      </c>
      <c r="AY4586" s="246" t="s">
        <v>241</v>
      </c>
    </row>
    <row r="4587" s="14" customFormat="1">
      <c r="A4587" s="14"/>
      <c r="B4587" s="247"/>
      <c r="C4587" s="248"/>
      <c r="D4587" s="238" t="s">
        <v>252</v>
      </c>
      <c r="E4587" s="249" t="s">
        <v>39</v>
      </c>
      <c r="F4587" s="250" t="s">
        <v>4045</v>
      </c>
      <c r="G4587" s="248"/>
      <c r="H4587" s="251">
        <v>3.48</v>
      </c>
      <c r="I4587" s="252"/>
      <c r="J4587" s="248"/>
      <c r="K4587" s="248"/>
      <c r="L4587" s="253"/>
      <c r="M4587" s="254"/>
      <c r="N4587" s="255"/>
      <c r="O4587" s="255"/>
      <c r="P4587" s="255"/>
      <c r="Q4587" s="255"/>
      <c r="R4587" s="255"/>
      <c r="S4587" s="255"/>
      <c r="T4587" s="256"/>
      <c r="U4587" s="14"/>
      <c r="V4587" s="14"/>
      <c r="W4587" s="14"/>
      <c r="X4587" s="14"/>
      <c r="Y4587" s="14"/>
      <c r="Z4587" s="14"/>
      <c r="AA4587" s="14"/>
      <c r="AB4587" s="14"/>
      <c r="AC4587" s="14"/>
      <c r="AD4587" s="14"/>
      <c r="AE4587" s="14"/>
      <c r="AT4587" s="257" t="s">
        <v>252</v>
      </c>
      <c r="AU4587" s="257" t="s">
        <v>93</v>
      </c>
      <c r="AV4587" s="14" t="s">
        <v>93</v>
      </c>
      <c r="AW4587" s="14" t="s">
        <v>46</v>
      </c>
      <c r="AX4587" s="14" t="s">
        <v>85</v>
      </c>
      <c r="AY4587" s="257" t="s">
        <v>241</v>
      </c>
    </row>
    <row r="4588" s="14" customFormat="1">
      <c r="A4588" s="14"/>
      <c r="B4588" s="247"/>
      <c r="C4588" s="248"/>
      <c r="D4588" s="238" t="s">
        <v>252</v>
      </c>
      <c r="E4588" s="249" t="s">
        <v>39</v>
      </c>
      <c r="F4588" s="250" t="s">
        <v>4046</v>
      </c>
      <c r="G4588" s="248"/>
      <c r="H4588" s="251">
        <v>3.48</v>
      </c>
      <c r="I4588" s="252"/>
      <c r="J4588" s="248"/>
      <c r="K4588" s="248"/>
      <c r="L4588" s="253"/>
      <c r="M4588" s="254"/>
      <c r="N4588" s="255"/>
      <c r="O4588" s="255"/>
      <c r="P4588" s="255"/>
      <c r="Q4588" s="255"/>
      <c r="R4588" s="255"/>
      <c r="S4588" s="255"/>
      <c r="T4588" s="256"/>
      <c r="U4588" s="14"/>
      <c r="V4588" s="14"/>
      <c r="W4588" s="14"/>
      <c r="X4588" s="14"/>
      <c r="Y4588" s="14"/>
      <c r="Z4588" s="14"/>
      <c r="AA4588" s="14"/>
      <c r="AB4588" s="14"/>
      <c r="AC4588" s="14"/>
      <c r="AD4588" s="14"/>
      <c r="AE4588" s="14"/>
      <c r="AT4588" s="257" t="s">
        <v>252</v>
      </c>
      <c r="AU4588" s="257" t="s">
        <v>93</v>
      </c>
      <c r="AV4588" s="14" t="s">
        <v>93</v>
      </c>
      <c r="AW4588" s="14" t="s">
        <v>46</v>
      </c>
      <c r="AX4588" s="14" t="s">
        <v>85</v>
      </c>
      <c r="AY4588" s="257" t="s">
        <v>241</v>
      </c>
    </row>
    <row r="4589" s="14" customFormat="1">
      <c r="A4589" s="14"/>
      <c r="B4589" s="247"/>
      <c r="C4589" s="248"/>
      <c r="D4589" s="238" t="s">
        <v>252</v>
      </c>
      <c r="E4589" s="249" t="s">
        <v>39</v>
      </c>
      <c r="F4589" s="250" t="s">
        <v>4047</v>
      </c>
      <c r="G4589" s="248"/>
      <c r="H4589" s="251">
        <v>8.5199999999999996</v>
      </c>
      <c r="I4589" s="252"/>
      <c r="J4589" s="248"/>
      <c r="K4589" s="248"/>
      <c r="L4589" s="253"/>
      <c r="M4589" s="254"/>
      <c r="N4589" s="255"/>
      <c r="O4589" s="255"/>
      <c r="P4589" s="255"/>
      <c r="Q4589" s="255"/>
      <c r="R4589" s="255"/>
      <c r="S4589" s="255"/>
      <c r="T4589" s="256"/>
      <c r="U4589" s="14"/>
      <c r="V4589" s="14"/>
      <c r="W4589" s="14"/>
      <c r="X4589" s="14"/>
      <c r="Y4589" s="14"/>
      <c r="Z4589" s="14"/>
      <c r="AA4589" s="14"/>
      <c r="AB4589" s="14"/>
      <c r="AC4589" s="14"/>
      <c r="AD4589" s="14"/>
      <c r="AE4589" s="14"/>
      <c r="AT4589" s="257" t="s">
        <v>252</v>
      </c>
      <c r="AU4589" s="257" t="s">
        <v>93</v>
      </c>
      <c r="AV4589" s="14" t="s">
        <v>93</v>
      </c>
      <c r="AW4589" s="14" t="s">
        <v>46</v>
      </c>
      <c r="AX4589" s="14" t="s">
        <v>85</v>
      </c>
      <c r="AY4589" s="257" t="s">
        <v>241</v>
      </c>
    </row>
    <row r="4590" s="15" customFormat="1">
      <c r="A4590" s="15"/>
      <c r="B4590" s="258"/>
      <c r="C4590" s="259"/>
      <c r="D4590" s="238" t="s">
        <v>252</v>
      </c>
      <c r="E4590" s="260" t="s">
        <v>39</v>
      </c>
      <c r="F4590" s="261" t="s">
        <v>274</v>
      </c>
      <c r="G4590" s="259"/>
      <c r="H4590" s="262">
        <v>174.03200000000001</v>
      </c>
      <c r="I4590" s="263"/>
      <c r="J4590" s="259"/>
      <c r="K4590" s="259"/>
      <c r="L4590" s="264"/>
      <c r="M4590" s="265"/>
      <c r="N4590" s="266"/>
      <c r="O4590" s="266"/>
      <c r="P4590" s="266"/>
      <c r="Q4590" s="266"/>
      <c r="R4590" s="266"/>
      <c r="S4590" s="266"/>
      <c r="T4590" s="267"/>
      <c r="U4590" s="15"/>
      <c r="V4590" s="15"/>
      <c r="W4590" s="15"/>
      <c r="X4590" s="15"/>
      <c r="Y4590" s="15"/>
      <c r="Z4590" s="15"/>
      <c r="AA4590" s="15"/>
      <c r="AB4590" s="15"/>
      <c r="AC4590" s="15"/>
      <c r="AD4590" s="15"/>
      <c r="AE4590" s="15"/>
      <c r="AT4590" s="268" t="s">
        <v>252</v>
      </c>
      <c r="AU4590" s="268" t="s">
        <v>93</v>
      </c>
      <c r="AV4590" s="15" t="s">
        <v>248</v>
      </c>
      <c r="AW4590" s="15" t="s">
        <v>46</v>
      </c>
      <c r="AX4590" s="15" t="s">
        <v>23</v>
      </c>
      <c r="AY4590" s="268" t="s">
        <v>241</v>
      </c>
    </row>
    <row r="4591" s="2" customFormat="1" ht="24.15" customHeight="1">
      <c r="A4591" s="42"/>
      <c r="B4591" s="43"/>
      <c r="C4591" s="218" t="s">
        <v>4048</v>
      </c>
      <c r="D4591" s="218" t="s">
        <v>243</v>
      </c>
      <c r="E4591" s="219" t="s">
        <v>4049</v>
      </c>
      <c r="F4591" s="220" t="s">
        <v>4050</v>
      </c>
      <c r="G4591" s="221" t="s">
        <v>515</v>
      </c>
      <c r="H4591" s="222">
        <v>497.35399999999998</v>
      </c>
      <c r="I4591" s="223"/>
      <c r="J4591" s="224">
        <f>ROUND(I4591*H4591,2)</f>
        <v>0</v>
      </c>
      <c r="K4591" s="220" t="s">
        <v>247</v>
      </c>
      <c r="L4591" s="48"/>
      <c r="M4591" s="225" t="s">
        <v>39</v>
      </c>
      <c r="N4591" s="226" t="s">
        <v>56</v>
      </c>
      <c r="O4591" s="88"/>
      <c r="P4591" s="227">
        <f>O4591*H4591</f>
        <v>0</v>
      </c>
      <c r="Q4591" s="227">
        <v>0.00033</v>
      </c>
      <c r="R4591" s="227">
        <f>Q4591*H4591</f>
        <v>0.16412682000000001</v>
      </c>
      <c r="S4591" s="227">
        <v>0</v>
      </c>
      <c r="T4591" s="228">
        <f>S4591*H4591</f>
        <v>0</v>
      </c>
      <c r="U4591" s="42"/>
      <c r="V4591" s="42"/>
      <c r="W4591" s="42"/>
      <c r="X4591" s="42"/>
      <c r="Y4591" s="42"/>
      <c r="Z4591" s="42"/>
      <c r="AA4591" s="42"/>
      <c r="AB4591" s="42"/>
      <c r="AC4591" s="42"/>
      <c r="AD4591" s="42"/>
      <c r="AE4591" s="42"/>
      <c r="AR4591" s="229" t="s">
        <v>248</v>
      </c>
      <c r="AT4591" s="229" t="s">
        <v>243</v>
      </c>
      <c r="AU4591" s="229" t="s">
        <v>93</v>
      </c>
      <c r="AY4591" s="20" t="s">
        <v>241</v>
      </c>
      <c r="BE4591" s="230">
        <f>IF(N4591="základní",J4591,0)</f>
        <v>0</v>
      </c>
      <c r="BF4591" s="230">
        <f>IF(N4591="snížená",J4591,0)</f>
        <v>0</v>
      </c>
      <c r="BG4591" s="230">
        <f>IF(N4591="zákl. přenesená",J4591,0)</f>
        <v>0</v>
      </c>
      <c r="BH4591" s="230">
        <f>IF(N4591="sníž. přenesená",J4591,0)</f>
        <v>0</v>
      </c>
      <c r="BI4591" s="230">
        <f>IF(N4591="nulová",J4591,0)</f>
        <v>0</v>
      </c>
      <c r="BJ4591" s="20" t="s">
        <v>23</v>
      </c>
      <c r="BK4591" s="230">
        <f>ROUND(I4591*H4591,2)</f>
        <v>0</v>
      </c>
      <c r="BL4591" s="20" t="s">
        <v>248</v>
      </c>
      <c r="BM4591" s="229" t="s">
        <v>4051</v>
      </c>
    </row>
    <row r="4592" s="2" customFormat="1">
      <c r="A4592" s="42"/>
      <c r="B4592" s="43"/>
      <c r="C4592" s="44"/>
      <c r="D4592" s="231" t="s">
        <v>250</v>
      </c>
      <c r="E4592" s="44"/>
      <c r="F4592" s="232" t="s">
        <v>4052</v>
      </c>
      <c r="G4592" s="44"/>
      <c r="H4592" s="44"/>
      <c r="I4592" s="233"/>
      <c r="J4592" s="44"/>
      <c r="K4592" s="44"/>
      <c r="L4592" s="48"/>
      <c r="M4592" s="234"/>
      <c r="N4592" s="235"/>
      <c r="O4592" s="88"/>
      <c r="P4592" s="88"/>
      <c r="Q4592" s="88"/>
      <c r="R4592" s="88"/>
      <c r="S4592" s="88"/>
      <c r="T4592" s="89"/>
      <c r="U4592" s="42"/>
      <c r="V4592" s="42"/>
      <c r="W4592" s="42"/>
      <c r="X4592" s="42"/>
      <c r="Y4592" s="42"/>
      <c r="Z4592" s="42"/>
      <c r="AA4592" s="42"/>
      <c r="AB4592" s="42"/>
      <c r="AC4592" s="42"/>
      <c r="AD4592" s="42"/>
      <c r="AE4592" s="42"/>
      <c r="AT4592" s="20" t="s">
        <v>250</v>
      </c>
      <c r="AU4592" s="20" t="s">
        <v>93</v>
      </c>
    </row>
    <row r="4593" s="13" customFormat="1">
      <c r="A4593" s="13"/>
      <c r="B4593" s="236"/>
      <c r="C4593" s="237"/>
      <c r="D4593" s="238" t="s">
        <v>252</v>
      </c>
      <c r="E4593" s="239" t="s">
        <v>39</v>
      </c>
      <c r="F4593" s="240" t="s">
        <v>4053</v>
      </c>
      <c r="G4593" s="237"/>
      <c r="H4593" s="239" t="s">
        <v>39</v>
      </c>
      <c r="I4593" s="241"/>
      <c r="J4593" s="237"/>
      <c r="K4593" s="237"/>
      <c r="L4593" s="242"/>
      <c r="M4593" s="243"/>
      <c r="N4593" s="244"/>
      <c r="O4593" s="244"/>
      <c r="P4593" s="244"/>
      <c r="Q4593" s="244"/>
      <c r="R4593" s="244"/>
      <c r="S4593" s="244"/>
      <c r="T4593" s="245"/>
      <c r="U4593" s="13"/>
      <c r="V4593" s="13"/>
      <c r="W4593" s="13"/>
      <c r="X4593" s="13"/>
      <c r="Y4593" s="13"/>
      <c r="Z4593" s="13"/>
      <c r="AA4593" s="13"/>
      <c r="AB4593" s="13"/>
      <c r="AC4593" s="13"/>
      <c r="AD4593" s="13"/>
      <c r="AE4593" s="13"/>
      <c r="AT4593" s="246" t="s">
        <v>252</v>
      </c>
      <c r="AU4593" s="246" t="s">
        <v>93</v>
      </c>
      <c r="AV4593" s="13" t="s">
        <v>23</v>
      </c>
      <c r="AW4593" s="13" t="s">
        <v>46</v>
      </c>
      <c r="AX4593" s="13" t="s">
        <v>85</v>
      </c>
      <c r="AY4593" s="246" t="s">
        <v>241</v>
      </c>
    </row>
    <row r="4594" s="13" customFormat="1">
      <c r="A4594" s="13"/>
      <c r="B4594" s="236"/>
      <c r="C4594" s="237"/>
      <c r="D4594" s="238" t="s">
        <v>252</v>
      </c>
      <c r="E4594" s="239" t="s">
        <v>39</v>
      </c>
      <c r="F4594" s="240" t="s">
        <v>4054</v>
      </c>
      <c r="G4594" s="237"/>
      <c r="H4594" s="239" t="s">
        <v>39</v>
      </c>
      <c r="I4594" s="241"/>
      <c r="J4594" s="237"/>
      <c r="K4594" s="237"/>
      <c r="L4594" s="242"/>
      <c r="M4594" s="243"/>
      <c r="N4594" s="244"/>
      <c r="O4594" s="244"/>
      <c r="P4594" s="244"/>
      <c r="Q4594" s="244"/>
      <c r="R4594" s="244"/>
      <c r="S4594" s="244"/>
      <c r="T4594" s="245"/>
      <c r="U4594" s="13"/>
      <c r="V4594" s="13"/>
      <c r="W4594" s="13"/>
      <c r="X4594" s="13"/>
      <c r="Y4594" s="13"/>
      <c r="Z4594" s="13"/>
      <c r="AA4594" s="13"/>
      <c r="AB4594" s="13"/>
      <c r="AC4594" s="13"/>
      <c r="AD4594" s="13"/>
      <c r="AE4594" s="13"/>
      <c r="AT4594" s="246" t="s">
        <v>252</v>
      </c>
      <c r="AU4594" s="246" t="s">
        <v>93</v>
      </c>
      <c r="AV4594" s="13" t="s">
        <v>23</v>
      </c>
      <c r="AW4594" s="13" t="s">
        <v>46</v>
      </c>
      <c r="AX4594" s="13" t="s">
        <v>85</v>
      </c>
      <c r="AY4594" s="246" t="s">
        <v>241</v>
      </c>
    </row>
    <row r="4595" s="13" customFormat="1">
      <c r="A4595" s="13"/>
      <c r="B4595" s="236"/>
      <c r="C4595" s="237"/>
      <c r="D4595" s="238" t="s">
        <v>252</v>
      </c>
      <c r="E4595" s="239" t="s">
        <v>39</v>
      </c>
      <c r="F4595" s="240" t="s">
        <v>474</v>
      </c>
      <c r="G4595" s="237"/>
      <c r="H4595" s="239" t="s">
        <v>39</v>
      </c>
      <c r="I4595" s="241"/>
      <c r="J4595" s="237"/>
      <c r="K4595" s="237"/>
      <c r="L4595" s="242"/>
      <c r="M4595" s="243"/>
      <c r="N4595" s="244"/>
      <c r="O4595" s="244"/>
      <c r="P4595" s="244"/>
      <c r="Q4595" s="244"/>
      <c r="R4595" s="244"/>
      <c r="S4595" s="244"/>
      <c r="T4595" s="245"/>
      <c r="U4595" s="13"/>
      <c r="V4595" s="13"/>
      <c r="W4595" s="13"/>
      <c r="X4595" s="13"/>
      <c r="Y4595" s="13"/>
      <c r="Z4595" s="13"/>
      <c r="AA4595" s="13"/>
      <c r="AB4595" s="13"/>
      <c r="AC4595" s="13"/>
      <c r="AD4595" s="13"/>
      <c r="AE4595" s="13"/>
      <c r="AT4595" s="246" t="s">
        <v>252</v>
      </c>
      <c r="AU4595" s="246" t="s">
        <v>93</v>
      </c>
      <c r="AV4595" s="13" t="s">
        <v>23</v>
      </c>
      <c r="AW4595" s="13" t="s">
        <v>46</v>
      </c>
      <c r="AX4595" s="13" t="s">
        <v>85</v>
      </c>
      <c r="AY4595" s="246" t="s">
        <v>241</v>
      </c>
    </row>
    <row r="4596" s="14" customFormat="1">
      <c r="A4596" s="14"/>
      <c r="B4596" s="247"/>
      <c r="C4596" s="248"/>
      <c r="D4596" s="238" t="s">
        <v>252</v>
      </c>
      <c r="E4596" s="249" t="s">
        <v>39</v>
      </c>
      <c r="F4596" s="250" t="s">
        <v>4055</v>
      </c>
      <c r="G4596" s="248"/>
      <c r="H4596" s="251">
        <v>25.260000000000002</v>
      </c>
      <c r="I4596" s="252"/>
      <c r="J4596" s="248"/>
      <c r="K4596" s="248"/>
      <c r="L4596" s="253"/>
      <c r="M4596" s="254"/>
      <c r="N4596" s="255"/>
      <c r="O4596" s="255"/>
      <c r="P4596" s="255"/>
      <c r="Q4596" s="255"/>
      <c r="R4596" s="255"/>
      <c r="S4596" s="255"/>
      <c r="T4596" s="256"/>
      <c r="U4596" s="14"/>
      <c r="V4596" s="14"/>
      <c r="W4596" s="14"/>
      <c r="X4596" s="14"/>
      <c r="Y4596" s="14"/>
      <c r="Z4596" s="14"/>
      <c r="AA4596" s="14"/>
      <c r="AB4596" s="14"/>
      <c r="AC4596" s="14"/>
      <c r="AD4596" s="14"/>
      <c r="AE4596" s="14"/>
      <c r="AT4596" s="257" t="s">
        <v>252</v>
      </c>
      <c r="AU4596" s="257" t="s">
        <v>93</v>
      </c>
      <c r="AV4596" s="14" t="s">
        <v>93</v>
      </c>
      <c r="AW4596" s="14" t="s">
        <v>46</v>
      </c>
      <c r="AX4596" s="14" t="s">
        <v>85</v>
      </c>
      <c r="AY4596" s="257" t="s">
        <v>241</v>
      </c>
    </row>
    <row r="4597" s="14" customFormat="1">
      <c r="A4597" s="14"/>
      <c r="B4597" s="247"/>
      <c r="C4597" s="248"/>
      <c r="D4597" s="238" t="s">
        <v>252</v>
      </c>
      <c r="E4597" s="249" t="s">
        <v>39</v>
      </c>
      <c r="F4597" s="250" t="s">
        <v>4056</v>
      </c>
      <c r="G4597" s="248"/>
      <c r="H4597" s="251">
        <v>26.579999999999998</v>
      </c>
      <c r="I4597" s="252"/>
      <c r="J4597" s="248"/>
      <c r="K4597" s="248"/>
      <c r="L4597" s="253"/>
      <c r="M4597" s="254"/>
      <c r="N4597" s="255"/>
      <c r="O4597" s="255"/>
      <c r="P4597" s="255"/>
      <c r="Q4597" s="255"/>
      <c r="R4597" s="255"/>
      <c r="S4597" s="255"/>
      <c r="T4597" s="256"/>
      <c r="U4597" s="14"/>
      <c r="V4597" s="14"/>
      <c r="W4597" s="14"/>
      <c r="X4597" s="14"/>
      <c r="Y4597" s="14"/>
      <c r="Z4597" s="14"/>
      <c r="AA4597" s="14"/>
      <c r="AB4597" s="14"/>
      <c r="AC4597" s="14"/>
      <c r="AD4597" s="14"/>
      <c r="AE4597" s="14"/>
      <c r="AT4597" s="257" t="s">
        <v>252</v>
      </c>
      <c r="AU4597" s="257" t="s">
        <v>93</v>
      </c>
      <c r="AV4597" s="14" t="s">
        <v>93</v>
      </c>
      <c r="AW4597" s="14" t="s">
        <v>46</v>
      </c>
      <c r="AX4597" s="14" t="s">
        <v>85</v>
      </c>
      <c r="AY4597" s="257" t="s">
        <v>241</v>
      </c>
    </row>
    <row r="4598" s="14" customFormat="1">
      <c r="A4598" s="14"/>
      <c r="B4598" s="247"/>
      <c r="C4598" s="248"/>
      <c r="D4598" s="238" t="s">
        <v>252</v>
      </c>
      <c r="E4598" s="249" t="s">
        <v>39</v>
      </c>
      <c r="F4598" s="250" t="s">
        <v>4057</v>
      </c>
      <c r="G4598" s="248"/>
      <c r="H4598" s="251">
        <v>47.25</v>
      </c>
      <c r="I4598" s="252"/>
      <c r="J4598" s="248"/>
      <c r="K4598" s="248"/>
      <c r="L4598" s="253"/>
      <c r="M4598" s="254"/>
      <c r="N4598" s="255"/>
      <c r="O4598" s="255"/>
      <c r="P4598" s="255"/>
      <c r="Q4598" s="255"/>
      <c r="R4598" s="255"/>
      <c r="S4598" s="255"/>
      <c r="T4598" s="256"/>
      <c r="U4598" s="14"/>
      <c r="V4598" s="14"/>
      <c r="W4598" s="14"/>
      <c r="X4598" s="14"/>
      <c r="Y4598" s="14"/>
      <c r="Z4598" s="14"/>
      <c r="AA4598" s="14"/>
      <c r="AB4598" s="14"/>
      <c r="AC4598" s="14"/>
      <c r="AD4598" s="14"/>
      <c r="AE4598" s="14"/>
      <c r="AT4598" s="257" t="s">
        <v>252</v>
      </c>
      <c r="AU4598" s="257" t="s">
        <v>93</v>
      </c>
      <c r="AV4598" s="14" t="s">
        <v>93</v>
      </c>
      <c r="AW4598" s="14" t="s">
        <v>46</v>
      </c>
      <c r="AX4598" s="14" t="s">
        <v>85</v>
      </c>
      <c r="AY4598" s="257" t="s">
        <v>241</v>
      </c>
    </row>
    <row r="4599" s="14" customFormat="1">
      <c r="A4599" s="14"/>
      <c r="B4599" s="247"/>
      <c r="C4599" s="248"/>
      <c r="D4599" s="238" t="s">
        <v>252</v>
      </c>
      <c r="E4599" s="249" t="s">
        <v>39</v>
      </c>
      <c r="F4599" s="250" t="s">
        <v>4058</v>
      </c>
      <c r="G4599" s="248"/>
      <c r="H4599" s="251">
        <v>24.550000000000001</v>
      </c>
      <c r="I4599" s="252"/>
      <c r="J4599" s="248"/>
      <c r="K4599" s="248"/>
      <c r="L4599" s="253"/>
      <c r="M4599" s="254"/>
      <c r="N4599" s="255"/>
      <c r="O4599" s="255"/>
      <c r="P4599" s="255"/>
      <c r="Q4599" s="255"/>
      <c r="R4599" s="255"/>
      <c r="S4599" s="255"/>
      <c r="T4599" s="256"/>
      <c r="U4599" s="14"/>
      <c r="V4599" s="14"/>
      <c r="W4599" s="14"/>
      <c r="X4599" s="14"/>
      <c r="Y4599" s="14"/>
      <c r="Z4599" s="14"/>
      <c r="AA4599" s="14"/>
      <c r="AB4599" s="14"/>
      <c r="AC4599" s="14"/>
      <c r="AD4599" s="14"/>
      <c r="AE4599" s="14"/>
      <c r="AT4599" s="257" t="s">
        <v>252</v>
      </c>
      <c r="AU4599" s="257" t="s">
        <v>93</v>
      </c>
      <c r="AV4599" s="14" t="s">
        <v>93</v>
      </c>
      <c r="AW4599" s="14" t="s">
        <v>46</v>
      </c>
      <c r="AX4599" s="14" t="s">
        <v>85</v>
      </c>
      <c r="AY4599" s="257" t="s">
        <v>241</v>
      </c>
    </row>
    <row r="4600" s="14" customFormat="1">
      <c r="A4600" s="14"/>
      <c r="B4600" s="247"/>
      <c r="C4600" s="248"/>
      <c r="D4600" s="238" t="s">
        <v>252</v>
      </c>
      <c r="E4600" s="249" t="s">
        <v>39</v>
      </c>
      <c r="F4600" s="250" t="s">
        <v>4059</v>
      </c>
      <c r="G4600" s="248"/>
      <c r="H4600" s="251">
        <v>44.299999999999997</v>
      </c>
      <c r="I4600" s="252"/>
      <c r="J4600" s="248"/>
      <c r="K4600" s="248"/>
      <c r="L4600" s="253"/>
      <c r="M4600" s="254"/>
      <c r="N4600" s="255"/>
      <c r="O4600" s="255"/>
      <c r="P4600" s="255"/>
      <c r="Q4600" s="255"/>
      <c r="R4600" s="255"/>
      <c r="S4600" s="255"/>
      <c r="T4600" s="256"/>
      <c r="U4600" s="14"/>
      <c r="V4600" s="14"/>
      <c r="W4600" s="14"/>
      <c r="X4600" s="14"/>
      <c r="Y4600" s="14"/>
      <c r="Z4600" s="14"/>
      <c r="AA4600" s="14"/>
      <c r="AB4600" s="14"/>
      <c r="AC4600" s="14"/>
      <c r="AD4600" s="14"/>
      <c r="AE4600" s="14"/>
      <c r="AT4600" s="257" t="s">
        <v>252</v>
      </c>
      <c r="AU4600" s="257" t="s">
        <v>93</v>
      </c>
      <c r="AV4600" s="14" t="s">
        <v>93</v>
      </c>
      <c r="AW4600" s="14" t="s">
        <v>46</v>
      </c>
      <c r="AX4600" s="14" t="s">
        <v>85</v>
      </c>
      <c r="AY4600" s="257" t="s">
        <v>241</v>
      </c>
    </row>
    <row r="4601" s="14" customFormat="1">
      <c r="A4601" s="14"/>
      <c r="B4601" s="247"/>
      <c r="C4601" s="248"/>
      <c r="D4601" s="238" t="s">
        <v>252</v>
      </c>
      <c r="E4601" s="249" t="s">
        <v>39</v>
      </c>
      <c r="F4601" s="250" t="s">
        <v>4060</v>
      </c>
      <c r="G4601" s="248"/>
      <c r="H4601" s="251">
        <v>8.0939999999999994</v>
      </c>
      <c r="I4601" s="252"/>
      <c r="J4601" s="248"/>
      <c r="K4601" s="248"/>
      <c r="L4601" s="253"/>
      <c r="M4601" s="254"/>
      <c r="N4601" s="255"/>
      <c r="O4601" s="255"/>
      <c r="P4601" s="255"/>
      <c r="Q4601" s="255"/>
      <c r="R4601" s="255"/>
      <c r="S4601" s="255"/>
      <c r="T4601" s="256"/>
      <c r="U4601" s="14"/>
      <c r="V4601" s="14"/>
      <c r="W4601" s="14"/>
      <c r="X4601" s="14"/>
      <c r="Y4601" s="14"/>
      <c r="Z4601" s="14"/>
      <c r="AA4601" s="14"/>
      <c r="AB4601" s="14"/>
      <c r="AC4601" s="14"/>
      <c r="AD4601" s="14"/>
      <c r="AE4601" s="14"/>
      <c r="AT4601" s="257" t="s">
        <v>252</v>
      </c>
      <c r="AU4601" s="257" t="s">
        <v>93</v>
      </c>
      <c r="AV4601" s="14" t="s">
        <v>93</v>
      </c>
      <c r="AW4601" s="14" t="s">
        <v>46</v>
      </c>
      <c r="AX4601" s="14" t="s">
        <v>85</v>
      </c>
      <c r="AY4601" s="257" t="s">
        <v>241</v>
      </c>
    </row>
    <row r="4602" s="16" customFormat="1">
      <c r="A4602" s="16"/>
      <c r="B4602" s="269"/>
      <c r="C4602" s="270"/>
      <c r="D4602" s="238" t="s">
        <v>252</v>
      </c>
      <c r="E4602" s="271" t="s">
        <v>39</v>
      </c>
      <c r="F4602" s="272" t="s">
        <v>295</v>
      </c>
      <c r="G4602" s="270"/>
      <c r="H4602" s="273">
        <v>176.03399999999999</v>
      </c>
      <c r="I4602" s="274"/>
      <c r="J4602" s="270"/>
      <c r="K4602" s="270"/>
      <c r="L4602" s="275"/>
      <c r="M4602" s="276"/>
      <c r="N4602" s="277"/>
      <c r="O4602" s="277"/>
      <c r="P4602" s="277"/>
      <c r="Q4602" s="277"/>
      <c r="R4602" s="277"/>
      <c r="S4602" s="277"/>
      <c r="T4602" s="278"/>
      <c r="U4602" s="16"/>
      <c r="V4602" s="16"/>
      <c r="W4602" s="16"/>
      <c r="X4602" s="16"/>
      <c r="Y4602" s="16"/>
      <c r="Z4602" s="16"/>
      <c r="AA4602" s="16"/>
      <c r="AB4602" s="16"/>
      <c r="AC4602" s="16"/>
      <c r="AD4602" s="16"/>
      <c r="AE4602" s="16"/>
      <c r="AT4602" s="279" t="s">
        <v>252</v>
      </c>
      <c r="AU4602" s="279" t="s">
        <v>93</v>
      </c>
      <c r="AV4602" s="16" t="s">
        <v>113</v>
      </c>
      <c r="AW4602" s="16" t="s">
        <v>46</v>
      </c>
      <c r="AX4602" s="16" t="s">
        <v>85</v>
      </c>
      <c r="AY4602" s="279" t="s">
        <v>241</v>
      </c>
    </row>
    <row r="4603" s="13" customFormat="1">
      <c r="A4603" s="13"/>
      <c r="B4603" s="236"/>
      <c r="C4603" s="237"/>
      <c r="D4603" s="238" t="s">
        <v>252</v>
      </c>
      <c r="E4603" s="239" t="s">
        <v>39</v>
      </c>
      <c r="F4603" s="240" t="s">
        <v>674</v>
      </c>
      <c r="G4603" s="237"/>
      <c r="H4603" s="239" t="s">
        <v>39</v>
      </c>
      <c r="I4603" s="241"/>
      <c r="J4603" s="237"/>
      <c r="K4603" s="237"/>
      <c r="L4603" s="242"/>
      <c r="M4603" s="243"/>
      <c r="N4603" s="244"/>
      <c r="O4603" s="244"/>
      <c r="P4603" s="244"/>
      <c r="Q4603" s="244"/>
      <c r="R4603" s="244"/>
      <c r="S4603" s="244"/>
      <c r="T4603" s="245"/>
      <c r="U4603" s="13"/>
      <c r="V4603" s="13"/>
      <c r="W4603" s="13"/>
      <c r="X4603" s="13"/>
      <c r="Y4603" s="13"/>
      <c r="Z4603" s="13"/>
      <c r="AA4603" s="13"/>
      <c r="AB4603" s="13"/>
      <c r="AC4603" s="13"/>
      <c r="AD4603" s="13"/>
      <c r="AE4603" s="13"/>
      <c r="AT4603" s="246" t="s">
        <v>252</v>
      </c>
      <c r="AU4603" s="246" t="s">
        <v>93</v>
      </c>
      <c r="AV4603" s="13" t="s">
        <v>23</v>
      </c>
      <c r="AW4603" s="13" t="s">
        <v>46</v>
      </c>
      <c r="AX4603" s="13" t="s">
        <v>85</v>
      </c>
      <c r="AY4603" s="246" t="s">
        <v>241</v>
      </c>
    </row>
    <row r="4604" s="14" customFormat="1">
      <c r="A4604" s="14"/>
      <c r="B4604" s="247"/>
      <c r="C4604" s="248"/>
      <c r="D4604" s="238" t="s">
        <v>252</v>
      </c>
      <c r="E4604" s="249" t="s">
        <v>39</v>
      </c>
      <c r="F4604" s="250" t="s">
        <v>4061</v>
      </c>
      <c r="G4604" s="248"/>
      <c r="H4604" s="251">
        <v>6.2400000000000002</v>
      </c>
      <c r="I4604" s="252"/>
      <c r="J4604" s="248"/>
      <c r="K4604" s="248"/>
      <c r="L4604" s="253"/>
      <c r="M4604" s="254"/>
      <c r="N4604" s="255"/>
      <c r="O4604" s="255"/>
      <c r="P4604" s="255"/>
      <c r="Q4604" s="255"/>
      <c r="R4604" s="255"/>
      <c r="S4604" s="255"/>
      <c r="T4604" s="256"/>
      <c r="U4604" s="14"/>
      <c r="V4604" s="14"/>
      <c r="W4604" s="14"/>
      <c r="X4604" s="14"/>
      <c r="Y4604" s="14"/>
      <c r="Z4604" s="14"/>
      <c r="AA4604" s="14"/>
      <c r="AB4604" s="14"/>
      <c r="AC4604" s="14"/>
      <c r="AD4604" s="14"/>
      <c r="AE4604" s="14"/>
      <c r="AT4604" s="257" t="s">
        <v>252</v>
      </c>
      <c r="AU4604" s="257" t="s">
        <v>93</v>
      </c>
      <c r="AV4604" s="14" t="s">
        <v>93</v>
      </c>
      <c r="AW4604" s="14" t="s">
        <v>46</v>
      </c>
      <c r="AX4604" s="14" t="s">
        <v>85</v>
      </c>
      <c r="AY4604" s="257" t="s">
        <v>241</v>
      </c>
    </row>
    <row r="4605" s="14" customFormat="1">
      <c r="A4605" s="14"/>
      <c r="B4605" s="247"/>
      <c r="C4605" s="248"/>
      <c r="D4605" s="238" t="s">
        <v>252</v>
      </c>
      <c r="E4605" s="249" t="s">
        <v>39</v>
      </c>
      <c r="F4605" s="250" t="s">
        <v>4062</v>
      </c>
      <c r="G4605" s="248"/>
      <c r="H4605" s="251">
        <v>11.619999999999999</v>
      </c>
      <c r="I4605" s="252"/>
      <c r="J4605" s="248"/>
      <c r="K4605" s="248"/>
      <c r="L4605" s="253"/>
      <c r="M4605" s="254"/>
      <c r="N4605" s="255"/>
      <c r="O4605" s="255"/>
      <c r="P4605" s="255"/>
      <c r="Q4605" s="255"/>
      <c r="R4605" s="255"/>
      <c r="S4605" s="255"/>
      <c r="T4605" s="256"/>
      <c r="U4605" s="14"/>
      <c r="V4605" s="14"/>
      <c r="W4605" s="14"/>
      <c r="X4605" s="14"/>
      <c r="Y4605" s="14"/>
      <c r="Z4605" s="14"/>
      <c r="AA4605" s="14"/>
      <c r="AB4605" s="14"/>
      <c r="AC4605" s="14"/>
      <c r="AD4605" s="14"/>
      <c r="AE4605" s="14"/>
      <c r="AT4605" s="257" t="s">
        <v>252</v>
      </c>
      <c r="AU4605" s="257" t="s">
        <v>93</v>
      </c>
      <c r="AV4605" s="14" t="s">
        <v>93</v>
      </c>
      <c r="AW4605" s="14" t="s">
        <v>46</v>
      </c>
      <c r="AX4605" s="14" t="s">
        <v>85</v>
      </c>
      <c r="AY4605" s="257" t="s">
        <v>241</v>
      </c>
    </row>
    <row r="4606" s="14" customFormat="1">
      <c r="A4606" s="14"/>
      <c r="B4606" s="247"/>
      <c r="C4606" s="248"/>
      <c r="D4606" s="238" t="s">
        <v>252</v>
      </c>
      <c r="E4606" s="249" t="s">
        <v>39</v>
      </c>
      <c r="F4606" s="250" t="s">
        <v>4063</v>
      </c>
      <c r="G4606" s="248"/>
      <c r="H4606" s="251">
        <v>23.809999999999999</v>
      </c>
      <c r="I4606" s="252"/>
      <c r="J4606" s="248"/>
      <c r="K4606" s="248"/>
      <c r="L4606" s="253"/>
      <c r="M4606" s="254"/>
      <c r="N4606" s="255"/>
      <c r="O4606" s="255"/>
      <c r="P4606" s="255"/>
      <c r="Q4606" s="255"/>
      <c r="R4606" s="255"/>
      <c r="S4606" s="255"/>
      <c r="T4606" s="256"/>
      <c r="U4606" s="14"/>
      <c r="V4606" s="14"/>
      <c r="W4606" s="14"/>
      <c r="X4606" s="14"/>
      <c r="Y4606" s="14"/>
      <c r="Z4606" s="14"/>
      <c r="AA4606" s="14"/>
      <c r="AB4606" s="14"/>
      <c r="AC4606" s="14"/>
      <c r="AD4606" s="14"/>
      <c r="AE4606" s="14"/>
      <c r="AT4606" s="257" t="s">
        <v>252</v>
      </c>
      <c r="AU4606" s="257" t="s">
        <v>93</v>
      </c>
      <c r="AV4606" s="14" t="s">
        <v>93</v>
      </c>
      <c r="AW4606" s="14" t="s">
        <v>46</v>
      </c>
      <c r="AX4606" s="14" t="s">
        <v>85</v>
      </c>
      <c r="AY4606" s="257" t="s">
        <v>241</v>
      </c>
    </row>
    <row r="4607" s="14" customFormat="1">
      <c r="A4607" s="14"/>
      <c r="B4607" s="247"/>
      <c r="C4607" s="248"/>
      <c r="D4607" s="238" t="s">
        <v>252</v>
      </c>
      <c r="E4607" s="249" t="s">
        <v>39</v>
      </c>
      <c r="F4607" s="250" t="s">
        <v>4064</v>
      </c>
      <c r="G4607" s="248"/>
      <c r="H4607" s="251">
        <v>47.25</v>
      </c>
      <c r="I4607" s="252"/>
      <c r="J4607" s="248"/>
      <c r="K4607" s="248"/>
      <c r="L4607" s="253"/>
      <c r="M4607" s="254"/>
      <c r="N4607" s="255"/>
      <c r="O4607" s="255"/>
      <c r="P4607" s="255"/>
      <c r="Q4607" s="255"/>
      <c r="R4607" s="255"/>
      <c r="S4607" s="255"/>
      <c r="T4607" s="256"/>
      <c r="U4607" s="14"/>
      <c r="V4607" s="14"/>
      <c r="W4607" s="14"/>
      <c r="X4607" s="14"/>
      <c r="Y4607" s="14"/>
      <c r="Z4607" s="14"/>
      <c r="AA4607" s="14"/>
      <c r="AB4607" s="14"/>
      <c r="AC4607" s="14"/>
      <c r="AD4607" s="14"/>
      <c r="AE4607" s="14"/>
      <c r="AT4607" s="257" t="s">
        <v>252</v>
      </c>
      <c r="AU4607" s="257" t="s">
        <v>93</v>
      </c>
      <c r="AV4607" s="14" t="s">
        <v>93</v>
      </c>
      <c r="AW4607" s="14" t="s">
        <v>46</v>
      </c>
      <c r="AX4607" s="14" t="s">
        <v>85</v>
      </c>
      <c r="AY4607" s="257" t="s">
        <v>241</v>
      </c>
    </row>
    <row r="4608" s="14" customFormat="1">
      <c r="A4608" s="14"/>
      <c r="B4608" s="247"/>
      <c r="C4608" s="248"/>
      <c r="D4608" s="238" t="s">
        <v>252</v>
      </c>
      <c r="E4608" s="249" t="s">
        <v>39</v>
      </c>
      <c r="F4608" s="250" t="s">
        <v>4065</v>
      </c>
      <c r="G4608" s="248"/>
      <c r="H4608" s="251">
        <v>34.149999999999999</v>
      </c>
      <c r="I4608" s="252"/>
      <c r="J4608" s="248"/>
      <c r="K4608" s="248"/>
      <c r="L4608" s="253"/>
      <c r="M4608" s="254"/>
      <c r="N4608" s="255"/>
      <c r="O4608" s="255"/>
      <c r="P4608" s="255"/>
      <c r="Q4608" s="255"/>
      <c r="R4608" s="255"/>
      <c r="S4608" s="255"/>
      <c r="T4608" s="256"/>
      <c r="U4608" s="14"/>
      <c r="V4608" s="14"/>
      <c r="W4608" s="14"/>
      <c r="X4608" s="14"/>
      <c r="Y4608" s="14"/>
      <c r="Z4608" s="14"/>
      <c r="AA4608" s="14"/>
      <c r="AB4608" s="14"/>
      <c r="AC4608" s="14"/>
      <c r="AD4608" s="14"/>
      <c r="AE4608" s="14"/>
      <c r="AT4608" s="257" t="s">
        <v>252</v>
      </c>
      <c r="AU4608" s="257" t="s">
        <v>93</v>
      </c>
      <c r="AV4608" s="14" t="s">
        <v>93</v>
      </c>
      <c r="AW4608" s="14" t="s">
        <v>46</v>
      </c>
      <c r="AX4608" s="14" t="s">
        <v>85</v>
      </c>
      <c r="AY4608" s="257" t="s">
        <v>241</v>
      </c>
    </row>
    <row r="4609" s="14" customFormat="1">
      <c r="A4609" s="14"/>
      <c r="B4609" s="247"/>
      <c r="C4609" s="248"/>
      <c r="D4609" s="238" t="s">
        <v>252</v>
      </c>
      <c r="E4609" s="249" t="s">
        <v>39</v>
      </c>
      <c r="F4609" s="250" t="s">
        <v>4066</v>
      </c>
      <c r="G4609" s="248"/>
      <c r="H4609" s="251">
        <v>28</v>
      </c>
      <c r="I4609" s="252"/>
      <c r="J4609" s="248"/>
      <c r="K4609" s="248"/>
      <c r="L4609" s="253"/>
      <c r="M4609" s="254"/>
      <c r="N4609" s="255"/>
      <c r="O4609" s="255"/>
      <c r="P4609" s="255"/>
      <c r="Q4609" s="255"/>
      <c r="R4609" s="255"/>
      <c r="S4609" s="255"/>
      <c r="T4609" s="256"/>
      <c r="U4609" s="14"/>
      <c r="V4609" s="14"/>
      <c r="W4609" s="14"/>
      <c r="X4609" s="14"/>
      <c r="Y4609" s="14"/>
      <c r="Z4609" s="14"/>
      <c r="AA4609" s="14"/>
      <c r="AB4609" s="14"/>
      <c r="AC4609" s="14"/>
      <c r="AD4609" s="14"/>
      <c r="AE4609" s="14"/>
      <c r="AT4609" s="257" t="s">
        <v>252</v>
      </c>
      <c r="AU4609" s="257" t="s">
        <v>93</v>
      </c>
      <c r="AV4609" s="14" t="s">
        <v>93</v>
      </c>
      <c r="AW4609" s="14" t="s">
        <v>46</v>
      </c>
      <c r="AX4609" s="14" t="s">
        <v>85</v>
      </c>
      <c r="AY4609" s="257" t="s">
        <v>241</v>
      </c>
    </row>
    <row r="4610" s="14" customFormat="1">
      <c r="A4610" s="14"/>
      <c r="B4610" s="247"/>
      <c r="C4610" s="248"/>
      <c r="D4610" s="238" t="s">
        <v>252</v>
      </c>
      <c r="E4610" s="249" t="s">
        <v>39</v>
      </c>
      <c r="F4610" s="250" t="s">
        <v>4067</v>
      </c>
      <c r="G4610" s="248"/>
      <c r="H4610" s="251">
        <v>38.950000000000003</v>
      </c>
      <c r="I4610" s="252"/>
      <c r="J4610" s="248"/>
      <c r="K4610" s="248"/>
      <c r="L4610" s="253"/>
      <c r="M4610" s="254"/>
      <c r="N4610" s="255"/>
      <c r="O4610" s="255"/>
      <c r="P4610" s="255"/>
      <c r="Q4610" s="255"/>
      <c r="R4610" s="255"/>
      <c r="S4610" s="255"/>
      <c r="T4610" s="256"/>
      <c r="U4610" s="14"/>
      <c r="V4610" s="14"/>
      <c r="W4610" s="14"/>
      <c r="X4610" s="14"/>
      <c r="Y4610" s="14"/>
      <c r="Z4610" s="14"/>
      <c r="AA4610" s="14"/>
      <c r="AB4610" s="14"/>
      <c r="AC4610" s="14"/>
      <c r="AD4610" s="14"/>
      <c r="AE4610" s="14"/>
      <c r="AT4610" s="257" t="s">
        <v>252</v>
      </c>
      <c r="AU4610" s="257" t="s">
        <v>93</v>
      </c>
      <c r="AV4610" s="14" t="s">
        <v>93</v>
      </c>
      <c r="AW4610" s="14" t="s">
        <v>46</v>
      </c>
      <c r="AX4610" s="14" t="s">
        <v>85</v>
      </c>
      <c r="AY4610" s="257" t="s">
        <v>241</v>
      </c>
    </row>
    <row r="4611" s="14" customFormat="1">
      <c r="A4611" s="14"/>
      <c r="B4611" s="247"/>
      <c r="C4611" s="248"/>
      <c r="D4611" s="238" t="s">
        <v>252</v>
      </c>
      <c r="E4611" s="249" t="s">
        <v>39</v>
      </c>
      <c r="F4611" s="250" t="s">
        <v>4068</v>
      </c>
      <c r="G4611" s="248"/>
      <c r="H4611" s="251">
        <v>39.950000000000003</v>
      </c>
      <c r="I4611" s="252"/>
      <c r="J4611" s="248"/>
      <c r="K4611" s="248"/>
      <c r="L4611" s="253"/>
      <c r="M4611" s="254"/>
      <c r="N4611" s="255"/>
      <c r="O4611" s="255"/>
      <c r="P4611" s="255"/>
      <c r="Q4611" s="255"/>
      <c r="R4611" s="255"/>
      <c r="S4611" s="255"/>
      <c r="T4611" s="256"/>
      <c r="U4611" s="14"/>
      <c r="V4611" s="14"/>
      <c r="W4611" s="14"/>
      <c r="X4611" s="14"/>
      <c r="Y4611" s="14"/>
      <c r="Z4611" s="14"/>
      <c r="AA4611" s="14"/>
      <c r="AB4611" s="14"/>
      <c r="AC4611" s="14"/>
      <c r="AD4611" s="14"/>
      <c r="AE4611" s="14"/>
      <c r="AT4611" s="257" t="s">
        <v>252</v>
      </c>
      <c r="AU4611" s="257" t="s">
        <v>93</v>
      </c>
      <c r="AV4611" s="14" t="s">
        <v>93</v>
      </c>
      <c r="AW4611" s="14" t="s">
        <v>46</v>
      </c>
      <c r="AX4611" s="14" t="s">
        <v>85</v>
      </c>
      <c r="AY4611" s="257" t="s">
        <v>241</v>
      </c>
    </row>
    <row r="4612" s="16" customFormat="1">
      <c r="A4612" s="16"/>
      <c r="B4612" s="269"/>
      <c r="C4612" s="270"/>
      <c r="D4612" s="238" t="s">
        <v>252</v>
      </c>
      <c r="E4612" s="271" t="s">
        <v>39</v>
      </c>
      <c r="F4612" s="272" t="s">
        <v>295</v>
      </c>
      <c r="G4612" s="270"/>
      <c r="H4612" s="273">
        <v>229.97</v>
      </c>
      <c r="I4612" s="274"/>
      <c r="J4612" s="270"/>
      <c r="K4612" s="270"/>
      <c r="L4612" s="275"/>
      <c r="M4612" s="276"/>
      <c r="N4612" s="277"/>
      <c r="O4612" s="277"/>
      <c r="P4612" s="277"/>
      <c r="Q4612" s="277"/>
      <c r="R4612" s="277"/>
      <c r="S4612" s="277"/>
      <c r="T4612" s="278"/>
      <c r="U4612" s="16"/>
      <c r="V4612" s="16"/>
      <c r="W4612" s="16"/>
      <c r="X4612" s="16"/>
      <c r="Y4612" s="16"/>
      <c r="Z4612" s="16"/>
      <c r="AA4612" s="16"/>
      <c r="AB4612" s="16"/>
      <c r="AC4612" s="16"/>
      <c r="AD4612" s="16"/>
      <c r="AE4612" s="16"/>
      <c r="AT4612" s="279" t="s">
        <v>252</v>
      </c>
      <c r="AU4612" s="279" t="s">
        <v>93</v>
      </c>
      <c r="AV4612" s="16" t="s">
        <v>113</v>
      </c>
      <c r="AW4612" s="16" t="s">
        <v>46</v>
      </c>
      <c r="AX4612" s="16" t="s">
        <v>85</v>
      </c>
      <c r="AY4612" s="279" t="s">
        <v>241</v>
      </c>
    </row>
    <row r="4613" s="13" customFormat="1">
      <c r="A4613" s="13"/>
      <c r="B4613" s="236"/>
      <c r="C4613" s="237"/>
      <c r="D4613" s="238" t="s">
        <v>252</v>
      </c>
      <c r="E4613" s="239" t="s">
        <v>39</v>
      </c>
      <c r="F4613" s="240" t="s">
        <v>507</v>
      </c>
      <c r="G4613" s="237"/>
      <c r="H4613" s="239" t="s">
        <v>39</v>
      </c>
      <c r="I4613" s="241"/>
      <c r="J4613" s="237"/>
      <c r="K4613" s="237"/>
      <c r="L4613" s="242"/>
      <c r="M4613" s="243"/>
      <c r="N4613" s="244"/>
      <c r="O4613" s="244"/>
      <c r="P4613" s="244"/>
      <c r="Q4613" s="244"/>
      <c r="R4613" s="244"/>
      <c r="S4613" s="244"/>
      <c r="T4613" s="245"/>
      <c r="U4613" s="13"/>
      <c r="V4613" s="13"/>
      <c r="W4613" s="13"/>
      <c r="X4613" s="13"/>
      <c r="Y4613" s="13"/>
      <c r="Z4613" s="13"/>
      <c r="AA4613" s="13"/>
      <c r="AB4613" s="13"/>
      <c r="AC4613" s="13"/>
      <c r="AD4613" s="13"/>
      <c r="AE4613" s="13"/>
      <c r="AT4613" s="246" t="s">
        <v>252</v>
      </c>
      <c r="AU4613" s="246" t="s">
        <v>93</v>
      </c>
      <c r="AV4613" s="13" t="s">
        <v>23</v>
      </c>
      <c r="AW4613" s="13" t="s">
        <v>46</v>
      </c>
      <c r="AX4613" s="13" t="s">
        <v>85</v>
      </c>
      <c r="AY4613" s="246" t="s">
        <v>241</v>
      </c>
    </row>
    <row r="4614" s="14" customFormat="1">
      <c r="A4614" s="14"/>
      <c r="B4614" s="247"/>
      <c r="C4614" s="248"/>
      <c r="D4614" s="238" t="s">
        <v>252</v>
      </c>
      <c r="E4614" s="249" t="s">
        <v>39</v>
      </c>
      <c r="F4614" s="250" t="s">
        <v>4069</v>
      </c>
      <c r="G4614" s="248"/>
      <c r="H4614" s="251">
        <v>60.700000000000003</v>
      </c>
      <c r="I4614" s="252"/>
      <c r="J4614" s="248"/>
      <c r="K4614" s="248"/>
      <c r="L4614" s="253"/>
      <c r="M4614" s="254"/>
      <c r="N4614" s="255"/>
      <c r="O4614" s="255"/>
      <c r="P4614" s="255"/>
      <c r="Q4614" s="255"/>
      <c r="R4614" s="255"/>
      <c r="S4614" s="255"/>
      <c r="T4614" s="256"/>
      <c r="U4614" s="14"/>
      <c r="V4614" s="14"/>
      <c r="W4614" s="14"/>
      <c r="X4614" s="14"/>
      <c r="Y4614" s="14"/>
      <c r="Z4614" s="14"/>
      <c r="AA4614" s="14"/>
      <c r="AB4614" s="14"/>
      <c r="AC4614" s="14"/>
      <c r="AD4614" s="14"/>
      <c r="AE4614" s="14"/>
      <c r="AT4614" s="257" t="s">
        <v>252</v>
      </c>
      <c r="AU4614" s="257" t="s">
        <v>93</v>
      </c>
      <c r="AV4614" s="14" t="s">
        <v>93</v>
      </c>
      <c r="AW4614" s="14" t="s">
        <v>46</v>
      </c>
      <c r="AX4614" s="14" t="s">
        <v>85</v>
      </c>
      <c r="AY4614" s="257" t="s">
        <v>241</v>
      </c>
    </row>
    <row r="4615" s="14" customFormat="1">
      <c r="A4615" s="14"/>
      <c r="B4615" s="247"/>
      <c r="C4615" s="248"/>
      <c r="D4615" s="238" t="s">
        <v>252</v>
      </c>
      <c r="E4615" s="249" t="s">
        <v>39</v>
      </c>
      <c r="F4615" s="250" t="s">
        <v>4070</v>
      </c>
      <c r="G4615" s="248"/>
      <c r="H4615" s="251">
        <v>30.649999999999999</v>
      </c>
      <c r="I4615" s="252"/>
      <c r="J4615" s="248"/>
      <c r="K4615" s="248"/>
      <c r="L4615" s="253"/>
      <c r="M4615" s="254"/>
      <c r="N4615" s="255"/>
      <c r="O4615" s="255"/>
      <c r="P4615" s="255"/>
      <c r="Q4615" s="255"/>
      <c r="R4615" s="255"/>
      <c r="S4615" s="255"/>
      <c r="T4615" s="256"/>
      <c r="U4615" s="14"/>
      <c r="V4615" s="14"/>
      <c r="W4615" s="14"/>
      <c r="X4615" s="14"/>
      <c r="Y4615" s="14"/>
      <c r="Z4615" s="14"/>
      <c r="AA4615" s="14"/>
      <c r="AB4615" s="14"/>
      <c r="AC4615" s="14"/>
      <c r="AD4615" s="14"/>
      <c r="AE4615" s="14"/>
      <c r="AT4615" s="257" t="s">
        <v>252</v>
      </c>
      <c r="AU4615" s="257" t="s">
        <v>93</v>
      </c>
      <c r="AV4615" s="14" t="s">
        <v>93</v>
      </c>
      <c r="AW4615" s="14" t="s">
        <v>46</v>
      </c>
      <c r="AX4615" s="14" t="s">
        <v>85</v>
      </c>
      <c r="AY4615" s="257" t="s">
        <v>241</v>
      </c>
    </row>
    <row r="4616" s="16" customFormat="1">
      <c r="A4616" s="16"/>
      <c r="B4616" s="269"/>
      <c r="C4616" s="270"/>
      <c r="D4616" s="238" t="s">
        <v>252</v>
      </c>
      <c r="E4616" s="271" t="s">
        <v>39</v>
      </c>
      <c r="F4616" s="272" t="s">
        <v>295</v>
      </c>
      <c r="G4616" s="270"/>
      <c r="H4616" s="273">
        <v>91.349999999999994</v>
      </c>
      <c r="I4616" s="274"/>
      <c r="J4616" s="270"/>
      <c r="K4616" s="270"/>
      <c r="L4616" s="275"/>
      <c r="M4616" s="276"/>
      <c r="N4616" s="277"/>
      <c r="O4616" s="277"/>
      <c r="P4616" s="277"/>
      <c r="Q4616" s="277"/>
      <c r="R4616" s="277"/>
      <c r="S4616" s="277"/>
      <c r="T4616" s="278"/>
      <c r="U4616" s="16"/>
      <c r="V4616" s="16"/>
      <c r="W4616" s="16"/>
      <c r="X4616" s="16"/>
      <c r="Y4616" s="16"/>
      <c r="Z4616" s="16"/>
      <c r="AA4616" s="16"/>
      <c r="AB4616" s="16"/>
      <c r="AC4616" s="16"/>
      <c r="AD4616" s="16"/>
      <c r="AE4616" s="16"/>
      <c r="AT4616" s="279" t="s">
        <v>252</v>
      </c>
      <c r="AU4616" s="279" t="s">
        <v>93</v>
      </c>
      <c r="AV4616" s="16" t="s">
        <v>113</v>
      </c>
      <c r="AW4616" s="16" t="s">
        <v>46</v>
      </c>
      <c r="AX4616" s="16" t="s">
        <v>85</v>
      </c>
      <c r="AY4616" s="279" t="s">
        <v>241</v>
      </c>
    </row>
    <row r="4617" s="15" customFormat="1">
      <c r="A4617" s="15"/>
      <c r="B4617" s="258"/>
      <c r="C4617" s="259"/>
      <c r="D4617" s="238" t="s">
        <v>252</v>
      </c>
      <c r="E4617" s="260" t="s">
        <v>39</v>
      </c>
      <c r="F4617" s="261" t="s">
        <v>274</v>
      </c>
      <c r="G4617" s="259"/>
      <c r="H4617" s="262">
        <v>497.35399999999998</v>
      </c>
      <c r="I4617" s="263"/>
      <c r="J4617" s="259"/>
      <c r="K4617" s="259"/>
      <c r="L4617" s="264"/>
      <c r="M4617" s="265"/>
      <c r="N4617" s="266"/>
      <c r="O4617" s="266"/>
      <c r="P4617" s="266"/>
      <c r="Q4617" s="266"/>
      <c r="R4617" s="266"/>
      <c r="S4617" s="266"/>
      <c r="T4617" s="267"/>
      <c r="U4617" s="15"/>
      <c r="V4617" s="15"/>
      <c r="W4617" s="15"/>
      <c r="X4617" s="15"/>
      <c r="Y4617" s="15"/>
      <c r="Z4617" s="15"/>
      <c r="AA4617" s="15"/>
      <c r="AB4617" s="15"/>
      <c r="AC4617" s="15"/>
      <c r="AD4617" s="15"/>
      <c r="AE4617" s="15"/>
      <c r="AT4617" s="268" t="s">
        <v>252</v>
      </c>
      <c r="AU4617" s="268" t="s">
        <v>93</v>
      </c>
      <c r="AV4617" s="15" t="s">
        <v>248</v>
      </c>
      <c r="AW4617" s="15" t="s">
        <v>46</v>
      </c>
      <c r="AX4617" s="15" t="s">
        <v>23</v>
      </c>
      <c r="AY4617" s="268" t="s">
        <v>241</v>
      </c>
    </row>
    <row r="4618" s="2" customFormat="1" ht="16.5" customHeight="1">
      <c r="A4618" s="42"/>
      <c r="B4618" s="43"/>
      <c r="C4618" s="280" t="s">
        <v>4071</v>
      </c>
      <c r="D4618" s="280" t="s">
        <v>463</v>
      </c>
      <c r="E4618" s="281" t="s">
        <v>4072</v>
      </c>
      <c r="F4618" s="282" t="s">
        <v>4073</v>
      </c>
      <c r="G4618" s="283" t="s">
        <v>430</v>
      </c>
      <c r="H4618" s="284">
        <v>0.318</v>
      </c>
      <c r="I4618" s="285"/>
      <c r="J4618" s="286">
        <f>ROUND(I4618*H4618,2)</f>
        <v>0</v>
      </c>
      <c r="K4618" s="282" t="s">
        <v>247</v>
      </c>
      <c r="L4618" s="287"/>
      <c r="M4618" s="288" t="s">
        <v>39</v>
      </c>
      <c r="N4618" s="289" t="s">
        <v>56</v>
      </c>
      <c r="O4618" s="88"/>
      <c r="P4618" s="227">
        <f>O4618*H4618</f>
        <v>0</v>
      </c>
      <c r="Q4618" s="227">
        <v>1</v>
      </c>
      <c r="R4618" s="227">
        <f>Q4618*H4618</f>
        <v>0.318</v>
      </c>
      <c r="S4618" s="227">
        <v>0</v>
      </c>
      <c r="T4618" s="228">
        <f>S4618*H4618</f>
        <v>0</v>
      </c>
      <c r="U4618" s="42"/>
      <c r="V4618" s="42"/>
      <c r="W4618" s="42"/>
      <c r="X4618" s="42"/>
      <c r="Y4618" s="42"/>
      <c r="Z4618" s="42"/>
      <c r="AA4618" s="42"/>
      <c r="AB4618" s="42"/>
      <c r="AC4618" s="42"/>
      <c r="AD4618" s="42"/>
      <c r="AE4618" s="42"/>
      <c r="AR4618" s="229" t="s">
        <v>321</v>
      </c>
      <c r="AT4618" s="229" t="s">
        <v>463</v>
      </c>
      <c r="AU4618" s="229" t="s">
        <v>93</v>
      </c>
      <c r="AY4618" s="20" t="s">
        <v>241</v>
      </c>
      <c r="BE4618" s="230">
        <f>IF(N4618="základní",J4618,0)</f>
        <v>0</v>
      </c>
      <c r="BF4618" s="230">
        <f>IF(N4618="snížená",J4618,0)</f>
        <v>0</v>
      </c>
      <c r="BG4618" s="230">
        <f>IF(N4618="zákl. přenesená",J4618,0)</f>
        <v>0</v>
      </c>
      <c r="BH4618" s="230">
        <f>IF(N4618="sníž. přenesená",J4618,0)</f>
        <v>0</v>
      </c>
      <c r="BI4618" s="230">
        <f>IF(N4618="nulová",J4618,0)</f>
        <v>0</v>
      </c>
      <c r="BJ4618" s="20" t="s">
        <v>23</v>
      </c>
      <c r="BK4618" s="230">
        <f>ROUND(I4618*H4618,2)</f>
        <v>0</v>
      </c>
      <c r="BL4618" s="20" t="s">
        <v>248</v>
      </c>
      <c r="BM4618" s="229" t="s">
        <v>4074</v>
      </c>
    </row>
    <row r="4619" s="14" customFormat="1">
      <c r="A4619" s="14"/>
      <c r="B4619" s="247"/>
      <c r="C4619" s="248"/>
      <c r="D4619" s="238" t="s">
        <v>252</v>
      </c>
      <c r="E4619" s="248"/>
      <c r="F4619" s="250" t="s">
        <v>4075</v>
      </c>
      <c r="G4619" s="248"/>
      <c r="H4619" s="251">
        <v>0.318</v>
      </c>
      <c r="I4619" s="252"/>
      <c r="J4619" s="248"/>
      <c r="K4619" s="248"/>
      <c r="L4619" s="253"/>
      <c r="M4619" s="254"/>
      <c r="N4619" s="255"/>
      <c r="O4619" s="255"/>
      <c r="P4619" s="255"/>
      <c r="Q4619" s="255"/>
      <c r="R4619" s="255"/>
      <c r="S4619" s="255"/>
      <c r="T4619" s="256"/>
      <c r="U4619" s="14"/>
      <c r="V4619" s="14"/>
      <c r="W4619" s="14"/>
      <c r="X4619" s="14"/>
      <c r="Y4619" s="14"/>
      <c r="Z4619" s="14"/>
      <c r="AA4619" s="14"/>
      <c r="AB4619" s="14"/>
      <c r="AC4619" s="14"/>
      <c r="AD4619" s="14"/>
      <c r="AE4619" s="14"/>
      <c r="AT4619" s="257" t="s">
        <v>252</v>
      </c>
      <c r="AU4619" s="257" t="s">
        <v>93</v>
      </c>
      <c r="AV4619" s="14" t="s">
        <v>93</v>
      </c>
      <c r="AW4619" s="14" t="s">
        <v>4</v>
      </c>
      <c r="AX4619" s="14" t="s">
        <v>23</v>
      </c>
      <c r="AY4619" s="257" t="s">
        <v>241</v>
      </c>
    </row>
    <row r="4620" s="2" customFormat="1" ht="24.15" customHeight="1">
      <c r="A4620" s="42"/>
      <c r="B4620" s="43"/>
      <c r="C4620" s="218" t="s">
        <v>4076</v>
      </c>
      <c r="D4620" s="218" t="s">
        <v>243</v>
      </c>
      <c r="E4620" s="219" t="s">
        <v>4077</v>
      </c>
      <c r="F4620" s="220" t="s">
        <v>4078</v>
      </c>
      <c r="G4620" s="221" t="s">
        <v>515</v>
      </c>
      <c r="H4620" s="222">
        <v>7.7999999999999998</v>
      </c>
      <c r="I4620" s="223"/>
      <c r="J4620" s="224">
        <f>ROUND(I4620*H4620,2)</f>
        <v>0</v>
      </c>
      <c r="K4620" s="220" t="s">
        <v>247</v>
      </c>
      <c r="L4620" s="48"/>
      <c r="M4620" s="225" t="s">
        <v>39</v>
      </c>
      <c r="N4620" s="226" t="s">
        <v>56</v>
      </c>
      <c r="O4620" s="88"/>
      <c r="P4620" s="227">
        <f>O4620*H4620</f>
        <v>0</v>
      </c>
      <c r="Q4620" s="227">
        <v>0.00042999999999999999</v>
      </c>
      <c r="R4620" s="227">
        <f>Q4620*H4620</f>
        <v>0.0033539999999999998</v>
      </c>
      <c r="S4620" s="227">
        <v>0</v>
      </c>
      <c r="T4620" s="228">
        <f>S4620*H4620</f>
        <v>0</v>
      </c>
      <c r="U4620" s="42"/>
      <c r="V4620" s="42"/>
      <c r="W4620" s="42"/>
      <c r="X4620" s="42"/>
      <c r="Y4620" s="42"/>
      <c r="Z4620" s="42"/>
      <c r="AA4620" s="42"/>
      <c r="AB4620" s="42"/>
      <c r="AC4620" s="42"/>
      <c r="AD4620" s="42"/>
      <c r="AE4620" s="42"/>
      <c r="AR4620" s="229" t="s">
        <v>248</v>
      </c>
      <c r="AT4620" s="229" t="s">
        <v>243</v>
      </c>
      <c r="AU4620" s="229" t="s">
        <v>93</v>
      </c>
      <c r="AY4620" s="20" t="s">
        <v>241</v>
      </c>
      <c r="BE4620" s="230">
        <f>IF(N4620="základní",J4620,0)</f>
        <v>0</v>
      </c>
      <c r="BF4620" s="230">
        <f>IF(N4620="snížená",J4620,0)</f>
        <v>0</v>
      </c>
      <c r="BG4620" s="230">
        <f>IF(N4620="zákl. přenesená",J4620,0)</f>
        <v>0</v>
      </c>
      <c r="BH4620" s="230">
        <f>IF(N4620="sníž. přenesená",J4620,0)</f>
        <v>0</v>
      </c>
      <c r="BI4620" s="230">
        <f>IF(N4620="nulová",J4620,0)</f>
        <v>0</v>
      </c>
      <c r="BJ4620" s="20" t="s">
        <v>23</v>
      </c>
      <c r="BK4620" s="230">
        <f>ROUND(I4620*H4620,2)</f>
        <v>0</v>
      </c>
      <c r="BL4620" s="20" t="s">
        <v>248</v>
      </c>
      <c r="BM4620" s="229" t="s">
        <v>4079</v>
      </c>
    </row>
    <row r="4621" s="2" customFormat="1">
      <c r="A4621" s="42"/>
      <c r="B4621" s="43"/>
      <c r="C4621" s="44"/>
      <c r="D4621" s="231" t="s">
        <v>250</v>
      </c>
      <c r="E4621" s="44"/>
      <c r="F4621" s="232" t="s">
        <v>4080</v>
      </c>
      <c r="G4621" s="44"/>
      <c r="H4621" s="44"/>
      <c r="I4621" s="233"/>
      <c r="J4621" s="44"/>
      <c r="K4621" s="44"/>
      <c r="L4621" s="48"/>
      <c r="M4621" s="234"/>
      <c r="N4621" s="235"/>
      <c r="O4621" s="88"/>
      <c r="P4621" s="88"/>
      <c r="Q4621" s="88"/>
      <c r="R4621" s="88"/>
      <c r="S4621" s="88"/>
      <c r="T4621" s="89"/>
      <c r="U4621" s="42"/>
      <c r="V4621" s="42"/>
      <c r="W4621" s="42"/>
      <c r="X4621" s="42"/>
      <c r="Y4621" s="42"/>
      <c r="Z4621" s="42"/>
      <c r="AA4621" s="42"/>
      <c r="AB4621" s="42"/>
      <c r="AC4621" s="42"/>
      <c r="AD4621" s="42"/>
      <c r="AE4621" s="42"/>
      <c r="AT4621" s="20" t="s">
        <v>250</v>
      </c>
      <c r="AU4621" s="20" t="s">
        <v>93</v>
      </c>
    </row>
    <row r="4622" s="13" customFormat="1">
      <c r="A4622" s="13"/>
      <c r="B4622" s="236"/>
      <c r="C4622" s="237"/>
      <c r="D4622" s="238" t="s">
        <v>252</v>
      </c>
      <c r="E4622" s="239" t="s">
        <v>39</v>
      </c>
      <c r="F4622" s="240" t="s">
        <v>1315</v>
      </c>
      <c r="G4622" s="237"/>
      <c r="H4622" s="239" t="s">
        <v>39</v>
      </c>
      <c r="I4622" s="241"/>
      <c r="J4622" s="237"/>
      <c r="K4622" s="237"/>
      <c r="L4622" s="242"/>
      <c r="M4622" s="243"/>
      <c r="N4622" s="244"/>
      <c r="O4622" s="244"/>
      <c r="P4622" s="244"/>
      <c r="Q4622" s="244"/>
      <c r="R4622" s="244"/>
      <c r="S4622" s="244"/>
      <c r="T4622" s="245"/>
      <c r="U4622" s="13"/>
      <c r="V4622" s="13"/>
      <c r="W4622" s="13"/>
      <c r="X4622" s="13"/>
      <c r="Y4622" s="13"/>
      <c r="Z4622" s="13"/>
      <c r="AA4622" s="13"/>
      <c r="AB4622" s="13"/>
      <c r="AC4622" s="13"/>
      <c r="AD4622" s="13"/>
      <c r="AE4622" s="13"/>
      <c r="AT4622" s="246" t="s">
        <v>252</v>
      </c>
      <c r="AU4622" s="246" t="s">
        <v>93</v>
      </c>
      <c r="AV4622" s="13" t="s">
        <v>23</v>
      </c>
      <c r="AW4622" s="13" t="s">
        <v>46</v>
      </c>
      <c r="AX4622" s="13" t="s">
        <v>85</v>
      </c>
      <c r="AY4622" s="246" t="s">
        <v>241</v>
      </c>
    </row>
    <row r="4623" s="13" customFormat="1">
      <c r="A4623" s="13"/>
      <c r="B4623" s="236"/>
      <c r="C4623" s="237"/>
      <c r="D4623" s="238" t="s">
        <v>252</v>
      </c>
      <c r="E4623" s="239" t="s">
        <v>39</v>
      </c>
      <c r="F4623" s="240" t="s">
        <v>4081</v>
      </c>
      <c r="G4623" s="237"/>
      <c r="H4623" s="239" t="s">
        <v>39</v>
      </c>
      <c r="I4623" s="241"/>
      <c r="J4623" s="237"/>
      <c r="K4623" s="237"/>
      <c r="L4623" s="242"/>
      <c r="M4623" s="243"/>
      <c r="N4623" s="244"/>
      <c r="O4623" s="244"/>
      <c r="P4623" s="244"/>
      <c r="Q4623" s="244"/>
      <c r="R4623" s="244"/>
      <c r="S4623" s="244"/>
      <c r="T4623" s="245"/>
      <c r="U4623" s="13"/>
      <c r="V4623" s="13"/>
      <c r="W4623" s="13"/>
      <c r="X4623" s="13"/>
      <c r="Y4623" s="13"/>
      <c r="Z4623" s="13"/>
      <c r="AA4623" s="13"/>
      <c r="AB4623" s="13"/>
      <c r="AC4623" s="13"/>
      <c r="AD4623" s="13"/>
      <c r="AE4623" s="13"/>
      <c r="AT4623" s="246" t="s">
        <v>252</v>
      </c>
      <c r="AU4623" s="246" t="s">
        <v>93</v>
      </c>
      <c r="AV4623" s="13" t="s">
        <v>23</v>
      </c>
      <c r="AW4623" s="13" t="s">
        <v>46</v>
      </c>
      <c r="AX4623" s="13" t="s">
        <v>85</v>
      </c>
      <c r="AY4623" s="246" t="s">
        <v>241</v>
      </c>
    </row>
    <row r="4624" s="14" customFormat="1">
      <c r="A4624" s="14"/>
      <c r="B4624" s="247"/>
      <c r="C4624" s="248"/>
      <c r="D4624" s="238" t="s">
        <v>252</v>
      </c>
      <c r="E4624" s="249" t="s">
        <v>39</v>
      </c>
      <c r="F4624" s="250" t="s">
        <v>4082</v>
      </c>
      <c r="G4624" s="248"/>
      <c r="H4624" s="251">
        <v>7.7999999999999998</v>
      </c>
      <c r="I4624" s="252"/>
      <c r="J4624" s="248"/>
      <c r="K4624" s="248"/>
      <c r="L4624" s="253"/>
      <c r="M4624" s="254"/>
      <c r="N4624" s="255"/>
      <c r="O4624" s="255"/>
      <c r="P4624" s="255"/>
      <c r="Q4624" s="255"/>
      <c r="R4624" s="255"/>
      <c r="S4624" s="255"/>
      <c r="T4624" s="256"/>
      <c r="U4624" s="14"/>
      <c r="V4624" s="14"/>
      <c r="W4624" s="14"/>
      <c r="X4624" s="14"/>
      <c r="Y4624" s="14"/>
      <c r="Z4624" s="14"/>
      <c r="AA4624" s="14"/>
      <c r="AB4624" s="14"/>
      <c r="AC4624" s="14"/>
      <c r="AD4624" s="14"/>
      <c r="AE4624" s="14"/>
      <c r="AT4624" s="257" t="s">
        <v>252</v>
      </c>
      <c r="AU4624" s="257" t="s">
        <v>93</v>
      </c>
      <c r="AV4624" s="14" t="s">
        <v>93</v>
      </c>
      <c r="AW4624" s="14" t="s">
        <v>46</v>
      </c>
      <c r="AX4624" s="14" t="s">
        <v>23</v>
      </c>
      <c r="AY4624" s="257" t="s">
        <v>241</v>
      </c>
    </row>
    <row r="4625" s="2" customFormat="1" ht="16.5" customHeight="1">
      <c r="A4625" s="42"/>
      <c r="B4625" s="43"/>
      <c r="C4625" s="280" t="s">
        <v>4083</v>
      </c>
      <c r="D4625" s="280" t="s">
        <v>463</v>
      </c>
      <c r="E4625" s="281" t="s">
        <v>4084</v>
      </c>
      <c r="F4625" s="282" t="s">
        <v>4085</v>
      </c>
      <c r="G4625" s="283" t="s">
        <v>430</v>
      </c>
      <c r="H4625" s="284">
        <v>0.0070000000000000001</v>
      </c>
      <c r="I4625" s="285"/>
      <c r="J4625" s="286">
        <f>ROUND(I4625*H4625,2)</f>
        <v>0</v>
      </c>
      <c r="K4625" s="282" t="s">
        <v>247</v>
      </c>
      <c r="L4625" s="287"/>
      <c r="M4625" s="288" t="s">
        <v>39</v>
      </c>
      <c r="N4625" s="289" t="s">
        <v>56</v>
      </c>
      <c r="O4625" s="88"/>
      <c r="P4625" s="227">
        <f>O4625*H4625</f>
        <v>0</v>
      </c>
      <c r="Q4625" s="227">
        <v>1</v>
      </c>
      <c r="R4625" s="227">
        <f>Q4625*H4625</f>
        <v>0.0070000000000000001</v>
      </c>
      <c r="S4625" s="227">
        <v>0</v>
      </c>
      <c r="T4625" s="228">
        <f>S4625*H4625</f>
        <v>0</v>
      </c>
      <c r="U4625" s="42"/>
      <c r="V4625" s="42"/>
      <c r="W4625" s="42"/>
      <c r="X4625" s="42"/>
      <c r="Y4625" s="42"/>
      <c r="Z4625" s="42"/>
      <c r="AA4625" s="42"/>
      <c r="AB4625" s="42"/>
      <c r="AC4625" s="42"/>
      <c r="AD4625" s="42"/>
      <c r="AE4625" s="42"/>
      <c r="AR4625" s="229" t="s">
        <v>321</v>
      </c>
      <c r="AT4625" s="229" t="s">
        <v>463</v>
      </c>
      <c r="AU4625" s="229" t="s">
        <v>93</v>
      </c>
      <c r="AY4625" s="20" t="s">
        <v>241</v>
      </c>
      <c r="BE4625" s="230">
        <f>IF(N4625="základní",J4625,0)</f>
        <v>0</v>
      </c>
      <c r="BF4625" s="230">
        <f>IF(N4625="snížená",J4625,0)</f>
        <v>0</v>
      </c>
      <c r="BG4625" s="230">
        <f>IF(N4625="zákl. přenesená",J4625,0)</f>
        <v>0</v>
      </c>
      <c r="BH4625" s="230">
        <f>IF(N4625="sníž. přenesená",J4625,0)</f>
        <v>0</v>
      </c>
      <c r="BI4625" s="230">
        <f>IF(N4625="nulová",J4625,0)</f>
        <v>0</v>
      </c>
      <c r="BJ4625" s="20" t="s">
        <v>23</v>
      </c>
      <c r="BK4625" s="230">
        <f>ROUND(I4625*H4625,2)</f>
        <v>0</v>
      </c>
      <c r="BL4625" s="20" t="s">
        <v>248</v>
      </c>
      <c r="BM4625" s="229" t="s">
        <v>4086</v>
      </c>
    </row>
    <row r="4626" s="14" customFormat="1">
      <c r="A4626" s="14"/>
      <c r="B4626" s="247"/>
      <c r="C4626" s="248"/>
      <c r="D4626" s="238" t="s">
        <v>252</v>
      </c>
      <c r="E4626" s="248"/>
      <c r="F4626" s="250" t="s">
        <v>4087</v>
      </c>
      <c r="G4626" s="248"/>
      <c r="H4626" s="251">
        <v>0.0070000000000000001</v>
      </c>
      <c r="I4626" s="252"/>
      <c r="J4626" s="248"/>
      <c r="K4626" s="248"/>
      <c r="L4626" s="253"/>
      <c r="M4626" s="254"/>
      <c r="N4626" s="255"/>
      <c r="O4626" s="255"/>
      <c r="P4626" s="255"/>
      <c r="Q4626" s="255"/>
      <c r="R4626" s="255"/>
      <c r="S4626" s="255"/>
      <c r="T4626" s="256"/>
      <c r="U4626" s="14"/>
      <c r="V4626" s="14"/>
      <c r="W4626" s="14"/>
      <c r="X4626" s="14"/>
      <c r="Y4626" s="14"/>
      <c r="Z4626" s="14"/>
      <c r="AA4626" s="14"/>
      <c r="AB4626" s="14"/>
      <c r="AC4626" s="14"/>
      <c r="AD4626" s="14"/>
      <c r="AE4626" s="14"/>
      <c r="AT4626" s="257" t="s">
        <v>252</v>
      </c>
      <c r="AU4626" s="257" t="s">
        <v>93</v>
      </c>
      <c r="AV4626" s="14" t="s">
        <v>93</v>
      </c>
      <c r="AW4626" s="14" t="s">
        <v>4</v>
      </c>
      <c r="AX4626" s="14" t="s">
        <v>23</v>
      </c>
      <c r="AY4626" s="257" t="s">
        <v>241</v>
      </c>
    </row>
    <row r="4627" s="2" customFormat="1" ht="16.5" customHeight="1">
      <c r="A4627" s="42"/>
      <c r="B4627" s="43"/>
      <c r="C4627" s="218" t="s">
        <v>4088</v>
      </c>
      <c r="D4627" s="218" t="s">
        <v>243</v>
      </c>
      <c r="E4627" s="219" t="s">
        <v>4089</v>
      </c>
      <c r="F4627" s="220" t="s">
        <v>4090</v>
      </c>
      <c r="G4627" s="221" t="s">
        <v>515</v>
      </c>
      <c r="H4627" s="222">
        <v>505.154</v>
      </c>
      <c r="I4627" s="223"/>
      <c r="J4627" s="224">
        <f>ROUND(I4627*H4627,2)</f>
        <v>0</v>
      </c>
      <c r="K4627" s="220" t="s">
        <v>247</v>
      </c>
      <c r="L4627" s="48"/>
      <c r="M4627" s="225" t="s">
        <v>39</v>
      </c>
      <c r="N4627" s="226" t="s">
        <v>56</v>
      </c>
      <c r="O4627" s="88"/>
      <c r="P4627" s="227">
        <f>O4627*H4627</f>
        <v>0</v>
      </c>
      <c r="Q4627" s="227">
        <v>0</v>
      </c>
      <c r="R4627" s="227">
        <f>Q4627*H4627</f>
        <v>0</v>
      </c>
      <c r="S4627" s="227">
        <v>0</v>
      </c>
      <c r="T4627" s="228">
        <f>S4627*H4627</f>
        <v>0</v>
      </c>
      <c r="U4627" s="42"/>
      <c r="V4627" s="42"/>
      <c r="W4627" s="42"/>
      <c r="X4627" s="42"/>
      <c r="Y4627" s="42"/>
      <c r="Z4627" s="42"/>
      <c r="AA4627" s="42"/>
      <c r="AB4627" s="42"/>
      <c r="AC4627" s="42"/>
      <c r="AD4627" s="42"/>
      <c r="AE4627" s="42"/>
      <c r="AR4627" s="229" t="s">
        <v>248</v>
      </c>
      <c r="AT4627" s="229" t="s">
        <v>243</v>
      </c>
      <c r="AU4627" s="229" t="s">
        <v>93</v>
      </c>
      <c r="AY4627" s="20" t="s">
        <v>241</v>
      </c>
      <c r="BE4627" s="230">
        <f>IF(N4627="základní",J4627,0)</f>
        <v>0</v>
      </c>
      <c r="BF4627" s="230">
        <f>IF(N4627="snížená",J4627,0)</f>
        <v>0</v>
      </c>
      <c r="BG4627" s="230">
        <f>IF(N4627="zákl. přenesená",J4627,0)</f>
        <v>0</v>
      </c>
      <c r="BH4627" s="230">
        <f>IF(N4627="sníž. přenesená",J4627,0)</f>
        <v>0</v>
      </c>
      <c r="BI4627" s="230">
        <f>IF(N4627="nulová",J4627,0)</f>
        <v>0</v>
      </c>
      <c r="BJ4627" s="20" t="s">
        <v>23</v>
      </c>
      <c r="BK4627" s="230">
        <f>ROUND(I4627*H4627,2)</f>
        <v>0</v>
      </c>
      <c r="BL4627" s="20" t="s">
        <v>248</v>
      </c>
      <c r="BM4627" s="229" t="s">
        <v>4091</v>
      </c>
    </row>
    <row r="4628" s="2" customFormat="1">
      <c r="A4628" s="42"/>
      <c r="B4628" s="43"/>
      <c r="C4628" s="44"/>
      <c r="D4628" s="231" t="s">
        <v>250</v>
      </c>
      <c r="E4628" s="44"/>
      <c r="F4628" s="232" t="s">
        <v>4092</v>
      </c>
      <c r="G4628" s="44"/>
      <c r="H4628" s="44"/>
      <c r="I4628" s="233"/>
      <c r="J4628" s="44"/>
      <c r="K4628" s="44"/>
      <c r="L4628" s="48"/>
      <c r="M4628" s="234"/>
      <c r="N4628" s="235"/>
      <c r="O4628" s="88"/>
      <c r="P4628" s="88"/>
      <c r="Q4628" s="88"/>
      <c r="R4628" s="88"/>
      <c r="S4628" s="88"/>
      <c r="T4628" s="89"/>
      <c r="U4628" s="42"/>
      <c r="V4628" s="42"/>
      <c r="W4628" s="42"/>
      <c r="X4628" s="42"/>
      <c r="Y4628" s="42"/>
      <c r="Z4628" s="42"/>
      <c r="AA4628" s="42"/>
      <c r="AB4628" s="42"/>
      <c r="AC4628" s="42"/>
      <c r="AD4628" s="42"/>
      <c r="AE4628" s="42"/>
      <c r="AT4628" s="20" t="s">
        <v>250</v>
      </c>
      <c r="AU4628" s="20" t="s">
        <v>93</v>
      </c>
    </row>
    <row r="4629" s="14" customFormat="1">
      <c r="A4629" s="14"/>
      <c r="B4629" s="247"/>
      <c r="C4629" s="248"/>
      <c r="D4629" s="238" t="s">
        <v>252</v>
      </c>
      <c r="E4629" s="249" t="s">
        <v>39</v>
      </c>
      <c r="F4629" s="250" t="s">
        <v>4093</v>
      </c>
      <c r="G4629" s="248"/>
      <c r="H4629" s="251">
        <v>505.154</v>
      </c>
      <c r="I4629" s="252"/>
      <c r="J4629" s="248"/>
      <c r="K4629" s="248"/>
      <c r="L4629" s="253"/>
      <c r="M4629" s="254"/>
      <c r="N4629" s="255"/>
      <c r="O4629" s="255"/>
      <c r="P4629" s="255"/>
      <c r="Q4629" s="255"/>
      <c r="R4629" s="255"/>
      <c r="S4629" s="255"/>
      <c r="T4629" s="256"/>
      <c r="U4629" s="14"/>
      <c r="V4629" s="14"/>
      <c r="W4629" s="14"/>
      <c r="X4629" s="14"/>
      <c r="Y4629" s="14"/>
      <c r="Z4629" s="14"/>
      <c r="AA4629" s="14"/>
      <c r="AB4629" s="14"/>
      <c r="AC4629" s="14"/>
      <c r="AD4629" s="14"/>
      <c r="AE4629" s="14"/>
      <c r="AT4629" s="257" t="s">
        <v>252</v>
      </c>
      <c r="AU4629" s="257" t="s">
        <v>93</v>
      </c>
      <c r="AV4629" s="14" t="s">
        <v>93</v>
      </c>
      <c r="AW4629" s="14" t="s">
        <v>46</v>
      </c>
      <c r="AX4629" s="14" t="s">
        <v>23</v>
      </c>
      <c r="AY4629" s="257" t="s">
        <v>241</v>
      </c>
    </row>
    <row r="4630" s="12" customFormat="1" ht="22.8" customHeight="1">
      <c r="A4630" s="12"/>
      <c r="B4630" s="202"/>
      <c r="C4630" s="203"/>
      <c r="D4630" s="204" t="s">
        <v>84</v>
      </c>
      <c r="E4630" s="216" t="s">
        <v>4094</v>
      </c>
      <c r="F4630" s="216" t="s">
        <v>4095</v>
      </c>
      <c r="G4630" s="203"/>
      <c r="H4630" s="203"/>
      <c r="I4630" s="206"/>
      <c r="J4630" s="217">
        <f>BK4630</f>
        <v>0</v>
      </c>
      <c r="K4630" s="203"/>
      <c r="L4630" s="208"/>
      <c r="M4630" s="209"/>
      <c r="N4630" s="210"/>
      <c r="O4630" s="210"/>
      <c r="P4630" s="211">
        <f>SUM(P4631:P4642)</f>
        <v>0</v>
      </c>
      <c r="Q4630" s="210"/>
      <c r="R4630" s="211">
        <f>SUM(R4631:R4642)</f>
        <v>0</v>
      </c>
      <c r="S4630" s="210"/>
      <c r="T4630" s="212">
        <f>SUM(T4631:T4642)</f>
        <v>0</v>
      </c>
      <c r="U4630" s="12"/>
      <c r="V4630" s="12"/>
      <c r="W4630" s="12"/>
      <c r="X4630" s="12"/>
      <c r="Y4630" s="12"/>
      <c r="Z4630" s="12"/>
      <c r="AA4630" s="12"/>
      <c r="AB4630" s="12"/>
      <c r="AC4630" s="12"/>
      <c r="AD4630" s="12"/>
      <c r="AE4630" s="12"/>
      <c r="AR4630" s="213" t="s">
        <v>23</v>
      </c>
      <c r="AT4630" s="214" t="s">
        <v>84</v>
      </c>
      <c r="AU4630" s="214" t="s">
        <v>23</v>
      </c>
      <c r="AY4630" s="213" t="s">
        <v>241</v>
      </c>
      <c r="BK4630" s="215">
        <f>SUM(BK4631:BK4642)</f>
        <v>0</v>
      </c>
    </row>
    <row r="4631" s="2" customFormat="1" ht="24.15" customHeight="1">
      <c r="A4631" s="42"/>
      <c r="B4631" s="43"/>
      <c r="C4631" s="218" t="s">
        <v>4096</v>
      </c>
      <c r="D4631" s="218" t="s">
        <v>243</v>
      </c>
      <c r="E4631" s="219" t="s">
        <v>4097</v>
      </c>
      <c r="F4631" s="220" t="s">
        <v>4098</v>
      </c>
      <c r="G4631" s="221" t="s">
        <v>430</v>
      </c>
      <c r="H4631" s="222">
        <v>163.19999999999999</v>
      </c>
      <c r="I4631" s="223"/>
      <c r="J4631" s="224">
        <f>ROUND(I4631*H4631,2)</f>
        <v>0</v>
      </c>
      <c r="K4631" s="220" t="s">
        <v>247</v>
      </c>
      <c r="L4631" s="48"/>
      <c r="M4631" s="225" t="s">
        <v>39</v>
      </c>
      <c r="N4631" s="226" t="s">
        <v>56</v>
      </c>
      <c r="O4631" s="88"/>
      <c r="P4631" s="227">
        <f>O4631*H4631</f>
        <v>0</v>
      </c>
      <c r="Q4631" s="227">
        <v>0</v>
      </c>
      <c r="R4631" s="227">
        <f>Q4631*H4631</f>
        <v>0</v>
      </c>
      <c r="S4631" s="227">
        <v>0</v>
      </c>
      <c r="T4631" s="228">
        <f>S4631*H4631</f>
        <v>0</v>
      </c>
      <c r="U4631" s="42"/>
      <c r="V4631" s="42"/>
      <c r="W4631" s="42"/>
      <c r="X4631" s="42"/>
      <c r="Y4631" s="42"/>
      <c r="Z4631" s="42"/>
      <c r="AA4631" s="42"/>
      <c r="AB4631" s="42"/>
      <c r="AC4631" s="42"/>
      <c r="AD4631" s="42"/>
      <c r="AE4631" s="42"/>
      <c r="AR4631" s="229" t="s">
        <v>248</v>
      </c>
      <c r="AT4631" s="229" t="s">
        <v>243</v>
      </c>
      <c r="AU4631" s="229" t="s">
        <v>93</v>
      </c>
      <c r="AY4631" s="20" t="s">
        <v>241</v>
      </c>
      <c r="BE4631" s="230">
        <f>IF(N4631="základní",J4631,0)</f>
        <v>0</v>
      </c>
      <c r="BF4631" s="230">
        <f>IF(N4631="snížená",J4631,0)</f>
        <v>0</v>
      </c>
      <c r="BG4631" s="230">
        <f>IF(N4631="zákl. přenesená",J4631,0)</f>
        <v>0</v>
      </c>
      <c r="BH4631" s="230">
        <f>IF(N4631="sníž. přenesená",J4631,0)</f>
        <v>0</v>
      </c>
      <c r="BI4631" s="230">
        <f>IF(N4631="nulová",J4631,0)</f>
        <v>0</v>
      </c>
      <c r="BJ4631" s="20" t="s">
        <v>23</v>
      </c>
      <c r="BK4631" s="230">
        <f>ROUND(I4631*H4631,2)</f>
        <v>0</v>
      </c>
      <c r="BL4631" s="20" t="s">
        <v>248</v>
      </c>
      <c r="BM4631" s="229" t="s">
        <v>4099</v>
      </c>
    </row>
    <row r="4632" s="2" customFormat="1">
      <c r="A4632" s="42"/>
      <c r="B4632" s="43"/>
      <c r="C4632" s="44"/>
      <c r="D4632" s="231" t="s">
        <v>250</v>
      </c>
      <c r="E4632" s="44"/>
      <c r="F4632" s="232" t="s">
        <v>4100</v>
      </c>
      <c r="G4632" s="44"/>
      <c r="H4632" s="44"/>
      <c r="I4632" s="233"/>
      <c r="J4632" s="44"/>
      <c r="K4632" s="44"/>
      <c r="L4632" s="48"/>
      <c r="M4632" s="234"/>
      <c r="N4632" s="235"/>
      <c r="O4632" s="88"/>
      <c r="P4632" s="88"/>
      <c r="Q4632" s="88"/>
      <c r="R4632" s="88"/>
      <c r="S4632" s="88"/>
      <c r="T4632" s="89"/>
      <c r="U4632" s="42"/>
      <c r="V4632" s="42"/>
      <c r="W4632" s="42"/>
      <c r="X4632" s="42"/>
      <c r="Y4632" s="42"/>
      <c r="Z4632" s="42"/>
      <c r="AA4632" s="42"/>
      <c r="AB4632" s="42"/>
      <c r="AC4632" s="42"/>
      <c r="AD4632" s="42"/>
      <c r="AE4632" s="42"/>
      <c r="AT4632" s="20" t="s">
        <v>250</v>
      </c>
      <c r="AU4632" s="20" t="s">
        <v>93</v>
      </c>
    </row>
    <row r="4633" s="2" customFormat="1" ht="37.8" customHeight="1">
      <c r="A4633" s="42"/>
      <c r="B4633" s="43"/>
      <c r="C4633" s="218" t="s">
        <v>4101</v>
      </c>
      <c r="D4633" s="218" t="s">
        <v>243</v>
      </c>
      <c r="E4633" s="219" t="s">
        <v>4102</v>
      </c>
      <c r="F4633" s="220" t="s">
        <v>4103</v>
      </c>
      <c r="G4633" s="221" t="s">
        <v>430</v>
      </c>
      <c r="H4633" s="222">
        <v>816</v>
      </c>
      <c r="I4633" s="223"/>
      <c r="J4633" s="224">
        <f>ROUND(I4633*H4633,2)</f>
        <v>0</v>
      </c>
      <c r="K4633" s="220" t="s">
        <v>247</v>
      </c>
      <c r="L4633" s="48"/>
      <c r="M4633" s="225" t="s">
        <v>39</v>
      </c>
      <c r="N4633" s="226" t="s">
        <v>56</v>
      </c>
      <c r="O4633" s="88"/>
      <c r="P4633" s="227">
        <f>O4633*H4633</f>
        <v>0</v>
      </c>
      <c r="Q4633" s="227">
        <v>0</v>
      </c>
      <c r="R4633" s="227">
        <f>Q4633*H4633</f>
        <v>0</v>
      </c>
      <c r="S4633" s="227">
        <v>0</v>
      </c>
      <c r="T4633" s="228">
        <f>S4633*H4633</f>
        <v>0</v>
      </c>
      <c r="U4633" s="42"/>
      <c r="V4633" s="42"/>
      <c r="W4633" s="42"/>
      <c r="X4633" s="42"/>
      <c r="Y4633" s="42"/>
      <c r="Z4633" s="42"/>
      <c r="AA4633" s="42"/>
      <c r="AB4633" s="42"/>
      <c r="AC4633" s="42"/>
      <c r="AD4633" s="42"/>
      <c r="AE4633" s="42"/>
      <c r="AR4633" s="229" t="s">
        <v>248</v>
      </c>
      <c r="AT4633" s="229" t="s">
        <v>243</v>
      </c>
      <c r="AU4633" s="229" t="s">
        <v>93</v>
      </c>
      <c r="AY4633" s="20" t="s">
        <v>241</v>
      </c>
      <c r="BE4633" s="230">
        <f>IF(N4633="základní",J4633,0)</f>
        <v>0</v>
      </c>
      <c r="BF4633" s="230">
        <f>IF(N4633="snížená",J4633,0)</f>
        <v>0</v>
      </c>
      <c r="BG4633" s="230">
        <f>IF(N4633="zákl. přenesená",J4633,0)</f>
        <v>0</v>
      </c>
      <c r="BH4633" s="230">
        <f>IF(N4633="sníž. přenesená",J4633,0)</f>
        <v>0</v>
      </c>
      <c r="BI4633" s="230">
        <f>IF(N4633="nulová",J4633,0)</f>
        <v>0</v>
      </c>
      <c r="BJ4633" s="20" t="s">
        <v>23</v>
      </c>
      <c r="BK4633" s="230">
        <f>ROUND(I4633*H4633,2)</f>
        <v>0</v>
      </c>
      <c r="BL4633" s="20" t="s">
        <v>248</v>
      </c>
      <c r="BM4633" s="229" t="s">
        <v>4104</v>
      </c>
    </row>
    <row r="4634" s="2" customFormat="1">
      <c r="A4634" s="42"/>
      <c r="B4634" s="43"/>
      <c r="C4634" s="44"/>
      <c r="D4634" s="231" t="s">
        <v>250</v>
      </c>
      <c r="E4634" s="44"/>
      <c r="F4634" s="232" t="s">
        <v>4105</v>
      </c>
      <c r="G4634" s="44"/>
      <c r="H4634" s="44"/>
      <c r="I4634" s="233"/>
      <c r="J4634" s="44"/>
      <c r="K4634" s="44"/>
      <c r="L4634" s="48"/>
      <c r="M4634" s="234"/>
      <c r="N4634" s="235"/>
      <c r="O4634" s="88"/>
      <c r="P4634" s="88"/>
      <c r="Q4634" s="88"/>
      <c r="R4634" s="88"/>
      <c r="S4634" s="88"/>
      <c r="T4634" s="89"/>
      <c r="U4634" s="42"/>
      <c r="V4634" s="42"/>
      <c r="W4634" s="42"/>
      <c r="X4634" s="42"/>
      <c r="Y4634" s="42"/>
      <c r="Z4634" s="42"/>
      <c r="AA4634" s="42"/>
      <c r="AB4634" s="42"/>
      <c r="AC4634" s="42"/>
      <c r="AD4634" s="42"/>
      <c r="AE4634" s="42"/>
      <c r="AT4634" s="20" t="s">
        <v>250</v>
      </c>
      <c r="AU4634" s="20" t="s">
        <v>93</v>
      </c>
    </row>
    <row r="4635" s="14" customFormat="1">
      <c r="A4635" s="14"/>
      <c r="B4635" s="247"/>
      <c r="C4635" s="248"/>
      <c r="D4635" s="238" t="s">
        <v>252</v>
      </c>
      <c r="E4635" s="248"/>
      <c r="F4635" s="250" t="s">
        <v>4106</v>
      </c>
      <c r="G4635" s="248"/>
      <c r="H4635" s="251">
        <v>816</v>
      </c>
      <c r="I4635" s="252"/>
      <c r="J4635" s="248"/>
      <c r="K4635" s="248"/>
      <c r="L4635" s="253"/>
      <c r="M4635" s="254"/>
      <c r="N4635" s="255"/>
      <c r="O4635" s="255"/>
      <c r="P4635" s="255"/>
      <c r="Q4635" s="255"/>
      <c r="R4635" s="255"/>
      <c r="S4635" s="255"/>
      <c r="T4635" s="256"/>
      <c r="U4635" s="14"/>
      <c r="V4635" s="14"/>
      <c r="W4635" s="14"/>
      <c r="X4635" s="14"/>
      <c r="Y4635" s="14"/>
      <c r="Z4635" s="14"/>
      <c r="AA4635" s="14"/>
      <c r="AB4635" s="14"/>
      <c r="AC4635" s="14"/>
      <c r="AD4635" s="14"/>
      <c r="AE4635" s="14"/>
      <c r="AT4635" s="257" t="s">
        <v>252</v>
      </c>
      <c r="AU4635" s="257" t="s">
        <v>93</v>
      </c>
      <c r="AV4635" s="14" t="s">
        <v>93</v>
      </c>
      <c r="AW4635" s="14" t="s">
        <v>4</v>
      </c>
      <c r="AX4635" s="14" t="s">
        <v>23</v>
      </c>
      <c r="AY4635" s="257" t="s">
        <v>241</v>
      </c>
    </row>
    <row r="4636" s="2" customFormat="1" ht="21.75" customHeight="1">
      <c r="A4636" s="42"/>
      <c r="B4636" s="43"/>
      <c r="C4636" s="218" t="s">
        <v>4107</v>
      </c>
      <c r="D4636" s="218" t="s">
        <v>243</v>
      </c>
      <c r="E4636" s="219" t="s">
        <v>4108</v>
      </c>
      <c r="F4636" s="220" t="s">
        <v>4109</v>
      </c>
      <c r="G4636" s="221" t="s">
        <v>430</v>
      </c>
      <c r="H4636" s="222">
        <v>163.19999999999999</v>
      </c>
      <c r="I4636" s="223"/>
      <c r="J4636" s="224">
        <f>ROUND(I4636*H4636,2)</f>
        <v>0</v>
      </c>
      <c r="K4636" s="220" t="s">
        <v>247</v>
      </c>
      <c r="L4636" s="48"/>
      <c r="M4636" s="225" t="s">
        <v>39</v>
      </c>
      <c r="N4636" s="226" t="s">
        <v>56</v>
      </c>
      <c r="O4636" s="88"/>
      <c r="P4636" s="227">
        <f>O4636*H4636</f>
        <v>0</v>
      </c>
      <c r="Q4636" s="227">
        <v>0</v>
      </c>
      <c r="R4636" s="227">
        <f>Q4636*H4636</f>
        <v>0</v>
      </c>
      <c r="S4636" s="227">
        <v>0</v>
      </c>
      <c r="T4636" s="228">
        <f>S4636*H4636</f>
        <v>0</v>
      </c>
      <c r="U4636" s="42"/>
      <c r="V4636" s="42"/>
      <c r="W4636" s="42"/>
      <c r="X4636" s="42"/>
      <c r="Y4636" s="42"/>
      <c r="Z4636" s="42"/>
      <c r="AA4636" s="42"/>
      <c r="AB4636" s="42"/>
      <c r="AC4636" s="42"/>
      <c r="AD4636" s="42"/>
      <c r="AE4636" s="42"/>
      <c r="AR4636" s="229" t="s">
        <v>248</v>
      </c>
      <c r="AT4636" s="229" t="s">
        <v>243</v>
      </c>
      <c r="AU4636" s="229" t="s">
        <v>93</v>
      </c>
      <c r="AY4636" s="20" t="s">
        <v>241</v>
      </c>
      <c r="BE4636" s="230">
        <f>IF(N4636="základní",J4636,0)</f>
        <v>0</v>
      </c>
      <c r="BF4636" s="230">
        <f>IF(N4636="snížená",J4636,0)</f>
        <v>0</v>
      </c>
      <c r="BG4636" s="230">
        <f>IF(N4636="zákl. přenesená",J4636,0)</f>
        <v>0</v>
      </c>
      <c r="BH4636" s="230">
        <f>IF(N4636="sníž. přenesená",J4636,0)</f>
        <v>0</v>
      </c>
      <c r="BI4636" s="230">
        <f>IF(N4636="nulová",J4636,0)</f>
        <v>0</v>
      </c>
      <c r="BJ4636" s="20" t="s">
        <v>23</v>
      </c>
      <c r="BK4636" s="230">
        <f>ROUND(I4636*H4636,2)</f>
        <v>0</v>
      </c>
      <c r="BL4636" s="20" t="s">
        <v>248</v>
      </c>
      <c r="BM4636" s="229" t="s">
        <v>4110</v>
      </c>
    </row>
    <row r="4637" s="2" customFormat="1">
      <c r="A4637" s="42"/>
      <c r="B4637" s="43"/>
      <c r="C4637" s="44"/>
      <c r="D4637" s="231" t="s">
        <v>250</v>
      </c>
      <c r="E4637" s="44"/>
      <c r="F4637" s="232" t="s">
        <v>4111</v>
      </c>
      <c r="G4637" s="44"/>
      <c r="H4637" s="44"/>
      <c r="I4637" s="233"/>
      <c r="J4637" s="44"/>
      <c r="K4637" s="44"/>
      <c r="L4637" s="48"/>
      <c r="M4637" s="234"/>
      <c r="N4637" s="235"/>
      <c r="O4637" s="88"/>
      <c r="P4637" s="88"/>
      <c r="Q4637" s="88"/>
      <c r="R4637" s="88"/>
      <c r="S4637" s="88"/>
      <c r="T4637" s="89"/>
      <c r="U4637" s="42"/>
      <c r="V4637" s="42"/>
      <c r="W4637" s="42"/>
      <c r="X4637" s="42"/>
      <c r="Y4637" s="42"/>
      <c r="Z4637" s="42"/>
      <c r="AA4637" s="42"/>
      <c r="AB4637" s="42"/>
      <c r="AC4637" s="42"/>
      <c r="AD4637" s="42"/>
      <c r="AE4637" s="42"/>
      <c r="AT4637" s="20" t="s">
        <v>250</v>
      </c>
      <c r="AU4637" s="20" t="s">
        <v>93</v>
      </c>
    </row>
    <row r="4638" s="2" customFormat="1" ht="24.15" customHeight="1">
      <c r="A4638" s="42"/>
      <c r="B4638" s="43"/>
      <c r="C4638" s="218" t="s">
        <v>4112</v>
      </c>
      <c r="D4638" s="218" t="s">
        <v>243</v>
      </c>
      <c r="E4638" s="219" t="s">
        <v>4113</v>
      </c>
      <c r="F4638" s="220" t="s">
        <v>4114</v>
      </c>
      <c r="G4638" s="221" t="s">
        <v>430</v>
      </c>
      <c r="H4638" s="222">
        <v>1632</v>
      </c>
      <c r="I4638" s="223"/>
      <c r="J4638" s="224">
        <f>ROUND(I4638*H4638,2)</f>
        <v>0</v>
      </c>
      <c r="K4638" s="220" t="s">
        <v>247</v>
      </c>
      <c r="L4638" s="48"/>
      <c r="M4638" s="225" t="s">
        <v>39</v>
      </c>
      <c r="N4638" s="226" t="s">
        <v>56</v>
      </c>
      <c r="O4638" s="88"/>
      <c r="P4638" s="227">
        <f>O4638*H4638</f>
        <v>0</v>
      </c>
      <c r="Q4638" s="227">
        <v>0</v>
      </c>
      <c r="R4638" s="227">
        <f>Q4638*H4638</f>
        <v>0</v>
      </c>
      <c r="S4638" s="227">
        <v>0</v>
      </c>
      <c r="T4638" s="228">
        <f>S4638*H4638</f>
        <v>0</v>
      </c>
      <c r="U4638" s="42"/>
      <c r="V4638" s="42"/>
      <c r="W4638" s="42"/>
      <c r="X4638" s="42"/>
      <c r="Y4638" s="42"/>
      <c r="Z4638" s="42"/>
      <c r="AA4638" s="42"/>
      <c r="AB4638" s="42"/>
      <c r="AC4638" s="42"/>
      <c r="AD4638" s="42"/>
      <c r="AE4638" s="42"/>
      <c r="AR4638" s="229" t="s">
        <v>248</v>
      </c>
      <c r="AT4638" s="229" t="s">
        <v>243</v>
      </c>
      <c r="AU4638" s="229" t="s">
        <v>93</v>
      </c>
      <c r="AY4638" s="20" t="s">
        <v>241</v>
      </c>
      <c r="BE4638" s="230">
        <f>IF(N4638="základní",J4638,0)</f>
        <v>0</v>
      </c>
      <c r="BF4638" s="230">
        <f>IF(N4638="snížená",J4638,0)</f>
        <v>0</v>
      </c>
      <c r="BG4638" s="230">
        <f>IF(N4638="zákl. přenesená",J4638,0)</f>
        <v>0</v>
      </c>
      <c r="BH4638" s="230">
        <f>IF(N4638="sníž. přenesená",J4638,0)</f>
        <v>0</v>
      </c>
      <c r="BI4638" s="230">
        <f>IF(N4638="nulová",J4638,0)</f>
        <v>0</v>
      </c>
      <c r="BJ4638" s="20" t="s">
        <v>23</v>
      </c>
      <c r="BK4638" s="230">
        <f>ROUND(I4638*H4638,2)</f>
        <v>0</v>
      </c>
      <c r="BL4638" s="20" t="s">
        <v>248</v>
      </c>
      <c r="BM4638" s="229" t="s">
        <v>4115</v>
      </c>
    </row>
    <row r="4639" s="2" customFormat="1">
      <c r="A4639" s="42"/>
      <c r="B4639" s="43"/>
      <c r="C4639" s="44"/>
      <c r="D4639" s="231" t="s">
        <v>250</v>
      </c>
      <c r="E4639" s="44"/>
      <c r="F4639" s="232" t="s">
        <v>4116</v>
      </c>
      <c r="G4639" s="44"/>
      <c r="H4639" s="44"/>
      <c r="I4639" s="233"/>
      <c r="J4639" s="44"/>
      <c r="K4639" s="44"/>
      <c r="L4639" s="48"/>
      <c r="M4639" s="234"/>
      <c r="N4639" s="235"/>
      <c r="O4639" s="88"/>
      <c r="P4639" s="88"/>
      <c r="Q4639" s="88"/>
      <c r="R4639" s="88"/>
      <c r="S4639" s="88"/>
      <c r="T4639" s="89"/>
      <c r="U4639" s="42"/>
      <c r="V4639" s="42"/>
      <c r="W4639" s="42"/>
      <c r="X4639" s="42"/>
      <c r="Y4639" s="42"/>
      <c r="Z4639" s="42"/>
      <c r="AA4639" s="42"/>
      <c r="AB4639" s="42"/>
      <c r="AC4639" s="42"/>
      <c r="AD4639" s="42"/>
      <c r="AE4639" s="42"/>
      <c r="AT4639" s="20" t="s">
        <v>250</v>
      </c>
      <c r="AU4639" s="20" t="s">
        <v>93</v>
      </c>
    </row>
    <row r="4640" s="14" customFormat="1">
      <c r="A4640" s="14"/>
      <c r="B4640" s="247"/>
      <c r="C4640" s="248"/>
      <c r="D4640" s="238" t="s">
        <v>252</v>
      </c>
      <c r="E4640" s="248"/>
      <c r="F4640" s="250" t="s">
        <v>4117</v>
      </c>
      <c r="G4640" s="248"/>
      <c r="H4640" s="251">
        <v>1632</v>
      </c>
      <c r="I4640" s="252"/>
      <c r="J4640" s="248"/>
      <c r="K4640" s="248"/>
      <c r="L4640" s="253"/>
      <c r="M4640" s="254"/>
      <c r="N4640" s="255"/>
      <c r="O4640" s="255"/>
      <c r="P4640" s="255"/>
      <c r="Q4640" s="255"/>
      <c r="R4640" s="255"/>
      <c r="S4640" s="255"/>
      <c r="T4640" s="256"/>
      <c r="U4640" s="14"/>
      <c r="V4640" s="14"/>
      <c r="W4640" s="14"/>
      <c r="X4640" s="14"/>
      <c r="Y4640" s="14"/>
      <c r="Z4640" s="14"/>
      <c r="AA4640" s="14"/>
      <c r="AB4640" s="14"/>
      <c r="AC4640" s="14"/>
      <c r="AD4640" s="14"/>
      <c r="AE4640" s="14"/>
      <c r="AT4640" s="257" t="s">
        <v>252</v>
      </c>
      <c r="AU4640" s="257" t="s">
        <v>93</v>
      </c>
      <c r="AV4640" s="14" t="s">
        <v>93</v>
      </c>
      <c r="AW4640" s="14" t="s">
        <v>4</v>
      </c>
      <c r="AX4640" s="14" t="s">
        <v>23</v>
      </c>
      <c r="AY4640" s="257" t="s">
        <v>241</v>
      </c>
    </row>
    <row r="4641" s="2" customFormat="1" ht="24.15" customHeight="1">
      <c r="A4641" s="42"/>
      <c r="B4641" s="43"/>
      <c r="C4641" s="218" t="s">
        <v>4118</v>
      </c>
      <c r="D4641" s="218" t="s">
        <v>243</v>
      </c>
      <c r="E4641" s="219" t="s">
        <v>4119</v>
      </c>
      <c r="F4641" s="220" t="s">
        <v>4120</v>
      </c>
      <c r="G4641" s="221" t="s">
        <v>430</v>
      </c>
      <c r="H4641" s="222">
        <v>163.19999999999999</v>
      </c>
      <c r="I4641" s="223"/>
      <c r="J4641" s="224">
        <f>ROUND(I4641*H4641,2)</f>
        <v>0</v>
      </c>
      <c r="K4641" s="220" t="s">
        <v>247</v>
      </c>
      <c r="L4641" s="48"/>
      <c r="M4641" s="225" t="s">
        <v>39</v>
      </c>
      <c r="N4641" s="226" t="s">
        <v>56</v>
      </c>
      <c r="O4641" s="88"/>
      <c r="P4641" s="227">
        <f>O4641*H4641</f>
        <v>0</v>
      </c>
      <c r="Q4641" s="227">
        <v>0</v>
      </c>
      <c r="R4641" s="227">
        <f>Q4641*H4641</f>
        <v>0</v>
      </c>
      <c r="S4641" s="227">
        <v>0</v>
      </c>
      <c r="T4641" s="228">
        <f>S4641*H4641</f>
        <v>0</v>
      </c>
      <c r="U4641" s="42"/>
      <c r="V4641" s="42"/>
      <c r="W4641" s="42"/>
      <c r="X4641" s="42"/>
      <c r="Y4641" s="42"/>
      <c r="Z4641" s="42"/>
      <c r="AA4641" s="42"/>
      <c r="AB4641" s="42"/>
      <c r="AC4641" s="42"/>
      <c r="AD4641" s="42"/>
      <c r="AE4641" s="42"/>
      <c r="AR4641" s="229" t="s">
        <v>248</v>
      </c>
      <c r="AT4641" s="229" t="s">
        <v>243</v>
      </c>
      <c r="AU4641" s="229" t="s">
        <v>93</v>
      </c>
      <c r="AY4641" s="20" t="s">
        <v>241</v>
      </c>
      <c r="BE4641" s="230">
        <f>IF(N4641="základní",J4641,0)</f>
        <v>0</v>
      </c>
      <c r="BF4641" s="230">
        <f>IF(N4641="snížená",J4641,0)</f>
        <v>0</v>
      </c>
      <c r="BG4641" s="230">
        <f>IF(N4641="zákl. přenesená",J4641,0)</f>
        <v>0</v>
      </c>
      <c r="BH4641" s="230">
        <f>IF(N4641="sníž. přenesená",J4641,0)</f>
        <v>0</v>
      </c>
      <c r="BI4641" s="230">
        <f>IF(N4641="nulová",J4641,0)</f>
        <v>0</v>
      </c>
      <c r="BJ4641" s="20" t="s">
        <v>23</v>
      </c>
      <c r="BK4641" s="230">
        <f>ROUND(I4641*H4641,2)</f>
        <v>0</v>
      </c>
      <c r="BL4641" s="20" t="s">
        <v>248</v>
      </c>
      <c r="BM4641" s="229" t="s">
        <v>4121</v>
      </c>
    </row>
    <row r="4642" s="2" customFormat="1">
      <c r="A4642" s="42"/>
      <c r="B4642" s="43"/>
      <c r="C4642" s="44"/>
      <c r="D4642" s="231" t="s">
        <v>250</v>
      </c>
      <c r="E4642" s="44"/>
      <c r="F4642" s="232" t="s">
        <v>4122</v>
      </c>
      <c r="G4642" s="44"/>
      <c r="H4642" s="44"/>
      <c r="I4642" s="233"/>
      <c r="J4642" s="44"/>
      <c r="K4642" s="44"/>
      <c r="L4642" s="48"/>
      <c r="M4642" s="234"/>
      <c r="N4642" s="235"/>
      <c r="O4642" s="88"/>
      <c r="P4642" s="88"/>
      <c r="Q4642" s="88"/>
      <c r="R4642" s="88"/>
      <c r="S4642" s="88"/>
      <c r="T4642" s="89"/>
      <c r="U4642" s="42"/>
      <c r="V4642" s="42"/>
      <c r="W4642" s="42"/>
      <c r="X4642" s="42"/>
      <c r="Y4642" s="42"/>
      <c r="Z4642" s="42"/>
      <c r="AA4642" s="42"/>
      <c r="AB4642" s="42"/>
      <c r="AC4642" s="42"/>
      <c r="AD4642" s="42"/>
      <c r="AE4642" s="42"/>
      <c r="AT4642" s="20" t="s">
        <v>250</v>
      </c>
      <c r="AU4642" s="20" t="s">
        <v>93</v>
      </c>
    </row>
    <row r="4643" s="12" customFormat="1" ht="22.8" customHeight="1">
      <c r="A4643" s="12"/>
      <c r="B4643" s="202"/>
      <c r="C4643" s="203"/>
      <c r="D4643" s="204" t="s">
        <v>84</v>
      </c>
      <c r="E4643" s="216" t="s">
        <v>4123</v>
      </c>
      <c r="F4643" s="216" t="s">
        <v>4124</v>
      </c>
      <c r="G4643" s="203"/>
      <c r="H4643" s="203"/>
      <c r="I4643" s="206"/>
      <c r="J4643" s="217">
        <f>BK4643</f>
        <v>0</v>
      </c>
      <c r="K4643" s="203"/>
      <c r="L4643" s="208"/>
      <c r="M4643" s="209"/>
      <c r="N4643" s="210"/>
      <c r="O4643" s="210"/>
      <c r="P4643" s="211">
        <f>SUM(P4644:P4647)</f>
        <v>0</v>
      </c>
      <c r="Q4643" s="210"/>
      <c r="R4643" s="211">
        <f>SUM(R4644:R4647)</f>
        <v>0</v>
      </c>
      <c r="S4643" s="210"/>
      <c r="T4643" s="212">
        <f>SUM(T4644:T4647)</f>
        <v>0</v>
      </c>
      <c r="U4643" s="12"/>
      <c r="V4643" s="12"/>
      <c r="W4643" s="12"/>
      <c r="X4643" s="12"/>
      <c r="Y4643" s="12"/>
      <c r="Z4643" s="12"/>
      <c r="AA4643" s="12"/>
      <c r="AB4643" s="12"/>
      <c r="AC4643" s="12"/>
      <c r="AD4643" s="12"/>
      <c r="AE4643" s="12"/>
      <c r="AR4643" s="213" t="s">
        <v>23</v>
      </c>
      <c r="AT4643" s="214" t="s">
        <v>84</v>
      </c>
      <c r="AU4643" s="214" t="s">
        <v>23</v>
      </c>
      <c r="AY4643" s="213" t="s">
        <v>241</v>
      </c>
      <c r="BK4643" s="215">
        <f>SUM(BK4644:BK4647)</f>
        <v>0</v>
      </c>
    </row>
    <row r="4644" s="2" customFormat="1" ht="37.8" customHeight="1">
      <c r="A4644" s="42"/>
      <c r="B4644" s="43"/>
      <c r="C4644" s="218" t="s">
        <v>4125</v>
      </c>
      <c r="D4644" s="218" t="s">
        <v>243</v>
      </c>
      <c r="E4644" s="219" t="s">
        <v>4126</v>
      </c>
      <c r="F4644" s="220" t="s">
        <v>4127</v>
      </c>
      <c r="G4644" s="221" t="s">
        <v>430</v>
      </c>
      <c r="H4644" s="222">
        <v>4740.2259999999997</v>
      </c>
      <c r="I4644" s="223"/>
      <c r="J4644" s="224">
        <f>ROUND(I4644*H4644,2)</f>
        <v>0</v>
      </c>
      <c r="K4644" s="220" t="s">
        <v>247</v>
      </c>
      <c r="L4644" s="48"/>
      <c r="M4644" s="225" t="s">
        <v>39</v>
      </c>
      <c r="N4644" s="226" t="s">
        <v>56</v>
      </c>
      <c r="O4644" s="88"/>
      <c r="P4644" s="227">
        <f>O4644*H4644</f>
        <v>0</v>
      </c>
      <c r="Q4644" s="227">
        <v>0</v>
      </c>
      <c r="R4644" s="227">
        <f>Q4644*H4644</f>
        <v>0</v>
      </c>
      <c r="S4644" s="227">
        <v>0</v>
      </c>
      <c r="T4644" s="228">
        <f>S4644*H4644</f>
        <v>0</v>
      </c>
      <c r="U4644" s="42"/>
      <c r="V4644" s="42"/>
      <c r="W4644" s="42"/>
      <c r="X4644" s="42"/>
      <c r="Y4644" s="42"/>
      <c r="Z4644" s="42"/>
      <c r="AA4644" s="42"/>
      <c r="AB4644" s="42"/>
      <c r="AC4644" s="42"/>
      <c r="AD4644" s="42"/>
      <c r="AE4644" s="42"/>
      <c r="AR4644" s="229" t="s">
        <v>248</v>
      </c>
      <c r="AT4644" s="229" t="s">
        <v>243</v>
      </c>
      <c r="AU4644" s="229" t="s">
        <v>93</v>
      </c>
      <c r="AY4644" s="20" t="s">
        <v>241</v>
      </c>
      <c r="BE4644" s="230">
        <f>IF(N4644="základní",J4644,0)</f>
        <v>0</v>
      </c>
      <c r="BF4644" s="230">
        <f>IF(N4644="snížená",J4644,0)</f>
        <v>0</v>
      </c>
      <c r="BG4644" s="230">
        <f>IF(N4644="zákl. přenesená",J4644,0)</f>
        <v>0</v>
      </c>
      <c r="BH4644" s="230">
        <f>IF(N4644="sníž. přenesená",J4644,0)</f>
        <v>0</v>
      </c>
      <c r="BI4644" s="230">
        <f>IF(N4644="nulová",J4644,0)</f>
        <v>0</v>
      </c>
      <c r="BJ4644" s="20" t="s">
        <v>23</v>
      </c>
      <c r="BK4644" s="230">
        <f>ROUND(I4644*H4644,2)</f>
        <v>0</v>
      </c>
      <c r="BL4644" s="20" t="s">
        <v>248</v>
      </c>
      <c r="BM4644" s="229" t="s">
        <v>4128</v>
      </c>
    </row>
    <row r="4645" s="2" customFormat="1">
      <c r="A4645" s="42"/>
      <c r="B4645" s="43"/>
      <c r="C4645" s="44"/>
      <c r="D4645" s="231" t="s">
        <v>250</v>
      </c>
      <c r="E4645" s="44"/>
      <c r="F4645" s="232" t="s">
        <v>4129</v>
      </c>
      <c r="G4645" s="44"/>
      <c r="H4645" s="44"/>
      <c r="I4645" s="233"/>
      <c r="J4645" s="44"/>
      <c r="K4645" s="44"/>
      <c r="L4645" s="48"/>
      <c r="M4645" s="234"/>
      <c r="N4645" s="235"/>
      <c r="O4645" s="88"/>
      <c r="P4645" s="88"/>
      <c r="Q4645" s="88"/>
      <c r="R4645" s="88"/>
      <c r="S4645" s="88"/>
      <c r="T4645" s="89"/>
      <c r="U4645" s="42"/>
      <c r="V4645" s="42"/>
      <c r="W4645" s="42"/>
      <c r="X4645" s="42"/>
      <c r="Y4645" s="42"/>
      <c r="Z4645" s="42"/>
      <c r="AA4645" s="42"/>
      <c r="AB4645" s="42"/>
      <c r="AC4645" s="42"/>
      <c r="AD4645" s="42"/>
      <c r="AE4645" s="42"/>
      <c r="AT4645" s="20" t="s">
        <v>250</v>
      </c>
      <c r="AU4645" s="20" t="s">
        <v>93</v>
      </c>
    </row>
    <row r="4646" s="2" customFormat="1" ht="37.8" customHeight="1">
      <c r="A4646" s="42"/>
      <c r="B4646" s="43"/>
      <c r="C4646" s="218" t="s">
        <v>4130</v>
      </c>
      <c r="D4646" s="218" t="s">
        <v>243</v>
      </c>
      <c r="E4646" s="219" t="s">
        <v>4131</v>
      </c>
      <c r="F4646" s="220" t="s">
        <v>4132</v>
      </c>
      <c r="G4646" s="221" t="s">
        <v>430</v>
      </c>
      <c r="H4646" s="222">
        <v>4740.2259999999997</v>
      </c>
      <c r="I4646" s="223"/>
      <c r="J4646" s="224">
        <f>ROUND(I4646*H4646,2)</f>
        <v>0</v>
      </c>
      <c r="K4646" s="220" t="s">
        <v>247</v>
      </c>
      <c r="L4646" s="48"/>
      <c r="M4646" s="225" t="s">
        <v>39</v>
      </c>
      <c r="N4646" s="226" t="s">
        <v>56</v>
      </c>
      <c r="O4646" s="88"/>
      <c r="P4646" s="227">
        <f>O4646*H4646</f>
        <v>0</v>
      </c>
      <c r="Q4646" s="227">
        <v>0</v>
      </c>
      <c r="R4646" s="227">
        <f>Q4646*H4646</f>
        <v>0</v>
      </c>
      <c r="S4646" s="227">
        <v>0</v>
      </c>
      <c r="T4646" s="228">
        <f>S4646*H4646</f>
        <v>0</v>
      </c>
      <c r="U4646" s="42"/>
      <c r="V4646" s="42"/>
      <c r="W4646" s="42"/>
      <c r="X4646" s="42"/>
      <c r="Y4646" s="42"/>
      <c r="Z4646" s="42"/>
      <c r="AA4646" s="42"/>
      <c r="AB4646" s="42"/>
      <c r="AC4646" s="42"/>
      <c r="AD4646" s="42"/>
      <c r="AE4646" s="42"/>
      <c r="AR4646" s="229" t="s">
        <v>248</v>
      </c>
      <c r="AT4646" s="229" t="s">
        <v>243</v>
      </c>
      <c r="AU4646" s="229" t="s">
        <v>93</v>
      </c>
      <c r="AY4646" s="20" t="s">
        <v>241</v>
      </c>
      <c r="BE4646" s="230">
        <f>IF(N4646="základní",J4646,0)</f>
        <v>0</v>
      </c>
      <c r="BF4646" s="230">
        <f>IF(N4646="snížená",J4646,0)</f>
        <v>0</v>
      </c>
      <c r="BG4646" s="230">
        <f>IF(N4646="zákl. přenesená",J4646,0)</f>
        <v>0</v>
      </c>
      <c r="BH4646" s="230">
        <f>IF(N4646="sníž. přenesená",J4646,0)</f>
        <v>0</v>
      </c>
      <c r="BI4646" s="230">
        <f>IF(N4646="nulová",J4646,0)</f>
        <v>0</v>
      </c>
      <c r="BJ4646" s="20" t="s">
        <v>23</v>
      </c>
      <c r="BK4646" s="230">
        <f>ROUND(I4646*H4646,2)</f>
        <v>0</v>
      </c>
      <c r="BL4646" s="20" t="s">
        <v>248</v>
      </c>
      <c r="BM4646" s="229" t="s">
        <v>4133</v>
      </c>
    </row>
    <row r="4647" s="2" customFormat="1">
      <c r="A4647" s="42"/>
      <c r="B4647" s="43"/>
      <c r="C4647" s="44"/>
      <c r="D4647" s="231" t="s">
        <v>250</v>
      </c>
      <c r="E4647" s="44"/>
      <c r="F4647" s="232" t="s">
        <v>4134</v>
      </c>
      <c r="G4647" s="44"/>
      <c r="H4647" s="44"/>
      <c r="I4647" s="233"/>
      <c r="J4647" s="44"/>
      <c r="K4647" s="44"/>
      <c r="L4647" s="48"/>
      <c r="M4647" s="234"/>
      <c r="N4647" s="235"/>
      <c r="O4647" s="88"/>
      <c r="P4647" s="88"/>
      <c r="Q4647" s="88"/>
      <c r="R4647" s="88"/>
      <c r="S4647" s="88"/>
      <c r="T4647" s="89"/>
      <c r="U4647" s="42"/>
      <c r="V4647" s="42"/>
      <c r="W4647" s="42"/>
      <c r="X4647" s="42"/>
      <c r="Y4647" s="42"/>
      <c r="Z4647" s="42"/>
      <c r="AA4647" s="42"/>
      <c r="AB4647" s="42"/>
      <c r="AC4647" s="42"/>
      <c r="AD4647" s="42"/>
      <c r="AE4647" s="42"/>
      <c r="AT4647" s="20" t="s">
        <v>250</v>
      </c>
      <c r="AU4647" s="20" t="s">
        <v>93</v>
      </c>
    </row>
    <row r="4648" s="12" customFormat="1" ht="25.92" customHeight="1">
      <c r="A4648" s="12"/>
      <c r="B4648" s="202"/>
      <c r="C4648" s="203"/>
      <c r="D4648" s="204" t="s">
        <v>84</v>
      </c>
      <c r="E4648" s="205" t="s">
        <v>4135</v>
      </c>
      <c r="F4648" s="205" t="s">
        <v>4136</v>
      </c>
      <c r="G4648" s="203"/>
      <c r="H4648" s="203"/>
      <c r="I4648" s="206"/>
      <c r="J4648" s="207">
        <f>BK4648</f>
        <v>0</v>
      </c>
      <c r="K4648" s="203"/>
      <c r="L4648" s="208"/>
      <c r="M4648" s="209"/>
      <c r="N4648" s="210"/>
      <c r="O4648" s="210"/>
      <c r="P4648" s="211">
        <f>P4649+P4915+P5267+P5589+P5644+P5692+P5707+P5717+P5754+P6126+P6361+P6372+P6650+P7034+P7072+P7516+P7554+P7712+P7732+P8154+P8241+P8743</f>
        <v>0</v>
      </c>
      <c r="Q4648" s="210"/>
      <c r="R4648" s="211">
        <f>R4649+R4915+R5267+R5589+R5644+R5692+R5707+R5717+R5754+R6126+R6361+R6372+R6650+R7034+R7072+R7516+R7554+R7712+R7732+R8154+R8241+R8743</f>
        <v>147.78916587250001</v>
      </c>
      <c r="S4648" s="210"/>
      <c r="T4648" s="212">
        <f>T4649+T4915+T5267+T5589+T5644+T5692+T5707+T5717+T5754+T6126+T6361+T6372+T6650+T7034+T7072+T7516+T7554+T7712+T7732+T8154+T8241+T8743</f>
        <v>7.0645418599999994</v>
      </c>
      <c r="U4648" s="12"/>
      <c r="V4648" s="12"/>
      <c r="W4648" s="12"/>
      <c r="X4648" s="12"/>
      <c r="Y4648" s="12"/>
      <c r="Z4648" s="12"/>
      <c r="AA4648" s="12"/>
      <c r="AB4648" s="12"/>
      <c r="AC4648" s="12"/>
      <c r="AD4648" s="12"/>
      <c r="AE4648" s="12"/>
      <c r="AR4648" s="213" t="s">
        <v>93</v>
      </c>
      <c r="AT4648" s="214" t="s">
        <v>84</v>
      </c>
      <c r="AU4648" s="214" t="s">
        <v>85</v>
      </c>
      <c r="AY4648" s="213" t="s">
        <v>241</v>
      </c>
      <c r="BK4648" s="215">
        <f>BK4649+BK4915+BK5267+BK5589+BK5644+BK5692+BK5707+BK5717+BK5754+BK6126+BK6361+BK6372+BK6650+BK7034+BK7072+BK7516+BK7554+BK7712+BK7732+BK8154+BK8241+BK8743</f>
        <v>0</v>
      </c>
    </row>
    <row r="4649" s="12" customFormat="1" ht="22.8" customHeight="1">
      <c r="A4649" s="12"/>
      <c r="B4649" s="202"/>
      <c r="C4649" s="203"/>
      <c r="D4649" s="204" t="s">
        <v>84</v>
      </c>
      <c r="E4649" s="216" t="s">
        <v>4137</v>
      </c>
      <c r="F4649" s="216" t="s">
        <v>4138</v>
      </c>
      <c r="G4649" s="203"/>
      <c r="H4649" s="203"/>
      <c r="I4649" s="206"/>
      <c r="J4649" s="217">
        <f>BK4649</f>
        <v>0</v>
      </c>
      <c r="K4649" s="203"/>
      <c r="L4649" s="208"/>
      <c r="M4649" s="209"/>
      <c r="N4649" s="210"/>
      <c r="O4649" s="210"/>
      <c r="P4649" s="211">
        <f>SUM(P4650:P4914)</f>
        <v>0</v>
      </c>
      <c r="Q4649" s="210"/>
      <c r="R4649" s="211">
        <f>SUM(R4650:R4914)</f>
        <v>7.8439202350000006</v>
      </c>
      <c r="S4649" s="210"/>
      <c r="T4649" s="212">
        <f>SUM(T4650:T4914)</f>
        <v>0</v>
      </c>
      <c r="U4649" s="12"/>
      <c r="V4649" s="12"/>
      <c r="W4649" s="12"/>
      <c r="X4649" s="12"/>
      <c r="Y4649" s="12"/>
      <c r="Z4649" s="12"/>
      <c r="AA4649" s="12"/>
      <c r="AB4649" s="12"/>
      <c r="AC4649" s="12"/>
      <c r="AD4649" s="12"/>
      <c r="AE4649" s="12"/>
      <c r="AR4649" s="213" t="s">
        <v>93</v>
      </c>
      <c r="AT4649" s="214" t="s">
        <v>84</v>
      </c>
      <c r="AU4649" s="214" t="s">
        <v>23</v>
      </c>
      <c r="AY4649" s="213" t="s">
        <v>241</v>
      </c>
      <c r="BK4649" s="215">
        <f>SUM(BK4650:BK4914)</f>
        <v>0</v>
      </c>
    </row>
    <row r="4650" s="2" customFormat="1" ht="21.75" customHeight="1">
      <c r="A4650" s="42"/>
      <c r="B4650" s="43"/>
      <c r="C4650" s="218" t="s">
        <v>4139</v>
      </c>
      <c r="D4650" s="218" t="s">
        <v>243</v>
      </c>
      <c r="E4650" s="219" t="s">
        <v>4140</v>
      </c>
      <c r="F4650" s="220" t="s">
        <v>4141</v>
      </c>
      <c r="G4650" s="221" t="s">
        <v>145</v>
      </c>
      <c r="H4650" s="222">
        <v>825.85799999999995</v>
      </c>
      <c r="I4650" s="223"/>
      <c r="J4650" s="224">
        <f>ROUND(I4650*H4650,2)</f>
        <v>0</v>
      </c>
      <c r="K4650" s="220" t="s">
        <v>247</v>
      </c>
      <c r="L4650" s="48"/>
      <c r="M4650" s="225" t="s">
        <v>39</v>
      </c>
      <c r="N4650" s="226" t="s">
        <v>56</v>
      </c>
      <c r="O4650" s="88"/>
      <c r="P4650" s="227">
        <f>O4650*H4650</f>
        <v>0</v>
      </c>
      <c r="Q4650" s="227">
        <v>0</v>
      </c>
      <c r="R4650" s="227">
        <f>Q4650*H4650</f>
        <v>0</v>
      </c>
      <c r="S4650" s="227">
        <v>0</v>
      </c>
      <c r="T4650" s="228">
        <f>S4650*H4650</f>
        <v>0</v>
      </c>
      <c r="U4650" s="42"/>
      <c r="V4650" s="42"/>
      <c r="W4650" s="42"/>
      <c r="X4650" s="42"/>
      <c r="Y4650" s="42"/>
      <c r="Z4650" s="42"/>
      <c r="AA4650" s="42"/>
      <c r="AB4650" s="42"/>
      <c r="AC4650" s="42"/>
      <c r="AD4650" s="42"/>
      <c r="AE4650" s="42"/>
      <c r="AR4650" s="229" t="s">
        <v>462</v>
      </c>
      <c r="AT4650" s="229" t="s">
        <v>243</v>
      </c>
      <c r="AU4650" s="229" t="s">
        <v>93</v>
      </c>
      <c r="AY4650" s="20" t="s">
        <v>241</v>
      </c>
      <c r="BE4650" s="230">
        <f>IF(N4650="základní",J4650,0)</f>
        <v>0</v>
      </c>
      <c r="BF4650" s="230">
        <f>IF(N4650="snížená",J4650,0)</f>
        <v>0</v>
      </c>
      <c r="BG4650" s="230">
        <f>IF(N4650="zákl. přenesená",J4650,0)</f>
        <v>0</v>
      </c>
      <c r="BH4650" s="230">
        <f>IF(N4650="sníž. přenesená",J4650,0)</f>
        <v>0</v>
      </c>
      <c r="BI4650" s="230">
        <f>IF(N4650="nulová",J4650,0)</f>
        <v>0</v>
      </c>
      <c r="BJ4650" s="20" t="s">
        <v>23</v>
      </c>
      <c r="BK4650" s="230">
        <f>ROUND(I4650*H4650,2)</f>
        <v>0</v>
      </c>
      <c r="BL4650" s="20" t="s">
        <v>462</v>
      </c>
      <c r="BM4650" s="229" t="s">
        <v>4142</v>
      </c>
    </row>
    <row r="4651" s="2" customFormat="1">
      <c r="A4651" s="42"/>
      <c r="B4651" s="43"/>
      <c r="C4651" s="44"/>
      <c r="D4651" s="231" t="s">
        <v>250</v>
      </c>
      <c r="E4651" s="44"/>
      <c r="F4651" s="232" t="s">
        <v>4143</v>
      </c>
      <c r="G4651" s="44"/>
      <c r="H4651" s="44"/>
      <c r="I4651" s="233"/>
      <c r="J4651" s="44"/>
      <c r="K4651" s="44"/>
      <c r="L4651" s="48"/>
      <c r="M4651" s="234"/>
      <c r="N4651" s="235"/>
      <c r="O4651" s="88"/>
      <c r="P4651" s="88"/>
      <c r="Q4651" s="88"/>
      <c r="R4651" s="88"/>
      <c r="S4651" s="88"/>
      <c r="T4651" s="89"/>
      <c r="U4651" s="42"/>
      <c r="V4651" s="42"/>
      <c r="W4651" s="42"/>
      <c r="X4651" s="42"/>
      <c r="Y4651" s="42"/>
      <c r="Z4651" s="42"/>
      <c r="AA4651" s="42"/>
      <c r="AB4651" s="42"/>
      <c r="AC4651" s="42"/>
      <c r="AD4651" s="42"/>
      <c r="AE4651" s="42"/>
      <c r="AT4651" s="20" t="s">
        <v>250</v>
      </c>
      <c r="AU4651" s="20" t="s">
        <v>93</v>
      </c>
    </row>
    <row r="4652" s="13" customFormat="1">
      <c r="A4652" s="13"/>
      <c r="B4652" s="236"/>
      <c r="C4652" s="237"/>
      <c r="D4652" s="238" t="s">
        <v>252</v>
      </c>
      <c r="E4652" s="239" t="s">
        <v>39</v>
      </c>
      <c r="F4652" s="240" t="s">
        <v>717</v>
      </c>
      <c r="G4652" s="237"/>
      <c r="H4652" s="239" t="s">
        <v>39</v>
      </c>
      <c r="I4652" s="241"/>
      <c r="J4652" s="237"/>
      <c r="K4652" s="237"/>
      <c r="L4652" s="242"/>
      <c r="M4652" s="243"/>
      <c r="N4652" s="244"/>
      <c r="O4652" s="244"/>
      <c r="P4652" s="244"/>
      <c r="Q4652" s="244"/>
      <c r="R4652" s="244"/>
      <c r="S4652" s="244"/>
      <c r="T4652" s="245"/>
      <c r="U4652" s="13"/>
      <c r="V4652" s="13"/>
      <c r="W4652" s="13"/>
      <c r="X4652" s="13"/>
      <c r="Y4652" s="13"/>
      <c r="Z4652" s="13"/>
      <c r="AA4652" s="13"/>
      <c r="AB4652" s="13"/>
      <c r="AC4652" s="13"/>
      <c r="AD4652" s="13"/>
      <c r="AE4652" s="13"/>
      <c r="AT4652" s="246" t="s">
        <v>252</v>
      </c>
      <c r="AU4652" s="246" t="s">
        <v>93</v>
      </c>
      <c r="AV4652" s="13" t="s">
        <v>23</v>
      </c>
      <c r="AW4652" s="13" t="s">
        <v>46</v>
      </c>
      <c r="AX4652" s="13" t="s">
        <v>85</v>
      </c>
      <c r="AY4652" s="246" t="s">
        <v>241</v>
      </c>
    </row>
    <row r="4653" s="14" customFormat="1">
      <c r="A4653" s="14"/>
      <c r="B4653" s="247"/>
      <c r="C4653" s="248"/>
      <c r="D4653" s="238" t="s">
        <v>252</v>
      </c>
      <c r="E4653" s="249" t="s">
        <v>39</v>
      </c>
      <c r="F4653" s="250" t="s">
        <v>4144</v>
      </c>
      <c r="G4653" s="248"/>
      <c r="H4653" s="251">
        <v>216.749</v>
      </c>
      <c r="I4653" s="252"/>
      <c r="J4653" s="248"/>
      <c r="K4653" s="248"/>
      <c r="L4653" s="253"/>
      <c r="M4653" s="254"/>
      <c r="N4653" s="255"/>
      <c r="O4653" s="255"/>
      <c r="P4653" s="255"/>
      <c r="Q4653" s="255"/>
      <c r="R4653" s="255"/>
      <c r="S4653" s="255"/>
      <c r="T4653" s="256"/>
      <c r="U4653" s="14"/>
      <c r="V4653" s="14"/>
      <c r="W4653" s="14"/>
      <c r="X4653" s="14"/>
      <c r="Y4653" s="14"/>
      <c r="Z4653" s="14"/>
      <c r="AA4653" s="14"/>
      <c r="AB4653" s="14"/>
      <c r="AC4653" s="14"/>
      <c r="AD4653" s="14"/>
      <c r="AE4653" s="14"/>
      <c r="AT4653" s="257" t="s">
        <v>252</v>
      </c>
      <c r="AU4653" s="257" t="s">
        <v>93</v>
      </c>
      <c r="AV4653" s="14" t="s">
        <v>93</v>
      </c>
      <c r="AW4653" s="14" t="s">
        <v>46</v>
      </c>
      <c r="AX4653" s="14" t="s">
        <v>85</v>
      </c>
      <c r="AY4653" s="257" t="s">
        <v>241</v>
      </c>
    </row>
    <row r="4654" s="14" customFormat="1">
      <c r="A4654" s="14"/>
      <c r="B4654" s="247"/>
      <c r="C4654" s="248"/>
      <c r="D4654" s="238" t="s">
        <v>252</v>
      </c>
      <c r="E4654" s="249" t="s">
        <v>39</v>
      </c>
      <c r="F4654" s="250" t="s">
        <v>4145</v>
      </c>
      <c r="G4654" s="248"/>
      <c r="H4654" s="251">
        <v>127.3</v>
      </c>
      <c r="I4654" s="252"/>
      <c r="J4654" s="248"/>
      <c r="K4654" s="248"/>
      <c r="L4654" s="253"/>
      <c r="M4654" s="254"/>
      <c r="N4654" s="255"/>
      <c r="O4654" s="255"/>
      <c r="P4654" s="255"/>
      <c r="Q4654" s="255"/>
      <c r="R4654" s="255"/>
      <c r="S4654" s="255"/>
      <c r="T4654" s="256"/>
      <c r="U4654" s="14"/>
      <c r="V4654" s="14"/>
      <c r="W4654" s="14"/>
      <c r="X4654" s="14"/>
      <c r="Y4654" s="14"/>
      <c r="Z4654" s="14"/>
      <c r="AA4654" s="14"/>
      <c r="AB4654" s="14"/>
      <c r="AC4654" s="14"/>
      <c r="AD4654" s="14"/>
      <c r="AE4654" s="14"/>
      <c r="AT4654" s="257" t="s">
        <v>252</v>
      </c>
      <c r="AU4654" s="257" t="s">
        <v>93</v>
      </c>
      <c r="AV4654" s="14" t="s">
        <v>93</v>
      </c>
      <c r="AW4654" s="14" t="s">
        <v>46</v>
      </c>
      <c r="AX4654" s="14" t="s">
        <v>85</v>
      </c>
      <c r="AY4654" s="257" t="s">
        <v>241</v>
      </c>
    </row>
    <row r="4655" s="14" customFormat="1">
      <c r="A4655" s="14"/>
      <c r="B4655" s="247"/>
      <c r="C4655" s="248"/>
      <c r="D4655" s="238" t="s">
        <v>252</v>
      </c>
      <c r="E4655" s="249" t="s">
        <v>39</v>
      </c>
      <c r="F4655" s="250" t="s">
        <v>4146</v>
      </c>
      <c r="G4655" s="248"/>
      <c r="H4655" s="251">
        <v>3.0710000000000002</v>
      </c>
      <c r="I4655" s="252"/>
      <c r="J4655" s="248"/>
      <c r="K4655" s="248"/>
      <c r="L4655" s="253"/>
      <c r="M4655" s="254"/>
      <c r="N4655" s="255"/>
      <c r="O4655" s="255"/>
      <c r="P4655" s="255"/>
      <c r="Q4655" s="255"/>
      <c r="R4655" s="255"/>
      <c r="S4655" s="255"/>
      <c r="T4655" s="256"/>
      <c r="U4655" s="14"/>
      <c r="V4655" s="14"/>
      <c r="W4655" s="14"/>
      <c r="X4655" s="14"/>
      <c r="Y4655" s="14"/>
      <c r="Z4655" s="14"/>
      <c r="AA4655" s="14"/>
      <c r="AB4655" s="14"/>
      <c r="AC4655" s="14"/>
      <c r="AD4655" s="14"/>
      <c r="AE4655" s="14"/>
      <c r="AT4655" s="257" t="s">
        <v>252</v>
      </c>
      <c r="AU4655" s="257" t="s">
        <v>93</v>
      </c>
      <c r="AV4655" s="14" t="s">
        <v>93</v>
      </c>
      <c r="AW4655" s="14" t="s">
        <v>46</v>
      </c>
      <c r="AX4655" s="14" t="s">
        <v>85</v>
      </c>
      <c r="AY4655" s="257" t="s">
        <v>241</v>
      </c>
    </row>
    <row r="4656" s="16" customFormat="1">
      <c r="A4656" s="16"/>
      <c r="B4656" s="269"/>
      <c r="C4656" s="270"/>
      <c r="D4656" s="238" t="s">
        <v>252</v>
      </c>
      <c r="E4656" s="271" t="s">
        <v>39</v>
      </c>
      <c r="F4656" s="272" t="s">
        <v>295</v>
      </c>
      <c r="G4656" s="270"/>
      <c r="H4656" s="273">
        <v>347.12</v>
      </c>
      <c r="I4656" s="274"/>
      <c r="J4656" s="270"/>
      <c r="K4656" s="270"/>
      <c r="L4656" s="275"/>
      <c r="M4656" s="276"/>
      <c r="N4656" s="277"/>
      <c r="O4656" s="277"/>
      <c r="P4656" s="277"/>
      <c r="Q4656" s="277"/>
      <c r="R4656" s="277"/>
      <c r="S4656" s="277"/>
      <c r="T4656" s="278"/>
      <c r="U4656" s="16"/>
      <c r="V4656" s="16"/>
      <c r="W4656" s="16"/>
      <c r="X4656" s="16"/>
      <c r="Y4656" s="16"/>
      <c r="Z4656" s="16"/>
      <c r="AA4656" s="16"/>
      <c r="AB4656" s="16"/>
      <c r="AC4656" s="16"/>
      <c r="AD4656" s="16"/>
      <c r="AE4656" s="16"/>
      <c r="AT4656" s="279" t="s">
        <v>252</v>
      </c>
      <c r="AU4656" s="279" t="s">
        <v>93</v>
      </c>
      <c r="AV4656" s="16" t="s">
        <v>113</v>
      </c>
      <c r="AW4656" s="16" t="s">
        <v>46</v>
      </c>
      <c r="AX4656" s="16" t="s">
        <v>85</v>
      </c>
      <c r="AY4656" s="279" t="s">
        <v>241</v>
      </c>
    </row>
    <row r="4657" s="13" customFormat="1">
      <c r="A4657" s="13"/>
      <c r="B4657" s="236"/>
      <c r="C4657" s="237"/>
      <c r="D4657" s="238" t="s">
        <v>252</v>
      </c>
      <c r="E4657" s="239" t="s">
        <v>39</v>
      </c>
      <c r="F4657" s="240" t="s">
        <v>723</v>
      </c>
      <c r="G4657" s="237"/>
      <c r="H4657" s="239" t="s">
        <v>39</v>
      </c>
      <c r="I4657" s="241"/>
      <c r="J4657" s="237"/>
      <c r="K4657" s="237"/>
      <c r="L4657" s="242"/>
      <c r="M4657" s="243"/>
      <c r="N4657" s="244"/>
      <c r="O4657" s="244"/>
      <c r="P4657" s="244"/>
      <c r="Q4657" s="244"/>
      <c r="R4657" s="244"/>
      <c r="S4657" s="244"/>
      <c r="T4657" s="245"/>
      <c r="U4657" s="13"/>
      <c r="V4657" s="13"/>
      <c r="W4657" s="13"/>
      <c r="X4657" s="13"/>
      <c r="Y4657" s="13"/>
      <c r="Z4657" s="13"/>
      <c r="AA4657" s="13"/>
      <c r="AB4657" s="13"/>
      <c r="AC4657" s="13"/>
      <c r="AD4657" s="13"/>
      <c r="AE4657" s="13"/>
      <c r="AT4657" s="246" t="s">
        <v>252</v>
      </c>
      <c r="AU4657" s="246" t="s">
        <v>93</v>
      </c>
      <c r="AV4657" s="13" t="s">
        <v>23</v>
      </c>
      <c r="AW4657" s="13" t="s">
        <v>46</v>
      </c>
      <c r="AX4657" s="13" t="s">
        <v>85</v>
      </c>
      <c r="AY4657" s="246" t="s">
        <v>241</v>
      </c>
    </row>
    <row r="4658" s="14" customFormat="1">
      <c r="A4658" s="14"/>
      <c r="B4658" s="247"/>
      <c r="C4658" s="248"/>
      <c r="D4658" s="238" t="s">
        <v>252</v>
      </c>
      <c r="E4658" s="249" t="s">
        <v>39</v>
      </c>
      <c r="F4658" s="250" t="s">
        <v>4147</v>
      </c>
      <c r="G4658" s="248"/>
      <c r="H4658" s="251">
        <v>75.599999999999994</v>
      </c>
      <c r="I4658" s="252"/>
      <c r="J4658" s="248"/>
      <c r="K4658" s="248"/>
      <c r="L4658" s="253"/>
      <c r="M4658" s="254"/>
      <c r="N4658" s="255"/>
      <c r="O4658" s="255"/>
      <c r="P4658" s="255"/>
      <c r="Q4658" s="255"/>
      <c r="R4658" s="255"/>
      <c r="S4658" s="255"/>
      <c r="T4658" s="256"/>
      <c r="U4658" s="14"/>
      <c r="V4658" s="14"/>
      <c r="W4658" s="14"/>
      <c r="X4658" s="14"/>
      <c r="Y4658" s="14"/>
      <c r="Z4658" s="14"/>
      <c r="AA4658" s="14"/>
      <c r="AB4658" s="14"/>
      <c r="AC4658" s="14"/>
      <c r="AD4658" s="14"/>
      <c r="AE4658" s="14"/>
      <c r="AT4658" s="257" t="s">
        <v>252</v>
      </c>
      <c r="AU4658" s="257" t="s">
        <v>93</v>
      </c>
      <c r="AV4658" s="14" t="s">
        <v>93</v>
      </c>
      <c r="AW4658" s="14" t="s">
        <v>46</v>
      </c>
      <c r="AX4658" s="14" t="s">
        <v>85</v>
      </c>
      <c r="AY4658" s="257" t="s">
        <v>241</v>
      </c>
    </row>
    <row r="4659" s="14" customFormat="1">
      <c r="A4659" s="14"/>
      <c r="B4659" s="247"/>
      <c r="C4659" s="248"/>
      <c r="D4659" s="238" t="s">
        <v>252</v>
      </c>
      <c r="E4659" s="249" t="s">
        <v>39</v>
      </c>
      <c r="F4659" s="250" t="s">
        <v>4148</v>
      </c>
      <c r="G4659" s="248"/>
      <c r="H4659" s="251">
        <v>203.51300000000001</v>
      </c>
      <c r="I4659" s="252"/>
      <c r="J4659" s="248"/>
      <c r="K4659" s="248"/>
      <c r="L4659" s="253"/>
      <c r="M4659" s="254"/>
      <c r="N4659" s="255"/>
      <c r="O4659" s="255"/>
      <c r="P4659" s="255"/>
      <c r="Q4659" s="255"/>
      <c r="R4659" s="255"/>
      <c r="S4659" s="255"/>
      <c r="T4659" s="256"/>
      <c r="U4659" s="14"/>
      <c r="V4659" s="14"/>
      <c r="W4659" s="14"/>
      <c r="X4659" s="14"/>
      <c r="Y4659" s="14"/>
      <c r="Z4659" s="14"/>
      <c r="AA4659" s="14"/>
      <c r="AB4659" s="14"/>
      <c r="AC4659" s="14"/>
      <c r="AD4659" s="14"/>
      <c r="AE4659" s="14"/>
      <c r="AT4659" s="257" t="s">
        <v>252</v>
      </c>
      <c r="AU4659" s="257" t="s">
        <v>93</v>
      </c>
      <c r="AV4659" s="14" t="s">
        <v>93</v>
      </c>
      <c r="AW4659" s="14" t="s">
        <v>46</v>
      </c>
      <c r="AX4659" s="14" t="s">
        <v>85</v>
      </c>
      <c r="AY4659" s="257" t="s">
        <v>241</v>
      </c>
    </row>
    <row r="4660" s="14" customFormat="1">
      <c r="A4660" s="14"/>
      <c r="B4660" s="247"/>
      <c r="C4660" s="248"/>
      <c r="D4660" s="238" t="s">
        <v>252</v>
      </c>
      <c r="E4660" s="249" t="s">
        <v>39</v>
      </c>
      <c r="F4660" s="250" t="s">
        <v>4149</v>
      </c>
      <c r="G4660" s="248"/>
      <c r="H4660" s="251">
        <v>89.864000000000004</v>
      </c>
      <c r="I4660" s="252"/>
      <c r="J4660" s="248"/>
      <c r="K4660" s="248"/>
      <c r="L4660" s="253"/>
      <c r="M4660" s="254"/>
      <c r="N4660" s="255"/>
      <c r="O4660" s="255"/>
      <c r="P4660" s="255"/>
      <c r="Q4660" s="255"/>
      <c r="R4660" s="255"/>
      <c r="S4660" s="255"/>
      <c r="T4660" s="256"/>
      <c r="U4660" s="14"/>
      <c r="V4660" s="14"/>
      <c r="W4660" s="14"/>
      <c r="X4660" s="14"/>
      <c r="Y4660" s="14"/>
      <c r="Z4660" s="14"/>
      <c r="AA4660" s="14"/>
      <c r="AB4660" s="14"/>
      <c r="AC4660" s="14"/>
      <c r="AD4660" s="14"/>
      <c r="AE4660" s="14"/>
      <c r="AT4660" s="257" t="s">
        <v>252</v>
      </c>
      <c r="AU4660" s="257" t="s">
        <v>93</v>
      </c>
      <c r="AV4660" s="14" t="s">
        <v>93</v>
      </c>
      <c r="AW4660" s="14" t="s">
        <v>46</v>
      </c>
      <c r="AX4660" s="14" t="s">
        <v>85</v>
      </c>
      <c r="AY4660" s="257" t="s">
        <v>241</v>
      </c>
    </row>
    <row r="4661" s="14" customFormat="1">
      <c r="A4661" s="14"/>
      <c r="B4661" s="247"/>
      <c r="C4661" s="248"/>
      <c r="D4661" s="238" t="s">
        <v>252</v>
      </c>
      <c r="E4661" s="249" t="s">
        <v>39</v>
      </c>
      <c r="F4661" s="250" t="s">
        <v>4150</v>
      </c>
      <c r="G4661" s="248"/>
      <c r="H4661" s="251">
        <v>9.2699999999999996</v>
      </c>
      <c r="I4661" s="252"/>
      <c r="J4661" s="248"/>
      <c r="K4661" s="248"/>
      <c r="L4661" s="253"/>
      <c r="M4661" s="254"/>
      <c r="N4661" s="255"/>
      <c r="O4661" s="255"/>
      <c r="P4661" s="255"/>
      <c r="Q4661" s="255"/>
      <c r="R4661" s="255"/>
      <c r="S4661" s="255"/>
      <c r="T4661" s="256"/>
      <c r="U4661" s="14"/>
      <c r="V4661" s="14"/>
      <c r="W4661" s="14"/>
      <c r="X4661" s="14"/>
      <c r="Y4661" s="14"/>
      <c r="Z4661" s="14"/>
      <c r="AA4661" s="14"/>
      <c r="AB4661" s="14"/>
      <c r="AC4661" s="14"/>
      <c r="AD4661" s="14"/>
      <c r="AE4661" s="14"/>
      <c r="AT4661" s="257" t="s">
        <v>252</v>
      </c>
      <c r="AU4661" s="257" t="s">
        <v>93</v>
      </c>
      <c r="AV4661" s="14" t="s">
        <v>93</v>
      </c>
      <c r="AW4661" s="14" t="s">
        <v>46</v>
      </c>
      <c r="AX4661" s="14" t="s">
        <v>85</v>
      </c>
      <c r="AY4661" s="257" t="s">
        <v>241</v>
      </c>
    </row>
    <row r="4662" s="16" customFormat="1">
      <c r="A4662" s="16"/>
      <c r="B4662" s="269"/>
      <c r="C4662" s="270"/>
      <c r="D4662" s="238" t="s">
        <v>252</v>
      </c>
      <c r="E4662" s="271" t="s">
        <v>39</v>
      </c>
      <c r="F4662" s="272" t="s">
        <v>295</v>
      </c>
      <c r="G4662" s="270"/>
      <c r="H4662" s="273">
        <v>378.24700000000001</v>
      </c>
      <c r="I4662" s="274"/>
      <c r="J4662" s="270"/>
      <c r="K4662" s="270"/>
      <c r="L4662" s="275"/>
      <c r="M4662" s="276"/>
      <c r="N4662" s="277"/>
      <c r="O4662" s="277"/>
      <c r="P4662" s="277"/>
      <c r="Q4662" s="277"/>
      <c r="R4662" s="277"/>
      <c r="S4662" s="277"/>
      <c r="T4662" s="278"/>
      <c r="U4662" s="16"/>
      <c r="V4662" s="16"/>
      <c r="W4662" s="16"/>
      <c r="X4662" s="16"/>
      <c r="Y4662" s="16"/>
      <c r="Z4662" s="16"/>
      <c r="AA4662" s="16"/>
      <c r="AB4662" s="16"/>
      <c r="AC4662" s="16"/>
      <c r="AD4662" s="16"/>
      <c r="AE4662" s="16"/>
      <c r="AT4662" s="279" t="s">
        <v>252</v>
      </c>
      <c r="AU4662" s="279" t="s">
        <v>93</v>
      </c>
      <c r="AV4662" s="16" t="s">
        <v>113</v>
      </c>
      <c r="AW4662" s="16" t="s">
        <v>46</v>
      </c>
      <c r="AX4662" s="16" t="s">
        <v>85</v>
      </c>
      <c r="AY4662" s="279" t="s">
        <v>241</v>
      </c>
    </row>
    <row r="4663" s="13" customFormat="1">
      <c r="A4663" s="13"/>
      <c r="B4663" s="236"/>
      <c r="C4663" s="237"/>
      <c r="D4663" s="238" t="s">
        <v>252</v>
      </c>
      <c r="E4663" s="239" t="s">
        <v>39</v>
      </c>
      <c r="F4663" s="240" t="s">
        <v>728</v>
      </c>
      <c r="G4663" s="237"/>
      <c r="H4663" s="239" t="s">
        <v>39</v>
      </c>
      <c r="I4663" s="241"/>
      <c r="J4663" s="237"/>
      <c r="K4663" s="237"/>
      <c r="L4663" s="242"/>
      <c r="M4663" s="243"/>
      <c r="N4663" s="244"/>
      <c r="O4663" s="244"/>
      <c r="P4663" s="244"/>
      <c r="Q4663" s="244"/>
      <c r="R4663" s="244"/>
      <c r="S4663" s="244"/>
      <c r="T4663" s="245"/>
      <c r="U4663" s="13"/>
      <c r="V4663" s="13"/>
      <c r="W4663" s="13"/>
      <c r="X4663" s="13"/>
      <c r="Y4663" s="13"/>
      <c r="Z4663" s="13"/>
      <c r="AA4663" s="13"/>
      <c r="AB4663" s="13"/>
      <c r="AC4663" s="13"/>
      <c r="AD4663" s="13"/>
      <c r="AE4663" s="13"/>
      <c r="AT4663" s="246" t="s">
        <v>252</v>
      </c>
      <c r="AU4663" s="246" t="s">
        <v>93</v>
      </c>
      <c r="AV4663" s="13" t="s">
        <v>23</v>
      </c>
      <c r="AW4663" s="13" t="s">
        <v>46</v>
      </c>
      <c r="AX4663" s="13" t="s">
        <v>85</v>
      </c>
      <c r="AY4663" s="246" t="s">
        <v>241</v>
      </c>
    </row>
    <row r="4664" s="14" customFormat="1">
      <c r="A4664" s="14"/>
      <c r="B4664" s="247"/>
      <c r="C4664" s="248"/>
      <c r="D4664" s="238" t="s">
        <v>252</v>
      </c>
      <c r="E4664" s="249" t="s">
        <v>39</v>
      </c>
      <c r="F4664" s="250" t="s">
        <v>4151</v>
      </c>
      <c r="G4664" s="248"/>
      <c r="H4664" s="251">
        <v>97.808000000000007</v>
      </c>
      <c r="I4664" s="252"/>
      <c r="J4664" s="248"/>
      <c r="K4664" s="248"/>
      <c r="L4664" s="253"/>
      <c r="M4664" s="254"/>
      <c r="N4664" s="255"/>
      <c r="O4664" s="255"/>
      <c r="P4664" s="255"/>
      <c r="Q4664" s="255"/>
      <c r="R4664" s="255"/>
      <c r="S4664" s="255"/>
      <c r="T4664" s="256"/>
      <c r="U4664" s="14"/>
      <c r="V4664" s="14"/>
      <c r="W4664" s="14"/>
      <c r="X4664" s="14"/>
      <c r="Y4664" s="14"/>
      <c r="Z4664" s="14"/>
      <c r="AA4664" s="14"/>
      <c r="AB4664" s="14"/>
      <c r="AC4664" s="14"/>
      <c r="AD4664" s="14"/>
      <c r="AE4664" s="14"/>
      <c r="AT4664" s="257" t="s">
        <v>252</v>
      </c>
      <c r="AU4664" s="257" t="s">
        <v>93</v>
      </c>
      <c r="AV4664" s="14" t="s">
        <v>93</v>
      </c>
      <c r="AW4664" s="14" t="s">
        <v>46</v>
      </c>
      <c r="AX4664" s="14" t="s">
        <v>85</v>
      </c>
      <c r="AY4664" s="257" t="s">
        <v>241</v>
      </c>
    </row>
    <row r="4665" s="14" customFormat="1">
      <c r="A4665" s="14"/>
      <c r="B4665" s="247"/>
      <c r="C4665" s="248"/>
      <c r="D4665" s="238" t="s">
        <v>252</v>
      </c>
      <c r="E4665" s="249" t="s">
        <v>39</v>
      </c>
      <c r="F4665" s="250" t="s">
        <v>4152</v>
      </c>
      <c r="G4665" s="248"/>
      <c r="H4665" s="251">
        <v>2.6829999999999998</v>
      </c>
      <c r="I4665" s="252"/>
      <c r="J4665" s="248"/>
      <c r="K4665" s="248"/>
      <c r="L4665" s="253"/>
      <c r="M4665" s="254"/>
      <c r="N4665" s="255"/>
      <c r="O4665" s="255"/>
      <c r="P4665" s="255"/>
      <c r="Q4665" s="255"/>
      <c r="R4665" s="255"/>
      <c r="S4665" s="255"/>
      <c r="T4665" s="256"/>
      <c r="U4665" s="14"/>
      <c r="V4665" s="14"/>
      <c r="W4665" s="14"/>
      <c r="X4665" s="14"/>
      <c r="Y4665" s="14"/>
      <c r="Z4665" s="14"/>
      <c r="AA4665" s="14"/>
      <c r="AB4665" s="14"/>
      <c r="AC4665" s="14"/>
      <c r="AD4665" s="14"/>
      <c r="AE4665" s="14"/>
      <c r="AT4665" s="257" t="s">
        <v>252</v>
      </c>
      <c r="AU4665" s="257" t="s">
        <v>93</v>
      </c>
      <c r="AV4665" s="14" t="s">
        <v>93</v>
      </c>
      <c r="AW4665" s="14" t="s">
        <v>46</v>
      </c>
      <c r="AX4665" s="14" t="s">
        <v>85</v>
      </c>
      <c r="AY4665" s="257" t="s">
        <v>241</v>
      </c>
    </row>
    <row r="4666" s="16" customFormat="1">
      <c r="A4666" s="16"/>
      <c r="B4666" s="269"/>
      <c r="C4666" s="270"/>
      <c r="D4666" s="238" t="s">
        <v>252</v>
      </c>
      <c r="E4666" s="271" t="s">
        <v>39</v>
      </c>
      <c r="F4666" s="272" t="s">
        <v>295</v>
      </c>
      <c r="G4666" s="270"/>
      <c r="H4666" s="273">
        <v>100.491</v>
      </c>
      <c r="I4666" s="274"/>
      <c r="J4666" s="270"/>
      <c r="K4666" s="270"/>
      <c r="L4666" s="275"/>
      <c r="M4666" s="276"/>
      <c r="N4666" s="277"/>
      <c r="O4666" s="277"/>
      <c r="P4666" s="277"/>
      <c r="Q4666" s="277"/>
      <c r="R4666" s="277"/>
      <c r="S4666" s="277"/>
      <c r="T4666" s="278"/>
      <c r="U4666" s="16"/>
      <c r="V4666" s="16"/>
      <c r="W4666" s="16"/>
      <c r="X4666" s="16"/>
      <c r="Y4666" s="16"/>
      <c r="Z4666" s="16"/>
      <c r="AA4666" s="16"/>
      <c r="AB4666" s="16"/>
      <c r="AC4666" s="16"/>
      <c r="AD4666" s="16"/>
      <c r="AE4666" s="16"/>
      <c r="AT4666" s="279" t="s">
        <v>252</v>
      </c>
      <c r="AU4666" s="279" t="s">
        <v>93</v>
      </c>
      <c r="AV4666" s="16" t="s">
        <v>113</v>
      </c>
      <c r="AW4666" s="16" t="s">
        <v>46</v>
      </c>
      <c r="AX4666" s="16" t="s">
        <v>85</v>
      </c>
      <c r="AY4666" s="279" t="s">
        <v>241</v>
      </c>
    </row>
    <row r="4667" s="15" customFormat="1">
      <c r="A4667" s="15"/>
      <c r="B4667" s="258"/>
      <c r="C4667" s="259"/>
      <c r="D4667" s="238" t="s">
        <v>252</v>
      </c>
      <c r="E4667" s="260" t="s">
        <v>39</v>
      </c>
      <c r="F4667" s="261" t="s">
        <v>274</v>
      </c>
      <c r="G4667" s="259"/>
      <c r="H4667" s="262">
        <v>825.85799999999995</v>
      </c>
      <c r="I4667" s="263"/>
      <c r="J4667" s="259"/>
      <c r="K4667" s="259"/>
      <c r="L4667" s="264"/>
      <c r="M4667" s="265"/>
      <c r="N4667" s="266"/>
      <c r="O4667" s="266"/>
      <c r="P4667" s="266"/>
      <c r="Q4667" s="266"/>
      <c r="R4667" s="266"/>
      <c r="S4667" s="266"/>
      <c r="T4667" s="267"/>
      <c r="U4667" s="15"/>
      <c r="V4667" s="15"/>
      <c r="W4667" s="15"/>
      <c r="X4667" s="15"/>
      <c r="Y4667" s="15"/>
      <c r="Z4667" s="15"/>
      <c r="AA4667" s="15"/>
      <c r="AB4667" s="15"/>
      <c r="AC4667" s="15"/>
      <c r="AD4667" s="15"/>
      <c r="AE4667" s="15"/>
      <c r="AT4667" s="268" t="s">
        <v>252</v>
      </c>
      <c r="AU4667" s="268" t="s">
        <v>93</v>
      </c>
      <c r="AV4667" s="15" t="s">
        <v>248</v>
      </c>
      <c r="AW4667" s="15" t="s">
        <v>46</v>
      </c>
      <c r="AX4667" s="15" t="s">
        <v>23</v>
      </c>
      <c r="AY4667" s="268" t="s">
        <v>241</v>
      </c>
    </row>
    <row r="4668" s="2" customFormat="1" ht="16.5" customHeight="1">
      <c r="A4668" s="42"/>
      <c r="B4668" s="43"/>
      <c r="C4668" s="280" t="s">
        <v>4153</v>
      </c>
      <c r="D4668" s="280" t="s">
        <v>463</v>
      </c>
      <c r="E4668" s="281" t="s">
        <v>4154</v>
      </c>
      <c r="F4668" s="282" t="s">
        <v>4155</v>
      </c>
      <c r="G4668" s="283" t="s">
        <v>430</v>
      </c>
      <c r="H4668" s="284">
        <v>0.248</v>
      </c>
      <c r="I4668" s="285"/>
      <c r="J4668" s="286">
        <f>ROUND(I4668*H4668,2)</f>
        <v>0</v>
      </c>
      <c r="K4668" s="282" t="s">
        <v>39</v>
      </c>
      <c r="L4668" s="287"/>
      <c r="M4668" s="288" t="s">
        <v>39</v>
      </c>
      <c r="N4668" s="289" t="s">
        <v>56</v>
      </c>
      <c r="O4668" s="88"/>
      <c r="P4668" s="227">
        <f>O4668*H4668</f>
        <v>0</v>
      </c>
      <c r="Q4668" s="227">
        <v>1</v>
      </c>
      <c r="R4668" s="227">
        <f>Q4668*H4668</f>
        <v>0.248</v>
      </c>
      <c r="S4668" s="227">
        <v>0</v>
      </c>
      <c r="T4668" s="228">
        <f>S4668*H4668</f>
        <v>0</v>
      </c>
      <c r="U4668" s="42"/>
      <c r="V4668" s="42"/>
      <c r="W4668" s="42"/>
      <c r="X4668" s="42"/>
      <c r="Y4668" s="42"/>
      <c r="Z4668" s="42"/>
      <c r="AA4668" s="42"/>
      <c r="AB4668" s="42"/>
      <c r="AC4668" s="42"/>
      <c r="AD4668" s="42"/>
      <c r="AE4668" s="42"/>
      <c r="AR4668" s="229" t="s">
        <v>660</v>
      </c>
      <c r="AT4668" s="229" t="s">
        <v>463</v>
      </c>
      <c r="AU4668" s="229" t="s">
        <v>93</v>
      </c>
      <c r="AY4668" s="20" t="s">
        <v>241</v>
      </c>
      <c r="BE4668" s="230">
        <f>IF(N4668="základní",J4668,0)</f>
        <v>0</v>
      </c>
      <c r="BF4668" s="230">
        <f>IF(N4668="snížená",J4668,0)</f>
        <v>0</v>
      </c>
      <c r="BG4668" s="230">
        <f>IF(N4668="zákl. přenesená",J4668,0)</f>
        <v>0</v>
      </c>
      <c r="BH4668" s="230">
        <f>IF(N4668="sníž. přenesená",J4668,0)</f>
        <v>0</v>
      </c>
      <c r="BI4668" s="230">
        <f>IF(N4668="nulová",J4668,0)</f>
        <v>0</v>
      </c>
      <c r="BJ4668" s="20" t="s">
        <v>23</v>
      </c>
      <c r="BK4668" s="230">
        <f>ROUND(I4668*H4668,2)</f>
        <v>0</v>
      </c>
      <c r="BL4668" s="20" t="s">
        <v>462</v>
      </c>
      <c r="BM4668" s="229" t="s">
        <v>4156</v>
      </c>
    </row>
    <row r="4669" s="14" customFormat="1">
      <c r="A4669" s="14"/>
      <c r="B4669" s="247"/>
      <c r="C4669" s="248"/>
      <c r="D4669" s="238" t="s">
        <v>252</v>
      </c>
      <c r="E4669" s="248"/>
      <c r="F4669" s="250" t="s">
        <v>4157</v>
      </c>
      <c r="G4669" s="248"/>
      <c r="H4669" s="251">
        <v>0.248</v>
      </c>
      <c r="I4669" s="252"/>
      <c r="J4669" s="248"/>
      <c r="K4669" s="248"/>
      <c r="L4669" s="253"/>
      <c r="M4669" s="254"/>
      <c r="N4669" s="255"/>
      <c r="O4669" s="255"/>
      <c r="P4669" s="255"/>
      <c r="Q4669" s="255"/>
      <c r="R4669" s="255"/>
      <c r="S4669" s="255"/>
      <c r="T4669" s="256"/>
      <c r="U4669" s="14"/>
      <c r="V4669" s="14"/>
      <c r="W4669" s="14"/>
      <c r="X4669" s="14"/>
      <c r="Y4669" s="14"/>
      <c r="Z4669" s="14"/>
      <c r="AA4669" s="14"/>
      <c r="AB4669" s="14"/>
      <c r="AC4669" s="14"/>
      <c r="AD4669" s="14"/>
      <c r="AE4669" s="14"/>
      <c r="AT4669" s="257" t="s">
        <v>252</v>
      </c>
      <c r="AU4669" s="257" t="s">
        <v>93</v>
      </c>
      <c r="AV4669" s="14" t="s">
        <v>93</v>
      </c>
      <c r="AW4669" s="14" t="s">
        <v>4</v>
      </c>
      <c r="AX4669" s="14" t="s">
        <v>23</v>
      </c>
      <c r="AY4669" s="257" t="s">
        <v>241</v>
      </c>
    </row>
    <row r="4670" s="2" customFormat="1" ht="21.75" customHeight="1">
      <c r="A4670" s="42"/>
      <c r="B4670" s="43"/>
      <c r="C4670" s="218" t="s">
        <v>4158</v>
      </c>
      <c r="D4670" s="218" t="s">
        <v>243</v>
      </c>
      <c r="E4670" s="219" t="s">
        <v>4159</v>
      </c>
      <c r="F4670" s="220" t="s">
        <v>4160</v>
      </c>
      <c r="G4670" s="221" t="s">
        <v>145</v>
      </c>
      <c r="H4670" s="222">
        <v>164.08500000000001</v>
      </c>
      <c r="I4670" s="223"/>
      <c r="J4670" s="224">
        <f>ROUND(I4670*H4670,2)</f>
        <v>0</v>
      </c>
      <c r="K4670" s="220" t="s">
        <v>247</v>
      </c>
      <c r="L4670" s="48"/>
      <c r="M4670" s="225" t="s">
        <v>39</v>
      </c>
      <c r="N4670" s="226" t="s">
        <v>56</v>
      </c>
      <c r="O4670" s="88"/>
      <c r="P4670" s="227">
        <f>O4670*H4670</f>
        <v>0</v>
      </c>
      <c r="Q4670" s="227">
        <v>0</v>
      </c>
      <c r="R4670" s="227">
        <f>Q4670*H4670</f>
        <v>0</v>
      </c>
      <c r="S4670" s="227">
        <v>0</v>
      </c>
      <c r="T4670" s="228">
        <f>S4670*H4670</f>
        <v>0</v>
      </c>
      <c r="U4670" s="42"/>
      <c r="V4670" s="42"/>
      <c r="W4670" s="42"/>
      <c r="X4670" s="42"/>
      <c r="Y4670" s="42"/>
      <c r="Z4670" s="42"/>
      <c r="AA4670" s="42"/>
      <c r="AB4670" s="42"/>
      <c r="AC4670" s="42"/>
      <c r="AD4670" s="42"/>
      <c r="AE4670" s="42"/>
      <c r="AR4670" s="229" t="s">
        <v>462</v>
      </c>
      <c r="AT4670" s="229" t="s">
        <v>243</v>
      </c>
      <c r="AU4670" s="229" t="s">
        <v>93</v>
      </c>
      <c r="AY4670" s="20" t="s">
        <v>241</v>
      </c>
      <c r="BE4670" s="230">
        <f>IF(N4670="základní",J4670,0)</f>
        <v>0</v>
      </c>
      <c r="BF4670" s="230">
        <f>IF(N4670="snížená",J4670,0)</f>
        <v>0</v>
      </c>
      <c r="BG4670" s="230">
        <f>IF(N4670="zákl. přenesená",J4670,0)</f>
        <v>0</v>
      </c>
      <c r="BH4670" s="230">
        <f>IF(N4670="sníž. přenesená",J4670,0)</f>
        <v>0</v>
      </c>
      <c r="BI4670" s="230">
        <f>IF(N4670="nulová",J4670,0)</f>
        <v>0</v>
      </c>
      <c r="BJ4670" s="20" t="s">
        <v>23</v>
      </c>
      <c r="BK4670" s="230">
        <f>ROUND(I4670*H4670,2)</f>
        <v>0</v>
      </c>
      <c r="BL4670" s="20" t="s">
        <v>462</v>
      </c>
      <c r="BM4670" s="229" t="s">
        <v>4161</v>
      </c>
    </row>
    <row r="4671" s="2" customFormat="1">
      <c r="A4671" s="42"/>
      <c r="B4671" s="43"/>
      <c r="C4671" s="44"/>
      <c r="D4671" s="231" t="s">
        <v>250</v>
      </c>
      <c r="E4671" s="44"/>
      <c r="F4671" s="232" t="s">
        <v>4162</v>
      </c>
      <c r="G4671" s="44"/>
      <c r="H4671" s="44"/>
      <c r="I4671" s="233"/>
      <c r="J4671" s="44"/>
      <c r="K4671" s="44"/>
      <c r="L4671" s="48"/>
      <c r="M4671" s="234"/>
      <c r="N4671" s="235"/>
      <c r="O4671" s="88"/>
      <c r="P4671" s="88"/>
      <c r="Q4671" s="88"/>
      <c r="R4671" s="88"/>
      <c r="S4671" s="88"/>
      <c r="T4671" s="89"/>
      <c r="U4671" s="42"/>
      <c r="V4671" s="42"/>
      <c r="W4671" s="42"/>
      <c r="X4671" s="42"/>
      <c r="Y4671" s="42"/>
      <c r="Z4671" s="42"/>
      <c r="AA4671" s="42"/>
      <c r="AB4671" s="42"/>
      <c r="AC4671" s="42"/>
      <c r="AD4671" s="42"/>
      <c r="AE4671" s="42"/>
      <c r="AT4671" s="20" t="s">
        <v>250</v>
      </c>
      <c r="AU4671" s="20" t="s">
        <v>93</v>
      </c>
    </row>
    <row r="4672" s="13" customFormat="1">
      <c r="A4672" s="13"/>
      <c r="B4672" s="236"/>
      <c r="C4672" s="237"/>
      <c r="D4672" s="238" t="s">
        <v>252</v>
      </c>
      <c r="E4672" s="239" t="s">
        <v>39</v>
      </c>
      <c r="F4672" s="240" t="s">
        <v>4163</v>
      </c>
      <c r="G4672" s="237"/>
      <c r="H4672" s="239" t="s">
        <v>39</v>
      </c>
      <c r="I4672" s="241"/>
      <c r="J4672" s="237"/>
      <c r="K4672" s="237"/>
      <c r="L4672" s="242"/>
      <c r="M4672" s="243"/>
      <c r="N4672" s="244"/>
      <c r="O4672" s="244"/>
      <c r="P4672" s="244"/>
      <c r="Q4672" s="244"/>
      <c r="R4672" s="244"/>
      <c r="S4672" s="244"/>
      <c r="T4672" s="245"/>
      <c r="U4672" s="13"/>
      <c r="V4672" s="13"/>
      <c r="W4672" s="13"/>
      <c r="X4672" s="13"/>
      <c r="Y4672" s="13"/>
      <c r="Z4672" s="13"/>
      <c r="AA4672" s="13"/>
      <c r="AB4672" s="13"/>
      <c r="AC4672" s="13"/>
      <c r="AD4672" s="13"/>
      <c r="AE4672" s="13"/>
      <c r="AT4672" s="246" t="s">
        <v>252</v>
      </c>
      <c r="AU4672" s="246" t="s">
        <v>93</v>
      </c>
      <c r="AV4672" s="13" t="s">
        <v>23</v>
      </c>
      <c r="AW4672" s="13" t="s">
        <v>46</v>
      </c>
      <c r="AX4672" s="13" t="s">
        <v>85</v>
      </c>
      <c r="AY4672" s="246" t="s">
        <v>241</v>
      </c>
    </row>
    <row r="4673" s="13" customFormat="1">
      <c r="A4673" s="13"/>
      <c r="B4673" s="236"/>
      <c r="C4673" s="237"/>
      <c r="D4673" s="238" t="s">
        <v>252</v>
      </c>
      <c r="E4673" s="239" t="s">
        <v>39</v>
      </c>
      <c r="F4673" s="240" t="s">
        <v>4164</v>
      </c>
      <c r="G4673" s="237"/>
      <c r="H4673" s="239" t="s">
        <v>39</v>
      </c>
      <c r="I4673" s="241"/>
      <c r="J4673" s="237"/>
      <c r="K4673" s="237"/>
      <c r="L4673" s="242"/>
      <c r="M4673" s="243"/>
      <c r="N4673" s="244"/>
      <c r="O4673" s="244"/>
      <c r="P4673" s="244"/>
      <c r="Q4673" s="244"/>
      <c r="R4673" s="244"/>
      <c r="S4673" s="244"/>
      <c r="T4673" s="245"/>
      <c r="U4673" s="13"/>
      <c r="V4673" s="13"/>
      <c r="W4673" s="13"/>
      <c r="X4673" s="13"/>
      <c r="Y4673" s="13"/>
      <c r="Z4673" s="13"/>
      <c r="AA4673" s="13"/>
      <c r="AB4673" s="13"/>
      <c r="AC4673" s="13"/>
      <c r="AD4673" s="13"/>
      <c r="AE4673" s="13"/>
      <c r="AT4673" s="246" t="s">
        <v>252</v>
      </c>
      <c r="AU4673" s="246" t="s">
        <v>93</v>
      </c>
      <c r="AV4673" s="13" t="s">
        <v>23</v>
      </c>
      <c r="AW4673" s="13" t="s">
        <v>46</v>
      </c>
      <c r="AX4673" s="13" t="s">
        <v>85</v>
      </c>
      <c r="AY4673" s="246" t="s">
        <v>241</v>
      </c>
    </row>
    <row r="4674" s="14" customFormat="1">
      <c r="A4674" s="14"/>
      <c r="B4674" s="247"/>
      <c r="C4674" s="248"/>
      <c r="D4674" s="238" t="s">
        <v>252</v>
      </c>
      <c r="E4674" s="249" t="s">
        <v>39</v>
      </c>
      <c r="F4674" s="250" t="s">
        <v>4165</v>
      </c>
      <c r="G4674" s="248"/>
      <c r="H4674" s="251">
        <v>10.300000000000001</v>
      </c>
      <c r="I4674" s="252"/>
      <c r="J4674" s="248"/>
      <c r="K4674" s="248"/>
      <c r="L4674" s="253"/>
      <c r="M4674" s="254"/>
      <c r="N4674" s="255"/>
      <c r="O4674" s="255"/>
      <c r="P4674" s="255"/>
      <c r="Q4674" s="255"/>
      <c r="R4674" s="255"/>
      <c r="S4674" s="255"/>
      <c r="T4674" s="256"/>
      <c r="U4674" s="14"/>
      <c r="V4674" s="14"/>
      <c r="W4674" s="14"/>
      <c r="X4674" s="14"/>
      <c r="Y4674" s="14"/>
      <c r="Z4674" s="14"/>
      <c r="AA4674" s="14"/>
      <c r="AB4674" s="14"/>
      <c r="AC4674" s="14"/>
      <c r="AD4674" s="14"/>
      <c r="AE4674" s="14"/>
      <c r="AT4674" s="257" t="s">
        <v>252</v>
      </c>
      <c r="AU4674" s="257" t="s">
        <v>93</v>
      </c>
      <c r="AV4674" s="14" t="s">
        <v>93</v>
      </c>
      <c r="AW4674" s="14" t="s">
        <v>46</v>
      </c>
      <c r="AX4674" s="14" t="s">
        <v>85</v>
      </c>
      <c r="AY4674" s="257" t="s">
        <v>241</v>
      </c>
    </row>
    <row r="4675" s="14" customFormat="1">
      <c r="A4675" s="14"/>
      <c r="B4675" s="247"/>
      <c r="C4675" s="248"/>
      <c r="D4675" s="238" t="s">
        <v>252</v>
      </c>
      <c r="E4675" s="249" t="s">
        <v>39</v>
      </c>
      <c r="F4675" s="250" t="s">
        <v>4166</v>
      </c>
      <c r="G4675" s="248"/>
      <c r="H4675" s="251">
        <v>1.3020000000000001</v>
      </c>
      <c r="I4675" s="252"/>
      <c r="J4675" s="248"/>
      <c r="K4675" s="248"/>
      <c r="L4675" s="253"/>
      <c r="M4675" s="254"/>
      <c r="N4675" s="255"/>
      <c r="O4675" s="255"/>
      <c r="P4675" s="255"/>
      <c r="Q4675" s="255"/>
      <c r="R4675" s="255"/>
      <c r="S4675" s="255"/>
      <c r="T4675" s="256"/>
      <c r="U4675" s="14"/>
      <c r="V4675" s="14"/>
      <c r="W4675" s="14"/>
      <c r="X4675" s="14"/>
      <c r="Y4675" s="14"/>
      <c r="Z4675" s="14"/>
      <c r="AA4675" s="14"/>
      <c r="AB4675" s="14"/>
      <c r="AC4675" s="14"/>
      <c r="AD4675" s="14"/>
      <c r="AE4675" s="14"/>
      <c r="AT4675" s="257" t="s">
        <v>252</v>
      </c>
      <c r="AU4675" s="257" t="s">
        <v>93</v>
      </c>
      <c r="AV4675" s="14" t="s">
        <v>93</v>
      </c>
      <c r="AW4675" s="14" t="s">
        <v>46</v>
      </c>
      <c r="AX4675" s="14" t="s">
        <v>85</v>
      </c>
      <c r="AY4675" s="257" t="s">
        <v>241</v>
      </c>
    </row>
    <row r="4676" s="13" customFormat="1">
      <c r="A4676" s="13"/>
      <c r="B4676" s="236"/>
      <c r="C4676" s="237"/>
      <c r="D4676" s="238" t="s">
        <v>252</v>
      </c>
      <c r="E4676" s="239" t="s">
        <v>39</v>
      </c>
      <c r="F4676" s="240" t="s">
        <v>4167</v>
      </c>
      <c r="G4676" s="237"/>
      <c r="H4676" s="239" t="s">
        <v>39</v>
      </c>
      <c r="I4676" s="241"/>
      <c r="J4676" s="237"/>
      <c r="K4676" s="237"/>
      <c r="L4676" s="242"/>
      <c r="M4676" s="243"/>
      <c r="N4676" s="244"/>
      <c r="O4676" s="244"/>
      <c r="P4676" s="244"/>
      <c r="Q4676" s="244"/>
      <c r="R4676" s="244"/>
      <c r="S4676" s="244"/>
      <c r="T4676" s="245"/>
      <c r="U4676" s="13"/>
      <c r="V4676" s="13"/>
      <c r="W4676" s="13"/>
      <c r="X4676" s="13"/>
      <c r="Y4676" s="13"/>
      <c r="Z4676" s="13"/>
      <c r="AA4676" s="13"/>
      <c r="AB4676" s="13"/>
      <c r="AC4676" s="13"/>
      <c r="AD4676" s="13"/>
      <c r="AE4676" s="13"/>
      <c r="AT4676" s="246" t="s">
        <v>252</v>
      </c>
      <c r="AU4676" s="246" t="s">
        <v>93</v>
      </c>
      <c r="AV4676" s="13" t="s">
        <v>23</v>
      </c>
      <c r="AW4676" s="13" t="s">
        <v>46</v>
      </c>
      <c r="AX4676" s="13" t="s">
        <v>85</v>
      </c>
      <c r="AY4676" s="246" t="s">
        <v>241</v>
      </c>
    </row>
    <row r="4677" s="14" customFormat="1">
      <c r="A4677" s="14"/>
      <c r="B4677" s="247"/>
      <c r="C4677" s="248"/>
      <c r="D4677" s="238" t="s">
        <v>252</v>
      </c>
      <c r="E4677" s="249" t="s">
        <v>39</v>
      </c>
      <c r="F4677" s="250" t="s">
        <v>4168</v>
      </c>
      <c r="G4677" s="248"/>
      <c r="H4677" s="251">
        <v>1.9710000000000001</v>
      </c>
      <c r="I4677" s="252"/>
      <c r="J4677" s="248"/>
      <c r="K4677" s="248"/>
      <c r="L4677" s="253"/>
      <c r="M4677" s="254"/>
      <c r="N4677" s="255"/>
      <c r="O4677" s="255"/>
      <c r="P4677" s="255"/>
      <c r="Q4677" s="255"/>
      <c r="R4677" s="255"/>
      <c r="S4677" s="255"/>
      <c r="T4677" s="256"/>
      <c r="U4677" s="14"/>
      <c r="V4677" s="14"/>
      <c r="W4677" s="14"/>
      <c r="X4677" s="14"/>
      <c r="Y4677" s="14"/>
      <c r="Z4677" s="14"/>
      <c r="AA4677" s="14"/>
      <c r="AB4677" s="14"/>
      <c r="AC4677" s="14"/>
      <c r="AD4677" s="14"/>
      <c r="AE4677" s="14"/>
      <c r="AT4677" s="257" t="s">
        <v>252</v>
      </c>
      <c r="AU4677" s="257" t="s">
        <v>93</v>
      </c>
      <c r="AV4677" s="14" t="s">
        <v>93</v>
      </c>
      <c r="AW4677" s="14" t="s">
        <v>46</v>
      </c>
      <c r="AX4677" s="14" t="s">
        <v>85</v>
      </c>
      <c r="AY4677" s="257" t="s">
        <v>241</v>
      </c>
    </row>
    <row r="4678" s="14" customFormat="1">
      <c r="A4678" s="14"/>
      <c r="B4678" s="247"/>
      <c r="C4678" s="248"/>
      <c r="D4678" s="238" t="s">
        <v>252</v>
      </c>
      <c r="E4678" s="249" t="s">
        <v>39</v>
      </c>
      <c r="F4678" s="250" t="s">
        <v>4169</v>
      </c>
      <c r="G4678" s="248"/>
      <c r="H4678" s="251">
        <v>0.56000000000000005</v>
      </c>
      <c r="I4678" s="252"/>
      <c r="J4678" s="248"/>
      <c r="K4678" s="248"/>
      <c r="L4678" s="253"/>
      <c r="M4678" s="254"/>
      <c r="N4678" s="255"/>
      <c r="O4678" s="255"/>
      <c r="P4678" s="255"/>
      <c r="Q4678" s="255"/>
      <c r="R4678" s="255"/>
      <c r="S4678" s="255"/>
      <c r="T4678" s="256"/>
      <c r="U4678" s="14"/>
      <c r="V4678" s="14"/>
      <c r="W4678" s="14"/>
      <c r="X4678" s="14"/>
      <c r="Y4678" s="14"/>
      <c r="Z4678" s="14"/>
      <c r="AA4678" s="14"/>
      <c r="AB4678" s="14"/>
      <c r="AC4678" s="14"/>
      <c r="AD4678" s="14"/>
      <c r="AE4678" s="14"/>
      <c r="AT4678" s="257" t="s">
        <v>252</v>
      </c>
      <c r="AU4678" s="257" t="s">
        <v>93</v>
      </c>
      <c r="AV4678" s="14" t="s">
        <v>93</v>
      </c>
      <c r="AW4678" s="14" t="s">
        <v>46</v>
      </c>
      <c r="AX4678" s="14" t="s">
        <v>85</v>
      </c>
      <c r="AY4678" s="257" t="s">
        <v>241</v>
      </c>
    </row>
    <row r="4679" s="14" customFormat="1">
      <c r="A4679" s="14"/>
      <c r="B4679" s="247"/>
      <c r="C4679" s="248"/>
      <c r="D4679" s="238" t="s">
        <v>252</v>
      </c>
      <c r="E4679" s="249" t="s">
        <v>39</v>
      </c>
      <c r="F4679" s="250" t="s">
        <v>4170</v>
      </c>
      <c r="G4679" s="248"/>
      <c r="H4679" s="251">
        <v>1.258</v>
      </c>
      <c r="I4679" s="252"/>
      <c r="J4679" s="248"/>
      <c r="K4679" s="248"/>
      <c r="L4679" s="253"/>
      <c r="M4679" s="254"/>
      <c r="N4679" s="255"/>
      <c r="O4679" s="255"/>
      <c r="P4679" s="255"/>
      <c r="Q4679" s="255"/>
      <c r="R4679" s="255"/>
      <c r="S4679" s="255"/>
      <c r="T4679" s="256"/>
      <c r="U4679" s="14"/>
      <c r="V4679" s="14"/>
      <c r="W4679" s="14"/>
      <c r="X4679" s="14"/>
      <c r="Y4679" s="14"/>
      <c r="Z4679" s="14"/>
      <c r="AA4679" s="14"/>
      <c r="AB4679" s="14"/>
      <c r="AC4679" s="14"/>
      <c r="AD4679" s="14"/>
      <c r="AE4679" s="14"/>
      <c r="AT4679" s="257" t="s">
        <v>252</v>
      </c>
      <c r="AU4679" s="257" t="s">
        <v>93</v>
      </c>
      <c r="AV4679" s="14" t="s">
        <v>93</v>
      </c>
      <c r="AW4679" s="14" t="s">
        <v>46</v>
      </c>
      <c r="AX4679" s="14" t="s">
        <v>85</v>
      </c>
      <c r="AY4679" s="257" t="s">
        <v>241</v>
      </c>
    </row>
    <row r="4680" s="13" customFormat="1">
      <c r="A4680" s="13"/>
      <c r="B4680" s="236"/>
      <c r="C4680" s="237"/>
      <c r="D4680" s="238" t="s">
        <v>252</v>
      </c>
      <c r="E4680" s="239" t="s">
        <v>39</v>
      </c>
      <c r="F4680" s="240" t="s">
        <v>4171</v>
      </c>
      <c r="G4680" s="237"/>
      <c r="H4680" s="239" t="s">
        <v>39</v>
      </c>
      <c r="I4680" s="241"/>
      <c r="J4680" s="237"/>
      <c r="K4680" s="237"/>
      <c r="L4680" s="242"/>
      <c r="M4680" s="243"/>
      <c r="N4680" s="244"/>
      <c r="O4680" s="244"/>
      <c r="P4680" s="244"/>
      <c r="Q4680" s="244"/>
      <c r="R4680" s="244"/>
      <c r="S4680" s="244"/>
      <c r="T4680" s="245"/>
      <c r="U4680" s="13"/>
      <c r="V4680" s="13"/>
      <c r="W4680" s="13"/>
      <c r="X4680" s="13"/>
      <c r="Y4680" s="13"/>
      <c r="Z4680" s="13"/>
      <c r="AA4680" s="13"/>
      <c r="AB4680" s="13"/>
      <c r="AC4680" s="13"/>
      <c r="AD4680" s="13"/>
      <c r="AE4680" s="13"/>
      <c r="AT4680" s="246" t="s">
        <v>252</v>
      </c>
      <c r="AU4680" s="246" t="s">
        <v>93</v>
      </c>
      <c r="AV4680" s="13" t="s">
        <v>23</v>
      </c>
      <c r="AW4680" s="13" t="s">
        <v>46</v>
      </c>
      <c r="AX4680" s="13" t="s">
        <v>85</v>
      </c>
      <c r="AY4680" s="246" t="s">
        <v>241</v>
      </c>
    </row>
    <row r="4681" s="14" customFormat="1">
      <c r="A4681" s="14"/>
      <c r="B4681" s="247"/>
      <c r="C4681" s="248"/>
      <c r="D4681" s="238" t="s">
        <v>252</v>
      </c>
      <c r="E4681" s="249" t="s">
        <v>39</v>
      </c>
      <c r="F4681" s="250" t="s">
        <v>4172</v>
      </c>
      <c r="G4681" s="248"/>
      <c r="H4681" s="251">
        <v>8.8170000000000002</v>
      </c>
      <c r="I4681" s="252"/>
      <c r="J4681" s="248"/>
      <c r="K4681" s="248"/>
      <c r="L4681" s="253"/>
      <c r="M4681" s="254"/>
      <c r="N4681" s="255"/>
      <c r="O4681" s="255"/>
      <c r="P4681" s="255"/>
      <c r="Q4681" s="255"/>
      <c r="R4681" s="255"/>
      <c r="S4681" s="255"/>
      <c r="T4681" s="256"/>
      <c r="U4681" s="14"/>
      <c r="V4681" s="14"/>
      <c r="W4681" s="14"/>
      <c r="X4681" s="14"/>
      <c r="Y4681" s="14"/>
      <c r="Z4681" s="14"/>
      <c r="AA4681" s="14"/>
      <c r="AB4681" s="14"/>
      <c r="AC4681" s="14"/>
      <c r="AD4681" s="14"/>
      <c r="AE4681" s="14"/>
      <c r="AT4681" s="257" t="s">
        <v>252</v>
      </c>
      <c r="AU4681" s="257" t="s">
        <v>93</v>
      </c>
      <c r="AV4681" s="14" t="s">
        <v>93</v>
      </c>
      <c r="AW4681" s="14" t="s">
        <v>46</v>
      </c>
      <c r="AX4681" s="14" t="s">
        <v>85</v>
      </c>
      <c r="AY4681" s="257" t="s">
        <v>241</v>
      </c>
    </row>
    <row r="4682" s="14" customFormat="1">
      <c r="A4682" s="14"/>
      <c r="B4682" s="247"/>
      <c r="C4682" s="248"/>
      <c r="D4682" s="238" t="s">
        <v>252</v>
      </c>
      <c r="E4682" s="249" t="s">
        <v>39</v>
      </c>
      <c r="F4682" s="250" t="s">
        <v>4173</v>
      </c>
      <c r="G4682" s="248"/>
      <c r="H4682" s="251">
        <v>2.597</v>
      </c>
      <c r="I4682" s="252"/>
      <c r="J4682" s="248"/>
      <c r="K4682" s="248"/>
      <c r="L4682" s="253"/>
      <c r="M4682" s="254"/>
      <c r="N4682" s="255"/>
      <c r="O4682" s="255"/>
      <c r="P4682" s="255"/>
      <c r="Q4682" s="255"/>
      <c r="R4682" s="255"/>
      <c r="S4682" s="255"/>
      <c r="T4682" s="256"/>
      <c r="U4682" s="14"/>
      <c r="V4682" s="14"/>
      <c r="W4682" s="14"/>
      <c r="X4682" s="14"/>
      <c r="Y4682" s="14"/>
      <c r="Z4682" s="14"/>
      <c r="AA4682" s="14"/>
      <c r="AB4682" s="14"/>
      <c r="AC4682" s="14"/>
      <c r="AD4682" s="14"/>
      <c r="AE4682" s="14"/>
      <c r="AT4682" s="257" t="s">
        <v>252</v>
      </c>
      <c r="AU4682" s="257" t="s">
        <v>93</v>
      </c>
      <c r="AV4682" s="14" t="s">
        <v>93</v>
      </c>
      <c r="AW4682" s="14" t="s">
        <v>46</v>
      </c>
      <c r="AX4682" s="14" t="s">
        <v>85</v>
      </c>
      <c r="AY4682" s="257" t="s">
        <v>241</v>
      </c>
    </row>
    <row r="4683" s="14" customFormat="1">
      <c r="A4683" s="14"/>
      <c r="B4683" s="247"/>
      <c r="C4683" s="248"/>
      <c r="D4683" s="238" t="s">
        <v>252</v>
      </c>
      <c r="E4683" s="249" t="s">
        <v>39</v>
      </c>
      <c r="F4683" s="250" t="s">
        <v>4174</v>
      </c>
      <c r="G4683" s="248"/>
      <c r="H4683" s="251">
        <v>1.5389999999999999</v>
      </c>
      <c r="I4683" s="252"/>
      <c r="J4683" s="248"/>
      <c r="K4683" s="248"/>
      <c r="L4683" s="253"/>
      <c r="M4683" s="254"/>
      <c r="N4683" s="255"/>
      <c r="O4683" s="255"/>
      <c r="P4683" s="255"/>
      <c r="Q4683" s="255"/>
      <c r="R4683" s="255"/>
      <c r="S4683" s="255"/>
      <c r="T4683" s="256"/>
      <c r="U4683" s="14"/>
      <c r="V4683" s="14"/>
      <c r="W4683" s="14"/>
      <c r="X4683" s="14"/>
      <c r="Y4683" s="14"/>
      <c r="Z4683" s="14"/>
      <c r="AA4683" s="14"/>
      <c r="AB4683" s="14"/>
      <c r="AC4683" s="14"/>
      <c r="AD4683" s="14"/>
      <c r="AE4683" s="14"/>
      <c r="AT4683" s="257" t="s">
        <v>252</v>
      </c>
      <c r="AU4683" s="257" t="s">
        <v>93</v>
      </c>
      <c r="AV4683" s="14" t="s">
        <v>93</v>
      </c>
      <c r="AW4683" s="14" t="s">
        <v>46</v>
      </c>
      <c r="AX4683" s="14" t="s">
        <v>85</v>
      </c>
      <c r="AY4683" s="257" t="s">
        <v>241</v>
      </c>
    </row>
    <row r="4684" s="14" customFormat="1">
      <c r="A4684" s="14"/>
      <c r="B4684" s="247"/>
      <c r="C4684" s="248"/>
      <c r="D4684" s="238" t="s">
        <v>252</v>
      </c>
      <c r="E4684" s="249" t="s">
        <v>39</v>
      </c>
      <c r="F4684" s="250" t="s">
        <v>4175</v>
      </c>
      <c r="G4684" s="248"/>
      <c r="H4684" s="251">
        <v>3.8650000000000002</v>
      </c>
      <c r="I4684" s="252"/>
      <c r="J4684" s="248"/>
      <c r="K4684" s="248"/>
      <c r="L4684" s="253"/>
      <c r="M4684" s="254"/>
      <c r="N4684" s="255"/>
      <c r="O4684" s="255"/>
      <c r="P4684" s="255"/>
      <c r="Q4684" s="255"/>
      <c r="R4684" s="255"/>
      <c r="S4684" s="255"/>
      <c r="T4684" s="256"/>
      <c r="U4684" s="14"/>
      <c r="V4684" s="14"/>
      <c r="W4684" s="14"/>
      <c r="X4684" s="14"/>
      <c r="Y4684" s="14"/>
      <c r="Z4684" s="14"/>
      <c r="AA4684" s="14"/>
      <c r="AB4684" s="14"/>
      <c r="AC4684" s="14"/>
      <c r="AD4684" s="14"/>
      <c r="AE4684" s="14"/>
      <c r="AT4684" s="257" t="s">
        <v>252</v>
      </c>
      <c r="AU4684" s="257" t="s">
        <v>93</v>
      </c>
      <c r="AV4684" s="14" t="s">
        <v>93</v>
      </c>
      <c r="AW4684" s="14" t="s">
        <v>46</v>
      </c>
      <c r="AX4684" s="14" t="s">
        <v>85</v>
      </c>
      <c r="AY4684" s="257" t="s">
        <v>241</v>
      </c>
    </row>
    <row r="4685" s="13" customFormat="1">
      <c r="A4685" s="13"/>
      <c r="B4685" s="236"/>
      <c r="C4685" s="237"/>
      <c r="D4685" s="238" t="s">
        <v>252</v>
      </c>
      <c r="E4685" s="239" t="s">
        <v>39</v>
      </c>
      <c r="F4685" s="240" t="s">
        <v>4176</v>
      </c>
      <c r="G4685" s="237"/>
      <c r="H4685" s="239" t="s">
        <v>39</v>
      </c>
      <c r="I4685" s="241"/>
      <c r="J4685" s="237"/>
      <c r="K4685" s="237"/>
      <c r="L4685" s="242"/>
      <c r="M4685" s="243"/>
      <c r="N4685" s="244"/>
      <c r="O4685" s="244"/>
      <c r="P4685" s="244"/>
      <c r="Q4685" s="244"/>
      <c r="R4685" s="244"/>
      <c r="S4685" s="244"/>
      <c r="T4685" s="245"/>
      <c r="U4685" s="13"/>
      <c r="V4685" s="13"/>
      <c r="W4685" s="13"/>
      <c r="X4685" s="13"/>
      <c r="Y4685" s="13"/>
      <c r="Z4685" s="13"/>
      <c r="AA4685" s="13"/>
      <c r="AB4685" s="13"/>
      <c r="AC4685" s="13"/>
      <c r="AD4685" s="13"/>
      <c r="AE4685" s="13"/>
      <c r="AT4685" s="246" t="s">
        <v>252</v>
      </c>
      <c r="AU4685" s="246" t="s">
        <v>93</v>
      </c>
      <c r="AV4685" s="13" t="s">
        <v>23</v>
      </c>
      <c r="AW4685" s="13" t="s">
        <v>46</v>
      </c>
      <c r="AX4685" s="13" t="s">
        <v>85</v>
      </c>
      <c r="AY4685" s="246" t="s">
        <v>241</v>
      </c>
    </row>
    <row r="4686" s="14" customFormat="1">
      <c r="A4686" s="14"/>
      <c r="B4686" s="247"/>
      <c r="C4686" s="248"/>
      <c r="D4686" s="238" t="s">
        <v>252</v>
      </c>
      <c r="E4686" s="249" t="s">
        <v>39</v>
      </c>
      <c r="F4686" s="250" t="s">
        <v>4177</v>
      </c>
      <c r="G4686" s="248"/>
      <c r="H4686" s="251">
        <v>0.878</v>
      </c>
      <c r="I4686" s="252"/>
      <c r="J4686" s="248"/>
      <c r="K4686" s="248"/>
      <c r="L4686" s="253"/>
      <c r="M4686" s="254"/>
      <c r="N4686" s="255"/>
      <c r="O4686" s="255"/>
      <c r="P4686" s="255"/>
      <c r="Q4686" s="255"/>
      <c r="R4686" s="255"/>
      <c r="S4686" s="255"/>
      <c r="T4686" s="256"/>
      <c r="U4686" s="14"/>
      <c r="V4686" s="14"/>
      <c r="W4686" s="14"/>
      <c r="X4686" s="14"/>
      <c r="Y4686" s="14"/>
      <c r="Z4686" s="14"/>
      <c r="AA4686" s="14"/>
      <c r="AB4686" s="14"/>
      <c r="AC4686" s="14"/>
      <c r="AD4686" s="14"/>
      <c r="AE4686" s="14"/>
      <c r="AT4686" s="257" t="s">
        <v>252</v>
      </c>
      <c r="AU4686" s="257" t="s">
        <v>93</v>
      </c>
      <c r="AV4686" s="14" t="s">
        <v>93</v>
      </c>
      <c r="AW4686" s="14" t="s">
        <v>46</v>
      </c>
      <c r="AX4686" s="14" t="s">
        <v>85</v>
      </c>
      <c r="AY4686" s="257" t="s">
        <v>241</v>
      </c>
    </row>
    <row r="4687" s="13" customFormat="1">
      <c r="A4687" s="13"/>
      <c r="B4687" s="236"/>
      <c r="C4687" s="237"/>
      <c r="D4687" s="238" t="s">
        <v>252</v>
      </c>
      <c r="E4687" s="239" t="s">
        <v>39</v>
      </c>
      <c r="F4687" s="240" t="s">
        <v>4178</v>
      </c>
      <c r="G4687" s="237"/>
      <c r="H4687" s="239" t="s">
        <v>39</v>
      </c>
      <c r="I4687" s="241"/>
      <c r="J4687" s="237"/>
      <c r="K4687" s="237"/>
      <c r="L4687" s="242"/>
      <c r="M4687" s="243"/>
      <c r="N4687" s="244"/>
      <c r="O4687" s="244"/>
      <c r="P4687" s="244"/>
      <c r="Q4687" s="244"/>
      <c r="R4687" s="244"/>
      <c r="S4687" s="244"/>
      <c r="T4687" s="245"/>
      <c r="U4687" s="13"/>
      <c r="V4687" s="13"/>
      <c r="W4687" s="13"/>
      <c r="X4687" s="13"/>
      <c r="Y4687" s="13"/>
      <c r="Z4687" s="13"/>
      <c r="AA4687" s="13"/>
      <c r="AB4687" s="13"/>
      <c r="AC4687" s="13"/>
      <c r="AD4687" s="13"/>
      <c r="AE4687" s="13"/>
      <c r="AT4687" s="246" t="s">
        <v>252</v>
      </c>
      <c r="AU4687" s="246" t="s">
        <v>93</v>
      </c>
      <c r="AV4687" s="13" t="s">
        <v>23</v>
      </c>
      <c r="AW4687" s="13" t="s">
        <v>46</v>
      </c>
      <c r="AX4687" s="13" t="s">
        <v>85</v>
      </c>
      <c r="AY4687" s="246" t="s">
        <v>241</v>
      </c>
    </row>
    <row r="4688" s="14" customFormat="1">
      <c r="A4688" s="14"/>
      <c r="B4688" s="247"/>
      <c r="C4688" s="248"/>
      <c r="D4688" s="238" t="s">
        <v>252</v>
      </c>
      <c r="E4688" s="249" t="s">
        <v>39</v>
      </c>
      <c r="F4688" s="250" t="s">
        <v>4179</v>
      </c>
      <c r="G4688" s="248"/>
      <c r="H4688" s="251">
        <v>2.1309999999999998</v>
      </c>
      <c r="I4688" s="252"/>
      <c r="J4688" s="248"/>
      <c r="K4688" s="248"/>
      <c r="L4688" s="253"/>
      <c r="M4688" s="254"/>
      <c r="N4688" s="255"/>
      <c r="O4688" s="255"/>
      <c r="P4688" s="255"/>
      <c r="Q4688" s="255"/>
      <c r="R4688" s="255"/>
      <c r="S4688" s="255"/>
      <c r="T4688" s="256"/>
      <c r="U4688" s="14"/>
      <c r="V4688" s="14"/>
      <c r="W4688" s="14"/>
      <c r="X4688" s="14"/>
      <c r="Y4688" s="14"/>
      <c r="Z4688" s="14"/>
      <c r="AA4688" s="14"/>
      <c r="AB4688" s="14"/>
      <c r="AC4688" s="14"/>
      <c r="AD4688" s="14"/>
      <c r="AE4688" s="14"/>
      <c r="AT4688" s="257" t="s">
        <v>252</v>
      </c>
      <c r="AU4688" s="257" t="s">
        <v>93</v>
      </c>
      <c r="AV4688" s="14" t="s">
        <v>93</v>
      </c>
      <c r="AW4688" s="14" t="s">
        <v>46</v>
      </c>
      <c r="AX4688" s="14" t="s">
        <v>85</v>
      </c>
      <c r="AY4688" s="257" t="s">
        <v>241</v>
      </c>
    </row>
    <row r="4689" s="16" customFormat="1">
      <c r="A4689" s="16"/>
      <c r="B4689" s="269"/>
      <c r="C4689" s="270"/>
      <c r="D4689" s="238" t="s">
        <v>252</v>
      </c>
      <c r="E4689" s="271" t="s">
        <v>39</v>
      </c>
      <c r="F4689" s="272" t="s">
        <v>295</v>
      </c>
      <c r="G4689" s="270"/>
      <c r="H4689" s="273">
        <v>35.218000000000004</v>
      </c>
      <c r="I4689" s="274"/>
      <c r="J4689" s="270"/>
      <c r="K4689" s="270"/>
      <c r="L4689" s="275"/>
      <c r="M4689" s="276"/>
      <c r="N4689" s="277"/>
      <c r="O4689" s="277"/>
      <c r="P4689" s="277"/>
      <c r="Q4689" s="277"/>
      <c r="R4689" s="277"/>
      <c r="S4689" s="277"/>
      <c r="T4689" s="278"/>
      <c r="U4689" s="16"/>
      <c r="V4689" s="16"/>
      <c r="W4689" s="16"/>
      <c r="X4689" s="16"/>
      <c r="Y4689" s="16"/>
      <c r="Z4689" s="16"/>
      <c r="AA4689" s="16"/>
      <c r="AB4689" s="16"/>
      <c r="AC4689" s="16"/>
      <c r="AD4689" s="16"/>
      <c r="AE4689" s="16"/>
      <c r="AT4689" s="279" t="s">
        <v>252</v>
      </c>
      <c r="AU4689" s="279" t="s">
        <v>93</v>
      </c>
      <c r="AV4689" s="16" t="s">
        <v>113</v>
      </c>
      <c r="AW4689" s="16" t="s">
        <v>46</v>
      </c>
      <c r="AX4689" s="16" t="s">
        <v>85</v>
      </c>
      <c r="AY4689" s="279" t="s">
        <v>241</v>
      </c>
    </row>
    <row r="4690" s="13" customFormat="1">
      <c r="A4690" s="13"/>
      <c r="B4690" s="236"/>
      <c r="C4690" s="237"/>
      <c r="D4690" s="238" t="s">
        <v>252</v>
      </c>
      <c r="E4690" s="239" t="s">
        <v>39</v>
      </c>
      <c r="F4690" s="240" t="s">
        <v>4180</v>
      </c>
      <c r="G4690" s="237"/>
      <c r="H4690" s="239" t="s">
        <v>39</v>
      </c>
      <c r="I4690" s="241"/>
      <c r="J4690" s="237"/>
      <c r="K4690" s="237"/>
      <c r="L4690" s="242"/>
      <c r="M4690" s="243"/>
      <c r="N4690" s="244"/>
      <c r="O4690" s="244"/>
      <c r="P4690" s="244"/>
      <c r="Q4690" s="244"/>
      <c r="R4690" s="244"/>
      <c r="S4690" s="244"/>
      <c r="T4690" s="245"/>
      <c r="U4690" s="13"/>
      <c r="V4690" s="13"/>
      <c r="W4690" s="13"/>
      <c r="X4690" s="13"/>
      <c r="Y4690" s="13"/>
      <c r="Z4690" s="13"/>
      <c r="AA4690" s="13"/>
      <c r="AB4690" s="13"/>
      <c r="AC4690" s="13"/>
      <c r="AD4690" s="13"/>
      <c r="AE4690" s="13"/>
      <c r="AT4690" s="246" t="s">
        <v>252</v>
      </c>
      <c r="AU4690" s="246" t="s">
        <v>93</v>
      </c>
      <c r="AV4690" s="13" t="s">
        <v>23</v>
      </c>
      <c r="AW4690" s="13" t="s">
        <v>46</v>
      </c>
      <c r="AX4690" s="13" t="s">
        <v>85</v>
      </c>
      <c r="AY4690" s="246" t="s">
        <v>241</v>
      </c>
    </row>
    <row r="4691" s="13" customFormat="1">
      <c r="A4691" s="13"/>
      <c r="B4691" s="236"/>
      <c r="C4691" s="237"/>
      <c r="D4691" s="238" t="s">
        <v>252</v>
      </c>
      <c r="E4691" s="239" t="s">
        <v>39</v>
      </c>
      <c r="F4691" s="240" t="s">
        <v>4181</v>
      </c>
      <c r="G4691" s="237"/>
      <c r="H4691" s="239" t="s">
        <v>39</v>
      </c>
      <c r="I4691" s="241"/>
      <c r="J4691" s="237"/>
      <c r="K4691" s="237"/>
      <c r="L4691" s="242"/>
      <c r="M4691" s="243"/>
      <c r="N4691" s="244"/>
      <c r="O4691" s="244"/>
      <c r="P4691" s="244"/>
      <c r="Q4691" s="244"/>
      <c r="R4691" s="244"/>
      <c r="S4691" s="244"/>
      <c r="T4691" s="245"/>
      <c r="U4691" s="13"/>
      <c r="V4691" s="13"/>
      <c r="W4691" s="13"/>
      <c r="X4691" s="13"/>
      <c r="Y4691" s="13"/>
      <c r="Z4691" s="13"/>
      <c r="AA4691" s="13"/>
      <c r="AB4691" s="13"/>
      <c r="AC4691" s="13"/>
      <c r="AD4691" s="13"/>
      <c r="AE4691" s="13"/>
      <c r="AT4691" s="246" t="s">
        <v>252</v>
      </c>
      <c r="AU4691" s="246" t="s">
        <v>93</v>
      </c>
      <c r="AV4691" s="13" t="s">
        <v>23</v>
      </c>
      <c r="AW4691" s="13" t="s">
        <v>46</v>
      </c>
      <c r="AX4691" s="13" t="s">
        <v>85</v>
      </c>
      <c r="AY4691" s="246" t="s">
        <v>241</v>
      </c>
    </row>
    <row r="4692" s="14" customFormat="1">
      <c r="A4692" s="14"/>
      <c r="B4692" s="247"/>
      <c r="C4692" s="248"/>
      <c r="D4692" s="238" t="s">
        <v>252</v>
      </c>
      <c r="E4692" s="249" t="s">
        <v>39</v>
      </c>
      <c r="F4692" s="250" t="s">
        <v>4182</v>
      </c>
      <c r="G4692" s="248"/>
      <c r="H4692" s="251">
        <v>24.809000000000001</v>
      </c>
      <c r="I4692" s="252"/>
      <c r="J4692" s="248"/>
      <c r="K4692" s="248"/>
      <c r="L4692" s="253"/>
      <c r="M4692" s="254"/>
      <c r="N4692" s="255"/>
      <c r="O4692" s="255"/>
      <c r="P4692" s="255"/>
      <c r="Q4692" s="255"/>
      <c r="R4692" s="255"/>
      <c r="S4692" s="255"/>
      <c r="T4692" s="256"/>
      <c r="U4692" s="14"/>
      <c r="V4692" s="14"/>
      <c r="W4692" s="14"/>
      <c r="X4692" s="14"/>
      <c r="Y4692" s="14"/>
      <c r="Z4692" s="14"/>
      <c r="AA4692" s="14"/>
      <c r="AB4692" s="14"/>
      <c r="AC4692" s="14"/>
      <c r="AD4692" s="14"/>
      <c r="AE4692" s="14"/>
      <c r="AT4692" s="257" t="s">
        <v>252</v>
      </c>
      <c r="AU4692" s="257" t="s">
        <v>93</v>
      </c>
      <c r="AV4692" s="14" t="s">
        <v>93</v>
      </c>
      <c r="AW4692" s="14" t="s">
        <v>46</v>
      </c>
      <c r="AX4692" s="14" t="s">
        <v>85</v>
      </c>
      <c r="AY4692" s="257" t="s">
        <v>241</v>
      </c>
    </row>
    <row r="4693" s="14" customFormat="1">
      <c r="A4693" s="14"/>
      <c r="B4693" s="247"/>
      <c r="C4693" s="248"/>
      <c r="D4693" s="238" t="s">
        <v>252</v>
      </c>
      <c r="E4693" s="249" t="s">
        <v>39</v>
      </c>
      <c r="F4693" s="250" t="s">
        <v>4183</v>
      </c>
      <c r="G4693" s="248"/>
      <c r="H4693" s="251">
        <v>3.8610000000000002</v>
      </c>
      <c r="I4693" s="252"/>
      <c r="J4693" s="248"/>
      <c r="K4693" s="248"/>
      <c r="L4693" s="253"/>
      <c r="M4693" s="254"/>
      <c r="N4693" s="255"/>
      <c r="O4693" s="255"/>
      <c r="P4693" s="255"/>
      <c r="Q4693" s="255"/>
      <c r="R4693" s="255"/>
      <c r="S4693" s="255"/>
      <c r="T4693" s="256"/>
      <c r="U4693" s="14"/>
      <c r="V4693" s="14"/>
      <c r="W4693" s="14"/>
      <c r="X4693" s="14"/>
      <c r="Y4693" s="14"/>
      <c r="Z4693" s="14"/>
      <c r="AA4693" s="14"/>
      <c r="AB4693" s="14"/>
      <c r="AC4693" s="14"/>
      <c r="AD4693" s="14"/>
      <c r="AE4693" s="14"/>
      <c r="AT4693" s="257" t="s">
        <v>252</v>
      </c>
      <c r="AU4693" s="257" t="s">
        <v>93</v>
      </c>
      <c r="AV4693" s="14" t="s">
        <v>93</v>
      </c>
      <c r="AW4693" s="14" t="s">
        <v>46</v>
      </c>
      <c r="AX4693" s="14" t="s">
        <v>85</v>
      </c>
      <c r="AY4693" s="257" t="s">
        <v>241</v>
      </c>
    </row>
    <row r="4694" s="13" customFormat="1">
      <c r="A4694" s="13"/>
      <c r="B4694" s="236"/>
      <c r="C4694" s="237"/>
      <c r="D4694" s="238" t="s">
        <v>252</v>
      </c>
      <c r="E4694" s="239" t="s">
        <v>39</v>
      </c>
      <c r="F4694" s="240" t="s">
        <v>4184</v>
      </c>
      <c r="G4694" s="237"/>
      <c r="H4694" s="239" t="s">
        <v>39</v>
      </c>
      <c r="I4694" s="241"/>
      <c r="J4694" s="237"/>
      <c r="K4694" s="237"/>
      <c r="L4694" s="242"/>
      <c r="M4694" s="243"/>
      <c r="N4694" s="244"/>
      <c r="O4694" s="244"/>
      <c r="P4694" s="244"/>
      <c r="Q4694" s="244"/>
      <c r="R4694" s="244"/>
      <c r="S4694" s="244"/>
      <c r="T4694" s="245"/>
      <c r="U4694" s="13"/>
      <c r="V4694" s="13"/>
      <c r="W4694" s="13"/>
      <c r="X4694" s="13"/>
      <c r="Y4694" s="13"/>
      <c r="Z4694" s="13"/>
      <c r="AA4694" s="13"/>
      <c r="AB4694" s="13"/>
      <c r="AC4694" s="13"/>
      <c r="AD4694" s="13"/>
      <c r="AE4694" s="13"/>
      <c r="AT4694" s="246" t="s">
        <v>252</v>
      </c>
      <c r="AU4694" s="246" t="s">
        <v>93</v>
      </c>
      <c r="AV4694" s="13" t="s">
        <v>23</v>
      </c>
      <c r="AW4694" s="13" t="s">
        <v>46</v>
      </c>
      <c r="AX4694" s="13" t="s">
        <v>85</v>
      </c>
      <c r="AY4694" s="246" t="s">
        <v>241</v>
      </c>
    </row>
    <row r="4695" s="14" customFormat="1">
      <c r="A4695" s="14"/>
      <c r="B4695" s="247"/>
      <c r="C4695" s="248"/>
      <c r="D4695" s="238" t="s">
        <v>252</v>
      </c>
      <c r="E4695" s="249" t="s">
        <v>39</v>
      </c>
      <c r="F4695" s="250" t="s">
        <v>4185</v>
      </c>
      <c r="G4695" s="248"/>
      <c r="H4695" s="251">
        <v>52.070999999999998</v>
      </c>
      <c r="I4695" s="252"/>
      <c r="J4695" s="248"/>
      <c r="K4695" s="248"/>
      <c r="L4695" s="253"/>
      <c r="M4695" s="254"/>
      <c r="N4695" s="255"/>
      <c r="O4695" s="255"/>
      <c r="P4695" s="255"/>
      <c r="Q4695" s="255"/>
      <c r="R4695" s="255"/>
      <c r="S4695" s="255"/>
      <c r="T4695" s="256"/>
      <c r="U4695" s="14"/>
      <c r="V4695" s="14"/>
      <c r="W4695" s="14"/>
      <c r="X4695" s="14"/>
      <c r="Y4695" s="14"/>
      <c r="Z4695" s="14"/>
      <c r="AA4695" s="14"/>
      <c r="AB4695" s="14"/>
      <c r="AC4695" s="14"/>
      <c r="AD4695" s="14"/>
      <c r="AE4695" s="14"/>
      <c r="AT4695" s="257" t="s">
        <v>252</v>
      </c>
      <c r="AU4695" s="257" t="s">
        <v>93</v>
      </c>
      <c r="AV4695" s="14" t="s">
        <v>93</v>
      </c>
      <c r="AW4695" s="14" t="s">
        <v>46</v>
      </c>
      <c r="AX4695" s="14" t="s">
        <v>85</v>
      </c>
      <c r="AY4695" s="257" t="s">
        <v>241</v>
      </c>
    </row>
    <row r="4696" s="14" customFormat="1">
      <c r="A4696" s="14"/>
      <c r="B4696" s="247"/>
      <c r="C4696" s="248"/>
      <c r="D4696" s="238" t="s">
        <v>252</v>
      </c>
      <c r="E4696" s="249" t="s">
        <v>39</v>
      </c>
      <c r="F4696" s="250" t="s">
        <v>4186</v>
      </c>
      <c r="G4696" s="248"/>
      <c r="H4696" s="251">
        <v>38.802</v>
      </c>
      <c r="I4696" s="252"/>
      <c r="J4696" s="248"/>
      <c r="K4696" s="248"/>
      <c r="L4696" s="253"/>
      <c r="M4696" s="254"/>
      <c r="N4696" s="255"/>
      <c r="O4696" s="255"/>
      <c r="P4696" s="255"/>
      <c r="Q4696" s="255"/>
      <c r="R4696" s="255"/>
      <c r="S4696" s="255"/>
      <c r="T4696" s="256"/>
      <c r="U4696" s="14"/>
      <c r="V4696" s="14"/>
      <c r="W4696" s="14"/>
      <c r="X4696" s="14"/>
      <c r="Y4696" s="14"/>
      <c r="Z4696" s="14"/>
      <c r="AA4696" s="14"/>
      <c r="AB4696" s="14"/>
      <c r="AC4696" s="14"/>
      <c r="AD4696" s="14"/>
      <c r="AE4696" s="14"/>
      <c r="AT4696" s="257" t="s">
        <v>252</v>
      </c>
      <c r="AU4696" s="257" t="s">
        <v>93</v>
      </c>
      <c r="AV4696" s="14" t="s">
        <v>93</v>
      </c>
      <c r="AW4696" s="14" t="s">
        <v>46</v>
      </c>
      <c r="AX4696" s="14" t="s">
        <v>85</v>
      </c>
      <c r="AY4696" s="257" t="s">
        <v>241</v>
      </c>
    </row>
    <row r="4697" s="13" customFormat="1">
      <c r="A4697" s="13"/>
      <c r="B4697" s="236"/>
      <c r="C4697" s="237"/>
      <c r="D4697" s="238" t="s">
        <v>252</v>
      </c>
      <c r="E4697" s="239" t="s">
        <v>39</v>
      </c>
      <c r="F4697" s="240" t="s">
        <v>4187</v>
      </c>
      <c r="G4697" s="237"/>
      <c r="H4697" s="239" t="s">
        <v>39</v>
      </c>
      <c r="I4697" s="241"/>
      <c r="J4697" s="237"/>
      <c r="K4697" s="237"/>
      <c r="L4697" s="242"/>
      <c r="M4697" s="243"/>
      <c r="N4697" s="244"/>
      <c r="O4697" s="244"/>
      <c r="P4697" s="244"/>
      <c r="Q4697" s="244"/>
      <c r="R4697" s="244"/>
      <c r="S4697" s="244"/>
      <c r="T4697" s="245"/>
      <c r="U4697" s="13"/>
      <c r="V4697" s="13"/>
      <c r="W4697" s="13"/>
      <c r="X4697" s="13"/>
      <c r="Y4697" s="13"/>
      <c r="Z4697" s="13"/>
      <c r="AA4697" s="13"/>
      <c r="AB4697" s="13"/>
      <c r="AC4697" s="13"/>
      <c r="AD4697" s="13"/>
      <c r="AE4697" s="13"/>
      <c r="AT4697" s="246" t="s">
        <v>252</v>
      </c>
      <c r="AU4697" s="246" t="s">
        <v>93</v>
      </c>
      <c r="AV4697" s="13" t="s">
        <v>23</v>
      </c>
      <c r="AW4697" s="13" t="s">
        <v>46</v>
      </c>
      <c r="AX4697" s="13" t="s">
        <v>85</v>
      </c>
      <c r="AY4697" s="246" t="s">
        <v>241</v>
      </c>
    </row>
    <row r="4698" s="14" customFormat="1">
      <c r="A4698" s="14"/>
      <c r="B4698" s="247"/>
      <c r="C4698" s="248"/>
      <c r="D4698" s="238" t="s">
        <v>252</v>
      </c>
      <c r="E4698" s="249" t="s">
        <v>39</v>
      </c>
      <c r="F4698" s="250" t="s">
        <v>4188</v>
      </c>
      <c r="G4698" s="248"/>
      <c r="H4698" s="251">
        <v>2.4750000000000001</v>
      </c>
      <c r="I4698" s="252"/>
      <c r="J4698" s="248"/>
      <c r="K4698" s="248"/>
      <c r="L4698" s="253"/>
      <c r="M4698" s="254"/>
      <c r="N4698" s="255"/>
      <c r="O4698" s="255"/>
      <c r="P4698" s="255"/>
      <c r="Q4698" s="255"/>
      <c r="R4698" s="255"/>
      <c r="S4698" s="255"/>
      <c r="T4698" s="256"/>
      <c r="U4698" s="14"/>
      <c r="V4698" s="14"/>
      <c r="W4698" s="14"/>
      <c r="X4698" s="14"/>
      <c r="Y4698" s="14"/>
      <c r="Z4698" s="14"/>
      <c r="AA4698" s="14"/>
      <c r="AB4698" s="14"/>
      <c r="AC4698" s="14"/>
      <c r="AD4698" s="14"/>
      <c r="AE4698" s="14"/>
      <c r="AT4698" s="257" t="s">
        <v>252</v>
      </c>
      <c r="AU4698" s="257" t="s">
        <v>93</v>
      </c>
      <c r="AV4698" s="14" t="s">
        <v>93</v>
      </c>
      <c r="AW4698" s="14" t="s">
        <v>46</v>
      </c>
      <c r="AX4698" s="14" t="s">
        <v>85</v>
      </c>
      <c r="AY4698" s="257" t="s">
        <v>241</v>
      </c>
    </row>
    <row r="4699" s="13" customFormat="1">
      <c r="A4699" s="13"/>
      <c r="B4699" s="236"/>
      <c r="C4699" s="237"/>
      <c r="D4699" s="238" t="s">
        <v>252</v>
      </c>
      <c r="E4699" s="239" t="s">
        <v>39</v>
      </c>
      <c r="F4699" s="240" t="s">
        <v>4189</v>
      </c>
      <c r="G4699" s="237"/>
      <c r="H4699" s="239" t="s">
        <v>39</v>
      </c>
      <c r="I4699" s="241"/>
      <c r="J4699" s="237"/>
      <c r="K4699" s="237"/>
      <c r="L4699" s="242"/>
      <c r="M4699" s="243"/>
      <c r="N4699" s="244"/>
      <c r="O4699" s="244"/>
      <c r="P4699" s="244"/>
      <c r="Q4699" s="244"/>
      <c r="R4699" s="244"/>
      <c r="S4699" s="244"/>
      <c r="T4699" s="245"/>
      <c r="U4699" s="13"/>
      <c r="V4699" s="13"/>
      <c r="W4699" s="13"/>
      <c r="X4699" s="13"/>
      <c r="Y4699" s="13"/>
      <c r="Z4699" s="13"/>
      <c r="AA4699" s="13"/>
      <c r="AB4699" s="13"/>
      <c r="AC4699" s="13"/>
      <c r="AD4699" s="13"/>
      <c r="AE4699" s="13"/>
      <c r="AT4699" s="246" t="s">
        <v>252</v>
      </c>
      <c r="AU4699" s="246" t="s">
        <v>93</v>
      </c>
      <c r="AV4699" s="13" t="s">
        <v>23</v>
      </c>
      <c r="AW4699" s="13" t="s">
        <v>46</v>
      </c>
      <c r="AX4699" s="13" t="s">
        <v>85</v>
      </c>
      <c r="AY4699" s="246" t="s">
        <v>241</v>
      </c>
    </row>
    <row r="4700" s="14" customFormat="1">
      <c r="A4700" s="14"/>
      <c r="B4700" s="247"/>
      <c r="C4700" s="248"/>
      <c r="D4700" s="238" t="s">
        <v>252</v>
      </c>
      <c r="E4700" s="249" t="s">
        <v>39</v>
      </c>
      <c r="F4700" s="250" t="s">
        <v>4190</v>
      </c>
      <c r="G4700" s="248"/>
      <c r="H4700" s="251">
        <v>4.1020000000000003</v>
      </c>
      <c r="I4700" s="252"/>
      <c r="J4700" s="248"/>
      <c r="K4700" s="248"/>
      <c r="L4700" s="253"/>
      <c r="M4700" s="254"/>
      <c r="N4700" s="255"/>
      <c r="O4700" s="255"/>
      <c r="P4700" s="255"/>
      <c r="Q4700" s="255"/>
      <c r="R4700" s="255"/>
      <c r="S4700" s="255"/>
      <c r="T4700" s="256"/>
      <c r="U4700" s="14"/>
      <c r="V4700" s="14"/>
      <c r="W4700" s="14"/>
      <c r="X4700" s="14"/>
      <c r="Y4700" s="14"/>
      <c r="Z4700" s="14"/>
      <c r="AA4700" s="14"/>
      <c r="AB4700" s="14"/>
      <c r="AC4700" s="14"/>
      <c r="AD4700" s="14"/>
      <c r="AE4700" s="14"/>
      <c r="AT4700" s="257" t="s">
        <v>252</v>
      </c>
      <c r="AU4700" s="257" t="s">
        <v>93</v>
      </c>
      <c r="AV4700" s="14" t="s">
        <v>93</v>
      </c>
      <c r="AW4700" s="14" t="s">
        <v>46</v>
      </c>
      <c r="AX4700" s="14" t="s">
        <v>85</v>
      </c>
      <c r="AY4700" s="257" t="s">
        <v>241</v>
      </c>
    </row>
    <row r="4701" s="16" customFormat="1">
      <c r="A4701" s="16"/>
      <c r="B4701" s="269"/>
      <c r="C4701" s="270"/>
      <c r="D4701" s="238" t="s">
        <v>252</v>
      </c>
      <c r="E4701" s="271" t="s">
        <v>39</v>
      </c>
      <c r="F4701" s="272" t="s">
        <v>295</v>
      </c>
      <c r="G4701" s="270"/>
      <c r="H4701" s="273">
        <v>126.12000000000001</v>
      </c>
      <c r="I4701" s="274"/>
      <c r="J4701" s="270"/>
      <c r="K4701" s="270"/>
      <c r="L4701" s="275"/>
      <c r="M4701" s="276"/>
      <c r="N4701" s="277"/>
      <c r="O4701" s="277"/>
      <c r="P4701" s="277"/>
      <c r="Q4701" s="277"/>
      <c r="R4701" s="277"/>
      <c r="S4701" s="277"/>
      <c r="T4701" s="278"/>
      <c r="U4701" s="16"/>
      <c r="V4701" s="16"/>
      <c r="W4701" s="16"/>
      <c r="X4701" s="16"/>
      <c r="Y4701" s="16"/>
      <c r="Z4701" s="16"/>
      <c r="AA4701" s="16"/>
      <c r="AB4701" s="16"/>
      <c r="AC4701" s="16"/>
      <c r="AD4701" s="16"/>
      <c r="AE4701" s="16"/>
      <c r="AT4701" s="279" t="s">
        <v>252</v>
      </c>
      <c r="AU4701" s="279" t="s">
        <v>93</v>
      </c>
      <c r="AV4701" s="16" t="s">
        <v>113</v>
      </c>
      <c r="AW4701" s="16" t="s">
        <v>46</v>
      </c>
      <c r="AX4701" s="16" t="s">
        <v>85</v>
      </c>
      <c r="AY4701" s="279" t="s">
        <v>241</v>
      </c>
    </row>
    <row r="4702" s="13" customFormat="1">
      <c r="A4702" s="13"/>
      <c r="B4702" s="236"/>
      <c r="C4702" s="237"/>
      <c r="D4702" s="238" t="s">
        <v>252</v>
      </c>
      <c r="E4702" s="239" t="s">
        <v>39</v>
      </c>
      <c r="F4702" s="240" t="s">
        <v>4191</v>
      </c>
      <c r="G4702" s="237"/>
      <c r="H4702" s="239" t="s">
        <v>39</v>
      </c>
      <c r="I4702" s="241"/>
      <c r="J4702" s="237"/>
      <c r="K4702" s="237"/>
      <c r="L4702" s="242"/>
      <c r="M4702" s="243"/>
      <c r="N4702" s="244"/>
      <c r="O4702" s="244"/>
      <c r="P4702" s="244"/>
      <c r="Q4702" s="244"/>
      <c r="R4702" s="244"/>
      <c r="S4702" s="244"/>
      <c r="T4702" s="245"/>
      <c r="U4702" s="13"/>
      <c r="V4702" s="13"/>
      <c r="W4702" s="13"/>
      <c r="X4702" s="13"/>
      <c r="Y4702" s="13"/>
      <c r="Z4702" s="13"/>
      <c r="AA4702" s="13"/>
      <c r="AB4702" s="13"/>
      <c r="AC4702" s="13"/>
      <c r="AD4702" s="13"/>
      <c r="AE4702" s="13"/>
      <c r="AT4702" s="246" t="s">
        <v>252</v>
      </c>
      <c r="AU4702" s="246" t="s">
        <v>93</v>
      </c>
      <c r="AV4702" s="13" t="s">
        <v>23</v>
      </c>
      <c r="AW4702" s="13" t="s">
        <v>46</v>
      </c>
      <c r="AX4702" s="13" t="s">
        <v>85</v>
      </c>
      <c r="AY4702" s="246" t="s">
        <v>241</v>
      </c>
    </row>
    <row r="4703" s="13" customFormat="1">
      <c r="A4703" s="13"/>
      <c r="B4703" s="236"/>
      <c r="C4703" s="237"/>
      <c r="D4703" s="238" t="s">
        <v>252</v>
      </c>
      <c r="E4703" s="239" t="s">
        <v>39</v>
      </c>
      <c r="F4703" s="240" t="s">
        <v>4192</v>
      </c>
      <c r="G4703" s="237"/>
      <c r="H4703" s="239" t="s">
        <v>39</v>
      </c>
      <c r="I4703" s="241"/>
      <c r="J4703" s="237"/>
      <c r="K4703" s="237"/>
      <c r="L4703" s="242"/>
      <c r="M4703" s="243"/>
      <c r="N4703" s="244"/>
      <c r="O4703" s="244"/>
      <c r="P4703" s="244"/>
      <c r="Q4703" s="244"/>
      <c r="R4703" s="244"/>
      <c r="S4703" s="244"/>
      <c r="T4703" s="245"/>
      <c r="U4703" s="13"/>
      <c r="V4703" s="13"/>
      <c r="W4703" s="13"/>
      <c r="X4703" s="13"/>
      <c r="Y4703" s="13"/>
      <c r="Z4703" s="13"/>
      <c r="AA4703" s="13"/>
      <c r="AB4703" s="13"/>
      <c r="AC4703" s="13"/>
      <c r="AD4703" s="13"/>
      <c r="AE4703" s="13"/>
      <c r="AT4703" s="246" t="s">
        <v>252</v>
      </c>
      <c r="AU4703" s="246" t="s">
        <v>93</v>
      </c>
      <c r="AV4703" s="13" t="s">
        <v>23</v>
      </c>
      <c r="AW4703" s="13" t="s">
        <v>46</v>
      </c>
      <c r="AX4703" s="13" t="s">
        <v>85</v>
      </c>
      <c r="AY4703" s="246" t="s">
        <v>241</v>
      </c>
    </row>
    <row r="4704" s="14" customFormat="1">
      <c r="A4704" s="14"/>
      <c r="B4704" s="247"/>
      <c r="C4704" s="248"/>
      <c r="D4704" s="238" t="s">
        <v>252</v>
      </c>
      <c r="E4704" s="249" t="s">
        <v>39</v>
      </c>
      <c r="F4704" s="250" t="s">
        <v>4193</v>
      </c>
      <c r="G4704" s="248"/>
      <c r="H4704" s="251">
        <v>1.823</v>
      </c>
      <c r="I4704" s="252"/>
      <c r="J4704" s="248"/>
      <c r="K4704" s="248"/>
      <c r="L4704" s="253"/>
      <c r="M4704" s="254"/>
      <c r="N4704" s="255"/>
      <c r="O4704" s="255"/>
      <c r="P4704" s="255"/>
      <c r="Q4704" s="255"/>
      <c r="R4704" s="255"/>
      <c r="S4704" s="255"/>
      <c r="T4704" s="256"/>
      <c r="U4704" s="14"/>
      <c r="V4704" s="14"/>
      <c r="W4704" s="14"/>
      <c r="X4704" s="14"/>
      <c r="Y4704" s="14"/>
      <c r="Z4704" s="14"/>
      <c r="AA4704" s="14"/>
      <c r="AB4704" s="14"/>
      <c r="AC4704" s="14"/>
      <c r="AD4704" s="14"/>
      <c r="AE4704" s="14"/>
      <c r="AT4704" s="257" t="s">
        <v>252</v>
      </c>
      <c r="AU4704" s="257" t="s">
        <v>93</v>
      </c>
      <c r="AV4704" s="14" t="s">
        <v>93</v>
      </c>
      <c r="AW4704" s="14" t="s">
        <v>46</v>
      </c>
      <c r="AX4704" s="14" t="s">
        <v>85</v>
      </c>
      <c r="AY4704" s="257" t="s">
        <v>241</v>
      </c>
    </row>
    <row r="4705" s="13" customFormat="1">
      <c r="A4705" s="13"/>
      <c r="B4705" s="236"/>
      <c r="C4705" s="237"/>
      <c r="D4705" s="238" t="s">
        <v>252</v>
      </c>
      <c r="E4705" s="239" t="s">
        <v>39</v>
      </c>
      <c r="F4705" s="240" t="s">
        <v>4194</v>
      </c>
      <c r="G4705" s="237"/>
      <c r="H4705" s="239" t="s">
        <v>39</v>
      </c>
      <c r="I4705" s="241"/>
      <c r="J4705" s="237"/>
      <c r="K4705" s="237"/>
      <c r="L4705" s="242"/>
      <c r="M4705" s="243"/>
      <c r="N4705" s="244"/>
      <c r="O4705" s="244"/>
      <c r="P4705" s="244"/>
      <c r="Q4705" s="244"/>
      <c r="R4705" s="244"/>
      <c r="S4705" s="244"/>
      <c r="T4705" s="245"/>
      <c r="U4705" s="13"/>
      <c r="V4705" s="13"/>
      <c r="W4705" s="13"/>
      <c r="X4705" s="13"/>
      <c r="Y4705" s="13"/>
      <c r="Z4705" s="13"/>
      <c r="AA4705" s="13"/>
      <c r="AB4705" s="13"/>
      <c r="AC4705" s="13"/>
      <c r="AD4705" s="13"/>
      <c r="AE4705" s="13"/>
      <c r="AT4705" s="246" t="s">
        <v>252</v>
      </c>
      <c r="AU4705" s="246" t="s">
        <v>93</v>
      </c>
      <c r="AV4705" s="13" t="s">
        <v>23</v>
      </c>
      <c r="AW4705" s="13" t="s">
        <v>46</v>
      </c>
      <c r="AX4705" s="13" t="s">
        <v>85</v>
      </c>
      <c r="AY4705" s="246" t="s">
        <v>241</v>
      </c>
    </row>
    <row r="4706" s="14" customFormat="1">
      <c r="A4706" s="14"/>
      <c r="B4706" s="247"/>
      <c r="C4706" s="248"/>
      <c r="D4706" s="238" t="s">
        <v>252</v>
      </c>
      <c r="E4706" s="249" t="s">
        <v>39</v>
      </c>
      <c r="F4706" s="250" t="s">
        <v>4195</v>
      </c>
      <c r="G4706" s="248"/>
      <c r="H4706" s="251">
        <v>0.92400000000000004</v>
      </c>
      <c r="I4706" s="252"/>
      <c r="J4706" s="248"/>
      <c r="K4706" s="248"/>
      <c r="L4706" s="253"/>
      <c r="M4706" s="254"/>
      <c r="N4706" s="255"/>
      <c r="O4706" s="255"/>
      <c r="P4706" s="255"/>
      <c r="Q4706" s="255"/>
      <c r="R4706" s="255"/>
      <c r="S4706" s="255"/>
      <c r="T4706" s="256"/>
      <c r="U4706" s="14"/>
      <c r="V4706" s="14"/>
      <c r="W4706" s="14"/>
      <c r="X4706" s="14"/>
      <c r="Y4706" s="14"/>
      <c r="Z4706" s="14"/>
      <c r="AA4706" s="14"/>
      <c r="AB4706" s="14"/>
      <c r="AC4706" s="14"/>
      <c r="AD4706" s="14"/>
      <c r="AE4706" s="14"/>
      <c r="AT4706" s="257" t="s">
        <v>252</v>
      </c>
      <c r="AU4706" s="257" t="s">
        <v>93</v>
      </c>
      <c r="AV4706" s="14" t="s">
        <v>93</v>
      </c>
      <c r="AW4706" s="14" t="s">
        <v>46</v>
      </c>
      <c r="AX4706" s="14" t="s">
        <v>85</v>
      </c>
      <c r="AY4706" s="257" t="s">
        <v>241</v>
      </c>
    </row>
    <row r="4707" s="16" customFormat="1">
      <c r="A4707" s="16"/>
      <c r="B4707" s="269"/>
      <c r="C4707" s="270"/>
      <c r="D4707" s="238" t="s">
        <v>252</v>
      </c>
      <c r="E4707" s="271" t="s">
        <v>39</v>
      </c>
      <c r="F4707" s="272" t="s">
        <v>295</v>
      </c>
      <c r="G4707" s="270"/>
      <c r="H4707" s="273">
        <v>2.7469999999999999</v>
      </c>
      <c r="I4707" s="274"/>
      <c r="J4707" s="270"/>
      <c r="K4707" s="270"/>
      <c r="L4707" s="275"/>
      <c r="M4707" s="276"/>
      <c r="N4707" s="277"/>
      <c r="O4707" s="277"/>
      <c r="P4707" s="277"/>
      <c r="Q4707" s="277"/>
      <c r="R4707" s="277"/>
      <c r="S4707" s="277"/>
      <c r="T4707" s="278"/>
      <c r="U4707" s="16"/>
      <c r="V4707" s="16"/>
      <c r="W4707" s="16"/>
      <c r="X4707" s="16"/>
      <c r="Y4707" s="16"/>
      <c r="Z4707" s="16"/>
      <c r="AA4707" s="16"/>
      <c r="AB4707" s="16"/>
      <c r="AC4707" s="16"/>
      <c r="AD4707" s="16"/>
      <c r="AE4707" s="16"/>
      <c r="AT4707" s="279" t="s">
        <v>252</v>
      </c>
      <c r="AU4707" s="279" t="s">
        <v>93</v>
      </c>
      <c r="AV4707" s="16" t="s">
        <v>113</v>
      </c>
      <c r="AW4707" s="16" t="s">
        <v>46</v>
      </c>
      <c r="AX4707" s="16" t="s">
        <v>85</v>
      </c>
      <c r="AY4707" s="279" t="s">
        <v>241</v>
      </c>
    </row>
    <row r="4708" s="15" customFormat="1">
      <c r="A4708" s="15"/>
      <c r="B4708" s="258"/>
      <c r="C4708" s="259"/>
      <c r="D4708" s="238" t="s">
        <v>252</v>
      </c>
      <c r="E4708" s="260" t="s">
        <v>39</v>
      </c>
      <c r="F4708" s="261" t="s">
        <v>274</v>
      </c>
      <c r="G4708" s="259"/>
      <c r="H4708" s="262">
        <v>164.08500000000001</v>
      </c>
      <c r="I4708" s="263"/>
      <c r="J4708" s="259"/>
      <c r="K4708" s="259"/>
      <c r="L4708" s="264"/>
      <c r="M4708" s="265"/>
      <c r="N4708" s="266"/>
      <c r="O4708" s="266"/>
      <c r="P4708" s="266"/>
      <c r="Q4708" s="266"/>
      <c r="R4708" s="266"/>
      <c r="S4708" s="266"/>
      <c r="T4708" s="267"/>
      <c r="U4708" s="15"/>
      <c r="V4708" s="15"/>
      <c r="W4708" s="15"/>
      <c r="X4708" s="15"/>
      <c r="Y4708" s="15"/>
      <c r="Z4708" s="15"/>
      <c r="AA4708" s="15"/>
      <c r="AB4708" s="15"/>
      <c r="AC4708" s="15"/>
      <c r="AD4708" s="15"/>
      <c r="AE4708" s="15"/>
      <c r="AT4708" s="268" t="s">
        <v>252</v>
      </c>
      <c r="AU4708" s="268" t="s">
        <v>93</v>
      </c>
      <c r="AV4708" s="15" t="s">
        <v>248</v>
      </c>
      <c r="AW4708" s="15" t="s">
        <v>46</v>
      </c>
      <c r="AX4708" s="15" t="s">
        <v>23</v>
      </c>
      <c r="AY4708" s="268" t="s">
        <v>241</v>
      </c>
    </row>
    <row r="4709" s="2" customFormat="1" ht="16.5" customHeight="1">
      <c r="A4709" s="42"/>
      <c r="B4709" s="43"/>
      <c r="C4709" s="280" t="s">
        <v>4196</v>
      </c>
      <c r="D4709" s="280" t="s">
        <v>463</v>
      </c>
      <c r="E4709" s="281" t="s">
        <v>4154</v>
      </c>
      <c r="F4709" s="282" t="s">
        <v>4155</v>
      </c>
      <c r="G4709" s="283" t="s">
        <v>430</v>
      </c>
      <c r="H4709" s="284">
        <v>0.056000000000000001</v>
      </c>
      <c r="I4709" s="285"/>
      <c r="J4709" s="286">
        <f>ROUND(I4709*H4709,2)</f>
        <v>0</v>
      </c>
      <c r="K4709" s="282" t="s">
        <v>39</v>
      </c>
      <c r="L4709" s="287"/>
      <c r="M4709" s="288" t="s">
        <v>39</v>
      </c>
      <c r="N4709" s="289" t="s">
        <v>56</v>
      </c>
      <c r="O4709" s="88"/>
      <c r="P4709" s="227">
        <f>O4709*H4709</f>
        <v>0</v>
      </c>
      <c r="Q4709" s="227">
        <v>1</v>
      </c>
      <c r="R4709" s="227">
        <f>Q4709*H4709</f>
        <v>0.056000000000000001</v>
      </c>
      <c r="S4709" s="227">
        <v>0</v>
      </c>
      <c r="T4709" s="228">
        <f>S4709*H4709</f>
        <v>0</v>
      </c>
      <c r="U4709" s="42"/>
      <c r="V4709" s="42"/>
      <c r="W4709" s="42"/>
      <c r="X4709" s="42"/>
      <c r="Y4709" s="42"/>
      <c r="Z4709" s="42"/>
      <c r="AA4709" s="42"/>
      <c r="AB4709" s="42"/>
      <c r="AC4709" s="42"/>
      <c r="AD4709" s="42"/>
      <c r="AE4709" s="42"/>
      <c r="AR4709" s="229" t="s">
        <v>660</v>
      </c>
      <c r="AT4709" s="229" t="s">
        <v>463</v>
      </c>
      <c r="AU4709" s="229" t="s">
        <v>93</v>
      </c>
      <c r="AY4709" s="20" t="s">
        <v>241</v>
      </c>
      <c r="BE4709" s="230">
        <f>IF(N4709="základní",J4709,0)</f>
        <v>0</v>
      </c>
      <c r="BF4709" s="230">
        <f>IF(N4709="snížená",J4709,0)</f>
        <v>0</v>
      </c>
      <c r="BG4709" s="230">
        <f>IF(N4709="zákl. přenesená",J4709,0)</f>
        <v>0</v>
      </c>
      <c r="BH4709" s="230">
        <f>IF(N4709="sníž. přenesená",J4709,0)</f>
        <v>0</v>
      </c>
      <c r="BI4709" s="230">
        <f>IF(N4709="nulová",J4709,0)</f>
        <v>0</v>
      </c>
      <c r="BJ4709" s="20" t="s">
        <v>23</v>
      </c>
      <c r="BK4709" s="230">
        <f>ROUND(I4709*H4709,2)</f>
        <v>0</v>
      </c>
      <c r="BL4709" s="20" t="s">
        <v>462</v>
      </c>
      <c r="BM4709" s="229" t="s">
        <v>4197</v>
      </c>
    </row>
    <row r="4710" s="14" customFormat="1">
      <c r="A4710" s="14"/>
      <c r="B4710" s="247"/>
      <c r="C4710" s="248"/>
      <c r="D4710" s="238" t="s">
        <v>252</v>
      </c>
      <c r="E4710" s="248"/>
      <c r="F4710" s="250" t="s">
        <v>4198</v>
      </c>
      <c r="G4710" s="248"/>
      <c r="H4710" s="251">
        <v>0.056000000000000001</v>
      </c>
      <c r="I4710" s="252"/>
      <c r="J4710" s="248"/>
      <c r="K4710" s="248"/>
      <c r="L4710" s="253"/>
      <c r="M4710" s="254"/>
      <c r="N4710" s="255"/>
      <c r="O4710" s="255"/>
      <c r="P4710" s="255"/>
      <c r="Q4710" s="255"/>
      <c r="R4710" s="255"/>
      <c r="S4710" s="255"/>
      <c r="T4710" s="256"/>
      <c r="U4710" s="14"/>
      <c r="V4710" s="14"/>
      <c r="W4710" s="14"/>
      <c r="X4710" s="14"/>
      <c r="Y4710" s="14"/>
      <c r="Z4710" s="14"/>
      <c r="AA4710" s="14"/>
      <c r="AB4710" s="14"/>
      <c r="AC4710" s="14"/>
      <c r="AD4710" s="14"/>
      <c r="AE4710" s="14"/>
      <c r="AT4710" s="257" t="s">
        <v>252</v>
      </c>
      <c r="AU4710" s="257" t="s">
        <v>93</v>
      </c>
      <c r="AV4710" s="14" t="s">
        <v>93</v>
      </c>
      <c r="AW4710" s="14" t="s">
        <v>4</v>
      </c>
      <c r="AX4710" s="14" t="s">
        <v>23</v>
      </c>
      <c r="AY4710" s="257" t="s">
        <v>241</v>
      </c>
    </row>
    <row r="4711" s="2" customFormat="1" ht="24.15" customHeight="1">
      <c r="A4711" s="42"/>
      <c r="B4711" s="43"/>
      <c r="C4711" s="218" t="s">
        <v>4199</v>
      </c>
      <c r="D4711" s="218" t="s">
        <v>243</v>
      </c>
      <c r="E4711" s="219" t="s">
        <v>4200</v>
      </c>
      <c r="F4711" s="220" t="s">
        <v>4201</v>
      </c>
      <c r="G4711" s="221" t="s">
        <v>145</v>
      </c>
      <c r="H4711" s="222">
        <v>1.5900000000000001</v>
      </c>
      <c r="I4711" s="223"/>
      <c r="J4711" s="224">
        <f>ROUND(I4711*H4711,2)</f>
        <v>0</v>
      </c>
      <c r="K4711" s="220" t="s">
        <v>247</v>
      </c>
      <c r="L4711" s="48"/>
      <c r="M4711" s="225" t="s">
        <v>39</v>
      </c>
      <c r="N4711" s="226" t="s">
        <v>56</v>
      </c>
      <c r="O4711" s="88"/>
      <c r="P4711" s="227">
        <f>O4711*H4711</f>
        <v>0</v>
      </c>
      <c r="Q4711" s="227">
        <v>0</v>
      </c>
      <c r="R4711" s="227">
        <f>Q4711*H4711</f>
        <v>0</v>
      </c>
      <c r="S4711" s="227">
        <v>0</v>
      </c>
      <c r="T4711" s="228">
        <f>S4711*H4711</f>
        <v>0</v>
      </c>
      <c r="U4711" s="42"/>
      <c r="V4711" s="42"/>
      <c r="W4711" s="42"/>
      <c r="X4711" s="42"/>
      <c r="Y4711" s="42"/>
      <c r="Z4711" s="42"/>
      <c r="AA4711" s="42"/>
      <c r="AB4711" s="42"/>
      <c r="AC4711" s="42"/>
      <c r="AD4711" s="42"/>
      <c r="AE4711" s="42"/>
      <c r="AR4711" s="229" t="s">
        <v>462</v>
      </c>
      <c r="AT4711" s="229" t="s">
        <v>243</v>
      </c>
      <c r="AU4711" s="229" t="s">
        <v>93</v>
      </c>
      <c r="AY4711" s="20" t="s">
        <v>241</v>
      </c>
      <c r="BE4711" s="230">
        <f>IF(N4711="základní",J4711,0)</f>
        <v>0</v>
      </c>
      <c r="BF4711" s="230">
        <f>IF(N4711="snížená",J4711,0)</f>
        <v>0</v>
      </c>
      <c r="BG4711" s="230">
        <f>IF(N4711="zákl. přenesená",J4711,0)</f>
        <v>0</v>
      </c>
      <c r="BH4711" s="230">
        <f>IF(N4711="sníž. přenesená",J4711,0)</f>
        <v>0</v>
      </c>
      <c r="BI4711" s="230">
        <f>IF(N4711="nulová",J4711,0)</f>
        <v>0</v>
      </c>
      <c r="BJ4711" s="20" t="s">
        <v>23</v>
      </c>
      <c r="BK4711" s="230">
        <f>ROUND(I4711*H4711,2)</f>
        <v>0</v>
      </c>
      <c r="BL4711" s="20" t="s">
        <v>462</v>
      </c>
      <c r="BM4711" s="229" t="s">
        <v>4202</v>
      </c>
    </row>
    <row r="4712" s="2" customFormat="1">
      <c r="A4712" s="42"/>
      <c r="B4712" s="43"/>
      <c r="C4712" s="44"/>
      <c r="D4712" s="231" t="s">
        <v>250</v>
      </c>
      <c r="E4712" s="44"/>
      <c r="F4712" s="232" t="s">
        <v>4203</v>
      </c>
      <c r="G4712" s="44"/>
      <c r="H4712" s="44"/>
      <c r="I4712" s="233"/>
      <c r="J4712" s="44"/>
      <c r="K4712" s="44"/>
      <c r="L4712" s="48"/>
      <c r="M4712" s="234"/>
      <c r="N4712" s="235"/>
      <c r="O4712" s="88"/>
      <c r="P4712" s="88"/>
      <c r="Q4712" s="88"/>
      <c r="R4712" s="88"/>
      <c r="S4712" s="88"/>
      <c r="T4712" s="89"/>
      <c r="U4712" s="42"/>
      <c r="V4712" s="42"/>
      <c r="W4712" s="42"/>
      <c r="X4712" s="42"/>
      <c r="Y4712" s="42"/>
      <c r="Z4712" s="42"/>
      <c r="AA4712" s="42"/>
      <c r="AB4712" s="42"/>
      <c r="AC4712" s="42"/>
      <c r="AD4712" s="42"/>
      <c r="AE4712" s="42"/>
      <c r="AT4712" s="20" t="s">
        <v>250</v>
      </c>
      <c r="AU4712" s="20" t="s">
        <v>93</v>
      </c>
    </row>
    <row r="4713" s="13" customFormat="1">
      <c r="A4713" s="13"/>
      <c r="B4713" s="236"/>
      <c r="C4713" s="237"/>
      <c r="D4713" s="238" t="s">
        <v>252</v>
      </c>
      <c r="E4713" s="239" t="s">
        <v>39</v>
      </c>
      <c r="F4713" s="240" t="s">
        <v>1570</v>
      </c>
      <c r="G4713" s="237"/>
      <c r="H4713" s="239" t="s">
        <v>39</v>
      </c>
      <c r="I4713" s="241"/>
      <c r="J4713" s="237"/>
      <c r="K4713" s="237"/>
      <c r="L4713" s="242"/>
      <c r="M4713" s="243"/>
      <c r="N4713" s="244"/>
      <c r="O4713" s="244"/>
      <c r="P4713" s="244"/>
      <c r="Q4713" s="244"/>
      <c r="R4713" s="244"/>
      <c r="S4713" s="244"/>
      <c r="T4713" s="245"/>
      <c r="U4713" s="13"/>
      <c r="V4713" s="13"/>
      <c r="W4713" s="13"/>
      <c r="X4713" s="13"/>
      <c r="Y4713" s="13"/>
      <c r="Z4713" s="13"/>
      <c r="AA4713" s="13"/>
      <c r="AB4713" s="13"/>
      <c r="AC4713" s="13"/>
      <c r="AD4713" s="13"/>
      <c r="AE4713" s="13"/>
      <c r="AT4713" s="246" t="s">
        <v>252</v>
      </c>
      <c r="AU4713" s="246" t="s">
        <v>93</v>
      </c>
      <c r="AV4713" s="13" t="s">
        <v>23</v>
      </c>
      <c r="AW4713" s="13" t="s">
        <v>46</v>
      </c>
      <c r="AX4713" s="13" t="s">
        <v>85</v>
      </c>
      <c r="AY4713" s="246" t="s">
        <v>241</v>
      </c>
    </row>
    <row r="4714" s="14" customFormat="1">
      <c r="A4714" s="14"/>
      <c r="B4714" s="247"/>
      <c r="C4714" s="248"/>
      <c r="D4714" s="238" t="s">
        <v>252</v>
      </c>
      <c r="E4714" s="249" t="s">
        <v>39</v>
      </c>
      <c r="F4714" s="250" t="s">
        <v>4204</v>
      </c>
      <c r="G4714" s="248"/>
      <c r="H4714" s="251">
        <v>0.39000000000000001</v>
      </c>
      <c r="I4714" s="252"/>
      <c r="J4714" s="248"/>
      <c r="K4714" s="248"/>
      <c r="L4714" s="253"/>
      <c r="M4714" s="254"/>
      <c r="N4714" s="255"/>
      <c r="O4714" s="255"/>
      <c r="P4714" s="255"/>
      <c r="Q4714" s="255"/>
      <c r="R4714" s="255"/>
      <c r="S4714" s="255"/>
      <c r="T4714" s="256"/>
      <c r="U4714" s="14"/>
      <c r="V4714" s="14"/>
      <c r="W4714" s="14"/>
      <c r="X4714" s="14"/>
      <c r="Y4714" s="14"/>
      <c r="Z4714" s="14"/>
      <c r="AA4714" s="14"/>
      <c r="AB4714" s="14"/>
      <c r="AC4714" s="14"/>
      <c r="AD4714" s="14"/>
      <c r="AE4714" s="14"/>
      <c r="AT4714" s="257" t="s">
        <v>252</v>
      </c>
      <c r="AU4714" s="257" t="s">
        <v>93</v>
      </c>
      <c r="AV4714" s="14" t="s">
        <v>93</v>
      </c>
      <c r="AW4714" s="14" t="s">
        <v>46</v>
      </c>
      <c r="AX4714" s="14" t="s">
        <v>85</v>
      </c>
      <c r="AY4714" s="257" t="s">
        <v>241</v>
      </c>
    </row>
    <row r="4715" s="14" customFormat="1">
      <c r="A4715" s="14"/>
      <c r="B4715" s="247"/>
      <c r="C4715" s="248"/>
      <c r="D4715" s="238" t="s">
        <v>252</v>
      </c>
      <c r="E4715" s="249" t="s">
        <v>39</v>
      </c>
      <c r="F4715" s="250" t="s">
        <v>4205</v>
      </c>
      <c r="G4715" s="248"/>
      <c r="H4715" s="251">
        <v>0.39000000000000001</v>
      </c>
      <c r="I4715" s="252"/>
      <c r="J4715" s="248"/>
      <c r="K4715" s="248"/>
      <c r="L4715" s="253"/>
      <c r="M4715" s="254"/>
      <c r="N4715" s="255"/>
      <c r="O4715" s="255"/>
      <c r="P4715" s="255"/>
      <c r="Q4715" s="255"/>
      <c r="R4715" s="255"/>
      <c r="S4715" s="255"/>
      <c r="T4715" s="256"/>
      <c r="U4715" s="14"/>
      <c r="V4715" s="14"/>
      <c r="W4715" s="14"/>
      <c r="X4715" s="14"/>
      <c r="Y4715" s="14"/>
      <c r="Z4715" s="14"/>
      <c r="AA4715" s="14"/>
      <c r="AB4715" s="14"/>
      <c r="AC4715" s="14"/>
      <c r="AD4715" s="14"/>
      <c r="AE4715" s="14"/>
      <c r="AT4715" s="257" t="s">
        <v>252</v>
      </c>
      <c r="AU4715" s="257" t="s">
        <v>93</v>
      </c>
      <c r="AV4715" s="14" t="s">
        <v>93</v>
      </c>
      <c r="AW4715" s="14" t="s">
        <v>46</v>
      </c>
      <c r="AX4715" s="14" t="s">
        <v>85</v>
      </c>
      <c r="AY4715" s="257" t="s">
        <v>241</v>
      </c>
    </row>
    <row r="4716" s="14" customFormat="1">
      <c r="A4716" s="14"/>
      <c r="B4716" s="247"/>
      <c r="C4716" s="248"/>
      <c r="D4716" s="238" t="s">
        <v>252</v>
      </c>
      <c r="E4716" s="249" t="s">
        <v>39</v>
      </c>
      <c r="F4716" s="250" t="s">
        <v>4206</v>
      </c>
      <c r="G4716" s="248"/>
      <c r="H4716" s="251">
        <v>0.41999999999999998</v>
      </c>
      <c r="I4716" s="252"/>
      <c r="J4716" s="248"/>
      <c r="K4716" s="248"/>
      <c r="L4716" s="253"/>
      <c r="M4716" s="254"/>
      <c r="N4716" s="255"/>
      <c r="O4716" s="255"/>
      <c r="P4716" s="255"/>
      <c r="Q4716" s="255"/>
      <c r="R4716" s="255"/>
      <c r="S4716" s="255"/>
      <c r="T4716" s="256"/>
      <c r="U4716" s="14"/>
      <c r="V4716" s="14"/>
      <c r="W4716" s="14"/>
      <c r="X4716" s="14"/>
      <c r="Y4716" s="14"/>
      <c r="Z4716" s="14"/>
      <c r="AA4716" s="14"/>
      <c r="AB4716" s="14"/>
      <c r="AC4716" s="14"/>
      <c r="AD4716" s="14"/>
      <c r="AE4716" s="14"/>
      <c r="AT4716" s="257" t="s">
        <v>252</v>
      </c>
      <c r="AU4716" s="257" t="s">
        <v>93</v>
      </c>
      <c r="AV4716" s="14" t="s">
        <v>93</v>
      </c>
      <c r="AW4716" s="14" t="s">
        <v>46</v>
      </c>
      <c r="AX4716" s="14" t="s">
        <v>85</v>
      </c>
      <c r="AY4716" s="257" t="s">
        <v>241</v>
      </c>
    </row>
    <row r="4717" s="14" customFormat="1">
      <c r="A4717" s="14"/>
      <c r="B4717" s="247"/>
      <c r="C4717" s="248"/>
      <c r="D4717" s="238" t="s">
        <v>252</v>
      </c>
      <c r="E4717" s="249" t="s">
        <v>39</v>
      </c>
      <c r="F4717" s="250" t="s">
        <v>4207</v>
      </c>
      <c r="G4717" s="248"/>
      <c r="H4717" s="251">
        <v>0.39000000000000001</v>
      </c>
      <c r="I4717" s="252"/>
      <c r="J4717" s="248"/>
      <c r="K4717" s="248"/>
      <c r="L4717" s="253"/>
      <c r="M4717" s="254"/>
      <c r="N4717" s="255"/>
      <c r="O4717" s="255"/>
      <c r="P4717" s="255"/>
      <c r="Q4717" s="255"/>
      <c r="R4717" s="255"/>
      <c r="S4717" s="255"/>
      <c r="T4717" s="256"/>
      <c r="U4717" s="14"/>
      <c r="V4717" s="14"/>
      <c r="W4717" s="14"/>
      <c r="X4717" s="14"/>
      <c r="Y4717" s="14"/>
      <c r="Z4717" s="14"/>
      <c r="AA4717" s="14"/>
      <c r="AB4717" s="14"/>
      <c r="AC4717" s="14"/>
      <c r="AD4717" s="14"/>
      <c r="AE4717" s="14"/>
      <c r="AT4717" s="257" t="s">
        <v>252</v>
      </c>
      <c r="AU4717" s="257" t="s">
        <v>93</v>
      </c>
      <c r="AV4717" s="14" t="s">
        <v>93</v>
      </c>
      <c r="AW4717" s="14" t="s">
        <v>46</v>
      </c>
      <c r="AX4717" s="14" t="s">
        <v>85</v>
      </c>
      <c r="AY4717" s="257" t="s">
        <v>241</v>
      </c>
    </row>
    <row r="4718" s="15" customFormat="1">
      <c r="A4718" s="15"/>
      <c r="B4718" s="258"/>
      <c r="C4718" s="259"/>
      <c r="D4718" s="238" t="s">
        <v>252</v>
      </c>
      <c r="E4718" s="260" t="s">
        <v>39</v>
      </c>
      <c r="F4718" s="261" t="s">
        <v>274</v>
      </c>
      <c r="G4718" s="259"/>
      <c r="H4718" s="262">
        <v>1.5900000000000001</v>
      </c>
      <c r="I4718" s="263"/>
      <c r="J4718" s="259"/>
      <c r="K4718" s="259"/>
      <c r="L4718" s="264"/>
      <c r="M4718" s="265"/>
      <c r="N4718" s="266"/>
      <c r="O4718" s="266"/>
      <c r="P4718" s="266"/>
      <c r="Q4718" s="266"/>
      <c r="R4718" s="266"/>
      <c r="S4718" s="266"/>
      <c r="T4718" s="267"/>
      <c r="U4718" s="15"/>
      <c r="V4718" s="15"/>
      <c r="W4718" s="15"/>
      <c r="X4718" s="15"/>
      <c r="Y4718" s="15"/>
      <c r="Z4718" s="15"/>
      <c r="AA4718" s="15"/>
      <c r="AB4718" s="15"/>
      <c r="AC4718" s="15"/>
      <c r="AD4718" s="15"/>
      <c r="AE4718" s="15"/>
      <c r="AT4718" s="268" t="s">
        <v>252</v>
      </c>
      <c r="AU4718" s="268" t="s">
        <v>93</v>
      </c>
      <c r="AV4718" s="15" t="s">
        <v>248</v>
      </c>
      <c r="AW4718" s="15" t="s">
        <v>46</v>
      </c>
      <c r="AX4718" s="15" t="s">
        <v>23</v>
      </c>
      <c r="AY4718" s="268" t="s">
        <v>241</v>
      </c>
    </row>
    <row r="4719" s="2" customFormat="1" ht="16.5" customHeight="1">
      <c r="A4719" s="42"/>
      <c r="B4719" s="43"/>
      <c r="C4719" s="280" t="s">
        <v>4208</v>
      </c>
      <c r="D4719" s="280" t="s">
        <v>463</v>
      </c>
      <c r="E4719" s="281" t="s">
        <v>4209</v>
      </c>
      <c r="F4719" s="282" t="s">
        <v>4210</v>
      </c>
      <c r="G4719" s="283" t="s">
        <v>2199</v>
      </c>
      <c r="H4719" s="284">
        <v>4.7699999999999996</v>
      </c>
      <c r="I4719" s="285"/>
      <c r="J4719" s="286">
        <f>ROUND(I4719*H4719,2)</f>
        <v>0</v>
      </c>
      <c r="K4719" s="282" t="s">
        <v>247</v>
      </c>
      <c r="L4719" s="287"/>
      <c r="M4719" s="288" t="s">
        <v>39</v>
      </c>
      <c r="N4719" s="289" t="s">
        <v>56</v>
      </c>
      <c r="O4719" s="88"/>
      <c r="P4719" s="227">
        <f>O4719*H4719</f>
        <v>0</v>
      </c>
      <c r="Q4719" s="227">
        <v>0.001</v>
      </c>
      <c r="R4719" s="227">
        <f>Q4719*H4719</f>
        <v>0.0047699999999999999</v>
      </c>
      <c r="S4719" s="227">
        <v>0</v>
      </c>
      <c r="T4719" s="228">
        <f>S4719*H4719</f>
        <v>0</v>
      </c>
      <c r="U4719" s="42"/>
      <c r="V4719" s="42"/>
      <c r="W4719" s="42"/>
      <c r="X4719" s="42"/>
      <c r="Y4719" s="42"/>
      <c r="Z4719" s="42"/>
      <c r="AA4719" s="42"/>
      <c r="AB4719" s="42"/>
      <c r="AC4719" s="42"/>
      <c r="AD4719" s="42"/>
      <c r="AE4719" s="42"/>
      <c r="AR4719" s="229" t="s">
        <v>660</v>
      </c>
      <c r="AT4719" s="229" t="s">
        <v>463</v>
      </c>
      <c r="AU4719" s="229" t="s">
        <v>93</v>
      </c>
      <c r="AY4719" s="20" t="s">
        <v>241</v>
      </c>
      <c r="BE4719" s="230">
        <f>IF(N4719="základní",J4719,0)</f>
        <v>0</v>
      </c>
      <c r="BF4719" s="230">
        <f>IF(N4719="snížená",J4719,0)</f>
        <v>0</v>
      </c>
      <c r="BG4719" s="230">
        <f>IF(N4719="zákl. přenesená",J4719,0)</f>
        <v>0</v>
      </c>
      <c r="BH4719" s="230">
        <f>IF(N4719="sníž. přenesená",J4719,0)</f>
        <v>0</v>
      </c>
      <c r="BI4719" s="230">
        <f>IF(N4719="nulová",J4719,0)</f>
        <v>0</v>
      </c>
      <c r="BJ4719" s="20" t="s">
        <v>23</v>
      </c>
      <c r="BK4719" s="230">
        <f>ROUND(I4719*H4719,2)</f>
        <v>0</v>
      </c>
      <c r="BL4719" s="20" t="s">
        <v>462</v>
      </c>
      <c r="BM4719" s="229" t="s">
        <v>4211</v>
      </c>
    </row>
    <row r="4720" s="14" customFormat="1">
      <c r="A4720" s="14"/>
      <c r="B4720" s="247"/>
      <c r="C4720" s="248"/>
      <c r="D4720" s="238" t="s">
        <v>252</v>
      </c>
      <c r="E4720" s="248"/>
      <c r="F4720" s="250" t="s">
        <v>4212</v>
      </c>
      <c r="G4720" s="248"/>
      <c r="H4720" s="251">
        <v>4.7699999999999996</v>
      </c>
      <c r="I4720" s="252"/>
      <c r="J4720" s="248"/>
      <c r="K4720" s="248"/>
      <c r="L4720" s="253"/>
      <c r="M4720" s="254"/>
      <c r="N4720" s="255"/>
      <c r="O4720" s="255"/>
      <c r="P4720" s="255"/>
      <c r="Q4720" s="255"/>
      <c r="R4720" s="255"/>
      <c r="S4720" s="255"/>
      <c r="T4720" s="256"/>
      <c r="U4720" s="14"/>
      <c r="V4720" s="14"/>
      <c r="W4720" s="14"/>
      <c r="X4720" s="14"/>
      <c r="Y4720" s="14"/>
      <c r="Z4720" s="14"/>
      <c r="AA4720" s="14"/>
      <c r="AB4720" s="14"/>
      <c r="AC4720" s="14"/>
      <c r="AD4720" s="14"/>
      <c r="AE4720" s="14"/>
      <c r="AT4720" s="257" t="s">
        <v>252</v>
      </c>
      <c r="AU4720" s="257" t="s">
        <v>93</v>
      </c>
      <c r="AV4720" s="14" t="s">
        <v>93</v>
      </c>
      <c r="AW4720" s="14" t="s">
        <v>4</v>
      </c>
      <c r="AX4720" s="14" t="s">
        <v>23</v>
      </c>
      <c r="AY4720" s="257" t="s">
        <v>241</v>
      </c>
    </row>
    <row r="4721" s="2" customFormat="1" ht="24.15" customHeight="1">
      <c r="A4721" s="42"/>
      <c r="B4721" s="43"/>
      <c r="C4721" s="218" t="s">
        <v>4213</v>
      </c>
      <c r="D4721" s="218" t="s">
        <v>243</v>
      </c>
      <c r="E4721" s="219" t="s">
        <v>4200</v>
      </c>
      <c r="F4721" s="220" t="s">
        <v>4201</v>
      </c>
      <c r="G4721" s="221" t="s">
        <v>145</v>
      </c>
      <c r="H4721" s="222">
        <v>154.749</v>
      </c>
      <c r="I4721" s="223"/>
      <c r="J4721" s="224">
        <f>ROUND(I4721*H4721,2)</f>
        <v>0</v>
      </c>
      <c r="K4721" s="220" t="s">
        <v>247</v>
      </c>
      <c r="L4721" s="48"/>
      <c r="M4721" s="225" t="s">
        <v>39</v>
      </c>
      <c r="N4721" s="226" t="s">
        <v>56</v>
      </c>
      <c r="O4721" s="88"/>
      <c r="P4721" s="227">
        <f>O4721*H4721</f>
        <v>0</v>
      </c>
      <c r="Q4721" s="227">
        <v>0</v>
      </c>
      <c r="R4721" s="227">
        <f>Q4721*H4721</f>
        <v>0</v>
      </c>
      <c r="S4721" s="227">
        <v>0</v>
      </c>
      <c r="T4721" s="228">
        <f>S4721*H4721</f>
        <v>0</v>
      </c>
      <c r="U4721" s="42"/>
      <c r="V4721" s="42"/>
      <c r="W4721" s="42"/>
      <c r="X4721" s="42"/>
      <c r="Y4721" s="42"/>
      <c r="Z4721" s="42"/>
      <c r="AA4721" s="42"/>
      <c r="AB4721" s="42"/>
      <c r="AC4721" s="42"/>
      <c r="AD4721" s="42"/>
      <c r="AE4721" s="42"/>
      <c r="AR4721" s="229" t="s">
        <v>462</v>
      </c>
      <c r="AT4721" s="229" t="s">
        <v>243</v>
      </c>
      <c r="AU4721" s="229" t="s">
        <v>93</v>
      </c>
      <c r="AY4721" s="20" t="s">
        <v>241</v>
      </c>
      <c r="BE4721" s="230">
        <f>IF(N4721="základní",J4721,0)</f>
        <v>0</v>
      </c>
      <c r="BF4721" s="230">
        <f>IF(N4721="snížená",J4721,0)</f>
        <v>0</v>
      </c>
      <c r="BG4721" s="230">
        <f>IF(N4721="zákl. přenesená",J4721,0)</f>
        <v>0</v>
      </c>
      <c r="BH4721" s="230">
        <f>IF(N4721="sníž. přenesená",J4721,0)</f>
        <v>0</v>
      </c>
      <c r="BI4721" s="230">
        <f>IF(N4721="nulová",J4721,0)</f>
        <v>0</v>
      </c>
      <c r="BJ4721" s="20" t="s">
        <v>23</v>
      </c>
      <c r="BK4721" s="230">
        <f>ROUND(I4721*H4721,2)</f>
        <v>0</v>
      </c>
      <c r="BL4721" s="20" t="s">
        <v>462</v>
      </c>
      <c r="BM4721" s="229" t="s">
        <v>4214</v>
      </c>
    </row>
    <row r="4722" s="2" customFormat="1">
      <c r="A4722" s="42"/>
      <c r="B4722" s="43"/>
      <c r="C4722" s="44"/>
      <c r="D4722" s="231" t="s">
        <v>250</v>
      </c>
      <c r="E4722" s="44"/>
      <c r="F4722" s="232" t="s">
        <v>4203</v>
      </c>
      <c r="G4722" s="44"/>
      <c r="H4722" s="44"/>
      <c r="I4722" s="233"/>
      <c r="J4722" s="44"/>
      <c r="K4722" s="44"/>
      <c r="L4722" s="48"/>
      <c r="M4722" s="234"/>
      <c r="N4722" s="235"/>
      <c r="O4722" s="88"/>
      <c r="P4722" s="88"/>
      <c r="Q4722" s="88"/>
      <c r="R4722" s="88"/>
      <c r="S4722" s="88"/>
      <c r="T4722" s="89"/>
      <c r="U4722" s="42"/>
      <c r="V4722" s="42"/>
      <c r="W4722" s="42"/>
      <c r="X4722" s="42"/>
      <c r="Y4722" s="42"/>
      <c r="Z4722" s="42"/>
      <c r="AA4722" s="42"/>
      <c r="AB4722" s="42"/>
      <c r="AC4722" s="42"/>
      <c r="AD4722" s="42"/>
      <c r="AE4722" s="42"/>
      <c r="AT4722" s="20" t="s">
        <v>250</v>
      </c>
      <c r="AU4722" s="20" t="s">
        <v>93</v>
      </c>
    </row>
    <row r="4723" s="13" customFormat="1">
      <c r="A4723" s="13"/>
      <c r="B4723" s="236"/>
      <c r="C4723" s="237"/>
      <c r="D4723" s="238" t="s">
        <v>252</v>
      </c>
      <c r="E4723" s="239" t="s">
        <v>39</v>
      </c>
      <c r="F4723" s="240" t="s">
        <v>2797</v>
      </c>
      <c r="G4723" s="237"/>
      <c r="H4723" s="239" t="s">
        <v>39</v>
      </c>
      <c r="I4723" s="241"/>
      <c r="J4723" s="237"/>
      <c r="K4723" s="237"/>
      <c r="L4723" s="242"/>
      <c r="M4723" s="243"/>
      <c r="N4723" s="244"/>
      <c r="O4723" s="244"/>
      <c r="P4723" s="244"/>
      <c r="Q4723" s="244"/>
      <c r="R4723" s="244"/>
      <c r="S4723" s="244"/>
      <c r="T4723" s="245"/>
      <c r="U4723" s="13"/>
      <c r="V4723" s="13"/>
      <c r="W4723" s="13"/>
      <c r="X4723" s="13"/>
      <c r="Y4723" s="13"/>
      <c r="Z4723" s="13"/>
      <c r="AA4723" s="13"/>
      <c r="AB4723" s="13"/>
      <c r="AC4723" s="13"/>
      <c r="AD4723" s="13"/>
      <c r="AE4723" s="13"/>
      <c r="AT4723" s="246" t="s">
        <v>252</v>
      </c>
      <c r="AU4723" s="246" t="s">
        <v>93</v>
      </c>
      <c r="AV4723" s="13" t="s">
        <v>23</v>
      </c>
      <c r="AW4723" s="13" t="s">
        <v>46</v>
      </c>
      <c r="AX4723" s="13" t="s">
        <v>85</v>
      </c>
      <c r="AY4723" s="246" t="s">
        <v>241</v>
      </c>
    </row>
    <row r="4724" s="13" customFormat="1">
      <c r="A4724" s="13"/>
      <c r="B4724" s="236"/>
      <c r="C4724" s="237"/>
      <c r="D4724" s="238" t="s">
        <v>252</v>
      </c>
      <c r="E4724" s="239" t="s">
        <v>39</v>
      </c>
      <c r="F4724" s="240" t="s">
        <v>2756</v>
      </c>
      <c r="G4724" s="237"/>
      <c r="H4724" s="239" t="s">
        <v>39</v>
      </c>
      <c r="I4724" s="241"/>
      <c r="J4724" s="237"/>
      <c r="K4724" s="237"/>
      <c r="L4724" s="242"/>
      <c r="M4724" s="243"/>
      <c r="N4724" s="244"/>
      <c r="O4724" s="244"/>
      <c r="P4724" s="244"/>
      <c r="Q4724" s="244"/>
      <c r="R4724" s="244"/>
      <c r="S4724" s="244"/>
      <c r="T4724" s="245"/>
      <c r="U4724" s="13"/>
      <c r="V4724" s="13"/>
      <c r="W4724" s="13"/>
      <c r="X4724" s="13"/>
      <c r="Y4724" s="13"/>
      <c r="Z4724" s="13"/>
      <c r="AA4724" s="13"/>
      <c r="AB4724" s="13"/>
      <c r="AC4724" s="13"/>
      <c r="AD4724" s="13"/>
      <c r="AE4724" s="13"/>
      <c r="AT4724" s="246" t="s">
        <v>252</v>
      </c>
      <c r="AU4724" s="246" t="s">
        <v>93</v>
      </c>
      <c r="AV4724" s="13" t="s">
        <v>23</v>
      </c>
      <c r="AW4724" s="13" t="s">
        <v>46</v>
      </c>
      <c r="AX4724" s="13" t="s">
        <v>85</v>
      </c>
      <c r="AY4724" s="246" t="s">
        <v>241</v>
      </c>
    </row>
    <row r="4725" s="13" customFormat="1">
      <c r="A4725" s="13"/>
      <c r="B4725" s="236"/>
      <c r="C4725" s="237"/>
      <c r="D4725" s="238" t="s">
        <v>252</v>
      </c>
      <c r="E4725" s="239" t="s">
        <v>39</v>
      </c>
      <c r="F4725" s="240" t="s">
        <v>2757</v>
      </c>
      <c r="G4725" s="237"/>
      <c r="H4725" s="239" t="s">
        <v>39</v>
      </c>
      <c r="I4725" s="241"/>
      <c r="J4725" s="237"/>
      <c r="K4725" s="237"/>
      <c r="L4725" s="242"/>
      <c r="M4725" s="243"/>
      <c r="N4725" s="244"/>
      <c r="O4725" s="244"/>
      <c r="P4725" s="244"/>
      <c r="Q4725" s="244"/>
      <c r="R4725" s="244"/>
      <c r="S4725" s="244"/>
      <c r="T4725" s="245"/>
      <c r="U4725" s="13"/>
      <c r="V4725" s="13"/>
      <c r="W4725" s="13"/>
      <c r="X4725" s="13"/>
      <c r="Y4725" s="13"/>
      <c r="Z4725" s="13"/>
      <c r="AA4725" s="13"/>
      <c r="AB4725" s="13"/>
      <c r="AC4725" s="13"/>
      <c r="AD4725" s="13"/>
      <c r="AE4725" s="13"/>
      <c r="AT4725" s="246" t="s">
        <v>252</v>
      </c>
      <c r="AU4725" s="246" t="s">
        <v>93</v>
      </c>
      <c r="AV4725" s="13" t="s">
        <v>23</v>
      </c>
      <c r="AW4725" s="13" t="s">
        <v>46</v>
      </c>
      <c r="AX4725" s="13" t="s">
        <v>85</v>
      </c>
      <c r="AY4725" s="246" t="s">
        <v>241</v>
      </c>
    </row>
    <row r="4726" s="13" customFormat="1">
      <c r="A4726" s="13"/>
      <c r="B4726" s="236"/>
      <c r="C4726" s="237"/>
      <c r="D4726" s="238" t="s">
        <v>252</v>
      </c>
      <c r="E4726" s="239" t="s">
        <v>39</v>
      </c>
      <c r="F4726" s="240" t="s">
        <v>1946</v>
      </c>
      <c r="G4726" s="237"/>
      <c r="H4726" s="239" t="s">
        <v>39</v>
      </c>
      <c r="I4726" s="241"/>
      <c r="J4726" s="237"/>
      <c r="K4726" s="237"/>
      <c r="L4726" s="242"/>
      <c r="M4726" s="243"/>
      <c r="N4726" s="244"/>
      <c r="O4726" s="244"/>
      <c r="P4726" s="244"/>
      <c r="Q4726" s="244"/>
      <c r="R4726" s="244"/>
      <c r="S4726" s="244"/>
      <c r="T4726" s="245"/>
      <c r="U4726" s="13"/>
      <c r="V4726" s="13"/>
      <c r="W4726" s="13"/>
      <c r="X4726" s="13"/>
      <c r="Y4726" s="13"/>
      <c r="Z4726" s="13"/>
      <c r="AA4726" s="13"/>
      <c r="AB4726" s="13"/>
      <c r="AC4726" s="13"/>
      <c r="AD4726" s="13"/>
      <c r="AE4726" s="13"/>
      <c r="AT4726" s="246" t="s">
        <v>252</v>
      </c>
      <c r="AU4726" s="246" t="s">
        <v>93</v>
      </c>
      <c r="AV4726" s="13" t="s">
        <v>23</v>
      </c>
      <c r="AW4726" s="13" t="s">
        <v>46</v>
      </c>
      <c r="AX4726" s="13" t="s">
        <v>85</v>
      </c>
      <c r="AY4726" s="246" t="s">
        <v>241</v>
      </c>
    </row>
    <row r="4727" s="14" customFormat="1">
      <c r="A4727" s="14"/>
      <c r="B4727" s="247"/>
      <c r="C4727" s="248"/>
      <c r="D4727" s="238" t="s">
        <v>252</v>
      </c>
      <c r="E4727" s="249" t="s">
        <v>39</v>
      </c>
      <c r="F4727" s="250" t="s">
        <v>4215</v>
      </c>
      <c r="G4727" s="248"/>
      <c r="H4727" s="251">
        <v>3.5800000000000001</v>
      </c>
      <c r="I4727" s="252"/>
      <c r="J4727" s="248"/>
      <c r="K4727" s="248"/>
      <c r="L4727" s="253"/>
      <c r="M4727" s="254"/>
      <c r="N4727" s="255"/>
      <c r="O4727" s="255"/>
      <c r="P4727" s="255"/>
      <c r="Q4727" s="255"/>
      <c r="R4727" s="255"/>
      <c r="S4727" s="255"/>
      <c r="T4727" s="256"/>
      <c r="U4727" s="14"/>
      <c r="V4727" s="14"/>
      <c r="W4727" s="14"/>
      <c r="X4727" s="14"/>
      <c r="Y4727" s="14"/>
      <c r="Z4727" s="14"/>
      <c r="AA4727" s="14"/>
      <c r="AB4727" s="14"/>
      <c r="AC4727" s="14"/>
      <c r="AD4727" s="14"/>
      <c r="AE4727" s="14"/>
      <c r="AT4727" s="257" t="s">
        <v>252</v>
      </c>
      <c r="AU4727" s="257" t="s">
        <v>93</v>
      </c>
      <c r="AV4727" s="14" t="s">
        <v>93</v>
      </c>
      <c r="AW4727" s="14" t="s">
        <v>46</v>
      </c>
      <c r="AX4727" s="14" t="s">
        <v>85</v>
      </c>
      <c r="AY4727" s="257" t="s">
        <v>241</v>
      </c>
    </row>
    <row r="4728" s="14" customFormat="1">
      <c r="A4728" s="14"/>
      <c r="B4728" s="247"/>
      <c r="C4728" s="248"/>
      <c r="D4728" s="238" t="s">
        <v>252</v>
      </c>
      <c r="E4728" s="249" t="s">
        <v>39</v>
      </c>
      <c r="F4728" s="250" t="s">
        <v>4216</v>
      </c>
      <c r="G4728" s="248"/>
      <c r="H4728" s="251">
        <v>0.43099999999999999</v>
      </c>
      <c r="I4728" s="252"/>
      <c r="J4728" s="248"/>
      <c r="K4728" s="248"/>
      <c r="L4728" s="253"/>
      <c r="M4728" s="254"/>
      <c r="N4728" s="255"/>
      <c r="O4728" s="255"/>
      <c r="P4728" s="255"/>
      <c r="Q4728" s="255"/>
      <c r="R4728" s="255"/>
      <c r="S4728" s="255"/>
      <c r="T4728" s="256"/>
      <c r="U4728" s="14"/>
      <c r="V4728" s="14"/>
      <c r="W4728" s="14"/>
      <c r="X4728" s="14"/>
      <c r="Y4728" s="14"/>
      <c r="Z4728" s="14"/>
      <c r="AA4728" s="14"/>
      <c r="AB4728" s="14"/>
      <c r="AC4728" s="14"/>
      <c r="AD4728" s="14"/>
      <c r="AE4728" s="14"/>
      <c r="AT4728" s="257" t="s">
        <v>252</v>
      </c>
      <c r="AU4728" s="257" t="s">
        <v>93</v>
      </c>
      <c r="AV4728" s="14" t="s">
        <v>93</v>
      </c>
      <c r="AW4728" s="14" t="s">
        <v>46</v>
      </c>
      <c r="AX4728" s="14" t="s">
        <v>85</v>
      </c>
      <c r="AY4728" s="257" t="s">
        <v>241</v>
      </c>
    </row>
    <row r="4729" s="13" customFormat="1">
      <c r="A4729" s="13"/>
      <c r="B4729" s="236"/>
      <c r="C4729" s="237"/>
      <c r="D4729" s="238" t="s">
        <v>252</v>
      </c>
      <c r="E4729" s="239" t="s">
        <v>39</v>
      </c>
      <c r="F4729" s="240" t="s">
        <v>1949</v>
      </c>
      <c r="G4729" s="237"/>
      <c r="H4729" s="239" t="s">
        <v>39</v>
      </c>
      <c r="I4729" s="241"/>
      <c r="J4729" s="237"/>
      <c r="K4729" s="237"/>
      <c r="L4729" s="242"/>
      <c r="M4729" s="243"/>
      <c r="N4729" s="244"/>
      <c r="O4729" s="244"/>
      <c r="P4729" s="244"/>
      <c r="Q4729" s="244"/>
      <c r="R4729" s="244"/>
      <c r="S4729" s="244"/>
      <c r="T4729" s="245"/>
      <c r="U4729" s="13"/>
      <c r="V4729" s="13"/>
      <c r="W4729" s="13"/>
      <c r="X4729" s="13"/>
      <c r="Y4729" s="13"/>
      <c r="Z4729" s="13"/>
      <c r="AA4729" s="13"/>
      <c r="AB4729" s="13"/>
      <c r="AC4729" s="13"/>
      <c r="AD4729" s="13"/>
      <c r="AE4729" s="13"/>
      <c r="AT4729" s="246" t="s">
        <v>252</v>
      </c>
      <c r="AU4729" s="246" t="s">
        <v>93</v>
      </c>
      <c r="AV4729" s="13" t="s">
        <v>23</v>
      </c>
      <c r="AW4729" s="13" t="s">
        <v>46</v>
      </c>
      <c r="AX4729" s="13" t="s">
        <v>85</v>
      </c>
      <c r="AY4729" s="246" t="s">
        <v>241</v>
      </c>
    </row>
    <row r="4730" s="14" customFormat="1">
      <c r="A4730" s="14"/>
      <c r="B4730" s="247"/>
      <c r="C4730" s="248"/>
      <c r="D4730" s="238" t="s">
        <v>252</v>
      </c>
      <c r="E4730" s="249" t="s">
        <v>39</v>
      </c>
      <c r="F4730" s="250" t="s">
        <v>3091</v>
      </c>
      <c r="G4730" s="248"/>
      <c r="H4730" s="251">
        <v>8.6869999999999994</v>
      </c>
      <c r="I4730" s="252"/>
      <c r="J4730" s="248"/>
      <c r="K4730" s="248"/>
      <c r="L4730" s="253"/>
      <c r="M4730" s="254"/>
      <c r="N4730" s="255"/>
      <c r="O4730" s="255"/>
      <c r="P4730" s="255"/>
      <c r="Q4730" s="255"/>
      <c r="R4730" s="255"/>
      <c r="S4730" s="255"/>
      <c r="T4730" s="256"/>
      <c r="U4730" s="14"/>
      <c r="V4730" s="14"/>
      <c r="W4730" s="14"/>
      <c r="X4730" s="14"/>
      <c r="Y4730" s="14"/>
      <c r="Z4730" s="14"/>
      <c r="AA4730" s="14"/>
      <c r="AB4730" s="14"/>
      <c r="AC4730" s="14"/>
      <c r="AD4730" s="14"/>
      <c r="AE4730" s="14"/>
      <c r="AT4730" s="257" t="s">
        <v>252</v>
      </c>
      <c r="AU4730" s="257" t="s">
        <v>93</v>
      </c>
      <c r="AV4730" s="14" t="s">
        <v>93</v>
      </c>
      <c r="AW4730" s="14" t="s">
        <v>46</v>
      </c>
      <c r="AX4730" s="14" t="s">
        <v>85</v>
      </c>
      <c r="AY4730" s="257" t="s">
        <v>241</v>
      </c>
    </row>
    <row r="4731" s="14" customFormat="1">
      <c r="A4731" s="14"/>
      <c r="B4731" s="247"/>
      <c r="C4731" s="248"/>
      <c r="D4731" s="238" t="s">
        <v>252</v>
      </c>
      <c r="E4731" s="249" t="s">
        <v>39</v>
      </c>
      <c r="F4731" s="250" t="s">
        <v>3092</v>
      </c>
      <c r="G4731" s="248"/>
      <c r="H4731" s="251">
        <v>-1.3999999999999999</v>
      </c>
      <c r="I4731" s="252"/>
      <c r="J4731" s="248"/>
      <c r="K4731" s="248"/>
      <c r="L4731" s="253"/>
      <c r="M4731" s="254"/>
      <c r="N4731" s="255"/>
      <c r="O4731" s="255"/>
      <c r="P4731" s="255"/>
      <c r="Q4731" s="255"/>
      <c r="R4731" s="255"/>
      <c r="S4731" s="255"/>
      <c r="T4731" s="256"/>
      <c r="U4731" s="14"/>
      <c r="V4731" s="14"/>
      <c r="W4731" s="14"/>
      <c r="X4731" s="14"/>
      <c r="Y4731" s="14"/>
      <c r="Z4731" s="14"/>
      <c r="AA4731" s="14"/>
      <c r="AB4731" s="14"/>
      <c r="AC4731" s="14"/>
      <c r="AD4731" s="14"/>
      <c r="AE4731" s="14"/>
      <c r="AT4731" s="257" t="s">
        <v>252</v>
      </c>
      <c r="AU4731" s="257" t="s">
        <v>93</v>
      </c>
      <c r="AV4731" s="14" t="s">
        <v>93</v>
      </c>
      <c r="AW4731" s="14" t="s">
        <v>46</v>
      </c>
      <c r="AX4731" s="14" t="s">
        <v>85</v>
      </c>
      <c r="AY4731" s="257" t="s">
        <v>241</v>
      </c>
    </row>
    <row r="4732" s="13" customFormat="1">
      <c r="A4732" s="13"/>
      <c r="B4732" s="236"/>
      <c r="C4732" s="237"/>
      <c r="D4732" s="238" t="s">
        <v>252</v>
      </c>
      <c r="E4732" s="239" t="s">
        <v>39</v>
      </c>
      <c r="F4732" s="240" t="s">
        <v>2764</v>
      </c>
      <c r="G4732" s="237"/>
      <c r="H4732" s="239" t="s">
        <v>39</v>
      </c>
      <c r="I4732" s="241"/>
      <c r="J4732" s="237"/>
      <c r="K4732" s="237"/>
      <c r="L4732" s="242"/>
      <c r="M4732" s="243"/>
      <c r="N4732" s="244"/>
      <c r="O4732" s="244"/>
      <c r="P4732" s="244"/>
      <c r="Q4732" s="244"/>
      <c r="R4732" s="244"/>
      <c r="S4732" s="244"/>
      <c r="T4732" s="245"/>
      <c r="U4732" s="13"/>
      <c r="V4732" s="13"/>
      <c r="W4732" s="13"/>
      <c r="X4732" s="13"/>
      <c r="Y4732" s="13"/>
      <c r="Z4732" s="13"/>
      <c r="AA4732" s="13"/>
      <c r="AB4732" s="13"/>
      <c r="AC4732" s="13"/>
      <c r="AD4732" s="13"/>
      <c r="AE4732" s="13"/>
      <c r="AT4732" s="246" t="s">
        <v>252</v>
      </c>
      <c r="AU4732" s="246" t="s">
        <v>93</v>
      </c>
      <c r="AV4732" s="13" t="s">
        <v>23</v>
      </c>
      <c r="AW4732" s="13" t="s">
        <v>46</v>
      </c>
      <c r="AX4732" s="13" t="s">
        <v>85</v>
      </c>
      <c r="AY4732" s="246" t="s">
        <v>241</v>
      </c>
    </row>
    <row r="4733" s="13" customFormat="1">
      <c r="A4733" s="13"/>
      <c r="B4733" s="236"/>
      <c r="C4733" s="237"/>
      <c r="D4733" s="238" t="s">
        <v>252</v>
      </c>
      <c r="E4733" s="239" t="s">
        <v>39</v>
      </c>
      <c r="F4733" s="240" t="s">
        <v>1946</v>
      </c>
      <c r="G4733" s="237"/>
      <c r="H4733" s="239" t="s">
        <v>39</v>
      </c>
      <c r="I4733" s="241"/>
      <c r="J4733" s="237"/>
      <c r="K4733" s="237"/>
      <c r="L4733" s="242"/>
      <c r="M4733" s="243"/>
      <c r="N4733" s="244"/>
      <c r="O4733" s="244"/>
      <c r="P4733" s="244"/>
      <c r="Q4733" s="244"/>
      <c r="R4733" s="244"/>
      <c r="S4733" s="244"/>
      <c r="T4733" s="245"/>
      <c r="U4733" s="13"/>
      <c r="V4733" s="13"/>
      <c r="W4733" s="13"/>
      <c r="X4733" s="13"/>
      <c r="Y4733" s="13"/>
      <c r="Z4733" s="13"/>
      <c r="AA4733" s="13"/>
      <c r="AB4733" s="13"/>
      <c r="AC4733" s="13"/>
      <c r="AD4733" s="13"/>
      <c r="AE4733" s="13"/>
      <c r="AT4733" s="246" t="s">
        <v>252</v>
      </c>
      <c r="AU4733" s="246" t="s">
        <v>93</v>
      </c>
      <c r="AV4733" s="13" t="s">
        <v>23</v>
      </c>
      <c r="AW4733" s="13" t="s">
        <v>46</v>
      </c>
      <c r="AX4733" s="13" t="s">
        <v>85</v>
      </c>
      <c r="AY4733" s="246" t="s">
        <v>241</v>
      </c>
    </row>
    <row r="4734" s="14" customFormat="1">
      <c r="A4734" s="14"/>
      <c r="B4734" s="247"/>
      <c r="C4734" s="248"/>
      <c r="D4734" s="238" t="s">
        <v>252</v>
      </c>
      <c r="E4734" s="249" t="s">
        <v>39</v>
      </c>
      <c r="F4734" s="250" t="s">
        <v>3093</v>
      </c>
      <c r="G4734" s="248"/>
      <c r="H4734" s="251">
        <v>8.7409999999999997</v>
      </c>
      <c r="I4734" s="252"/>
      <c r="J4734" s="248"/>
      <c r="K4734" s="248"/>
      <c r="L4734" s="253"/>
      <c r="M4734" s="254"/>
      <c r="N4734" s="255"/>
      <c r="O4734" s="255"/>
      <c r="P4734" s="255"/>
      <c r="Q4734" s="255"/>
      <c r="R4734" s="255"/>
      <c r="S4734" s="255"/>
      <c r="T4734" s="256"/>
      <c r="U4734" s="14"/>
      <c r="V4734" s="14"/>
      <c r="W4734" s="14"/>
      <c r="X4734" s="14"/>
      <c r="Y4734" s="14"/>
      <c r="Z4734" s="14"/>
      <c r="AA4734" s="14"/>
      <c r="AB4734" s="14"/>
      <c r="AC4734" s="14"/>
      <c r="AD4734" s="14"/>
      <c r="AE4734" s="14"/>
      <c r="AT4734" s="257" t="s">
        <v>252</v>
      </c>
      <c r="AU4734" s="257" t="s">
        <v>93</v>
      </c>
      <c r="AV4734" s="14" t="s">
        <v>93</v>
      </c>
      <c r="AW4734" s="14" t="s">
        <v>46</v>
      </c>
      <c r="AX4734" s="14" t="s">
        <v>85</v>
      </c>
      <c r="AY4734" s="257" t="s">
        <v>241</v>
      </c>
    </row>
    <row r="4735" s="14" customFormat="1">
      <c r="A4735" s="14"/>
      <c r="B4735" s="247"/>
      <c r="C4735" s="248"/>
      <c r="D4735" s="238" t="s">
        <v>252</v>
      </c>
      <c r="E4735" s="249" t="s">
        <v>39</v>
      </c>
      <c r="F4735" s="250" t="s">
        <v>3094</v>
      </c>
      <c r="G4735" s="248"/>
      <c r="H4735" s="251">
        <v>0.78000000000000003</v>
      </c>
      <c r="I4735" s="252"/>
      <c r="J4735" s="248"/>
      <c r="K4735" s="248"/>
      <c r="L4735" s="253"/>
      <c r="M4735" s="254"/>
      <c r="N4735" s="255"/>
      <c r="O4735" s="255"/>
      <c r="P4735" s="255"/>
      <c r="Q4735" s="255"/>
      <c r="R4735" s="255"/>
      <c r="S4735" s="255"/>
      <c r="T4735" s="256"/>
      <c r="U4735" s="14"/>
      <c r="V4735" s="14"/>
      <c r="W4735" s="14"/>
      <c r="X4735" s="14"/>
      <c r="Y4735" s="14"/>
      <c r="Z4735" s="14"/>
      <c r="AA4735" s="14"/>
      <c r="AB4735" s="14"/>
      <c r="AC4735" s="14"/>
      <c r="AD4735" s="14"/>
      <c r="AE4735" s="14"/>
      <c r="AT4735" s="257" t="s">
        <v>252</v>
      </c>
      <c r="AU4735" s="257" t="s">
        <v>93</v>
      </c>
      <c r="AV4735" s="14" t="s">
        <v>93</v>
      </c>
      <c r="AW4735" s="14" t="s">
        <v>46</v>
      </c>
      <c r="AX4735" s="14" t="s">
        <v>85</v>
      </c>
      <c r="AY4735" s="257" t="s">
        <v>241</v>
      </c>
    </row>
    <row r="4736" s="13" customFormat="1">
      <c r="A4736" s="13"/>
      <c r="B4736" s="236"/>
      <c r="C4736" s="237"/>
      <c r="D4736" s="238" t="s">
        <v>252</v>
      </c>
      <c r="E4736" s="239" t="s">
        <v>39</v>
      </c>
      <c r="F4736" s="240" t="s">
        <v>1952</v>
      </c>
      <c r="G4736" s="237"/>
      <c r="H4736" s="239" t="s">
        <v>39</v>
      </c>
      <c r="I4736" s="241"/>
      <c r="J4736" s="237"/>
      <c r="K4736" s="237"/>
      <c r="L4736" s="242"/>
      <c r="M4736" s="243"/>
      <c r="N4736" s="244"/>
      <c r="O4736" s="244"/>
      <c r="P4736" s="244"/>
      <c r="Q4736" s="244"/>
      <c r="R4736" s="244"/>
      <c r="S4736" s="244"/>
      <c r="T4736" s="245"/>
      <c r="U4736" s="13"/>
      <c r="V4736" s="13"/>
      <c r="W4736" s="13"/>
      <c r="X4736" s="13"/>
      <c r="Y4736" s="13"/>
      <c r="Z4736" s="13"/>
      <c r="AA4736" s="13"/>
      <c r="AB4736" s="13"/>
      <c r="AC4736" s="13"/>
      <c r="AD4736" s="13"/>
      <c r="AE4736" s="13"/>
      <c r="AT4736" s="246" t="s">
        <v>252</v>
      </c>
      <c r="AU4736" s="246" t="s">
        <v>93</v>
      </c>
      <c r="AV4736" s="13" t="s">
        <v>23</v>
      </c>
      <c r="AW4736" s="13" t="s">
        <v>46</v>
      </c>
      <c r="AX4736" s="13" t="s">
        <v>85</v>
      </c>
      <c r="AY4736" s="246" t="s">
        <v>241</v>
      </c>
    </row>
    <row r="4737" s="14" customFormat="1">
      <c r="A4737" s="14"/>
      <c r="B4737" s="247"/>
      <c r="C4737" s="248"/>
      <c r="D4737" s="238" t="s">
        <v>252</v>
      </c>
      <c r="E4737" s="249" t="s">
        <v>39</v>
      </c>
      <c r="F4737" s="250" t="s">
        <v>4217</v>
      </c>
      <c r="G4737" s="248"/>
      <c r="H4737" s="251">
        <v>43.494</v>
      </c>
      <c r="I4737" s="252"/>
      <c r="J4737" s="248"/>
      <c r="K4737" s="248"/>
      <c r="L4737" s="253"/>
      <c r="M4737" s="254"/>
      <c r="N4737" s="255"/>
      <c r="O4737" s="255"/>
      <c r="P4737" s="255"/>
      <c r="Q4737" s="255"/>
      <c r="R4737" s="255"/>
      <c r="S4737" s="255"/>
      <c r="T4737" s="256"/>
      <c r="U4737" s="14"/>
      <c r="V4737" s="14"/>
      <c r="W4737" s="14"/>
      <c r="X4737" s="14"/>
      <c r="Y4737" s="14"/>
      <c r="Z4737" s="14"/>
      <c r="AA4737" s="14"/>
      <c r="AB4737" s="14"/>
      <c r="AC4737" s="14"/>
      <c r="AD4737" s="14"/>
      <c r="AE4737" s="14"/>
      <c r="AT4737" s="257" t="s">
        <v>252</v>
      </c>
      <c r="AU4737" s="257" t="s">
        <v>93</v>
      </c>
      <c r="AV4737" s="14" t="s">
        <v>93</v>
      </c>
      <c r="AW4737" s="14" t="s">
        <v>46</v>
      </c>
      <c r="AX4737" s="14" t="s">
        <v>85</v>
      </c>
      <c r="AY4737" s="257" t="s">
        <v>241</v>
      </c>
    </row>
    <row r="4738" s="14" customFormat="1">
      <c r="A4738" s="14"/>
      <c r="B4738" s="247"/>
      <c r="C4738" s="248"/>
      <c r="D4738" s="238" t="s">
        <v>252</v>
      </c>
      <c r="E4738" s="249" t="s">
        <v>39</v>
      </c>
      <c r="F4738" s="250" t="s">
        <v>3123</v>
      </c>
      <c r="G4738" s="248"/>
      <c r="H4738" s="251">
        <v>-4</v>
      </c>
      <c r="I4738" s="252"/>
      <c r="J4738" s="248"/>
      <c r="K4738" s="248"/>
      <c r="L4738" s="253"/>
      <c r="M4738" s="254"/>
      <c r="N4738" s="255"/>
      <c r="O4738" s="255"/>
      <c r="P4738" s="255"/>
      <c r="Q4738" s="255"/>
      <c r="R4738" s="255"/>
      <c r="S4738" s="255"/>
      <c r="T4738" s="256"/>
      <c r="U4738" s="14"/>
      <c r="V4738" s="14"/>
      <c r="W4738" s="14"/>
      <c r="X4738" s="14"/>
      <c r="Y4738" s="14"/>
      <c r="Z4738" s="14"/>
      <c r="AA4738" s="14"/>
      <c r="AB4738" s="14"/>
      <c r="AC4738" s="14"/>
      <c r="AD4738" s="14"/>
      <c r="AE4738" s="14"/>
      <c r="AT4738" s="257" t="s">
        <v>252</v>
      </c>
      <c r="AU4738" s="257" t="s">
        <v>93</v>
      </c>
      <c r="AV4738" s="14" t="s">
        <v>93</v>
      </c>
      <c r="AW4738" s="14" t="s">
        <v>46</v>
      </c>
      <c r="AX4738" s="14" t="s">
        <v>85</v>
      </c>
      <c r="AY4738" s="257" t="s">
        <v>241</v>
      </c>
    </row>
    <row r="4739" s="16" customFormat="1">
      <c r="A4739" s="16"/>
      <c r="B4739" s="269"/>
      <c r="C4739" s="270"/>
      <c r="D4739" s="238" t="s">
        <v>252</v>
      </c>
      <c r="E4739" s="271" t="s">
        <v>39</v>
      </c>
      <c r="F4739" s="272" t="s">
        <v>295</v>
      </c>
      <c r="G4739" s="270"/>
      <c r="H4739" s="273">
        <v>60.313000000000002</v>
      </c>
      <c r="I4739" s="274"/>
      <c r="J4739" s="270"/>
      <c r="K4739" s="270"/>
      <c r="L4739" s="275"/>
      <c r="M4739" s="276"/>
      <c r="N4739" s="277"/>
      <c r="O4739" s="277"/>
      <c r="P4739" s="277"/>
      <c r="Q4739" s="277"/>
      <c r="R4739" s="277"/>
      <c r="S4739" s="277"/>
      <c r="T4739" s="278"/>
      <c r="U4739" s="16"/>
      <c r="V4739" s="16"/>
      <c r="W4739" s="16"/>
      <c r="X4739" s="16"/>
      <c r="Y4739" s="16"/>
      <c r="Z4739" s="16"/>
      <c r="AA4739" s="16"/>
      <c r="AB4739" s="16"/>
      <c r="AC4739" s="16"/>
      <c r="AD4739" s="16"/>
      <c r="AE4739" s="16"/>
      <c r="AT4739" s="279" t="s">
        <v>252</v>
      </c>
      <c r="AU4739" s="279" t="s">
        <v>93</v>
      </c>
      <c r="AV4739" s="16" t="s">
        <v>113</v>
      </c>
      <c r="AW4739" s="16" t="s">
        <v>46</v>
      </c>
      <c r="AX4739" s="16" t="s">
        <v>85</v>
      </c>
      <c r="AY4739" s="279" t="s">
        <v>241</v>
      </c>
    </row>
    <row r="4740" s="13" customFormat="1">
      <c r="A4740" s="13"/>
      <c r="B4740" s="236"/>
      <c r="C4740" s="237"/>
      <c r="D4740" s="238" t="s">
        <v>252</v>
      </c>
      <c r="E4740" s="239" t="s">
        <v>39</v>
      </c>
      <c r="F4740" s="240" t="s">
        <v>2770</v>
      </c>
      <c r="G4740" s="237"/>
      <c r="H4740" s="239" t="s">
        <v>39</v>
      </c>
      <c r="I4740" s="241"/>
      <c r="J4740" s="237"/>
      <c r="K4740" s="237"/>
      <c r="L4740" s="242"/>
      <c r="M4740" s="243"/>
      <c r="N4740" s="244"/>
      <c r="O4740" s="244"/>
      <c r="P4740" s="244"/>
      <c r="Q4740" s="244"/>
      <c r="R4740" s="244"/>
      <c r="S4740" s="244"/>
      <c r="T4740" s="245"/>
      <c r="U4740" s="13"/>
      <c r="V4740" s="13"/>
      <c r="W4740" s="13"/>
      <c r="X4740" s="13"/>
      <c r="Y4740" s="13"/>
      <c r="Z4740" s="13"/>
      <c r="AA4740" s="13"/>
      <c r="AB4740" s="13"/>
      <c r="AC4740" s="13"/>
      <c r="AD4740" s="13"/>
      <c r="AE4740" s="13"/>
      <c r="AT4740" s="246" t="s">
        <v>252</v>
      </c>
      <c r="AU4740" s="246" t="s">
        <v>93</v>
      </c>
      <c r="AV4740" s="13" t="s">
        <v>23</v>
      </c>
      <c r="AW4740" s="13" t="s">
        <v>46</v>
      </c>
      <c r="AX4740" s="13" t="s">
        <v>85</v>
      </c>
      <c r="AY4740" s="246" t="s">
        <v>241</v>
      </c>
    </row>
    <row r="4741" s="13" customFormat="1">
      <c r="A4741" s="13"/>
      <c r="B4741" s="236"/>
      <c r="C4741" s="237"/>
      <c r="D4741" s="238" t="s">
        <v>252</v>
      </c>
      <c r="E4741" s="239" t="s">
        <v>39</v>
      </c>
      <c r="F4741" s="240" t="s">
        <v>2771</v>
      </c>
      <c r="G4741" s="237"/>
      <c r="H4741" s="239" t="s">
        <v>39</v>
      </c>
      <c r="I4741" s="241"/>
      <c r="J4741" s="237"/>
      <c r="K4741" s="237"/>
      <c r="L4741" s="242"/>
      <c r="M4741" s="243"/>
      <c r="N4741" s="244"/>
      <c r="O4741" s="244"/>
      <c r="P4741" s="244"/>
      <c r="Q4741" s="244"/>
      <c r="R4741" s="244"/>
      <c r="S4741" s="244"/>
      <c r="T4741" s="245"/>
      <c r="U4741" s="13"/>
      <c r="V4741" s="13"/>
      <c r="W4741" s="13"/>
      <c r="X4741" s="13"/>
      <c r="Y4741" s="13"/>
      <c r="Z4741" s="13"/>
      <c r="AA4741" s="13"/>
      <c r="AB4741" s="13"/>
      <c r="AC4741" s="13"/>
      <c r="AD4741" s="13"/>
      <c r="AE4741" s="13"/>
      <c r="AT4741" s="246" t="s">
        <v>252</v>
      </c>
      <c r="AU4741" s="246" t="s">
        <v>93</v>
      </c>
      <c r="AV4741" s="13" t="s">
        <v>23</v>
      </c>
      <c r="AW4741" s="13" t="s">
        <v>46</v>
      </c>
      <c r="AX4741" s="13" t="s">
        <v>85</v>
      </c>
      <c r="AY4741" s="246" t="s">
        <v>241</v>
      </c>
    </row>
    <row r="4742" s="13" customFormat="1">
      <c r="A4742" s="13"/>
      <c r="B4742" s="236"/>
      <c r="C4742" s="237"/>
      <c r="D4742" s="238" t="s">
        <v>252</v>
      </c>
      <c r="E4742" s="239" t="s">
        <v>39</v>
      </c>
      <c r="F4742" s="240" t="s">
        <v>1946</v>
      </c>
      <c r="G4742" s="237"/>
      <c r="H4742" s="239" t="s">
        <v>39</v>
      </c>
      <c r="I4742" s="241"/>
      <c r="J4742" s="237"/>
      <c r="K4742" s="237"/>
      <c r="L4742" s="242"/>
      <c r="M4742" s="243"/>
      <c r="N4742" s="244"/>
      <c r="O4742" s="244"/>
      <c r="P4742" s="244"/>
      <c r="Q4742" s="244"/>
      <c r="R4742" s="244"/>
      <c r="S4742" s="244"/>
      <c r="T4742" s="245"/>
      <c r="U4742" s="13"/>
      <c r="V4742" s="13"/>
      <c r="W4742" s="13"/>
      <c r="X4742" s="13"/>
      <c r="Y4742" s="13"/>
      <c r="Z4742" s="13"/>
      <c r="AA4742" s="13"/>
      <c r="AB4742" s="13"/>
      <c r="AC4742" s="13"/>
      <c r="AD4742" s="13"/>
      <c r="AE4742" s="13"/>
      <c r="AT4742" s="246" t="s">
        <v>252</v>
      </c>
      <c r="AU4742" s="246" t="s">
        <v>93</v>
      </c>
      <c r="AV4742" s="13" t="s">
        <v>23</v>
      </c>
      <c r="AW4742" s="13" t="s">
        <v>46</v>
      </c>
      <c r="AX4742" s="13" t="s">
        <v>85</v>
      </c>
      <c r="AY4742" s="246" t="s">
        <v>241</v>
      </c>
    </row>
    <row r="4743" s="14" customFormat="1">
      <c r="A4743" s="14"/>
      <c r="B4743" s="247"/>
      <c r="C4743" s="248"/>
      <c r="D4743" s="238" t="s">
        <v>252</v>
      </c>
      <c r="E4743" s="249" t="s">
        <v>39</v>
      </c>
      <c r="F4743" s="250" t="s">
        <v>3095</v>
      </c>
      <c r="G4743" s="248"/>
      <c r="H4743" s="251">
        <v>4.9500000000000002</v>
      </c>
      <c r="I4743" s="252"/>
      <c r="J4743" s="248"/>
      <c r="K4743" s="248"/>
      <c r="L4743" s="253"/>
      <c r="M4743" s="254"/>
      <c r="N4743" s="255"/>
      <c r="O4743" s="255"/>
      <c r="P4743" s="255"/>
      <c r="Q4743" s="255"/>
      <c r="R4743" s="255"/>
      <c r="S4743" s="255"/>
      <c r="T4743" s="256"/>
      <c r="U4743" s="14"/>
      <c r="V4743" s="14"/>
      <c r="W4743" s="14"/>
      <c r="X4743" s="14"/>
      <c r="Y4743" s="14"/>
      <c r="Z4743" s="14"/>
      <c r="AA4743" s="14"/>
      <c r="AB4743" s="14"/>
      <c r="AC4743" s="14"/>
      <c r="AD4743" s="14"/>
      <c r="AE4743" s="14"/>
      <c r="AT4743" s="257" t="s">
        <v>252</v>
      </c>
      <c r="AU4743" s="257" t="s">
        <v>93</v>
      </c>
      <c r="AV4743" s="14" t="s">
        <v>93</v>
      </c>
      <c r="AW4743" s="14" t="s">
        <v>46</v>
      </c>
      <c r="AX4743" s="14" t="s">
        <v>85</v>
      </c>
      <c r="AY4743" s="257" t="s">
        <v>241</v>
      </c>
    </row>
    <row r="4744" s="14" customFormat="1">
      <c r="A4744" s="14"/>
      <c r="B4744" s="247"/>
      <c r="C4744" s="248"/>
      <c r="D4744" s="238" t="s">
        <v>252</v>
      </c>
      <c r="E4744" s="249" t="s">
        <v>39</v>
      </c>
      <c r="F4744" s="250" t="s">
        <v>3096</v>
      </c>
      <c r="G4744" s="248"/>
      <c r="H4744" s="251">
        <v>8.2799999999999994</v>
      </c>
      <c r="I4744" s="252"/>
      <c r="J4744" s="248"/>
      <c r="K4744" s="248"/>
      <c r="L4744" s="253"/>
      <c r="M4744" s="254"/>
      <c r="N4744" s="255"/>
      <c r="O4744" s="255"/>
      <c r="P4744" s="255"/>
      <c r="Q4744" s="255"/>
      <c r="R4744" s="255"/>
      <c r="S4744" s="255"/>
      <c r="T4744" s="256"/>
      <c r="U4744" s="14"/>
      <c r="V4744" s="14"/>
      <c r="W4744" s="14"/>
      <c r="X4744" s="14"/>
      <c r="Y4744" s="14"/>
      <c r="Z4744" s="14"/>
      <c r="AA4744" s="14"/>
      <c r="AB4744" s="14"/>
      <c r="AC4744" s="14"/>
      <c r="AD4744" s="14"/>
      <c r="AE4744" s="14"/>
      <c r="AT4744" s="257" t="s">
        <v>252</v>
      </c>
      <c r="AU4744" s="257" t="s">
        <v>93</v>
      </c>
      <c r="AV4744" s="14" t="s">
        <v>93</v>
      </c>
      <c r="AW4744" s="14" t="s">
        <v>46</v>
      </c>
      <c r="AX4744" s="14" t="s">
        <v>85</v>
      </c>
      <c r="AY4744" s="257" t="s">
        <v>241</v>
      </c>
    </row>
    <row r="4745" s="14" customFormat="1">
      <c r="A4745" s="14"/>
      <c r="B4745" s="247"/>
      <c r="C4745" s="248"/>
      <c r="D4745" s="238" t="s">
        <v>252</v>
      </c>
      <c r="E4745" s="249" t="s">
        <v>39</v>
      </c>
      <c r="F4745" s="250" t="s">
        <v>3097</v>
      </c>
      <c r="G4745" s="248"/>
      <c r="H4745" s="251">
        <v>5.2729999999999997</v>
      </c>
      <c r="I4745" s="252"/>
      <c r="J4745" s="248"/>
      <c r="K4745" s="248"/>
      <c r="L4745" s="253"/>
      <c r="M4745" s="254"/>
      <c r="N4745" s="255"/>
      <c r="O4745" s="255"/>
      <c r="P4745" s="255"/>
      <c r="Q4745" s="255"/>
      <c r="R4745" s="255"/>
      <c r="S4745" s="255"/>
      <c r="T4745" s="256"/>
      <c r="U4745" s="14"/>
      <c r="V4745" s="14"/>
      <c r="W4745" s="14"/>
      <c r="X4745" s="14"/>
      <c r="Y4745" s="14"/>
      <c r="Z4745" s="14"/>
      <c r="AA4745" s="14"/>
      <c r="AB4745" s="14"/>
      <c r="AC4745" s="14"/>
      <c r="AD4745" s="14"/>
      <c r="AE4745" s="14"/>
      <c r="AT4745" s="257" t="s">
        <v>252</v>
      </c>
      <c r="AU4745" s="257" t="s">
        <v>93</v>
      </c>
      <c r="AV4745" s="14" t="s">
        <v>93</v>
      </c>
      <c r="AW4745" s="14" t="s">
        <v>46</v>
      </c>
      <c r="AX4745" s="14" t="s">
        <v>85</v>
      </c>
      <c r="AY4745" s="257" t="s">
        <v>241</v>
      </c>
    </row>
    <row r="4746" s="13" customFormat="1">
      <c r="A4746" s="13"/>
      <c r="B4746" s="236"/>
      <c r="C4746" s="237"/>
      <c r="D4746" s="238" t="s">
        <v>252</v>
      </c>
      <c r="E4746" s="239" t="s">
        <v>39</v>
      </c>
      <c r="F4746" s="240" t="s">
        <v>2778</v>
      </c>
      <c r="G4746" s="237"/>
      <c r="H4746" s="239" t="s">
        <v>39</v>
      </c>
      <c r="I4746" s="241"/>
      <c r="J4746" s="237"/>
      <c r="K4746" s="237"/>
      <c r="L4746" s="242"/>
      <c r="M4746" s="243"/>
      <c r="N4746" s="244"/>
      <c r="O4746" s="244"/>
      <c r="P4746" s="244"/>
      <c r="Q4746" s="244"/>
      <c r="R4746" s="244"/>
      <c r="S4746" s="244"/>
      <c r="T4746" s="245"/>
      <c r="U4746" s="13"/>
      <c r="V4746" s="13"/>
      <c r="W4746" s="13"/>
      <c r="X4746" s="13"/>
      <c r="Y4746" s="13"/>
      <c r="Z4746" s="13"/>
      <c r="AA4746" s="13"/>
      <c r="AB4746" s="13"/>
      <c r="AC4746" s="13"/>
      <c r="AD4746" s="13"/>
      <c r="AE4746" s="13"/>
      <c r="AT4746" s="246" t="s">
        <v>252</v>
      </c>
      <c r="AU4746" s="246" t="s">
        <v>93</v>
      </c>
      <c r="AV4746" s="13" t="s">
        <v>23</v>
      </c>
      <c r="AW4746" s="13" t="s">
        <v>46</v>
      </c>
      <c r="AX4746" s="13" t="s">
        <v>85</v>
      </c>
      <c r="AY4746" s="246" t="s">
        <v>241</v>
      </c>
    </row>
    <row r="4747" s="13" customFormat="1">
      <c r="A4747" s="13"/>
      <c r="B4747" s="236"/>
      <c r="C4747" s="237"/>
      <c r="D4747" s="238" t="s">
        <v>252</v>
      </c>
      <c r="E4747" s="239" t="s">
        <v>39</v>
      </c>
      <c r="F4747" s="240" t="s">
        <v>1952</v>
      </c>
      <c r="G4747" s="237"/>
      <c r="H4747" s="239" t="s">
        <v>39</v>
      </c>
      <c r="I4747" s="241"/>
      <c r="J4747" s="237"/>
      <c r="K4747" s="237"/>
      <c r="L4747" s="242"/>
      <c r="M4747" s="243"/>
      <c r="N4747" s="244"/>
      <c r="O4747" s="244"/>
      <c r="P4747" s="244"/>
      <c r="Q4747" s="244"/>
      <c r="R4747" s="244"/>
      <c r="S4747" s="244"/>
      <c r="T4747" s="245"/>
      <c r="U4747" s="13"/>
      <c r="V4747" s="13"/>
      <c r="W4747" s="13"/>
      <c r="X4747" s="13"/>
      <c r="Y4747" s="13"/>
      <c r="Z4747" s="13"/>
      <c r="AA4747" s="13"/>
      <c r="AB4747" s="13"/>
      <c r="AC4747" s="13"/>
      <c r="AD4747" s="13"/>
      <c r="AE4747" s="13"/>
      <c r="AT4747" s="246" t="s">
        <v>252</v>
      </c>
      <c r="AU4747" s="246" t="s">
        <v>93</v>
      </c>
      <c r="AV4747" s="13" t="s">
        <v>23</v>
      </c>
      <c r="AW4747" s="13" t="s">
        <v>46</v>
      </c>
      <c r="AX4747" s="13" t="s">
        <v>85</v>
      </c>
      <c r="AY4747" s="246" t="s">
        <v>241</v>
      </c>
    </row>
    <row r="4748" s="14" customFormat="1">
      <c r="A4748" s="14"/>
      <c r="B4748" s="247"/>
      <c r="C4748" s="248"/>
      <c r="D4748" s="238" t="s">
        <v>252</v>
      </c>
      <c r="E4748" s="249" t="s">
        <v>39</v>
      </c>
      <c r="F4748" s="250" t="s">
        <v>3098</v>
      </c>
      <c r="G4748" s="248"/>
      <c r="H4748" s="251">
        <v>27.809999999999999</v>
      </c>
      <c r="I4748" s="252"/>
      <c r="J4748" s="248"/>
      <c r="K4748" s="248"/>
      <c r="L4748" s="253"/>
      <c r="M4748" s="254"/>
      <c r="N4748" s="255"/>
      <c r="O4748" s="255"/>
      <c r="P4748" s="255"/>
      <c r="Q4748" s="255"/>
      <c r="R4748" s="255"/>
      <c r="S4748" s="255"/>
      <c r="T4748" s="256"/>
      <c r="U4748" s="14"/>
      <c r="V4748" s="14"/>
      <c r="W4748" s="14"/>
      <c r="X4748" s="14"/>
      <c r="Y4748" s="14"/>
      <c r="Z4748" s="14"/>
      <c r="AA4748" s="14"/>
      <c r="AB4748" s="14"/>
      <c r="AC4748" s="14"/>
      <c r="AD4748" s="14"/>
      <c r="AE4748" s="14"/>
      <c r="AT4748" s="257" t="s">
        <v>252</v>
      </c>
      <c r="AU4748" s="257" t="s">
        <v>93</v>
      </c>
      <c r="AV4748" s="14" t="s">
        <v>93</v>
      </c>
      <c r="AW4748" s="14" t="s">
        <v>46</v>
      </c>
      <c r="AX4748" s="14" t="s">
        <v>85</v>
      </c>
      <c r="AY4748" s="257" t="s">
        <v>241</v>
      </c>
    </row>
    <row r="4749" s="14" customFormat="1">
      <c r="A4749" s="14"/>
      <c r="B4749" s="247"/>
      <c r="C4749" s="248"/>
      <c r="D4749" s="238" t="s">
        <v>252</v>
      </c>
      <c r="E4749" s="249" t="s">
        <v>39</v>
      </c>
      <c r="F4749" s="250" t="s">
        <v>3099</v>
      </c>
      <c r="G4749" s="248"/>
      <c r="H4749" s="251">
        <v>4.2770000000000001</v>
      </c>
      <c r="I4749" s="252"/>
      <c r="J4749" s="248"/>
      <c r="K4749" s="248"/>
      <c r="L4749" s="253"/>
      <c r="M4749" s="254"/>
      <c r="N4749" s="255"/>
      <c r="O4749" s="255"/>
      <c r="P4749" s="255"/>
      <c r="Q4749" s="255"/>
      <c r="R4749" s="255"/>
      <c r="S4749" s="255"/>
      <c r="T4749" s="256"/>
      <c r="U4749" s="14"/>
      <c r="V4749" s="14"/>
      <c r="W4749" s="14"/>
      <c r="X4749" s="14"/>
      <c r="Y4749" s="14"/>
      <c r="Z4749" s="14"/>
      <c r="AA4749" s="14"/>
      <c r="AB4749" s="14"/>
      <c r="AC4749" s="14"/>
      <c r="AD4749" s="14"/>
      <c r="AE4749" s="14"/>
      <c r="AT4749" s="257" t="s">
        <v>252</v>
      </c>
      <c r="AU4749" s="257" t="s">
        <v>93</v>
      </c>
      <c r="AV4749" s="14" t="s">
        <v>93</v>
      </c>
      <c r="AW4749" s="14" t="s">
        <v>46</v>
      </c>
      <c r="AX4749" s="14" t="s">
        <v>85</v>
      </c>
      <c r="AY4749" s="257" t="s">
        <v>241</v>
      </c>
    </row>
    <row r="4750" s="14" customFormat="1">
      <c r="A4750" s="14"/>
      <c r="B4750" s="247"/>
      <c r="C4750" s="248"/>
      <c r="D4750" s="238" t="s">
        <v>252</v>
      </c>
      <c r="E4750" s="249" t="s">
        <v>39</v>
      </c>
      <c r="F4750" s="250" t="s">
        <v>3100</v>
      </c>
      <c r="G4750" s="248"/>
      <c r="H4750" s="251">
        <v>0.56000000000000005</v>
      </c>
      <c r="I4750" s="252"/>
      <c r="J4750" s="248"/>
      <c r="K4750" s="248"/>
      <c r="L4750" s="253"/>
      <c r="M4750" s="254"/>
      <c r="N4750" s="255"/>
      <c r="O4750" s="255"/>
      <c r="P4750" s="255"/>
      <c r="Q4750" s="255"/>
      <c r="R4750" s="255"/>
      <c r="S4750" s="255"/>
      <c r="T4750" s="256"/>
      <c r="U4750" s="14"/>
      <c r="V4750" s="14"/>
      <c r="W4750" s="14"/>
      <c r="X4750" s="14"/>
      <c r="Y4750" s="14"/>
      <c r="Z4750" s="14"/>
      <c r="AA4750" s="14"/>
      <c r="AB4750" s="14"/>
      <c r="AC4750" s="14"/>
      <c r="AD4750" s="14"/>
      <c r="AE4750" s="14"/>
      <c r="AT4750" s="257" t="s">
        <v>252</v>
      </c>
      <c r="AU4750" s="257" t="s">
        <v>93</v>
      </c>
      <c r="AV4750" s="14" t="s">
        <v>93</v>
      </c>
      <c r="AW4750" s="14" t="s">
        <v>46</v>
      </c>
      <c r="AX4750" s="14" t="s">
        <v>85</v>
      </c>
      <c r="AY4750" s="257" t="s">
        <v>241</v>
      </c>
    </row>
    <row r="4751" s="14" customFormat="1">
      <c r="A4751" s="14"/>
      <c r="B4751" s="247"/>
      <c r="C4751" s="248"/>
      <c r="D4751" s="238" t="s">
        <v>252</v>
      </c>
      <c r="E4751" s="249" t="s">
        <v>39</v>
      </c>
      <c r="F4751" s="250" t="s">
        <v>3101</v>
      </c>
      <c r="G4751" s="248"/>
      <c r="H4751" s="251">
        <v>1.7090000000000001</v>
      </c>
      <c r="I4751" s="252"/>
      <c r="J4751" s="248"/>
      <c r="K4751" s="248"/>
      <c r="L4751" s="253"/>
      <c r="M4751" s="254"/>
      <c r="N4751" s="255"/>
      <c r="O4751" s="255"/>
      <c r="P4751" s="255"/>
      <c r="Q4751" s="255"/>
      <c r="R4751" s="255"/>
      <c r="S4751" s="255"/>
      <c r="T4751" s="256"/>
      <c r="U4751" s="14"/>
      <c r="V4751" s="14"/>
      <c r="W4751" s="14"/>
      <c r="X4751" s="14"/>
      <c r="Y4751" s="14"/>
      <c r="Z4751" s="14"/>
      <c r="AA4751" s="14"/>
      <c r="AB4751" s="14"/>
      <c r="AC4751" s="14"/>
      <c r="AD4751" s="14"/>
      <c r="AE4751" s="14"/>
      <c r="AT4751" s="257" t="s">
        <v>252</v>
      </c>
      <c r="AU4751" s="257" t="s">
        <v>93</v>
      </c>
      <c r="AV4751" s="14" t="s">
        <v>93</v>
      </c>
      <c r="AW4751" s="14" t="s">
        <v>46</v>
      </c>
      <c r="AX4751" s="14" t="s">
        <v>85</v>
      </c>
      <c r="AY4751" s="257" t="s">
        <v>241</v>
      </c>
    </row>
    <row r="4752" s="13" customFormat="1">
      <c r="A4752" s="13"/>
      <c r="B4752" s="236"/>
      <c r="C4752" s="237"/>
      <c r="D4752" s="238" t="s">
        <v>252</v>
      </c>
      <c r="E4752" s="239" t="s">
        <v>39</v>
      </c>
      <c r="F4752" s="240" t="s">
        <v>1949</v>
      </c>
      <c r="G4752" s="237"/>
      <c r="H4752" s="239" t="s">
        <v>39</v>
      </c>
      <c r="I4752" s="241"/>
      <c r="J4752" s="237"/>
      <c r="K4752" s="237"/>
      <c r="L4752" s="242"/>
      <c r="M4752" s="243"/>
      <c r="N4752" s="244"/>
      <c r="O4752" s="244"/>
      <c r="P4752" s="244"/>
      <c r="Q4752" s="244"/>
      <c r="R4752" s="244"/>
      <c r="S4752" s="244"/>
      <c r="T4752" s="245"/>
      <c r="U4752" s="13"/>
      <c r="V4752" s="13"/>
      <c r="W4752" s="13"/>
      <c r="X4752" s="13"/>
      <c r="Y4752" s="13"/>
      <c r="Z4752" s="13"/>
      <c r="AA4752" s="13"/>
      <c r="AB4752" s="13"/>
      <c r="AC4752" s="13"/>
      <c r="AD4752" s="13"/>
      <c r="AE4752" s="13"/>
      <c r="AT4752" s="246" t="s">
        <v>252</v>
      </c>
      <c r="AU4752" s="246" t="s">
        <v>93</v>
      </c>
      <c r="AV4752" s="13" t="s">
        <v>23</v>
      </c>
      <c r="AW4752" s="13" t="s">
        <v>46</v>
      </c>
      <c r="AX4752" s="13" t="s">
        <v>85</v>
      </c>
      <c r="AY4752" s="246" t="s">
        <v>241</v>
      </c>
    </row>
    <row r="4753" s="14" customFormat="1">
      <c r="A4753" s="14"/>
      <c r="B4753" s="247"/>
      <c r="C4753" s="248"/>
      <c r="D4753" s="238" t="s">
        <v>252</v>
      </c>
      <c r="E4753" s="249" t="s">
        <v>39</v>
      </c>
      <c r="F4753" s="250" t="s">
        <v>3102</v>
      </c>
      <c r="G4753" s="248"/>
      <c r="H4753" s="251">
        <v>6.3200000000000003</v>
      </c>
      <c r="I4753" s="252"/>
      <c r="J4753" s="248"/>
      <c r="K4753" s="248"/>
      <c r="L4753" s="253"/>
      <c r="M4753" s="254"/>
      <c r="N4753" s="255"/>
      <c r="O4753" s="255"/>
      <c r="P4753" s="255"/>
      <c r="Q4753" s="255"/>
      <c r="R4753" s="255"/>
      <c r="S4753" s="255"/>
      <c r="T4753" s="256"/>
      <c r="U4753" s="14"/>
      <c r="V4753" s="14"/>
      <c r="W4753" s="14"/>
      <c r="X4753" s="14"/>
      <c r="Y4753" s="14"/>
      <c r="Z4753" s="14"/>
      <c r="AA4753" s="14"/>
      <c r="AB4753" s="14"/>
      <c r="AC4753" s="14"/>
      <c r="AD4753" s="14"/>
      <c r="AE4753" s="14"/>
      <c r="AT4753" s="257" t="s">
        <v>252</v>
      </c>
      <c r="AU4753" s="257" t="s">
        <v>93</v>
      </c>
      <c r="AV4753" s="14" t="s">
        <v>93</v>
      </c>
      <c r="AW4753" s="14" t="s">
        <v>46</v>
      </c>
      <c r="AX4753" s="14" t="s">
        <v>85</v>
      </c>
      <c r="AY4753" s="257" t="s">
        <v>241</v>
      </c>
    </row>
    <row r="4754" s="16" customFormat="1">
      <c r="A4754" s="16"/>
      <c r="B4754" s="269"/>
      <c r="C4754" s="270"/>
      <c r="D4754" s="238" t="s">
        <v>252</v>
      </c>
      <c r="E4754" s="271" t="s">
        <v>39</v>
      </c>
      <c r="F4754" s="272" t="s">
        <v>295</v>
      </c>
      <c r="G4754" s="270"/>
      <c r="H4754" s="273">
        <v>59.179000000000002</v>
      </c>
      <c r="I4754" s="274"/>
      <c r="J4754" s="270"/>
      <c r="K4754" s="270"/>
      <c r="L4754" s="275"/>
      <c r="M4754" s="276"/>
      <c r="N4754" s="277"/>
      <c r="O4754" s="277"/>
      <c r="P4754" s="277"/>
      <c r="Q4754" s="277"/>
      <c r="R4754" s="277"/>
      <c r="S4754" s="277"/>
      <c r="T4754" s="278"/>
      <c r="U4754" s="16"/>
      <c r="V4754" s="16"/>
      <c r="W4754" s="16"/>
      <c r="X4754" s="16"/>
      <c r="Y4754" s="16"/>
      <c r="Z4754" s="16"/>
      <c r="AA4754" s="16"/>
      <c r="AB4754" s="16"/>
      <c r="AC4754" s="16"/>
      <c r="AD4754" s="16"/>
      <c r="AE4754" s="16"/>
      <c r="AT4754" s="279" t="s">
        <v>252</v>
      </c>
      <c r="AU4754" s="279" t="s">
        <v>93</v>
      </c>
      <c r="AV4754" s="16" t="s">
        <v>113</v>
      </c>
      <c r="AW4754" s="16" t="s">
        <v>46</v>
      </c>
      <c r="AX4754" s="16" t="s">
        <v>85</v>
      </c>
      <c r="AY4754" s="279" t="s">
        <v>241</v>
      </c>
    </row>
    <row r="4755" s="13" customFormat="1">
      <c r="A4755" s="13"/>
      <c r="B4755" s="236"/>
      <c r="C4755" s="237"/>
      <c r="D4755" s="238" t="s">
        <v>252</v>
      </c>
      <c r="E4755" s="239" t="s">
        <v>39</v>
      </c>
      <c r="F4755" s="240" t="s">
        <v>2785</v>
      </c>
      <c r="G4755" s="237"/>
      <c r="H4755" s="239" t="s">
        <v>39</v>
      </c>
      <c r="I4755" s="241"/>
      <c r="J4755" s="237"/>
      <c r="K4755" s="237"/>
      <c r="L4755" s="242"/>
      <c r="M4755" s="243"/>
      <c r="N4755" s="244"/>
      <c r="O4755" s="244"/>
      <c r="P4755" s="244"/>
      <c r="Q4755" s="244"/>
      <c r="R4755" s="244"/>
      <c r="S4755" s="244"/>
      <c r="T4755" s="245"/>
      <c r="U4755" s="13"/>
      <c r="V4755" s="13"/>
      <c r="W4755" s="13"/>
      <c r="X4755" s="13"/>
      <c r="Y4755" s="13"/>
      <c r="Z4755" s="13"/>
      <c r="AA4755" s="13"/>
      <c r="AB4755" s="13"/>
      <c r="AC4755" s="13"/>
      <c r="AD4755" s="13"/>
      <c r="AE4755" s="13"/>
      <c r="AT4755" s="246" t="s">
        <v>252</v>
      </c>
      <c r="AU4755" s="246" t="s">
        <v>93</v>
      </c>
      <c r="AV4755" s="13" t="s">
        <v>23</v>
      </c>
      <c r="AW4755" s="13" t="s">
        <v>46</v>
      </c>
      <c r="AX4755" s="13" t="s">
        <v>85</v>
      </c>
      <c r="AY4755" s="246" t="s">
        <v>241</v>
      </c>
    </row>
    <row r="4756" s="13" customFormat="1">
      <c r="A4756" s="13"/>
      <c r="B4756" s="236"/>
      <c r="C4756" s="237"/>
      <c r="D4756" s="238" t="s">
        <v>252</v>
      </c>
      <c r="E4756" s="239" t="s">
        <v>39</v>
      </c>
      <c r="F4756" s="240" t="s">
        <v>1949</v>
      </c>
      <c r="G4756" s="237"/>
      <c r="H4756" s="239" t="s">
        <v>39</v>
      </c>
      <c r="I4756" s="241"/>
      <c r="J4756" s="237"/>
      <c r="K4756" s="237"/>
      <c r="L4756" s="242"/>
      <c r="M4756" s="243"/>
      <c r="N4756" s="244"/>
      <c r="O4756" s="244"/>
      <c r="P4756" s="244"/>
      <c r="Q4756" s="244"/>
      <c r="R4756" s="244"/>
      <c r="S4756" s="244"/>
      <c r="T4756" s="245"/>
      <c r="U4756" s="13"/>
      <c r="V4756" s="13"/>
      <c r="W4756" s="13"/>
      <c r="X4756" s="13"/>
      <c r="Y4756" s="13"/>
      <c r="Z4756" s="13"/>
      <c r="AA4756" s="13"/>
      <c r="AB4756" s="13"/>
      <c r="AC4756" s="13"/>
      <c r="AD4756" s="13"/>
      <c r="AE4756" s="13"/>
      <c r="AT4756" s="246" t="s">
        <v>252</v>
      </c>
      <c r="AU4756" s="246" t="s">
        <v>93</v>
      </c>
      <c r="AV4756" s="13" t="s">
        <v>23</v>
      </c>
      <c r="AW4756" s="13" t="s">
        <v>46</v>
      </c>
      <c r="AX4756" s="13" t="s">
        <v>85</v>
      </c>
      <c r="AY4756" s="246" t="s">
        <v>241</v>
      </c>
    </row>
    <row r="4757" s="14" customFormat="1">
      <c r="A4757" s="14"/>
      <c r="B4757" s="247"/>
      <c r="C4757" s="248"/>
      <c r="D4757" s="238" t="s">
        <v>252</v>
      </c>
      <c r="E4757" s="249" t="s">
        <v>39</v>
      </c>
      <c r="F4757" s="250" t="s">
        <v>3103</v>
      </c>
      <c r="G4757" s="248"/>
      <c r="H4757" s="251">
        <v>5.4400000000000004</v>
      </c>
      <c r="I4757" s="252"/>
      <c r="J4757" s="248"/>
      <c r="K4757" s="248"/>
      <c r="L4757" s="253"/>
      <c r="M4757" s="254"/>
      <c r="N4757" s="255"/>
      <c r="O4757" s="255"/>
      <c r="P4757" s="255"/>
      <c r="Q4757" s="255"/>
      <c r="R4757" s="255"/>
      <c r="S4757" s="255"/>
      <c r="T4757" s="256"/>
      <c r="U4757" s="14"/>
      <c r="V4757" s="14"/>
      <c r="W4757" s="14"/>
      <c r="X4757" s="14"/>
      <c r="Y4757" s="14"/>
      <c r="Z4757" s="14"/>
      <c r="AA4757" s="14"/>
      <c r="AB4757" s="14"/>
      <c r="AC4757" s="14"/>
      <c r="AD4757" s="14"/>
      <c r="AE4757" s="14"/>
      <c r="AT4757" s="257" t="s">
        <v>252</v>
      </c>
      <c r="AU4757" s="257" t="s">
        <v>93</v>
      </c>
      <c r="AV4757" s="14" t="s">
        <v>93</v>
      </c>
      <c r="AW4757" s="14" t="s">
        <v>46</v>
      </c>
      <c r="AX4757" s="14" t="s">
        <v>85</v>
      </c>
      <c r="AY4757" s="257" t="s">
        <v>241</v>
      </c>
    </row>
    <row r="4758" s="13" customFormat="1">
      <c r="A4758" s="13"/>
      <c r="B4758" s="236"/>
      <c r="C4758" s="237"/>
      <c r="D4758" s="238" t="s">
        <v>252</v>
      </c>
      <c r="E4758" s="239" t="s">
        <v>39</v>
      </c>
      <c r="F4758" s="240" t="s">
        <v>1952</v>
      </c>
      <c r="G4758" s="237"/>
      <c r="H4758" s="239" t="s">
        <v>39</v>
      </c>
      <c r="I4758" s="241"/>
      <c r="J4758" s="237"/>
      <c r="K4758" s="237"/>
      <c r="L4758" s="242"/>
      <c r="M4758" s="243"/>
      <c r="N4758" s="244"/>
      <c r="O4758" s="244"/>
      <c r="P4758" s="244"/>
      <c r="Q4758" s="244"/>
      <c r="R4758" s="244"/>
      <c r="S4758" s="244"/>
      <c r="T4758" s="245"/>
      <c r="U4758" s="13"/>
      <c r="V4758" s="13"/>
      <c r="W4758" s="13"/>
      <c r="X4758" s="13"/>
      <c r="Y4758" s="13"/>
      <c r="Z4758" s="13"/>
      <c r="AA4758" s="13"/>
      <c r="AB4758" s="13"/>
      <c r="AC4758" s="13"/>
      <c r="AD4758" s="13"/>
      <c r="AE4758" s="13"/>
      <c r="AT4758" s="246" t="s">
        <v>252</v>
      </c>
      <c r="AU4758" s="246" t="s">
        <v>93</v>
      </c>
      <c r="AV4758" s="13" t="s">
        <v>23</v>
      </c>
      <c r="AW4758" s="13" t="s">
        <v>46</v>
      </c>
      <c r="AX4758" s="13" t="s">
        <v>85</v>
      </c>
      <c r="AY4758" s="246" t="s">
        <v>241</v>
      </c>
    </row>
    <row r="4759" s="14" customFormat="1">
      <c r="A4759" s="14"/>
      <c r="B4759" s="247"/>
      <c r="C4759" s="248"/>
      <c r="D4759" s="238" t="s">
        <v>252</v>
      </c>
      <c r="E4759" s="249" t="s">
        <v>39</v>
      </c>
      <c r="F4759" s="250" t="s">
        <v>3104</v>
      </c>
      <c r="G4759" s="248"/>
      <c r="H4759" s="251">
        <v>1.734</v>
      </c>
      <c r="I4759" s="252"/>
      <c r="J4759" s="248"/>
      <c r="K4759" s="248"/>
      <c r="L4759" s="253"/>
      <c r="M4759" s="254"/>
      <c r="N4759" s="255"/>
      <c r="O4759" s="255"/>
      <c r="P4759" s="255"/>
      <c r="Q4759" s="255"/>
      <c r="R4759" s="255"/>
      <c r="S4759" s="255"/>
      <c r="T4759" s="256"/>
      <c r="U4759" s="14"/>
      <c r="V4759" s="14"/>
      <c r="W4759" s="14"/>
      <c r="X4759" s="14"/>
      <c r="Y4759" s="14"/>
      <c r="Z4759" s="14"/>
      <c r="AA4759" s="14"/>
      <c r="AB4759" s="14"/>
      <c r="AC4759" s="14"/>
      <c r="AD4759" s="14"/>
      <c r="AE4759" s="14"/>
      <c r="AT4759" s="257" t="s">
        <v>252</v>
      </c>
      <c r="AU4759" s="257" t="s">
        <v>93</v>
      </c>
      <c r="AV4759" s="14" t="s">
        <v>93</v>
      </c>
      <c r="AW4759" s="14" t="s">
        <v>46</v>
      </c>
      <c r="AX4759" s="14" t="s">
        <v>85</v>
      </c>
      <c r="AY4759" s="257" t="s">
        <v>241</v>
      </c>
    </row>
    <row r="4760" s="14" customFormat="1">
      <c r="A4760" s="14"/>
      <c r="B4760" s="247"/>
      <c r="C4760" s="248"/>
      <c r="D4760" s="238" t="s">
        <v>252</v>
      </c>
      <c r="E4760" s="249" t="s">
        <v>39</v>
      </c>
      <c r="F4760" s="250" t="s">
        <v>3105</v>
      </c>
      <c r="G4760" s="248"/>
      <c r="H4760" s="251">
        <v>9.4890000000000008</v>
      </c>
      <c r="I4760" s="252"/>
      <c r="J4760" s="248"/>
      <c r="K4760" s="248"/>
      <c r="L4760" s="253"/>
      <c r="M4760" s="254"/>
      <c r="N4760" s="255"/>
      <c r="O4760" s="255"/>
      <c r="P4760" s="255"/>
      <c r="Q4760" s="255"/>
      <c r="R4760" s="255"/>
      <c r="S4760" s="255"/>
      <c r="T4760" s="256"/>
      <c r="U4760" s="14"/>
      <c r="V4760" s="14"/>
      <c r="W4760" s="14"/>
      <c r="X4760" s="14"/>
      <c r="Y4760" s="14"/>
      <c r="Z4760" s="14"/>
      <c r="AA4760" s="14"/>
      <c r="AB4760" s="14"/>
      <c r="AC4760" s="14"/>
      <c r="AD4760" s="14"/>
      <c r="AE4760" s="14"/>
      <c r="AT4760" s="257" t="s">
        <v>252</v>
      </c>
      <c r="AU4760" s="257" t="s">
        <v>93</v>
      </c>
      <c r="AV4760" s="14" t="s">
        <v>93</v>
      </c>
      <c r="AW4760" s="14" t="s">
        <v>46</v>
      </c>
      <c r="AX4760" s="14" t="s">
        <v>85</v>
      </c>
      <c r="AY4760" s="257" t="s">
        <v>241</v>
      </c>
    </row>
    <row r="4761" s="14" customFormat="1">
      <c r="A4761" s="14"/>
      <c r="B4761" s="247"/>
      <c r="C4761" s="248"/>
      <c r="D4761" s="238" t="s">
        <v>252</v>
      </c>
      <c r="E4761" s="249" t="s">
        <v>39</v>
      </c>
      <c r="F4761" s="250" t="s">
        <v>3106</v>
      </c>
      <c r="G4761" s="248"/>
      <c r="H4761" s="251">
        <v>14.593999999999999</v>
      </c>
      <c r="I4761" s="252"/>
      <c r="J4761" s="248"/>
      <c r="K4761" s="248"/>
      <c r="L4761" s="253"/>
      <c r="M4761" s="254"/>
      <c r="N4761" s="255"/>
      <c r="O4761" s="255"/>
      <c r="P4761" s="255"/>
      <c r="Q4761" s="255"/>
      <c r="R4761" s="255"/>
      <c r="S4761" s="255"/>
      <c r="T4761" s="256"/>
      <c r="U4761" s="14"/>
      <c r="V4761" s="14"/>
      <c r="W4761" s="14"/>
      <c r="X4761" s="14"/>
      <c r="Y4761" s="14"/>
      <c r="Z4761" s="14"/>
      <c r="AA4761" s="14"/>
      <c r="AB4761" s="14"/>
      <c r="AC4761" s="14"/>
      <c r="AD4761" s="14"/>
      <c r="AE4761" s="14"/>
      <c r="AT4761" s="257" t="s">
        <v>252</v>
      </c>
      <c r="AU4761" s="257" t="s">
        <v>93</v>
      </c>
      <c r="AV4761" s="14" t="s">
        <v>93</v>
      </c>
      <c r="AW4761" s="14" t="s">
        <v>46</v>
      </c>
      <c r="AX4761" s="14" t="s">
        <v>85</v>
      </c>
      <c r="AY4761" s="257" t="s">
        <v>241</v>
      </c>
    </row>
    <row r="4762" s="16" customFormat="1">
      <c r="A4762" s="16"/>
      <c r="B4762" s="269"/>
      <c r="C4762" s="270"/>
      <c r="D4762" s="238" t="s">
        <v>252</v>
      </c>
      <c r="E4762" s="271" t="s">
        <v>39</v>
      </c>
      <c r="F4762" s="272" t="s">
        <v>295</v>
      </c>
      <c r="G4762" s="270"/>
      <c r="H4762" s="273">
        <v>31.257000000000001</v>
      </c>
      <c r="I4762" s="274"/>
      <c r="J4762" s="270"/>
      <c r="K4762" s="270"/>
      <c r="L4762" s="275"/>
      <c r="M4762" s="276"/>
      <c r="N4762" s="277"/>
      <c r="O4762" s="277"/>
      <c r="P4762" s="277"/>
      <c r="Q4762" s="277"/>
      <c r="R4762" s="277"/>
      <c r="S4762" s="277"/>
      <c r="T4762" s="278"/>
      <c r="U4762" s="16"/>
      <c r="V4762" s="16"/>
      <c r="W4762" s="16"/>
      <c r="X4762" s="16"/>
      <c r="Y4762" s="16"/>
      <c r="Z4762" s="16"/>
      <c r="AA4762" s="16"/>
      <c r="AB4762" s="16"/>
      <c r="AC4762" s="16"/>
      <c r="AD4762" s="16"/>
      <c r="AE4762" s="16"/>
      <c r="AT4762" s="279" t="s">
        <v>252</v>
      </c>
      <c r="AU4762" s="279" t="s">
        <v>93</v>
      </c>
      <c r="AV4762" s="16" t="s">
        <v>113</v>
      </c>
      <c r="AW4762" s="16" t="s">
        <v>46</v>
      </c>
      <c r="AX4762" s="16" t="s">
        <v>85</v>
      </c>
      <c r="AY4762" s="279" t="s">
        <v>241</v>
      </c>
    </row>
    <row r="4763" s="13" customFormat="1">
      <c r="A4763" s="13"/>
      <c r="B4763" s="236"/>
      <c r="C4763" s="237"/>
      <c r="D4763" s="238" t="s">
        <v>252</v>
      </c>
      <c r="E4763" s="239" t="s">
        <v>39</v>
      </c>
      <c r="F4763" s="240" t="s">
        <v>2789</v>
      </c>
      <c r="G4763" s="237"/>
      <c r="H4763" s="239" t="s">
        <v>39</v>
      </c>
      <c r="I4763" s="241"/>
      <c r="J4763" s="237"/>
      <c r="K4763" s="237"/>
      <c r="L4763" s="242"/>
      <c r="M4763" s="243"/>
      <c r="N4763" s="244"/>
      <c r="O4763" s="244"/>
      <c r="P4763" s="244"/>
      <c r="Q4763" s="244"/>
      <c r="R4763" s="244"/>
      <c r="S4763" s="244"/>
      <c r="T4763" s="245"/>
      <c r="U4763" s="13"/>
      <c r="V4763" s="13"/>
      <c r="W4763" s="13"/>
      <c r="X4763" s="13"/>
      <c r="Y4763" s="13"/>
      <c r="Z4763" s="13"/>
      <c r="AA4763" s="13"/>
      <c r="AB4763" s="13"/>
      <c r="AC4763" s="13"/>
      <c r="AD4763" s="13"/>
      <c r="AE4763" s="13"/>
      <c r="AT4763" s="246" t="s">
        <v>252</v>
      </c>
      <c r="AU4763" s="246" t="s">
        <v>93</v>
      </c>
      <c r="AV4763" s="13" t="s">
        <v>23</v>
      </c>
      <c r="AW4763" s="13" t="s">
        <v>46</v>
      </c>
      <c r="AX4763" s="13" t="s">
        <v>85</v>
      </c>
      <c r="AY4763" s="246" t="s">
        <v>241</v>
      </c>
    </row>
    <row r="4764" s="14" customFormat="1">
      <c r="A4764" s="14"/>
      <c r="B4764" s="247"/>
      <c r="C4764" s="248"/>
      <c r="D4764" s="238" t="s">
        <v>252</v>
      </c>
      <c r="E4764" s="249" t="s">
        <v>39</v>
      </c>
      <c r="F4764" s="250" t="s">
        <v>3107</v>
      </c>
      <c r="G4764" s="248"/>
      <c r="H4764" s="251">
        <v>4</v>
      </c>
      <c r="I4764" s="252"/>
      <c r="J4764" s="248"/>
      <c r="K4764" s="248"/>
      <c r="L4764" s="253"/>
      <c r="M4764" s="254"/>
      <c r="N4764" s="255"/>
      <c r="O4764" s="255"/>
      <c r="P4764" s="255"/>
      <c r="Q4764" s="255"/>
      <c r="R4764" s="255"/>
      <c r="S4764" s="255"/>
      <c r="T4764" s="256"/>
      <c r="U4764" s="14"/>
      <c r="V4764" s="14"/>
      <c r="W4764" s="14"/>
      <c r="X4764" s="14"/>
      <c r="Y4764" s="14"/>
      <c r="Z4764" s="14"/>
      <c r="AA4764" s="14"/>
      <c r="AB4764" s="14"/>
      <c r="AC4764" s="14"/>
      <c r="AD4764" s="14"/>
      <c r="AE4764" s="14"/>
      <c r="AT4764" s="257" t="s">
        <v>252</v>
      </c>
      <c r="AU4764" s="257" t="s">
        <v>93</v>
      </c>
      <c r="AV4764" s="14" t="s">
        <v>93</v>
      </c>
      <c r="AW4764" s="14" t="s">
        <v>46</v>
      </c>
      <c r="AX4764" s="14" t="s">
        <v>85</v>
      </c>
      <c r="AY4764" s="257" t="s">
        <v>241</v>
      </c>
    </row>
    <row r="4765" s="16" customFormat="1">
      <c r="A4765" s="16"/>
      <c r="B4765" s="269"/>
      <c r="C4765" s="270"/>
      <c r="D4765" s="238" t="s">
        <v>252</v>
      </c>
      <c r="E4765" s="271" t="s">
        <v>39</v>
      </c>
      <c r="F4765" s="272" t="s">
        <v>295</v>
      </c>
      <c r="G4765" s="270"/>
      <c r="H4765" s="273">
        <v>4</v>
      </c>
      <c r="I4765" s="274"/>
      <c r="J4765" s="270"/>
      <c r="K4765" s="270"/>
      <c r="L4765" s="275"/>
      <c r="M4765" s="276"/>
      <c r="N4765" s="277"/>
      <c r="O4765" s="277"/>
      <c r="P4765" s="277"/>
      <c r="Q4765" s="277"/>
      <c r="R4765" s="277"/>
      <c r="S4765" s="277"/>
      <c r="T4765" s="278"/>
      <c r="U4765" s="16"/>
      <c r="V4765" s="16"/>
      <c r="W4765" s="16"/>
      <c r="X4765" s="16"/>
      <c r="Y4765" s="16"/>
      <c r="Z4765" s="16"/>
      <c r="AA4765" s="16"/>
      <c r="AB4765" s="16"/>
      <c r="AC4765" s="16"/>
      <c r="AD4765" s="16"/>
      <c r="AE4765" s="16"/>
      <c r="AT4765" s="279" t="s">
        <v>252</v>
      </c>
      <c r="AU4765" s="279" t="s">
        <v>93</v>
      </c>
      <c r="AV4765" s="16" t="s">
        <v>113</v>
      </c>
      <c r="AW4765" s="16" t="s">
        <v>46</v>
      </c>
      <c r="AX4765" s="16" t="s">
        <v>85</v>
      </c>
      <c r="AY4765" s="279" t="s">
        <v>241</v>
      </c>
    </row>
    <row r="4766" s="15" customFormat="1">
      <c r="A4766" s="15"/>
      <c r="B4766" s="258"/>
      <c r="C4766" s="259"/>
      <c r="D4766" s="238" t="s">
        <v>252</v>
      </c>
      <c r="E4766" s="260" t="s">
        <v>39</v>
      </c>
      <c r="F4766" s="261" t="s">
        <v>274</v>
      </c>
      <c r="G4766" s="259"/>
      <c r="H4766" s="262">
        <v>154.749</v>
      </c>
      <c r="I4766" s="263"/>
      <c r="J4766" s="259"/>
      <c r="K4766" s="259"/>
      <c r="L4766" s="264"/>
      <c r="M4766" s="265"/>
      <c r="N4766" s="266"/>
      <c r="O4766" s="266"/>
      <c r="P4766" s="266"/>
      <c r="Q4766" s="266"/>
      <c r="R4766" s="266"/>
      <c r="S4766" s="266"/>
      <c r="T4766" s="267"/>
      <c r="U4766" s="15"/>
      <c r="V4766" s="15"/>
      <c r="W4766" s="15"/>
      <c r="X4766" s="15"/>
      <c r="Y4766" s="15"/>
      <c r="Z4766" s="15"/>
      <c r="AA4766" s="15"/>
      <c r="AB4766" s="15"/>
      <c r="AC4766" s="15"/>
      <c r="AD4766" s="15"/>
      <c r="AE4766" s="15"/>
      <c r="AT4766" s="268" t="s">
        <v>252</v>
      </c>
      <c r="AU4766" s="268" t="s">
        <v>93</v>
      </c>
      <c r="AV4766" s="15" t="s">
        <v>248</v>
      </c>
      <c r="AW4766" s="15" t="s">
        <v>46</v>
      </c>
      <c r="AX4766" s="15" t="s">
        <v>23</v>
      </c>
      <c r="AY4766" s="268" t="s">
        <v>241</v>
      </c>
    </row>
    <row r="4767" s="2" customFormat="1" ht="16.5" customHeight="1">
      <c r="A4767" s="42"/>
      <c r="B4767" s="43"/>
      <c r="C4767" s="280" t="s">
        <v>4218</v>
      </c>
      <c r="D4767" s="280" t="s">
        <v>463</v>
      </c>
      <c r="E4767" s="281" t="s">
        <v>4209</v>
      </c>
      <c r="F4767" s="282" t="s">
        <v>4210</v>
      </c>
      <c r="G4767" s="283" t="s">
        <v>2199</v>
      </c>
      <c r="H4767" s="284">
        <v>464.24700000000001</v>
      </c>
      <c r="I4767" s="285"/>
      <c r="J4767" s="286">
        <f>ROUND(I4767*H4767,2)</f>
        <v>0</v>
      </c>
      <c r="K4767" s="282" t="s">
        <v>247</v>
      </c>
      <c r="L4767" s="287"/>
      <c r="M4767" s="288" t="s">
        <v>39</v>
      </c>
      <c r="N4767" s="289" t="s">
        <v>56</v>
      </c>
      <c r="O4767" s="88"/>
      <c r="P4767" s="227">
        <f>O4767*H4767</f>
        <v>0</v>
      </c>
      <c r="Q4767" s="227">
        <v>0.001</v>
      </c>
      <c r="R4767" s="227">
        <f>Q4767*H4767</f>
        <v>0.46424700000000002</v>
      </c>
      <c r="S4767" s="227">
        <v>0</v>
      </c>
      <c r="T4767" s="228">
        <f>S4767*H4767</f>
        <v>0</v>
      </c>
      <c r="U4767" s="42"/>
      <c r="V4767" s="42"/>
      <c r="W4767" s="42"/>
      <c r="X4767" s="42"/>
      <c r="Y4767" s="42"/>
      <c r="Z4767" s="42"/>
      <c r="AA4767" s="42"/>
      <c r="AB4767" s="42"/>
      <c r="AC4767" s="42"/>
      <c r="AD4767" s="42"/>
      <c r="AE4767" s="42"/>
      <c r="AR4767" s="229" t="s">
        <v>660</v>
      </c>
      <c r="AT4767" s="229" t="s">
        <v>463</v>
      </c>
      <c r="AU4767" s="229" t="s">
        <v>93</v>
      </c>
      <c r="AY4767" s="20" t="s">
        <v>241</v>
      </c>
      <c r="BE4767" s="230">
        <f>IF(N4767="základní",J4767,0)</f>
        <v>0</v>
      </c>
      <c r="BF4767" s="230">
        <f>IF(N4767="snížená",J4767,0)</f>
        <v>0</v>
      </c>
      <c r="BG4767" s="230">
        <f>IF(N4767="zákl. přenesená",J4767,0)</f>
        <v>0</v>
      </c>
      <c r="BH4767" s="230">
        <f>IF(N4767="sníž. přenesená",J4767,0)</f>
        <v>0</v>
      </c>
      <c r="BI4767" s="230">
        <f>IF(N4767="nulová",J4767,0)</f>
        <v>0</v>
      </c>
      <c r="BJ4767" s="20" t="s">
        <v>23</v>
      </c>
      <c r="BK4767" s="230">
        <f>ROUND(I4767*H4767,2)</f>
        <v>0</v>
      </c>
      <c r="BL4767" s="20" t="s">
        <v>462</v>
      </c>
      <c r="BM4767" s="229" t="s">
        <v>4219</v>
      </c>
    </row>
    <row r="4768" s="14" customFormat="1">
      <c r="A4768" s="14"/>
      <c r="B4768" s="247"/>
      <c r="C4768" s="248"/>
      <c r="D4768" s="238" t="s">
        <v>252</v>
      </c>
      <c r="E4768" s="248"/>
      <c r="F4768" s="250" t="s">
        <v>4220</v>
      </c>
      <c r="G4768" s="248"/>
      <c r="H4768" s="251">
        <v>464.24700000000001</v>
      </c>
      <c r="I4768" s="252"/>
      <c r="J4768" s="248"/>
      <c r="K4768" s="248"/>
      <c r="L4768" s="253"/>
      <c r="M4768" s="254"/>
      <c r="N4768" s="255"/>
      <c r="O4768" s="255"/>
      <c r="P4768" s="255"/>
      <c r="Q4768" s="255"/>
      <c r="R4768" s="255"/>
      <c r="S4768" s="255"/>
      <c r="T4768" s="256"/>
      <c r="U4768" s="14"/>
      <c r="V4768" s="14"/>
      <c r="W4768" s="14"/>
      <c r="X4768" s="14"/>
      <c r="Y4768" s="14"/>
      <c r="Z4768" s="14"/>
      <c r="AA4768" s="14"/>
      <c r="AB4768" s="14"/>
      <c r="AC4768" s="14"/>
      <c r="AD4768" s="14"/>
      <c r="AE4768" s="14"/>
      <c r="AT4768" s="257" t="s">
        <v>252</v>
      </c>
      <c r="AU4768" s="257" t="s">
        <v>93</v>
      </c>
      <c r="AV4768" s="14" t="s">
        <v>93</v>
      </c>
      <c r="AW4768" s="14" t="s">
        <v>4</v>
      </c>
      <c r="AX4768" s="14" t="s">
        <v>23</v>
      </c>
      <c r="AY4768" s="257" t="s">
        <v>241</v>
      </c>
    </row>
    <row r="4769" s="2" customFormat="1" ht="16.5" customHeight="1">
      <c r="A4769" s="42"/>
      <c r="B4769" s="43"/>
      <c r="C4769" s="218" t="s">
        <v>4221</v>
      </c>
      <c r="D4769" s="218" t="s">
        <v>243</v>
      </c>
      <c r="E4769" s="219" t="s">
        <v>4222</v>
      </c>
      <c r="F4769" s="220" t="s">
        <v>4223</v>
      </c>
      <c r="G4769" s="221" t="s">
        <v>145</v>
      </c>
      <c r="H4769" s="222">
        <v>825.85799999999995</v>
      </c>
      <c r="I4769" s="223"/>
      <c r="J4769" s="224">
        <f>ROUND(I4769*H4769,2)</f>
        <v>0</v>
      </c>
      <c r="K4769" s="220" t="s">
        <v>247</v>
      </c>
      <c r="L4769" s="48"/>
      <c r="M4769" s="225" t="s">
        <v>39</v>
      </c>
      <c r="N4769" s="226" t="s">
        <v>56</v>
      </c>
      <c r="O4769" s="88"/>
      <c r="P4769" s="227">
        <f>O4769*H4769</f>
        <v>0</v>
      </c>
      <c r="Q4769" s="227">
        <v>0.00040000000000000002</v>
      </c>
      <c r="R4769" s="227">
        <f>Q4769*H4769</f>
        <v>0.3303432</v>
      </c>
      <c r="S4769" s="227">
        <v>0</v>
      </c>
      <c r="T4769" s="228">
        <f>S4769*H4769</f>
        <v>0</v>
      </c>
      <c r="U4769" s="42"/>
      <c r="V4769" s="42"/>
      <c r="W4769" s="42"/>
      <c r="X4769" s="42"/>
      <c r="Y4769" s="42"/>
      <c r="Z4769" s="42"/>
      <c r="AA4769" s="42"/>
      <c r="AB4769" s="42"/>
      <c r="AC4769" s="42"/>
      <c r="AD4769" s="42"/>
      <c r="AE4769" s="42"/>
      <c r="AR4769" s="229" t="s">
        <v>462</v>
      </c>
      <c r="AT4769" s="229" t="s">
        <v>243</v>
      </c>
      <c r="AU4769" s="229" t="s">
        <v>93</v>
      </c>
      <c r="AY4769" s="20" t="s">
        <v>241</v>
      </c>
      <c r="BE4769" s="230">
        <f>IF(N4769="základní",J4769,0)</f>
        <v>0</v>
      </c>
      <c r="BF4769" s="230">
        <f>IF(N4769="snížená",J4769,0)</f>
        <v>0</v>
      </c>
      <c r="BG4769" s="230">
        <f>IF(N4769="zákl. přenesená",J4769,0)</f>
        <v>0</v>
      </c>
      <c r="BH4769" s="230">
        <f>IF(N4769="sníž. přenesená",J4769,0)</f>
        <v>0</v>
      </c>
      <c r="BI4769" s="230">
        <f>IF(N4769="nulová",J4769,0)</f>
        <v>0</v>
      </c>
      <c r="BJ4769" s="20" t="s">
        <v>23</v>
      </c>
      <c r="BK4769" s="230">
        <f>ROUND(I4769*H4769,2)</f>
        <v>0</v>
      </c>
      <c r="BL4769" s="20" t="s">
        <v>462</v>
      </c>
      <c r="BM4769" s="229" t="s">
        <v>4224</v>
      </c>
    </row>
    <row r="4770" s="2" customFormat="1">
      <c r="A4770" s="42"/>
      <c r="B4770" s="43"/>
      <c r="C4770" s="44"/>
      <c r="D4770" s="231" t="s">
        <v>250</v>
      </c>
      <c r="E4770" s="44"/>
      <c r="F4770" s="232" t="s">
        <v>4225</v>
      </c>
      <c r="G4770" s="44"/>
      <c r="H4770" s="44"/>
      <c r="I4770" s="233"/>
      <c r="J4770" s="44"/>
      <c r="K4770" s="44"/>
      <c r="L4770" s="48"/>
      <c r="M4770" s="234"/>
      <c r="N4770" s="235"/>
      <c r="O4770" s="88"/>
      <c r="P4770" s="88"/>
      <c r="Q4770" s="88"/>
      <c r="R4770" s="88"/>
      <c r="S4770" s="88"/>
      <c r="T4770" s="89"/>
      <c r="U4770" s="42"/>
      <c r="V4770" s="42"/>
      <c r="W4770" s="42"/>
      <c r="X4770" s="42"/>
      <c r="Y4770" s="42"/>
      <c r="Z4770" s="42"/>
      <c r="AA4770" s="42"/>
      <c r="AB4770" s="42"/>
      <c r="AC4770" s="42"/>
      <c r="AD4770" s="42"/>
      <c r="AE4770" s="42"/>
      <c r="AT4770" s="20" t="s">
        <v>250</v>
      </c>
      <c r="AU4770" s="20" t="s">
        <v>93</v>
      </c>
    </row>
    <row r="4771" s="2" customFormat="1" ht="24.15" customHeight="1">
      <c r="A4771" s="42"/>
      <c r="B4771" s="43"/>
      <c r="C4771" s="280" t="s">
        <v>4226</v>
      </c>
      <c r="D4771" s="280" t="s">
        <v>463</v>
      </c>
      <c r="E4771" s="281" t="s">
        <v>4227</v>
      </c>
      <c r="F4771" s="282" t="s">
        <v>4228</v>
      </c>
      <c r="G4771" s="283" t="s">
        <v>145</v>
      </c>
      <c r="H4771" s="284">
        <v>962.53700000000003</v>
      </c>
      <c r="I4771" s="285"/>
      <c r="J4771" s="286">
        <f>ROUND(I4771*H4771,2)</f>
        <v>0</v>
      </c>
      <c r="K4771" s="282" t="s">
        <v>39</v>
      </c>
      <c r="L4771" s="287"/>
      <c r="M4771" s="288" t="s">
        <v>39</v>
      </c>
      <c r="N4771" s="289" t="s">
        <v>56</v>
      </c>
      <c r="O4771" s="88"/>
      <c r="P4771" s="227">
        <f>O4771*H4771</f>
        <v>0</v>
      </c>
      <c r="Q4771" s="227">
        <v>0.0053</v>
      </c>
      <c r="R4771" s="227">
        <f>Q4771*H4771</f>
        <v>5.1014461000000004</v>
      </c>
      <c r="S4771" s="227">
        <v>0</v>
      </c>
      <c r="T4771" s="228">
        <f>S4771*H4771</f>
        <v>0</v>
      </c>
      <c r="U4771" s="42"/>
      <c r="V4771" s="42"/>
      <c r="W4771" s="42"/>
      <c r="X4771" s="42"/>
      <c r="Y4771" s="42"/>
      <c r="Z4771" s="42"/>
      <c r="AA4771" s="42"/>
      <c r="AB4771" s="42"/>
      <c r="AC4771" s="42"/>
      <c r="AD4771" s="42"/>
      <c r="AE4771" s="42"/>
      <c r="AR4771" s="229" t="s">
        <v>660</v>
      </c>
      <c r="AT4771" s="229" t="s">
        <v>463</v>
      </c>
      <c r="AU4771" s="229" t="s">
        <v>93</v>
      </c>
      <c r="AY4771" s="20" t="s">
        <v>241</v>
      </c>
      <c r="BE4771" s="230">
        <f>IF(N4771="základní",J4771,0)</f>
        <v>0</v>
      </c>
      <c r="BF4771" s="230">
        <f>IF(N4771="snížená",J4771,0)</f>
        <v>0</v>
      </c>
      <c r="BG4771" s="230">
        <f>IF(N4771="zákl. přenesená",J4771,0)</f>
        <v>0</v>
      </c>
      <c r="BH4771" s="230">
        <f>IF(N4771="sníž. přenesená",J4771,0)</f>
        <v>0</v>
      </c>
      <c r="BI4771" s="230">
        <f>IF(N4771="nulová",J4771,0)</f>
        <v>0</v>
      </c>
      <c r="BJ4771" s="20" t="s">
        <v>23</v>
      </c>
      <c r="BK4771" s="230">
        <f>ROUND(I4771*H4771,2)</f>
        <v>0</v>
      </c>
      <c r="BL4771" s="20" t="s">
        <v>462</v>
      </c>
      <c r="BM4771" s="229" t="s">
        <v>4229</v>
      </c>
    </row>
    <row r="4772" s="14" customFormat="1">
      <c r="A4772" s="14"/>
      <c r="B4772" s="247"/>
      <c r="C4772" s="248"/>
      <c r="D4772" s="238" t="s">
        <v>252</v>
      </c>
      <c r="E4772" s="248"/>
      <c r="F4772" s="250" t="s">
        <v>4230</v>
      </c>
      <c r="G4772" s="248"/>
      <c r="H4772" s="251">
        <v>962.53700000000003</v>
      </c>
      <c r="I4772" s="252"/>
      <c r="J4772" s="248"/>
      <c r="K4772" s="248"/>
      <c r="L4772" s="253"/>
      <c r="M4772" s="254"/>
      <c r="N4772" s="255"/>
      <c r="O4772" s="255"/>
      <c r="P4772" s="255"/>
      <c r="Q4772" s="255"/>
      <c r="R4772" s="255"/>
      <c r="S4772" s="255"/>
      <c r="T4772" s="256"/>
      <c r="U4772" s="14"/>
      <c r="V4772" s="14"/>
      <c r="W4772" s="14"/>
      <c r="X4772" s="14"/>
      <c r="Y4772" s="14"/>
      <c r="Z4772" s="14"/>
      <c r="AA4772" s="14"/>
      <c r="AB4772" s="14"/>
      <c r="AC4772" s="14"/>
      <c r="AD4772" s="14"/>
      <c r="AE4772" s="14"/>
      <c r="AT4772" s="257" t="s">
        <v>252</v>
      </c>
      <c r="AU4772" s="257" t="s">
        <v>93</v>
      </c>
      <c r="AV4772" s="14" t="s">
        <v>93</v>
      </c>
      <c r="AW4772" s="14" t="s">
        <v>4</v>
      </c>
      <c r="AX4772" s="14" t="s">
        <v>23</v>
      </c>
      <c r="AY4772" s="257" t="s">
        <v>241</v>
      </c>
    </row>
    <row r="4773" s="2" customFormat="1" ht="16.5" customHeight="1">
      <c r="A4773" s="42"/>
      <c r="B4773" s="43"/>
      <c r="C4773" s="218" t="s">
        <v>4231</v>
      </c>
      <c r="D4773" s="218" t="s">
        <v>243</v>
      </c>
      <c r="E4773" s="219" t="s">
        <v>4232</v>
      </c>
      <c r="F4773" s="220" t="s">
        <v>4233</v>
      </c>
      <c r="G4773" s="221" t="s">
        <v>145</v>
      </c>
      <c r="H4773" s="222">
        <v>164.08500000000001</v>
      </c>
      <c r="I4773" s="223"/>
      <c r="J4773" s="224">
        <f>ROUND(I4773*H4773,2)</f>
        <v>0</v>
      </c>
      <c r="K4773" s="220" t="s">
        <v>247</v>
      </c>
      <c r="L4773" s="48"/>
      <c r="M4773" s="225" t="s">
        <v>39</v>
      </c>
      <c r="N4773" s="226" t="s">
        <v>56</v>
      </c>
      <c r="O4773" s="88"/>
      <c r="P4773" s="227">
        <f>O4773*H4773</f>
        <v>0</v>
      </c>
      <c r="Q4773" s="227">
        <v>0.00040000000000000002</v>
      </c>
      <c r="R4773" s="227">
        <f>Q4773*H4773</f>
        <v>0.065634000000000012</v>
      </c>
      <c r="S4773" s="227">
        <v>0</v>
      </c>
      <c r="T4773" s="228">
        <f>S4773*H4773</f>
        <v>0</v>
      </c>
      <c r="U4773" s="42"/>
      <c r="V4773" s="42"/>
      <c r="W4773" s="42"/>
      <c r="X4773" s="42"/>
      <c r="Y4773" s="42"/>
      <c r="Z4773" s="42"/>
      <c r="AA4773" s="42"/>
      <c r="AB4773" s="42"/>
      <c r="AC4773" s="42"/>
      <c r="AD4773" s="42"/>
      <c r="AE4773" s="42"/>
      <c r="AR4773" s="229" t="s">
        <v>462</v>
      </c>
      <c r="AT4773" s="229" t="s">
        <v>243</v>
      </c>
      <c r="AU4773" s="229" t="s">
        <v>93</v>
      </c>
      <c r="AY4773" s="20" t="s">
        <v>241</v>
      </c>
      <c r="BE4773" s="230">
        <f>IF(N4773="základní",J4773,0)</f>
        <v>0</v>
      </c>
      <c r="BF4773" s="230">
        <f>IF(N4773="snížená",J4773,0)</f>
        <v>0</v>
      </c>
      <c r="BG4773" s="230">
        <f>IF(N4773="zákl. přenesená",J4773,0)</f>
        <v>0</v>
      </c>
      <c r="BH4773" s="230">
        <f>IF(N4773="sníž. přenesená",J4773,0)</f>
        <v>0</v>
      </c>
      <c r="BI4773" s="230">
        <f>IF(N4773="nulová",J4773,0)</f>
        <v>0</v>
      </c>
      <c r="BJ4773" s="20" t="s">
        <v>23</v>
      </c>
      <c r="BK4773" s="230">
        <f>ROUND(I4773*H4773,2)</f>
        <v>0</v>
      </c>
      <c r="BL4773" s="20" t="s">
        <v>462</v>
      </c>
      <c r="BM4773" s="229" t="s">
        <v>4234</v>
      </c>
    </row>
    <row r="4774" s="2" customFormat="1">
      <c r="A4774" s="42"/>
      <c r="B4774" s="43"/>
      <c r="C4774" s="44"/>
      <c r="D4774" s="231" t="s">
        <v>250</v>
      </c>
      <c r="E4774" s="44"/>
      <c r="F4774" s="232" t="s">
        <v>4235</v>
      </c>
      <c r="G4774" s="44"/>
      <c r="H4774" s="44"/>
      <c r="I4774" s="233"/>
      <c r="J4774" s="44"/>
      <c r="K4774" s="44"/>
      <c r="L4774" s="48"/>
      <c r="M4774" s="234"/>
      <c r="N4774" s="235"/>
      <c r="O4774" s="88"/>
      <c r="P4774" s="88"/>
      <c r="Q4774" s="88"/>
      <c r="R4774" s="88"/>
      <c r="S4774" s="88"/>
      <c r="T4774" s="89"/>
      <c r="U4774" s="42"/>
      <c r="V4774" s="42"/>
      <c r="W4774" s="42"/>
      <c r="X4774" s="42"/>
      <c r="Y4774" s="42"/>
      <c r="Z4774" s="42"/>
      <c r="AA4774" s="42"/>
      <c r="AB4774" s="42"/>
      <c r="AC4774" s="42"/>
      <c r="AD4774" s="42"/>
      <c r="AE4774" s="42"/>
      <c r="AT4774" s="20" t="s">
        <v>250</v>
      </c>
      <c r="AU4774" s="20" t="s">
        <v>93</v>
      </c>
    </row>
    <row r="4775" s="2" customFormat="1" ht="24.15" customHeight="1">
      <c r="A4775" s="42"/>
      <c r="B4775" s="43"/>
      <c r="C4775" s="280" t="s">
        <v>4236</v>
      </c>
      <c r="D4775" s="280" t="s">
        <v>463</v>
      </c>
      <c r="E4775" s="281" t="s">
        <v>4227</v>
      </c>
      <c r="F4775" s="282" t="s">
        <v>4228</v>
      </c>
      <c r="G4775" s="283" t="s">
        <v>145</v>
      </c>
      <c r="H4775" s="284">
        <v>200.34800000000001</v>
      </c>
      <c r="I4775" s="285"/>
      <c r="J4775" s="286">
        <f>ROUND(I4775*H4775,2)</f>
        <v>0</v>
      </c>
      <c r="K4775" s="282" t="s">
        <v>39</v>
      </c>
      <c r="L4775" s="287"/>
      <c r="M4775" s="288" t="s">
        <v>39</v>
      </c>
      <c r="N4775" s="289" t="s">
        <v>56</v>
      </c>
      <c r="O4775" s="88"/>
      <c r="P4775" s="227">
        <f>O4775*H4775</f>
        <v>0</v>
      </c>
      <c r="Q4775" s="227">
        <v>0.0053</v>
      </c>
      <c r="R4775" s="227">
        <f>Q4775*H4775</f>
        <v>1.0618444</v>
      </c>
      <c r="S4775" s="227">
        <v>0</v>
      </c>
      <c r="T4775" s="228">
        <f>S4775*H4775</f>
        <v>0</v>
      </c>
      <c r="U4775" s="42"/>
      <c r="V4775" s="42"/>
      <c r="W4775" s="42"/>
      <c r="X4775" s="42"/>
      <c r="Y4775" s="42"/>
      <c r="Z4775" s="42"/>
      <c r="AA4775" s="42"/>
      <c r="AB4775" s="42"/>
      <c r="AC4775" s="42"/>
      <c r="AD4775" s="42"/>
      <c r="AE4775" s="42"/>
      <c r="AR4775" s="229" t="s">
        <v>660</v>
      </c>
      <c r="AT4775" s="229" t="s">
        <v>463</v>
      </c>
      <c r="AU4775" s="229" t="s">
        <v>93</v>
      </c>
      <c r="AY4775" s="20" t="s">
        <v>241</v>
      </c>
      <c r="BE4775" s="230">
        <f>IF(N4775="základní",J4775,0)</f>
        <v>0</v>
      </c>
      <c r="BF4775" s="230">
        <f>IF(N4775="snížená",J4775,0)</f>
        <v>0</v>
      </c>
      <c r="BG4775" s="230">
        <f>IF(N4775="zákl. přenesená",J4775,0)</f>
        <v>0</v>
      </c>
      <c r="BH4775" s="230">
        <f>IF(N4775="sníž. přenesená",J4775,0)</f>
        <v>0</v>
      </c>
      <c r="BI4775" s="230">
        <f>IF(N4775="nulová",J4775,0)</f>
        <v>0</v>
      </c>
      <c r="BJ4775" s="20" t="s">
        <v>23</v>
      </c>
      <c r="BK4775" s="230">
        <f>ROUND(I4775*H4775,2)</f>
        <v>0</v>
      </c>
      <c r="BL4775" s="20" t="s">
        <v>462</v>
      </c>
      <c r="BM4775" s="229" t="s">
        <v>4237</v>
      </c>
    </row>
    <row r="4776" s="14" customFormat="1">
      <c r="A4776" s="14"/>
      <c r="B4776" s="247"/>
      <c r="C4776" s="248"/>
      <c r="D4776" s="238" t="s">
        <v>252</v>
      </c>
      <c r="E4776" s="248"/>
      <c r="F4776" s="250" t="s">
        <v>4238</v>
      </c>
      <c r="G4776" s="248"/>
      <c r="H4776" s="251">
        <v>200.34800000000001</v>
      </c>
      <c r="I4776" s="252"/>
      <c r="J4776" s="248"/>
      <c r="K4776" s="248"/>
      <c r="L4776" s="253"/>
      <c r="M4776" s="254"/>
      <c r="N4776" s="255"/>
      <c r="O4776" s="255"/>
      <c r="P4776" s="255"/>
      <c r="Q4776" s="255"/>
      <c r="R4776" s="255"/>
      <c r="S4776" s="255"/>
      <c r="T4776" s="256"/>
      <c r="U4776" s="14"/>
      <c r="V4776" s="14"/>
      <c r="W4776" s="14"/>
      <c r="X4776" s="14"/>
      <c r="Y4776" s="14"/>
      <c r="Z4776" s="14"/>
      <c r="AA4776" s="14"/>
      <c r="AB4776" s="14"/>
      <c r="AC4776" s="14"/>
      <c r="AD4776" s="14"/>
      <c r="AE4776" s="14"/>
      <c r="AT4776" s="257" t="s">
        <v>252</v>
      </c>
      <c r="AU4776" s="257" t="s">
        <v>93</v>
      </c>
      <c r="AV4776" s="14" t="s">
        <v>93</v>
      </c>
      <c r="AW4776" s="14" t="s">
        <v>4</v>
      </c>
      <c r="AX4776" s="14" t="s">
        <v>23</v>
      </c>
      <c r="AY4776" s="257" t="s">
        <v>241</v>
      </c>
    </row>
    <row r="4777" s="2" customFormat="1" ht="24.15" customHeight="1">
      <c r="A4777" s="42"/>
      <c r="B4777" s="43"/>
      <c r="C4777" s="218" t="s">
        <v>4239</v>
      </c>
      <c r="D4777" s="218" t="s">
        <v>243</v>
      </c>
      <c r="E4777" s="219" t="s">
        <v>4240</v>
      </c>
      <c r="F4777" s="220" t="s">
        <v>4241</v>
      </c>
      <c r="G4777" s="221" t="s">
        <v>145</v>
      </c>
      <c r="H4777" s="222">
        <v>67.119</v>
      </c>
      <c r="I4777" s="223"/>
      <c r="J4777" s="224">
        <f>ROUND(I4777*H4777,2)</f>
        <v>0</v>
      </c>
      <c r="K4777" s="220" t="s">
        <v>247</v>
      </c>
      <c r="L4777" s="48"/>
      <c r="M4777" s="225" t="s">
        <v>39</v>
      </c>
      <c r="N4777" s="226" t="s">
        <v>56</v>
      </c>
      <c r="O4777" s="88"/>
      <c r="P4777" s="227">
        <f>O4777*H4777</f>
        <v>0</v>
      </c>
      <c r="Q4777" s="227">
        <v>0.00040000000000000002</v>
      </c>
      <c r="R4777" s="227">
        <f>Q4777*H4777</f>
        <v>0.026847600000000003</v>
      </c>
      <c r="S4777" s="227">
        <v>0</v>
      </c>
      <c r="T4777" s="228">
        <f>S4777*H4777</f>
        <v>0</v>
      </c>
      <c r="U4777" s="42"/>
      <c r="V4777" s="42"/>
      <c r="W4777" s="42"/>
      <c r="X4777" s="42"/>
      <c r="Y4777" s="42"/>
      <c r="Z4777" s="42"/>
      <c r="AA4777" s="42"/>
      <c r="AB4777" s="42"/>
      <c r="AC4777" s="42"/>
      <c r="AD4777" s="42"/>
      <c r="AE4777" s="42"/>
      <c r="AR4777" s="229" t="s">
        <v>462</v>
      </c>
      <c r="AT4777" s="229" t="s">
        <v>243</v>
      </c>
      <c r="AU4777" s="229" t="s">
        <v>93</v>
      </c>
      <c r="AY4777" s="20" t="s">
        <v>241</v>
      </c>
      <c r="BE4777" s="230">
        <f>IF(N4777="základní",J4777,0)</f>
        <v>0</v>
      </c>
      <c r="BF4777" s="230">
        <f>IF(N4777="snížená",J4777,0)</f>
        <v>0</v>
      </c>
      <c r="BG4777" s="230">
        <f>IF(N4777="zákl. přenesená",J4777,0)</f>
        <v>0</v>
      </c>
      <c r="BH4777" s="230">
        <f>IF(N4777="sníž. přenesená",J4777,0)</f>
        <v>0</v>
      </c>
      <c r="BI4777" s="230">
        <f>IF(N4777="nulová",J4777,0)</f>
        <v>0</v>
      </c>
      <c r="BJ4777" s="20" t="s">
        <v>23</v>
      </c>
      <c r="BK4777" s="230">
        <f>ROUND(I4777*H4777,2)</f>
        <v>0</v>
      </c>
      <c r="BL4777" s="20" t="s">
        <v>462</v>
      </c>
      <c r="BM4777" s="229" t="s">
        <v>4242</v>
      </c>
    </row>
    <row r="4778" s="2" customFormat="1">
      <c r="A4778" s="42"/>
      <c r="B4778" s="43"/>
      <c r="C4778" s="44"/>
      <c r="D4778" s="231" t="s">
        <v>250</v>
      </c>
      <c r="E4778" s="44"/>
      <c r="F4778" s="232" t="s">
        <v>4243</v>
      </c>
      <c r="G4778" s="44"/>
      <c r="H4778" s="44"/>
      <c r="I4778" s="233"/>
      <c r="J4778" s="44"/>
      <c r="K4778" s="44"/>
      <c r="L4778" s="48"/>
      <c r="M4778" s="234"/>
      <c r="N4778" s="235"/>
      <c r="O4778" s="88"/>
      <c r="P4778" s="88"/>
      <c r="Q4778" s="88"/>
      <c r="R4778" s="88"/>
      <c r="S4778" s="88"/>
      <c r="T4778" s="89"/>
      <c r="U4778" s="42"/>
      <c r="V4778" s="42"/>
      <c r="W4778" s="42"/>
      <c r="X4778" s="42"/>
      <c r="Y4778" s="42"/>
      <c r="Z4778" s="42"/>
      <c r="AA4778" s="42"/>
      <c r="AB4778" s="42"/>
      <c r="AC4778" s="42"/>
      <c r="AD4778" s="42"/>
      <c r="AE4778" s="42"/>
      <c r="AT4778" s="20" t="s">
        <v>250</v>
      </c>
      <c r="AU4778" s="20" t="s">
        <v>93</v>
      </c>
    </row>
    <row r="4779" s="13" customFormat="1">
      <c r="A4779" s="13"/>
      <c r="B4779" s="236"/>
      <c r="C4779" s="237"/>
      <c r="D4779" s="238" t="s">
        <v>252</v>
      </c>
      <c r="E4779" s="239" t="s">
        <v>39</v>
      </c>
      <c r="F4779" s="240" t="s">
        <v>2797</v>
      </c>
      <c r="G4779" s="237"/>
      <c r="H4779" s="239" t="s">
        <v>39</v>
      </c>
      <c r="I4779" s="241"/>
      <c r="J4779" s="237"/>
      <c r="K4779" s="237"/>
      <c r="L4779" s="242"/>
      <c r="M4779" s="243"/>
      <c r="N4779" s="244"/>
      <c r="O4779" s="244"/>
      <c r="P4779" s="244"/>
      <c r="Q4779" s="244"/>
      <c r="R4779" s="244"/>
      <c r="S4779" s="244"/>
      <c r="T4779" s="245"/>
      <c r="U4779" s="13"/>
      <c r="V4779" s="13"/>
      <c r="W4779" s="13"/>
      <c r="X4779" s="13"/>
      <c r="Y4779" s="13"/>
      <c r="Z4779" s="13"/>
      <c r="AA4779" s="13"/>
      <c r="AB4779" s="13"/>
      <c r="AC4779" s="13"/>
      <c r="AD4779" s="13"/>
      <c r="AE4779" s="13"/>
      <c r="AT4779" s="246" t="s">
        <v>252</v>
      </c>
      <c r="AU4779" s="246" t="s">
        <v>93</v>
      </c>
      <c r="AV4779" s="13" t="s">
        <v>23</v>
      </c>
      <c r="AW4779" s="13" t="s">
        <v>46</v>
      </c>
      <c r="AX4779" s="13" t="s">
        <v>85</v>
      </c>
      <c r="AY4779" s="246" t="s">
        <v>241</v>
      </c>
    </row>
    <row r="4780" s="13" customFormat="1">
      <c r="A4780" s="13"/>
      <c r="B4780" s="236"/>
      <c r="C4780" s="237"/>
      <c r="D4780" s="238" t="s">
        <v>252</v>
      </c>
      <c r="E4780" s="239" t="s">
        <v>39</v>
      </c>
      <c r="F4780" s="240" t="s">
        <v>2756</v>
      </c>
      <c r="G4780" s="237"/>
      <c r="H4780" s="239" t="s">
        <v>39</v>
      </c>
      <c r="I4780" s="241"/>
      <c r="J4780" s="237"/>
      <c r="K4780" s="237"/>
      <c r="L4780" s="242"/>
      <c r="M4780" s="243"/>
      <c r="N4780" s="244"/>
      <c r="O4780" s="244"/>
      <c r="P4780" s="244"/>
      <c r="Q4780" s="244"/>
      <c r="R4780" s="244"/>
      <c r="S4780" s="244"/>
      <c r="T4780" s="245"/>
      <c r="U4780" s="13"/>
      <c r="V4780" s="13"/>
      <c r="W4780" s="13"/>
      <c r="X4780" s="13"/>
      <c r="Y4780" s="13"/>
      <c r="Z4780" s="13"/>
      <c r="AA4780" s="13"/>
      <c r="AB4780" s="13"/>
      <c r="AC4780" s="13"/>
      <c r="AD4780" s="13"/>
      <c r="AE4780" s="13"/>
      <c r="AT4780" s="246" t="s">
        <v>252</v>
      </c>
      <c r="AU4780" s="246" t="s">
        <v>93</v>
      </c>
      <c r="AV4780" s="13" t="s">
        <v>23</v>
      </c>
      <c r="AW4780" s="13" t="s">
        <v>46</v>
      </c>
      <c r="AX4780" s="13" t="s">
        <v>85</v>
      </c>
      <c r="AY4780" s="246" t="s">
        <v>241</v>
      </c>
    </row>
    <row r="4781" s="13" customFormat="1">
      <c r="A4781" s="13"/>
      <c r="B4781" s="236"/>
      <c r="C4781" s="237"/>
      <c r="D4781" s="238" t="s">
        <v>252</v>
      </c>
      <c r="E4781" s="239" t="s">
        <v>39</v>
      </c>
      <c r="F4781" s="240" t="s">
        <v>2757</v>
      </c>
      <c r="G4781" s="237"/>
      <c r="H4781" s="239" t="s">
        <v>39</v>
      </c>
      <c r="I4781" s="241"/>
      <c r="J4781" s="237"/>
      <c r="K4781" s="237"/>
      <c r="L4781" s="242"/>
      <c r="M4781" s="243"/>
      <c r="N4781" s="244"/>
      <c r="O4781" s="244"/>
      <c r="P4781" s="244"/>
      <c r="Q4781" s="244"/>
      <c r="R4781" s="244"/>
      <c r="S4781" s="244"/>
      <c r="T4781" s="245"/>
      <c r="U4781" s="13"/>
      <c r="V4781" s="13"/>
      <c r="W4781" s="13"/>
      <c r="X4781" s="13"/>
      <c r="Y4781" s="13"/>
      <c r="Z4781" s="13"/>
      <c r="AA4781" s="13"/>
      <c r="AB4781" s="13"/>
      <c r="AC4781" s="13"/>
      <c r="AD4781" s="13"/>
      <c r="AE4781" s="13"/>
      <c r="AT4781" s="246" t="s">
        <v>252</v>
      </c>
      <c r="AU4781" s="246" t="s">
        <v>93</v>
      </c>
      <c r="AV4781" s="13" t="s">
        <v>23</v>
      </c>
      <c r="AW4781" s="13" t="s">
        <v>46</v>
      </c>
      <c r="AX4781" s="13" t="s">
        <v>85</v>
      </c>
      <c r="AY4781" s="246" t="s">
        <v>241</v>
      </c>
    </row>
    <row r="4782" s="13" customFormat="1">
      <c r="A4782" s="13"/>
      <c r="B4782" s="236"/>
      <c r="C4782" s="237"/>
      <c r="D4782" s="238" t="s">
        <v>252</v>
      </c>
      <c r="E4782" s="239" t="s">
        <v>39</v>
      </c>
      <c r="F4782" s="240" t="s">
        <v>1946</v>
      </c>
      <c r="G4782" s="237"/>
      <c r="H4782" s="239" t="s">
        <v>39</v>
      </c>
      <c r="I4782" s="241"/>
      <c r="J4782" s="237"/>
      <c r="K4782" s="237"/>
      <c r="L4782" s="242"/>
      <c r="M4782" s="243"/>
      <c r="N4782" s="244"/>
      <c r="O4782" s="244"/>
      <c r="P4782" s="244"/>
      <c r="Q4782" s="244"/>
      <c r="R4782" s="244"/>
      <c r="S4782" s="244"/>
      <c r="T4782" s="245"/>
      <c r="U4782" s="13"/>
      <c r="V4782" s="13"/>
      <c r="W4782" s="13"/>
      <c r="X4782" s="13"/>
      <c r="Y4782" s="13"/>
      <c r="Z4782" s="13"/>
      <c r="AA4782" s="13"/>
      <c r="AB4782" s="13"/>
      <c r="AC4782" s="13"/>
      <c r="AD4782" s="13"/>
      <c r="AE4782" s="13"/>
      <c r="AT4782" s="246" t="s">
        <v>252</v>
      </c>
      <c r="AU4782" s="246" t="s">
        <v>93</v>
      </c>
      <c r="AV4782" s="13" t="s">
        <v>23</v>
      </c>
      <c r="AW4782" s="13" t="s">
        <v>46</v>
      </c>
      <c r="AX4782" s="13" t="s">
        <v>85</v>
      </c>
      <c r="AY4782" s="246" t="s">
        <v>241</v>
      </c>
    </row>
    <row r="4783" s="14" customFormat="1">
      <c r="A4783" s="14"/>
      <c r="B4783" s="247"/>
      <c r="C4783" s="248"/>
      <c r="D4783" s="238" t="s">
        <v>252</v>
      </c>
      <c r="E4783" s="249" t="s">
        <v>39</v>
      </c>
      <c r="F4783" s="250" t="s">
        <v>4244</v>
      </c>
      <c r="G4783" s="248"/>
      <c r="H4783" s="251">
        <v>2.9249999999999998</v>
      </c>
      <c r="I4783" s="252"/>
      <c r="J4783" s="248"/>
      <c r="K4783" s="248"/>
      <c r="L4783" s="253"/>
      <c r="M4783" s="254"/>
      <c r="N4783" s="255"/>
      <c r="O4783" s="255"/>
      <c r="P4783" s="255"/>
      <c r="Q4783" s="255"/>
      <c r="R4783" s="255"/>
      <c r="S4783" s="255"/>
      <c r="T4783" s="256"/>
      <c r="U4783" s="14"/>
      <c r="V4783" s="14"/>
      <c r="W4783" s="14"/>
      <c r="X4783" s="14"/>
      <c r="Y4783" s="14"/>
      <c r="Z4783" s="14"/>
      <c r="AA4783" s="14"/>
      <c r="AB4783" s="14"/>
      <c r="AC4783" s="14"/>
      <c r="AD4783" s="14"/>
      <c r="AE4783" s="14"/>
      <c r="AT4783" s="257" t="s">
        <v>252</v>
      </c>
      <c r="AU4783" s="257" t="s">
        <v>93</v>
      </c>
      <c r="AV4783" s="14" t="s">
        <v>93</v>
      </c>
      <c r="AW4783" s="14" t="s">
        <v>46</v>
      </c>
      <c r="AX4783" s="14" t="s">
        <v>85</v>
      </c>
      <c r="AY4783" s="257" t="s">
        <v>241</v>
      </c>
    </row>
    <row r="4784" s="13" customFormat="1">
      <c r="A4784" s="13"/>
      <c r="B4784" s="236"/>
      <c r="C4784" s="237"/>
      <c r="D4784" s="238" t="s">
        <v>252</v>
      </c>
      <c r="E4784" s="239" t="s">
        <v>39</v>
      </c>
      <c r="F4784" s="240" t="s">
        <v>1949</v>
      </c>
      <c r="G4784" s="237"/>
      <c r="H4784" s="239" t="s">
        <v>39</v>
      </c>
      <c r="I4784" s="241"/>
      <c r="J4784" s="237"/>
      <c r="K4784" s="237"/>
      <c r="L4784" s="242"/>
      <c r="M4784" s="243"/>
      <c r="N4784" s="244"/>
      <c r="O4784" s="244"/>
      <c r="P4784" s="244"/>
      <c r="Q4784" s="244"/>
      <c r="R4784" s="244"/>
      <c r="S4784" s="244"/>
      <c r="T4784" s="245"/>
      <c r="U4784" s="13"/>
      <c r="V4784" s="13"/>
      <c r="W4784" s="13"/>
      <c r="X4784" s="13"/>
      <c r="Y4784" s="13"/>
      <c r="Z4784" s="13"/>
      <c r="AA4784" s="13"/>
      <c r="AB4784" s="13"/>
      <c r="AC4784" s="13"/>
      <c r="AD4784" s="13"/>
      <c r="AE4784" s="13"/>
      <c r="AT4784" s="246" t="s">
        <v>252</v>
      </c>
      <c r="AU4784" s="246" t="s">
        <v>93</v>
      </c>
      <c r="AV4784" s="13" t="s">
        <v>23</v>
      </c>
      <c r="AW4784" s="13" t="s">
        <v>46</v>
      </c>
      <c r="AX4784" s="13" t="s">
        <v>85</v>
      </c>
      <c r="AY4784" s="246" t="s">
        <v>241</v>
      </c>
    </row>
    <row r="4785" s="14" customFormat="1">
      <c r="A4785" s="14"/>
      <c r="B4785" s="247"/>
      <c r="C4785" s="248"/>
      <c r="D4785" s="238" t="s">
        <v>252</v>
      </c>
      <c r="E4785" s="249" t="s">
        <v>39</v>
      </c>
      <c r="F4785" s="250" t="s">
        <v>4245</v>
      </c>
      <c r="G4785" s="248"/>
      <c r="H4785" s="251">
        <v>6.0750000000000002</v>
      </c>
      <c r="I4785" s="252"/>
      <c r="J4785" s="248"/>
      <c r="K4785" s="248"/>
      <c r="L4785" s="253"/>
      <c r="M4785" s="254"/>
      <c r="N4785" s="255"/>
      <c r="O4785" s="255"/>
      <c r="P4785" s="255"/>
      <c r="Q4785" s="255"/>
      <c r="R4785" s="255"/>
      <c r="S4785" s="255"/>
      <c r="T4785" s="256"/>
      <c r="U4785" s="14"/>
      <c r="V4785" s="14"/>
      <c r="W4785" s="14"/>
      <c r="X4785" s="14"/>
      <c r="Y4785" s="14"/>
      <c r="Z4785" s="14"/>
      <c r="AA4785" s="14"/>
      <c r="AB4785" s="14"/>
      <c r="AC4785" s="14"/>
      <c r="AD4785" s="14"/>
      <c r="AE4785" s="14"/>
      <c r="AT4785" s="257" t="s">
        <v>252</v>
      </c>
      <c r="AU4785" s="257" t="s">
        <v>93</v>
      </c>
      <c r="AV4785" s="14" t="s">
        <v>93</v>
      </c>
      <c r="AW4785" s="14" t="s">
        <v>46</v>
      </c>
      <c r="AX4785" s="14" t="s">
        <v>85</v>
      </c>
      <c r="AY4785" s="257" t="s">
        <v>241</v>
      </c>
    </row>
    <row r="4786" s="13" customFormat="1">
      <c r="A4786" s="13"/>
      <c r="B4786" s="236"/>
      <c r="C4786" s="237"/>
      <c r="D4786" s="238" t="s">
        <v>252</v>
      </c>
      <c r="E4786" s="239" t="s">
        <v>39</v>
      </c>
      <c r="F4786" s="240" t="s">
        <v>2764</v>
      </c>
      <c r="G4786" s="237"/>
      <c r="H4786" s="239" t="s">
        <v>39</v>
      </c>
      <c r="I4786" s="241"/>
      <c r="J4786" s="237"/>
      <c r="K4786" s="237"/>
      <c r="L4786" s="242"/>
      <c r="M4786" s="243"/>
      <c r="N4786" s="244"/>
      <c r="O4786" s="244"/>
      <c r="P4786" s="244"/>
      <c r="Q4786" s="244"/>
      <c r="R4786" s="244"/>
      <c r="S4786" s="244"/>
      <c r="T4786" s="245"/>
      <c r="U4786" s="13"/>
      <c r="V4786" s="13"/>
      <c r="W4786" s="13"/>
      <c r="X4786" s="13"/>
      <c r="Y4786" s="13"/>
      <c r="Z4786" s="13"/>
      <c r="AA4786" s="13"/>
      <c r="AB4786" s="13"/>
      <c r="AC4786" s="13"/>
      <c r="AD4786" s="13"/>
      <c r="AE4786" s="13"/>
      <c r="AT4786" s="246" t="s">
        <v>252</v>
      </c>
      <c r="AU4786" s="246" t="s">
        <v>93</v>
      </c>
      <c r="AV4786" s="13" t="s">
        <v>23</v>
      </c>
      <c r="AW4786" s="13" t="s">
        <v>46</v>
      </c>
      <c r="AX4786" s="13" t="s">
        <v>85</v>
      </c>
      <c r="AY4786" s="246" t="s">
        <v>241</v>
      </c>
    </row>
    <row r="4787" s="13" customFormat="1">
      <c r="A4787" s="13"/>
      <c r="B4787" s="236"/>
      <c r="C4787" s="237"/>
      <c r="D4787" s="238" t="s">
        <v>252</v>
      </c>
      <c r="E4787" s="239" t="s">
        <v>39</v>
      </c>
      <c r="F4787" s="240" t="s">
        <v>1946</v>
      </c>
      <c r="G4787" s="237"/>
      <c r="H4787" s="239" t="s">
        <v>39</v>
      </c>
      <c r="I4787" s="241"/>
      <c r="J4787" s="237"/>
      <c r="K4787" s="237"/>
      <c r="L4787" s="242"/>
      <c r="M4787" s="243"/>
      <c r="N4787" s="244"/>
      <c r="O4787" s="244"/>
      <c r="P4787" s="244"/>
      <c r="Q4787" s="244"/>
      <c r="R4787" s="244"/>
      <c r="S4787" s="244"/>
      <c r="T4787" s="245"/>
      <c r="U4787" s="13"/>
      <c r="V4787" s="13"/>
      <c r="W4787" s="13"/>
      <c r="X4787" s="13"/>
      <c r="Y4787" s="13"/>
      <c r="Z4787" s="13"/>
      <c r="AA4787" s="13"/>
      <c r="AB4787" s="13"/>
      <c r="AC4787" s="13"/>
      <c r="AD4787" s="13"/>
      <c r="AE4787" s="13"/>
      <c r="AT4787" s="246" t="s">
        <v>252</v>
      </c>
      <c r="AU4787" s="246" t="s">
        <v>93</v>
      </c>
      <c r="AV4787" s="13" t="s">
        <v>23</v>
      </c>
      <c r="AW4787" s="13" t="s">
        <v>46</v>
      </c>
      <c r="AX4787" s="13" t="s">
        <v>85</v>
      </c>
      <c r="AY4787" s="246" t="s">
        <v>241</v>
      </c>
    </row>
    <row r="4788" s="14" customFormat="1">
      <c r="A4788" s="14"/>
      <c r="B4788" s="247"/>
      <c r="C4788" s="248"/>
      <c r="D4788" s="238" t="s">
        <v>252</v>
      </c>
      <c r="E4788" s="249" t="s">
        <v>39</v>
      </c>
      <c r="F4788" s="250" t="s">
        <v>4246</v>
      </c>
      <c r="G4788" s="248"/>
      <c r="H4788" s="251">
        <v>6.1130000000000004</v>
      </c>
      <c r="I4788" s="252"/>
      <c r="J4788" s="248"/>
      <c r="K4788" s="248"/>
      <c r="L4788" s="253"/>
      <c r="M4788" s="254"/>
      <c r="N4788" s="255"/>
      <c r="O4788" s="255"/>
      <c r="P4788" s="255"/>
      <c r="Q4788" s="255"/>
      <c r="R4788" s="255"/>
      <c r="S4788" s="255"/>
      <c r="T4788" s="256"/>
      <c r="U4788" s="14"/>
      <c r="V4788" s="14"/>
      <c r="W4788" s="14"/>
      <c r="X4788" s="14"/>
      <c r="Y4788" s="14"/>
      <c r="Z4788" s="14"/>
      <c r="AA4788" s="14"/>
      <c r="AB4788" s="14"/>
      <c r="AC4788" s="14"/>
      <c r="AD4788" s="14"/>
      <c r="AE4788" s="14"/>
      <c r="AT4788" s="257" t="s">
        <v>252</v>
      </c>
      <c r="AU4788" s="257" t="s">
        <v>93</v>
      </c>
      <c r="AV4788" s="14" t="s">
        <v>93</v>
      </c>
      <c r="AW4788" s="14" t="s">
        <v>46</v>
      </c>
      <c r="AX4788" s="14" t="s">
        <v>85</v>
      </c>
      <c r="AY4788" s="257" t="s">
        <v>241</v>
      </c>
    </row>
    <row r="4789" s="13" customFormat="1">
      <c r="A4789" s="13"/>
      <c r="B4789" s="236"/>
      <c r="C4789" s="237"/>
      <c r="D4789" s="238" t="s">
        <v>252</v>
      </c>
      <c r="E4789" s="239" t="s">
        <v>39</v>
      </c>
      <c r="F4789" s="240" t="s">
        <v>1952</v>
      </c>
      <c r="G4789" s="237"/>
      <c r="H4789" s="239" t="s">
        <v>39</v>
      </c>
      <c r="I4789" s="241"/>
      <c r="J4789" s="237"/>
      <c r="K4789" s="237"/>
      <c r="L4789" s="242"/>
      <c r="M4789" s="243"/>
      <c r="N4789" s="244"/>
      <c r="O4789" s="244"/>
      <c r="P4789" s="244"/>
      <c r="Q4789" s="244"/>
      <c r="R4789" s="244"/>
      <c r="S4789" s="244"/>
      <c r="T4789" s="245"/>
      <c r="U4789" s="13"/>
      <c r="V4789" s="13"/>
      <c r="W4789" s="13"/>
      <c r="X4789" s="13"/>
      <c r="Y4789" s="13"/>
      <c r="Z4789" s="13"/>
      <c r="AA4789" s="13"/>
      <c r="AB4789" s="13"/>
      <c r="AC4789" s="13"/>
      <c r="AD4789" s="13"/>
      <c r="AE4789" s="13"/>
      <c r="AT4789" s="246" t="s">
        <v>252</v>
      </c>
      <c r="AU4789" s="246" t="s">
        <v>93</v>
      </c>
      <c r="AV4789" s="13" t="s">
        <v>23</v>
      </c>
      <c r="AW4789" s="13" t="s">
        <v>46</v>
      </c>
      <c r="AX4789" s="13" t="s">
        <v>85</v>
      </c>
      <c r="AY4789" s="246" t="s">
        <v>241</v>
      </c>
    </row>
    <row r="4790" s="14" customFormat="1">
      <c r="A4790" s="14"/>
      <c r="B4790" s="247"/>
      <c r="C4790" s="248"/>
      <c r="D4790" s="238" t="s">
        <v>252</v>
      </c>
      <c r="E4790" s="249" t="s">
        <v>39</v>
      </c>
      <c r="F4790" s="250" t="s">
        <v>4247</v>
      </c>
      <c r="G4790" s="248"/>
      <c r="H4790" s="251">
        <v>6.75</v>
      </c>
      <c r="I4790" s="252"/>
      <c r="J4790" s="248"/>
      <c r="K4790" s="248"/>
      <c r="L4790" s="253"/>
      <c r="M4790" s="254"/>
      <c r="N4790" s="255"/>
      <c r="O4790" s="255"/>
      <c r="P4790" s="255"/>
      <c r="Q4790" s="255"/>
      <c r="R4790" s="255"/>
      <c r="S4790" s="255"/>
      <c r="T4790" s="256"/>
      <c r="U4790" s="14"/>
      <c r="V4790" s="14"/>
      <c r="W4790" s="14"/>
      <c r="X4790" s="14"/>
      <c r="Y4790" s="14"/>
      <c r="Z4790" s="14"/>
      <c r="AA4790" s="14"/>
      <c r="AB4790" s="14"/>
      <c r="AC4790" s="14"/>
      <c r="AD4790" s="14"/>
      <c r="AE4790" s="14"/>
      <c r="AT4790" s="257" t="s">
        <v>252</v>
      </c>
      <c r="AU4790" s="257" t="s">
        <v>93</v>
      </c>
      <c r="AV4790" s="14" t="s">
        <v>93</v>
      </c>
      <c r="AW4790" s="14" t="s">
        <v>46</v>
      </c>
      <c r="AX4790" s="14" t="s">
        <v>85</v>
      </c>
      <c r="AY4790" s="257" t="s">
        <v>241</v>
      </c>
    </row>
    <row r="4791" s="16" customFormat="1">
      <c r="A4791" s="16"/>
      <c r="B4791" s="269"/>
      <c r="C4791" s="270"/>
      <c r="D4791" s="238" t="s">
        <v>252</v>
      </c>
      <c r="E4791" s="271" t="s">
        <v>39</v>
      </c>
      <c r="F4791" s="272" t="s">
        <v>295</v>
      </c>
      <c r="G4791" s="270"/>
      <c r="H4791" s="273">
        <v>21.863</v>
      </c>
      <c r="I4791" s="274"/>
      <c r="J4791" s="270"/>
      <c r="K4791" s="270"/>
      <c r="L4791" s="275"/>
      <c r="M4791" s="276"/>
      <c r="N4791" s="277"/>
      <c r="O4791" s="277"/>
      <c r="P4791" s="277"/>
      <c r="Q4791" s="277"/>
      <c r="R4791" s="277"/>
      <c r="S4791" s="277"/>
      <c r="T4791" s="278"/>
      <c r="U4791" s="16"/>
      <c r="V4791" s="16"/>
      <c r="W4791" s="16"/>
      <c r="X4791" s="16"/>
      <c r="Y4791" s="16"/>
      <c r="Z4791" s="16"/>
      <c r="AA4791" s="16"/>
      <c r="AB4791" s="16"/>
      <c r="AC4791" s="16"/>
      <c r="AD4791" s="16"/>
      <c r="AE4791" s="16"/>
      <c r="AT4791" s="279" t="s">
        <v>252</v>
      </c>
      <c r="AU4791" s="279" t="s">
        <v>93</v>
      </c>
      <c r="AV4791" s="16" t="s">
        <v>113</v>
      </c>
      <c r="AW4791" s="16" t="s">
        <v>46</v>
      </c>
      <c r="AX4791" s="16" t="s">
        <v>85</v>
      </c>
      <c r="AY4791" s="279" t="s">
        <v>241</v>
      </c>
    </row>
    <row r="4792" s="13" customFormat="1">
      <c r="A4792" s="13"/>
      <c r="B4792" s="236"/>
      <c r="C4792" s="237"/>
      <c r="D4792" s="238" t="s">
        <v>252</v>
      </c>
      <c r="E4792" s="239" t="s">
        <v>39</v>
      </c>
      <c r="F4792" s="240" t="s">
        <v>2770</v>
      </c>
      <c r="G4792" s="237"/>
      <c r="H4792" s="239" t="s">
        <v>39</v>
      </c>
      <c r="I4792" s="241"/>
      <c r="J4792" s="237"/>
      <c r="K4792" s="237"/>
      <c r="L4792" s="242"/>
      <c r="M4792" s="243"/>
      <c r="N4792" s="244"/>
      <c r="O4792" s="244"/>
      <c r="P4792" s="244"/>
      <c r="Q4792" s="244"/>
      <c r="R4792" s="244"/>
      <c r="S4792" s="244"/>
      <c r="T4792" s="245"/>
      <c r="U4792" s="13"/>
      <c r="V4792" s="13"/>
      <c r="W4792" s="13"/>
      <c r="X4792" s="13"/>
      <c r="Y4792" s="13"/>
      <c r="Z4792" s="13"/>
      <c r="AA4792" s="13"/>
      <c r="AB4792" s="13"/>
      <c r="AC4792" s="13"/>
      <c r="AD4792" s="13"/>
      <c r="AE4792" s="13"/>
      <c r="AT4792" s="246" t="s">
        <v>252</v>
      </c>
      <c r="AU4792" s="246" t="s">
        <v>93</v>
      </c>
      <c r="AV4792" s="13" t="s">
        <v>23</v>
      </c>
      <c r="AW4792" s="13" t="s">
        <v>46</v>
      </c>
      <c r="AX4792" s="13" t="s">
        <v>85</v>
      </c>
      <c r="AY4792" s="246" t="s">
        <v>241</v>
      </c>
    </row>
    <row r="4793" s="13" customFormat="1">
      <c r="A4793" s="13"/>
      <c r="B4793" s="236"/>
      <c r="C4793" s="237"/>
      <c r="D4793" s="238" t="s">
        <v>252</v>
      </c>
      <c r="E4793" s="239" t="s">
        <v>39</v>
      </c>
      <c r="F4793" s="240" t="s">
        <v>2771</v>
      </c>
      <c r="G4793" s="237"/>
      <c r="H4793" s="239" t="s">
        <v>39</v>
      </c>
      <c r="I4793" s="241"/>
      <c r="J4793" s="237"/>
      <c r="K4793" s="237"/>
      <c r="L4793" s="242"/>
      <c r="M4793" s="243"/>
      <c r="N4793" s="244"/>
      <c r="O4793" s="244"/>
      <c r="P4793" s="244"/>
      <c r="Q4793" s="244"/>
      <c r="R4793" s="244"/>
      <c r="S4793" s="244"/>
      <c r="T4793" s="245"/>
      <c r="U4793" s="13"/>
      <c r="V4793" s="13"/>
      <c r="W4793" s="13"/>
      <c r="X4793" s="13"/>
      <c r="Y4793" s="13"/>
      <c r="Z4793" s="13"/>
      <c r="AA4793" s="13"/>
      <c r="AB4793" s="13"/>
      <c r="AC4793" s="13"/>
      <c r="AD4793" s="13"/>
      <c r="AE4793" s="13"/>
      <c r="AT4793" s="246" t="s">
        <v>252</v>
      </c>
      <c r="AU4793" s="246" t="s">
        <v>93</v>
      </c>
      <c r="AV4793" s="13" t="s">
        <v>23</v>
      </c>
      <c r="AW4793" s="13" t="s">
        <v>46</v>
      </c>
      <c r="AX4793" s="13" t="s">
        <v>85</v>
      </c>
      <c r="AY4793" s="246" t="s">
        <v>241</v>
      </c>
    </row>
    <row r="4794" s="13" customFormat="1">
      <c r="A4794" s="13"/>
      <c r="B4794" s="236"/>
      <c r="C4794" s="237"/>
      <c r="D4794" s="238" t="s">
        <v>252</v>
      </c>
      <c r="E4794" s="239" t="s">
        <v>39</v>
      </c>
      <c r="F4794" s="240" t="s">
        <v>1946</v>
      </c>
      <c r="G4794" s="237"/>
      <c r="H4794" s="239" t="s">
        <v>39</v>
      </c>
      <c r="I4794" s="241"/>
      <c r="J4794" s="237"/>
      <c r="K4794" s="237"/>
      <c r="L4794" s="242"/>
      <c r="M4794" s="243"/>
      <c r="N4794" s="244"/>
      <c r="O4794" s="244"/>
      <c r="P4794" s="244"/>
      <c r="Q4794" s="244"/>
      <c r="R4794" s="244"/>
      <c r="S4794" s="244"/>
      <c r="T4794" s="245"/>
      <c r="U4794" s="13"/>
      <c r="V4794" s="13"/>
      <c r="W4794" s="13"/>
      <c r="X4794" s="13"/>
      <c r="Y4794" s="13"/>
      <c r="Z4794" s="13"/>
      <c r="AA4794" s="13"/>
      <c r="AB4794" s="13"/>
      <c r="AC4794" s="13"/>
      <c r="AD4794" s="13"/>
      <c r="AE4794" s="13"/>
      <c r="AT4794" s="246" t="s">
        <v>252</v>
      </c>
      <c r="AU4794" s="246" t="s">
        <v>93</v>
      </c>
      <c r="AV4794" s="13" t="s">
        <v>23</v>
      </c>
      <c r="AW4794" s="13" t="s">
        <v>46</v>
      </c>
      <c r="AX4794" s="13" t="s">
        <v>85</v>
      </c>
      <c r="AY4794" s="246" t="s">
        <v>241</v>
      </c>
    </row>
    <row r="4795" s="14" customFormat="1">
      <c r="A4795" s="14"/>
      <c r="B4795" s="247"/>
      <c r="C4795" s="248"/>
      <c r="D4795" s="238" t="s">
        <v>252</v>
      </c>
      <c r="E4795" s="249" t="s">
        <v>39</v>
      </c>
      <c r="F4795" s="250" t="s">
        <v>4248</v>
      </c>
      <c r="G4795" s="248"/>
      <c r="H4795" s="251">
        <v>11.113</v>
      </c>
      <c r="I4795" s="252"/>
      <c r="J4795" s="248"/>
      <c r="K4795" s="248"/>
      <c r="L4795" s="253"/>
      <c r="M4795" s="254"/>
      <c r="N4795" s="255"/>
      <c r="O4795" s="255"/>
      <c r="P4795" s="255"/>
      <c r="Q4795" s="255"/>
      <c r="R4795" s="255"/>
      <c r="S4795" s="255"/>
      <c r="T4795" s="256"/>
      <c r="U4795" s="14"/>
      <c r="V4795" s="14"/>
      <c r="W4795" s="14"/>
      <c r="X4795" s="14"/>
      <c r="Y4795" s="14"/>
      <c r="Z4795" s="14"/>
      <c r="AA4795" s="14"/>
      <c r="AB4795" s="14"/>
      <c r="AC4795" s="14"/>
      <c r="AD4795" s="14"/>
      <c r="AE4795" s="14"/>
      <c r="AT4795" s="257" t="s">
        <v>252</v>
      </c>
      <c r="AU4795" s="257" t="s">
        <v>93</v>
      </c>
      <c r="AV4795" s="14" t="s">
        <v>93</v>
      </c>
      <c r="AW4795" s="14" t="s">
        <v>46</v>
      </c>
      <c r="AX4795" s="14" t="s">
        <v>85</v>
      </c>
      <c r="AY4795" s="257" t="s">
        <v>241</v>
      </c>
    </row>
    <row r="4796" s="13" customFormat="1">
      <c r="A4796" s="13"/>
      <c r="B4796" s="236"/>
      <c r="C4796" s="237"/>
      <c r="D4796" s="238" t="s">
        <v>252</v>
      </c>
      <c r="E4796" s="239" t="s">
        <v>39</v>
      </c>
      <c r="F4796" s="240" t="s">
        <v>2778</v>
      </c>
      <c r="G4796" s="237"/>
      <c r="H4796" s="239" t="s">
        <v>39</v>
      </c>
      <c r="I4796" s="241"/>
      <c r="J4796" s="237"/>
      <c r="K4796" s="237"/>
      <c r="L4796" s="242"/>
      <c r="M4796" s="243"/>
      <c r="N4796" s="244"/>
      <c r="O4796" s="244"/>
      <c r="P4796" s="244"/>
      <c r="Q4796" s="244"/>
      <c r="R4796" s="244"/>
      <c r="S4796" s="244"/>
      <c r="T4796" s="245"/>
      <c r="U4796" s="13"/>
      <c r="V4796" s="13"/>
      <c r="W4796" s="13"/>
      <c r="X4796" s="13"/>
      <c r="Y4796" s="13"/>
      <c r="Z4796" s="13"/>
      <c r="AA4796" s="13"/>
      <c r="AB4796" s="13"/>
      <c r="AC4796" s="13"/>
      <c r="AD4796" s="13"/>
      <c r="AE4796" s="13"/>
      <c r="AT4796" s="246" t="s">
        <v>252</v>
      </c>
      <c r="AU4796" s="246" t="s">
        <v>93</v>
      </c>
      <c r="AV4796" s="13" t="s">
        <v>23</v>
      </c>
      <c r="AW4796" s="13" t="s">
        <v>46</v>
      </c>
      <c r="AX4796" s="13" t="s">
        <v>85</v>
      </c>
      <c r="AY4796" s="246" t="s">
        <v>241</v>
      </c>
    </row>
    <row r="4797" s="13" customFormat="1">
      <c r="A4797" s="13"/>
      <c r="B4797" s="236"/>
      <c r="C4797" s="237"/>
      <c r="D4797" s="238" t="s">
        <v>252</v>
      </c>
      <c r="E4797" s="239" t="s">
        <v>39</v>
      </c>
      <c r="F4797" s="240" t="s">
        <v>1952</v>
      </c>
      <c r="G4797" s="237"/>
      <c r="H4797" s="239" t="s">
        <v>39</v>
      </c>
      <c r="I4797" s="241"/>
      <c r="J4797" s="237"/>
      <c r="K4797" s="237"/>
      <c r="L4797" s="242"/>
      <c r="M4797" s="243"/>
      <c r="N4797" s="244"/>
      <c r="O4797" s="244"/>
      <c r="P4797" s="244"/>
      <c r="Q4797" s="244"/>
      <c r="R4797" s="244"/>
      <c r="S4797" s="244"/>
      <c r="T4797" s="245"/>
      <c r="U4797" s="13"/>
      <c r="V4797" s="13"/>
      <c r="W4797" s="13"/>
      <c r="X4797" s="13"/>
      <c r="Y4797" s="13"/>
      <c r="Z4797" s="13"/>
      <c r="AA4797" s="13"/>
      <c r="AB4797" s="13"/>
      <c r="AC4797" s="13"/>
      <c r="AD4797" s="13"/>
      <c r="AE4797" s="13"/>
      <c r="AT4797" s="246" t="s">
        <v>252</v>
      </c>
      <c r="AU4797" s="246" t="s">
        <v>93</v>
      </c>
      <c r="AV4797" s="13" t="s">
        <v>23</v>
      </c>
      <c r="AW4797" s="13" t="s">
        <v>46</v>
      </c>
      <c r="AX4797" s="13" t="s">
        <v>85</v>
      </c>
      <c r="AY4797" s="246" t="s">
        <v>241</v>
      </c>
    </row>
    <row r="4798" s="14" customFormat="1">
      <c r="A4798" s="14"/>
      <c r="B4798" s="247"/>
      <c r="C4798" s="248"/>
      <c r="D4798" s="238" t="s">
        <v>252</v>
      </c>
      <c r="E4798" s="249" t="s">
        <v>39</v>
      </c>
      <c r="F4798" s="250" t="s">
        <v>4249</v>
      </c>
      <c r="G4798" s="248"/>
      <c r="H4798" s="251">
        <v>14.050000000000001</v>
      </c>
      <c r="I4798" s="252"/>
      <c r="J4798" s="248"/>
      <c r="K4798" s="248"/>
      <c r="L4798" s="253"/>
      <c r="M4798" s="254"/>
      <c r="N4798" s="255"/>
      <c r="O4798" s="255"/>
      <c r="P4798" s="255"/>
      <c r="Q4798" s="255"/>
      <c r="R4798" s="255"/>
      <c r="S4798" s="255"/>
      <c r="T4798" s="256"/>
      <c r="U4798" s="14"/>
      <c r="V4798" s="14"/>
      <c r="W4798" s="14"/>
      <c r="X4798" s="14"/>
      <c r="Y4798" s="14"/>
      <c r="Z4798" s="14"/>
      <c r="AA4798" s="14"/>
      <c r="AB4798" s="14"/>
      <c r="AC4798" s="14"/>
      <c r="AD4798" s="14"/>
      <c r="AE4798" s="14"/>
      <c r="AT4798" s="257" t="s">
        <v>252</v>
      </c>
      <c r="AU4798" s="257" t="s">
        <v>93</v>
      </c>
      <c r="AV4798" s="14" t="s">
        <v>93</v>
      </c>
      <c r="AW4798" s="14" t="s">
        <v>46</v>
      </c>
      <c r="AX4798" s="14" t="s">
        <v>85</v>
      </c>
      <c r="AY4798" s="257" t="s">
        <v>241</v>
      </c>
    </row>
    <row r="4799" s="14" customFormat="1">
      <c r="A4799" s="14"/>
      <c r="B4799" s="247"/>
      <c r="C4799" s="248"/>
      <c r="D4799" s="238" t="s">
        <v>252</v>
      </c>
      <c r="E4799" s="249" t="s">
        <v>39</v>
      </c>
      <c r="F4799" s="250" t="s">
        <v>4250</v>
      </c>
      <c r="G4799" s="248"/>
      <c r="H4799" s="251">
        <v>0.84999999999999998</v>
      </c>
      <c r="I4799" s="252"/>
      <c r="J4799" s="248"/>
      <c r="K4799" s="248"/>
      <c r="L4799" s="253"/>
      <c r="M4799" s="254"/>
      <c r="N4799" s="255"/>
      <c r="O4799" s="255"/>
      <c r="P4799" s="255"/>
      <c r="Q4799" s="255"/>
      <c r="R4799" s="255"/>
      <c r="S4799" s="255"/>
      <c r="T4799" s="256"/>
      <c r="U4799" s="14"/>
      <c r="V4799" s="14"/>
      <c r="W4799" s="14"/>
      <c r="X4799" s="14"/>
      <c r="Y4799" s="14"/>
      <c r="Z4799" s="14"/>
      <c r="AA4799" s="14"/>
      <c r="AB4799" s="14"/>
      <c r="AC4799" s="14"/>
      <c r="AD4799" s="14"/>
      <c r="AE4799" s="14"/>
      <c r="AT4799" s="257" t="s">
        <v>252</v>
      </c>
      <c r="AU4799" s="257" t="s">
        <v>93</v>
      </c>
      <c r="AV4799" s="14" t="s">
        <v>93</v>
      </c>
      <c r="AW4799" s="14" t="s">
        <v>46</v>
      </c>
      <c r="AX4799" s="14" t="s">
        <v>85</v>
      </c>
      <c r="AY4799" s="257" t="s">
        <v>241</v>
      </c>
    </row>
    <row r="4800" s="13" customFormat="1">
      <c r="A4800" s="13"/>
      <c r="B4800" s="236"/>
      <c r="C4800" s="237"/>
      <c r="D4800" s="238" t="s">
        <v>252</v>
      </c>
      <c r="E4800" s="239" t="s">
        <v>39</v>
      </c>
      <c r="F4800" s="240" t="s">
        <v>1949</v>
      </c>
      <c r="G4800" s="237"/>
      <c r="H4800" s="239" t="s">
        <v>39</v>
      </c>
      <c r="I4800" s="241"/>
      <c r="J4800" s="237"/>
      <c r="K4800" s="237"/>
      <c r="L4800" s="242"/>
      <c r="M4800" s="243"/>
      <c r="N4800" s="244"/>
      <c r="O4800" s="244"/>
      <c r="P4800" s="244"/>
      <c r="Q4800" s="244"/>
      <c r="R4800" s="244"/>
      <c r="S4800" s="244"/>
      <c r="T4800" s="245"/>
      <c r="U4800" s="13"/>
      <c r="V4800" s="13"/>
      <c r="W4800" s="13"/>
      <c r="X4800" s="13"/>
      <c r="Y4800" s="13"/>
      <c r="Z4800" s="13"/>
      <c r="AA4800" s="13"/>
      <c r="AB4800" s="13"/>
      <c r="AC4800" s="13"/>
      <c r="AD4800" s="13"/>
      <c r="AE4800" s="13"/>
      <c r="AT4800" s="246" t="s">
        <v>252</v>
      </c>
      <c r="AU4800" s="246" t="s">
        <v>93</v>
      </c>
      <c r="AV4800" s="13" t="s">
        <v>23</v>
      </c>
      <c r="AW4800" s="13" t="s">
        <v>46</v>
      </c>
      <c r="AX4800" s="13" t="s">
        <v>85</v>
      </c>
      <c r="AY4800" s="246" t="s">
        <v>241</v>
      </c>
    </row>
    <row r="4801" s="14" customFormat="1">
      <c r="A4801" s="14"/>
      <c r="B4801" s="247"/>
      <c r="C4801" s="248"/>
      <c r="D4801" s="238" t="s">
        <v>252</v>
      </c>
      <c r="E4801" s="249" t="s">
        <v>39</v>
      </c>
      <c r="F4801" s="250" t="s">
        <v>4251</v>
      </c>
      <c r="G4801" s="248"/>
      <c r="H4801" s="251">
        <v>4</v>
      </c>
      <c r="I4801" s="252"/>
      <c r="J4801" s="248"/>
      <c r="K4801" s="248"/>
      <c r="L4801" s="253"/>
      <c r="M4801" s="254"/>
      <c r="N4801" s="255"/>
      <c r="O4801" s="255"/>
      <c r="P4801" s="255"/>
      <c r="Q4801" s="255"/>
      <c r="R4801" s="255"/>
      <c r="S4801" s="255"/>
      <c r="T4801" s="256"/>
      <c r="U4801" s="14"/>
      <c r="V4801" s="14"/>
      <c r="W4801" s="14"/>
      <c r="X4801" s="14"/>
      <c r="Y4801" s="14"/>
      <c r="Z4801" s="14"/>
      <c r="AA4801" s="14"/>
      <c r="AB4801" s="14"/>
      <c r="AC4801" s="14"/>
      <c r="AD4801" s="14"/>
      <c r="AE4801" s="14"/>
      <c r="AT4801" s="257" t="s">
        <v>252</v>
      </c>
      <c r="AU4801" s="257" t="s">
        <v>93</v>
      </c>
      <c r="AV4801" s="14" t="s">
        <v>93</v>
      </c>
      <c r="AW4801" s="14" t="s">
        <v>46</v>
      </c>
      <c r="AX4801" s="14" t="s">
        <v>85</v>
      </c>
      <c r="AY4801" s="257" t="s">
        <v>241</v>
      </c>
    </row>
    <row r="4802" s="16" customFormat="1">
      <c r="A4802" s="16"/>
      <c r="B4802" s="269"/>
      <c r="C4802" s="270"/>
      <c r="D4802" s="238" t="s">
        <v>252</v>
      </c>
      <c r="E4802" s="271" t="s">
        <v>39</v>
      </c>
      <c r="F4802" s="272" t="s">
        <v>295</v>
      </c>
      <c r="G4802" s="270"/>
      <c r="H4802" s="273">
        <v>30.013000000000002</v>
      </c>
      <c r="I4802" s="274"/>
      <c r="J4802" s="270"/>
      <c r="K4802" s="270"/>
      <c r="L4802" s="275"/>
      <c r="M4802" s="276"/>
      <c r="N4802" s="277"/>
      <c r="O4802" s="277"/>
      <c r="P4802" s="277"/>
      <c r="Q4802" s="277"/>
      <c r="R4802" s="277"/>
      <c r="S4802" s="277"/>
      <c r="T4802" s="278"/>
      <c r="U4802" s="16"/>
      <c r="V4802" s="16"/>
      <c r="W4802" s="16"/>
      <c r="X4802" s="16"/>
      <c r="Y4802" s="16"/>
      <c r="Z4802" s="16"/>
      <c r="AA4802" s="16"/>
      <c r="AB4802" s="16"/>
      <c r="AC4802" s="16"/>
      <c r="AD4802" s="16"/>
      <c r="AE4802" s="16"/>
      <c r="AT4802" s="279" t="s">
        <v>252</v>
      </c>
      <c r="AU4802" s="279" t="s">
        <v>93</v>
      </c>
      <c r="AV4802" s="16" t="s">
        <v>113</v>
      </c>
      <c r="AW4802" s="16" t="s">
        <v>46</v>
      </c>
      <c r="AX4802" s="16" t="s">
        <v>85</v>
      </c>
      <c r="AY4802" s="279" t="s">
        <v>241</v>
      </c>
    </row>
    <row r="4803" s="13" customFormat="1">
      <c r="A4803" s="13"/>
      <c r="B4803" s="236"/>
      <c r="C4803" s="237"/>
      <c r="D4803" s="238" t="s">
        <v>252</v>
      </c>
      <c r="E4803" s="239" t="s">
        <v>39</v>
      </c>
      <c r="F4803" s="240" t="s">
        <v>2785</v>
      </c>
      <c r="G4803" s="237"/>
      <c r="H4803" s="239" t="s">
        <v>39</v>
      </c>
      <c r="I4803" s="241"/>
      <c r="J4803" s="237"/>
      <c r="K4803" s="237"/>
      <c r="L4803" s="242"/>
      <c r="M4803" s="243"/>
      <c r="N4803" s="244"/>
      <c r="O4803" s="244"/>
      <c r="P4803" s="244"/>
      <c r="Q4803" s="244"/>
      <c r="R4803" s="244"/>
      <c r="S4803" s="244"/>
      <c r="T4803" s="245"/>
      <c r="U4803" s="13"/>
      <c r="V4803" s="13"/>
      <c r="W4803" s="13"/>
      <c r="X4803" s="13"/>
      <c r="Y4803" s="13"/>
      <c r="Z4803" s="13"/>
      <c r="AA4803" s="13"/>
      <c r="AB4803" s="13"/>
      <c r="AC4803" s="13"/>
      <c r="AD4803" s="13"/>
      <c r="AE4803" s="13"/>
      <c r="AT4803" s="246" t="s">
        <v>252</v>
      </c>
      <c r="AU4803" s="246" t="s">
        <v>93</v>
      </c>
      <c r="AV4803" s="13" t="s">
        <v>23</v>
      </c>
      <c r="AW4803" s="13" t="s">
        <v>46</v>
      </c>
      <c r="AX4803" s="13" t="s">
        <v>85</v>
      </c>
      <c r="AY4803" s="246" t="s">
        <v>241</v>
      </c>
    </row>
    <row r="4804" s="13" customFormat="1">
      <c r="A4804" s="13"/>
      <c r="B4804" s="236"/>
      <c r="C4804" s="237"/>
      <c r="D4804" s="238" t="s">
        <v>252</v>
      </c>
      <c r="E4804" s="239" t="s">
        <v>39</v>
      </c>
      <c r="F4804" s="240" t="s">
        <v>1949</v>
      </c>
      <c r="G4804" s="237"/>
      <c r="H4804" s="239" t="s">
        <v>39</v>
      </c>
      <c r="I4804" s="241"/>
      <c r="J4804" s="237"/>
      <c r="K4804" s="237"/>
      <c r="L4804" s="242"/>
      <c r="M4804" s="243"/>
      <c r="N4804" s="244"/>
      <c r="O4804" s="244"/>
      <c r="P4804" s="244"/>
      <c r="Q4804" s="244"/>
      <c r="R4804" s="244"/>
      <c r="S4804" s="244"/>
      <c r="T4804" s="245"/>
      <c r="U4804" s="13"/>
      <c r="V4804" s="13"/>
      <c r="W4804" s="13"/>
      <c r="X4804" s="13"/>
      <c r="Y4804" s="13"/>
      <c r="Z4804" s="13"/>
      <c r="AA4804" s="13"/>
      <c r="AB4804" s="13"/>
      <c r="AC4804" s="13"/>
      <c r="AD4804" s="13"/>
      <c r="AE4804" s="13"/>
      <c r="AT4804" s="246" t="s">
        <v>252</v>
      </c>
      <c r="AU4804" s="246" t="s">
        <v>93</v>
      </c>
      <c r="AV4804" s="13" t="s">
        <v>23</v>
      </c>
      <c r="AW4804" s="13" t="s">
        <v>46</v>
      </c>
      <c r="AX4804" s="13" t="s">
        <v>85</v>
      </c>
      <c r="AY4804" s="246" t="s">
        <v>241</v>
      </c>
    </row>
    <row r="4805" s="14" customFormat="1">
      <c r="A4805" s="14"/>
      <c r="B4805" s="247"/>
      <c r="C4805" s="248"/>
      <c r="D4805" s="238" t="s">
        <v>252</v>
      </c>
      <c r="E4805" s="249" t="s">
        <v>39</v>
      </c>
      <c r="F4805" s="250" t="s">
        <v>4251</v>
      </c>
      <c r="G4805" s="248"/>
      <c r="H4805" s="251">
        <v>4</v>
      </c>
      <c r="I4805" s="252"/>
      <c r="J4805" s="248"/>
      <c r="K4805" s="248"/>
      <c r="L4805" s="253"/>
      <c r="M4805" s="254"/>
      <c r="N4805" s="255"/>
      <c r="O4805" s="255"/>
      <c r="P4805" s="255"/>
      <c r="Q4805" s="255"/>
      <c r="R4805" s="255"/>
      <c r="S4805" s="255"/>
      <c r="T4805" s="256"/>
      <c r="U4805" s="14"/>
      <c r="V4805" s="14"/>
      <c r="W4805" s="14"/>
      <c r="X4805" s="14"/>
      <c r="Y4805" s="14"/>
      <c r="Z4805" s="14"/>
      <c r="AA4805" s="14"/>
      <c r="AB4805" s="14"/>
      <c r="AC4805" s="14"/>
      <c r="AD4805" s="14"/>
      <c r="AE4805" s="14"/>
      <c r="AT4805" s="257" t="s">
        <v>252</v>
      </c>
      <c r="AU4805" s="257" t="s">
        <v>93</v>
      </c>
      <c r="AV4805" s="14" t="s">
        <v>93</v>
      </c>
      <c r="AW4805" s="14" t="s">
        <v>46</v>
      </c>
      <c r="AX4805" s="14" t="s">
        <v>85</v>
      </c>
      <c r="AY4805" s="257" t="s">
        <v>241</v>
      </c>
    </row>
    <row r="4806" s="13" customFormat="1">
      <c r="A4806" s="13"/>
      <c r="B4806" s="236"/>
      <c r="C4806" s="237"/>
      <c r="D4806" s="238" t="s">
        <v>252</v>
      </c>
      <c r="E4806" s="239" t="s">
        <v>39</v>
      </c>
      <c r="F4806" s="240" t="s">
        <v>1952</v>
      </c>
      <c r="G4806" s="237"/>
      <c r="H4806" s="239" t="s">
        <v>39</v>
      </c>
      <c r="I4806" s="241"/>
      <c r="J4806" s="237"/>
      <c r="K4806" s="237"/>
      <c r="L4806" s="242"/>
      <c r="M4806" s="243"/>
      <c r="N4806" s="244"/>
      <c r="O4806" s="244"/>
      <c r="P4806" s="244"/>
      <c r="Q4806" s="244"/>
      <c r="R4806" s="244"/>
      <c r="S4806" s="244"/>
      <c r="T4806" s="245"/>
      <c r="U4806" s="13"/>
      <c r="V4806" s="13"/>
      <c r="W4806" s="13"/>
      <c r="X4806" s="13"/>
      <c r="Y4806" s="13"/>
      <c r="Z4806" s="13"/>
      <c r="AA4806" s="13"/>
      <c r="AB4806" s="13"/>
      <c r="AC4806" s="13"/>
      <c r="AD4806" s="13"/>
      <c r="AE4806" s="13"/>
      <c r="AT4806" s="246" t="s">
        <v>252</v>
      </c>
      <c r="AU4806" s="246" t="s">
        <v>93</v>
      </c>
      <c r="AV4806" s="13" t="s">
        <v>23</v>
      </c>
      <c r="AW4806" s="13" t="s">
        <v>46</v>
      </c>
      <c r="AX4806" s="13" t="s">
        <v>85</v>
      </c>
      <c r="AY4806" s="246" t="s">
        <v>241</v>
      </c>
    </row>
    <row r="4807" s="14" customFormat="1">
      <c r="A4807" s="14"/>
      <c r="B4807" s="247"/>
      <c r="C4807" s="248"/>
      <c r="D4807" s="238" t="s">
        <v>252</v>
      </c>
      <c r="E4807" s="249" t="s">
        <v>39</v>
      </c>
      <c r="F4807" s="250" t="s">
        <v>4252</v>
      </c>
      <c r="G4807" s="248"/>
      <c r="H4807" s="251">
        <v>8.7430000000000003</v>
      </c>
      <c r="I4807" s="252"/>
      <c r="J4807" s="248"/>
      <c r="K4807" s="248"/>
      <c r="L4807" s="253"/>
      <c r="M4807" s="254"/>
      <c r="N4807" s="255"/>
      <c r="O4807" s="255"/>
      <c r="P4807" s="255"/>
      <c r="Q4807" s="255"/>
      <c r="R4807" s="255"/>
      <c r="S4807" s="255"/>
      <c r="T4807" s="256"/>
      <c r="U4807" s="14"/>
      <c r="V4807" s="14"/>
      <c r="W4807" s="14"/>
      <c r="X4807" s="14"/>
      <c r="Y4807" s="14"/>
      <c r="Z4807" s="14"/>
      <c r="AA4807" s="14"/>
      <c r="AB4807" s="14"/>
      <c r="AC4807" s="14"/>
      <c r="AD4807" s="14"/>
      <c r="AE4807" s="14"/>
      <c r="AT4807" s="257" t="s">
        <v>252</v>
      </c>
      <c r="AU4807" s="257" t="s">
        <v>93</v>
      </c>
      <c r="AV4807" s="14" t="s">
        <v>93</v>
      </c>
      <c r="AW4807" s="14" t="s">
        <v>46</v>
      </c>
      <c r="AX4807" s="14" t="s">
        <v>85</v>
      </c>
      <c r="AY4807" s="257" t="s">
        <v>241</v>
      </c>
    </row>
    <row r="4808" s="16" customFormat="1">
      <c r="A4808" s="16"/>
      <c r="B4808" s="269"/>
      <c r="C4808" s="270"/>
      <c r="D4808" s="238" t="s">
        <v>252</v>
      </c>
      <c r="E4808" s="271" t="s">
        <v>39</v>
      </c>
      <c r="F4808" s="272" t="s">
        <v>295</v>
      </c>
      <c r="G4808" s="270"/>
      <c r="H4808" s="273">
        <v>12.743</v>
      </c>
      <c r="I4808" s="274"/>
      <c r="J4808" s="270"/>
      <c r="K4808" s="270"/>
      <c r="L4808" s="275"/>
      <c r="M4808" s="276"/>
      <c r="N4808" s="277"/>
      <c r="O4808" s="277"/>
      <c r="P4808" s="277"/>
      <c r="Q4808" s="277"/>
      <c r="R4808" s="277"/>
      <c r="S4808" s="277"/>
      <c r="T4808" s="278"/>
      <c r="U4808" s="16"/>
      <c r="V4808" s="16"/>
      <c r="W4808" s="16"/>
      <c r="X4808" s="16"/>
      <c r="Y4808" s="16"/>
      <c r="Z4808" s="16"/>
      <c r="AA4808" s="16"/>
      <c r="AB4808" s="16"/>
      <c r="AC4808" s="16"/>
      <c r="AD4808" s="16"/>
      <c r="AE4808" s="16"/>
      <c r="AT4808" s="279" t="s">
        <v>252</v>
      </c>
      <c r="AU4808" s="279" t="s">
        <v>93</v>
      </c>
      <c r="AV4808" s="16" t="s">
        <v>113</v>
      </c>
      <c r="AW4808" s="16" t="s">
        <v>46</v>
      </c>
      <c r="AX4808" s="16" t="s">
        <v>85</v>
      </c>
      <c r="AY4808" s="279" t="s">
        <v>241</v>
      </c>
    </row>
    <row r="4809" s="13" customFormat="1">
      <c r="A4809" s="13"/>
      <c r="B4809" s="236"/>
      <c r="C4809" s="237"/>
      <c r="D4809" s="238" t="s">
        <v>252</v>
      </c>
      <c r="E4809" s="239" t="s">
        <v>39</v>
      </c>
      <c r="F4809" s="240" t="s">
        <v>2789</v>
      </c>
      <c r="G4809" s="237"/>
      <c r="H4809" s="239" t="s">
        <v>39</v>
      </c>
      <c r="I4809" s="241"/>
      <c r="J4809" s="237"/>
      <c r="K4809" s="237"/>
      <c r="L4809" s="242"/>
      <c r="M4809" s="243"/>
      <c r="N4809" s="244"/>
      <c r="O4809" s="244"/>
      <c r="P4809" s="244"/>
      <c r="Q4809" s="244"/>
      <c r="R4809" s="244"/>
      <c r="S4809" s="244"/>
      <c r="T4809" s="245"/>
      <c r="U4809" s="13"/>
      <c r="V4809" s="13"/>
      <c r="W4809" s="13"/>
      <c r="X4809" s="13"/>
      <c r="Y4809" s="13"/>
      <c r="Z4809" s="13"/>
      <c r="AA4809" s="13"/>
      <c r="AB4809" s="13"/>
      <c r="AC4809" s="13"/>
      <c r="AD4809" s="13"/>
      <c r="AE4809" s="13"/>
      <c r="AT4809" s="246" t="s">
        <v>252</v>
      </c>
      <c r="AU4809" s="246" t="s">
        <v>93</v>
      </c>
      <c r="AV4809" s="13" t="s">
        <v>23</v>
      </c>
      <c r="AW4809" s="13" t="s">
        <v>46</v>
      </c>
      <c r="AX4809" s="13" t="s">
        <v>85</v>
      </c>
      <c r="AY4809" s="246" t="s">
        <v>241</v>
      </c>
    </row>
    <row r="4810" s="14" customFormat="1">
      <c r="A4810" s="14"/>
      <c r="B4810" s="247"/>
      <c r="C4810" s="248"/>
      <c r="D4810" s="238" t="s">
        <v>252</v>
      </c>
      <c r="E4810" s="249" t="s">
        <v>39</v>
      </c>
      <c r="F4810" s="250" t="s">
        <v>4253</v>
      </c>
      <c r="G4810" s="248"/>
      <c r="H4810" s="251">
        <v>2.5</v>
      </c>
      <c r="I4810" s="252"/>
      <c r="J4810" s="248"/>
      <c r="K4810" s="248"/>
      <c r="L4810" s="253"/>
      <c r="M4810" s="254"/>
      <c r="N4810" s="255"/>
      <c r="O4810" s="255"/>
      <c r="P4810" s="255"/>
      <c r="Q4810" s="255"/>
      <c r="R4810" s="255"/>
      <c r="S4810" s="255"/>
      <c r="T4810" s="256"/>
      <c r="U4810" s="14"/>
      <c r="V4810" s="14"/>
      <c r="W4810" s="14"/>
      <c r="X4810" s="14"/>
      <c r="Y4810" s="14"/>
      <c r="Z4810" s="14"/>
      <c r="AA4810" s="14"/>
      <c r="AB4810" s="14"/>
      <c r="AC4810" s="14"/>
      <c r="AD4810" s="14"/>
      <c r="AE4810" s="14"/>
      <c r="AT4810" s="257" t="s">
        <v>252</v>
      </c>
      <c r="AU4810" s="257" t="s">
        <v>93</v>
      </c>
      <c r="AV4810" s="14" t="s">
        <v>93</v>
      </c>
      <c r="AW4810" s="14" t="s">
        <v>46</v>
      </c>
      <c r="AX4810" s="14" t="s">
        <v>85</v>
      </c>
      <c r="AY4810" s="257" t="s">
        <v>241</v>
      </c>
    </row>
    <row r="4811" s="16" customFormat="1">
      <c r="A4811" s="16"/>
      <c r="B4811" s="269"/>
      <c r="C4811" s="270"/>
      <c r="D4811" s="238" t="s">
        <v>252</v>
      </c>
      <c r="E4811" s="271" t="s">
        <v>39</v>
      </c>
      <c r="F4811" s="272" t="s">
        <v>295</v>
      </c>
      <c r="G4811" s="270"/>
      <c r="H4811" s="273">
        <v>2.5</v>
      </c>
      <c r="I4811" s="274"/>
      <c r="J4811" s="270"/>
      <c r="K4811" s="270"/>
      <c r="L4811" s="275"/>
      <c r="M4811" s="276"/>
      <c r="N4811" s="277"/>
      <c r="O4811" s="277"/>
      <c r="P4811" s="277"/>
      <c r="Q4811" s="277"/>
      <c r="R4811" s="277"/>
      <c r="S4811" s="277"/>
      <c r="T4811" s="278"/>
      <c r="U4811" s="16"/>
      <c r="V4811" s="16"/>
      <c r="W4811" s="16"/>
      <c r="X4811" s="16"/>
      <c r="Y4811" s="16"/>
      <c r="Z4811" s="16"/>
      <c r="AA4811" s="16"/>
      <c r="AB4811" s="16"/>
      <c r="AC4811" s="16"/>
      <c r="AD4811" s="16"/>
      <c r="AE4811" s="16"/>
      <c r="AT4811" s="279" t="s">
        <v>252</v>
      </c>
      <c r="AU4811" s="279" t="s">
        <v>93</v>
      </c>
      <c r="AV4811" s="16" t="s">
        <v>113</v>
      </c>
      <c r="AW4811" s="16" t="s">
        <v>46</v>
      </c>
      <c r="AX4811" s="16" t="s">
        <v>85</v>
      </c>
      <c r="AY4811" s="279" t="s">
        <v>241</v>
      </c>
    </row>
    <row r="4812" s="15" customFormat="1">
      <c r="A4812" s="15"/>
      <c r="B4812" s="258"/>
      <c r="C4812" s="259"/>
      <c r="D4812" s="238" t="s">
        <v>252</v>
      </c>
      <c r="E4812" s="260" t="s">
        <v>39</v>
      </c>
      <c r="F4812" s="261" t="s">
        <v>274</v>
      </c>
      <c r="G4812" s="259"/>
      <c r="H4812" s="262">
        <v>67.119</v>
      </c>
      <c r="I4812" s="263"/>
      <c r="J4812" s="259"/>
      <c r="K4812" s="259"/>
      <c r="L4812" s="264"/>
      <c r="M4812" s="265"/>
      <c r="N4812" s="266"/>
      <c r="O4812" s="266"/>
      <c r="P4812" s="266"/>
      <c r="Q4812" s="266"/>
      <c r="R4812" s="266"/>
      <c r="S4812" s="266"/>
      <c r="T4812" s="267"/>
      <c r="U4812" s="15"/>
      <c r="V4812" s="15"/>
      <c r="W4812" s="15"/>
      <c r="X4812" s="15"/>
      <c r="Y4812" s="15"/>
      <c r="Z4812" s="15"/>
      <c r="AA4812" s="15"/>
      <c r="AB4812" s="15"/>
      <c r="AC4812" s="15"/>
      <c r="AD4812" s="15"/>
      <c r="AE4812" s="15"/>
      <c r="AT4812" s="268" t="s">
        <v>252</v>
      </c>
      <c r="AU4812" s="268" t="s">
        <v>93</v>
      </c>
      <c r="AV4812" s="15" t="s">
        <v>248</v>
      </c>
      <c r="AW4812" s="15" t="s">
        <v>46</v>
      </c>
      <c r="AX4812" s="15" t="s">
        <v>23</v>
      </c>
      <c r="AY4812" s="268" t="s">
        <v>241</v>
      </c>
    </row>
    <row r="4813" s="2" customFormat="1" ht="16.5" customHeight="1">
      <c r="A4813" s="42"/>
      <c r="B4813" s="43"/>
      <c r="C4813" s="218" t="s">
        <v>4254</v>
      </c>
      <c r="D4813" s="218" t="s">
        <v>243</v>
      </c>
      <c r="E4813" s="219" t="s">
        <v>4255</v>
      </c>
      <c r="F4813" s="220" t="s">
        <v>4256</v>
      </c>
      <c r="G4813" s="221" t="s">
        <v>515</v>
      </c>
      <c r="H4813" s="222">
        <v>134.23500000000001</v>
      </c>
      <c r="I4813" s="223"/>
      <c r="J4813" s="224">
        <f>ROUND(I4813*H4813,2)</f>
        <v>0</v>
      </c>
      <c r="K4813" s="220" t="s">
        <v>247</v>
      </c>
      <c r="L4813" s="48"/>
      <c r="M4813" s="225" t="s">
        <v>39</v>
      </c>
      <c r="N4813" s="226" t="s">
        <v>56</v>
      </c>
      <c r="O4813" s="88"/>
      <c r="P4813" s="227">
        <f>O4813*H4813</f>
        <v>0</v>
      </c>
      <c r="Q4813" s="227">
        <v>0.00016000000000000001</v>
      </c>
      <c r="R4813" s="227">
        <f>Q4813*H4813</f>
        <v>0.021477600000000003</v>
      </c>
      <c r="S4813" s="227">
        <v>0</v>
      </c>
      <c r="T4813" s="228">
        <f>S4813*H4813</f>
        <v>0</v>
      </c>
      <c r="U4813" s="42"/>
      <c r="V4813" s="42"/>
      <c r="W4813" s="42"/>
      <c r="X4813" s="42"/>
      <c r="Y4813" s="42"/>
      <c r="Z4813" s="42"/>
      <c r="AA4813" s="42"/>
      <c r="AB4813" s="42"/>
      <c r="AC4813" s="42"/>
      <c r="AD4813" s="42"/>
      <c r="AE4813" s="42"/>
      <c r="AR4813" s="229" t="s">
        <v>462</v>
      </c>
      <c r="AT4813" s="229" t="s">
        <v>243</v>
      </c>
      <c r="AU4813" s="229" t="s">
        <v>93</v>
      </c>
      <c r="AY4813" s="20" t="s">
        <v>241</v>
      </c>
      <c r="BE4813" s="230">
        <f>IF(N4813="základní",J4813,0)</f>
        <v>0</v>
      </c>
      <c r="BF4813" s="230">
        <f>IF(N4813="snížená",J4813,0)</f>
        <v>0</v>
      </c>
      <c r="BG4813" s="230">
        <f>IF(N4813="zákl. přenesená",J4813,0)</f>
        <v>0</v>
      </c>
      <c r="BH4813" s="230">
        <f>IF(N4813="sníž. přenesená",J4813,0)</f>
        <v>0</v>
      </c>
      <c r="BI4813" s="230">
        <f>IF(N4813="nulová",J4813,0)</f>
        <v>0</v>
      </c>
      <c r="BJ4813" s="20" t="s">
        <v>23</v>
      </c>
      <c r="BK4813" s="230">
        <f>ROUND(I4813*H4813,2)</f>
        <v>0</v>
      </c>
      <c r="BL4813" s="20" t="s">
        <v>462</v>
      </c>
      <c r="BM4813" s="229" t="s">
        <v>4257</v>
      </c>
    </row>
    <row r="4814" s="2" customFormat="1">
      <c r="A4814" s="42"/>
      <c r="B4814" s="43"/>
      <c r="C4814" s="44"/>
      <c r="D4814" s="231" t="s">
        <v>250</v>
      </c>
      <c r="E4814" s="44"/>
      <c r="F4814" s="232" t="s">
        <v>4258</v>
      </c>
      <c r="G4814" s="44"/>
      <c r="H4814" s="44"/>
      <c r="I4814" s="233"/>
      <c r="J4814" s="44"/>
      <c r="K4814" s="44"/>
      <c r="L4814" s="48"/>
      <c r="M4814" s="234"/>
      <c r="N4814" s="235"/>
      <c r="O4814" s="88"/>
      <c r="P4814" s="88"/>
      <c r="Q4814" s="88"/>
      <c r="R4814" s="88"/>
      <c r="S4814" s="88"/>
      <c r="T4814" s="89"/>
      <c r="U4814" s="42"/>
      <c r="V4814" s="42"/>
      <c r="W4814" s="42"/>
      <c r="X4814" s="42"/>
      <c r="Y4814" s="42"/>
      <c r="Z4814" s="42"/>
      <c r="AA4814" s="42"/>
      <c r="AB4814" s="42"/>
      <c r="AC4814" s="42"/>
      <c r="AD4814" s="42"/>
      <c r="AE4814" s="42"/>
      <c r="AT4814" s="20" t="s">
        <v>250</v>
      </c>
      <c r="AU4814" s="20" t="s">
        <v>93</v>
      </c>
    </row>
    <row r="4815" s="13" customFormat="1">
      <c r="A4815" s="13"/>
      <c r="B4815" s="236"/>
      <c r="C4815" s="237"/>
      <c r="D4815" s="238" t="s">
        <v>252</v>
      </c>
      <c r="E4815" s="239" t="s">
        <v>39</v>
      </c>
      <c r="F4815" s="240" t="s">
        <v>2797</v>
      </c>
      <c r="G4815" s="237"/>
      <c r="H4815" s="239" t="s">
        <v>39</v>
      </c>
      <c r="I4815" s="241"/>
      <c r="J4815" s="237"/>
      <c r="K4815" s="237"/>
      <c r="L4815" s="242"/>
      <c r="M4815" s="243"/>
      <c r="N4815" s="244"/>
      <c r="O4815" s="244"/>
      <c r="P4815" s="244"/>
      <c r="Q4815" s="244"/>
      <c r="R4815" s="244"/>
      <c r="S4815" s="244"/>
      <c r="T4815" s="245"/>
      <c r="U4815" s="13"/>
      <c r="V4815" s="13"/>
      <c r="W4815" s="13"/>
      <c r="X4815" s="13"/>
      <c r="Y4815" s="13"/>
      <c r="Z4815" s="13"/>
      <c r="AA4815" s="13"/>
      <c r="AB4815" s="13"/>
      <c r="AC4815" s="13"/>
      <c r="AD4815" s="13"/>
      <c r="AE4815" s="13"/>
      <c r="AT4815" s="246" t="s">
        <v>252</v>
      </c>
      <c r="AU4815" s="246" t="s">
        <v>93</v>
      </c>
      <c r="AV4815" s="13" t="s">
        <v>23</v>
      </c>
      <c r="AW4815" s="13" t="s">
        <v>46</v>
      </c>
      <c r="AX4815" s="13" t="s">
        <v>85</v>
      </c>
      <c r="AY4815" s="246" t="s">
        <v>241</v>
      </c>
    </row>
    <row r="4816" s="13" customFormat="1">
      <c r="A4816" s="13"/>
      <c r="B4816" s="236"/>
      <c r="C4816" s="237"/>
      <c r="D4816" s="238" t="s">
        <v>252</v>
      </c>
      <c r="E4816" s="239" t="s">
        <v>39</v>
      </c>
      <c r="F4816" s="240" t="s">
        <v>2756</v>
      </c>
      <c r="G4816" s="237"/>
      <c r="H4816" s="239" t="s">
        <v>39</v>
      </c>
      <c r="I4816" s="241"/>
      <c r="J4816" s="237"/>
      <c r="K4816" s="237"/>
      <c r="L4816" s="242"/>
      <c r="M4816" s="243"/>
      <c r="N4816" s="244"/>
      <c r="O4816" s="244"/>
      <c r="P4816" s="244"/>
      <c r="Q4816" s="244"/>
      <c r="R4816" s="244"/>
      <c r="S4816" s="244"/>
      <c r="T4816" s="245"/>
      <c r="U4816" s="13"/>
      <c r="V4816" s="13"/>
      <c r="W4816" s="13"/>
      <c r="X4816" s="13"/>
      <c r="Y4816" s="13"/>
      <c r="Z4816" s="13"/>
      <c r="AA4816" s="13"/>
      <c r="AB4816" s="13"/>
      <c r="AC4816" s="13"/>
      <c r="AD4816" s="13"/>
      <c r="AE4816" s="13"/>
      <c r="AT4816" s="246" t="s">
        <v>252</v>
      </c>
      <c r="AU4816" s="246" t="s">
        <v>93</v>
      </c>
      <c r="AV4816" s="13" t="s">
        <v>23</v>
      </c>
      <c r="AW4816" s="13" t="s">
        <v>46</v>
      </c>
      <c r="AX4816" s="13" t="s">
        <v>85</v>
      </c>
      <c r="AY4816" s="246" t="s">
        <v>241</v>
      </c>
    </row>
    <row r="4817" s="13" customFormat="1">
      <c r="A4817" s="13"/>
      <c r="B4817" s="236"/>
      <c r="C4817" s="237"/>
      <c r="D4817" s="238" t="s">
        <v>252</v>
      </c>
      <c r="E4817" s="239" t="s">
        <v>39</v>
      </c>
      <c r="F4817" s="240" t="s">
        <v>2757</v>
      </c>
      <c r="G4817" s="237"/>
      <c r="H4817" s="239" t="s">
        <v>39</v>
      </c>
      <c r="I4817" s="241"/>
      <c r="J4817" s="237"/>
      <c r="K4817" s="237"/>
      <c r="L4817" s="242"/>
      <c r="M4817" s="243"/>
      <c r="N4817" s="244"/>
      <c r="O4817" s="244"/>
      <c r="P4817" s="244"/>
      <c r="Q4817" s="244"/>
      <c r="R4817" s="244"/>
      <c r="S4817" s="244"/>
      <c r="T4817" s="245"/>
      <c r="U4817" s="13"/>
      <c r="V4817" s="13"/>
      <c r="W4817" s="13"/>
      <c r="X4817" s="13"/>
      <c r="Y4817" s="13"/>
      <c r="Z4817" s="13"/>
      <c r="AA4817" s="13"/>
      <c r="AB4817" s="13"/>
      <c r="AC4817" s="13"/>
      <c r="AD4817" s="13"/>
      <c r="AE4817" s="13"/>
      <c r="AT4817" s="246" t="s">
        <v>252</v>
      </c>
      <c r="AU4817" s="246" t="s">
        <v>93</v>
      </c>
      <c r="AV4817" s="13" t="s">
        <v>23</v>
      </c>
      <c r="AW4817" s="13" t="s">
        <v>46</v>
      </c>
      <c r="AX4817" s="13" t="s">
        <v>85</v>
      </c>
      <c r="AY4817" s="246" t="s">
        <v>241</v>
      </c>
    </row>
    <row r="4818" s="13" customFormat="1">
      <c r="A4818" s="13"/>
      <c r="B4818" s="236"/>
      <c r="C4818" s="237"/>
      <c r="D4818" s="238" t="s">
        <v>252</v>
      </c>
      <c r="E4818" s="239" t="s">
        <v>39</v>
      </c>
      <c r="F4818" s="240" t="s">
        <v>1946</v>
      </c>
      <c r="G4818" s="237"/>
      <c r="H4818" s="239" t="s">
        <v>39</v>
      </c>
      <c r="I4818" s="241"/>
      <c r="J4818" s="237"/>
      <c r="K4818" s="237"/>
      <c r="L4818" s="242"/>
      <c r="M4818" s="243"/>
      <c r="N4818" s="244"/>
      <c r="O4818" s="244"/>
      <c r="P4818" s="244"/>
      <c r="Q4818" s="244"/>
      <c r="R4818" s="244"/>
      <c r="S4818" s="244"/>
      <c r="T4818" s="245"/>
      <c r="U4818" s="13"/>
      <c r="V4818" s="13"/>
      <c r="W4818" s="13"/>
      <c r="X4818" s="13"/>
      <c r="Y4818" s="13"/>
      <c r="Z4818" s="13"/>
      <c r="AA4818" s="13"/>
      <c r="AB4818" s="13"/>
      <c r="AC4818" s="13"/>
      <c r="AD4818" s="13"/>
      <c r="AE4818" s="13"/>
      <c r="AT4818" s="246" t="s">
        <v>252</v>
      </c>
      <c r="AU4818" s="246" t="s">
        <v>93</v>
      </c>
      <c r="AV4818" s="13" t="s">
        <v>23</v>
      </c>
      <c r="AW4818" s="13" t="s">
        <v>46</v>
      </c>
      <c r="AX4818" s="13" t="s">
        <v>85</v>
      </c>
      <c r="AY4818" s="246" t="s">
        <v>241</v>
      </c>
    </row>
    <row r="4819" s="14" customFormat="1">
      <c r="A4819" s="14"/>
      <c r="B4819" s="247"/>
      <c r="C4819" s="248"/>
      <c r="D4819" s="238" t="s">
        <v>252</v>
      </c>
      <c r="E4819" s="249" t="s">
        <v>39</v>
      </c>
      <c r="F4819" s="250" t="s">
        <v>4259</v>
      </c>
      <c r="G4819" s="248"/>
      <c r="H4819" s="251">
        <v>5.8499999999999996</v>
      </c>
      <c r="I4819" s="252"/>
      <c r="J4819" s="248"/>
      <c r="K4819" s="248"/>
      <c r="L4819" s="253"/>
      <c r="M4819" s="254"/>
      <c r="N4819" s="255"/>
      <c r="O4819" s="255"/>
      <c r="P4819" s="255"/>
      <c r="Q4819" s="255"/>
      <c r="R4819" s="255"/>
      <c r="S4819" s="255"/>
      <c r="T4819" s="256"/>
      <c r="U4819" s="14"/>
      <c r="V4819" s="14"/>
      <c r="W4819" s="14"/>
      <c r="X4819" s="14"/>
      <c r="Y4819" s="14"/>
      <c r="Z4819" s="14"/>
      <c r="AA4819" s="14"/>
      <c r="AB4819" s="14"/>
      <c r="AC4819" s="14"/>
      <c r="AD4819" s="14"/>
      <c r="AE4819" s="14"/>
      <c r="AT4819" s="257" t="s">
        <v>252</v>
      </c>
      <c r="AU4819" s="257" t="s">
        <v>93</v>
      </c>
      <c r="AV4819" s="14" t="s">
        <v>93</v>
      </c>
      <c r="AW4819" s="14" t="s">
        <v>46</v>
      </c>
      <c r="AX4819" s="14" t="s">
        <v>85</v>
      </c>
      <c r="AY4819" s="257" t="s">
        <v>241</v>
      </c>
    </row>
    <row r="4820" s="13" customFormat="1">
      <c r="A4820" s="13"/>
      <c r="B4820" s="236"/>
      <c r="C4820" s="237"/>
      <c r="D4820" s="238" t="s">
        <v>252</v>
      </c>
      <c r="E4820" s="239" t="s">
        <v>39</v>
      </c>
      <c r="F4820" s="240" t="s">
        <v>1949</v>
      </c>
      <c r="G4820" s="237"/>
      <c r="H4820" s="239" t="s">
        <v>39</v>
      </c>
      <c r="I4820" s="241"/>
      <c r="J4820" s="237"/>
      <c r="K4820" s="237"/>
      <c r="L4820" s="242"/>
      <c r="M4820" s="243"/>
      <c r="N4820" s="244"/>
      <c r="O4820" s="244"/>
      <c r="P4820" s="244"/>
      <c r="Q4820" s="244"/>
      <c r="R4820" s="244"/>
      <c r="S4820" s="244"/>
      <c r="T4820" s="245"/>
      <c r="U4820" s="13"/>
      <c r="V4820" s="13"/>
      <c r="W4820" s="13"/>
      <c r="X4820" s="13"/>
      <c r="Y4820" s="13"/>
      <c r="Z4820" s="13"/>
      <c r="AA4820" s="13"/>
      <c r="AB4820" s="13"/>
      <c r="AC4820" s="13"/>
      <c r="AD4820" s="13"/>
      <c r="AE4820" s="13"/>
      <c r="AT4820" s="246" t="s">
        <v>252</v>
      </c>
      <c r="AU4820" s="246" t="s">
        <v>93</v>
      </c>
      <c r="AV4820" s="13" t="s">
        <v>23</v>
      </c>
      <c r="AW4820" s="13" t="s">
        <v>46</v>
      </c>
      <c r="AX4820" s="13" t="s">
        <v>85</v>
      </c>
      <c r="AY4820" s="246" t="s">
        <v>241</v>
      </c>
    </row>
    <row r="4821" s="14" customFormat="1">
      <c r="A4821" s="14"/>
      <c r="B4821" s="247"/>
      <c r="C4821" s="248"/>
      <c r="D4821" s="238" t="s">
        <v>252</v>
      </c>
      <c r="E4821" s="249" t="s">
        <v>39</v>
      </c>
      <c r="F4821" s="250" t="s">
        <v>4260</v>
      </c>
      <c r="G4821" s="248"/>
      <c r="H4821" s="251">
        <v>12.15</v>
      </c>
      <c r="I4821" s="252"/>
      <c r="J4821" s="248"/>
      <c r="K4821" s="248"/>
      <c r="L4821" s="253"/>
      <c r="M4821" s="254"/>
      <c r="N4821" s="255"/>
      <c r="O4821" s="255"/>
      <c r="P4821" s="255"/>
      <c r="Q4821" s="255"/>
      <c r="R4821" s="255"/>
      <c r="S4821" s="255"/>
      <c r="T4821" s="256"/>
      <c r="U4821" s="14"/>
      <c r="V4821" s="14"/>
      <c r="W4821" s="14"/>
      <c r="X4821" s="14"/>
      <c r="Y4821" s="14"/>
      <c r="Z4821" s="14"/>
      <c r="AA4821" s="14"/>
      <c r="AB4821" s="14"/>
      <c r="AC4821" s="14"/>
      <c r="AD4821" s="14"/>
      <c r="AE4821" s="14"/>
      <c r="AT4821" s="257" t="s">
        <v>252</v>
      </c>
      <c r="AU4821" s="257" t="s">
        <v>93</v>
      </c>
      <c r="AV4821" s="14" t="s">
        <v>93</v>
      </c>
      <c r="AW4821" s="14" t="s">
        <v>46</v>
      </c>
      <c r="AX4821" s="14" t="s">
        <v>85</v>
      </c>
      <c r="AY4821" s="257" t="s">
        <v>241</v>
      </c>
    </row>
    <row r="4822" s="13" customFormat="1">
      <c r="A4822" s="13"/>
      <c r="B4822" s="236"/>
      <c r="C4822" s="237"/>
      <c r="D4822" s="238" t="s">
        <v>252</v>
      </c>
      <c r="E4822" s="239" t="s">
        <v>39</v>
      </c>
      <c r="F4822" s="240" t="s">
        <v>2764</v>
      </c>
      <c r="G4822" s="237"/>
      <c r="H4822" s="239" t="s">
        <v>39</v>
      </c>
      <c r="I4822" s="241"/>
      <c r="J4822" s="237"/>
      <c r="K4822" s="237"/>
      <c r="L4822" s="242"/>
      <c r="M4822" s="243"/>
      <c r="N4822" s="244"/>
      <c r="O4822" s="244"/>
      <c r="P4822" s="244"/>
      <c r="Q4822" s="244"/>
      <c r="R4822" s="244"/>
      <c r="S4822" s="244"/>
      <c r="T4822" s="245"/>
      <c r="U4822" s="13"/>
      <c r="V4822" s="13"/>
      <c r="W4822" s="13"/>
      <c r="X4822" s="13"/>
      <c r="Y4822" s="13"/>
      <c r="Z4822" s="13"/>
      <c r="AA4822" s="13"/>
      <c r="AB4822" s="13"/>
      <c r="AC4822" s="13"/>
      <c r="AD4822" s="13"/>
      <c r="AE4822" s="13"/>
      <c r="AT4822" s="246" t="s">
        <v>252</v>
      </c>
      <c r="AU4822" s="246" t="s">
        <v>93</v>
      </c>
      <c r="AV4822" s="13" t="s">
        <v>23</v>
      </c>
      <c r="AW4822" s="13" t="s">
        <v>46</v>
      </c>
      <c r="AX4822" s="13" t="s">
        <v>85</v>
      </c>
      <c r="AY4822" s="246" t="s">
        <v>241</v>
      </c>
    </row>
    <row r="4823" s="13" customFormat="1">
      <c r="A4823" s="13"/>
      <c r="B4823" s="236"/>
      <c r="C4823" s="237"/>
      <c r="D4823" s="238" t="s">
        <v>252</v>
      </c>
      <c r="E4823" s="239" t="s">
        <v>39</v>
      </c>
      <c r="F4823" s="240" t="s">
        <v>1946</v>
      </c>
      <c r="G4823" s="237"/>
      <c r="H4823" s="239" t="s">
        <v>39</v>
      </c>
      <c r="I4823" s="241"/>
      <c r="J4823" s="237"/>
      <c r="K4823" s="237"/>
      <c r="L4823" s="242"/>
      <c r="M4823" s="243"/>
      <c r="N4823" s="244"/>
      <c r="O4823" s="244"/>
      <c r="P4823" s="244"/>
      <c r="Q4823" s="244"/>
      <c r="R4823" s="244"/>
      <c r="S4823" s="244"/>
      <c r="T4823" s="245"/>
      <c r="U4823" s="13"/>
      <c r="V4823" s="13"/>
      <c r="W4823" s="13"/>
      <c r="X4823" s="13"/>
      <c r="Y4823" s="13"/>
      <c r="Z4823" s="13"/>
      <c r="AA4823" s="13"/>
      <c r="AB4823" s="13"/>
      <c r="AC4823" s="13"/>
      <c r="AD4823" s="13"/>
      <c r="AE4823" s="13"/>
      <c r="AT4823" s="246" t="s">
        <v>252</v>
      </c>
      <c r="AU4823" s="246" t="s">
        <v>93</v>
      </c>
      <c r="AV4823" s="13" t="s">
        <v>23</v>
      </c>
      <c r="AW4823" s="13" t="s">
        <v>46</v>
      </c>
      <c r="AX4823" s="13" t="s">
        <v>85</v>
      </c>
      <c r="AY4823" s="246" t="s">
        <v>241</v>
      </c>
    </row>
    <row r="4824" s="14" customFormat="1">
      <c r="A4824" s="14"/>
      <c r="B4824" s="247"/>
      <c r="C4824" s="248"/>
      <c r="D4824" s="238" t="s">
        <v>252</v>
      </c>
      <c r="E4824" s="249" t="s">
        <v>39</v>
      </c>
      <c r="F4824" s="250" t="s">
        <v>4261</v>
      </c>
      <c r="G4824" s="248"/>
      <c r="H4824" s="251">
        <v>12.225</v>
      </c>
      <c r="I4824" s="252"/>
      <c r="J4824" s="248"/>
      <c r="K4824" s="248"/>
      <c r="L4824" s="253"/>
      <c r="M4824" s="254"/>
      <c r="N4824" s="255"/>
      <c r="O4824" s="255"/>
      <c r="P4824" s="255"/>
      <c r="Q4824" s="255"/>
      <c r="R4824" s="255"/>
      <c r="S4824" s="255"/>
      <c r="T4824" s="256"/>
      <c r="U4824" s="14"/>
      <c r="V4824" s="14"/>
      <c r="W4824" s="14"/>
      <c r="X4824" s="14"/>
      <c r="Y4824" s="14"/>
      <c r="Z4824" s="14"/>
      <c r="AA4824" s="14"/>
      <c r="AB4824" s="14"/>
      <c r="AC4824" s="14"/>
      <c r="AD4824" s="14"/>
      <c r="AE4824" s="14"/>
      <c r="AT4824" s="257" t="s">
        <v>252</v>
      </c>
      <c r="AU4824" s="257" t="s">
        <v>93</v>
      </c>
      <c r="AV4824" s="14" t="s">
        <v>93</v>
      </c>
      <c r="AW4824" s="14" t="s">
        <v>46</v>
      </c>
      <c r="AX4824" s="14" t="s">
        <v>85</v>
      </c>
      <c r="AY4824" s="257" t="s">
        <v>241</v>
      </c>
    </row>
    <row r="4825" s="13" customFormat="1">
      <c r="A4825" s="13"/>
      <c r="B4825" s="236"/>
      <c r="C4825" s="237"/>
      <c r="D4825" s="238" t="s">
        <v>252</v>
      </c>
      <c r="E4825" s="239" t="s">
        <v>39</v>
      </c>
      <c r="F4825" s="240" t="s">
        <v>1952</v>
      </c>
      <c r="G4825" s="237"/>
      <c r="H4825" s="239" t="s">
        <v>39</v>
      </c>
      <c r="I4825" s="241"/>
      <c r="J4825" s="237"/>
      <c r="K4825" s="237"/>
      <c r="L4825" s="242"/>
      <c r="M4825" s="243"/>
      <c r="N4825" s="244"/>
      <c r="O4825" s="244"/>
      <c r="P4825" s="244"/>
      <c r="Q4825" s="244"/>
      <c r="R4825" s="244"/>
      <c r="S4825" s="244"/>
      <c r="T4825" s="245"/>
      <c r="U4825" s="13"/>
      <c r="V4825" s="13"/>
      <c r="W4825" s="13"/>
      <c r="X4825" s="13"/>
      <c r="Y4825" s="13"/>
      <c r="Z4825" s="13"/>
      <c r="AA4825" s="13"/>
      <c r="AB4825" s="13"/>
      <c r="AC4825" s="13"/>
      <c r="AD4825" s="13"/>
      <c r="AE4825" s="13"/>
      <c r="AT4825" s="246" t="s">
        <v>252</v>
      </c>
      <c r="AU4825" s="246" t="s">
        <v>93</v>
      </c>
      <c r="AV4825" s="13" t="s">
        <v>23</v>
      </c>
      <c r="AW4825" s="13" t="s">
        <v>46</v>
      </c>
      <c r="AX4825" s="13" t="s">
        <v>85</v>
      </c>
      <c r="AY4825" s="246" t="s">
        <v>241</v>
      </c>
    </row>
    <row r="4826" s="14" customFormat="1">
      <c r="A4826" s="14"/>
      <c r="B4826" s="247"/>
      <c r="C4826" s="248"/>
      <c r="D4826" s="238" t="s">
        <v>252</v>
      </c>
      <c r="E4826" s="249" t="s">
        <v>39</v>
      </c>
      <c r="F4826" s="250" t="s">
        <v>4262</v>
      </c>
      <c r="G4826" s="248"/>
      <c r="H4826" s="251">
        <v>13.5</v>
      </c>
      <c r="I4826" s="252"/>
      <c r="J4826" s="248"/>
      <c r="K4826" s="248"/>
      <c r="L4826" s="253"/>
      <c r="M4826" s="254"/>
      <c r="N4826" s="255"/>
      <c r="O4826" s="255"/>
      <c r="P4826" s="255"/>
      <c r="Q4826" s="255"/>
      <c r="R4826" s="255"/>
      <c r="S4826" s="255"/>
      <c r="T4826" s="256"/>
      <c r="U4826" s="14"/>
      <c r="V4826" s="14"/>
      <c r="W4826" s="14"/>
      <c r="X4826" s="14"/>
      <c r="Y4826" s="14"/>
      <c r="Z4826" s="14"/>
      <c r="AA4826" s="14"/>
      <c r="AB4826" s="14"/>
      <c r="AC4826" s="14"/>
      <c r="AD4826" s="14"/>
      <c r="AE4826" s="14"/>
      <c r="AT4826" s="257" t="s">
        <v>252</v>
      </c>
      <c r="AU4826" s="257" t="s">
        <v>93</v>
      </c>
      <c r="AV4826" s="14" t="s">
        <v>93</v>
      </c>
      <c r="AW4826" s="14" t="s">
        <v>46</v>
      </c>
      <c r="AX4826" s="14" t="s">
        <v>85</v>
      </c>
      <c r="AY4826" s="257" t="s">
        <v>241</v>
      </c>
    </row>
    <row r="4827" s="16" customFormat="1">
      <c r="A4827" s="16"/>
      <c r="B4827" s="269"/>
      <c r="C4827" s="270"/>
      <c r="D4827" s="238" t="s">
        <v>252</v>
      </c>
      <c r="E4827" s="271" t="s">
        <v>39</v>
      </c>
      <c r="F4827" s="272" t="s">
        <v>295</v>
      </c>
      <c r="G4827" s="270"/>
      <c r="H4827" s="273">
        <v>43.725000000000001</v>
      </c>
      <c r="I4827" s="274"/>
      <c r="J4827" s="270"/>
      <c r="K4827" s="270"/>
      <c r="L4827" s="275"/>
      <c r="M4827" s="276"/>
      <c r="N4827" s="277"/>
      <c r="O4827" s="277"/>
      <c r="P4827" s="277"/>
      <c r="Q4827" s="277"/>
      <c r="R4827" s="277"/>
      <c r="S4827" s="277"/>
      <c r="T4827" s="278"/>
      <c r="U4827" s="16"/>
      <c r="V4827" s="16"/>
      <c r="W4827" s="16"/>
      <c r="X4827" s="16"/>
      <c r="Y4827" s="16"/>
      <c r="Z4827" s="16"/>
      <c r="AA4827" s="16"/>
      <c r="AB4827" s="16"/>
      <c r="AC4827" s="16"/>
      <c r="AD4827" s="16"/>
      <c r="AE4827" s="16"/>
      <c r="AT4827" s="279" t="s">
        <v>252</v>
      </c>
      <c r="AU4827" s="279" t="s">
        <v>93</v>
      </c>
      <c r="AV4827" s="16" t="s">
        <v>113</v>
      </c>
      <c r="AW4827" s="16" t="s">
        <v>46</v>
      </c>
      <c r="AX4827" s="16" t="s">
        <v>85</v>
      </c>
      <c r="AY4827" s="279" t="s">
        <v>241</v>
      </c>
    </row>
    <row r="4828" s="13" customFormat="1">
      <c r="A4828" s="13"/>
      <c r="B4828" s="236"/>
      <c r="C4828" s="237"/>
      <c r="D4828" s="238" t="s">
        <v>252</v>
      </c>
      <c r="E4828" s="239" t="s">
        <v>39</v>
      </c>
      <c r="F4828" s="240" t="s">
        <v>2770</v>
      </c>
      <c r="G4828" s="237"/>
      <c r="H4828" s="239" t="s">
        <v>39</v>
      </c>
      <c r="I4828" s="241"/>
      <c r="J4828" s="237"/>
      <c r="K4828" s="237"/>
      <c r="L4828" s="242"/>
      <c r="M4828" s="243"/>
      <c r="N4828" s="244"/>
      <c r="O4828" s="244"/>
      <c r="P4828" s="244"/>
      <c r="Q4828" s="244"/>
      <c r="R4828" s="244"/>
      <c r="S4828" s="244"/>
      <c r="T4828" s="245"/>
      <c r="U4828" s="13"/>
      <c r="V4828" s="13"/>
      <c r="W4828" s="13"/>
      <c r="X4828" s="13"/>
      <c r="Y4828" s="13"/>
      <c r="Z4828" s="13"/>
      <c r="AA4828" s="13"/>
      <c r="AB4828" s="13"/>
      <c r="AC4828" s="13"/>
      <c r="AD4828" s="13"/>
      <c r="AE4828" s="13"/>
      <c r="AT4828" s="246" t="s">
        <v>252</v>
      </c>
      <c r="AU4828" s="246" t="s">
        <v>93</v>
      </c>
      <c r="AV4828" s="13" t="s">
        <v>23</v>
      </c>
      <c r="AW4828" s="13" t="s">
        <v>46</v>
      </c>
      <c r="AX4828" s="13" t="s">
        <v>85</v>
      </c>
      <c r="AY4828" s="246" t="s">
        <v>241</v>
      </c>
    </row>
    <row r="4829" s="13" customFormat="1">
      <c r="A4829" s="13"/>
      <c r="B4829" s="236"/>
      <c r="C4829" s="237"/>
      <c r="D4829" s="238" t="s">
        <v>252</v>
      </c>
      <c r="E4829" s="239" t="s">
        <v>39</v>
      </c>
      <c r="F4829" s="240" t="s">
        <v>2771</v>
      </c>
      <c r="G4829" s="237"/>
      <c r="H4829" s="239" t="s">
        <v>39</v>
      </c>
      <c r="I4829" s="241"/>
      <c r="J4829" s="237"/>
      <c r="K4829" s="237"/>
      <c r="L4829" s="242"/>
      <c r="M4829" s="243"/>
      <c r="N4829" s="244"/>
      <c r="O4829" s="244"/>
      <c r="P4829" s="244"/>
      <c r="Q4829" s="244"/>
      <c r="R4829" s="244"/>
      <c r="S4829" s="244"/>
      <c r="T4829" s="245"/>
      <c r="U4829" s="13"/>
      <c r="V4829" s="13"/>
      <c r="W4829" s="13"/>
      <c r="X4829" s="13"/>
      <c r="Y4829" s="13"/>
      <c r="Z4829" s="13"/>
      <c r="AA4829" s="13"/>
      <c r="AB4829" s="13"/>
      <c r="AC4829" s="13"/>
      <c r="AD4829" s="13"/>
      <c r="AE4829" s="13"/>
      <c r="AT4829" s="246" t="s">
        <v>252</v>
      </c>
      <c r="AU4829" s="246" t="s">
        <v>93</v>
      </c>
      <c r="AV4829" s="13" t="s">
        <v>23</v>
      </c>
      <c r="AW4829" s="13" t="s">
        <v>46</v>
      </c>
      <c r="AX4829" s="13" t="s">
        <v>85</v>
      </c>
      <c r="AY4829" s="246" t="s">
        <v>241</v>
      </c>
    </row>
    <row r="4830" s="13" customFormat="1">
      <c r="A4830" s="13"/>
      <c r="B4830" s="236"/>
      <c r="C4830" s="237"/>
      <c r="D4830" s="238" t="s">
        <v>252</v>
      </c>
      <c r="E4830" s="239" t="s">
        <v>39</v>
      </c>
      <c r="F4830" s="240" t="s">
        <v>1946</v>
      </c>
      <c r="G4830" s="237"/>
      <c r="H4830" s="239" t="s">
        <v>39</v>
      </c>
      <c r="I4830" s="241"/>
      <c r="J4830" s="237"/>
      <c r="K4830" s="237"/>
      <c r="L4830" s="242"/>
      <c r="M4830" s="243"/>
      <c r="N4830" s="244"/>
      <c r="O4830" s="244"/>
      <c r="P4830" s="244"/>
      <c r="Q4830" s="244"/>
      <c r="R4830" s="244"/>
      <c r="S4830" s="244"/>
      <c r="T4830" s="245"/>
      <c r="U4830" s="13"/>
      <c r="V4830" s="13"/>
      <c r="W4830" s="13"/>
      <c r="X4830" s="13"/>
      <c r="Y4830" s="13"/>
      <c r="Z4830" s="13"/>
      <c r="AA4830" s="13"/>
      <c r="AB4830" s="13"/>
      <c r="AC4830" s="13"/>
      <c r="AD4830" s="13"/>
      <c r="AE4830" s="13"/>
      <c r="AT4830" s="246" t="s">
        <v>252</v>
      </c>
      <c r="AU4830" s="246" t="s">
        <v>93</v>
      </c>
      <c r="AV4830" s="13" t="s">
        <v>23</v>
      </c>
      <c r="AW4830" s="13" t="s">
        <v>46</v>
      </c>
      <c r="AX4830" s="13" t="s">
        <v>85</v>
      </c>
      <c r="AY4830" s="246" t="s">
        <v>241</v>
      </c>
    </row>
    <row r="4831" s="14" customFormat="1">
      <c r="A4831" s="14"/>
      <c r="B4831" s="247"/>
      <c r="C4831" s="248"/>
      <c r="D4831" s="238" t="s">
        <v>252</v>
      </c>
      <c r="E4831" s="249" t="s">
        <v>39</v>
      </c>
      <c r="F4831" s="250" t="s">
        <v>4263</v>
      </c>
      <c r="G4831" s="248"/>
      <c r="H4831" s="251">
        <v>22.225000000000001</v>
      </c>
      <c r="I4831" s="252"/>
      <c r="J4831" s="248"/>
      <c r="K4831" s="248"/>
      <c r="L4831" s="253"/>
      <c r="M4831" s="254"/>
      <c r="N4831" s="255"/>
      <c r="O4831" s="255"/>
      <c r="P4831" s="255"/>
      <c r="Q4831" s="255"/>
      <c r="R4831" s="255"/>
      <c r="S4831" s="255"/>
      <c r="T4831" s="256"/>
      <c r="U4831" s="14"/>
      <c r="V4831" s="14"/>
      <c r="W4831" s="14"/>
      <c r="X4831" s="14"/>
      <c r="Y4831" s="14"/>
      <c r="Z4831" s="14"/>
      <c r="AA4831" s="14"/>
      <c r="AB4831" s="14"/>
      <c r="AC4831" s="14"/>
      <c r="AD4831" s="14"/>
      <c r="AE4831" s="14"/>
      <c r="AT4831" s="257" t="s">
        <v>252</v>
      </c>
      <c r="AU4831" s="257" t="s">
        <v>93</v>
      </c>
      <c r="AV4831" s="14" t="s">
        <v>93</v>
      </c>
      <c r="AW4831" s="14" t="s">
        <v>46</v>
      </c>
      <c r="AX4831" s="14" t="s">
        <v>85</v>
      </c>
      <c r="AY4831" s="257" t="s">
        <v>241</v>
      </c>
    </row>
    <row r="4832" s="13" customFormat="1">
      <c r="A4832" s="13"/>
      <c r="B4832" s="236"/>
      <c r="C4832" s="237"/>
      <c r="D4832" s="238" t="s">
        <v>252</v>
      </c>
      <c r="E4832" s="239" t="s">
        <v>39</v>
      </c>
      <c r="F4832" s="240" t="s">
        <v>2778</v>
      </c>
      <c r="G4832" s="237"/>
      <c r="H4832" s="239" t="s">
        <v>39</v>
      </c>
      <c r="I4832" s="241"/>
      <c r="J4832" s="237"/>
      <c r="K4832" s="237"/>
      <c r="L4832" s="242"/>
      <c r="M4832" s="243"/>
      <c r="N4832" s="244"/>
      <c r="O4832" s="244"/>
      <c r="P4832" s="244"/>
      <c r="Q4832" s="244"/>
      <c r="R4832" s="244"/>
      <c r="S4832" s="244"/>
      <c r="T4832" s="245"/>
      <c r="U4832" s="13"/>
      <c r="V4832" s="13"/>
      <c r="W4832" s="13"/>
      <c r="X4832" s="13"/>
      <c r="Y4832" s="13"/>
      <c r="Z4832" s="13"/>
      <c r="AA4832" s="13"/>
      <c r="AB4832" s="13"/>
      <c r="AC4832" s="13"/>
      <c r="AD4832" s="13"/>
      <c r="AE4832" s="13"/>
      <c r="AT4832" s="246" t="s">
        <v>252</v>
      </c>
      <c r="AU4832" s="246" t="s">
        <v>93</v>
      </c>
      <c r="AV4832" s="13" t="s">
        <v>23</v>
      </c>
      <c r="AW4832" s="13" t="s">
        <v>46</v>
      </c>
      <c r="AX4832" s="13" t="s">
        <v>85</v>
      </c>
      <c r="AY4832" s="246" t="s">
        <v>241</v>
      </c>
    </row>
    <row r="4833" s="13" customFormat="1">
      <c r="A4833" s="13"/>
      <c r="B4833" s="236"/>
      <c r="C4833" s="237"/>
      <c r="D4833" s="238" t="s">
        <v>252</v>
      </c>
      <c r="E4833" s="239" t="s">
        <v>39</v>
      </c>
      <c r="F4833" s="240" t="s">
        <v>1952</v>
      </c>
      <c r="G4833" s="237"/>
      <c r="H4833" s="239" t="s">
        <v>39</v>
      </c>
      <c r="I4833" s="241"/>
      <c r="J4833" s="237"/>
      <c r="K4833" s="237"/>
      <c r="L4833" s="242"/>
      <c r="M4833" s="243"/>
      <c r="N4833" s="244"/>
      <c r="O4833" s="244"/>
      <c r="P4833" s="244"/>
      <c r="Q4833" s="244"/>
      <c r="R4833" s="244"/>
      <c r="S4833" s="244"/>
      <c r="T4833" s="245"/>
      <c r="U4833" s="13"/>
      <c r="V4833" s="13"/>
      <c r="W4833" s="13"/>
      <c r="X4833" s="13"/>
      <c r="Y4833" s="13"/>
      <c r="Z4833" s="13"/>
      <c r="AA4833" s="13"/>
      <c r="AB4833" s="13"/>
      <c r="AC4833" s="13"/>
      <c r="AD4833" s="13"/>
      <c r="AE4833" s="13"/>
      <c r="AT4833" s="246" t="s">
        <v>252</v>
      </c>
      <c r="AU4833" s="246" t="s">
        <v>93</v>
      </c>
      <c r="AV4833" s="13" t="s">
        <v>23</v>
      </c>
      <c r="AW4833" s="13" t="s">
        <v>46</v>
      </c>
      <c r="AX4833" s="13" t="s">
        <v>85</v>
      </c>
      <c r="AY4833" s="246" t="s">
        <v>241</v>
      </c>
    </row>
    <row r="4834" s="14" customFormat="1">
      <c r="A4834" s="14"/>
      <c r="B4834" s="247"/>
      <c r="C4834" s="248"/>
      <c r="D4834" s="238" t="s">
        <v>252</v>
      </c>
      <c r="E4834" s="249" t="s">
        <v>39</v>
      </c>
      <c r="F4834" s="250" t="s">
        <v>4264</v>
      </c>
      <c r="G4834" s="248"/>
      <c r="H4834" s="251">
        <v>28.100000000000001</v>
      </c>
      <c r="I4834" s="252"/>
      <c r="J4834" s="248"/>
      <c r="K4834" s="248"/>
      <c r="L4834" s="253"/>
      <c r="M4834" s="254"/>
      <c r="N4834" s="255"/>
      <c r="O4834" s="255"/>
      <c r="P4834" s="255"/>
      <c r="Q4834" s="255"/>
      <c r="R4834" s="255"/>
      <c r="S4834" s="255"/>
      <c r="T4834" s="256"/>
      <c r="U4834" s="14"/>
      <c r="V4834" s="14"/>
      <c r="W4834" s="14"/>
      <c r="X4834" s="14"/>
      <c r="Y4834" s="14"/>
      <c r="Z4834" s="14"/>
      <c r="AA4834" s="14"/>
      <c r="AB4834" s="14"/>
      <c r="AC4834" s="14"/>
      <c r="AD4834" s="14"/>
      <c r="AE4834" s="14"/>
      <c r="AT4834" s="257" t="s">
        <v>252</v>
      </c>
      <c r="AU4834" s="257" t="s">
        <v>93</v>
      </c>
      <c r="AV4834" s="14" t="s">
        <v>93</v>
      </c>
      <c r="AW4834" s="14" t="s">
        <v>46</v>
      </c>
      <c r="AX4834" s="14" t="s">
        <v>85</v>
      </c>
      <c r="AY4834" s="257" t="s">
        <v>241</v>
      </c>
    </row>
    <row r="4835" s="14" customFormat="1">
      <c r="A4835" s="14"/>
      <c r="B4835" s="247"/>
      <c r="C4835" s="248"/>
      <c r="D4835" s="238" t="s">
        <v>252</v>
      </c>
      <c r="E4835" s="249" t="s">
        <v>39</v>
      </c>
      <c r="F4835" s="250" t="s">
        <v>4265</v>
      </c>
      <c r="G4835" s="248"/>
      <c r="H4835" s="251">
        <v>1.7</v>
      </c>
      <c r="I4835" s="252"/>
      <c r="J4835" s="248"/>
      <c r="K4835" s="248"/>
      <c r="L4835" s="253"/>
      <c r="M4835" s="254"/>
      <c r="N4835" s="255"/>
      <c r="O4835" s="255"/>
      <c r="P4835" s="255"/>
      <c r="Q4835" s="255"/>
      <c r="R4835" s="255"/>
      <c r="S4835" s="255"/>
      <c r="T4835" s="256"/>
      <c r="U4835" s="14"/>
      <c r="V4835" s="14"/>
      <c r="W4835" s="14"/>
      <c r="X4835" s="14"/>
      <c r="Y4835" s="14"/>
      <c r="Z4835" s="14"/>
      <c r="AA4835" s="14"/>
      <c r="AB4835" s="14"/>
      <c r="AC4835" s="14"/>
      <c r="AD4835" s="14"/>
      <c r="AE4835" s="14"/>
      <c r="AT4835" s="257" t="s">
        <v>252</v>
      </c>
      <c r="AU4835" s="257" t="s">
        <v>93</v>
      </c>
      <c r="AV4835" s="14" t="s">
        <v>93</v>
      </c>
      <c r="AW4835" s="14" t="s">
        <v>46</v>
      </c>
      <c r="AX4835" s="14" t="s">
        <v>85</v>
      </c>
      <c r="AY4835" s="257" t="s">
        <v>241</v>
      </c>
    </row>
    <row r="4836" s="13" customFormat="1">
      <c r="A4836" s="13"/>
      <c r="B4836" s="236"/>
      <c r="C4836" s="237"/>
      <c r="D4836" s="238" t="s">
        <v>252</v>
      </c>
      <c r="E4836" s="239" t="s">
        <v>39</v>
      </c>
      <c r="F4836" s="240" t="s">
        <v>1949</v>
      </c>
      <c r="G4836" s="237"/>
      <c r="H4836" s="239" t="s">
        <v>39</v>
      </c>
      <c r="I4836" s="241"/>
      <c r="J4836" s="237"/>
      <c r="K4836" s="237"/>
      <c r="L4836" s="242"/>
      <c r="M4836" s="243"/>
      <c r="N4836" s="244"/>
      <c r="O4836" s="244"/>
      <c r="P4836" s="244"/>
      <c r="Q4836" s="244"/>
      <c r="R4836" s="244"/>
      <c r="S4836" s="244"/>
      <c r="T4836" s="245"/>
      <c r="U4836" s="13"/>
      <c r="V4836" s="13"/>
      <c r="W4836" s="13"/>
      <c r="X4836" s="13"/>
      <c r="Y4836" s="13"/>
      <c r="Z4836" s="13"/>
      <c r="AA4836" s="13"/>
      <c r="AB4836" s="13"/>
      <c r="AC4836" s="13"/>
      <c r="AD4836" s="13"/>
      <c r="AE4836" s="13"/>
      <c r="AT4836" s="246" t="s">
        <v>252</v>
      </c>
      <c r="AU4836" s="246" t="s">
        <v>93</v>
      </c>
      <c r="AV4836" s="13" t="s">
        <v>23</v>
      </c>
      <c r="AW4836" s="13" t="s">
        <v>46</v>
      </c>
      <c r="AX4836" s="13" t="s">
        <v>85</v>
      </c>
      <c r="AY4836" s="246" t="s">
        <v>241</v>
      </c>
    </row>
    <row r="4837" s="14" customFormat="1">
      <c r="A4837" s="14"/>
      <c r="B4837" s="247"/>
      <c r="C4837" s="248"/>
      <c r="D4837" s="238" t="s">
        <v>252</v>
      </c>
      <c r="E4837" s="249" t="s">
        <v>39</v>
      </c>
      <c r="F4837" s="250" t="s">
        <v>4266</v>
      </c>
      <c r="G4837" s="248"/>
      <c r="H4837" s="251">
        <v>8</v>
      </c>
      <c r="I4837" s="252"/>
      <c r="J4837" s="248"/>
      <c r="K4837" s="248"/>
      <c r="L4837" s="253"/>
      <c r="M4837" s="254"/>
      <c r="N4837" s="255"/>
      <c r="O4837" s="255"/>
      <c r="P4837" s="255"/>
      <c r="Q4837" s="255"/>
      <c r="R4837" s="255"/>
      <c r="S4837" s="255"/>
      <c r="T4837" s="256"/>
      <c r="U4837" s="14"/>
      <c r="V4837" s="14"/>
      <c r="W4837" s="14"/>
      <c r="X4837" s="14"/>
      <c r="Y4837" s="14"/>
      <c r="Z4837" s="14"/>
      <c r="AA4837" s="14"/>
      <c r="AB4837" s="14"/>
      <c r="AC4837" s="14"/>
      <c r="AD4837" s="14"/>
      <c r="AE4837" s="14"/>
      <c r="AT4837" s="257" t="s">
        <v>252</v>
      </c>
      <c r="AU4837" s="257" t="s">
        <v>93</v>
      </c>
      <c r="AV4837" s="14" t="s">
        <v>93</v>
      </c>
      <c r="AW4837" s="14" t="s">
        <v>46</v>
      </c>
      <c r="AX4837" s="14" t="s">
        <v>85</v>
      </c>
      <c r="AY4837" s="257" t="s">
        <v>241</v>
      </c>
    </row>
    <row r="4838" s="16" customFormat="1">
      <c r="A4838" s="16"/>
      <c r="B4838" s="269"/>
      <c r="C4838" s="270"/>
      <c r="D4838" s="238" t="s">
        <v>252</v>
      </c>
      <c r="E4838" s="271" t="s">
        <v>39</v>
      </c>
      <c r="F4838" s="272" t="s">
        <v>295</v>
      </c>
      <c r="G4838" s="270"/>
      <c r="H4838" s="273">
        <v>60.024999999999999</v>
      </c>
      <c r="I4838" s="274"/>
      <c r="J4838" s="270"/>
      <c r="K4838" s="270"/>
      <c r="L4838" s="275"/>
      <c r="M4838" s="276"/>
      <c r="N4838" s="277"/>
      <c r="O4838" s="277"/>
      <c r="P4838" s="277"/>
      <c r="Q4838" s="277"/>
      <c r="R4838" s="277"/>
      <c r="S4838" s="277"/>
      <c r="T4838" s="278"/>
      <c r="U4838" s="16"/>
      <c r="V4838" s="16"/>
      <c r="W4838" s="16"/>
      <c r="X4838" s="16"/>
      <c r="Y4838" s="16"/>
      <c r="Z4838" s="16"/>
      <c r="AA4838" s="16"/>
      <c r="AB4838" s="16"/>
      <c r="AC4838" s="16"/>
      <c r="AD4838" s="16"/>
      <c r="AE4838" s="16"/>
      <c r="AT4838" s="279" t="s">
        <v>252</v>
      </c>
      <c r="AU4838" s="279" t="s">
        <v>93</v>
      </c>
      <c r="AV4838" s="16" t="s">
        <v>113</v>
      </c>
      <c r="AW4838" s="16" t="s">
        <v>46</v>
      </c>
      <c r="AX4838" s="16" t="s">
        <v>85</v>
      </c>
      <c r="AY4838" s="279" t="s">
        <v>241</v>
      </c>
    </row>
    <row r="4839" s="13" customFormat="1">
      <c r="A4839" s="13"/>
      <c r="B4839" s="236"/>
      <c r="C4839" s="237"/>
      <c r="D4839" s="238" t="s">
        <v>252</v>
      </c>
      <c r="E4839" s="239" t="s">
        <v>39</v>
      </c>
      <c r="F4839" s="240" t="s">
        <v>2785</v>
      </c>
      <c r="G4839" s="237"/>
      <c r="H4839" s="239" t="s">
        <v>39</v>
      </c>
      <c r="I4839" s="241"/>
      <c r="J4839" s="237"/>
      <c r="K4839" s="237"/>
      <c r="L4839" s="242"/>
      <c r="M4839" s="243"/>
      <c r="N4839" s="244"/>
      <c r="O4839" s="244"/>
      <c r="P4839" s="244"/>
      <c r="Q4839" s="244"/>
      <c r="R4839" s="244"/>
      <c r="S4839" s="244"/>
      <c r="T4839" s="245"/>
      <c r="U4839" s="13"/>
      <c r="V4839" s="13"/>
      <c r="W4839" s="13"/>
      <c r="X4839" s="13"/>
      <c r="Y4839" s="13"/>
      <c r="Z4839" s="13"/>
      <c r="AA4839" s="13"/>
      <c r="AB4839" s="13"/>
      <c r="AC4839" s="13"/>
      <c r="AD4839" s="13"/>
      <c r="AE4839" s="13"/>
      <c r="AT4839" s="246" t="s">
        <v>252</v>
      </c>
      <c r="AU4839" s="246" t="s">
        <v>93</v>
      </c>
      <c r="AV4839" s="13" t="s">
        <v>23</v>
      </c>
      <c r="AW4839" s="13" t="s">
        <v>46</v>
      </c>
      <c r="AX4839" s="13" t="s">
        <v>85</v>
      </c>
      <c r="AY4839" s="246" t="s">
        <v>241</v>
      </c>
    </row>
    <row r="4840" s="13" customFormat="1">
      <c r="A4840" s="13"/>
      <c r="B4840" s="236"/>
      <c r="C4840" s="237"/>
      <c r="D4840" s="238" t="s">
        <v>252</v>
      </c>
      <c r="E4840" s="239" t="s">
        <v>39</v>
      </c>
      <c r="F4840" s="240" t="s">
        <v>1949</v>
      </c>
      <c r="G4840" s="237"/>
      <c r="H4840" s="239" t="s">
        <v>39</v>
      </c>
      <c r="I4840" s="241"/>
      <c r="J4840" s="237"/>
      <c r="K4840" s="237"/>
      <c r="L4840" s="242"/>
      <c r="M4840" s="243"/>
      <c r="N4840" s="244"/>
      <c r="O4840" s="244"/>
      <c r="P4840" s="244"/>
      <c r="Q4840" s="244"/>
      <c r="R4840" s="244"/>
      <c r="S4840" s="244"/>
      <c r="T4840" s="245"/>
      <c r="U4840" s="13"/>
      <c r="V4840" s="13"/>
      <c r="W4840" s="13"/>
      <c r="X4840" s="13"/>
      <c r="Y4840" s="13"/>
      <c r="Z4840" s="13"/>
      <c r="AA4840" s="13"/>
      <c r="AB4840" s="13"/>
      <c r="AC4840" s="13"/>
      <c r="AD4840" s="13"/>
      <c r="AE4840" s="13"/>
      <c r="AT4840" s="246" t="s">
        <v>252</v>
      </c>
      <c r="AU4840" s="246" t="s">
        <v>93</v>
      </c>
      <c r="AV4840" s="13" t="s">
        <v>23</v>
      </c>
      <c r="AW4840" s="13" t="s">
        <v>46</v>
      </c>
      <c r="AX4840" s="13" t="s">
        <v>85</v>
      </c>
      <c r="AY4840" s="246" t="s">
        <v>241</v>
      </c>
    </row>
    <row r="4841" s="14" customFormat="1">
      <c r="A4841" s="14"/>
      <c r="B4841" s="247"/>
      <c r="C4841" s="248"/>
      <c r="D4841" s="238" t="s">
        <v>252</v>
      </c>
      <c r="E4841" s="249" t="s">
        <v>39</v>
      </c>
      <c r="F4841" s="250" t="s">
        <v>4266</v>
      </c>
      <c r="G4841" s="248"/>
      <c r="H4841" s="251">
        <v>8</v>
      </c>
      <c r="I4841" s="252"/>
      <c r="J4841" s="248"/>
      <c r="K4841" s="248"/>
      <c r="L4841" s="253"/>
      <c r="M4841" s="254"/>
      <c r="N4841" s="255"/>
      <c r="O4841" s="255"/>
      <c r="P4841" s="255"/>
      <c r="Q4841" s="255"/>
      <c r="R4841" s="255"/>
      <c r="S4841" s="255"/>
      <c r="T4841" s="256"/>
      <c r="U4841" s="14"/>
      <c r="V4841" s="14"/>
      <c r="W4841" s="14"/>
      <c r="X4841" s="14"/>
      <c r="Y4841" s="14"/>
      <c r="Z4841" s="14"/>
      <c r="AA4841" s="14"/>
      <c r="AB4841" s="14"/>
      <c r="AC4841" s="14"/>
      <c r="AD4841" s="14"/>
      <c r="AE4841" s="14"/>
      <c r="AT4841" s="257" t="s">
        <v>252</v>
      </c>
      <c r="AU4841" s="257" t="s">
        <v>93</v>
      </c>
      <c r="AV4841" s="14" t="s">
        <v>93</v>
      </c>
      <c r="AW4841" s="14" t="s">
        <v>46</v>
      </c>
      <c r="AX4841" s="14" t="s">
        <v>85</v>
      </c>
      <c r="AY4841" s="257" t="s">
        <v>241</v>
      </c>
    </row>
    <row r="4842" s="13" customFormat="1">
      <c r="A4842" s="13"/>
      <c r="B4842" s="236"/>
      <c r="C4842" s="237"/>
      <c r="D4842" s="238" t="s">
        <v>252</v>
      </c>
      <c r="E4842" s="239" t="s">
        <v>39</v>
      </c>
      <c r="F4842" s="240" t="s">
        <v>1952</v>
      </c>
      <c r="G4842" s="237"/>
      <c r="H4842" s="239" t="s">
        <v>39</v>
      </c>
      <c r="I4842" s="241"/>
      <c r="J4842" s="237"/>
      <c r="K4842" s="237"/>
      <c r="L4842" s="242"/>
      <c r="M4842" s="243"/>
      <c r="N4842" s="244"/>
      <c r="O4842" s="244"/>
      <c r="P4842" s="244"/>
      <c r="Q4842" s="244"/>
      <c r="R4842" s="244"/>
      <c r="S4842" s="244"/>
      <c r="T4842" s="245"/>
      <c r="U4842" s="13"/>
      <c r="V4842" s="13"/>
      <c r="W4842" s="13"/>
      <c r="X4842" s="13"/>
      <c r="Y4842" s="13"/>
      <c r="Z4842" s="13"/>
      <c r="AA4842" s="13"/>
      <c r="AB4842" s="13"/>
      <c r="AC4842" s="13"/>
      <c r="AD4842" s="13"/>
      <c r="AE4842" s="13"/>
      <c r="AT4842" s="246" t="s">
        <v>252</v>
      </c>
      <c r="AU4842" s="246" t="s">
        <v>93</v>
      </c>
      <c r="AV4842" s="13" t="s">
        <v>23</v>
      </c>
      <c r="AW4842" s="13" t="s">
        <v>46</v>
      </c>
      <c r="AX4842" s="13" t="s">
        <v>85</v>
      </c>
      <c r="AY4842" s="246" t="s">
        <v>241</v>
      </c>
    </row>
    <row r="4843" s="14" customFormat="1">
      <c r="A4843" s="14"/>
      <c r="B4843" s="247"/>
      <c r="C4843" s="248"/>
      <c r="D4843" s="238" t="s">
        <v>252</v>
      </c>
      <c r="E4843" s="249" t="s">
        <v>39</v>
      </c>
      <c r="F4843" s="250" t="s">
        <v>4267</v>
      </c>
      <c r="G4843" s="248"/>
      <c r="H4843" s="251">
        <v>17.484999999999999</v>
      </c>
      <c r="I4843" s="252"/>
      <c r="J4843" s="248"/>
      <c r="K4843" s="248"/>
      <c r="L4843" s="253"/>
      <c r="M4843" s="254"/>
      <c r="N4843" s="255"/>
      <c r="O4843" s="255"/>
      <c r="P4843" s="255"/>
      <c r="Q4843" s="255"/>
      <c r="R4843" s="255"/>
      <c r="S4843" s="255"/>
      <c r="T4843" s="256"/>
      <c r="U4843" s="14"/>
      <c r="V4843" s="14"/>
      <c r="W4843" s="14"/>
      <c r="X4843" s="14"/>
      <c r="Y4843" s="14"/>
      <c r="Z4843" s="14"/>
      <c r="AA4843" s="14"/>
      <c r="AB4843" s="14"/>
      <c r="AC4843" s="14"/>
      <c r="AD4843" s="14"/>
      <c r="AE4843" s="14"/>
      <c r="AT4843" s="257" t="s">
        <v>252</v>
      </c>
      <c r="AU4843" s="257" t="s">
        <v>93</v>
      </c>
      <c r="AV4843" s="14" t="s">
        <v>93</v>
      </c>
      <c r="AW4843" s="14" t="s">
        <v>46</v>
      </c>
      <c r="AX4843" s="14" t="s">
        <v>85</v>
      </c>
      <c r="AY4843" s="257" t="s">
        <v>241</v>
      </c>
    </row>
    <row r="4844" s="16" customFormat="1">
      <c r="A4844" s="16"/>
      <c r="B4844" s="269"/>
      <c r="C4844" s="270"/>
      <c r="D4844" s="238" t="s">
        <v>252</v>
      </c>
      <c r="E4844" s="271" t="s">
        <v>39</v>
      </c>
      <c r="F4844" s="272" t="s">
        <v>295</v>
      </c>
      <c r="G4844" s="270"/>
      <c r="H4844" s="273">
        <v>25.484999999999999</v>
      </c>
      <c r="I4844" s="274"/>
      <c r="J4844" s="270"/>
      <c r="K4844" s="270"/>
      <c r="L4844" s="275"/>
      <c r="M4844" s="276"/>
      <c r="N4844" s="277"/>
      <c r="O4844" s="277"/>
      <c r="P4844" s="277"/>
      <c r="Q4844" s="277"/>
      <c r="R4844" s="277"/>
      <c r="S4844" s="277"/>
      <c r="T4844" s="278"/>
      <c r="U4844" s="16"/>
      <c r="V4844" s="16"/>
      <c r="W4844" s="16"/>
      <c r="X4844" s="16"/>
      <c r="Y4844" s="16"/>
      <c r="Z4844" s="16"/>
      <c r="AA4844" s="16"/>
      <c r="AB4844" s="16"/>
      <c r="AC4844" s="16"/>
      <c r="AD4844" s="16"/>
      <c r="AE4844" s="16"/>
      <c r="AT4844" s="279" t="s">
        <v>252</v>
      </c>
      <c r="AU4844" s="279" t="s">
        <v>93</v>
      </c>
      <c r="AV4844" s="16" t="s">
        <v>113</v>
      </c>
      <c r="AW4844" s="16" t="s">
        <v>46</v>
      </c>
      <c r="AX4844" s="16" t="s">
        <v>85</v>
      </c>
      <c r="AY4844" s="279" t="s">
        <v>241</v>
      </c>
    </row>
    <row r="4845" s="13" customFormat="1">
      <c r="A4845" s="13"/>
      <c r="B4845" s="236"/>
      <c r="C4845" s="237"/>
      <c r="D4845" s="238" t="s">
        <v>252</v>
      </c>
      <c r="E4845" s="239" t="s">
        <v>39</v>
      </c>
      <c r="F4845" s="240" t="s">
        <v>2789</v>
      </c>
      <c r="G4845" s="237"/>
      <c r="H4845" s="239" t="s">
        <v>39</v>
      </c>
      <c r="I4845" s="241"/>
      <c r="J4845" s="237"/>
      <c r="K4845" s="237"/>
      <c r="L4845" s="242"/>
      <c r="M4845" s="243"/>
      <c r="N4845" s="244"/>
      <c r="O4845" s="244"/>
      <c r="P4845" s="244"/>
      <c r="Q4845" s="244"/>
      <c r="R4845" s="244"/>
      <c r="S4845" s="244"/>
      <c r="T4845" s="245"/>
      <c r="U4845" s="13"/>
      <c r="V4845" s="13"/>
      <c r="W4845" s="13"/>
      <c r="X4845" s="13"/>
      <c r="Y4845" s="13"/>
      <c r="Z4845" s="13"/>
      <c r="AA4845" s="13"/>
      <c r="AB4845" s="13"/>
      <c r="AC4845" s="13"/>
      <c r="AD4845" s="13"/>
      <c r="AE4845" s="13"/>
      <c r="AT4845" s="246" t="s">
        <v>252</v>
      </c>
      <c r="AU4845" s="246" t="s">
        <v>93</v>
      </c>
      <c r="AV4845" s="13" t="s">
        <v>23</v>
      </c>
      <c r="AW4845" s="13" t="s">
        <v>46</v>
      </c>
      <c r="AX4845" s="13" t="s">
        <v>85</v>
      </c>
      <c r="AY4845" s="246" t="s">
        <v>241</v>
      </c>
    </row>
    <row r="4846" s="14" customFormat="1">
      <c r="A4846" s="14"/>
      <c r="B4846" s="247"/>
      <c r="C4846" s="248"/>
      <c r="D4846" s="238" t="s">
        <v>252</v>
      </c>
      <c r="E4846" s="249" t="s">
        <v>39</v>
      </c>
      <c r="F4846" s="250" t="s">
        <v>4268</v>
      </c>
      <c r="G4846" s="248"/>
      <c r="H4846" s="251">
        <v>5</v>
      </c>
      <c r="I4846" s="252"/>
      <c r="J4846" s="248"/>
      <c r="K4846" s="248"/>
      <c r="L4846" s="253"/>
      <c r="M4846" s="254"/>
      <c r="N4846" s="255"/>
      <c r="O4846" s="255"/>
      <c r="P4846" s="255"/>
      <c r="Q4846" s="255"/>
      <c r="R4846" s="255"/>
      <c r="S4846" s="255"/>
      <c r="T4846" s="256"/>
      <c r="U4846" s="14"/>
      <c r="V4846" s="14"/>
      <c r="W4846" s="14"/>
      <c r="X4846" s="14"/>
      <c r="Y4846" s="14"/>
      <c r="Z4846" s="14"/>
      <c r="AA4846" s="14"/>
      <c r="AB4846" s="14"/>
      <c r="AC4846" s="14"/>
      <c r="AD4846" s="14"/>
      <c r="AE4846" s="14"/>
      <c r="AT4846" s="257" t="s">
        <v>252</v>
      </c>
      <c r="AU4846" s="257" t="s">
        <v>93</v>
      </c>
      <c r="AV4846" s="14" t="s">
        <v>93</v>
      </c>
      <c r="AW4846" s="14" t="s">
        <v>46</v>
      </c>
      <c r="AX4846" s="14" t="s">
        <v>85</v>
      </c>
      <c r="AY4846" s="257" t="s">
        <v>241</v>
      </c>
    </row>
    <row r="4847" s="16" customFormat="1">
      <c r="A4847" s="16"/>
      <c r="B4847" s="269"/>
      <c r="C4847" s="270"/>
      <c r="D4847" s="238" t="s">
        <v>252</v>
      </c>
      <c r="E4847" s="271" t="s">
        <v>39</v>
      </c>
      <c r="F4847" s="272" t="s">
        <v>295</v>
      </c>
      <c r="G4847" s="270"/>
      <c r="H4847" s="273">
        <v>5</v>
      </c>
      <c r="I4847" s="274"/>
      <c r="J4847" s="270"/>
      <c r="K4847" s="270"/>
      <c r="L4847" s="275"/>
      <c r="M4847" s="276"/>
      <c r="N4847" s="277"/>
      <c r="O4847" s="277"/>
      <c r="P4847" s="277"/>
      <c r="Q4847" s="277"/>
      <c r="R4847" s="277"/>
      <c r="S4847" s="277"/>
      <c r="T4847" s="278"/>
      <c r="U4847" s="16"/>
      <c r="V4847" s="16"/>
      <c r="W4847" s="16"/>
      <c r="X4847" s="16"/>
      <c r="Y4847" s="16"/>
      <c r="Z4847" s="16"/>
      <c r="AA4847" s="16"/>
      <c r="AB4847" s="16"/>
      <c r="AC4847" s="16"/>
      <c r="AD4847" s="16"/>
      <c r="AE4847" s="16"/>
      <c r="AT4847" s="279" t="s">
        <v>252</v>
      </c>
      <c r="AU4847" s="279" t="s">
        <v>93</v>
      </c>
      <c r="AV4847" s="16" t="s">
        <v>113</v>
      </c>
      <c r="AW4847" s="16" t="s">
        <v>46</v>
      </c>
      <c r="AX4847" s="16" t="s">
        <v>85</v>
      </c>
      <c r="AY4847" s="279" t="s">
        <v>241</v>
      </c>
    </row>
    <row r="4848" s="15" customFormat="1">
      <c r="A4848" s="15"/>
      <c r="B4848" s="258"/>
      <c r="C4848" s="259"/>
      <c r="D4848" s="238" t="s">
        <v>252</v>
      </c>
      <c r="E4848" s="260" t="s">
        <v>39</v>
      </c>
      <c r="F4848" s="261" t="s">
        <v>274</v>
      </c>
      <c r="G4848" s="259"/>
      <c r="H4848" s="262">
        <v>134.23500000000001</v>
      </c>
      <c r="I4848" s="263"/>
      <c r="J4848" s="259"/>
      <c r="K4848" s="259"/>
      <c r="L4848" s="264"/>
      <c r="M4848" s="265"/>
      <c r="N4848" s="266"/>
      <c r="O4848" s="266"/>
      <c r="P4848" s="266"/>
      <c r="Q4848" s="266"/>
      <c r="R4848" s="266"/>
      <c r="S4848" s="266"/>
      <c r="T4848" s="267"/>
      <c r="U4848" s="15"/>
      <c r="V4848" s="15"/>
      <c r="W4848" s="15"/>
      <c r="X4848" s="15"/>
      <c r="Y4848" s="15"/>
      <c r="Z4848" s="15"/>
      <c r="AA4848" s="15"/>
      <c r="AB4848" s="15"/>
      <c r="AC4848" s="15"/>
      <c r="AD4848" s="15"/>
      <c r="AE4848" s="15"/>
      <c r="AT4848" s="268" t="s">
        <v>252</v>
      </c>
      <c r="AU4848" s="268" t="s">
        <v>93</v>
      </c>
      <c r="AV4848" s="15" t="s">
        <v>248</v>
      </c>
      <c r="AW4848" s="15" t="s">
        <v>46</v>
      </c>
      <c r="AX4848" s="15" t="s">
        <v>23</v>
      </c>
      <c r="AY4848" s="268" t="s">
        <v>241</v>
      </c>
    </row>
    <row r="4849" s="2" customFormat="1" ht="24.15" customHeight="1">
      <c r="A4849" s="42"/>
      <c r="B4849" s="43"/>
      <c r="C4849" s="218" t="s">
        <v>4269</v>
      </c>
      <c r="D4849" s="218" t="s">
        <v>243</v>
      </c>
      <c r="E4849" s="219" t="s">
        <v>4270</v>
      </c>
      <c r="F4849" s="220" t="s">
        <v>4271</v>
      </c>
      <c r="G4849" s="221" t="s">
        <v>515</v>
      </c>
      <c r="H4849" s="222">
        <v>10.6</v>
      </c>
      <c r="I4849" s="223"/>
      <c r="J4849" s="224">
        <f>ROUND(I4849*H4849,2)</f>
        <v>0</v>
      </c>
      <c r="K4849" s="220" t="s">
        <v>247</v>
      </c>
      <c r="L4849" s="48"/>
      <c r="M4849" s="225" t="s">
        <v>39</v>
      </c>
      <c r="N4849" s="226" t="s">
        <v>56</v>
      </c>
      <c r="O4849" s="88"/>
      <c r="P4849" s="227">
        <f>O4849*H4849</f>
        <v>0</v>
      </c>
      <c r="Q4849" s="227">
        <v>0</v>
      </c>
      <c r="R4849" s="227">
        <f>Q4849*H4849</f>
        <v>0</v>
      </c>
      <c r="S4849" s="227">
        <v>0</v>
      </c>
      <c r="T4849" s="228">
        <f>S4849*H4849</f>
        <v>0</v>
      </c>
      <c r="U4849" s="42"/>
      <c r="V4849" s="42"/>
      <c r="W4849" s="42"/>
      <c r="X4849" s="42"/>
      <c r="Y4849" s="42"/>
      <c r="Z4849" s="42"/>
      <c r="AA4849" s="42"/>
      <c r="AB4849" s="42"/>
      <c r="AC4849" s="42"/>
      <c r="AD4849" s="42"/>
      <c r="AE4849" s="42"/>
      <c r="AR4849" s="229" t="s">
        <v>462</v>
      </c>
      <c r="AT4849" s="229" t="s">
        <v>243</v>
      </c>
      <c r="AU4849" s="229" t="s">
        <v>93</v>
      </c>
      <c r="AY4849" s="20" t="s">
        <v>241</v>
      </c>
      <c r="BE4849" s="230">
        <f>IF(N4849="základní",J4849,0)</f>
        <v>0</v>
      </c>
      <c r="BF4849" s="230">
        <f>IF(N4849="snížená",J4849,0)</f>
        <v>0</v>
      </c>
      <c r="BG4849" s="230">
        <f>IF(N4849="zákl. přenesená",J4849,0)</f>
        <v>0</v>
      </c>
      <c r="BH4849" s="230">
        <f>IF(N4849="sníž. přenesená",J4849,0)</f>
        <v>0</v>
      </c>
      <c r="BI4849" s="230">
        <f>IF(N4849="nulová",J4849,0)</f>
        <v>0</v>
      </c>
      <c r="BJ4849" s="20" t="s">
        <v>23</v>
      </c>
      <c r="BK4849" s="230">
        <f>ROUND(I4849*H4849,2)</f>
        <v>0</v>
      </c>
      <c r="BL4849" s="20" t="s">
        <v>462</v>
      </c>
      <c r="BM4849" s="229" t="s">
        <v>4272</v>
      </c>
    </row>
    <row r="4850" s="2" customFormat="1">
      <c r="A4850" s="42"/>
      <c r="B4850" s="43"/>
      <c r="C4850" s="44"/>
      <c r="D4850" s="231" t="s">
        <v>250</v>
      </c>
      <c r="E4850" s="44"/>
      <c r="F4850" s="232" t="s">
        <v>4273</v>
      </c>
      <c r="G4850" s="44"/>
      <c r="H4850" s="44"/>
      <c r="I4850" s="233"/>
      <c r="J4850" s="44"/>
      <c r="K4850" s="44"/>
      <c r="L4850" s="48"/>
      <c r="M4850" s="234"/>
      <c r="N4850" s="235"/>
      <c r="O4850" s="88"/>
      <c r="P4850" s="88"/>
      <c r="Q4850" s="88"/>
      <c r="R4850" s="88"/>
      <c r="S4850" s="88"/>
      <c r="T4850" s="89"/>
      <c r="U4850" s="42"/>
      <c r="V4850" s="42"/>
      <c r="W4850" s="42"/>
      <c r="X4850" s="42"/>
      <c r="Y4850" s="42"/>
      <c r="Z4850" s="42"/>
      <c r="AA4850" s="42"/>
      <c r="AB4850" s="42"/>
      <c r="AC4850" s="42"/>
      <c r="AD4850" s="42"/>
      <c r="AE4850" s="42"/>
      <c r="AT4850" s="20" t="s">
        <v>250</v>
      </c>
      <c r="AU4850" s="20" t="s">
        <v>93</v>
      </c>
    </row>
    <row r="4851" s="13" customFormat="1">
      <c r="A4851" s="13"/>
      <c r="B4851" s="236"/>
      <c r="C4851" s="237"/>
      <c r="D4851" s="238" t="s">
        <v>252</v>
      </c>
      <c r="E4851" s="239" t="s">
        <v>39</v>
      </c>
      <c r="F4851" s="240" t="s">
        <v>1570</v>
      </c>
      <c r="G4851" s="237"/>
      <c r="H4851" s="239" t="s">
        <v>39</v>
      </c>
      <c r="I4851" s="241"/>
      <c r="J4851" s="237"/>
      <c r="K4851" s="237"/>
      <c r="L4851" s="242"/>
      <c r="M4851" s="243"/>
      <c r="N4851" s="244"/>
      <c r="O4851" s="244"/>
      <c r="P4851" s="244"/>
      <c r="Q4851" s="244"/>
      <c r="R4851" s="244"/>
      <c r="S4851" s="244"/>
      <c r="T4851" s="245"/>
      <c r="U4851" s="13"/>
      <c r="V4851" s="13"/>
      <c r="W4851" s="13"/>
      <c r="X4851" s="13"/>
      <c r="Y4851" s="13"/>
      <c r="Z4851" s="13"/>
      <c r="AA4851" s="13"/>
      <c r="AB4851" s="13"/>
      <c r="AC4851" s="13"/>
      <c r="AD4851" s="13"/>
      <c r="AE4851" s="13"/>
      <c r="AT4851" s="246" t="s">
        <v>252</v>
      </c>
      <c r="AU4851" s="246" t="s">
        <v>93</v>
      </c>
      <c r="AV4851" s="13" t="s">
        <v>23</v>
      </c>
      <c r="AW4851" s="13" t="s">
        <v>46</v>
      </c>
      <c r="AX4851" s="13" t="s">
        <v>85</v>
      </c>
      <c r="AY4851" s="246" t="s">
        <v>241</v>
      </c>
    </row>
    <row r="4852" s="14" customFormat="1">
      <c r="A4852" s="14"/>
      <c r="B4852" s="247"/>
      <c r="C4852" s="248"/>
      <c r="D4852" s="238" t="s">
        <v>252</v>
      </c>
      <c r="E4852" s="249" t="s">
        <v>39</v>
      </c>
      <c r="F4852" s="250" t="s">
        <v>4274</v>
      </c>
      <c r="G4852" s="248"/>
      <c r="H4852" s="251">
        <v>2.6000000000000001</v>
      </c>
      <c r="I4852" s="252"/>
      <c r="J4852" s="248"/>
      <c r="K4852" s="248"/>
      <c r="L4852" s="253"/>
      <c r="M4852" s="254"/>
      <c r="N4852" s="255"/>
      <c r="O4852" s="255"/>
      <c r="P4852" s="255"/>
      <c r="Q4852" s="255"/>
      <c r="R4852" s="255"/>
      <c r="S4852" s="255"/>
      <c r="T4852" s="256"/>
      <c r="U4852" s="14"/>
      <c r="V4852" s="14"/>
      <c r="W4852" s="14"/>
      <c r="X4852" s="14"/>
      <c r="Y4852" s="14"/>
      <c r="Z4852" s="14"/>
      <c r="AA4852" s="14"/>
      <c r="AB4852" s="14"/>
      <c r="AC4852" s="14"/>
      <c r="AD4852" s="14"/>
      <c r="AE4852" s="14"/>
      <c r="AT4852" s="257" t="s">
        <v>252</v>
      </c>
      <c r="AU4852" s="257" t="s">
        <v>93</v>
      </c>
      <c r="AV4852" s="14" t="s">
        <v>93</v>
      </c>
      <c r="AW4852" s="14" t="s">
        <v>46</v>
      </c>
      <c r="AX4852" s="14" t="s">
        <v>85</v>
      </c>
      <c r="AY4852" s="257" t="s">
        <v>241</v>
      </c>
    </row>
    <row r="4853" s="14" customFormat="1">
      <c r="A4853" s="14"/>
      <c r="B4853" s="247"/>
      <c r="C4853" s="248"/>
      <c r="D4853" s="238" t="s">
        <v>252</v>
      </c>
      <c r="E4853" s="249" t="s">
        <v>39</v>
      </c>
      <c r="F4853" s="250" t="s">
        <v>4275</v>
      </c>
      <c r="G4853" s="248"/>
      <c r="H4853" s="251">
        <v>2.6000000000000001</v>
      </c>
      <c r="I4853" s="252"/>
      <c r="J4853" s="248"/>
      <c r="K4853" s="248"/>
      <c r="L4853" s="253"/>
      <c r="M4853" s="254"/>
      <c r="N4853" s="255"/>
      <c r="O4853" s="255"/>
      <c r="P4853" s="255"/>
      <c r="Q4853" s="255"/>
      <c r="R4853" s="255"/>
      <c r="S4853" s="255"/>
      <c r="T4853" s="256"/>
      <c r="U4853" s="14"/>
      <c r="V4853" s="14"/>
      <c r="W4853" s="14"/>
      <c r="X4853" s="14"/>
      <c r="Y4853" s="14"/>
      <c r="Z4853" s="14"/>
      <c r="AA4853" s="14"/>
      <c r="AB4853" s="14"/>
      <c r="AC4853" s="14"/>
      <c r="AD4853" s="14"/>
      <c r="AE4853" s="14"/>
      <c r="AT4853" s="257" t="s">
        <v>252</v>
      </c>
      <c r="AU4853" s="257" t="s">
        <v>93</v>
      </c>
      <c r="AV4853" s="14" t="s">
        <v>93</v>
      </c>
      <c r="AW4853" s="14" t="s">
        <v>46</v>
      </c>
      <c r="AX4853" s="14" t="s">
        <v>85</v>
      </c>
      <c r="AY4853" s="257" t="s">
        <v>241</v>
      </c>
    </row>
    <row r="4854" s="14" customFormat="1">
      <c r="A4854" s="14"/>
      <c r="B4854" s="247"/>
      <c r="C4854" s="248"/>
      <c r="D4854" s="238" t="s">
        <v>252</v>
      </c>
      <c r="E4854" s="249" t="s">
        <v>39</v>
      </c>
      <c r="F4854" s="250" t="s">
        <v>4276</v>
      </c>
      <c r="G4854" s="248"/>
      <c r="H4854" s="251">
        <v>2.7999999999999998</v>
      </c>
      <c r="I4854" s="252"/>
      <c r="J4854" s="248"/>
      <c r="K4854" s="248"/>
      <c r="L4854" s="253"/>
      <c r="M4854" s="254"/>
      <c r="N4854" s="255"/>
      <c r="O4854" s="255"/>
      <c r="P4854" s="255"/>
      <c r="Q4854" s="255"/>
      <c r="R4854" s="255"/>
      <c r="S4854" s="255"/>
      <c r="T4854" s="256"/>
      <c r="U4854" s="14"/>
      <c r="V4854" s="14"/>
      <c r="W4854" s="14"/>
      <c r="X4854" s="14"/>
      <c r="Y4854" s="14"/>
      <c r="Z4854" s="14"/>
      <c r="AA4854" s="14"/>
      <c r="AB4854" s="14"/>
      <c r="AC4854" s="14"/>
      <c r="AD4854" s="14"/>
      <c r="AE4854" s="14"/>
      <c r="AT4854" s="257" t="s">
        <v>252</v>
      </c>
      <c r="AU4854" s="257" t="s">
        <v>93</v>
      </c>
      <c r="AV4854" s="14" t="s">
        <v>93</v>
      </c>
      <c r="AW4854" s="14" t="s">
        <v>46</v>
      </c>
      <c r="AX4854" s="14" t="s">
        <v>85</v>
      </c>
      <c r="AY4854" s="257" t="s">
        <v>241</v>
      </c>
    </row>
    <row r="4855" s="14" customFormat="1">
      <c r="A4855" s="14"/>
      <c r="B4855" s="247"/>
      <c r="C4855" s="248"/>
      <c r="D4855" s="238" t="s">
        <v>252</v>
      </c>
      <c r="E4855" s="249" t="s">
        <v>39</v>
      </c>
      <c r="F4855" s="250" t="s">
        <v>4277</v>
      </c>
      <c r="G4855" s="248"/>
      <c r="H4855" s="251">
        <v>2.6000000000000001</v>
      </c>
      <c r="I4855" s="252"/>
      <c r="J4855" s="248"/>
      <c r="K4855" s="248"/>
      <c r="L4855" s="253"/>
      <c r="M4855" s="254"/>
      <c r="N4855" s="255"/>
      <c r="O4855" s="255"/>
      <c r="P4855" s="255"/>
      <c r="Q4855" s="255"/>
      <c r="R4855" s="255"/>
      <c r="S4855" s="255"/>
      <c r="T4855" s="256"/>
      <c r="U4855" s="14"/>
      <c r="V4855" s="14"/>
      <c r="W4855" s="14"/>
      <c r="X4855" s="14"/>
      <c r="Y4855" s="14"/>
      <c r="Z4855" s="14"/>
      <c r="AA4855" s="14"/>
      <c r="AB4855" s="14"/>
      <c r="AC4855" s="14"/>
      <c r="AD4855" s="14"/>
      <c r="AE4855" s="14"/>
      <c r="AT4855" s="257" t="s">
        <v>252</v>
      </c>
      <c r="AU4855" s="257" t="s">
        <v>93</v>
      </c>
      <c r="AV4855" s="14" t="s">
        <v>93</v>
      </c>
      <c r="AW4855" s="14" t="s">
        <v>46</v>
      </c>
      <c r="AX4855" s="14" t="s">
        <v>85</v>
      </c>
      <c r="AY4855" s="257" t="s">
        <v>241</v>
      </c>
    </row>
    <row r="4856" s="15" customFormat="1">
      <c r="A4856" s="15"/>
      <c r="B4856" s="258"/>
      <c r="C4856" s="259"/>
      <c r="D4856" s="238" t="s">
        <v>252</v>
      </c>
      <c r="E4856" s="260" t="s">
        <v>39</v>
      </c>
      <c r="F4856" s="261" t="s">
        <v>274</v>
      </c>
      <c r="G4856" s="259"/>
      <c r="H4856" s="262">
        <v>10.6</v>
      </c>
      <c r="I4856" s="263"/>
      <c r="J4856" s="259"/>
      <c r="K4856" s="259"/>
      <c r="L4856" s="264"/>
      <c r="M4856" s="265"/>
      <c r="N4856" s="266"/>
      <c r="O4856" s="266"/>
      <c r="P4856" s="266"/>
      <c r="Q4856" s="266"/>
      <c r="R4856" s="266"/>
      <c r="S4856" s="266"/>
      <c r="T4856" s="267"/>
      <c r="U4856" s="15"/>
      <c r="V4856" s="15"/>
      <c r="W4856" s="15"/>
      <c r="X4856" s="15"/>
      <c r="Y4856" s="15"/>
      <c r="Z4856" s="15"/>
      <c r="AA4856" s="15"/>
      <c r="AB4856" s="15"/>
      <c r="AC4856" s="15"/>
      <c r="AD4856" s="15"/>
      <c r="AE4856" s="15"/>
      <c r="AT4856" s="268" t="s">
        <v>252</v>
      </c>
      <c r="AU4856" s="268" t="s">
        <v>93</v>
      </c>
      <c r="AV4856" s="15" t="s">
        <v>248</v>
      </c>
      <c r="AW4856" s="15" t="s">
        <v>46</v>
      </c>
      <c r="AX4856" s="15" t="s">
        <v>23</v>
      </c>
      <c r="AY4856" s="268" t="s">
        <v>241</v>
      </c>
    </row>
    <row r="4857" s="2" customFormat="1" ht="16.5" customHeight="1">
      <c r="A4857" s="42"/>
      <c r="B4857" s="43"/>
      <c r="C4857" s="280" t="s">
        <v>4278</v>
      </c>
      <c r="D4857" s="280" t="s">
        <v>463</v>
      </c>
      <c r="E4857" s="281" t="s">
        <v>4279</v>
      </c>
      <c r="F4857" s="282" t="s">
        <v>4280</v>
      </c>
      <c r="G4857" s="283" t="s">
        <v>515</v>
      </c>
      <c r="H4857" s="284">
        <v>11.130000000000001</v>
      </c>
      <c r="I4857" s="285"/>
      <c r="J4857" s="286">
        <f>ROUND(I4857*H4857,2)</f>
        <v>0</v>
      </c>
      <c r="K4857" s="282" t="s">
        <v>247</v>
      </c>
      <c r="L4857" s="287"/>
      <c r="M4857" s="288" t="s">
        <v>39</v>
      </c>
      <c r="N4857" s="289" t="s">
        <v>56</v>
      </c>
      <c r="O4857" s="88"/>
      <c r="P4857" s="227">
        <f>O4857*H4857</f>
        <v>0</v>
      </c>
      <c r="Q4857" s="227">
        <v>0.00046000000000000001</v>
      </c>
      <c r="R4857" s="227">
        <f>Q4857*H4857</f>
        <v>0.0051198000000000007</v>
      </c>
      <c r="S4857" s="227">
        <v>0</v>
      </c>
      <c r="T4857" s="228">
        <f>S4857*H4857</f>
        <v>0</v>
      </c>
      <c r="U4857" s="42"/>
      <c r="V4857" s="42"/>
      <c r="W4857" s="42"/>
      <c r="X4857" s="42"/>
      <c r="Y4857" s="42"/>
      <c r="Z4857" s="42"/>
      <c r="AA4857" s="42"/>
      <c r="AB4857" s="42"/>
      <c r="AC4857" s="42"/>
      <c r="AD4857" s="42"/>
      <c r="AE4857" s="42"/>
      <c r="AR4857" s="229" t="s">
        <v>660</v>
      </c>
      <c r="AT4857" s="229" t="s">
        <v>463</v>
      </c>
      <c r="AU4857" s="229" t="s">
        <v>93</v>
      </c>
      <c r="AY4857" s="20" t="s">
        <v>241</v>
      </c>
      <c r="BE4857" s="230">
        <f>IF(N4857="základní",J4857,0)</f>
        <v>0</v>
      </c>
      <c r="BF4857" s="230">
        <f>IF(N4857="snížená",J4857,0)</f>
        <v>0</v>
      </c>
      <c r="BG4857" s="230">
        <f>IF(N4857="zákl. přenesená",J4857,0)</f>
        <v>0</v>
      </c>
      <c r="BH4857" s="230">
        <f>IF(N4857="sníž. přenesená",J4857,0)</f>
        <v>0</v>
      </c>
      <c r="BI4857" s="230">
        <f>IF(N4857="nulová",J4857,0)</f>
        <v>0</v>
      </c>
      <c r="BJ4857" s="20" t="s">
        <v>23</v>
      </c>
      <c r="BK4857" s="230">
        <f>ROUND(I4857*H4857,2)</f>
        <v>0</v>
      </c>
      <c r="BL4857" s="20" t="s">
        <v>462</v>
      </c>
      <c r="BM4857" s="229" t="s">
        <v>4281</v>
      </c>
    </row>
    <row r="4858" s="14" customFormat="1">
      <c r="A4858" s="14"/>
      <c r="B4858" s="247"/>
      <c r="C4858" s="248"/>
      <c r="D4858" s="238" t="s">
        <v>252</v>
      </c>
      <c r="E4858" s="248"/>
      <c r="F4858" s="250" t="s">
        <v>4282</v>
      </c>
      <c r="G4858" s="248"/>
      <c r="H4858" s="251">
        <v>11.130000000000001</v>
      </c>
      <c r="I4858" s="252"/>
      <c r="J4858" s="248"/>
      <c r="K4858" s="248"/>
      <c r="L4858" s="253"/>
      <c r="M4858" s="254"/>
      <c r="N4858" s="255"/>
      <c r="O4858" s="255"/>
      <c r="P4858" s="255"/>
      <c r="Q4858" s="255"/>
      <c r="R4858" s="255"/>
      <c r="S4858" s="255"/>
      <c r="T4858" s="256"/>
      <c r="U4858" s="14"/>
      <c r="V4858" s="14"/>
      <c r="W4858" s="14"/>
      <c r="X4858" s="14"/>
      <c r="Y4858" s="14"/>
      <c r="Z4858" s="14"/>
      <c r="AA4858" s="14"/>
      <c r="AB4858" s="14"/>
      <c r="AC4858" s="14"/>
      <c r="AD4858" s="14"/>
      <c r="AE4858" s="14"/>
      <c r="AT4858" s="257" t="s">
        <v>252</v>
      </c>
      <c r="AU4858" s="257" t="s">
        <v>93</v>
      </c>
      <c r="AV4858" s="14" t="s">
        <v>93</v>
      </c>
      <c r="AW4858" s="14" t="s">
        <v>4</v>
      </c>
      <c r="AX4858" s="14" t="s">
        <v>23</v>
      </c>
      <c r="AY4858" s="257" t="s">
        <v>241</v>
      </c>
    </row>
    <row r="4859" s="2" customFormat="1" ht="16.5" customHeight="1">
      <c r="A4859" s="42"/>
      <c r="B4859" s="43"/>
      <c r="C4859" s="218" t="s">
        <v>4283</v>
      </c>
      <c r="D4859" s="218" t="s">
        <v>243</v>
      </c>
      <c r="E4859" s="219" t="s">
        <v>4284</v>
      </c>
      <c r="F4859" s="220" t="s">
        <v>4285</v>
      </c>
      <c r="G4859" s="221" t="s">
        <v>515</v>
      </c>
      <c r="H4859" s="222">
        <v>79.534999999999997</v>
      </c>
      <c r="I4859" s="223"/>
      <c r="J4859" s="224">
        <f>ROUND(I4859*H4859,2)</f>
        <v>0</v>
      </c>
      <c r="K4859" s="220" t="s">
        <v>247</v>
      </c>
      <c r="L4859" s="48"/>
      <c r="M4859" s="225" t="s">
        <v>39</v>
      </c>
      <c r="N4859" s="226" t="s">
        <v>56</v>
      </c>
      <c r="O4859" s="88"/>
      <c r="P4859" s="227">
        <f>O4859*H4859</f>
        <v>0</v>
      </c>
      <c r="Q4859" s="227">
        <v>0.00040000000000000002</v>
      </c>
      <c r="R4859" s="227">
        <f>Q4859*H4859</f>
        <v>0.031814000000000002</v>
      </c>
      <c r="S4859" s="227">
        <v>0</v>
      </c>
      <c r="T4859" s="228">
        <f>S4859*H4859</f>
        <v>0</v>
      </c>
      <c r="U4859" s="42"/>
      <c r="V4859" s="42"/>
      <c r="W4859" s="42"/>
      <c r="X4859" s="42"/>
      <c r="Y4859" s="42"/>
      <c r="Z4859" s="42"/>
      <c r="AA4859" s="42"/>
      <c r="AB4859" s="42"/>
      <c r="AC4859" s="42"/>
      <c r="AD4859" s="42"/>
      <c r="AE4859" s="42"/>
      <c r="AR4859" s="229" t="s">
        <v>462</v>
      </c>
      <c r="AT4859" s="229" t="s">
        <v>243</v>
      </c>
      <c r="AU4859" s="229" t="s">
        <v>93</v>
      </c>
      <c r="AY4859" s="20" t="s">
        <v>241</v>
      </c>
      <c r="BE4859" s="230">
        <f>IF(N4859="základní",J4859,0)</f>
        <v>0</v>
      </c>
      <c r="BF4859" s="230">
        <f>IF(N4859="snížená",J4859,0)</f>
        <v>0</v>
      </c>
      <c r="BG4859" s="230">
        <f>IF(N4859="zákl. přenesená",J4859,0)</f>
        <v>0</v>
      </c>
      <c r="BH4859" s="230">
        <f>IF(N4859="sníž. přenesená",J4859,0)</f>
        <v>0</v>
      </c>
      <c r="BI4859" s="230">
        <f>IF(N4859="nulová",J4859,0)</f>
        <v>0</v>
      </c>
      <c r="BJ4859" s="20" t="s">
        <v>23</v>
      </c>
      <c r="BK4859" s="230">
        <f>ROUND(I4859*H4859,2)</f>
        <v>0</v>
      </c>
      <c r="BL4859" s="20" t="s">
        <v>462</v>
      </c>
      <c r="BM4859" s="229" t="s">
        <v>4286</v>
      </c>
    </row>
    <row r="4860" s="2" customFormat="1">
      <c r="A4860" s="42"/>
      <c r="B4860" s="43"/>
      <c r="C4860" s="44"/>
      <c r="D4860" s="231" t="s">
        <v>250</v>
      </c>
      <c r="E4860" s="44"/>
      <c r="F4860" s="232" t="s">
        <v>4287</v>
      </c>
      <c r="G4860" s="44"/>
      <c r="H4860" s="44"/>
      <c r="I4860" s="233"/>
      <c r="J4860" s="44"/>
      <c r="K4860" s="44"/>
      <c r="L4860" s="48"/>
      <c r="M4860" s="234"/>
      <c r="N4860" s="235"/>
      <c r="O4860" s="88"/>
      <c r="P4860" s="88"/>
      <c r="Q4860" s="88"/>
      <c r="R4860" s="88"/>
      <c r="S4860" s="88"/>
      <c r="T4860" s="89"/>
      <c r="U4860" s="42"/>
      <c r="V4860" s="42"/>
      <c r="W4860" s="42"/>
      <c r="X4860" s="42"/>
      <c r="Y4860" s="42"/>
      <c r="Z4860" s="42"/>
      <c r="AA4860" s="42"/>
      <c r="AB4860" s="42"/>
      <c r="AC4860" s="42"/>
      <c r="AD4860" s="42"/>
      <c r="AE4860" s="42"/>
      <c r="AT4860" s="20" t="s">
        <v>250</v>
      </c>
      <c r="AU4860" s="20" t="s">
        <v>93</v>
      </c>
    </row>
    <row r="4861" s="13" customFormat="1">
      <c r="A4861" s="13"/>
      <c r="B4861" s="236"/>
      <c r="C4861" s="237"/>
      <c r="D4861" s="238" t="s">
        <v>252</v>
      </c>
      <c r="E4861" s="239" t="s">
        <v>39</v>
      </c>
      <c r="F4861" s="240" t="s">
        <v>717</v>
      </c>
      <c r="G4861" s="237"/>
      <c r="H4861" s="239" t="s">
        <v>39</v>
      </c>
      <c r="I4861" s="241"/>
      <c r="J4861" s="237"/>
      <c r="K4861" s="237"/>
      <c r="L4861" s="242"/>
      <c r="M4861" s="243"/>
      <c r="N4861" s="244"/>
      <c r="O4861" s="244"/>
      <c r="P4861" s="244"/>
      <c r="Q4861" s="244"/>
      <c r="R4861" s="244"/>
      <c r="S4861" s="244"/>
      <c r="T4861" s="245"/>
      <c r="U4861" s="13"/>
      <c r="V4861" s="13"/>
      <c r="W4861" s="13"/>
      <c r="X4861" s="13"/>
      <c r="Y4861" s="13"/>
      <c r="Z4861" s="13"/>
      <c r="AA4861" s="13"/>
      <c r="AB4861" s="13"/>
      <c r="AC4861" s="13"/>
      <c r="AD4861" s="13"/>
      <c r="AE4861" s="13"/>
      <c r="AT4861" s="246" t="s">
        <v>252</v>
      </c>
      <c r="AU4861" s="246" t="s">
        <v>93</v>
      </c>
      <c r="AV4861" s="13" t="s">
        <v>23</v>
      </c>
      <c r="AW4861" s="13" t="s">
        <v>46</v>
      </c>
      <c r="AX4861" s="13" t="s">
        <v>85</v>
      </c>
      <c r="AY4861" s="246" t="s">
        <v>241</v>
      </c>
    </row>
    <row r="4862" s="13" customFormat="1">
      <c r="A4862" s="13"/>
      <c r="B4862" s="236"/>
      <c r="C4862" s="237"/>
      <c r="D4862" s="238" t="s">
        <v>252</v>
      </c>
      <c r="E4862" s="239" t="s">
        <v>39</v>
      </c>
      <c r="F4862" s="240" t="s">
        <v>4288</v>
      </c>
      <c r="G4862" s="237"/>
      <c r="H4862" s="239" t="s">
        <v>39</v>
      </c>
      <c r="I4862" s="241"/>
      <c r="J4862" s="237"/>
      <c r="K4862" s="237"/>
      <c r="L4862" s="242"/>
      <c r="M4862" s="243"/>
      <c r="N4862" s="244"/>
      <c r="O4862" s="244"/>
      <c r="P4862" s="244"/>
      <c r="Q4862" s="244"/>
      <c r="R4862" s="244"/>
      <c r="S4862" s="244"/>
      <c r="T4862" s="245"/>
      <c r="U4862" s="13"/>
      <c r="V4862" s="13"/>
      <c r="W4862" s="13"/>
      <c r="X4862" s="13"/>
      <c r="Y4862" s="13"/>
      <c r="Z4862" s="13"/>
      <c r="AA4862" s="13"/>
      <c r="AB4862" s="13"/>
      <c r="AC4862" s="13"/>
      <c r="AD4862" s="13"/>
      <c r="AE4862" s="13"/>
      <c r="AT4862" s="246" t="s">
        <v>252</v>
      </c>
      <c r="AU4862" s="246" t="s">
        <v>93</v>
      </c>
      <c r="AV4862" s="13" t="s">
        <v>23</v>
      </c>
      <c r="AW4862" s="13" t="s">
        <v>46</v>
      </c>
      <c r="AX4862" s="13" t="s">
        <v>85</v>
      </c>
      <c r="AY4862" s="246" t="s">
        <v>241</v>
      </c>
    </row>
    <row r="4863" s="14" customFormat="1">
      <c r="A4863" s="14"/>
      <c r="B4863" s="247"/>
      <c r="C4863" s="248"/>
      <c r="D4863" s="238" t="s">
        <v>252</v>
      </c>
      <c r="E4863" s="249" t="s">
        <v>39</v>
      </c>
      <c r="F4863" s="250" t="s">
        <v>4289</v>
      </c>
      <c r="G4863" s="248"/>
      <c r="H4863" s="251">
        <v>27.82</v>
      </c>
      <c r="I4863" s="252"/>
      <c r="J4863" s="248"/>
      <c r="K4863" s="248"/>
      <c r="L4863" s="253"/>
      <c r="M4863" s="254"/>
      <c r="N4863" s="255"/>
      <c r="O4863" s="255"/>
      <c r="P4863" s="255"/>
      <c r="Q4863" s="255"/>
      <c r="R4863" s="255"/>
      <c r="S4863" s="255"/>
      <c r="T4863" s="256"/>
      <c r="U4863" s="14"/>
      <c r="V4863" s="14"/>
      <c r="W4863" s="14"/>
      <c r="X4863" s="14"/>
      <c r="Y4863" s="14"/>
      <c r="Z4863" s="14"/>
      <c r="AA4863" s="14"/>
      <c r="AB4863" s="14"/>
      <c r="AC4863" s="14"/>
      <c r="AD4863" s="14"/>
      <c r="AE4863" s="14"/>
      <c r="AT4863" s="257" t="s">
        <v>252</v>
      </c>
      <c r="AU4863" s="257" t="s">
        <v>93</v>
      </c>
      <c r="AV4863" s="14" t="s">
        <v>93</v>
      </c>
      <c r="AW4863" s="14" t="s">
        <v>46</v>
      </c>
      <c r="AX4863" s="14" t="s">
        <v>85</v>
      </c>
      <c r="AY4863" s="257" t="s">
        <v>241</v>
      </c>
    </row>
    <row r="4864" s="13" customFormat="1">
      <c r="A4864" s="13"/>
      <c r="B4864" s="236"/>
      <c r="C4864" s="237"/>
      <c r="D4864" s="238" t="s">
        <v>252</v>
      </c>
      <c r="E4864" s="239" t="s">
        <v>39</v>
      </c>
      <c r="F4864" s="240" t="s">
        <v>4290</v>
      </c>
      <c r="G4864" s="237"/>
      <c r="H4864" s="239" t="s">
        <v>39</v>
      </c>
      <c r="I4864" s="241"/>
      <c r="J4864" s="237"/>
      <c r="K4864" s="237"/>
      <c r="L4864" s="242"/>
      <c r="M4864" s="243"/>
      <c r="N4864" s="244"/>
      <c r="O4864" s="244"/>
      <c r="P4864" s="244"/>
      <c r="Q4864" s="244"/>
      <c r="R4864" s="244"/>
      <c r="S4864" s="244"/>
      <c r="T4864" s="245"/>
      <c r="U4864" s="13"/>
      <c r="V4864" s="13"/>
      <c r="W4864" s="13"/>
      <c r="X4864" s="13"/>
      <c r="Y4864" s="13"/>
      <c r="Z4864" s="13"/>
      <c r="AA4864" s="13"/>
      <c r="AB4864" s="13"/>
      <c r="AC4864" s="13"/>
      <c r="AD4864" s="13"/>
      <c r="AE4864" s="13"/>
      <c r="AT4864" s="246" t="s">
        <v>252</v>
      </c>
      <c r="AU4864" s="246" t="s">
        <v>93</v>
      </c>
      <c r="AV4864" s="13" t="s">
        <v>23</v>
      </c>
      <c r="AW4864" s="13" t="s">
        <v>46</v>
      </c>
      <c r="AX4864" s="13" t="s">
        <v>85</v>
      </c>
      <c r="AY4864" s="246" t="s">
        <v>241</v>
      </c>
    </row>
    <row r="4865" s="14" customFormat="1">
      <c r="A4865" s="14"/>
      <c r="B4865" s="247"/>
      <c r="C4865" s="248"/>
      <c r="D4865" s="238" t="s">
        <v>252</v>
      </c>
      <c r="E4865" s="249" t="s">
        <v>39</v>
      </c>
      <c r="F4865" s="250" t="s">
        <v>4291</v>
      </c>
      <c r="G4865" s="248"/>
      <c r="H4865" s="251">
        <v>20.530000000000001</v>
      </c>
      <c r="I4865" s="252"/>
      <c r="J4865" s="248"/>
      <c r="K4865" s="248"/>
      <c r="L4865" s="253"/>
      <c r="M4865" s="254"/>
      <c r="N4865" s="255"/>
      <c r="O4865" s="255"/>
      <c r="P4865" s="255"/>
      <c r="Q4865" s="255"/>
      <c r="R4865" s="255"/>
      <c r="S4865" s="255"/>
      <c r="T4865" s="256"/>
      <c r="U4865" s="14"/>
      <c r="V4865" s="14"/>
      <c r="W4865" s="14"/>
      <c r="X4865" s="14"/>
      <c r="Y4865" s="14"/>
      <c r="Z4865" s="14"/>
      <c r="AA4865" s="14"/>
      <c r="AB4865" s="14"/>
      <c r="AC4865" s="14"/>
      <c r="AD4865" s="14"/>
      <c r="AE4865" s="14"/>
      <c r="AT4865" s="257" t="s">
        <v>252</v>
      </c>
      <c r="AU4865" s="257" t="s">
        <v>93</v>
      </c>
      <c r="AV4865" s="14" t="s">
        <v>93</v>
      </c>
      <c r="AW4865" s="14" t="s">
        <v>46</v>
      </c>
      <c r="AX4865" s="14" t="s">
        <v>85</v>
      </c>
      <c r="AY4865" s="257" t="s">
        <v>241</v>
      </c>
    </row>
    <row r="4866" s="13" customFormat="1">
      <c r="A4866" s="13"/>
      <c r="B4866" s="236"/>
      <c r="C4866" s="237"/>
      <c r="D4866" s="238" t="s">
        <v>252</v>
      </c>
      <c r="E4866" s="239" t="s">
        <v>39</v>
      </c>
      <c r="F4866" s="240" t="s">
        <v>723</v>
      </c>
      <c r="G4866" s="237"/>
      <c r="H4866" s="239" t="s">
        <v>39</v>
      </c>
      <c r="I4866" s="241"/>
      <c r="J4866" s="237"/>
      <c r="K4866" s="237"/>
      <c r="L4866" s="242"/>
      <c r="M4866" s="243"/>
      <c r="N4866" s="244"/>
      <c r="O4866" s="244"/>
      <c r="P4866" s="244"/>
      <c r="Q4866" s="244"/>
      <c r="R4866" s="244"/>
      <c r="S4866" s="244"/>
      <c r="T4866" s="245"/>
      <c r="U4866" s="13"/>
      <c r="V4866" s="13"/>
      <c r="W4866" s="13"/>
      <c r="X4866" s="13"/>
      <c r="Y4866" s="13"/>
      <c r="Z4866" s="13"/>
      <c r="AA4866" s="13"/>
      <c r="AB4866" s="13"/>
      <c r="AC4866" s="13"/>
      <c r="AD4866" s="13"/>
      <c r="AE4866" s="13"/>
      <c r="AT4866" s="246" t="s">
        <v>252</v>
      </c>
      <c r="AU4866" s="246" t="s">
        <v>93</v>
      </c>
      <c r="AV4866" s="13" t="s">
        <v>23</v>
      </c>
      <c r="AW4866" s="13" t="s">
        <v>46</v>
      </c>
      <c r="AX4866" s="13" t="s">
        <v>85</v>
      </c>
      <c r="AY4866" s="246" t="s">
        <v>241</v>
      </c>
    </row>
    <row r="4867" s="13" customFormat="1">
      <c r="A4867" s="13"/>
      <c r="B4867" s="236"/>
      <c r="C4867" s="237"/>
      <c r="D4867" s="238" t="s">
        <v>252</v>
      </c>
      <c r="E4867" s="239" t="s">
        <v>39</v>
      </c>
      <c r="F4867" s="240" t="s">
        <v>4292</v>
      </c>
      <c r="G4867" s="237"/>
      <c r="H4867" s="239" t="s">
        <v>39</v>
      </c>
      <c r="I4867" s="241"/>
      <c r="J4867" s="237"/>
      <c r="K4867" s="237"/>
      <c r="L4867" s="242"/>
      <c r="M4867" s="243"/>
      <c r="N4867" s="244"/>
      <c r="O4867" s="244"/>
      <c r="P4867" s="244"/>
      <c r="Q4867" s="244"/>
      <c r="R4867" s="244"/>
      <c r="S4867" s="244"/>
      <c r="T4867" s="245"/>
      <c r="U4867" s="13"/>
      <c r="V4867" s="13"/>
      <c r="W4867" s="13"/>
      <c r="X4867" s="13"/>
      <c r="Y4867" s="13"/>
      <c r="Z4867" s="13"/>
      <c r="AA4867" s="13"/>
      <c r="AB4867" s="13"/>
      <c r="AC4867" s="13"/>
      <c r="AD4867" s="13"/>
      <c r="AE4867" s="13"/>
      <c r="AT4867" s="246" t="s">
        <v>252</v>
      </c>
      <c r="AU4867" s="246" t="s">
        <v>93</v>
      </c>
      <c r="AV4867" s="13" t="s">
        <v>23</v>
      </c>
      <c r="AW4867" s="13" t="s">
        <v>46</v>
      </c>
      <c r="AX4867" s="13" t="s">
        <v>85</v>
      </c>
      <c r="AY4867" s="246" t="s">
        <v>241</v>
      </c>
    </row>
    <row r="4868" s="14" customFormat="1">
      <c r="A4868" s="14"/>
      <c r="B4868" s="247"/>
      <c r="C4868" s="248"/>
      <c r="D4868" s="238" t="s">
        <v>252</v>
      </c>
      <c r="E4868" s="249" t="s">
        <v>39</v>
      </c>
      <c r="F4868" s="250" t="s">
        <v>4293</v>
      </c>
      <c r="G4868" s="248"/>
      <c r="H4868" s="251">
        <v>6.8949999999999996</v>
      </c>
      <c r="I4868" s="252"/>
      <c r="J4868" s="248"/>
      <c r="K4868" s="248"/>
      <c r="L4868" s="253"/>
      <c r="M4868" s="254"/>
      <c r="N4868" s="255"/>
      <c r="O4868" s="255"/>
      <c r="P4868" s="255"/>
      <c r="Q4868" s="255"/>
      <c r="R4868" s="255"/>
      <c r="S4868" s="255"/>
      <c r="T4868" s="256"/>
      <c r="U4868" s="14"/>
      <c r="V4868" s="14"/>
      <c r="W4868" s="14"/>
      <c r="X4868" s="14"/>
      <c r="Y4868" s="14"/>
      <c r="Z4868" s="14"/>
      <c r="AA4868" s="14"/>
      <c r="AB4868" s="14"/>
      <c r="AC4868" s="14"/>
      <c r="AD4868" s="14"/>
      <c r="AE4868" s="14"/>
      <c r="AT4868" s="257" t="s">
        <v>252</v>
      </c>
      <c r="AU4868" s="257" t="s">
        <v>93</v>
      </c>
      <c r="AV4868" s="14" t="s">
        <v>93</v>
      </c>
      <c r="AW4868" s="14" t="s">
        <v>46</v>
      </c>
      <c r="AX4868" s="14" t="s">
        <v>85</v>
      </c>
      <c r="AY4868" s="257" t="s">
        <v>241</v>
      </c>
    </row>
    <row r="4869" s="13" customFormat="1">
      <c r="A4869" s="13"/>
      <c r="B4869" s="236"/>
      <c r="C4869" s="237"/>
      <c r="D4869" s="238" t="s">
        <v>252</v>
      </c>
      <c r="E4869" s="239" t="s">
        <v>39</v>
      </c>
      <c r="F4869" s="240" t="s">
        <v>4294</v>
      </c>
      <c r="G4869" s="237"/>
      <c r="H4869" s="239" t="s">
        <v>39</v>
      </c>
      <c r="I4869" s="241"/>
      <c r="J4869" s="237"/>
      <c r="K4869" s="237"/>
      <c r="L4869" s="242"/>
      <c r="M4869" s="243"/>
      <c r="N4869" s="244"/>
      <c r="O4869" s="244"/>
      <c r="P4869" s="244"/>
      <c r="Q4869" s="244"/>
      <c r="R4869" s="244"/>
      <c r="S4869" s="244"/>
      <c r="T4869" s="245"/>
      <c r="U4869" s="13"/>
      <c r="V4869" s="13"/>
      <c r="W4869" s="13"/>
      <c r="X4869" s="13"/>
      <c r="Y4869" s="13"/>
      <c r="Z4869" s="13"/>
      <c r="AA4869" s="13"/>
      <c r="AB4869" s="13"/>
      <c r="AC4869" s="13"/>
      <c r="AD4869" s="13"/>
      <c r="AE4869" s="13"/>
      <c r="AT4869" s="246" t="s">
        <v>252</v>
      </c>
      <c r="AU4869" s="246" t="s">
        <v>93</v>
      </c>
      <c r="AV4869" s="13" t="s">
        <v>23</v>
      </c>
      <c r="AW4869" s="13" t="s">
        <v>46</v>
      </c>
      <c r="AX4869" s="13" t="s">
        <v>85</v>
      </c>
      <c r="AY4869" s="246" t="s">
        <v>241</v>
      </c>
    </row>
    <row r="4870" s="14" customFormat="1">
      <c r="A4870" s="14"/>
      <c r="B4870" s="247"/>
      <c r="C4870" s="248"/>
      <c r="D4870" s="238" t="s">
        <v>252</v>
      </c>
      <c r="E4870" s="249" t="s">
        <v>39</v>
      </c>
      <c r="F4870" s="250" t="s">
        <v>4295</v>
      </c>
      <c r="G4870" s="248"/>
      <c r="H4870" s="251">
        <v>12.140000000000001</v>
      </c>
      <c r="I4870" s="252"/>
      <c r="J4870" s="248"/>
      <c r="K4870" s="248"/>
      <c r="L4870" s="253"/>
      <c r="M4870" s="254"/>
      <c r="N4870" s="255"/>
      <c r="O4870" s="255"/>
      <c r="P4870" s="255"/>
      <c r="Q4870" s="255"/>
      <c r="R4870" s="255"/>
      <c r="S4870" s="255"/>
      <c r="T4870" s="256"/>
      <c r="U4870" s="14"/>
      <c r="V4870" s="14"/>
      <c r="W4870" s="14"/>
      <c r="X4870" s="14"/>
      <c r="Y4870" s="14"/>
      <c r="Z4870" s="14"/>
      <c r="AA4870" s="14"/>
      <c r="AB4870" s="14"/>
      <c r="AC4870" s="14"/>
      <c r="AD4870" s="14"/>
      <c r="AE4870" s="14"/>
      <c r="AT4870" s="257" t="s">
        <v>252</v>
      </c>
      <c r="AU4870" s="257" t="s">
        <v>93</v>
      </c>
      <c r="AV4870" s="14" t="s">
        <v>93</v>
      </c>
      <c r="AW4870" s="14" t="s">
        <v>46</v>
      </c>
      <c r="AX4870" s="14" t="s">
        <v>85</v>
      </c>
      <c r="AY4870" s="257" t="s">
        <v>241</v>
      </c>
    </row>
    <row r="4871" s="13" customFormat="1">
      <c r="A4871" s="13"/>
      <c r="B4871" s="236"/>
      <c r="C4871" s="237"/>
      <c r="D4871" s="238" t="s">
        <v>252</v>
      </c>
      <c r="E4871" s="239" t="s">
        <v>39</v>
      </c>
      <c r="F4871" s="240" t="s">
        <v>728</v>
      </c>
      <c r="G4871" s="237"/>
      <c r="H4871" s="239" t="s">
        <v>39</v>
      </c>
      <c r="I4871" s="241"/>
      <c r="J4871" s="237"/>
      <c r="K4871" s="237"/>
      <c r="L4871" s="242"/>
      <c r="M4871" s="243"/>
      <c r="N4871" s="244"/>
      <c r="O4871" s="244"/>
      <c r="P4871" s="244"/>
      <c r="Q4871" s="244"/>
      <c r="R4871" s="244"/>
      <c r="S4871" s="244"/>
      <c r="T4871" s="245"/>
      <c r="U4871" s="13"/>
      <c r="V4871" s="13"/>
      <c r="W4871" s="13"/>
      <c r="X4871" s="13"/>
      <c r="Y4871" s="13"/>
      <c r="Z4871" s="13"/>
      <c r="AA4871" s="13"/>
      <c r="AB4871" s="13"/>
      <c r="AC4871" s="13"/>
      <c r="AD4871" s="13"/>
      <c r="AE4871" s="13"/>
      <c r="AT4871" s="246" t="s">
        <v>252</v>
      </c>
      <c r="AU4871" s="246" t="s">
        <v>93</v>
      </c>
      <c r="AV4871" s="13" t="s">
        <v>23</v>
      </c>
      <c r="AW4871" s="13" t="s">
        <v>46</v>
      </c>
      <c r="AX4871" s="13" t="s">
        <v>85</v>
      </c>
      <c r="AY4871" s="246" t="s">
        <v>241</v>
      </c>
    </row>
    <row r="4872" s="13" customFormat="1">
      <c r="A4872" s="13"/>
      <c r="B4872" s="236"/>
      <c r="C4872" s="237"/>
      <c r="D4872" s="238" t="s">
        <v>252</v>
      </c>
      <c r="E4872" s="239" t="s">
        <v>39</v>
      </c>
      <c r="F4872" s="240" t="s">
        <v>4296</v>
      </c>
      <c r="G4872" s="237"/>
      <c r="H4872" s="239" t="s">
        <v>39</v>
      </c>
      <c r="I4872" s="241"/>
      <c r="J4872" s="237"/>
      <c r="K4872" s="237"/>
      <c r="L4872" s="242"/>
      <c r="M4872" s="243"/>
      <c r="N4872" s="244"/>
      <c r="O4872" s="244"/>
      <c r="P4872" s="244"/>
      <c r="Q4872" s="244"/>
      <c r="R4872" s="244"/>
      <c r="S4872" s="244"/>
      <c r="T4872" s="245"/>
      <c r="U4872" s="13"/>
      <c r="V4872" s="13"/>
      <c r="W4872" s="13"/>
      <c r="X4872" s="13"/>
      <c r="Y4872" s="13"/>
      <c r="Z4872" s="13"/>
      <c r="AA4872" s="13"/>
      <c r="AB4872" s="13"/>
      <c r="AC4872" s="13"/>
      <c r="AD4872" s="13"/>
      <c r="AE4872" s="13"/>
      <c r="AT4872" s="246" t="s">
        <v>252</v>
      </c>
      <c r="AU4872" s="246" t="s">
        <v>93</v>
      </c>
      <c r="AV4872" s="13" t="s">
        <v>23</v>
      </c>
      <c r="AW4872" s="13" t="s">
        <v>46</v>
      </c>
      <c r="AX4872" s="13" t="s">
        <v>85</v>
      </c>
      <c r="AY4872" s="246" t="s">
        <v>241</v>
      </c>
    </row>
    <row r="4873" s="14" customFormat="1">
      <c r="A4873" s="14"/>
      <c r="B4873" s="247"/>
      <c r="C4873" s="248"/>
      <c r="D4873" s="238" t="s">
        <v>252</v>
      </c>
      <c r="E4873" s="249" t="s">
        <v>39</v>
      </c>
      <c r="F4873" s="250" t="s">
        <v>4260</v>
      </c>
      <c r="G4873" s="248"/>
      <c r="H4873" s="251">
        <v>12.15</v>
      </c>
      <c r="I4873" s="252"/>
      <c r="J4873" s="248"/>
      <c r="K4873" s="248"/>
      <c r="L4873" s="253"/>
      <c r="M4873" s="254"/>
      <c r="N4873" s="255"/>
      <c r="O4873" s="255"/>
      <c r="P4873" s="255"/>
      <c r="Q4873" s="255"/>
      <c r="R4873" s="255"/>
      <c r="S4873" s="255"/>
      <c r="T4873" s="256"/>
      <c r="U4873" s="14"/>
      <c r="V4873" s="14"/>
      <c r="W4873" s="14"/>
      <c r="X4873" s="14"/>
      <c r="Y4873" s="14"/>
      <c r="Z4873" s="14"/>
      <c r="AA4873" s="14"/>
      <c r="AB4873" s="14"/>
      <c r="AC4873" s="14"/>
      <c r="AD4873" s="14"/>
      <c r="AE4873" s="14"/>
      <c r="AT4873" s="257" t="s">
        <v>252</v>
      </c>
      <c r="AU4873" s="257" t="s">
        <v>93</v>
      </c>
      <c r="AV4873" s="14" t="s">
        <v>93</v>
      </c>
      <c r="AW4873" s="14" t="s">
        <v>46</v>
      </c>
      <c r="AX4873" s="14" t="s">
        <v>85</v>
      </c>
      <c r="AY4873" s="257" t="s">
        <v>241</v>
      </c>
    </row>
    <row r="4874" s="15" customFormat="1">
      <c r="A4874" s="15"/>
      <c r="B4874" s="258"/>
      <c r="C4874" s="259"/>
      <c r="D4874" s="238" t="s">
        <v>252</v>
      </c>
      <c r="E4874" s="260" t="s">
        <v>39</v>
      </c>
      <c r="F4874" s="261" t="s">
        <v>274</v>
      </c>
      <c r="G4874" s="259"/>
      <c r="H4874" s="262">
        <v>79.534999999999997</v>
      </c>
      <c r="I4874" s="263"/>
      <c r="J4874" s="259"/>
      <c r="K4874" s="259"/>
      <c r="L4874" s="264"/>
      <c r="M4874" s="265"/>
      <c r="N4874" s="266"/>
      <c r="O4874" s="266"/>
      <c r="P4874" s="266"/>
      <c r="Q4874" s="266"/>
      <c r="R4874" s="266"/>
      <c r="S4874" s="266"/>
      <c r="T4874" s="267"/>
      <c r="U4874" s="15"/>
      <c r="V4874" s="15"/>
      <c r="W4874" s="15"/>
      <c r="X4874" s="15"/>
      <c r="Y4874" s="15"/>
      <c r="Z4874" s="15"/>
      <c r="AA4874" s="15"/>
      <c r="AB4874" s="15"/>
      <c r="AC4874" s="15"/>
      <c r="AD4874" s="15"/>
      <c r="AE4874" s="15"/>
      <c r="AT4874" s="268" t="s">
        <v>252</v>
      </c>
      <c r="AU4874" s="268" t="s">
        <v>93</v>
      </c>
      <c r="AV4874" s="15" t="s">
        <v>248</v>
      </c>
      <c r="AW4874" s="15" t="s">
        <v>46</v>
      </c>
      <c r="AX4874" s="15" t="s">
        <v>23</v>
      </c>
      <c r="AY4874" s="268" t="s">
        <v>241</v>
      </c>
    </row>
    <row r="4875" s="2" customFormat="1" ht="24.15" customHeight="1">
      <c r="A4875" s="42"/>
      <c r="B4875" s="43"/>
      <c r="C4875" s="280" t="s">
        <v>4297</v>
      </c>
      <c r="D4875" s="280" t="s">
        <v>463</v>
      </c>
      <c r="E4875" s="281" t="s">
        <v>4298</v>
      </c>
      <c r="F4875" s="282" t="s">
        <v>4299</v>
      </c>
      <c r="G4875" s="283" t="s">
        <v>515</v>
      </c>
      <c r="H4875" s="284">
        <v>87.489000000000004</v>
      </c>
      <c r="I4875" s="285"/>
      <c r="J4875" s="286">
        <f>ROUND(I4875*H4875,2)</f>
        <v>0</v>
      </c>
      <c r="K4875" s="282" t="s">
        <v>39</v>
      </c>
      <c r="L4875" s="287"/>
      <c r="M4875" s="288" t="s">
        <v>39</v>
      </c>
      <c r="N4875" s="289" t="s">
        <v>56</v>
      </c>
      <c r="O4875" s="88"/>
      <c r="P4875" s="227">
        <f>O4875*H4875</f>
        <v>0</v>
      </c>
      <c r="Q4875" s="227">
        <v>0.001815</v>
      </c>
      <c r="R4875" s="227">
        <f>Q4875*H4875</f>
        <v>0.15879253500000001</v>
      </c>
      <c r="S4875" s="227">
        <v>0</v>
      </c>
      <c r="T4875" s="228">
        <f>S4875*H4875</f>
        <v>0</v>
      </c>
      <c r="U4875" s="42"/>
      <c r="V4875" s="42"/>
      <c r="W4875" s="42"/>
      <c r="X4875" s="42"/>
      <c r="Y4875" s="42"/>
      <c r="Z4875" s="42"/>
      <c r="AA4875" s="42"/>
      <c r="AB4875" s="42"/>
      <c r="AC4875" s="42"/>
      <c r="AD4875" s="42"/>
      <c r="AE4875" s="42"/>
      <c r="AR4875" s="229" t="s">
        <v>660</v>
      </c>
      <c r="AT4875" s="229" t="s">
        <v>463</v>
      </c>
      <c r="AU4875" s="229" t="s">
        <v>93</v>
      </c>
      <c r="AY4875" s="20" t="s">
        <v>241</v>
      </c>
      <c r="BE4875" s="230">
        <f>IF(N4875="základní",J4875,0)</f>
        <v>0</v>
      </c>
      <c r="BF4875" s="230">
        <f>IF(N4875="snížená",J4875,0)</f>
        <v>0</v>
      </c>
      <c r="BG4875" s="230">
        <f>IF(N4875="zákl. přenesená",J4875,0)</f>
        <v>0</v>
      </c>
      <c r="BH4875" s="230">
        <f>IF(N4875="sníž. přenesená",J4875,0)</f>
        <v>0</v>
      </c>
      <c r="BI4875" s="230">
        <f>IF(N4875="nulová",J4875,0)</f>
        <v>0</v>
      </c>
      <c r="BJ4875" s="20" t="s">
        <v>23</v>
      </c>
      <c r="BK4875" s="230">
        <f>ROUND(I4875*H4875,2)</f>
        <v>0</v>
      </c>
      <c r="BL4875" s="20" t="s">
        <v>462</v>
      </c>
      <c r="BM4875" s="229" t="s">
        <v>4300</v>
      </c>
    </row>
    <row r="4876" s="14" customFormat="1">
      <c r="A4876" s="14"/>
      <c r="B4876" s="247"/>
      <c r="C4876" s="248"/>
      <c r="D4876" s="238" t="s">
        <v>252</v>
      </c>
      <c r="E4876" s="248"/>
      <c r="F4876" s="250" t="s">
        <v>4301</v>
      </c>
      <c r="G4876" s="248"/>
      <c r="H4876" s="251">
        <v>87.489000000000004</v>
      </c>
      <c r="I4876" s="252"/>
      <c r="J4876" s="248"/>
      <c r="K4876" s="248"/>
      <c r="L4876" s="253"/>
      <c r="M4876" s="254"/>
      <c r="N4876" s="255"/>
      <c r="O4876" s="255"/>
      <c r="P4876" s="255"/>
      <c r="Q4876" s="255"/>
      <c r="R4876" s="255"/>
      <c r="S4876" s="255"/>
      <c r="T4876" s="256"/>
      <c r="U4876" s="14"/>
      <c r="V4876" s="14"/>
      <c r="W4876" s="14"/>
      <c r="X4876" s="14"/>
      <c r="Y4876" s="14"/>
      <c r="Z4876" s="14"/>
      <c r="AA4876" s="14"/>
      <c r="AB4876" s="14"/>
      <c r="AC4876" s="14"/>
      <c r="AD4876" s="14"/>
      <c r="AE4876" s="14"/>
      <c r="AT4876" s="257" t="s">
        <v>252</v>
      </c>
      <c r="AU4876" s="257" t="s">
        <v>93</v>
      </c>
      <c r="AV4876" s="14" t="s">
        <v>93</v>
      </c>
      <c r="AW4876" s="14" t="s">
        <v>4</v>
      </c>
      <c r="AX4876" s="14" t="s">
        <v>23</v>
      </c>
      <c r="AY4876" s="257" t="s">
        <v>241</v>
      </c>
    </row>
    <row r="4877" s="2" customFormat="1" ht="24.15" customHeight="1">
      <c r="A4877" s="42"/>
      <c r="B4877" s="43"/>
      <c r="C4877" s="218" t="s">
        <v>4302</v>
      </c>
      <c r="D4877" s="218" t="s">
        <v>243</v>
      </c>
      <c r="E4877" s="219" t="s">
        <v>4303</v>
      </c>
      <c r="F4877" s="220" t="s">
        <v>4304</v>
      </c>
      <c r="G4877" s="221" t="s">
        <v>561</v>
      </c>
      <c r="H4877" s="222">
        <v>38</v>
      </c>
      <c r="I4877" s="223"/>
      <c r="J4877" s="224">
        <f>ROUND(I4877*H4877,2)</f>
        <v>0</v>
      </c>
      <c r="K4877" s="220" t="s">
        <v>247</v>
      </c>
      <c r="L4877" s="48"/>
      <c r="M4877" s="225" t="s">
        <v>39</v>
      </c>
      <c r="N4877" s="226" t="s">
        <v>56</v>
      </c>
      <c r="O4877" s="88"/>
      <c r="P4877" s="227">
        <f>O4877*H4877</f>
        <v>0</v>
      </c>
      <c r="Q4877" s="227">
        <v>0.00029999999999999997</v>
      </c>
      <c r="R4877" s="227">
        <f>Q4877*H4877</f>
        <v>0.011399999999999999</v>
      </c>
      <c r="S4877" s="227">
        <v>0</v>
      </c>
      <c r="T4877" s="228">
        <f>S4877*H4877</f>
        <v>0</v>
      </c>
      <c r="U4877" s="42"/>
      <c r="V4877" s="42"/>
      <c r="W4877" s="42"/>
      <c r="X4877" s="42"/>
      <c r="Y4877" s="42"/>
      <c r="Z4877" s="42"/>
      <c r="AA4877" s="42"/>
      <c r="AB4877" s="42"/>
      <c r="AC4877" s="42"/>
      <c r="AD4877" s="42"/>
      <c r="AE4877" s="42"/>
      <c r="AR4877" s="229" t="s">
        <v>462</v>
      </c>
      <c r="AT4877" s="229" t="s">
        <v>243</v>
      </c>
      <c r="AU4877" s="229" t="s">
        <v>93</v>
      </c>
      <c r="AY4877" s="20" t="s">
        <v>241</v>
      </c>
      <c r="BE4877" s="230">
        <f>IF(N4877="základní",J4877,0)</f>
        <v>0</v>
      </c>
      <c r="BF4877" s="230">
        <f>IF(N4877="snížená",J4877,0)</f>
        <v>0</v>
      </c>
      <c r="BG4877" s="230">
        <f>IF(N4877="zákl. přenesená",J4877,0)</f>
        <v>0</v>
      </c>
      <c r="BH4877" s="230">
        <f>IF(N4877="sníž. přenesená",J4877,0)</f>
        <v>0</v>
      </c>
      <c r="BI4877" s="230">
        <f>IF(N4877="nulová",J4877,0)</f>
        <v>0</v>
      </c>
      <c r="BJ4877" s="20" t="s">
        <v>23</v>
      </c>
      <c r="BK4877" s="230">
        <f>ROUND(I4877*H4877,2)</f>
        <v>0</v>
      </c>
      <c r="BL4877" s="20" t="s">
        <v>462</v>
      </c>
      <c r="BM4877" s="229" t="s">
        <v>4305</v>
      </c>
    </row>
    <row r="4878" s="2" customFormat="1">
      <c r="A4878" s="42"/>
      <c r="B4878" s="43"/>
      <c r="C4878" s="44"/>
      <c r="D4878" s="231" t="s">
        <v>250</v>
      </c>
      <c r="E4878" s="44"/>
      <c r="F4878" s="232" t="s">
        <v>4306</v>
      </c>
      <c r="G4878" s="44"/>
      <c r="H4878" s="44"/>
      <c r="I4878" s="233"/>
      <c r="J4878" s="44"/>
      <c r="K4878" s="44"/>
      <c r="L4878" s="48"/>
      <c r="M4878" s="234"/>
      <c r="N4878" s="235"/>
      <c r="O4878" s="88"/>
      <c r="P4878" s="88"/>
      <c r="Q4878" s="88"/>
      <c r="R4878" s="88"/>
      <c r="S4878" s="88"/>
      <c r="T4878" s="89"/>
      <c r="U4878" s="42"/>
      <c r="V4878" s="42"/>
      <c r="W4878" s="42"/>
      <c r="X4878" s="42"/>
      <c r="Y4878" s="42"/>
      <c r="Z4878" s="42"/>
      <c r="AA4878" s="42"/>
      <c r="AB4878" s="42"/>
      <c r="AC4878" s="42"/>
      <c r="AD4878" s="42"/>
      <c r="AE4878" s="42"/>
      <c r="AT4878" s="20" t="s">
        <v>250</v>
      </c>
      <c r="AU4878" s="20" t="s">
        <v>93</v>
      </c>
    </row>
    <row r="4879" s="2" customFormat="1" ht="21.75" customHeight="1">
      <c r="A4879" s="42"/>
      <c r="B4879" s="43"/>
      <c r="C4879" s="280" t="s">
        <v>4307</v>
      </c>
      <c r="D4879" s="280" t="s">
        <v>463</v>
      </c>
      <c r="E4879" s="281" t="s">
        <v>4308</v>
      </c>
      <c r="F4879" s="282" t="s">
        <v>4309</v>
      </c>
      <c r="G4879" s="283" t="s">
        <v>561</v>
      </c>
      <c r="H4879" s="284">
        <v>34</v>
      </c>
      <c r="I4879" s="285"/>
      <c r="J4879" s="286">
        <f>ROUND(I4879*H4879,2)</f>
        <v>0</v>
      </c>
      <c r="K4879" s="282" t="s">
        <v>39</v>
      </c>
      <c r="L4879" s="287"/>
      <c r="M4879" s="288" t="s">
        <v>39</v>
      </c>
      <c r="N4879" s="289" t="s">
        <v>56</v>
      </c>
      <c r="O4879" s="88"/>
      <c r="P4879" s="227">
        <f>O4879*H4879</f>
        <v>0</v>
      </c>
      <c r="Q4879" s="227">
        <v>0.0016999999999999999</v>
      </c>
      <c r="R4879" s="227">
        <f>Q4879*H4879</f>
        <v>0.057799999999999997</v>
      </c>
      <c r="S4879" s="227">
        <v>0</v>
      </c>
      <c r="T4879" s="228">
        <f>S4879*H4879</f>
        <v>0</v>
      </c>
      <c r="U4879" s="42"/>
      <c r="V4879" s="42"/>
      <c r="W4879" s="42"/>
      <c r="X4879" s="42"/>
      <c r="Y4879" s="42"/>
      <c r="Z4879" s="42"/>
      <c r="AA4879" s="42"/>
      <c r="AB4879" s="42"/>
      <c r="AC4879" s="42"/>
      <c r="AD4879" s="42"/>
      <c r="AE4879" s="42"/>
      <c r="AR4879" s="229" t="s">
        <v>660</v>
      </c>
      <c r="AT4879" s="229" t="s">
        <v>463</v>
      </c>
      <c r="AU4879" s="229" t="s">
        <v>93</v>
      </c>
      <c r="AY4879" s="20" t="s">
        <v>241</v>
      </c>
      <c r="BE4879" s="230">
        <f>IF(N4879="základní",J4879,0)</f>
        <v>0</v>
      </c>
      <c r="BF4879" s="230">
        <f>IF(N4879="snížená",J4879,0)</f>
        <v>0</v>
      </c>
      <c r="BG4879" s="230">
        <f>IF(N4879="zákl. přenesená",J4879,0)</f>
        <v>0</v>
      </c>
      <c r="BH4879" s="230">
        <f>IF(N4879="sníž. přenesená",J4879,0)</f>
        <v>0</v>
      </c>
      <c r="BI4879" s="230">
        <f>IF(N4879="nulová",J4879,0)</f>
        <v>0</v>
      </c>
      <c r="BJ4879" s="20" t="s">
        <v>23</v>
      </c>
      <c r="BK4879" s="230">
        <f>ROUND(I4879*H4879,2)</f>
        <v>0</v>
      </c>
      <c r="BL4879" s="20" t="s">
        <v>462</v>
      </c>
      <c r="BM4879" s="229" t="s">
        <v>4310</v>
      </c>
    </row>
    <row r="4880" s="13" customFormat="1">
      <c r="A4880" s="13"/>
      <c r="B4880" s="236"/>
      <c r="C4880" s="237"/>
      <c r="D4880" s="238" t="s">
        <v>252</v>
      </c>
      <c r="E4880" s="239" t="s">
        <v>39</v>
      </c>
      <c r="F4880" s="240" t="s">
        <v>4311</v>
      </c>
      <c r="G4880" s="237"/>
      <c r="H4880" s="239" t="s">
        <v>39</v>
      </c>
      <c r="I4880" s="241"/>
      <c r="J4880" s="237"/>
      <c r="K4880" s="237"/>
      <c r="L4880" s="242"/>
      <c r="M4880" s="243"/>
      <c r="N4880" s="244"/>
      <c r="O4880" s="244"/>
      <c r="P4880" s="244"/>
      <c r="Q4880" s="244"/>
      <c r="R4880" s="244"/>
      <c r="S4880" s="244"/>
      <c r="T4880" s="245"/>
      <c r="U4880" s="13"/>
      <c r="V4880" s="13"/>
      <c r="W4880" s="13"/>
      <c r="X4880" s="13"/>
      <c r="Y4880" s="13"/>
      <c r="Z4880" s="13"/>
      <c r="AA4880" s="13"/>
      <c r="AB4880" s="13"/>
      <c r="AC4880" s="13"/>
      <c r="AD4880" s="13"/>
      <c r="AE4880" s="13"/>
      <c r="AT4880" s="246" t="s">
        <v>252</v>
      </c>
      <c r="AU4880" s="246" t="s">
        <v>93</v>
      </c>
      <c r="AV4880" s="13" t="s">
        <v>23</v>
      </c>
      <c r="AW4880" s="13" t="s">
        <v>46</v>
      </c>
      <c r="AX4880" s="13" t="s">
        <v>85</v>
      </c>
      <c r="AY4880" s="246" t="s">
        <v>241</v>
      </c>
    </row>
    <row r="4881" s="14" customFormat="1">
      <c r="A4881" s="14"/>
      <c r="B4881" s="247"/>
      <c r="C4881" s="248"/>
      <c r="D4881" s="238" t="s">
        <v>252</v>
      </c>
      <c r="E4881" s="249" t="s">
        <v>39</v>
      </c>
      <c r="F4881" s="250" t="s">
        <v>660</v>
      </c>
      <c r="G4881" s="248"/>
      <c r="H4881" s="251">
        <v>32</v>
      </c>
      <c r="I4881" s="252"/>
      <c r="J4881" s="248"/>
      <c r="K4881" s="248"/>
      <c r="L4881" s="253"/>
      <c r="M4881" s="254"/>
      <c r="N4881" s="255"/>
      <c r="O4881" s="255"/>
      <c r="P4881" s="255"/>
      <c r="Q4881" s="255"/>
      <c r="R4881" s="255"/>
      <c r="S4881" s="255"/>
      <c r="T4881" s="256"/>
      <c r="U4881" s="14"/>
      <c r="V4881" s="14"/>
      <c r="W4881" s="14"/>
      <c r="X4881" s="14"/>
      <c r="Y4881" s="14"/>
      <c r="Z4881" s="14"/>
      <c r="AA4881" s="14"/>
      <c r="AB4881" s="14"/>
      <c r="AC4881" s="14"/>
      <c r="AD4881" s="14"/>
      <c r="AE4881" s="14"/>
      <c r="AT4881" s="257" t="s">
        <v>252</v>
      </c>
      <c r="AU4881" s="257" t="s">
        <v>93</v>
      </c>
      <c r="AV4881" s="14" t="s">
        <v>93</v>
      </c>
      <c r="AW4881" s="14" t="s">
        <v>46</v>
      </c>
      <c r="AX4881" s="14" t="s">
        <v>85</v>
      </c>
      <c r="AY4881" s="257" t="s">
        <v>241</v>
      </c>
    </row>
    <row r="4882" s="13" customFormat="1">
      <c r="A4882" s="13"/>
      <c r="B4882" s="236"/>
      <c r="C4882" s="237"/>
      <c r="D4882" s="238" t="s">
        <v>252</v>
      </c>
      <c r="E4882" s="239" t="s">
        <v>39</v>
      </c>
      <c r="F4882" s="240" t="s">
        <v>4312</v>
      </c>
      <c r="G4882" s="237"/>
      <c r="H4882" s="239" t="s">
        <v>39</v>
      </c>
      <c r="I4882" s="241"/>
      <c r="J4882" s="237"/>
      <c r="K4882" s="237"/>
      <c r="L4882" s="242"/>
      <c r="M4882" s="243"/>
      <c r="N4882" s="244"/>
      <c r="O4882" s="244"/>
      <c r="P4882" s="244"/>
      <c r="Q4882" s="244"/>
      <c r="R4882" s="244"/>
      <c r="S4882" s="244"/>
      <c r="T4882" s="245"/>
      <c r="U4882" s="13"/>
      <c r="V4882" s="13"/>
      <c r="W4882" s="13"/>
      <c r="X4882" s="13"/>
      <c r="Y4882" s="13"/>
      <c r="Z4882" s="13"/>
      <c r="AA4882" s="13"/>
      <c r="AB4882" s="13"/>
      <c r="AC4882" s="13"/>
      <c r="AD4882" s="13"/>
      <c r="AE4882" s="13"/>
      <c r="AT4882" s="246" t="s">
        <v>252</v>
      </c>
      <c r="AU4882" s="246" t="s">
        <v>93</v>
      </c>
      <c r="AV4882" s="13" t="s">
        <v>23</v>
      </c>
      <c r="AW4882" s="13" t="s">
        <v>46</v>
      </c>
      <c r="AX4882" s="13" t="s">
        <v>85</v>
      </c>
      <c r="AY4882" s="246" t="s">
        <v>241</v>
      </c>
    </row>
    <row r="4883" s="14" customFormat="1">
      <c r="A4883" s="14"/>
      <c r="B4883" s="247"/>
      <c r="C4883" s="248"/>
      <c r="D4883" s="238" t="s">
        <v>252</v>
      </c>
      <c r="E4883" s="249" t="s">
        <v>39</v>
      </c>
      <c r="F4883" s="250" t="s">
        <v>93</v>
      </c>
      <c r="G4883" s="248"/>
      <c r="H4883" s="251">
        <v>2</v>
      </c>
      <c r="I4883" s="252"/>
      <c r="J4883" s="248"/>
      <c r="K4883" s="248"/>
      <c r="L4883" s="253"/>
      <c r="M4883" s="254"/>
      <c r="N4883" s="255"/>
      <c r="O4883" s="255"/>
      <c r="P4883" s="255"/>
      <c r="Q4883" s="255"/>
      <c r="R4883" s="255"/>
      <c r="S4883" s="255"/>
      <c r="T4883" s="256"/>
      <c r="U4883" s="14"/>
      <c r="V4883" s="14"/>
      <c r="W4883" s="14"/>
      <c r="X4883" s="14"/>
      <c r="Y4883" s="14"/>
      <c r="Z4883" s="14"/>
      <c r="AA4883" s="14"/>
      <c r="AB4883" s="14"/>
      <c r="AC4883" s="14"/>
      <c r="AD4883" s="14"/>
      <c r="AE4883" s="14"/>
      <c r="AT4883" s="257" t="s">
        <v>252</v>
      </c>
      <c r="AU4883" s="257" t="s">
        <v>93</v>
      </c>
      <c r="AV4883" s="14" t="s">
        <v>93</v>
      </c>
      <c r="AW4883" s="14" t="s">
        <v>46</v>
      </c>
      <c r="AX4883" s="14" t="s">
        <v>85</v>
      </c>
      <c r="AY4883" s="257" t="s">
        <v>241</v>
      </c>
    </row>
    <row r="4884" s="15" customFormat="1">
      <c r="A4884" s="15"/>
      <c r="B4884" s="258"/>
      <c r="C4884" s="259"/>
      <c r="D4884" s="238" t="s">
        <v>252</v>
      </c>
      <c r="E4884" s="260" t="s">
        <v>39</v>
      </c>
      <c r="F4884" s="261" t="s">
        <v>274</v>
      </c>
      <c r="G4884" s="259"/>
      <c r="H4884" s="262">
        <v>34</v>
      </c>
      <c r="I4884" s="263"/>
      <c r="J4884" s="259"/>
      <c r="K4884" s="259"/>
      <c r="L4884" s="264"/>
      <c r="M4884" s="265"/>
      <c r="N4884" s="266"/>
      <c r="O4884" s="266"/>
      <c r="P4884" s="266"/>
      <c r="Q4884" s="266"/>
      <c r="R4884" s="266"/>
      <c r="S4884" s="266"/>
      <c r="T4884" s="267"/>
      <c r="U4884" s="15"/>
      <c r="V4884" s="15"/>
      <c r="W4884" s="15"/>
      <c r="X4884" s="15"/>
      <c r="Y4884" s="15"/>
      <c r="Z4884" s="15"/>
      <c r="AA4884" s="15"/>
      <c r="AB4884" s="15"/>
      <c r="AC4884" s="15"/>
      <c r="AD4884" s="15"/>
      <c r="AE4884" s="15"/>
      <c r="AT4884" s="268" t="s">
        <v>252</v>
      </c>
      <c r="AU4884" s="268" t="s">
        <v>93</v>
      </c>
      <c r="AV4884" s="15" t="s">
        <v>248</v>
      </c>
      <c r="AW4884" s="15" t="s">
        <v>46</v>
      </c>
      <c r="AX4884" s="15" t="s">
        <v>23</v>
      </c>
      <c r="AY4884" s="268" t="s">
        <v>241</v>
      </c>
    </row>
    <row r="4885" s="2" customFormat="1" ht="21.75" customHeight="1">
      <c r="A4885" s="42"/>
      <c r="B4885" s="43"/>
      <c r="C4885" s="280" t="s">
        <v>4313</v>
      </c>
      <c r="D4885" s="280" t="s">
        <v>463</v>
      </c>
      <c r="E4885" s="281" t="s">
        <v>4314</v>
      </c>
      <c r="F4885" s="282" t="s">
        <v>4315</v>
      </c>
      <c r="G4885" s="283" t="s">
        <v>561</v>
      </c>
      <c r="H4885" s="284">
        <v>3</v>
      </c>
      <c r="I4885" s="285"/>
      <c r="J4885" s="286">
        <f>ROUND(I4885*H4885,2)</f>
        <v>0</v>
      </c>
      <c r="K4885" s="282" t="s">
        <v>39</v>
      </c>
      <c r="L4885" s="287"/>
      <c r="M4885" s="288" t="s">
        <v>39</v>
      </c>
      <c r="N4885" s="289" t="s">
        <v>56</v>
      </c>
      <c r="O4885" s="88"/>
      <c r="P4885" s="227">
        <f>O4885*H4885</f>
        <v>0</v>
      </c>
      <c r="Q4885" s="227">
        <v>0.0018</v>
      </c>
      <c r="R4885" s="227">
        <f>Q4885*H4885</f>
        <v>0.0054000000000000003</v>
      </c>
      <c r="S4885" s="227">
        <v>0</v>
      </c>
      <c r="T4885" s="228">
        <f>S4885*H4885</f>
        <v>0</v>
      </c>
      <c r="U4885" s="42"/>
      <c r="V4885" s="42"/>
      <c r="W4885" s="42"/>
      <c r="X4885" s="42"/>
      <c r="Y4885" s="42"/>
      <c r="Z4885" s="42"/>
      <c r="AA4885" s="42"/>
      <c r="AB4885" s="42"/>
      <c r="AC4885" s="42"/>
      <c r="AD4885" s="42"/>
      <c r="AE4885" s="42"/>
      <c r="AR4885" s="229" t="s">
        <v>660</v>
      </c>
      <c r="AT4885" s="229" t="s">
        <v>463</v>
      </c>
      <c r="AU4885" s="229" t="s">
        <v>93</v>
      </c>
      <c r="AY4885" s="20" t="s">
        <v>241</v>
      </c>
      <c r="BE4885" s="230">
        <f>IF(N4885="základní",J4885,0)</f>
        <v>0</v>
      </c>
      <c r="BF4885" s="230">
        <f>IF(N4885="snížená",J4885,0)</f>
        <v>0</v>
      </c>
      <c r="BG4885" s="230">
        <f>IF(N4885="zákl. přenesená",J4885,0)</f>
        <v>0</v>
      </c>
      <c r="BH4885" s="230">
        <f>IF(N4885="sníž. přenesená",J4885,0)</f>
        <v>0</v>
      </c>
      <c r="BI4885" s="230">
        <f>IF(N4885="nulová",J4885,0)</f>
        <v>0</v>
      </c>
      <c r="BJ4885" s="20" t="s">
        <v>23</v>
      </c>
      <c r="BK4885" s="230">
        <f>ROUND(I4885*H4885,2)</f>
        <v>0</v>
      </c>
      <c r="BL4885" s="20" t="s">
        <v>462</v>
      </c>
      <c r="BM4885" s="229" t="s">
        <v>4316</v>
      </c>
    </row>
    <row r="4886" s="13" customFormat="1">
      <c r="A4886" s="13"/>
      <c r="B4886" s="236"/>
      <c r="C4886" s="237"/>
      <c r="D4886" s="238" t="s">
        <v>252</v>
      </c>
      <c r="E4886" s="239" t="s">
        <v>39</v>
      </c>
      <c r="F4886" s="240" t="s">
        <v>4311</v>
      </c>
      <c r="G4886" s="237"/>
      <c r="H4886" s="239" t="s">
        <v>39</v>
      </c>
      <c r="I4886" s="241"/>
      <c r="J4886" s="237"/>
      <c r="K4886" s="237"/>
      <c r="L4886" s="242"/>
      <c r="M4886" s="243"/>
      <c r="N4886" s="244"/>
      <c r="O4886" s="244"/>
      <c r="P4886" s="244"/>
      <c r="Q4886" s="244"/>
      <c r="R4886" s="244"/>
      <c r="S4886" s="244"/>
      <c r="T4886" s="245"/>
      <c r="U4886" s="13"/>
      <c r="V4886" s="13"/>
      <c r="W4886" s="13"/>
      <c r="X4886" s="13"/>
      <c r="Y4886" s="13"/>
      <c r="Z4886" s="13"/>
      <c r="AA4886" s="13"/>
      <c r="AB4886" s="13"/>
      <c r="AC4886" s="13"/>
      <c r="AD4886" s="13"/>
      <c r="AE4886" s="13"/>
      <c r="AT4886" s="246" t="s">
        <v>252</v>
      </c>
      <c r="AU4886" s="246" t="s">
        <v>93</v>
      </c>
      <c r="AV4886" s="13" t="s">
        <v>23</v>
      </c>
      <c r="AW4886" s="13" t="s">
        <v>46</v>
      </c>
      <c r="AX4886" s="13" t="s">
        <v>85</v>
      </c>
      <c r="AY4886" s="246" t="s">
        <v>241</v>
      </c>
    </row>
    <row r="4887" s="14" customFormat="1">
      <c r="A4887" s="14"/>
      <c r="B4887" s="247"/>
      <c r="C4887" s="248"/>
      <c r="D4887" s="238" t="s">
        <v>252</v>
      </c>
      <c r="E4887" s="249" t="s">
        <v>39</v>
      </c>
      <c r="F4887" s="250" t="s">
        <v>23</v>
      </c>
      <c r="G4887" s="248"/>
      <c r="H4887" s="251">
        <v>1</v>
      </c>
      <c r="I4887" s="252"/>
      <c r="J4887" s="248"/>
      <c r="K4887" s="248"/>
      <c r="L4887" s="253"/>
      <c r="M4887" s="254"/>
      <c r="N4887" s="255"/>
      <c r="O4887" s="255"/>
      <c r="P4887" s="255"/>
      <c r="Q4887" s="255"/>
      <c r="R4887" s="255"/>
      <c r="S4887" s="255"/>
      <c r="T4887" s="256"/>
      <c r="U4887" s="14"/>
      <c r="V4887" s="14"/>
      <c r="W4887" s="14"/>
      <c r="X4887" s="14"/>
      <c r="Y4887" s="14"/>
      <c r="Z4887" s="14"/>
      <c r="AA4887" s="14"/>
      <c r="AB4887" s="14"/>
      <c r="AC4887" s="14"/>
      <c r="AD4887" s="14"/>
      <c r="AE4887" s="14"/>
      <c r="AT4887" s="257" t="s">
        <v>252</v>
      </c>
      <c r="AU4887" s="257" t="s">
        <v>93</v>
      </c>
      <c r="AV4887" s="14" t="s">
        <v>93</v>
      </c>
      <c r="AW4887" s="14" t="s">
        <v>46</v>
      </c>
      <c r="AX4887" s="14" t="s">
        <v>85</v>
      </c>
      <c r="AY4887" s="257" t="s">
        <v>241</v>
      </c>
    </row>
    <row r="4888" s="13" customFormat="1">
      <c r="A4888" s="13"/>
      <c r="B4888" s="236"/>
      <c r="C4888" s="237"/>
      <c r="D4888" s="238" t="s">
        <v>252</v>
      </c>
      <c r="E4888" s="239" t="s">
        <v>39</v>
      </c>
      <c r="F4888" s="240" t="s">
        <v>4312</v>
      </c>
      <c r="G4888" s="237"/>
      <c r="H4888" s="239" t="s">
        <v>39</v>
      </c>
      <c r="I4888" s="241"/>
      <c r="J4888" s="237"/>
      <c r="K4888" s="237"/>
      <c r="L4888" s="242"/>
      <c r="M4888" s="243"/>
      <c r="N4888" s="244"/>
      <c r="O4888" s="244"/>
      <c r="P4888" s="244"/>
      <c r="Q4888" s="244"/>
      <c r="R4888" s="244"/>
      <c r="S4888" s="244"/>
      <c r="T4888" s="245"/>
      <c r="U4888" s="13"/>
      <c r="V4888" s="13"/>
      <c r="W4888" s="13"/>
      <c r="X4888" s="13"/>
      <c r="Y4888" s="13"/>
      <c r="Z4888" s="13"/>
      <c r="AA4888" s="13"/>
      <c r="AB4888" s="13"/>
      <c r="AC4888" s="13"/>
      <c r="AD4888" s="13"/>
      <c r="AE4888" s="13"/>
      <c r="AT4888" s="246" t="s">
        <v>252</v>
      </c>
      <c r="AU4888" s="246" t="s">
        <v>93</v>
      </c>
      <c r="AV4888" s="13" t="s">
        <v>23</v>
      </c>
      <c r="AW4888" s="13" t="s">
        <v>46</v>
      </c>
      <c r="AX4888" s="13" t="s">
        <v>85</v>
      </c>
      <c r="AY4888" s="246" t="s">
        <v>241</v>
      </c>
    </row>
    <row r="4889" s="14" customFormat="1">
      <c r="A4889" s="14"/>
      <c r="B4889" s="247"/>
      <c r="C4889" s="248"/>
      <c r="D4889" s="238" t="s">
        <v>252</v>
      </c>
      <c r="E4889" s="249" t="s">
        <v>39</v>
      </c>
      <c r="F4889" s="250" t="s">
        <v>93</v>
      </c>
      <c r="G4889" s="248"/>
      <c r="H4889" s="251">
        <v>2</v>
      </c>
      <c r="I4889" s="252"/>
      <c r="J4889" s="248"/>
      <c r="K4889" s="248"/>
      <c r="L4889" s="253"/>
      <c r="M4889" s="254"/>
      <c r="N4889" s="255"/>
      <c r="O4889" s="255"/>
      <c r="P4889" s="255"/>
      <c r="Q4889" s="255"/>
      <c r="R4889" s="255"/>
      <c r="S4889" s="255"/>
      <c r="T4889" s="256"/>
      <c r="U4889" s="14"/>
      <c r="V4889" s="14"/>
      <c r="W4889" s="14"/>
      <c r="X4889" s="14"/>
      <c r="Y4889" s="14"/>
      <c r="Z4889" s="14"/>
      <c r="AA4889" s="14"/>
      <c r="AB4889" s="14"/>
      <c r="AC4889" s="14"/>
      <c r="AD4889" s="14"/>
      <c r="AE4889" s="14"/>
      <c r="AT4889" s="257" t="s">
        <v>252</v>
      </c>
      <c r="AU4889" s="257" t="s">
        <v>93</v>
      </c>
      <c r="AV4889" s="14" t="s">
        <v>93</v>
      </c>
      <c r="AW4889" s="14" t="s">
        <v>46</v>
      </c>
      <c r="AX4889" s="14" t="s">
        <v>85</v>
      </c>
      <c r="AY4889" s="257" t="s">
        <v>241</v>
      </c>
    </row>
    <row r="4890" s="15" customFormat="1">
      <c r="A4890" s="15"/>
      <c r="B4890" s="258"/>
      <c r="C4890" s="259"/>
      <c r="D4890" s="238" t="s">
        <v>252</v>
      </c>
      <c r="E4890" s="260" t="s">
        <v>39</v>
      </c>
      <c r="F4890" s="261" t="s">
        <v>274</v>
      </c>
      <c r="G4890" s="259"/>
      <c r="H4890" s="262">
        <v>3</v>
      </c>
      <c r="I4890" s="263"/>
      <c r="J4890" s="259"/>
      <c r="K4890" s="259"/>
      <c r="L4890" s="264"/>
      <c r="M4890" s="265"/>
      <c r="N4890" s="266"/>
      <c r="O4890" s="266"/>
      <c r="P4890" s="266"/>
      <c r="Q4890" s="266"/>
      <c r="R4890" s="266"/>
      <c r="S4890" s="266"/>
      <c r="T4890" s="267"/>
      <c r="U4890" s="15"/>
      <c r="V4890" s="15"/>
      <c r="W4890" s="15"/>
      <c r="X4890" s="15"/>
      <c r="Y4890" s="15"/>
      <c r="Z4890" s="15"/>
      <c r="AA4890" s="15"/>
      <c r="AB4890" s="15"/>
      <c r="AC4890" s="15"/>
      <c r="AD4890" s="15"/>
      <c r="AE4890" s="15"/>
      <c r="AT4890" s="268" t="s">
        <v>252</v>
      </c>
      <c r="AU4890" s="268" t="s">
        <v>93</v>
      </c>
      <c r="AV4890" s="15" t="s">
        <v>248</v>
      </c>
      <c r="AW4890" s="15" t="s">
        <v>46</v>
      </c>
      <c r="AX4890" s="15" t="s">
        <v>23</v>
      </c>
      <c r="AY4890" s="268" t="s">
        <v>241</v>
      </c>
    </row>
    <row r="4891" s="2" customFormat="1" ht="21.75" customHeight="1">
      <c r="A4891" s="42"/>
      <c r="B4891" s="43"/>
      <c r="C4891" s="280" t="s">
        <v>4317</v>
      </c>
      <c r="D4891" s="280" t="s">
        <v>463</v>
      </c>
      <c r="E4891" s="281" t="s">
        <v>4318</v>
      </c>
      <c r="F4891" s="282" t="s">
        <v>4319</v>
      </c>
      <c r="G4891" s="283" t="s">
        <v>561</v>
      </c>
      <c r="H4891" s="284">
        <v>1</v>
      </c>
      <c r="I4891" s="285"/>
      <c r="J4891" s="286">
        <f>ROUND(I4891*H4891,2)</f>
        <v>0</v>
      </c>
      <c r="K4891" s="282" t="s">
        <v>39</v>
      </c>
      <c r="L4891" s="287"/>
      <c r="M4891" s="288" t="s">
        <v>39</v>
      </c>
      <c r="N4891" s="289" t="s">
        <v>56</v>
      </c>
      <c r="O4891" s="88"/>
      <c r="P4891" s="227">
        <f>O4891*H4891</f>
        <v>0</v>
      </c>
      <c r="Q4891" s="227">
        <v>0.0020999999999999999</v>
      </c>
      <c r="R4891" s="227">
        <f>Q4891*H4891</f>
        <v>0.0020999999999999999</v>
      </c>
      <c r="S4891" s="227">
        <v>0</v>
      </c>
      <c r="T4891" s="228">
        <f>S4891*H4891</f>
        <v>0</v>
      </c>
      <c r="U4891" s="42"/>
      <c r="V4891" s="42"/>
      <c r="W4891" s="42"/>
      <c r="X4891" s="42"/>
      <c r="Y4891" s="42"/>
      <c r="Z4891" s="42"/>
      <c r="AA4891" s="42"/>
      <c r="AB4891" s="42"/>
      <c r="AC4891" s="42"/>
      <c r="AD4891" s="42"/>
      <c r="AE4891" s="42"/>
      <c r="AR4891" s="229" t="s">
        <v>660</v>
      </c>
      <c r="AT4891" s="229" t="s">
        <v>463</v>
      </c>
      <c r="AU4891" s="229" t="s">
        <v>93</v>
      </c>
      <c r="AY4891" s="20" t="s">
        <v>241</v>
      </c>
      <c r="BE4891" s="230">
        <f>IF(N4891="základní",J4891,0)</f>
        <v>0</v>
      </c>
      <c r="BF4891" s="230">
        <f>IF(N4891="snížená",J4891,0)</f>
        <v>0</v>
      </c>
      <c r="BG4891" s="230">
        <f>IF(N4891="zákl. přenesená",J4891,0)</f>
        <v>0</v>
      </c>
      <c r="BH4891" s="230">
        <f>IF(N4891="sníž. přenesená",J4891,0)</f>
        <v>0</v>
      </c>
      <c r="BI4891" s="230">
        <f>IF(N4891="nulová",J4891,0)</f>
        <v>0</v>
      </c>
      <c r="BJ4891" s="20" t="s">
        <v>23</v>
      </c>
      <c r="BK4891" s="230">
        <f>ROUND(I4891*H4891,2)</f>
        <v>0</v>
      </c>
      <c r="BL4891" s="20" t="s">
        <v>462</v>
      </c>
      <c r="BM4891" s="229" t="s">
        <v>4320</v>
      </c>
    </row>
    <row r="4892" s="13" customFormat="1">
      <c r="A4892" s="13"/>
      <c r="B4892" s="236"/>
      <c r="C4892" s="237"/>
      <c r="D4892" s="238" t="s">
        <v>252</v>
      </c>
      <c r="E4892" s="239" t="s">
        <v>39</v>
      </c>
      <c r="F4892" s="240" t="s">
        <v>4312</v>
      </c>
      <c r="G4892" s="237"/>
      <c r="H4892" s="239" t="s">
        <v>39</v>
      </c>
      <c r="I4892" s="241"/>
      <c r="J4892" s="237"/>
      <c r="K4892" s="237"/>
      <c r="L4892" s="242"/>
      <c r="M4892" s="243"/>
      <c r="N4892" s="244"/>
      <c r="O4892" s="244"/>
      <c r="P4892" s="244"/>
      <c r="Q4892" s="244"/>
      <c r="R4892" s="244"/>
      <c r="S4892" s="244"/>
      <c r="T4892" s="245"/>
      <c r="U4892" s="13"/>
      <c r="V4892" s="13"/>
      <c r="W4892" s="13"/>
      <c r="X4892" s="13"/>
      <c r="Y4892" s="13"/>
      <c r="Z4892" s="13"/>
      <c r="AA4892" s="13"/>
      <c r="AB4892" s="13"/>
      <c r="AC4892" s="13"/>
      <c r="AD4892" s="13"/>
      <c r="AE4892" s="13"/>
      <c r="AT4892" s="246" t="s">
        <v>252</v>
      </c>
      <c r="AU4892" s="246" t="s">
        <v>93</v>
      </c>
      <c r="AV4892" s="13" t="s">
        <v>23</v>
      </c>
      <c r="AW4892" s="13" t="s">
        <v>46</v>
      </c>
      <c r="AX4892" s="13" t="s">
        <v>85</v>
      </c>
      <c r="AY4892" s="246" t="s">
        <v>241</v>
      </c>
    </row>
    <row r="4893" s="14" customFormat="1">
      <c r="A4893" s="14"/>
      <c r="B4893" s="247"/>
      <c r="C4893" s="248"/>
      <c r="D4893" s="238" t="s">
        <v>252</v>
      </c>
      <c r="E4893" s="249" t="s">
        <v>39</v>
      </c>
      <c r="F4893" s="250" t="s">
        <v>23</v>
      </c>
      <c r="G4893" s="248"/>
      <c r="H4893" s="251">
        <v>1</v>
      </c>
      <c r="I4893" s="252"/>
      <c r="J4893" s="248"/>
      <c r="K4893" s="248"/>
      <c r="L4893" s="253"/>
      <c r="M4893" s="254"/>
      <c r="N4893" s="255"/>
      <c r="O4893" s="255"/>
      <c r="P4893" s="255"/>
      <c r="Q4893" s="255"/>
      <c r="R4893" s="255"/>
      <c r="S4893" s="255"/>
      <c r="T4893" s="256"/>
      <c r="U4893" s="14"/>
      <c r="V4893" s="14"/>
      <c r="W4893" s="14"/>
      <c r="X4893" s="14"/>
      <c r="Y4893" s="14"/>
      <c r="Z4893" s="14"/>
      <c r="AA4893" s="14"/>
      <c r="AB4893" s="14"/>
      <c r="AC4893" s="14"/>
      <c r="AD4893" s="14"/>
      <c r="AE4893" s="14"/>
      <c r="AT4893" s="257" t="s">
        <v>252</v>
      </c>
      <c r="AU4893" s="257" t="s">
        <v>93</v>
      </c>
      <c r="AV4893" s="14" t="s">
        <v>93</v>
      </c>
      <c r="AW4893" s="14" t="s">
        <v>46</v>
      </c>
      <c r="AX4893" s="14" t="s">
        <v>23</v>
      </c>
      <c r="AY4893" s="257" t="s">
        <v>241</v>
      </c>
    </row>
    <row r="4894" s="2" customFormat="1" ht="16.5" customHeight="1">
      <c r="A4894" s="42"/>
      <c r="B4894" s="43"/>
      <c r="C4894" s="218" t="s">
        <v>4321</v>
      </c>
      <c r="D4894" s="218" t="s">
        <v>243</v>
      </c>
      <c r="E4894" s="219" t="s">
        <v>4322</v>
      </c>
      <c r="F4894" s="220" t="s">
        <v>4323</v>
      </c>
      <c r="G4894" s="221" t="s">
        <v>515</v>
      </c>
      <c r="H4894" s="222">
        <v>79.534999999999997</v>
      </c>
      <c r="I4894" s="223"/>
      <c r="J4894" s="224">
        <f>ROUND(I4894*H4894,2)</f>
        <v>0</v>
      </c>
      <c r="K4894" s="220" t="s">
        <v>247</v>
      </c>
      <c r="L4894" s="48"/>
      <c r="M4894" s="225" t="s">
        <v>39</v>
      </c>
      <c r="N4894" s="226" t="s">
        <v>56</v>
      </c>
      <c r="O4894" s="88"/>
      <c r="P4894" s="227">
        <f>O4894*H4894</f>
        <v>0</v>
      </c>
      <c r="Q4894" s="227">
        <v>0.001</v>
      </c>
      <c r="R4894" s="227">
        <f>Q4894*H4894</f>
        <v>0.079534999999999995</v>
      </c>
      <c r="S4894" s="227">
        <v>0</v>
      </c>
      <c r="T4894" s="228">
        <f>S4894*H4894</f>
        <v>0</v>
      </c>
      <c r="U4894" s="42"/>
      <c r="V4894" s="42"/>
      <c r="W4894" s="42"/>
      <c r="X4894" s="42"/>
      <c r="Y4894" s="42"/>
      <c r="Z4894" s="42"/>
      <c r="AA4894" s="42"/>
      <c r="AB4894" s="42"/>
      <c r="AC4894" s="42"/>
      <c r="AD4894" s="42"/>
      <c r="AE4894" s="42"/>
      <c r="AR4894" s="229" t="s">
        <v>462</v>
      </c>
      <c r="AT4894" s="229" t="s">
        <v>243</v>
      </c>
      <c r="AU4894" s="229" t="s">
        <v>93</v>
      </c>
      <c r="AY4894" s="20" t="s">
        <v>241</v>
      </c>
      <c r="BE4894" s="230">
        <f>IF(N4894="základní",J4894,0)</f>
        <v>0</v>
      </c>
      <c r="BF4894" s="230">
        <f>IF(N4894="snížená",J4894,0)</f>
        <v>0</v>
      </c>
      <c r="BG4894" s="230">
        <f>IF(N4894="zákl. přenesená",J4894,0)</f>
        <v>0</v>
      </c>
      <c r="BH4894" s="230">
        <f>IF(N4894="sníž. přenesená",J4894,0)</f>
        <v>0</v>
      </c>
      <c r="BI4894" s="230">
        <f>IF(N4894="nulová",J4894,0)</f>
        <v>0</v>
      </c>
      <c r="BJ4894" s="20" t="s">
        <v>23</v>
      </c>
      <c r="BK4894" s="230">
        <f>ROUND(I4894*H4894,2)</f>
        <v>0</v>
      </c>
      <c r="BL4894" s="20" t="s">
        <v>462</v>
      </c>
      <c r="BM4894" s="229" t="s">
        <v>4324</v>
      </c>
    </row>
    <row r="4895" s="2" customFormat="1">
      <c r="A4895" s="42"/>
      <c r="B4895" s="43"/>
      <c r="C4895" s="44"/>
      <c r="D4895" s="231" t="s">
        <v>250</v>
      </c>
      <c r="E4895" s="44"/>
      <c r="F4895" s="232" t="s">
        <v>4325</v>
      </c>
      <c r="G4895" s="44"/>
      <c r="H4895" s="44"/>
      <c r="I4895" s="233"/>
      <c r="J4895" s="44"/>
      <c r="K4895" s="44"/>
      <c r="L4895" s="48"/>
      <c r="M4895" s="234"/>
      <c r="N4895" s="235"/>
      <c r="O4895" s="88"/>
      <c r="P4895" s="88"/>
      <c r="Q4895" s="88"/>
      <c r="R4895" s="88"/>
      <c r="S4895" s="88"/>
      <c r="T4895" s="89"/>
      <c r="U4895" s="42"/>
      <c r="V4895" s="42"/>
      <c r="W4895" s="42"/>
      <c r="X4895" s="42"/>
      <c r="Y4895" s="42"/>
      <c r="Z4895" s="42"/>
      <c r="AA4895" s="42"/>
      <c r="AB4895" s="42"/>
      <c r="AC4895" s="42"/>
      <c r="AD4895" s="42"/>
      <c r="AE4895" s="42"/>
      <c r="AT4895" s="20" t="s">
        <v>250</v>
      </c>
      <c r="AU4895" s="20" t="s">
        <v>93</v>
      </c>
    </row>
    <row r="4896" s="13" customFormat="1">
      <c r="A4896" s="13"/>
      <c r="B4896" s="236"/>
      <c r="C4896" s="237"/>
      <c r="D4896" s="238" t="s">
        <v>252</v>
      </c>
      <c r="E4896" s="239" t="s">
        <v>39</v>
      </c>
      <c r="F4896" s="240" t="s">
        <v>717</v>
      </c>
      <c r="G4896" s="237"/>
      <c r="H4896" s="239" t="s">
        <v>39</v>
      </c>
      <c r="I4896" s="241"/>
      <c r="J4896" s="237"/>
      <c r="K4896" s="237"/>
      <c r="L4896" s="242"/>
      <c r="M4896" s="243"/>
      <c r="N4896" s="244"/>
      <c r="O4896" s="244"/>
      <c r="P4896" s="244"/>
      <c r="Q4896" s="244"/>
      <c r="R4896" s="244"/>
      <c r="S4896" s="244"/>
      <c r="T4896" s="245"/>
      <c r="U4896" s="13"/>
      <c r="V4896" s="13"/>
      <c r="W4896" s="13"/>
      <c r="X4896" s="13"/>
      <c r="Y4896" s="13"/>
      <c r="Z4896" s="13"/>
      <c r="AA4896" s="13"/>
      <c r="AB4896" s="13"/>
      <c r="AC4896" s="13"/>
      <c r="AD4896" s="13"/>
      <c r="AE4896" s="13"/>
      <c r="AT4896" s="246" t="s">
        <v>252</v>
      </c>
      <c r="AU4896" s="246" t="s">
        <v>93</v>
      </c>
      <c r="AV4896" s="13" t="s">
        <v>23</v>
      </c>
      <c r="AW4896" s="13" t="s">
        <v>46</v>
      </c>
      <c r="AX4896" s="13" t="s">
        <v>85</v>
      </c>
      <c r="AY4896" s="246" t="s">
        <v>241</v>
      </c>
    </row>
    <row r="4897" s="13" customFormat="1">
      <c r="A4897" s="13"/>
      <c r="B4897" s="236"/>
      <c r="C4897" s="237"/>
      <c r="D4897" s="238" t="s">
        <v>252</v>
      </c>
      <c r="E4897" s="239" t="s">
        <v>39</v>
      </c>
      <c r="F4897" s="240" t="s">
        <v>4288</v>
      </c>
      <c r="G4897" s="237"/>
      <c r="H4897" s="239" t="s">
        <v>39</v>
      </c>
      <c r="I4897" s="241"/>
      <c r="J4897" s="237"/>
      <c r="K4897" s="237"/>
      <c r="L4897" s="242"/>
      <c r="M4897" s="243"/>
      <c r="N4897" s="244"/>
      <c r="O4897" s="244"/>
      <c r="P4897" s="244"/>
      <c r="Q4897" s="244"/>
      <c r="R4897" s="244"/>
      <c r="S4897" s="244"/>
      <c r="T4897" s="245"/>
      <c r="U4897" s="13"/>
      <c r="V4897" s="13"/>
      <c r="W4897" s="13"/>
      <c r="X4897" s="13"/>
      <c r="Y4897" s="13"/>
      <c r="Z4897" s="13"/>
      <c r="AA4897" s="13"/>
      <c r="AB4897" s="13"/>
      <c r="AC4897" s="13"/>
      <c r="AD4897" s="13"/>
      <c r="AE4897" s="13"/>
      <c r="AT4897" s="246" t="s">
        <v>252</v>
      </c>
      <c r="AU4897" s="246" t="s">
        <v>93</v>
      </c>
      <c r="AV4897" s="13" t="s">
        <v>23</v>
      </c>
      <c r="AW4897" s="13" t="s">
        <v>46</v>
      </c>
      <c r="AX4897" s="13" t="s">
        <v>85</v>
      </c>
      <c r="AY4897" s="246" t="s">
        <v>241</v>
      </c>
    </row>
    <row r="4898" s="14" customFormat="1">
      <c r="A4898" s="14"/>
      <c r="B4898" s="247"/>
      <c r="C4898" s="248"/>
      <c r="D4898" s="238" t="s">
        <v>252</v>
      </c>
      <c r="E4898" s="249" t="s">
        <v>39</v>
      </c>
      <c r="F4898" s="250" t="s">
        <v>4289</v>
      </c>
      <c r="G4898" s="248"/>
      <c r="H4898" s="251">
        <v>27.82</v>
      </c>
      <c r="I4898" s="252"/>
      <c r="J4898" s="248"/>
      <c r="K4898" s="248"/>
      <c r="L4898" s="253"/>
      <c r="M4898" s="254"/>
      <c r="N4898" s="255"/>
      <c r="O4898" s="255"/>
      <c r="P4898" s="255"/>
      <c r="Q4898" s="255"/>
      <c r="R4898" s="255"/>
      <c r="S4898" s="255"/>
      <c r="T4898" s="256"/>
      <c r="U4898" s="14"/>
      <c r="V4898" s="14"/>
      <c r="W4898" s="14"/>
      <c r="X4898" s="14"/>
      <c r="Y4898" s="14"/>
      <c r="Z4898" s="14"/>
      <c r="AA4898" s="14"/>
      <c r="AB4898" s="14"/>
      <c r="AC4898" s="14"/>
      <c r="AD4898" s="14"/>
      <c r="AE4898" s="14"/>
      <c r="AT4898" s="257" t="s">
        <v>252</v>
      </c>
      <c r="AU4898" s="257" t="s">
        <v>93</v>
      </c>
      <c r="AV4898" s="14" t="s">
        <v>93</v>
      </c>
      <c r="AW4898" s="14" t="s">
        <v>46</v>
      </c>
      <c r="AX4898" s="14" t="s">
        <v>85</v>
      </c>
      <c r="AY4898" s="257" t="s">
        <v>241</v>
      </c>
    </row>
    <row r="4899" s="13" customFormat="1">
      <c r="A4899" s="13"/>
      <c r="B4899" s="236"/>
      <c r="C4899" s="237"/>
      <c r="D4899" s="238" t="s">
        <v>252</v>
      </c>
      <c r="E4899" s="239" t="s">
        <v>39</v>
      </c>
      <c r="F4899" s="240" t="s">
        <v>4290</v>
      </c>
      <c r="G4899" s="237"/>
      <c r="H4899" s="239" t="s">
        <v>39</v>
      </c>
      <c r="I4899" s="241"/>
      <c r="J4899" s="237"/>
      <c r="K4899" s="237"/>
      <c r="L4899" s="242"/>
      <c r="M4899" s="243"/>
      <c r="N4899" s="244"/>
      <c r="O4899" s="244"/>
      <c r="P4899" s="244"/>
      <c r="Q4899" s="244"/>
      <c r="R4899" s="244"/>
      <c r="S4899" s="244"/>
      <c r="T4899" s="245"/>
      <c r="U4899" s="13"/>
      <c r="V4899" s="13"/>
      <c r="W4899" s="13"/>
      <c r="X4899" s="13"/>
      <c r="Y4899" s="13"/>
      <c r="Z4899" s="13"/>
      <c r="AA4899" s="13"/>
      <c r="AB4899" s="13"/>
      <c r="AC4899" s="13"/>
      <c r="AD4899" s="13"/>
      <c r="AE4899" s="13"/>
      <c r="AT4899" s="246" t="s">
        <v>252</v>
      </c>
      <c r="AU4899" s="246" t="s">
        <v>93</v>
      </c>
      <c r="AV4899" s="13" t="s">
        <v>23</v>
      </c>
      <c r="AW4899" s="13" t="s">
        <v>46</v>
      </c>
      <c r="AX4899" s="13" t="s">
        <v>85</v>
      </c>
      <c r="AY4899" s="246" t="s">
        <v>241</v>
      </c>
    </row>
    <row r="4900" s="14" customFormat="1">
      <c r="A4900" s="14"/>
      <c r="B4900" s="247"/>
      <c r="C4900" s="248"/>
      <c r="D4900" s="238" t="s">
        <v>252</v>
      </c>
      <c r="E4900" s="249" t="s">
        <v>39</v>
      </c>
      <c r="F4900" s="250" t="s">
        <v>4291</v>
      </c>
      <c r="G4900" s="248"/>
      <c r="H4900" s="251">
        <v>20.530000000000001</v>
      </c>
      <c r="I4900" s="252"/>
      <c r="J4900" s="248"/>
      <c r="K4900" s="248"/>
      <c r="L4900" s="253"/>
      <c r="M4900" s="254"/>
      <c r="N4900" s="255"/>
      <c r="O4900" s="255"/>
      <c r="P4900" s="255"/>
      <c r="Q4900" s="255"/>
      <c r="R4900" s="255"/>
      <c r="S4900" s="255"/>
      <c r="T4900" s="256"/>
      <c r="U4900" s="14"/>
      <c r="V4900" s="14"/>
      <c r="W4900" s="14"/>
      <c r="X4900" s="14"/>
      <c r="Y4900" s="14"/>
      <c r="Z4900" s="14"/>
      <c r="AA4900" s="14"/>
      <c r="AB4900" s="14"/>
      <c r="AC4900" s="14"/>
      <c r="AD4900" s="14"/>
      <c r="AE4900" s="14"/>
      <c r="AT4900" s="257" t="s">
        <v>252</v>
      </c>
      <c r="AU4900" s="257" t="s">
        <v>93</v>
      </c>
      <c r="AV4900" s="14" t="s">
        <v>93</v>
      </c>
      <c r="AW4900" s="14" t="s">
        <v>46</v>
      </c>
      <c r="AX4900" s="14" t="s">
        <v>85</v>
      </c>
      <c r="AY4900" s="257" t="s">
        <v>241</v>
      </c>
    </row>
    <row r="4901" s="13" customFormat="1">
      <c r="A4901" s="13"/>
      <c r="B4901" s="236"/>
      <c r="C4901" s="237"/>
      <c r="D4901" s="238" t="s">
        <v>252</v>
      </c>
      <c r="E4901" s="239" t="s">
        <v>39</v>
      </c>
      <c r="F4901" s="240" t="s">
        <v>723</v>
      </c>
      <c r="G4901" s="237"/>
      <c r="H4901" s="239" t="s">
        <v>39</v>
      </c>
      <c r="I4901" s="241"/>
      <c r="J4901" s="237"/>
      <c r="K4901" s="237"/>
      <c r="L4901" s="242"/>
      <c r="M4901" s="243"/>
      <c r="N4901" s="244"/>
      <c r="O4901" s="244"/>
      <c r="P4901" s="244"/>
      <c r="Q4901" s="244"/>
      <c r="R4901" s="244"/>
      <c r="S4901" s="244"/>
      <c r="T4901" s="245"/>
      <c r="U4901" s="13"/>
      <c r="V4901" s="13"/>
      <c r="W4901" s="13"/>
      <c r="X4901" s="13"/>
      <c r="Y4901" s="13"/>
      <c r="Z4901" s="13"/>
      <c r="AA4901" s="13"/>
      <c r="AB4901" s="13"/>
      <c r="AC4901" s="13"/>
      <c r="AD4901" s="13"/>
      <c r="AE4901" s="13"/>
      <c r="AT4901" s="246" t="s">
        <v>252</v>
      </c>
      <c r="AU4901" s="246" t="s">
        <v>93</v>
      </c>
      <c r="AV4901" s="13" t="s">
        <v>23</v>
      </c>
      <c r="AW4901" s="13" t="s">
        <v>46</v>
      </c>
      <c r="AX4901" s="13" t="s">
        <v>85</v>
      </c>
      <c r="AY4901" s="246" t="s">
        <v>241</v>
      </c>
    </row>
    <row r="4902" s="13" customFormat="1">
      <c r="A4902" s="13"/>
      <c r="B4902" s="236"/>
      <c r="C4902" s="237"/>
      <c r="D4902" s="238" t="s">
        <v>252</v>
      </c>
      <c r="E4902" s="239" t="s">
        <v>39</v>
      </c>
      <c r="F4902" s="240" t="s">
        <v>4292</v>
      </c>
      <c r="G4902" s="237"/>
      <c r="H4902" s="239" t="s">
        <v>39</v>
      </c>
      <c r="I4902" s="241"/>
      <c r="J4902" s="237"/>
      <c r="K4902" s="237"/>
      <c r="L4902" s="242"/>
      <c r="M4902" s="243"/>
      <c r="N4902" s="244"/>
      <c r="O4902" s="244"/>
      <c r="P4902" s="244"/>
      <c r="Q4902" s="244"/>
      <c r="R4902" s="244"/>
      <c r="S4902" s="244"/>
      <c r="T4902" s="245"/>
      <c r="U4902" s="13"/>
      <c r="V4902" s="13"/>
      <c r="W4902" s="13"/>
      <c r="X4902" s="13"/>
      <c r="Y4902" s="13"/>
      <c r="Z4902" s="13"/>
      <c r="AA4902" s="13"/>
      <c r="AB4902" s="13"/>
      <c r="AC4902" s="13"/>
      <c r="AD4902" s="13"/>
      <c r="AE4902" s="13"/>
      <c r="AT4902" s="246" t="s">
        <v>252</v>
      </c>
      <c r="AU4902" s="246" t="s">
        <v>93</v>
      </c>
      <c r="AV4902" s="13" t="s">
        <v>23</v>
      </c>
      <c r="AW4902" s="13" t="s">
        <v>46</v>
      </c>
      <c r="AX4902" s="13" t="s">
        <v>85</v>
      </c>
      <c r="AY4902" s="246" t="s">
        <v>241</v>
      </c>
    </row>
    <row r="4903" s="14" customFormat="1">
      <c r="A4903" s="14"/>
      <c r="B4903" s="247"/>
      <c r="C4903" s="248"/>
      <c r="D4903" s="238" t="s">
        <v>252</v>
      </c>
      <c r="E4903" s="249" t="s">
        <v>39</v>
      </c>
      <c r="F4903" s="250" t="s">
        <v>4293</v>
      </c>
      <c r="G4903" s="248"/>
      <c r="H4903" s="251">
        <v>6.8949999999999996</v>
      </c>
      <c r="I4903" s="252"/>
      <c r="J4903" s="248"/>
      <c r="K4903" s="248"/>
      <c r="L4903" s="253"/>
      <c r="M4903" s="254"/>
      <c r="N4903" s="255"/>
      <c r="O4903" s="255"/>
      <c r="P4903" s="255"/>
      <c r="Q4903" s="255"/>
      <c r="R4903" s="255"/>
      <c r="S4903" s="255"/>
      <c r="T4903" s="256"/>
      <c r="U4903" s="14"/>
      <c r="V4903" s="14"/>
      <c r="W4903" s="14"/>
      <c r="X4903" s="14"/>
      <c r="Y4903" s="14"/>
      <c r="Z4903" s="14"/>
      <c r="AA4903" s="14"/>
      <c r="AB4903" s="14"/>
      <c r="AC4903" s="14"/>
      <c r="AD4903" s="14"/>
      <c r="AE4903" s="14"/>
      <c r="AT4903" s="257" t="s">
        <v>252</v>
      </c>
      <c r="AU4903" s="257" t="s">
        <v>93</v>
      </c>
      <c r="AV4903" s="14" t="s">
        <v>93</v>
      </c>
      <c r="AW4903" s="14" t="s">
        <v>46</v>
      </c>
      <c r="AX4903" s="14" t="s">
        <v>85</v>
      </c>
      <c r="AY4903" s="257" t="s">
        <v>241</v>
      </c>
    </row>
    <row r="4904" s="13" customFormat="1">
      <c r="A4904" s="13"/>
      <c r="B4904" s="236"/>
      <c r="C4904" s="237"/>
      <c r="D4904" s="238" t="s">
        <v>252</v>
      </c>
      <c r="E4904" s="239" t="s">
        <v>39</v>
      </c>
      <c r="F4904" s="240" t="s">
        <v>4294</v>
      </c>
      <c r="G4904" s="237"/>
      <c r="H4904" s="239" t="s">
        <v>39</v>
      </c>
      <c r="I4904" s="241"/>
      <c r="J4904" s="237"/>
      <c r="K4904" s="237"/>
      <c r="L4904" s="242"/>
      <c r="M4904" s="243"/>
      <c r="N4904" s="244"/>
      <c r="O4904" s="244"/>
      <c r="P4904" s="244"/>
      <c r="Q4904" s="244"/>
      <c r="R4904" s="244"/>
      <c r="S4904" s="244"/>
      <c r="T4904" s="245"/>
      <c r="U4904" s="13"/>
      <c r="V4904" s="13"/>
      <c r="W4904" s="13"/>
      <c r="X4904" s="13"/>
      <c r="Y4904" s="13"/>
      <c r="Z4904" s="13"/>
      <c r="AA4904" s="13"/>
      <c r="AB4904" s="13"/>
      <c r="AC4904" s="13"/>
      <c r="AD4904" s="13"/>
      <c r="AE4904" s="13"/>
      <c r="AT4904" s="246" t="s">
        <v>252</v>
      </c>
      <c r="AU4904" s="246" t="s">
        <v>93</v>
      </c>
      <c r="AV4904" s="13" t="s">
        <v>23</v>
      </c>
      <c r="AW4904" s="13" t="s">
        <v>46</v>
      </c>
      <c r="AX4904" s="13" t="s">
        <v>85</v>
      </c>
      <c r="AY4904" s="246" t="s">
        <v>241</v>
      </c>
    </row>
    <row r="4905" s="14" customFormat="1">
      <c r="A4905" s="14"/>
      <c r="B4905" s="247"/>
      <c r="C4905" s="248"/>
      <c r="D4905" s="238" t="s">
        <v>252</v>
      </c>
      <c r="E4905" s="249" t="s">
        <v>39</v>
      </c>
      <c r="F4905" s="250" t="s">
        <v>4295</v>
      </c>
      <c r="G4905" s="248"/>
      <c r="H4905" s="251">
        <v>12.140000000000001</v>
      </c>
      <c r="I4905" s="252"/>
      <c r="J4905" s="248"/>
      <c r="K4905" s="248"/>
      <c r="L4905" s="253"/>
      <c r="M4905" s="254"/>
      <c r="N4905" s="255"/>
      <c r="O4905" s="255"/>
      <c r="P4905" s="255"/>
      <c r="Q4905" s="255"/>
      <c r="R4905" s="255"/>
      <c r="S4905" s="255"/>
      <c r="T4905" s="256"/>
      <c r="U4905" s="14"/>
      <c r="V4905" s="14"/>
      <c r="W4905" s="14"/>
      <c r="X4905" s="14"/>
      <c r="Y4905" s="14"/>
      <c r="Z4905" s="14"/>
      <c r="AA4905" s="14"/>
      <c r="AB4905" s="14"/>
      <c r="AC4905" s="14"/>
      <c r="AD4905" s="14"/>
      <c r="AE4905" s="14"/>
      <c r="AT4905" s="257" t="s">
        <v>252</v>
      </c>
      <c r="AU4905" s="257" t="s">
        <v>93</v>
      </c>
      <c r="AV4905" s="14" t="s">
        <v>93</v>
      </c>
      <c r="AW4905" s="14" t="s">
        <v>46</v>
      </c>
      <c r="AX4905" s="14" t="s">
        <v>85</v>
      </c>
      <c r="AY4905" s="257" t="s">
        <v>241</v>
      </c>
    </row>
    <row r="4906" s="13" customFormat="1">
      <c r="A4906" s="13"/>
      <c r="B4906" s="236"/>
      <c r="C4906" s="237"/>
      <c r="D4906" s="238" t="s">
        <v>252</v>
      </c>
      <c r="E4906" s="239" t="s">
        <v>39</v>
      </c>
      <c r="F4906" s="240" t="s">
        <v>728</v>
      </c>
      <c r="G4906" s="237"/>
      <c r="H4906" s="239" t="s">
        <v>39</v>
      </c>
      <c r="I4906" s="241"/>
      <c r="J4906" s="237"/>
      <c r="K4906" s="237"/>
      <c r="L4906" s="242"/>
      <c r="M4906" s="243"/>
      <c r="N4906" s="244"/>
      <c r="O4906" s="244"/>
      <c r="P4906" s="244"/>
      <c r="Q4906" s="244"/>
      <c r="R4906" s="244"/>
      <c r="S4906" s="244"/>
      <c r="T4906" s="245"/>
      <c r="U4906" s="13"/>
      <c r="V4906" s="13"/>
      <c r="W4906" s="13"/>
      <c r="X4906" s="13"/>
      <c r="Y4906" s="13"/>
      <c r="Z4906" s="13"/>
      <c r="AA4906" s="13"/>
      <c r="AB4906" s="13"/>
      <c r="AC4906" s="13"/>
      <c r="AD4906" s="13"/>
      <c r="AE4906" s="13"/>
      <c r="AT4906" s="246" t="s">
        <v>252</v>
      </c>
      <c r="AU4906" s="246" t="s">
        <v>93</v>
      </c>
      <c r="AV4906" s="13" t="s">
        <v>23</v>
      </c>
      <c r="AW4906" s="13" t="s">
        <v>46</v>
      </c>
      <c r="AX4906" s="13" t="s">
        <v>85</v>
      </c>
      <c r="AY4906" s="246" t="s">
        <v>241</v>
      </c>
    </row>
    <row r="4907" s="13" customFormat="1">
      <c r="A4907" s="13"/>
      <c r="B4907" s="236"/>
      <c r="C4907" s="237"/>
      <c r="D4907" s="238" t="s">
        <v>252</v>
      </c>
      <c r="E4907" s="239" t="s">
        <v>39</v>
      </c>
      <c r="F4907" s="240" t="s">
        <v>4296</v>
      </c>
      <c r="G4907" s="237"/>
      <c r="H4907" s="239" t="s">
        <v>39</v>
      </c>
      <c r="I4907" s="241"/>
      <c r="J4907" s="237"/>
      <c r="K4907" s="237"/>
      <c r="L4907" s="242"/>
      <c r="M4907" s="243"/>
      <c r="N4907" s="244"/>
      <c r="O4907" s="244"/>
      <c r="P4907" s="244"/>
      <c r="Q4907" s="244"/>
      <c r="R4907" s="244"/>
      <c r="S4907" s="244"/>
      <c r="T4907" s="245"/>
      <c r="U4907" s="13"/>
      <c r="V4907" s="13"/>
      <c r="W4907" s="13"/>
      <c r="X4907" s="13"/>
      <c r="Y4907" s="13"/>
      <c r="Z4907" s="13"/>
      <c r="AA4907" s="13"/>
      <c r="AB4907" s="13"/>
      <c r="AC4907" s="13"/>
      <c r="AD4907" s="13"/>
      <c r="AE4907" s="13"/>
      <c r="AT4907" s="246" t="s">
        <v>252</v>
      </c>
      <c r="AU4907" s="246" t="s">
        <v>93</v>
      </c>
      <c r="AV4907" s="13" t="s">
        <v>23</v>
      </c>
      <c r="AW4907" s="13" t="s">
        <v>46</v>
      </c>
      <c r="AX4907" s="13" t="s">
        <v>85</v>
      </c>
      <c r="AY4907" s="246" t="s">
        <v>241</v>
      </c>
    </row>
    <row r="4908" s="14" customFormat="1">
      <c r="A4908" s="14"/>
      <c r="B4908" s="247"/>
      <c r="C4908" s="248"/>
      <c r="D4908" s="238" t="s">
        <v>252</v>
      </c>
      <c r="E4908" s="249" t="s">
        <v>39</v>
      </c>
      <c r="F4908" s="250" t="s">
        <v>4260</v>
      </c>
      <c r="G4908" s="248"/>
      <c r="H4908" s="251">
        <v>12.15</v>
      </c>
      <c r="I4908" s="252"/>
      <c r="J4908" s="248"/>
      <c r="K4908" s="248"/>
      <c r="L4908" s="253"/>
      <c r="M4908" s="254"/>
      <c r="N4908" s="255"/>
      <c r="O4908" s="255"/>
      <c r="P4908" s="255"/>
      <c r="Q4908" s="255"/>
      <c r="R4908" s="255"/>
      <c r="S4908" s="255"/>
      <c r="T4908" s="256"/>
      <c r="U4908" s="14"/>
      <c r="V4908" s="14"/>
      <c r="W4908" s="14"/>
      <c r="X4908" s="14"/>
      <c r="Y4908" s="14"/>
      <c r="Z4908" s="14"/>
      <c r="AA4908" s="14"/>
      <c r="AB4908" s="14"/>
      <c r="AC4908" s="14"/>
      <c r="AD4908" s="14"/>
      <c r="AE4908" s="14"/>
      <c r="AT4908" s="257" t="s">
        <v>252</v>
      </c>
      <c r="AU4908" s="257" t="s">
        <v>93</v>
      </c>
      <c r="AV4908" s="14" t="s">
        <v>93</v>
      </c>
      <c r="AW4908" s="14" t="s">
        <v>46</v>
      </c>
      <c r="AX4908" s="14" t="s">
        <v>85</v>
      </c>
      <c r="AY4908" s="257" t="s">
        <v>241</v>
      </c>
    </row>
    <row r="4909" s="15" customFormat="1">
      <c r="A4909" s="15"/>
      <c r="B4909" s="258"/>
      <c r="C4909" s="259"/>
      <c r="D4909" s="238" t="s">
        <v>252</v>
      </c>
      <c r="E4909" s="260" t="s">
        <v>39</v>
      </c>
      <c r="F4909" s="261" t="s">
        <v>274</v>
      </c>
      <c r="G4909" s="259"/>
      <c r="H4909" s="262">
        <v>79.534999999999997</v>
      </c>
      <c r="I4909" s="263"/>
      <c r="J4909" s="259"/>
      <c r="K4909" s="259"/>
      <c r="L4909" s="264"/>
      <c r="M4909" s="265"/>
      <c r="N4909" s="266"/>
      <c r="O4909" s="266"/>
      <c r="P4909" s="266"/>
      <c r="Q4909" s="266"/>
      <c r="R4909" s="266"/>
      <c r="S4909" s="266"/>
      <c r="T4909" s="267"/>
      <c r="U4909" s="15"/>
      <c r="V4909" s="15"/>
      <c r="W4909" s="15"/>
      <c r="X4909" s="15"/>
      <c r="Y4909" s="15"/>
      <c r="Z4909" s="15"/>
      <c r="AA4909" s="15"/>
      <c r="AB4909" s="15"/>
      <c r="AC4909" s="15"/>
      <c r="AD4909" s="15"/>
      <c r="AE4909" s="15"/>
      <c r="AT4909" s="268" t="s">
        <v>252</v>
      </c>
      <c r="AU4909" s="268" t="s">
        <v>93</v>
      </c>
      <c r="AV4909" s="15" t="s">
        <v>248</v>
      </c>
      <c r="AW4909" s="15" t="s">
        <v>46</v>
      </c>
      <c r="AX4909" s="15" t="s">
        <v>23</v>
      </c>
      <c r="AY4909" s="268" t="s">
        <v>241</v>
      </c>
    </row>
    <row r="4910" s="2" customFormat="1" ht="16.5" customHeight="1">
      <c r="A4910" s="42"/>
      <c r="B4910" s="43"/>
      <c r="C4910" s="280" t="s">
        <v>4326</v>
      </c>
      <c r="D4910" s="280" t="s">
        <v>463</v>
      </c>
      <c r="E4910" s="281" t="s">
        <v>4327</v>
      </c>
      <c r="F4910" s="282" t="s">
        <v>4328</v>
      </c>
      <c r="G4910" s="283" t="s">
        <v>515</v>
      </c>
      <c r="H4910" s="284">
        <v>79.534999999999997</v>
      </c>
      <c r="I4910" s="285"/>
      <c r="J4910" s="286">
        <f>ROUND(I4910*H4910,2)</f>
        <v>0</v>
      </c>
      <c r="K4910" s="282" t="s">
        <v>39</v>
      </c>
      <c r="L4910" s="287"/>
      <c r="M4910" s="288" t="s">
        <v>39</v>
      </c>
      <c r="N4910" s="289" t="s">
        <v>56</v>
      </c>
      <c r="O4910" s="88"/>
      <c r="P4910" s="227">
        <f>O4910*H4910</f>
        <v>0</v>
      </c>
      <c r="Q4910" s="227">
        <v>0.0014</v>
      </c>
      <c r="R4910" s="227">
        <f>Q4910*H4910</f>
        <v>0.11134899999999999</v>
      </c>
      <c r="S4910" s="227">
        <v>0</v>
      </c>
      <c r="T4910" s="228">
        <f>S4910*H4910</f>
        <v>0</v>
      </c>
      <c r="U4910" s="42"/>
      <c r="V4910" s="42"/>
      <c r="W4910" s="42"/>
      <c r="X4910" s="42"/>
      <c r="Y4910" s="42"/>
      <c r="Z4910" s="42"/>
      <c r="AA4910" s="42"/>
      <c r="AB4910" s="42"/>
      <c r="AC4910" s="42"/>
      <c r="AD4910" s="42"/>
      <c r="AE4910" s="42"/>
      <c r="AR4910" s="229" t="s">
        <v>660</v>
      </c>
      <c r="AT4910" s="229" t="s">
        <v>463</v>
      </c>
      <c r="AU4910" s="229" t="s">
        <v>93</v>
      </c>
      <c r="AY4910" s="20" t="s">
        <v>241</v>
      </c>
      <c r="BE4910" s="230">
        <f>IF(N4910="základní",J4910,0)</f>
        <v>0</v>
      </c>
      <c r="BF4910" s="230">
        <f>IF(N4910="snížená",J4910,0)</f>
        <v>0</v>
      </c>
      <c r="BG4910" s="230">
        <f>IF(N4910="zákl. přenesená",J4910,0)</f>
        <v>0</v>
      </c>
      <c r="BH4910" s="230">
        <f>IF(N4910="sníž. přenesená",J4910,0)</f>
        <v>0</v>
      </c>
      <c r="BI4910" s="230">
        <f>IF(N4910="nulová",J4910,0)</f>
        <v>0</v>
      </c>
      <c r="BJ4910" s="20" t="s">
        <v>23</v>
      </c>
      <c r="BK4910" s="230">
        <f>ROUND(I4910*H4910,2)</f>
        <v>0</v>
      </c>
      <c r="BL4910" s="20" t="s">
        <v>462</v>
      </c>
      <c r="BM4910" s="229" t="s">
        <v>4329</v>
      </c>
    </row>
    <row r="4911" s="2" customFormat="1" ht="33" customHeight="1">
      <c r="A4911" s="42"/>
      <c r="B4911" s="43"/>
      <c r="C4911" s="218" t="s">
        <v>4330</v>
      </c>
      <c r="D4911" s="218" t="s">
        <v>243</v>
      </c>
      <c r="E4911" s="219" t="s">
        <v>4331</v>
      </c>
      <c r="F4911" s="220" t="s">
        <v>4332</v>
      </c>
      <c r="G4911" s="221" t="s">
        <v>430</v>
      </c>
      <c r="H4911" s="222">
        <v>7.8440000000000003</v>
      </c>
      <c r="I4911" s="223"/>
      <c r="J4911" s="224">
        <f>ROUND(I4911*H4911,2)</f>
        <v>0</v>
      </c>
      <c r="K4911" s="220" t="s">
        <v>247</v>
      </c>
      <c r="L4911" s="48"/>
      <c r="M4911" s="225" t="s">
        <v>39</v>
      </c>
      <c r="N4911" s="226" t="s">
        <v>56</v>
      </c>
      <c r="O4911" s="88"/>
      <c r="P4911" s="227">
        <f>O4911*H4911</f>
        <v>0</v>
      </c>
      <c r="Q4911" s="227">
        <v>0</v>
      </c>
      <c r="R4911" s="227">
        <f>Q4911*H4911</f>
        <v>0</v>
      </c>
      <c r="S4911" s="227">
        <v>0</v>
      </c>
      <c r="T4911" s="228">
        <f>S4911*H4911</f>
        <v>0</v>
      </c>
      <c r="U4911" s="42"/>
      <c r="V4911" s="42"/>
      <c r="W4911" s="42"/>
      <c r="X4911" s="42"/>
      <c r="Y4911" s="42"/>
      <c r="Z4911" s="42"/>
      <c r="AA4911" s="42"/>
      <c r="AB4911" s="42"/>
      <c r="AC4911" s="42"/>
      <c r="AD4911" s="42"/>
      <c r="AE4911" s="42"/>
      <c r="AR4911" s="229" t="s">
        <v>462</v>
      </c>
      <c r="AT4911" s="229" t="s">
        <v>243</v>
      </c>
      <c r="AU4911" s="229" t="s">
        <v>93</v>
      </c>
      <c r="AY4911" s="20" t="s">
        <v>241</v>
      </c>
      <c r="BE4911" s="230">
        <f>IF(N4911="základní",J4911,0)</f>
        <v>0</v>
      </c>
      <c r="BF4911" s="230">
        <f>IF(N4911="snížená",J4911,0)</f>
        <v>0</v>
      </c>
      <c r="BG4911" s="230">
        <f>IF(N4911="zákl. přenesená",J4911,0)</f>
        <v>0</v>
      </c>
      <c r="BH4911" s="230">
        <f>IF(N4911="sníž. přenesená",J4911,0)</f>
        <v>0</v>
      </c>
      <c r="BI4911" s="230">
        <f>IF(N4911="nulová",J4911,0)</f>
        <v>0</v>
      </c>
      <c r="BJ4911" s="20" t="s">
        <v>23</v>
      </c>
      <c r="BK4911" s="230">
        <f>ROUND(I4911*H4911,2)</f>
        <v>0</v>
      </c>
      <c r="BL4911" s="20" t="s">
        <v>462</v>
      </c>
      <c r="BM4911" s="229" t="s">
        <v>4333</v>
      </c>
    </row>
    <row r="4912" s="2" customFormat="1">
      <c r="A4912" s="42"/>
      <c r="B4912" s="43"/>
      <c r="C4912" s="44"/>
      <c r="D4912" s="231" t="s">
        <v>250</v>
      </c>
      <c r="E4912" s="44"/>
      <c r="F4912" s="232" t="s">
        <v>4334</v>
      </c>
      <c r="G4912" s="44"/>
      <c r="H4912" s="44"/>
      <c r="I4912" s="233"/>
      <c r="J4912" s="44"/>
      <c r="K4912" s="44"/>
      <c r="L4912" s="48"/>
      <c r="M4912" s="234"/>
      <c r="N4912" s="235"/>
      <c r="O4912" s="88"/>
      <c r="P4912" s="88"/>
      <c r="Q4912" s="88"/>
      <c r="R4912" s="88"/>
      <c r="S4912" s="88"/>
      <c r="T4912" s="89"/>
      <c r="U4912" s="42"/>
      <c r="V4912" s="42"/>
      <c r="W4912" s="42"/>
      <c r="X4912" s="42"/>
      <c r="Y4912" s="42"/>
      <c r="Z4912" s="42"/>
      <c r="AA4912" s="42"/>
      <c r="AB4912" s="42"/>
      <c r="AC4912" s="42"/>
      <c r="AD4912" s="42"/>
      <c r="AE4912" s="42"/>
      <c r="AT4912" s="20" t="s">
        <v>250</v>
      </c>
      <c r="AU4912" s="20" t="s">
        <v>93</v>
      </c>
    </row>
    <row r="4913" s="2" customFormat="1" ht="37.8" customHeight="1">
      <c r="A4913" s="42"/>
      <c r="B4913" s="43"/>
      <c r="C4913" s="218" t="s">
        <v>4335</v>
      </c>
      <c r="D4913" s="218" t="s">
        <v>243</v>
      </c>
      <c r="E4913" s="219" t="s">
        <v>4336</v>
      </c>
      <c r="F4913" s="220" t="s">
        <v>4337</v>
      </c>
      <c r="G4913" s="221" t="s">
        <v>430</v>
      </c>
      <c r="H4913" s="222">
        <v>7.8440000000000003</v>
      </c>
      <c r="I4913" s="223"/>
      <c r="J4913" s="224">
        <f>ROUND(I4913*H4913,2)</f>
        <v>0</v>
      </c>
      <c r="K4913" s="220" t="s">
        <v>247</v>
      </c>
      <c r="L4913" s="48"/>
      <c r="M4913" s="225" t="s">
        <v>39</v>
      </c>
      <c r="N4913" s="226" t="s">
        <v>56</v>
      </c>
      <c r="O4913" s="88"/>
      <c r="P4913" s="227">
        <f>O4913*H4913</f>
        <v>0</v>
      </c>
      <c r="Q4913" s="227">
        <v>0</v>
      </c>
      <c r="R4913" s="227">
        <f>Q4913*H4913</f>
        <v>0</v>
      </c>
      <c r="S4913" s="227">
        <v>0</v>
      </c>
      <c r="T4913" s="228">
        <f>S4913*H4913</f>
        <v>0</v>
      </c>
      <c r="U4913" s="42"/>
      <c r="V4913" s="42"/>
      <c r="W4913" s="42"/>
      <c r="X4913" s="42"/>
      <c r="Y4913" s="42"/>
      <c r="Z4913" s="42"/>
      <c r="AA4913" s="42"/>
      <c r="AB4913" s="42"/>
      <c r="AC4913" s="42"/>
      <c r="AD4913" s="42"/>
      <c r="AE4913" s="42"/>
      <c r="AR4913" s="229" t="s">
        <v>462</v>
      </c>
      <c r="AT4913" s="229" t="s">
        <v>243</v>
      </c>
      <c r="AU4913" s="229" t="s">
        <v>93</v>
      </c>
      <c r="AY4913" s="20" t="s">
        <v>241</v>
      </c>
      <c r="BE4913" s="230">
        <f>IF(N4913="základní",J4913,0)</f>
        <v>0</v>
      </c>
      <c r="BF4913" s="230">
        <f>IF(N4913="snížená",J4913,0)</f>
        <v>0</v>
      </c>
      <c r="BG4913" s="230">
        <f>IF(N4913="zákl. přenesená",J4913,0)</f>
        <v>0</v>
      </c>
      <c r="BH4913" s="230">
        <f>IF(N4913="sníž. přenesená",J4913,0)</f>
        <v>0</v>
      </c>
      <c r="BI4913" s="230">
        <f>IF(N4913="nulová",J4913,0)</f>
        <v>0</v>
      </c>
      <c r="BJ4913" s="20" t="s">
        <v>23</v>
      </c>
      <c r="BK4913" s="230">
        <f>ROUND(I4913*H4913,2)</f>
        <v>0</v>
      </c>
      <c r="BL4913" s="20" t="s">
        <v>462</v>
      </c>
      <c r="BM4913" s="229" t="s">
        <v>4338</v>
      </c>
    </row>
    <row r="4914" s="2" customFormat="1">
      <c r="A4914" s="42"/>
      <c r="B4914" s="43"/>
      <c r="C4914" s="44"/>
      <c r="D4914" s="231" t="s">
        <v>250</v>
      </c>
      <c r="E4914" s="44"/>
      <c r="F4914" s="232" t="s">
        <v>4339</v>
      </c>
      <c r="G4914" s="44"/>
      <c r="H4914" s="44"/>
      <c r="I4914" s="233"/>
      <c r="J4914" s="44"/>
      <c r="K4914" s="44"/>
      <c r="L4914" s="48"/>
      <c r="M4914" s="234"/>
      <c r="N4914" s="235"/>
      <c r="O4914" s="88"/>
      <c r="P4914" s="88"/>
      <c r="Q4914" s="88"/>
      <c r="R4914" s="88"/>
      <c r="S4914" s="88"/>
      <c r="T4914" s="89"/>
      <c r="U4914" s="42"/>
      <c r="V4914" s="42"/>
      <c r="W4914" s="42"/>
      <c r="X4914" s="42"/>
      <c r="Y4914" s="42"/>
      <c r="Z4914" s="42"/>
      <c r="AA4914" s="42"/>
      <c r="AB4914" s="42"/>
      <c r="AC4914" s="42"/>
      <c r="AD4914" s="42"/>
      <c r="AE4914" s="42"/>
      <c r="AT4914" s="20" t="s">
        <v>250</v>
      </c>
      <c r="AU4914" s="20" t="s">
        <v>93</v>
      </c>
    </row>
    <row r="4915" s="12" customFormat="1" ht="22.8" customHeight="1">
      <c r="A4915" s="12"/>
      <c r="B4915" s="202"/>
      <c r="C4915" s="203"/>
      <c r="D4915" s="204" t="s">
        <v>84</v>
      </c>
      <c r="E4915" s="216" t="s">
        <v>4340</v>
      </c>
      <c r="F4915" s="216" t="s">
        <v>4341</v>
      </c>
      <c r="G4915" s="203"/>
      <c r="H4915" s="203"/>
      <c r="I4915" s="206"/>
      <c r="J4915" s="217">
        <f>BK4915</f>
        <v>0</v>
      </c>
      <c r="K4915" s="203"/>
      <c r="L4915" s="208"/>
      <c r="M4915" s="209"/>
      <c r="N4915" s="210"/>
      <c r="O4915" s="210"/>
      <c r="P4915" s="211">
        <f>SUM(P4916:P5266)</f>
        <v>0</v>
      </c>
      <c r="Q4915" s="210"/>
      <c r="R4915" s="211">
        <f>SUM(R4916:R5266)</f>
        <v>19.436851975</v>
      </c>
      <c r="S4915" s="210"/>
      <c r="T4915" s="212">
        <f>SUM(T4916:T5266)</f>
        <v>0.57098260000000001</v>
      </c>
      <c r="U4915" s="12"/>
      <c r="V4915" s="12"/>
      <c r="W4915" s="12"/>
      <c r="X4915" s="12"/>
      <c r="Y4915" s="12"/>
      <c r="Z4915" s="12"/>
      <c r="AA4915" s="12"/>
      <c r="AB4915" s="12"/>
      <c r="AC4915" s="12"/>
      <c r="AD4915" s="12"/>
      <c r="AE4915" s="12"/>
      <c r="AR4915" s="213" t="s">
        <v>93</v>
      </c>
      <c r="AT4915" s="214" t="s">
        <v>84</v>
      </c>
      <c r="AU4915" s="214" t="s">
        <v>23</v>
      </c>
      <c r="AY4915" s="213" t="s">
        <v>241</v>
      </c>
      <c r="BK4915" s="215">
        <f>SUM(BK4916:BK5266)</f>
        <v>0</v>
      </c>
    </row>
    <row r="4916" s="2" customFormat="1" ht="16.5" customHeight="1">
      <c r="A4916" s="42"/>
      <c r="B4916" s="43"/>
      <c r="C4916" s="218" t="s">
        <v>4342</v>
      </c>
      <c r="D4916" s="218" t="s">
        <v>243</v>
      </c>
      <c r="E4916" s="219" t="s">
        <v>4343</v>
      </c>
      <c r="F4916" s="220" t="s">
        <v>4344</v>
      </c>
      <c r="G4916" s="221" t="s">
        <v>515</v>
      </c>
      <c r="H4916" s="222">
        <v>10.91</v>
      </c>
      <c r="I4916" s="223"/>
      <c r="J4916" s="224">
        <f>ROUND(I4916*H4916,2)</f>
        <v>0</v>
      </c>
      <c r="K4916" s="220" t="s">
        <v>247</v>
      </c>
      <c r="L4916" s="48"/>
      <c r="M4916" s="225" t="s">
        <v>39</v>
      </c>
      <c r="N4916" s="226" t="s">
        <v>56</v>
      </c>
      <c r="O4916" s="88"/>
      <c r="P4916" s="227">
        <f>O4916*H4916</f>
        <v>0</v>
      </c>
      <c r="Q4916" s="227">
        <v>0</v>
      </c>
      <c r="R4916" s="227">
        <f>Q4916*H4916</f>
        <v>0</v>
      </c>
      <c r="S4916" s="227">
        <v>0.0015</v>
      </c>
      <c r="T4916" s="228">
        <f>S4916*H4916</f>
        <v>0.016365000000000001</v>
      </c>
      <c r="U4916" s="42"/>
      <c r="V4916" s="42"/>
      <c r="W4916" s="42"/>
      <c r="X4916" s="42"/>
      <c r="Y4916" s="42"/>
      <c r="Z4916" s="42"/>
      <c r="AA4916" s="42"/>
      <c r="AB4916" s="42"/>
      <c r="AC4916" s="42"/>
      <c r="AD4916" s="42"/>
      <c r="AE4916" s="42"/>
      <c r="AR4916" s="229" t="s">
        <v>462</v>
      </c>
      <c r="AT4916" s="229" t="s">
        <v>243</v>
      </c>
      <c r="AU4916" s="229" t="s">
        <v>93</v>
      </c>
      <c r="AY4916" s="20" t="s">
        <v>241</v>
      </c>
      <c r="BE4916" s="230">
        <f>IF(N4916="základní",J4916,0)</f>
        <v>0</v>
      </c>
      <c r="BF4916" s="230">
        <f>IF(N4916="snížená",J4916,0)</f>
        <v>0</v>
      </c>
      <c r="BG4916" s="230">
        <f>IF(N4916="zákl. přenesená",J4916,0)</f>
        <v>0</v>
      </c>
      <c r="BH4916" s="230">
        <f>IF(N4916="sníž. přenesená",J4916,0)</f>
        <v>0</v>
      </c>
      <c r="BI4916" s="230">
        <f>IF(N4916="nulová",J4916,0)</f>
        <v>0</v>
      </c>
      <c r="BJ4916" s="20" t="s">
        <v>23</v>
      </c>
      <c r="BK4916" s="230">
        <f>ROUND(I4916*H4916,2)</f>
        <v>0</v>
      </c>
      <c r="BL4916" s="20" t="s">
        <v>462</v>
      </c>
      <c r="BM4916" s="229" t="s">
        <v>4345</v>
      </c>
    </row>
    <row r="4917" s="2" customFormat="1">
      <c r="A4917" s="42"/>
      <c r="B4917" s="43"/>
      <c r="C4917" s="44"/>
      <c r="D4917" s="231" t="s">
        <v>250</v>
      </c>
      <c r="E4917" s="44"/>
      <c r="F4917" s="232" t="s">
        <v>4346</v>
      </c>
      <c r="G4917" s="44"/>
      <c r="H4917" s="44"/>
      <c r="I4917" s="233"/>
      <c r="J4917" s="44"/>
      <c r="K4917" s="44"/>
      <c r="L4917" s="48"/>
      <c r="M4917" s="234"/>
      <c r="N4917" s="235"/>
      <c r="O4917" s="88"/>
      <c r="P4917" s="88"/>
      <c r="Q4917" s="88"/>
      <c r="R4917" s="88"/>
      <c r="S4917" s="88"/>
      <c r="T4917" s="89"/>
      <c r="U4917" s="42"/>
      <c r="V4917" s="42"/>
      <c r="W4917" s="42"/>
      <c r="X4917" s="42"/>
      <c r="Y4917" s="42"/>
      <c r="Z4917" s="42"/>
      <c r="AA4917" s="42"/>
      <c r="AB4917" s="42"/>
      <c r="AC4917" s="42"/>
      <c r="AD4917" s="42"/>
      <c r="AE4917" s="42"/>
      <c r="AT4917" s="20" t="s">
        <v>250</v>
      </c>
      <c r="AU4917" s="20" t="s">
        <v>93</v>
      </c>
    </row>
    <row r="4918" s="13" customFormat="1">
      <c r="A4918" s="13"/>
      <c r="B4918" s="236"/>
      <c r="C4918" s="237"/>
      <c r="D4918" s="238" t="s">
        <v>252</v>
      </c>
      <c r="E4918" s="239" t="s">
        <v>39</v>
      </c>
      <c r="F4918" s="240" t="s">
        <v>2443</v>
      </c>
      <c r="G4918" s="237"/>
      <c r="H4918" s="239" t="s">
        <v>39</v>
      </c>
      <c r="I4918" s="241"/>
      <c r="J4918" s="237"/>
      <c r="K4918" s="237"/>
      <c r="L4918" s="242"/>
      <c r="M4918" s="243"/>
      <c r="N4918" s="244"/>
      <c r="O4918" s="244"/>
      <c r="P4918" s="244"/>
      <c r="Q4918" s="244"/>
      <c r="R4918" s="244"/>
      <c r="S4918" s="244"/>
      <c r="T4918" s="245"/>
      <c r="U4918" s="13"/>
      <c r="V4918" s="13"/>
      <c r="W4918" s="13"/>
      <c r="X4918" s="13"/>
      <c r="Y4918" s="13"/>
      <c r="Z4918" s="13"/>
      <c r="AA4918" s="13"/>
      <c r="AB4918" s="13"/>
      <c r="AC4918" s="13"/>
      <c r="AD4918" s="13"/>
      <c r="AE4918" s="13"/>
      <c r="AT4918" s="246" t="s">
        <v>252</v>
      </c>
      <c r="AU4918" s="246" t="s">
        <v>93</v>
      </c>
      <c r="AV4918" s="13" t="s">
        <v>23</v>
      </c>
      <c r="AW4918" s="13" t="s">
        <v>46</v>
      </c>
      <c r="AX4918" s="13" t="s">
        <v>85</v>
      </c>
      <c r="AY4918" s="246" t="s">
        <v>241</v>
      </c>
    </row>
    <row r="4919" s="13" customFormat="1">
      <c r="A4919" s="13"/>
      <c r="B4919" s="236"/>
      <c r="C4919" s="237"/>
      <c r="D4919" s="238" t="s">
        <v>252</v>
      </c>
      <c r="E4919" s="239" t="s">
        <v>39</v>
      </c>
      <c r="F4919" s="240" t="s">
        <v>3801</v>
      </c>
      <c r="G4919" s="237"/>
      <c r="H4919" s="239" t="s">
        <v>39</v>
      </c>
      <c r="I4919" s="241"/>
      <c r="J4919" s="237"/>
      <c r="K4919" s="237"/>
      <c r="L4919" s="242"/>
      <c r="M4919" s="243"/>
      <c r="N4919" s="244"/>
      <c r="O4919" s="244"/>
      <c r="P4919" s="244"/>
      <c r="Q4919" s="244"/>
      <c r="R4919" s="244"/>
      <c r="S4919" s="244"/>
      <c r="T4919" s="245"/>
      <c r="U4919" s="13"/>
      <c r="V4919" s="13"/>
      <c r="W4919" s="13"/>
      <c r="X4919" s="13"/>
      <c r="Y4919" s="13"/>
      <c r="Z4919" s="13"/>
      <c r="AA4919" s="13"/>
      <c r="AB4919" s="13"/>
      <c r="AC4919" s="13"/>
      <c r="AD4919" s="13"/>
      <c r="AE4919" s="13"/>
      <c r="AT4919" s="246" t="s">
        <v>252</v>
      </c>
      <c r="AU4919" s="246" t="s">
        <v>93</v>
      </c>
      <c r="AV4919" s="13" t="s">
        <v>23</v>
      </c>
      <c r="AW4919" s="13" t="s">
        <v>46</v>
      </c>
      <c r="AX4919" s="13" t="s">
        <v>85</v>
      </c>
      <c r="AY4919" s="246" t="s">
        <v>241</v>
      </c>
    </row>
    <row r="4920" s="13" customFormat="1">
      <c r="A4920" s="13"/>
      <c r="B4920" s="236"/>
      <c r="C4920" s="237"/>
      <c r="D4920" s="238" t="s">
        <v>252</v>
      </c>
      <c r="E4920" s="239" t="s">
        <v>39</v>
      </c>
      <c r="F4920" s="240" t="s">
        <v>4347</v>
      </c>
      <c r="G4920" s="237"/>
      <c r="H4920" s="239" t="s">
        <v>39</v>
      </c>
      <c r="I4920" s="241"/>
      <c r="J4920" s="237"/>
      <c r="K4920" s="237"/>
      <c r="L4920" s="242"/>
      <c r="M4920" s="243"/>
      <c r="N4920" s="244"/>
      <c r="O4920" s="244"/>
      <c r="P4920" s="244"/>
      <c r="Q4920" s="244"/>
      <c r="R4920" s="244"/>
      <c r="S4920" s="244"/>
      <c r="T4920" s="245"/>
      <c r="U4920" s="13"/>
      <c r="V4920" s="13"/>
      <c r="W4920" s="13"/>
      <c r="X4920" s="13"/>
      <c r="Y4920" s="13"/>
      <c r="Z4920" s="13"/>
      <c r="AA4920" s="13"/>
      <c r="AB4920" s="13"/>
      <c r="AC4920" s="13"/>
      <c r="AD4920" s="13"/>
      <c r="AE4920" s="13"/>
      <c r="AT4920" s="246" t="s">
        <v>252</v>
      </c>
      <c r="AU4920" s="246" t="s">
        <v>93</v>
      </c>
      <c r="AV4920" s="13" t="s">
        <v>23</v>
      </c>
      <c r="AW4920" s="13" t="s">
        <v>46</v>
      </c>
      <c r="AX4920" s="13" t="s">
        <v>85</v>
      </c>
      <c r="AY4920" s="246" t="s">
        <v>241</v>
      </c>
    </row>
    <row r="4921" s="14" customFormat="1">
      <c r="A4921" s="14"/>
      <c r="B4921" s="247"/>
      <c r="C4921" s="248"/>
      <c r="D4921" s="238" t="s">
        <v>252</v>
      </c>
      <c r="E4921" s="249" t="s">
        <v>39</v>
      </c>
      <c r="F4921" s="250" t="s">
        <v>4348</v>
      </c>
      <c r="G4921" s="248"/>
      <c r="H4921" s="251">
        <v>10.91</v>
      </c>
      <c r="I4921" s="252"/>
      <c r="J4921" s="248"/>
      <c r="K4921" s="248"/>
      <c r="L4921" s="253"/>
      <c r="M4921" s="254"/>
      <c r="N4921" s="255"/>
      <c r="O4921" s="255"/>
      <c r="P4921" s="255"/>
      <c r="Q4921" s="255"/>
      <c r="R4921" s="255"/>
      <c r="S4921" s="255"/>
      <c r="T4921" s="256"/>
      <c r="U4921" s="14"/>
      <c r="V4921" s="14"/>
      <c r="W4921" s="14"/>
      <c r="X4921" s="14"/>
      <c r="Y4921" s="14"/>
      <c r="Z4921" s="14"/>
      <c r="AA4921" s="14"/>
      <c r="AB4921" s="14"/>
      <c r="AC4921" s="14"/>
      <c r="AD4921" s="14"/>
      <c r="AE4921" s="14"/>
      <c r="AT4921" s="257" t="s">
        <v>252</v>
      </c>
      <c r="AU4921" s="257" t="s">
        <v>93</v>
      </c>
      <c r="AV4921" s="14" t="s">
        <v>93</v>
      </c>
      <c r="AW4921" s="14" t="s">
        <v>46</v>
      </c>
      <c r="AX4921" s="14" t="s">
        <v>23</v>
      </c>
      <c r="AY4921" s="257" t="s">
        <v>241</v>
      </c>
    </row>
    <row r="4922" s="2" customFormat="1" ht="21.75" customHeight="1">
      <c r="A4922" s="42"/>
      <c r="B4922" s="43"/>
      <c r="C4922" s="218" t="s">
        <v>4349</v>
      </c>
      <c r="D4922" s="218" t="s">
        <v>243</v>
      </c>
      <c r="E4922" s="219" t="s">
        <v>4350</v>
      </c>
      <c r="F4922" s="220" t="s">
        <v>4351</v>
      </c>
      <c r="G4922" s="221" t="s">
        <v>561</v>
      </c>
      <c r="H4922" s="222">
        <v>2</v>
      </c>
      <c r="I4922" s="223"/>
      <c r="J4922" s="224">
        <f>ROUND(I4922*H4922,2)</f>
        <v>0</v>
      </c>
      <c r="K4922" s="220" t="s">
        <v>247</v>
      </c>
      <c r="L4922" s="48"/>
      <c r="M4922" s="225" t="s">
        <v>39</v>
      </c>
      <c r="N4922" s="226" t="s">
        <v>56</v>
      </c>
      <c r="O4922" s="88"/>
      <c r="P4922" s="227">
        <f>O4922*H4922</f>
        <v>0</v>
      </c>
      <c r="Q4922" s="227">
        <v>0.0015</v>
      </c>
      <c r="R4922" s="227">
        <f>Q4922*H4922</f>
        <v>0.0030000000000000001</v>
      </c>
      <c r="S4922" s="227">
        <v>0</v>
      </c>
      <c r="T4922" s="228">
        <f>S4922*H4922</f>
        <v>0</v>
      </c>
      <c r="U4922" s="42"/>
      <c r="V4922" s="42"/>
      <c r="W4922" s="42"/>
      <c r="X4922" s="42"/>
      <c r="Y4922" s="42"/>
      <c r="Z4922" s="42"/>
      <c r="AA4922" s="42"/>
      <c r="AB4922" s="42"/>
      <c r="AC4922" s="42"/>
      <c r="AD4922" s="42"/>
      <c r="AE4922" s="42"/>
      <c r="AR4922" s="229" t="s">
        <v>462</v>
      </c>
      <c r="AT4922" s="229" t="s">
        <v>243</v>
      </c>
      <c r="AU4922" s="229" t="s">
        <v>93</v>
      </c>
      <c r="AY4922" s="20" t="s">
        <v>241</v>
      </c>
      <c r="BE4922" s="230">
        <f>IF(N4922="základní",J4922,0)</f>
        <v>0</v>
      </c>
      <c r="BF4922" s="230">
        <f>IF(N4922="snížená",J4922,0)</f>
        <v>0</v>
      </c>
      <c r="BG4922" s="230">
        <f>IF(N4922="zákl. přenesená",J4922,0)</f>
        <v>0</v>
      </c>
      <c r="BH4922" s="230">
        <f>IF(N4922="sníž. přenesená",J4922,0)</f>
        <v>0</v>
      </c>
      <c r="BI4922" s="230">
        <f>IF(N4922="nulová",J4922,0)</f>
        <v>0</v>
      </c>
      <c r="BJ4922" s="20" t="s">
        <v>23</v>
      </c>
      <c r="BK4922" s="230">
        <f>ROUND(I4922*H4922,2)</f>
        <v>0</v>
      </c>
      <c r="BL4922" s="20" t="s">
        <v>462</v>
      </c>
      <c r="BM4922" s="229" t="s">
        <v>4352</v>
      </c>
    </row>
    <row r="4923" s="2" customFormat="1">
      <c r="A4923" s="42"/>
      <c r="B4923" s="43"/>
      <c r="C4923" s="44"/>
      <c r="D4923" s="231" t="s">
        <v>250</v>
      </c>
      <c r="E4923" s="44"/>
      <c r="F4923" s="232" t="s">
        <v>4353</v>
      </c>
      <c r="G4923" s="44"/>
      <c r="H4923" s="44"/>
      <c r="I4923" s="233"/>
      <c r="J4923" s="44"/>
      <c r="K4923" s="44"/>
      <c r="L4923" s="48"/>
      <c r="M4923" s="234"/>
      <c r="N4923" s="235"/>
      <c r="O4923" s="88"/>
      <c r="P4923" s="88"/>
      <c r="Q4923" s="88"/>
      <c r="R4923" s="88"/>
      <c r="S4923" s="88"/>
      <c r="T4923" s="89"/>
      <c r="U4923" s="42"/>
      <c r="V4923" s="42"/>
      <c r="W4923" s="42"/>
      <c r="X4923" s="42"/>
      <c r="Y4923" s="42"/>
      <c r="Z4923" s="42"/>
      <c r="AA4923" s="42"/>
      <c r="AB4923" s="42"/>
      <c r="AC4923" s="42"/>
      <c r="AD4923" s="42"/>
      <c r="AE4923" s="42"/>
      <c r="AT4923" s="20" t="s">
        <v>250</v>
      </c>
      <c r="AU4923" s="20" t="s">
        <v>93</v>
      </c>
    </row>
    <row r="4924" s="13" customFormat="1">
      <c r="A4924" s="13"/>
      <c r="B4924" s="236"/>
      <c r="C4924" s="237"/>
      <c r="D4924" s="238" t="s">
        <v>252</v>
      </c>
      <c r="E4924" s="239" t="s">
        <v>39</v>
      </c>
      <c r="F4924" s="240" t="s">
        <v>3295</v>
      </c>
      <c r="G4924" s="237"/>
      <c r="H4924" s="239" t="s">
        <v>39</v>
      </c>
      <c r="I4924" s="241"/>
      <c r="J4924" s="237"/>
      <c r="K4924" s="237"/>
      <c r="L4924" s="242"/>
      <c r="M4924" s="243"/>
      <c r="N4924" s="244"/>
      <c r="O4924" s="244"/>
      <c r="P4924" s="244"/>
      <c r="Q4924" s="244"/>
      <c r="R4924" s="244"/>
      <c r="S4924" s="244"/>
      <c r="T4924" s="245"/>
      <c r="U4924" s="13"/>
      <c r="V4924" s="13"/>
      <c r="W4924" s="13"/>
      <c r="X4924" s="13"/>
      <c r="Y4924" s="13"/>
      <c r="Z4924" s="13"/>
      <c r="AA4924" s="13"/>
      <c r="AB4924" s="13"/>
      <c r="AC4924" s="13"/>
      <c r="AD4924" s="13"/>
      <c r="AE4924" s="13"/>
      <c r="AT4924" s="246" t="s">
        <v>252</v>
      </c>
      <c r="AU4924" s="246" t="s">
        <v>93</v>
      </c>
      <c r="AV4924" s="13" t="s">
        <v>23</v>
      </c>
      <c r="AW4924" s="13" t="s">
        <v>46</v>
      </c>
      <c r="AX4924" s="13" t="s">
        <v>85</v>
      </c>
      <c r="AY4924" s="246" t="s">
        <v>241</v>
      </c>
    </row>
    <row r="4925" s="14" customFormat="1">
      <c r="A4925" s="14"/>
      <c r="B4925" s="247"/>
      <c r="C4925" s="248"/>
      <c r="D4925" s="238" t="s">
        <v>252</v>
      </c>
      <c r="E4925" s="249" t="s">
        <v>39</v>
      </c>
      <c r="F4925" s="250" t="s">
        <v>3397</v>
      </c>
      <c r="G4925" s="248"/>
      <c r="H4925" s="251">
        <v>2</v>
      </c>
      <c r="I4925" s="252"/>
      <c r="J4925" s="248"/>
      <c r="K4925" s="248"/>
      <c r="L4925" s="253"/>
      <c r="M4925" s="254"/>
      <c r="N4925" s="255"/>
      <c r="O4925" s="255"/>
      <c r="P4925" s="255"/>
      <c r="Q4925" s="255"/>
      <c r="R4925" s="255"/>
      <c r="S4925" s="255"/>
      <c r="T4925" s="256"/>
      <c r="U4925" s="14"/>
      <c r="V4925" s="14"/>
      <c r="W4925" s="14"/>
      <c r="X4925" s="14"/>
      <c r="Y4925" s="14"/>
      <c r="Z4925" s="14"/>
      <c r="AA4925" s="14"/>
      <c r="AB4925" s="14"/>
      <c r="AC4925" s="14"/>
      <c r="AD4925" s="14"/>
      <c r="AE4925" s="14"/>
      <c r="AT4925" s="257" t="s">
        <v>252</v>
      </c>
      <c r="AU4925" s="257" t="s">
        <v>93</v>
      </c>
      <c r="AV4925" s="14" t="s">
        <v>93</v>
      </c>
      <c r="AW4925" s="14" t="s">
        <v>46</v>
      </c>
      <c r="AX4925" s="14" t="s">
        <v>23</v>
      </c>
      <c r="AY4925" s="257" t="s">
        <v>241</v>
      </c>
    </row>
    <row r="4926" s="2" customFormat="1" ht="21.75" customHeight="1">
      <c r="A4926" s="42"/>
      <c r="B4926" s="43"/>
      <c r="C4926" s="218" t="s">
        <v>4354</v>
      </c>
      <c r="D4926" s="218" t="s">
        <v>243</v>
      </c>
      <c r="E4926" s="219" t="s">
        <v>4355</v>
      </c>
      <c r="F4926" s="220" t="s">
        <v>4356</v>
      </c>
      <c r="G4926" s="221" t="s">
        <v>561</v>
      </c>
      <c r="H4926" s="222">
        <v>4</v>
      </c>
      <c r="I4926" s="223"/>
      <c r="J4926" s="224">
        <f>ROUND(I4926*H4926,2)</f>
        <v>0</v>
      </c>
      <c r="K4926" s="220" t="s">
        <v>247</v>
      </c>
      <c r="L4926" s="48"/>
      <c r="M4926" s="225" t="s">
        <v>39</v>
      </c>
      <c r="N4926" s="226" t="s">
        <v>56</v>
      </c>
      <c r="O4926" s="88"/>
      <c r="P4926" s="227">
        <f>O4926*H4926</f>
        <v>0</v>
      </c>
      <c r="Q4926" s="227">
        <v>0.00044999999999999999</v>
      </c>
      <c r="R4926" s="227">
        <f>Q4926*H4926</f>
        <v>0.0018</v>
      </c>
      <c r="S4926" s="227">
        <v>0</v>
      </c>
      <c r="T4926" s="228">
        <f>S4926*H4926</f>
        <v>0</v>
      </c>
      <c r="U4926" s="42"/>
      <c r="V4926" s="42"/>
      <c r="W4926" s="42"/>
      <c r="X4926" s="42"/>
      <c r="Y4926" s="42"/>
      <c r="Z4926" s="42"/>
      <c r="AA4926" s="42"/>
      <c r="AB4926" s="42"/>
      <c r="AC4926" s="42"/>
      <c r="AD4926" s="42"/>
      <c r="AE4926" s="42"/>
      <c r="AR4926" s="229" t="s">
        <v>462</v>
      </c>
      <c r="AT4926" s="229" t="s">
        <v>243</v>
      </c>
      <c r="AU4926" s="229" t="s">
        <v>93</v>
      </c>
      <c r="AY4926" s="20" t="s">
        <v>241</v>
      </c>
      <c r="BE4926" s="230">
        <f>IF(N4926="základní",J4926,0)</f>
        <v>0</v>
      </c>
      <c r="BF4926" s="230">
        <f>IF(N4926="snížená",J4926,0)</f>
        <v>0</v>
      </c>
      <c r="BG4926" s="230">
        <f>IF(N4926="zákl. přenesená",J4926,0)</f>
        <v>0</v>
      </c>
      <c r="BH4926" s="230">
        <f>IF(N4926="sníž. přenesená",J4926,0)</f>
        <v>0</v>
      </c>
      <c r="BI4926" s="230">
        <f>IF(N4926="nulová",J4926,0)</f>
        <v>0</v>
      </c>
      <c r="BJ4926" s="20" t="s">
        <v>23</v>
      </c>
      <c r="BK4926" s="230">
        <f>ROUND(I4926*H4926,2)</f>
        <v>0</v>
      </c>
      <c r="BL4926" s="20" t="s">
        <v>462</v>
      </c>
      <c r="BM4926" s="229" t="s">
        <v>4357</v>
      </c>
    </row>
    <row r="4927" s="2" customFormat="1">
      <c r="A4927" s="42"/>
      <c r="B4927" s="43"/>
      <c r="C4927" s="44"/>
      <c r="D4927" s="231" t="s">
        <v>250</v>
      </c>
      <c r="E4927" s="44"/>
      <c r="F4927" s="232" t="s">
        <v>4358</v>
      </c>
      <c r="G4927" s="44"/>
      <c r="H4927" s="44"/>
      <c r="I4927" s="233"/>
      <c r="J4927" s="44"/>
      <c r="K4927" s="44"/>
      <c r="L4927" s="48"/>
      <c r="M4927" s="234"/>
      <c r="N4927" s="235"/>
      <c r="O4927" s="88"/>
      <c r="P4927" s="88"/>
      <c r="Q4927" s="88"/>
      <c r="R4927" s="88"/>
      <c r="S4927" s="88"/>
      <c r="T4927" s="89"/>
      <c r="U4927" s="42"/>
      <c r="V4927" s="42"/>
      <c r="W4927" s="42"/>
      <c r="X4927" s="42"/>
      <c r="Y4927" s="42"/>
      <c r="Z4927" s="42"/>
      <c r="AA4927" s="42"/>
      <c r="AB4927" s="42"/>
      <c r="AC4927" s="42"/>
      <c r="AD4927" s="42"/>
      <c r="AE4927" s="42"/>
      <c r="AT4927" s="20" t="s">
        <v>250</v>
      </c>
      <c r="AU4927" s="20" t="s">
        <v>93</v>
      </c>
    </row>
    <row r="4928" s="13" customFormat="1">
      <c r="A4928" s="13"/>
      <c r="B4928" s="236"/>
      <c r="C4928" s="237"/>
      <c r="D4928" s="238" t="s">
        <v>252</v>
      </c>
      <c r="E4928" s="239" t="s">
        <v>39</v>
      </c>
      <c r="F4928" s="240" t="s">
        <v>3295</v>
      </c>
      <c r="G4928" s="237"/>
      <c r="H4928" s="239" t="s">
        <v>39</v>
      </c>
      <c r="I4928" s="241"/>
      <c r="J4928" s="237"/>
      <c r="K4928" s="237"/>
      <c r="L4928" s="242"/>
      <c r="M4928" s="243"/>
      <c r="N4928" s="244"/>
      <c r="O4928" s="244"/>
      <c r="P4928" s="244"/>
      <c r="Q4928" s="244"/>
      <c r="R4928" s="244"/>
      <c r="S4928" s="244"/>
      <c r="T4928" s="245"/>
      <c r="U4928" s="13"/>
      <c r="V4928" s="13"/>
      <c r="W4928" s="13"/>
      <c r="X4928" s="13"/>
      <c r="Y4928" s="13"/>
      <c r="Z4928" s="13"/>
      <c r="AA4928" s="13"/>
      <c r="AB4928" s="13"/>
      <c r="AC4928" s="13"/>
      <c r="AD4928" s="13"/>
      <c r="AE4928" s="13"/>
      <c r="AT4928" s="246" t="s">
        <v>252</v>
      </c>
      <c r="AU4928" s="246" t="s">
        <v>93</v>
      </c>
      <c r="AV4928" s="13" t="s">
        <v>23</v>
      </c>
      <c r="AW4928" s="13" t="s">
        <v>46</v>
      </c>
      <c r="AX4928" s="13" t="s">
        <v>85</v>
      </c>
      <c r="AY4928" s="246" t="s">
        <v>241</v>
      </c>
    </row>
    <row r="4929" s="14" customFormat="1">
      <c r="A4929" s="14"/>
      <c r="B4929" s="247"/>
      <c r="C4929" s="248"/>
      <c r="D4929" s="238" t="s">
        <v>252</v>
      </c>
      <c r="E4929" s="249" t="s">
        <v>39</v>
      </c>
      <c r="F4929" s="250" t="s">
        <v>4359</v>
      </c>
      <c r="G4929" s="248"/>
      <c r="H4929" s="251">
        <v>4</v>
      </c>
      <c r="I4929" s="252"/>
      <c r="J4929" s="248"/>
      <c r="K4929" s="248"/>
      <c r="L4929" s="253"/>
      <c r="M4929" s="254"/>
      <c r="N4929" s="255"/>
      <c r="O4929" s="255"/>
      <c r="P4929" s="255"/>
      <c r="Q4929" s="255"/>
      <c r="R4929" s="255"/>
      <c r="S4929" s="255"/>
      <c r="T4929" s="256"/>
      <c r="U4929" s="14"/>
      <c r="V4929" s="14"/>
      <c r="W4929" s="14"/>
      <c r="X4929" s="14"/>
      <c r="Y4929" s="14"/>
      <c r="Z4929" s="14"/>
      <c r="AA4929" s="14"/>
      <c r="AB4929" s="14"/>
      <c r="AC4929" s="14"/>
      <c r="AD4929" s="14"/>
      <c r="AE4929" s="14"/>
      <c r="AT4929" s="257" t="s">
        <v>252</v>
      </c>
      <c r="AU4929" s="257" t="s">
        <v>93</v>
      </c>
      <c r="AV4929" s="14" t="s">
        <v>93</v>
      </c>
      <c r="AW4929" s="14" t="s">
        <v>46</v>
      </c>
      <c r="AX4929" s="14" t="s">
        <v>23</v>
      </c>
      <c r="AY4929" s="257" t="s">
        <v>241</v>
      </c>
    </row>
    <row r="4930" s="2" customFormat="1" ht="24.15" customHeight="1">
      <c r="A4930" s="42"/>
      <c r="B4930" s="43"/>
      <c r="C4930" s="218" t="s">
        <v>4360</v>
      </c>
      <c r="D4930" s="218" t="s">
        <v>243</v>
      </c>
      <c r="E4930" s="219" t="s">
        <v>4361</v>
      </c>
      <c r="F4930" s="220" t="s">
        <v>4362</v>
      </c>
      <c r="G4930" s="221" t="s">
        <v>145</v>
      </c>
      <c r="H4930" s="222">
        <v>839.64099999999996</v>
      </c>
      <c r="I4930" s="223"/>
      <c r="J4930" s="224">
        <f>ROUND(I4930*H4930,2)</f>
        <v>0</v>
      </c>
      <c r="K4930" s="220" t="s">
        <v>247</v>
      </c>
      <c r="L4930" s="48"/>
      <c r="M4930" s="225" t="s">
        <v>39</v>
      </c>
      <c r="N4930" s="226" t="s">
        <v>56</v>
      </c>
      <c r="O4930" s="88"/>
      <c r="P4930" s="227">
        <f>O4930*H4930</f>
        <v>0</v>
      </c>
      <c r="Q4930" s="227">
        <v>0</v>
      </c>
      <c r="R4930" s="227">
        <f>Q4930*H4930</f>
        <v>0</v>
      </c>
      <c r="S4930" s="227">
        <v>0</v>
      </c>
      <c r="T4930" s="228">
        <f>S4930*H4930</f>
        <v>0</v>
      </c>
      <c r="U4930" s="42"/>
      <c r="V4930" s="42"/>
      <c r="W4930" s="42"/>
      <c r="X4930" s="42"/>
      <c r="Y4930" s="42"/>
      <c r="Z4930" s="42"/>
      <c r="AA4930" s="42"/>
      <c r="AB4930" s="42"/>
      <c r="AC4930" s="42"/>
      <c r="AD4930" s="42"/>
      <c r="AE4930" s="42"/>
      <c r="AR4930" s="229" t="s">
        <v>462</v>
      </c>
      <c r="AT4930" s="229" t="s">
        <v>243</v>
      </c>
      <c r="AU4930" s="229" t="s">
        <v>93</v>
      </c>
      <c r="AY4930" s="20" t="s">
        <v>241</v>
      </c>
      <c r="BE4930" s="230">
        <f>IF(N4930="základní",J4930,0)</f>
        <v>0</v>
      </c>
      <c r="BF4930" s="230">
        <f>IF(N4930="snížená",J4930,0)</f>
        <v>0</v>
      </c>
      <c r="BG4930" s="230">
        <f>IF(N4930="zákl. přenesená",J4930,0)</f>
        <v>0</v>
      </c>
      <c r="BH4930" s="230">
        <f>IF(N4930="sníž. přenesená",J4930,0)</f>
        <v>0</v>
      </c>
      <c r="BI4930" s="230">
        <f>IF(N4930="nulová",J4930,0)</f>
        <v>0</v>
      </c>
      <c r="BJ4930" s="20" t="s">
        <v>23</v>
      </c>
      <c r="BK4930" s="230">
        <f>ROUND(I4930*H4930,2)</f>
        <v>0</v>
      </c>
      <c r="BL4930" s="20" t="s">
        <v>462</v>
      </c>
      <c r="BM4930" s="229" t="s">
        <v>4363</v>
      </c>
    </row>
    <row r="4931" s="2" customFormat="1">
      <c r="A4931" s="42"/>
      <c r="B4931" s="43"/>
      <c r="C4931" s="44"/>
      <c r="D4931" s="231" t="s">
        <v>250</v>
      </c>
      <c r="E4931" s="44"/>
      <c r="F4931" s="232" t="s">
        <v>4364</v>
      </c>
      <c r="G4931" s="44"/>
      <c r="H4931" s="44"/>
      <c r="I4931" s="233"/>
      <c r="J4931" s="44"/>
      <c r="K4931" s="44"/>
      <c r="L4931" s="48"/>
      <c r="M4931" s="234"/>
      <c r="N4931" s="235"/>
      <c r="O4931" s="88"/>
      <c r="P4931" s="88"/>
      <c r="Q4931" s="88"/>
      <c r="R4931" s="88"/>
      <c r="S4931" s="88"/>
      <c r="T4931" s="89"/>
      <c r="U4931" s="42"/>
      <c r="V4931" s="42"/>
      <c r="W4931" s="42"/>
      <c r="X4931" s="42"/>
      <c r="Y4931" s="42"/>
      <c r="Z4931" s="42"/>
      <c r="AA4931" s="42"/>
      <c r="AB4931" s="42"/>
      <c r="AC4931" s="42"/>
      <c r="AD4931" s="42"/>
      <c r="AE4931" s="42"/>
      <c r="AT4931" s="20" t="s">
        <v>250</v>
      </c>
      <c r="AU4931" s="20" t="s">
        <v>93</v>
      </c>
    </row>
    <row r="4932" s="2" customFormat="1">
      <c r="A4932" s="42"/>
      <c r="B4932" s="43"/>
      <c r="C4932" s="44"/>
      <c r="D4932" s="238" t="s">
        <v>3418</v>
      </c>
      <c r="E4932" s="44"/>
      <c r="F4932" s="290" t="s">
        <v>4365</v>
      </c>
      <c r="G4932" s="44"/>
      <c r="H4932" s="44"/>
      <c r="I4932" s="233"/>
      <c r="J4932" s="44"/>
      <c r="K4932" s="44"/>
      <c r="L4932" s="48"/>
      <c r="M4932" s="234"/>
      <c r="N4932" s="235"/>
      <c r="O4932" s="88"/>
      <c r="P4932" s="88"/>
      <c r="Q4932" s="88"/>
      <c r="R4932" s="88"/>
      <c r="S4932" s="88"/>
      <c r="T4932" s="89"/>
      <c r="U4932" s="42"/>
      <c r="V4932" s="42"/>
      <c r="W4932" s="42"/>
      <c r="X4932" s="42"/>
      <c r="Y4932" s="42"/>
      <c r="Z4932" s="42"/>
      <c r="AA4932" s="42"/>
      <c r="AB4932" s="42"/>
      <c r="AC4932" s="42"/>
      <c r="AD4932" s="42"/>
      <c r="AE4932" s="42"/>
      <c r="AT4932" s="20" t="s">
        <v>3418</v>
      </c>
      <c r="AU4932" s="20" t="s">
        <v>93</v>
      </c>
    </row>
    <row r="4933" s="13" customFormat="1">
      <c r="A4933" s="13"/>
      <c r="B4933" s="236"/>
      <c r="C4933" s="237"/>
      <c r="D4933" s="238" t="s">
        <v>252</v>
      </c>
      <c r="E4933" s="239" t="s">
        <v>39</v>
      </c>
      <c r="F4933" s="240" t="s">
        <v>1306</v>
      </c>
      <c r="G4933" s="237"/>
      <c r="H4933" s="239" t="s">
        <v>39</v>
      </c>
      <c r="I4933" s="241"/>
      <c r="J4933" s="237"/>
      <c r="K4933" s="237"/>
      <c r="L4933" s="242"/>
      <c r="M4933" s="243"/>
      <c r="N4933" s="244"/>
      <c r="O4933" s="244"/>
      <c r="P4933" s="244"/>
      <c r="Q4933" s="244"/>
      <c r="R4933" s="244"/>
      <c r="S4933" s="244"/>
      <c r="T4933" s="245"/>
      <c r="U4933" s="13"/>
      <c r="V4933" s="13"/>
      <c r="W4933" s="13"/>
      <c r="X4933" s="13"/>
      <c r="Y4933" s="13"/>
      <c r="Z4933" s="13"/>
      <c r="AA4933" s="13"/>
      <c r="AB4933" s="13"/>
      <c r="AC4933" s="13"/>
      <c r="AD4933" s="13"/>
      <c r="AE4933" s="13"/>
      <c r="AT4933" s="246" t="s">
        <v>252</v>
      </c>
      <c r="AU4933" s="246" t="s">
        <v>93</v>
      </c>
      <c r="AV4933" s="13" t="s">
        <v>23</v>
      </c>
      <c r="AW4933" s="13" t="s">
        <v>46</v>
      </c>
      <c r="AX4933" s="13" t="s">
        <v>85</v>
      </c>
      <c r="AY4933" s="246" t="s">
        <v>241</v>
      </c>
    </row>
    <row r="4934" s="13" customFormat="1">
      <c r="A4934" s="13"/>
      <c r="B4934" s="236"/>
      <c r="C4934" s="237"/>
      <c r="D4934" s="238" t="s">
        <v>252</v>
      </c>
      <c r="E4934" s="239" t="s">
        <v>39</v>
      </c>
      <c r="F4934" s="240" t="s">
        <v>1946</v>
      </c>
      <c r="G4934" s="237"/>
      <c r="H4934" s="239" t="s">
        <v>39</v>
      </c>
      <c r="I4934" s="241"/>
      <c r="J4934" s="237"/>
      <c r="K4934" s="237"/>
      <c r="L4934" s="242"/>
      <c r="M4934" s="243"/>
      <c r="N4934" s="244"/>
      <c r="O4934" s="244"/>
      <c r="P4934" s="244"/>
      <c r="Q4934" s="244"/>
      <c r="R4934" s="244"/>
      <c r="S4934" s="244"/>
      <c r="T4934" s="245"/>
      <c r="U4934" s="13"/>
      <c r="V4934" s="13"/>
      <c r="W4934" s="13"/>
      <c r="X4934" s="13"/>
      <c r="Y4934" s="13"/>
      <c r="Z4934" s="13"/>
      <c r="AA4934" s="13"/>
      <c r="AB4934" s="13"/>
      <c r="AC4934" s="13"/>
      <c r="AD4934" s="13"/>
      <c r="AE4934" s="13"/>
      <c r="AT4934" s="246" t="s">
        <v>252</v>
      </c>
      <c r="AU4934" s="246" t="s">
        <v>93</v>
      </c>
      <c r="AV4934" s="13" t="s">
        <v>23</v>
      </c>
      <c r="AW4934" s="13" t="s">
        <v>46</v>
      </c>
      <c r="AX4934" s="13" t="s">
        <v>85</v>
      </c>
      <c r="AY4934" s="246" t="s">
        <v>241</v>
      </c>
    </row>
    <row r="4935" s="13" customFormat="1">
      <c r="A4935" s="13"/>
      <c r="B4935" s="236"/>
      <c r="C4935" s="237"/>
      <c r="D4935" s="238" t="s">
        <v>252</v>
      </c>
      <c r="E4935" s="239" t="s">
        <v>39</v>
      </c>
      <c r="F4935" s="240" t="s">
        <v>4366</v>
      </c>
      <c r="G4935" s="237"/>
      <c r="H4935" s="239" t="s">
        <v>39</v>
      </c>
      <c r="I4935" s="241"/>
      <c r="J4935" s="237"/>
      <c r="K4935" s="237"/>
      <c r="L4935" s="242"/>
      <c r="M4935" s="243"/>
      <c r="N4935" s="244"/>
      <c r="O4935" s="244"/>
      <c r="P4935" s="244"/>
      <c r="Q4935" s="244"/>
      <c r="R4935" s="244"/>
      <c r="S4935" s="244"/>
      <c r="T4935" s="245"/>
      <c r="U4935" s="13"/>
      <c r="V4935" s="13"/>
      <c r="W4935" s="13"/>
      <c r="X4935" s="13"/>
      <c r="Y4935" s="13"/>
      <c r="Z4935" s="13"/>
      <c r="AA4935" s="13"/>
      <c r="AB4935" s="13"/>
      <c r="AC4935" s="13"/>
      <c r="AD4935" s="13"/>
      <c r="AE4935" s="13"/>
      <c r="AT4935" s="246" t="s">
        <v>252</v>
      </c>
      <c r="AU4935" s="246" t="s">
        <v>93</v>
      </c>
      <c r="AV4935" s="13" t="s">
        <v>23</v>
      </c>
      <c r="AW4935" s="13" t="s">
        <v>46</v>
      </c>
      <c r="AX4935" s="13" t="s">
        <v>85</v>
      </c>
      <c r="AY4935" s="246" t="s">
        <v>241</v>
      </c>
    </row>
    <row r="4936" s="14" customFormat="1">
      <c r="A4936" s="14"/>
      <c r="B4936" s="247"/>
      <c r="C4936" s="248"/>
      <c r="D4936" s="238" t="s">
        <v>252</v>
      </c>
      <c r="E4936" s="249" t="s">
        <v>39</v>
      </c>
      <c r="F4936" s="250" t="s">
        <v>4367</v>
      </c>
      <c r="G4936" s="248"/>
      <c r="H4936" s="251">
        <v>29.25</v>
      </c>
      <c r="I4936" s="252"/>
      <c r="J4936" s="248"/>
      <c r="K4936" s="248"/>
      <c r="L4936" s="253"/>
      <c r="M4936" s="254"/>
      <c r="N4936" s="255"/>
      <c r="O4936" s="255"/>
      <c r="P4936" s="255"/>
      <c r="Q4936" s="255"/>
      <c r="R4936" s="255"/>
      <c r="S4936" s="255"/>
      <c r="T4936" s="256"/>
      <c r="U4936" s="14"/>
      <c r="V4936" s="14"/>
      <c r="W4936" s="14"/>
      <c r="X4936" s="14"/>
      <c r="Y4936" s="14"/>
      <c r="Z4936" s="14"/>
      <c r="AA4936" s="14"/>
      <c r="AB4936" s="14"/>
      <c r="AC4936" s="14"/>
      <c r="AD4936" s="14"/>
      <c r="AE4936" s="14"/>
      <c r="AT4936" s="257" t="s">
        <v>252</v>
      </c>
      <c r="AU4936" s="257" t="s">
        <v>93</v>
      </c>
      <c r="AV4936" s="14" t="s">
        <v>93</v>
      </c>
      <c r="AW4936" s="14" t="s">
        <v>46</v>
      </c>
      <c r="AX4936" s="14" t="s">
        <v>85</v>
      </c>
      <c r="AY4936" s="257" t="s">
        <v>241</v>
      </c>
    </row>
    <row r="4937" s="13" customFormat="1">
      <c r="A4937" s="13"/>
      <c r="B4937" s="236"/>
      <c r="C4937" s="237"/>
      <c r="D4937" s="238" t="s">
        <v>252</v>
      </c>
      <c r="E4937" s="239" t="s">
        <v>39</v>
      </c>
      <c r="F4937" s="240" t="s">
        <v>4368</v>
      </c>
      <c r="G4937" s="237"/>
      <c r="H4937" s="239" t="s">
        <v>39</v>
      </c>
      <c r="I4937" s="241"/>
      <c r="J4937" s="237"/>
      <c r="K4937" s="237"/>
      <c r="L4937" s="242"/>
      <c r="M4937" s="243"/>
      <c r="N4937" s="244"/>
      <c r="O4937" s="244"/>
      <c r="P4937" s="244"/>
      <c r="Q4937" s="244"/>
      <c r="R4937" s="244"/>
      <c r="S4937" s="244"/>
      <c r="T4937" s="245"/>
      <c r="U4937" s="13"/>
      <c r="V4937" s="13"/>
      <c r="W4937" s="13"/>
      <c r="X4937" s="13"/>
      <c r="Y4937" s="13"/>
      <c r="Z4937" s="13"/>
      <c r="AA4937" s="13"/>
      <c r="AB4937" s="13"/>
      <c r="AC4937" s="13"/>
      <c r="AD4937" s="13"/>
      <c r="AE4937" s="13"/>
      <c r="AT4937" s="246" t="s">
        <v>252</v>
      </c>
      <c r="AU4937" s="246" t="s">
        <v>93</v>
      </c>
      <c r="AV4937" s="13" t="s">
        <v>23</v>
      </c>
      <c r="AW4937" s="13" t="s">
        <v>46</v>
      </c>
      <c r="AX4937" s="13" t="s">
        <v>85</v>
      </c>
      <c r="AY4937" s="246" t="s">
        <v>241</v>
      </c>
    </row>
    <row r="4938" s="14" customFormat="1">
      <c r="A4938" s="14"/>
      <c r="B4938" s="247"/>
      <c r="C4938" s="248"/>
      <c r="D4938" s="238" t="s">
        <v>252</v>
      </c>
      <c r="E4938" s="249" t="s">
        <v>39</v>
      </c>
      <c r="F4938" s="250" t="s">
        <v>4369</v>
      </c>
      <c r="G4938" s="248"/>
      <c r="H4938" s="251">
        <v>208.98599999999999</v>
      </c>
      <c r="I4938" s="252"/>
      <c r="J4938" s="248"/>
      <c r="K4938" s="248"/>
      <c r="L4938" s="253"/>
      <c r="M4938" s="254"/>
      <c r="N4938" s="255"/>
      <c r="O4938" s="255"/>
      <c r="P4938" s="255"/>
      <c r="Q4938" s="255"/>
      <c r="R4938" s="255"/>
      <c r="S4938" s="255"/>
      <c r="T4938" s="256"/>
      <c r="U4938" s="14"/>
      <c r="V4938" s="14"/>
      <c r="W4938" s="14"/>
      <c r="X4938" s="14"/>
      <c r="Y4938" s="14"/>
      <c r="Z4938" s="14"/>
      <c r="AA4938" s="14"/>
      <c r="AB4938" s="14"/>
      <c r="AC4938" s="14"/>
      <c r="AD4938" s="14"/>
      <c r="AE4938" s="14"/>
      <c r="AT4938" s="257" t="s">
        <v>252</v>
      </c>
      <c r="AU4938" s="257" t="s">
        <v>93</v>
      </c>
      <c r="AV4938" s="14" t="s">
        <v>93</v>
      </c>
      <c r="AW4938" s="14" t="s">
        <v>46</v>
      </c>
      <c r="AX4938" s="14" t="s">
        <v>85</v>
      </c>
      <c r="AY4938" s="257" t="s">
        <v>241</v>
      </c>
    </row>
    <row r="4939" s="13" customFormat="1">
      <c r="A4939" s="13"/>
      <c r="B4939" s="236"/>
      <c r="C4939" s="237"/>
      <c r="D4939" s="238" t="s">
        <v>252</v>
      </c>
      <c r="E4939" s="239" t="s">
        <v>39</v>
      </c>
      <c r="F4939" s="240" t="s">
        <v>4370</v>
      </c>
      <c r="G4939" s="237"/>
      <c r="H4939" s="239" t="s">
        <v>39</v>
      </c>
      <c r="I4939" s="241"/>
      <c r="J4939" s="237"/>
      <c r="K4939" s="237"/>
      <c r="L4939" s="242"/>
      <c r="M4939" s="243"/>
      <c r="N4939" s="244"/>
      <c r="O4939" s="244"/>
      <c r="P4939" s="244"/>
      <c r="Q4939" s="244"/>
      <c r="R4939" s="244"/>
      <c r="S4939" s="244"/>
      <c r="T4939" s="245"/>
      <c r="U4939" s="13"/>
      <c r="V4939" s="13"/>
      <c r="W4939" s="13"/>
      <c r="X4939" s="13"/>
      <c r="Y4939" s="13"/>
      <c r="Z4939" s="13"/>
      <c r="AA4939" s="13"/>
      <c r="AB4939" s="13"/>
      <c r="AC4939" s="13"/>
      <c r="AD4939" s="13"/>
      <c r="AE4939" s="13"/>
      <c r="AT4939" s="246" t="s">
        <v>252</v>
      </c>
      <c r="AU4939" s="246" t="s">
        <v>93</v>
      </c>
      <c r="AV4939" s="13" t="s">
        <v>23</v>
      </c>
      <c r="AW4939" s="13" t="s">
        <v>46</v>
      </c>
      <c r="AX4939" s="13" t="s">
        <v>85</v>
      </c>
      <c r="AY4939" s="246" t="s">
        <v>241</v>
      </c>
    </row>
    <row r="4940" s="14" customFormat="1">
      <c r="A4940" s="14"/>
      <c r="B4940" s="247"/>
      <c r="C4940" s="248"/>
      <c r="D4940" s="238" t="s">
        <v>252</v>
      </c>
      <c r="E4940" s="249" t="s">
        <v>39</v>
      </c>
      <c r="F4940" s="250" t="s">
        <v>4371</v>
      </c>
      <c r="G4940" s="248"/>
      <c r="H4940" s="251">
        <v>110.25</v>
      </c>
      <c r="I4940" s="252"/>
      <c r="J4940" s="248"/>
      <c r="K4940" s="248"/>
      <c r="L4940" s="253"/>
      <c r="M4940" s="254"/>
      <c r="N4940" s="255"/>
      <c r="O4940" s="255"/>
      <c r="P4940" s="255"/>
      <c r="Q4940" s="255"/>
      <c r="R4940" s="255"/>
      <c r="S4940" s="255"/>
      <c r="T4940" s="256"/>
      <c r="U4940" s="14"/>
      <c r="V4940" s="14"/>
      <c r="W4940" s="14"/>
      <c r="X4940" s="14"/>
      <c r="Y4940" s="14"/>
      <c r="Z4940" s="14"/>
      <c r="AA4940" s="14"/>
      <c r="AB4940" s="14"/>
      <c r="AC4940" s="14"/>
      <c r="AD4940" s="14"/>
      <c r="AE4940" s="14"/>
      <c r="AT4940" s="257" t="s">
        <v>252</v>
      </c>
      <c r="AU4940" s="257" t="s">
        <v>93</v>
      </c>
      <c r="AV4940" s="14" t="s">
        <v>93</v>
      </c>
      <c r="AW4940" s="14" t="s">
        <v>46</v>
      </c>
      <c r="AX4940" s="14" t="s">
        <v>85</v>
      </c>
      <c r="AY4940" s="257" t="s">
        <v>241</v>
      </c>
    </row>
    <row r="4941" s="16" customFormat="1">
      <c r="A4941" s="16"/>
      <c r="B4941" s="269"/>
      <c r="C4941" s="270"/>
      <c r="D4941" s="238" t="s">
        <v>252</v>
      </c>
      <c r="E4941" s="271" t="s">
        <v>39</v>
      </c>
      <c r="F4941" s="272" t="s">
        <v>295</v>
      </c>
      <c r="G4941" s="270"/>
      <c r="H4941" s="273">
        <v>348.48599999999999</v>
      </c>
      <c r="I4941" s="274"/>
      <c r="J4941" s="270"/>
      <c r="K4941" s="270"/>
      <c r="L4941" s="275"/>
      <c r="M4941" s="276"/>
      <c r="N4941" s="277"/>
      <c r="O4941" s="277"/>
      <c r="P4941" s="277"/>
      <c r="Q4941" s="277"/>
      <c r="R4941" s="277"/>
      <c r="S4941" s="277"/>
      <c r="T4941" s="278"/>
      <c r="U4941" s="16"/>
      <c r="V4941" s="16"/>
      <c r="W4941" s="16"/>
      <c r="X4941" s="16"/>
      <c r="Y4941" s="16"/>
      <c r="Z4941" s="16"/>
      <c r="AA4941" s="16"/>
      <c r="AB4941" s="16"/>
      <c r="AC4941" s="16"/>
      <c r="AD4941" s="16"/>
      <c r="AE4941" s="16"/>
      <c r="AT4941" s="279" t="s">
        <v>252</v>
      </c>
      <c r="AU4941" s="279" t="s">
        <v>93</v>
      </c>
      <c r="AV4941" s="16" t="s">
        <v>113</v>
      </c>
      <c r="AW4941" s="16" t="s">
        <v>46</v>
      </c>
      <c r="AX4941" s="16" t="s">
        <v>85</v>
      </c>
      <c r="AY4941" s="279" t="s">
        <v>241</v>
      </c>
    </row>
    <row r="4942" s="13" customFormat="1">
      <c r="A4942" s="13"/>
      <c r="B4942" s="236"/>
      <c r="C4942" s="237"/>
      <c r="D4942" s="238" t="s">
        <v>252</v>
      </c>
      <c r="E4942" s="239" t="s">
        <v>39</v>
      </c>
      <c r="F4942" s="240" t="s">
        <v>4372</v>
      </c>
      <c r="G4942" s="237"/>
      <c r="H4942" s="239" t="s">
        <v>39</v>
      </c>
      <c r="I4942" s="241"/>
      <c r="J4942" s="237"/>
      <c r="K4942" s="237"/>
      <c r="L4942" s="242"/>
      <c r="M4942" s="243"/>
      <c r="N4942" s="244"/>
      <c r="O4942" s="244"/>
      <c r="P4942" s="244"/>
      <c r="Q4942" s="244"/>
      <c r="R4942" s="244"/>
      <c r="S4942" s="244"/>
      <c r="T4942" s="245"/>
      <c r="U4942" s="13"/>
      <c r="V4942" s="13"/>
      <c r="W4942" s="13"/>
      <c r="X4942" s="13"/>
      <c r="Y4942" s="13"/>
      <c r="Z4942" s="13"/>
      <c r="AA4942" s="13"/>
      <c r="AB4942" s="13"/>
      <c r="AC4942" s="13"/>
      <c r="AD4942" s="13"/>
      <c r="AE4942" s="13"/>
      <c r="AT4942" s="246" t="s">
        <v>252</v>
      </c>
      <c r="AU4942" s="246" t="s">
        <v>93</v>
      </c>
      <c r="AV4942" s="13" t="s">
        <v>23</v>
      </c>
      <c r="AW4942" s="13" t="s">
        <v>46</v>
      </c>
      <c r="AX4942" s="13" t="s">
        <v>85</v>
      </c>
      <c r="AY4942" s="246" t="s">
        <v>241</v>
      </c>
    </row>
    <row r="4943" s="13" customFormat="1">
      <c r="A4943" s="13"/>
      <c r="B4943" s="236"/>
      <c r="C4943" s="237"/>
      <c r="D4943" s="238" t="s">
        <v>252</v>
      </c>
      <c r="E4943" s="239" t="s">
        <v>39</v>
      </c>
      <c r="F4943" s="240" t="s">
        <v>4373</v>
      </c>
      <c r="G4943" s="237"/>
      <c r="H4943" s="239" t="s">
        <v>39</v>
      </c>
      <c r="I4943" s="241"/>
      <c r="J4943" s="237"/>
      <c r="K4943" s="237"/>
      <c r="L4943" s="242"/>
      <c r="M4943" s="243"/>
      <c r="N4943" s="244"/>
      <c r="O4943" s="244"/>
      <c r="P4943" s="244"/>
      <c r="Q4943" s="244"/>
      <c r="R4943" s="244"/>
      <c r="S4943" s="244"/>
      <c r="T4943" s="245"/>
      <c r="U4943" s="13"/>
      <c r="V4943" s="13"/>
      <c r="W4943" s="13"/>
      <c r="X4943" s="13"/>
      <c r="Y4943" s="13"/>
      <c r="Z4943" s="13"/>
      <c r="AA4943" s="13"/>
      <c r="AB4943" s="13"/>
      <c r="AC4943" s="13"/>
      <c r="AD4943" s="13"/>
      <c r="AE4943" s="13"/>
      <c r="AT4943" s="246" t="s">
        <v>252</v>
      </c>
      <c r="AU4943" s="246" t="s">
        <v>93</v>
      </c>
      <c r="AV4943" s="13" t="s">
        <v>23</v>
      </c>
      <c r="AW4943" s="13" t="s">
        <v>46</v>
      </c>
      <c r="AX4943" s="13" t="s">
        <v>85</v>
      </c>
      <c r="AY4943" s="246" t="s">
        <v>241</v>
      </c>
    </row>
    <row r="4944" s="14" customFormat="1">
      <c r="A4944" s="14"/>
      <c r="B4944" s="247"/>
      <c r="C4944" s="248"/>
      <c r="D4944" s="238" t="s">
        <v>252</v>
      </c>
      <c r="E4944" s="249" t="s">
        <v>39</v>
      </c>
      <c r="F4944" s="250" t="s">
        <v>4374</v>
      </c>
      <c r="G4944" s="248"/>
      <c r="H4944" s="251">
        <v>3.0550000000000002</v>
      </c>
      <c r="I4944" s="252"/>
      <c r="J4944" s="248"/>
      <c r="K4944" s="248"/>
      <c r="L4944" s="253"/>
      <c r="M4944" s="254"/>
      <c r="N4944" s="255"/>
      <c r="O4944" s="255"/>
      <c r="P4944" s="255"/>
      <c r="Q4944" s="255"/>
      <c r="R4944" s="255"/>
      <c r="S4944" s="255"/>
      <c r="T4944" s="256"/>
      <c r="U4944" s="14"/>
      <c r="V4944" s="14"/>
      <c r="W4944" s="14"/>
      <c r="X4944" s="14"/>
      <c r="Y4944" s="14"/>
      <c r="Z4944" s="14"/>
      <c r="AA4944" s="14"/>
      <c r="AB4944" s="14"/>
      <c r="AC4944" s="14"/>
      <c r="AD4944" s="14"/>
      <c r="AE4944" s="14"/>
      <c r="AT4944" s="257" t="s">
        <v>252</v>
      </c>
      <c r="AU4944" s="257" t="s">
        <v>93</v>
      </c>
      <c r="AV4944" s="14" t="s">
        <v>93</v>
      </c>
      <c r="AW4944" s="14" t="s">
        <v>46</v>
      </c>
      <c r="AX4944" s="14" t="s">
        <v>85</v>
      </c>
      <c r="AY4944" s="257" t="s">
        <v>241</v>
      </c>
    </row>
    <row r="4945" s="13" customFormat="1">
      <c r="A4945" s="13"/>
      <c r="B4945" s="236"/>
      <c r="C4945" s="237"/>
      <c r="D4945" s="238" t="s">
        <v>252</v>
      </c>
      <c r="E4945" s="239" t="s">
        <v>39</v>
      </c>
      <c r="F4945" s="240" t="s">
        <v>4019</v>
      </c>
      <c r="G4945" s="237"/>
      <c r="H4945" s="239" t="s">
        <v>39</v>
      </c>
      <c r="I4945" s="241"/>
      <c r="J4945" s="237"/>
      <c r="K4945" s="237"/>
      <c r="L4945" s="242"/>
      <c r="M4945" s="243"/>
      <c r="N4945" s="244"/>
      <c r="O4945" s="244"/>
      <c r="P4945" s="244"/>
      <c r="Q4945" s="244"/>
      <c r="R4945" s="244"/>
      <c r="S4945" s="244"/>
      <c r="T4945" s="245"/>
      <c r="U4945" s="13"/>
      <c r="V4945" s="13"/>
      <c r="W4945" s="13"/>
      <c r="X4945" s="13"/>
      <c r="Y4945" s="13"/>
      <c r="Z4945" s="13"/>
      <c r="AA4945" s="13"/>
      <c r="AB4945" s="13"/>
      <c r="AC4945" s="13"/>
      <c r="AD4945" s="13"/>
      <c r="AE4945" s="13"/>
      <c r="AT4945" s="246" t="s">
        <v>252</v>
      </c>
      <c r="AU4945" s="246" t="s">
        <v>93</v>
      </c>
      <c r="AV4945" s="13" t="s">
        <v>23</v>
      </c>
      <c r="AW4945" s="13" t="s">
        <v>46</v>
      </c>
      <c r="AX4945" s="13" t="s">
        <v>85</v>
      </c>
      <c r="AY4945" s="246" t="s">
        <v>241</v>
      </c>
    </row>
    <row r="4946" s="14" customFormat="1">
      <c r="A4946" s="14"/>
      <c r="B4946" s="247"/>
      <c r="C4946" s="248"/>
      <c r="D4946" s="238" t="s">
        <v>252</v>
      </c>
      <c r="E4946" s="249" t="s">
        <v>39</v>
      </c>
      <c r="F4946" s="250" t="s">
        <v>4375</v>
      </c>
      <c r="G4946" s="248"/>
      <c r="H4946" s="251">
        <v>11.550000000000001</v>
      </c>
      <c r="I4946" s="252"/>
      <c r="J4946" s="248"/>
      <c r="K4946" s="248"/>
      <c r="L4946" s="253"/>
      <c r="M4946" s="254"/>
      <c r="N4946" s="255"/>
      <c r="O4946" s="255"/>
      <c r="P4946" s="255"/>
      <c r="Q4946" s="255"/>
      <c r="R4946" s="255"/>
      <c r="S4946" s="255"/>
      <c r="T4946" s="256"/>
      <c r="U4946" s="14"/>
      <c r="V4946" s="14"/>
      <c r="W4946" s="14"/>
      <c r="X4946" s="14"/>
      <c r="Y4946" s="14"/>
      <c r="Z4946" s="14"/>
      <c r="AA4946" s="14"/>
      <c r="AB4946" s="14"/>
      <c r="AC4946" s="14"/>
      <c r="AD4946" s="14"/>
      <c r="AE4946" s="14"/>
      <c r="AT4946" s="257" t="s">
        <v>252</v>
      </c>
      <c r="AU4946" s="257" t="s">
        <v>93</v>
      </c>
      <c r="AV4946" s="14" t="s">
        <v>93</v>
      </c>
      <c r="AW4946" s="14" t="s">
        <v>46</v>
      </c>
      <c r="AX4946" s="14" t="s">
        <v>85</v>
      </c>
      <c r="AY4946" s="257" t="s">
        <v>241</v>
      </c>
    </row>
    <row r="4947" s="16" customFormat="1">
      <c r="A4947" s="16"/>
      <c r="B4947" s="269"/>
      <c r="C4947" s="270"/>
      <c r="D4947" s="238" t="s">
        <v>252</v>
      </c>
      <c r="E4947" s="271" t="s">
        <v>39</v>
      </c>
      <c r="F4947" s="272" t="s">
        <v>295</v>
      </c>
      <c r="G4947" s="270"/>
      <c r="H4947" s="273">
        <v>14.605</v>
      </c>
      <c r="I4947" s="274"/>
      <c r="J4947" s="270"/>
      <c r="K4947" s="270"/>
      <c r="L4947" s="275"/>
      <c r="M4947" s="276"/>
      <c r="N4947" s="277"/>
      <c r="O4947" s="277"/>
      <c r="P4947" s="277"/>
      <c r="Q4947" s="277"/>
      <c r="R4947" s="277"/>
      <c r="S4947" s="277"/>
      <c r="T4947" s="278"/>
      <c r="U4947" s="16"/>
      <c r="V4947" s="16"/>
      <c r="W4947" s="16"/>
      <c r="X4947" s="16"/>
      <c r="Y4947" s="16"/>
      <c r="Z4947" s="16"/>
      <c r="AA4947" s="16"/>
      <c r="AB4947" s="16"/>
      <c r="AC4947" s="16"/>
      <c r="AD4947" s="16"/>
      <c r="AE4947" s="16"/>
      <c r="AT4947" s="279" t="s">
        <v>252</v>
      </c>
      <c r="AU4947" s="279" t="s">
        <v>93</v>
      </c>
      <c r="AV4947" s="16" t="s">
        <v>113</v>
      </c>
      <c r="AW4947" s="16" t="s">
        <v>46</v>
      </c>
      <c r="AX4947" s="16" t="s">
        <v>85</v>
      </c>
      <c r="AY4947" s="279" t="s">
        <v>241</v>
      </c>
    </row>
    <row r="4948" s="13" customFormat="1">
      <c r="A4948" s="13"/>
      <c r="B4948" s="236"/>
      <c r="C4948" s="237"/>
      <c r="D4948" s="238" t="s">
        <v>252</v>
      </c>
      <c r="E4948" s="239" t="s">
        <v>39</v>
      </c>
      <c r="F4948" s="240" t="s">
        <v>1949</v>
      </c>
      <c r="G4948" s="237"/>
      <c r="H4948" s="239" t="s">
        <v>39</v>
      </c>
      <c r="I4948" s="241"/>
      <c r="J4948" s="237"/>
      <c r="K4948" s="237"/>
      <c r="L4948" s="242"/>
      <c r="M4948" s="243"/>
      <c r="N4948" s="244"/>
      <c r="O4948" s="244"/>
      <c r="P4948" s="244"/>
      <c r="Q4948" s="244"/>
      <c r="R4948" s="244"/>
      <c r="S4948" s="244"/>
      <c r="T4948" s="245"/>
      <c r="U4948" s="13"/>
      <c r="V4948" s="13"/>
      <c r="W4948" s="13"/>
      <c r="X4948" s="13"/>
      <c r="Y4948" s="13"/>
      <c r="Z4948" s="13"/>
      <c r="AA4948" s="13"/>
      <c r="AB4948" s="13"/>
      <c r="AC4948" s="13"/>
      <c r="AD4948" s="13"/>
      <c r="AE4948" s="13"/>
      <c r="AT4948" s="246" t="s">
        <v>252</v>
      </c>
      <c r="AU4948" s="246" t="s">
        <v>93</v>
      </c>
      <c r="AV4948" s="13" t="s">
        <v>23</v>
      </c>
      <c r="AW4948" s="13" t="s">
        <v>46</v>
      </c>
      <c r="AX4948" s="13" t="s">
        <v>85</v>
      </c>
      <c r="AY4948" s="246" t="s">
        <v>241</v>
      </c>
    </row>
    <row r="4949" s="14" customFormat="1">
      <c r="A4949" s="14"/>
      <c r="B4949" s="247"/>
      <c r="C4949" s="248"/>
      <c r="D4949" s="238" t="s">
        <v>252</v>
      </c>
      <c r="E4949" s="249" t="s">
        <v>39</v>
      </c>
      <c r="F4949" s="250" t="s">
        <v>3565</v>
      </c>
      <c r="G4949" s="248"/>
      <c r="H4949" s="251">
        <v>97.200000000000003</v>
      </c>
      <c r="I4949" s="252"/>
      <c r="J4949" s="248"/>
      <c r="K4949" s="248"/>
      <c r="L4949" s="253"/>
      <c r="M4949" s="254"/>
      <c r="N4949" s="255"/>
      <c r="O4949" s="255"/>
      <c r="P4949" s="255"/>
      <c r="Q4949" s="255"/>
      <c r="R4949" s="255"/>
      <c r="S4949" s="255"/>
      <c r="T4949" s="256"/>
      <c r="U4949" s="14"/>
      <c r="V4949" s="14"/>
      <c r="W4949" s="14"/>
      <c r="X4949" s="14"/>
      <c r="Y4949" s="14"/>
      <c r="Z4949" s="14"/>
      <c r="AA4949" s="14"/>
      <c r="AB4949" s="14"/>
      <c r="AC4949" s="14"/>
      <c r="AD4949" s="14"/>
      <c r="AE4949" s="14"/>
      <c r="AT4949" s="257" t="s">
        <v>252</v>
      </c>
      <c r="AU4949" s="257" t="s">
        <v>93</v>
      </c>
      <c r="AV4949" s="14" t="s">
        <v>93</v>
      </c>
      <c r="AW4949" s="14" t="s">
        <v>46</v>
      </c>
      <c r="AX4949" s="14" t="s">
        <v>85</v>
      </c>
      <c r="AY4949" s="257" t="s">
        <v>241</v>
      </c>
    </row>
    <row r="4950" s="16" customFormat="1">
      <c r="A4950" s="16"/>
      <c r="B4950" s="269"/>
      <c r="C4950" s="270"/>
      <c r="D4950" s="238" t="s">
        <v>252</v>
      </c>
      <c r="E4950" s="271" t="s">
        <v>39</v>
      </c>
      <c r="F4950" s="272" t="s">
        <v>295</v>
      </c>
      <c r="G4950" s="270"/>
      <c r="H4950" s="273">
        <v>97.200000000000003</v>
      </c>
      <c r="I4950" s="274"/>
      <c r="J4950" s="270"/>
      <c r="K4950" s="270"/>
      <c r="L4950" s="275"/>
      <c r="M4950" s="276"/>
      <c r="N4950" s="277"/>
      <c r="O4950" s="277"/>
      <c r="P4950" s="277"/>
      <c r="Q4950" s="277"/>
      <c r="R4950" s="277"/>
      <c r="S4950" s="277"/>
      <c r="T4950" s="278"/>
      <c r="U4950" s="16"/>
      <c r="V4950" s="16"/>
      <c r="W4950" s="16"/>
      <c r="X4950" s="16"/>
      <c r="Y4950" s="16"/>
      <c r="Z4950" s="16"/>
      <c r="AA4950" s="16"/>
      <c r="AB4950" s="16"/>
      <c r="AC4950" s="16"/>
      <c r="AD4950" s="16"/>
      <c r="AE4950" s="16"/>
      <c r="AT4950" s="279" t="s">
        <v>252</v>
      </c>
      <c r="AU4950" s="279" t="s">
        <v>93</v>
      </c>
      <c r="AV4950" s="16" t="s">
        <v>113</v>
      </c>
      <c r="AW4950" s="16" t="s">
        <v>46</v>
      </c>
      <c r="AX4950" s="16" t="s">
        <v>85</v>
      </c>
      <c r="AY4950" s="279" t="s">
        <v>241</v>
      </c>
    </row>
    <row r="4951" s="13" customFormat="1">
      <c r="A4951" s="13"/>
      <c r="B4951" s="236"/>
      <c r="C4951" s="237"/>
      <c r="D4951" s="238" t="s">
        <v>252</v>
      </c>
      <c r="E4951" s="239" t="s">
        <v>39</v>
      </c>
      <c r="F4951" s="240" t="s">
        <v>1952</v>
      </c>
      <c r="G4951" s="237"/>
      <c r="H4951" s="239" t="s">
        <v>39</v>
      </c>
      <c r="I4951" s="241"/>
      <c r="J4951" s="237"/>
      <c r="K4951" s="237"/>
      <c r="L4951" s="242"/>
      <c r="M4951" s="243"/>
      <c r="N4951" s="244"/>
      <c r="O4951" s="244"/>
      <c r="P4951" s="244"/>
      <c r="Q4951" s="244"/>
      <c r="R4951" s="244"/>
      <c r="S4951" s="244"/>
      <c r="T4951" s="245"/>
      <c r="U4951" s="13"/>
      <c r="V4951" s="13"/>
      <c r="W4951" s="13"/>
      <c r="X4951" s="13"/>
      <c r="Y4951" s="13"/>
      <c r="Z4951" s="13"/>
      <c r="AA4951" s="13"/>
      <c r="AB4951" s="13"/>
      <c r="AC4951" s="13"/>
      <c r="AD4951" s="13"/>
      <c r="AE4951" s="13"/>
      <c r="AT4951" s="246" t="s">
        <v>252</v>
      </c>
      <c r="AU4951" s="246" t="s">
        <v>93</v>
      </c>
      <c r="AV4951" s="13" t="s">
        <v>23</v>
      </c>
      <c r="AW4951" s="13" t="s">
        <v>46</v>
      </c>
      <c r="AX4951" s="13" t="s">
        <v>85</v>
      </c>
      <c r="AY4951" s="246" t="s">
        <v>241</v>
      </c>
    </row>
    <row r="4952" s="14" customFormat="1">
      <c r="A4952" s="14"/>
      <c r="B4952" s="247"/>
      <c r="C4952" s="248"/>
      <c r="D4952" s="238" t="s">
        <v>252</v>
      </c>
      <c r="E4952" s="249" t="s">
        <v>39</v>
      </c>
      <c r="F4952" s="250" t="s">
        <v>4376</v>
      </c>
      <c r="G4952" s="248"/>
      <c r="H4952" s="251">
        <v>379.35000000000002</v>
      </c>
      <c r="I4952" s="252"/>
      <c r="J4952" s="248"/>
      <c r="K4952" s="248"/>
      <c r="L4952" s="253"/>
      <c r="M4952" s="254"/>
      <c r="N4952" s="255"/>
      <c r="O4952" s="255"/>
      <c r="P4952" s="255"/>
      <c r="Q4952" s="255"/>
      <c r="R4952" s="255"/>
      <c r="S4952" s="255"/>
      <c r="T4952" s="256"/>
      <c r="U4952" s="14"/>
      <c r="V4952" s="14"/>
      <c r="W4952" s="14"/>
      <c r="X4952" s="14"/>
      <c r="Y4952" s="14"/>
      <c r="Z4952" s="14"/>
      <c r="AA4952" s="14"/>
      <c r="AB4952" s="14"/>
      <c r="AC4952" s="14"/>
      <c r="AD4952" s="14"/>
      <c r="AE4952" s="14"/>
      <c r="AT4952" s="257" t="s">
        <v>252</v>
      </c>
      <c r="AU4952" s="257" t="s">
        <v>93</v>
      </c>
      <c r="AV4952" s="14" t="s">
        <v>93</v>
      </c>
      <c r="AW4952" s="14" t="s">
        <v>46</v>
      </c>
      <c r="AX4952" s="14" t="s">
        <v>85</v>
      </c>
      <c r="AY4952" s="257" t="s">
        <v>241</v>
      </c>
    </row>
    <row r="4953" s="16" customFormat="1">
      <c r="A4953" s="16"/>
      <c r="B4953" s="269"/>
      <c r="C4953" s="270"/>
      <c r="D4953" s="238" t="s">
        <v>252</v>
      </c>
      <c r="E4953" s="271" t="s">
        <v>39</v>
      </c>
      <c r="F4953" s="272" t="s">
        <v>295</v>
      </c>
      <c r="G4953" s="270"/>
      <c r="H4953" s="273">
        <v>379.35000000000002</v>
      </c>
      <c r="I4953" s="274"/>
      <c r="J4953" s="270"/>
      <c r="K4953" s="270"/>
      <c r="L4953" s="275"/>
      <c r="M4953" s="276"/>
      <c r="N4953" s="277"/>
      <c r="O4953" s="277"/>
      <c r="P4953" s="277"/>
      <c r="Q4953" s="277"/>
      <c r="R4953" s="277"/>
      <c r="S4953" s="277"/>
      <c r="T4953" s="278"/>
      <c r="U4953" s="16"/>
      <c r="V4953" s="16"/>
      <c r="W4953" s="16"/>
      <c r="X4953" s="16"/>
      <c r="Y4953" s="16"/>
      <c r="Z4953" s="16"/>
      <c r="AA4953" s="16"/>
      <c r="AB4953" s="16"/>
      <c r="AC4953" s="16"/>
      <c r="AD4953" s="16"/>
      <c r="AE4953" s="16"/>
      <c r="AT4953" s="279" t="s">
        <v>252</v>
      </c>
      <c r="AU4953" s="279" t="s">
        <v>93</v>
      </c>
      <c r="AV4953" s="16" t="s">
        <v>113</v>
      </c>
      <c r="AW4953" s="16" t="s">
        <v>46</v>
      </c>
      <c r="AX4953" s="16" t="s">
        <v>85</v>
      </c>
      <c r="AY4953" s="279" t="s">
        <v>241</v>
      </c>
    </row>
    <row r="4954" s="15" customFormat="1">
      <c r="A4954" s="15"/>
      <c r="B4954" s="258"/>
      <c r="C4954" s="259"/>
      <c r="D4954" s="238" t="s">
        <v>252</v>
      </c>
      <c r="E4954" s="260" t="s">
        <v>39</v>
      </c>
      <c r="F4954" s="261" t="s">
        <v>274</v>
      </c>
      <c r="G4954" s="259"/>
      <c r="H4954" s="262">
        <v>839.64099999999996</v>
      </c>
      <c r="I4954" s="263"/>
      <c r="J4954" s="259"/>
      <c r="K4954" s="259"/>
      <c r="L4954" s="264"/>
      <c r="M4954" s="265"/>
      <c r="N4954" s="266"/>
      <c r="O4954" s="266"/>
      <c r="P4954" s="266"/>
      <c r="Q4954" s="266"/>
      <c r="R4954" s="266"/>
      <c r="S4954" s="266"/>
      <c r="T4954" s="267"/>
      <c r="U4954" s="15"/>
      <c r="V4954" s="15"/>
      <c r="W4954" s="15"/>
      <c r="X4954" s="15"/>
      <c r="Y4954" s="15"/>
      <c r="Z4954" s="15"/>
      <c r="AA4954" s="15"/>
      <c r="AB4954" s="15"/>
      <c r="AC4954" s="15"/>
      <c r="AD4954" s="15"/>
      <c r="AE4954" s="15"/>
      <c r="AT4954" s="268" t="s">
        <v>252</v>
      </c>
      <c r="AU4954" s="268" t="s">
        <v>93</v>
      </c>
      <c r="AV4954" s="15" t="s">
        <v>248</v>
      </c>
      <c r="AW4954" s="15" t="s">
        <v>46</v>
      </c>
      <c r="AX4954" s="15" t="s">
        <v>23</v>
      </c>
      <c r="AY4954" s="268" t="s">
        <v>241</v>
      </c>
    </row>
    <row r="4955" s="2" customFormat="1" ht="16.5" customHeight="1">
      <c r="A4955" s="42"/>
      <c r="B4955" s="43"/>
      <c r="C4955" s="280" t="s">
        <v>4377</v>
      </c>
      <c r="D4955" s="280" t="s">
        <v>463</v>
      </c>
      <c r="E4955" s="281" t="s">
        <v>4154</v>
      </c>
      <c r="F4955" s="282" t="s">
        <v>4155</v>
      </c>
      <c r="G4955" s="283" t="s">
        <v>430</v>
      </c>
      <c r="H4955" s="284">
        <v>0.26900000000000002</v>
      </c>
      <c r="I4955" s="285"/>
      <c r="J4955" s="286">
        <f>ROUND(I4955*H4955,2)</f>
        <v>0</v>
      </c>
      <c r="K4955" s="282" t="s">
        <v>39</v>
      </c>
      <c r="L4955" s="287"/>
      <c r="M4955" s="288" t="s">
        <v>39</v>
      </c>
      <c r="N4955" s="289" t="s">
        <v>56</v>
      </c>
      <c r="O4955" s="88"/>
      <c r="P4955" s="227">
        <f>O4955*H4955</f>
        <v>0</v>
      </c>
      <c r="Q4955" s="227">
        <v>1</v>
      </c>
      <c r="R4955" s="227">
        <f>Q4955*H4955</f>
        <v>0.26900000000000002</v>
      </c>
      <c r="S4955" s="227">
        <v>0</v>
      </c>
      <c r="T4955" s="228">
        <f>S4955*H4955</f>
        <v>0</v>
      </c>
      <c r="U4955" s="42"/>
      <c r="V4955" s="42"/>
      <c r="W4955" s="42"/>
      <c r="X4955" s="42"/>
      <c r="Y4955" s="42"/>
      <c r="Z4955" s="42"/>
      <c r="AA4955" s="42"/>
      <c r="AB4955" s="42"/>
      <c r="AC4955" s="42"/>
      <c r="AD4955" s="42"/>
      <c r="AE4955" s="42"/>
      <c r="AR4955" s="229" t="s">
        <v>660</v>
      </c>
      <c r="AT4955" s="229" t="s">
        <v>463</v>
      </c>
      <c r="AU4955" s="229" t="s">
        <v>93</v>
      </c>
      <c r="AY4955" s="20" t="s">
        <v>241</v>
      </c>
      <c r="BE4955" s="230">
        <f>IF(N4955="základní",J4955,0)</f>
        <v>0</v>
      </c>
      <c r="BF4955" s="230">
        <f>IF(N4955="snížená",J4955,0)</f>
        <v>0</v>
      </c>
      <c r="BG4955" s="230">
        <f>IF(N4955="zákl. přenesená",J4955,0)</f>
        <v>0</v>
      </c>
      <c r="BH4955" s="230">
        <f>IF(N4955="sníž. přenesená",J4955,0)</f>
        <v>0</v>
      </c>
      <c r="BI4955" s="230">
        <f>IF(N4955="nulová",J4955,0)</f>
        <v>0</v>
      </c>
      <c r="BJ4955" s="20" t="s">
        <v>23</v>
      </c>
      <c r="BK4955" s="230">
        <f>ROUND(I4955*H4955,2)</f>
        <v>0</v>
      </c>
      <c r="BL4955" s="20" t="s">
        <v>462</v>
      </c>
      <c r="BM4955" s="229" t="s">
        <v>4378</v>
      </c>
    </row>
    <row r="4956" s="14" customFormat="1">
      <c r="A4956" s="14"/>
      <c r="B4956" s="247"/>
      <c r="C4956" s="248"/>
      <c r="D4956" s="238" t="s">
        <v>252</v>
      </c>
      <c r="E4956" s="248"/>
      <c r="F4956" s="250" t="s">
        <v>4379</v>
      </c>
      <c r="G4956" s="248"/>
      <c r="H4956" s="251">
        <v>0.26900000000000002</v>
      </c>
      <c r="I4956" s="252"/>
      <c r="J4956" s="248"/>
      <c r="K4956" s="248"/>
      <c r="L4956" s="253"/>
      <c r="M4956" s="254"/>
      <c r="N4956" s="255"/>
      <c r="O4956" s="255"/>
      <c r="P4956" s="255"/>
      <c r="Q4956" s="255"/>
      <c r="R4956" s="255"/>
      <c r="S4956" s="255"/>
      <c r="T4956" s="256"/>
      <c r="U4956" s="14"/>
      <c r="V4956" s="14"/>
      <c r="W4956" s="14"/>
      <c r="X4956" s="14"/>
      <c r="Y4956" s="14"/>
      <c r="Z4956" s="14"/>
      <c r="AA4956" s="14"/>
      <c r="AB4956" s="14"/>
      <c r="AC4956" s="14"/>
      <c r="AD4956" s="14"/>
      <c r="AE4956" s="14"/>
      <c r="AT4956" s="257" t="s">
        <v>252</v>
      </c>
      <c r="AU4956" s="257" t="s">
        <v>93</v>
      </c>
      <c r="AV4956" s="14" t="s">
        <v>93</v>
      </c>
      <c r="AW4956" s="14" t="s">
        <v>4</v>
      </c>
      <c r="AX4956" s="14" t="s">
        <v>23</v>
      </c>
      <c r="AY4956" s="257" t="s">
        <v>241</v>
      </c>
    </row>
    <row r="4957" s="2" customFormat="1" ht="21.75" customHeight="1">
      <c r="A4957" s="42"/>
      <c r="B4957" s="43"/>
      <c r="C4957" s="218" t="s">
        <v>4380</v>
      </c>
      <c r="D4957" s="218" t="s">
        <v>243</v>
      </c>
      <c r="E4957" s="219" t="s">
        <v>4381</v>
      </c>
      <c r="F4957" s="220" t="s">
        <v>4382</v>
      </c>
      <c r="G4957" s="221" t="s">
        <v>145</v>
      </c>
      <c r="H4957" s="222">
        <v>943.255</v>
      </c>
      <c r="I4957" s="223"/>
      <c r="J4957" s="224">
        <f>ROUND(I4957*H4957,2)</f>
        <v>0</v>
      </c>
      <c r="K4957" s="220" t="s">
        <v>247</v>
      </c>
      <c r="L4957" s="48"/>
      <c r="M4957" s="225" t="s">
        <v>39</v>
      </c>
      <c r="N4957" s="226" t="s">
        <v>56</v>
      </c>
      <c r="O4957" s="88"/>
      <c r="P4957" s="227">
        <f>O4957*H4957</f>
        <v>0</v>
      </c>
      <c r="Q4957" s="227">
        <v>0</v>
      </c>
      <c r="R4957" s="227">
        <f>Q4957*H4957</f>
        <v>0</v>
      </c>
      <c r="S4957" s="227">
        <v>0</v>
      </c>
      <c r="T4957" s="228">
        <f>S4957*H4957</f>
        <v>0</v>
      </c>
      <c r="U4957" s="42"/>
      <c r="V4957" s="42"/>
      <c r="W4957" s="42"/>
      <c r="X4957" s="42"/>
      <c r="Y4957" s="42"/>
      <c r="Z4957" s="42"/>
      <c r="AA4957" s="42"/>
      <c r="AB4957" s="42"/>
      <c r="AC4957" s="42"/>
      <c r="AD4957" s="42"/>
      <c r="AE4957" s="42"/>
      <c r="AR4957" s="229" t="s">
        <v>462</v>
      </c>
      <c r="AT4957" s="229" t="s">
        <v>243</v>
      </c>
      <c r="AU4957" s="229" t="s">
        <v>93</v>
      </c>
      <c r="AY4957" s="20" t="s">
        <v>241</v>
      </c>
      <c r="BE4957" s="230">
        <f>IF(N4957="základní",J4957,0)</f>
        <v>0</v>
      </c>
      <c r="BF4957" s="230">
        <f>IF(N4957="snížená",J4957,0)</f>
        <v>0</v>
      </c>
      <c r="BG4957" s="230">
        <f>IF(N4957="zákl. přenesená",J4957,0)</f>
        <v>0</v>
      </c>
      <c r="BH4957" s="230">
        <f>IF(N4957="sníž. přenesená",J4957,0)</f>
        <v>0</v>
      </c>
      <c r="BI4957" s="230">
        <f>IF(N4957="nulová",J4957,0)</f>
        <v>0</v>
      </c>
      <c r="BJ4957" s="20" t="s">
        <v>23</v>
      </c>
      <c r="BK4957" s="230">
        <f>ROUND(I4957*H4957,2)</f>
        <v>0</v>
      </c>
      <c r="BL4957" s="20" t="s">
        <v>462</v>
      </c>
      <c r="BM4957" s="229" t="s">
        <v>4383</v>
      </c>
    </row>
    <row r="4958" s="2" customFormat="1">
      <c r="A4958" s="42"/>
      <c r="B4958" s="43"/>
      <c r="C4958" s="44"/>
      <c r="D4958" s="231" t="s">
        <v>250</v>
      </c>
      <c r="E4958" s="44"/>
      <c r="F4958" s="232" t="s">
        <v>4384</v>
      </c>
      <c r="G4958" s="44"/>
      <c r="H4958" s="44"/>
      <c r="I4958" s="233"/>
      <c r="J4958" s="44"/>
      <c r="K4958" s="44"/>
      <c r="L4958" s="48"/>
      <c r="M4958" s="234"/>
      <c r="N4958" s="235"/>
      <c r="O4958" s="88"/>
      <c r="P4958" s="88"/>
      <c r="Q4958" s="88"/>
      <c r="R4958" s="88"/>
      <c r="S4958" s="88"/>
      <c r="T4958" s="89"/>
      <c r="U4958" s="42"/>
      <c r="V4958" s="42"/>
      <c r="W4958" s="42"/>
      <c r="X4958" s="42"/>
      <c r="Y4958" s="42"/>
      <c r="Z4958" s="42"/>
      <c r="AA4958" s="42"/>
      <c r="AB4958" s="42"/>
      <c r="AC4958" s="42"/>
      <c r="AD4958" s="42"/>
      <c r="AE4958" s="42"/>
      <c r="AT4958" s="20" t="s">
        <v>250</v>
      </c>
      <c r="AU4958" s="20" t="s">
        <v>93</v>
      </c>
    </row>
    <row r="4959" s="13" customFormat="1">
      <c r="A4959" s="13"/>
      <c r="B4959" s="236"/>
      <c r="C4959" s="237"/>
      <c r="D4959" s="238" t="s">
        <v>252</v>
      </c>
      <c r="E4959" s="239" t="s">
        <v>39</v>
      </c>
      <c r="F4959" s="240" t="s">
        <v>1306</v>
      </c>
      <c r="G4959" s="237"/>
      <c r="H4959" s="239" t="s">
        <v>39</v>
      </c>
      <c r="I4959" s="241"/>
      <c r="J4959" s="237"/>
      <c r="K4959" s="237"/>
      <c r="L4959" s="242"/>
      <c r="M4959" s="243"/>
      <c r="N4959" s="244"/>
      <c r="O4959" s="244"/>
      <c r="P4959" s="244"/>
      <c r="Q4959" s="244"/>
      <c r="R4959" s="244"/>
      <c r="S4959" s="244"/>
      <c r="T4959" s="245"/>
      <c r="U4959" s="13"/>
      <c r="V4959" s="13"/>
      <c r="W4959" s="13"/>
      <c r="X4959" s="13"/>
      <c r="Y4959" s="13"/>
      <c r="Z4959" s="13"/>
      <c r="AA4959" s="13"/>
      <c r="AB4959" s="13"/>
      <c r="AC4959" s="13"/>
      <c r="AD4959" s="13"/>
      <c r="AE4959" s="13"/>
      <c r="AT4959" s="246" t="s">
        <v>252</v>
      </c>
      <c r="AU4959" s="246" t="s">
        <v>93</v>
      </c>
      <c r="AV4959" s="13" t="s">
        <v>23</v>
      </c>
      <c r="AW4959" s="13" t="s">
        <v>46</v>
      </c>
      <c r="AX4959" s="13" t="s">
        <v>85</v>
      </c>
      <c r="AY4959" s="246" t="s">
        <v>241</v>
      </c>
    </row>
    <row r="4960" s="13" customFormat="1">
      <c r="A4960" s="13"/>
      <c r="B4960" s="236"/>
      <c r="C4960" s="237"/>
      <c r="D4960" s="238" t="s">
        <v>252</v>
      </c>
      <c r="E4960" s="239" t="s">
        <v>39</v>
      </c>
      <c r="F4960" s="240" t="s">
        <v>1946</v>
      </c>
      <c r="G4960" s="237"/>
      <c r="H4960" s="239" t="s">
        <v>39</v>
      </c>
      <c r="I4960" s="241"/>
      <c r="J4960" s="237"/>
      <c r="K4960" s="237"/>
      <c r="L4960" s="242"/>
      <c r="M4960" s="243"/>
      <c r="N4960" s="244"/>
      <c r="O4960" s="244"/>
      <c r="P4960" s="244"/>
      <c r="Q4960" s="244"/>
      <c r="R4960" s="244"/>
      <c r="S4960" s="244"/>
      <c r="T4960" s="245"/>
      <c r="U4960" s="13"/>
      <c r="V4960" s="13"/>
      <c r="W4960" s="13"/>
      <c r="X4960" s="13"/>
      <c r="Y4960" s="13"/>
      <c r="Z4960" s="13"/>
      <c r="AA4960" s="13"/>
      <c r="AB4960" s="13"/>
      <c r="AC4960" s="13"/>
      <c r="AD4960" s="13"/>
      <c r="AE4960" s="13"/>
      <c r="AT4960" s="246" t="s">
        <v>252</v>
      </c>
      <c r="AU4960" s="246" t="s">
        <v>93</v>
      </c>
      <c r="AV4960" s="13" t="s">
        <v>23</v>
      </c>
      <c r="AW4960" s="13" t="s">
        <v>46</v>
      </c>
      <c r="AX4960" s="13" t="s">
        <v>85</v>
      </c>
      <c r="AY4960" s="246" t="s">
        <v>241</v>
      </c>
    </row>
    <row r="4961" s="13" customFormat="1">
      <c r="A4961" s="13"/>
      <c r="B4961" s="236"/>
      <c r="C4961" s="237"/>
      <c r="D4961" s="238" t="s">
        <v>252</v>
      </c>
      <c r="E4961" s="239" t="s">
        <v>39</v>
      </c>
      <c r="F4961" s="240" t="s">
        <v>4366</v>
      </c>
      <c r="G4961" s="237"/>
      <c r="H4961" s="239" t="s">
        <v>39</v>
      </c>
      <c r="I4961" s="241"/>
      <c r="J4961" s="237"/>
      <c r="K4961" s="237"/>
      <c r="L4961" s="242"/>
      <c r="M4961" s="243"/>
      <c r="N4961" s="244"/>
      <c r="O4961" s="244"/>
      <c r="P4961" s="244"/>
      <c r="Q4961" s="244"/>
      <c r="R4961" s="244"/>
      <c r="S4961" s="244"/>
      <c r="T4961" s="245"/>
      <c r="U4961" s="13"/>
      <c r="V4961" s="13"/>
      <c r="W4961" s="13"/>
      <c r="X4961" s="13"/>
      <c r="Y4961" s="13"/>
      <c r="Z4961" s="13"/>
      <c r="AA4961" s="13"/>
      <c r="AB4961" s="13"/>
      <c r="AC4961" s="13"/>
      <c r="AD4961" s="13"/>
      <c r="AE4961" s="13"/>
      <c r="AT4961" s="246" t="s">
        <v>252</v>
      </c>
      <c r="AU4961" s="246" t="s">
        <v>93</v>
      </c>
      <c r="AV4961" s="13" t="s">
        <v>23</v>
      </c>
      <c r="AW4961" s="13" t="s">
        <v>46</v>
      </c>
      <c r="AX4961" s="13" t="s">
        <v>85</v>
      </c>
      <c r="AY4961" s="246" t="s">
        <v>241</v>
      </c>
    </row>
    <row r="4962" s="14" customFormat="1">
      <c r="A4962" s="14"/>
      <c r="B4962" s="247"/>
      <c r="C4962" s="248"/>
      <c r="D4962" s="238" t="s">
        <v>252</v>
      </c>
      <c r="E4962" s="249" t="s">
        <v>39</v>
      </c>
      <c r="F4962" s="250" t="s">
        <v>4367</v>
      </c>
      <c r="G4962" s="248"/>
      <c r="H4962" s="251">
        <v>29.25</v>
      </c>
      <c r="I4962" s="252"/>
      <c r="J4962" s="248"/>
      <c r="K4962" s="248"/>
      <c r="L4962" s="253"/>
      <c r="M4962" s="254"/>
      <c r="N4962" s="255"/>
      <c r="O4962" s="255"/>
      <c r="P4962" s="255"/>
      <c r="Q4962" s="255"/>
      <c r="R4962" s="255"/>
      <c r="S4962" s="255"/>
      <c r="T4962" s="256"/>
      <c r="U4962" s="14"/>
      <c r="V4962" s="14"/>
      <c r="W4962" s="14"/>
      <c r="X4962" s="14"/>
      <c r="Y4962" s="14"/>
      <c r="Z4962" s="14"/>
      <c r="AA4962" s="14"/>
      <c r="AB4962" s="14"/>
      <c r="AC4962" s="14"/>
      <c r="AD4962" s="14"/>
      <c r="AE4962" s="14"/>
      <c r="AT4962" s="257" t="s">
        <v>252</v>
      </c>
      <c r="AU4962" s="257" t="s">
        <v>93</v>
      </c>
      <c r="AV4962" s="14" t="s">
        <v>93</v>
      </c>
      <c r="AW4962" s="14" t="s">
        <v>46</v>
      </c>
      <c r="AX4962" s="14" t="s">
        <v>85</v>
      </c>
      <c r="AY4962" s="257" t="s">
        <v>241</v>
      </c>
    </row>
    <row r="4963" s="13" customFormat="1">
      <c r="A4963" s="13"/>
      <c r="B4963" s="236"/>
      <c r="C4963" s="237"/>
      <c r="D4963" s="238" t="s">
        <v>252</v>
      </c>
      <c r="E4963" s="239" t="s">
        <v>39</v>
      </c>
      <c r="F4963" s="240" t="s">
        <v>4368</v>
      </c>
      <c r="G4963" s="237"/>
      <c r="H4963" s="239" t="s">
        <v>39</v>
      </c>
      <c r="I4963" s="241"/>
      <c r="J4963" s="237"/>
      <c r="K4963" s="237"/>
      <c r="L4963" s="242"/>
      <c r="M4963" s="243"/>
      <c r="N4963" s="244"/>
      <c r="O4963" s="244"/>
      <c r="P4963" s="244"/>
      <c r="Q4963" s="244"/>
      <c r="R4963" s="244"/>
      <c r="S4963" s="244"/>
      <c r="T4963" s="245"/>
      <c r="U4963" s="13"/>
      <c r="V4963" s="13"/>
      <c r="W4963" s="13"/>
      <c r="X4963" s="13"/>
      <c r="Y4963" s="13"/>
      <c r="Z4963" s="13"/>
      <c r="AA4963" s="13"/>
      <c r="AB4963" s="13"/>
      <c r="AC4963" s="13"/>
      <c r="AD4963" s="13"/>
      <c r="AE4963" s="13"/>
      <c r="AT4963" s="246" t="s">
        <v>252</v>
      </c>
      <c r="AU4963" s="246" t="s">
        <v>93</v>
      </c>
      <c r="AV4963" s="13" t="s">
        <v>23</v>
      </c>
      <c r="AW4963" s="13" t="s">
        <v>46</v>
      </c>
      <c r="AX4963" s="13" t="s">
        <v>85</v>
      </c>
      <c r="AY4963" s="246" t="s">
        <v>241</v>
      </c>
    </row>
    <row r="4964" s="14" customFormat="1">
      <c r="A4964" s="14"/>
      <c r="B4964" s="247"/>
      <c r="C4964" s="248"/>
      <c r="D4964" s="238" t="s">
        <v>252</v>
      </c>
      <c r="E4964" s="249" t="s">
        <v>39</v>
      </c>
      <c r="F4964" s="250" t="s">
        <v>4369</v>
      </c>
      <c r="G4964" s="248"/>
      <c r="H4964" s="251">
        <v>208.98599999999999</v>
      </c>
      <c r="I4964" s="252"/>
      <c r="J4964" s="248"/>
      <c r="K4964" s="248"/>
      <c r="L4964" s="253"/>
      <c r="M4964" s="254"/>
      <c r="N4964" s="255"/>
      <c r="O4964" s="255"/>
      <c r="P4964" s="255"/>
      <c r="Q4964" s="255"/>
      <c r="R4964" s="255"/>
      <c r="S4964" s="255"/>
      <c r="T4964" s="256"/>
      <c r="U4964" s="14"/>
      <c r="V4964" s="14"/>
      <c r="W4964" s="14"/>
      <c r="X4964" s="14"/>
      <c r="Y4964" s="14"/>
      <c r="Z4964" s="14"/>
      <c r="AA4964" s="14"/>
      <c r="AB4964" s="14"/>
      <c r="AC4964" s="14"/>
      <c r="AD4964" s="14"/>
      <c r="AE4964" s="14"/>
      <c r="AT4964" s="257" t="s">
        <v>252</v>
      </c>
      <c r="AU4964" s="257" t="s">
        <v>93</v>
      </c>
      <c r="AV4964" s="14" t="s">
        <v>93</v>
      </c>
      <c r="AW4964" s="14" t="s">
        <v>46</v>
      </c>
      <c r="AX4964" s="14" t="s">
        <v>85</v>
      </c>
      <c r="AY4964" s="257" t="s">
        <v>241</v>
      </c>
    </row>
    <row r="4965" s="13" customFormat="1">
      <c r="A4965" s="13"/>
      <c r="B4965" s="236"/>
      <c r="C4965" s="237"/>
      <c r="D4965" s="238" t="s">
        <v>252</v>
      </c>
      <c r="E4965" s="239" t="s">
        <v>39</v>
      </c>
      <c r="F4965" s="240" t="s">
        <v>4370</v>
      </c>
      <c r="G4965" s="237"/>
      <c r="H4965" s="239" t="s">
        <v>39</v>
      </c>
      <c r="I4965" s="241"/>
      <c r="J4965" s="237"/>
      <c r="K4965" s="237"/>
      <c r="L4965" s="242"/>
      <c r="M4965" s="243"/>
      <c r="N4965" s="244"/>
      <c r="O4965" s="244"/>
      <c r="P4965" s="244"/>
      <c r="Q4965" s="244"/>
      <c r="R4965" s="244"/>
      <c r="S4965" s="244"/>
      <c r="T4965" s="245"/>
      <c r="U4965" s="13"/>
      <c r="V4965" s="13"/>
      <c r="W4965" s="13"/>
      <c r="X4965" s="13"/>
      <c r="Y4965" s="13"/>
      <c r="Z4965" s="13"/>
      <c r="AA4965" s="13"/>
      <c r="AB4965" s="13"/>
      <c r="AC4965" s="13"/>
      <c r="AD4965" s="13"/>
      <c r="AE4965" s="13"/>
      <c r="AT4965" s="246" t="s">
        <v>252</v>
      </c>
      <c r="AU4965" s="246" t="s">
        <v>93</v>
      </c>
      <c r="AV4965" s="13" t="s">
        <v>23</v>
      </c>
      <c r="AW4965" s="13" t="s">
        <v>46</v>
      </c>
      <c r="AX4965" s="13" t="s">
        <v>85</v>
      </c>
      <c r="AY4965" s="246" t="s">
        <v>241</v>
      </c>
    </row>
    <row r="4966" s="14" customFormat="1">
      <c r="A4966" s="14"/>
      <c r="B4966" s="247"/>
      <c r="C4966" s="248"/>
      <c r="D4966" s="238" t="s">
        <v>252</v>
      </c>
      <c r="E4966" s="249" t="s">
        <v>39</v>
      </c>
      <c r="F4966" s="250" t="s">
        <v>4371</v>
      </c>
      <c r="G4966" s="248"/>
      <c r="H4966" s="251">
        <v>110.25</v>
      </c>
      <c r="I4966" s="252"/>
      <c r="J4966" s="248"/>
      <c r="K4966" s="248"/>
      <c r="L4966" s="253"/>
      <c r="M4966" s="254"/>
      <c r="N4966" s="255"/>
      <c r="O4966" s="255"/>
      <c r="P4966" s="255"/>
      <c r="Q4966" s="255"/>
      <c r="R4966" s="255"/>
      <c r="S4966" s="255"/>
      <c r="T4966" s="256"/>
      <c r="U4966" s="14"/>
      <c r="V4966" s="14"/>
      <c r="W4966" s="14"/>
      <c r="X4966" s="14"/>
      <c r="Y4966" s="14"/>
      <c r="Z4966" s="14"/>
      <c r="AA4966" s="14"/>
      <c r="AB4966" s="14"/>
      <c r="AC4966" s="14"/>
      <c r="AD4966" s="14"/>
      <c r="AE4966" s="14"/>
      <c r="AT4966" s="257" t="s">
        <v>252</v>
      </c>
      <c r="AU4966" s="257" t="s">
        <v>93</v>
      </c>
      <c r="AV4966" s="14" t="s">
        <v>93</v>
      </c>
      <c r="AW4966" s="14" t="s">
        <v>46</v>
      </c>
      <c r="AX4966" s="14" t="s">
        <v>85</v>
      </c>
      <c r="AY4966" s="257" t="s">
        <v>241</v>
      </c>
    </row>
    <row r="4967" s="13" customFormat="1">
      <c r="A4967" s="13"/>
      <c r="B4967" s="236"/>
      <c r="C4967" s="237"/>
      <c r="D4967" s="238" t="s">
        <v>252</v>
      </c>
      <c r="E4967" s="239" t="s">
        <v>39</v>
      </c>
      <c r="F4967" s="240" t="s">
        <v>4372</v>
      </c>
      <c r="G4967" s="237"/>
      <c r="H4967" s="239" t="s">
        <v>39</v>
      </c>
      <c r="I4967" s="241"/>
      <c r="J4967" s="237"/>
      <c r="K4967" s="237"/>
      <c r="L4967" s="242"/>
      <c r="M4967" s="243"/>
      <c r="N4967" s="244"/>
      <c r="O4967" s="244"/>
      <c r="P4967" s="244"/>
      <c r="Q4967" s="244"/>
      <c r="R4967" s="244"/>
      <c r="S4967" s="244"/>
      <c r="T4967" s="245"/>
      <c r="U4967" s="13"/>
      <c r="V4967" s="13"/>
      <c r="W4967" s="13"/>
      <c r="X4967" s="13"/>
      <c r="Y4967" s="13"/>
      <c r="Z4967" s="13"/>
      <c r="AA4967" s="13"/>
      <c r="AB4967" s="13"/>
      <c r="AC4967" s="13"/>
      <c r="AD4967" s="13"/>
      <c r="AE4967" s="13"/>
      <c r="AT4967" s="246" t="s">
        <v>252</v>
      </c>
      <c r="AU4967" s="246" t="s">
        <v>93</v>
      </c>
      <c r="AV4967" s="13" t="s">
        <v>23</v>
      </c>
      <c r="AW4967" s="13" t="s">
        <v>46</v>
      </c>
      <c r="AX4967" s="13" t="s">
        <v>85</v>
      </c>
      <c r="AY4967" s="246" t="s">
        <v>241</v>
      </c>
    </row>
    <row r="4968" s="13" customFormat="1">
      <c r="A4968" s="13"/>
      <c r="B4968" s="236"/>
      <c r="C4968" s="237"/>
      <c r="D4968" s="238" t="s">
        <v>252</v>
      </c>
      <c r="E4968" s="239" t="s">
        <v>39</v>
      </c>
      <c r="F4968" s="240" t="s">
        <v>4019</v>
      </c>
      <c r="G4968" s="237"/>
      <c r="H4968" s="239" t="s">
        <v>39</v>
      </c>
      <c r="I4968" s="241"/>
      <c r="J4968" s="237"/>
      <c r="K4968" s="237"/>
      <c r="L4968" s="242"/>
      <c r="M4968" s="243"/>
      <c r="N4968" s="244"/>
      <c r="O4968" s="244"/>
      <c r="P4968" s="244"/>
      <c r="Q4968" s="244"/>
      <c r="R4968" s="244"/>
      <c r="S4968" s="244"/>
      <c r="T4968" s="245"/>
      <c r="U4968" s="13"/>
      <c r="V4968" s="13"/>
      <c r="W4968" s="13"/>
      <c r="X4968" s="13"/>
      <c r="Y4968" s="13"/>
      <c r="Z4968" s="13"/>
      <c r="AA4968" s="13"/>
      <c r="AB4968" s="13"/>
      <c r="AC4968" s="13"/>
      <c r="AD4968" s="13"/>
      <c r="AE4968" s="13"/>
      <c r="AT4968" s="246" t="s">
        <v>252</v>
      </c>
      <c r="AU4968" s="246" t="s">
        <v>93</v>
      </c>
      <c r="AV4968" s="13" t="s">
        <v>23</v>
      </c>
      <c r="AW4968" s="13" t="s">
        <v>46</v>
      </c>
      <c r="AX4968" s="13" t="s">
        <v>85</v>
      </c>
      <c r="AY4968" s="246" t="s">
        <v>241</v>
      </c>
    </row>
    <row r="4969" s="14" customFormat="1">
      <c r="A4969" s="14"/>
      <c r="B4969" s="247"/>
      <c r="C4969" s="248"/>
      <c r="D4969" s="238" t="s">
        <v>252</v>
      </c>
      <c r="E4969" s="249" t="s">
        <v>39</v>
      </c>
      <c r="F4969" s="250" t="s">
        <v>4375</v>
      </c>
      <c r="G4969" s="248"/>
      <c r="H4969" s="251">
        <v>11.550000000000001</v>
      </c>
      <c r="I4969" s="252"/>
      <c r="J4969" s="248"/>
      <c r="K4969" s="248"/>
      <c r="L4969" s="253"/>
      <c r="M4969" s="254"/>
      <c r="N4969" s="255"/>
      <c r="O4969" s="255"/>
      <c r="P4969" s="255"/>
      <c r="Q4969" s="255"/>
      <c r="R4969" s="255"/>
      <c r="S4969" s="255"/>
      <c r="T4969" s="256"/>
      <c r="U4969" s="14"/>
      <c r="V4969" s="14"/>
      <c r="W4969" s="14"/>
      <c r="X4969" s="14"/>
      <c r="Y4969" s="14"/>
      <c r="Z4969" s="14"/>
      <c r="AA4969" s="14"/>
      <c r="AB4969" s="14"/>
      <c r="AC4969" s="14"/>
      <c r="AD4969" s="14"/>
      <c r="AE4969" s="14"/>
      <c r="AT4969" s="257" t="s">
        <v>252</v>
      </c>
      <c r="AU4969" s="257" t="s">
        <v>93</v>
      </c>
      <c r="AV4969" s="14" t="s">
        <v>93</v>
      </c>
      <c r="AW4969" s="14" t="s">
        <v>46</v>
      </c>
      <c r="AX4969" s="14" t="s">
        <v>85</v>
      </c>
      <c r="AY4969" s="257" t="s">
        <v>241</v>
      </c>
    </row>
    <row r="4970" s="13" customFormat="1">
      <c r="A4970" s="13"/>
      <c r="B4970" s="236"/>
      <c r="C4970" s="237"/>
      <c r="D4970" s="238" t="s">
        <v>252</v>
      </c>
      <c r="E4970" s="239" t="s">
        <v>39</v>
      </c>
      <c r="F4970" s="240" t="s">
        <v>1949</v>
      </c>
      <c r="G4970" s="237"/>
      <c r="H4970" s="239" t="s">
        <v>39</v>
      </c>
      <c r="I4970" s="241"/>
      <c r="J4970" s="237"/>
      <c r="K4970" s="237"/>
      <c r="L4970" s="242"/>
      <c r="M4970" s="243"/>
      <c r="N4970" s="244"/>
      <c r="O4970" s="244"/>
      <c r="P4970" s="244"/>
      <c r="Q4970" s="244"/>
      <c r="R4970" s="244"/>
      <c r="S4970" s="244"/>
      <c r="T4970" s="245"/>
      <c r="U4970" s="13"/>
      <c r="V4970" s="13"/>
      <c r="W4970" s="13"/>
      <c r="X4970" s="13"/>
      <c r="Y4970" s="13"/>
      <c r="Z4970" s="13"/>
      <c r="AA4970" s="13"/>
      <c r="AB4970" s="13"/>
      <c r="AC4970" s="13"/>
      <c r="AD4970" s="13"/>
      <c r="AE4970" s="13"/>
      <c r="AT4970" s="246" t="s">
        <v>252</v>
      </c>
      <c r="AU4970" s="246" t="s">
        <v>93</v>
      </c>
      <c r="AV4970" s="13" t="s">
        <v>23</v>
      </c>
      <c r="AW4970" s="13" t="s">
        <v>46</v>
      </c>
      <c r="AX4970" s="13" t="s">
        <v>85</v>
      </c>
      <c r="AY4970" s="246" t="s">
        <v>241</v>
      </c>
    </row>
    <row r="4971" s="14" customFormat="1">
      <c r="A4971" s="14"/>
      <c r="B4971" s="247"/>
      <c r="C4971" s="248"/>
      <c r="D4971" s="238" t="s">
        <v>252</v>
      </c>
      <c r="E4971" s="249" t="s">
        <v>39</v>
      </c>
      <c r="F4971" s="250" t="s">
        <v>3565</v>
      </c>
      <c r="G4971" s="248"/>
      <c r="H4971" s="251">
        <v>97.200000000000003</v>
      </c>
      <c r="I4971" s="252"/>
      <c r="J4971" s="248"/>
      <c r="K4971" s="248"/>
      <c r="L4971" s="253"/>
      <c r="M4971" s="254"/>
      <c r="N4971" s="255"/>
      <c r="O4971" s="255"/>
      <c r="P4971" s="255"/>
      <c r="Q4971" s="255"/>
      <c r="R4971" s="255"/>
      <c r="S4971" s="255"/>
      <c r="T4971" s="256"/>
      <c r="U4971" s="14"/>
      <c r="V4971" s="14"/>
      <c r="W4971" s="14"/>
      <c r="X4971" s="14"/>
      <c r="Y4971" s="14"/>
      <c r="Z4971" s="14"/>
      <c r="AA4971" s="14"/>
      <c r="AB4971" s="14"/>
      <c r="AC4971" s="14"/>
      <c r="AD4971" s="14"/>
      <c r="AE4971" s="14"/>
      <c r="AT4971" s="257" t="s">
        <v>252</v>
      </c>
      <c r="AU4971" s="257" t="s">
        <v>93</v>
      </c>
      <c r="AV4971" s="14" t="s">
        <v>93</v>
      </c>
      <c r="AW4971" s="14" t="s">
        <v>46</v>
      </c>
      <c r="AX4971" s="14" t="s">
        <v>85</v>
      </c>
      <c r="AY4971" s="257" t="s">
        <v>241</v>
      </c>
    </row>
    <row r="4972" s="13" customFormat="1">
      <c r="A4972" s="13"/>
      <c r="B4972" s="236"/>
      <c r="C4972" s="237"/>
      <c r="D4972" s="238" t="s">
        <v>252</v>
      </c>
      <c r="E4972" s="239" t="s">
        <v>39</v>
      </c>
      <c r="F4972" s="240" t="s">
        <v>1952</v>
      </c>
      <c r="G4972" s="237"/>
      <c r="H4972" s="239" t="s">
        <v>39</v>
      </c>
      <c r="I4972" s="241"/>
      <c r="J4972" s="237"/>
      <c r="K4972" s="237"/>
      <c r="L4972" s="242"/>
      <c r="M4972" s="243"/>
      <c r="N4972" s="244"/>
      <c r="O4972" s="244"/>
      <c r="P4972" s="244"/>
      <c r="Q4972" s="244"/>
      <c r="R4972" s="244"/>
      <c r="S4972" s="244"/>
      <c r="T4972" s="245"/>
      <c r="U4972" s="13"/>
      <c r="V4972" s="13"/>
      <c r="W4972" s="13"/>
      <c r="X4972" s="13"/>
      <c r="Y4972" s="13"/>
      <c r="Z4972" s="13"/>
      <c r="AA4972" s="13"/>
      <c r="AB4972" s="13"/>
      <c r="AC4972" s="13"/>
      <c r="AD4972" s="13"/>
      <c r="AE4972" s="13"/>
      <c r="AT4972" s="246" t="s">
        <v>252</v>
      </c>
      <c r="AU4972" s="246" t="s">
        <v>93</v>
      </c>
      <c r="AV4972" s="13" t="s">
        <v>23</v>
      </c>
      <c r="AW4972" s="13" t="s">
        <v>46</v>
      </c>
      <c r="AX4972" s="13" t="s">
        <v>85</v>
      </c>
      <c r="AY4972" s="246" t="s">
        <v>241</v>
      </c>
    </row>
    <row r="4973" s="14" customFormat="1">
      <c r="A4973" s="14"/>
      <c r="B4973" s="247"/>
      <c r="C4973" s="248"/>
      <c r="D4973" s="238" t="s">
        <v>252</v>
      </c>
      <c r="E4973" s="249" t="s">
        <v>39</v>
      </c>
      <c r="F4973" s="250" t="s">
        <v>4376</v>
      </c>
      <c r="G4973" s="248"/>
      <c r="H4973" s="251">
        <v>379.35000000000002</v>
      </c>
      <c r="I4973" s="252"/>
      <c r="J4973" s="248"/>
      <c r="K4973" s="248"/>
      <c r="L4973" s="253"/>
      <c r="M4973" s="254"/>
      <c r="N4973" s="255"/>
      <c r="O4973" s="255"/>
      <c r="P4973" s="255"/>
      <c r="Q4973" s="255"/>
      <c r="R4973" s="255"/>
      <c r="S4973" s="255"/>
      <c r="T4973" s="256"/>
      <c r="U4973" s="14"/>
      <c r="V4973" s="14"/>
      <c r="W4973" s="14"/>
      <c r="X4973" s="14"/>
      <c r="Y4973" s="14"/>
      <c r="Z4973" s="14"/>
      <c r="AA4973" s="14"/>
      <c r="AB4973" s="14"/>
      <c r="AC4973" s="14"/>
      <c r="AD4973" s="14"/>
      <c r="AE4973" s="14"/>
      <c r="AT4973" s="257" t="s">
        <v>252</v>
      </c>
      <c r="AU4973" s="257" t="s">
        <v>93</v>
      </c>
      <c r="AV4973" s="14" t="s">
        <v>93</v>
      </c>
      <c r="AW4973" s="14" t="s">
        <v>46</v>
      </c>
      <c r="AX4973" s="14" t="s">
        <v>85</v>
      </c>
      <c r="AY4973" s="257" t="s">
        <v>241</v>
      </c>
    </row>
    <row r="4974" s="16" customFormat="1">
      <c r="A4974" s="16"/>
      <c r="B4974" s="269"/>
      <c r="C4974" s="270"/>
      <c r="D4974" s="238" t="s">
        <v>252</v>
      </c>
      <c r="E4974" s="271" t="s">
        <v>39</v>
      </c>
      <c r="F4974" s="272" t="s">
        <v>295</v>
      </c>
      <c r="G4974" s="270"/>
      <c r="H4974" s="273">
        <v>379.35000000000002</v>
      </c>
      <c r="I4974" s="274"/>
      <c r="J4974" s="270"/>
      <c r="K4974" s="270"/>
      <c r="L4974" s="275"/>
      <c r="M4974" s="276"/>
      <c r="N4974" s="277"/>
      <c r="O4974" s="277"/>
      <c r="P4974" s="277"/>
      <c r="Q4974" s="277"/>
      <c r="R4974" s="277"/>
      <c r="S4974" s="277"/>
      <c r="T4974" s="278"/>
      <c r="U4974" s="16"/>
      <c r="V4974" s="16"/>
      <c r="W4974" s="16"/>
      <c r="X4974" s="16"/>
      <c r="Y4974" s="16"/>
      <c r="Z4974" s="16"/>
      <c r="AA4974" s="16"/>
      <c r="AB4974" s="16"/>
      <c r="AC4974" s="16"/>
      <c r="AD4974" s="16"/>
      <c r="AE4974" s="16"/>
      <c r="AT4974" s="279" t="s">
        <v>252</v>
      </c>
      <c r="AU4974" s="279" t="s">
        <v>93</v>
      </c>
      <c r="AV4974" s="16" t="s">
        <v>113</v>
      </c>
      <c r="AW4974" s="16" t="s">
        <v>46</v>
      </c>
      <c r="AX4974" s="16" t="s">
        <v>85</v>
      </c>
      <c r="AY4974" s="279" t="s">
        <v>241</v>
      </c>
    </row>
    <row r="4975" s="13" customFormat="1">
      <c r="A4975" s="13"/>
      <c r="B4975" s="236"/>
      <c r="C4975" s="237"/>
      <c r="D4975" s="238" t="s">
        <v>252</v>
      </c>
      <c r="E4975" s="239" t="s">
        <v>39</v>
      </c>
      <c r="F4975" s="240" t="s">
        <v>4385</v>
      </c>
      <c r="G4975" s="237"/>
      <c r="H4975" s="239" t="s">
        <v>39</v>
      </c>
      <c r="I4975" s="241"/>
      <c r="J4975" s="237"/>
      <c r="K4975" s="237"/>
      <c r="L4975" s="242"/>
      <c r="M4975" s="243"/>
      <c r="N4975" s="244"/>
      <c r="O4975" s="244"/>
      <c r="P4975" s="244"/>
      <c r="Q4975" s="244"/>
      <c r="R4975" s="244"/>
      <c r="S4975" s="244"/>
      <c r="T4975" s="245"/>
      <c r="U4975" s="13"/>
      <c r="V4975" s="13"/>
      <c r="W4975" s="13"/>
      <c r="X4975" s="13"/>
      <c r="Y4975" s="13"/>
      <c r="Z4975" s="13"/>
      <c r="AA4975" s="13"/>
      <c r="AB4975" s="13"/>
      <c r="AC4975" s="13"/>
      <c r="AD4975" s="13"/>
      <c r="AE4975" s="13"/>
      <c r="AT4975" s="246" t="s">
        <v>252</v>
      </c>
      <c r="AU4975" s="246" t="s">
        <v>93</v>
      </c>
      <c r="AV4975" s="13" t="s">
        <v>23</v>
      </c>
      <c r="AW4975" s="13" t="s">
        <v>46</v>
      </c>
      <c r="AX4975" s="13" t="s">
        <v>85</v>
      </c>
      <c r="AY4975" s="246" t="s">
        <v>241</v>
      </c>
    </row>
    <row r="4976" s="13" customFormat="1">
      <c r="A4976" s="13"/>
      <c r="B4976" s="236"/>
      <c r="C4976" s="237"/>
      <c r="D4976" s="238" t="s">
        <v>252</v>
      </c>
      <c r="E4976" s="239" t="s">
        <v>39</v>
      </c>
      <c r="F4976" s="240" t="s">
        <v>1946</v>
      </c>
      <c r="G4976" s="237"/>
      <c r="H4976" s="239" t="s">
        <v>39</v>
      </c>
      <c r="I4976" s="241"/>
      <c r="J4976" s="237"/>
      <c r="K4976" s="237"/>
      <c r="L4976" s="242"/>
      <c r="M4976" s="243"/>
      <c r="N4976" s="244"/>
      <c r="O4976" s="244"/>
      <c r="P4976" s="244"/>
      <c r="Q4976" s="244"/>
      <c r="R4976" s="244"/>
      <c r="S4976" s="244"/>
      <c r="T4976" s="245"/>
      <c r="U4976" s="13"/>
      <c r="V4976" s="13"/>
      <c r="W4976" s="13"/>
      <c r="X4976" s="13"/>
      <c r="Y4976" s="13"/>
      <c r="Z4976" s="13"/>
      <c r="AA4976" s="13"/>
      <c r="AB4976" s="13"/>
      <c r="AC4976" s="13"/>
      <c r="AD4976" s="13"/>
      <c r="AE4976" s="13"/>
      <c r="AT4976" s="246" t="s">
        <v>252</v>
      </c>
      <c r="AU4976" s="246" t="s">
        <v>93</v>
      </c>
      <c r="AV4976" s="13" t="s">
        <v>23</v>
      </c>
      <c r="AW4976" s="13" t="s">
        <v>46</v>
      </c>
      <c r="AX4976" s="13" t="s">
        <v>85</v>
      </c>
      <c r="AY4976" s="246" t="s">
        <v>241</v>
      </c>
    </row>
    <row r="4977" s="13" customFormat="1">
      <c r="A4977" s="13"/>
      <c r="B4977" s="236"/>
      <c r="C4977" s="237"/>
      <c r="D4977" s="238" t="s">
        <v>252</v>
      </c>
      <c r="E4977" s="239" t="s">
        <v>39</v>
      </c>
      <c r="F4977" s="240" t="s">
        <v>4366</v>
      </c>
      <c r="G4977" s="237"/>
      <c r="H4977" s="239" t="s">
        <v>39</v>
      </c>
      <c r="I4977" s="241"/>
      <c r="J4977" s="237"/>
      <c r="K4977" s="237"/>
      <c r="L4977" s="242"/>
      <c r="M4977" s="243"/>
      <c r="N4977" s="244"/>
      <c r="O4977" s="244"/>
      <c r="P4977" s="244"/>
      <c r="Q4977" s="244"/>
      <c r="R4977" s="244"/>
      <c r="S4977" s="244"/>
      <c r="T4977" s="245"/>
      <c r="U4977" s="13"/>
      <c r="V4977" s="13"/>
      <c r="W4977" s="13"/>
      <c r="X4977" s="13"/>
      <c r="Y4977" s="13"/>
      <c r="Z4977" s="13"/>
      <c r="AA4977" s="13"/>
      <c r="AB4977" s="13"/>
      <c r="AC4977" s="13"/>
      <c r="AD4977" s="13"/>
      <c r="AE4977" s="13"/>
      <c r="AT4977" s="246" t="s">
        <v>252</v>
      </c>
      <c r="AU4977" s="246" t="s">
        <v>93</v>
      </c>
      <c r="AV4977" s="13" t="s">
        <v>23</v>
      </c>
      <c r="AW4977" s="13" t="s">
        <v>46</v>
      </c>
      <c r="AX4977" s="13" t="s">
        <v>85</v>
      </c>
      <c r="AY4977" s="246" t="s">
        <v>241</v>
      </c>
    </row>
    <row r="4978" s="14" customFormat="1">
      <c r="A4978" s="14"/>
      <c r="B4978" s="247"/>
      <c r="C4978" s="248"/>
      <c r="D4978" s="238" t="s">
        <v>252</v>
      </c>
      <c r="E4978" s="249" t="s">
        <v>39</v>
      </c>
      <c r="F4978" s="250" t="s">
        <v>4386</v>
      </c>
      <c r="G4978" s="248"/>
      <c r="H4978" s="251">
        <v>8.5679999999999996</v>
      </c>
      <c r="I4978" s="252"/>
      <c r="J4978" s="248"/>
      <c r="K4978" s="248"/>
      <c r="L4978" s="253"/>
      <c r="M4978" s="254"/>
      <c r="N4978" s="255"/>
      <c r="O4978" s="255"/>
      <c r="P4978" s="255"/>
      <c r="Q4978" s="255"/>
      <c r="R4978" s="255"/>
      <c r="S4978" s="255"/>
      <c r="T4978" s="256"/>
      <c r="U4978" s="14"/>
      <c r="V4978" s="14"/>
      <c r="W4978" s="14"/>
      <c r="X4978" s="14"/>
      <c r="Y4978" s="14"/>
      <c r="Z4978" s="14"/>
      <c r="AA4978" s="14"/>
      <c r="AB4978" s="14"/>
      <c r="AC4978" s="14"/>
      <c r="AD4978" s="14"/>
      <c r="AE4978" s="14"/>
      <c r="AT4978" s="257" t="s">
        <v>252</v>
      </c>
      <c r="AU4978" s="257" t="s">
        <v>93</v>
      </c>
      <c r="AV4978" s="14" t="s">
        <v>93</v>
      </c>
      <c r="AW4978" s="14" t="s">
        <v>46</v>
      </c>
      <c r="AX4978" s="14" t="s">
        <v>85</v>
      </c>
      <c r="AY4978" s="257" t="s">
        <v>241</v>
      </c>
    </row>
    <row r="4979" s="13" customFormat="1">
      <c r="A4979" s="13"/>
      <c r="B4979" s="236"/>
      <c r="C4979" s="237"/>
      <c r="D4979" s="238" t="s">
        <v>252</v>
      </c>
      <c r="E4979" s="239" t="s">
        <v>39</v>
      </c>
      <c r="F4979" s="240" t="s">
        <v>4368</v>
      </c>
      <c r="G4979" s="237"/>
      <c r="H4979" s="239" t="s">
        <v>39</v>
      </c>
      <c r="I4979" s="241"/>
      <c r="J4979" s="237"/>
      <c r="K4979" s="237"/>
      <c r="L4979" s="242"/>
      <c r="M4979" s="243"/>
      <c r="N4979" s="244"/>
      <c r="O4979" s="244"/>
      <c r="P4979" s="244"/>
      <c r="Q4979" s="244"/>
      <c r="R4979" s="244"/>
      <c r="S4979" s="244"/>
      <c r="T4979" s="245"/>
      <c r="U4979" s="13"/>
      <c r="V4979" s="13"/>
      <c r="W4979" s="13"/>
      <c r="X4979" s="13"/>
      <c r="Y4979" s="13"/>
      <c r="Z4979" s="13"/>
      <c r="AA4979" s="13"/>
      <c r="AB4979" s="13"/>
      <c r="AC4979" s="13"/>
      <c r="AD4979" s="13"/>
      <c r="AE4979" s="13"/>
      <c r="AT4979" s="246" t="s">
        <v>252</v>
      </c>
      <c r="AU4979" s="246" t="s">
        <v>93</v>
      </c>
      <c r="AV4979" s="13" t="s">
        <v>23</v>
      </c>
      <c r="AW4979" s="13" t="s">
        <v>46</v>
      </c>
      <c r="AX4979" s="13" t="s">
        <v>85</v>
      </c>
      <c r="AY4979" s="246" t="s">
        <v>241</v>
      </c>
    </row>
    <row r="4980" s="14" customFormat="1">
      <c r="A4980" s="14"/>
      <c r="B4980" s="247"/>
      <c r="C4980" s="248"/>
      <c r="D4980" s="238" t="s">
        <v>252</v>
      </c>
      <c r="E4980" s="249" t="s">
        <v>39</v>
      </c>
      <c r="F4980" s="250" t="s">
        <v>4387</v>
      </c>
      <c r="G4980" s="248"/>
      <c r="H4980" s="251">
        <v>27.143000000000001</v>
      </c>
      <c r="I4980" s="252"/>
      <c r="J4980" s="248"/>
      <c r="K4980" s="248"/>
      <c r="L4980" s="253"/>
      <c r="M4980" s="254"/>
      <c r="N4980" s="255"/>
      <c r="O4980" s="255"/>
      <c r="P4980" s="255"/>
      <c r="Q4980" s="255"/>
      <c r="R4980" s="255"/>
      <c r="S4980" s="255"/>
      <c r="T4980" s="256"/>
      <c r="U4980" s="14"/>
      <c r="V4980" s="14"/>
      <c r="W4980" s="14"/>
      <c r="X4980" s="14"/>
      <c r="Y4980" s="14"/>
      <c r="Z4980" s="14"/>
      <c r="AA4980" s="14"/>
      <c r="AB4980" s="14"/>
      <c r="AC4980" s="14"/>
      <c r="AD4980" s="14"/>
      <c r="AE4980" s="14"/>
      <c r="AT4980" s="257" t="s">
        <v>252</v>
      </c>
      <c r="AU4980" s="257" t="s">
        <v>93</v>
      </c>
      <c r="AV4980" s="14" t="s">
        <v>93</v>
      </c>
      <c r="AW4980" s="14" t="s">
        <v>46</v>
      </c>
      <c r="AX4980" s="14" t="s">
        <v>85</v>
      </c>
      <c r="AY4980" s="257" t="s">
        <v>241</v>
      </c>
    </row>
    <row r="4981" s="13" customFormat="1">
      <c r="A4981" s="13"/>
      <c r="B4981" s="236"/>
      <c r="C4981" s="237"/>
      <c r="D4981" s="238" t="s">
        <v>252</v>
      </c>
      <c r="E4981" s="239" t="s">
        <v>39</v>
      </c>
      <c r="F4981" s="240" t="s">
        <v>4370</v>
      </c>
      <c r="G4981" s="237"/>
      <c r="H4981" s="239" t="s">
        <v>39</v>
      </c>
      <c r="I4981" s="241"/>
      <c r="J4981" s="237"/>
      <c r="K4981" s="237"/>
      <c r="L4981" s="242"/>
      <c r="M4981" s="243"/>
      <c r="N4981" s="244"/>
      <c r="O4981" s="244"/>
      <c r="P4981" s="244"/>
      <c r="Q4981" s="244"/>
      <c r="R4981" s="244"/>
      <c r="S4981" s="244"/>
      <c r="T4981" s="245"/>
      <c r="U4981" s="13"/>
      <c r="V4981" s="13"/>
      <c r="W4981" s="13"/>
      <c r="X4981" s="13"/>
      <c r="Y4981" s="13"/>
      <c r="Z4981" s="13"/>
      <c r="AA4981" s="13"/>
      <c r="AB4981" s="13"/>
      <c r="AC4981" s="13"/>
      <c r="AD4981" s="13"/>
      <c r="AE4981" s="13"/>
      <c r="AT4981" s="246" t="s">
        <v>252</v>
      </c>
      <c r="AU4981" s="246" t="s">
        <v>93</v>
      </c>
      <c r="AV4981" s="13" t="s">
        <v>23</v>
      </c>
      <c r="AW4981" s="13" t="s">
        <v>46</v>
      </c>
      <c r="AX4981" s="13" t="s">
        <v>85</v>
      </c>
      <c r="AY4981" s="246" t="s">
        <v>241</v>
      </c>
    </row>
    <row r="4982" s="14" customFormat="1">
      <c r="A4982" s="14"/>
      <c r="B4982" s="247"/>
      <c r="C4982" s="248"/>
      <c r="D4982" s="238" t="s">
        <v>252</v>
      </c>
      <c r="E4982" s="249" t="s">
        <v>39</v>
      </c>
      <c r="F4982" s="250" t="s">
        <v>4388</v>
      </c>
      <c r="G4982" s="248"/>
      <c r="H4982" s="251">
        <v>14.558</v>
      </c>
      <c r="I4982" s="252"/>
      <c r="J4982" s="248"/>
      <c r="K4982" s="248"/>
      <c r="L4982" s="253"/>
      <c r="M4982" s="254"/>
      <c r="N4982" s="255"/>
      <c r="O4982" s="255"/>
      <c r="P4982" s="255"/>
      <c r="Q4982" s="255"/>
      <c r="R4982" s="255"/>
      <c r="S4982" s="255"/>
      <c r="T4982" s="256"/>
      <c r="U4982" s="14"/>
      <c r="V4982" s="14"/>
      <c r="W4982" s="14"/>
      <c r="X4982" s="14"/>
      <c r="Y4982" s="14"/>
      <c r="Z4982" s="14"/>
      <c r="AA4982" s="14"/>
      <c r="AB4982" s="14"/>
      <c r="AC4982" s="14"/>
      <c r="AD4982" s="14"/>
      <c r="AE4982" s="14"/>
      <c r="AT4982" s="257" t="s">
        <v>252</v>
      </c>
      <c r="AU4982" s="257" t="s">
        <v>93</v>
      </c>
      <c r="AV4982" s="14" t="s">
        <v>93</v>
      </c>
      <c r="AW4982" s="14" t="s">
        <v>46</v>
      </c>
      <c r="AX4982" s="14" t="s">
        <v>85</v>
      </c>
      <c r="AY4982" s="257" t="s">
        <v>241</v>
      </c>
    </row>
    <row r="4983" s="13" customFormat="1">
      <c r="A4983" s="13"/>
      <c r="B4983" s="236"/>
      <c r="C4983" s="237"/>
      <c r="D4983" s="238" t="s">
        <v>252</v>
      </c>
      <c r="E4983" s="239" t="s">
        <v>39</v>
      </c>
      <c r="F4983" s="240" t="s">
        <v>4372</v>
      </c>
      <c r="G4983" s="237"/>
      <c r="H4983" s="239" t="s">
        <v>39</v>
      </c>
      <c r="I4983" s="241"/>
      <c r="J4983" s="237"/>
      <c r="K4983" s="237"/>
      <c r="L4983" s="242"/>
      <c r="M4983" s="243"/>
      <c r="N4983" s="244"/>
      <c r="O4983" s="244"/>
      <c r="P4983" s="244"/>
      <c r="Q4983" s="244"/>
      <c r="R4983" s="244"/>
      <c r="S4983" s="244"/>
      <c r="T4983" s="245"/>
      <c r="U4983" s="13"/>
      <c r="V4983" s="13"/>
      <c r="W4983" s="13"/>
      <c r="X4983" s="13"/>
      <c r="Y4983" s="13"/>
      <c r="Z4983" s="13"/>
      <c r="AA4983" s="13"/>
      <c r="AB4983" s="13"/>
      <c r="AC4983" s="13"/>
      <c r="AD4983" s="13"/>
      <c r="AE4983" s="13"/>
      <c r="AT4983" s="246" t="s">
        <v>252</v>
      </c>
      <c r="AU4983" s="246" t="s">
        <v>93</v>
      </c>
      <c r="AV4983" s="13" t="s">
        <v>23</v>
      </c>
      <c r="AW4983" s="13" t="s">
        <v>46</v>
      </c>
      <c r="AX4983" s="13" t="s">
        <v>85</v>
      </c>
      <c r="AY4983" s="246" t="s">
        <v>241</v>
      </c>
    </row>
    <row r="4984" s="13" customFormat="1">
      <c r="A4984" s="13"/>
      <c r="B4984" s="236"/>
      <c r="C4984" s="237"/>
      <c r="D4984" s="238" t="s">
        <v>252</v>
      </c>
      <c r="E4984" s="239" t="s">
        <v>39</v>
      </c>
      <c r="F4984" s="240" t="s">
        <v>4019</v>
      </c>
      <c r="G4984" s="237"/>
      <c r="H4984" s="239" t="s">
        <v>39</v>
      </c>
      <c r="I4984" s="241"/>
      <c r="J4984" s="237"/>
      <c r="K4984" s="237"/>
      <c r="L4984" s="242"/>
      <c r="M4984" s="243"/>
      <c r="N4984" s="244"/>
      <c r="O4984" s="244"/>
      <c r="P4984" s="244"/>
      <c r="Q4984" s="244"/>
      <c r="R4984" s="244"/>
      <c r="S4984" s="244"/>
      <c r="T4984" s="245"/>
      <c r="U4984" s="13"/>
      <c r="V4984" s="13"/>
      <c r="W4984" s="13"/>
      <c r="X4984" s="13"/>
      <c r="Y4984" s="13"/>
      <c r="Z4984" s="13"/>
      <c r="AA4984" s="13"/>
      <c r="AB4984" s="13"/>
      <c r="AC4984" s="13"/>
      <c r="AD4984" s="13"/>
      <c r="AE4984" s="13"/>
      <c r="AT4984" s="246" t="s">
        <v>252</v>
      </c>
      <c r="AU4984" s="246" t="s">
        <v>93</v>
      </c>
      <c r="AV4984" s="13" t="s">
        <v>23</v>
      </c>
      <c r="AW4984" s="13" t="s">
        <v>46</v>
      </c>
      <c r="AX4984" s="13" t="s">
        <v>85</v>
      </c>
      <c r="AY4984" s="246" t="s">
        <v>241</v>
      </c>
    </row>
    <row r="4985" s="14" customFormat="1">
      <c r="A4985" s="14"/>
      <c r="B4985" s="247"/>
      <c r="C4985" s="248"/>
      <c r="D4985" s="238" t="s">
        <v>252</v>
      </c>
      <c r="E4985" s="249" t="s">
        <v>39</v>
      </c>
      <c r="F4985" s="250" t="s">
        <v>4389</v>
      </c>
      <c r="G4985" s="248"/>
      <c r="H4985" s="251">
        <v>6.7930000000000001</v>
      </c>
      <c r="I4985" s="252"/>
      <c r="J4985" s="248"/>
      <c r="K4985" s="248"/>
      <c r="L4985" s="253"/>
      <c r="M4985" s="254"/>
      <c r="N4985" s="255"/>
      <c r="O4985" s="255"/>
      <c r="P4985" s="255"/>
      <c r="Q4985" s="255"/>
      <c r="R4985" s="255"/>
      <c r="S4985" s="255"/>
      <c r="T4985" s="256"/>
      <c r="U4985" s="14"/>
      <c r="V4985" s="14"/>
      <c r="W4985" s="14"/>
      <c r="X4985" s="14"/>
      <c r="Y4985" s="14"/>
      <c r="Z4985" s="14"/>
      <c r="AA4985" s="14"/>
      <c r="AB4985" s="14"/>
      <c r="AC4985" s="14"/>
      <c r="AD4985" s="14"/>
      <c r="AE4985" s="14"/>
      <c r="AT4985" s="257" t="s">
        <v>252</v>
      </c>
      <c r="AU4985" s="257" t="s">
        <v>93</v>
      </c>
      <c r="AV4985" s="14" t="s">
        <v>93</v>
      </c>
      <c r="AW4985" s="14" t="s">
        <v>46</v>
      </c>
      <c r="AX4985" s="14" t="s">
        <v>85</v>
      </c>
      <c r="AY4985" s="257" t="s">
        <v>241</v>
      </c>
    </row>
    <row r="4986" s="13" customFormat="1">
      <c r="A4986" s="13"/>
      <c r="B4986" s="236"/>
      <c r="C4986" s="237"/>
      <c r="D4986" s="238" t="s">
        <v>252</v>
      </c>
      <c r="E4986" s="239" t="s">
        <v>39</v>
      </c>
      <c r="F4986" s="240" t="s">
        <v>1949</v>
      </c>
      <c r="G4986" s="237"/>
      <c r="H4986" s="239" t="s">
        <v>39</v>
      </c>
      <c r="I4986" s="241"/>
      <c r="J4986" s="237"/>
      <c r="K4986" s="237"/>
      <c r="L4986" s="242"/>
      <c r="M4986" s="243"/>
      <c r="N4986" s="244"/>
      <c r="O4986" s="244"/>
      <c r="P4986" s="244"/>
      <c r="Q4986" s="244"/>
      <c r="R4986" s="244"/>
      <c r="S4986" s="244"/>
      <c r="T4986" s="245"/>
      <c r="U4986" s="13"/>
      <c r="V4986" s="13"/>
      <c r="W4986" s="13"/>
      <c r="X4986" s="13"/>
      <c r="Y4986" s="13"/>
      <c r="Z4986" s="13"/>
      <c r="AA4986" s="13"/>
      <c r="AB4986" s="13"/>
      <c r="AC4986" s="13"/>
      <c r="AD4986" s="13"/>
      <c r="AE4986" s="13"/>
      <c r="AT4986" s="246" t="s">
        <v>252</v>
      </c>
      <c r="AU4986" s="246" t="s">
        <v>93</v>
      </c>
      <c r="AV4986" s="13" t="s">
        <v>23</v>
      </c>
      <c r="AW4986" s="13" t="s">
        <v>46</v>
      </c>
      <c r="AX4986" s="13" t="s">
        <v>85</v>
      </c>
      <c r="AY4986" s="246" t="s">
        <v>241</v>
      </c>
    </row>
    <row r="4987" s="14" customFormat="1">
      <c r="A4987" s="14"/>
      <c r="B4987" s="247"/>
      <c r="C4987" s="248"/>
      <c r="D4987" s="238" t="s">
        <v>252</v>
      </c>
      <c r="E4987" s="249" t="s">
        <v>39</v>
      </c>
      <c r="F4987" s="250" t="s">
        <v>4390</v>
      </c>
      <c r="G4987" s="248"/>
      <c r="H4987" s="251">
        <v>18.094999999999999</v>
      </c>
      <c r="I4987" s="252"/>
      <c r="J4987" s="248"/>
      <c r="K4987" s="248"/>
      <c r="L4987" s="253"/>
      <c r="M4987" s="254"/>
      <c r="N4987" s="255"/>
      <c r="O4987" s="255"/>
      <c r="P4987" s="255"/>
      <c r="Q4987" s="255"/>
      <c r="R4987" s="255"/>
      <c r="S4987" s="255"/>
      <c r="T4987" s="256"/>
      <c r="U4987" s="14"/>
      <c r="V4987" s="14"/>
      <c r="W4987" s="14"/>
      <c r="X4987" s="14"/>
      <c r="Y4987" s="14"/>
      <c r="Z4987" s="14"/>
      <c r="AA4987" s="14"/>
      <c r="AB4987" s="14"/>
      <c r="AC4987" s="14"/>
      <c r="AD4987" s="14"/>
      <c r="AE4987" s="14"/>
      <c r="AT4987" s="257" t="s">
        <v>252</v>
      </c>
      <c r="AU4987" s="257" t="s">
        <v>93</v>
      </c>
      <c r="AV4987" s="14" t="s">
        <v>93</v>
      </c>
      <c r="AW4987" s="14" t="s">
        <v>46</v>
      </c>
      <c r="AX4987" s="14" t="s">
        <v>85</v>
      </c>
      <c r="AY4987" s="257" t="s">
        <v>241</v>
      </c>
    </row>
    <row r="4988" s="13" customFormat="1">
      <c r="A4988" s="13"/>
      <c r="B4988" s="236"/>
      <c r="C4988" s="237"/>
      <c r="D4988" s="238" t="s">
        <v>252</v>
      </c>
      <c r="E4988" s="239" t="s">
        <v>39</v>
      </c>
      <c r="F4988" s="240" t="s">
        <v>1952</v>
      </c>
      <c r="G4988" s="237"/>
      <c r="H4988" s="239" t="s">
        <v>39</v>
      </c>
      <c r="I4988" s="241"/>
      <c r="J4988" s="237"/>
      <c r="K4988" s="237"/>
      <c r="L4988" s="242"/>
      <c r="M4988" s="243"/>
      <c r="N4988" s="244"/>
      <c r="O4988" s="244"/>
      <c r="P4988" s="244"/>
      <c r="Q4988" s="244"/>
      <c r="R4988" s="244"/>
      <c r="S4988" s="244"/>
      <c r="T4988" s="245"/>
      <c r="U4988" s="13"/>
      <c r="V4988" s="13"/>
      <c r="W4988" s="13"/>
      <c r="X4988" s="13"/>
      <c r="Y4988" s="13"/>
      <c r="Z4988" s="13"/>
      <c r="AA4988" s="13"/>
      <c r="AB4988" s="13"/>
      <c r="AC4988" s="13"/>
      <c r="AD4988" s="13"/>
      <c r="AE4988" s="13"/>
      <c r="AT4988" s="246" t="s">
        <v>252</v>
      </c>
      <c r="AU4988" s="246" t="s">
        <v>93</v>
      </c>
      <c r="AV4988" s="13" t="s">
        <v>23</v>
      </c>
      <c r="AW4988" s="13" t="s">
        <v>46</v>
      </c>
      <c r="AX4988" s="13" t="s">
        <v>85</v>
      </c>
      <c r="AY4988" s="246" t="s">
        <v>241</v>
      </c>
    </row>
    <row r="4989" s="14" customFormat="1">
      <c r="A4989" s="14"/>
      <c r="B4989" s="247"/>
      <c r="C4989" s="248"/>
      <c r="D4989" s="238" t="s">
        <v>252</v>
      </c>
      <c r="E4989" s="249" t="s">
        <v>39</v>
      </c>
      <c r="F4989" s="250" t="s">
        <v>4391</v>
      </c>
      <c r="G4989" s="248"/>
      <c r="H4989" s="251">
        <v>31.512</v>
      </c>
      <c r="I4989" s="252"/>
      <c r="J4989" s="248"/>
      <c r="K4989" s="248"/>
      <c r="L4989" s="253"/>
      <c r="M4989" s="254"/>
      <c r="N4989" s="255"/>
      <c r="O4989" s="255"/>
      <c r="P4989" s="255"/>
      <c r="Q4989" s="255"/>
      <c r="R4989" s="255"/>
      <c r="S4989" s="255"/>
      <c r="T4989" s="256"/>
      <c r="U4989" s="14"/>
      <c r="V4989" s="14"/>
      <c r="W4989" s="14"/>
      <c r="X4989" s="14"/>
      <c r="Y4989" s="14"/>
      <c r="Z4989" s="14"/>
      <c r="AA4989" s="14"/>
      <c r="AB4989" s="14"/>
      <c r="AC4989" s="14"/>
      <c r="AD4989" s="14"/>
      <c r="AE4989" s="14"/>
      <c r="AT4989" s="257" t="s">
        <v>252</v>
      </c>
      <c r="AU4989" s="257" t="s">
        <v>93</v>
      </c>
      <c r="AV4989" s="14" t="s">
        <v>93</v>
      </c>
      <c r="AW4989" s="14" t="s">
        <v>46</v>
      </c>
      <c r="AX4989" s="14" t="s">
        <v>85</v>
      </c>
      <c r="AY4989" s="257" t="s">
        <v>241</v>
      </c>
    </row>
    <row r="4990" s="16" customFormat="1">
      <c r="A4990" s="16"/>
      <c r="B4990" s="269"/>
      <c r="C4990" s="270"/>
      <c r="D4990" s="238" t="s">
        <v>252</v>
      </c>
      <c r="E4990" s="271" t="s">
        <v>39</v>
      </c>
      <c r="F4990" s="272" t="s">
        <v>295</v>
      </c>
      <c r="G4990" s="270"/>
      <c r="H4990" s="273">
        <v>106.669</v>
      </c>
      <c r="I4990" s="274"/>
      <c r="J4990" s="270"/>
      <c r="K4990" s="270"/>
      <c r="L4990" s="275"/>
      <c r="M4990" s="276"/>
      <c r="N4990" s="277"/>
      <c r="O4990" s="277"/>
      <c r="P4990" s="277"/>
      <c r="Q4990" s="277"/>
      <c r="R4990" s="277"/>
      <c r="S4990" s="277"/>
      <c r="T4990" s="278"/>
      <c r="U4990" s="16"/>
      <c r="V4990" s="16"/>
      <c r="W4990" s="16"/>
      <c r="X4990" s="16"/>
      <c r="Y4990" s="16"/>
      <c r="Z4990" s="16"/>
      <c r="AA4990" s="16"/>
      <c r="AB4990" s="16"/>
      <c r="AC4990" s="16"/>
      <c r="AD4990" s="16"/>
      <c r="AE4990" s="16"/>
      <c r="AT4990" s="279" t="s">
        <v>252</v>
      </c>
      <c r="AU4990" s="279" t="s">
        <v>93</v>
      </c>
      <c r="AV4990" s="16" t="s">
        <v>113</v>
      </c>
      <c r="AW4990" s="16" t="s">
        <v>46</v>
      </c>
      <c r="AX4990" s="16" t="s">
        <v>85</v>
      </c>
      <c r="AY4990" s="279" t="s">
        <v>241</v>
      </c>
    </row>
    <row r="4991" s="15" customFormat="1">
      <c r="A4991" s="15"/>
      <c r="B4991" s="258"/>
      <c r="C4991" s="259"/>
      <c r="D4991" s="238" t="s">
        <v>252</v>
      </c>
      <c r="E4991" s="260" t="s">
        <v>39</v>
      </c>
      <c r="F4991" s="261" t="s">
        <v>274</v>
      </c>
      <c r="G4991" s="259"/>
      <c r="H4991" s="262">
        <v>943.255</v>
      </c>
      <c r="I4991" s="263"/>
      <c r="J4991" s="259"/>
      <c r="K4991" s="259"/>
      <c r="L4991" s="264"/>
      <c r="M4991" s="265"/>
      <c r="N4991" s="266"/>
      <c r="O4991" s="266"/>
      <c r="P4991" s="266"/>
      <c r="Q4991" s="266"/>
      <c r="R4991" s="266"/>
      <c r="S4991" s="266"/>
      <c r="T4991" s="267"/>
      <c r="U4991" s="15"/>
      <c r="V4991" s="15"/>
      <c r="W4991" s="15"/>
      <c r="X4991" s="15"/>
      <c r="Y4991" s="15"/>
      <c r="Z4991" s="15"/>
      <c r="AA4991" s="15"/>
      <c r="AB4991" s="15"/>
      <c r="AC4991" s="15"/>
      <c r="AD4991" s="15"/>
      <c r="AE4991" s="15"/>
      <c r="AT4991" s="268" t="s">
        <v>252</v>
      </c>
      <c r="AU4991" s="268" t="s">
        <v>93</v>
      </c>
      <c r="AV4991" s="15" t="s">
        <v>248</v>
      </c>
      <c r="AW4991" s="15" t="s">
        <v>46</v>
      </c>
      <c r="AX4991" s="15" t="s">
        <v>23</v>
      </c>
      <c r="AY4991" s="268" t="s">
        <v>241</v>
      </c>
    </row>
    <row r="4992" s="2" customFormat="1" ht="24.15" customHeight="1">
      <c r="A4992" s="42"/>
      <c r="B4992" s="43"/>
      <c r="C4992" s="280" t="s">
        <v>4392</v>
      </c>
      <c r="D4992" s="280" t="s">
        <v>463</v>
      </c>
      <c r="E4992" s="281" t="s">
        <v>4393</v>
      </c>
      <c r="F4992" s="282" t="s">
        <v>4394</v>
      </c>
      <c r="G4992" s="283" t="s">
        <v>145</v>
      </c>
      <c r="H4992" s="284">
        <v>1099.364</v>
      </c>
      <c r="I4992" s="285"/>
      <c r="J4992" s="286">
        <f>ROUND(I4992*H4992,2)</f>
        <v>0</v>
      </c>
      <c r="K4992" s="282" t="s">
        <v>39</v>
      </c>
      <c r="L4992" s="287"/>
      <c r="M4992" s="288" t="s">
        <v>39</v>
      </c>
      <c r="N4992" s="289" t="s">
        <v>56</v>
      </c>
      <c r="O4992" s="88"/>
      <c r="P4992" s="227">
        <f>O4992*H4992</f>
        <v>0</v>
      </c>
      <c r="Q4992" s="227">
        <v>0.0044000000000000003</v>
      </c>
      <c r="R4992" s="227">
        <f>Q4992*H4992</f>
        <v>4.8372016000000002</v>
      </c>
      <c r="S4992" s="227">
        <v>0</v>
      </c>
      <c r="T4992" s="228">
        <f>S4992*H4992</f>
        <v>0</v>
      </c>
      <c r="U4992" s="42"/>
      <c r="V4992" s="42"/>
      <c r="W4992" s="42"/>
      <c r="X4992" s="42"/>
      <c r="Y4992" s="42"/>
      <c r="Z4992" s="42"/>
      <c r="AA4992" s="42"/>
      <c r="AB4992" s="42"/>
      <c r="AC4992" s="42"/>
      <c r="AD4992" s="42"/>
      <c r="AE4992" s="42"/>
      <c r="AR4992" s="229" t="s">
        <v>660</v>
      </c>
      <c r="AT4992" s="229" t="s">
        <v>463</v>
      </c>
      <c r="AU4992" s="229" t="s">
        <v>93</v>
      </c>
      <c r="AY4992" s="20" t="s">
        <v>241</v>
      </c>
      <c r="BE4992" s="230">
        <f>IF(N4992="základní",J4992,0)</f>
        <v>0</v>
      </c>
      <c r="BF4992" s="230">
        <f>IF(N4992="snížená",J4992,0)</f>
        <v>0</v>
      </c>
      <c r="BG4992" s="230">
        <f>IF(N4992="zákl. přenesená",J4992,0)</f>
        <v>0</v>
      </c>
      <c r="BH4992" s="230">
        <f>IF(N4992="sníž. přenesená",J4992,0)</f>
        <v>0</v>
      </c>
      <c r="BI4992" s="230">
        <f>IF(N4992="nulová",J4992,0)</f>
        <v>0</v>
      </c>
      <c r="BJ4992" s="20" t="s">
        <v>23</v>
      </c>
      <c r="BK4992" s="230">
        <f>ROUND(I4992*H4992,2)</f>
        <v>0</v>
      </c>
      <c r="BL4992" s="20" t="s">
        <v>462</v>
      </c>
      <c r="BM4992" s="229" t="s">
        <v>4395</v>
      </c>
    </row>
    <row r="4993" s="14" customFormat="1">
      <c r="A4993" s="14"/>
      <c r="B4993" s="247"/>
      <c r="C4993" s="248"/>
      <c r="D4993" s="238" t="s">
        <v>252</v>
      </c>
      <c r="E4993" s="248"/>
      <c r="F4993" s="250" t="s">
        <v>4396</v>
      </c>
      <c r="G4993" s="248"/>
      <c r="H4993" s="251">
        <v>1099.364</v>
      </c>
      <c r="I4993" s="252"/>
      <c r="J4993" s="248"/>
      <c r="K4993" s="248"/>
      <c r="L4993" s="253"/>
      <c r="M4993" s="254"/>
      <c r="N4993" s="255"/>
      <c r="O4993" s="255"/>
      <c r="P4993" s="255"/>
      <c r="Q4993" s="255"/>
      <c r="R4993" s="255"/>
      <c r="S4993" s="255"/>
      <c r="T4993" s="256"/>
      <c r="U4993" s="14"/>
      <c r="V4993" s="14"/>
      <c r="W4993" s="14"/>
      <c r="X4993" s="14"/>
      <c r="Y4993" s="14"/>
      <c r="Z4993" s="14"/>
      <c r="AA4993" s="14"/>
      <c r="AB4993" s="14"/>
      <c r="AC4993" s="14"/>
      <c r="AD4993" s="14"/>
      <c r="AE4993" s="14"/>
      <c r="AT4993" s="257" t="s">
        <v>252</v>
      </c>
      <c r="AU4993" s="257" t="s">
        <v>93</v>
      </c>
      <c r="AV4993" s="14" t="s">
        <v>93</v>
      </c>
      <c r="AW4993" s="14" t="s">
        <v>4</v>
      </c>
      <c r="AX4993" s="14" t="s">
        <v>23</v>
      </c>
      <c r="AY4993" s="257" t="s">
        <v>241</v>
      </c>
    </row>
    <row r="4994" s="2" customFormat="1" ht="16.5" customHeight="1">
      <c r="A4994" s="42"/>
      <c r="B4994" s="43"/>
      <c r="C4994" s="218" t="s">
        <v>4397</v>
      </c>
      <c r="D4994" s="218" t="s">
        <v>243</v>
      </c>
      <c r="E4994" s="219" t="s">
        <v>4398</v>
      </c>
      <c r="F4994" s="220" t="s">
        <v>4399</v>
      </c>
      <c r="G4994" s="221" t="s">
        <v>145</v>
      </c>
      <c r="H4994" s="222">
        <v>8.2599999999999998</v>
      </c>
      <c r="I4994" s="223"/>
      <c r="J4994" s="224">
        <f>ROUND(I4994*H4994,2)</f>
        <v>0</v>
      </c>
      <c r="K4994" s="220" t="s">
        <v>247</v>
      </c>
      <c r="L4994" s="48"/>
      <c r="M4994" s="225" t="s">
        <v>39</v>
      </c>
      <c r="N4994" s="226" t="s">
        <v>56</v>
      </c>
      <c r="O4994" s="88"/>
      <c r="P4994" s="227">
        <f>O4994*H4994</f>
        <v>0</v>
      </c>
      <c r="Q4994" s="227">
        <v>0</v>
      </c>
      <c r="R4994" s="227">
        <f>Q4994*H4994</f>
        <v>0</v>
      </c>
      <c r="S4994" s="227">
        <v>0.00066</v>
      </c>
      <c r="T4994" s="228">
        <f>S4994*H4994</f>
        <v>0.0054516</v>
      </c>
      <c r="U4994" s="42"/>
      <c r="V4994" s="42"/>
      <c r="W4994" s="42"/>
      <c r="X4994" s="42"/>
      <c r="Y4994" s="42"/>
      <c r="Z4994" s="42"/>
      <c r="AA4994" s="42"/>
      <c r="AB4994" s="42"/>
      <c r="AC4994" s="42"/>
      <c r="AD4994" s="42"/>
      <c r="AE4994" s="42"/>
      <c r="AR4994" s="229" t="s">
        <v>462</v>
      </c>
      <c r="AT4994" s="229" t="s">
        <v>243</v>
      </c>
      <c r="AU4994" s="229" t="s">
        <v>93</v>
      </c>
      <c r="AY4994" s="20" t="s">
        <v>241</v>
      </c>
      <c r="BE4994" s="230">
        <f>IF(N4994="základní",J4994,0)</f>
        <v>0</v>
      </c>
      <c r="BF4994" s="230">
        <f>IF(N4994="snížená",J4994,0)</f>
        <v>0</v>
      </c>
      <c r="BG4994" s="230">
        <f>IF(N4994="zákl. přenesená",J4994,0)</f>
        <v>0</v>
      </c>
      <c r="BH4994" s="230">
        <f>IF(N4994="sníž. přenesená",J4994,0)</f>
        <v>0</v>
      </c>
      <c r="BI4994" s="230">
        <f>IF(N4994="nulová",J4994,0)</f>
        <v>0</v>
      </c>
      <c r="BJ4994" s="20" t="s">
        <v>23</v>
      </c>
      <c r="BK4994" s="230">
        <f>ROUND(I4994*H4994,2)</f>
        <v>0</v>
      </c>
      <c r="BL4994" s="20" t="s">
        <v>462</v>
      </c>
      <c r="BM4994" s="229" t="s">
        <v>4400</v>
      </c>
    </row>
    <row r="4995" s="2" customFormat="1">
      <c r="A4995" s="42"/>
      <c r="B4995" s="43"/>
      <c r="C4995" s="44"/>
      <c r="D4995" s="231" t="s">
        <v>250</v>
      </c>
      <c r="E4995" s="44"/>
      <c r="F4995" s="232" t="s">
        <v>4401</v>
      </c>
      <c r="G4995" s="44"/>
      <c r="H4995" s="44"/>
      <c r="I4995" s="233"/>
      <c r="J4995" s="44"/>
      <c r="K4995" s="44"/>
      <c r="L4995" s="48"/>
      <c r="M4995" s="234"/>
      <c r="N4995" s="235"/>
      <c r="O4995" s="88"/>
      <c r="P4995" s="88"/>
      <c r="Q4995" s="88"/>
      <c r="R4995" s="88"/>
      <c r="S4995" s="88"/>
      <c r="T4995" s="89"/>
      <c r="U4995" s="42"/>
      <c r="V4995" s="42"/>
      <c r="W4995" s="42"/>
      <c r="X4995" s="42"/>
      <c r="Y4995" s="42"/>
      <c r="Z4995" s="42"/>
      <c r="AA4995" s="42"/>
      <c r="AB4995" s="42"/>
      <c r="AC4995" s="42"/>
      <c r="AD4995" s="42"/>
      <c r="AE4995" s="42"/>
      <c r="AT4995" s="20" t="s">
        <v>250</v>
      </c>
      <c r="AU4995" s="20" t="s">
        <v>93</v>
      </c>
    </row>
    <row r="4996" s="13" customFormat="1">
      <c r="A4996" s="13"/>
      <c r="B4996" s="236"/>
      <c r="C4996" s="237"/>
      <c r="D4996" s="238" t="s">
        <v>252</v>
      </c>
      <c r="E4996" s="239" t="s">
        <v>39</v>
      </c>
      <c r="F4996" s="240" t="s">
        <v>3709</v>
      </c>
      <c r="G4996" s="237"/>
      <c r="H4996" s="239" t="s">
        <v>39</v>
      </c>
      <c r="I4996" s="241"/>
      <c r="J4996" s="237"/>
      <c r="K4996" s="237"/>
      <c r="L4996" s="242"/>
      <c r="M4996" s="243"/>
      <c r="N4996" s="244"/>
      <c r="O4996" s="244"/>
      <c r="P4996" s="244"/>
      <c r="Q4996" s="244"/>
      <c r="R4996" s="244"/>
      <c r="S4996" s="244"/>
      <c r="T4996" s="245"/>
      <c r="U4996" s="13"/>
      <c r="V4996" s="13"/>
      <c r="W4996" s="13"/>
      <c r="X4996" s="13"/>
      <c r="Y4996" s="13"/>
      <c r="Z4996" s="13"/>
      <c r="AA4996" s="13"/>
      <c r="AB4996" s="13"/>
      <c r="AC4996" s="13"/>
      <c r="AD4996" s="13"/>
      <c r="AE4996" s="13"/>
      <c r="AT4996" s="246" t="s">
        <v>252</v>
      </c>
      <c r="AU4996" s="246" t="s">
        <v>93</v>
      </c>
      <c r="AV4996" s="13" t="s">
        <v>23</v>
      </c>
      <c r="AW4996" s="13" t="s">
        <v>46</v>
      </c>
      <c r="AX4996" s="13" t="s">
        <v>85</v>
      </c>
      <c r="AY4996" s="246" t="s">
        <v>241</v>
      </c>
    </row>
    <row r="4997" s="13" customFormat="1">
      <c r="A4997" s="13"/>
      <c r="B4997" s="236"/>
      <c r="C4997" s="237"/>
      <c r="D4997" s="238" t="s">
        <v>252</v>
      </c>
      <c r="E4997" s="239" t="s">
        <v>39</v>
      </c>
      <c r="F4997" s="240" t="s">
        <v>4402</v>
      </c>
      <c r="G4997" s="237"/>
      <c r="H4997" s="239" t="s">
        <v>39</v>
      </c>
      <c r="I4997" s="241"/>
      <c r="J4997" s="237"/>
      <c r="K4997" s="237"/>
      <c r="L4997" s="242"/>
      <c r="M4997" s="243"/>
      <c r="N4997" s="244"/>
      <c r="O4997" s="244"/>
      <c r="P4997" s="244"/>
      <c r="Q4997" s="244"/>
      <c r="R4997" s="244"/>
      <c r="S4997" s="244"/>
      <c r="T4997" s="245"/>
      <c r="U4997" s="13"/>
      <c r="V4997" s="13"/>
      <c r="W4997" s="13"/>
      <c r="X4997" s="13"/>
      <c r="Y4997" s="13"/>
      <c r="Z4997" s="13"/>
      <c r="AA4997" s="13"/>
      <c r="AB4997" s="13"/>
      <c r="AC4997" s="13"/>
      <c r="AD4997" s="13"/>
      <c r="AE4997" s="13"/>
      <c r="AT4997" s="246" t="s">
        <v>252</v>
      </c>
      <c r="AU4997" s="246" t="s">
        <v>93</v>
      </c>
      <c r="AV4997" s="13" t="s">
        <v>23</v>
      </c>
      <c r="AW4997" s="13" t="s">
        <v>46</v>
      </c>
      <c r="AX4997" s="13" t="s">
        <v>85</v>
      </c>
      <c r="AY4997" s="246" t="s">
        <v>241</v>
      </c>
    </row>
    <row r="4998" s="14" customFormat="1">
      <c r="A4998" s="14"/>
      <c r="B4998" s="247"/>
      <c r="C4998" s="248"/>
      <c r="D4998" s="238" t="s">
        <v>252</v>
      </c>
      <c r="E4998" s="249" t="s">
        <v>39</v>
      </c>
      <c r="F4998" s="250" t="s">
        <v>4403</v>
      </c>
      <c r="G4998" s="248"/>
      <c r="H4998" s="251">
        <v>8.2599999999999998</v>
      </c>
      <c r="I4998" s="252"/>
      <c r="J4998" s="248"/>
      <c r="K4998" s="248"/>
      <c r="L4998" s="253"/>
      <c r="M4998" s="254"/>
      <c r="N4998" s="255"/>
      <c r="O4998" s="255"/>
      <c r="P4998" s="255"/>
      <c r="Q4998" s="255"/>
      <c r="R4998" s="255"/>
      <c r="S4998" s="255"/>
      <c r="T4998" s="256"/>
      <c r="U4998" s="14"/>
      <c r="V4998" s="14"/>
      <c r="W4998" s="14"/>
      <c r="X4998" s="14"/>
      <c r="Y4998" s="14"/>
      <c r="Z4998" s="14"/>
      <c r="AA4998" s="14"/>
      <c r="AB4998" s="14"/>
      <c r="AC4998" s="14"/>
      <c r="AD4998" s="14"/>
      <c r="AE4998" s="14"/>
      <c r="AT4998" s="257" t="s">
        <v>252</v>
      </c>
      <c r="AU4998" s="257" t="s">
        <v>93</v>
      </c>
      <c r="AV4998" s="14" t="s">
        <v>93</v>
      </c>
      <c r="AW4998" s="14" t="s">
        <v>46</v>
      </c>
      <c r="AX4998" s="14" t="s">
        <v>23</v>
      </c>
      <c r="AY4998" s="257" t="s">
        <v>241</v>
      </c>
    </row>
    <row r="4999" s="2" customFormat="1" ht="21.75" customHeight="1">
      <c r="A4999" s="42"/>
      <c r="B4999" s="43"/>
      <c r="C4999" s="218" t="s">
        <v>4404</v>
      </c>
      <c r="D4999" s="218" t="s">
        <v>243</v>
      </c>
      <c r="E4999" s="219" t="s">
        <v>4405</v>
      </c>
      <c r="F4999" s="220" t="s">
        <v>4406</v>
      </c>
      <c r="G4999" s="221" t="s">
        <v>145</v>
      </c>
      <c r="H4999" s="222">
        <v>47.829999999999998</v>
      </c>
      <c r="I4999" s="223"/>
      <c r="J4999" s="224">
        <f>ROUND(I4999*H4999,2)</f>
        <v>0</v>
      </c>
      <c r="K4999" s="220" t="s">
        <v>247</v>
      </c>
      <c r="L4999" s="48"/>
      <c r="M4999" s="225" t="s">
        <v>39</v>
      </c>
      <c r="N4999" s="226" t="s">
        <v>56</v>
      </c>
      <c r="O4999" s="88"/>
      <c r="P4999" s="227">
        <f>O4999*H4999</f>
        <v>0</v>
      </c>
      <c r="Q4999" s="227">
        <v>0</v>
      </c>
      <c r="R4999" s="227">
        <f>Q4999*H4999</f>
        <v>0</v>
      </c>
      <c r="S4999" s="227">
        <v>0.0054999999999999997</v>
      </c>
      <c r="T4999" s="228">
        <f>S4999*H4999</f>
        <v>0.26306499999999999</v>
      </c>
      <c r="U4999" s="42"/>
      <c r="V4999" s="42"/>
      <c r="W4999" s="42"/>
      <c r="X4999" s="42"/>
      <c r="Y4999" s="42"/>
      <c r="Z4999" s="42"/>
      <c r="AA4999" s="42"/>
      <c r="AB4999" s="42"/>
      <c r="AC4999" s="42"/>
      <c r="AD4999" s="42"/>
      <c r="AE4999" s="42"/>
      <c r="AR4999" s="229" t="s">
        <v>462</v>
      </c>
      <c r="AT4999" s="229" t="s">
        <v>243</v>
      </c>
      <c r="AU4999" s="229" t="s">
        <v>93</v>
      </c>
      <c r="AY4999" s="20" t="s">
        <v>241</v>
      </c>
      <c r="BE4999" s="230">
        <f>IF(N4999="základní",J4999,0)</f>
        <v>0</v>
      </c>
      <c r="BF4999" s="230">
        <f>IF(N4999="snížená",J4999,0)</f>
        <v>0</v>
      </c>
      <c r="BG4999" s="230">
        <f>IF(N4999="zákl. přenesená",J4999,0)</f>
        <v>0</v>
      </c>
      <c r="BH4999" s="230">
        <f>IF(N4999="sníž. přenesená",J4999,0)</f>
        <v>0</v>
      </c>
      <c r="BI4999" s="230">
        <f>IF(N4999="nulová",J4999,0)</f>
        <v>0</v>
      </c>
      <c r="BJ4999" s="20" t="s">
        <v>23</v>
      </c>
      <c r="BK4999" s="230">
        <f>ROUND(I4999*H4999,2)</f>
        <v>0</v>
      </c>
      <c r="BL4999" s="20" t="s">
        <v>462</v>
      </c>
      <c r="BM4999" s="229" t="s">
        <v>4407</v>
      </c>
    </row>
    <row r="5000" s="2" customFormat="1">
      <c r="A5000" s="42"/>
      <c r="B5000" s="43"/>
      <c r="C5000" s="44"/>
      <c r="D5000" s="231" t="s">
        <v>250</v>
      </c>
      <c r="E5000" s="44"/>
      <c r="F5000" s="232" t="s">
        <v>4408</v>
      </c>
      <c r="G5000" s="44"/>
      <c r="H5000" s="44"/>
      <c r="I5000" s="233"/>
      <c r="J5000" s="44"/>
      <c r="K5000" s="44"/>
      <c r="L5000" s="48"/>
      <c r="M5000" s="234"/>
      <c r="N5000" s="235"/>
      <c r="O5000" s="88"/>
      <c r="P5000" s="88"/>
      <c r="Q5000" s="88"/>
      <c r="R5000" s="88"/>
      <c r="S5000" s="88"/>
      <c r="T5000" s="89"/>
      <c r="U5000" s="42"/>
      <c r="V5000" s="42"/>
      <c r="W5000" s="42"/>
      <c r="X5000" s="42"/>
      <c r="Y5000" s="42"/>
      <c r="Z5000" s="42"/>
      <c r="AA5000" s="42"/>
      <c r="AB5000" s="42"/>
      <c r="AC5000" s="42"/>
      <c r="AD5000" s="42"/>
      <c r="AE5000" s="42"/>
      <c r="AT5000" s="20" t="s">
        <v>250</v>
      </c>
      <c r="AU5000" s="20" t="s">
        <v>93</v>
      </c>
    </row>
    <row r="5001" s="13" customFormat="1">
      <c r="A5001" s="13"/>
      <c r="B5001" s="236"/>
      <c r="C5001" s="237"/>
      <c r="D5001" s="238" t="s">
        <v>252</v>
      </c>
      <c r="E5001" s="239" t="s">
        <v>39</v>
      </c>
      <c r="F5001" s="240" t="s">
        <v>3709</v>
      </c>
      <c r="G5001" s="237"/>
      <c r="H5001" s="239" t="s">
        <v>39</v>
      </c>
      <c r="I5001" s="241"/>
      <c r="J5001" s="237"/>
      <c r="K5001" s="237"/>
      <c r="L5001" s="242"/>
      <c r="M5001" s="243"/>
      <c r="N5001" s="244"/>
      <c r="O5001" s="244"/>
      <c r="P5001" s="244"/>
      <c r="Q5001" s="244"/>
      <c r="R5001" s="244"/>
      <c r="S5001" s="244"/>
      <c r="T5001" s="245"/>
      <c r="U5001" s="13"/>
      <c r="V5001" s="13"/>
      <c r="W5001" s="13"/>
      <c r="X5001" s="13"/>
      <c r="Y5001" s="13"/>
      <c r="Z5001" s="13"/>
      <c r="AA5001" s="13"/>
      <c r="AB5001" s="13"/>
      <c r="AC5001" s="13"/>
      <c r="AD5001" s="13"/>
      <c r="AE5001" s="13"/>
      <c r="AT5001" s="246" t="s">
        <v>252</v>
      </c>
      <c r="AU5001" s="246" t="s">
        <v>93</v>
      </c>
      <c r="AV5001" s="13" t="s">
        <v>23</v>
      </c>
      <c r="AW5001" s="13" t="s">
        <v>46</v>
      </c>
      <c r="AX5001" s="13" t="s">
        <v>85</v>
      </c>
      <c r="AY5001" s="246" t="s">
        <v>241</v>
      </c>
    </row>
    <row r="5002" s="13" customFormat="1">
      <c r="A5002" s="13"/>
      <c r="B5002" s="236"/>
      <c r="C5002" s="237"/>
      <c r="D5002" s="238" t="s">
        <v>252</v>
      </c>
      <c r="E5002" s="239" t="s">
        <v>39</v>
      </c>
      <c r="F5002" s="240" t="s">
        <v>4409</v>
      </c>
      <c r="G5002" s="237"/>
      <c r="H5002" s="239" t="s">
        <v>39</v>
      </c>
      <c r="I5002" s="241"/>
      <c r="J5002" s="237"/>
      <c r="K5002" s="237"/>
      <c r="L5002" s="242"/>
      <c r="M5002" s="243"/>
      <c r="N5002" s="244"/>
      <c r="O5002" s="244"/>
      <c r="P5002" s="244"/>
      <c r="Q5002" s="244"/>
      <c r="R5002" s="244"/>
      <c r="S5002" s="244"/>
      <c r="T5002" s="245"/>
      <c r="U5002" s="13"/>
      <c r="V5002" s="13"/>
      <c r="W5002" s="13"/>
      <c r="X5002" s="13"/>
      <c r="Y5002" s="13"/>
      <c r="Z5002" s="13"/>
      <c r="AA5002" s="13"/>
      <c r="AB5002" s="13"/>
      <c r="AC5002" s="13"/>
      <c r="AD5002" s="13"/>
      <c r="AE5002" s="13"/>
      <c r="AT5002" s="246" t="s">
        <v>252</v>
      </c>
      <c r="AU5002" s="246" t="s">
        <v>93</v>
      </c>
      <c r="AV5002" s="13" t="s">
        <v>23</v>
      </c>
      <c r="AW5002" s="13" t="s">
        <v>46</v>
      </c>
      <c r="AX5002" s="13" t="s">
        <v>85</v>
      </c>
      <c r="AY5002" s="246" t="s">
        <v>241</v>
      </c>
    </row>
    <row r="5003" s="14" customFormat="1">
      <c r="A5003" s="14"/>
      <c r="B5003" s="247"/>
      <c r="C5003" s="248"/>
      <c r="D5003" s="238" t="s">
        <v>252</v>
      </c>
      <c r="E5003" s="249" t="s">
        <v>39</v>
      </c>
      <c r="F5003" s="250" t="s">
        <v>4410</v>
      </c>
      <c r="G5003" s="248"/>
      <c r="H5003" s="251">
        <v>13.225</v>
      </c>
      <c r="I5003" s="252"/>
      <c r="J5003" s="248"/>
      <c r="K5003" s="248"/>
      <c r="L5003" s="253"/>
      <c r="M5003" s="254"/>
      <c r="N5003" s="255"/>
      <c r="O5003" s="255"/>
      <c r="P5003" s="255"/>
      <c r="Q5003" s="255"/>
      <c r="R5003" s="255"/>
      <c r="S5003" s="255"/>
      <c r="T5003" s="256"/>
      <c r="U5003" s="14"/>
      <c r="V5003" s="14"/>
      <c r="W5003" s="14"/>
      <c r="X5003" s="14"/>
      <c r="Y5003" s="14"/>
      <c r="Z5003" s="14"/>
      <c r="AA5003" s="14"/>
      <c r="AB5003" s="14"/>
      <c r="AC5003" s="14"/>
      <c r="AD5003" s="14"/>
      <c r="AE5003" s="14"/>
      <c r="AT5003" s="257" t="s">
        <v>252</v>
      </c>
      <c r="AU5003" s="257" t="s">
        <v>93</v>
      </c>
      <c r="AV5003" s="14" t="s">
        <v>93</v>
      </c>
      <c r="AW5003" s="14" t="s">
        <v>46</v>
      </c>
      <c r="AX5003" s="14" t="s">
        <v>85</v>
      </c>
      <c r="AY5003" s="257" t="s">
        <v>241</v>
      </c>
    </row>
    <row r="5004" s="13" customFormat="1">
      <c r="A5004" s="13"/>
      <c r="B5004" s="236"/>
      <c r="C5004" s="237"/>
      <c r="D5004" s="238" t="s">
        <v>252</v>
      </c>
      <c r="E5004" s="239" t="s">
        <v>39</v>
      </c>
      <c r="F5004" s="240" t="s">
        <v>2443</v>
      </c>
      <c r="G5004" s="237"/>
      <c r="H5004" s="239" t="s">
        <v>39</v>
      </c>
      <c r="I5004" s="241"/>
      <c r="J5004" s="237"/>
      <c r="K5004" s="237"/>
      <c r="L5004" s="242"/>
      <c r="M5004" s="243"/>
      <c r="N5004" s="244"/>
      <c r="O5004" s="244"/>
      <c r="P5004" s="244"/>
      <c r="Q5004" s="244"/>
      <c r="R5004" s="244"/>
      <c r="S5004" s="244"/>
      <c r="T5004" s="245"/>
      <c r="U5004" s="13"/>
      <c r="V5004" s="13"/>
      <c r="W5004" s="13"/>
      <c r="X5004" s="13"/>
      <c r="Y5004" s="13"/>
      <c r="Z5004" s="13"/>
      <c r="AA5004" s="13"/>
      <c r="AB5004" s="13"/>
      <c r="AC5004" s="13"/>
      <c r="AD5004" s="13"/>
      <c r="AE5004" s="13"/>
      <c r="AT5004" s="246" t="s">
        <v>252</v>
      </c>
      <c r="AU5004" s="246" t="s">
        <v>93</v>
      </c>
      <c r="AV5004" s="13" t="s">
        <v>23</v>
      </c>
      <c r="AW5004" s="13" t="s">
        <v>46</v>
      </c>
      <c r="AX5004" s="13" t="s">
        <v>85</v>
      </c>
      <c r="AY5004" s="246" t="s">
        <v>241</v>
      </c>
    </row>
    <row r="5005" s="13" customFormat="1">
      <c r="A5005" s="13"/>
      <c r="B5005" s="236"/>
      <c r="C5005" s="237"/>
      <c r="D5005" s="238" t="s">
        <v>252</v>
      </c>
      <c r="E5005" s="239" t="s">
        <v>39</v>
      </c>
      <c r="F5005" s="240" t="s">
        <v>3801</v>
      </c>
      <c r="G5005" s="237"/>
      <c r="H5005" s="239" t="s">
        <v>39</v>
      </c>
      <c r="I5005" s="241"/>
      <c r="J5005" s="237"/>
      <c r="K5005" s="237"/>
      <c r="L5005" s="242"/>
      <c r="M5005" s="243"/>
      <c r="N5005" s="244"/>
      <c r="O5005" s="244"/>
      <c r="P5005" s="244"/>
      <c r="Q5005" s="244"/>
      <c r="R5005" s="244"/>
      <c r="S5005" s="244"/>
      <c r="T5005" s="245"/>
      <c r="U5005" s="13"/>
      <c r="V5005" s="13"/>
      <c r="W5005" s="13"/>
      <c r="X5005" s="13"/>
      <c r="Y5005" s="13"/>
      <c r="Z5005" s="13"/>
      <c r="AA5005" s="13"/>
      <c r="AB5005" s="13"/>
      <c r="AC5005" s="13"/>
      <c r="AD5005" s="13"/>
      <c r="AE5005" s="13"/>
      <c r="AT5005" s="246" t="s">
        <v>252</v>
      </c>
      <c r="AU5005" s="246" t="s">
        <v>93</v>
      </c>
      <c r="AV5005" s="13" t="s">
        <v>23</v>
      </c>
      <c r="AW5005" s="13" t="s">
        <v>46</v>
      </c>
      <c r="AX5005" s="13" t="s">
        <v>85</v>
      </c>
      <c r="AY5005" s="246" t="s">
        <v>241</v>
      </c>
    </row>
    <row r="5006" s="13" customFormat="1">
      <c r="A5006" s="13"/>
      <c r="B5006" s="236"/>
      <c r="C5006" s="237"/>
      <c r="D5006" s="238" t="s">
        <v>252</v>
      </c>
      <c r="E5006" s="239" t="s">
        <v>39</v>
      </c>
      <c r="F5006" s="240" t="s">
        <v>3815</v>
      </c>
      <c r="G5006" s="237"/>
      <c r="H5006" s="239" t="s">
        <v>39</v>
      </c>
      <c r="I5006" s="241"/>
      <c r="J5006" s="237"/>
      <c r="K5006" s="237"/>
      <c r="L5006" s="242"/>
      <c r="M5006" s="243"/>
      <c r="N5006" s="244"/>
      <c r="O5006" s="244"/>
      <c r="P5006" s="244"/>
      <c r="Q5006" s="244"/>
      <c r="R5006" s="244"/>
      <c r="S5006" s="244"/>
      <c r="T5006" s="245"/>
      <c r="U5006" s="13"/>
      <c r="V5006" s="13"/>
      <c r="W5006" s="13"/>
      <c r="X5006" s="13"/>
      <c r="Y5006" s="13"/>
      <c r="Z5006" s="13"/>
      <c r="AA5006" s="13"/>
      <c r="AB5006" s="13"/>
      <c r="AC5006" s="13"/>
      <c r="AD5006" s="13"/>
      <c r="AE5006" s="13"/>
      <c r="AT5006" s="246" t="s">
        <v>252</v>
      </c>
      <c r="AU5006" s="246" t="s">
        <v>93</v>
      </c>
      <c r="AV5006" s="13" t="s">
        <v>23</v>
      </c>
      <c r="AW5006" s="13" t="s">
        <v>46</v>
      </c>
      <c r="AX5006" s="13" t="s">
        <v>85</v>
      </c>
      <c r="AY5006" s="246" t="s">
        <v>241</v>
      </c>
    </row>
    <row r="5007" s="14" customFormat="1">
      <c r="A5007" s="14"/>
      <c r="B5007" s="247"/>
      <c r="C5007" s="248"/>
      <c r="D5007" s="238" t="s">
        <v>252</v>
      </c>
      <c r="E5007" s="249" t="s">
        <v>39</v>
      </c>
      <c r="F5007" s="250" t="s">
        <v>4411</v>
      </c>
      <c r="G5007" s="248"/>
      <c r="H5007" s="251">
        <v>18.614999999999998</v>
      </c>
      <c r="I5007" s="252"/>
      <c r="J5007" s="248"/>
      <c r="K5007" s="248"/>
      <c r="L5007" s="253"/>
      <c r="M5007" s="254"/>
      <c r="N5007" s="255"/>
      <c r="O5007" s="255"/>
      <c r="P5007" s="255"/>
      <c r="Q5007" s="255"/>
      <c r="R5007" s="255"/>
      <c r="S5007" s="255"/>
      <c r="T5007" s="256"/>
      <c r="U5007" s="14"/>
      <c r="V5007" s="14"/>
      <c r="W5007" s="14"/>
      <c r="X5007" s="14"/>
      <c r="Y5007" s="14"/>
      <c r="Z5007" s="14"/>
      <c r="AA5007" s="14"/>
      <c r="AB5007" s="14"/>
      <c r="AC5007" s="14"/>
      <c r="AD5007" s="14"/>
      <c r="AE5007" s="14"/>
      <c r="AT5007" s="257" t="s">
        <v>252</v>
      </c>
      <c r="AU5007" s="257" t="s">
        <v>93</v>
      </c>
      <c r="AV5007" s="14" t="s">
        <v>93</v>
      </c>
      <c r="AW5007" s="14" t="s">
        <v>46</v>
      </c>
      <c r="AX5007" s="14" t="s">
        <v>85</v>
      </c>
      <c r="AY5007" s="257" t="s">
        <v>241</v>
      </c>
    </row>
    <row r="5008" s="14" customFormat="1">
      <c r="A5008" s="14"/>
      <c r="B5008" s="247"/>
      <c r="C5008" s="248"/>
      <c r="D5008" s="238" t="s">
        <v>252</v>
      </c>
      <c r="E5008" s="249" t="s">
        <v>39</v>
      </c>
      <c r="F5008" s="250" t="s">
        <v>4412</v>
      </c>
      <c r="G5008" s="248"/>
      <c r="H5008" s="251">
        <v>15.99</v>
      </c>
      <c r="I5008" s="252"/>
      <c r="J5008" s="248"/>
      <c r="K5008" s="248"/>
      <c r="L5008" s="253"/>
      <c r="M5008" s="254"/>
      <c r="N5008" s="255"/>
      <c r="O5008" s="255"/>
      <c r="P5008" s="255"/>
      <c r="Q5008" s="255"/>
      <c r="R5008" s="255"/>
      <c r="S5008" s="255"/>
      <c r="T5008" s="256"/>
      <c r="U5008" s="14"/>
      <c r="V5008" s="14"/>
      <c r="W5008" s="14"/>
      <c r="X5008" s="14"/>
      <c r="Y5008" s="14"/>
      <c r="Z5008" s="14"/>
      <c r="AA5008" s="14"/>
      <c r="AB5008" s="14"/>
      <c r="AC5008" s="14"/>
      <c r="AD5008" s="14"/>
      <c r="AE5008" s="14"/>
      <c r="AT5008" s="257" t="s">
        <v>252</v>
      </c>
      <c r="AU5008" s="257" t="s">
        <v>93</v>
      </c>
      <c r="AV5008" s="14" t="s">
        <v>93</v>
      </c>
      <c r="AW5008" s="14" t="s">
        <v>46</v>
      </c>
      <c r="AX5008" s="14" t="s">
        <v>85</v>
      </c>
      <c r="AY5008" s="257" t="s">
        <v>241</v>
      </c>
    </row>
    <row r="5009" s="15" customFormat="1">
      <c r="A5009" s="15"/>
      <c r="B5009" s="258"/>
      <c r="C5009" s="259"/>
      <c r="D5009" s="238" t="s">
        <v>252</v>
      </c>
      <c r="E5009" s="260" t="s">
        <v>39</v>
      </c>
      <c r="F5009" s="261" t="s">
        <v>274</v>
      </c>
      <c r="G5009" s="259"/>
      <c r="H5009" s="262">
        <v>47.829999999999998</v>
      </c>
      <c r="I5009" s="263"/>
      <c r="J5009" s="259"/>
      <c r="K5009" s="259"/>
      <c r="L5009" s="264"/>
      <c r="M5009" s="265"/>
      <c r="N5009" s="266"/>
      <c r="O5009" s="266"/>
      <c r="P5009" s="266"/>
      <c r="Q5009" s="266"/>
      <c r="R5009" s="266"/>
      <c r="S5009" s="266"/>
      <c r="T5009" s="267"/>
      <c r="U5009" s="15"/>
      <c r="V5009" s="15"/>
      <c r="W5009" s="15"/>
      <c r="X5009" s="15"/>
      <c r="Y5009" s="15"/>
      <c r="Z5009" s="15"/>
      <c r="AA5009" s="15"/>
      <c r="AB5009" s="15"/>
      <c r="AC5009" s="15"/>
      <c r="AD5009" s="15"/>
      <c r="AE5009" s="15"/>
      <c r="AT5009" s="268" t="s">
        <v>252</v>
      </c>
      <c r="AU5009" s="268" t="s">
        <v>93</v>
      </c>
      <c r="AV5009" s="15" t="s">
        <v>248</v>
      </c>
      <c r="AW5009" s="15" t="s">
        <v>46</v>
      </c>
      <c r="AX5009" s="15" t="s">
        <v>23</v>
      </c>
      <c r="AY5009" s="268" t="s">
        <v>241</v>
      </c>
    </row>
    <row r="5010" s="2" customFormat="1" ht="16.5" customHeight="1">
      <c r="A5010" s="42"/>
      <c r="B5010" s="43"/>
      <c r="C5010" s="218" t="s">
        <v>4413</v>
      </c>
      <c r="D5010" s="218" t="s">
        <v>243</v>
      </c>
      <c r="E5010" s="219" t="s">
        <v>4414</v>
      </c>
      <c r="F5010" s="220" t="s">
        <v>4415</v>
      </c>
      <c r="G5010" s="221" t="s">
        <v>145</v>
      </c>
      <c r="H5010" s="222">
        <v>836.58600000000001</v>
      </c>
      <c r="I5010" s="223"/>
      <c r="J5010" s="224">
        <f>ROUND(I5010*H5010,2)</f>
        <v>0</v>
      </c>
      <c r="K5010" s="220" t="s">
        <v>247</v>
      </c>
      <c r="L5010" s="48"/>
      <c r="M5010" s="225" t="s">
        <v>39</v>
      </c>
      <c r="N5010" s="226" t="s">
        <v>56</v>
      </c>
      <c r="O5010" s="88"/>
      <c r="P5010" s="227">
        <f>O5010*H5010</f>
        <v>0</v>
      </c>
      <c r="Q5010" s="227">
        <v>0.00088000000000000003</v>
      </c>
      <c r="R5010" s="227">
        <f>Q5010*H5010</f>
        <v>0.73619568000000002</v>
      </c>
      <c r="S5010" s="227">
        <v>0</v>
      </c>
      <c r="T5010" s="228">
        <f>S5010*H5010</f>
        <v>0</v>
      </c>
      <c r="U5010" s="42"/>
      <c r="V5010" s="42"/>
      <c r="W5010" s="42"/>
      <c r="X5010" s="42"/>
      <c r="Y5010" s="42"/>
      <c r="Z5010" s="42"/>
      <c r="AA5010" s="42"/>
      <c r="AB5010" s="42"/>
      <c r="AC5010" s="42"/>
      <c r="AD5010" s="42"/>
      <c r="AE5010" s="42"/>
      <c r="AR5010" s="229" t="s">
        <v>462</v>
      </c>
      <c r="AT5010" s="229" t="s">
        <v>243</v>
      </c>
      <c r="AU5010" s="229" t="s">
        <v>93</v>
      </c>
      <c r="AY5010" s="20" t="s">
        <v>241</v>
      </c>
      <c r="BE5010" s="230">
        <f>IF(N5010="základní",J5010,0)</f>
        <v>0</v>
      </c>
      <c r="BF5010" s="230">
        <f>IF(N5010="snížená",J5010,0)</f>
        <v>0</v>
      </c>
      <c r="BG5010" s="230">
        <f>IF(N5010="zákl. přenesená",J5010,0)</f>
        <v>0</v>
      </c>
      <c r="BH5010" s="230">
        <f>IF(N5010="sníž. přenesená",J5010,0)</f>
        <v>0</v>
      </c>
      <c r="BI5010" s="230">
        <f>IF(N5010="nulová",J5010,0)</f>
        <v>0</v>
      </c>
      <c r="BJ5010" s="20" t="s">
        <v>23</v>
      </c>
      <c r="BK5010" s="230">
        <f>ROUND(I5010*H5010,2)</f>
        <v>0</v>
      </c>
      <c r="BL5010" s="20" t="s">
        <v>462</v>
      </c>
      <c r="BM5010" s="229" t="s">
        <v>4416</v>
      </c>
    </row>
    <row r="5011" s="2" customFormat="1">
      <c r="A5011" s="42"/>
      <c r="B5011" s="43"/>
      <c r="C5011" s="44"/>
      <c r="D5011" s="231" t="s">
        <v>250</v>
      </c>
      <c r="E5011" s="44"/>
      <c r="F5011" s="232" t="s">
        <v>4417</v>
      </c>
      <c r="G5011" s="44"/>
      <c r="H5011" s="44"/>
      <c r="I5011" s="233"/>
      <c r="J5011" s="44"/>
      <c r="K5011" s="44"/>
      <c r="L5011" s="48"/>
      <c r="M5011" s="234"/>
      <c r="N5011" s="235"/>
      <c r="O5011" s="88"/>
      <c r="P5011" s="88"/>
      <c r="Q5011" s="88"/>
      <c r="R5011" s="88"/>
      <c r="S5011" s="88"/>
      <c r="T5011" s="89"/>
      <c r="U5011" s="42"/>
      <c r="V5011" s="42"/>
      <c r="W5011" s="42"/>
      <c r="X5011" s="42"/>
      <c r="Y5011" s="42"/>
      <c r="Z5011" s="42"/>
      <c r="AA5011" s="42"/>
      <c r="AB5011" s="42"/>
      <c r="AC5011" s="42"/>
      <c r="AD5011" s="42"/>
      <c r="AE5011" s="42"/>
      <c r="AT5011" s="20" t="s">
        <v>250</v>
      </c>
      <c r="AU5011" s="20" t="s">
        <v>93</v>
      </c>
    </row>
    <row r="5012" s="13" customFormat="1">
      <c r="A5012" s="13"/>
      <c r="B5012" s="236"/>
      <c r="C5012" s="237"/>
      <c r="D5012" s="238" t="s">
        <v>252</v>
      </c>
      <c r="E5012" s="239" t="s">
        <v>39</v>
      </c>
      <c r="F5012" s="240" t="s">
        <v>1306</v>
      </c>
      <c r="G5012" s="237"/>
      <c r="H5012" s="239" t="s">
        <v>39</v>
      </c>
      <c r="I5012" s="241"/>
      <c r="J5012" s="237"/>
      <c r="K5012" s="237"/>
      <c r="L5012" s="242"/>
      <c r="M5012" s="243"/>
      <c r="N5012" s="244"/>
      <c r="O5012" s="244"/>
      <c r="P5012" s="244"/>
      <c r="Q5012" s="244"/>
      <c r="R5012" s="244"/>
      <c r="S5012" s="244"/>
      <c r="T5012" s="245"/>
      <c r="U5012" s="13"/>
      <c r="V5012" s="13"/>
      <c r="W5012" s="13"/>
      <c r="X5012" s="13"/>
      <c r="Y5012" s="13"/>
      <c r="Z5012" s="13"/>
      <c r="AA5012" s="13"/>
      <c r="AB5012" s="13"/>
      <c r="AC5012" s="13"/>
      <c r="AD5012" s="13"/>
      <c r="AE5012" s="13"/>
      <c r="AT5012" s="246" t="s">
        <v>252</v>
      </c>
      <c r="AU5012" s="246" t="s">
        <v>93</v>
      </c>
      <c r="AV5012" s="13" t="s">
        <v>23</v>
      </c>
      <c r="AW5012" s="13" t="s">
        <v>46</v>
      </c>
      <c r="AX5012" s="13" t="s">
        <v>85</v>
      </c>
      <c r="AY5012" s="246" t="s">
        <v>241</v>
      </c>
    </row>
    <row r="5013" s="13" customFormat="1">
      <c r="A5013" s="13"/>
      <c r="B5013" s="236"/>
      <c r="C5013" s="237"/>
      <c r="D5013" s="238" t="s">
        <v>252</v>
      </c>
      <c r="E5013" s="239" t="s">
        <v>39</v>
      </c>
      <c r="F5013" s="240" t="s">
        <v>4418</v>
      </c>
      <c r="G5013" s="237"/>
      <c r="H5013" s="239" t="s">
        <v>39</v>
      </c>
      <c r="I5013" s="241"/>
      <c r="J5013" s="237"/>
      <c r="K5013" s="237"/>
      <c r="L5013" s="242"/>
      <c r="M5013" s="243"/>
      <c r="N5013" s="244"/>
      <c r="O5013" s="244"/>
      <c r="P5013" s="244"/>
      <c r="Q5013" s="244"/>
      <c r="R5013" s="244"/>
      <c r="S5013" s="244"/>
      <c r="T5013" s="245"/>
      <c r="U5013" s="13"/>
      <c r="V5013" s="13"/>
      <c r="W5013" s="13"/>
      <c r="X5013" s="13"/>
      <c r="Y5013" s="13"/>
      <c r="Z5013" s="13"/>
      <c r="AA5013" s="13"/>
      <c r="AB5013" s="13"/>
      <c r="AC5013" s="13"/>
      <c r="AD5013" s="13"/>
      <c r="AE5013" s="13"/>
      <c r="AT5013" s="246" t="s">
        <v>252</v>
      </c>
      <c r="AU5013" s="246" t="s">
        <v>93</v>
      </c>
      <c r="AV5013" s="13" t="s">
        <v>23</v>
      </c>
      <c r="AW5013" s="13" t="s">
        <v>46</v>
      </c>
      <c r="AX5013" s="13" t="s">
        <v>85</v>
      </c>
      <c r="AY5013" s="246" t="s">
        <v>241</v>
      </c>
    </row>
    <row r="5014" s="13" customFormat="1">
      <c r="A5014" s="13"/>
      <c r="B5014" s="236"/>
      <c r="C5014" s="237"/>
      <c r="D5014" s="238" t="s">
        <v>252</v>
      </c>
      <c r="E5014" s="239" t="s">
        <v>39</v>
      </c>
      <c r="F5014" s="240" t="s">
        <v>1946</v>
      </c>
      <c r="G5014" s="237"/>
      <c r="H5014" s="239" t="s">
        <v>39</v>
      </c>
      <c r="I5014" s="241"/>
      <c r="J5014" s="237"/>
      <c r="K5014" s="237"/>
      <c r="L5014" s="242"/>
      <c r="M5014" s="243"/>
      <c r="N5014" s="244"/>
      <c r="O5014" s="244"/>
      <c r="P5014" s="244"/>
      <c r="Q5014" s="244"/>
      <c r="R5014" s="244"/>
      <c r="S5014" s="244"/>
      <c r="T5014" s="245"/>
      <c r="U5014" s="13"/>
      <c r="V5014" s="13"/>
      <c r="W5014" s="13"/>
      <c r="X5014" s="13"/>
      <c r="Y5014" s="13"/>
      <c r="Z5014" s="13"/>
      <c r="AA5014" s="13"/>
      <c r="AB5014" s="13"/>
      <c r="AC5014" s="13"/>
      <c r="AD5014" s="13"/>
      <c r="AE5014" s="13"/>
      <c r="AT5014" s="246" t="s">
        <v>252</v>
      </c>
      <c r="AU5014" s="246" t="s">
        <v>93</v>
      </c>
      <c r="AV5014" s="13" t="s">
        <v>23</v>
      </c>
      <c r="AW5014" s="13" t="s">
        <v>46</v>
      </c>
      <c r="AX5014" s="13" t="s">
        <v>85</v>
      </c>
      <c r="AY5014" s="246" t="s">
        <v>241</v>
      </c>
    </row>
    <row r="5015" s="13" customFormat="1">
      <c r="A5015" s="13"/>
      <c r="B5015" s="236"/>
      <c r="C5015" s="237"/>
      <c r="D5015" s="238" t="s">
        <v>252</v>
      </c>
      <c r="E5015" s="239" t="s">
        <v>39</v>
      </c>
      <c r="F5015" s="240" t="s">
        <v>4366</v>
      </c>
      <c r="G5015" s="237"/>
      <c r="H5015" s="239" t="s">
        <v>39</v>
      </c>
      <c r="I5015" s="241"/>
      <c r="J5015" s="237"/>
      <c r="K5015" s="237"/>
      <c r="L5015" s="242"/>
      <c r="M5015" s="243"/>
      <c r="N5015" s="244"/>
      <c r="O5015" s="244"/>
      <c r="P5015" s="244"/>
      <c r="Q5015" s="244"/>
      <c r="R5015" s="244"/>
      <c r="S5015" s="244"/>
      <c r="T5015" s="245"/>
      <c r="U5015" s="13"/>
      <c r="V5015" s="13"/>
      <c r="W5015" s="13"/>
      <c r="X5015" s="13"/>
      <c r="Y5015" s="13"/>
      <c r="Z5015" s="13"/>
      <c r="AA5015" s="13"/>
      <c r="AB5015" s="13"/>
      <c r="AC5015" s="13"/>
      <c r="AD5015" s="13"/>
      <c r="AE5015" s="13"/>
      <c r="AT5015" s="246" t="s">
        <v>252</v>
      </c>
      <c r="AU5015" s="246" t="s">
        <v>93</v>
      </c>
      <c r="AV5015" s="13" t="s">
        <v>23</v>
      </c>
      <c r="AW5015" s="13" t="s">
        <v>46</v>
      </c>
      <c r="AX5015" s="13" t="s">
        <v>85</v>
      </c>
      <c r="AY5015" s="246" t="s">
        <v>241</v>
      </c>
    </row>
    <row r="5016" s="14" customFormat="1">
      <c r="A5016" s="14"/>
      <c r="B5016" s="247"/>
      <c r="C5016" s="248"/>
      <c r="D5016" s="238" t="s">
        <v>252</v>
      </c>
      <c r="E5016" s="249" t="s">
        <v>39</v>
      </c>
      <c r="F5016" s="250" t="s">
        <v>4367</v>
      </c>
      <c r="G5016" s="248"/>
      <c r="H5016" s="251">
        <v>29.25</v>
      </c>
      <c r="I5016" s="252"/>
      <c r="J5016" s="248"/>
      <c r="K5016" s="248"/>
      <c r="L5016" s="253"/>
      <c r="M5016" s="254"/>
      <c r="N5016" s="255"/>
      <c r="O5016" s="255"/>
      <c r="P5016" s="255"/>
      <c r="Q5016" s="255"/>
      <c r="R5016" s="255"/>
      <c r="S5016" s="255"/>
      <c r="T5016" s="256"/>
      <c r="U5016" s="14"/>
      <c r="V5016" s="14"/>
      <c r="W5016" s="14"/>
      <c r="X5016" s="14"/>
      <c r="Y5016" s="14"/>
      <c r="Z5016" s="14"/>
      <c r="AA5016" s="14"/>
      <c r="AB5016" s="14"/>
      <c r="AC5016" s="14"/>
      <c r="AD5016" s="14"/>
      <c r="AE5016" s="14"/>
      <c r="AT5016" s="257" t="s">
        <v>252</v>
      </c>
      <c r="AU5016" s="257" t="s">
        <v>93</v>
      </c>
      <c r="AV5016" s="14" t="s">
        <v>93</v>
      </c>
      <c r="AW5016" s="14" t="s">
        <v>46</v>
      </c>
      <c r="AX5016" s="14" t="s">
        <v>85</v>
      </c>
      <c r="AY5016" s="257" t="s">
        <v>241</v>
      </c>
    </row>
    <row r="5017" s="13" customFormat="1">
      <c r="A5017" s="13"/>
      <c r="B5017" s="236"/>
      <c r="C5017" s="237"/>
      <c r="D5017" s="238" t="s">
        <v>252</v>
      </c>
      <c r="E5017" s="239" t="s">
        <v>39</v>
      </c>
      <c r="F5017" s="240" t="s">
        <v>4368</v>
      </c>
      <c r="G5017" s="237"/>
      <c r="H5017" s="239" t="s">
        <v>39</v>
      </c>
      <c r="I5017" s="241"/>
      <c r="J5017" s="237"/>
      <c r="K5017" s="237"/>
      <c r="L5017" s="242"/>
      <c r="M5017" s="243"/>
      <c r="N5017" s="244"/>
      <c r="O5017" s="244"/>
      <c r="P5017" s="244"/>
      <c r="Q5017" s="244"/>
      <c r="R5017" s="244"/>
      <c r="S5017" s="244"/>
      <c r="T5017" s="245"/>
      <c r="U5017" s="13"/>
      <c r="V5017" s="13"/>
      <c r="W5017" s="13"/>
      <c r="X5017" s="13"/>
      <c r="Y5017" s="13"/>
      <c r="Z5017" s="13"/>
      <c r="AA5017" s="13"/>
      <c r="AB5017" s="13"/>
      <c r="AC5017" s="13"/>
      <c r="AD5017" s="13"/>
      <c r="AE5017" s="13"/>
      <c r="AT5017" s="246" t="s">
        <v>252</v>
      </c>
      <c r="AU5017" s="246" t="s">
        <v>93</v>
      </c>
      <c r="AV5017" s="13" t="s">
        <v>23</v>
      </c>
      <c r="AW5017" s="13" t="s">
        <v>46</v>
      </c>
      <c r="AX5017" s="13" t="s">
        <v>85</v>
      </c>
      <c r="AY5017" s="246" t="s">
        <v>241</v>
      </c>
    </row>
    <row r="5018" s="14" customFormat="1">
      <c r="A5018" s="14"/>
      <c r="B5018" s="247"/>
      <c r="C5018" s="248"/>
      <c r="D5018" s="238" t="s">
        <v>252</v>
      </c>
      <c r="E5018" s="249" t="s">
        <v>39</v>
      </c>
      <c r="F5018" s="250" t="s">
        <v>4369</v>
      </c>
      <c r="G5018" s="248"/>
      <c r="H5018" s="251">
        <v>208.98599999999999</v>
      </c>
      <c r="I5018" s="252"/>
      <c r="J5018" s="248"/>
      <c r="K5018" s="248"/>
      <c r="L5018" s="253"/>
      <c r="M5018" s="254"/>
      <c r="N5018" s="255"/>
      <c r="O5018" s="255"/>
      <c r="P5018" s="255"/>
      <c r="Q5018" s="255"/>
      <c r="R5018" s="255"/>
      <c r="S5018" s="255"/>
      <c r="T5018" s="256"/>
      <c r="U5018" s="14"/>
      <c r="V5018" s="14"/>
      <c r="W5018" s="14"/>
      <c r="X5018" s="14"/>
      <c r="Y5018" s="14"/>
      <c r="Z5018" s="14"/>
      <c r="AA5018" s="14"/>
      <c r="AB5018" s="14"/>
      <c r="AC5018" s="14"/>
      <c r="AD5018" s="14"/>
      <c r="AE5018" s="14"/>
      <c r="AT5018" s="257" t="s">
        <v>252</v>
      </c>
      <c r="AU5018" s="257" t="s">
        <v>93</v>
      </c>
      <c r="AV5018" s="14" t="s">
        <v>93</v>
      </c>
      <c r="AW5018" s="14" t="s">
        <v>46</v>
      </c>
      <c r="AX5018" s="14" t="s">
        <v>85</v>
      </c>
      <c r="AY5018" s="257" t="s">
        <v>241</v>
      </c>
    </row>
    <row r="5019" s="13" customFormat="1">
      <c r="A5019" s="13"/>
      <c r="B5019" s="236"/>
      <c r="C5019" s="237"/>
      <c r="D5019" s="238" t="s">
        <v>252</v>
      </c>
      <c r="E5019" s="239" t="s">
        <v>39</v>
      </c>
      <c r="F5019" s="240" t="s">
        <v>4370</v>
      </c>
      <c r="G5019" s="237"/>
      <c r="H5019" s="239" t="s">
        <v>39</v>
      </c>
      <c r="I5019" s="241"/>
      <c r="J5019" s="237"/>
      <c r="K5019" s="237"/>
      <c r="L5019" s="242"/>
      <c r="M5019" s="243"/>
      <c r="N5019" s="244"/>
      <c r="O5019" s="244"/>
      <c r="P5019" s="244"/>
      <c r="Q5019" s="244"/>
      <c r="R5019" s="244"/>
      <c r="S5019" s="244"/>
      <c r="T5019" s="245"/>
      <c r="U5019" s="13"/>
      <c r="V5019" s="13"/>
      <c r="W5019" s="13"/>
      <c r="X5019" s="13"/>
      <c r="Y5019" s="13"/>
      <c r="Z5019" s="13"/>
      <c r="AA5019" s="13"/>
      <c r="AB5019" s="13"/>
      <c r="AC5019" s="13"/>
      <c r="AD5019" s="13"/>
      <c r="AE5019" s="13"/>
      <c r="AT5019" s="246" t="s">
        <v>252</v>
      </c>
      <c r="AU5019" s="246" t="s">
        <v>93</v>
      </c>
      <c r="AV5019" s="13" t="s">
        <v>23</v>
      </c>
      <c r="AW5019" s="13" t="s">
        <v>46</v>
      </c>
      <c r="AX5019" s="13" t="s">
        <v>85</v>
      </c>
      <c r="AY5019" s="246" t="s">
        <v>241</v>
      </c>
    </row>
    <row r="5020" s="14" customFormat="1">
      <c r="A5020" s="14"/>
      <c r="B5020" s="247"/>
      <c r="C5020" s="248"/>
      <c r="D5020" s="238" t="s">
        <v>252</v>
      </c>
      <c r="E5020" s="249" t="s">
        <v>39</v>
      </c>
      <c r="F5020" s="250" t="s">
        <v>4371</v>
      </c>
      <c r="G5020" s="248"/>
      <c r="H5020" s="251">
        <v>110.25</v>
      </c>
      <c r="I5020" s="252"/>
      <c r="J5020" s="248"/>
      <c r="K5020" s="248"/>
      <c r="L5020" s="253"/>
      <c r="M5020" s="254"/>
      <c r="N5020" s="255"/>
      <c r="O5020" s="255"/>
      <c r="P5020" s="255"/>
      <c r="Q5020" s="255"/>
      <c r="R5020" s="255"/>
      <c r="S5020" s="255"/>
      <c r="T5020" s="256"/>
      <c r="U5020" s="14"/>
      <c r="V5020" s="14"/>
      <c r="W5020" s="14"/>
      <c r="X5020" s="14"/>
      <c r="Y5020" s="14"/>
      <c r="Z5020" s="14"/>
      <c r="AA5020" s="14"/>
      <c r="AB5020" s="14"/>
      <c r="AC5020" s="14"/>
      <c r="AD5020" s="14"/>
      <c r="AE5020" s="14"/>
      <c r="AT5020" s="257" t="s">
        <v>252</v>
      </c>
      <c r="AU5020" s="257" t="s">
        <v>93</v>
      </c>
      <c r="AV5020" s="14" t="s">
        <v>93</v>
      </c>
      <c r="AW5020" s="14" t="s">
        <v>46</v>
      </c>
      <c r="AX5020" s="14" t="s">
        <v>85</v>
      </c>
      <c r="AY5020" s="257" t="s">
        <v>241</v>
      </c>
    </row>
    <row r="5021" s="16" customFormat="1">
      <c r="A5021" s="16"/>
      <c r="B5021" s="269"/>
      <c r="C5021" s="270"/>
      <c r="D5021" s="238" t="s">
        <v>252</v>
      </c>
      <c r="E5021" s="271" t="s">
        <v>39</v>
      </c>
      <c r="F5021" s="272" t="s">
        <v>295</v>
      </c>
      <c r="G5021" s="270"/>
      <c r="H5021" s="273">
        <v>348.48599999999999</v>
      </c>
      <c r="I5021" s="274"/>
      <c r="J5021" s="270"/>
      <c r="K5021" s="270"/>
      <c r="L5021" s="275"/>
      <c r="M5021" s="276"/>
      <c r="N5021" s="277"/>
      <c r="O5021" s="277"/>
      <c r="P5021" s="277"/>
      <c r="Q5021" s="277"/>
      <c r="R5021" s="277"/>
      <c r="S5021" s="277"/>
      <c r="T5021" s="278"/>
      <c r="U5021" s="16"/>
      <c r="V5021" s="16"/>
      <c r="W5021" s="16"/>
      <c r="X5021" s="16"/>
      <c r="Y5021" s="16"/>
      <c r="Z5021" s="16"/>
      <c r="AA5021" s="16"/>
      <c r="AB5021" s="16"/>
      <c r="AC5021" s="16"/>
      <c r="AD5021" s="16"/>
      <c r="AE5021" s="16"/>
      <c r="AT5021" s="279" t="s">
        <v>252</v>
      </c>
      <c r="AU5021" s="279" t="s">
        <v>93</v>
      </c>
      <c r="AV5021" s="16" t="s">
        <v>113</v>
      </c>
      <c r="AW5021" s="16" t="s">
        <v>46</v>
      </c>
      <c r="AX5021" s="16" t="s">
        <v>85</v>
      </c>
      <c r="AY5021" s="279" t="s">
        <v>241</v>
      </c>
    </row>
    <row r="5022" s="13" customFormat="1">
      <c r="A5022" s="13"/>
      <c r="B5022" s="236"/>
      <c r="C5022" s="237"/>
      <c r="D5022" s="238" t="s">
        <v>252</v>
      </c>
      <c r="E5022" s="239" t="s">
        <v>39</v>
      </c>
      <c r="F5022" s="240" t="s">
        <v>4372</v>
      </c>
      <c r="G5022" s="237"/>
      <c r="H5022" s="239" t="s">
        <v>39</v>
      </c>
      <c r="I5022" s="241"/>
      <c r="J5022" s="237"/>
      <c r="K5022" s="237"/>
      <c r="L5022" s="242"/>
      <c r="M5022" s="243"/>
      <c r="N5022" s="244"/>
      <c r="O5022" s="244"/>
      <c r="P5022" s="244"/>
      <c r="Q5022" s="244"/>
      <c r="R5022" s="244"/>
      <c r="S5022" s="244"/>
      <c r="T5022" s="245"/>
      <c r="U5022" s="13"/>
      <c r="V5022" s="13"/>
      <c r="W5022" s="13"/>
      <c r="X5022" s="13"/>
      <c r="Y5022" s="13"/>
      <c r="Z5022" s="13"/>
      <c r="AA5022" s="13"/>
      <c r="AB5022" s="13"/>
      <c r="AC5022" s="13"/>
      <c r="AD5022" s="13"/>
      <c r="AE5022" s="13"/>
      <c r="AT5022" s="246" t="s">
        <v>252</v>
      </c>
      <c r="AU5022" s="246" t="s">
        <v>93</v>
      </c>
      <c r="AV5022" s="13" t="s">
        <v>23</v>
      </c>
      <c r="AW5022" s="13" t="s">
        <v>46</v>
      </c>
      <c r="AX5022" s="13" t="s">
        <v>85</v>
      </c>
      <c r="AY5022" s="246" t="s">
        <v>241</v>
      </c>
    </row>
    <row r="5023" s="13" customFormat="1">
      <c r="A5023" s="13"/>
      <c r="B5023" s="236"/>
      <c r="C5023" s="237"/>
      <c r="D5023" s="238" t="s">
        <v>252</v>
      </c>
      <c r="E5023" s="239" t="s">
        <v>39</v>
      </c>
      <c r="F5023" s="240" t="s">
        <v>4019</v>
      </c>
      <c r="G5023" s="237"/>
      <c r="H5023" s="239" t="s">
        <v>39</v>
      </c>
      <c r="I5023" s="241"/>
      <c r="J5023" s="237"/>
      <c r="K5023" s="237"/>
      <c r="L5023" s="242"/>
      <c r="M5023" s="243"/>
      <c r="N5023" s="244"/>
      <c r="O5023" s="244"/>
      <c r="P5023" s="244"/>
      <c r="Q5023" s="244"/>
      <c r="R5023" s="244"/>
      <c r="S5023" s="244"/>
      <c r="T5023" s="245"/>
      <c r="U5023" s="13"/>
      <c r="V5023" s="13"/>
      <c r="W5023" s="13"/>
      <c r="X5023" s="13"/>
      <c r="Y5023" s="13"/>
      <c r="Z5023" s="13"/>
      <c r="AA5023" s="13"/>
      <c r="AB5023" s="13"/>
      <c r="AC5023" s="13"/>
      <c r="AD5023" s="13"/>
      <c r="AE5023" s="13"/>
      <c r="AT5023" s="246" t="s">
        <v>252</v>
      </c>
      <c r="AU5023" s="246" t="s">
        <v>93</v>
      </c>
      <c r="AV5023" s="13" t="s">
        <v>23</v>
      </c>
      <c r="AW5023" s="13" t="s">
        <v>46</v>
      </c>
      <c r="AX5023" s="13" t="s">
        <v>85</v>
      </c>
      <c r="AY5023" s="246" t="s">
        <v>241</v>
      </c>
    </row>
    <row r="5024" s="14" customFormat="1">
      <c r="A5024" s="14"/>
      <c r="B5024" s="247"/>
      <c r="C5024" s="248"/>
      <c r="D5024" s="238" t="s">
        <v>252</v>
      </c>
      <c r="E5024" s="249" t="s">
        <v>39</v>
      </c>
      <c r="F5024" s="250" t="s">
        <v>4375</v>
      </c>
      <c r="G5024" s="248"/>
      <c r="H5024" s="251">
        <v>11.550000000000001</v>
      </c>
      <c r="I5024" s="252"/>
      <c r="J5024" s="248"/>
      <c r="K5024" s="248"/>
      <c r="L5024" s="253"/>
      <c r="M5024" s="254"/>
      <c r="N5024" s="255"/>
      <c r="O5024" s="255"/>
      <c r="P5024" s="255"/>
      <c r="Q5024" s="255"/>
      <c r="R5024" s="255"/>
      <c r="S5024" s="255"/>
      <c r="T5024" s="256"/>
      <c r="U5024" s="14"/>
      <c r="V5024" s="14"/>
      <c r="W5024" s="14"/>
      <c r="X5024" s="14"/>
      <c r="Y5024" s="14"/>
      <c r="Z5024" s="14"/>
      <c r="AA5024" s="14"/>
      <c r="AB5024" s="14"/>
      <c r="AC5024" s="14"/>
      <c r="AD5024" s="14"/>
      <c r="AE5024" s="14"/>
      <c r="AT5024" s="257" t="s">
        <v>252</v>
      </c>
      <c r="AU5024" s="257" t="s">
        <v>93</v>
      </c>
      <c r="AV5024" s="14" t="s">
        <v>93</v>
      </c>
      <c r="AW5024" s="14" t="s">
        <v>46</v>
      </c>
      <c r="AX5024" s="14" t="s">
        <v>85</v>
      </c>
      <c r="AY5024" s="257" t="s">
        <v>241</v>
      </c>
    </row>
    <row r="5025" s="16" customFormat="1">
      <c r="A5025" s="16"/>
      <c r="B5025" s="269"/>
      <c r="C5025" s="270"/>
      <c r="D5025" s="238" t="s">
        <v>252</v>
      </c>
      <c r="E5025" s="271" t="s">
        <v>39</v>
      </c>
      <c r="F5025" s="272" t="s">
        <v>295</v>
      </c>
      <c r="G5025" s="270"/>
      <c r="H5025" s="273">
        <v>11.550000000000001</v>
      </c>
      <c r="I5025" s="274"/>
      <c r="J5025" s="270"/>
      <c r="K5025" s="270"/>
      <c r="L5025" s="275"/>
      <c r="M5025" s="276"/>
      <c r="N5025" s="277"/>
      <c r="O5025" s="277"/>
      <c r="P5025" s="277"/>
      <c r="Q5025" s="277"/>
      <c r="R5025" s="277"/>
      <c r="S5025" s="277"/>
      <c r="T5025" s="278"/>
      <c r="U5025" s="16"/>
      <c r="V5025" s="16"/>
      <c r="W5025" s="16"/>
      <c r="X5025" s="16"/>
      <c r="Y5025" s="16"/>
      <c r="Z5025" s="16"/>
      <c r="AA5025" s="16"/>
      <c r="AB5025" s="16"/>
      <c r="AC5025" s="16"/>
      <c r="AD5025" s="16"/>
      <c r="AE5025" s="16"/>
      <c r="AT5025" s="279" t="s">
        <v>252</v>
      </c>
      <c r="AU5025" s="279" t="s">
        <v>93</v>
      </c>
      <c r="AV5025" s="16" t="s">
        <v>113</v>
      </c>
      <c r="AW5025" s="16" t="s">
        <v>46</v>
      </c>
      <c r="AX5025" s="16" t="s">
        <v>85</v>
      </c>
      <c r="AY5025" s="279" t="s">
        <v>241</v>
      </c>
    </row>
    <row r="5026" s="13" customFormat="1">
      <c r="A5026" s="13"/>
      <c r="B5026" s="236"/>
      <c r="C5026" s="237"/>
      <c r="D5026" s="238" t="s">
        <v>252</v>
      </c>
      <c r="E5026" s="239" t="s">
        <v>39</v>
      </c>
      <c r="F5026" s="240" t="s">
        <v>1949</v>
      </c>
      <c r="G5026" s="237"/>
      <c r="H5026" s="239" t="s">
        <v>39</v>
      </c>
      <c r="I5026" s="241"/>
      <c r="J5026" s="237"/>
      <c r="K5026" s="237"/>
      <c r="L5026" s="242"/>
      <c r="M5026" s="243"/>
      <c r="N5026" s="244"/>
      <c r="O5026" s="244"/>
      <c r="P5026" s="244"/>
      <c r="Q5026" s="244"/>
      <c r="R5026" s="244"/>
      <c r="S5026" s="244"/>
      <c r="T5026" s="245"/>
      <c r="U5026" s="13"/>
      <c r="V5026" s="13"/>
      <c r="W5026" s="13"/>
      <c r="X5026" s="13"/>
      <c r="Y5026" s="13"/>
      <c r="Z5026" s="13"/>
      <c r="AA5026" s="13"/>
      <c r="AB5026" s="13"/>
      <c r="AC5026" s="13"/>
      <c r="AD5026" s="13"/>
      <c r="AE5026" s="13"/>
      <c r="AT5026" s="246" t="s">
        <v>252</v>
      </c>
      <c r="AU5026" s="246" t="s">
        <v>93</v>
      </c>
      <c r="AV5026" s="13" t="s">
        <v>23</v>
      </c>
      <c r="AW5026" s="13" t="s">
        <v>46</v>
      </c>
      <c r="AX5026" s="13" t="s">
        <v>85</v>
      </c>
      <c r="AY5026" s="246" t="s">
        <v>241</v>
      </c>
    </row>
    <row r="5027" s="14" customFormat="1">
      <c r="A5027" s="14"/>
      <c r="B5027" s="247"/>
      <c r="C5027" s="248"/>
      <c r="D5027" s="238" t="s">
        <v>252</v>
      </c>
      <c r="E5027" s="249" t="s">
        <v>39</v>
      </c>
      <c r="F5027" s="250" t="s">
        <v>3565</v>
      </c>
      <c r="G5027" s="248"/>
      <c r="H5027" s="251">
        <v>97.200000000000003</v>
      </c>
      <c r="I5027" s="252"/>
      <c r="J5027" s="248"/>
      <c r="K5027" s="248"/>
      <c r="L5027" s="253"/>
      <c r="M5027" s="254"/>
      <c r="N5027" s="255"/>
      <c r="O5027" s="255"/>
      <c r="P5027" s="255"/>
      <c r="Q5027" s="255"/>
      <c r="R5027" s="255"/>
      <c r="S5027" s="255"/>
      <c r="T5027" s="256"/>
      <c r="U5027" s="14"/>
      <c r="V5027" s="14"/>
      <c r="W5027" s="14"/>
      <c r="X5027" s="14"/>
      <c r="Y5027" s="14"/>
      <c r="Z5027" s="14"/>
      <c r="AA5027" s="14"/>
      <c r="AB5027" s="14"/>
      <c r="AC5027" s="14"/>
      <c r="AD5027" s="14"/>
      <c r="AE5027" s="14"/>
      <c r="AT5027" s="257" t="s">
        <v>252</v>
      </c>
      <c r="AU5027" s="257" t="s">
        <v>93</v>
      </c>
      <c r="AV5027" s="14" t="s">
        <v>93</v>
      </c>
      <c r="AW5027" s="14" t="s">
        <v>46</v>
      </c>
      <c r="AX5027" s="14" t="s">
        <v>85</v>
      </c>
      <c r="AY5027" s="257" t="s">
        <v>241</v>
      </c>
    </row>
    <row r="5028" s="16" customFormat="1">
      <c r="A5028" s="16"/>
      <c r="B5028" s="269"/>
      <c r="C5028" s="270"/>
      <c r="D5028" s="238" t="s">
        <v>252</v>
      </c>
      <c r="E5028" s="271" t="s">
        <v>39</v>
      </c>
      <c r="F5028" s="272" t="s">
        <v>295</v>
      </c>
      <c r="G5028" s="270"/>
      <c r="H5028" s="273">
        <v>97.200000000000003</v>
      </c>
      <c r="I5028" s="274"/>
      <c r="J5028" s="270"/>
      <c r="K5028" s="270"/>
      <c r="L5028" s="275"/>
      <c r="M5028" s="276"/>
      <c r="N5028" s="277"/>
      <c r="O5028" s="277"/>
      <c r="P5028" s="277"/>
      <c r="Q5028" s="277"/>
      <c r="R5028" s="277"/>
      <c r="S5028" s="277"/>
      <c r="T5028" s="278"/>
      <c r="U5028" s="16"/>
      <c r="V5028" s="16"/>
      <c r="W5028" s="16"/>
      <c r="X5028" s="16"/>
      <c r="Y5028" s="16"/>
      <c r="Z5028" s="16"/>
      <c r="AA5028" s="16"/>
      <c r="AB5028" s="16"/>
      <c r="AC5028" s="16"/>
      <c r="AD5028" s="16"/>
      <c r="AE5028" s="16"/>
      <c r="AT5028" s="279" t="s">
        <v>252</v>
      </c>
      <c r="AU5028" s="279" t="s">
        <v>93</v>
      </c>
      <c r="AV5028" s="16" t="s">
        <v>113</v>
      </c>
      <c r="AW5028" s="16" t="s">
        <v>46</v>
      </c>
      <c r="AX5028" s="16" t="s">
        <v>85</v>
      </c>
      <c r="AY5028" s="279" t="s">
        <v>241</v>
      </c>
    </row>
    <row r="5029" s="13" customFormat="1">
      <c r="A5029" s="13"/>
      <c r="B5029" s="236"/>
      <c r="C5029" s="237"/>
      <c r="D5029" s="238" t="s">
        <v>252</v>
      </c>
      <c r="E5029" s="239" t="s">
        <v>39</v>
      </c>
      <c r="F5029" s="240" t="s">
        <v>1952</v>
      </c>
      <c r="G5029" s="237"/>
      <c r="H5029" s="239" t="s">
        <v>39</v>
      </c>
      <c r="I5029" s="241"/>
      <c r="J5029" s="237"/>
      <c r="K5029" s="237"/>
      <c r="L5029" s="242"/>
      <c r="M5029" s="243"/>
      <c r="N5029" s="244"/>
      <c r="O5029" s="244"/>
      <c r="P5029" s="244"/>
      <c r="Q5029" s="244"/>
      <c r="R5029" s="244"/>
      <c r="S5029" s="244"/>
      <c r="T5029" s="245"/>
      <c r="U5029" s="13"/>
      <c r="V5029" s="13"/>
      <c r="W5029" s="13"/>
      <c r="X5029" s="13"/>
      <c r="Y5029" s="13"/>
      <c r="Z5029" s="13"/>
      <c r="AA5029" s="13"/>
      <c r="AB5029" s="13"/>
      <c r="AC5029" s="13"/>
      <c r="AD5029" s="13"/>
      <c r="AE5029" s="13"/>
      <c r="AT5029" s="246" t="s">
        <v>252</v>
      </c>
      <c r="AU5029" s="246" t="s">
        <v>93</v>
      </c>
      <c r="AV5029" s="13" t="s">
        <v>23</v>
      </c>
      <c r="AW5029" s="13" t="s">
        <v>46</v>
      </c>
      <c r="AX5029" s="13" t="s">
        <v>85</v>
      </c>
      <c r="AY5029" s="246" t="s">
        <v>241</v>
      </c>
    </row>
    <row r="5030" s="14" customFormat="1">
      <c r="A5030" s="14"/>
      <c r="B5030" s="247"/>
      <c r="C5030" s="248"/>
      <c r="D5030" s="238" t="s">
        <v>252</v>
      </c>
      <c r="E5030" s="249" t="s">
        <v>39</v>
      </c>
      <c r="F5030" s="250" t="s">
        <v>4376</v>
      </c>
      <c r="G5030" s="248"/>
      <c r="H5030" s="251">
        <v>379.35000000000002</v>
      </c>
      <c r="I5030" s="252"/>
      <c r="J5030" s="248"/>
      <c r="K5030" s="248"/>
      <c r="L5030" s="253"/>
      <c r="M5030" s="254"/>
      <c r="N5030" s="255"/>
      <c r="O5030" s="255"/>
      <c r="P5030" s="255"/>
      <c r="Q5030" s="255"/>
      <c r="R5030" s="255"/>
      <c r="S5030" s="255"/>
      <c r="T5030" s="256"/>
      <c r="U5030" s="14"/>
      <c r="V5030" s="14"/>
      <c r="W5030" s="14"/>
      <c r="X5030" s="14"/>
      <c r="Y5030" s="14"/>
      <c r="Z5030" s="14"/>
      <c r="AA5030" s="14"/>
      <c r="AB5030" s="14"/>
      <c r="AC5030" s="14"/>
      <c r="AD5030" s="14"/>
      <c r="AE5030" s="14"/>
      <c r="AT5030" s="257" t="s">
        <v>252</v>
      </c>
      <c r="AU5030" s="257" t="s">
        <v>93</v>
      </c>
      <c r="AV5030" s="14" t="s">
        <v>93</v>
      </c>
      <c r="AW5030" s="14" t="s">
        <v>46</v>
      </c>
      <c r="AX5030" s="14" t="s">
        <v>85</v>
      </c>
      <c r="AY5030" s="257" t="s">
        <v>241</v>
      </c>
    </row>
    <row r="5031" s="16" customFormat="1">
      <c r="A5031" s="16"/>
      <c r="B5031" s="269"/>
      <c r="C5031" s="270"/>
      <c r="D5031" s="238" t="s">
        <v>252</v>
      </c>
      <c r="E5031" s="271" t="s">
        <v>39</v>
      </c>
      <c r="F5031" s="272" t="s">
        <v>295</v>
      </c>
      <c r="G5031" s="270"/>
      <c r="H5031" s="273">
        <v>379.35000000000002</v>
      </c>
      <c r="I5031" s="274"/>
      <c r="J5031" s="270"/>
      <c r="K5031" s="270"/>
      <c r="L5031" s="275"/>
      <c r="M5031" s="276"/>
      <c r="N5031" s="277"/>
      <c r="O5031" s="277"/>
      <c r="P5031" s="277"/>
      <c r="Q5031" s="277"/>
      <c r="R5031" s="277"/>
      <c r="S5031" s="277"/>
      <c r="T5031" s="278"/>
      <c r="U5031" s="16"/>
      <c r="V5031" s="16"/>
      <c r="W5031" s="16"/>
      <c r="X5031" s="16"/>
      <c r="Y5031" s="16"/>
      <c r="Z5031" s="16"/>
      <c r="AA5031" s="16"/>
      <c r="AB5031" s="16"/>
      <c r="AC5031" s="16"/>
      <c r="AD5031" s="16"/>
      <c r="AE5031" s="16"/>
      <c r="AT5031" s="279" t="s">
        <v>252</v>
      </c>
      <c r="AU5031" s="279" t="s">
        <v>93</v>
      </c>
      <c r="AV5031" s="16" t="s">
        <v>113</v>
      </c>
      <c r="AW5031" s="16" t="s">
        <v>46</v>
      </c>
      <c r="AX5031" s="16" t="s">
        <v>85</v>
      </c>
      <c r="AY5031" s="279" t="s">
        <v>241</v>
      </c>
    </row>
    <row r="5032" s="15" customFormat="1">
      <c r="A5032" s="15"/>
      <c r="B5032" s="258"/>
      <c r="C5032" s="259"/>
      <c r="D5032" s="238" t="s">
        <v>252</v>
      </c>
      <c r="E5032" s="260" t="s">
        <v>39</v>
      </c>
      <c r="F5032" s="261" t="s">
        <v>274</v>
      </c>
      <c r="G5032" s="259"/>
      <c r="H5032" s="262">
        <v>836.58600000000001</v>
      </c>
      <c r="I5032" s="263"/>
      <c r="J5032" s="259"/>
      <c r="K5032" s="259"/>
      <c r="L5032" s="264"/>
      <c r="M5032" s="265"/>
      <c r="N5032" s="266"/>
      <c r="O5032" s="266"/>
      <c r="P5032" s="266"/>
      <c r="Q5032" s="266"/>
      <c r="R5032" s="266"/>
      <c r="S5032" s="266"/>
      <c r="T5032" s="267"/>
      <c r="U5032" s="15"/>
      <c r="V5032" s="15"/>
      <c r="W5032" s="15"/>
      <c r="X5032" s="15"/>
      <c r="Y5032" s="15"/>
      <c r="Z5032" s="15"/>
      <c r="AA5032" s="15"/>
      <c r="AB5032" s="15"/>
      <c r="AC5032" s="15"/>
      <c r="AD5032" s="15"/>
      <c r="AE5032" s="15"/>
      <c r="AT5032" s="268" t="s">
        <v>252</v>
      </c>
      <c r="AU5032" s="268" t="s">
        <v>93</v>
      </c>
      <c r="AV5032" s="15" t="s">
        <v>248</v>
      </c>
      <c r="AW5032" s="15" t="s">
        <v>46</v>
      </c>
      <c r="AX5032" s="15" t="s">
        <v>23</v>
      </c>
      <c r="AY5032" s="268" t="s">
        <v>241</v>
      </c>
    </row>
    <row r="5033" s="2" customFormat="1" ht="33" customHeight="1">
      <c r="A5033" s="42"/>
      <c r="B5033" s="43"/>
      <c r="C5033" s="280" t="s">
        <v>4419</v>
      </c>
      <c r="D5033" s="280" t="s">
        <v>463</v>
      </c>
      <c r="E5033" s="281" t="s">
        <v>4420</v>
      </c>
      <c r="F5033" s="282" t="s">
        <v>4421</v>
      </c>
      <c r="G5033" s="283" t="s">
        <v>145</v>
      </c>
      <c r="H5033" s="284">
        <v>1003.903</v>
      </c>
      <c r="I5033" s="285"/>
      <c r="J5033" s="286">
        <f>ROUND(I5033*H5033,2)</f>
        <v>0</v>
      </c>
      <c r="K5033" s="282" t="s">
        <v>39</v>
      </c>
      <c r="L5033" s="287"/>
      <c r="M5033" s="288" t="s">
        <v>39</v>
      </c>
      <c r="N5033" s="289" t="s">
        <v>56</v>
      </c>
      <c r="O5033" s="88"/>
      <c r="P5033" s="227">
        <f>O5033*H5033</f>
        <v>0</v>
      </c>
      <c r="Q5033" s="227">
        <v>0.0044999999999999997</v>
      </c>
      <c r="R5033" s="227">
        <f>Q5033*H5033</f>
        <v>4.5175634999999996</v>
      </c>
      <c r="S5033" s="227">
        <v>0</v>
      </c>
      <c r="T5033" s="228">
        <f>S5033*H5033</f>
        <v>0</v>
      </c>
      <c r="U5033" s="42"/>
      <c r="V5033" s="42"/>
      <c r="W5033" s="42"/>
      <c r="X5033" s="42"/>
      <c r="Y5033" s="42"/>
      <c r="Z5033" s="42"/>
      <c r="AA5033" s="42"/>
      <c r="AB5033" s="42"/>
      <c r="AC5033" s="42"/>
      <c r="AD5033" s="42"/>
      <c r="AE5033" s="42"/>
      <c r="AR5033" s="229" t="s">
        <v>660</v>
      </c>
      <c r="AT5033" s="229" t="s">
        <v>463</v>
      </c>
      <c r="AU5033" s="229" t="s">
        <v>93</v>
      </c>
      <c r="AY5033" s="20" t="s">
        <v>241</v>
      </c>
      <c r="BE5033" s="230">
        <f>IF(N5033="základní",J5033,0)</f>
        <v>0</v>
      </c>
      <c r="BF5033" s="230">
        <f>IF(N5033="snížená",J5033,0)</f>
        <v>0</v>
      </c>
      <c r="BG5033" s="230">
        <f>IF(N5033="zákl. přenesená",J5033,0)</f>
        <v>0</v>
      </c>
      <c r="BH5033" s="230">
        <f>IF(N5033="sníž. přenesená",J5033,0)</f>
        <v>0</v>
      </c>
      <c r="BI5033" s="230">
        <f>IF(N5033="nulová",J5033,0)</f>
        <v>0</v>
      </c>
      <c r="BJ5033" s="20" t="s">
        <v>23</v>
      </c>
      <c r="BK5033" s="230">
        <f>ROUND(I5033*H5033,2)</f>
        <v>0</v>
      </c>
      <c r="BL5033" s="20" t="s">
        <v>462</v>
      </c>
      <c r="BM5033" s="229" t="s">
        <v>4422</v>
      </c>
    </row>
    <row r="5034" s="14" customFormat="1">
      <c r="A5034" s="14"/>
      <c r="B5034" s="247"/>
      <c r="C5034" s="248"/>
      <c r="D5034" s="238" t="s">
        <v>252</v>
      </c>
      <c r="E5034" s="248"/>
      <c r="F5034" s="250" t="s">
        <v>4423</v>
      </c>
      <c r="G5034" s="248"/>
      <c r="H5034" s="251">
        <v>1003.903</v>
      </c>
      <c r="I5034" s="252"/>
      <c r="J5034" s="248"/>
      <c r="K5034" s="248"/>
      <c r="L5034" s="253"/>
      <c r="M5034" s="254"/>
      <c r="N5034" s="255"/>
      <c r="O5034" s="255"/>
      <c r="P5034" s="255"/>
      <c r="Q5034" s="255"/>
      <c r="R5034" s="255"/>
      <c r="S5034" s="255"/>
      <c r="T5034" s="256"/>
      <c r="U5034" s="14"/>
      <c r="V5034" s="14"/>
      <c r="W5034" s="14"/>
      <c r="X5034" s="14"/>
      <c r="Y5034" s="14"/>
      <c r="Z5034" s="14"/>
      <c r="AA5034" s="14"/>
      <c r="AB5034" s="14"/>
      <c r="AC5034" s="14"/>
      <c r="AD5034" s="14"/>
      <c r="AE5034" s="14"/>
      <c r="AT5034" s="257" t="s">
        <v>252</v>
      </c>
      <c r="AU5034" s="257" t="s">
        <v>93</v>
      </c>
      <c r="AV5034" s="14" t="s">
        <v>93</v>
      </c>
      <c r="AW5034" s="14" t="s">
        <v>4</v>
      </c>
      <c r="AX5034" s="14" t="s">
        <v>23</v>
      </c>
      <c r="AY5034" s="257" t="s">
        <v>241</v>
      </c>
    </row>
    <row r="5035" s="2" customFormat="1" ht="21.75" customHeight="1">
      <c r="A5035" s="42"/>
      <c r="B5035" s="43"/>
      <c r="C5035" s="218" t="s">
        <v>4424</v>
      </c>
      <c r="D5035" s="218" t="s">
        <v>243</v>
      </c>
      <c r="E5035" s="219" t="s">
        <v>4425</v>
      </c>
      <c r="F5035" s="220" t="s">
        <v>4426</v>
      </c>
      <c r="G5035" s="221" t="s">
        <v>145</v>
      </c>
      <c r="H5035" s="222">
        <v>13.278000000000001</v>
      </c>
      <c r="I5035" s="223"/>
      <c r="J5035" s="224">
        <f>ROUND(I5035*H5035,2)</f>
        <v>0</v>
      </c>
      <c r="K5035" s="220" t="s">
        <v>247</v>
      </c>
      <c r="L5035" s="48"/>
      <c r="M5035" s="225" t="s">
        <v>39</v>
      </c>
      <c r="N5035" s="226" t="s">
        <v>56</v>
      </c>
      <c r="O5035" s="88"/>
      <c r="P5035" s="227">
        <f>O5035*H5035</f>
        <v>0</v>
      </c>
      <c r="Q5035" s="227">
        <v>0</v>
      </c>
      <c r="R5035" s="227">
        <f>Q5035*H5035</f>
        <v>0</v>
      </c>
      <c r="S5035" s="227">
        <v>0.016500000000000001</v>
      </c>
      <c r="T5035" s="228">
        <f>S5035*H5035</f>
        <v>0.21908700000000003</v>
      </c>
      <c r="U5035" s="42"/>
      <c r="V5035" s="42"/>
      <c r="W5035" s="42"/>
      <c r="X5035" s="42"/>
      <c r="Y5035" s="42"/>
      <c r="Z5035" s="42"/>
      <c r="AA5035" s="42"/>
      <c r="AB5035" s="42"/>
      <c r="AC5035" s="42"/>
      <c r="AD5035" s="42"/>
      <c r="AE5035" s="42"/>
      <c r="AR5035" s="229" t="s">
        <v>462</v>
      </c>
      <c r="AT5035" s="229" t="s">
        <v>243</v>
      </c>
      <c r="AU5035" s="229" t="s">
        <v>93</v>
      </c>
      <c r="AY5035" s="20" t="s">
        <v>241</v>
      </c>
      <c r="BE5035" s="230">
        <f>IF(N5035="základní",J5035,0)</f>
        <v>0</v>
      </c>
      <c r="BF5035" s="230">
        <f>IF(N5035="snížená",J5035,0)</f>
        <v>0</v>
      </c>
      <c r="BG5035" s="230">
        <f>IF(N5035="zákl. přenesená",J5035,0)</f>
        <v>0</v>
      </c>
      <c r="BH5035" s="230">
        <f>IF(N5035="sníž. přenesená",J5035,0)</f>
        <v>0</v>
      </c>
      <c r="BI5035" s="230">
        <f>IF(N5035="nulová",J5035,0)</f>
        <v>0</v>
      </c>
      <c r="BJ5035" s="20" t="s">
        <v>23</v>
      </c>
      <c r="BK5035" s="230">
        <f>ROUND(I5035*H5035,2)</f>
        <v>0</v>
      </c>
      <c r="BL5035" s="20" t="s">
        <v>462</v>
      </c>
      <c r="BM5035" s="229" t="s">
        <v>4427</v>
      </c>
    </row>
    <row r="5036" s="2" customFormat="1">
      <c r="A5036" s="42"/>
      <c r="B5036" s="43"/>
      <c r="C5036" s="44"/>
      <c r="D5036" s="231" t="s">
        <v>250</v>
      </c>
      <c r="E5036" s="44"/>
      <c r="F5036" s="232" t="s">
        <v>4428</v>
      </c>
      <c r="G5036" s="44"/>
      <c r="H5036" s="44"/>
      <c r="I5036" s="233"/>
      <c r="J5036" s="44"/>
      <c r="K5036" s="44"/>
      <c r="L5036" s="48"/>
      <c r="M5036" s="234"/>
      <c r="N5036" s="235"/>
      <c r="O5036" s="88"/>
      <c r="P5036" s="88"/>
      <c r="Q5036" s="88"/>
      <c r="R5036" s="88"/>
      <c r="S5036" s="88"/>
      <c r="T5036" s="89"/>
      <c r="U5036" s="42"/>
      <c r="V5036" s="42"/>
      <c r="W5036" s="42"/>
      <c r="X5036" s="42"/>
      <c r="Y5036" s="42"/>
      <c r="Z5036" s="42"/>
      <c r="AA5036" s="42"/>
      <c r="AB5036" s="42"/>
      <c r="AC5036" s="42"/>
      <c r="AD5036" s="42"/>
      <c r="AE5036" s="42"/>
      <c r="AT5036" s="20" t="s">
        <v>250</v>
      </c>
      <c r="AU5036" s="20" t="s">
        <v>93</v>
      </c>
    </row>
    <row r="5037" s="13" customFormat="1">
      <c r="A5037" s="13"/>
      <c r="B5037" s="236"/>
      <c r="C5037" s="237"/>
      <c r="D5037" s="238" t="s">
        <v>252</v>
      </c>
      <c r="E5037" s="239" t="s">
        <v>39</v>
      </c>
      <c r="F5037" s="240" t="s">
        <v>4429</v>
      </c>
      <c r="G5037" s="237"/>
      <c r="H5037" s="239" t="s">
        <v>39</v>
      </c>
      <c r="I5037" s="241"/>
      <c r="J5037" s="237"/>
      <c r="K5037" s="237"/>
      <c r="L5037" s="242"/>
      <c r="M5037" s="243"/>
      <c r="N5037" s="244"/>
      <c r="O5037" s="244"/>
      <c r="P5037" s="244"/>
      <c r="Q5037" s="244"/>
      <c r="R5037" s="244"/>
      <c r="S5037" s="244"/>
      <c r="T5037" s="245"/>
      <c r="U5037" s="13"/>
      <c r="V5037" s="13"/>
      <c r="W5037" s="13"/>
      <c r="X5037" s="13"/>
      <c r="Y5037" s="13"/>
      <c r="Z5037" s="13"/>
      <c r="AA5037" s="13"/>
      <c r="AB5037" s="13"/>
      <c r="AC5037" s="13"/>
      <c r="AD5037" s="13"/>
      <c r="AE5037" s="13"/>
      <c r="AT5037" s="246" t="s">
        <v>252</v>
      </c>
      <c r="AU5037" s="246" t="s">
        <v>93</v>
      </c>
      <c r="AV5037" s="13" t="s">
        <v>23</v>
      </c>
      <c r="AW5037" s="13" t="s">
        <v>46</v>
      </c>
      <c r="AX5037" s="13" t="s">
        <v>85</v>
      </c>
      <c r="AY5037" s="246" t="s">
        <v>241</v>
      </c>
    </row>
    <row r="5038" s="13" customFormat="1">
      <c r="A5038" s="13"/>
      <c r="B5038" s="236"/>
      <c r="C5038" s="237"/>
      <c r="D5038" s="238" t="s">
        <v>252</v>
      </c>
      <c r="E5038" s="239" t="s">
        <v>39</v>
      </c>
      <c r="F5038" s="240" t="s">
        <v>2289</v>
      </c>
      <c r="G5038" s="237"/>
      <c r="H5038" s="239" t="s">
        <v>39</v>
      </c>
      <c r="I5038" s="241"/>
      <c r="J5038" s="237"/>
      <c r="K5038" s="237"/>
      <c r="L5038" s="242"/>
      <c r="M5038" s="243"/>
      <c r="N5038" s="244"/>
      <c r="O5038" s="244"/>
      <c r="P5038" s="244"/>
      <c r="Q5038" s="244"/>
      <c r="R5038" s="244"/>
      <c r="S5038" s="244"/>
      <c r="T5038" s="245"/>
      <c r="U5038" s="13"/>
      <c r="V5038" s="13"/>
      <c r="W5038" s="13"/>
      <c r="X5038" s="13"/>
      <c r="Y5038" s="13"/>
      <c r="Z5038" s="13"/>
      <c r="AA5038" s="13"/>
      <c r="AB5038" s="13"/>
      <c r="AC5038" s="13"/>
      <c r="AD5038" s="13"/>
      <c r="AE5038" s="13"/>
      <c r="AT5038" s="246" t="s">
        <v>252</v>
      </c>
      <c r="AU5038" s="246" t="s">
        <v>93</v>
      </c>
      <c r="AV5038" s="13" t="s">
        <v>23</v>
      </c>
      <c r="AW5038" s="13" t="s">
        <v>46</v>
      </c>
      <c r="AX5038" s="13" t="s">
        <v>85</v>
      </c>
      <c r="AY5038" s="246" t="s">
        <v>241</v>
      </c>
    </row>
    <row r="5039" s="13" customFormat="1">
      <c r="A5039" s="13"/>
      <c r="B5039" s="236"/>
      <c r="C5039" s="237"/>
      <c r="D5039" s="238" t="s">
        <v>252</v>
      </c>
      <c r="E5039" s="239" t="s">
        <v>39</v>
      </c>
      <c r="F5039" s="240" t="s">
        <v>3862</v>
      </c>
      <c r="G5039" s="237"/>
      <c r="H5039" s="239" t="s">
        <v>39</v>
      </c>
      <c r="I5039" s="241"/>
      <c r="J5039" s="237"/>
      <c r="K5039" s="237"/>
      <c r="L5039" s="242"/>
      <c r="M5039" s="243"/>
      <c r="N5039" s="244"/>
      <c r="O5039" s="244"/>
      <c r="P5039" s="244"/>
      <c r="Q5039" s="244"/>
      <c r="R5039" s="244"/>
      <c r="S5039" s="244"/>
      <c r="T5039" s="245"/>
      <c r="U5039" s="13"/>
      <c r="V5039" s="13"/>
      <c r="W5039" s="13"/>
      <c r="X5039" s="13"/>
      <c r="Y5039" s="13"/>
      <c r="Z5039" s="13"/>
      <c r="AA5039" s="13"/>
      <c r="AB5039" s="13"/>
      <c r="AC5039" s="13"/>
      <c r="AD5039" s="13"/>
      <c r="AE5039" s="13"/>
      <c r="AT5039" s="246" t="s">
        <v>252</v>
      </c>
      <c r="AU5039" s="246" t="s">
        <v>93</v>
      </c>
      <c r="AV5039" s="13" t="s">
        <v>23</v>
      </c>
      <c r="AW5039" s="13" t="s">
        <v>46</v>
      </c>
      <c r="AX5039" s="13" t="s">
        <v>85</v>
      </c>
      <c r="AY5039" s="246" t="s">
        <v>241</v>
      </c>
    </row>
    <row r="5040" s="14" customFormat="1">
      <c r="A5040" s="14"/>
      <c r="B5040" s="247"/>
      <c r="C5040" s="248"/>
      <c r="D5040" s="238" t="s">
        <v>252</v>
      </c>
      <c r="E5040" s="249" t="s">
        <v>39</v>
      </c>
      <c r="F5040" s="250" t="s">
        <v>3886</v>
      </c>
      <c r="G5040" s="248"/>
      <c r="H5040" s="251">
        <v>4.5</v>
      </c>
      <c r="I5040" s="252"/>
      <c r="J5040" s="248"/>
      <c r="K5040" s="248"/>
      <c r="L5040" s="253"/>
      <c r="M5040" s="254"/>
      <c r="N5040" s="255"/>
      <c r="O5040" s="255"/>
      <c r="P5040" s="255"/>
      <c r="Q5040" s="255"/>
      <c r="R5040" s="255"/>
      <c r="S5040" s="255"/>
      <c r="T5040" s="256"/>
      <c r="U5040" s="14"/>
      <c r="V5040" s="14"/>
      <c r="W5040" s="14"/>
      <c r="X5040" s="14"/>
      <c r="Y5040" s="14"/>
      <c r="Z5040" s="14"/>
      <c r="AA5040" s="14"/>
      <c r="AB5040" s="14"/>
      <c r="AC5040" s="14"/>
      <c r="AD5040" s="14"/>
      <c r="AE5040" s="14"/>
      <c r="AT5040" s="257" t="s">
        <v>252</v>
      </c>
      <c r="AU5040" s="257" t="s">
        <v>93</v>
      </c>
      <c r="AV5040" s="14" t="s">
        <v>93</v>
      </c>
      <c r="AW5040" s="14" t="s">
        <v>46</v>
      </c>
      <c r="AX5040" s="14" t="s">
        <v>85</v>
      </c>
      <c r="AY5040" s="257" t="s">
        <v>241</v>
      </c>
    </row>
    <row r="5041" s="13" customFormat="1">
      <c r="A5041" s="13"/>
      <c r="B5041" s="236"/>
      <c r="C5041" s="237"/>
      <c r="D5041" s="238" t="s">
        <v>252</v>
      </c>
      <c r="E5041" s="239" t="s">
        <v>39</v>
      </c>
      <c r="F5041" s="240" t="s">
        <v>4018</v>
      </c>
      <c r="G5041" s="237"/>
      <c r="H5041" s="239" t="s">
        <v>39</v>
      </c>
      <c r="I5041" s="241"/>
      <c r="J5041" s="237"/>
      <c r="K5041" s="237"/>
      <c r="L5041" s="242"/>
      <c r="M5041" s="243"/>
      <c r="N5041" s="244"/>
      <c r="O5041" s="244"/>
      <c r="P5041" s="244"/>
      <c r="Q5041" s="244"/>
      <c r="R5041" s="244"/>
      <c r="S5041" s="244"/>
      <c r="T5041" s="245"/>
      <c r="U5041" s="13"/>
      <c r="V5041" s="13"/>
      <c r="W5041" s="13"/>
      <c r="X5041" s="13"/>
      <c r="Y5041" s="13"/>
      <c r="Z5041" s="13"/>
      <c r="AA5041" s="13"/>
      <c r="AB5041" s="13"/>
      <c r="AC5041" s="13"/>
      <c r="AD5041" s="13"/>
      <c r="AE5041" s="13"/>
      <c r="AT5041" s="246" t="s">
        <v>252</v>
      </c>
      <c r="AU5041" s="246" t="s">
        <v>93</v>
      </c>
      <c r="AV5041" s="13" t="s">
        <v>23</v>
      </c>
      <c r="AW5041" s="13" t="s">
        <v>46</v>
      </c>
      <c r="AX5041" s="13" t="s">
        <v>85</v>
      </c>
      <c r="AY5041" s="246" t="s">
        <v>241</v>
      </c>
    </row>
    <row r="5042" s="13" customFormat="1">
      <c r="A5042" s="13"/>
      <c r="B5042" s="236"/>
      <c r="C5042" s="237"/>
      <c r="D5042" s="238" t="s">
        <v>252</v>
      </c>
      <c r="E5042" s="239" t="s">
        <v>39</v>
      </c>
      <c r="F5042" s="240" t="s">
        <v>4019</v>
      </c>
      <c r="G5042" s="237"/>
      <c r="H5042" s="239" t="s">
        <v>39</v>
      </c>
      <c r="I5042" s="241"/>
      <c r="J5042" s="237"/>
      <c r="K5042" s="237"/>
      <c r="L5042" s="242"/>
      <c r="M5042" s="243"/>
      <c r="N5042" s="244"/>
      <c r="O5042" s="244"/>
      <c r="P5042" s="244"/>
      <c r="Q5042" s="244"/>
      <c r="R5042" s="244"/>
      <c r="S5042" s="244"/>
      <c r="T5042" s="245"/>
      <c r="U5042" s="13"/>
      <c r="V5042" s="13"/>
      <c r="W5042" s="13"/>
      <c r="X5042" s="13"/>
      <c r="Y5042" s="13"/>
      <c r="Z5042" s="13"/>
      <c r="AA5042" s="13"/>
      <c r="AB5042" s="13"/>
      <c r="AC5042" s="13"/>
      <c r="AD5042" s="13"/>
      <c r="AE5042" s="13"/>
      <c r="AT5042" s="246" t="s">
        <v>252</v>
      </c>
      <c r="AU5042" s="246" t="s">
        <v>93</v>
      </c>
      <c r="AV5042" s="13" t="s">
        <v>23</v>
      </c>
      <c r="AW5042" s="13" t="s">
        <v>46</v>
      </c>
      <c r="AX5042" s="13" t="s">
        <v>85</v>
      </c>
      <c r="AY5042" s="246" t="s">
        <v>241</v>
      </c>
    </row>
    <row r="5043" s="14" customFormat="1">
      <c r="A5043" s="14"/>
      <c r="B5043" s="247"/>
      <c r="C5043" s="248"/>
      <c r="D5043" s="238" t="s">
        <v>252</v>
      </c>
      <c r="E5043" s="249" t="s">
        <v>39</v>
      </c>
      <c r="F5043" s="250" t="s">
        <v>4430</v>
      </c>
      <c r="G5043" s="248"/>
      <c r="H5043" s="251">
        <v>8.7780000000000005</v>
      </c>
      <c r="I5043" s="252"/>
      <c r="J5043" s="248"/>
      <c r="K5043" s="248"/>
      <c r="L5043" s="253"/>
      <c r="M5043" s="254"/>
      <c r="N5043" s="255"/>
      <c r="O5043" s="255"/>
      <c r="P5043" s="255"/>
      <c r="Q5043" s="255"/>
      <c r="R5043" s="255"/>
      <c r="S5043" s="255"/>
      <c r="T5043" s="256"/>
      <c r="U5043" s="14"/>
      <c r="V5043" s="14"/>
      <c r="W5043" s="14"/>
      <c r="X5043" s="14"/>
      <c r="Y5043" s="14"/>
      <c r="Z5043" s="14"/>
      <c r="AA5043" s="14"/>
      <c r="AB5043" s="14"/>
      <c r="AC5043" s="14"/>
      <c r="AD5043" s="14"/>
      <c r="AE5043" s="14"/>
      <c r="AT5043" s="257" t="s">
        <v>252</v>
      </c>
      <c r="AU5043" s="257" t="s">
        <v>93</v>
      </c>
      <c r="AV5043" s="14" t="s">
        <v>93</v>
      </c>
      <c r="AW5043" s="14" t="s">
        <v>46</v>
      </c>
      <c r="AX5043" s="14" t="s">
        <v>85</v>
      </c>
      <c r="AY5043" s="257" t="s">
        <v>241</v>
      </c>
    </row>
    <row r="5044" s="15" customFormat="1">
      <c r="A5044" s="15"/>
      <c r="B5044" s="258"/>
      <c r="C5044" s="259"/>
      <c r="D5044" s="238" t="s">
        <v>252</v>
      </c>
      <c r="E5044" s="260" t="s">
        <v>39</v>
      </c>
      <c r="F5044" s="261" t="s">
        <v>274</v>
      </c>
      <c r="G5044" s="259"/>
      <c r="H5044" s="262">
        <v>13.278000000000001</v>
      </c>
      <c r="I5044" s="263"/>
      <c r="J5044" s="259"/>
      <c r="K5044" s="259"/>
      <c r="L5044" s="264"/>
      <c r="M5044" s="265"/>
      <c r="N5044" s="266"/>
      <c r="O5044" s="266"/>
      <c r="P5044" s="266"/>
      <c r="Q5044" s="266"/>
      <c r="R5044" s="266"/>
      <c r="S5044" s="266"/>
      <c r="T5044" s="267"/>
      <c r="U5044" s="15"/>
      <c r="V5044" s="15"/>
      <c r="W5044" s="15"/>
      <c r="X5044" s="15"/>
      <c r="Y5044" s="15"/>
      <c r="Z5044" s="15"/>
      <c r="AA5044" s="15"/>
      <c r="AB5044" s="15"/>
      <c r="AC5044" s="15"/>
      <c r="AD5044" s="15"/>
      <c r="AE5044" s="15"/>
      <c r="AT5044" s="268" t="s">
        <v>252</v>
      </c>
      <c r="AU5044" s="268" t="s">
        <v>93</v>
      </c>
      <c r="AV5044" s="15" t="s">
        <v>248</v>
      </c>
      <c r="AW5044" s="15" t="s">
        <v>46</v>
      </c>
      <c r="AX5044" s="15" t="s">
        <v>23</v>
      </c>
      <c r="AY5044" s="268" t="s">
        <v>241</v>
      </c>
    </row>
    <row r="5045" s="2" customFormat="1" ht="16.5" customHeight="1">
      <c r="A5045" s="42"/>
      <c r="B5045" s="43"/>
      <c r="C5045" s="218" t="s">
        <v>4431</v>
      </c>
      <c r="D5045" s="218" t="s">
        <v>243</v>
      </c>
      <c r="E5045" s="219" t="s">
        <v>4414</v>
      </c>
      <c r="F5045" s="220" t="s">
        <v>4415</v>
      </c>
      <c r="G5045" s="221" t="s">
        <v>145</v>
      </c>
      <c r="H5045" s="222">
        <v>11.550000000000001</v>
      </c>
      <c r="I5045" s="223"/>
      <c r="J5045" s="224">
        <f>ROUND(I5045*H5045,2)</f>
        <v>0</v>
      </c>
      <c r="K5045" s="220" t="s">
        <v>247</v>
      </c>
      <c r="L5045" s="48"/>
      <c r="M5045" s="225" t="s">
        <v>39</v>
      </c>
      <c r="N5045" s="226" t="s">
        <v>56</v>
      </c>
      <c r="O5045" s="88"/>
      <c r="P5045" s="227">
        <f>O5045*H5045</f>
        <v>0</v>
      </c>
      <c r="Q5045" s="227">
        <v>0.00088000000000000003</v>
      </c>
      <c r="R5045" s="227">
        <f>Q5045*H5045</f>
        <v>0.010164000000000001</v>
      </c>
      <c r="S5045" s="227">
        <v>0</v>
      </c>
      <c r="T5045" s="228">
        <f>S5045*H5045</f>
        <v>0</v>
      </c>
      <c r="U5045" s="42"/>
      <c r="V5045" s="42"/>
      <c r="W5045" s="42"/>
      <c r="X5045" s="42"/>
      <c r="Y5045" s="42"/>
      <c r="Z5045" s="42"/>
      <c r="AA5045" s="42"/>
      <c r="AB5045" s="42"/>
      <c r="AC5045" s="42"/>
      <c r="AD5045" s="42"/>
      <c r="AE5045" s="42"/>
      <c r="AR5045" s="229" t="s">
        <v>462</v>
      </c>
      <c r="AT5045" s="229" t="s">
        <v>243</v>
      </c>
      <c r="AU5045" s="229" t="s">
        <v>93</v>
      </c>
      <c r="AY5045" s="20" t="s">
        <v>241</v>
      </c>
      <c r="BE5045" s="230">
        <f>IF(N5045="základní",J5045,0)</f>
        <v>0</v>
      </c>
      <c r="BF5045" s="230">
        <f>IF(N5045="snížená",J5045,0)</f>
        <v>0</v>
      </c>
      <c r="BG5045" s="230">
        <f>IF(N5045="zákl. přenesená",J5045,0)</f>
        <v>0</v>
      </c>
      <c r="BH5045" s="230">
        <f>IF(N5045="sníž. přenesená",J5045,0)</f>
        <v>0</v>
      </c>
      <c r="BI5045" s="230">
        <f>IF(N5045="nulová",J5045,0)</f>
        <v>0</v>
      </c>
      <c r="BJ5045" s="20" t="s">
        <v>23</v>
      </c>
      <c r="BK5045" s="230">
        <f>ROUND(I5045*H5045,2)</f>
        <v>0</v>
      </c>
      <c r="BL5045" s="20" t="s">
        <v>462</v>
      </c>
      <c r="BM5045" s="229" t="s">
        <v>4432</v>
      </c>
    </row>
    <row r="5046" s="2" customFormat="1">
      <c r="A5046" s="42"/>
      <c r="B5046" s="43"/>
      <c r="C5046" s="44"/>
      <c r="D5046" s="231" t="s">
        <v>250</v>
      </c>
      <c r="E5046" s="44"/>
      <c r="F5046" s="232" t="s">
        <v>4417</v>
      </c>
      <c r="G5046" s="44"/>
      <c r="H5046" s="44"/>
      <c r="I5046" s="233"/>
      <c r="J5046" s="44"/>
      <c r="K5046" s="44"/>
      <c r="L5046" s="48"/>
      <c r="M5046" s="234"/>
      <c r="N5046" s="235"/>
      <c r="O5046" s="88"/>
      <c r="P5046" s="88"/>
      <c r="Q5046" s="88"/>
      <c r="R5046" s="88"/>
      <c r="S5046" s="88"/>
      <c r="T5046" s="89"/>
      <c r="U5046" s="42"/>
      <c r="V5046" s="42"/>
      <c r="W5046" s="42"/>
      <c r="X5046" s="42"/>
      <c r="Y5046" s="42"/>
      <c r="Z5046" s="42"/>
      <c r="AA5046" s="42"/>
      <c r="AB5046" s="42"/>
      <c r="AC5046" s="42"/>
      <c r="AD5046" s="42"/>
      <c r="AE5046" s="42"/>
      <c r="AT5046" s="20" t="s">
        <v>250</v>
      </c>
      <c r="AU5046" s="20" t="s">
        <v>93</v>
      </c>
    </row>
    <row r="5047" s="13" customFormat="1">
      <c r="A5047" s="13"/>
      <c r="B5047" s="236"/>
      <c r="C5047" s="237"/>
      <c r="D5047" s="238" t="s">
        <v>252</v>
      </c>
      <c r="E5047" s="239" t="s">
        <v>39</v>
      </c>
      <c r="F5047" s="240" t="s">
        <v>1306</v>
      </c>
      <c r="G5047" s="237"/>
      <c r="H5047" s="239" t="s">
        <v>39</v>
      </c>
      <c r="I5047" s="241"/>
      <c r="J5047" s="237"/>
      <c r="K5047" s="237"/>
      <c r="L5047" s="242"/>
      <c r="M5047" s="243"/>
      <c r="N5047" s="244"/>
      <c r="O5047" s="244"/>
      <c r="P5047" s="244"/>
      <c r="Q5047" s="244"/>
      <c r="R5047" s="244"/>
      <c r="S5047" s="244"/>
      <c r="T5047" s="245"/>
      <c r="U5047" s="13"/>
      <c r="V5047" s="13"/>
      <c r="W5047" s="13"/>
      <c r="X5047" s="13"/>
      <c r="Y5047" s="13"/>
      <c r="Z5047" s="13"/>
      <c r="AA5047" s="13"/>
      <c r="AB5047" s="13"/>
      <c r="AC5047" s="13"/>
      <c r="AD5047" s="13"/>
      <c r="AE5047" s="13"/>
      <c r="AT5047" s="246" t="s">
        <v>252</v>
      </c>
      <c r="AU5047" s="246" t="s">
        <v>93</v>
      </c>
      <c r="AV5047" s="13" t="s">
        <v>23</v>
      </c>
      <c r="AW5047" s="13" t="s">
        <v>46</v>
      </c>
      <c r="AX5047" s="13" t="s">
        <v>85</v>
      </c>
      <c r="AY5047" s="246" t="s">
        <v>241</v>
      </c>
    </row>
    <row r="5048" s="13" customFormat="1">
      <c r="A5048" s="13"/>
      <c r="B5048" s="236"/>
      <c r="C5048" s="237"/>
      <c r="D5048" s="238" t="s">
        <v>252</v>
      </c>
      <c r="E5048" s="239" t="s">
        <v>39</v>
      </c>
      <c r="F5048" s="240" t="s">
        <v>4433</v>
      </c>
      <c r="G5048" s="237"/>
      <c r="H5048" s="239" t="s">
        <v>39</v>
      </c>
      <c r="I5048" s="241"/>
      <c r="J5048" s="237"/>
      <c r="K5048" s="237"/>
      <c r="L5048" s="242"/>
      <c r="M5048" s="243"/>
      <c r="N5048" s="244"/>
      <c r="O5048" s="244"/>
      <c r="P5048" s="244"/>
      <c r="Q5048" s="244"/>
      <c r="R5048" s="244"/>
      <c r="S5048" s="244"/>
      <c r="T5048" s="245"/>
      <c r="U5048" s="13"/>
      <c r="V5048" s="13"/>
      <c r="W5048" s="13"/>
      <c r="X5048" s="13"/>
      <c r="Y5048" s="13"/>
      <c r="Z5048" s="13"/>
      <c r="AA5048" s="13"/>
      <c r="AB5048" s="13"/>
      <c r="AC5048" s="13"/>
      <c r="AD5048" s="13"/>
      <c r="AE5048" s="13"/>
      <c r="AT5048" s="246" t="s">
        <v>252</v>
      </c>
      <c r="AU5048" s="246" t="s">
        <v>93</v>
      </c>
      <c r="AV5048" s="13" t="s">
        <v>23</v>
      </c>
      <c r="AW5048" s="13" t="s">
        <v>46</v>
      </c>
      <c r="AX5048" s="13" t="s">
        <v>85</v>
      </c>
      <c r="AY5048" s="246" t="s">
        <v>241</v>
      </c>
    </row>
    <row r="5049" s="13" customFormat="1">
      <c r="A5049" s="13"/>
      <c r="B5049" s="236"/>
      <c r="C5049" s="237"/>
      <c r="D5049" s="238" t="s">
        <v>252</v>
      </c>
      <c r="E5049" s="239" t="s">
        <v>39</v>
      </c>
      <c r="F5049" s="240" t="s">
        <v>4019</v>
      </c>
      <c r="G5049" s="237"/>
      <c r="H5049" s="239" t="s">
        <v>39</v>
      </c>
      <c r="I5049" s="241"/>
      <c r="J5049" s="237"/>
      <c r="K5049" s="237"/>
      <c r="L5049" s="242"/>
      <c r="M5049" s="243"/>
      <c r="N5049" s="244"/>
      <c r="O5049" s="244"/>
      <c r="P5049" s="244"/>
      <c r="Q5049" s="244"/>
      <c r="R5049" s="244"/>
      <c r="S5049" s="244"/>
      <c r="T5049" s="245"/>
      <c r="U5049" s="13"/>
      <c r="V5049" s="13"/>
      <c r="W5049" s="13"/>
      <c r="X5049" s="13"/>
      <c r="Y5049" s="13"/>
      <c r="Z5049" s="13"/>
      <c r="AA5049" s="13"/>
      <c r="AB5049" s="13"/>
      <c r="AC5049" s="13"/>
      <c r="AD5049" s="13"/>
      <c r="AE5049" s="13"/>
      <c r="AT5049" s="246" t="s">
        <v>252</v>
      </c>
      <c r="AU5049" s="246" t="s">
        <v>93</v>
      </c>
      <c r="AV5049" s="13" t="s">
        <v>23</v>
      </c>
      <c r="AW5049" s="13" t="s">
        <v>46</v>
      </c>
      <c r="AX5049" s="13" t="s">
        <v>85</v>
      </c>
      <c r="AY5049" s="246" t="s">
        <v>241</v>
      </c>
    </row>
    <row r="5050" s="14" customFormat="1">
      <c r="A5050" s="14"/>
      <c r="B5050" s="247"/>
      <c r="C5050" s="248"/>
      <c r="D5050" s="238" t="s">
        <v>252</v>
      </c>
      <c r="E5050" s="249" t="s">
        <v>39</v>
      </c>
      <c r="F5050" s="250" t="s">
        <v>4375</v>
      </c>
      <c r="G5050" s="248"/>
      <c r="H5050" s="251">
        <v>11.550000000000001</v>
      </c>
      <c r="I5050" s="252"/>
      <c r="J5050" s="248"/>
      <c r="K5050" s="248"/>
      <c r="L5050" s="253"/>
      <c r="M5050" s="254"/>
      <c r="N5050" s="255"/>
      <c r="O5050" s="255"/>
      <c r="P5050" s="255"/>
      <c r="Q5050" s="255"/>
      <c r="R5050" s="255"/>
      <c r="S5050" s="255"/>
      <c r="T5050" s="256"/>
      <c r="U5050" s="14"/>
      <c r="V5050" s="14"/>
      <c r="W5050" s="14"/>
      <c r="X5050" s="14"/>
      <c r="Y5050" s="14"/>
      <c r="Z5050" s="14"/>
      <c r="AA5050" s="14"/>
      <c r="AB5050" s="14"/>
      <c r="AC5050" s="14"/>
      <c r="AD5050" s="14"/>
      <c r="AE5050" s="14"/>
      <c r="AT5050" s="257" t="s">
        <v>252</v>
      </c>
      <c r="AU5050" s="257" t="s">
        <v>93</v>
      </c>
      <c r="AV5050" s="14" t="s">
        <v>93</v>
      </c>
      <c r="AW5050" s="14" t="s">
        <v>46</v>
      </c>
      <c r="AX5050" s="14" t="s">
        <v>23</v>
      </c>
      <c r="AY5050" s="257" t="s">
        <v>241</v>
      </c>
    </row>
    <row r="5051" s="2" customFormat="1" ht="24.15" customHeight="1">
      <c r="A5051" s="42"/>
      <c r="B5051" s="43"/>
      <c r="C5051" s="280" t="s">
        <v>4434</v>
      </c>
      <c r="D5051" s="280" t="s">
        <v>463</v>
      </c>
      <c r="E5051" s="281" t="s">
        <v>4435</v>
      </c>
      <c r="F5051" s="282" t="s">
        <v>4436</v>
      </c>
      <c r="G5051" s="283" t="s">
        <v>145</v>
      </c>
      <c r="H5051" s="284">
        <v>13.462</v>
      </c>
      <c r="I5051" s="285"/>
      <c r="J5051" s="286">
        <f>ROUND(I5051*H5051,2)</f>
        <v>0</v>
      </c>
      <c r="K5051" s="282" t="s">
        <v>39</v>
      </c>
      <c r="L5051" s="287"/>
      <c r="M5051" s="288" t="s">
        <v>39</v>
      </c>
      <c r="N5051" s="289" t="s">
        <v>56</v>
      </c>
      <c r="O5051" s="88"/>
      <c r="P5051" s="227">
        <f>O5051*H5051</f>
        <v>0</v>
      </c>
      <c r="Q5051" s="227">
        <v>0.0047999999999999996</v>
      </c>
      <c r="R5051" s="227">
        <f>Q5051*H5051</f>
        <v>0.064617599999999997</v>
      </c>
      <c r="S5051" s="227">
        <v>0</v>
      </c>
      <c r="T5051" s="228">
        <f>S5051*H5051</f>
        <v>0</v>
      </c>
      <c r="U5051" s="42"/>
      <c r="V5051" s="42"/>
      <c r="W5051" s="42"/>
      <c r="X5051" s="42"/>
      <c r="Y5051" s="42"/>
      <c r="Z5051" s="42"/>
      <c r="AA5051" s="42"/>
      <c r="AB5051" s="42"/>
      <c r="AC5051" s="42"/>
      <c r="AD5051" s="42"/>
      <c r="AE5051" s="42"/>
      <c r="AR5051" s="229" t="s">
        <v>660</v>
      </c>
      <c r="AT5051" s="229" t="s">
        <v>463</v>
      </c>
      <c r="AU5051" s="229" t="s">
        <v>93</v>
      </c>
      <c r="AY5051" s="20" t="s">
        <v>241</v>
      </c>
      <c r="BE5051" s="230">
        <f>IF(N5051="základní",J5051,0)</f>
        <v>0</v>
      </c>
      <c r="BF5051" s="230">
        <f>IF(N5051="snížená",J5051,0)</f>
        <v>0</v>
      </c>
      <c r="BG5051" s="230">
        <f>IF(N5051="zákl. přenesená",J5051,0)</f>
        <v>0</v>
      </c>
      <c r="BH5051" s="230">
        <f>IF(N5051="sníž. přenesená",J5051,0)</f>
        <v>0</v>
      </c>
      <c r="BI5051" s="230">
        <f>IF(N5051="nulová",J5051,0)</f>
        <v>0</v>
      </c>
      <c r="BJ5051" s="20" t="s">
        <v>23</v>
      </c>
      <c r="BK5051" s="230">
        <f>ROUND(I5051*H5051,2)</f>
        <v>0</v>
      </c>
      <c r="BL5051" s="20" t="s">
        <v>462</v>
      </c>
      <c r="BM5051" s="229" t="s">
        <v>4437</v>
      </c>
    </row>
    <row r="5052" s="14" customFormat="1">
      <c r="A5052" s="14"/>
      <c r="B5052" s="247"/>
      <c r="C5052" s="248"/>
      <c r="D5052" s="238" t="s">
        <v>252</v>
      </c>
      <c r="E5052" s="248"/>
      <c r="F5052" s="250" t="s">
        <v>4438</v>
      </c>
      <c r="G5052" s="248"/>
      <c r="H5052" s="251">
        <v>13.462</v>
      </c>
      <c r="I5052" s="252"/>
      <c r="J5052" s="248"/>
      <c r="K5052" s="248"/>
      <c r="L5052" s="253"/>
      <c r="M5052" s="254"/>
      <c r="N5052" s="255"/>
      <c r="O5052" s="255"/>
      <c r="P5052" s="255"/>
      <c r="Q5052" s="255"/>
      <c r="R5052" s="255"/>
      <c r="S5052" s="255"/>
      <c r="T5052" s="256"/>
      <c r="U5052" s="14"/>
      <c r="V5052" s="14"/>
      <c r="W5052" s="14"/>
      <c r="X5052" s="14"/>
      <c r="Y5052" s="14"/>
      <c r="Z5052" s="14"/>
      <c r="AA5052" s="14"/>
      <c r="AB5052" s="14"/>
      <c r="AC5052" s="14"/>
      <c r="AD5052" s="14"/>
      <c r="AE5052" s="14"/>
      <c r="AT5052" s="257" t="s">
        <v>252</v>
      </c>
      <c r="AU5052" s="257" t="s">
        <v>93</v>
      </c>
      <c r="AV5052" s="14" t="s">
        <v>93</v>
      </c>
      <c r="AW5052" s="14" t="s">
        <v>4</v>
      </c>
      <c r="AX5052" s="14" t="s">
        <v>23</v>
      </c>
      <c r="AY5052" s="257" t="s">
        <v>241</v>
      </c>
    </row>
    <row r="5053" s="2" customFormat="1" ht="16.5" customHeight="1">
      <c r="A5053" s="42"/>
      <c r="B5053" s="43"/>
      <c r="C5053" s="218" t="s">
        <v>4439</v>
      </c>
      <c r="D5053" s="218" t="s">
        <v>243</v>
      </c>
      <c r="E5053" s="219" t="s">
        <v>4414</v>
      </c>
      <c r="F5053" s="220" t="s">
        <v>4415</v>
      </c>
      <c r="G5053" s="221" t="s">
        <v>145</v>
      </c>
      <c r="H5053" s="222">
        <v>825.03599999999994</v>
      </c>
      <c r="I5053" s="223"/>
      <c r="J5053" s="224">
        <f>ROUND(I5053*H5053,2)</f>
        <v>0</v>
      </c>
      <c r="K5053" s="220" t="s">
        <v>247</v>
      </c>
      <c r="L5053" s="48"/>
      <c r="M5053" s="225" t="s">
        <v>39</v>
      </c>
      <c r="N5053" s="226" t="s">
        <v>56</v>
      </c>
      <c r="O5053" s="88"/>
      <c r="P5053" s="227">
        <f>O5053*H5053</f>
        <v>0</v>
      </c>
      <c r="Q5053" s="227">
        <v>0.00088000000000000003</v>
      </c>
      <c r="R5053" s="227">
        <f>Q5053*H5053</f>
        <v>0.72603167999999996</v>
      </c>
      <c r="S5053" s="227">
        <v>0</v>
      </c>
      <c r="T5053" s="228">
        <f>S5053*H5053</f>
        <v>0</v>
      </c>
      <c r="U5053" s="42"/>
      <c r="V5053" s="42"/>
      <c r="W5053" s="42"/>
      <c r="X5053" s="42"/>
      <c r="Y5053" s="42"/>
      <c r="Z5053" s="42"/>
      <c r="AA5053" s="42"/>
      <c r="AB5053" s="42"/>
      <c r="AC5053" s="42"/>
      <c r="AD5053" s="42"/>
      <c r="AE5053" s="42"/>
      <c r="AR5053" s="229" t="s">
        <v>462</v>
      </c>
      <c r="AT5053" s="229" t="s">
        <v>243</v>
      </c>
      <c r="AU5053" s="229" t="s">
        <v>93</v>
      </c>
      <c r="AY5053" s="20" t="s">
        <v>241</v>
      </c>
      <c r="BE5053" s="230">
        <f>IF(N5053="základní",J5053,0)</f>
        <v>0</v>
      </c>
      <c r="BF5053" s="230">
        <f>IF(N5053="snížená",J5053,0)</f>
        <v>0</v>
      </c>
      <c r="BG5053" s="230">
        <f>IF(N5053="zákl. přenesená",J5053,0)</f>
        <v>0</v>
      </c>
      <c r="BH5053" s="230">
        <f>IF(N5053="sníž. přenesená",J5053,0)</f>
        <v>0</v>
      </c>
      <c r="BI5053" s="230">
        <f>IF(N5053="nulová",J5053,0)</f>
        <v>0</v>
      </c>
      <c r="BJ5053" s="20" t="s">
        <v>23</v>
      </c>
      <c r="BK5053" s="230">
        <f>ROUND(I5053*H5053,2)</f>
        <v>0</v>
      </c>
      <c r="BL5053" s="20" t="s">
        <v>462</v>
      </c>
      <c r="BM5053" s="229" t="s">
        <v>4440</v>
      </c>
    </row>
    <row r="5054" s="2" customFormat="1">
      <c r="A5054" s="42"/>
      <c r="B5054" s="43"/>
      <c r="C5054" s="44"/>
      <c r="D5054" s="231" t="s">
        <v>250</v>
      </c>
      <c r="E5054" s="44"/>
      <c r="F5054" s="232" t="s">
        <v>4417</v>
      </c>
      <c r="G5054" s="44"/>
      <c r="H5054" s="44"/>
      <c r="I5054" s="233"/>
      <c r="J5054" s="44"/>
      <c r="K5054" s="44"/>
      <c r="L5054" s="48"/>
      <c r="M5054" s="234"/>
      <c r="N5054" s="235"/>
      <c r="O5054" s="88"/>
      <c r="P5054" s="88"/>
      <c r="Q5054" s="88"/>
      <c r="R5054" s="88"/>
      <c r="S5054" s="88"/>
      <c r="T5054" s="89"/>
      <c r="U5054" s="42"/>
      <c r="V5054" s="42"/>
      <c r="W5054" s="42"/>
      <c r="X5054" s="42"/>
      <c r="Y5054" s="42"/>
      <c r="Z5054" s="42"/>
      <c r="AA5054" s="42"/>
      <c r="AB5054" s="42"/>
      <c r="AC5054" s="42"/>
      <c r="AD5054" s="42"/>
      <c r="AE5054" s="42"/>
      <c r="AT5054" s="20" t="s">
        <v>250</v>
      </c>
      <c r="AU5054" s="20" t="s">
        <v>93</v>
      </c>
    </row>
    <row r="5055" s="13" customFormat="1">
      <c r="A5055" s="13"/>
      <c r="B5055" s="236"/>
      <c r="C5055" s="237"/>
      <c r="D5055" s="238" t="s">
        <v>252</v>
      </c>
      <c r="E5055" s="239" t="s">
        <v>39</v>
      </c>
      <c r="F5055" s="240" t="s">
        <v>1306</v>
      </c>
      <c r="G5055" s="237"/>
      <c r="H5055" s="239" t="s">
        <v>39</v>
      </c>
      <c r="I5055" s="241"/>
      <c r="J5055" s="237"/>
      <c r="K5055" s="237"/>
      <c r="L5055" s="242"/>
      <c r="M5055" s="243"/>
      <c r="N5055" s="244"/>
      <c r="O5055" s="244"/>
      <c r="P5055" s="244"/>
      <c r="Q5055" s="244"/>
      <c r="R5055" s="244"/>
      <c r="S5055" s="244"/>
      <c r="T5055" s="245"/>
      <c r="U5055" s="13"/>
      <c r="V5055" s="13"/>
      <c r="W5055" s="13"/>
      <c r="X5055" s="13"/>
      <c r="Y5055" s="13"/>
      <c r="Z5055" s="13"/>
      <c r="AA5055" s="13"/>
      <c r="AB5055" s="13"/>
      <c r="AC5055" s="13"/>
      <c r="AD5055" s="13"/>
      <c r="AE5055" s="13"/>
      <c r="AT5055" s="246" t="s">
        <v>252</v>
      </c>
      <c r="AU5055" s="246" t="s">
        <v>93</v>
      </c>
      <c r="AV5055" s="13" t="s">
        <v>23</v>
      </c>
      <c r="AW5055" s="13" t="s">
        <v>46</v>
      </c>
      <c r="AX5055" s="13" t="s">
        <v>85</v>
      </c>
      <c r="AY5055" s="246" t="s">
        <v>241</v>
      </c>
    </row>
    <row r="5056" s="13" customFormat="1">
      <c r="A5056" s="13"/>
      <c r="B5056" s="236"/>
      <c r="C5056" s="237"/>
      <c r="D5056" s="238" t="s">
        <v>252</v>
      </c>
      <c r="E5056" s="239" t="s">
        <v>39</v>
      </c>
      <c r="F5056" s="240" t="s">
        <v>4433</v>
      </c>
      <c r="G5056" s="237"/>
      <c r="H5056" s="239" t="s">
        <v>39</v>
      </c>
      <c r="I5056" s="241"/>
      <c r="J5056" s="237"/>
      <c r="K5056" s="237"/>
      <c r="L5056" s="242"/>
      <c r="M5056" s="243"/>
      <c r="N5056" s="244"/>
      <c r="O5056" s="244"/>
      <c r="P5056" s="244"/>
      <c r="Q5056" s="244"/>
      <c r="R5056" s="244"/>
      <c r="S5056" s="244"/>
      <c r="T5056" s="245"/>
      <c r="U5056" s="13"/>
      <c r="V5056" s="13"/>
      <c r="W5056" s="13"/>
      <c r="X5056" s="13"/>
      <c r="Y5056" s="13"/>
      <c r="Z5056" s="13"/>
      <c r="AA5056" s="13"/>
      <c r="AB5056" s="13"/>
      <c r="AC5056" s="13"/>
      <c r="AD5056" s="13"/>
      <c r="AE5056" s="13"/>
      <c r="AT5056" s="246" t="s">
        <v>252</v>
      </c>
      <c r="AU5056" s="246" t="s">
        <v>93</v>
      </c>
      <c r="AV5056" s="13" t="s">
        <v>23</v>
      </c>
      <c r="AW5056" s="13" t="s">
        <v>46</v>
      </c>
      <c r="AX5056" s="13" t="s">
        <v>85</v>
      </c>
      <c r="AY5056" s="246" t="s">
        <v>241</v>
      </c>
    </row>
    <row r="5057" s="13" customFormat="1">
      <c r="A5057" s="13"/>
      <c r="B5057" s="236"/>
      <c r="C5057" s="237"/>
      <c r="D5057" s="238" t="s">
        <v>252</v>
      </c>
      <c r="E5057" s="239" t="s">
        <v>39</v>
      </c>
      <c r="F5057" s="240" t="s">
        <v>1946</v>
      </c>
      <c r="G5057" s="237"/>
      <c r="H5057" s="239" t="s">
        <v>39</v>
      </c>
      <c r="I5057" s="241"/>
      <c r="J5057" s="237"/>
      <c r="K5057" s="237"/>
      <c r="L5057" s="242"/>
      <c r="M5057" s="243"/>
      <c r="N5057" s="244"/>
      <c r="O5057" s="244"/>
      <c r="P5057" s="244"/>
      <c r="Q5057" s="244"/>
      <c r="R5057" s="244"/>
      <c r="S5057" s="244"/>
      <c r="T5057" s="245"/>
      <c r="U5057" s="13"/>
      <c r="V5057" s="13"/>
      <c r="W5057" s="13"/>
      <c r="X5057" s="13"/>
      <c r="Y5057" s="13"/>
      <c r="Z5057" s="13"/>
      <c r="AA5057" s="13"/>
      <c r="AB5057" s="13"/>
      <c r="AC5057" s="13"/>
      <c r="AD5057" s="13"/>
      <c r="AE5057" s="13"/>
      <c r="AT5057" s="246" t="s">
        <v>252</v>
      </c>
      <c r="AU5057" s="246" t="s">
        <v>93</v>
      </c>
      <c r="AV5057" s="13" t="s">
        <v>23</v>
      </c>
      <c r="AW5057" s="13" t="s">
        <v>46</v>
      </c>
      <c r="AX5057" s="13" t="s">
        <v>85</v>
      </c>
      <c r="AY5057" s="246" t="s">
        <v>241</v>
      </c>
    </row>
    <row r="5058" s="13" customFormat="1">
      <c r="A5058" s="13"/>
      <c r="B5058" s="236"/>
      <c r="C5058" s="237"/>
      <c r="D5058" s="238" t="s">
        <v>252</v>
      </c>
      <c r="E5058" s="239" t="s">
        <v>39</v>
      </c>
      <c r="F5058" s="240" t="s">
        <v>4366</v>
      </c>
      <c r="G5058" s="237"/>
      <c r="H5058" s="239" t="s">
        <v>39</v>
      </c>
      <c r="I5058" s="241"/>
      <c r="J5058" s="237"/>
      <c r="K5058" s="237"/>
      <c r="L5058" s="242"/>
      <c r="M5058" s="243"/>
      <c r="N5058" s="244"/>
      <c r="O5058" s="244"/>
      <c r="P5058" s="244"/>
      <c r="Q5058" s="244"/>
      <c r="R5058" s="244"/>
      <c r="S5058" s="244"/>
      <c r="T5058" s="245"/>
      <c r="U5058" s="13"/>
      <c r="V5058" s="13"/>
      <c r="W5058" s="13"/>
      <c r="X5058" s="13"/>
      <c r="Y5058" s="13"/>
      <c r="Z5058" s="13"/>
      <c r="AA5058" s="13"/>
      <c r="AB5058" s="13"/>
      <c r="AC5058" s="13"/>
      <c r="AD5058" s="13"/>
      <c r="AE5058" s="13"/>
      <c r="AT5058" s="246" t="s">
        <v>252</v>
      </c>
      <c r="AU5058" s="246" t="s">
        <v>93</v>
      </c>
      <c r="AV5058" s="13" t="s">
        <v>23</v>
      </c>
      <c r="AW5058" s="13" t="s">
        <v>46</v>
      </c>
      <c r="AX5058" s="13" t="s">
        <v>85</v>
      </c>
      <c r="AY5058" s="246" t="s">
        <v>241</v>
      </c>
    </row>
    <row r="5059" s="14" customFormat="1">
      <c r="A5059" s="14"/>
      <c r="B5059" s="247"/>
      <c r="C5059" s="248"/>
      <c r="D5059" s="238" t="s">
        <v>252</v>
      </c>
      <c r="E5059" s="249" t="s">
        <v>39</v>
      </c>
      <c r="F5059" s="250" t="s">
        <v>4367</v>
      </c>
      <c r="G5059" s="248"/>
      <c r="H5059" s="251">
        <v>29.25</v>
      </c>
      <c r="I5059" s="252"/>
      <c r="J5059" s="248"/>
      <c r="K5059" s="248"/>
      <c r="L5059" s="253"/>
      <c r="M5059" s="254"/>
      <c r="N5059" s="255"/>
      <c r="O5059" s="255"/>
      <c r="P5059" s="255"/>
      <c r="Q5059" s="255"/>
      <c r="R5059" s="255"/>
      <c r="S5059" s="255"/>
      <c r="T5059" s="256"/>
      <c r="U5059" s="14"/>
      <c r="V5059" s="14"/>
      <c r="W5059" s="14"/>
      <c r="X5059" s="14"/>
      <c r="Y5059" s="14"/>
      <c r="Z5059" s="14"/>
      <c r="AA5059" s="14"/>
      <c r="AB5059" s="14"/>
      <c r="AC5059" s="14"/>
      <c r="AD5059" s="14"/>
      <c r="AE5059" s="14"/>
      <c r="AT5059" s="257" t="s">
        <v>252</v>
      </c>
      <c r="AU5059" s="257" t="s">
        <v>93</v>
      </c>
      <c r="AV5059" s="14" t="s">
        <v>93</v>
      </c>
      <c r="AW5059" s="14" t="s">
        <v>46</v>
      </c>
      <c r="AX5059" s="14" t="s">
        <v>85</v>
      </c>
      <c r="AY5059" s="257" t="s">
        <v>241</v>
      </c>
    </row>
    <row r="5060" s="13" customFormat="1">
      <c r="A5060" s="13"/>
      <c r="B5060" s="236"/>
      <c r="C5060" s="237"/>
      <c r="D5060" s="238" t="s">
        <v>252</v>
      </c>
      <c r="E5060" s="239" t="s">
        <v>39</v>
      </c>
      <c r="F5060" s="240" t="s">
        <v>4368</v>
      </c>
      <c r="G5060" s="237"/>
      <c r="H5060" s="239" t="s">
        <v>39</v>
      </c>
      <c r="I5060" s="241"/>
      <c r="J5060" s="237"/>
      <c r="K5060" s="237"/>
      <c r="L5060" s="242"/>
      <c r="M5060" s="243"/>
      <c r="N5060" s="244"/>
      <c r="O5060" s="244"/>
      <c r="P5060" s="244"/>
      <c r="Q5060" s="244"/>
      <c r="R5060" s="244"/>
      <c r="S5060" s="244"/>
      <c r="T5060" s="245"/>
      <c r="U5060" s="13"/>
      <c r="V5060" s="13"/>
      <c r="W5060" s="13"/>
      <c r="X5060" s="13"/>
      <c r="Y5060" s="13"/>
      <c r="Z5060" s="13"/>
      <c r="AA5060" s="13"/>
      <c r="AB5060" s="13"/>
      <c r="AC5060" s="13"/>
      <c r="AD5060" s="13"/>
      <c r="AE5060" s="13"/>
      <c r="AT5060" s="246" t="s">
        <v>252</v>
      </c>
      <c r="AU5060" s="246" t="s">
        <v>93</v>
      </c>
      <c r="AV5060" s="13" t="s">
        <v>23</v>
      </c>
      <c r="AW5060" s="13" t="s">
        <v>46</v>
      </c>
      <c r="AX5060" s="13" t="s">
        <v>85</v>
      </c>
      <c r="AY5060" s="246" t="s">
        <v>241</v>
      </c>
    </row>
    <row r="5061" s="14" customFormat="1">
      <c r="A5061" s="14"/>
      <c r="B5061" s="247"/>
      <c r="C5061" s="248"/>
      <c r="D5061" s="238" t="s">
        <v>252</v>
      </c>
      <c r="E5061" s="249" t="s">
        <v>39</v>
      </c>
      <c r="F5061" s="250" t="s">
        <v>4369</v>
      </c>
      <c r="G5061" s="248"/>
      <c r="H5061" s="251">
        <v>208.98599999999999</v>
      </c>
      <c r="I5061" s="252"/>
      <c r="J5061" s="248"/>
      <c r="K5061" s="248"/>
      <c r="L5061" s="253"/>
      <c r="M5061" s="254"/>
      <c r="N5061" s="255"/>
      <c r="O5061" s="255"/>
      <c r="P5061" s="255"/>
      <c r="Q5061" s="255"/>
      <c r="R5061" s="255"/>
      <c r="S5061" s="255"/>
      <c r="T5061" s="256"/>
      <c r="U5061" s="14"/>
      <c r="V5061" s="14"/>
      <c r="W5061" s="14"/>
      <c r="X5061" s="14"/>
      <c r="Y5061" s="14"/>
      <c r="Z5061" s="14"/>
      <c r="AA5061" s="14"/>
      <c r="AB5061" s="14"/>
      <c r="AC5061" s="14"/>
      <c r="AD5061" s="14"/>
      <c r="AE5061" s="14"/>
      <c r="AT5061" s="257" t="s">
        <v>252</v>
      </c>
      <c r="AU5061" s="257" t="s">
        <v>93</v>
      </c>
      <c r="AV5061" s="14" t="s">
        <v>93</v>
      </c>
      <c r="AW5061" s="14" t="s">
        <v>46</v>
      </c>
      <c r="AX5061" s="14" t="s">
        <v>85</v>
      </c>
      <c r="AY5061" s="257" t="s">
        <v>241</v>
      </c>
    </row>
    <row r="5062" s="13" customFormat="1">
      <c r="A5062" s="13"/>
      <c r="B5062" s="236"/>
      <c r="C5062" s="237"/>
      <c r="D5062" s="238" t="s">
        <v>252</v>
      </c>
      <c r="E5062" s="239" t="s">
        <v>39</v>
      </c>
      <c r="F5062" s="240" t="s">
        <v>4370</v>
      </c>
      <c r="G5062" s="237"/>
      <c r="H5062" s="239" t="s">
        <v>39</v>
      </c>
      <c r="I5062" s="241"/>
      <c r="J5062" s="237"/>
      <c r="K5062" s="237"/>
      <c r="L5062" s="242"/>
      <c r="M5062" s="243"/>
      <c r="N5062" s="244"/>
      <c r="O5062" s="244"/>
      <c r="P5062" s="244"/>
      <c r="Q5062" s="244"/>
      <c r="R5062" s="244"/>
      <c r="S5062" s="244"/>
      <c r="T5062" s="245"/>
      <c r="U5062" s="13"/>
      <c r="V5062" s="13"/>
      <c r="W5062" s="13"/>
      <c r="X5062" s="13"/>
      <c r="Y5062" s="13"/>
      <c r="Z5062" s="13"/>
      <c r="AA5062" s="13"/>
      <c r="AB5062" s="13"/>
      <c r="AC5062" s="13"/>
      <c r="AD5062" s="13"/>
      <c r="AE5062" s="13"/>
      <c r="AT5062" s="246" t="s">
        <v>252</v>
      </c>
      <c r="AU5062" s="246" t="s">
        <v>93</v>
      </c>
      <c r="AV5062" s="13" t="s">
        <v>23</v>
      </c>
      <c r="AW5062" s="13" t="s">
        <v>46</v>
      </c>
      <c r="AX5062" s="13" t="s">
        <v>85</v>
      </c>
      <c r="AY5062" s="246" t="s">
        <v>241</v>
      </c>
    </row>
    <row r="5063" s="14" customFormat="1">
      <c r="A5063" s="14"/>
      <c r="B5063" s="247"/>
      <c r="C5063" s="248"/>
      <c r="D5063" s="238" t="s">
        <v>252</v>
      </c>
      <c r="E5063" s="249" t="s">
        <v>39</v>
      </c>
      <c r="F5063" s="250" t="s">
        <v>4371</v>
      </c>
      <c r="G5063" s="248"/>
      <c r="H5063" s="251">
        <v>110.25</v>
      </c>
      <c r="I5063" s="252"/>
      <c r="J5063" s="248"/>
      <c r="K5063" s="248"/>
      <c r="L5063" s="253"/>
      <c r="M5063" s="254"/>
      <c r="N5063" s="255"/>
      <c r="O5063" s="255"/>
      <c r="P5063" s="255"/>
      <c r="Q5063" s="255"/>
      <c r="R5063" s="255"/>
      <c r="S5063" s="255"/>
      <c r="T5063" s="256"/>
      <c r="U5063" s="14"/>
      <c r="V5063" s="14"/>
      <c r="W5063" s="14"/>
      <c r="X5063" s="14"/>
      <c r="Y5063" s="14"/>
      <c r="Z5063" s="14"/>
      <c r="AA5063" s="14"/>
      <c r="AB5063" s="14"/>
      <c r="AC5063" s="14"/>
      <c r="AD5063" s="14"/>
      <c r="AE5063" s="14"/>
      <c r="AT5063" s="257" t="s">
        <v>252</v>
      </c>
      <c r="AU5063" s="257" t="s">
        <v>93</v>
      </c>
      <c r="AV5063" s="14" t="s">
        <v>93</v>
      </c>
      <c r="AW5063" s="14" t="s">
        <v>46</v>
      </c>
      <c r="AX5063" s="14" t="s">
        <v>85</v>
      </c>
      <c r="AY5063" s="257" t="s">
        <v>241</v>
      </c>
    </row>
    <row r="5064" s="13" customFormat="1">
      <c r="A5064" s="13"/>
      <c r="B5064" s="236"/>
      <c r="C5064" s="237"/>
      <c r="D5064" s="238" t="s">
        <v>252</v>
      </c>
      <c r="E5064" s="239" t="s">
        <v>39</v>
      </c>
      <c r="F5064" s="240" t="s">
        <v>1949</v>
      </c>
      <c r="G5064" s="237"/>
      <c r="H5064" s="239" t="s">
        <v>39</v>
      </c>
      <c r="I5064" s="241"/>
      <c r="J5064" s="237"/>
      <c r="K5064" s="237"/>
      <c r="L5064" s="242"/>
      <c r="M5064" s="243"/>
      <c r="N5064" s="244"/>
      <c r="O5064" s="244"/>
      <c r="P5064" s="244"/>
      <c r="Q5064" s="244"/>
      <c r="R5064" s="244"/>
      <c r="S5064" s="244"/>
      <c r="T5064" s="245"/>
      <c r="U5064" s="13"/>
      <c r="V5064" s="13"/>
      <c r="W5064" s="13"/>
      <c r="X5064" s="13"/>
      <c r="Y5064" s="13"/>
      <c r="Z5064" s="13"/>
      <c r="AA5064" s="13"/>
      <c r="AB5064" s="13"/>
      <c r="AC5064" s="13"/>
      <c r="AD5064" s="13"/>
      <c r="AE5064" s="13"/>
      <c r="AT5064" s="246" t="s">
        <v>252</v>
      </c>
      <c r="AU5064" s="246" t="s">
        <v>93</v>
      </c>
      <c r="AV5064" s="13" t="s">
        <v>23</v>
      </c>
      <c r="AW5064" s="13" t="s">
        <v>46</v>
      </c>
      <c r="AX5064" s="13" t="s">
        <v>85</v>
      </c>
      <c r="AY5064" s="246" t="s">
        <v>241</v>
      </c>
    </row>
    <row r="5065" s="14" customFormat="1">
      <c r="A5065" s="14"/>
      <c r="B5065" s="247"/>
      <c r="C5065" s="248"/>
      <c r="D5065" s="238" t="s">
        <v>252</v>
      </c>
      <c r="E5065" s="249" t="s">
        <v>39</v>
      </c>
      <c r="F5065" s="250" t="s">
        <v>3565</v>
      </c>
      <c r="G5065" s="248"/>
      <c r="H5065" s="251">
        <v>97.200000000000003</v>
      </c>
      <c r="I5065" s="252"/>
      <c r="J5065" s="248"/>
      <c r="K5065" s="248"/>
      <c r="L5065" s="253"/>
      <c r="M5065" s="254"/>
      <c r="N5065" s="255"/>
      <c r="O5065" s="255"/>
      <c r="P5065" s="255"/>
      <c r="Q5065" s="255"/>
      <c r="R5065" s="255"/>
      <c r="S5065" s="255"/>
      <c r="T5065" s="256"/>
      <c r="U5065" s="14"/>
      <c r="V5065" s="14"/>
      <c r="W5065" s="14"/>
      <c r="X5065" s="14"/>
      <c r="Y5065" s="14"/>
      <c r="Z5065" s="14"/>
      <c r="AA5065" s="14"/>
      <c r="AB5065" s="14"/>
      <c r="AC5065" s="14"/>
      <c r="AD5065" s="14"/>
      <c r="AE5065" s="14"/>
      <c r="AT5065" s="257" t="s">
        <v>252</v>
      </c>
      <c r="AU5065" s="257" t="s">
        <v>93</v>
      </c>
      <c r="AV5065" s="14" t="s">
        <v>93</v>
      </c>
      <c r="AW5065" s="14" t="s">
        <v>46</v>
      </c>
      <c r="AX5065" s="14" t="s">
        <v>85</v>
      </c>
      <c r="AY5065" s="257" t="s">
        <v>241</v>
      </c>
    </row>
    <row r="5066" s="13" customFormat="1">
      <c r="A5066" s="13"/>
      <c r="B5066" s="236"/>
      <c r="C5066" s="237"/>
      <c r="D5066" s="238" t="s">
        <v>252</v>
      </c>
      <c r="E5066" s="239" t="s">
        <v>39</v>
      </c>
      <c r="F5066" s="240" t="s">
        <v>1952</v>
      </c>
      <c r="G5066" s="237"/>
      <c r="H5066" s="239" t="s">
        <v>39</v>
      </c>
      <c r="I5066" s="241"/>
      <c r="J5066" s="237"/>
      <c r="K5066" s="237"/>
      <c r="L5066" s="242"/>
      <c r="M5066" s="243"/>
      <c r="N5066" s="244"/>
      <c r="O5066" s="244"/>
      <c r="P5066" s="244"/>
      <c r="Q5066" s="244"/>
      <c r="R5066" s="244"/>
      <c r="S5066" s="244"/>
      <c r="T5066" s="245"/>
      <c r="U5066" s="13"/>
      <c r="V5066" s="13"/>
      <c r="W5066" s="13"/>
      <c r="X5066" s="13"/>
      <c r="Y5066" s="13"/>
      <c r="Z5066" s="13"/>
      <c r="AA5066" s="13"/>
      <c r="AB5066" s="13"/>
      <c r="AC5066" s="13"/>
      <c r="AD5066" s="13"/>
      <c r="AE5066" s="13"/>
      <c r="AT5066" s="246" t="s">
        <v>252</v>
      </c>
      <c r="AU5066" s="246" t="s">
        <v>93</v>
      </c>
      <c r="AV5066" s="13" t="s">
        <v>23</v>
      </c>
      <c r="AW5066" s="13" t="s">
        <v>46</v>
      </c>
      <c r="AX5066" s="13" t="s">
        <v>85</v>
      </c>
      <c r="AY5066" s="246" t="s">
        <v>241</v>
      </c>
    </row>
    <row r="5067" s="14" customFormat="1">
      <c r="A5067" s="14"/>
      <c r="B5067" s="247"/>
      <c r="C5067" s="248"/>
      <c r="D5067" s="238" t="s">
        <v>252</v>
      </c>
      <c r="E5067" s="249" t="s">
        <v>39</v>
      </c>
      <c r="F5067" s="250" t="s">
        <v>4376</v>
      </c>
      <c r="G5067" s="248"/>
      <c r="H5067" s="251">
        <v>379.35000000000002</v>
      </c>
      <c r="I5067" s="252"/>
      <c r="J5067" s="248"/>
      <c r="K5067" s="248"/>
      <c r="L5067" s="253"/>
      <c r="M5067" s="254"/>
      <c r="N5067" s="255"/>
      <c r="O5067" s="255"/>
      <c r="P5067" s="255"/>
      <c r="Q5067" s="255"/>
      <c r="R5067" s="255"/>
      <c r="S5067" s="255"/>
      <c r="T5067" s="256"/>
      <c r="U5067" s="14"/>
      <c r="V5067" s="14"/>
      <c r="W5067" s="14"/>
      <c r="X5067" s="14"/>
      <c r="Y5067" s="14"/>
      <c r="Z5067" s="14"/>
      <c r="AA5067" s="14"/>
      <c r="AB5067" s="14"/>
      <c r="AC5067" s="14"/>
      <c r="AD5067" s="14"/>
      <c r="AE5067" s="14"/>
      <c r="AT5067" s="257" t="s">
        <v>252</v>
      </c>
      <c r="AU5067" s="257" t="s">
        <v>93</v>
      </c>
      <c r="AV5067" s="14" t="s">
        <v>93</v>
      </c>
      <c r="AW5067" s="14" t="s">
        <v>46</v>
      </c>
      <c r="AX5067" s="14" t="s">
        <v>85</v>
      </c>
      <c r="AY5067" s="257" t="s">
        <v>241</v>
      </c>
    </row>
    <row r="5068" s="15" customFormat="1">
      <c r="A5068" s="15"/>
      <c r="B5068" s="258"/>
      <c r="C5068" s="259"/>
      <c r="D5068" s="238" t="s">
        <v>252</v>
      </c>
      <c r="E5068" s="260" t="s">
        <v>39</v>
      </c>
      <c r="F5068" s="261" t="s">
        <v>274</v>
      </c>
      <c r="G5068" s="259"/>
      <c r="H5068" s="262">
        <v>825.03599999999994</v>
      </c>
      <c r="I5068" s="263"/>
      <c r="J5068" s="259"/>
      <c r="K5068" s="259"/>
      <c r="L5068" s="264"/>
      <c r="M5068" s="265"/>
      <c r="N5068" s="266"/>
      <c r="O5068" s="266"/>
      <c r="P5068" s="266"/>
      <c r="Q5068" s="266"/>
      <c r="R5068" s="266"/>
      <c r="S5068" s="266"/>
      <c r="T5068" s="267"/>
      <c r="U5068" s="15"/>
      <c r="V5068" s="15"/>
      <c r="W5068" s="15"/>
      <c r="X5068" s="15"/>
      <c r="Y5068" s="15"/>
      <c r="Z5068" s="15"/>
      <c r="AA5068" s="15"/>
      <c r="AB5068" s="15"/>
      <c r="AC5068" s="15"/>
      <c r="AD5068" s="15"/>
      <c r="AE5068" s="15"/>
      <c r="AT5068" s="268" t="s">
        <v>252</v>
      </c>
      <c r="AU5068" s="268" t="s">
        <v>93</v>
      </c>
      <c r="AV5068" s="15" t="s">
        <v>248</v>
      </c>
      <c r="AW5068" s="15" t="s">
        <v>46</v>
      </c>
      <c r="AX5068" s="15" t="s">
        <v>23</v>
      </c>
      <c r="AY5068" s="268" t="s">
        <v>241</v>
      </c>
    </row>
    <row r="5069" s="2" customFormat="1" ht="24.15" customHeight="1">
      <c r="A5069" s="42"/>
      <c r="B5069" s="43"/>
      <c r="C5069" s="280" t="s">
        <v>4441</v>
      </c>
      <c r="D5069" s="280" t="s">
        <v>463</v>
      </c>
      <c r="E5069" s="281" t="s">
        <v>4442</v>
      </c>
      <c r="F5069" s="282" t="s">
        <v>4443</v>
      </c>
      <c r="G5069" s="283" t="s">
        <v>145</v>
      </c>
      <c r="H5069" s="284">
        <v>961.57899999999995</v>
      </c>
      <c r="I5069" s="285"/>
      <c r="J5069" s="286">
        <f>ROUND(I5069*H5069,2)</f>
        <v>0</v>
      </c>
      <c r="K5069" s="282" t="s">
        <v>39</v>
      </c>
      <c r="L5069" s="287"/>
      <c r="M5069" s="288" t="s">
        <v>39</v>
      </c>
      <c r="N5069" s="289" t="s">
        <v>56</v>
      </c>
      <c r="O5069" s="88"/>
      <c r="P5069" s="227">
        <f>O5069*H5069</f>
        <v>0</v>
      </c>
      <c r="Q5069" s="227">
        <v>0.0047999999999999996</v>
      </c>
      <c r="R5069" s="227">
        <f>Q5069*H5069</f>
        <v>4.6155791999999991</v>
      </c>
      <c r="S5069" s="227">
        <v>0</v>
      </c>
      <c r="T5069" s="228">
        <f>S5069*H5069</f>
        <v>0</v>
      </c>
      <c r="U5069" s="42"/>
      <c r="V5069" s="42"/>
      <c r="W5069" s="42"/>
      <c r="X5069" s="42"/>
      <c r="Y5069" s="42"/>
      <c r="Z5069" s="42"/>
      <c r="AA5069" s="42"/>
      <c r="AB5069" s="42"/>
      <c r="AC5069" s="42"/>
      <c r="AD5069" s="42"/>
      <c r="AE5069" s="42"/>
      <c r="AR5069" s="229" t="s">
        <v>660</v>
      </c>
      <c r="AT5069" s="229" t="s">
        <v>463</v>
      </c>
      <c r="AU5069" s="229" t="s">
        <v>93</v>
      </c>
      <c r="AY5069" s="20" t="s">
        <v>241</v>
      </c>
      <c r="BE5069" s="230">
        <f>IF(N5069="základní",J5069,0)</f>
        <v>0</v>
      </c>
      <c r="BF5069" s="230">
        <f>IF(N5069="snížená",J5069,0)</f>
        <v>0</v>
      </c>
      <c r="BG5069" s="230">
        <f>IF(N5069="zákl. přenesená",J5069,0)</f>
        <v>0</v>
      </c>
      <c r="BH5069" s="230">
        <f>IF(N5069="sníž. přenesená",J5069,0)</f>
        <v>0</v>
      </c>
      <c r="BI5069" s="230">
        <f>IF(N5069="nulová",J5069,0)</f>
        <v>0</v>
      </c>
      <c r="BJ5069" s="20" t="s">
        <v>23</v>
      </c>
      <c r="BK5069" s="230">
        <f>ROUND(I5069*H5069,2)</f>
        <v>0</v>
      </c>
      <c r="BL5069" s="20" t="s">
        <v>462</v>
      </c>
      <c r="BM5069" s="229" t="s">
        <v>4444</v>
      </c>
    </row>
    <row r="5070" s="14" customFormat="1">
      <c r="A5070" s="14"/>
      <c r="B5070" s="247"/>
      <c r="C5070" s="248"/>
      <c r="D5070" s="238" t="s">
        <v>252</v>
      </c>
      <c r="E5070" s="248"/>
      <c r="F5070" s="250" t="s">
        <v>4445</v>
      </c>
      <c r="G5070" s="248"/>
      <c r="H5070" s="251">
        <v>961.57899999999995</v>
      </c>
      <c r="I5070" s="252"/>
      <c r="J5070" s="248"/>
      <c r="K5070" s="248"/>
      <c r="L5070" s="253"/>
      <c r="M5070" s="254"/>
      <c r="N5070" s="255"/>
      <c r="O5070" s="255"/>
      <c r="P5070" s="255"/>
      <c r="Q5070" s="255"/>
      <c r="R5070" s="255"/>
      <c r="S5070" s="255"/>
      <c r="T5070" s="256"/>
      <c r="U5070" s="14"/>
      <c r="V5070" s="14"/>
      <c r="W5070" s="14"/>
      <c r="X5070" s="14"/>
      <c r="Y5070" s="14"/>
      <c r="Z5070" s="14"/>
      <c r="AA5070" s="14"/>
      <c r="AB5070" s="14"/>
      <c r="AC5070" s="14"/>
      <c r="AD5070" s="14"/>
      <c r="AE5070" s="14"/>
      <c r="AT5070" s="257" t="s">
        <v>252</v>
      </c>
      <c r="AU5070" s="257" t="s">
        <v>93</v>
      </c>
      <c r="AV5070" s="14" t="s">
        <v>93</v>
      </c>
      <c r="AW5070" s="14" t="s">
        <v>4</v>
      </c>
      <c r="AX5070" s="14" t="s">
        <v>23</v>
      </c>
      <c r="AY5070" s="257" t="s">
        <v>241</v>
      </c>
    </row>
    <row r="5071" s="2" customFormat="1" ht="33" customHeight="1">
      <c r="A5071" s="42"/>
      <c r="B5071" s="43"/>
      <c r="C5071" s="218" t="s">
        <v>4446</v>
      </c>
      <c r="D5071" s="218" t="s">
        <v>243</v>
      </c>
      <c r="E5071" s="219" t="s">
        <v>4447</v>
      </c>
      <c r="F5071" s="220" t="s">
        <v>4448</v>
      </c>
      <c r="G5071" s="221" t="s">
        <v>561</v>
      </c>
      <c r="H5071" s="222">
        <v>38</v>
      </c>
      <c r="I5071" s="223"/>
      <c r="J5071" s="224">
        <f>ROUND(I5071*H5071,2)</f>
        <v>0</v>
      </c>
      <c r="K5071" s="220" t="s">
        <v>247</v>
      </c>
      <c r="L5071" s="48"/>
      <c r="M5071" s="225" t="s">
        <v>39</v>
      </c>
      <c r="N5071" s="226" t="s">
        <v>56</v>
      </c>
      <c r="O5071" s="88"/>
      <c r="P5071" s="227">
        <f>O5071*H5071</f>
        <v>0</v>
      </c>
      <c r="Q5071" s="227">
        <v>0.00108</v>
      </c>
      <c r="R5071" s="227">
        <f>Q5071*H5071</f>
        <v>0.04104</v>
      </c>
      <c r="S5071" s="227">
        <v>0</v>
      </c>
      <c r="T5071" s="228">
        <f>S5071*H5071</f>
        <v>0</v>
      </c>
      <c r="U5071" s="42"/>
      <c r="V5071" s="42"/>
      <c r="W5071" s="42"/>
      <c r="X5071" s="42"/>
      <c r="Y5071" s="42"/>
      <c r="Z5071" s="42"/>
      <c r="AA5071" s="42"/>
      <c r="AB5071" s="42"/>
      <c r="AC5071" s="42"/>
      <c r="AD5071" s="42"/>
      <c r="AE5071" s="42"/>
      <c r="AR5071" s="229" t="s">
        <v>462</v>
      </c>
      <c r="AT5071" s="229" t="s">
        <v>243</v>
      </c>
      <c r="AU5071" s="229" t="s">
        <v>93</v>
      </c>
      <c r="AY5071" s="20" t="s">
        <v>241</v>
      </c>
      <c r="BE5071" s="230">
        <f>IF(N5071="základní",J5071,0)</f>
        <v>0</v>
      </c>
      <c r="BF5071" s="230">
        <f>IF(N5071="snížená",J5071,0)</f>
        <v>0</v>
      </c>
      <c r="BG5071" s="230">
        <f>IF(N5071="zákl. přenesená",J5071,0)</f>
        <v>0</v>
      </c>
      <c r="BH5071" s="230">
        <f>IF(N5071="sníž. přenesená",J5071,0)</f>
        <v>0</v>
      </c>
      <c r="BI5071" s="230">
        <f>IF(N5071="nulová",J5071,0)</f>
        <v>0</v>
      </c>
      <c r="BJ5071" s="20" t="s">
        <v>23</v>
      </c>
      <c r="BK5071" s="230">
        <f>ROUND(I5071*H5071,2)</f>
        <v>0</v>
      </c>
      <c r="BL5071" s="20" t="s">
        <v>462</v>
      </c>
      <c r="BM5071" s="229" t="s">
        <v>4449</v>
      </c>
    </row>
    <row r="5072" s="2" customFormat="1">
      <c r="A5072" s="42"/>
      <c r="B5072" s="43"/>
      <c r="C5072" s="44"/>
      <c r="D5072" s="231" t="s">
        <v>250</v>
      </c>
      <c r="E5072" s="44"/>
      <c r="F5072" s="232" t="s">
        <v>4450</v>
      </c>
      <c r="G5072" s="44"/>
      <c r="H5072" s="44"/>
      <c r="I5072" s="233"/>
      <c r="J5072" s="44"/>
      <c r="K5072" s="44"/>
      <c r="L5072" s="48"/>
      <c r="M5072" s="234"/>
      <c r="N5072" s="235"/>
      <c r="O5072" s="88"/>
      <c r="P5072" s="88"/>
      <c r="Q5072" s="88"/>
      <c r="R5072" s="88"/>
      <c r="S5072" s="88"/>
      <c r="T5072" s="89"/>
      <c r="U5072" s="42"/>
      <c r="V5072" s="42"/>
      <c r="W5072" s="42"/>
      <c r="X5072" s="42"/>
      <c r="Y5072" s="42"/>
      <c r="Z5072" s="42"/>
      <c r="AA5072" s="42"/>
      <c r="AB5072" s="42"/>
      <c r="AC5072" s="42"/>
      <c r="AD5072" s="42"/>
      <c r="AE5072" s="42"/>
      <c r="AT5072" s="20" t="s">
        <v>250</v>
      </c>
      <c r="AU5072" s="20" t="s">
        <v>93</v>
      </c>
    </row>
    <row r="5073" s="13" customFormat="1">
      <c r="A5073" s="13"/>
      <c r="B5073" s="236"/>
      <c r="C5073" s="237"/>
      <c r="D5073" s="238" t="s">
        <v>252</v>
      </c>
      <c r="E5073" s="239" t="s">
        <v>39</v>
      </c>
      <c r="F5073" s="240" t="s">
        <v>4451</v>
      </c>
      <c r="G5073" s="237"/>
      <c r="H5073" s="239" t="s">
        <v>39</v>
      </c>
      <c r="I5073" s="241"/>
      <c r="J5073" s="237"/>
      <c r="K5073" s="237"/>
      <c r="L5073" s="242"/>
      <c r="M5073" s="243"/>
      <c r="N5073" s="244"/>
      <c r="O5073" s="244"/>
      <c r="P5073" s="244"/>
      <c r="Q5073" s="244"/>
      <c r="R5073" s="244"/>
      <c r="S5073" s="244"/>
      <c r="T5073" s="245"/>
      <c r="U5073" s="13"/>
      <c r="V5073" s="13"/>
      <c r="W5073" s="13"/>
      <c r="X5073" s="13"/>
      <c r="Y5073" s="13"/>
      <c r="Z5073" s="13"/>
      <c r="AA5073" s="13"/>
      <c r="AB5073" s="13"/>
      <c r="AC5073" s="13"/>
      <c r="AD5073" s="13"/>
      <c r="AE5073" s="13"/>
      <c r="AT5073" s="246" t="s">
        <v>252</v>
      </c>
      <c r="AU5073" s="246" t="s">
        <v>93</v>
      </c>
      <c r="AV5073" s="13" t="s">
        <v>23</v>
      </c>
      <c r="AW5073" s="13" t="s">
        <v>46</v>
      </c>
      <c r="AX5073" s="13" t="s">
        <v>85</v>
      </c>
      <c r="AY5073" s="246" t="s">
        <v>241</v>
      </c>
    </row>
    <row r="5074" s="14" customFormat="1">
      <c r="A5074" s="14"/>
      <c r="B5074" s="247"/>
      <c r="C5074" s="248"/>
      <c r="D5074" s="238" t="s">
        <v>252</v>
      </c>
      <c r="E5074" s="249" t="s">
        <v>39</v>
      </c>
      <c r="F5074" s="250" t="s">
        <v>4452</v>
      </c>
      <c r="G5074" s="248"/>
      <c r="H5074" s="251">
        <v>16</v>
      </c>
      <c r="I5074" s="252"/>
      <c r="J5074" s="248"/>
      <c r="K5074" s="248"/>
      <c r="L5074" s="253"/>
      <c r="M5074" s="254"/>
      <c r="N5074" s="255"/>
      <c r="O5074" s="255"/>
      <c r="P5074" s="255"/>
      <c r="Q5074" s="255"/>
      <c r="R5074" s="255"/>
      <c r="S5074" s="255"/>
      <c r="T5074" s="256"/>
      <c r="U5074" s="14"/>
      <c r="V5074" s="14"/>
      <c r="W5074" s="14"/>
      <c r="X5074" s="14"/>
      <c r="Y5074" s="14"/>
      <c r="Z5074" s="14"/>
      <c r="AA5074" s="14"/>
      <c r="AB5074" s="14"/>
      <c r="AC5074" s="14"/>
      <c r="AD5074" s="14"/>
      <c r="AE5074" s="14"/>
      <c r="AT5074" s="257" t="s">
        <v>252</v>
      </c>
      <c r="AU5074" s="257" t="s">
        <v>93</v>
      </c>
      <c r="AV5074" s="14" t="s">
        <v>93</v>
      </c>
      <c r="AW5074" s="14" t="s">
        <v>46</v>
      </c>
      <c r="AX5074" s="14" t="s">
        <v>85</v>
      </c>
      <c r="AY5074" s="257" t="s">
        <v>241</v>
      </c>
    </row>
    <row r="5075" s="13" customFormat="1">
      <c r="A5075" s="13"/>
      <c r="B5075" s="236"/>
      <c r="C5075" s="237"/>
      <c r="D5075" s="238" t="s">
        <v>252</v>
      </c>
      <c r="E5075" s="239" t="s">
        <v>39</v>
      </c>
      <c r="F5075" s="240" t="s">
        <v>4453</v>
      </c>
      <c r="G5075" s="237"/>
      <c r="H5075" s="239" t="s">
        <v>39</v>
      </c>
      <c r="I5075" s="241"/>
      <c r="J5075" s="237"/>
      <c r="K5075" s="237"/>
      <c r="L5075" s="242"/>
      <c r="M5075" s="243"/>
      <c r="N5075" s="244"/>
      <c r="O5075" s="244"/>
      <c r="P5075" s="244"/>
      <c r="Q5075" s="244"/>
      <c r="R5075" s="244"/>
      <c r="S5075" s="244"/>
      <c r="T5075" s="245"/>
      <c r="U5075" s="13"/>
      <c r="V5075" s="13"/>
      <c r="W5075" s="13"/>
      <c r="X5075" s="13"/>
      <c r="Y5075" s="13"/>
      <c r="Z5075" s="13"/>
      <c r="AA5075" s="13"/>
      <c r="AB5075" s="13"/>
      <c r="AC5075" s="13"/>
      <c r="AD5075" s="13"/>
      <c r="AE5075" s="13"/>
      <c r="AT5075" s="246" t="s">
        <v>252</v>
      </c>
      <c r="AU5075" s="246" t="s">
        <v>93</v>
      </c>
      <c r="AV5075" s="13" t="s">
        <v>23</v>
      </c>
      <c r="AW5075" s="13" t="s">
        <v>46</v>
      </c>
      <c r="AX5075" s="13" t="s">
        <v>85</v>
      </c>
      <c r="AY5075" s="246" t="s">
        <v>241</v>
      </c>
    </row>
    <row r="5076" s="14" customFormat="1">
      <c r="A5076" s="14"/>
      <c r="B5076" s="247"/>
      <c r="C5076" s="248"/>
      <c r="D5076" s="238" t="s">
        <v>252</v>
      </c>
      <c r="E5076" s="249" t="s">
        <v>39</v>
      </c>
      <c r="F5076" s="250" t="s">
        <v>4454</v>
      </c>
      <c r="G5076" s="248"/>
      <c r="H5076" s="251">
        <v>14</v>
      </c>
      <c r="I5076" s="252"/>
      <c r="J5076" s="248"/>
      <c r="K5076" s="248"/>
      <c r="L5076" s="253"/>
      <c r="M5076" s="254"/>
      <c r="N5076" s="255"/>
      <c r="O5076" s="255"/>
      <c r="P5076" s="255"/>
      <c r="Q5076" s="255"/>
      <c r="R5076" s="255"/>
      <c r="S5076" s="255"/>
      <c r="T5076" s="256"/>
      <c r="U5076" s="14"/>
      <c r="V5076" s="14"/>
      <c r="W5076" s="14"/>
      <c r="X5076" s="14"/>
      <c r="Y5076" s="14"/>
      <c r="Z5076" s="14"/>
      <c r="AA5076" s="14"/>
      <c r="AB5076" s="14"/>
      <c r="AC5076" s="14"/>
      <c r="AD5076" s="14"/>
      <c r="AE5076" s="14"/>
      <c r="AT5076" s="257" t="s">
        <v>252</v>
      </c>
      <c r="AU5076" s="257" t="s">
        <v>93</v>
      </c>
      <c r="AV5076" s="14" t="s">
        <v>93</v>
      </c>
      <c r="AW5076" s="14" t="s">
        <v>46</v>
      </c>
      <c r="AX5076" s="14" t="s">
        <v>85</v>
      </c>
      <c r="AY5076" s="257" t="s">
        <v>241</v>
      </c>
    </row>
    <row r="5077" s="13" customFormat="1">
      <c r="A5077" s="13"/>
      <c r="B5077" s="236"/>
      <c r="C5077" s="237"/>
      <c r="D5077" s="238" t="s">
        <v>252</v>
      </c>
      <c r="E5077" s="239" t="s">
        <v>39</v>
      </c>
      <c r="F5077" s="240" t="s">
        <v>4455</v>
      </c>
      <c r="G5077" s="237"/>
      <c r="H5077" s="239" t="s">
        <v>39</v>
      </c>
      <c r="I5077" s="241"/>
      <c r="J5077" s="237"/>
      <c r="K5077" s="237"/>
      <c r="L5077" s="242"/>
      <c r="M5077" s="243"/>
      <c r="N5077" s="244"/>
      <c r="O5077" s="244"/>
      <c r="P5077" s="244"/>
      <c r="Q5077" s="244"/>
      <c r="R5077" s="244"/>
      <c r="S5077" s="244"/>
      <c r="T5077" s="245"/>
      <c r="U5077" s="13"/>
      <c r="V5077" s="13"/>
      <c r="W5077" s="13"/>
      <c r="X5077" s="13"/>
      <c r="Y5077" s="13"/>
      <c r="Z5077" s="13"/>
      <c r="AA5077" s="13"/>
      <c r="AB5077" s="13"/>
      <c r="AC5077" s="13"/>
      <c r="AD5077" s="13"/>
      <c r="AE5077" s="13"/>
      <c r="AT5077" s="246" t="s">
        <v>252</v>
      </c>
      <c r="AU5077" s="246" t="s">
        <v>93</v>
      </c>
      <c r="AV5077" s="13" t="s">
        <v>23</v>
      </c>
      <c r="AW5077" s="13" t="s">
        <v>46</v>
      </c>
      <c r="AX5077" s="13" t="s">
        <v>85</v>
      </c>
      <c r="AY5077" s="246" t="s">
        <v>241</v>
      </c>
    </row>
    <row r="5078" s="14" customFormat="1">
      <c r="A5078" s="14"/>
      <c r="B5078" s="247"/>
      <c r="C5078" s="248"/>
      <c r="D5078" s="238" t="s">
        <v>252</v>
      </c>
      <c r="E5078" s="249" t="s">
        <v>39</v>
      </c>
      <c r="F5078" s="250" t="s">
        <v>4456</v>
      </c>
      <c r="G5078" s="248"/>
      <c r="H5078" s="251">
        <v>8</v>
      </c>
      <c r="I5078" s="252"/>
      <c r="J5078" s="248"/>
      <c r="K5078" s="248"/>
      <c r="L5078" s="253"/>
      <c r="M5078" s="254"/>
      <c r="N5078" s="255"/>
      <c r="O5078" s="255"/>
      <c r="P5078" s="255"/>
      <c r="Q5078" s="255"/>
      <c r="R5078" s="255"/>
      <c r="S5078" s="255"/>
      <c r="T5078" s="256"/>
      <c r="U5078" s="14"/>
      <c r="V5078" s="14"/>
      <c r="W5078" s="14"/>
      <c r="X5078" s="14"/>
      <c r="Y5078" s="14"/>
      <c r="Z5078" s="14"/>
      <c r="AA5078" s="14"/>
      <c r="AB5078" s="14"/>
      <c r="AC5078" s="14"/>
      <c r="AD5078" s="14"/>
      <c r="AE5078" s="14"/>
      <c r="AT5078" s="257" t="s">
        <v>252</v>
      </c>
      <c r="AU5078" s="257" t="s">
        <v>93</v>
      </c>
      <c r="AV5078" s="14" t="s">
        <v>93</v>
      </c>
      <c r="AW5078" s="14" t="s">
        <v>46</v>
      </c>
      <c r="AX5078" s="14" t="s">
        <v>85</v>
      </c>
      <c r="AY5078" s="257" t="s">
        <v>241</v>
      </c>
    </row>
    <row r="5079" s="15" customFormat="1">
      <c r="A5079" s="15"/>
      <c r="B5079" s="258"/>
      <c r="C5079" s="259"/>
      <c r="D5079" s="238" t="s">
        <v>252</v>
      </c>
      <c r="E5079" s="260" t="s">
        <v>39</v>
      </c>
      <c r="F5079" s="261" t="s">
        <v>274</v>
      </c>
      <c r="G5079" s="259"/>
      <c r="H5079" s="262">
        <v>38</v>
      </c>
      <c r="I5079" s="263"/>
      <c r="J5079" s="259"/>
      <c r="K5079" s="259"/>
      <c r="L5079" s="264"/>
      <c r="M5079" s="265"/>
      <c r="N5079" s="266"/>
      <c r="O5079" s="266"/>
      <c r="P5079" s="266"/>
      <c r="Q5079" s="266"/>
      <c r="R5079" s="266"/>
      <c r="S5079" s="266"/>
      <c r="T5079" s="267"/>
      <c r="U5079" s="15"/>
      <c r="V5079" s="15"/>
      <c r="W5079" s="15"/>
      <c r="X5079" s="15"/>
      <c r="Y5079" s="15"/>
      <c r="Z5079" s="15"/>
      <c r="AA5079" s="15"/>
      <c r="AB5079" s="15"/>
      <c r="AC5079" s="15"/>
      <c r="AD5079" s="15"/>
      <c r="AE5079" s="15"/>
      <c r="AT5079" s="268" t="s">
        <v>252</v>
      </c>
      <c r="AU5079" s="268" t="s">
        <v>93</v>
      </c>
      <c r="AV5079" s="15" t="s">
        <v>248</v>
      </c>
      <c r="AW5079" s="15" t="s">
        <v>46</v>
      </c>
      <c r="AX5079" s="15" t="s">
        <v>23</v>
      </c>
      <c r="AY5079" s="268" t="s">
        <v>241</v>
      </c>
    </row>
    <row r="5080" s="2" customFormat="1" ht="37.8" customHeight="1">
      <c r="A5080" s="42"/>
      <c r="B5080" s="43"/>
      <c r="C5080" s="218" t="s">
        <v>4457</v>
      </c>
      <c r="D5080" s="218" t="s">
        <v>243</v>
      </c>
      <c r="E5080" s="219" t="s">
        <v>4458</v>
      </c>
      <c r="F5080" s="220" t="s">
        <v>4459</v>
      </c>
      <c r="G5080" s="221" t="s">
        <v>561</v>
      </c>
      <c r="H5080" s="222">
        <v>6</v>
      </c>
      <c r="I5080" s="223"/>
      <c r="J5080" s="224">
        <f>ROUND(I5080*H5080,2)</f>
        <v>0</v>
      </c>
      <c r="K5080" s="220" t="s">
        <v>247</v>
      </c>
      <c r="L5080" s="48"/>
      <c r="M5080" s="225" t="s">
        <v>39</v>
      </c>
      <c r="N5080" s="226" t="s">
        <v>56</v>
      </c>
      <c r="O5080" s="88"/>
      <c r="P5080" s="227">
        <f>O5080*H5080</f>
        <v>0</v>
      </c>
      <c r="Q5080" s="227">
        <v>0.00365</v>
      </c>
      <c r="R5080" s="227">
        <f>Q5080*H5080</f>
        <v>0.021899999999999999</v>
      </c>
      <c r="S5080" s="227">
        <v>0</v>
      </c>
      <c r="T5080" s="228">
        <f>S5080*H5080</f>
        <v>0</v>
      </c>
      <c r="U5080" s="42"/>
      <c r="V5080" s="42"/>
      <c r="W5080" s="42"/>
      <c r="X5080" s="42"/>
      <c r="Y5080" s="42"/>
      <c r="Z5080" s="42"/>
      <c r="AA5080" s="42"/>
      <c r="AB5080" s="42"/>
      <c r="AC5080" s="42"/>
      <c r="AD5080" s="42"/>
      <c r="AE5080" s="42"/>
      <c r="AR5080" s="229" t="s">
        <v>462</v>
      </c>
      <c r="AT5080" s="229" t="s">
        <v>243</v>
      </c>
      <c r="AU5080" s="229" t="s">
        <v>93</v>
      </c>
      <c r="AY5080" s="20" t="s">
        <v>241</v>
      </c>
      <c r="BE5080" s="230">
        <f>IF(N5080="základní",J5080,0)</f>
        <v>0</v>
      </c>
      <c r="BF5080" s="230">
        <f>IF(N5080="snížená",J5080,0)</f>
        <v>0</v>
      </c>
      <c r="BG5080" s="230">
        <f>IF(N5080="zákl. přenesená",J5080,0)</f>
        <v>0</v>
      </c>
      <c r="BH5080" s="230">
        <f>IF(N5080="sníž. přenesená",J5080,0)</f>
        <v>0</v>
      </c>
      <c r="BI5080" s="230">
        <f>IF(N5080="nulová",J5080,0)</f>
        <v>0</v>
      </c>
      <c r="BJ5080" s="20" t="s">
        <v>23</v>
      </c>
      <c r="BK5080" s="230">
        <f>ROUND(I5080*H5080,2)</f>
        <v>0</v>
      </c>
      <c r="BL5080" s="20" t="s">
        <v>462</v>
      </c>
      <c r="BM5080" s="229" t="s">
        <v>4460</v>
      </c>
    </row>
    <row r="5081" s="2" customFormat="1">
      <c r="A5081" s="42"/>
      <c r="B5081" s="43"/>
      <c r="C5081" s="44"/>
      <c r="D5081" s="231" t="s">
        <v>250</v>
      </c>
      <c r="E5081" s="44"/>
      <c r="F5081" s="232" t="s">
        <v>4461</v>
      </c>
      <c r="G5081" s="44"/>
      <c r="H5081" s="44"/>
      <c r="I5081" s="233"/>
      <c r="J5081" s="44"/>
      <c r="K5081" s="44"/>
      <c r="L5081" s="48"/>
      <c r="M5081" s="234"/>
      <c r="N5081" s="235"/>
      <c r="O5081" s="88"/>
      <c r="P5081" s="88"/>
      <c r="Q5081" s="88"/>
      <c r="R5081" s="88"/>
      <c r="S5081" s="88"/>
      <c r="T5081" s="89"/>
      <c r="U5081" s="42"/>
      <c r="V5081" s="42"/>
      <c r="W5081" s="42"/>
      <c r="X5081" s="42"/>
      <c r="Y5081" s="42"/>
      <c r="Z5081" s="42"/>
      <c r="AA5081" s="42"/>
      <c r="AB5081" s="42"/>
      <c r="AC5081" s="42"/>
      <c r="AD5081" s="42"/>
      <c r="AE5081" s="42"/>
      <c r="AT5081" s="20" t="s">
        <v>250</v>
      </c>
      <c r="AU5081" s="20" t="s">
        <v>93</v>
      </c>
    </row>
    <row r="5082" s="13" customFormat="1">
      <c r="A5082" s="13"/>
      <c r="B5082" s="236"/>
      <c r="C5082" s="237"/>
      <c r="D5082" s="238" t="s">
        <v>252</v>
      </c>
      <c r="E5082" s="239" t="s">
        <v>39</v>
      </c>
      <c r="F5082" s="240" t="s">
        <v>3295</v>
      </c>
      <c r="G5082" s="237"/>
      <c r="H5082" s="239" t="s">
        <v>39</v>
      </c>
      <c r="I5082" s="241"/>
      <c r="J5082" s="237"/>
      <c r="K5082" s="237"/>
      <c r="L5082" s="242"/>
      <c r="M5082" s="243"/>
      <c r="N5082" s="244"/>
      <c r="O5082" s="244"/>
      <c r="P5082" s="244"/>
      <c r="Q5082" s="244"/>
      <c r="R5082" s="244"/>
      <c r="S5082" s="244"/>
      <c r="T5082" s="245"/>
      <c r="U5082" s="13"/>
      <c r="V5082" s="13"/>
      <c r="W5082" s="13"/>
      <c r="X5082" s="13"/>
      <c r="Y5082" s="13"/>
      <c r="Z5082" s="13"/>
      <c r="AA5082" s="13"/>
      <c r="AB5082" s="13"/>
      <c r="AC5082" s="13"/>
      <c r="AD5082" s="13"/>
      <c r="AE5082" s="13"/>
      <c r="AT5082" s="246" t="s">
        <v>252</v>
      </c>
      <c r="AU5082" s="246" t="s">
        <v>93</v>
      </c>
      <c r="AV5082" s="13" t="s">
        <v>23</v>
      </c>
      <c r="AW5082" s="13" t="s">
        <v>46</v>
      </c>
      <c r="AX5082" s="13" t="s">
        <v>85</v>
      </c>
      <c r="AY5082" s="246" t="s">
        <v>241</v>
      </c>
    </row>
    <row r="5083" s="13" customFormat="1">
      <c r="A5083" s="13"/>
      <c r="B5083" s="236"/>
      <c r="C5083" s="237"/>
      <c r="D5083" s="238" t="s">
        <v>252</v>
      </c>
      <c r="E5083" s="239" t="s">
        <v>39</v>
      </c>
      <c r="F5083" s="240" t="s">
        <v>4462</v>
      </c>
      <c r="G5083" s="237"/>
      <c r="H5083" s="239" t="s">
        <v>39</v>
      </c>
      <c r="I5083" s="241"/>
      <c r="J5083" s="237"/>
      <c r="K5083" s="237"/>
      <c r="L5083" s="242"/>
      <c r="M5083" s="243"/>
      <c r="N5083" s="244"/>
      <c r="O5083" s="244"/>
      <c r="P5083" s="244"/>
      <c r="Q5083" s="244"/>
      <c r="R5083" s="244"/>
      <c r="S5083" s="244"/>
      <c r="T5083" s="245"/>
      <c r="U5083" s="13"/>
      <c r="V5083" s="13"/>
      <c r="W5083" s="13"/>
      <c r="X5083" s="13"/>
      <c r="Y5083" s="13"/>
      <c r="Z5083" s="13"/>
      <c r="AA5083" s="13"/>
      <c r="AB5083" s="13"/>
      <c r="AC5083" s="13"/>
      <c r="AD5083" s="13"/>
      <c r="AE5083" s="13"/>
      <c r="AT5083" s="246" t="s">
        <v>252</v>
      </c>
      <c r="AU5083" s="246" t="s">
        <v>93</v>
      </c>
      <c r="AV5083" s="13" t="s">
        <v>23</v>
      </c>
      <c r="AW5083" s="13" t="s">
        <v>46</v>
      </c>
      <c r="AX5083" s="13" t="s">
        <v>85</v>
      </c>
      <c r="AY5083" s="246" t="s">
        <v>241</v>
      </c>
    </row>
    <row r="5084" s="14" customFormat="1">
      <c r="A5084" s="14"/>
      <c r="B5084" s="247"/>
      <c r="C5084" s="248"/>
      <c r="D5084" s="238" t="s">
        <v>252</v>
      </c>
      <c r="E5084" s="249" t="s">
        <v>39</v>
      </c>
      <c r="F5084" s="250" t="s">
        <v>3397</v>
      </c>
      <c r="G5084" s="248"/>
      <c r="H5084" s="251">
        <v>2</v>
      </c>
      <c r="I5084" s="252"/>
      <c r="J5084" s="248"/>
      <c r="K5084" s="248"/>
      <c r="L5084" s="253"/>
      <c r="M5084" s="254"/>
      <c r="N5084" s="255"/>
      <c r="O5084" s="255"/>
      <c r="P5084" s="255"/>
      <c r="Q5084" s="255"/>
      <c r="R5084" s="255"/>
      <c r="S5084" s="255"/>
      <c r="T5084" s="256"/>
      <c r="U5084" s="14"/>
      <c r="V5084" s="14"/>
      <c r="W5084" s="14"/>
      <c r="X5084" s="14"/>
      <c r="Y5084" s="14"/>
      <c r="Z5084" s="14"/>
      <c r="AA5084" s="14"/>
      <c r="AB5084" s="14"/>
      <c r="AC5084" s="14"/>
      <c r="AD5084" s="14"/>
      <c r="AE5084" s="14"/>
      <c r="AT5084" s="257" t="s">
        <v>252</v>
      </c>
      <c r="AU5084" s="257" t="s">
        <v>93</v>
      </c>
      <c r="AV5084" s="14" t="s">
        <v>93</v>
      </c>
      <c r="AW5084" s="14" t="s">
        <v>46</v>
      </c>
      <c r="AX5084" s="14" t="s">
        <v>85</v>
      </c>
      <c r="AY5084" s="257" t="s">
        <v>241</v>
      </c>
    </row>
    <row r="5085" s="13" customFormat="1">
      <c r="A5085" s="13"/>
      <c r="B5085" s="236"/>
      <c r="C5085" s="237"/>
      <c r="D5085" s="238" t="s">
        <v>252</v>
      </c>
      <c r="E5085" s="239" t="s">
        <v>39</v>
      </c>
      <c r="F5085" s="240" t="s">
        <v>4463</v>
      </c>
      <c r="G5085" s="237"/>
      <c r="H5085" s="239" t="s">
        <v>39</v>
      </c>
      <c r="I5085" s="241"/>
      <c r="J5085" s="237"/>
      <c r="K5085" s="237"/>
      <c r="L5085" s="242"/>
      <c r="M5085" s="243"/>
      <c r="N5085" s="244"/>
      <c r="O5085" s="244"/>
      <c r="P5085" s="244"/>
      <c r="Q5085" s="244"/>
      <c r="R5085" s="244"/>
      <c r="S5085" s="244"/>
      <c r="T5085" s="245"/>
      <c r="U5085" s="13"/>
      <c r="V5085" s="13"/>
      <c r="W5085" s="13"/>
      <c r="X5085" s="13"/>
      <c r="Y5085" s="13"/>
      <c r="Z5085" s="13"/>
      <c r="AA5085" s="13"/>
      <c r="AB5085" s="13"/>
      <c r="AC5085" s="13"/>
      <c r="AD5085" s="13"/>
      <c r="AE5085" s="13"/>
      <c r="AT5085" s="246" t="s">
        <v>252</v>
      </c>
      <c r="AU5085" s="246" t="s">
        <v>93</v>
      </c>
      <c r="AV5085" s="13" t="s">
        <v>23</v>
      </c>
      <c r="AW5085" s="13" t="s">
        <v>46</v>
      </c>
      <c r="AX5085" s="13" t="s">
        <v>85</v>
      </c>
      <c r="AY5085" s="246" t="s">
        <v>241</v>
      </c>
    </row>
    <row r="5086" s="14" customFormat="1">
      <c r="A5086" s="14"/>
      <c r="B5086" s="247"/>
      <c r="C5086" s="248"/>
      <c r="D5086" s="238" t="s">
        <v>252</v>
      </c>
      <c r="E5086" s="249" t="s">
        <v>39</v>
      </c>
      <c r="F5086" s="250" t="s">
        <v>3397</v>
      </c>
      <c r="G5086" s="248"/>
      <c r="H5086" s="251">
        <v>2</v>
      </c>
      <c r="I5086" s="252"/>
      <c r="J5086" s="248"/>
      <c r="K5086" s="248"/>
      <c r="L5086" s="253"/>
      <c r="M5086" s="254"/>
      <c r="N5086" s="255"/>
      <c r="O5086" s="255"/>
      <c r="P5086" s="255"/>
      <c r="Q5086" s="255"/>
      <c r="R5086" s="255"/>
      <c r="S5086" s="255"/>
      <c r="T5086" s="256"/>
      <c r="U5086" s="14"/>
      <c r="V5086" s="14"/>
      <c r="W5086" s="14"/>
      <c r="X5086" s="14"/>
      <c r="Y5086" s="14"/>
      <c r="Z5086" s="14"/>
      <c r="AA5086" s="14"/>
      <c r="AB5086" s="14"/>
      <c r="AC5086" s="14"/>
      <c r="AD5086" s="14"/>
      <c r="AE5086" s="14"/>
      <c r="AT5086" s="257" t="s">
        <v>252</v>
      </c>
      <c r="AU5086" s="257" t="s">
        <v>93</v>
      </c>
      <c r="AV5086" s="14" t="s">
        <v>93</v>
      </c>
      <c r="AW5086" s="14" t="s">
        <v>46</v>
      </c>
      <c r="AX5086" s="14" t="s">
        <v>85</v>
      </c>
      <c r="AY5086" s="257" t="s">
        <v>241</v>
      </c>
    </row>
    <row r="5087" s="13" customFormat="1">
      <c r="A5087" s="13"/>
      <c r="B5087" s="236"/>
      <c r="C5087" s="237"/>
      <c r="D5087" s="238" t="s">
        <v>252</v>
      </c>
      <c r="E5087" s="239" t="s">
        <v>39</v>
      </c>
      <c r="F5087" s="240" t="s">
        <v>4433</v>
      </c>
      <c r="G5087" s="237"/>
      <c r="H5087" s="239" t="s">
        <v>39</v>
      </c>
      <c r="I5087" s="241"/>
      <c r="J5087" s="237"/>
      <c r="K5087" s="237"/>
      <c r="L5087" s="242"/>
      <c r="M5087" s="243"/>
      <c r="N5087" s="244"/>
      <c r="O5087" s="244"/>
      <c r="P5087" s="244"/>
      <c r="Q5087" s="244"/>
      <c r="R5087" s="244"/>
      <c r="S5087" s="244"/>
      <c r="T5087" s="245"/>
      <c r="U5087" s="13"/>
      <c r="V5087" s="13"/>
      <c r="W5087" s="13"/>
      <c r="X5087" s="13"/>
      <c r="Y5087" s="13"/>
      <c r="Z5087" s="13"/>
      <c r="AA5087" s="13"/>
      <c r="AB5087" s="13"/>
      <c r="AC5087" s="13"/>
      <c r="AD5087" s="13"/>
      <c r="AE5087" s="13"/>
      <c r="AT5087" s="246" t="s">
        <v>252</v>
      </c>
      <c r="AU5087" s="246" t="s">
        <v>93</v>
      </c>
      <c r="AV5087" s="13" t="s">
        <v>23</v>
      </c>
      <c r="AW5087" s="13" t="s">
        <v>46</v>
      </c>
      <c r="AX5087" s="13" t="s">
        <v>85</v>
      </c>
      <c r="AY5087" s="246" t="s">
        <v>241</v>
      </c>
    </row>
    <row r="5088" s="14" customFormat="1">
      <c r="A5088" s="14"/>
      <c r="B5088" s="247"/>
      <c r="C5088" s="248"/>
      <c r="D5088" s="238" t="s">
        <v>252</v>
      </c>
      <c r="E5088" s="249" t="s">
        <v>39</v>
      </c>
      <c r="F5088" s="250" t="s">
        <v>3397</v>
      </c>
      <c r="G5088" s="248"/>
      <c r="H5088" s="251">
        <v>2</v>
      </c>
      <c r="I5088" s="252"/>
      <c r="J5088" s="248"/>
      <c r="K5088" s="248"/>
      <c r="L5088" s="253"/>
      <c r="M5088" s="254"/>
      <c r="N5088" s="255"/>
      <c r="O5088" s="255"/>
      <c r="P5088" s="255"/>
      <c r="Q5088" s="255"/>
      <c r="R5088" s="255"/>
      <c r="S5088" s="255"/>
      <c r="T5088" s="256"/>
      <c r="U5088" s="14"/>
      <c r="V5088" s="14"/>
      <c r="W5088" s="14"/>
      <c r="X5088" s="14"/>
      <c r="Y5088" s="14"/>
      <c r="Z5088" s="14"/>
      <c r="AA5088" s="14"/>
      <c r="AB5088" s="14"/>
      <c r="AC5088" s="14"/>
      <c r="AD5088" s="14"/>
      <c r="AE5088" s="14"/>
      <c r="AT5088" s="257" t="s">
        <v>252</v>
      </c>
      <c r="AU5088" s="257" t="s">
        <v>93</v>
      </c>
      <c r="AV5088" s="14" t="s">
        <v>93</v>
      </c>
      <c r="AW5088" s="14" t="s">
        <v>46</v>
      </c>
      <c r="AX5088" s="14" t="s">
        <v>85</v>
      </c>
      <c r="AY5088" s="257" t="s">
        <v>241</v>
      </c>
    </row>
    <row r="5089" s="15" customFormat="1">
      <c r="A5089" s="15"/>
      <c r="B5089" s="258"/>
      <c r="C5089" s="259"/>
      <c r="D5089" s="238" t="s">
        <v>252</v>
      </c>
      <c r="E5089" s="260" t="s">
        <v>39</v>
      </c>
      <c r="F5089" s="261" t="s">
        <v>274</v>
      </c>
      <c r="G5089" s="259"/>
      <c r="H5089" s="262">
        <v>6</v>
      </c>
      <c r="I5089" s="263"/>
      <c r="J5089" s="259"/>
      <c r="K5089" s="259"/>
      <c r="L5089" s="264"/>
      <c r="M5089" s="265"/>
      <c r="N5089" s="266"/>
      <c r="O5089" s="266"/>
      <c r="P5089" s="266"/>
      <c r="Q5089" s="266"/>
      <c r="R5089" s="266"/>
      <c r="S5089" s="266"/>
      <c r="T5089" s="267"/>
      <c r="U5089" s="15"/>
      <c r="V5089" s="15"/>
      <c r="W5089" s="15"/>
      <c r="X5089" s="15"/>
      <c r="Y5089" s="15"/>
      <c r="Z5089" s="15"/>
      <c r="AA5089" s="15"/>
      <c r="AB5089" s="15"/>
      <c r="AC5089" s="15"/>
      <c r="AD5089" s="15"/>
      <c r="AE5089" s="15"/>
      <c r="AT5089" s="268" t="s">
        <v>252</v>
      </c>
      <c r="AU5089" s="268" t="s">
        <v>93</v>
      </c>
      <c r="AV5089" s="15" t="s">
        <v>248</v>
      </c>
      <c r="AW5089" s="15" t="s">
        <v>46</v>
      </c>
      <c r="AX5089" s="15" t="s">
        <v>23</v>
      </c>
      <c r="AY5089" s="268" t="s">
        <v>241</v>
      </c>
    </row>
    <row r="5090" s="2" customFormat="1" ht="33" customHeight="1">
      <c r="A5090" s="42"/>
      <c r="B5090" s="43"/>
      <c r="C5090" s="280" t="s">
        <v>4464</v>
      </c>
      <c r="D5090" s="280" t="s">
        <v>463</v>
      </c>
      <c r="E5090" s="281" t="s">
        <v>4420</v>
      </c>
      <c r="F5090" s="282" t="s">
        <v>4421</v>
      </c>
      <c r="G5090" s="283" t="s">
        <v>145</v>
      </c>
      <c r="H5090" s="284">
        <v>8.9700000000000006</v>
      </c>
      <c r="I5090" s="285"/>
      <c r="J5090" s="286">
        <f>ROUND(I5090*H5090,2)</f>
        <v>0</v>
      </c>
      <c r="K5090" s="282" t="s">
        <v>39</v>
      </c>
      <c r="L5090" s="287"/>
      <c r="M5090" s="288" t="s">
        <v>39</v>
      </c>
      <c r="N5090" s="289" t="s">
        <v>56</v>
      </c>
      <c r="O5090" s="88"/>
      <c r="P5090" s="227">
        <f>O5090*H5090</f>
        <v>0</v>
      </c>
      <c r="Q5090" s="227">
        <v>0.0044999999999999997</v>
      </c>
      <c r="R5090" s="227">
        <f>Q5090*H5090</f>
        <v>0.040364999999999998</v>
      </c>
      <c r="S5090" s="227">
        <v>0</v>
      </c>
      <c r="T5090" s="228">
        <f>S5090*H5090</f>
        <v>0</v>
      </c>
      <c r="U5090" s="42"/>
      <c r="V5090" s="42"/>
      <c r="W5090" s="42"/>
      <c r="X5090" s="42"/>
      <c r="Y5090" s="42"/>
      <c r="Z5090" s="42"/>
      <c r="AA5090" s="42"/>
      <c r="AB5090" s="42"/>
      <c r="AC5090" s="42"/>
      <c r="AD5090" s="42"/>
      <c r="AE5090" s="42"/>
      <c r="AR5090" s="229" t="s">
        <v>660</v>
      </c>
      <c r="AT5090" s="229" t="s">
        <v>463</v>
      </c>
      <c r="AU5090" s="229" t="s">
        <v>93</v>
      </c>
      <c r="AY5090" s="20" t="s">
        <v>241</v>
      </c>
      <c r="BE5090" s="230">
        <f>IF(N5090="základní",J5090,0)</f>
        <v>0</v>
      </c>
      <c r="BF5090" s="230">
        <f>IF(N5090="snížená",J5090,0)</f>
        <v>0</v>
      </c>
      <c r="BG5090" s="230">
        <f>IF(N5090="zákl. přenesená",J5090,0)</f>
        <v>0</v>
      </c>
      <c r="BH5090" s="230">
        <f>IF(N5090="sníž. přenesená",J5090,0)</f>
        <v>0</v>
      </c>
      <c r="BI5090" s="230">
        <f>IF(N5090="nulová",J5090,0)</f>
        <v>0</v>
      </c>
      <c r="BJ5090" s="20" t="s">
        <v>23</v>
      </c>
      <c r="BK5090" s="230">
        <f>ROUND(I5090*H5090,2)</f>
        <v>0</v>
      </c>
      <c r="BL5090" s="20" t="s">
        <v>462</v>
      </c>
      <c r="BM5090" s="229" t="s">
        <v>4465</v>
      </c>
    </row>
    <row r="5091" s="13" customFormat="1">
      <c r="A5091" s="13"/>
      <c r="B5091" s="236"/>
      <c r="C5091" s="237"/>
      <c r="D5091" s="238" t="s">
        <v>252</v>
      </c>
      <c r="E5091" s="239" t="s">
        <v>39</v>
      </c>
      <c r="F5091" s="240" t="s">
        <v>4466</v>
      </c>
      <c r="G5091" s="237"/>
      <c r="H5091" s="239" t="s">
        <v>39</v>
      </c>
      <c r="I5091" s="241"/>
      <c r="J5091" s="237"/>
      <c r="K5091" s="237"/>
      <c r="L5091" s="242"/>
      <c r="M5091" s="243"/>
      <c r="N5091" s="244"/>
      <c r="O5091" s="244"/>
      <c r="P5091" s="244"/>
      <c r="Q5091" s="244"/>
      <c r="R5091" s="244"/>
      <c r="S5091" s="244"/>
      <c r="T5091" s="245"/>
      <c r="U5091" s="13"/>
      <c r="V5091" s="13"/>
      <c r="W5091" s="13"/>
      <c r="X5091" s="13"/>
      <c r="Y5091" s="13"/>
      <c r="Z5091" s="13"/>
      <c r="AA5091" s="13"/>
      <c r="AB5091" s="13"/>
      <c r="AC5091" s="13"/>
      <c r="AD5091" s="13"/>
      <c r="AE5091" s="13"/>
      <c r="AT5091" s="246" t="s">
        <v>252</v>
      </c>
      <c r="AU5091" s="246" t="s">
        <v>93</v>
      </c>
      <c r="AV5091" s="13" t="s">
        <v>23</v>
      </c>
      <c r="AW5091" s="13" t="s">
        <v>46</v>
      </c>
      <c r="AX5091" s="13" t="s">
        <v>85</v>
      </c>
      <c r="AY5091" s="246" t="s">
        <v>241</v>
      </c>
    </row>
    <row r="5092" s="14" customFormat="1">
      <c r="A5092" s="14"/>
      <c r="B5092" s="247"/>
      <c r="C5092" s="248"/>
      <c r="D5092" s="238" t="s">
        <v>252</v>
      </c>
      <c r="E5092" s="249" t="s">
        <v>39</v>
      </c>
      <c r="F5092" s="250" t="s">
        <v>4374</v>
      </c>
      <c r="G5092" s="248"/>
      <c r="H5092" s="251">
        <v>3.0550000000000002</v>
      </c>
      <c r="I5092" s="252"/>
      <c r="J5092" s="248"/>
      <c r="K5092" s="248"/>
      <c r="L5092" s="253"/>
      <c r="M5092" s="254"/>
      <c r="N5092" s="255"/>
      <c r="O5092" s="255"/>
      <c r="P5092" s="255"/>
      <c r="Q5092" s="255"/>
      <c r="R5092" s="255"/>
      <c r="S5092" s="255"/>
      <c r="T5092" s="256"/>
      <c r="U5092" s="14"/>
      <c r="V5092" s="14"/>
      <c r="W5092" s="14"/>
      <c r="X5092" s="14"/>
      <c r="Y5092" s="14"/>
      <c r="Z5092" s="14"/>
      <c r="AA5092" s="14"/>
      <c r="AB5092" s="14"/>
      <c r="AC5092" s="14"/>
      <c r="AD5092" s="14"/>
      <c r="AE5092" s="14"/>
      <c r="AT5092" s="257" t="s">
        <v>252</v>
      </c>
      <c r="AU5092" s="257" t="s">
        <v>93</v>
      </c>
      <c r="AV5092" s="14" t="s">
        <v>93</v>
      </c>
      <c r="AW5092" s="14" t="s">
        <v>46</v>
      </c>
      <c r="AX5092" s="14" t="s">
        <v>85</v>
      </c>
      <c r="AY5092" s="257" t="s">
        <v>241</v>
      </c>
    </row>
    <row r="5093" s="14" customFormat="1">
      <c r="A5093" s="14"/>
      <c r="B5093" s="247"/>
      <c r="C5093" s="248"/>
      <c r="D5093" s="238" t="s">
        <v>252</v>
      </c>
      <c r="E5093" s="249" t="s">
        <v>39</v>
      </c>
      <c r="F5093" s="250" t="s">
        <v>4467</v>
      </c>
      <c r="G5093" s="248"/>
      <c r="H5093" s="251">
        <v>4.4199999999999999</v>
      </c>
      <c r="I5093" s="252"/>
      <c r="J5093" s="248"/>
      <c r="K5093" s="248"/>
      <c r="L5093" s="253"/>
      <c r="M5093" s="254"/>
      <c r="N5093" s="255"/>
      <c r="O5093" s="255"/>
      <c r="P5093" s="255"/>
      <c r="Q5093" s="255"/>
      <c r="R5093" s="255"/>
      <c r="S5093" s="255"/>
      <c r="T5093" s="256"/>
      <c r="U5093" s="14"/>
      <c r="V5093" s="14"/>
      <c r="W5093" s="14"/>
      <c r="X5093" s="14"/>
      <c r="Y5093" s="14"/>
      <c r="Z5093" s="14"/>
      <c r="AA5093" s="14"/>
      <c r="AB5093" s="14"/>
      <c r="AC5093" s="14"/>
      <c r="AD5093" s="14"/>
      <c r="AE5093" s="14"/>
      <c r="AT5093" s="257" t="s">
        <v>252</v>
      </c>
      <c r="AU5093" s="257" t="s">
        <v>93</v>
      </c>
      <c r="AV5093" s="14" t="s">
        <v>93</v>
      </c>
      <c r="AW5093" s="14" t="s">
        <v>46</v>
      </c>
      <c r="AX5093" s="14" t="s">
        <v>85</v>
      </c>
      <c r="AY5093" s="257" t="s">
        <v>241</v>
      </c>
    </row>
    <row r="5094" s="15" customFormat="1">
      <c r="A5094" s="15"/>
      <c r="B5094" s="258"/>
      <c r="C5094" s="259"/>
      <c r="D5094" s="238" t="s">
        <v>252</v>
      </c>
      <c r="E5094" s="260" t="s">
        <v>39</v>
      </c>
      <c r="F5094" s="261" t="s">
        <v>274</v>
      </c>
      <c r="G5094" s="259"/>
      <c r="H5094" s="262">
        <v>7.4749999999999996</v>
      </c>
      <c r="I5094" s="263"/>
      <c r="J5094" s="259"/>
      <c r="K5094" s="259"/>
      <c r="L5094" s="264"/>
      <c r="M5094" s="265"/>
      <c r="N5094" s="266"/>
      <c r="O5094" s="266"/>
      <c r="P5094" s="266"/>
      <c r="Q5094" s="266"/>
      <c r="R5094" s="266"/>
      <c r="S5094" s="266"/>
      <c r="T5094" s="267"/>
      <c r="U5094" s="15"/>
      <c r="V5094" s="15"/>
      <c r="W5094" s="15"/>
      <c r="X5094" s="15"/>
      <c r="Y5094" s="15"/>
      <c r="Z5094" s="15"/>
      <c r="AA5094" s="15"/>
      <c r="AB5094" s="15"/>
      <c r="AC5094" s="15"/>
      <c r="AD5094" s="15"/>
      <c r="AE5094" s="15"/>
      <c r="AT5094" s="268" t="s">
        <v>252</v>
      </c>
      <c r="AU5094" s="268" t="s">
        <v>93</v>
      </c>
      <c r="AV5094" s="15" t="s">
        <v>248</v>
      </c>
      <c r="AW5094" s="15" t="s">
        <v>46</v>
      </c>
      <c r="AX5094" s="15" t="s">
        <v>23</v>
      </c>
      <c r="AY5094" s="268" t="s">
        <v>241</v>
      </c>
    </row>
    <row r="5095" s="14" customFormat="1">
      <c r="A5095" s="14"/>
      <c r="B5095" s="247"/>
      <c r="C5095" s="248"/>
      <c r="D5095" s="238" t="s">
        <v>252</v>
      </c>
      <c r="E5095" s="248"/>
      <c r="F5095" s="250" t="s">
        <v>4468</v>
      </c>
      <c r="G5095" s="248"/>
      <c r="H5095" s="251">
        <v>8.9700000000000006</v>
      </c>
      <c r="I5095" s="252"/>
      <c r="J5095" s="248"/>
      <c r="K5095" s="248"/>
      <c r="L5095" s="253"/>
      <c r="M5095" s="254"/>
      <c r="N5095" s="255"/>
      <c r="O5095" s="255"/>
      <c r="P5095" s="255"/>
      <c r="Q5095" s="255"/>
      <c r="R5095" s="255"/>
      <c r="S5095" s="255"/>
      <c r="T5095" s="256"/>
      <c r="U5095" s="14"/>
      <c r="V5095" s="14"/>
      <c r="W5095" s="14"/>
      <c r="X5095" s="14"/>
      <c r="Y5095" s="14"/>
      <c r="Z5095" s="14"/>
      <c r="AA5095" s="14"/>
      <c r="AB5095" s="14"/>
      <c r="AC5095" s="14"/>
      <c r="AD5095" s="14"/>
      <c r="AE5095" s="14"/>
      <c r="AT5095" s="257" t="s">
        <v>252</v>
      </c>
      <c r="AU5095" s="257" t="s">
        <v>93</v>
      </c>
      <c r="AV5095" s="14" t="s">
        <v>93</v>
      </c>
      <c r="AW5095" s="14" t="s">
        <v>4</v>
      </c>
      <c r="AX5095" s="14" t="s">
        <v>23</v>
      </c>
      <c r="AY5095" s="257" t="s">
        <v>241</v>
      </c>
    </row>
    <row r="5096" s="2" customFormat="1" ht="24.15" customHeight="1">
      <c r="A5096" s="42"/>
      <c r="B5096" s="43"/>
      <c r="C5096" s="280" t="s">
        <v>4469</v>
      </c>
      <c r="D5096" s="280" t="s">
        <v>463</v>
      </c>
      <c r="E5096" s="281" t="s">
        <v>4393</v>
      </c>
      <c r="F5096" s="282" t="s">
        <v>4394</v>
      </c>
      <c r="G5096" s="283" t="s">
        <v>145</v>
      </c>
      <c r="H5096" s="284">
        <v>6.6429999999999998</v>
      </c>
      <c r="I5096" s="285"/>
      <c r="J5096" s="286">
        <f>ROUND(I5096*H5096,2)</f>
        <v>0</v>
      </c>
      <c r="K5096" s="282" t="s">
        <v>39</v>
      </c>
      <c r="L5096" s="287"/>
      <c r="M5096" s="288" t="s">
        <v>39</v>
      </c>
      <c r="N5096" s="289" t="s">
        <v>56</v>
      </c>
      <c r="O5096" s="88"/>
      <c r="P5096" s="227">
        <f>O5096*H5096</f>
        <v>0</v>
      </c>
      <c r="Q5096" s="227">
        <v>0.0044000000000000003</v>
      </c>
      <c r="R5096" s="227">
        <f>Q5096*H5096</f>
        <v>0.0292292</v>
      </c>
      <c r="S5096" s="227">
        <v>0</v>
      </c>
      <c r="T5096" s="228">
        <f>S5096*H5096</f>
        <v>0</v>
      </c>
      <c r="U5096" s="42"/>
      <c r="V5096" s="42"/>
      <c r="W5096" s="42"/>
      <c r="X5096" s="42"/>
      <c r="Y5096" s="42"/>
      <c r="Z5096" s="42"/>
      <c r="AA5096" s="42"/>
      <c r="AB5096" s="42"/>
      <c r="AC5096" s="42"/>
      <c r="AD5096" s="42"/>
      <c r="AE5096" s="42"/>
      <c r="AR5096" s="229" t="s">
        <v>660</v>
      </c>
      <c r="AT5096" s="229" t="s">
        <v>463</v>
      </c>
      <c r="AU5096" s="229" t="s">
        <v>93</v>
      </c>
      <c r="AY5096" s="20" t="s">
        <v>241</v>
      </c>
      <c r="BE5096" s="230">
        <f>IF(N5096="základní",J5096,0)</f>
        <v>0</v>
      </c>
      <c r="BF5096" s="230">
        <f>IF(N5096="snížená",J5096,0)</f>
        <v>0</v>
      </c>
      <c r="BG5096" s="230">
        <f>IF(N5096="zákl. přenesená",J5096,0)</f>
        <v>0</v>
      </c>
      <c r="BH5096" s="230">
        <f>IF(N5096="sníž. přenesená",J5096,0)</f>
        <v>0</v>
      </c>
      <c r="BI5096" s="230">
        <f>IF(N5096="nulová",J5096,0)</f>
        <v>0</v>
      </c>
      <c r="BJ5096" s="20" t="s">
        <v>23</v>
      </c>
      <c r="BK5096" s="230">
        <f>ROUND(I5096*H5096,2)</f>
        <v>0</v>
      </c>
      <c r="BL5096" s="20" t="s">
        <v>462</v>
      </c>
      <c r="BM5096" s="229" t="s">
        <v>4470</v>
      </c>
    </row>
    <row r="5097" s="13" customFormat="1">
      <c r="A5097" s="13"/>
      <c r="B5097" s="236"/>
      <c r="C5097" s="237"/>
      <c r="D5097" s="238" t="s">
        <v>252</v>
      </c>
      <c r="E5097" s="239" t="s">
        <v>39</v>
      </c>
      <c r="F5097" s="240" t="s">
        <v>4463</v>
      </c>
      <c r="G5097" s="237"/>
      <c r="H5097" s="239" t="s">
        <v>39</v>
      </c>
      <c r="I5097" s="241"/>
      <c r="J5097" s="237"/>
      <c r="K5097" s="237"/>
      <c r="L5097" s="242"/>
      <c r="M5097" s="243"/>
      <c r="N5097" s="244"/>
      <c r="O5097" s="244"/>
      <c r="P5097" s="244"/>
      <c r="Q5097" s="244"/>
      <c r="R5097" s="244"/>
      <c r="S5097" s="244"/>
      <c r="T5097" s="245"/>
      <c r="U5097" s="13"/>
      <c r="V5097" s="13"/>
      <c r="W5097" s="13"/>
      <c r="X5097" s="13"/>
      <c r="Y5097" s="13"/>
      <c r="Z5097" s="13"/>
      <c r="AA5097" s="13"/>
      <c r="AB5097" s="13"/>
      <c r="AC5097" s="13"/>
      <c r="AD5097" s="13"/>
      <c r="AE5097" s="13"/>
      <c r="AT5097" s="246" t="s">
        <v>252</v>
      </c>
      <c r="AU5097" s="246" t="s">
        <v>93</v>
      </c>
      <c r="AV5097" s="13" t="s">
        <v>23</v>
      </c>
      <c r="AW5097" s="13" t="s">
        <v>46</v>
      </c>
      <c r="AX5097" s="13" t="s">
        <v>85</v>
      </c>
      <c r="AY5097" s="246" t="s">
        <v>241</v>
      </c>
    </row>
    <row r="5098" s="14" customFormat="1">
      <c r="A5098" s="14"/>
      <c r="B5098" s="247"/>
      <c r="C5098" s="248"/>
      <c r="D5098" s="238" t="s">
        <v>252</v>
      </c>
      <c r="E5098" s="249" t="s">
        <v>39</v>
      </c>
      <c r="F5098" s="250" t="s">
        <v>4471</v>
      </c>
      <c r="G5098" s="248"/>
      <c r="H5098" s="251">
        <v>4.6799999999999997</v>
      </c>
      <c r="I5098" s="252"/>
      <c r="J5098" s="248"/>
      <c r="K5098" s="248"/>
      <c r="L5098" s="253"/>
      <c r="M5098" s="254"/>
      <c r="N5098" s="255"/>
      <c r="O5098" s="255"/>
      <c r="P5098" s="255"/>
      <c r="Q5098" s="255"/>
      <c r="R5098" s="255"/>
      <c r="S5098" s="255"/>
      <c r="T5098" s="256"/>
      <c r="U5098" s="14"/>
      <c r="V5098" s="14"/>
      <c r="W5098" s="14"/>
      <c r="X5098" s="14"/>
      <c r="Y5098" s="14"/>
      <c r="Z5098" s="14"/>
      <c r="AA5098" s="14"/>
      <c r="AB5098" s="14"/>
      <c r="AC5098" s="14"/>
      <c r="AD5098" s="14"/>
      <c r="AE5098" s="14"/>
      <c r="AT5098" s="257" t="s">
        <v>252</v>
      </c>
      <c r="AU5098" s="257" t="s">
        <v>93</v>
      </c>
      <c r="AV5098" s="14" t="s">
        <v>93</v>
      </c>
      <c r="AW5098" s="14" t="s">
        <v>46</v>
      </c>
      <c r="AX5098" s="14" t="s">
        <v>85</v>
      </c>
      <c r="AY5098" s="257" t="s">
        <v>241</v>
      </c>
    </row>
    <row r="5099" s="14" customFormat="1">
      <c r="A5099" s="14"/>
      <c r="B5099" s="247"/>
      <c r="C5099" s="248"/>
      <c r="D5099" s="238" t="s">
        <v>252</v>
      </c>
      <c r="E5099" s="249" t="s">
        <v>39</v>
      </c>
      <c r="F5099" s="250" t="s">
        <v>4472</v>
      </c>
      <c r="G5099" s="248"/>
      <c r="H5099" s="251">
        <v>1.02</v>
      </c>
      <c r="I5099" s="252"/>
      <c r="J5099" s="248"/>
      <c r="K5099" s="248"/>
      <c r="L5099" s="253"/>
      <c r="M5099" s="254"/>
      <c r="N5099" s="255"/>
      <c r="O5099" s="255"/>
      <c r="P5099" s="255"/>
      <c r="Q5099" s="255"/>
      <c r="R5099" s="255"/>
      <c r="S5099" s="255"/>
      <c r="T5099" s="256"/>
      <c r="U5099" s="14"/>
      <c r="V5099" s="14"/>
      <c r="W5099" s="14"/>
      <c r="X5099" s="14"/>
      <c r="Y5099" s="14"/>
      <c r="Z5099" s="14"/>
      <c r="AA5099" s="14"/>
      <c r="AB5099" s="14"/>
      <c r="AC5099" s="14"/>
      <c r="AD5099" s="14"/>
      <c r="AE5099" s="14"/>
      <c r="AT5099" s="257" t="s">
        <v>252</v>
      </c>
      <c r="AU5099" s="257" t="s">
        <v>93</v>
      </c>
      <c r="AV5099" s="14" t="s">
        <v>93</v>
      </c>
      <c r="AW5099" s="14" t="s">
        <v>46</v>
      </c>
      <c r="AX5099" s="14" t="s">
        <v>85</v>
      </c>
      <c r="AY5099" s="257" t="s">
        <v>241</v>
      </c>
    </row>
    <row r="5100" s="15" customFormat="1">
      <c r="A5100" s="15"/>
      <c r="B5100" s="258"/>
      <c r="C5100" s="259"/>
      <c r="D5100" s="238" t="s">
        <v>252</v>
      </c>
      <c r="E5100" s="260" t="s">
        <v>39</v>
      </c>
      <c r="F5100" s="261" t="s">
        <v>274</v>
      </c>
      <c r="G5100" s="259"/>
      <c r="H5100" s="262">
        <v>5.7000000000000002</v>
      </c>
      <c r="I5100" s="263"/>
      <c r="J5100" s="259"/>
      <c r="K5100" s="259"/>
      <c r="L5100" s="264"/>
      <c r="M5100" s="265"/>
      <c r="N5100" s="266"/>
      <c r="O5100" s="266"/>
      <c r="P5100" s="266"/>
      <c r="Q5100" s="266"/>
      <c r="R5100" s="266"/>
      <c r="S5100" s="266"/>
      <c r="T5100" s="267"/>
      <c r="U5100" s="15"/>
      <c r="V5100" s="15"/>
      <c r="W5100" s="15"/>
      <c r="X5100" s="15"/>
      <c r="Y5100" s="15"/>
      <c r="Z5100" s="15"/>
      <c r="AA5100" s="15"/>
      <c r="AB5100" s="15"/>
      <c r="AC5100" s="15"/>
      <c r="AD5100" s="15"/>
      <c r="AE5100" s="15"/>
      <c r="AT5100" s="268" t="s">
        <v>252</v>
      </c>
      <c r="AU5100" s="268" t="s">
        <v>93</v>
      </c>
      <c r="AV5100" s="15" t="s">
        <v>248</v>
      </c>
      <c r="AW5100" s="15" t="s">
        <v>46</v>
      </c>
      <c r="AX5100" s="15" t="s">
        <v>23</v>
      </c>
      <c r="AY5100" s="268" t="s">
        <v>241</v>
      </c>
    </row>
    <row r="5101" s="14" customFormat="1">
      <c r="A5101" s="14"/>
      <c r="B5101" s="247"/>
      <c r="C5101" s="248"/>
      <c r="D5101" s="238" t="s">
        <v>252</v>
      </c>
      <c r="E5101" s="248"/>
      <c r="F5101" s="250" t="s">
        <v>4473</v>
      </c>
      <c r="G5101" s="248"/>
      <c r="H5101" s="251">
        <v>6.6429999999999998</v>
      </c>
      <c r="I5101" s="252"/>
      <c r="J5101" s="248"/>
      <c r="K5101" s="248"/>
      <c r="L5101" s="253"/>
      <c r="M5101" s="254"/>
      <c r="N5101" s="255"/>
      <c r="O5101" s="255"/>
      <c r="P5101" s="255"/>
      <c r="Q5101" s="255"/>
      <c r="R5101" s="255"/>
      <c r="S5101" s="255"/>
      <c r="T5101" s="256"/>
      <c r="U5101" s="14"/>
      <c r="V5101" s="14"/>
      <c r="W5101" s="14"/>
      <c r="X5101" s="14"/>
      <c r="Y5101" s="14"/>
      <c r="Z5101" s="14"/>
      <c r="AA5101" s="14"/>
      <c r="AB5101" s="14"/>
      <c r="AC5101" s="14"/>
      <c r="AD5101" s="14"/>
      <c r="AE5101" s="14"/>
      <c r="AT5101" s="257" t="s">
        <v>252</v>
      </c>
      <c r="AU5101" s="257" t="s">
        <v>93</v>
      </c>
      <c r="AV5101" s="14" t="s">
        <v>93</v>
      </c>
      <c r="AW5101" s="14" t="s">
        <v>4</v>
      </c>
      <c r="AX5101" s="14" t="s">
        <v>23</v>
      </c>
      <c r="AY5101" s="257" t="s">
        <v>241</v>
      </c>
    </row>
    <row r="5102" s="2" customFormat="1" ht="24.15" customHeight="1">
      <c r="A5102" s="42"/>
      <c r="B5102" s="43"/>
      <c r="C5102" s="280" t="s">
        <v>4474</v>
      </c>
      <c r="D5102" s="280" t="s">
        <v>463</v>
      </c>
      <c r="E5102" s="281" t="s">
        <v>4435</v>
      </c>
      <c r="F5102" s="282" t="s">
        <v>4436</v>
      </c>
      <c r="G5102" s="283" t="s">
        <v>145</v>
      </c>
      <c r="H5102" s="284">
        <v>9.0899999999999999</v>
      </c>
      <c r="I5102" s="285"/>
      <c r="J5102" s="286">
        <f>ROUND(I5102*H5102,2)</f>
        <v>0</v>
      </c>
      <c r="K5102" s="282" t="s">
        <v>39</v>
      </c>
      <c r="L5102" s="287"/>
      <c r="M5102" s="288" t="s">
        <v>39</v>
      </c>
      <c r="N5102" s="289" t="s">
        <v>56</v>
      </c>
      <c r="O5102" s="88"/>
      <c r="P5102" s="227">
        <f>O5102*H5102</f>
        <v>0</v>
      </c>
      <c r="Q5102" s="227">
        <v>0.0047999999999999996</v>
      </c>
      <c r="R5102" s="227">
        <f>Q5102*H5102</f>
        <v>0.043631999999999997</v>
      </c>
      <c r="S5102" s="227">
        <v>0</v>
      </c>
      <c r="T5102" s="228">
        <f>S5102*H5102</f>
        <v>0</v>
      </c>
      <c r="U5102" s="42"/>
      <c r="V5102" s="42"/>
      <c r="W5102" s="42"/>
      <c r="X5102" s="42"/>
      <c r="Y5102" s="42"/>
      <c r="Z5102" s="42"/>
      <c r="AA5102" s="42"/>
      <c r="AB5102" s="42"/>
      <c r="AC5102" s="42"/>
      <c r="AD5102" s="42"/>
      <c r="AE5102" s="42"/>
      <c r="AR5102" s="229" t="s">
        <v>660</v>
      </c>
      <c r="AT5102" s="229" t="s">
        <v>463</v>
      </c>
      <c r="AU5102" s="229" t="s">
        <v>93</v>
      </c>
      <c r="AY5102" s="20" t="s">
        <v>241</v>
      </c>
      <c r="BE5102" s="230">
        <f>IF(N5102="základní",J5102,0)</f>
        <v>0</v>
      </c>
      <c r="BF5102" s="230">
        <f>IF(N5102="snížená",J5102,0)</f>
        <v>0</v>
      </c>
      <c r="BG5102" s="230">
        <f>IF(N5102="zákl. přenesená",J5102,0)</f>
        <v>0</v>
      </c>
      <c r="BH5102" s="230">
        <f>IF(N5102="sníž. přenesená",J5102,0)</f>
        <v>0</v>
      </c>
      <c r="BI5102" s="230">
        <f>IF(N5102="nulová",J5102,0)</f>
        <v>0</v>
      </c>
      <c r="BJ5102" s="20" t="s">
        <v>23</v>
      </c>
      <c r="BK5102" s="230">
        <f>ROUND(I5102*H5102,2)</f>
        <v>0</v>
      </c>
      <c r="BL5102" s="20" t="s">
        <v>462</v>
      </c>
      <c r="BM5102" s="229" t="s">
        <v>4475</v>
      </c>
    </row>
    <row r="5103" s="13" customFormat="1">
      <c r="A5103" s="13"/>
      <c r="B5103" s="236"/>
      <c r="C5103" s="237"/>
      <c r="D5103" s="238" t="s">
        <v>252</v>
      </c>
      <c r="E5103" s="239" t="s">
        <v>39</v>
      </c>
      <c r="F5103" s="240" t="s">
        <v>4433</v>
      </c>
      <c r="G5103" s="237"/>
      <c r="H5103" s="239" t="s">
        <v>39</v>
      </c>
      <c r="I5103" s="241"/>
      <c r="J5103" s="237"/>
      <c r="K5103" s="237"/>
      <c r="L5103" s="242"/>
      <c r="M5103" s="243"/>
      <c r="N5103" s="244"/>
      <c r="O5103" s="244"/>
      <c r="P5103" s="244"/>
      <c r="Q5103" s="244"/>
      <c r="R5103" s="244"/>
      <c r="S5103" s="244"/>
      <c r="T5103" s="245"/>
      <c r="U5103" s="13"/>
      <c r="V5103" s="13"/>
      <c r="W5103" s="13"/>
      <c r="X5103" s="13"/>
      <c r="Y5103" s="13"/>
      <c r="Z5103" s="13"/>
      <c r="AA5103" s="13"/>
      <c r="AB5103" s="13"/>
      <c r="AC5103" s="13"/>
      <c r="AD5103" s="13"/>
      <c r="AE5103" s="13"/>
      <c r="AT5103" s="246" t="s">
        <v>252</v>
      </c>
      <c r="AU5103" s="246" t="s">
        <v>93</v>
      </c>
      <c r="AV5103" s="13" t="s">
        <v>23</v>
      </c>
      <c r="AW5103" s="13" t="s">
        <v>46</v>
      </c>
      <c r="AX5103" s="13" t="s">
        <v>85</v>
      </c>
      <c r="AY5103" s="246" t="s">
        <v>241</v>
      </c>
    </row>
    <row r="5104" s="14" customFormat="1">
      <c r="A5104" s="14"/>
      <c r="B5104" s="247"/>
      <c r="C5104" s="248"/>
      <c r="D5104" s="238" t="s">
        <v>252</v>
      </c>
      <c r="E5104" s="249" t="s">
        <v>39</v>
      </c>
      <c r="F5104" s="250" t="s">
        <v>4476</v>
      </c>
      <c r="G5104" s="248"/>
      <c r="H5104" s="251">
        <v>6.5549999999999997</v>
      </c>
      <c r="I5104" s="252"/>
      <c r="J5104" s="248"/>
      <c r="K5104" s="248"/>
      <c r="L5104" s="253"/>
      <c r="M5104" s="254"/>
      <c r="N5104" s="255"/>
      <c r="O5104" s="255"/>
      <c r="P5104" s="255"/>
      <c r="Q5104" s="255"/>
      <c r="R5104" s="255"/>
      <c r="S5104" s="255"/>
      <c r="T5104" s="256"/>
      <c r="U5104" s="14"/>
      <c r="V5104" s="14"/>
      <c r="W5104" s="14"/>
      <c r="X5104" s="14"/>
      <c r="Y5104" s="14"/>
      <c r="Z5104" s="14"/>
      <c r="AA5104" s="14"/>
      <c r="AB5104" s="14"/>
      <c r="AC5104" s="14"/>
      <c r="AD5104" s="14"/>
      <c r="AE5104" s="14"/>
      <c r="AT5104" s="257" t="s">
        <v>252</v>
      </c>
      <c r="AU5104" s="257" t="s">
        <v>93</v>
      </c>
      <c r="AV5104" s="14" t="s">
        <v>93</v>
      </c>
      <c r="AW5104" s="14" t="s">
        <v>46</v>
      </c>
      <c r="AX5104" s="14" t="s">
        <v>85</v>
      </c>
      <c r="AY5104" s="257" t="s">
        <v>241</v>
      </c>
    </row>
    <row r="5105" s="14" customFormat="1">
      <c r="A5105" s="14"/>
      <c r="B5105" s="247"/>
      <c r="C5105" s="248"/>
      <c r="D5105" s="238" t="s">
        <v>252</v>
      </c>
      <c r="E5105" s="249" t="s">
        <v>39</v>
      </c>
      <c r="F5105" s="250" t="s">
        <v>4472</v>
      </c>
      <c r="G5105" s="248"/>
      <c r="H5105" s="251">
        <v>1.02</v>
      </c>
      <c r="I5105" s="252"/>
      <c r="J5105" s="248"/>
      <c r="K5105" s="248"/>
      <c r="L5105" s="253"/>
      <c r="M5105" s="254"/>
      <c r="N5105" s="255"/>
      <c r="O5105" s="255"/>
      <c r="P5105" s="255"/>
      <c r="Q5105" s="255"/>
      <c r="R5105" s="255"/>
      <c r="S5105" s="255"/>
      <c r="T5105" s="256"/>
      <c r="U5105" s="14"/>
      <c r="V5105" s="14"/>
      <c r="W5105" s="14"/>
      <c r="X5105" s="14"/>
      <c r="Y5105" s="14"/>
      <c r="Z5105" s="14"/>
      <c r="AA5105" s="14"/>
      <c r="AB5105" s="14"/>
      <c r="AC5105" s="14"/>
      <c r="AD5105" s="14"/>
      <c r="AE5105" s="14"/>
      <c r="AT5105" s="257" t="s">
        <v>252</v>
      </c>
      <c r="AU5105" s="257" t="s">
        <v>93</v>
      </c>
      <c r="AV5105" s="14" t="s">
        <v>93</v>
      </c>
      <c r="AW5105" s="14" t="s">
        <v>46</v>
      </c>
      <c r="AX5105" s="14" t="s">
        <v>85</v>
      </c>
      <c r="AY5105" s="257" t="s">
        <v>241</v>
      </c>
    </row>
    <row r="5106" s="15" customFormat="1">
      <c r="A5106" s="15"/>
      <c r="B5106" s="258"/>
      <c r="C5106" s="259"/>
      <c r="D5106" s="238" t="s">
        <v>252</v>
      </c>
      <c r="E5106" s="260" t="s">
        <v>39</v>
      </c>
      <c r="F5106" s="261" t="s">
        <v>274</v>
      </c>
      <c r="G5106" s="259"/>
      <c r="H5106" s="262">
        <v>7.5750000000000002</v>
      </c>
      <c r="I5106" s="263"/>
      <c r="J5106" s="259"/>
      <c r="K5106" s="259"/>
      <c r="L5106" s="264"/>
      <c r="M5106" s="265"/>
      <c r="N5106" s="266"/>
      <c r="O5106" s="266"/>
      <c r="P5106" s="266"/>
      <c r="Q5106" s="266"/>
      <c r="R5106" s="266"/>
      <c r="S5106" s="266"/>
      <c r="T5106" s="267"/>
      <c r="U5106" s="15"/>
      <c r="V5106" s="15"/>
      <c r="W5106" s="15"/>
      <c r="X5106" s="15"/>
      <c r="Y5106" s="15"/>
      <c r="Z5106" s="15"/>
      <c r="AA5106" s="15"/>
      <c r="AB5106" s="15"/>
      <c r="AC5106" s="15"/>
      <c r="AD5106" s="15"/>
      <c r="AE5106" s="15"/>
      <c r="AT5106" s="268" t="s">
        <v>252</v>
      </c>
      <c r="AU5106" s="268" t="s">
        <v>93</v>
      </c>
      <c r="AV5106" s="15" t="s">
        <v>248</v>
      </c>
      <c r="AW5106" s="15" t="s">
        <v>46</v>
      </c>
      <c r="AX5106" s="15" t="s">
        <v>23</v>
      </c>
      <c r="AY5106" s="268" t="s">
        <v>241</v>
      </c>
    </row>
    <row r="5107" s="14" customFormat="1">
      <c r="A5107" s="14"/>
      <c r="B5107" s="247"/>
      <c r="C5107" s="248"/>
      <c r="D5107" s="238" t="s">
        <v>252</v>
      </c>
      <c r="E5107" s="248"/>
      <c r="F5107" s="250" t="s">
        <v>4477</v>
      </c>
      <c r="G5107" s="248"/>
      <c r="H5107" s="251">
        <v>9.0899999999999999</v>
      </c>
      <c r="I5107" s="252"/>
      <c r="J5107" s="248"/>
      <c r="K5107" s="248"/>
      <c r="L5107" s="253"/>
      <c r="M5107" s="254"/>
      <c r="N5107" s="255"/>
      <c r="O5107" s="255"/>
      <c r="P5107" s="255"/>
      <c r="Q5107" s="255"/>
      <c r="R5107" s="255"/>
      <c r="S5107" s="255"/>
      <c r="T5107" s="256"/>
      <c r="U5107" s="14"/>
      <c r="V5107" s="14"/>
      <c r="W5107" s="14"/>
      <c r="X5107" s="14"/>
      <c r="Y5107" s="14"/>
      <c r="Z5107" s="14"/>
      <c r="AA5107" s="14"/>
      <c r="AB5107" s="14"/>
      <c r="AC5107" s="14"/>
      <c r="AD5107" s="14"/>
      <c r="AE5107" s="14"/>
      <c r="AT5107" s="257" t="s">
        <v>252</v>
      </c>
      <c r="AU5107" s="257" t="s">
        <v>93</v>
      </c>
      <c r="AV5107" s="14" t="s">
        <v>93</v>
      </c>
      <c r="AW5107" s="14" t="s">
        <v>4</v>
      </c>
      <c r="AX5107" s="14" t="s">
        <v>23</v>
      </c>
      <c r="AY5107" s="257" t="s">
        <v>241</v>
      </c>
    </row>
    <row r="5108" s="2" customFormat="1" ht="24.15" customHeight="1">
      <c r="A5108" s="42"/>
      <c r="B5108" s="43"/>
      <c r="C5108" s="218" t="s">
        <v>4478</v>
      </c>
      <c r="D5108" s="218" t="s">
        <v>243</v>
      </c>
      <c r="E5108" s="219" t="s">
        <v>4479</v>
      </c>
      <c r="F5108" s="220" t="s">
        <v>4480</v>
      </c>
      <c r="G5108" s="221" t="s">
        <v>145</v>
      </c>
      <c r="H5108" s="222">
        <v>18.614999999999998</v>
      </c>
      <c r="I5108" s="223"/>
      <c r="J5108" s="224">
        <f>ROUND(I5108*H5108,2)</f>
        <v>0</v>
      </c>
      <c r="K5108" s="220" t="s">
        <v>247</v>
      </c>
      <c r="L5108" s="48"/>
      <c r="M5108" s="225" t="s">
        <v>39</v>
      </c>
      <c r="N5108" s="226" t="s">
        <v>56</v>
      </c>
      <c r="O5108" s="88"/>
      <c r="P5108" s="227">
        <f>O5108*H5108</f>
        <v>0</v>
      </c>
      <c r="Q5108" s="227">
        <v>0</v>
      </c>
      <c r="R5108" s="227">
        <f>Q5108*H5108</f>
        <v>0</v>
      </c>
      <c r="S5108" s="227">
        <v>0.0035999999999999999</v>
      </c>
      <c r="T5108" s="228">
        <f>S5108*H5108</f>
        <v>0.06701399999999999</v>
      </c>
      <c r="U5108" s="42"/>
      <c r="V5108" s="42"/>
      <c r="W5108" s="42"/>
      <c r="X5108" s="42"/>
      <c r="Y5108" s="42"/>
      <c r="Z5108" s="42"/>
      <c r="AA5108" s="42"/>
      <c r="AB5108" s="42"/>
      <c r="AC5108" s="42"/>
      <c r="AD5108" s="42"/>
      <c r="AE5108" s="42"/>
      <c r="AR5108" s="229" t="s">
        <v>462</v>
      </c>
      <c r="AT5108" s="229" t="s">
        <v>243</v>
      </c>
      <c r="AU5108" s="229" t="s">
        <v>93</v>
      </c>
      <c r="AY5108" s="20" t="s">
        <v>241</v>
      </c>
      <c r="BE5108" s="230">
        <f>IF(N5108="základní",J5108,0)</f>
        <v>0</v>
      </c>
      <c r="BF5108" s="230">
        <f>IF(N5108="snížená",J5108,0)</f>
        <v>0</v>
      </c>
      <c r="BG5108" s="230">
        <f>IF(N5108="zákl. přenesená",J5108,0)</f>
        <v>0</v>
      </c>
      <c r="BH5108" s="230">
        <f>IF(N5108="sníž. přenesená",J5108,0)</f>
        <v>0</v>
      </c>
      <c r="BI5108" s="230">
        <f>IF(N5108="nulová",J5108,0)</f>
        <v>0</v>
      </c>
      <c r="BJ5108" s="20" t="s">
        <v>23</v>
      </c>
      <c r="BK5108" s="230">
        <f>ROUND(I5108*H5108,2)</f>
        <v>0</v>
      </c>
      <c r="BL5108" s="20" t="s">
        <v>462</v>
      </c>
      <c r="BM5108" s="229" t="s">
        <v>4481</v>
      </c>
    </row>
    <row r="5109" s="2" customFormat="1">
      <c r="A5109" s="42"/>
      <c r="B5109" s="43"/>
      <c r="C5109" s="44"/>
      <c r="D5109" s="231" t="s">
        <v>250</v>
      </c>
      <c r="E5109" s="44"/>
      <c r="F5109" s="232" t="s">
        <v>4482</v>
      </c>
      <c r="G5109" s="44"/>
      <c r="H5109" s="44"/>
      <c r="I5109" s="233"/>
      <c r="J5109" s="44"/>
      <c r="K5109" s="44"/>
      <c r="L5109" s="48"/>
      <c r="M5109" s="234"/>
      <c r="N5109" s="235"/>
      <c r="O5109" s="88"/>
      <c r="P5109" s="88"/>
      <c r="Q5109" s="88"/>
      <c r="R5109" s="88"/>
      <c r="S5109" s="88"/>
      <c r="T5109" s="89"/>
      <c r="U5109" s="42"/>
      <c r="V5109" s="42"/>
      <c r="W5109" s="42"/>
      <c r="X5109" s="42"/>
      <c r="Y5109" s="42"/>
      <c r="Z5109" s="42"/>
      <c r="AA5109" s="42"/>
      <c r="AB5109" s="42"/>
      <c r="AC5109" s="42"/>
      <c r="AD5109" s="42"/>
      <c r="AE5109" s="42"/>
      <c r="AT5109" s="20" t="s">
        <v>250</v>
      </c>
      <c r="AU5109" s="20" t="s">
        <v>93</v>
      </c>
    </row>
    <row r="5110" s="13" customFormat="1">
      <c r="A5110" s="13"/>
      <c r="B5110" s="236"/>
      <c r="C5110" s="237"/>
      <c r="D5110" s="238" t="s">
        <v>252</v>
      </c>
      <c r="E5110" s="239" t="s">
        <v>39</v>
      </c>
      <c r="F5110" s="240" t="s">
        <v>2443</v>
      </c>
      <c r="G5110" s="237"/>
      <c r="H5110" s="239" t="s">
        <v>39</v>
      </c>
      <c r="I5110" s="241"/>
      <c r="J5110" s="237"/>
      <c r="K5110" s="237"/>
      <c r="L5110" s="242"/>
      <c r="M5110" s="243"/>
      <c r="N5110" s="244"/>
      <c r="O5110" s="244"/>
      <c r="P5110" s="244"/>
      <c r="Q5110" s="244"/>
      <c r="R5110" s="244"/>
      <c r="S5110" s="244"/>
      <c r="T5110" s="245"/>
      <c r="U5110" s="13"/>
      <c r="V5110" s="13"/>
      <c r="W5110" s="13"/>
      <c r="X5110" s="13"/>
      <c r="Y5110" s="13"/>
      <c r="Z5110" s="13"/>
      <c r="AA5110" s="13"/>
      <c r="AB5110" s="13"/>
      <c r="AC5110" s="13"/>
      <c r="AD5110" s="13"/>
      <c r="AE5110" s="13"/>
      <c r="AT5110" s="246" t="s">
        <v>252</v>
      </c>
      <c r="AU5110" s="246" t="s">
        <v>93</v>
      </c>
      <c r="AV5110" s="13" t="s">
        <v>23</v>
      </c>
      <c r="AW5110" s="13" t="s">
        <v>46</v>
      </c>
      <c r="AX5110" s="13" t="s">
        <v>85</v>
      </c>
      <c r="AY5110" s="246" t="s">
        <v>241</v>
      </c>
    </row>
    <row r="5111" s="13" customFormat="1">
      <c r="A5111" s="13"/>
      <c r="B5111" s="236"/>
      <c r="C5111" s="237"/>
      <c r="D5111" s="238" t="s">
        <v>252</v>
      </c>
      <c r="E5111" s="239" t="s">
        <v>39</v>
      </c>
      <c r="F5111" s="240" t="s">
        <v>3801</v>
      </c>
      <c r="G5111" s="237"/>
      <c r="H5111" s="239" t="s">
        <v>39</v>
      </c>
      <c r="I5111" s="241"/>
      <c r="J5111" s="237"/>
      <c r="K5111" s="237"/>
      <c r="L5111" s="242"/>
      <c r="M5111" s="243"/>
      <c r="N5111" s="244"/>
      <c r="O5111" s="244"/>
      <c r="P5111" s="244"/>
      <c r="Q5111" s="244"/>
      <c r="R5111" s="244"/>
      <c r="S5111" s="244"/>
      <c r="T5111" s="245"/>
      <c r="U5111" s="13"/>
      <c r="V5111" s="13"/>
      <c r="W5111" s="13"/>
      <c r="X5111" s="13"/>
      <c r="Y5111" s="13"/>
      <c r="Z5111" s="13"/>
      <c r="AA5111" s="13"/>
      <c r="AB5111" s="13"/>
      <c r="AC5111" s="13"/>
      <c r="AD5111" s="13"/>
      <c r="AE5111" s="13"/>
      <c r="AT5111" s="246" t="s">
        <v>252</v>
      </c>
      <c r="AU5111" s="246" t="s">
        <v>93</v>
      </c>
      <c r="AV5111" s="13" t="s">
        <v>23</v>
      </c>
      <c r="AW5111" s="13" t="s">
        <v>46</v>
      </c>
      <c r="AX5111" s="13" t="s">
        <v>85</v>
      </c>
      <c r="AY5111" s="246" t="s">
        <v>241</v>
      </c>
    </row>
    <row r="5112" s="13" customFormat="1">
      <c r="A5112" s="13"/>
      <c r="B5112" s="236"/>
      <c r="C5112" s="237"/>
      <c r="D5112" s="238" t="s">
        <v>252</v>
      </c>
      <c r="E5112" s="239" t="s">
        <v>39</v>
      </c>
      <c r="F5112" s="240" t="s">
        <v>3815</v>
      </c>
      <c r="G5112" s="237"/>
      <c r="H5112" s="239" t="s">
        <v>39</v>
      </c>
      <c r="I5112" s="241"/>
      <c r="J5112" s="237"/>
      <c r="K5112" s="237"/>
      <c r="L5112" s="242"/>
      <c r="M5112" s="243"/>
      <c r="N5112" s="244"/>
      <c r="O5112" s="244"/>
      <c r="P5112" s="244"/>
      <c r="Q5112" s="244"/>
      <c r="R5112" s="244"/>
      <c r="S5112" s="244"/>
      <c r="T5112" s="245"/>
      <c r="U5112" s="13"/>
      <c r="V5112" s="13"/>
      <c r="W5112" s="13"/>
      <c r="X5112" s="13"/>
      <c r="Y5112" s="13"/>
      <c r="Z5112" s="13"/>
      <c r="AA5112" s="13"/>
      <c r="AB5112" s="13"/>
      <c r="AC5112" s="13"/>
      <c r="AD5112" s="13"/>
      <c r="AE5112" s="13"/>
      <c r="AT5112" s="246" t="s">
        <v>252</v>
      </c>
      <c r="AU5112" s="246" t="s">
        <v>93</v>
      </c>
      <c r="AV5112" s="13" t="s">
        <v>23</v>
      </c>
      <c r="AW5112" s="13" t="s">
        <v>46</v>
      </c>
      <c r="AX5112" s="13" t="s">
        <v>85</v>
      </c>
      <c r="AY5112" s="246" t="s">
        <v>241</v>
      </c>
    </row>
    <row r="5113" s="14" customFormat="1">
      <c r="A5113" s="14"/>
      <c r="B5113" s="247"/>
      <c r="C5113" s="248"/>
      <c r="D5113" s="238" t="s">
        <v>252</v>
      </c>
      <c r="E5113" s="249" t="s">
        <v>39</v>
      </c>
      <c r="F5113" s="250" t="s">
        <v>4411</v>
      </c>
      <c r="G5113" s="248"/>
      <c r="H5113" s="251">
        <v>18.614999999999998</v>
      </c>
      <c r="I5113" s="252"/>
      <c r="J5113" s="248"/>
      <c r="K5113" s="248"/>
      <c r="L5113" s="253"/>
      <c r="M5113" s="254"/>
      <c r="N5113" s="255"/>
      <c r="O5113" s="255"/>
      <c r="P5113" s="255"/>
      <c r="Q5113" s="255"/>
      <c r="R5113" s="255"/>
      <c r="S5113" s="255"/>
      <c r="T5113" s="256"/>
      <c r="U5113" s="14"/>
      <c r="V5113" s="14"/>
      <c r="W5113" s="14"/>
      <c r="X5113" s="14"/>
      <c r="Y5113" s="14"/>
      <c r="Z5113" s="14"/>
      <c r="AA5113" s="14"/>
      <c r="AB5113" s="14"/>
      <c r="AC5113" s="14"/>
      <c r="AD5113" s="14"/>
      <c r="AE5113" s="14"/>
      <c r="AT5113" s="257" t="s">
        <v>252</v>
      </c>
      <c r="AU5113" s="257" t="s">
        <v>93</v>
      </c>
      <c r="AV5113" s="14" t="s">
        <v>93</v>
      </c>
      <c r="AW5113" s="14" t="s">
        <v>46</v>
      </c>
      <c r="AX5113" s="14" t="s">
        <v>23</v>
      </c>
      <c r="AY5113" s="257" t="s">
        <v>241</v>
      </c>
    </row>
    <row r="5114" s="2" customFormat="1" ht="24.15" customHeight="1">
      <c r="A5114" s="42"/>
      <c r="B5114" s="43"/>
      <c r="C5114" s="218" t="s">
        <v>4483</v>
      </c>
      <c r="D5114" s="218" t="s">
        <v>243</v>
      </c>
      <c r="E5114" s="219" t="s">
        <v>4484</v>
      </c>
      <c r="F5114" s="220" t="s">
        <v>4485</v>
      </c>
      <c r="G5114" s="221" t="s">
        <v>515</v>
      </c>
      <c r="H5114" s="222">
        <v>41.600000000000001</v>
      </c>
      <c r="I5114" s="223"/>
      <c r="J5114" s="224">
        <f>ROUND(I5114*H5114,2)</f>
        <v>0</v>
      </c>
      <c r="K5114" s="220" t="s">
        <v>247</v>
      </c>
      <c r="L5114" s="48"/>
      <c r="M5114" s="225" t="s">
        <v>39</v>
      </c>
      <c r="N5114" s="226" t="s">
        <v>56</v>
      </c>
      <c r="O5114" s="88"/>
      <c r="P5114" s="227">
        <f>O5114*H5114</f>
        <v>0</v>
      </c>
      <c r="Q5114" s="227">
        <v>0</v>
      </c>
      <c r="R5114" s="227">
        <f>Q5114*H5114</f>
        <v>0</v>
      </c>
      <c r="S5114" s="227">
        <v>0</v>
      </c>
      <c r="T5114" s="228">
        <f>S5114*H5114</f>
        <v>0</v>
      </c>
      <c r="U5114" s="42"/>
      <c r="V5114" s="42"/>
      <c r="W5114" s="42"/>
      <c r="X5114" s="42"/>
      <c r="Y5114" s="42"/>
      <c r="Z5114" s="42"/>
      <c r="AA5114" s="42"/>
      <c r="AB5114" s="42"/>
      <c r="AC5114" s="42"/>
      <c r="AD5114" s="42"/>
      <c r="AE5114" s="42"/>
      <c r="AR5114" s="229" t="s">
        <v>462</v>
      </c>
      <c r="AT5114" s="229" t="s">
        <v>243</v>
      </c>
      <c r="AU5114" s="229" t="s">
        <v>93</v>
      </c>
      <c r="AY5114" s="20" t="s">
        <v>241</v>
      </c>
      <c r="BE5114" s="230">
        <f>IF(N5114="základní",J5114,0)</f>
        <v>0</v>
      </c>
      <c r="BF5114" s="230">
        <f>IF(N5114="snížená",J5114,0)</f>
        <v>0</v>
      </c>
      <c r="BG5114" s="230">
        <f>IF(N5114="zákl. přenesená",J5114,0)</f>
        <v>0</v>
      </c>
      <c r="BH5114" s="230">
        <f>IF(N5114="sníž. přenesená",J5114,0)</f>
        <v>0</v>
      </c>
      <c r="BI5114" s="230">
        <f>IF(N5114="nulová",J5114,0)</f>
        <v>0</v>
      </c>
      <c r="BJ5114" s="20" t="s">
        <v>23</v>
      </c>
      <c r="BK5114" s="230">
        <f>ROUND(I5114*H5114,2)</f>
        <v>0</v>
      </c>
      <c r="BL5114" s="20" t="s">
        <v>462</v>
      </c>
      <c r="BM5114" s="229" t="s">
        <v>4486</v>
      </c>
    </row>
    <row r="5115" s="2" customFormat="1">
      <c r="A5115" s="42"/>
      <c r="B5115" s="43"/>
      <c r="C5115" s="44"/>
      <c r="D5115" s="231" t="s">
        <v>250</v>
      </c>
      <c r="E5115" s="44"/>
      <c r="F5115" s="232" t="s">
        <v>4487</v>
      </c>
      <c r="G5115" s="44"/>
      <c r="H5115" s="44"/>
      <c r="I5115" s="233"/>
      <c r="J5115" s="44"/>
      <c r="K5115" s="44"/>
      <c r="L5115" s="48"/>
      <c r="M5115" s="234"/>
      <c r="N5115" s="235"/>
      <c r="O5115" s="88"/>
      <c r="P5115" s="88"/>
      <c r="Q5115" s="88"/>
      <c r="R5115" s="88"/>
      <c r="S5115" s="88"/>
      <c r="T5115" s="89"/>
      <c r="U5115" s="42"/>
      <c r="V5115" s="42"/>
      <c r="W5115" s="42"/>
      <c r="X5115" s="42"/>
      <c r="Y5115" s="42"/>
      <c r="Z5115" s="42"/>
      <c r="AA5115" s="42"/>
      <c r="AB5115" s="42"/>
      <c r="AC5115" s="42"/>
      <c r="AD5115" s="42"/>
      <c r="AE5115" s="42"/>
      <c r="AT5115" s="20" t="s">
        <v>250</v>
      </c>
      <c r="AU5115" s="20" t="s">
        <v>93</v>
      </c>
    </row>
    <row r="5116" s="13" customFormat="1">
      <c r="A5116" s="13"/>
      <c r="B5116" s="236"/>
      <c r="C5116" s="237"/>
      <c r="D5116" s="238" t="s">
        <v>252</v>
      </c>
      <c r="E5116" s="239" t="s">
        <v>39</v>
      </c>
      <c r="F5116" s="240" t="s">
        <v>3055</v>
      </c>
      <c r="G5116" s="237"/>
      <c r="H5116" s="239" t="s">
        <v>39</v>
      </c>
      <c r="I5116" s="241"/>
      <c r="J5116" s="237"/>
      <c r="K5116" s="237"/>
      <c r="L5116" s="242"/>
      <c r="M5116" s="243"/>
      <c r="N5116" s="244"/>
      <c r="O5116" s="244"/>
      <c r="P5116" s="244"/>
      <c r="Q5116" s="244"/>
      <c r="R5116" s="244"/>
      <c r="S5116" s="244"/>
      <c r="T5116" s="245"/>
      <c r="U5116" s="13"/>
      <c r="V5116" s="13"/>
      <c r="W5116" s="13"/>
      <c r="X5116" s="13"/>
      <c r="Y5116" s="13"/>
      <c r="Z5116" s="13"/>
      <c r="AA5116" s="13"/>
      <c r="AB5116" s="13"/>
      <c r="AC5116" s="13"/>
      <c r="AD5116" s="13"/>
      <c r="AE5116" s="13"/>
      <c r="AT5116" s="246" t="s">
        <v>252</v>
      </c>
      <c r="AU5116" s="246" t="s">
        <v>93</v>
      </c>
      <c r="AV5116" s="13" t="s">
        <v>23</v>
      </c>
      <c r="AW5116" s="13" t="s">
        <v>46</v>
      </c>
      <c r="AX5116" s="13" t="s">
        <v>85</v>
      </c>
      <c r="AY5116" s="246" t="s">
        <v>241</v>
      </c>
    </row>
    <row r="5117" s="14" customFormat="1">
      <c r="A5117" s="14"/>
      <c r="B5117" s="247"/>
      <c r="C5117" s="248"/>
      <c r="D5117" s="238" t="s">
        <v>252</v>
      </c>
      <c r="E5117" s="249" t="s">
        <v>39</v>
      </c>
      <c r="F5117" s="250" t="s">
        <v>4488</v>
      </c>
      <c r="G5117" s="248"/>
      <c r="H5117" s="251">
        <v>41.600000000000001</v>
      </c>
      <c r="I5117" s="252"/>
      <c r="J5117" s="248"/>
      <c r="K5117" s="248"/>
      <c r="L5117" s="253"/>
      <c r="M5117" s="254"/>
      <c r="N5117" s="255"/>
      <c r="O5117" s="255"/>
      <c r="P5117" s="255"/>
      <c r="Q5117" s="255"/>
      <c r="R5117" s="255"/>
      <c r="S5117" s="255"/>
      <c r="T5117" s="256"/>
      <c r="U5117" s="14"/>
      <c r="V5117" s="14"/>
      <c r="W5117" s="14"/>
      <c r="X5117" s="14"/>
      <c r="Y5117" s="14"/>
      <c r="Z5117" s="14"/>
      <c r="AA5117" s="14"/>
      <c r="AB5117" s="14"/>
      <c r="AC5117" s="14"/>
      <c r="AD5117" s="14"/>
      <c r="AE5117" s="14"/>
      <c r="AT5117" s="257" t="s">
        <v>252</v>
      </c>
      <c r="AU5117" s="257" t="s">
        <v>93</v>
      </c>
      <c r="AV5117" s="14" t="s">
        <v>93</v>
      </c>
      <c r="AW5117" s="14" t="s">
        <v>46</v>
      </c>
      <c r="AX5117" s="14" t="s">
        <v>23</v>
      </c>
      <c r="AY5117" s="257" t="s">
        <v>241</v>
      </c>
    </row>
    <row r="5118" s="2" customFormat="1" ht="16.5" customHeight="1">
      <c r="A5118" s="42"/>
      <c r="B5118" s="43"/>
      <c r="C5118" s="280" t="s">
        <v>4489</v>
      </c>
      <c r="D5118" s="280" t="s">
        <v>463</v>
      </c>
      <c r="E5118" s="281" t="s">
        <v>4490</v>
      </c>
      <c r="F5118" s="282" t="s">
        <v>4491</v>
      </c>
      <c r="G5118" s="283" t="s">
        <v>515</v>
      </c>
      <c r="H5118" s="284">
        <v>43.68</v>
      </c>
      <c r="I5118" s="285"/>
      <c r="J5118" s="286">
        <f>ROUND(I5118*H5118,2)</f>
        <v>0</v>
      </c>
      <c r="K5118" s="282" t="s">
        <v>1267</v>
      </c>
      <c r="L5118" s="287"/>
      <c r="M5118" s="288" t="s">
        <v>39</v>
      </c>
      <c r="N5118" s="289" t="s">
        <v>56</v>
      </c>
      <c r="O5118" s="88"/>
      <c r="P5118" s="227">
        <f>O5118*H5118</f>
        <v>0</v>
      </c>
      <c r="Q5118" s="227">
        <v>0.0025000000000000001</v>
      </c>
      <c r="R5118" s="227">
        <f>Q5118*H5118</f>
        <v>0.10920000000000001</v>
      </c>
      <c r="S5118" s="227">
        <v>0</v>
      </c>
      <c r="T5118" s="228">
        <f>S5118*H5118</f>
        <v>0</v>
      </c>
      <c r="U5118" s="42"/>
      <c r="V5118" s="42"/>
      <c r="W5118" s="42"/>
      <c r="X5118" s="42"/>
      <c r="Y5118" s="42"/>
      <c r="Z5118" s="42"/>
      <c r="AA5118" s="42"/>
      <c r="AB5118" s="42"/>
      <c r="AC5118" s="42"/>
      <c r="AD5118" s="42"/>
      <c r="AE5118" s="42"/>
      <c r="AR5118" s="229" t="s">
        <v>660</v>
      </c>
      <c r="AT5118" s="229" t="s">
        <v>463</v>
      </c>
      <c r="AU5118" s="229" t="s">
        <v>93</v>
      </c>
      <c r="AY5118" s="20" t="s">
        <v>241</v>
      </c>
      <c r="BE5118" s="230">
        <f>IF(N5118="základní",J5118,0)</f>
        <v>0</v>
      </c>
      <c r="BF5118" s="230">
        <f>IF(N5118="snížená",J5118,0)</f>
        <v>0</v>
      </c>
      <c r="BG5118" s="230">
        <f>IF(N5118="zákl. přenesená",J5118,0)</f>
        <v>0</v>
      </c>
      <c r="BH5118" s="230">
        <f>IF(N5118="sníž. přenesená",J5118,0)</f>
        <v>0</v>
      </c>
      <c r="BI5118" s="230">
        <f>IF(N5118="nulová",J5118,0)</f>
        <v>0</v>
      </c>
      <c r="BJ5118" s="20" t="s">
        <v>23</v>
      </c>
      <c r="BK5118" s="230">
        <f>ROUND(I5118*H5118,2)</f>
        <v>0</v>
      </c>
      <c r="BL5118" s="20" t="s">
        <v>462</v>
      </c>
      <c r="BM5118" s="229" t="s">
        <v>4492</v>
      </c>
    </row>
    <row r="5119" s="14" customFormat="1">
      <c r="A5119" s="14"/>
      <c r="B5119" s="247"/>
      <c r="C5119" s="248"/>
      <c r="D5119" s="238" t="s">
        <v>252</v>
      </c>
      <c r="E5119" s="248"/>
      <c r="F5119" s="250" t="s">
        <v>4493</v>
      </c>
      <c r="G5119" s="248"/>
      <c r="H5119" s="251">
        <v>43.68</v>
      </c>
      <c r="I5119" s="252"/>
      <c r="J5119" s="248"/>
      <c r="K5119" s="248"/>
      <c r="L5119" s="253"/>
      <c r="M5119" s="254"/>
      <c r="N5119" s="255"/>
      <c r="O5119" s="255"/>
      <c r="P5119" s="255"/>
      <c r="Q5119" s="255"/>
      <c r="R5119" s="255"/>
      <c r="S5119" s="255"/>
      <c r="T5119" s="256"/>
      <c r="U5119" s="14"/>
      <c r="V5119" s="14"/>
      <c r="W5119" s="14"/>
      <c r="X5119" s="14"/>
      <c r="Y5119" s="14"/>
      <c r="Z5119" s="14"/>
      <c r="AA5119" s="14"/>
      <c r="AB5119" s="14"/>
      <c r="AC5119" s="14"/>
      <c r="AD5119" s="14"/>
      <c r="AE5119" s="14"/>
      <c r="AT5119" s="257" t="s">
        <v>252</v>
      </c>
      <c r="AU5119" s="257" t="s">
        <v>93</v>
      </c>
      <c r="AV5119" s="14" t="s">
        <v>93</v>
      </c>
      <c r="AW5119" s="14" t="s">
        <v>4</v>
      </c>
      <c r="AX5119" s="14" t="s">
        <v>23</v>
      </c>
      <c r="AY5119" s="257" t="s">
        <v>241</v>
      </c>
    </row>
    <row r="5120" s="2" customFormat="1" ht="16.5" customHeight="1">
      <c r="A5120" s="42"/>
      <c r="B5120" s="43"/>
      <c r="C5120" s="218" t="s">
        <v>4494</v>
      </c>
      <c r="D5120" s="218" t="s">
        <v>243</v>
      </c>
      <c r="E5120" s="219" t="s">
        <v>4495</v>
      </c>
      <c r="F5120" s="220" t="s">
        <v>4496</v>
      </c>
      <c r="G5120" s="221" t="s">
        <v>515</v>
      </c>
      <c r="H5120" s="222">
        <v>121.66</v>
      </c>
      <c r="I5120" s="223"/>
      <c r="J5120" s="224">
        <f>ROUND(I5120*H5120,2)</f>
        <v>0</v>
      </c>
      <c r="K5120" s="220" t="s">
        <v>247</v>
      </c>
      <c r="L5120" s="48"/>
      <c r="M5120" s="225" t="s">
        <v>39</v>
      </c>
      <c r="N5120" s="226" t="s">
        <v>56</v>
      </c>
      <c r="O5120" s="88"/>
      <c r="P5120" s="227">
        <f>O5120*H5120</f>
        <v>0</v>
      </c>
      <c r="Q5120" s="227">
        <v>0.00032000000000000003</v>
      </c>
      <c r="R5120" s="227">
        <f>Q5120*H5120</f>
        <v>0.038931199999999999</v>
      </c>
      <c r="S5120" s="227">
        <v>0</v>
      </c>
      <c r="T5120" s="228">
        <f>S5120*H5120</f>
        <v>0</v>
      </c>
      <c r="U5120" s="42"/>
      <c r="V5120" s="42"/>
      <c r="W5120" s="42"/>
      <c r="X5120" s="42"/>
      <c r="Y5120" s="42"/>
      <c r="Z5120" s="42"/>
      <c r="AA5120" s="42"/>
      <c r="AB5120" s="42"/>
      <c r="AC5120" s="42"/>
      <c r="AD5120" s="42"/>
      <c r="AE5120" s="42"/>
      <c r="AR5120" s="229" t="s">
        <v>462</v>
      </c>
      <c r="AT5120" s="229" t="s">
        <v>243</v>
      </c>
      <c r="AU5120" s="229" t="s">
        <v>93</v>
      </c>
      <c r="AY5120" s="20" t="s">
        <v>241</v>
      </c>
      <c r="BE5120" s="230">
        <f>IF(N5120="základní",J5120,0)</f>
        <v>0</v>
      </c>
      <c r="BF5120" s="230">
        <f>IF(N5120="snížená",J5120,0)</f>
        <v>0</v>
      </c>
      <c r="BG5120" s="230">
        <f>IF(N5120="zákl. přenesená",J5120,0)</f>
        <v>0</v>
      </c>
      <c r="BH5120" s="230">
        <f>IF(N5120="sníž. přenesená",J5120,0)</f>
        <v>0</v>
      </c>
      <c r="BI5120" s="230">
        <f>IF(N5120="nulová",J5120,0)</f>
        <v>0</v>
      </c>
      <c r="BJ5120" s="20" t="s">
        <v>23</v>
      </c>
      <c r="BK5120" s="230">
        <f>ROUND(I5120*H5120,2)</f>
        <v>0</v>
      </c>
      <c r="BL5120" s="20" t="s">
        <v>462</v>
      </c>
      <c r="BM5120" s="229" t="s">
        <v>4497</v>
      </c>
    </row>
    <row r="5121" s="2" customFormat="1">
      <c r="A5121" s="42"/>
      <c r="B5121" s="43"/>
      <c r="C5121" s="44"/>
      <c r="D5121" s="231" t="s">
        <v>250</v>
      </c>
      <c r="E5121" s="44"/>
      <c r="F5121" s="232" t="s">
        <v>4498</v>
      </c>
      <c r="G5121" s="44"/>
      <c r="H5121" s="44"/>
      <c r="I5121" s="233"/>
      <c r="J5121" s="44"/>
      <c r="K5121" s="44"/>
      <c r="L5121" s="48"/>
      <c r="M5121" s="234"/>
      <c r="N5121" s="235"/>
      <c r="O5121" s="88"/>
      <c r="P5121" s="88"/>
      <c r="Q5121" s="88"/>
      <c r="R5121" s="88"/>
      <c r="S5121" s="88"/>
      <c r="T5121" s="89"/>
      <c r="U5121" s="42"/>
      <c r="V5121" s="42"/>
      <c r="W5121" s="42"/>
      <c r="X5121" s="42"/>
      <c r="Y5121" s="42"/>
      <c r="Z5121" s="42"/>
      <c r="AA5121" s="42"/>
      <c r="AB5121" s="42"/>
      <c r="AC5121" s="42"/>
      <c r="AD5121" s="42"/>
      <c r="AE5121" s="42"/>
      <c r="AT5121" s="20" t="s">
        <v>250</v>
      </c>
      <c r="AU5121" s="20" t="s">
        <v>93</v>
      </c>
    </row>
    <row r="5122" s="13" customFormat="1">
      <c r="A5122" s="13"/>
      <c r="B5122" s="236"/>
      <c r="C5122" s="237"/>
      <c r="D5122" s="238" t="s">
        <v>252</v>
      </c>
      <c r="E5122" s="239" t="s">
        <v>39</v>
      </c>
      <c r="F5122" s="240" t="s">
        <v>1306</v>
      </c>
      <c r="G5122" s="237"/>
      <c r="H5122" s="239" t="s">
        <v>39</v>
      </c>
      <c r="I5122" s="241"/>
      <c r="J5122" s="237"/>
      <c r="K5122" s="237"/>
      <c r="L5122" s="242"/>
      <c r="M5122" s="243"/>
      <c r="N5122" s="244"/>
      <c r="O5122" s="244"/>
      <c r="P5122" s="244"/>
      <c r="Q5122" s="244"/>
      <c r="R5122" s="244"/>
      <c r="S5122" s="244"/>
      <c r="T5122" s="245"/>
      <c r="U5122" s="13"/>
      <c r="V5122" s="13"/>
      <c r="W5122" s="13"/>
      <c r="X5122" s="13"/>
      <c r="Y5122" s="13"/>
      <c r="Z5122" s="13"/>
      <c r="AA5122" s="13"/>
      <c r="AB5122" s="13"/>
      <c r="AC5122" s="13"/>
      <c r="AD5122" s="13"/>
      <c r="AE5122" s="13"/>
      <c r="AT5122" s="246" t="s">
        <v>252</v>
      </c>
      <c r="AU5122" s="246" t="s">
        <v>93</v>
      </c>
      <c r="AV5122" s="13" t="s">
        <v>23</v>
      </c>
      <c r="AW5122" s="13" t="s">
        <v>46</v>
      </c>
      <c r="AX5122" s="13" t="s">
        <v>85</v>
      </c>
      <c r="AY5122" s="246" t="s">
        <v>241</v>
      </c>
    </row>
    <row r="5123" s="13" customFormat="1">
      <c r="A5123" s="13"/>
      <c r="B5123" s="236"/>
      <c r="C5123" s="237"/>
      <c r="D5123" s="238" t="s">
        <v>252</v>
      </c>
      <c r="E5123" s="239" t="s">
        <v>39</v>
      </c>
      <c r="F5123" s="240" t="s">
        <v>4499</v>
      </c>
      <c r="G5123" s="237"/>
      <c r="H5123" s="239" t="s">
        <v>39</v>
      </c>
      <c r="I5123" s="241"/>
      <c r="J5123" s="237"/>
      <c r="K5123" s="237"/>
      <c r="L5123" s="242"/>
      <c r="M5123" s="243"/>
      <c r="N5123" s="244"/>
      <c r="O5123" s="244"/>
      <c r="P5123" s="244"/>
      <c r="Q5123" s="244"/>
      <c r="R5123" s="244"/>
      <c r="S5123" s="244"/>
      <c r="T5123" s="245"/>
      <c r="U5123" s="13"/>
      <c r="V5123" s="13"/>
      <c r="W5123" s="13"/>
      <c r="X5123" s="13"/>
      <c r="Y5123" s="13"/>
      <c r="Z5123" s="13"/>
      <c r="AA5123" s="13"/>
      <c r="AB5123" s="13"/>
      <c r="AC5123" s="13"/>
      <c r="AD5123" s="13"/>
      <c r="AE5123" s="13"/>
      <c r="AT5123" s="246" t="s">
        <v>252</v>
      </c>
      <c r="AU5123" s="246" t="s">
        <v>93</v>
      </c>
      <c r="AV5123" s="13" t="s">
        <v>23</v>
      </c>
      <c r="AW5123" s="13" t="s">
        <v>46</v>
      </c>
      <c r="AX5123" s="13" t="s">
        <v>85</v>
      </c>
      <c r="AY5123" s="246" t="s">
        <v>241</v>
      </c>
    </row>
    <row r="5124" s="13" customFormat="1">
      <c r="A5124" s="13"/>
      <c r="B5124" s="236"/>
      <c r="C5124" s="237"/>
      <c r="D5124" s="238" t="s">
        <v>252</v>
      </c>
      <c r="E5124" s="239" t="s">
        <v>39</v>
      </c>
      <c r="F5124" s="240" t="s">
        <v>1946</v>
      </c>
      <c r="G5124" s="237"/>
      <c r="H5124" s="239" t="s">
        <v>39</v>
      </c>
      <c r="I5124" s="241"/>
      <c r="J5124" s="237"/>
      <c r="K5124" s="237"/>
      <c r="L5124" s="242"/>
      <c r="M5124" s="243"/>
      <c r="N5124" s="244"/>
      <c r="O5124" s="244"/>
      <c r="P5124" s="244"/>
      <c r="Q5124" s="244"/>
      <c r="R5124" s="244"/>
      <c r="S5124" s="244"/>
      <c r="T5124" s="245"/>
      <c r="U5124" s="13"/>
      <c r="V5124" s="13"/>
      <c r="W5124" s="13"/>
      <c r="X5124" s="13"/>
      <c r="Y5124" s="13"/>
      <c r="Z5124" s="13"/>
      <c r="AA5124" s="13"/>
      <c r="AB5124" s="13"/>
      <c r="AC5124" s="13"/>
      <c r="AD5124" s="13"/>
      <c r="AE5124" s="13"/>
      <c r="AT5124" s="246" t="s">
        <v>252</v>
      </c>
      <c r="AU5124" s="246" t="s">
        <v>93</v>
      </c>
      <c r="AV5124" s="13" t="s">
        <v>23</v>
      </c>
      <c r="AW5124" s="13" t="s">
        <v>46</v>
      </c>
      <c r="AX5124" s="13" t="s">
        <v>85</v>
      </c>
      <c r="AY5124" s="246" t="s">
        <v>241</v>
      </c>
    </row>
    <row r="5125" s="14" customFormat="1">
      <c r="A5125" s="14"/>
      <c r="B5125" s="247"/>
      <c r="C5125" s="248"/>
      <c r="D5125" s="238" t="s">
        <v>252</v>
      </c>
      <c r="E5125" s="249" t="s">
        <v>39</v>
      </c>
      <c r="F5125" s="250" t="s">
        <v>4500</v>
      </c>
      <c r="G5125" s="248"/>
      <c r="H5125" s="251">
        <v>38.049999999999997</v>
      </c>
      <c r="I5125" s="252"/>
      <c r="J5125" s="248"/>
      <c r="K5125" s="248"/>
      <c r="L5125" s="253"/>
      <c r="M5125" s="254"/>
      <c r="N5125" s="255"/>
      <c r="O5125" s="255"/>
      <c r="P5125" s="255"/>
      <c r="Q5125" s="255"/>
      <c r="R5125" s="255"/>
      <c r="S5125" s="255"/>
      <c r="T5125" s="256"/>
      <c r="U5125" s="14"/>
      <c r="V5125" s="14"/>
      <c r="W5125" s="14"/>
      <c r="X5125" s="14"/>
      <c r="Y5125" s="14"/>
      <c r="Z5125" s="14"/>
      <c r="AA5125" s="14"/>
      <c r="AB5125" s="14"/>
      <c r="AC5125" s="14"/>
      <c r="AD5125" s="14"/>
      <c r="AE5125" s="14"/>
      <c r="AT5125" s="257" t="s">
        <v>252</v>
      </c>
      <c r="AU5125" s="257" t="s">
        <v>93</v>
      </c>
      <c r="AV5125" s="14" t="s">
        <v>93</v>
      </c>
      <c r="AW5125" s="14" t="s">
        <v>46</v>
      </c>
      <c r="AX5125" s="14" t="s">
        <v>85</v>
      </c>
      <c r="AY5125" s="257" t="s">
        <v>241</v>
      </c>
    </row>
    <row r="5126" s="13" customFormat="1">
      <c r="A5126" s="13"/>
      <c r="B5126" s="236"/>
      <c r="C5126" s="237"/>
      <c r="D5126" s="238" t="s">
        <v>252</v>
      </c>
      <c r="E5126" s="239" t="s">
        <v>39</v>
      </c>
      <c r="F5126" s="240" t="s">
        <v>4501</v>
      </c>
      <c r="G5126" s="237"/>
      <c r="H5126" s="239" t="s">
        <v>39</v>
      </c>
      <c r="I5126" s="241"/>
      <c r="J5126" s="237"/>
      <c r="K5126" s="237"/>
      <c r="L5126" s="242"/>
      <c r="M5126" s="243"/>
      <c r="N5126" s="244"/>
      <c r="O5126" s="244"/>
      <c r="P5126" s="244"/>
      <c r="Q5126" s="244"/>
      <c r="R5126" s="244"/>
      <c r="S5126" s="244"/>
      <c r="T5126" s="245"/>
      <c r="U5126" s="13"/>
      <c r="V5126" s="13"/>
      <c r="W5126" s="13"/>
      <c r="X5126" s="13"/>
      <c r="Y5126" s="13"/>
      <c r="Z5126" s="13"/>
      <c r="AA5126" s="13"/>
      <c r="AB5126" s="13"/>
      <c r="AC5126" s="13"/>
      <c r="AD5126" s="13"/>
      <c r="AE5126" s="13"/>
      <c r="AT5126" s="246" t="s">
        <v>252</v>
      </c>
      <c r="AU5126" s="246" t="s">
        <v>93</v>
      </c>
      <c r="AV5126" s="13" t="s">
        <v>23</v>
      </c>
      <c r="AW5126" s="13" t="s">
        <v>46</v>
      </c>
      <c r="AX5126" s="13" t="s">
        <v>85</v>
      </c>
      <c r="AY5126" s="246" t="s">
        <v>241</v>
      </c>
    </row>
    <row r="5127" s="14" customFormat="1">
      <c r="A5127" s="14"/>
      <c r="B5127" s="247"/>
      <c r="C5127" s="248"/>
      <c r="D5127" s="238" t="s">
        <v>252</v>
      </c>
      <c r="E5127" s="249" t="s">
        <v>39</v>
      </c>
      <c r="F5127" s="250" t="s">
        <v>4502</v>
      </c>
      <c r="G5127" s="248"/>
      <c r="H5127" s="251">
        <v>22.379999999999999</v>
      </c>
      <c r="I5127" s="252"/>
      <c r="J5127" s="248"/>
      <c r="K5127" s="248"/>
      <c r="L5127" s="253"/>
      <c r="M5127" s="254"/>
      <c r="N5127" s="255"/>
      <c r="O5127" s="255"/>
      <c r="P5127" s="255"/>
      <c r="Q5127" s="255"/>
      <c r="R5127" s="255"/>
      <c r="S5127" s="255"/>
      <c r="T5127" s="256"/>
      <c r="U5127" s="14"/>
      <c r="V5127" s="14"/>
      <c r="W5127" s="14"/>
      <c r="X5127" s="14"/>
      <c r="Y5127" s="14"/>
      <c r="Z5127" s="14"/>
      <c r="AA5127" s="14"/>
      <c r="AB5127" s="14"/>
      <c r="AC5127" s="14"/>
      <c r="AD5127" s="14"/>
      <c r="AE5127" s="14"/>
      <c r="AT5127" s="257" t="s">
        <v>252</v>
      </c>
      <c r="AU5127" s="257" t="s">
        <v>93</v>
      </c>
      <c r="AV5127" s="14" t="s">
        <v>93</v>
      </c>
      <c r="AW5127" s="14" t="s">
        <v>46</v>
      </c>
      <c r="AX5127" s="14" t="s">
        <v>85</v>
      </c>
      <c r="AY5127" s="257" t="s">
        <v>241</v>
      </c>
    </row>
    <row r="5128" s="13" customFormat="1">
      <c r="A5128" s="13"/>
      <c r="B5128" s="236"/>
      <c r="C5128" s="237"/>
      <c r="D5128" s="238" t="s">
        <v>252</v>
      </c>
      <c r="E5128" s="239" t="s">
        <v>39</v>
      </c>
      <c r="F5128" s="240" t="s">
        <v>1949</v>
      </c>
      <c r="G5128" s="237"/>
      <c r="H5128" s="239" t="s">
        <v>39</v>
      </c>
      <c r="I5128" s="241"/>
      <c r="J5128" s="237"/>
      <c r="K5128" s="237"/>
      <c r="L5128" s="242"/>
      <c r="M5128" s="243"/>
      <c r="N5128" s="244"/>
      <c r="O5128" s="244"/>
      <c r="P5128" s="244"/>
      <c r="Q5128" s="244"/>
      <c r="R5128" s="244"/>
      <c r="S5128" s="244"/>
      <c r="T5128" s="245"/>
      <c r="U5128" s="13"/>
      <c r="V5128" s="13"/>
      <c r="W5128" s="13"/>
      <c r="X5128" s="13"/>
      <c r="Y5128" s="13"/>
      <c r="Z5128" s="13"/>
      <c r="AA5128" s="13"/>
      <c r="AB5128" s="13"/>
      <c r="AC5128" s="13"/>
      <c r="AD5128" s="13"/>
      <c r="AE5128" s="13"/>
      <c r="AT5128" s="246" t="s">
        <v>252</v>
      </c>
      <c r="AU5128" s="246" t="s">
        <v>93</v>
      </c>
      <c r="AV5128" s="13" t="s">
        <v>23</v>
      </c>
      <c r="AW5128" s="13" t="s">
        <v>46</v>
      </c>
      <c r="AX5128" s="13" t="s">
        <v>85</v>
      </c>
      <c r="AY5128" s="246" t="s">
        <v>241</v>
      </c>
    </row>
    <row r="5129" s="14" customFormat="1">
      <c r="A5129" s="14"/>
      <c r="B5129" s="247"/>
      <c r="C5129" s="248"/>
      <c r="D5129" s="238" t="s">
        <v>252</v>
      </c>
      <c r="E5129" s="249" t="s">
        <v>39</v>
      </c>
      <c r="F5129" s="250" t="s">
        <v>4503</v>
      </c>
      <c r="G5129" s="248"/>
      <c r="H5129" s="251">
        <v>24.300000000000001</v>
      </c>
      <c r="I5129" s="252"/>
      <c r="J5129" s="248"/>
      <c r="K5129" s="248"/>
      <c r="L5129" s="253"/>
      <c r="M5129" s="254"/>
      <c r="N5129" s="255"/>
      <c r="O5129" s="255"/>
      <c r="P5129" s="255"/>
      <c r="Q5129" s="255"/>
      <c r="R5129" s="255"/>
      <c r="S5129" s="255"/>
      <c r="T5129" s="256"/>
      <c r="U5129" s="14"/>
      <c r="V5129" s="14"/>
      <c r="W5129" s="14"/>
      <c r="X5129" s="14"/>
      <c r="Y5129" s="14"/>
      <c r="Z5129" s="14"/>
      <c r="AA5129" s="14"/>
      <c r="AB5129" s="14"/>
      <c r="AC5129" s="14"/>
      <c r="AD5129" s="14"/>
      <c r="AE5129" s="14"/>
      <c r="AT5129" s="257" t="s">
        <v>252</v>
      </c>
      <c r="AU5129" s="257" t="s">
        <v>93</v>
      </c>
      <c r="AV5129" s="14" t="s">
        <v>93</v>
      </c>
      <c r="AW5129" s="14" t="s">
        <v>46</v>
      </c>
      <c r="AX5129" s="14" t="s">
        <v>85</v>
      </c>
      <c r="AY5129" s="257" t="s">
        <v>241</v>
      </c>
    </row>
    <row r="5130" s="13" customFormat="1">
      <c r="A5130" s="13"/>
      <c r="B5130" s="236"/>
      <c r="C5130" s="237"/>
      <c r="D5130" s="238" t="s">
        <v>252</v>
      </c>
      <c r="E5130" s="239" t="s">
        <v>39</v>
      </c>
      <c r="F5130" s="240" t="s">
        <v>1952</v>
      </c>
      <c r="G5130" s="237"/>
      <c r="H5130" s="239" t="s">
        <v>39</v>
      </c>
      <c r="I5130" s="241"/>
      <c r="J5130" s="237"/>
      <c r="K5130" s="237"/>
      <c r="L5130" s="242"/>
      <c r="M5130" s="243"/>
      <c r="N5130" s="244"/>
      <c r="O5130" s="244"/>
      <c r="P5130" s="244"/>
      <c r="Q5130" s="244"/>
      <c r="R5130" s="244"/>
      <c r="S5130" s="244"/>
      <c r="T5130" s="245"/>
      <c r="U5130" s="13"/>
      <c r="V5130" s="13"/>
      <c r="W5130" s="13"/>
      <c r="X5130" s="13"/>
      <c r="Y5130" s="13"/>
      <c r="Z5130" s="13"/>
      <c r="AA5130" s="13"/>
      <c r="AB5130" s="13"/>
      <c r="AC5130" s="13"/>
      <c r="AD5130" s="13"/>
      <c r="AE5130" s="13"/>
      <c r="AT5130" s="246" t="s">
        <v>252</v>
      </c>
      <c r="AU5130" s="246" t="s">
        <v>93</v>
      </c>
      <c r="AV5130" s="13" t="s">
        <v>23</v>
      </c>
      <c r="AW5130" s="13" t="s">
        <v>46</v>
      </c>
      <c r="AX5130" s="13" t="s">
        <v>85</v>
      </c>
      <c r="AY5130" s="246" t="s">
        <v>241</v>
      </c>
    </row>
    <row r="5131" s="14" customFormat="1">
      <c r="A5131" s="14"/>
      <c r="B5131" s="247"/>
      <c r="C5131" s="248"/>
      <c r="D5131" s="238" t="s">
        <v>252</v>
      </c>
      <c r="E5131" s="249" t="s">
        <v>39</v>
      </c>
      <c r="F5131" s="250" t="s">
        <v>4504</v>
      </c>
      <c r="G5131" s="248"/>
      <c r="H5131" s="251">
        <v>36.93</v>
      </c>
      <c r="I5131" s="252"/>
      <c r="J5131" s="248"/>
      <c r="K5131" s="248"/>
      <c r="L5131" s="253"/>
      <c r="M5131" s="254"/>
      <c r="N5131" s="255"/>
      <c r="O5131" s="255"/>
      <c r="P5131" s="255"/>
      <c r="Q5131" s="255"/>
      <c r="R5131" s="255"/>
      <c r="S5131" s="255"/>
      <c r="T5131" s="256"/>
      <c r="U5131" s="14"/>
      <c r="V5131" s="14"/>
      <c r="W5131" s="14"/>
      <c r="X5131" s="14"/>
      <c r="Y5131" s="14"/>
      <c r="Z5131" s="14"/>
      <c r="AA5131" s="14"/>
      <c r="AB5131" s="14"/>
      <c r="AC5131" s="14"/>
      <c r="AD5131" s="14"/>
      <c r="AE5131" s="14"/>
      <c r="AT5131" s="257" t="s">
        <v>252</v>
      </c>
      <c r="AU5131" s="257" t="s">
        <v>93</v>
      </c>
      <c r="AV5131" s="14" t="s">
        <v>93</v>
      </c>
      <c r="AW5131" s="14" t="s">
        <v>46</v>
      </c>
      <c r="AX5131" s="14" t="s">
        <v>85</v>
      </c>
      <c r="AY5131" s="257" t="s">
        <v>241</v>
      </c>
    </row>
    <row r="5132" s="15" customFormat="1">
      <c r="A5132" s="15"/>
      <c r="B5132" s="258"/>
      <c r="C5132" s="259"/>
      <c r="D5132" s="238" t="s">
        <v>252</v>
      </c>
      <c r="E5132" s="260" t="s">
        <v>39</v>
      </c>
      <c r="F5132" s="261" t="s">
        <v>274</v>
      </c>
      <c r="G5132" s="259"/>
      <c r="H5132" s="262">
        <v>121.66</v>
      </c>
      <c r="I5132" s="263"/>
      <c r="J5132" s="259"/>
      <c r="K5132" s="259"/>
      <c r="L5132" s="264"/>
      <c r="M5132" s="265"/>
      <c r="N5132" s="266"/>
      <c r="O5132" s="266"/>
      <c r="P5132" s="266"/>
      <c r="Q5132" s="266"/>
      <c r="R5132" s="266"/>
      <c r="S5132" s="266"/>
      <c r="T5132" s="267"/>
      <c r="U5132" s="15"/>
      <c r="V5132" s="15"/>
      <c r="W5132" s="15"/>
      <c r="X5132" s="15"/>
      <c r="Y5132" s="15"/>
      <c r="Z5132" s="15"/>
      <c r="AA5132" s="15"/>
      <c r="AB5132" s="15"/>
      <c r="AC5132" s="15"/>
      <c r="AD5132" s="15"/>
      <c r="AE5132" s="15"/>
      <c r="AT5132" s="268" t="s">
        <v>252</v>
      </c>
      <c r="AU5132" s="268" t="s">
        <v>93</v>
      </c>
      <c r="AV5132" s="15" t="s">
        <v>248</v>
      </c>
      <c r="AW5132" s="15" t="s">
        <v>46</v>
      </c>
      <c r="AX5132" s="15" t="s">
        <v>23</v>
      </c>
      <c r="AY5132" s="268" t="s">
        <v>241</v>
      </c>
    </row>
    <row r="5133" s="2" customFormat="1" ht="24.15" customHeight="1">
      <c r="A5133" s="42"/>
      <c r="B5133" s="43"/>
      <c r="C5133" s="280" t="s">
        <v>4505</v>
      </c>
      <c r="D5133" s="280" t="s">
        <v>463</v>
      </c>
      <c r="E5133" s="281" t="s">
        <v>4298</v>
      </c>
      <c r="F5133" s="282" t="s">
        <v>4299</v>
      </c>
      <c r="G5133" s="283" t="s">
        <v>515</v>
      </c>
      <c r="H5133" s="284">
        <v>139.90899999999999</v>
      </c>
      <c r="I5133" s="285"/>
      <c r="J5133" s="286">
        <f>ROUND(I5133*H5133,2)</f>
        <v>0</v>
      </c>
      <c r="K5133" s="282" t="s">
        <v>39</v>
      </c>
      <c r="L5133" s="287"/>
      <c r="M5133" s="288" t="s">
        <v>39</v>
      </c>
      <c r="N5133" s="289" t="s">
        <v>56</v>
      </c>
      <c r="O5133" s="88"/>
      <c r="P5133" s="227">
        <f>O5133*H5133</f>
        <v>0</v>
      </c>
      <c r="Q5133" s="227">
        <v>0.001815</v>
      </c>
      <c r="R5133" s="227">
        <f>Q5133*H5133</f>
        <v>0.25393483499999997</v>
      </c>
      <c r="S5133" s="227">
        <v>0</v>
      </c>
      <c r="T5133" s="228">
        <f>S5133*H5133</f>
        <v>0</v>
      </c>
      <c r="U5133" s="42"/>
      <c r="V5133" s="42"/>
      <c r="W5133" s="42"/>
      <c r="X5133" s="42"/>
      <c r="Y5133" s="42"/>
      <c r="Z5133" s="42"/>
      <c r="AA5133" s="42"/>
      <c r="AB5133" s="42"/>
      <c r="AC5133" s="42"/>
      <c r="AD5133" s="42"/>
      <c r="AE5133" s="42"/>
      <c r="AR5133" s="229" t="s">
        <v>660</v>
      </c>
      <c r="AT5133" s="229" t="s">
        <v>463</v>
      </c>
      <c r="AU5133" s="229" t="s">
        <v>93</v>
      </c>
      <c r="AY5133" s="20" t="s">
        <v>241</v>
      </c>
      <c r="BE5133" s="230">
        <f>IF(N5133="základní",J5133,0)</f>
        <v>0</v>
      </c>
      <c r="BF5133" s="230">
        <f>IF(N5133="snížená",J5133,0)</f>
        <v>0</v>
      </c>
      <c r="BG5133" s="230">
        <f>IF(N5133="zákl. přenesená",J5133,0)</f>
        <v>0</v>
      </c>
      <c r="BH5133" s="230">
        <f>IF(N5133="sníž. přenesená",J5133,0)</f>
        <v>0</v>
      </c>
      <c r="BI5133" s="230">
        <f>IF(N5133="nulová",J5133,0)</f>
        <v>0</v>
      </c>
      <c r="BJ5133" s="20" t="s">
        <v>23</v>
      </c>
      <c r="BK5133" s="230">
        <f>ROUND(I5133*H5133,2)</f>
        <v>0</v>
      </c>
      <c r="BL5133" s="20" t="s">
        <v>462</v>
      </c>
      <c r="BM5133" s="229" t="s">
        <v>4506</v>
      </c>
    </row>
    <row r="5134" s="14" customFormat="1">
      <c r="A5134" s="14"/>
      <c r="B5134" s="247"/>
      <c r="C5134" s="248"/>
      <c r="D5134" s="238" t="s">
        <v>252</v>
      </c>
      <c r="E5134" s="248"/>
      <c r="F5134" s="250" t="s">
        <v>4507</v>
      </c>
      <c r="G5134" s="248"/>
      <c r="H5134" s="251">
        <v>139.90899999999999</v>
      </c>
      <c r="I5134" s="252"/>
      <c r="J5134" s="248"/>
      <c r="K5134" s="248"/>
      <c r="L5134" s="253"/>
      <c r="M5134" s="254"/>
      <c r="N5134" s="255"/>
      <c r="O5134" s="255"/>
      <c r="P5134" s="255"/>
      <c r="Q5134" s="255"/>
      <c r="R5134" s="255"/>
      <c r="S5134" s="255"/>
      <c r="T5134" s="256"/>
      <c r="U5134" s="14"/>
      <c r="V5134" s="14"/>
      <c r="W5134" s="14"/>
      <c r="X5134" s="14"/>
      <c r="Y5134" s="14"/>
      <c r="Z5134" s="14"/>
      <c r="AA5134" s="14"/>
      <c r="AB5134" s="14"/>
      <c r="AC5134" s="14"/>
      <c r="AD5134" s="14"/>
      <c r="AE5134" s="14"/>
      <c r="AT5134" s="257" t="s">
        <v>252</v>
      </c>
      <c r="AU5134" s="257" t="s">
        <v>93</v>
      </c>
      <c r="AV5134" s="14" t="s">
        <v>93</v>
      </c>
      <c r="AW5134" s="14" t="s">
        <v>4</v>
      </c>
      <c r="AX5134" s="14" t="s">
        <v>23</v>
      </c>
      <c r="AY5134" s="257" t="s">
        <v>241</v>
      </c>
    </row>
    <row r="5135" s="2" customFormat="1" ht="16.5" customHeight="1">
      <c r="A5135" s="42"/>
      <c r="B5135" s="43"/>
      <c r="C5135" s="218" t="s">
        <v>4508</v>
      </c>
      <c r="D5135" s="218" t="s">
        <v>243</v>
      </c>
      <c r="E5135" s="219" t="s">
        <v>4495</v>
      </c>
      <c r="F5135" s="220" t="s">
        <v>4496</v>
      </c>
      <c r="G5135" s="221" t="s">
        <v>515</v>
      </c>
      <c r="H5135" s="222">
        <v>479.71499999999998</v>
      </c>
      <c r="I5135" s="223"/>
      <c r="J5135" s="224">
        <f>ROUND(I5135*H5135,2)</f>
        <v>0</v>
      </c>
      <c r="K5135" s="220" t="s">
        <v>247</v>
      </c>
      <c r="L5135" s="48"/>
      <c r="M5135" s="225" t="s">
        <v>39</v>
      </c>
      <c r="N5135" s="226" t="s">
        <v>56</v>
      </c>
      <c r="O5135" s="88"/>
      <c r="P5135" s="227">
        <f>O5135*H5135</f>
        <v>0</v>
      </c>
      <c r="Q5135" s="227">
        <v>0.00032000000000000003</v>
      </c>
      <c r="R5135" s="227">
        <f>Q5135*H5135</f>
        <v>0.1535088</v>
      </c>
      <c r="S5135" s="227">
        <v>0</v>
      </c>
      <c r="T5135" s="228">
        <f>S5135*H5135</f>
        <v>0</v>
      </c>
      <c r="U5135" s="42"/>
      <c r="V5135" s="42"/>
      <c r="W5135" s="42"/>
      <c r="X5135" s="42"/>
      <c r="Y5135" s="42"/>
      <c r="Z5135" s="42"/>
      <c r="AA5135" s="42"/>
      <c r="AB5135" s="42"/>
      <c r="AC5135" s="42"/>
      <c r="AD5135" s="42"/>
      <c r="AE5135" s="42"/>
      <c r="AR5135" s="229" t="s">
        <v>462</v>
      </c>
      <c r="AT5135" s="229" t="s">
        <v>243</v>
      </c>
      <c r="AU5135" s="229" t="s">
        <v>93</v>
      </c>
      <c r="AY5135" s="20" t="s">
        <v>241</v>
      </c>
      <c r="BE5135" s="230">
        <f>IF(N5135="základní",J5135,0)</f>
        <v>0</v>
      </c>
      <c r="BF5135" s="230">
        <f>IF(N5135="snížená",J5135,0)</f>
        <v>0</v>
      </c>
      <c r="BG5135" s="230">
        <f>IF(N5135="zákl. přenesená",J5135,0)</f>
        <v>0</v>
      </c>
      <c r="BH5135" s="230">
        <f>IF(N5135="sníž. přenesená",J5135,0)</f>
        <v>0</v>
      </c>
      <c r="BI5135" s="230">
        <f>IF(N5135="nulová",J5135,0)</f>
        <v>0</v>
      </c>
      <c r="BJ5135" s="20" t="s">
        <v>23</v>
      </c>
      <c r="BK5135" s="230">
        <f>ROUND(I5135*H5135,2)</f>
        <v>0</v>
      </c>
      <c r="BL5135" s="20" t="s">
        <v>462</v>
      </c>
      <c r="BM5135" s="229" t="s">
        <v>4509</v>
      </c>
    </row>
    <row r="5136" s="2" customFormat="1">
      <c r="A5136" s="42"/>
      <c r="B5136" s="43"/>
      <c r="C5136" s="44"/>
      <c r="D5136" s="231" t="s">
        <v>250</v>
      </c>
      <c r="E5136" s="44"/>
      <c r="F5136" s="232" t="s">
        <v>4498</v>
      </c>
      <c r="G5136" s="44"/>
      <c r="H5136" s="44"/>
      <c r="I5136" s="233"/>
      <c r="J5136" s="44"/>
      <c r="K5136" s="44"/>
      <c r="L5136" s="48"/>
      <c r="M5136" s="234"/>
      <c r="N5136" s="235"/>
      <c r="O5136" s="88"/>
      <c r="P5136" s="88"/>
      <c r="Q5136" s="88"/>
      <c r="R5136" s="88"/>
      <c r="S5136" s="88"/>
      <c r="T5136" s="89"/>
      <c r="U5136" s="42"/>
      <c r="V5136" s="42"/>
      <c r="W5136" s="42"/>
      <c r="X5136" s="42"/>
      <c r="Y5136" s="42"/>
      <c r="Z5136" s="42"/>
      <c r="AA5136" s="42"/>
      <c r="AB5136" s="42"/>
      <c r="AC5136" s="42"/>
      <c r="AD5136" s="42"/>
      <c r="AE5136" s="42"/>
      <c r="AT5136" s="20" t="s">
        <v>250</v>
      </c>
      <c r="AU5136" s="20" t="s">
        <v>93</v>
      </c>
    </row>
    <row r="5137" s="13" customFormat="1">
      <c r="A5137" s="13"/>
      <c r="B5137" s="236"/>
      <c r="C5137" s="237"/>
      <c r="D5137" s="238" t="s">
        <v>252</v>
      </c>
      <c r="E5137" s="239" t="s">
        <v>39</v>
      </c>
      <c r="F5137" s="240" t="s">
        <v>1306</v>
      </c>
      <c r="G5137" s="237"/>
      <c r="H5137" s="239" t="s">
        <v>39</v>
      </c>
      <c r="I5137" s="241"/>
      <c r="J5137" s="237"/>
      <c r="K5137" s="237"/>
      <c r="L5137" s="242"/>
      <c r="M5137" s="243"/>
      <c r="N5137" s="244"/>
      <c r="O5137" s="244"/>
      <c r="P5137" s="244"/>
      <c r="Q5137" s="244"/>
      <c r="R5137" s="244"/>
      <c r="S5137" s="244"/>
      <c r="T5137" s="245"/>
      <c r="U5137" s="13"/>
      <c r="V5137" s="13"/>
      <c r="W5137" s="13"/>
      <c r="X5137" s="13"/>
      <c r="Y5137" s="13"/>
      <c r="Z5137" s="13"/>
      <c r="AA5137" s="13"/>
      <c r="AB5137" s="13"/>
      <c r="AC5137" s="13"/>
      <c r="AD5137" s="13"/>
      <c r="AE5137" s="13"/>
      <c r="AT5137" s="246" t="s">
        <v>252</v>
      </c>
      <c r="AU5137" s="246" t="s">
        <v>93</v>
      </c>
      <c r="AV5137" s="13" t="s">
        <v>23</v>
      </c>
      <c r="AW5137" s="13" t="s">
        <v>46</v>
      </c>
      <c r="AX5137" s="13" t="s">
        <v>85</v>
      </c>
      <c r="AY5137" s="246" t="s">
        <v>241</v>
      </c>
    </row>
    <row r="5138" s="13" customFormat="1">
      <c r="A5138" s="13"/>
      <c r="B5138" s="236"/>
      <c r="C5138" s="237"/>
      <c r="D5138" s="238" t="s">
        <v>252</v>
      </c>
      <c r="E5138" s="239" t="s">
        <v>39</v>
      </c>
      <c r="F5138" s="240" t="s">
        <v>4510</v>
      </c>
      <c r="G5138" s="237"/>
      <c r="H5138" s="239" t="s">
        <v>39</v>
      </c>
      <c r="I5138" s="241"/>
      <c r="J5138" s="237"/>
      <c r="K5138" s="237"/>
      <c r="L5138" s="242"/>
      <c r="M5138" s="243"/>
      <c r="N5138" s="244"/>
      <c r="O5138" s="244"/>
      <c r="P5138" s="244"/>
      <c r="Q5138" s="244"/>
      <c r="R5138" s="244"/>
      <c r="S5138" s="244"/>
      <c r="T5138" s="245"/>
      <c r="U5138" s="13"/>
      <c r="V5138" s="13"/>
      <c r="W5138" s="13"/>
      <c r="X5138" s="13"/>
      <c r="Y5138" s="13"/>
      <c r="Z5138" s="13"/>
      <c r="AA5138" s="13"/>
      <c r="AB5138" s="13"/>
      <c r="AC5138" s="13"/>
      <c r="AD5138" s="13"/>
      <c r="AE5138" s="13"/>
      <c r="AT5138" s="246" t="s">
        <v>252</v>
      </c>
      <c r="AU5138" s="246" t="s">
        <v>93</v>
      </c>
      <c r="AV5138" s="13" t="s">
        <v>23</v>
      </c>
      <c r="AW5138" s="13" t="s">
        <v>46</v>
      </c>
      <c r="AX5138" s="13" t="s">
        <v>85</v>
      </c>
      <c r="AY5138" s="246" t="s">
        <v>241</v>
      </c>
    </row>
    <row r="5139" s="13" customFormat="1">
      <c r="A5139" s="13"/>
      <c r="B5139" s="236"/>
      <c r="C5139" s="237"/>
      <c r="D5139" s="238" t="s">
        <v>252</v>
      </c>
      <c r="E5139" s="239" t="s">
        <v>39</v>
      </c>
      <c r="F5139" s="240" t="s">
        <v>1946</v>
      </c>
      <c r="G5139" s="237"/>
      <c r="H5139" s="239" t="s">
        <v>39</v>
      </c>
      <c r="I5139" s="241"/>
      <c r="J5139" s="237"/>
      <c r="K5139" s="237"/>
      <c r="L5139" s="242"/>
      <c r="M5139" s="243"/>
      <c r="N5139" s="244"/>
      <c r="O5139" s="244"/>
      <c r="P5139" s="244"/>
      <c r="Q5139" s="244"/>
      <c r="R5139" s="244"/>
      <c r="S5139" s="244"/>
      <c r="T5139" s="245"/>
      <c r="U5139" s="13"/>
      <c r="V5139" s="13"/>
      <c r="W5139" s="13"/>
      <c r="X5139" s="13"/>
      <c r="Y5139" s="13"/>
      <c r="Z5139" s="13"/>
      <c r="AA5139" s="13"/>
      <c r="AB5139" s="13"/>
      <c r="AC5139" s="13"/>
      <c r="AD5139" s="13"/>
      <c r="AE5139" s="13"/>
      <c r="AT5139" s="246" t="s">
        <v>252</v>
      </c>
      <c r="AU5139" s="246" t="s">
        <v>93</v>
      </c>
      <c r="AV5139" s="13" t="s">
        <v>23</v>
      </c>
      <c r="AW5139" s="13" t="s">
        <v>46</v>
      </c>
      <c r="AX5139" s="13" t="s">
        <v>85</v>
      </c>
      <c r="AY5139" s="246" t="s">
        <v>241</v>
      </c>
    </row>
    <row r="5140" s="13" customFormat="1">
      <c r="A5140" s="13"/>
      <c r="B5140" s="236"/>
      <c r="C5140" s="237"/>
      <c r="D5140" s="238" t="s">
        <v>252</v>
      </c>
      <c r="E5140" s="239" t="s">
        <v>39</v>
      </c>
      <c r="F5140" s="240" t="s">
        <v>4366</v>
      </c>
      <c r="G5140" s="237"/>
      <c r="H5140" s="239" t="s">
        <v>39</v>
      </c>
      <c r="I5140" s="241"/>
      <c r="J5140" s="237"/>
      <c r="K5140" s="237"/>
      <c r="L5140" s="242"/>
      <c r="M5140" s="243"/>
      <c r="N5140" s="244"/>
      <c r="O5140" s="244"/>
      <c r="P5140" s="244"/>
      <c r="Q5140" s="244"/>
      <c r="R5140" s="244"/>
      <c r="S5140" s="244"/>
      <c r="T5140" s="245"/>
      <c r="U5140" s="13"/>
      <c r="V5140" s="13"/>
      <c r="W5140" s="13"/>
      <c r="X5140" s="13"/>
      <c r="Y5140" s="13"/>
      <c r="Z5140" s="13"/>
      <c r="AA5140" s="13"/>
      <c r="AB5140" s="13"/>
      <c r="AC5140" s="13"/>
      <c r="AD5140" s="13"/>
      <c r="AE5140" s="13"/>
      <c r="AT5140" s="246" t="s">
        <v>252</v>
      </c>
      <c r="AU5140" s="246" t="s">
        <v>93</v>
      </c>
      <c r="AV5140" s="13" t="s">
        <v>23</v>
      </c>
      <c r="AW5140" s="13" t="s">
        <v>46</v>
      </c>
      <c r="AX5140" s="13" t="s">
        <v>85</v>
      </c>
      <c r="AY5140" s="246" t="s">
        <v>241</v>
      </c>
    </row>
    <row r="5141" s="14" customFormat="1">
      <c r="A5141" s="14"/>
      <c r="B5141" s="247"/>
      <c r="C5141" s="248"/>
      <c r="D5141" s="238" t="s">
        <v>252</v>
      </c>
      <c r="E5141" s="249" t="s">
        <v>39</v>
      </c>
      <c r="F5141" s="250" t="s">
        <v>4511</v>
      </c>
      <c r="G5141" s="248"/>
      <c r="H5141" s="251">
        <v>20.399999999999999</v>
      </c>
      <c r="I5141" s="252"/>
      <c r="J5141" s="248"/>
      <c r="K5141" s="248"/>
      <c r="L5141" s="253"/>
      <c r="M5141" s="254"/>
      <c r="N5141" s="255"/>
      <c r="O5141" s="255"/>
      <c r="P5141" s="255"/>
      <c r="Q5141" s="255"/>
      <c r="R5141" s="255"/>
      <c r="S5141" s="255"/>
      <c r="T5141" s="256"/>
      <c r="U5141" s="14"/>
      <c r="V5141" s="14"/>
      <c r="W5141" s="14"/>
      <c r="X5141" s="14"/>
      <c r="Y5141" s="14"/>
      <c r="Z5141" s="14"/>
      <c r="AA5141" s="14"/>
      <c r="AB5141" s="14"/>
      <c r="AC5141" s="14"/>
      <c r="AD5141" s="14"/>
      <c r="AE5141" s="14"/>
      <c r="AT5141" s="257" t="s">
        <v>252</v>
      </c>
      <c r="AU5141" s="257" t="s">
        <v>93</v>
      </c>
      <c r="AV5141" s="14" t="s">
        <v>93</v>
      </c>
      <c r="AW5141" s="14" t="s">
        <v>46</v>
      </c>
      <c r="AX5141" s="14" t="s">
        <v>85</v>
      </c>
      <c r="AY5141" s="257" t="s">
        <v>241</v>
      </c>
    </row>
    <row r="5142" s="14" customFormat="1">
      <c r="A5142" s="14"/>
      <c r="B5142" s="247"/>
      <c r="C5142" s="248"/>
      <c r="D5142" s="238" t="s">
        <v>252</v>
      </c>
      <c r="E5142" s="249" t="s">
        <v>39</v>
      </c>
      <c r="F5142" s="250" t="s">
        <v>4512</v>
      </c>
      <c r="G5142" s="248"/>
      <c r="H5142" s="251">
        <v>10.199999999999999</v>
      </c>
      <c r="I5142" s="252"/>
      <c r="J5142" s="248"/>
      <c r="K5142" s="248"/>
      <c r="L5142" s="253"/>
      <c r="M5142" s="254"/>
      <c r="N5142" s="255"/>
      <c r="O5142" s="255"/>
      <c r="P5142" s="255"/>
      <c r="Q5142" s="255"/>
      <c r="R5142" s="255"/>
      <c r="S5142" s="255"/>
      <c r="T5142" s="256"/>
      <c r="U5142" s="14"/>
      <c r="V5142" s="14"/>
      <c r="W5142" s="14"/>
      <c r="X5142" s="14"/>
      <c r="Y5142" s="14"/>
      <c r="Z5142" s="14"/>
      <c r="AA5142" s="14"/>
      <c r="AB5142" s="14"/>
      <c r="AC5142" s="14"/>
      <c r="AD5142" s="14"/>
      <c r="AE5142" s="14"/>
      <c r="AT5142" s="257" t="s">
        <v>252</v>
      </c>
      <c r="AU5142" s="257" t="s">
        <v>93</v>
      </c>
      <c r="AV5142" s="14" t="s">
        <v>93</v>
      </c>
      <c r="AW5142" s="14" t="s">
        <v>46</v>
      </c>
      <c r="AX5142" s="14" t="s">
        <v>85</v>
      </c>
      <c r="AY5142" s="257" t="s">
        <v>241</v>
      </c>
    </row>
    <row r="5143" s="13" customFormat="1">
      <c r="A5143" s="13"/>
      <c r="B5143" s="236"/>
      <c r="C5143" s="237"/>
      <c r="D5143" s="238" t="s">
        <v>252</v>
      </c>
      <c r="E5143" s="239" t="s">
        <v>39</v>
      </c>
      <c r="F5143" s="240" t="s">
        <v>4368</v>
      </c>
      <c r="G5143" s="237"/>
      <c r="H5143" s="239" t="s">
        <v>39</v>
      </c>
      <c r="I5143" s="241"/>
      <c r="J5143" s="237"/>
      <c r="K5143" s="237"/>
      <c r="L5143" s="242"/>
      <c r="M5143" s="243"/>
      <c r="N5143" s="244"/>
      <c r="O5143" s="244"/>
      <c r="P5143" s="244"/>
      <c r="Q5143" s="244"/>
      <c r="R5143" s="244"/>
      <c r="S5143" s="244"/>
      <c r="T5143" s="245"/>
      <c r="U5143" s="13"/>
      <c r="V5143" s="13"/>
      <c r="W5143" s="13"/>
      <c r="X5143" s="13"/>
      <c r="Y5143" s="13"/>
      <c r="Z5143" s="13"/>
      <c r="AA5143" s="13"/>
      <c r="AB5143" s="13"/>
      <c r="AC5143" s="13"/>
      <c r="AD5143" s="13"/>
      <c r="AE5143" s="13"/>
      <c r="AT5143" s="246" t="s">
        <v>252</v>
      </c>
      <c r="AU5143" s="246" t="s">
        <v>93</v>
      </c>
      <c r="AV5143" s="13" t="s">
        <v>23</v>
      </c>
      <c r="AW5143" s="13" t="s">
        <v>46</v>
      </c>
      <c r="AX5143" s="13" t="s">
        <v>85</v>
      </c>
      <c r="AY5143" s="246" t="s">
        <v>241</v>
      </c>
    </row>
    <row r="5144" s="14" customFormat="1">
      <c r="A5144" s="14"/>
      <c r="B5144" s="247"/>
      <c r="C5144" s="248"/>
      <c r="D5144" s="238" t="s">
        <v>252</v>
      </c>
      <c r="E5144" s="249" t="s">
        <v>39</v>
      </c>
      <c r="F5144" s="250" t="s">
        <v>4513</v>
      </c>
      <c r="G5144" s="248"/>
      <c r="H5144" s="251">
        <v>65.150000000000006</v>
      </c>
      <c r="I5144" s="252"/>
      <c r="J5144" s="248"/>
      <c r="K5144" s="248"/>
      <c r="L5144" s="253"/>
      <c r="M5144" s="254"/>
      <c r="N5144" s="255"/>
      <c r="O5144" s="255"/>
      <c r="P5144" s="255"/>
      <c r="Q5144" s="255"/>
      <c r="R5144" s="255"/>
      <c r="S5144" s="255"/>
      <c r="T5144" s="256"/>
      <c r="U5144" s="14"/>
      <c r="V5144" s="14"/>
      <c r="W5144" s="14"/>
      <c r="X5144" s="14"/>
      <c r="Y5144" s="14"/>
      <c r="Z5144" s="14"/>
      <c r="AA5144" s="14"/>
      <c r="AB5144" s="14"/>
      <c r="AC5144" s="14"/>
      <c r="AD5144" s="14"/>
      <c r="AE5144" s="14"/>
      <c r="AT5144" s="257" t="s">
        <v>252</v>
      </c>
      <c r="AU5144" s="257" t="s">
        <v>93</v>
      </c>
      <c r="AV5144" s="14" t="s">
        <v>93</v>
      </c>
      <c r="AW5144" s="14" t="s">
        <v>46</v>
      </c>
      <c r="AX5144" s="14" t="s">
        <v>85</v>
      </c>
      <c r="AY5144" s="257" t="s">
        <v>241</v>
      </c>
    </row>
    <row r="5145" s="14" customFormat="1">
      <c r="A5145" s="14"/>
      <c r="B5145" s="247"/>
      <c r="C5145" s="248"/>
      <c r="D5145" s="238" t="s">
        <v>252</v>
      </c>
      <c r="E5145" s="249" t="s">
        <v>39</v>
      </c>
      <c r="F5145" s="250" t="s">
        <v>4514</v>
      </c>
      <c r="G5145" s="248"/>
      <c r="H5145" s="251">
        <v>25.449999999999999</v>
      </c>
      <c r="I5145" s="252"/>
      <c r="J5145" s="248"/>
      <c r="K5145" s="248"/>
      <c r="L5145" s="253"/>
      <c r="M5145" s="254"/>
      <c r="N5145" s="255"/>
      <c r="O5145" s="255"/>
      <c r="P5145" s="255"/>
      <c r="Q5145" s="255"/>
      <c r="R5145" s="255"/>
      <c r="S5145" s="255"/>
      <c r="T5145" s="256"/>
      <c r="U5145" s="14"/>
      <c r="V5145" s="14"/>
      <c r="W5145" s="14"/>
      <c r="X5145" s="14"/>
      <c r="Y5145" s="14"/>
      <c r="Z5145" s="14"/>
      <c r="AA5145" s="14"/>
      <c r="AB5145" s="14"/>
      <c r="AC5145" s="14"/>
      <c r="AD5145" s="14"/>
      <c r="AE5145" s="14"/>
      <c r="AT5145" s="257" t="s">
        <v>252</v>
      </c>
      <c r="AU5145" s="257" t="s">
        <v>93</v>
      </c>
      <c r="AV5145" s="14" t="s">
        <v>93</v>
      </c>
      <c r="AW5145" s="14" t="s">
        <v>46</v>
      </c>
      <c r="AX5145" s="14" t="s">
        <v>85</v>
      </c>
      <c r="AY5145" s="257" t="s">
        <v>241</v>
      </c>
    </row>
    <row r="5146" s="13" customFormat="1">
      <c r="A5146" s="13"/>
      <c r="B5146" s="236"/>
      <c r="C5146" s="237"/>
      <c r="D5146" s="238" t="s">
        <v>252</v>
      </c>
      <c r="E5146" s="239" t="s">
        <v>39</v>
      </c>
      <c r="F5146" s="240" t="s">
        <v>4370</v>
      </c>
      <c r="G5146" s="237"/>
      <c r="H5146" s="239" t="s">
        <v>39</v>
      </c>
      <c r="I5146" s="241"/>
      <c r="J5146" s="237"/>
      <c r="K5146" s="237"/>
      <c r="L5146" s="242"/>
      <c r="M5146" s="243"/>
      <c r="N5146" s="244"/>
      <c r="O5146" s="244"/>
      <c r="P5146" s="244"/>
      <c r="Q5146" s="244"/>
      <c r="R5146" s="244"/>
      <c r="S5146" s="244"/>
      <c r="T5146" s="245"/>
      <c r="U5146" s="13"/>
      <c r="V5146" s="13"/>
      <c r="W5146" s="13"/>
      <c r="X5146" s="13"/>
      <c r="Y5146" s="13"/>
      <c r="Z5146" s="13"/>
      <c r="AA5146" s="13"/>
      <c r="AB5146" s="13"/>
      <c r="AC5146" s="13"/>
      <c r="AD5146" s="13"/>
      <c r="AE5146" s="13"/>
      <c r="AT5146" s="246" t="s">
        <v>252</v>
      </c>
      <c r="AU5146" s="246" t="s">
        <v>93</v>
      </c>
      <c r="AV5146" s="13" t="s">
        <v>23</v>
      </c>
      <c r="AW5146" s="13" t="s">
        <v>46</v>
      </c>
      <c r="AX5146" s="13" t="s">
        <v>85</v>
      </c>
      <c r="AY5146" s="246" t="s">
        <v>241</v>
      </c>
    </row>
    <row r="5147" s="14" customFormat="1">
      <c r="A5147" s="14"/>
      <c r="B5147" s="247"/>
      <c r="C5147" s="248"/>
      <c r="D5147" s="238" t="s">
        <v>252</v>
      </c>
      <c r="E5147" s="249" t="s">
        <v>39</v>
      </c>
      <c r="F5147" s="250" t="s">
        <v>4515</v>
      </c>
      <c r="G5147" s="248"/>
      <c r="H5147" s="251">
        <v>99.799999999999997</v>
      </c>
      <c r="I5147" s="252"/>
      <c r="J5147" s="248"/>
      <c r="K5147" s="248"/>
      <c r="L5147" s="253"/>
      <c r="M5147" s="254"/>
      <c r="N5147" s="255"/>
      <c r="O5147" s="255"/>
      <c r="P5147" s="255"/>
      <c r="Q5147" s="255"/>
      <c r="R5147" s="255"/>
      <c r="S5147" s="255"/>
      <c r="T5147" s="256"/>
      <c r="U5147" s="14"/>
      <c r="V5147" s="14"/>
      <c r="W5147" s="14"/>
      <c r="X5147" s="14"/>
      <c r="Y5147" s="14"/>
      <c r="Z5147" s="14"/>
      <c r="AA5147" s="14"/>
      <c r="AB5147" s="14"/>
      <c r="AC5147" s="14"/>
      <c r="AD5147" s="14"/>
      <c r="AE5147" s="14"/>
      <c r="AT5147" s="257" t="s">
        <v>252</v>
      </c>
      <c r="AU5147" s="257" t="s">
        <v>93</v>
      </c>
      <c r="AV5147" s="14" t="s">
        <v>93</v>
      </c>
      <c r="AW5147" s="14" t="s">
        <v>46</v>
      </c>
      <c r="AX5147" s="14" t="s">
        <v>85</v>
      </c>
      <c r="AY5147" s="257" t="s">
        <v>241</v>
      </c>
    </row>
    <row r="5148" s="16" customFormat="1">
      <c r="A5148" s="16"/>
      <c r="B5148" s="269"/>
      <c r="C5148" s="270"/>
      <c r="D5148" s="238" t="s">
        <v>252</v>
      </c>
      <c r="E5148" s="271" t="s">
        <v>39</v>
      </c>
      <c r="F5148" s="272" t="s">
        <v>295</v>
      </c>
      <c r="G5148" s="270"/>
      <c r="H5148" s="273">
        <v>221</v>
      </c>
      <c r="I5148" s="274"/>
      <c r="J5148" s="270"/>
      <c r="K5148" s="270"/>
      <c r="L5148" s="275"/>
      <c r="M5148" s="276"/>
      <c r="N5148" s="277"/>
      <c r="O5148" s="277"/>
      <c r="P5148" s="277"/>
      <c r="Q5148" s="277"/>
      <c r="R5148" s="277"/>
      <c r="S5148" s="277"/>
      <c r="T5148" s="278"/>
      <c r="U5148" s="16"/>
      <c r="V5148" s="16"/>
      <c r="W5148" s="16"/>
      <c r="X5148" s="16"/>
      <c r="Y5148" s="16"/>
      <c r="Z5148" s="16"/>
      <c r="AA5148" s="16"/>
      <c r="AB5148" s="16"/>
      <c r="AC5148" s="16"/>
      <c r="AD5148" s="16"/>
      <c r="AE5148" s="16"/>
      <c r="AT5148" s="279" t="s">
        <v>252</v>
      </c>
      <c r="AU5148" s="279" t="s">
        <v>93</v>
      </c>
      <c r="AV5148" s="16" t="s">
        <v>113</v>
      </c>
      <c r="AW5148" s="16" t="s">
        <v>46</v>
      </c>
      <c r="AX5148" s="16" t="s">
        <v>85</v>
      </c>
      <c r="AY5148" s="279" t="s">
        <v>241</v>
      </c>
    </row>
    <row r="5149" s="13" customFormat="1">
      <c r="A5149" s="13"/>
      <c r="B5149" s="236"/>
      <c r="C5149" s="237"/>
      <c r="D5149" s="238" t="s">
        <v>252</v>
      </c>
      <c r="E5149" s="239" t="s">
        <v>39</v>
      </c>
      <c r="F5149" s="240" t="s">
        <v>4372</v>
      </c>
      <c r="G5149" s="237"/>
      <c r="H5149" s="239" t="s">
        <v>39</v>
      </c>
      <c r="I5149" s="241"/>
      <c r="J5149" s="237"/>
      <c r="K5149" s="237"/>
      <c r="L5149" s="242"/>
      <c r="M5149" s="243"/>
      <c r="N5149" s="244"/>
      <c r="O5149" s="244"/>
      <c r="P5149" s="244"/>
      <c r="Q5149" s="244"/>
      <c r="R5149" s="244"/>
      <c r="S5149" s="244"/>
      <c r="T5149" s="245"/>
      <c r="U5149" s="13"/>
      <c r="V5149" s="13"/>
      <c r="W5149" s="13"/>
      <c r="X5149" s="13"/>
      <c r="Y5149" s="13"/>
      <c r="Z5149" s="13"/>
      <c r="AA5149" s="13"/>
      <c r="AB5149" s="13"/>
      <c r="AC5149" s="13"/>
      <c r="AD5149" s="13"/>
      <c r="AE5149" s="13"/>
      <c r="AT5149" s="246" t="s">
        <v>252</v>
      </c>
      <c r="AU5149" s="246" t="s">
        <v>93</v>
      </c>
      <c r="AV5149" s="13" t="s">
        <v>23</v>
      </c>
      <c r="AW5149" s="13" t="s">
        <v>46</v>
      </c>
      <c r="AX5149" s="13" t="s">
        <v>85</v>
      </c>
      <c r="AY5149" s="246" t="s">
        <v>241</v>
      </c>
    </row>
    <row r="5150" s="13" customFormat="1">
      <c r="A5150" s="13"/>
      <c r="B5150" s="236"/>
      <c r="C5150" s="237"/>
      <c r="D5150" s="238" t="s">
        <v>252</v>
      </c>
      <c r="E5150" s="239" t="s">
        <v>39</v>
      </c>
      <c r="F5150" s="240" t="s">
        <v>4019</v>
      </c>
      <c r="G5150" s="237"/>
      <c r="H5150" s="239" t="s">
        <v>39</v>
      </c>
      <c r="I5150" s="241"/>
      <c r="J5150" s="237"/>
      <c r="K5150" s="237"/>
      <c r="L5150" s="242"/>
      <c r="M5150" s="243"/>
      <c r="N5150" s="244"/>
      <c r="O5150" s="244"/>
      <c r="P5150" s="244"/>
      <c r="Q5150" s="244"/>
      <c r="R5150" s="244"/>
      <c r="S5150" s="244"/>
      <c r="T5150" s="245"/>
      <c r="U5150" s="13"/>
      <c r="V5150" s="13"/>
      <c r="W5150" s="13"/>
      <c r="X5150" s="13"/>
      <c r="Y5150" s="13"/>
      <c r="Z5150" s="13"/>
      <c r="AA5150" s="13"/>
      <c r="AB5150" s="13"/>
      <c r="AC5150" s="13"/>
      <c r="AD5150" s="13"/>
      <c r="AE5150" s="13"/>
      <c r="AT5150" s="246" t="s">
        <v>252</v>
      </c>
      <c r="AU5150" s="246" t="s">
        <v>93</v>
      </c>
      <c r="AV5150" s="13" t="s">
        <v>23</v>
      </c>
      <c r="AW5150" s="13" t="s">
        <v>46</v>
      </c>
      <c r="AX5150" s="13" t="s">
        <v>85</v>
      </c>
      <c r="AY5150" s="246" t="s">
        <v>241</v>
      </c>
    </row>
    <row r="5151" s="14" customFormat="1">
      <c r="A5151" s="14"/>
      <c r="B5151" s="247"/>
      <c r="C5151" s="248"/>
      <c r="D5151" s="238" t="s">
        <v>252</v>
      </c>
      <c r="E5151" s="249" t="s">
        <v>39</v>
      </c>
      <c r="F5151" s="250" t="s">
        <v>4516</v>
      </c>
      <c r="G5151" s="248"/>
      <c r="H5151" s="251">
        <v>44.759999999999998</v>
      </c>
      <c r="I5151" s="252"/>
      <c r="J5151" s="248"/>
      <c r="K5151" s="248"/>
      <c r="L5151" s="253"/>
      <c r="M5151" s="254"/>
      <c r="N5151" s="255"/>
      <c r="O5151" s="255"/>
      <c r="P5151" s="255"/>
      <c r="Q5151" s="255"/>
      <c r="R5151" s="255"/>
      <c r="S5151" s="255"/>
      <c r="T5151" s="256"/>
      <c r="U5151" s="14"/>
      <c r="V5151" s="14"/>
      <c r="W5151" s="14"/>
      <c r="X5151" s="14"/>
      <c r="Y5151" s="14"/>
      <c r="Z5151" s="14"/>
      <c r="AA5151" s="14"/>
      <c r="AB5151" s="14"/>
      <c r="AC5151" s="14"/>
      <c r="AD5151" s="14"/>
      <c r="AE5151" s="14"/>
      <c r="AT5151" s="257" t="s">
        <v>252</v>
      </c>
      <c r="AU5151" s="257" t="s">
        <v>93</v>
      </c>
      <c r="AV5151" s="14" t="s">
        <v>93</v>
      </c>
      <c r="AW5151" s="14" t="s">
        <v>46</v>
      </c>
      <c r="AX5151" s="14" t="s">
        <v>85</v>
      </c>
      <c r="AY5151" s="257" t="s">
        <v>241</v>
      </c>
    </row>
    <row r="5152" s="13" customFormat="1">
      <c r="A5152" s="13"/>
      <c r="B5152" s="236"/>
      <c r="C5152" s="237"/>
      <c r="D5152" s="238" t="s">
        <v>252</v>
      </c>
      <c r="E5152" s="239" t="s">
        <v>39</v>
      </c>
      <c r="F5152" s="240" t="s">
        <v>4517</v>
      </c>
      <c r="G5152" s="237"/>
      <c r="H5152" s="239" t="s">
        <v>39</v>
      </c>
      <c r="I5152" s="241"/>
      <c r="J5152" s="237"/>
      <c r="K5152" s="237"/>
      <c r="L5152" s="242"/>
      <c r="M5152" s="243"/>
      <c r="N5152" s="244"/>
      <c r="O5152" s="244"/>
      <c r="P5152" s="244"/>
      <c r="Q5152" s="244"/>
      <c r="R5152" s="244"/>
      <c r="S5152" s="244"/>
      <c r="T5152" s="245"/>
      <c r="U5152" s="13"/>
      <c r="V5152" s="13"/>
      <c r="W5152" s="13"/>
      <c r="X5152" s="13"/>
      <c r="Y5152" s="13"/>
      <c r="Z5152" s="13"/>
      <c r="AA5152" s="13"/>
      <c r="AB5152" s="13"/>
      <c r="AC5152" s="13"/>
      <c r="AD5152" s="13"/>
      <c r="AE5152" s="13"/>
      <c r="AT5152" s="246" t="s">
        <v>252</v>
      </c>
      <c r="AU5152" s="246" t="s">
        <v>93</v>
      </c>
      <c r="AV5152" s="13" t="s">
        <v>23</v>
      </c>
      <c r="AW5152" s="13" t="s">
        <v>46</v>
      </c>
      <c r="AX5152" s="13" t="s">
        <v>85</v>
      </c>
      <c r="AY5152" s="246" t="s">
        <v>241</v>
      </c>
    </row>
    <row r="5153" s="14" customFormat="1">
      <c r="A5153" s="14"/>
      <c r="B5153" s="247"/>
      <c r="C5153" s="248"/>
      <c r="D5153" s="238" t="s">
        <v>252</v>
      </c>
      <c r="E5153" s="249" t="s">
        <v>39</v>
      </c>
      <c r="F5153" s="250" t="s">
        <v>4518</v>
      </c>
      <c r="G5153" s="248"/>
      <c r="H5153" s="251">
        <v>6.7999999999999998</v>
      </c>
      <c r="I5153" s="252"/>
      <c r="J5153" s="248"/>
      <c r="K5153" s="248"/>
      <c r="L5153" s="253"/>
      <c r="M5153" s="254"/>
      <c r="N5153" s="255"/>
      <c r="O5153" s="255"/>
      <c r="P5153" s="255"/>
      <c r="Q5153" s="255"/>
      <c r="R5153" s="255"/>
      <c r="S5153" s="255"/>
      <c r="T5153" s="256"/>
      <c r="U5153" s="14"/>
      <c r="V5153" s="14"/>
      <c r="W5153" s="14"/>
      <c r="X5153" s="14"/>
      <c r="Y5153" s="14"/>
      <c r="Z5153" s="14"/>
      <c r="AA5153" s="14"/>
      <c r="AB5153" s="14"/>
      <c r="AC5153" s="14"/>
      <c r="AD5153" s="14"/>
      <c r="AE5153" s="14"/>
      <c r="AT5153" s="257" t="s">
        <v>252</v>
      </c>
      <c r="AU5153" s="257" t="s">
        <v>93</v>
      </c>
      <c r="AV5153" s="14" t="s">
        <v>93</v>
      </c>
      <c r="AW5153" s="14" t="s">
        <v>46</v>
      </c>
      <c r="AX5153" s="14" t="s">
        <v>85</v>
      </c>
      <c r="AY5153" s="257" t="s">
        <v>241</v>
      </c>
    </row>
    <row r="5154" s="16" customFormat="1">
      <c r="A5154" s="16"/>
      <c r="B5154" s="269"/>
      <c r="C5154" s="270"/>
      <c r="D5154" s="238" t="s">
        <v>252</v>
      </c>
      <c r="E5154" s="271" t="s">
        <v>39</v>
      </c>
      <c r="F5154" s="272" t="s">
        <v>295</v>
      </c>
      <c r="G5154" s="270"/>
      <c r="H5154" s="273">
        <v>51.560000000000002</v>
      </c>
      <c r="I5154" s="274"/>
      <c r="J5154" s="270"/>
      <c r="K5154" s="270"/>
      <c r="L5154" s="275"/>
      <c r="M5154" s="276"/>
      <c r="N5154" s="277"/>
      <c r="O5154" s="277"/>
      <c r="P5154" s="277"/>
      <c r="Q5154" s="277"/>
      <c r="R5154" s="277"/>
      <c r="S5154" s="277"/>
      <c r="T5154" s="278"/>
      <c r="U5154" s="16"/>
      <c r="V5154" s="16"/>
      <c r="W5154" s="16"/>
      <c r="X5154" s="16"/>
      <c r="Y5154" s="16"/>
      <c r="Z5154" s="16"/>
      <c r="AA5154" s="16"/>
      <c r="AB5154" s="16"/>
      <c r="AC5154" s="16"/>
      <c r="AD5154" s="16"/>
      <c r="AE5154" s="16"/>
      <c r="AT5154" s="279" t="s">
        <v>252</v>
      </c>
      <c r="AU5154" s="279" t="s">
        <v>93</v>
      </c>
      <c r="AV5154" s="16" t="s">
        <v>113</v>
      </c>
      <c r="AW5154" s="16" t="s">
        <v>46</v>
      </c>
      <c r="AX5154" s="16" t="s">
        <v>85</v>
      </c>
      <c r="AY5154" s="279" t="s">
        <v>241</v>
      </c>
    </row>
    <row r="5155" s="13" customFormat="1">
      <c r="A5155" s="13"/>
      <c r="B5155" s="236"/>
      <c r="C5155" s="237"/>
      <c r="D5155" s="238" t="s">
        <v>252</v>
      </c>
      <c r="E5155" s="239" t="s">
        <v>39</v>
      </c>
      <c r="F5155" s="240" t="s">
        <v>1949</v>
      </c>
      <c r="G5155" s="237"/>
      <c r="H5155" s="239" t="s">
        <v>39</v>
      </c>
      <c r="I5155" s="241"/>
      <c r="J5155" s="237"/>
      <c r="K5155" s="237"/>
      <c r="L5155" s="242"/>
      <c r="M5155" s="243"/>
      <c r="N5155" s="244"/>
      <c r="O5155" s="244"/>
      <c r="P5155" s="244"/>
      <c r="Q5155" s="244"/>
      <c r="R5155" s="244"/>
      <c r="S5155" s="244"/>
      <c r="T5155" s="245"/>
      <c r="U5155" s="13"/>
      <c r="V5155" s="13"/>
      <c r="W5155" s="13"/>
      <c r="X5155" s="13"/>
      <c r="Y5155" s="13"/>
      <c r="Z5155" s="13"/>
      <c r="AA5155" s="13"/>
      <c r="AB5155" s="13"/>
      <c r="AC5155" s="13"/>
      <c r="AD5155" s="13"/>
      <c r="AE5155" s="13"/>
      <c r="AT5155" s="246" t="s">
        <v>252</v>
      </c>
      <c r="AU5155" s="246" t="s">
        <v>93</v>
      </c>
      <c r="AV5155" s="13" t="s">
        <v>23</v>
      </c>
      <c r="AW5155" s="13" t="s">
        <v>46</v>
      </c>
      <c r="AX5155" s="13" t="s">
        <v>85</v>
      </c>
      <c r="AY5155" s="246" t="s">
        <v>241</v>
      </c>
    </row>
    <row r="5156" s="14" customFormat="1">
      <c r="A5156" s="14"/>
      <c r="B5156" s="247"/>
      <c r="C5156" s="248"/>
      <c r="D5156" s="238" t="s">
        <v>252</v>
      </c>
      <c r="E5156" s="249" t="s">
        <v>39</v>
      </c>
      <c r="F5156" s="250" t="s">
        <v>4519</v>
      </c>
      <c r="G5156" s="248"/>
      <c r="H5156" s="251">
        <v>53.899999999999999</v>
      </c>
      <c r="I5156" s="252"/>
      <c r="J5156" s="248"/>
      <c r="K5156" s="248"/>
      <c r="L5156" s="253"/>
      <c r="M5156" s="254"/>
      <c r="N5156" s="255"/>
      <c r="O5156" s="255"/>
      <c r="P5156" s="255"/>
      <c r="Q5156" s="255"/>
      <c r="R5156" s="255"/>
      <c r="S5156" s="255"/>
      <c r="T5156" s="256"/>
      <c r="U5156" s="14"/>
      <c r="V5156" s="14"/>
      <c r="W5156" s="14"/>
      <c r="X5156" s="14"/>
      <c r="Y5156" s="14"/>
      <c r="Z5156" s="14"/>
      <c r="AA5156" s="14"/>
      <c r="AB5156" s="14"/>
      <c r="AC5156" s="14"/>
      <c r="AD5156" s="14"/>
      <c r="AE5156" s="14"/>
      <c r="AT5156" s="257" t="s">
        <v>252</v>
      </c>
      <c r="AU5156" s="257" t="s">
        <v>93</v>
      </c>
      <c r="AV5156" s="14" t="s">
        <v>93</v>
      </c>
      <c r="AW5156" s="14" t="s">
        <v>46</v>
      </c>
      <c r="AX5156" s="14" t="s">
        <v>85</v>
      </c>
      <c r="AY5156" s="257" t="s">
        <v>241</v>
      </c>
    </row>
    <row r="5157" s="14" customFormat="1">
      <c r="A5157" s="14"/>
      <c r="B5157" s="247"/>
      <c r="C5157" s="248"/>
      <c r="D5157" s="238" t="s">
        <v>252</v>
      </c>
      <c r="E5157" s="249" t="s">
        <v>39</v>
      </c>
      <c r="F5157" s="250" t="s">
        <v>4520</v>
      </c>
      <c r="G5157" s="248"/>
      <c r="H5157" s="251">
        <v>12.15</v>
      </c>
      <c r="I5157" s="252"/>
      <c r="J5157" s="248"/>
      <c r="K5157" s="248"/>
      <c r="L5157" s="253"/>
      <c r="M5157" s="254"/>
      <c r="N5157" s="255"/>
      <c r="O5157" s="255"/>
      <c r="P5157" s="255"/>
      <c r="Q5157" s="255"/>
      <c r="R5157" s="255"/>
      <c r="S5157" s="255"/>
      <c r="T5157" s="256"/>
      <c r="U5157" s="14"/>
      <c r="V5157" s="14"/>
      <c r="W5157" s="14"/>
      <c r="X5157" s="14"/>
      <c r="Y5157" s="14"/>
      <c r="Z5157" s="14"/>
      <c r="AA5157" s="14"/>
      <c r="AB5157" s="14"/>
      <c r="AC5157" s="14"/>
      <c r="AD5157" s="14"/>
      <c r="AE5157" s="14"/>
      <c r="AT5157" s="257" t="s">
        <v>252</v>
      </c>
      <c r="AU5157" s="257" t="s">
        <v>93</v>
      </c>
      <c r="AV5157" s="14" t="s">
        <v>93</v>
      </c>
      <c r="AW5157" s="14" t="s">
        <v>46</v>
      </c>
      <c r="AX5157" s="14" t="s">
        <v>85</v>
      </c>
      <c r="AY5157" s="257" t="s">
        <v>241</v>
      </c>
    </row>
    <row r="5158" s="16" customFormat="1">
      <c r="A5158" s="16"/>
      <c r="B5158" s="269"/>
      <c r="C5158" s="270"/>
      <c r="D5158" s="238" t="s">
        <v>252</v>
      </c>
      <c r="E5158" s="271" t="s">
        <v>39</v>
      </c>
      <c r="F5158" s="272" t="s">
        <v>295</v>
      </c>
      <c r="G5158" s="270"/>
      <c r="H5158" s="273">
        <v>66.049999999999997</v>
      </c>
      <c r="I5158" s="274"/>
      <c r="J5158" s="270"/>
      <c r="K5158" s="270"/>
      <c r="L5158" s="275"/>
      <c r="M5158" s="276"/>
      <c r="N5158" s="277"/>
      <c r="O5158" s="277"/>
      <c r="P5158" s="277"/>
      <c r="Q5158" s="277"/>
      <c r="R5158" s="277"/>
      <c r="S5158" s="277"/>
      <c r="T5158" s="278"/>
      <c r="U5158" s="16"/>
      <c r="V5158" s="16"/>
      <c r="W5158" s="16"/>
      <c r="X5158" s="16"/>
      <c r="Y5158" s="16"/>
      <c r="Z5158" s="16"/>
      <c r="AA5158" s="16"/>
      <c r="AB5158" s="16"/>
      <c r="AC5158" s="16"/>
      <c r="AD5158" s="16"/>
      <c r="AE5158" s="16"/>
      <c r="AT5158" s="279" t="s">
        <v>252</v>
      </c>
      <c r="AU5158" s="279" t="s">
        <v>93</v>
      </c>
      <c r="AV5158" s="16" t="s">
        <v>113</v>
      </c>
      <c r="AW5158" s="16" t="s">
        <v>46</v>
      </c>
      <c r="AX5158" s="16" t="s">
        <v>85</v>
      </c>
      <c r="AY5158" s="279" t="s">
        <v>241</v>
      </c>
    </row>
    <row r="5159" s="13" customFormat="1">
      <c r="A5159" s="13"/>
      <c r="B5159" s="236"/>
      <c r="C5159" s="237"/>
      <c r="D5159" s="238" t="s">
        <v>252</v>
      </c>
      <c r="E5159" s="239" t="s">
        <v>39</v>
      </c>
      <c r="F5159" s="240" t="s">
        <v>1952</v>
      </c>
      <c r="G5159" s="237"/>
      <c r="H5159" s="239" t="s">
        <v>39</v>
      </c>
      <c r="I5159" s="241"/>
      <c r="J5159" s="237"/>
      <c r="K5159" s="237"/>
      <c r="L5159" s="242"/>
      <c r="M5159" s="243"/>
      <c r="N5159" s="244"/>
      <c r="O5159" s="244"/>
      <c r="P5159" s="244"/>
      <c r="Q5159" s="244"/>
      <c r="R5159" s="244"/>
      <c r="S5159" s="244"/>
      <c r="T5159" s="245"/>
      <c r="U5159" s="13"/>
      <c r="V5159" s="13"/>
      <c r="W5159" s="13"/>
      <c r="X5159" s="13"/>
      <c r="Y5159" s="13"/>
      <c r="Z5159" s="13"/>
      <c r="AA5159" s="13"/>
      <c r="AB5159" s="13"/>
      <c r="AC5159" s="13"/>
      <c r="AD5159" s="13"/>
      <c r="AE5159" s="13"/>
      <c r="AT5159" s="246" t="s">
        <v>252</v>
      </c>
      <c r="AU5159" s="246" t="s">
        <v>93</v>
      </c>
      <c r="AV5159" s="13" t="s">
        <v>23</v>
      </c>
      <c r="AW5159" s="13" t="s">
        <v>46</v>
      </c>
      <c r="AX5159" s="13" t="s">
        <v>85</v>
      </c>
      <c r="AY5159" s="246" t="s">
        <v>241</v>
      </c>
    </row>
    <row r="5160" s="14" customFormat="1">
      <c r="A5160" s="14"/>
      <c r="B5160" s="247"/>
      <c r="C5160" s="248"/>
      <c r="D5160" s="238" t="s">
        <v>252</v>
      </c>
      <c r="E5160" s="249" t="s">
        <v>39</v>
      </c>
      <c r="F5160" s="250" t="s">
        <v>4521</v>
      </c>
      <c r="G5160" s="248"/>
      <c r="H5160" s="251">
        <v>134.19</v>
      </c>
      <c r="I5160" s="252"/>
      <c r="J5160" s="248"/>
      <c r="K5160" s="248"/>
      <c r="L5160" s="253"/>
      <c r="M5160" s="254"/>
      <c r="N5160" s="255"/>
      <c r="O5160" s="255"/>
      <c r="P5160" s="255"/>
      <c r="Q5160" s="255"/>
      <c r="R5160" s="255"/>
      <c r="S5160" s="255"/>
      <c r="T5160" s="256"/>
      <c r="U5160" s="14"/>
      <c r="V5160" s="14"/>
      <c r="W5160" s="14"/>
      <c r="X5160" s="14"/>
      <c r="Y5160" s="14"/>
      <c r="Z5160" s="14"/>
      <c r="AA5160" s="14"/>
      <c r="AB5160" s="14"/>
      <c r="AC5160" s="14"/>
      <c r="AD5160" s="14"/>
      <c r="AE5160" s="14"/>
      <c r="AT5160" s="257" t="s">
        <v>252</v>
      </c>
      <c r="AU5160" s="257" t="s">
        <v>93</v>
      </c>
      <c r="AV5160" s="14" t="s">
        <v>93</v>
      </c>
      <c r="AW5160" s="14" t="s">
        <v>46</v>
      </c>
      <c r="AX5160" s="14" t="s">
        <v>85</v>
      </c>
      <c r="AY5160" s="257" t="s">
        <v>241</v>
      </c>
    </row>
    <row r="5161" s="14" customFormat="1">
      <c r="A5161" s="14"/>
      <c r="B5161" s="247"/>
      <c r="C5161" s="248"/>
      <c r="D5161" s="238" t="s">
        <v>252</v>
      </c>
      <c r="E5161" s="249" t="s">
        <v>39</v>
      </c>
      <c r="F5161" s="250" t="s">
        <v>4522</v>
      </c>
      <c r="G5161" s="248"/>
      <c r="H5161" s="251">
        <v>6.915</v>
      </c>
      <c r="I5161" s="252"/>
      <c r="J5161" s="248"/>
      <c r="K5161" s="248"/>
      <c r="L5161" s="253"/>
      <c r="M5161" s="254"/>
      <c r="N5161" s="255"/>
      <c r="O5161" s="255"/>
      <c r="P5161" s="255"/>
      <c r="Q5161" s="255"/>
      <c r="R5161" s="255"/>
      <c r="S5161" s="255"/>
      <c r="T5161" s="256"/>
      <c r="U5161" s="14"/>
      <c r="V5161" s="14"/>
      <c r="W5161" s="14"/>
      <c r="X5161" s="14"/>
      <c r="Y5161" s="14"/>
      <c r="Z5161" s="14"/>
      <c r="AA5161" s="14"/>
      <c r="AB5161" s="14"/>
      <c r="AC5161" s="14"/>
      <c r="AD5161" s="14"/>
      <c r="AE5161" s="14"/>
      <c r="AT5161" s="257" t="s">
        <v>252</v>
      </c>
      <c r="AU5161" s="257" t="s">
        <v>93</v>
      </c>
      <c r="AV5161" s="14" t="s">
        <v>93</v>
      </c>
      <c r="AW5161" s="14" t="s">
        <v>46</v>
      </c>
      <c r="AX5161" s="14" t="s">
        <v>85</v>
      </c>
      <c r="AY5161" s="257" t="s">
        <v>241</v>
      </c>
    </row>
    <row r="5162" s="16" customFormat="1">
      <c r="A5162" s="16"/>
      <c r="B5162" s="269"/>
      <c r="C5162" s="270"/>
      <c r="D5162" s="238" t="s">
        <v>252</v>
      </c>
      <c r="E5162" s="271" t="s">
        <v>39</v>
      </c>
      <c r="F5162" s="272" t="s">
        <v>295</v>
      </c>
      <c r="G5162" s="270"/>
      <c r="H5162" s="273">
        <v>141.10499999999999</v>
      </c>
      <c r="I5162" s="274"/>
      <c r="J5162" s="270"/>
      <c r="K5162" s="270"/>
      <c r="L5162" s="275"/>
      <c r="M5162" s="276"/>
      <c r="N5162" s="277"/>
      <c r="O5162" s="277"/>
      <c r="P5162" s="277"/>
      <c r="Q5162" s="277"/>
      <c r="R5162" s="277"/>
      <c r="S5162" s="277"/>
      <c r="T5162" s="278"/>
      <c r="U5162" s="16"/>
      <c r="V5162" s="16"/>
      <c r="W5162" s="16"/>
      <c r="X5162" s="16"/>
      <c r="Y5162" s="16"/>
      <c r="Z5162" s="16"/>
      <c r="AA5162" s="16"/>
      <c r="AB5162" s="16"/>
      <c r="AC5162" s="16"/>
      <c r="AD5162" s="16"/>
      <c r="AE5162" s="16"/>
      <c r="AT5162" s="279" t="s">
        <v>252</v>
      </c>
      <c r="AU5162" s="279" t="s">
        <v>93</v>
      </c>
      <c r="AV5162" s="16" t="s">
        <v>113</v>
      </c>
      <c r="AW5162" s="16" t="s">
        <v>46</v>
      </c>
      <c r="AX5162" s="16" t="s">
        <v>85</v>
      </c>
      <c r="AY5162" s="279" t="s">
        <v>241</v>
      </c>
    </row>
    <row r="5163" s="15" customFormat="1">
      <c r="A5163" s="15"/>
      <c r="B5163" s="258"/>
      <c r="C5163" s="259"/>
      <c r="D5163" s="238" t="s">
        <v>252</v>
      </c>
      <c r="E5163" s="260" t="s">
        <v>39</v>
      </c>
      <c r="F5163" s="261" t="s">
        <v>274</v>
      </c>
      <c r="G5163" s="259"/>
      <c r="H5163" s="262">
        <v>479.71499999999998</v>
      </c>
      <c r="I5163" s="263"/>
      <c r="J5163" s="259"/>
      <c r="K5163" s="259"/>
      <c r="L5163" s="264"/>
      <c r="M5163" s="265"/>
      <c r="N5163" s="266"/>
      <c r="O5163" s="266"/>
      <c r="P5163" s="266"/>
      <c r="Q5163" s="266"/>
      <c r="R5163" s="266"/>
      <c r="S5163" s="266"/>
      <c r="T5163" s="267"/>
      <c r="U5163" s="15"/>
      <c r="V5163" s="15"/>
      <c r="W5163" s="15"/>
      <c r="X5163" s="15"/>
      <c r="Y5163" s="15"/>
      <c r="Z5163" s="15"/>
      <c r="AA5163" s="15"/>
      <c r="AB5163" s="15"/>
      <c r="AC5163" s="15"/>
      <c r="AD5163" s="15"/>
      <c r="AE5163" s="15"/>
      <c r="AT5163" s="268" t="s">
        <v>252</v>
      </c>
      <c r="AU5163" s="268" t="s">
        <v>93</v>
      </c>
      <c r="AV5163" s="15" t="s">
        <v>248</v>
      </c>
      <c r="AW5163" s="15" t="s">
        <v>46</v>
      </c>
      <c r="AX5163" s="15" t="s">
        <v>23</v>
      </c>
      <c r="AY5163" s="268" t="s">
        <v>241</v>
      </c>
    </row>
    <row r="5164" s="2" customFormat="1" ht="33" customHeight="1">
      <c r="A5164" s="42"/>
      <c r="B5164" s="43"/>
      <c r="C5164" s="280" t="s">
        <v>4523</v>
      </c>
      <c r="D5164" s="280" t="s">
        <v>463</v>
      </c>
      <c r="E5164" s="281" t="s">
        <v>4524</v>
      </c>
      <c r="F5164" s="282" t="s">
        <v>4525</v>
      </c>
      <c r="G5164" s="283" t="s">
        <v>145</v>
      </c>
      <c r="H5164" s="284">
        <v>177.49500000000001</v>
      </c>
      <c r="I5164" s="285"/>
      <c r="J5164" s="286">
        <f>ROUND(I5164*H5164,2)</f>
        <v>0</v>
      </c>
      <c r="K5164" s="282" t="s">
        <v>39</v>
      </c>
      <c r="L5164" s="287"/>
      <c r="M5164" s="288" t="s">
        <v>39</v>
      </c>
      <c r="N5164" s="289" t="s">
        <v>56</v>
      </c>
      <c r="O5164" s="88"/>
      <c r="P5164" s="227">
        <f>O5164*H5164</f>
        <v>0</v>
      </c>
      <c r="Q5164" s="227">
        <v>0.0044999999999999997</v>
      </c>
      <c r="R5164" s="227">
        <f>Q5164*H5164</f>
        <v>0.79872749999999992</v>
      </c>
      <c r="S5164" s="227">
        <v>0</v>
      </c>
      <c r="T5164" s="228">
        <f>S5164*H5164</f>
        <v>0</v>
      </c>
      <c r="U5164" s="42"/>
      <c r="V5164" s="42"/>
      <c r="W5164" s="42"/>
      <c r="X5164" s="42"/>
      <c r="Y5164" s="42"/>
      <c r="Z5164" s="42"/>
      <c r="AA5164" s="42"/>
      <c r="AB5164" s="42"/>
      <c r="AC5164" s="42"/>
      <c r="AD5164" s="42"/>
      <c r="AE5164" s="42"/>
      <c r="AR5164" s="229" t="s">
        <v>660</v>
      </c>
      <c r="AT5164" s="229" t="s">
        <v>463</v>
      </c>
      <c r="AU5164" s="229" t="s">
        <v>93</v>
      </c>
      <c r="AY5164" s="20" t="s">
        <v>241</v>
      </c>
      <c r="BE5164" s="230">
        <f>IF(N5164="základní",J5164,0)</f>
        <v>0</v>
      </c>
      <c r="BF5164" s="230">
        <f>IF(N5164="snížená",J5164,0)</f>
        <v>0</v>
      </c>
      <c r="BG5164" s="230">
        <f>IF(N5164="zákl. přenesená",J5164,0)</f>
        <v>0</v>
      </c>
      <c r="BH5164" s="230">
        <f>IF(N5164="sníž. přenesená",J5164,0)</f>
        <v>0</v>
      </c>
      <c r="BI5164" s="230">
        <f>IF(N5164="nulová",J5164,0)</f>
        <v>0</v>
      </c>
      <c r="BJ5164" s="20" t="s">
        <v>23</v>
      </c>
      <c r="BK5164" s="230">
        <f>ROUND(I5164*H5164,2)</f>
        <v>0</v>
      </c>
      <c r="BL5164" s="20" t="s">
        <v>462</v>
      </c>
      <c r="BM5164" s="229" t="s">
        <v>4526</v>
      </c>
    </row>
    <row r="5165" s="14" customFormat="1">
      <c r="A5165" s="14"/>
      <c r="B5165" s="247"/>
      <c r="C5165" s="248"/>
      <c r="D5165" s="238" t="s">
        <v>252</v>
      </c>
      <c r="E5165" s="248"/>
      <c r="F5165" s="250" t="s">
        <v>4527</v>
      </c>
      <c r="G5165" s="248"/>
      <c r="H5165" s="251">
        <v>177.49500000000001</v>
      </c>
      <c r="I5165" s="252"/>
      <c r="J5165" s="248"/>
      <c r="K5165" s="248"/>
      <c r="L5165" s="253"/>
      <c r="M5165" s="254"/>
      <c r="N5165" s="255"/>
      <c r="O5165" s="255"/>
      <c r="P5165" s="255"/>
      <c r="Q5165" s="255"/>
      <c r="R5165" s="255"/>
      <c r="S5165" s="255"/>
      <c r="T5165" s="256"/>
      <c r="U5165" s="14"/>
      <c r="V5165" s="14"/>
      <c r="W5165" s="14"/>
      <c r="X5165" s="14"/>
      <c r="Y5165" s="14"/>
      <c r="Z5165" s="14"/>
      <c r="AA5165" s="14"/>
      <c r="AB5165" s="14"/>
      <c r="AC5165" s="14"/>
      <c r="AD5165" s="14"/>
      <c r="AE5165" s="14"/>
      <c r="AT5165" s="257" t="s">
        <v>252</v>
      </c>
      <c r="AU5165" s="257" t="s">
        <v>93</v>
      </c>
      <c r="AV5165" s="14" t="s">
        <v>93</v>
      </c>
      <c r="AW5165" s="14" t="s">
        <v>4</v>
      </c>
      <c r="AX5165" s="14" t="s">
        <v>23</v>
      </c>
      <c r="AY5165" s="257" t="s">
        <v>241</v>
      </c>
    </row>
    <row r="5166" s="2" customFormat="1" ht="24.15" customHeight="1">
      <c r="A5166" s="42"/>
      <c r="B5166" s="43"/>
      <c r="C5166" s="218" t="s">
        <v>4528</v>
      </c>
      <c r="D5166" s="218" t="s">
        <v>243</v>
      </c>
      <c r="E5166" s="219" t="s">
        <v>4529</v>
      </c>
      <c r="F5166" s="220" t="s">
        <v>4530</v>
      </c>
      <c r="G5166" s="221" t="s">
        <v>145</v>
      </c>
      <c r="H5166" s="222">
        <v>192.42099999999999</v>
      </c>
      <c r="I5166" s="223"/>
      <c r="J5166" s="224">
        <f>ROUND(I5166*H5166,2)</f>
        <v>0</v>
      </c>
      <c r="K5166" s="220" t="s">
        <v>247</v>
      </c>
      <c r="L5166" s="48"/>
      <c r="M5166" s="225" t="s">
        <v>39</v>
      </c>
      <c r="N5166" s="226" t="s">
        <v>56</v>
      </c>
      <c r="O5166" s="88"/>
      <c r="P5166" s="227">
        <f>O5166*H5166</f>
        <v>0</v>
      </c>
      <c r="Q5166" s="227">
        <v>0</v>
      </c>
      <c r="R5166" s="227">
        <f>Q5166*H5166</f>
        <v>0</v>
      </c>
      <c r="S5166" s="227">
        <v>0</v>
      </c>
      <c r="T5166" s="228">
        <f>S5166*H5166</f>
        <v>0</v>
      </c>
      <c r="U5166" s="42"/>
      <c r="V5166" s="42"/>
      <c r="W5166" s="42"/>
      <c r="X5166" s="42"/>
      <c r="Y5166" s="42"/>
      <c r="Z5166" s="42"/>
      <c r="AA5166" s="42"/>
      <c r="AB5166" s="42"/>
      <c r="AC5166" s="42"/>
      <c r="AD5166" s="42"/>
      <c r="AE5166" s="42"/>
      <c r="AR5166" s="229" t="s">
        <v>462</v>
      </c>
      <c r="AT5166" s="229" t="s">
        <v>243</v>
      </c>
      <c r="AU5166" s="229" t="s">
        <v>93</v>
      </c>
      <c r="AY5166" s="20" t="s">
        <v>241</v>
      </c>
      <c r="BE5166" s="230">
        <f>IF(N5166="základní",J5166,0)</f>
        <v>0</v>
      </c>
      <c r="BF5166" s="230">
        <f>IF(N5166="snížená",J5166,0)</f>
        <v>0</v>
      </c>
      <c r="BG5166" s="230">
        <f>IF(N5166="zákl. přenesená",J5166,0)</f>
        <v>0</v>
      </c>
      <c r="BH5166" s="230">
        <f>IF(N5166="sníž. přenesená",J5166,0)</f>
        <v>0</v>
      </c>
      <c r="BI5166" s="230">
        <f>IF(N5166="nulová",J5166,0)</f>
        <v>0</v>
      </c>
      <c r="BJ5166" s="20" t="s">
        <v>23</v>
      </c>
      <c r="BK5166" s="230">
        <f>ROUND(I5166*H5166,2)</f>
        <v>0</v>
      </c>
      <c r="BL5166" s="20" t="s">
        <v>462</v>
      </c>
      <c r="BM5166" s="229" t="s">
        <v>4531</v>
      </c>
    </row>
    <row r="5167" s="2" customFormat="1">
      <c r="A5167" s="42"/>
      <c r="B5167" s="43"/>
      <c r="C5167" s="44"/>
      <c r="D5167" s="231" t="s">
        <v>250</v>
      </c>
      <c r="E5167" s="44"/>
      <c r="F5167" s="232" t="s">
        <v>4532</v>
      </c>
      <c r="G5167" s="44"/>
      <c r="H5167" s="44"/>
      <c r="I5167" s="233"/>
      <c r="J5167" s="44"/>
      <c r="K5167" s="44"/>
      <c r="L5167" s="48"/>
      <c r="M5167" s="234"/>
      <c r="N5167" s="235"/>
      <c r="O5167" s="88"/>
      <c r="P5167" s="88"/>
      <c r="Q5167" s="88"/>
      <c r="R5167" s="88"/>
      <c r="S5167" s="88"/>
      <c r="T5167" s="89"/>
      <c r="U5167" s="42"/>
      <c r="V5167" s="42"/>
      <c r="W5167" s="42"/>
      <c r="X5167" s="42"/>
      <c r="Y5167" s="42"/>
      <c r="Z5167" s="42"/>
      <c r="AA5167" s="42"/>
      <c r="AB5167" s="42"/>
      <c r="AC5167" s="42"/>
      <c r="AD5167" s="42"/>
      <c r="AE5167" s="42"/>
      <c r="AT5167" s="20" t="s">
        <v>250</v>
      </c>
      <c r="AU5167" s="20" t="s">
        <v>93</v>
      </c>
    </row>
    <row r="5168" s="13" customFormat="1">
      <c r="A5168" s="13"/>
      <c r="B5168" s="236"/>
      <c r="C5168" s="237"/>
      <c r="D5168" s="238" t="s">
        <v>252</v>
      </c>
      <c r="E5168" s="239" t="s">
        <v>39</v>
      </c>
      <c r="F5168" s="240" t="s">
        <v>1306</v>
      </c>
      <c r="G5168" s="237"/>
      <c r="H5168" s="239" t="s">
        <v>39</v>
      </c>
      <c r="I5168" s="241"/>
      <c r="J5168" s="237"/>
      <c r="K5168" s="237"/>
      <c r="L5168" s="242"/>
      <c r="M5168" s="243"/>
      <c r="N5168" s="244"/>
      <c r="O5168" s="244"/>
      <c r="P5168" s="244"/>
      <c r="Q5168" s="244"/>
      <c r="R5168" s="244"/>
      <c r="S5168" s="244"/>
      <c r="T5168" s="245"/>
      <c r="U5168" s="13"/>
      <c r="V5168" s="13"/>
      <c r="W5168" s="13"/>
      <c r="X5168" s="13"/>
      <c r="Y5168" s="13"/>
      <c r="Z5168" s="13"/>
      <c r="AA5168" s="13"/>
      <c r="AB5168" s="13"/>
      <c r="AC5168" s="13"/>
      <c r="AD5168" s="13"/>
      <c r="AE5168" s="13"/>
      <c r="AT5168" s="246" t="s">
        <v>252</v>
      </c>
      <c r="AU5168" s="246" t="s">
        <v>93</v>
      </c>
      <c r="AV5168" s="13" t="s">
        <v>23</v>
      </c>
      <c r="AW5168" s="13" t="s">
        <v>46</v>
      </c>
      <c r="AX5168" s="13" t="s">
        <v>85</v>
      </c>
      <c r="AY5168" s="246" t="s">
        <v>241</v>
      </c>
    </row>
    <row r="5169" s="13" customFormat="1">
      <c r="A5169" s="13"/>
      <c r="B5169" s="236"/>
      <c r="C5169" s="237"/>
      <c r="D5169" s="238" t="s">
        <v>252</v>
      </c>
      <c r="E5169" s="239" t="s">
        <v>39</v>
      </c>
      <c r="F5169" s="240" t="s">
        <v>1946</v>
      </c>
      <c r="G5169" s="237"/>
      <c r="H5169" s="239" t="s">
        <v>39</v>
      </c>
      <c r="I5169" s="241"/>
      <c r="J5169" s="237"/>
      <c r="K5169" s="237"/>
      <c r="L5169" s="242"/>
      <c r="M5169" s="243"/>
      <c r="N5169" s="244"/>
      <c r="O5169" s="244"/>
      <c r="P5169" s="244"/>
      <c r="Q5169" s="244"/>
      <c r="R5169" s="244"/>
      <c r="S5169" s="244"/>
      <c r="T5169" s="245"/>
      <c r="U5169" s="13"/>
      <c r="V5169" s="13"/>
      <c r="W5169" s="13"/>
      <c r="X5169" s="13"/>
      <c r="Y5169" s="13"/>
      <c r="Z5169" s="13"/>
      <c r="AA5169" s="13"/>
      <c r="AB5169" s="13"/>
      <c r="AC5169" s="13"/>
      <c r="AD5169" s="13"/>
      <c r="AE5169" s="13"/>
      <c r="AT5169" s="246" t="s">
        <v>252</v>
      </c>
      <c r="AU5169" s="246" t="s">
        <v>93</v>
      </c>
      <c r="AV5169" s="13" t="s">
        <v>23</v>
      </c>
      <c r="AW5169" s="13" t="s">
        <v>46</v>
      </c>
      <c r="AX5169" s="13" t="s">
        <v>85</v>
      </c>
      <c r="AY5169" s="246" t="s">
        <v>241</v>
      </c>
    </row>
    <row r="5170" s="13" customFormat="1">
      <c r="A5170" s="13"/>
      <c r="B5170" s="236"/>
      <c r="C5170" s="237"/>
      <c r="D5170" s="238" t="s">
        <v>252</v>
      </c>
      <c r="E5170" s="239" t="s">
        <v>39</v>
      </c>
      <c r="F5170" s="240" t="s">
        <v>4366</v>
      </c>
      <c r="G5170" s="237"/>
      <c r="H5170" s="239" t="s">
        <v>39</v>
      </c>
      <c r="I5170" s="241"/>
      <c r="J5170" s="237"/>
      <c r="K5170" s="237"/>
      <c r="L5170" s="242"/>
      <c r="M5170" s="243"/>
      <c r="N5170" s="244"/>
      <c r="O5170" s="244"/>
      <c r="P5170" s="244"/>
      <c r="Q5170" s="244"/>
      <c r="R5170" s="244"/>
      <c r="S5170" s="244"/>
      <c r="T5170" s="245"/>
      <c r="U5170" s="13"/>
      <c r="V5170" s="13"/>
      <c r="W5170" s="13"/>
      <c r="X5170" s="13"/>
      <c r="Y5170" s="13"/>
      <c r="Z5170" s="13"/>
      <c r="AA5170" s="13"/>
      <c r="AB5170" s="13"/>
      <c r="AC5170" s="13"/>
      <c r="AD5170" s="13"/>
      <c r="AE5170" s="13"/>
      <c r="AT5170" s="246" t="s">
        <v>252</v>
      </c>
      <c r="AU5170" s="246" t="s">
        <v>93</v>
      </c>
      <c r="AV5170" s="13" t="s">
        <v>23</v>
      </c>
      <c r="AW5170" s="13" t="s">
        <v>46</v>
      </c>
      <c r="AX5170" s="13" t="s">
        <v>85</v>
      </c>
      <c r="AY5170" s="246" t="s">
        <v>241</v>
      </c>
    </row>
    <row r="5171" s="14" customFormat="1">
      <c r="A5171" s="14"/>
      <c r="B5171" s="247"/>
      <c r="C5171" s="248"/>
      <c r="D5171" s="238" t="s">
        <v>252</v>
      </c>
      <c r="E5171" s="249" t="s">
        <v>39</v>
      </c>
      <c r="F5171" s="250" t="s">
        <v>4533</v>
      </c>
      <c r="G5171" s="248"/>
      <c r="H5171" s="251">
        <v>12.24</v>
      </c>
      <c r="I5171" s="252"/>
      <c r="J5171" s="248"/>
      <c r="K5171" s="248"/>
      <c r="L5171" s="253"/>
      <c r="M5171" s="254"/>
      <c r="N5171" s="255"/>
      <c r="O5171" s="255"/>
      <c r="P5171" s="255"/>
      <c r="Q5171" s="255"/>
      <c r="R5171" s="255"/>
      <c r="S5171" s="255"/>
      <c r="T5171" s="256"/>
      <c r="U5171" s="14"/>
      <c r="V5171" s="14"/>
      <c r="W5171" s="14"/>
      <c r="X5171" s="14"/>
      <c r="Y5171" s="14"/>
      <c r="Z5171" s="14"/>
      <c r="AA5171" s="14"/>
      <c r="AB5171" s="14"/>
      <c r="AC5171" s="14"/>
      <c r="AD5171" s="14"/>
      <c r="AE5171" s="14"/>
      <c r="AT5171" s="257" t="s">
        <v>252</v>
      </c>
      <c r="AU5171" s="257" t="s">
        <v>93</v>
      </c>
      <c r="AV5171" s="14" t="s">
        <v>93</v>
      </c>
      <c r="AW5171" s="14" t="s">
        <v>46</v>
      </c>
      <c r="AX5171" s="14" t="s">
        <v>85</v>
      </c>
      <c r="AY5171" s="257" t="s">
        <v>241</v>
      </c>
    </row>
    <row r="5172" s="13" customFormat="1">
      <c r="A5172" s="13"/>
      <c r="B5172" s="236"/>
      <c r="C5172" s="237"/>
      <c r="D5172" s="238" t="s">
        <v>252</v>
      </c>
      <c r="E5172" s="239" t="s">
        <v>39</v>
      </c>
      <c r="F5172" s="240" t="s">
        <v>4368</v>
      </c>
      <c r="G5172" s="237"/>
      <c r="H5172" s="239" t="s">
        <v>39</v>
      </c>
      <c r="I5172" s="241"/>
      <c r="J5172" s="237"/>
      <c r="K5172" s="237"/>
      <c r="L5172" s="242"/>
      <c r="M5172" s="243"/>
      <c r="N5172" s="244"/>
      <c r="O5172" s="244"/>
      <c r="P5172" s="244"/>
      <c r="Q5172" s="244"/>
      <c r="R5172" s="244"/>
      <c r="S5172" s="244"/>
      <c r="T5172" s="245"/>
      <c r="U5172" s="13"/>
      <c r="V5172" s="13"/>
      <c r="W5172" s="13"/>
      <c r="X5172" s="13"/>
      <c r="Y5172" s="13"/>
      <c r="Z5172" s="13"/>
      <c r="AA5172" s="13"/>
      <c r="AB5172" s="13"/>
      <c r="AC5172" s="13"/>
      <c r="AD5172" s="13"/>
      <c r="AE5172" s="13"/>
      <c r="AT5172" s="246" t="s">
        <v>252</v>
      </c>
      <c r="AU5172" s="246" t="s">
        <v>93</v>
      </c>
      <c r="AV5172" s="13" t="s">
        <v>23</v>
      </c>
      <c r="AW5172" s="13" t="s">
        <v>46</v>
      </c>
      <c r="AX5172" s="13" t="s">
        <v>85</v>
      </c>
      <c r="AY5172" s="246" t="s">
        <v>241</v>
      </c>
    </row>
    <row r="5173" s="14" customFormat="1">
      <c r="A5173" s="14"/>
      <c r="B5173" s="247"/>
      <c r="C5173" s="248"/>
      <c r="D5173" s="238" t="s">
        <v>252</v>
      </c>
      <c r="E5173" s="249" t="s">
        <v>39</v>
      </c>
      <c r="F5173" s="250" t="s">
        <v>4534</v>
      </c>
      <c r="G5173" s="248"/>
      <c r="H5173" s="251">
        <v>43.313000000000002</v>
      </c>
      <c r="I5173" s="252"/>
      <c r="J5173" s="248"/>
      <c r="K5173" s="248"/>
      <c r="L5173" s="253"/>
      <c r="M5173" s="254"/>
      <c r="N5173" s="255"/>
      <c r="O5173" s="255"/>
      <c r="P5173" s="255"/>
      <c r="Q5173" s="255"/>
      <c r="R5173" s="255"/>
      <c r="S5173" s="255"/>
      <c r="T5173" s="256"/>
      <c r="U5173" s="14"/>
      <c r="V5173" s="14"/>
      <c r="W5173" s="14"/>
      <c r="X5173" s="14"/>
      <c r="Y5173" s="14"/>
      <c r="Z5173" s="14"/>
      <c r="AA5173" s="14"/>
      <c r="AB5173" s="14"/>
      <c r="AC5173" s="14"/>
      <c r="AD5173" s="14"/>
      <c r="AE5173" s="14"/>
      <c r="AT5173" s="257" t="s">
        <v>252</v>
      </c>
      <c r="AU5173" s="257" t="s">
        <v>93</v>
      </c>
      <c r="AV5173" s="14" t="s">
        <v>93</v>
      </c>
      <c r="AW5173" s="14" t="s">
        <v>46</v>
      </c>
      <c r="AX5173" s="14" t="s">
        <v>85</v>
      </c>
      <c r="AY5173" s="257" t="s">
        <v>241</v>
      </c>
    </row>
    <row r="5174" s="14" customFormat="1">
      <c r="A5174" s="14"/>
      <c r="B5174" s="247"/>
      <c r="C5174" s="248"/>
      <c r="D5174" s="238" t="s">
        <v>252</v>
      </c>
      <c r="E5174" s="249" t="s">
        <v>39</v>
      </c>
      <c r="F5174" s="250" t="s">
        <v>4535</v>
      </c>
      <c r="G5174" s="248"/>
      <c r="H5174" s="251">
        <v>7.335</v>
      </c>
      <c r="I5174" s="252"/>
      <c r="J5174" s="248"/>
      <c r="K5174" s="248"/>
      <c r="L5174" s="253"/>
      <c r="M5174" s="254"/>
      <c r="N5174" s="255"/>
      <c r="O5174" s="255"/>
      <c r="P5174" s="255"/>
      <c r="Q5174" s="255"/>
      <c r="R5174" s="255"/>
      <c r="S5174" s="255"/>
      <c r="T5174" s="256"/>
      <c r="U5174" s="14"/>
      <c r="V5174" s="14"/>
      <c r="W5174" s="14"/>
      <c r="X5174" s="14"/>
      <c r="Y5174" s="14"/>
      <c r="Z5174" s="14"/>
      <c r="AA5174" s="14"/>
      <c r="AB5174" s="14"/>
      <c r="AC5174" s="14"/>
      <c r="AD5174" s="14"/>
      <c r="AE5174" s="14"/>
      <c r="AT5174" s="257" t="s">
        <v>252</v>
      </c>
      <c r="AU5174" s="257" t="s">
        <v>93</v>
      </c>
      <c r="AV5174" s="14" t="s">
        <v>93</v>
      </c>
      <c r="AW5174" s="14" t="s">
        <v>46</v>
      </c>
      <c r="AX5174" s="14" t="s">
        <v>85</v>
      </c>
      <c r="AY5174" s="257" t="s">
        <v>241</v>
      </c>
    </row>
    <row r="5175" s="13" customFormat="1">
      <c r="A5175" s="13"/>
      <c r="B5175" s="236"/>
      <c r="C5175" s="237"/>
      <c r="D5175" s="238" t="s">
        <v>252</v>
      </c>
      <c r="E5175" s="239" t="s">
        <v>39</v>
      </c>
      <c r="F5175" s="240" t="s">
        <v>4370</v>
      </c>
      <c r="G5175" s="237"/>
      <c r="H5175" s="239" t="s">
        <v>39</v>
      </c>
      <c r="I5175" s="241"/>
      <c r="J5175" s="237"/>
      <c r="K5175" s="237"/>
      <c r="L5175" s="242"/>
      <c r="M5175" s="243"/>
      <c r="N5175" s="244"/>
      <c r="O5175" s="244"/>
      <c r="P5175" s="244"/>
      <c r="Q5175" s="244"/>
      <c r="R5175" s="244"/>
      <c r="S5175" s="244"/>
      <c r="T5175" s="245"/>
      <c r="U5175" s="13"/>
      <c r="V5175" s="13"/>
      <c r="W5175" s="13"/>
      <c r="X5175" s="13"/>
      <c r="Y5175" s="13"/>
      <c r="Z5175" s="13"/>
      <c r="AA5175" s="13"/>
      <c r="AB5175" s="13"/>
      <c r="AC5175" s="13"/>
      <c r="AD5175" s="13"/>
      <c r="AE5175" s="13"/>
      <c r="AT5175" s="246" t="s">
        <v>252</v>
      </c>
      <c r="AU5175" s="246" t="s">
        <v>93</v>
      </c>
      <c r="AV5175" s="13" t="s">
        <v>23</v>
      </c>
      <c r="AW5175" s="13" t="s">
        <v>46</v>
      </c>
      <c r="AX5175" s="13" t="s">
        <v>85</v>
      </c>
      <c r="AY5175" s="246" t="s">
        <v>241</v>
      </c>
    </row>
    <row r="5176" s="14" customFormat="1">
      <c r="A5176" s="14"/>
      <c r="B5176" s="247"/>
      <c r="C5176" s="248"/>
      <c r="D5176" s="238" t="s">
        <v>252</v>
      </c>
      <c r="E5176" s="249" t="s">
        <v>39</v>
      </c>
      <c r="F5176" s="250" t="s">
        <v>4536</v>
      </c>
      <c r="G5176" s="248"/>
      <c r="H5176" s="251">
        <v>27.609999999999999</v>
      </c>
      <c r="I5176" s="252"/>
      <c r="J5176" s="248"/>
      <c r="K5176" s="248"/>
      <c r="L5176" s="253"/>
      <c r="M5176" s="254"/>
      <c r="N5176" s="255"/>
      <c r="O5176" s="255"/>
      <c r="P5176" s="255"/>
      <c r="Q5176" s="255"/>
      <c r="R5176" s="255"/>
      <c r="S5176" s="255"/>
      <c r="T5176" s="256"/>
      <c r="U5176" s="14"/>
      <c r="V5176" s="14"/>
      <c r="W5176" s="14"/>
      <c r="X5176" s="14"/>
      <c r="Y5176" s="14"/>
      <c r="Z5176" s="14"/>
      <c r="AA5176" s="14"/>
      <c r="AB5176" s="14"/>
      <c r="AC5176" s="14"/>
      <c r="AD5176" s="14"/>
      <c r="AE5176" s="14"/>
      <c r="AT5176" s="257" t="s">
        <v>252</v>
      </c>
      <c r="AU5176" s="257" t="s">
        <v>93</v>
      </c>
      <c r="AV5176" s="14" t="s">
        <v>93</v>
      </c>
      <c r="AW5176" s="14" t="s">
        <v>46</v>
      </c>
      <c r="AX5176" s="14" t="s">
        <v>85</v>
      </c>
      <c r="AY5176" s="257" t="s">
        <v>241</v>
      </c>
    </row>
    <row r="5177" s="16" customFormat="1">
      <c r="A5177" s="16"/>
      <c r="B5177" s="269"/>
      <c r="C5177" s="270"/>
      <c r="D5177" s="238" t="s">
        <v>252</v>
      </c>
      <c r="E5177" s="271" t="s">
        <v>39</v>
      </c>
      <c r="F5177" s="272" t="s">
        <v>295</v>
      </c>
      <c r="G5177" s="270"/>
      <c r="H5177" s="273">
        <v>90.498000000000005</v>
      </c>
      <c r="I5177" s="274"/>
      <c r="J5177" s="270"/>
      <c r="K5177" s="270"/>
      <c r="L5177" s="275"/>
      <c r="M5177" s="276"/>
      <c r="N5177" s="277"/>
      <c r="O5177" s="277"/>
      <c r="P5177" s="277"/>
      <c r="Q5177" s="277"/>
      <c r="R5177" s="277"/>
      <c r="S5177" s="277"/>
      <c r="T5177" s="278"/>
      <c r="U5177" s="16"/>
      <c r="V5177" s="16"/>
      <c r="W5177" s="16"/>
      <c r="X5177" s="16"/>
      <c r="Y5177" s="16"/>
      <c r="Z5177" s="16"/>
      <c r="AA5177" s="16"/>
      <c r="AB5177" s="16"/>
      <c r="AC5177" s="16"/>
      <c r="AD5177" s="16"/>
      <c r="AE5177" s="16"/>
      <c r="AT5177" s="279" t="s">
        <v>252</v>
      </c>
      <c r="AU5177" s="279" t="s">
        <v>93</v>
      </c>
      <c r="AV5177" s="16" t="s">
        <v>113</v>
      </c>
      <c r="AW5177" s="16" t="s">
        <v>46</v>
      </c>
      <c r="AX5177" s="16" t="s">
        <v>85</v>
      </c>
      <c r="AY5177" s="279" t="s">
        <v>241</v>
      </c>
    </row>
    <row r="5178" s="13" customFormat="1">
      <c r="A5178" s="13"/>
      <c r="B5178" s="236"/>
      <c r="C5178" s="237"/>
      <c r="D5178" s="238" t="s">
        <v>252</v>
      </c>
      <c r="E5178" s="239" t="s">
        <v>39</v>
      </c>
      <c r="F5178" s="240" t="s">
        <v>4372</v>
      </c>
      <c r="G5178" s="237"/>
      <c r="H5178" s="239" t="s">
        <v>39</v>
      </c>
      <c r="I5178" s="241"/>
      <c r="J5178" s="237"/>
      <c r="K5178" s="237"/>
      <c r="L5178" s="242"/>
      <c r="M5178" s="243"/>
      <c r="N5178" s="244"/>
      <c r="O5178" s="244"/>
      <c r="P5178" s="244"/>
      <c r="Q5178" s="244"/>
      <c r="R5178" s="244"/>
      <c r="S5178" s="244"/>
      <c r="T5178" s="245"/>
      <c r="U5178" s="13"/>
      <c r="V5178" s="13"/>
      <c r="W5178" s="13"/>
      <c r="X5178" s="13"/>
      <c r="Y5178" s="13"/>
      <c r="Z5178" s="13"/>
      <c r="AA5178" s="13"/>
      <c r="AB5178" s="13"/>
      <c r="AC5178" s="13"/>
      <c r="AD5178" s="13"/>
      <c r="AE5178" s="13"/>
      <c r="AT5178" s="246" t="s">
        <v>252</v>
      </c>
      <c r="AU5178" s="246" t="s">
        <v>93</v>
      </c>
      <c r="AV5178" s="13" t="s">
        <v>23</v>
      </c>
      <c r="AW5178" s="13" t="s">
        <v>46</v>
      </c>
      <c r="AX5178" s="13" t="s">
        <v>85</v>
      </c>
      <c r="AY5178" s="246" t="s">
        <v>241</v>
      </c>
    </row>
    <row r="5179" s="13" customFormat="1">
      <c r="A5179" s="13"/>
      <c r="B5179" s="236"/>
      <c r="C5179" s="237"/>
      <c r="D5179" s="238" t="s">
        <v>252</v>
      </c>
      <c r="E5179" s="239" t="s">
        <v>39</v>
      </c>
      <c r="F5179" s="240" t="s">
        <v>4019</v>
      </c>
      <c r="G5179" s="237"/>
      <c r="H5179" s="239" t="s">
        <v>39</v>
      </c>
      <c r="I5179" s="241"/>
      <c r="J5179" s="237"/>
      <c r="K5179" s="237"/>
      <c r="L5179" s="242"/>
      <c r="M5179" s="243"/>
      <c r="N5179" s="244"/>
      <c r="O5179" s="244"/>
      <c r="P5179" s="244"/>
      <c r="Q5179" s="244"/>
      <c r="R5179" s="244"/>
      <c r="S5179" s="244"/>
      <c r="T5179" s="245"/>
      <c r="U5179" s="13"/>
      <c r="V5179" s="13"/>
      <c r="W5179" s="13"/>
      <c r="X5179" s="13"/>
      <c r="Y5179" s="13"/>
      <c r="Z5179" s="13"/>
      <c r="AA5179" s="13"/>
      <c r="AB5179" s="13"/>
      <c r="AC5179" s="13"/>
      <c r="AD5179" s="13"/>
      <c r="AE5179" s="13"/>
      <c r="AT5179" s="246" t="s">
        <v>252</v>
      </c>
      <c r="AU5179" s="246" t="s">
        <v>93</v>
      </c>
      <c r="AV5179" s="13" t="s">
        <v>23</v>
      </c>
      <c r="AW5179" s="13" t="s">
        <v>46</v>
      </c>
      <c r="AX5179" s="13" t="s">
        <v>85</v>
      </c>
      <c r="AY5179" s="246" t="s">
        <v>241</v>
      </c>
    </row>
    <row r="5180" s="14" customFormat="1">
      <c r="A5180" s="14"/>
      <c r="B5180" s="247"/>
      <c r="C5180" s="248"/>
      <c r="D5180" s="238" t="s">
        <v>252</v>
      </c>
      <c r="E5180" s="249" t="s">
        <v>39</v>
      </c>
      <c r="F5180" s="250" t="s">
        <v>4537</v>
      </c>
      <c r="G5180" s="248"/>
      <c r="H5180" s="251">
        <v>8.0280000000000005</v>
      </c>
      <c r="I5180" s="252"/>
      <c r="J5180" s="248"/>
      <c r="K5180" s="248"/>
      <c r="L5180" s="253"/>
      <c r="M5180" s="254"/>
      <c r="N5180" s="255"/>
      <c r="O5180" s="255"/>
      <c r="P5180" s="255"/>
      <c r="Q5180" s="255"/>
      <c r="R5180" s="255"/>
      <c r="S5180" s="255"/>
      <c r="T5180" s="256"/>
      <c r="U5180" s="14"/>
      <c r="V5180" s="14"/>
      <c r="W5180" s="14"/>
      <c r="X5180" s="14"/>
      <c r="Y5180" s="14"/>
      <c r="Z5180" s="14"/>
      <c r="AA5180" s="14"/>
      <c r="AB5180" s="14"/>
      <c r="AC5180" s="14"/>
      <c r="AD5180" s="14"/>
      <c r="AE5180" s="14"/>
      <c r="AT5180" s="257" t="s">
        <v>252</v>
      </c>
      <c r="AU5180" s="257" t="s">
        <v>93</v>
      </c>
      <c r="AV5180" s="14" t="s">
        <v>93</v>
      </c>
      <c r="AW5180" s="14" t="s">
        <v>46</v>
      </c>
      <c r="AX5180" s="14" t="s">
        <v>85</v>
      </c>
      <c r="AY5180" s="257" t="s">
        <v>241</v>
      </c>
    </row>
    <row r="5181" s="16" customFormat="1">
      <c r="A5181" s="16"/>
      <c r="B5181" s="269"/>
      <c r="C5181" s="270"/>
      <c r="D5181" s="238" t="s">
        <v>252</v>
      </c>
      <c r="E5181" s="271" t="s">
        <v>39</v>
      </c>
      <c r="F5181" s="272" t="s">
        <v>295</v>
      </c>
      <c r="G5181" s="270"/>
      <c r="H5181" s="273">
        <v>8.0280000000000005</v>
      </c>
      <c r="I5181" s="274"/>
      <c r="J5181" s="270"/>
      <c r="K5181" s="270"/>
      <c r="L5181" s="275"/>
      <c r="M5181" s="276"/>
      <c r="N5181" s="277"/>
      <c r="O5181" s="277"/>
      <c r="P5181" s="277"/>
      <c r="Q5181" s="277"/>
      <c r="R5181" s="277"/>
      <c r="S5181" s="277"/>
      <c r="T5181" s="278"/>
      <c r="U5181" s="16"/>
      <c r="V5181" s="16"/>
      <c r="W5181" s="16"/>
      <c r="X5181" s="16"/>
      <c r="Y5181" s="16"/>
      <c r="Z5181" s="16"/>
      <c r="AA5181" s="16"/>
      <c r="AB5181" s="16"/>
      <c r="AC5181" s="16"/>
      <c r="AD5181" s="16"/>
      <c r="AE5181" s="16"/>
      <c r="AT5181" s="279" t="s">
        <v>252</v>
      </c>
      <c r="AU5181" s="279" t="s">
        <v>93</v>
      </c>
      <c r="AV5181" s="16" t="s">
        <v>113</v>
      </c>
      <c r="AW5181" s="16" t="s">
        <v>46</v>
      </c>
      <c r="AX5181" s="16" t="s">
        <v>85</v>
      </c>
      <c r="AY5181" s="279" t="s">
        <v>241</v>
      </c>
    </row>
    <row r="5182" s="13" customFormat="1">
      <c r="A5182" s="13"/>
      <c r="B5182" s="236"/>
      <c r="C5182" s="237"/>
      <c r="D5182" s="238" t="s">
        <v>252</v>
      </c>
      <c r="E5182" s="239" t="s">
        <v>39</v>
      </c>
      <c r="F5182" s="240" t="s">
        <v>1949</v>
      </c>
      <c r="G5182" s="237"/>
      <c r="H5182" s="239" t="s">
        <v>39</v>
      </c>
      <c r="I5182" s="241"/>
      <c r="J5182" s="237"/>
      <c r="K5182" s="237"/>
      <c r="L5182" s="242"/>
      <c r="M5182" s="243"/>
      <c r="N5182" s="244"/>
      <c r="O5182" s="244"/>
      <c r="P5182" s="244"/>
      <c r="Q5182" s="244"/>
      <c r="R5182" s="244"/>
      <c r="S5182" s="244"/>
      <c r="T5182" s="245"/>
      <c r="U5182" s="13"/>
      <c r="V5182" s="13"/>
      <c r="W5182" s="13"/>
      <c r="X5182" s="13"/>
      <c r="Y5182" s="13"/>
      <c r="Z5182" s="13"/>
      <c r="AA5182" s="13"/>
      <c r="AB5182" s="13"/>
      <c r="AC5182" s="13"/>
      <c r="AD5182" s="13"/>
      <c r="AE5182" s="13"/>
      <c r="AT5182" s="246" t="s">
        <v>252</v>
      </c>
      <c r="AU5182" s="246" t="s">
        <v>93</v>
      </c>
      <c r="AV5182" s="13" t="s">
        <v>23</v>
      </c>
      <c r="AW5182" s="13" t="s">
        <v>46</v>
      </c>
      <c r="AX5182" s="13" t="s">
        <v>85</v>
      </c>
      <c r="AY5182" s="246" t="s">
        <v>241</v>
      </c>
    </row>
    <row r="5183" s="14" customFormat="1">
      <c r="A5183" s="14"/>
      <c r="B5183" s="247"/>
      <c r="C5183" s="248"/>
      <c r="D5183" s="238" t="s">
        <v>252</v>
      </c>
      <c r="E5183" s="249" t="s">
        <v>39</v>
      </c>
      <c r="F5183" s="250" t="s">
        <v>4538</v>
      </c>
      <c r="G5183" s="248"/>
      <c r="H5183" s="251">
        <v>28.875</v>
      </c>
      <c r="I5183" s="252"/>
      <c r="J5183" s="248"/>
      <c r="K5183" s="248"/>
      <c r="L5183" s="253"/>
      <c r="M5183" s="254"/>
      <c r="N5183" s="255"/>
      <c r="O5183" s="255"/>
      <c r="P5183" s="255"/>
      <c r="Q5183" s="255"/>
      <c r="R5183" s="255"/>
      <c r="S5183" s="255"/>
      <c r="T5183" s="256"/>
      <c r="U5183" s="14"/>
      <c r="V5183" s="14"/>
      <c r="W5183" s="14"/>
      <c r="X5183" s="14"/>
      <c r="Y5183" s="14"/>
      <c r="Z5183" s="14"/>
      <c r="AA5183" s="14"/>
      <c r="AB5183" s="14"/>
      <c r="AC5183" s="14"/>
      <c r="AD5183" s="14"/>
      <c r="AE5183" s="14"/>
      <c r="AT5183" s="257" t="s">
        <v>252</v>
      </c>
      <c r="AU5183" s="257" t="s">
        <v>93</v>
      </c>
      <c r="AV5183" s="14" t="s">
        <v>93</v>
      </c>
      <c r="AW5183" s="14" t="s">
        <v>46</v>
      </c>
      <c r="AX5183" s="14" t="s">
        <v>85</v>
      </c>
      <c r="AY5183" s="257" t="s">
        <v>241</v>
      </c>
    </row>
    <row r="5184" s="16" customFormat="1">
      <c r="A5184" s="16"/>
      <c r="B5184" s="269"/>
      <c r="C5184" s="270"/>
      <c r="D5184" s="238" t="s">
        <v>252</v>
      </c>
      <c r="E5184" s="271" t="s">
        <v>39</v>
      </c>
      <c r="F5184" s="272" t="s">
        <v>295</v>
      </c>
      <c r="G5184" s="270"/>
      <c r="H5184" s="273">
        <v>28.875</v>
      </c>
      <c r="I5184" s="274"/>
      <c r="J5184" s="270"/>
      <c r="K5184" s="270"/>
      <c r="L5184" s="275"/>
      <c r="M5184" s="276"/>
      <c r="N5184" s="277"/>
      <c r="O5184" s="277"/>
      <c r="P5184" s="277"/>
      <c r="Q5184" s="277"/>
      <c r="R5184" s="277"/>
      <c r="S5184" s="277"/>
      <c r="T5184" s="278"/>
      <c r="U5184" s="16"/>
      <c r="V5184" s="16"/>
      <c r="W5184" s="16"/>
      <c r="X5184" s="16"/>
      <c r="Y5184" s="16"/>
      <c r="Z5184" s="16"/>
      <c r="AA5184" s="16"/>
      <c r="AB5184" s="16"/>
      <c r="AC5184" s="16"/>
      <c r="AD5184" s="16"/>
      <c r="AE5184" s="16"/>
      <c r="AT5184" s="279" t="s">
        <v>252</v>
      </c>
      <c r="AU5184" s="279" t="s">
        <v>93</v>
      </c>
      <c r="AV5184" s="16" t="s">
        <v>113</v>
      </c>
      <c r="AW5184" s="16" t="s">
        <v>46</v>
      </c>
      <c r="AX5184" s="16" t="s">
        <v>85</v>
      </c>
      <c r="AY5184" s="279" t="s">
        <v>241</v>
      </c>
    </row>
    <row r="5185" s="13" customFormat="1">
      <c r="A5185" s="13"/>
      <c r="B5185" s="236"/>
      <c r="C5185" s="237"/>
      <c r="D5185" s="238" t="s">
        <v>252</v>
      </c>
      <c r="E5185" s="239" t="s">
        <v>39</v>
      </c>
      <c r="F5185" s="240" t="s">
        <v>1952</v>
      </c>
      <c r="G5185" s="237"/>
      <c r="H5185" s="239" t="s">
        <v>39</v>
      </c>
      <c r="I5185" s="241"/>
      <c r="J5185" s="237"/>
      <c r="K5185" s="237"/>
      <c r="L5185" s="242"/>
      <c r="M5185" s="243"/>
      <c r="N5185" s="244"/>
      <c r="O5185" s="244"/>
      <c r="P5185" s="244"/>
      <c r="Q5185" s="244"/>
      <c r="R5185" s="244"/>
      <c r="S5185" s="244"/>
      <c r="T5185" s="245"/>
      <c r="U5185" s="13"/>
      <c r="V5185" s="13"/>
      <c r="W5185" s="13"/>
      <c r="X5185" s="13"/>
      <c r="Y5185" s="13"/>
      <c r="Z5185" s="13"/>
      <c r="AA5185" s="13"/>
      <c r="AB5185" s="13"/>
      <c r="AC5185" s="13"/>
      <c r="AD5185" s="13"/>
      <c r="AE5185" s="13"/>
      <c r="AT5185" s="246" t="s">
        <v>252</v>
      </c>
      <c r="AU5185" s="246" t="s">
        <v>93</v>
      </c>
      <c r="AV5185" s="13" t="s">
        <v>23</v>
      </c>
      <c r="AW5185" s="13" t="s">
        <v>46</v>
      </c>
      <c r="AX5185" s="13" t="s">
        <v>85</v>
      </c>
      <c r="AY5185" s="246" t="s">
        <v>241</v>
      </c>
    </row>
    <row r="5186" s="14" customFormat="1">
      <c r="A5186" s="14"/>
      <c r="B5186" s="247"/>
      <c r="C5186" s="248"/>
      <c r="D5186" s="238" t="s">
        <v>252</v>
      </c>
      <c r="E5186" s="249" t="s">
        <v>39</v>
      </c>
      <c r="F5186" s="250" t="s">
        <v>4539</v>
      </c>
      <c r="G5186" s="248"/>
      <c r="H5186" s="251">
        <v>60.600000000000001</v>
      </c>
      <c r="I5186" s="252"/>
      <c r="J5186" s="248"/>
      <c r="K5186" s="248"/>
      <c r="L5186" s="253"/>
      <c r="M5186" s="254"/>
      <c r="N5186" s="255"/>
      <c r="O5186" s="255"/>
      <c r="P5186" s="255"/>
      <c r="Q5186" s="255"/>
      <c r="R5186" s="255"/>
      <c r="S5186" s="255"/>
      <c r="T5186" s="256"/>
      <c r="U5186" s="14"/>
      <c r="V5186" s="14"/>
      <c r="W5186" s="14"/>
      <c r="X5186" s="14"/>
      <c r="Y5186" s="14"/>
      <c r="Z5186" s="14"/>
      <c r="AA5186" s="14"/>
      <c r="AB5186" s="14"/>
      <c r="AC5186" s="14"/>
      <c r="AD5186" s="14"/>
      <c r="AE5186" s="14"/>
      <c r="AT5186" s="257" t="s">
        <v>252</v>
      </c>
      <c r="AU5186" s="257" t="s">
        <v>93</v>
      </c>
      <c r="AV5186" s="14" t="s">
        <v>93</v>
      </c>
      <c r="AW5186" s="14" t="s">
        <v>46</v>
      </c>
      <c r="AX5186" s="14" t="s">
        <v>85</v>
      </c>
      <c r="AY5186" s="257" t="s">
        <v>241</v>
      </c>
    </row>
    <row r="5187" s="16" customFormat="1">
      <c r="A5187" s="16"/>
      <c r="B5187" s="269"/>
      <c r="C5187" s="270"/>
      <c r="D5187" s="238" t="s">
        <v>252</v>
      </c>
      <c r="E5187" s="271" t="s">
        <v>39</v>
      </c>
      <c r="F5187" s="272" t="s">
        <v>295</v>
      </c>
      <c r="G5187" s="270"/>
      <c r="H5187" s="273">
        <v>60.600000000000001</v>
      </c>
      <c r="I5187" s="274"/>
      <c r="J5187" s="270"/>
      <c r="K5187" s="270"/>
      <c r="L5187" s="275"/>
      <c r="M5187" s="276"/>
      <c r="N5187" s="277"/>
      <c r="O5187" s="277"/>
      <c r="P5187" s="277"/>
      <c r="Q5187" s="277"/>
      <c r="R5187" s="277"/>
      <c r="S5187" s="277"/>
      <c r="T5187" s="278"/>
      <c r="U5187" s="16"/>
      <c r="V5187" s="16"/>
      <c r="W5187" s="16"/>
      <c r="X5187" s="16"/>
      <c r="Y5187" s="16"/>
      <c r="Z5187" s="16"/>
      <c r="AA5187" s="16"/>
      <c r="AB5187" s="16"/>
      <c r="AC5187" s="16"/>
      <c r="AD5187" s="16"/>
      <c r="AE5187" s="16"/>
      <c r="AT5187" s="279" t="s">
        <v>252</v>
      </c>
      <c r="AU5187" s="279" t="s">
        <v>93</v>
      </c>
      <c r="AV5187" s="16" t="s">
        <v>113</v>
      </c>
      <c r="AW5187" s="16" t="s">
        <v>46</v>
      </c>
      <c r="AX5187" s="16" t="s">
        <v>85</v>
      </c>
      <c r="AY5187" s="279" t="s">
        <v>241</v>
      </c>
    </row>
    <row r="5188" s="13" customFormat="1">
      <c r="A5188" s="13"/>
      <c r="B5188" s="236"/>
      <c r="C5188" s="237"/>
      <c r="D5188" s="238" t="s">
        <v>252</v>
      </c>
      <c r="E5188" s="239" t="s">
        <v>39</v>
      </c>
      <c r="F5188" s="240" t="s">
        <v>4540</v>
      </c>
      <c r="G5188" s="237"/>
      <c r="H5188" s="239" t="s">
        <v>39</v>
      </c>
      <c r="I5188" s="241"/>
      <c r="J5188" s="237"/>
      <c r="K5188" s="237"/>
      <c r="L5188" s="242"/>
      <c r="M5188" s="243"/>
      <c r="N5188" s="244"/>
      <c r="O5188" s="244"/>
      <c r="P5188" s="244"/>
      <c r="Q5188" s="244"/>
      <c r="R5188" s="244"/>
      <c r="S5188" s="244"/>
      <c r="T5188" s="245"/>
      <c r="U5188" s="13"/>
      <c r="V5188" s="13"/>
      <c r="W5188" s="13"/>
      <c r="X5188" s="13"/>
      <c r="Y5188" s="13"/>
      <c r="Z5188" s="13"/>
      <c r="AA5188" s="13"/>
      <c r="AB5188" s="13"/>
      <c r="AC5188" s="13"/>
      <c r="AD5188" s="13"/>
      <c r="AE5188" s="13"/>
      <c r="AT5188" s="246" t="s">
        <v>252</v>
      </c>
      <c r="AU5188" s="246" t="s">
        <v>93</v>
      </c>
      <c r="AV5188" s="13" t="s">
        <v>23</v>
      </c>
      <c r="AW5188" s="13" t="s">
        <v>46</v>
      </c>
      <c r="AX5188" s="13" t="s">
        <v>85</v>
      </c>
      <c r="AY5188" s="246" t="s">
        <v>241</v>
      </c>
    </row>
    <row r="5189" s="13" customFormat="1">
      <c r="A5189" s="13"/>
      <c r="B5189" s="236"/>
      <c r="C5189" s="237"/>
      <c r="D5189" s="238" t="s">
        <v>252</v>
      </c>
      <c r="E5189" s="239" t="s">
        <v>39</v>
      </c>
      <c r="F5189" s="240" t="s">
        <v>4541</v>
      </c>
      <c r="G5189" s="237"/>
      <c r="H5189" s="239" t="s">
        <v>39</v>
      </c>
      <c r="I5189" s="241"/>
      <c r="J5189" s="237"/>
      <c r="K5189" s="237"/>
      <c r="L5189" s="242"/>
      <c r="M5189" s="243"/>
      <c r="N5189" s="244"/>
      <c r="O5189" s="244"/>
      <c r="P5189" s="244"/>
      <c r="Q5189" s="244"/>
      <c r="R5189" s="244"/>
      <c r="S5189" s="244"/>
      <c r="T5189" s="245"/>
      <c r="U5189" s="13"/>
      <c r="V5189" s="13"/>
      <c r="W5189" s="13"/>
      <c r="X5189" s="13"/>
      <c r="Y5189" s="13"/>
      <c r="Z5189" s="13"/>
      <c r="AA5189" s="13"/>
      <c r="AB5189" s="13"/>
      <c r="AC5189" s="13"/>
      <c r="AD5189" s="13"/>
      <c r="AE5189" s="13"/>
      <c r="AT5189" s="246" t="s">
        <v>252</v>
      </c>
      <c r="AU5189" s="246" t="s">
        <v>93</v>
      </c>
      <c r="AV5189" s="13" t="s">
        <v>23</v>
      </c>
      <c r="AW5189" s="13" t="s">
        <v>46</v>
      </c>
      <c r="AX5189" s="13" t="s">
        <v>85</v>
      </c>
      <c r="AY5189" s="246" t="s">
        <v>241</v>
      </c>
    </row>
    <row r="5190" s="14" customFormat="1">
      <c r="A5190" s="14"/>
      <c r="B5190" s="247"/>
      <c r="C5190" s="248"/>
      <c r="D5190" s="238" t="s">
        <v>252</v>
      </c>
      <c r="E5190" s="249" t="s">
        <v>39</v>
      </c>
      <c r="F5190" s="250" t="s">
        <v>4542</v>
      </c>
      <c r="G5190" s="248"/>
      <c r="H5190" s="251">
        <v>4.4199999999999999</v>
      </c>
      <c r="I5190" s="252"/>
      <c r="J5190" s="248"/>
      <c r="K5190" s="248"/>
      <c r="L5190" s="253"/>
      <c r="M5190" s="254"/>
      <c r="N5190" s="255"/>
      <c r="O5190" s="255"/>
      <c r="P5190" s="255"/>
      <c r="Q5190" s="255"/>
      <c r="R5190" s="255"/>
      <c r="S5190" s="255"/>
      <c r="T5190" s="256"/>
      <c r="U5190" s="14"/>
      <c r="V5190" s="14"/>
      <c r="W5190" s="14"/>
      <c r="X5190" s="14"/>
      <c r="Y5190" s="14"/>
      <c r="Z5190" s="14"/>
      <c r="AA5190" s="14"/>
      <c r="AB5190" s="14"/>
      <c r="AC5190" s="14"/>
      <c r="AD5190" s="14"/>
      <c r="AE5190" s="14"/>
      <c r="AT5190" s="257" t="s">
        <v>252</v>
      </c>
      <c r="AU5190" s="257" t="s">
        <v>93</v>
      </c>
      <c r="AV5190" s="14" t="s">
        <v>93</v>
      </c>
      <c r="AW5190" s="14" t="s">
        <v>46</v>
      </c>
      <c r="AX5190" s="14" t="s">
        <v>85</v>
      </c>
      <c r="AY5190" s="257" t="s">
        <v>241</v>
      </c>
    </row>
    <row r="5191" s="15" customFormat="1">
      <c r="A5191" s="15"/>
      <c r="B5191" s="258"/>
      <c r="C5191" s="259"/>
      <c r="D5191" s="238" t="s">
        <v>252</v>
      </c>
      <c r="E5191" s="260" t="s">
        <v>39</v>
      </c>
      <c r="F5191" s="261" t="s">
        <v>274</v>
      </c>
      <c r="G5191" s="259"/>
      <c r="H5191" s="262">
        <v>192.42099999999999</v>
      </c>
      <c r="I5191" s="263"/>
      <c r="J5191" s="259"/>
      <c r="K5191" s="259"/>
      <c r="L5191" s="264"/>
      <c r="M5191" s="265"/>
      <c r="N5191" s="266"/>
      <c r="O5191" s="266"/>
      <c r="P5191" s="266"/>
      <c r="Q5191" s="266"/>
      <c r="R5191" s="266"/>
      <c r="S5191" s="266"/>
      <c r="T5191" s="267"/>
      <c r="U5191" s="15"/>
      <c r="V5191" s="15"/>
      <c r="W5191" s="15"/>
      <c r="X5191" s="15"/>
      <c r="Y5191" s="15"/>
      <c r="Z5191" s="15"/>
      <c r="AA5191" s="15"/>
      <c r="AB5191" s="15"/>
      <c r="AC5191" s="15"/>
      <c r="AD5191" s="15"/>
      <c r="AE5191" s="15"/>
      <c r="AT5191" s="268" t="s">
        <v>252</v>
      </c>
      <c r="AU5191" s="268" t="s">
        <v>93</v>
      </c>
      <c r="AV5191" s="15" t="s">
        <v>248</v>
      </c>
      <c r="AW5191" s="15" t="s">
        <v>46</v>
      </c>
      <c r="AX5191" s="15" t="s">
        <v>23</v>
      </c>
      <c r="AY5191" s="268" t="s">
        <v>241</v>
      </c>
    </row>
    <row r="5192" s="2" customFormat="1" ht="16.5" customHeight="1">
      <c r="A5192" s="42"/>
      <c r="B5192" s="43"/>
      <c r="C5192" s="280" t="s">
        <v>4543</v>
      </c>
      <c r="D5192" s="280" t="s">
        <v>463</v>
      </c>
      <c r="E5192" s="281" t="s">
        <v>4154</v>
      </c>
      <c r="F5192" s="282" t="s">
        <v>4155</v>
      </c>
      <c r="G5192" s="283" t="s">
        <v>430</v>
      </c>
      <c r="H5192" s="284">
        <v>0.067000000000000004</v>
      </c>
      <c r="I5192" s="285"/>
      <c r="J5192" s="286">
        <f>ROUND(I5192*H5192,2)</f>
        <v>0</v>
      </c>
      <c r="K5192" s="282" t="s">
        <v>39</v>
      </c>
      <c r="L5192" s="287"/>
      <c r="M5192" s="288" t="s">
        <v>39</v>
      </c>
      <c r="N5192" s="289" t="s">
        <v>56</v>
      </c>
      <c r="O5192" s="88"/>
      <c r="P5192" s="227">
        <f>O5192*H5192</f>
        <v>0</v>
      </c>
      <c r="Q5192" s="227">
        <v>1</v>
      </c>
      <c r="R5192" s="227">
        <f>Q5192*H5192</f>
        <v>0.067000000000000004</v>
      </c>
      <c r="S5192" s="227">
        <v>0</v>
      </c>
      <c r="T5192" s="228">
        <f>S5192*H5192</f>
        <v>0</v>
      </c>
      <c r="U5192" s="42"/>
      <c r="V5192" s="42"/>
      <c r="W5192" s="42"/>
      <c r="X5192" s="42"/>
      <c r="Y5192" s="42"/>
      <c r="Z5192" s="42"/>
      <c r="AA5192" s="42"/>
      <c r="AB5192" s="42"/>
      <c r="AC5192" s="42"/>
      <c r="AD5192" s="42"/>
      <c r="AE5192" s="42"/>
      <c r="AR5192" s="229" t="s">
        <v>660</v>
      </c>
      <c r="AT5192" s="229" t="s">
        <v>463</v>
      </c>
      <c r="AU5192" s="229" t="s">
        <v>93</v>
      </c>
      <c r="AY5192" s="20" t="s">
        <v>241</v>
      </c>
      <c r="BE5192" s="230">
        <f>IF(N5192="základní",J5192,0)</f>
        <v>0</v>
      </c>
      <c r="BF5192" s="230">
        <f>IF(N5192="snížená",J5192,0)</f>
        <v>0</v>
      </c>
      <c r="BG5192" s="230">
        <f>IF(N5192="zákl. přenesená",J5192,0)</f>
        <v>0</v>
      </c>
      <c r="BH5192" s="230">
        <f>IF(N5192="sníž. přenesená",J5192,0)</f>
        <v>0</v>
      </c>
      <c r="BI5192" s="230">
        <f>IF(N5192="nulová",J5192,0)</f>
        <v>0</v>
      </c>
      <c r="BJ5192" s="20" t="s">
        <v>23</v>
      </c>
      <c r="BK5192" s="230">
        <f>ROUND(I5192*H5192,2)</f>
        <v>0</v>
      </c>
      <c r="BL5192" s="20" t="s">
        <v>462</v>
      </c>
      <c r="BM5192" s="229" t="s">
        <v>4544</v>
      </c>
    </row>
    <row r="5193" s="14" customFormat="1">
      <c r="A5193" s="14"/>
      <c r="B5193" s="247"/>
      <c r="C5193" s="248"/>
      <c r="D5193" s="238" t="s">
        <v>252</v>
      </c>
      <c r="E5193" s="248"/>
      <c r="F5193" s="250" t="s">
        <v>4545</v>
      </c>
      <c r="G5193" s="248"/>
      <c r="H5193" s="251">
        <v>0.067000000000000004</v>
      </c>
      <c r="I5193" s="252"/>
      <c r="J5193" s="248"/>
      <c r="K5193" s="248"/>
      <c r="L5193" s="253"/>
      <c r="M5193" s="254"/>
      <c r="N5193" s="255"/>
      <c r="O5193" s="255"/>
      <c r="P5193" s="255"/>
      <c r="Q5193" s="255"/>
      <c r="R5193" s="255"/>
      <c r="S5193" s="255"/>
      <c r="T5193" s="256"/>
      <c r="U5193" s="14"/>
      <c r="V5193" s="14"/>
      <c r="W5193" s="14"/>
      <c r="X5193" s="14"/>
      <c r="Y5193" s="14"/>
      <c r="Z5193" s="14"/>
      <c r="AA5193" s="14"/>
      <c r="AB5193" s="14"/>
      <c r="AC5193" s="14"/>
      <c r="AD5193" s="14"/>
      <c r="AE5193" s="14"/>
      <c r="AT5193" s="257" t="s">
        <v>252</v>
      </c>
      <c r="AU5193" s="257" t="s">
        <v>93</v>
      </c>
      <c r="AV5193" s="14" t="s">
        <v>93</v>
      </c>
      <c r="AW5193" s="14" t="s">
        <v>4</v>
      </c>
      <c r="AX5193" s="14" t="s">
        <v>23</v>
      </c>
      <c r="AY5193" s="257" t="s">
        <v>241</v>
      </c>
    </row>
    <row r="5194" s="2" customFormat="1" ht="24.15" customHeight="1">
      <c r="A5194" s="42"/>
      <c r="B5194" s="43"/>
      <c r="C5194" s="218" t="s">
        <v>4546</v>
      </c>
      <c r="D5194" s="218" t="s">
        <v>243</v>
      </c>
      <c r="E5194" s="219" t="s">
        <v>4547</v>
      </c>
      <c r="F5194" s="220" t="s">
        <v>4548</v>
      </c>
      <c r="G5194" s="221" t="s">
        <v>145</v>
      </c>
      <c r="H5194" s="222">
        <v>188.00100000000001</v>
      </c>
      <c r="I5194" s="223"/>
      <c r="J5194" s="224">
        <f>ROUND(I5194*H5194,2)</f>
        <v>0</v>
      </c>
      <c r="K5194" s="220" t="s">
        <v>247</v>
      </c>
      <c r="L5194" s="48"/>
      <c r="M5194" s="225" t="s">
        <v>39</v>
      </c>
      <c r="N5194" s="226" t="s">
        <v>56</v>
      </c>
      <c r="O5194" s="88"/>
      <c r="P5194" s="227">
        <f>O5194*H5194</f>
        <v>0</v>
      </c>
      <c r="Q5194" s="227">
        <v>0.00093999999999999997</v>
      </c>
      <c r="R5194" s="227">
        <f>Q5194*H5194</f>
        <v>0.17672093999999999</v>
      </c>
      <c r="S5194" s="227">
        <v>0</v>
      </c>
      <c r="T5194" s="228">
        <f>S5194*H5194</f>
        <v>0</v>
      </c>
      <c r="U5194" s="42"/>
      <c r="V5194" s="42"/>
      <c r="W5194" s="42"/>
      <c r="X5194" s="42"/>
      <c r="Y5194" s="42"/>
      <c r="Z5194" s="42"/>
      <c r="AA5194" s="42"/>
      <c r="AB5194" s="42"/>
      <c r="AC5194" s="42"/>
      <c r="AD5194" s="42"/>
      <c r="AE5194" s="42"/>
      <c r="AR5194" s="229" t="s">
        <v>462</v>
      </c>
      <c r="AT5194" s="229" t="s">
        <v>243</v>
      </c>
      <c r="AU5194" s="229" t="s">
        <v>93</v>
      </c>
      <c r="AY5194" s="20" t="s">
        <v>241</v>
      </c>
      <c r="BE5194" s="230">
        <f>IF(N5194="základní",J5194,0)</f>
        <v>0</v>
      </c>
      <c r="BF5194" s="230">
        <f>IF(N5194="snížená",J5194,0)</f>
        <v>0</v>
      </c>
      <c r="BG5194" s="230">
        <f>IF(N5194="zákl. přenesená",J5194,0)</f>
        <v>0</v>
      </c>
      <c r="BH5194" s="230">
        <f>IF(N5194="sníž. přenesená",J5194,0)</f>
        <v>0</v>
      </c>
      <c r="BI5194" s="230">
        <f>IF(N5194="nulová",J5194,0)</f>
        <v>0</v>
      </c>
      <c r="BJ5194" s="20" t="s">
        <v>23</v>
      </c>
      <c r="BK5194" s="230">
        <f>ROUND(I5194*H5194,2)</f>
        <v>0</v>
      </c>
      <c r="BL5194" s="20" t="s">
        <v>462</v>
      </c>
      <c r="BM5194" s="229" t="s">
        <v>4549</v>
      </c>
    </row>
    <row r="5195" s="2" customFormat="1">
      <c r="A5195" s="42"/>
      <c r="B5195" s="43"/>
      <c r="C5195" s="44"/>
      <c r="D5195" s="231" t="s">
        <v>250</v>
      </c>
      <c r="E5195" s="44"/>
      <c r="F5195" s="232" t="s">
        <v>4550</v>
      </c>
      <c r="G5195" s="44"/>
      <c r="H5195" s="44"/>
      <c r="I5195" s="233"/>
      <c r="J5195" s="44"/>
      <c r="K5195" s="44"/>
      <c r="L5195" s="48"/>
      <c r="M5195" s="234"/>
      <c r="N5195" s="235"/>
      <c r="O5195" s="88"/>
      <c r="P5195" s="88"/>
      <c r="Q5195" s="88"/>
      <c r="R5195" s="88"/>
      <c r="S5195" s="88"/>
      <c r="T5195" s="89"/>
      <c r="U5195" s="42"/>
      <c r="V5195" s="42"/>
      <c r="W5195" s="42"/>
      <c r="X5195" s="42"/>
      <c r="Y5195" s="42"/>
      <c r="Z5195" s="42"/>
      <c r="AA5195" s="42"/>
      <c r="AB5195" s="42"/>
      <c r="AC5195" s="42"/>
      <c r="AD5195" s="42"/>
      <c r="AE5195" s="42"/>
      <c r="AT5195" s="20" t="s">
        <v>250</v>
      </c>
      <c r="AU5195" s="20" t="s">
        <v>93</v>
      </c>
    </row>
    <row r="5196" s="13" customFormat="1">
      <c r="A5196" s="13"/>
      <c r="B5196" s="236"/>
      <c r="C5196" s="237"/>
      <c r="D5196" s="238" t="s">
        <v>252</v>
      </c>
      <c r="E5196" s="239" t="s">
        <v>39</v>
      </c>
      <c r="F5196" s="240" t="s">
        <v>1306</v>
      </c>
      <c r="G5196" s="237"/>
      <c r="H5196" s="239" t="s">
        <v>39</v>
      </c>
      <c r="I5196" s="241"/>
      <c r="J5196" s="237"/>
      <c r="K5196" s="237"/>
      <c r="L5196" s="242"/>
      <c r="M5196" s="243"/>
      <c r="N5196" s="244"/>
      <c r="O5196" s="244"/>
      <c r="P5196" s="244"/>
      <c r="Q5196" s="244"/>
      <c r="R5196" s="244"/>
      <c r="S5196" s="244"/>
      <c r="T5196" s="245"/>
      <c r="U5196" s="13"/>
      <c r="V5196" s="13"/>
      <c r="W5196" s="13"/>
      <c r="X5196" s="13"/>
      <c r="Y5196" s="13"/>
      <c r="Z5196" s="13"/>
      <c r="AA5196" s="13"/>
      <c r="AB5196" s="13"/>
      <c r="AC5196" s="13"/>
      <c r="AD5196" s="13"/>
      <c r="AE5196" s="13"/>
      <c r="AT5196" s="246" t="s">
        <v>252</v>
      </c>
      <c r="AU5196" s="246" t="s">
        <v>93</v>
      </c>
      <c r="AV5196" s="13" t="s">
        <v>23</v>
      </c>
      <c r="AW5196" s="13" t="s">
        <v>46</v>
      </c>
      <c r="AX5196" s="13" t="s">
        <v>85</v>
      </c>
      <c r="AY5196" s="246" t="s">
        <v>241</v>
      </c>
    </row>
    <row r="5197" s="13" customFormat="1">
      <c r="A5197" s="13"/>
      <c r="B5197" s="236"/>
      <c r="C5197" s="237"/>
      <c r="D5197" s="238" t="s">
        <v>252</v>
      </c>
      <c r="E5197" s="239" t="s">
        <v>39</v>
      </c>
      <c r="F5197" s="240" t="s">
        <v>4418</v>
      </c>
      <c r="G5197" s="237"/>
      <c r="H5197" s="239" t="s">
        <v>39</v>
      </c>
      <c r="I5197" s="241"/>
      <c r="J5197" s="237"/>
      <c r="K5197" s="237"/>
      <c r="L5197" s="242"/>
      <c r="M5197" s="243"/>
      <c r="N5197" s="244"/>
      <c r="O5197" s="244"/>
      <c r="P5197" s="244"/>
      <c r="Q5197" s="244"/>
      <c r="R5197" s="244"/>
      <c r="S5197" s="244"/>
      <c r="T5197" s="245"/>
      <c r="U5197" s="13"/>
      <c r="V5197" s="13"/>
      <c r="W5197" s="13"/>
      <c r="X5197" s="13"/>
      <c r="Y5197" s="13"/>
      <c r="Z5197" s="13"/>
      <c r="AA5197" s="13"/>
      <c r="AB5197" s="13"/>
      <c r="AC5197" s="13"/>
      <c r="AD5197" s="13"/>
      <c r="AE5197" s="13"/>
      <c r="AT5197" s="246" t="s">
        <v>252</v>
      </c>
      <c r="AU5197" s="246" t="s">
        <v>93</v>
      </c>
      <c r="AV5197" s="13" t="s">
        <v>23</v>
      </c>
      <c r="AW5197" s="13" t="s">
        <v>46</v>
      </c>
      <c r="AX5197" s="13" t="s">
        <v>85</v>
      </c>
      <c r="AY5197" s="246" t="s">
        <v>241</v>
      </c>
    </row>
    <row r="5198" s="13" customFormat="1">
      <c r="A5198" s="13"/>
      <c r="B5198" s="236"/>
      <c r="C5198" s="237"/>
      <c r="D5198" s="238" t="s">
        <v>252</v>
      </c>
      <c r="E5198" s="239" t="s">
        <v>39</v>
      </c>
      <c r="F5198" s="240" t="s">
        <v>1946</v>
      </c>
      <c r="G5198" s="237"/>
      <c r="H5198" s="239" t="s">
        <v>39</v>
      </c>
      <c r="I5198" s="241"/>
      <c r="J5198" s="237"/>
      <c r="K5198" s="237"/>
      <c r="L5198" s="242"/>
      <c r="M5198" s="243"/>
      <c r="N5198" s="244"/>
      <c r="O5198" s="244"/>
      <c r="P5198" s="244"/>
      <c r="Q5198" s="244"/>
      <c r="R5198" s="244"/>
      <c r="S5198" s="244"/>
      <c r="T5198" s="245"/>
      <c r="U5198" s="13"/>
      <c r="V5198" s="13"/>
      <c r="W5198" s="13"/>
      <c r="X5198" s="13"/>
      <c r="Y5198" s="13"/>
      <c r="Z5198" s="13"/>
      <c r="AA5198" s="13"/>
      <c r="AB5198" s="13"/>
      <c r="AC5198" s="13"/>
      <c r="AD5198" s="13"/>
      <c r="AE5198" s="13"/>
      <c r="AT5198" s="246" t="s">
        <v>252</v>
      </c>
      <c r="AU5198" s="246" t="s">
        <v>93</v>
      </c>
      <c r="AV5198" s="13" t="s">
        <v>23</v>
      </c>
      <c r="AW5198" s="13" t="s">
        <v>46</v>
      </c>
      <c r="AX5198" s="13" t="s">
        <v>85</v>
      </c>
      <c r="AY5198" s="246" t="s">
        <v>241</v>
      </c>
    </row>
    <row r="5199" s="13" customFormat="1">
      <c r="A5199" s="13"/>
      <c r="B5199" s="236"/>
      <c r="C5199" s="237"/>
      <c r="D5199" s="238" t="s">
        <v>252</v>
      </c>
      <c r="E5199" s="239" t="s">
        <v>39</v>
      </c>
      <c r="F5199" s="240" t="s">
        <v>4366</v>
      </c>
      <c r="G5199" s="237"/>
      <c r="H5199" s="239" t="s">
        <v>39</v>
      </c>
      <c r="I5199" s="241"/>
      <c r="J5199" s="237"/>
      <c r="K5199" s="237"/>
      <c r="L5199" s="242"/>
      <c r="M5199" s="243"/>
      <c r="N5199" s="244"/>
      <c r="O5199" s="244"/>
      <c r="P5199" s="244"/>
      <c r="Q5199" s="244"/>
      <c r="R5199" s="244"/>
      <c r="S5199" s="244"/>
      <c r="T5199" s="245"/>
      <c r="U5199" s="13"/>
      <c r="V5199" s="13"/>
      <c r="W5199" s="13"/>
      <c r="X5199" s="13"/>
      <c r="Y5199" s="13"/>
      <c r="Z5199" s="13"/>
      <c r="AA5199" s="13"/>
      <c r="AB5199" s="13"/>
      <c r="AC5199" s="13"/>
      <c r="AD5199" s="13"/>
      <c r="AE5199" s="13"/>
      <c r="AT5199" s="246" t="s">
        <v>252</v>
      </c>
      <c r="AU5199" s="246" t="s">
        <v>93</v>
      </c>
      <c r="AV5199" s="13" t="s">
        <v>23</v>
      </c>
      <c r="AW5199" s="13" t="s">
        <v>46</v>
      </c>
      <c r="AX5199" s="13" t="s">
        <v>85</v>
      </c>
      <c r="AY5199" s="246" t="s">
        <v>241</v>
      </c>
    </row>
    <row r="5200" s="14" customFormat="1">
      <c r="A5200" s="14"/>
      <c r="B5200" s="247"/>
      <c r="C5200" s="248"/>
      <c r="D5200" s="238" t="s">
        <v>252</v>
      </c>
      <c r="E5200" s="249" t="s">
        <v>39</v>
      </c>
      <c r="F5200" s="250" t="s">
        <v>4533</v>
      </c>
      <c r="G5200" s="248"/>
      <c r="H5200" s="251">
        <v>12.24</v>
      </c>
      <c r="I5200" s="252"/>
      <c r="J5200" s="248"/>
      <c r="K5200" s="248"/>
      <c r="L5200" s="253"/>
      <c r="M5200" s="254"/>
      <c r="N5200" s="255"/>
      <c r="O5200" s="255"/>
      <c r="P5200" s="255"/>
      <c r="Q5200" s="255"/>
      <c r="R5200" s="255"/>
      <c r="S5200" s="255"/>
      <c r="T5200" s="256"/>
      <c r="U5200" s="14"/>
      <c r="V5200" s="14"/>
      <c r="W5200" s="14"/>
      <c r="X5200" s="14"/>
      <c r="Y5200" s="14"/>
      <c r="Z5200" s="14"/>
      <c r="AA5200" s="14"/>
      <c r="AB5200" s="14"/>
      <c r="AC5200" s="14"/>
      <c r="AD5200" s="14"/>
      <c r="AE5200" s="14"/>
      <c r="AT5200" s="257" t="s">
        <v>252</v>
      </c>
      <c r="AU5200" s="257" t="s">
        <v>93</v>
      </c>
      <c r="AV5200" s="14" t="s">
        <v>93</v>
      </c>
      <c r="AW5200" s="14" t="s">
        <v>46</v>
      </c>
      <c r="AX5200" s="14" t="s">
        <v>85</v>
      </c>
      <c r="AY5200" s="257" t="s">
        <v>241</v>
      </c>
    </row>
    <row r="5201" s="13" customFormat="1">
      <c r="A5201" s="13"/>
      <c r="B5201" s="236"/>
      <c r="C5201" s="237"/>
      <c r="D5201" s="238" t="s">
        <v>252</v>
      </c>
      <c r="E5201" s="239" t="s">
        <v>39</v>
      </c>
      <c r="F5201" s="240" t="s">
        <v>4368</v>
      </c>
      <c r="G5201" s="237"/>
      <c r="H5201" s="239" t="s">
        <v>39</v>
      </c>
      <c r="I5201" s="241"/>
      <c r="J5201" s="237"/>
      <c r="K5201" s="237"/>
      <c r="L5201" s="242"/>
      <c r="M5201" s="243"/>
      <c r="N5201" s="244"/>
      <c r="O5201" s="244"/>
      <c r="P5201" s="244"/>
      <c r="Q5201" s="244"/>
      <c r="R5201" s="244"/>
      <c r="S5201" s="244"/>
      <c r="T5201" s="245"/>
      <c r="U5201" s="13"/>
      <c r="V5201" s="13"/>
      <c r="W5201" s="13"/>
      <c r="X5201" s="13"/>
      <c r="Y5201" s="13"/>
      <c r="Z5201" s="13"/>
      <c r="AA5201" s="13"/>
      <c r="AB5201" s="13"/>
      <c r="AC5201" s="13"/>
      <c r="AD5201" s="13"/>
      <c r="AE5201" s="13"/>
      <c r="AT5201" s="246" t="s">
        <v>252</v>
      </c>
      <c r="AU5201" s="246" t="s">
        <v>93</v>
      </c>
      <c r="AV5201" s="13" t="s">
        <v>23</v>
      </c>
      <c r="AW5201" s="13" t="s">
        <v>46</v>
      </c>
      <c r="AX5201" s="13" t="s">
        <v>85</v>
      </c>
      <c r="AY5201" s="246" t="s">
        <v>241</v>
      </c>
    </row>
    <row r="5202" s="14" customFormat="1">
      <c r="A5202" s="14"/>
      <c r="B5202" s="247"/>
      <c r="C5202" s="248"/>
      <c r="D5202" s="238" t="s">
        <v>252</v>
      </c>
      <c r="E5202" s="249" t="s">
        <v>39</v>
      </c>
      <c r="F5202" s="250" t="s">
        <v>4534</v>
      </c>
      <c r="G5202" s="248"/>
      <c r="H5202" s="251">
        <v>43.313000000000002</v>
      </c>
      <c r="I5202" s="252"/>
      <c r="J5202" s="248"/>
      <c r="K5202" s="248"/>
      <c r="L5202" s="253"/>
      <c r="M5202" s="254"/>
      <c r="N5202" s="255"/>
      <c r="O5202" s="255"/>
      <c r="P5202" s="255"/>
      <c r="Q5202" s="255"/>
      <c r="R5202" s="255"/>
      <c r="S5202" s="255"/>
      <c r="T5202" s="256"/>
      <c r="U5202" s="14"/>
      <c r="V5202" s="14"/>
      <c r="W5202" s="14"/>
      <c r="X5202" s="14"/>
      <c r="Y5202" s="14"/>
      <c r="Z5202" s="14"/>
      <c r="AA5202" s="14"/>
      <c r="AB5202" s="14"/>
      <c r="AC5202" s="14"/>
      <c r="AD5202" s="14"/>
      <c r="AE5202" s="14"/>
      <c r="AT5202" s="257" t="s">
        <v>252</v>
      </c>
      <c r="AU5202" s="257" t="s">
        <v>93</v>
      </c>
      <c r="AV5202" s="14" t="s">
        <v>93</v>
      </c>
      <c r="AW5202" s="14" t="s">
        <v>46</v>
      </c>
      <c r="AX5202" s="14" t="s">
        <v>85</v>
      </c>
      <c r="AY5202" s="257" t="s">
        <v>241</v>
      </c>
    </row>
    <row r="5203" s="14" customFormat="1">
      <c r="A5203" s="14"/>
      <c r="B5203" s="247"/>
      <c r="C5203" s="248"/>
      <c r="D5203" s="238" t="s">
        <v>252</v>
      </c>
      <c r="E5203" s="249" t="s">
        <v>39</v>
      </c>
      <c r="F5203" s="250" t="s">
        <v>4535</v>
      </c>
      <c r="G5203" s="248"/>
      <c r="H5203" s="251">
        <v>7.335</v>
      </c>
      <c r="I5203" s="252"/>
      <c r="J5203" s="248"/>
      <c r="K5203" s="248"/>
      <c r="L5203" s="253"/>
      <c r="M5203" s="254"/>
      <c r="N5203" s="255"/>
      <c r="O5203" s="255"/>
      <c r="P5203" s="255"/>
      <c r="Q5203" s="255"/>
      <c r="R5203" s="255"/>
      <c r="S5203" s="255"/>
      <c r="T5203" s="256"/>
      <c r="U5203" s="14"/>
      <c r="V5203" s="14"/>
      <c r="W5203" s="14"/>
      <c r="X5203" s="14"/>
      <c r="Y5203" s="14"/>
      <c r="Z5203" s="14"/>
      <c r="AA5203" s="14"/>
      <c r="AB5203" s="14"/>
      <c r="AC5203" s="14"/>
      <c r="AD5203" s="14"/>
      <c r="AE5203" s="14"/>
      <c r="AT5203" s="257" t="s">
        <v>252</v>
      </c>
      <c r="AU5203" s="257" t="s">
        <v>93</v>
      </c>
      <c r="AV5203" s="14" t="s">
        <v>93</v>
      </c>
      <c r="AW5203" s="14" t="s">
        <v>46</v>
      </c>
      <c r="AX5203" s="14" t="s">
        <v>85</v>
      </c>
      <c r="AY5203" s="257" t="s">
        <v>241</v>
      </c>
    </row>
    <row r="5204" s="13" customFormat="1">
      <c r="A5204" s="13"/>
      <c r="B5204" s="236"/>
      <c r="C5204" s="237"/>
      <c r="D5204" s="238" t="s">
        <v>252</v>
      </c>
      <c r="E5204" s="239" t="s">
        <v>39</v>
      </c>
      <c r="F5204" s="240" t="s">
        <v>4370</v>
      </c>
      <c r="G5204" s="237"/>
      <c r="H5204" s="239" t="s">
        <v>39</v>
      </c>
      <c r="I5204" s="241"/>
      <c r="J5204" s="237"/>
      <c r="K5204" s="237"/>
      <c r="L5204" s="242"/>
      <c r="M5204" s="243"/>
      <c r="N5204" s="244"/>
      <c r="O5204" s="244"/>
      <c r="P5204" s="244"/>
      <c r="Q5204" s="244"/>
      <c r="R5204" s="244"/>
      <c r="S5204" s="244"/>
      <c r="T5204" s="245"/>
      <c r="U5204" s="13"/>
      <c r="V5204" s="13"/>
      <c r="W5204" s="13"/>
      <c r="X5204" s="13"/>
      <c r="Y5204" s="13"/>
      <c r="Z5204" s="13"/>
      <c r="AA5204" s="13"/>
      <c r="AB5204" s="13"/>
      <c r="AC5204" s="13"/>
      <c r="AD5204" s="13"/>
      <c r="AE5204" s="13"/>
      <c r="AT5204" s="246" t="s">
        <v>252</v>
      </c>
      <c r="AU5204" s="246" t="s">
        <v>93</v>
      </c>
      <c r="AV5204" s="13" t="s">
        <v>23</v>
      </c>
      <c r="AW5204" s="13" t="s">
        <v>46</v>
      </c>
      <c r="AX5204" s="13" t="s">
        <v>85</v>
      </c>
      <c r="AY5204" s="246" t="s">
        <v>241</v>
      </c>
    </row>
    <row r="5205" s="14" customFormat="1">
      <c r="A5205" s="14"/>
      <c r="B5205" s="247"/>
      <c r="C5205" s="248"/>
      <c r="D5205" s="238" t="s">
        <v>252</v>
      </c>
      <c r="E5205" s="249" t="s">
        <v>39</v>
      </c>
      <c r="F5205" s="250" t="s">
        <v>4536</v>
      </c>
      <c r="G5205" s="248"/>
      <c r="H5205" s="251">
        <v>27.609999999999999</v>
      </c>
      <c r="I5205" s="252"/>
      <c r="J5205" s="248"/>
      <c r="K5205" s="248"/>
      <c r="L5205" s="253"/>
      <c r="M5205" s="254"/>
      <c r="N5205" s="255"/>
      <c r="O5205" s="255"/>
      <c r="P5205" s="255"/>
      <c r="Q5205" s="255"/>
      <c r="R5205" s="255"/>
      <c r="S5205" s="255"/>
      <c r="T5205" s="256"/>
      <c r="U5205" s="14"/>
      <c r="V5205" s="14"/>
      <c r="W5205" s="14"/>
      <c r="X5205" s="14"/>
      <c r="Y5205" s="14"/>
      <c r="Z5205" s="14"/>
      <c r="AA5205" s="14"/>
      <c r="AB5205" s="14"/>
      <c r="AC5205" s="14"/>
      <c r="AD5205" s="14"/>
      <c r="AE5205" s="14"/>
      <c r="AT5205" s="257" t="s">
        <v>252</v>
      </c>
      <c r="AU5205" s="257" t="s">
        <v>93</v>
      </c>
      <c r="AV5205" s="14" t="s">
        <v>93</v>
      </c>
      <c r="AW5205" s="14" t="s">
        <v>46</v>
      </c>
      <c r="AX5205" s="14" t="s">
        <v>85</v>
      </c>
      <c r="AY5205" s="257" t="s">
        <v>241</v>
      </c>
    </row>
    <row r="5206" s="16" customFormat="1">
      <c r="A5206" s="16"/>
      <c r="B5206" s="269"/>
      <c r="C5206" s="270"/>
      <c r="D5206" s="238" t="s">
        <v>252</v>
      </c>
      <c r="E5206" s="271" t="s">
        <v>39</v>
      </c>
      <c r="F5206" s="272" t="s">
        <v>295</v>
      </c>
      <c r="G5206" s="270"/>
      <c r="H5206" s="273">
        <v>90.498000000000005</v>
      </c>
      <c r="I5206" s="274"/>
      <c r="J5206" s="270"/>
      <c r="K5206" s="270"/>
      <c r="L5206" s="275"/>
      <c r="M5206" s="276"/>
      <c r="N5206" s="277"/>
      <c r="O5206" s="277"/>
      <c r="P5206" s="277"/>
      <c r="Q5206" s="277"/>
      <c r="R5206" s="277"/>
      <c r="S5206" s="277"/>
      <c r="T5206" s="278"/>
      <c r="U5206" s="16"/>
      <c r="V5206" s="16"/>
      <c r="W5206" s="16"/>
      <c r="X5206" s="16"/>
      <c r="Y5206" s="16"/>
      <c r="Z5206" s="16"/>
      <c r="AA5206" s="16"/>
      <c r="AB5206" s="16"/>
      <c r="AC5206" s="16"/>
      <c r="AD5206" s="16"/>
      <c r="AE5206" s="16"/>
      <c r="AT5206" s="279" t="s">
        <v>252</v>
      </c>
      <c r="AU5206" s="279" t="s">
        <v>93</v>
      </c>
      <c r="AV5206" s="16" t="s">
        <v>113</v>
      </c>
      <c r="AW5206" s="16" t="s">
        <v>46</v>
      </c>
      <c r="AX5206" s="16" t="s">
        <v>85</v>
      </c>
      <c r="AY5206" s="279" t="s">
        <v>241</v>
      </c>
    </row>
    <row r="5207" s="13" customFormat="1">
      <c r="A5207" s="13"/>
      <c r="B5207" s="236"/>
      <c r="C5207" s="237"/>
      <c r="D5207" s="238" t="s">
        <v>252</v>
      </c>
      <c r="E5207" s="239" t="s">
        <v>39</v>
      </c>
      <c r="F5207" s="240" t="s">
        <v>4372</v>
      </c>
      <c r="G5207" s="237"/>
      <c r="H5207" s="239" t="s">
        <v>39</v>
      </c>
      <c r="I5207" s="241"/>
      <c r="J5207" s="237"/>
      <c r="K5207" s="237"/>
      <c r="L5207" s="242"/>
      <c r="M5207" s="243"/>
      <c r="N5207" s="244"/>
      <c r="O5207" s="244"/>
      <c r="P5207" s="244"/>
      <c r="Q5207" s="244"/>
      <c r="R5207" s="244"/>
      <c r="S5207" s="244"/>
      <c r="T5207" s="245"/>
      <c r="U5207" s="13"/>
      <c r="V5207" s="13"/>
      <c r="W5207" s="13"/>
      <c r="X5207" s="13"/>
      <c r="Y5207" s="13"/>
      <c r="Z5207" s="13"/>
      <c r="AA5207" s="13"/>
      <c r="AB5207" s="13"/>
      <c r="AC5207" s="13"/>
      <c r="AD5207" s="13"/>
      <c r="AE5207" s="13"/>
      <c r="AT5207" s="246" t="s">
        <v>252</v>
      </c>
      <c r="AU5207" s="246" t="s">
        <v>93</v>
      </c>
      <c r="AV5207" s="13" t="s">
        <v>23</v>
      </c>
      <c r="AW5207" s="13" t="s">
        <v>46</v>
      </c>
      <c r="AX5207" s="13" t="s">
        <v>85</v>
      </c>
      <c r="AY5207" s="246" t="s">
        <v>241</v>
      </c>
    </row>
    <row r="5208" s="13" customFormat="1">
      <c r="A5208" s="13"/>
      <c r="B5208" s="236"/>
      <c r="C5208" s="237"/>
      <c r="D5208" s="238" t="s">
        <v>252</v>
      </c>
      <c r="E5208" s="239" t="s">
        <v>39</v>
      </c>
      <c r="F5208" s="240" t="s">
        <v>4019</v>
      </c>
      <c r="G5208" s="237"/>
      <c r="H5208" s="239" t="s">
        <v>39</v>
      </c>
      <c r="I5208" s="241"/>
      <c r="J5208" s="237"/>
      <c r="K5208" s="237"/>
      <c r="L5208" s="242"/>
      <c r="M5208" s="243"/>
      <c r="N5208" s="244"/>
      <c r="O5208" s="244"/>
      <c r="P5208" s="244"/>
      <c r="Q5208" s="244"/>
      <c r="R5208" s="244"/>
      <c r="S5208" s="244"/>
      <c r="T5208" s="245"/>
      <c r="U5208" s="13"/>
      <c r="V5208" s="13"/>
      <c r="W5208" s="13"/>
      <c r="X5208" s="13"/>
      <c r="Y5208" s="13"/>
      <c r="Z5208" s="13"/>
      <c r="AA5208" s="13"/>
      <c r="AB5208" s="13"/>
      <c r="AC5208" s="13"/>
      <c r="AD5208" s="13"/>
      <c r="AE5208" s="13"/>
      <c r="AT5208" s="246" t="s">
        <v>252</v>
      </c>
      <c r="AU5208" s="246" t="s">
        <v>93</v>
      </c>
      <c r="AV5208" s="13" t="s">
        <v>23</v>
      </c>
      <c r="AW5208" s="13" t="s">
        <v>46</v>
      </c>
      <c r="AX5208" s="13" t="s">
        <v>85</v>
      </c>
      <c r="AY5208" s="246" t="s">
        <v>241</v>
      </c>
    </row>
    <row r="5209" s="14" customFormat="1">
      <c r="A5209" s="14"/>
      <c r="B5209" s="247"/>
      <c r="C5209" s="248"/>
      <c r="D5209" s="238" t="s">
        <v>252</v>
      </c>
      <c r="E5209" s="249" t="s">
        <v>39</v>
      </c>
      <c r="F5209" s="250" t="s">
        <v>4537</v>
      </c>
      <c r="G5209" s="248"/>
      <c r="H5209" s="251">
        <v>8.0280000000000005</v>
      </c>
      <c r="I5209" s="252"/>
      <c r="J5209" s="248"/>
      <c r="K5209" s="248"/>
      <c r="L5209" s="253"/>
      <c r="M5209" s="254"/>
      <c r="N5209" s="255"/>
      <c r="O5209" s="255"/>
      <c r="P5209" s="255"/>
      <c r="Q5209" s="255"/>
      <c r="R5209" s="255"/>
      <c r="S5209" s="255"/>
      <c r="T5209" s="256"/>
      <c r="U5209" s="14"/>
      <c r="V5209" s="14"/>
      <c r="W5209" s="14"/>
      <c r="X5209" s="14"/>
      <c r="Y5209" s="14"/>
      <c r="Z5209" s="14"/>
      <c r="AA5209" s="14"/>
      <c r="AB5209" s="14"/>
      <c r="AC5209" s="14"/>
      <c r="AD5209" s="14"/>
      <c r="AE5209" s="14"/>
      <c r="AT5209" s="257" t="s">
        <v>252</v>
      </c>
      <c r="AU5209" s="257" t="s">
        <v>93</v>
      </c>
      <c r="AV5209" s="14" t="s">
        <v>93</v>
      </c>
      <c r="AW5209" s="14" t="s">
        <v>46</v>
      </c>
      <c r="AX5209" s="14" t="s">
        <v>85</v>
      </c>
      <c r="AY5209" s="257" t="s">
        <v>241</v>
      </c>
    </row>
    <row r="5210" s="16" customFormat="1">
      <c r="A5210" s="16"/>
      <c r="B5210" s="269"/>
      <c r="C5210" s="270"/>
      <c r="D5210" s="238" t="s">
        <v>252</v>
      </c>
      <c r="E5210" s="271" t="s">
        <v>39</v>
      </c>
      <c r="F5210" s="272" t="s">
        <v>295</v>
      </c>
      <c r="G5210" s="270"/>
      <c r="H5210" s="273">
        <v>8.0280000000000005</v>
      </c>
      <c r="I5210" s="274"/>
      <c r="J5210" s="270"/>
      <c r="K5210" s="270"/>
      <c r="L5210" s="275"/>
      <c r="M5210" s="276"/>
      <c r="N5210" s="277"/>
      <c r="O5210" s="277"/>
      <c r="P5210" s="277"/>
      <c r="Q5210" s="277"/>
      <c r="R5210" s="277"/>
      <c r="S5210" s="277"/>
      <c r="T5210" s="278"/>
      <c r="U5210" s="16"/>
      <c r="V5210" s="16"/>
      <c r="W5210" s="16"/>
      <c r="X5210" s="16"/>
      <c r="Y5210" s="16"/>
      <c r="Z5210" s="16"/>
      <c r="AA5210" s="16"/>
      <c r="AB5210" s="16"/>
      <c r="AC5210" s="16"/>
      <c r="AD5210" s="16"/>
      <c r="AE5210" s="16"/>
      <c r="AT5210" s="279" t="s">
        <v>252</v>
      </c>
      <c r="AU5210" s="279" t="s">
        <v>93</v>
      </c>
      <c r="AV5210" s="16" t="s">
        <v>113</v>
      </c>
      <c r="AW5210" s="16" t="s">
        <v>46</v>
      </c>
      <c r="AX5210" s="16" t="s">
        <v>85</v>
      </c>
      <c r="AY5210" s="279" t="s">
        <v>241</v>
      </c>
    </row>
    <row r="5211" s="13" customFormat="1">
      <c r="A5211" s="13"/>
      <c r="B5211" s="236"/>
      <c r="C5211" s="237"/>
      <c r="D5211" s="238" t="s">
        <v>252</v>
      </c>
      <c r="E5211" s="239" t="s">
        <v>39</v>
      </c>
      <c r="F5211" s="240" t="s">
        <v>1949</v>
      </c>
      <c r="G5211" s="237"/>
      <c r="H5211" s="239" t="s">
        <v>39</v>
      </c>
      <c r="I5211" s="241"/>
      <c r="J5211" s="237"/>
      <c r="K5211" s="237"/>
      <c r="L5211" s="242"/>
      <c r="M5211" s="243"/>
      <c r="N5211" s="244"/>
      <c r="O5211" s="244"/>
      <c r="P5211" s="244"/>
      <c r="Q5211" s="244"/>
      <c r="R5211" s="244"/>
      <c r="S5211" s="244"/>
      <c r="T5211" s="245"/>
      <c r="U5211" s="13"/>
      <c r="V5211" s="13"/>
      <c r="W5211" s="13"/>
      <c r="X5211" s="13"/>
      <c r="Y5211" s="13"/>
      <c r="Z5211" s="13"/>
      <c r="AA5211" s="13"/>
      <c r="AB5211" s="13"/>
      <c r="AC5211" s="13"/>
      <c r="AD5211" s="13"/>
      <c r="AE5211" s="13"/>
      <c r="AT5211" s="246" t="s">
        <v>252</v>
      </c>
      <c r="AU5211" s="246" t="s">
        <v>93</v>
      </c>
      <c r="AV5211" s="13" t="s">
        <v>23</v>
      </c>
      <c r="AW5211" s="13" t="s">
        <v>46</v>
      </c>
      <c r="AX5211" s="13" t="s">
        <v>85</v>
      </c>
      <c r="AY5211" s="246" t="s">
        <v>241</v>
      </c>
    </row>
    <row r="5212" s="14" customFormat="1">
      <c r="A5212" s="14"/>
      <c r="B5212" s="247"/>
      <c r="C5212" s="248"/>
      <c r="D5212" s="238" t="s">
        <v>252</v>
      </c>
      <c r="E5212" s="249" t="s">
        <v>39</v>
      </c>
      <c r="F5212" s="250" t="s">
        <v>4538</v>
      </c>
      <c r="G5212" s="248"/>
      <c r="H5212" s="251">
        <v>28.875</v>
      </c>
      <c r="I5212" s="252"/>
      <c r="J5212" s="248"/>
      <c r="K5212" s="248"/>
      <c r="L5212" s="253"/>
      <c r="M5212" s="254"/>
      <c r="N5212" s="255"/>
      <c r="O5212" s="255"/>
      <c r="P5212" s="255"/>
      <c r="Q5212" s="255"/>
      <c r="R5212" s="255"/>
      <c r="S5212" s="255"/>
      <c r="T5212" s="256"/>
      <c r="U5212" s="14"/>
      <c r="V5212" s="14"/>
      <c r="W5212" s="14"/>
      <c r="X5212" s="14"/>
      <c r="Y5212" s="14"/>
      <c r="Z5212" s="14"/>
      <c r="AA5212" s="14"/>
      <c r="AB5212" s="14"/>
      <c r="AC5212" s="14"/>
      <c r="AD5212" s="14"/>
      <c r="AE5212" s="14"/>
      <c r="AT5212" s="257" t="s">
        <v>252</v>
      </c>
      <c r="AU5212" s="257" t="s">
        <v>93</v>
      </c>
      <c r="AV5212" s="14" t="s">
        <v>93</v>
      </c>
      <c r="AW5212" s="14" t="s">
        <v>46</v>
      </c>
      <c r="AX5212" s="14" t="s">
        <v>85</v>
      </c>
      <c r="AY5212" s="257" t="s">
        <v>241</v>
      </c>
    </row>
    <row r="5213" s="16" customFormat="1">
      <c r="A5213" s="16"/>
      <c r="B5213" s="269"/>
      <c r="C5213" s="270"/>
      <c r="D5213" s="238" t="s">
        <v>252</v>
      </c>
      <c r="E5213" s="271" t="s">
        <v>39</v>
      </c>
      <c r="F5213" s="272" t="s">
        <v>295</v>
      </c>
      <c r="G5213" s="270"/>
      <c r="H5213" s="273">
        <v>28.875</v>
      </c>
      <c r="I5213" s="274"/>
      <c r="J5213" s="270"/>
      <c r="K5213" s="270"/>
      <c r="L5213" s="275"/>
      <c r="M5213" s="276"/>
      <c r="N5213" s="277"/>
      <c r="O5213" s="277"/>
      <c r="P5213" s="277"/>
      <c r="Q5213" s="277"/>
      <c r="R5213" s="277"/>
      <c r="S5213" s="277"/>
      <c r="T5213" s="278"/>
      <c r="U5213" s="16"/>
      <c r="V5213" s="16"/>
      <c r="W5213" s="16"/>
      <c r="X5213" s="16"/>
      <c r="Y5213" s="16"/>
      <c r="Z5213" s="16"/>
      <c r="AA5213" s="16"/>
      <c r="AB5213" s="16"/>
      <c r="AC5213" s="16"/>
      <c r="AD5213" s="16"/>
      <c r="AE5213" s="16"/>
      <c r="AT5213" s="279" t="s">
        <v>252</v>
      </c>
      <c r="AU5213" s="279" t="s">
        <v>93</v>
      </c>
      <c r="AV5213" s="16" t="s">
        <v>113</v>
      </c>
      <c r="AW5213" s="16" t="s">
        <v>46</v>
      </c>
      <c r="AX5213" s="16" t="s">
        <v>85</v>
      </c>
      <c r="AY5213" s="279" t="s">
        <v>241</v>
      </c>
    </row>
    <row r="5214" s="13" customFormat="1">
      <c r="A5214" s="13"/>
      <c r="B5214" s="236"/>
      <c r="C5214" s="237"/>
      <c r="D5214" s="238" t="s">
        <v>252</v>
      </c>
      <c r="E5214" s="239" t="s">
        <v>39</v>
      </c>
      <c r="F5214" s="240" t="s">
        <v>1952</v>
      </c>
      <c r="G5214" s="237"/>
      <c r="H5214" s="239" t="s">
        <v>39</v>
      </c>
      <c r="I5214" s="241"/>
      <c r="J5214" s="237"/>
      <c r="K5214" s="237"/>
      <c r="L5214" s="242"/>
      <c r="M5214" s="243"/>
      <c r="N5214" s="244"/>
      <c r="O5214" s="244"/>
      <c r="P5214" s="244"/>
      <c r="Q5214" s="244"/>
      <c r="R5214" s="244"/>
      <c r="S5214" s="244"/>
      <c r="T5214" s="245"/>
      <c r="U5214" s="13"/>
      <c r="V5214" s="13"/>
      <c r="W5214" s="13"/>
      <c r="X5214" s="13"/>
      <c r="Y5214" s="13"/>
      <c r="Z5214" s="13"/>
      <c r="AA5214" s="13"/>
      <c r="AB5214" s="13"/>
      <c r="AC5214" s="13"/>
      <c r="AD5214" s="13"/>
      <c r="AE5214" s="13"/>
      <c r="AT5214" s="246" t="s">
        <v>252</v>
      </c>
      <c r="AU5214" s="246" t="s">
        <v>93</v>
      </c>
      <c r="AV5214" s="13" t="s">
        <v>23</v>
      </c>
      <c r="AW5214" s="13" t="s">
        <v>46</v>
      </c>
      <c r="AX5214" s="13" t="s">
        <v>85</v>
      </c>
      <c r="AY5214" s="246" t="s">
        <v>241</v>
      </c>
    </row>
    <row r="5215" s="14" customFormat="1">
      <c r="A5215" s="14"/>
      <c r="B5215" s="247"/>
      <c r="C5215" s="248"/>
      <c r="D5215" s="238" t="s">
        <v>252</v>
      </c>
      <c r="E5215" s="249" t="s">
        <v>39</v>
      </c>
      <c r="F5215" s="250" t="s">
        <v>4539</v>
      </c>
      <c r="G5215" s="248"/>
      <c r="H5215" s="251">
        <v>60.600000000000001</v>
      </c>
      <c r="I5215" s="252"/>
      <c r="J5215" s="248"/>
      <c r="K5215" s="248"/>
      <c r="L5215" s="253"/>
      <c r="M5215" s="254"/>
      <c r="N5215" s="255"/>
      <c r="O5215" s="255"/>
      <c r="P5215" s="255"/>
      <c r="Q5215" s="255"/>
      <c r="R5215" s="255"/>
      <c r="S5215" s="255"/>
      <c r="T5215" s="256"/>
      <c r="U5215" s="14"/>
      <c r="V5215" s="14"/>
      <c r="W5215" s="14"/>
      <c r="X5215" s="14"/>
      <c r="Y5215" s="14"/>
      <c r="Z5215" s="14"/>
      <c r="AA5215" s="14"/>
      <c r="AB5215" s="14"/>
      <c r="AC5215" s="14"/>
      <c r="AD5215" s="14"/>
      <c r="AE5215" s="14"/>
      <c r="AT5215" s="257" t="s">
        <v>252</v>
      </c>
      <c r="AU5215" s="257" t="s">
        <v>93</v>
      </c>
      <c r="AV5215" s="14" t="s">
        <v>93</v>
      </c>
      <c r="AW5215" s="14" t="s">
        <v>46</v>
      </c>
      <c r="AX5215" s="14" t="s">
        <v>85</v>
      </c>
      <c r="AY5215" s="257" t="s">
        <v>241</v>
      </c>
    </row>
    <row r="5216" s="16" customFormat="1">
      <c r="A5216" s="16"/>
      <c r="B5216" s="269"/>
      <c r="C5216" s="270"/>
      <c r="D5216" s="238" t="s">
        <v>252</v>
      </c>
      <c r="E5216" s="271" t="s">
        <v>39</v>
      </c>
      <c r="F5216" s="272" t="s">
        <v>295</v>
      </c>
      <c r="G5216" s="270"/>
      <c r="H5216" s="273">
        <v>60.600000000000001</v>
      </c>
      <c r="I5216" s="274"/>
      <c r="J5216" s="270"/>
      <c r="K5216" s="270"/>
      <c r="L5216" s="275"/>
      <c r="M5216" s="276"/>
      <c r="N5216" s="277"/>
      <c r="O5216" s="277"/>
      <c r="P5216" s="277"/>
      <c r="Q5216" s="277"/>
      <c r="R5216" s="277"/>
      <c r="S5216" s="277"/>
      <c r="T5216" s="278"/>
      <c r="U5216" s="16"/>
      <c r="V5216" s="16"/>
      <c r="W5216" s="16"/>
      <c r="X5216" s="16"/>
      <c r="Y5216" s="16"/>
      <c r="Z5216" s="16"/>
      <c r="AA5216" s="16"/>
      <c r="AB5216" s="16"/>
      <c r="AC5216" s="16"/>
      <c r="AD5216" s="16"/>
      <c r="AE5216" s="16"/>
      <c r="AT5216" s="279" t="s">
        <v>252</v>
      </c>
      <c r="AU5216" s="279" t="s">
        <v>93</v>
      </c>
      <c r="AV5216" s="16" t="s">
        <v>113</v>
      </c>
      <c r="AW5216" s="16" t="s">
        <v>46</v>
      </c>
      <c r="AX5216" s="16" t="s">
        <v>85</v>
      </c>
      <c r="AY5216" s="279" t="s">
        <v>241</v>
      </c>
    </row>
    <row r="5217" s="15" customFormat="1">
      <c r="A5217" s="15"/>
      <c r="B5217" s="258"/>
      <c r="C5217" s="259"/>
      <c r="D5217" s="238" t="s">
        <v>252</v>
      </c>
      <c r="E5217" s="260" t="s">
        <v>39</v>
      </c>
      <c r="F5217" s="261" t="s">
        <v>274</v>
      </c>
      <c r="G5217" s="259"/>
      <c r="H5217" s="262">
        <v>188.00100000000001</v>
      </c>
      <c r="I5217" s="263"/>
      <c r="J5217" s="259"/>
      <c r="K5217" s="259"/>
      <c r="L5217" s="264"/>
      <c r="M5217" s="265"/>
      <c r="N5217" s="266"/>
      <c r="O5217" s="266"/>
      <c r="P5217" s="266"/>
      <c r="Q5217" s="266"/>
      <c r="R5217" s="266"/>
      <c r="S5217" s="266"/>
      <c r="T5217" s="267"/>
      <c r="U5217" s="15"/>
      <c r="V5217" s="15"/>
      <c r="W5217" s="15"/>
      <c r="X5217" s="15"/>
      <c r="Y5217" s="15"/>
      <c r="Z5217" s="15"/>
      <c r="AA5217" s="15"/>
      <c r="AB5217" s="15"/>
      <c r="AC5217" s="15"/>
      <c r="AD5217" s="15"/>
      <c r="AE5217" s="15"/>
      <c r="AT5217" s="268" t="s">
        <v>252</v>
      </c>
      <c r="AU5217" s="268" t="s">
        <v>93</v>
      </c>
      <c r="AV5217" s="15" t="s">
        <v>248</v>
      </c>
      <c r="AW5217" s="15" t="s">
        <v>46</v>
      </c>
      <c r="AX5217" s="15" t="s">
        <v>23</v>
      </c>
      <c r="AY5217" s="268" t="s">
        <v>241</v>
      </c>
    </row>
    <row r="5218" s="2" customFormat="1" ht="33" customHeight="1">
      <c r="A5218" s="42"/>
      <c r="B5218" s="43"/>
      <c r="C5218" s="280" t="s">
        <v>4551</v>
      </c>
      <c r="D5218" s="280" t="s">
        <v>463</v>
      </c>
      <c r="E5218" s="281" t="s">
        <v>4420</v>
      </c>
      <c r="F5218" s="282" t="s">
        <v>4421</v>
      </c>
      <c r="G5218" s="283" t="s">
        <v>145</v>
      </c>
      <c r="H5218" s="284">
        <v>225.601</v>
      </c>
      <c r="I5218" s="285"/>
      <c r="J5218" s="286">
        <f>ROUND(I5218*H5218,2)</f>
        <v>0</v>
      </c>
      <c r="K5218" s="282" t="s">
        <v>39</v>
      </c>
      <c r="L5218" s="287"/>
      <c r="M5218" s="288" t="s">
        <v>39</v>
      </c>
      <c r="N5218" s="289" t="s">
        <v>56</v>
      </c>
      <c r="O5218" s="88"/>
      <c r="P5218" s="227">
        <f>O5218*H5218</f>
        <v>0</v>
      </c>
      <c r="Q5218" s="227">
        <v>0.0044999999999999997</v>
      </c>
      <c r="R5218" s="227">
        <f>Q5218*H5218</f>
        <v>1.0152044999999998</v>
      </c>
      <c r="S5218" s="227">
        <v>0</v>
      </c>
      <c r="T5218" s="228">
        <f>S5218*H5218</f>
        <v>0</v>
      </c>
      <c r="U5218" s="42"/>
      <c r="V5218" s="42"/>
      <c r="W5218" s="42"/>
      <c r="X5218" s="42"/>
      <c r="Y5218" s="42"/>
      <c r="Z5218" s="42"/>
      <c r="AA5218" s="42"/>
      <c r="AB5218" s="42"/>
      <c r="AC5218" s="42"/>
      <c r="AD5218" s="42"/>
      <c r="AE5218" s="42"/>
      <c r="AR5218" s="229" t="s">
        <v>660</v>
      </c>
      <c r="AT5218" s="229" t="s">
        <v>463</v>
      </c>
      <c r="AU5218" s="229" t="s">
        <v>93</v>
      </c>
      <c r="AY5218" s="20" t="s">
        <v>241</v>
      </c>
      <c r="BE5218" s="230">
        <f>IF(N5218="základní",J5218,0)</f>
        <v>0</v>
      </c>
      <c r="BF5218" s="230">
        <f>IF(N5218="snížená",J5218,0)</f>
        <v>0</v>
      </c>
      <c r="BG5218" s="230">
        <f>IF(N5218="zákl. přenesená",J5218,0)</f>
        <v>0</v>
      </c>
      <c r="BH5218" s="230">
        <f>IF(N5218="sníž. přenesená",J5218,0)</f>
        <v>0</v>
      </c>
      <c r="BI5218" s="230">
        <f>IF(N5218="nulová",J5218,0)</f>
        <v>0</v>
      </c>
      <c r="BJ5218" s="20" t="s">
        <v>23</v>
      </c>
      <c r="BK5218" s="230">
        <f>ROUND(I5218*H5218,2)</f>
        <v>0</v>
      </c>
      <c r="BL5218" s="20" t="s">
        <v>462</v>
      </c>
      <c r="BM5218" s="229" t="s">
        <v>4552</v>
      </c>
    </row>
    <row r="5219" s="14" customFormat="1">
      <c r="A5219" s="14"/>
      <c r="B5219" s="247"/>
      <c r="C5219" s="248"/>
      <c r="D5219" s="238" t="s">
        <v>252</v>
      </c>
      <c r="E5219" s="248"/>
      <c r="F5219" s="250" t="s">
        <v>4553</v>
      </c>
      <c r="G5219" s="248"/>
      <c r="H5219" s="251">
        <v>225.601</v>
      </c>
      <c r="I5219" s="252"/>
      <c r="J5219" s="248"/>
      <c r="K5219" s="248"/>
      <c r="L5219" s="253"/>
      <c r="M5219" s="254"/>
      <c r="N5219" s="255"/>
      <c r="O5219" s="255"/>
      <c r="P5219" s="255"/>
      <c r="Q5219" s="255"/>
      <c r="R5219" s="255"/>
      <c r="S5219" s="255"/>
      <c r="T5219" s="256"/>
      <c r="U5219" s="14"/>
      <c r="V5219" s="14"/>
      <c r="W5219" s="14"/>
      <c r="X5219" s="14"/>
      <c r="Y5219" s="14"/>
      <c r="Z5219" s="14"/>
      <c r="AA5219" s="14"/>
      <c r="AB5219" s="14"/>
      <c r="AC5219" s="14"/>
      <c r="AD5219" s="14"/>
      <c r="AE5219" s="14"/>
      <c r="AT5219" s="257" t="s">
        <v>252</v>
      </c>
      <c r="AU5219" s="257" t="s">
        <v>93</v>
      </c>
      <c r="AV5219" s="14" t="s">
        <v>93</v>
      </c>
      <c r="AW5219" s="14" t="s">
        <v>4</v>
      </c>
      <c r="AX5219" s="14" t="s">
        <v>23</v>
      </c>
      <c r="AY5219" s="257" t="s">
        <v>241</v>
      </c>
    </row>
    <row r="5220" s="2" customFormat="1" ht="24.15" customHeight="1">
      <c r="A5220" s="42"/>
      <c r="B5220" s="43"/>
      <c r="C5220" s="218" t="s">
        <v>4554</v>
      </c>
      <c r="D5220" s="218" t="s">
        <v>243</v>
      </c>
      <c r="E5220" s="219" t="s">
        <v>4547</v>
      </c>
      <c r="F5220" s="220" t="s">
        <v>4548</v>
      </c>
      <c r="G5220" s="221" t="s">
        <v>145</v>
      </c>
      <c r="H5220" s="222">
        <v>107.211</v>
      </c>
      <c r="I5220" s="223"/>
      <c r="J5220" s="224">
        <f>ROUND(I5220*H5220,2)</f>
        <v>0</v>
      </c>
      <c r="K5220" s="220" t="s">
        <v>247</v>
      </c>
      <c r="L5220" s="48"/>
      <c r="M5220" s="225" t="s">
        <v>39</v>
      </c>
      <c r="N5220" s="226" t="s">
        <v>56</v>
      </c>
      <c r="O5220" s="88"/>
      <c r="P5220" s="227">
        <f>O5220*H5220</f>
        <v>0</v>
      </c>
      <c r="Q5220" s="227">
        <v>0.00093999999999999997</v>
      </c>
      <c r="R5220" s="227">
        <f>Q5220*H5220</f>
        <v>0.10077833999999999</v>
      </c>
      <c r="S5220" s="227">
        <v>0</v>
      </c>
      <c r="T5220" s="228">
        <f>S5220*H5220</f>
        <v>0</v>
      </c>
      <c r="U5220" s="42"/>
      <c r="V5220" s="42"/>
      <c r="W5220" s="42"/>
      <c r="X5220" s="42"/>
      <c r="Y5220" s="42"/>
      <c r="Z5220" s="42"/>
      <c r="AA5220" s="42"/>
      <c r="AB5220" s="42"/>
      <c r="AC5220" s="42"/>
      <c r="AD5220" s="42"/>
      <c r="AE5220" s="42"/>
      <c r="AR5220" s="229" t="s">
        <v>462</v>
      </c>
      <c r="AT5220" s="229" t="s">
        <v>243</v>
      </c>
      <c r="AU5220" s="229" t="s">
        <v>93</v>
      </c>
      <c r="AY5220" s="20" t="s">
        <v>241</v>
      </c>
      <c r="BE5220" s="230">
        <f>IF(N5220="základní",J5220,0)</f>
        <v>0</v>
      </c>
      <c r="BF5220" s="230">
        <f>IF(N5220="snížená",J5220,0)</f>
        <v>0</v>
      </c>
      <c r="BG5220" s="230">
        <f>IF(N5220="zákl. přenesená",J5220,0)</f>
        <v>0</v>
      </c>
      <c r="BH5220" s="230">
        <f>IF(N5220="sníž. přenesená",J5220,0)</f>
        <v>0</v>
      </c>
      <c r="BI5220" s="230">
        <f>IF(N5220="nulová",J5220,0)</f>
        <v>0</v>
      </c>
      <c r="BJ5220" s="20" t="s">
        <v>23</v>
      </c>
      <c r="BK5220" s="230">
        <f>ROUND(I5220*H5220,2)</f>
        <v>0</v>
      </c>
      <c r="BL5220" s="20" t="s">
        <v>462</v>
      </c>
      <c r="BM5220" s="229" t="s">
        <v>4555</v>
      </c>
    </row>
    <row r="5221" s="2" customFormat="1">
      <c r="A5221" s="42"/>
      <c r="B5221" s="43"/>
      <c r="C5221" s="44"/>
      <c r="D5221" s="231" t="s">
        <v>250</v>
      </c>
      <c r="E5221" s="44"/>
      <c r="F5221" s="232" t="s">
        <v>4550</v>
      </c>
      <c r="G5221" s="44"/>
      <c r="H5221" s="44"/>
      <c r="I5221" s="233"/>
      <c r="J5221" s="44"/>
      <c r="K5221" s="44"/>
      <c r="L5221" s="48"/>
      <c r="M5221" s="234"/>
      <c r="N5221" s="235"/>
      <c r="O5221" s="88"/>
      <c r="P5221" s="88"/>
      <c r="Q5221" s="88"/>
      <c r="R5221" s="88"/>
      <c r="S5221" s="88"/>
      <c r="T5221" s="89"/>
      <c r="U5221" s="42"/>
      <c r="V5221" s="42"/>
      <c r="W5221" s="42"/>
      <c r="X5221" s="42"/>
      <c r="Y5221" s="42"/>
      <c r="Z5221" s="42"/>
      <c r="AA5221" s="42"/>
      <c r="AB5221" s="42"/>
      <c r="AC5221" s="42"/>
      <c r="AD5221" s="42"/>
      <c r="AE5221" s="42"/>
      <c r="AT5221" s="20" t="s">
        <v>250</v>
      </c>
      <c r="AU5221" s="20" t="s">
        <v>93</v>
      </c>
    </row>
    <row r="5222" s="13" customFormat="1">
      <c r="A5222" s="13"/>
      <c r="B5222" s="236"/>
      <c r="C5222" s="237"/>
      <c r="D5222" s="238" t="s">
        <v>252</v>
      </c>
      <c r="E5222" s="239" t="s">
        <v>39</v>
      </c>
      <c r="F5222" s="240" t="s">
        <v>1306</v>
      </c>
      <c r="G5222" s="237"/>
      <c r="H5222" s="239" t="s">
        <v>39</v>
      </c>
      <c r="I5222" s="241"/>
      <c r="J5222" s="237"/>
      <c r="K5222" s="237"/>
      <c r="L5222" s="242"/>
      <c r="M5222" s="243"/>
      <c r="N5222" s="244"/>
      <c r="O5222" s="244"/>
      <c r="P5222" s="244"/>
      <c r="Q5222" s="244"/>
      <c r="R5222" s="244"/>
      <c r="S5222" s="244"/>
      <c r="T5222" s="245"/>
      <c r="U5222" s="13"/>
      <c r="V5222" s="13"/>
      <c r="W5222" s="13"/>
      <c r="X5222" s="13"/>
      <c r="Y5222" s="13"/>
      <c r="Z5222" s="13"/>
      <c r="AA5222" s="13"/>
      <c r="AB5222" s="13"/>
      <c r="AC5222" s="13"/>
      <c r="AD5222" s="13"/>
      <c r="AE5222" s="13"/>
      <c r="AT5222" s="246" t="s">
        <v>252</v>
      </c>
      <c r="AU5222" s="246" t="s">
        <v>93</v>
      </c>
      <c r="AV5222" s="13" t="s">
        <v>23</v>
      </c>
      <c r="AW5222" s="13" t="s">
        <v>46</v>
      </c>
      <c r="AX5222" s="13" t="s">
        <v>85</v>
      </c>
      <c r="AY5222" s="246" t="s">
        <v>241</v>
      </c>
    </row>
    <row r="5223" s="13" customFormat="1">
      <c r="A5223" s="13"/>
      <c r="B5223" s="236"/>
      <c r="C5223" s="237"/>
      <c r="D5223" s="238" t="s">
        <v>252</v>
      </c>
      <c r="E5223" s="239" t="s">
        <v>39</v>
      </c>
      <c r="F5223" s="240" t="s">
        <v>4385</v>
      </c>
      <c r="G5223" s="237"/>
      <c r="H5223" s="239" t="s">
        <v>39</v>
      </c>
      <c r="I5223" s="241"/>
      <c r="J5223" s="237"/>
      <c r="K5223" s="237"/>
      <c r="L5223" s="242"/>
      <c r="M5223" s="243"/>
      <c r="N5223" s="244"/>
      <c r="O5223" s="244"/>
      <c r="P5223" s="244"/>
      <c r="Q5223" s="244"/>
      <c r="R5223" s="244"/>
      <c r="S5223" s="244"/>
      <c r="T5223" s="245"/>
      <c r="U5223" s="13"/>
      <c r="V5223" s="13"/>
      <c r="W5223" s="13"/>
      <c r="X5223" s="13"/>
      <c r="Y5223" s="13"/>
      <c r="Z5223" s="13"/>
      <c r="AA5223" s="13"/>
      <c r="AB5223" s="13"/>
      <c r="AC5223" s="13"/>
      <c r="AD5223" s="13"/>
      <c r="AE5223" s="13"/>
      <c r="AT5223" s="246" t="s">
        <v>252</v>
      </c>
      <c r="AU5223" s="246" t="s">
        <v>93</v>
      </c>
      <c r="AV5223" s="13" t="s">
        <v>23</v>
      </c>
      <c r="AW5223" s="13" t="s">
        <v>46</v>
      </c>
      <c r="AX5223" s="13" t="s">
        <v>85</v>
      </c>
      <c r="AY5223" s="246" t="s">
        <v>241</v>
      </c>
    </row>
    <row r="5224" s="13" customFormat="1">
      <c r="A5224" s="13"/>
      <c r="B5224" s="236"/>
      <c r="C5224" s="237"/>
      <c r="D5224" s="238" t="s">
        <v>252</v>
      </c>
      <c r="E5224" s="239" t="s">
        <v>39</v>
      </c>
      <c r="F5224" s="240" t="s">
        <v>1946</v>
      </c>
      <c r="G5224" s="237"/>
      <c r="H5224" s="239" t="s">
        <v>39</v>
      </c>
      <c r="I5224" s="241"/>
      <c r="J5224" s="237"/>
      <c r="K5224" s="237"/>
      <c r="L5224" s="242"/>
      <c r="M5224" s="243"/>
      <c r="N5224" s="244"/>
      <c r="O5224" s="244"/>
      <c r="P5224" s="244"/>
      <c r="Q5224" s="244"/>
      <c r="R5224" s="244"/>
      <c r="S5224" s="244"/>
      <c r="T5224" s="245"/>
      <c r="U5224" s="13"/>
      <c r="V5224" s="13"/>
      <c r="W5224" s="13"/>
      <c r="X5224" s="13"/>
      <c r="Y5224" s="13"/>
      <c r="Z5224" s="13"/>
      <c r="AA5224" s="13"/>
      <c r="AB5224" s="13"/>
      <c r="AC5224" s="13"/>
      <c r="AD5224" s="13"/>
      <c r="AE5224" s="13"/>
      <c r="AT5224" s="246" t="s">
        <v>252</v>
      </c>
      <c r="AU5224" s="246" t="s">
        <v>93</v>
      </c>
      <c r="AV5224" s="13" t="s">
        <v>23</v>
      </c>
      <c r="AW5224" s="13" t="s">
        <v>46</v>
      </c>
      <c r="AX5224" s="13" t="s">
        <v>85</v>
      </c>
      <c r="AY5224" s="246" t="s">
        <v>241</v>
      </c>
    </row>
    <row r="5225" s="13" customFormat="1">
      <c r="A5225" s="13"/>
      <c r="B5225" s="236"/>
      <c r="C5225" s="237"/>
      <c r="D5225" s="238" t="s">
        <v>252</v>
      </c>
      <c r="E5225" s="239" t="s">
        <v>39</v>
      </c>
      <c r="F5225" s="240" t="s">
        <v>4366</v>
      </c>
      <c r="G5225" s="237"/>
      <c r="H5225" s="239" t="s">
        <v>39</v>
      </c>
      <c r="I5225" s="241"/>
      <c r="J5225" s="237"/>
      <c r="K5225" s="237"/>
      <c r="L5225" s="242"/>
      <c r="M5225" s="243"/>
      <c r="N5225" s="244"/>
      <c r="O5225" s="244"/>
      <c r="P5225" s="244"/>
      <c r="Q5225" s="244"/>
      <c r="R5225" s="244"/>
      <c r="S5225" s="244"/>
      <c r="T5225" s="245"/>
      <c r="U5225" s="13"/>
      <c r="V5225" s="13"/>
      <c r="W5225" s="13"/>
      <c r="X5225" s="13"/>
      <c r="Y5225" s="13"/>
      <c r="Z5225" s="13"/>
      <c r="AA5225" s="13"/>
      <c r="AB5225" s="13"/>
      <c r="AC5225" s="13"/>
      <c r="AD5225" s="13"/>
      <c r="AE5225" s="13"/>
      <c r="AT5225" s="246" t="s">
        <v>252</v>
      </c>
      <c r="AU5225" s="246" t="s">
        <v>93</v>
      </c>
      <c r="AV5225" s="13" t="s">
        <v>23</v>
      </c>
      <c r="AW5225" s="13" t="s">
        <v>46</v>
      </c>
      <c r="AX5225" s="13" t="s">
        <v>85</v>
      </c>
      <c r="AY5225" s="246" t="s">
        <v>241</v>
      </c>
    </row>
    <row r="5226" s="14" customFormat="1">
      <c r="A5226" s="14"/>
      <c r="B5226" s="247"/>
      <c r="C5226" s="248"/>
      <c r="D5226" s="238" t="s">
        <v>252</v>
      </c>
      <c r="E5226" s="249" t="s">
        <v>39</v>
      </c>
      <c r="F5226" s="250" t="s">
        <v>4386</v>
      </c>
      <c r="G5226" s="248"/>
      <c r="H5226" s="251">
        <v>8.5679999999999996</v>
      </c>
      <c r="I5226" s="252"/>
      <c r="J5226" s="248"/>
      <c r="K5226" s="248"/>
      <c r="L5226" s="253"/>
      <c r="M5226" s="254"/>
      <c r="N5226" s="255"/>
      <c r="O5226" s="255"/>
      <c r="P5226" s="255"/>
      <c r="Q5226" s="255"/>
      <c r="R5226" s="255"/>
      <c r="S5226" s="255"/>
      <c r="T5226" s="256"/>
      <c r="U5226" s="14"/>
      <c r="V5226" s="14"/>
      <c r="W5226" s="14"/>
      <c r="X5226" s="14"/>
      <c r="Y5226" s="14"/>
      <c r="Z5226" s="14"/>
      <c r="AA5226" s="14"/>
      <c r="AB5226" s="14"/>
      <c r="AC5226" s="14"/>
      <c r="AD5226" s="14"/>
      <c r="AE5226" s="14"/>
      <c r="AT5226" s="257" t="s">
        <v>252</v>
      </c>
      <c r="AU5226" s="257" t="s">
        <v>93</v>
      </c>
      <c r="AV5226" s="14" t="s">
        <v>93</v>
      </c>
      <c r="AW5226" s="14" t="s">
        <v>46</v>
      </c>
      <c r="AX5226" s="14" t="s">
        <v>85</v>
      </c>
      <c r="AY5226" s="257" t="s">
        <v>241</v>
      </c>
    </row>
    <row r="5227" s="13" customFormat="1">
      <c r="A5227" s="13"/>
      <c r="B5227" s="236"/>
      <c r="C5227" s="237"/>
      <c r="D5227" s="238" t="s">
        <v>252</v>
      </c>
      <c r="E5227" s="239" t="s">
        <v>39</v>
      </c>
      <c r="F5227" s="240" t="s">
        <v>4368</v>
      </c>
      <c r="G5227" s="237"/>
      <c r="H5227" s="239" t="s">
        <v>39</v>
      </c>
      <c r="I5227" s="241"/>
      <c r="J5227" s="237"/>
      <c r="K5227" s="237"/>
      <c r="L5227" s="242"/>
      <c r="M5227" s="243"/>
      <c r="N5227" s="244"/>
      <c r="O5227" s="244"/>
      <c r="P5227" s="244"/>
      <c r="Q5227" s="244"/>
      <c r="R5227" s="244"/>
      <c r="S5227" s="244"/>
      <c r="T5227" s="245"/>
      <c r="U5227" s="13"/>
      <c r="V5227" s="13"/>
      <c r="W5227" s="13"/>
      <c r="X5227" s="13"/>
      <c r="Y5227" s="13"/>
      <c r="Z5227" s="13"/>
      <c r="AA5227" s="13"/>
      <c r="AB5227" s="13"/>
      <c r="AC5227" s="13"/>
      <c r="AD5227" s="13"/>
      <c r="AE5227" s="13"/>
      <c r="AT5227" s="246" t="s">
        <v>252</v>
      </c>
      <c r="AU5227" s="246" t="s">
        <v>93</v>
      </c>
      <c r="AV5227" s="13" t="s">
        <v>23</v>
      </c>
      <c r="AW5227" s="13" t="s">
        <v>46</v>
      </c>
      <c r="AX5227" s="13" t="s">
        <v>85</v>
      </c>
      <c r="AY5227" s="246" t="s">
        <v>241</v>
      </c>
    </row>
    <row r="5228" s="14" customFormat="1">
      <c r="A5228" s="14"/>
      <c r="B5228" s="247"/>
      <c r="C5228" s="248"/>
      <c r="D5228" s="238" t="s">
        <v>252</v>
      </c>
      <c r="E5228" s="249" t="s">
        <v>39</v>
      </c>
      <c r="F5228" s="250" t="s">
        <v>4387</v>
      </c>
      <c r="G5228" s="248"/>
      <c r="H5228" s="251">
        <v>27.143000000000001</v>
      </c>
      <c r="I5228" s="252"/>
      <c r="J5228" s="248"/>
      <c r="K5228" s="248"/>
      <c r="L5228" s="253"/>
      <c r="M5228" s="254"/>
      <c r="N5228" s="255"/>
      <c r="O5228" s="255"/>
      <c r="P5228" s="255"/>
      <c r="Q5228" s="255"/>
      <c r="R5228" s="255"/>
      <c r="S5228" s="255"/>
      <c r="T5228" s="256"/>
      <c r="U5228" s="14"/>
      <c r="V5228" s="14"/>
      <c r="W5228" s="14"/>
      <c r="X5228" s="14"/>
      <c r="Y5228" s="14"/>
      <c r="Z5228" s="14"/>
      <c r="AA5228" s="14"/>
      <c r="AB5228" s="14"/>
      <c r="AC5228" s="14"/>
      <c r="AD5228" s="14"/>
      <c r="AE5228" s="14"/>
      <c r="AT5228" s="257" t="s">
        <v>252</v>
      </c>
      <c r="AU5228" s="257" t="s">
        <v>93</v>
      </c>
      <c r="AV5228" s="14" t="s">
        <v>93</v>
      </c>
      <c r="AW5228" s="14" t="s">
        <v>46</v>
      </c>
      <c r="AX5228" s="14" t="s">
        <v>85</v>
      </c>
      <c r="AY5228" s="257" t="s">
        <v>241</v>
      </c>
    </row>
    <row r="5229" s="14" customFormat="1">
      <c r="A5229" s="14"/>
      <c r="B5229" s="247"/>
      <c r="C5229" s="248"/>
      <c r="D5229" s="238" t="s">
        <v>252</v>
      </c>
      <c r="E5229" s="249" t="s">
        <v>39</v>
      </c>
      <c r="F5229" s="250" t="s">
        <v>4535</v>
      </c>
      <c r="G5229" s="248"/>
      <c r="H5229" s="251">
        <v>7.335</v>
      </c>
      <c r="I5229" s="252"/>
      <c r="J5229" s="248"/>
      <c r="K5229" s="248"/>
      <c r="L5229" s="253"/>
      <c r="M5229" s="254"/>
      <c r="N5229" s="255"/>
      <c r="O5229" s="255"/>
      <c r="P5229" s="255"/>
      <c r="Q5229" s="255"/>
      <c r="R5229" s="255"/>
      <c r="S5229" s="255"/>
      <c r="T5229" s="256"/>
      <c r="U5229" s="14"/>
      <c r="V5229" s="14"/>
      <c r="W5229" s="14"/>
      <c r="X5229" s="14"/>
      <c r="Y5229" s="14"/>
      <c r="Z5229" s="14"/>
      <c r="AA5229" s="14"/>
      <c r="AB5229" s="14"/>
      <c r="AC5229" s="14"/>
      <c r="AD5229" s="14"/>
      <c r="AE5229" s="14"/>
      <c r="AT5229" s="257" t="s">
        <v>252</v>
      </c>
      <c r="AU5229" s="257" t="s">
        <v>93</v>
      </c>
      <c r="AV5229" s="14" t="s">
        <v>93</v>
      </c>
      <c r="AW5229" s="14" t="s">
        <v>46</v>
      </c>
      <c r="AX5229" s="14" t="s">
        <v>85</v>
      </c>
      <c r="AY5229" s="257" t="s">
        <v>241</v>
      </c>
    </row>
    <row r="5230" s="13" customFormat="1">
      <c r="A5230" s="13"/>
      <c r="B5230" s="236"/>
      <c r="C5230" s="237"/>
      <c r="D5230" s="238" t="s">
        <v>252</v>
      </c>
      <c r="E5230" s="239" t="s">
        <v>39</v>
      </c>
      <c r="F5230" s="240" t="s">
        <v>4370</v>
      </c>
      <c r="G5230" s="237"/>
      <c r="H5230" s="239" t="s">
        <v>39</v>
      </c>
      <c r="I5230" s="241"/>
      <c r="J5230" s="237"/>
      <c r="K5230" s="237"/>
      <c r="L5230" s="242"/>
      <c r="M5230" s="243"/>
      <c r="N5230" s="244"/>
      <c r="O5230" s="244"/>
      <c r="P5230" s="244"/>
      <c r="Q5230" s="244"/>
      <c r="R5230" s="244"/>
      <c r="S5230" s="244"/>
      <c r="T5230" s="245"/>
      <c r="U5230" s="13"/>
      <c r="V5230" s="13"/>
      <c r="W5230" s="13"/>
      <c r="X5230" s="13"/>
      <c r="Y5230" s="13"/>
      <c r="Z5230" s="13"/>
      <c r="AA5230" s="13"/>
      <c r="AB5230" s="13"/>
      <c r="AC5230" s="13"/>
      <c r="AD5230" s="13"/>
      <c r="AE5230" s="13"/>
      <c r="AT5230" s="246" t="s">
        <v>252</v>
      </c>
      <c r="AU5230" s="246" t="s">
        <v>93</v>
      </c>
      <c r="AV5230" s="13" t="s">
        <v>23</v>
      </c>
      <c r="AW5230" s="13" t="s">
        <v>46</v>
      </c>
      <c r="AX5230" s="13" t="s">
        <v>85</v>
      </c>
      <c r="AY5230" s="246" t="s">
        <v>241</v>
      </c>
    </row>
    <row r="5231" s="14" customFormat="1">
      <c r="A5231" s="14"/>
      <c r="B5231" s="247"/>
      <c r="C5231" s="248"/>
      <c r="D5231" s="238" t="s">
        <v>252</v>
      </c>
      <c r="E5231" s="249" t="s">
        <v>39</v>
      </c>
      <c r="F5231" s="250" t="s">
        <v>4388</v>
      </c>
      <c r="G5231" s="248"/>
      <c r="H5231" s="251">
        <v>14.558</v>
      </c>
      <c r="I5231" s="252"/>
      <c r="J5231" s="248"/>
      <c r="K5231" s="248"/>
      <c r="L5231" s="253"/>
      <c r="M5231" s="254"/>
      <c r="N5231" s="255"/>
      <c r="O5231" s="255"/>
      <c r="P5231" s="255"/>
      <c r="Q5231" s="255"/>
      <c r="R5231" s="255"/>
      <c r="S5231" s="255"/>
      <c r="T5231" s="256"/>
      <c r="U5231" s="14"/>
      <c r="V5231" s="14"/>
      <c r="W5231" s="14"/>
      <c r="X5231" s="14"/>
      <c r="Y5231" s="14"/>
      <c r="Z5231" s="14"/>
      <c r="AA5231" s="14"/>
      <c r="AB5231" s="14"/>
      <c r="AC5231" s="14"/>
      <c r="AD5231" s="14"/>
      <c r="AE5231" s="14"/>
      <c r="AT5231" s="257" t="s">
        <v>252</v>
      </c>
      <c r="AU5231" s="257" t="s">
        <v>93</v>
      </c>
      <c r="AV5231" s="14" t="s">
        <v>93</v>
      </c>
      <c r="AW5231" s="14" t="s">
        <v>46</v>
      </c>
      <c r="AX5231" s="14" t="s">
        <v>85</v>
      </c>
      <c r="AY5231" s="257" t="s">
        <v>241</v>
      </c>
    </row>
    <row r="5232" s="13" customFormat="1">
      <c r="A5232" s="13"/>
      <c r="B5232" s="236"/>
      <c r="C5232" s="237"/>
      <c r="D5232" s="238" t="s">
        <v>252</v>
      </c>
      <c r="E5232" s="239" t="s">
        <v>39</v>
      </c>
      <c r="F5232" s="240" t="s">
        <v>1949</v>
      </c>
      <c r="G5232" s="237"/>
      <c r="H5232" s="239" t="s">
        <v>39</v>
      </c>
      <c r="I5232" s="241"/>
      <c r="J5232" s="237"/>
      <c r="K5232" s="237"/>
      <c r="L5232" s="242"/>
      <c r="M5232" s="243"/>
      <c r="N5232" s="244"/>
      <c r="O5232" s="244"/>
      <c r="P5232" s="244"/>
      <c r="Q5232" s="244"/>
      <c r="R5232" s="244"/>
      <c r="S5232" s="244"/>
      <c r="T5232" s="245"/>
      <c r="U5232" s="13"/>
      <c r="V5232" s="13"/>
      <c r="W5232" s="13"/>
      <c r="X5232" s="13"/>
      <c r="Y5232" s="13"/>
      <c r="Z5232" s="13"/>
      <c r="AA5232" s="13"/>
      <c r="AB5232" s="13"/>
      <c r="AC5232" s="13"/>
      <c r="AD5232" s="13"/>
      <c r="AE5232" s="13"/>
      <c r="AT5232" s="246" t="s">
        <v>252</v>
      </c>
      <c r="AU5232" s="246" t="s">
        <v>93</v>
      </c>
      <c r="AV5232" s="13" t="s">
        <v>23</v>
      </c>
      <c r="AW5232" s="13" t="s">
        <v>46</v>
      </c>
      <c r="AX5232" s="13" t="s">
        <v>85</v>
      </c>
      <c r="AY5232" s="246" t="s">
        <v>241</v>
      </c>
    </row>
    <row r="5233" s="14" customFormat="1">
      <c r="A5233" s="14"/>
      <c r="B5233" s="247"/>
      <c r="C5233" s="248"/>
      <c r="D5233" s="238" t="s">
        <v>252</v>
      </c>
      <c r="E5233" s="249" t="s">
        <v>39</v>
      </c>
      <c r="F5233" s="250" t="s">
        <v>4390</v>
      </c>
      <c r="G5233" s="248"/>
      <c r="H5233" s="251">
        <v>18.094999999999999</v>
      </c>
      <c r="I5233" s="252"/>
      <c r="J5233" s="248"/>
      <c r="K5233" s="248"/>
      <c r="L5233" s="253"/>
      <c r="M5233" s="254"/>
      <c r="N5233" s="255"/>
      <c r="O5233" s="255"/>
      <c r="P5233" s="255"/>
      <c r="Q5233" s="255"/>
      <c r="R5233" s="255"/>
      <c r="S5233" s="255"/>
      <c r="T5233" s="256"/>
      <c r="U5233" s="14"/>
      <c r="V5233" s="14"/>
      <c r="W5233" s="14"/>
      <c r="X5233" s="14"/>
      <c r="Y5233" s="14"/>
      <c r="Z5233" s="14"/>
      <c r="AA5233" s="14"/>
      <c r="AB5233" s="14"/>
      <c r="AC5233" s="14"/>
      <c r="AD5233" s="14"/>
      <c r="AE5233" s="14"/>
      <c r="AT5233" s="257" t="s">
        <v>252</v>
      </c>
      <c r="AU5233" s="257" t="s">
        <v>93</v>
      </c>
      <c r="AV5233" s="14" t="s">
        <v>93</v>
      </c>
      <c r="AW5233" s="14" t="s">
        <v>46</v>
      </c>
      <c r="AX5233" s="14" t="s">
        <v>85</v>
      </c>
      <c r="AY5233" s="257" t="s">
        <v>241</v>
      </c>
    </row>
    <row r="5234" s="13" customFormat="1">
      <c r="A5234" s="13"/>
      <c r="B5234" s="236"/>
      <c r="C5234" s="237"/>
      <c r="D5234" s="238" t="s">
        <v>252</v>
      </c>
      <c r="E5234" s="239" t="s">
        <v>39</v>
      </c>
      <c r="F5234" s="240" t="s">
        <v>1952</v>
      </c>
      <c r="G5234" s="237"/>
      <c r="H5234" s="239" t="s">
        <v>39</v>
      </c>
      <c r="I5234" s="241"/>
      <c r="J5234" s="237"/>
      <c r="K5234" s="237"/>
      <c r="L5234" s="242"/>
      <c r="M5234" s="243"/>
      <c r="N5234" s="244"/>
      <c r="O5234" s="244"/>
      <c r="P5234" s="244"/>
      <c r="Q5234" s="244"/>
      <c r="R5234" s="244"/>
      <c r="S5234" s="244"/>
      <c r="T5234" s="245"/>
      <c r="U5234" s="13"/>
      <c r="V5234" s="13"/>
      <c r="W5234" s="13"/>
      <c r="X5234" s="13"/>
      <c r="Y5234" s="13"/>
      <c r="Z5234" s="13"/>
      <c r="AA5234" s="13"/>
      <c r="AB5234" s="13"/>
      <c r="AC5234" s="13"/>
      <c r="AD5234" s="13"/>
      <c r="AE5234" s="13"/>
      <c r="AT5234" s="246" t="s">
        <v>252</v>
      </c>
      <c r="AU5234" s="246" t="s">
        <v>93</v>
      </c>
      <c r="AV5234" s="13" t="s">
        <v>23</v>
      </c>
      <c r="AW5234" s="13" t="s">
        <v>46</v>
      </c>
      <c r="AX5234" s="13" t="s">
        <v>85</v>
      </c>
      <c r="AY5234" s="246" t="s">
        <v>241</v>
      </c>
    </row>
    <row r="5235" s="14" customFormat="1">
      <c r="A5235" s="14"/>
      <c r="B5235" s="247"/>
      <c r="C5235" s="248"/>
      <c r="D5235" s="238" t="s">
        <v>252</v>
      </c>
      <c r="E5235" s="249" t="s">
        <v>39</v>
      </c>
      <c r="F5235" s="250" t="s">
        <v>4391</v>
      </c>
      <c r="G5235" s="248"/>
      <c r="H5235" s="251">
        <v>31.512</v>
      </c>
      <c r="I5235" s="252"/>
      <c r="J5235" s="248"/>
      <c r="K5235" s="248"/>
      <c r="L5235" s="253"/>
      <c r="M5235" s="254"/>
      <c r="N5235" s="255"/>
      <c r="O5235" s="255"/>
      <c r="P5235" s="255"/>
      <c r="Q5235" s="255"/>
      <c r="R5235" s="255"/>
      <c r="S5235" s="255"/>
      <c r="T5235" s="256"/>
      <c r="U5235" s="14"/>
      <c r="V5235" s="14"/>
      <c r="W5235" s="14"/>
      <c r="X5235" s="14"/>
      <c r="Y5235" s="14"/>
      <c r="Z5235" s="14"/>
      <c r="AA5235" s="14"/>
      <c r="AB5235" s="14"/>
      <c r="AC5235" s="14"/>
      <c r="AD5235" s="14"/>
      <c r="AE5235" s="14"/>
      <c r="AT5235" s="257" t="s">
        <v>252</v>
      </c>
      <c r="AU5235" s="257" t="s">
        <v>93</v>
      </c>
      <c r="AV5235" s="14" t="s">
        <v>93</v>
      </c>
      <c r="AW5235" s="14" t="s">
        <v>46</v>
      </c>
      <c r="AX5235" s="14" t="s">
        <v>85</v>
      </c>
      <c r="AY5235" s="257" t="s">
        <v>241</v>
      </c>
    </row>
    <row r="5236" s="15" customFormat="1">
      <c r="A5236" s="15"/>
      <c r="B5236" s="258"/>
      <c r="C5236" s="259"/>
      <c r="D5236" s="238" t="s">
        <v>252</v>
      </c>
      <c r="E5236" s="260" t="s">
        <v>39</v>
      </c>
      <c r="F5236" s="261" t="s">
        <v>274</v>
      </c>
      <c r="G5236" s="259"/>
      <c r="H5236" s="262">
        <v>107.211</v>
      </c>
      <c r="I5236" s="263"/>
      <c r="J5236" s="259"/>
      <c r="K5236" s="259"/>
      <c r="L5236" s="264"/>
      <c r="M5236" s="265"/>
      <c r="N5236" s="266"/>
      <c r="O5236" s="266"/>
      <c r="P5236" s="266"/>
      <c r="Q5236" s="266"/>
      <c r="R5236" s="266"/>
      <c r="S5236" s="266"/>
      <c r="T5236" s="267"/>
      <c r="U5236" s="15"/>
      <c r="V5236" s="15"/>
      <c r="W5236" s="15"/>
      <c r="X5236" s="15"/>
      <c r="Y5236" s="15"/>
      <c r="Z5236" s="15"/>
      <c r="AA5236" s="15"/>
      <c r="AB5236" s="15"/>
      <c r="AC5236" s="15"/>
      <c r="AD5236" s="15"/>
      <c r="AE5236" s="15"/>
      <c r="AT5236" s="268" t="s">
        <v>252</v>
      </c>
      <c r="AU5236" s="268" t="s">
        <v>93</v>
      </c>
      <c r="AV5236" s="15" t="s">
        <v>248</v>
      </c>
      <c r="AW5236" s="15" t="s">
        <v>46</v>
      </c>
      <c r="AX5236" s="15" t="s">
        <v>23</v>
      </c>
      <c r="AY5236" s="268" t="s">
        <v>241</v>
      </c>
    </row>
    <row r="5237" s="2" customFormat="1" ht="24.15" customHeight="1">
      <c r="A5237" s="42"/>
      <c r="B5237" s="43"/>
      <c r="C5237" s="280" t="s">
        <v>4556</v>
      </c>
      <c r="D5237" s="280" t="s">
        <v>463</v>
      </c>
      <c r="E5237" s="281" t="s">
        <v>4442</v>
      </c>
      <c r="F5237" s="282" t="s">
        <v>4443</v>
      </c>
      <c r="G5237" s="283" t="s">
        <v>145</v>
      </c>
      <c r="H5237" s="284">
        <v>128.65299999999999</v>
      </c>
      <c r="I5237" s="285"/>
      <c r="J5237" s="286">
        <f>ROUND(I5237*H5237,2)</f>
        <v>0</v>
      </c>
      <c r="K5237" s="282" t="s">
        <v>39</v>
      </c>
      <c r="L5237" s="287"/>
      <c r="M5237" s="288" t="s">
        <v>39</v>
      </c>
      <c r="N5237" s="289" t="s">
        <v>56</v>
      </c>
      <c r="O5237" s="88"/>
      <c r="P5237" s="227">
        <f>O5237*H5237</f>
        <v>0</v>
      </c>
      <c r="Q5237" s="227">
        <v>0.0047999999999999996</v>
      </c>
      <c r="R5237" s="227">
        <f>Q5237*H5237</f>
        <v>0.61753439999999993</v>
      </c>
      <c r="S5237" s="227">
        <v>0</v>
      </c>
      <c r="T5237" s="228">
        <f>S5237*H5237</f>
        <v>0</v>
      </c>
      <c r="U5237" s="42"/>
      <c r="V5237" s="42"/>
      <c r="W5237" s="42"/>
      <c r="X5237" s="42"/>
      <c r="Y5237" s="42"/>
      <c r="Z5237" s="42"/>
      <c r="AA5237" s="42"/>
      <c r="AB5237" s="42"/>
      <c r="AC5237" s="42"/>
      <c r="AD5237" s="42"/>
      <c r="AE5237" s="42"/>
      <c r="AR5237" s="229" t="s">
        <v>660</v>
      </c>
      <c r="AT5237" s="229" t="s">
        <v>463</v>
      </c>
      <c r="AU5237" s="229" t="s">
        <v>93</v>
      </c>
      <c r="AY5237" s="20" t="s">
        <v>241</v>
      </c>
      <c r="BE5237" s="230">
        <f>IF(N5237="základní",J5237,0)</f>
        <v>0</v>
      </c>
      <c r="BF5237" s="230">
        <f>IF(N5237="snížená",J5237,0)</f>
        <v>0</v>
      </c>
      <c r="BG5237" s="230">
        <f>IF(N5237="zákl. přenesená",J5237,0)</f>
        <v>0</v>
      </c>
      <c r="BH5237" s="230">
        <f>IF(N5237="sníž. přenesená",J5237,0)</f>
        <v>0</v>
      </c>
      <c r="BI5237" s="230">
        <f>IF(N5237="nulová",J5237,0)</f>
        <v>0</v>
      </c>
      <c r="BJ5237" s="20" t="s">
        <v>23</v>
      </c>
      <c r="BK5237" s="230">
        <f>ROUND(I5237*H5237,2)</f>
        <v>0</v>
      </c>
      <c r="BL5237" s="20" t="s">
        <v>462</v>
      </c>
      <c r="BM5237" s="229" t="s">
        <v>4557</v>
      </c>
    </row>
    <row r="5238" s="14" customFormat="1">
      <c r="A5238" s="14"/>
      <c r="B5238" s="247"/>
      <c r="C5238" s="248"/>
      <c r="D5238" s="238" t="s">
        <v>252</v>
      </c>
      <c r="E5238" s="248"/>
      <c r="F5238" s="250" t="s">
        <v>4558</v>
      </c>
      <c r="G5238" s="248"/>
      <c r="H5238" s="251">
        <v>128.65299999999999</v>
      </c>
      <c r="I5238" s="252"/>
      <c r="J5238" s="248"/>
      <c r="K5238" s="248"/>
      <c r="L5238" s="253"/>
      <c r="M5238" s="254"/>
      <c r="N5238" s="255"/>
      <c r="O5238" s="255"/>
      <c r="P5238" s="255"/>
      <c r="Q5238" s="255"/>
      <c r="R5238" s="255"/>
      <c r="S5238" s="255"/>
      <c r="T5238" s="256"/>
      <c r="U5238" s="14"/>
      <c r="V5238" s="14"/>
      <c r="W5238" s="14"/>
      <c r="X5238" s="14"/>
      <c r="Y5238" s="14"/>
      <c r="Z5238" s="14"/>
      <c r="AA5238" s="14"/>
      <c r="AB5238" s="14"/>
      <c r="AC5238" s="14"/>
      <c r="AD5238" s="14"/>
      <c r="AE5238" s="14"/>
      <c r="AT5238" s="257" t="s">
        <v>252</v>
      </c>
      <c r="AU5238" s="257" t="s">
        <v>93</v>
      </c>
      <c r="AV5238" s="14" t="s">
        <v>93</v>
      </c>
      <c r="AW5238" s="14" t="s">
        <v>4</v>
      </c>
      <c r="AX5238" s="14" t="s">
        <v>23</v>
      </c>
      <c r="AY5238" s="257" t="s">
        <v>241</v>
      </c>
    </row>
    <row r="5239" s="2" customFormat="1" ht="24.15" customHeight="1">
      <c r="A5239" s="42"/>
      <c r="B5239" s="43"/>
      <c r="C5239" s="218" t="s">
        <v>4559</v>
      </c>
      <c r="D5239" s="218" t="s">
        <v>243</v>
      </c>
      <c r="E5239" s="219" t="s">
        <v>4560</v>
      </c>
      <c r="F5239" s="220" t="s">
        <v>4561</v>
      </c>
      <c r="G5239" s="221" t="s">
        <v>561</v>
      </c>
      <c r="H5239" s="222">
        <v>1</v>
      </c>
      <c r="I5239" s="223"/>
      <c r="J5239" s="224">
        <f>ROUND(I5239*H5239,2)</f>
        <v>0</v>
      </c>
      <c r="K5239" s="220" t="s">
        <v>247</v>
      </c>
      <c r="L5239" s="48"/>
      <c r="M5239" s="225" t="s">
        <v>39</v>
      </c>
      <c r="N5239" s="226" t="s">
        <v>56</v>
      </c>
      <c r="O5239" s="88"/>
      <c r="P5239" s="227">
        <f>O5239*H5239</f>
        <v>0</v>
      </c>
      <c r="Q5239" s="227">
        <v>6.9999999999999994E-05</v>
      </c>
      <c r="R5239" s="227">
        <f>Q5239*H5239</f>
        <v>6.9999999999999994E-05</v>
      </c>
      <c r="S5239" s="227">
        <v>0</v>
      </c>
      <c r="T5239" s="228">
        <f>S5239*H5239</f>
        <v>0</v>
      </c>
      <c r="U5239" s="42"/>
      <c r="V5239" s="42"/>
      <c r="W5239" s="42"/>
      <c r="X5239" s="42"/>
      <c r="Y5239" s="42"/>
      <c r="Z5239" s="42"/>
      <c r="AA5239" s="42"/>
      <c r="AB5239" s="42"/>
      <c r="AC5239" s="42"/>
      <c r="AD5239" s="42"/>
      <c r="AE5239" s="42"/>
      <c r="AR5239" s="229" t="s">
        <v>462</v>
      </c>
      <c r="AT5239" s="229" t="s">
        <v>243</v>
      </c>
      <c r="AU5239" s="229" t="s">
        <v>93</v>
      </c>
      <c r="AY5239" s="20" t="s">
        <v>241</v>
      </c>
      <c r="BE5239" s="230">
        <f>IF(N5239="základní",J5239,0)</f>
        <v>0</v>
      </c>
      <c r="BF5239" s="230">
        <f>IF(N5239="snížená",J5239,0)</f>
        <v>0</v>
      </c>
      <c r="BG5239" s="230">
        <f>IF(N5239="zákl. přenesená",J5239,0)</f>
        <v>0</v>
      </c>
      <c r="BH5239" s="230">
        <f>IF(N5239="sníž. přenesená",J5239,0)</f>
        <v>0</v>
      </c>
      <c r="BI5239" s="230">
        <f>IF(N5239="nulová",J5239,0)</f>
        <v>0</v>
      </c>
      <c r="BJ5239" s="20" t="s">
        <v>23</v>
      </c>
      <c r="BK5239" s="230">
        <f>ROUND(I5239*H5239,2)</f>
        <v>0</v>
      </c>
      <c r="BL5239" s="20" t="s">
        <v>462</v>
      </c>
      <c r="BM5239" s="229" t="s">
        <v>4562</v>
      </c>
    </row>
    <row r="5240" s="2" customFormat="1">
      <c r="A5240" s="42"/>
      <c r="B5240" s="43"/>
      <c r="C5240" s="44"/>
      <c r="D5240" s="231" t="s">
        <v>250</v>
      </c>
      <c r="E5240" s="44"/>
      <c r="F5240" s="232" t="s">
        <v>4563</v>
      </c>
      <c r="G5240" s="44"/>
      <c r="H5240" s="44"/>
      <c r="I5240" s="233"/>
      <c r="J5240" s="44"/>
      <c r="K5240" s="44"/>
      <c r="L5240" s="48"/>
      <c r="M5240" s="234"/>
      <c r="N5240" s="235"/>
      <c r="O5240" s="88"/>
      <c r="P5240" s="88"/>
      <c r="Q5240" s="88"/>
      <c r="R5240" s="88"/>
      <c r="S5240" s="88"/>
      <c r="T5240" s="89"/>
      <c r="U5240" s="42"/>
      <c r="V5240" s="42"/>
      <c r="W5240" s="42"/>
      <c r="X5240" s="42"/>
      <c r="Y5240" s="42"/>
      <c r="Z5240" s="42"/>
      <c r="AA5240" s="42"/>
      <c r="AB5240" s="42"/>
      <c r="AC5240" s="42"/>
      <c r="AD5240" s="42"/>
      <c r="AE5240" s="42"/>
      <c r="AT5240" s="20" t="s">
        <v>250</v>
      </c>
      <c r="AU5240" s="20" t="s">
        <v>93</v>
      </c>
    </row>
    <row r="5241" s="13" customFormat="1">
      <c r="A5241" s="13"/>
      <c r="B5241" s="236"/>
      <c r="C5241" s="237"/>
      <c r="D5241" s="238" t="s">
        <v>252</v>
      </c>
      <c r="E5241" s="239" t="s">
        <v>39</v>
      </c>
      <c r="F5241" s="240" t="s">
        <v>4018</v>
      </c>
      <c r="G5241" s="237"/>
      <c r="H5241" s="239" t="s">
        <v>39</v>
      </c>
      <c r="I5241" s="241"/>
      <c r="J5241" s="237"/>
      <c r="K5241" s="237"/>
      <c r="L5241" s="242"/>
      <c r="M5241" s="243"/>
      <c r="N5241" s="244"/>
      <c r="O5241" s="244"/>
      <c r="P5241" s="244"/>
      <c r="Q5241" s="244"/>
      <c r="R5241" s="244"/>
      <c r="S5241" s="244"/>
      <c r="T5241" s="245"/>
      <c r="U5241" s="13"/>
      <c r="V5241" s="13"/>
      <c r="W5241" s="13"/>
      <c r="X5241" s="13"/>
      <c r="Y5241" s="13"/>
      <c r="Z5241" s="13"/>
      <c r="AA5241" s="13"/>
      <c r="AB5241" s="13"/>
      <c r="AC5241" s="13"/>
      <c r="AD5241" s="13"/>
      <c r="AE5241" s="13"/>
      <c r="AT5241" s="246" t="s">
        <v>252</v>
      </c>
      <c r="AU5241" s="246" t="s">
        <v>93</v>
      </c>
      <c r="AV5241" s="13" t="s">
        <v>23</v>
      </c>
      <c r="AW5241" s="13" t="s">
        <v>46</v>
      </c>
      <c r="AX5241" s="13" t="s">
        <v>85</v>
      </c>
      <c r="AY5241" s="246" t="s">
        <v>241</v>
      </c>
    </row>
    <row r="5242" s="13" customFormat="1">
      <c r="A5242" s="13"/>
      <c r="B5242" s="236"/>
      <c r="C5242" s="237"/>
      <c r="D5242" s="238" t="s">
        <v>252</v>
      </c>
      <c r="E5242" s="239" t="s">
        <v>39</v>
      </c>
      <c r="F5242" s="240" t="s">
        <v>1306</v>
      </c>
      <c r="G5242" s="237"/>
      <c r="H5242" s="239" t="s">
        <v>39</v>
      </c>
      <c r="I5242" s="241"/>
      <c r="J5242" s="237"/>
      <c r="K5242" s="237"/>
      <c r="L5242" s="242"/>
      <c r="M5242" s="243"/>
      <c r="N5242" s="244"/>
      <c r="O5242" s="244"/>
      <c r="P5242" s="244"/>
      <c r="Q5242" s="244"/>
      <c r="R5242" s="244"/>
      <c r="S5242" s="244"/>
      <c r="T5242" s="245"/>
      <c r="U5242" s="13"/>
      <c r="V5242" s="13"/>
      <c r="W5242" s="13"/>
      <c r="X5242" s="13"/>
      <c r="Y5242" s="13"/>
      <c r="Z5242" s="13"/>
      <c r="AA5242" s="13"/>
      <c r="AB5242" s="13"/>
      <c r="AC5242" s="13"/>
      <c r="AD5242" s="13"/>
      <c r="AE5242" s="13"/>
      <c r="AT5242" s="246" t="s">
        <v>252</v>
      </c>
      <c r="AU5242" s="246" t="s">
        <v>93</v>
      </c>
      <c r="AV5242" s="13" t="s">
        <v>23</v>
      </c>
      <c r="AW5242" s="13" t="s">
        <v>46</v>
      </c>
      <c r="AX5242" s="13" t="s">
        <v>85</v>
      </c>
      <c r="AY5242" s="246" t="s">
        <v>241</v>
      </c>
    </row>
    <row r="5243" s="13" customFormat="1">
      <c r="A5243" s="13"/>
      <c r="B5243" s="236"/>
      <c r="C5243" s="237"/>
      <c r="D5243" s="238" t="s">
        <v>252</v>
      </c>
      <c r="E5243" s="239" t="s">
        <v>39</v>
      </c>
      <c r="F5243" s="240" t="s">
        <v>4372</v>
      </c>
      <c r="G5243" s="237"/>
      <c r="H5243" s="239" t="s">
        <v>39</v>
      </c>
      <c r="I5243" s="241"/>
      <c r="J5243" s="237"/>
      <c r="K5243" s="237"/>
      <c r="L5243" s="242"/>
      <c r="M5243" s="243"/>
      <c r="N5243" s="244"/>
      <c r="O5243" s="244"/>
      <c r="P5243" s="244"/>
      <c r="Q5243" s="244"/>
      <c r="R5243" s="244"/>
      <c r="S5243" s="244"/>
      <c r="T5243" s="245"/>
      <c r="U5243" s="13"/>
      <c r="V5243" s="13"/>
      <c r="W5243" s="13"/>
      <c r="X5243" s="13"/>
      <c r="Y5243" s="13"/>
      <c r="Z5243" s="13"/>
      <c r="AA5243" s="13"/>
      <c r="AB5243" s="13"/>
      <c r="AC5243" s="13"/>
      <c r="AD5243" s="13"/>
      <c r="AE5243" s="13"/>
      <c r="AT5243" s="246" t="s">
        <v>252</v>
      </c>
      <c r="AU5243" s="246" t="s">
        <v>93</v>
      </c>
      <c r="AV5243" s="13" t="s">
        <v>23</v>
      </c>
      <c r="AW5243" s="13" t="s">
        <v>46</v>
      </c>
      <c r="AX5243" s="13" t="s">
        <v>85</v>
      </c>
      <c r="AY5243" s="246" t="s">
        <v>241</v>
      </c>
    </row>
    <row r="5244" s="14" customFormat="1">
      <c r="A5244" s="14"/>
      <c r="B5244" s="247"/>
      <c r="C5244" s="248"/>
      <c r="D5244" s="238" t="s">
        <v>252</v>
      </c>
      <c r="E5244" s="249" t="s">
        <v>39</v>
      </c>
      <c r="F5244" s="250" t="s">
        <v>23</v>
      </c>
      <c r="G5244" s="248"/>
      <c r="H5244" s="251">
        <v>1</v>
      </c>
      <c r="I5244" s="252"/>
      <c r="J5244" s="248"/>
      <c r="K5244" s="248"/>
      <c r="L5244" s="253"/>
      <c r="M5244" s="254"/>
      <c r="N5244" s="255"/>
      <c r="O5244" s="255"/>
      <c r="P5244" s="255"/>
      <c r="Q5244" s="255"/>
      <c r="R5244" s="255"/>
      <c r="S5244" s="255"/>
      <c r="T5244" s="256"/>
      <c r="U5244" s="14"/>
      <c r="V5244" s="14"/>
      <c r="W5244" s="14"/>
      <c r="X5244" s="14"/>
      <c r="Y5244" s="14"/>
      <c r="Z5244" s="14"/>
      <c r="AA5244" s="14"/>
      <c r="AB5244" s="14"/>
      <c r="AC5244" s="14"/>
      <c r="AD5244" s="14"/>
      <c r="AE5244" s="14"/>
      <c r="AT5244" s="257" t="s">
        <v>252</v>
      </c>
      <c r="AU5244" s="257" t="s">
        <v>93</v>
      </c>
      <c r="AV5244" s="14" t="s">
        <v>93</v>
      </c>
      <c r="AW5244" s="14" t="s">
        <v>46</v>
      </c>
      <c r="AX5244" s="14" t="s">
        <v>23</v>
      </c>
      <c r="AY5244" s="257" t="s">
        <v>241</v>
      </c>
    </row>
    <row r="5245" s="2" customFormat="1" ht="16.5" customHeight="1">
      <c r="A5245" s="42"/>
      <c r="B5245" s="43"/>
      <c r="C5245" s="280" t="s">
        <v>4564</v>
      </c>
      <c r="D5245" s="280" t="s">
        <v>463</v>
      </c>
      <c r="E5245" s="281" t="s">
        <v>4565</v>
      </c>
      <c r="F5245" s="282" t="s">
        <v>4566</v>
      </c>
      <c r="G5245" s="283" t="s">
        <v>561</v>
      </c>
      <c r="H5245" s="284">
        <v>1</v>
      </c>
      <c r="I5245" s="285"/>
      <c r="J5245" s="286">
        <f>ROUND(I5245*H5245,2)</f>
        <v>0</v>
      </c>
      <c r="K5245" s="282" t="s">
        <v>39</v>
      </c>
      <c r="L5245" s="287"/>
      <c r="M5245" s="288" t="s">
        <v>39</v>
      </c>
      <c r="N5245" s="289" t="s">
        <v>56</v>
      </c>
      <c r="O5245" s="88"/>
      <c r="P5245" s="227">
        <f>O5245*H5245</f>
        <v>0</v>
      </c>
      <c r="Q5245" s="227">
        <v>0.0019300000000000001</v>
      </c>
      <c r="R5245" s="227">
        <f>Q5245*H5245</f>
        <v>0.0019300000000000001</v>
      </c>
      <c r="S5245" s="227">
        <v>0</v>
      </c>
      <c r="T5245" s="228">
        <f>S5245*H5245</f>
        <v>0</v>
      </c>
      <c r="U5245" s="42"/>
      <c r="V5245" s="42"/>
      <c r="W5245" s="42"/>
      <c r="X5245" s="42"/>
      <c r="Y5245" s="42"/>
      <c r="Z5245" s="42"/>
      <c r="AA5245" s="42"/>
      <c r="AB5245" s="42"/>
      <c r="AC5245" s="42"/>
      <c r="AD5245" s="42"/>
      <c r="AE5245" s="42"/>
      <c r="AR5245" s="229" t="s">
        <v>660</v>
      </c>
      <c r="AT5245" s="229" t="s">
        <v>463</v>
      </c>
      <c r="AU5245" s="229" t="s">
        <v>93</v>
      </c>
      <c r="AY5245" s="20" t="s">
        <v>241</v>
      </c>
      <c r="BE5245" s="230">
        <f>IF(N5245="základní",J5245,0)</f>
        <v>0</v>
      </c>
      <c r="BF5245" s="230">
        <f>IF(N5245="snížená",J5245,0)</f>
        <v>0</v>
      </c>
      <c r="BG5245" s="230">
        <f>IF(N5245="zákl. přenesená",J5245,0)</f>
        <v>0</v>
      </c>
      <c r="BH5245" s="230">
        <f>IF(N5245="sníž. přenesená",J5245,0)</f>
        <v>0</v>
      </c>
      <c r="BI5245" s="230">
        <f>IF(N5245="nulová",J5245,0)</f>
        <v>0</v>
      </c>
      <c r="BJ5245" s="20" t="s">
        <v>23</v>
      </c>
      <c r="BK5245" s="230">
        <f>ROUND(I5245*H5245,2)</f>
        <v>0</v>
      </c>
      <c r="BL5245" s="20" t="s">
        <v>462</v>
      </c>
      <c r="BM5245" s="229" t="s">
        <v>4567</v>
      </c>
    </row>
    <row r="5246" s="2" customFormat="1" ht="21.75" customHeight="1">
      <c r="A5246" s="42"/>
      <c r="B5246" s="43"/>
      <c r="C5246" s="218" t="s">
        <v>4568</v>
      </c>
      <c r="D5246" s="218" t="s">
        <v>243</v>
      </c>
      <c r="E5246" s="219" t="s">
        <v>4569</v>
      </c>
      <c r="F5246" s="220" t="s">
        <v>4570</v>
      </c>
      <c r="G5246" s="221" t="s">
        <v>561</v>
      </c>
      <c r="H5246" s="222">
        <v>7</v>
      </c>
      <c r="I5246" s="223"/>
      <c r="J5246" s="224">
        <f>ROUND(I5246*H5246,2)</f>
        <v>0</v>
      </c>
      <c r="K5246" s="220" t="s">
        <v>39</v>
      </c>
      <c r="L5246" s="48"/>
      <c r="M5246" s="225" t="s">
        <v>39</v>
      </c>
      <c r="N5246" s="226" t="s">
        <v>56</v>
      </c>
      <c r="O5246" s="88"/>
      <c r="P5246" s="227">
        <f>O5246*H5246</f>
        <v>0</v>
      </c>
      <c r="Q5246" s="227">
        <v>0</v>
      </c>
      <c r="R5246" s="227">
        <f>Q5246*H5246</f>
        <v>0</v>
      </c>
      <c r="S5246" s="227">
        <v>0</v>
      </c>
      <c r="T5246" s="228">
        <f>S5246*H5246</f>
        <v>0</v>
      </c>
      <c r="U5246" s="42"/>
      <c r="V5246" s="42"/>
      <c r="W5246" s="42"/>
      <c r="X5246" s="42"/>
      <c r="Y5246" s="42"/>
      <c r="Z5246" s="42"/>
      <c r="AA5246" s="42"/>
      <c r="AB5246" s="42"/>
      <c r="AC5246" s="42"/>
      <c r="AD5246" s="42"/>
      <c r="AE5246" s="42"/>
      <c r="AR5246" s="229" t="s">
        <v>462</v>
      </c>
      <c r="AT5246" s="229" t="s">
        <v>243</v>
      </c>
      <c r="AU5246" s="229" t="s">
        <v>93</v>
      </c>
      <c r="AY5246" s="20" t="s">
        <v>241</v>
      </c>
      <c r="BE5246" s="230">
        <f>IF(N5246="základní",J5246,0)</f>
        <v>0</v>
      </c>
      <c r="BF5246" s="230">
        <f>IF(N5246="snížená",J5246,0)</f>
        <v>0</v>
      </c>
      <c r="BG5246" s="230">
        <f>IF(N5246="zákl. přenesená",J5246,0)</f>
        <v>0</v>
      </c>
      <c r="BH5246" s="230">
        <f>IF(N5246="sníž. přenesená",J5246,0)</f>
        <v>0</v>
      </c>
      <c r="BI5246" s="230">
        <f>IF(N5246="nulová",J5246,0)</f>
        <v>0</v>
      </c>
      <c r="BJ5246" s="20" t="s">
        <v>23</v>
      </c>
      <c r="BK5246" s="230">
        <f>ROUND(I5246*H5246,2)</f>
        <v>0</v>
      </c>
      <c r="BL5246" s="20" t="s">
        <v>462</v>
      </c>
      <c r="BM5246" s="229" t="s">
        <v>4571</v>
      </c>
    </row>
    <row r="5247" s="2" customFormat="1" ht="16.5" customHeight="1">
      <c r="A5247" s="42"/>
      <c r="B5247" s="43"/>
      <c r="C5247" s="280" t="s">
        <v>4572</v>
      </c>
      <c r="D5247" s="280" t="s">
        <v>463</v>
      </c>
      <c r="E5247" s="281" t="s">
        <v>4573</v>
      </c>
      <c r="F5247" s="282" t="s">
        <v>4574</v>
      </c>
      <c r="G5247" s="283" t="s">
        <v>561</v>
      </c>
      <c r="H5247" s="284">
        <v>7</v>
      </c>
      <c r="I5247" s="285"/>
      <c r="J5247" s="286">
        <f>ROUND(I5247*H5247,2)</f>
        <v>0</v>
      </c>
      <c r="K5247" s="282" t="s">
        <v>39</v>
      </c>
      <c r="L5247" s="287"/>
      <c r="M5247" s="288" t="s">
        <v>39</v>
      </c>
      <c r="N5247" s="289" t="s">
        <v>56</v>
      </c>
      <c r="O5247" s="88"/>
      <c r="P5247" s="227">
        <f>O5247*H5247</f>
        <v>0</v>
      </c>
      <c r="Q5247" s="227">
        <v>0</v>
      </c>
      <c r="R5247" s="227">
        <f>Q5247*H5247</f>
        <v>0</v>
      </c>
      <c r="S5247" s="227">
        <v>0</v>
      </c>
      <c r="T5247" s="228">
        <f>S5247*H5247</f>
        <v>0</v>
      </c>
      <c r="U5247" s="42"/>
      <c r="V5247" s="42"/>
      <c r="W5247" s="42"/>
      <c r="X5247" s="42"/>
      <c r="Y5247" s="42"/>
      <c r="Z5247" s="42"/>
      <c r="AA5247" s="42"/>
      <c r="AB5247" s="42"/>
      <c r="AC5247" s="42"/>
      <c r="AD5247" s="42"/>
      <c r="AE5247" s="42"/>
      <c r="AR5247" s="229" t="s">
        <v>660</v>
      </c>
      <c r="AT5247" s="229" t="s">
        <v>463</v>
      </c>
      <c r="AU5247" s="229" t="s">
        <v>93</v>
      </c>
      <c r="AY5247" s="20" t="s">
        <v>241</v>
      </c>
      <c r="BE5247" s="230">
        <f>IF(N5247="základní",J5247,0)</f>
        <v>0</v>
      </c>
      <c r="BF5247" s="230">
        <f>IF(N5247="snížená",J5247,0)</f>
        <v>0</v>
      </c>
      <c r="BG5247" s="230">
        <f>IF(N5247="zákl. přenesená",J5247,0)</f>
        <v>0</v>
      </c>
      <c r="BH5247" s="230">
        <f>IF(N5247="sníž. přenesená",J5247,0)</f>
        <v>0</v>
      </c>
      <c r="BI5247" s="230">
        <f>IF(N5247="nulová",J5247,0)</f>
        <v>0</v>
      </c>
      <c r="BJ5247" s="20" t="s">
        <v>23</v>
      </c>
      <c r="BK5247" s="230">
        <f>ROUND(I5247*H5247,2)</f>
        <v>0</v>
      </c>
      <c r="BL5247" s="20" t="s">
        <v>462</v>
      </c>
      <c r="BM5247" s="229" t="s">
        <v>4575</v>
      </c>
    </row>
    <row r="5248" s="13" customFormat="1">
      <c r="A5248" s="13"/>
      <c r="B5248" s="236"/>
      <c r="C5248" s="237"/>
      <c r="D5248" s="238" t="s">
        <v>252</v>
      </c>
      <c r="E5248" s="239" t="s">
        <v>39</v>
      </c>
      <c r="F5248" s="240" t="s">
        <v>564</v>
      </c>
      <c r="G5248" s="237"/>
      <c r="H5248" s="239" t="s">
        <v>39</v>
      </c>
      <c r="I5248" s="241"/>
      <c r="J5248" s="237"/>
      <c r="K5248" s="237"/>
      <c r="L5248" s="242"/>
      <c r="M5248" s="243"/>
      <c r="N5248" s="244"/>
      <c r="O5248" s="244"/>
      <c r="P5248" s="244"/>
      <c r="Q5248" s="244"/>
      <c r="R5248" s="244"/>
      <c r="S5248" s="244"/>
      <c r="T5248" s="245"/>
      <c r="U5248" s="13"/>
      <c r="V5248" s="13"/>
      <c r="W5248" s="13"/>
      <c r="X5248" s="13"/>
      <c r="Y5248" s="13"/>
      <c r="Z5248" s="13"/>
      <c r="AA5248" s="13"/>
      <c r="AB5248" s="13"/>
      <c r="AC5248" s="13"/>
      <c r="AD5248" s="13"/>
      <c r="AE5248" s="13"/>
      <c r="AT5248" s="246" t="s">
        <v>252</v>
      </c>
      <c r="AU5248" s="246" t="s">
        <v>93</v>
      </c>
      <c r="AV5248" s="13" t="s">
        <v>23</v>
      </c>
      <c r="AW5248" s="13" t="s">
        <v>46</v>
      </c>
      <c r="AX5248" s="13" t="s">
        <v>85</v>
      </c>
      <c r="AY5248" s="246" t="s">
        <v>241</v>
      </c>
    </row>
    <row r="5249" s="14" customFormat="1">
      <c r="A5249" s="14"/>
      <c r="B5249" s="247"/>
      <c r="C5249" s="248"/>
      <c r="D5249" s="238" t="s">
        <v>252</v>
      </c>
      <c r="E5249" s="249" t="s">
        <v>39</v>
      </c>
      <c r="F5249" s="250" t="s">
        <v>310</v>
      </c>
      <c r="G5249" s="248"/>
      <c r="H5249" s="251">
        <v>7</v>
      </c>
      <c r="I5249" s="252"/>
      <c r="J5249" s="248"/>
      <c r="K5249" s="248"/>
      <c r="L5249" s="253"/>
      <c r="M5249" s="254"/>
      <c r="N5249" s="255"/>
      <c r="O5249" s="255"/>
      <c r="P5249" s="255"/>
      <c r="Q5249" s="255"/>
      <c r="R5249" s="255"/>
      <c r="S5249" s="255"/>
      <c r="T5249" s="256"/>
      <c r="U5249" s="14"/>
      <c r="V5249" s="14"/>
      <c r="W5249" s="14"/>
      <c r="X5249" s="14"/>
      <c r="Y5249" s="14"/>
      <c r="Z5249" s="14"/>
      <c r="AA5249" s="14"/>
      <c r="AB5249" s="14"/>
      <c r="AC5249" s="14"/>
      <c r="AD5249" s="14"/>
      <c r="AE5249" s="14"/>
      <c r="AT5249" s="257" t="s">
        <v>252</v>
      </c>
      <c r="AU5249" s="257" t="s">
        <v>93</v>
      </c>
      <c r="AV5249" s="14" t="s">
        <v>93</v>
      </c>
      <c r="AW5249" s="14" t="s">
        <v>46</v>
      </c>
      <c r="AX5249" s="14" t="s">
        <v>23</v>
      </c>
      <c r="AY5249" s="257" t="s">
        <v>241</v>
      </c>
    </row>
    <row r="5250" s="2" customFormat="1" ht="21.75" customHeight="1">
      <c r="A5250" s="42"/>
      <c r="B5250" s="43"/>
      <c r="C5250" s="218" t="s">
        <v>4576</v>
      </c>
      <c r="D5250" s="218" t="s">
        <v>243</v>
      </c>
      <c r="E5250" s="219" t="s">
        <v>4577</v>
      </c>
      <c r="F5250" s="220" t="s">
        <v>4578</v>
      </c>
      <c r="G5250" s="221" t="s">
        <v>515</v>
      </c>
      <c r="H5250" s="222">
        <v>60.829999999999998</v>
      </c>
      <c r="I5250" s="223"/>
      <c r="J5250" s="224">
        <f>ROUND(I5250*H5250,2)</f>
        <v>0</v>
      </c>
      <c r="K5250" s="220" t="s">
        <v>39</v>
      </c>
      <c r="L5250" s="48"/>
      <c r="M5250" s="225" t="s">
        <v>39</v>
      </c>
      <c r="N5250" s="226" t="s">
        <v>56</v>
      </c>
      <c r="O5250" s="88"/>
      <c r="P5250" s="227">
        <f>O5250*H5250</f>
        <v>0</v>
      </c>
      <c r="Q5250" s="227">
        <v>0.001</v>
      </c>
      <c r="R5250" s="227">
        <f>Q5250*H5250</f>
        <v>0.060830000000000002</v>
      </c>
      <c r="S5250" s="227">
        <v>0</v>
      </c>
      <c r="T5250" s="228">
        <f>S5250*H5250</f>
        <v>0</v>
      </c>
      <c r="U5250" s="42"/>
      <c r="V5250" s="42"/>
      <c r="W5250" s="42"/>
      <c r="X5250" s="42"/>
      <c r="Y5250" s="42"/>
      <c r="Z5250" s="42"/>
      <c r="AA5250" s="42"/>
      <c r="AB5250" s="42"/>
      <c r="AC5250" s="42"/>
      <c r="AD5250" s="42"/>
      <c r="AE5250" s="42"/>
      <c r="AR5250" s="229" t="s">
        <v>462</v>
      </c>
      <c r="AT5250" s="229" t="s">
        <v>243</v>
      </c>
      <c r="AU5250" s="229" t="s">
        <v>93</v>
      </c>
      <c r="AY5250" s="20" t="s">
        <v>241</v>
      </c>
      <c r="BE5250" s="230">
        <f>IF(N5250="základní",J5250,0)</f>
        <v>0</v>
      </c>
      <c r="BF5250" s="230">
        <f>IF(N5250="snížená",J5250,0)</f>
        <v>0</v>
      </c>
      <c r="BG5250" s="230">
        <f>IF(N5250="zákl. přenesená",J5250,0)</f>
        <v>0</v>
      </c>
      <c r="BH5250" s="230">
        <f>IF(N5250="sníž. přenesená",J5250,0)</f>
        <v>0</v>
      </c>
      <c r="BI5250" s="230">
        <f>IF(N5250="nulová",J5250,0)</f>
        <v>0</v>
      </c>
      <c r="BJ5250" s="20" t="s">
        <v>23</v>
      </c>
      <c r="BK5250" s="230">
        <f>ROUND(I5250*H5250,2)</f>
        <v>0</v>
      </c>
      <c r="BL5250" s="20" t="s">
        <v>462</v>
      </c>
      <c r="BM5250" s="229" t="s">
        <v>4579</v>
      </c>
    </row>
    <row r="5251" s="13" customFormat="1">
      <c r="A5251" s="13"/>
      <c r="B5251" s="236"/>
      <c r="C5251" s="237"/>
      <c r="D5251" s="238" t="s">
        <v>252</v>
      </c>
      <c r="E5251" s="239" t="s">
        <v>39</v>
      </c>
      <c r="F5251" s="240" t="s">
        <v>1306</v>
      </c>
      <c r="G5251" s="237"/>
      <c r="H5251" s="239" t="s">
        <v>39</v>
      </c>
      <c r="I5251" s="241"/>
      <c r="J5251" s="237"/>
      <c r="K5251" s="237"/>
      <c r="L5251" s="242"/>
      <c r="M5251" s="243"/>
      <c r="N5251" s="244"/>
      <c r="O5251" s="244"/>
      <c r="P5251" s="244"/>
      <c r="Q5251" s="244"/>
      <c r="R5251" s="244"/>
      <c r="S5251" s="244"/>
      <c r="T5251" s="245"/>
      <c r="U5251" s="13"/>
      <c r="V5251" s="13"/>
      <c r="W5251" s="13"/>
      <c r="X5251" s="13"/>
      <c r="Y5251" s="13"/>
      <c r="Z5251" s="13"/>
      <c r="AA5251" s="13"/>
      <c r="AB5251" s="13"/>
      <c r="AC5251" s="13"/>
      <c r="AD5251" s="13"/>
      <c r="AE5251" s="13"/>
      <c r="AT5251" s="246" t="s">
        <v>252</v>
      </c>
      <c r="AU5251" s="246" t="s">
        <v>93</v>
      </c>
      <c r="AV5251" s="13" t="s">
        <v>23</v>
      </c>
      <c r="AW5251" s="13" t="s">
        <v>46</v>
      </c>
      <c r="AX5251" s="13" t="s">
        <v>85</v>
      </c>
      <c r="AY5251" s="246" t="s">
        <v>241</v>
      </c>
    </row>
    <row r="5252" s="13" customFormat="1">
      <c r="A5252" s="13"/>
      <c r="B5252" s="236"/>
      <c r="C5252" s="237"/>
      <c r="D5252" s="238" t="s">
        <v>252</v>
      </c>
      <c r="E5252" s="239" t="s">
        <v>39</v>
      </c>
      <c r="F5252" s="240" t="s">
        <v>4499</v>
      </c>
      <c r="G5252" s="237"/>
      <c r="H5252" s="239" t="s">
        <v>39</v>
      </c>
      <c r="I5252" s="241"/>
      <c r="J5252" s="237"/>
      <c r="K5252" s="237"/>
      <c r="L5252" s="242"/>
      <c r="M5252" s="243"/>
      <c r="N5252" s="244"/>
      <c r="O5252" s="244"/>
      <c r="P5252" s="244"/>
      <c r="Q5252" s="244"/>
      <c r="R5252" s="244"/>
      <c r="S5252" s="244"/>
      <c r="T5252" s="245"/>
      <c r="U5252" s="13"/>
      <c r="V5252" s="13"/>
      <c r="W5252" s="13"/>
      <c r="X5252" s="13"/>
      <c r="Y5252" s="13"/>
      <c r="Z5252" s="13"/>
      <c r="AA5252" s="13"/>
      <c r="AB5252" s="13"/>
      <c r="AC5252" s="13"/>
      <c r="AD5252" s="13"/>
      <c r="AE5252" s="13"/>
      <c r="AT5252" s="246" t="s">
        <v>252</v>
      </c>
      <c r="AU5252" s="246" t="s">
        <v>93</v>
      </c>
      <c r="AV5252" s="13" t="s">
        <v>23</v>
      </c>
      <c r="AW5252" s="13" t="s">
        <v>46</v>
      </c>
      <c r="AX5252" s="13" t="s">
        <v>85</v>
      </c>
      <c r="AY5252" s="246" t="s">
        <v>241</v>
      </c>
    </row>
    <row r="5253" s="13" customFormat="1">
      <c r="A5253" s="13"/>
      <c r="B5253" s="236"/>
      <c r="C5253" s="237"/>
      <c r="D5253" s="238" t="s">
        <v>252</v>
      </c>
      <c r="E5253" s="239" t="s">
        <v>39</v>
      </c>
      <c r="F5253" s="240" t="s">
        <v>1946</v>
      </c>
      <c r="G5253" s="237"/>
      <c r="H5253" s="239" t="s">
        <v>39</v>
      </c>
      <c r="I5253" s="241"/>
      <c r="J5253" s="237"/>
      <c r="K5253" s="237"/>
      <c r="L5253" s="242"/>
      <c r="M5253" s="243"/>
      <c r="N5253" s="244"/>
      <c r="O5253" s="244"/>
      <c r="P5253" s="244"/>
      <c r="Q5253" s="244"/>
      <c r="R5253" s="244"/>
      <c r="S5253" s="244"/>
      <c r="T5253" s="245"/>
      <c r="U5253" s="13"/>
      <c r="V5253" s="13"/>
      <c r="W5253" s="13"/>
      <c r="X5253" s="13"/>
      <c r="Y5253" s="13"/>
      <c r="Z5253" s="13"/>
      <c r="AA5253" s="13"/>
      <c r="AB5253" s="13"/>
      <c r="AC5253" s="13"/>
      <c r="AD5253" s="13"/>
      <c r="AE5253" s="13"/>
      <c r="AT5253" s="246" t="s">
        <v>252</v>
      </c>
      <c r="AU5253" s="246" t="s">
        <v>93</v>
      </c>
      <c r="AV5253" s="13" t="s">
        <v>23</v>
      </c>
      <c r="AW5253" s="13" t="s">
        <v>46</v>
      </c>
      <c r="AX5253" s="13" t="s">
        <v>85</v>
      </c>
      <c r="AY5253" s="246" t="s">
        <v>241</v>
      </c>
    </row>
    <row r="5254" s="14" customFormat="1">
      <c r="A5254" s="14"/>
      <c r="B5254" s="247"/>
      <c r="C5254" s="248"/>
      <c r="D5254" s="238" t="s">
        <v>252</v>
      </c>
      <c r="E5254" s="249" t="s">
        <v>39</v>
      </c>
      <c r="F5254" s="250" t="s">
        <v>4580</v>
      </c>
      <c r="G5254" s="248"/>
      <c r="H5254" s="251">
        <v>19.024999999999999</v>
      </c>
      <c r="I5254" s="252"/>
      <c r="J5254" s="248"/>
      <c r="K5254" s="248"/>
      <c r="L5254" s="253"/>
      <c r="M5254" s="254"/>
      <c r="N5254" s="255"/>
      <c r="O5254" s="255"/>
      <c r="P5254" s="255"/>
      <c r="Q5254" s="255"/>
      <c r="R5254" s="255"/>
      <c r="S5254" s="255"/>
      <c r="T5254" s="256"/>
      <c r="U5254" s="14"/>
      <c r="V5254" s="14"/>
      <c r="W5254" s="14"/>
      <c r="X5254" s="14"/>
      <c r="Y5254" s="14"/>
      <c r="Z5254" s="14"/>
      <c r="AA5254" s="14"/>
      <c r="AB5254" s="14"/>
      <c r="AC5254" s="14"/>
      <c r="AD5254" s="14"/>
      <c r="AE5254" s="14"/>
      <c r="AT5254" s="257" t="s">
        <v>252</v>
      </c>
      <c r="AU5254" s="257" t="s">
        <v>93</v>
      </c>
      <c r="AV5254" s="14" t="s">
        <v>93</v>
      </c>
      <c r="AW5254" s="14" t="s">
        <v>46</v>
      </c>
      <c r="AX5254" s="14" t="s">
        <v>85</v>
      </c>
      <c r="AY5254" s="257" t="s">
        <v>241</v>
      </c>
    </row>
    <row r="5255" s="13" customFormat="1">
      <c r="A5255" s="13"/>
      <c r="B5255" s="236"/>
      <c r="C5255" s="237"/>
      <c r="D5255" s="238" t="s">
        <v>252</v>
      </c>
      <c r="E5255" s="239" t="s">
        <v>39</v>
      </c>
      <c r="F5255" s="240" t="s">
        <v>4501</v>
      </c>
      <c r="G5255" s="237"/>
      <c r="H5255" s="239" t="s">
        <v>39</v>
      </c>
      <c r="I5255" s="241"/>
      <c r="J5255" s="237"/>
      <c r="K5255" s="237"/>
      <c r="L5255" s="242"/>
      <c r="M5255" s="243"/>
      <c r="N5255" s="244"/>
      <c r="O5255" s="244"/>
      <c r="P5255" s="244"/>
      <c r="Q5255" s="244"/>
      <c r="R5255" s="244"/>
      <c r="S5255" s="244"/>
      <c r="T5255" s="245"/>
      <c r="U5255" s="13"/>
      <c r="V5255" s="13"/>
      <c r="W5255" s="13"/>
      <c r="X5255" s="13"/>
      <c r="Y5255" s="13"/>
      <c r="Z5255" s="13"/>
      <c r="AA5255" s="13"/>
      <c r="AB5255" s="13"/>
      <c r="AC5255" s="13"/>
      <c r="AD5255" s="13"/>
      <c r="AE5255" s="13"/>
      <c r="AT5255" s="246" t="s">
        <v>252</v>
      </c>
      <c r="AU5255" s="246" t="s">
        <v>93</v>
      </c>
      <c r="AV5255" s="13" t="s">
        <v>23</v>
      </c>
      <c r="AW5255" s="13" t="s">
        <v>46</v>
      </c>
      <c r="AX5255" s="13" t="s">
        <v>85</v>
      </c>
      <c r="AY5255" s="246" t="s">
        <v>241</v>
      </c>
    </row>
    <row r="5256" s="14" customFormat="1">
      <c r="A5256" s="14"/>
      <c r="B5256" s="247"/>
      <c r="C5256" s="248"/>
      <c r="D5256" s="238" t="s">
        <v>252</v>
      </c>
      <c r="E5256" s="249" t="s">
        <v>39</v>
      </c>
      <c r="F5256" s="250" t="s">
        <v>4581</v>
      </c>
      <c r="G5256" s="248"/>
      <c r="H5256" s="251">
        <v>11.19</v>
      </c>
      <c r="I5256" s="252"/>
      <c r="J5256" s="248"/>
      <c r="K5256" s="248"/>
      <c r="L5256" s="253"/>
      <c r="M5256" s="254"/>
      <c r="N5256" s="255"/>
      <c r="O5256" s="255"/>
      <c r="P5256" s="255"/>
      <c r="Q5256" s="255"/>
      <c r="R5256" s="255"/>
      <c r="S5256" s="255"/>
      <c r="T5256" s="256"/>
      <c r="U5256" s="14"/>
      <c r="V5256" s="14"/>
      <c r="W5256" s="14"/>
      <c r="X5256" s="14"/>
      <c r="Y5256" s="14"/>
      <c r="Z5256" s="14"/>
      <c r="AA5256" s="14"/>
      <c r="AB5256" s="14"/>
      <c r="AC5256" s="14"/>
      <c r="AD5256" s="14"/>
      <c r="AE5256" s="14"/>
      <c r="AT5256" s="257" t="s">
        <v>252</v>
      </c>
      <c r="AU5256" s="257" t="s">
        <v>93</v>
      </c>
      <c r="AV5256" s="14" t="s">
        <v>93</v>
      </c>
      <c r="AW5256" s="14" t="s">
        <v>46</v>
      </c>
      <c r="AX5256" s="14" t="s">
        <v>85</v>
      </c>
      <c r="AY5256" s="257" t="s">
        <v>241</v>
      </c>
    </row>
    <row r="5257" s="13" customFormat="1">
      <c r="A5257" s="13"/>
      <c r="B5257" s="236"/>
      <c r="C5257" s="237"/>
      <c r="D5257" s="238" t="s">
        <v>252</v>
      </c>
      <c r="E5257" s="239" t="s">
        <v>39</v>
      </c>
      <c r="F5257" s="240" t="s">
        <v>1949</v>
      </c>
      <c r="G5257" s="237"/>
      <c r="H5257" s="239" t="s">
        <v>39</v>
      </c>
      <c r="I5257" s="241"/>
      <c r="J5257" s="237"/>
      <c r="K5257" s="237"/>
      <c r="L5257" s="242"/>
      <c r="M5257" s="243"/>
      <c r="N5257" s="244"/>
      <c r="O5257" s="244"/>
      <c r="P5257" s="244"/>
      <c r="Q5257" s="244"/>
      <c r="R5257" s="244"/>
      <c r="S5257" s="244"/>
      <c r="T5257" s="245"/>
      <c r="U5257" s="13"/>
      <c r="V5257" s="13"/>
      <c r="W5257" s="13"/>
      <c r="X5257" s="13"/>
      <c r="Y5257" s="13"/>
      <c r="Z5257" s="13"/>
      <c r="AA5257" s="13"/>
      <c r="AB5257" s="13"/>
      <c r="AC5257" s="13"/>
      <c r="AD5257" s="13"/>
      <c r="AE5257" s="13"/>
      <c r="AT5257" s="246" t="s">
        <v>252</v>
      </c>
      <c r="AU5257" s="246" t="s">
        <v>93</v>
      </c>
      <c r="AV5257" s="13" t="s">
        <v>23</v>
      </c>
      <c r="AW5257" s="13" t="s">
        <v>46</v>
      </c>
      <c r="AX5257" s="13" t="s">
        <v>85</v>
      </c>
      <c r="AY5257" s="246" t="s">
        <v>241</v>
      </c>
    </row>
    <row r="5258" s="14" customFormat="1">
      <c r="A5258" s="14"/>
      <c r="B5258" s="247"/>
      <c r="C5258" s="248"/>
      <c r="D5258" s="238" t="s">
        <v>252</v>
      </c>
      <c r="E5258" s="249" t="s">
        <v>39</v>
      </c>
      <c r="F5258" s="250" t="s">
        <v>4260</v>
      </c>
      <c r="G5258" s="248"/>
      <c r="H5258" s="251">
        <v>12.15</v>
      </c>
      <c r="I5258" s="252"/>
      <c r="J5258" s="248"/>
      <c r="K5258" s="248"/>
      <c r="L5258" s="253"/>
      <c r="M5258" s="254"/>
      <c r="N5258" s="255"/>
      <c r="O5258" s="255"/>
      <c r="P5258" s="255"/>
      <c r="Q5258" s="255"/>
      <c r="R5258" s="255"/>
      <c r="S5258" s="255"/>
      <c r="T5258" s="256"/>
      <c r="U5258" s="14"/>
      <c r="V5258" s="14"/>
      <c r="W5258" s="14"/>
      <c r="X5258" s="14"/>
      <c r="Y5258" s="14"/>
      <c r="Z5258" s="14"/>
      <c r="AA5258" s="14"/>
      <c r="AB5258" s="14"/>
      <c r="AC5258" s="14"/>
      <c r="AD5258" s="14"/>
      <c r="AE5258" s="14"/>
      <c r="AT5258" s="257" t="s">
        <v>252</v>
      </c>
      <c r="AU5258" s="257" t="s">
        <v>93</v>
      </c>
      <c r="AV5258" s="14" t="s">
        <v>93</v>
      </c>
      <c r="AW5258" s="14" t="s">
        <v>46</v>
      </c>
      <c r="AX5258" s="14" t="s">
        <v>85</v>
      </c>
      <c r="AY5258" s="257" t="s">
        <v>241</v>
      </c>
    </row>
    <row r="5259" s="13" customFormat="1">
      <c r="A5259" s="13"/>
      <c r="B5259" s="236"/>
      <c r="C5259" s="237"/>
      <c r="D5259" s="238" t="s">
        <v>252</v>
      </c>
      <c r="E5259" s="239" t="s">
        <v>39</v>
      </c>
      <c r="F5259" s="240" t="s">
        <v>1952</v>
      </c>
      <c r="G5259" s="237"/>
      <c r="H5259" s="239" t="s">
        <v>39</v>
      </c>
      <c r="I5259" s="241"/>
      <c r="J5259" s="237"/>
      <c r="K5259" s="237"/>
      <c r="L5259" s="242"/>
      <c r="M5259" s="243"/>
      <c r="N5259" s="244"/>
      <c r="O5259" s="244"/>
      <c r="P5259" s="244"/>
      <c r="Q5259" s="244"/>
      <c r="R5259" s="244"/>
      <c r="S5259" s="244"/>
      <c r="T5259" s="245"/>
      <c r="U5259" s="13"/>
      <c r="V5259" s="13"/>
      <c r="W5259" s="13"/>
      <c r="X5259" s="13"/>
      <c r="Y5259" s="13"/>
      <c r="Z5259" s="13"/>
      <c r="AA5259" s="13"/>
      <c r="AB5259" s="13"/>
      <c r="AC5259" s="13"/>
      <c r="AD5259" s="13"/>
      <c r="AE5259" s="13"/>
      <c r="AT5259" s="246" t="s">
        <v>252</v>
      </c>
      <c r="AU5259" s="246" t="s">
        <v>93</v>
      </c>
      <c r="AV5259" s="13" t="s">
        <v>23</v>
      </c>
      <c r="AW5259" s="13" t="s">
        <v>46</v>
      </c>
      <c r="AX5259" s="13" t="s">
        <v>85</v>
      </c>
      <c r="AY5259" s="246" t="s">
        <v>241</v>
      </c>
    </row>
    <row r="5260" s="14" customFormat="1">
      <c r="A5260" s="14"/>
      <c r="B5260" s="247"/>
      <c r="C5260" s="248"/>
      <c r="D5260" s="238" t="s">
        <v>252</v>
      </c>
      <c r="E5260" s="249" t="s">
        <v>39</v>
      </c>
      <c r="F5260" s="250" t="s">
        <v>4582</v>
      </c>
      <c r="G5260" s="248"/>
      <c r="H5260" s="251">
        <v>18.465</v>
      </c>
      <c r="I5260" s="252"/>
      <c r="J5260" s="248"/>
      <c r="K5260" s="248"/>
      <c r="L5260" s="253"/>
      <c r="M5260" s="254"/>
      <c r="N5260" s="255"/>
      <c r="O5260" s="255"/>
      <c r="P5260" s="255"/>
      <c r="Q5260" s="255"/>
      <c r="R5260" s="255"/>
      <c r="S5260" s="255"/>
      <c r="T5260" s="256"/>
      <c r="U5260" s="14"/>
      <c r="V5260" s="14"/>
      <c r="W5260" s="14"/>
      <c r="X5260" s="14"/>
      <c r="Y5260" s="14"/>
      <c r="Z5260" s="14"/>
      <c r="AA5260" s="14"/>
      <c r="AB5260" s="14"/>
      <c r="AC5260" s="14"/>
      <c r="AD5260" s="14"/>
      <c r="AE5260" s="14"/>
      <c r="AT5260" s="257" t="s">
        <v>252</v>
      </c>
      <c r="AU5260" s="257" t="s">
        <v>93</v>
      </c>
      <c r="AV5260" s="14" t="s">
        <v>93</v>
      </c>
      <c r="AW5260" s="14" t="s">
        <v>46</v>
      </c>
      <c r="AX5260" s="14" t="s">
        <v>85</v>
      </c>
      <c r="AY5260" s="257" t="s">
        <v>241</v>
      </c>
    </row>
    <row r="5261" s="15" customFormat="1">
      <c r="A5261" s="15"/>
      <c r="B5261" s="258"/>
      <c r="C5261" s="259"/>
      <c r="D5261" s="238" t="s">
        <v>252</v>
      </c>
      <c r="E5261" s="260" t="s">
        <v>39</v>
      </c>
      <c r="F5261" s="261" t="s">
        <v>274</v>
      </c>
      <c r="G5261" s="259"/>
      <c r="H5261" s="262">
        <v>60.829999999999998</v>
      </c>
      <c r="I5261" s="263"/>
      <c r="J5261" s="259"/>
      <c r="K5261" s="259"/>
      <c r="L5261" s="264"/>
      <c r="M5261" s="265"/>
      <c r="N5261" s="266"/>
      <c r="O5261" s="266"/>
      <c r="P5261" s="266"/>
      <c r="Q5261" s="266"/>
      <c r="R5261" s="266"/>
      <c r="S5261" s="266"/>
      <c r="T5261" s="267"/>
      <c r="U5261" s="15"/>
      <c r="V5261" s="15"/>
      <c r="W5261" s="15"/>
      <c r="X5261" s="15"/>
      <c r="Y5261" s="15"/>
      <c r="Z5261" s="15"/>
      <c r="AA5261" s="15"/>
      <c r="AB5261" s="15"/>
      <c r="AC5261" s="15"/>
      <c r="AD5261" s="15"/>
      <c r="AE5261" s="15"/>
      <c r="AT5261" s="268" t="s">
        <v>252</v>
      </c>
      <c r="AU5261" s="268" t="s">
        <v>93</v>
      </c>
      <c r="AV5261" s="15" t="s">
        <v>248</v>
      </c>
      <c r="AW5261" s="15" t="s">
        <v>46</v>
      </c>
      <c r="AX5261" s="15" t="s">
        <v>23</v>
      </c>
      <c r="AY5261" s="268" t="s">
        <v>241</v>
      </c>
    </row>
    <row r="5262" s="2" customFormat="1" ht="16.5" customHeight="1">
      <c r="A5262" s="42"/>
      <c r="B5262" s="43"/>
      <c r="C5262" s="280" t="s">
        <v>4583</v>
      </c>
      <c r="D5262" s="280" t="s">
        <v>463</v>
      </c>
      <c r="E5262" s="281" t="s">
        <v>4327</v>
      </c>
      <c r="F5262" s="282" t="s">
        <v>4328</v>
      </c>
      <c r="G5262" s="283" t="s">
        <v>515</v>
      </c>
      <c r="H5262" s="284">
        <v>60.829999999999998</v>
      </c>
      <c r="I5262" s="285"/>
      <c r="J5262" s="286">
        <f>ROUND(I5262*H5262,2)</f>
        <v>0</v>
      </c>
      <c r="K5262" s="282" t="s">
        <v>39</v>
      </c>
      <c r="L5262" s="287"/>
      <c r="M5262" s="288" t="s">
        <v>39</v>
      </c>
      <c r="N5262" s="289" t="s">
        <v>56</v>
      </c>
      <c r="O5262" s="88"/>
      <c r="P5262" s="227">
        <f>O5262*H5262</f>
        <v>0</v>
      </c>
      <c r="Q5262" s="227">
        <v>0.0014</v>
      </c>
      <c r="R5262" s="227">
        <f>Q5262*H5262</f>
        <v>0.085162000000000002</v>
      </c>
      <c r="S5262" s="227">
        <v>0</v>
      </c>
      <c r="T5262" s="228">
        <f>S5262*H5262</f>
        <v>0</v>
      </c>
      <c r="U5262" s="42"/>
      <c r="V5262" s="42"/>
      <c r="W5262" s="42"/>
      <c r="X5262" s="42"/>
      <c r="Y5262" s="42"/>
      <c r="Z5262" s="42"/>
      <c r="AA5262" s="42"/>
      <c r="AB5262" s="42"/>
      <c r="AC5262" s="42"/>
      <c r="AD5262" s="42"/>
      <c r="AE5262" s="42"/>
      <c r="AR5262" s="229" t="s">
        <v>660</v>
      </c>
      <c r="AT5262" s="229" t="s">
        <v>463</v>
      </c>
      <c r="AU5262" s="229" t="s">
        <v>93</v>
      </c>
      <c r="AY5262" s="20" t="s">
        <v>241</v>
      </c>
      <c r="BE5262" s="230">
        <f>IF(N5262="základní",J5262,0)</f>
        <v>0</v>
      </c>
      <c r="BF5262" s="230">
        <f>IF(N5262="snížená",J5262,0)</f>
        <v>0</v>
      </c>
      <c r="BG5262" s="230">
        <f>IF(N5262="zákl. přenesená",J5262,0)</f>
        <v>0</v>
      </c>
      <c r="BH5262" s="230">
        <f>IF(N5262="sníž. přenesená",J5262,0)</f>
        <v>0</v>
      </c>
      <c r="BI5262" s="230">
        <f>IF(N5262="nulová",J5262,0)</f>
        <v>0</v>
      </c>
      <c r="BJ5262" s="20" t="s">
        <v>23</v>
      </c>
      <c r="BK5262" s="230">
        <f>ROUND(I5262*H5262,2)</f>
        <v>0</v>
      </c>
      <c r="BL5262" s="20" t="s">
        <v>462</v>
      </c>
      <c r="BM5262" s="229" t="s">
        <v>4584</v>
      </c>
    </row>
    <row r="5263" s="2" customFormat="1" ht="24.15" customHeight="1">
      <c r="A5263" s="42"/>
      <c r="B5263" s="43"/>
      <c r="C5263" s="218" t="s">
        <v>4585</v>
      </c>
      <c r="D5263" s="218" t="s">
        <v>243</v>
      </c>
      <c r="E5263" s="219" t="s">
        <v>4586</v>
      </c>
      <c r="F5263" s="220" t="s">
        <v>4587</v>
      </c>
      <c r="G5263" s="221" t="s">
        <v>430</v>
      </c>
      <c r="H5263" s="222">
        <v>19.437000000000001</v>
      </c>
      <c r="I5263" s="223"/>
      <c r="J5263" s="224">
        <f>ROUND(I5263*H5263,2)</f>
        <v>0</v>
      </c>
      <c r="K5263" s="220" t="s">
        <v>247</v>
      </c>
      <c r="L5263" s="48"/>
      <c r="M5263" s="225" t="s">
        <v>39</v>
      </c>
      <c r="N5263" s="226" t="s">
        <v>56</v>
      </c>
      <c r="O5263" s="88"/>
      <c r="P5263" s="227">
        <f>O5263*H5263</f>
        <v>0</v>
      </c>
      <c r="Q5263" s="227">
        <v>0</v>
      </c>
      <c r="R5263" s="227">
        <f>Q5263*H5263</f>
        <v>0</v>
      </c>
      <c r="S5263" s="227">
        <v>0</v>
      </c>
      <c r="T5263" s="228">
        <f>S5263*H5263</f>
        <v>0</v>
      </c>
      <c r="U5263" s="42"/>
      <c r="V5263" s="42"/>
      <c r="W5263" s="42"/>
      <c r="X5263" s="42"/>
      <c r="Y5263" s="42"/>
      <c r="Z5263" s="42"/>
      <c r="AA5263" s="42"/>
      <c r="AB5263" s="42"/>
      <c r="AC5263" s="42"/>
      <c r="AD5263" s="42"/>
      <c r="AE5263" s="42"/>
      <c r="AR5263" s="229" t="s">
        <v>462</v>
      </c>
      <c r="AT5263" s="229" t="s">
        <v>243</v>
      </c>
      <c r="AU5263" s="229" t="s">
        <v>93</v>
      </c>
      <c r="AY5263" s="20" t="s">
        <v>241</v>
      </c>
      <c r="BE5263" s="230">
        <f>IF(N5263="základní",J5263,0)</f>
        <v>0</v>
      </c>
      <c r="BF5263" s="230">
        <f>IF(N5263="snížená",J5263,0)</f>
        <v>0</v>
      </c>
      <c r="BG5263" s="230">
        <f>IF(N5263="zákl. přenesená",J5263,0)</f>
        <v>0</v>
      </c>
      <c r="BH5263" s="230">
        <f>IF(N5263="sníž. přenesená",J5263,0)</f>
        <v>0</v>
      </c>
      <c r="BI5263" s="230">
        <f>IF(N5263="nulová",J5263,0)</f>
        <v>0</v>
      </c>
      <c r="BJ5263" s="20" t="s">
        <v>23</v>
      </c>
      <c r="BK5263" s="230">
        <f>ROUND(I5263*H5263,2)</f>
        <v>0</v>
      </c>
      <c r="BL5263" s="20" t="s">
        <v>462</v>
      </c>
      <c r="BM5263" s="229" t="s">
        <v>4588</v>
      </c>
    </row>
    <row r="5264" s="2" customFormat="1">
      <c r="A5264" s="42"/>
      <c r="B5264" s="43"/>
      <c r="C5264" s="44"/>
      <c r="D5264" s="231" t="s">
        <v>250</v>
      </c>
      <c r="E5264" s="44"/>
      <c r="F5264" s="232" t="s">
        <v>4589</v>
      </c>
      <c r="G5264" s="44"/>
      <c r="H5264" s="44"/>
      <c r="I5264" s="233"/>
      <c r="J5264" s="44"/>
      <c r="K5264" s="44"/>
      <c r="L5264" s="48"/>
      <c r="M5264" s="234"/>
      <c r="N5264" s="235"/>
      <c r="O5264" s="88"/>
      <c r="P5264" s="88"/>
      <c r="Q5264" s="88"/>
      <c r="R5264" s="88"/>
      <c r="S5264" s="88"/>
      <c r="T5264" s="89"/>
      <c r="U5264" s="42"/>
      <c r="V5264" s="42"/>
      <c r="W5264" s="42"/>
      <c r="X5264" s="42"/>
      <c r="Y5264" s="42"/>
      <c r="Z5264" s="42"/>
      <c r="AA5264" s="42"/>
      <c r="AB5264" s="42"/>
      <c r="AC5264" s="42"/>
      <c r="AD5264" s="42"/>
      <c r="AE5264" s="42"/>
      <c r="AT5264" s="20" t="s">
        <v>250</v>
      </c>
      <c r="AU5264" s="20" t="s">
        <v>93</v>
      </c>
    </row>
    <row r="5265" s="2" customFormat="1" ht="37.8" customHeight="1">
      <c r="A5265" s="42"/>
      <c r="B5265" s="43"/>
      <c r="C5265" s="218" t="s">
        <v>4590</v>
      </c>
      <c r="D5265" s="218" t="s">
        <v>243</v>
      </c>
      <c r="E5265" s="219" t="s">
        <v>4591</v>
      </c>
      <c r="F5265" s="220" t="s">
        <v>4592</v>
      </c>
      <c r="G5265" s="221" t="s">
        <v>430</v>
      </c>
      <c r="H5265" s="222">
        <v>19.437000000000001</v>
      </c>
      <c r="I5265" s="223"/>
      <c r="J5265" s="224">
        <f>ROUND(I5265*H5265,2)</f>
        <v>0</v>
      </c>
      <c r="K5265" s="220" t="s">
        <v>247</v>
      </c>
      <c r="L5265" s="48"/>
      <c r="M5265" s="225" t="s">
        <v>39</v>
      </c>
      <c r="N5265" s="226" t="s">
        <v>56</v>
      </c>
      <c r="O5265" s="88"/>
      <c r="P5265" s="227">
        <f>O5265*H5265</f>
        <v>0</v>
      </c>
      <c r="Q5265" s="227">
        <v>0</v>
      </c>
      <c r="R5265" s="227">
        <f>Q5265*H5265</f>
        <v>0</v>
      </c>
      <c r="S5265" s="227">
        <v>0</v>
      </c>
      <c r="T5265" s="228">
        <f>S5265*H5265</f>
        <v>0</v>
      </c>
      <c r="U5265" s="42"/>
      <c r="V5265" s="42"/>
      <c r="W5265" s="42"/>
      <c r="X5265" s="42"/>
      <c r="Y5265" s="42"/>
      <c r="Z5265" s="42"/>
      <c r="AA5265" s="42"/>
      <c r="AB5265" s="42"/>
      <c r="AC5265" s="42"/>
      <c r="AD5265" s="42"/>
      <c r="AE5265" s="42"/>
      <c r="AR5265" s="229" t="s">
        <v>462</v>
      </c>
      <c r="AT5265" s="229" t="s">
        <v>243</v>
      </c>
      <c r="AU5265" s="229" t="s">
        <v>93</v>
      </c>
      <c r="AY5265" s="20" t="s">
        <v>241</v>
      </c>
      <c r="BE5265" s="230">
        <f>IF(N5265="základní",J5265,0)</f>
        <v>0</v>
      </c>
      <c r="BF5265" s="230">
        <f>IF(N5265="snížená",J5265,0)</f>
        <v>0</v>
      </c>
      <c r="BG5265" s="230">
        <f>IF(N5265="zákl. přenesená",J5265,0)</f>
        <v>0</v>
      </c>
      <c r="BH5265" s="230">
        <f>IF(N5265="sníž. přenesená",J5265,0)</f>
        <v>0</v>
      </c>
      <c r="BI5265" s="230">
        <f>IF(N5265="nulová",J5265,0)</f>
        <v>0</v>
      </c>
      <c r="BJ5265" s="20" t="s">
        <v>23</v>
      </c>
      <c r="BK5265" s="230">
        <f>ROUND(I5265*H5265,2)</f>
        <v>0</v>
      </c>
      <c r="BL5265" s="20" t="s">
        <v>462</v>
      </c>
      <c r="BM5265" s="229" t="s">
        <v>4593</v>
      </c>
    </row>
    <row r="5266" s="2" customFormat="1">
      <c r="A5266" s="42"/>
      <c r="B5266" s="43"/>
      <c r="C5266" s="44"/>
      <c r="D5266" s="231" t="s">
        <v>250</v>
      </c>
      <c r="E5266" s="44"/>
      <c r="F5266" s="232" t="s">
        <v>4594</v>
      </c>
      <c r="G5266" s="44"/>
      <c r="H5266" s="44"/>
      <c r="I5266" s="233"/>
      <c r="J5266" s="44"/>
      <c r="K5266" s="44"/>
      <c r="L5266" s="48"/>
      <c r="M5266" s="234"/>
      <c r="N5266" s="235"/>
      <c r="O5266" s="88"/>
      <c r="P5266" s="88"/>
      <c r="Q5266" s="88"/>
      <c r="R5266" s="88"/>
      <c r="S5266" s="88"/>
      <c r="T5266" s="89"/>
      <c r="U5266" s="42"/>
      <c r="V5266" s="42"/>
      <c r="W5266" s="42"/>
      <c r="X5266" s="42"/>
      <c r="Y5266" s="42"/>
      <c r="Z5266" s="42"/>
      <c r="AA5266" s="42"/>
      <c r="AB5266" s="42"/>
      <c r="AC5266" s="42"/>
      <c r="AD5266" s="42"/>
      <c r="AE5266" s="42"/>
      <c r="AT5266" s="20" t="s">
        <v>250</v>
      </c>
      <c r="AU5266" s="20" t="s">
        <v>93</v>
      </c>
    </row>
    <row r="5267" s="12" customFormat="1" ht="22.8" customHeight="1">
      <c r="A5267" s="12"/>
      <c r="B5267" s="202"/>
      <c r="C5267" s="203"/>
      <c r="D5267" s="204" t="s">
        <v>84</v>
      </c>
      <c r="E5267" s="216" t="s">
        <v>4595</v>
      </c>
      <c r="F5267" s="216" t="s">
        <v>4596</v>
      </c>
      <c r="G5267" s="203"/>
      <c r="H5267" s="203"/>
      <c r="I5267" s="206"/>
      <c r="J5267" s="217">
        <f>BK5267</f>
        <v>0</v>
      </c>
      <c r="K5267" s="203"/>
      <c r="L5267" s="208"/>
      <c r="M5267" s="209"/>
      <c r="N5267" s="210"/>
      <c r="O5267" s="210"/>
      <c r="P5267" s="211">
        <f>SUM(P5268:P5588)</f>
        <v>0</v>
      </c>
      <c r="Q5267" s="210"/>
      <c r="R5267" s="211">
        <f>SUM(R5268:R5588)</f>
        <v>14.318087210000003</v>
      </c>
      <c r="S5267" s="210"/>
      <c r="T5267" s="212">
        <f>SUM(T5268:T5588)</f>
        <v>0.16910999999999998</v>
      </c>
      <c r="U5267" s="12"/>
      <c r="V5267" s="12"/>
      <c r="W5267" s="12"/>
      <c r="X5267" s="12"/>
      <c r="Y5267" s="12"/>
      <c r="Z5267" s="12"/>
      <c r="AA5267" s="12"/>
      <c r="AB5267" s="12"/>
      <c r="AC5267" s="12"/>
      <c r="AD5267" s="12"/>
      <c r="AE5267" s="12"/>
      <c r="AR5267" s="213" t="s">
        <v>93</v>
      </c>
      <c r="AT5267" s="214" t="s">
        <v>84</v>
      </c>
      <c r="AU5267" s="214" t="s">
        <v>23</v>
      </c>
      <c r="AY5267" s="213" t="s">
        <v>241</v>
      </c>
      <c r="BK5267" s="215">
        <f>SUM(BK5268:BK5588)</f>
        <v>0</v>
      </c>
    </row>
    <row r="5268" s="2" customFormat="1" ht="24.15" customHeight="1">
      <c r="A5268" s="42"/>
      <c r="B5268" s="43"/>
      <c r="C5268" s="218" t="s">
        <v>4597</v>
      </c>
      <c r="D5268" s="218" t="s">
        <v>243</v>
      </c>
      <c r="E5268" s="219" t="s">
        <v>4598</v>
      </c>
      <c r="F5268" s="220" t="s">
        <v>4599</v>
      </c>
      <c r="G5268" s="221" t="s">
        <v>561</v>
      </c>
      <c r="H5268" s="222">
        <v>3</v>
      </c>
      <c r="I5268" s="223"/>
      <c r="J5268" s="224">
        <f>ROUND(I5268*H5268,2)</f>
        <v>0</v>
      </c>
      <c r="K5268" s="220" t="s">
        <v>247</v>
      </c>
      <c r="L5268" s="48"/>
      <c r="M5268" s="225" t="s">
        <v>39</v>
      </c>
      <c r="N5268" s="226" t="s">
        <v>56</v>
      </c>
      <c r="O5268" s="88"/>
      <c r="P5268" s="227">
        <f>O5268*H5268</f>
        <v>0</v>
      </c>
      <c r="Q5268" s="227">
        <v>0</v>
      </c>
      <c r="R5268" s="227">
        <f>Q5268*H5268</f>
        <v>0</v>
      </c>
      <c r="S5268" s="227">
        <v>0</v>
      </c>
      <c r="T5268" s="228">
        <f>S5268*H5268</f>
        <v>0</v>
      </c>
      <c r="U5268" s="42"/>
      <c r="V5268" s="42"/>
      <c r="W5268" s="42"/>
      <c r="X5268" s="42"/>
      <c r="Y5268" s="42"/>
      <c r="Z5268" s="42"/>
      <c r="AA5268" s="42"/>
      <c r="AB5268" s="42"/>
      <c r="AC5268" s="42"/>
      <c r="AD5268" s="42"/>
      <c r="AE5268" s="42"/>
      <c r="AR5268" s="229" t="s">
        <v>462</v>
      </c>
      <c r="AT5268" s="229" t="s">
        <v>243</v>
      </c>
      <c r="AU5268" s="229" t="s">
        <v>93</v>
      </c>
      <c r="AY5268" s="20" t="s">
        <v>241</v>
      </c>
      <c r="BE5268" s="230">
        <f>IF(N5268="základní",J5268,0)</f>
        <v>0</v>
      </c>
      <c r="BF5268" s="230">
        <f>IF(N5268="snížená",J5268,0)</f>
        <v>0</v>
      </c>
      <c r="BG5268" s="230">
        <f>IF(N5268="zákl. přenesená",J5268,0)</f>
        <v>0</v>
      </c>
      <c r="BH5268" s="230">
        <f>IF(N5268="sníž. přenesená",J5268,0)</f>
        <v>0</v>
      </c>
      <c r="BI5268" s="230">
        <f>IF(N5268="nulová",J5268,0)</f>
        <v>0</v>
      </c>
      <c r="BJ5268" s="20" t="s">
        <v>23</v>
      </c>
      <c r="BK5268" s="230">
        <f>ROUND(I5268*H5268,2)</f>
        <v>0</v>
      </c>
      <c r="BL5268" s="20" t="s">
        <v>462</v>
      </c>
      <c r="BM5268" s="229" t="s">
        <v>4600</v>
      </c>
    </row>
    <row r="5269" s="2" customFormat="1">
      <c r="A5269" s="42"/>
      <c r="B5269" s="43"/>
      <c r="C5269" s="44"/>
      <c r="D5269" s="231" t="s">
        <v>250</v>
      </c>
      <c r="E5269" s="44"/>
      <c r="F5269" s="232" t="s">
        <v>4601</v>
      </c>
      <c r="G5269" s="44"/>
      <c r="H5269" s="44"/>
      <c r="I5269" s="233"/>
      <c r="J5269" s="44"/>
      <c r="K5269" s="44"/>
      <c r="L5269" s="48"/>
      <c r="M5269" s="234"/>
      <c r="N5269" s="235"/>
      <c r="O5269" s="88"/>
      <c r="P5269" s="88"/>
      <c r="Q5269" s="88"/>
      <c r="R5269" s="88"/>
      <c r="S5269" s="88"/>
      <c r="T5269" s="89"/>
      <c r="U5269" s="42"/>
      <c r="V5269" s="42"/>
      <c r="W5269" s="42"/>
      <c r="X5269" s="42"/>
      <c r="Y5269" s="42"/>
      <c r="Z5269" s="42"/>
      <c r="AA5269" s="42"/>
      <c r="AB5269" s="42"/>
      <c r="AC5269" s="42"/>
      <c r="AD5269" s="42"/>
      <c r="AE5269" s="42"/>
      <c r="AT5269" s="20" t="s">
        <v>250</v>
      </c>
      <c r="AU5269" s="20" t="s">
        <v>93</v>
      </c>
    </row>
    <row r="5270" s="13" customFormat="1">
      <c r="A5270" s="13"/>
      <c r="B5270" s="236"/>
      <c r="C5270" s="237"/>
      <c r="D5270" s="238" t="s">
        <v>252</v>
      </c>
      <c r="E5270" s="239" t="s">
        <v>39</v>
      </c>
      <c r="F5270" s="240" t="s">
        <v>3295</v>
      </c>
      <c r="G5270" s="237"/>
      <c r="H5270" s="239" t="s">
        <v>39</v>
      </c>
      <c r="I5270" s="241"/>
      <c r="J5270" s="237"/>
      <c r="K5270" s="237"/>
      <c r="L5270" s="242"/>
      <c r="M5270" s="243"/>
      <c r="N5270" s="244"/>
      <c r="O5270" s="244"/>
      <c r="P5270" s="244"/>
      <c r="Q5270" s="244"/>
      <c r="R5270" s="244"/>
      <c r="S5270" s="244"/>
      <c r="T5270" s="245"/>
      <c r="U5270" s="13"/>
      <c r="V5270" s="13"/>
      <c r="W5270" s="13"/>
      <c r="X5270" s="13"/>
      <c r="Y5270" s="13"/>
      <c r="Z5270" s="13"/>
      <c r="AA5270" s="13"/>
      <c r="AB5270" s="13"/>
      <c r="AC5270" s="13"/>
      <c r="AD5270" s="13"/>
      <c r="AE5270" s="13"/>
      <c r="AT5270" s="246" t="s">
        <v>252</v>
      </c>
      <c r="AU5270" s="246" t="s">
        <v>93</v>
      </c>
      <c r="AV5270" s="13" t="s">
        <v>23</v>
      </c>
      <c r="AW5270" s="13" t="s">
        <v>46</v>
      </c>
      <c r="AX5270" s="13" t="s">
        <v>85</v>
      </c>
      <c r="AY5270" s="246" t="s">
        <v>241</v>
      </c>
    </row>
    <row r="5271" s="14" customFormat="1">
      <c r="A5271" s="14"/>
      <c r="B5271" s="247"/>
      <c r="C5271" s="248"/>
      <c r="D5271" s="238" t="s">
        <v>252</v>
      </c>
      <c r="E5271" s="249" t="s">
        <v>39</v>
      </c>
      <c r="F5271" s="250" t="s">
        <v>3397</v>
      </c>
      <c r="G5271" s="248"/>
      <c r="H5271" s="251">
        <v>2</v>
      </c>
      <c r="I5271" s="252"/>
      <c r="J5271" s="248"/>
      <c r="K5271" s="248"/>
      <c r="L5271" s="253"/>
      <c r="M5271" s="254"/>
      <c r="N5271" s="255"/>
      <c r="O5271" s="255"/>
      <c r="P5271" s="255"/>
      <c r="Q5271" s="255"/>
      <c r="R5271" s="255"/>
      <c r="S5271" s="255"/>
      <c r="T5271" s="256"/>
      <c r="U5271" s="14"/>
      <c r="V5271" s="14"/>
      <c r="W5271" s="14"/>
      <c r="X5271" s="14"/>
      <c r="Y5271" s="14"/>
      <c r="Z5271" s="14"/>
      <c r="AA5271" s="14"/>
      <c r="AB5271" s="14"/>
      <c r="AC5271" s="14"/>
      <c r="AD5271" s="14"/>
      <c r="AE5271" s="14"/>
      <c r="AT5271" s="257" t="s">
        <v>252</v>
      </c>
      <c r="AU5271" s="257" t="s">
        <v>93</v>
      </c>
      <c r="AV5271" s="14" t="s">
        <v>93</v>
      </c>
      <c r="AW5271" s="14" t="s">
        <v>46</v>
      </c>
      <c r="AX5271" s="14" t="s">
        <v>85</v>
      </c>
      <c r="AY5271" s="257" t="s">
        <v>241</v>
      </c>
    </row>
    <row r="5272" s="13" customFormat="1">
      <c r="A5272" s="13"/>
      <c r="B5272" s="236"/>
      <c r="C5272" s="237"/>
      <c r="D5272" s="238" t="s">
        <v>252</v>
      </c>
      <c r="E5272" s="239" t="s">
        <v>39</v>
      </c>
      <c r="F5272" s="240" t="s">
        <v>4019</v>
      </c>
      <c r="G5272" s="237"/>
      <c r="H5272" s="239" t="s">
        <v>39</v>
      </c>
      <c r="I5272" s="241"/>
      <c r="J5272" s="237"/>
      <c r="K5272" s="237"/>
      <c r="L5272" s="242"/>
      <c r="M5272" s="243"/>
      <c r="N5272" s="244"/>
      <c r="O5272" s="244"/>
      <c r="P5272" s="244"/>
      <c r="Q5272" s="244"/>
      <c r="R5272" s="244"/>
      <c r="S5272" s="244"/>
      <c r="T5272" s="245"/>
      <c r="U5272" s="13"/>
      <c r="V5272" s="13"/>
      <c r="W5272" s="13"/>
      <c r="X5272" s="13"/>
      <c r="Y5272" s="13"/>
      <c r="Z5272" s="13"/>
      <c r="AA5272" s="13"/>
      <c r="AB5272" s="13"/>
      <c r="AC5272" s="13"/>
      <c r="AD5272" s="13"/>
      <c r="AE5272" s="13"/>
      <c r="AT5272" s="246" t="s">
        <v>252</v>
      </c>
      <c r="AU5272" s="246" t="s">
        <v>93</v>
      </c>
      <c r="AV5272" s="13" t="s">
        <v>23</v>
      </c>
      <c r="AW5272" s="13" t="s">
        <v>46</v>
      </c>
      <c r="AX5272" s="13" t="s">
        <v>85</v>
      </c>
      <c r="AY5272" s="246" t="s">
        <v>241</v>
      </c>
    </row>
    <row r="5273" s="14" customFormat="1">
      <c r="A5273" s="14"/>
      <c r="B5273" s="247"/>
      <c r="C5273" s="248"/>
      <c r="D5273" s="238" t="s">
        <v>252</v>
      </c>
      <c r="E5273" s="249" t="s">
        <v>39</v>
      </c>
      <c r="F5273" s="250" t="s">
        <v>23</v>
      </c>
      <c r="G5273" s="248"/>
      <c r="H5273" s="251">
        <v>1</v>
      </c>
      <c r="I5273" s="252"/>
      <c r="J5273" s="248"/>
      <c r="K5273" s="248"/>
      <c r="L5273" s="253"/>
      <c r="M5273" s="254"/>
      <c r="N5273" s="255"/>
      <c r="O5273" s="255"/>
      <c r="P5273" s="255"/>
      <c r="Q5273" s="255"/>
      <c r="R5273" s="255"/>
      <c r="S5273" s="255"/>
      <c r="T5273" s="256"/>
      <c r="U5273" s="14"/>
      <c r="V5273" s="14"/>
      <c r="W5273" s="14"/>
      <c r="X5273" s="14"/>
      <c r="Y5273" s="14"/>
      <c r="Z5273" s="14"/>
      <c r="AA5273" s="14"/>
      <c r="AB5273" s="14"/>
      <c r="AC5273" s="14"/>
      <c r="AD5273" s="14"/>
      <c r="AE5273" s="14"/>
      <c r="AT5273" s="257" t="s">
        <v>252</v>
      </c>
      <c r="AU5273" s="257" t="s">
        <v>93</v>
      </c>
      <c r="AV5273" s="14" t="s">
        <v>93</v>
      </c>
      <c r="AW5273" s="14" t="s">
        <v>46</v>
      </c>
      <c r="AX5273" s="14" t="s">
        <v>85</v>
      </c>
      <c r="AY5273" s="257" t="s">
        <v>241</v>
      </c>
    </row>
    <row r="5274" s="15" customFormat="1">
      <c r="A5274" s="15"/>
      <c r="B5274" s="258"/>
      <c r="C5274" s="259"/>
      <c r="D5274" s="238" t="s">
        <v>252</v>
      </c>
      <c r="E5274" s="260" t="s">
        <v>39</v>
      </c>
      <c r="F5274" s="261" t="s">
        <v>274</v>
      </c>
      <c r="G5274" s="259"/>
      <c r="H5274" s="262">
        <v>3</v>
      </c>
      <c r="I5274" s="263"/>
      <c r="J5274" s="259"/>
      <c r="K5274" s="259"/>
      <c r="L5274" s="264"/>
      <c r="M5274" s="265"/>
      <c r="N5274" s="266"/>
      <c r="O5274" s="266"/>
      <c r="P5274" s="266"/>
      <c r="Q5274" s="266"/>
      <c r="R5274" s="266"/>
      <c r="S5274" s="266"/>
      <c r="T5274" s="267"/>
      <c r="U5274" s="15"/>
      <c r="V5274" s="15"/>
      <c r="W5274" s="15"/>
      <c r="X5274" s="15"/>
      <c r="Y5274" s="15"/>
      <c r="Z5274" s="15"/>
      <c r="AA5274" s="15"/>
      <c r="AB5274" s="15"/>
      <c r="AC5274" s="15"/>
      <c r="AD5274" s="15"/>
      <c r="AE5274" s="15"/>
      <c r="AT5274" s="268" t="s">
        <v>252</v>
      </c>
      <c r="AU5274" s="268" t="s">
        <v>93</v>
      </c>
      <c r="AV5274" s="15" t="s">
        <v>248</v>
      </c>
      <c r="AW5274" s="15" t="s">
        <v>46</v>
      </c>
      <c r="AX5274" s="15" t="s">
        <v>23</v>
      </c>
      <c r="AY5274" s="268" t="s">
        <v>241</v>
      </c>
    </row>
    <row r="5275" s="2" customFormat="1" ht="24.15" customHeight="1">
      <c r="A5275" s="42"/>
      <c r="B5275" s="43"/>
      <c r="C5275" s="218" t="s">
        <v>4602</v>
      </c>
      <c r="D5275" s="218" t="s">
        <v>243</v>
      </c>
      <c r="E5275" s="219" t="s">
        <v>4603</v>
      </c>
      <c r="F5275" s="220" t="s">
        <v>4604</v>
      </c>
      <c r="G5275" s="221" t="s">
        <v>145</v>
      </c>
      <c r="H5275" s="222">
        <v>60.630000000000003</v>
      </c>
      <c r="I5275" s="223"/>
      <c r="J5275" s="224">
        <f>ROUND(I5275*H5275,2)</f>
        <v>0</v>
      </c>
      <c r="K5275" s="220" t="s">
        <v>247</v>
      </c>
      <c r="L5275" s="48"/>
      <c r="M5275" s="225" t="s">
        <v>39</v>
      </c>
      <c r="N5275" s="226" t="s">
        <v>56</v>
      </c>
      <c r="O5275" s="88"/>
      <c r="P5275" s="227">
        <f>O5275*H5275</f>
        <v>0</v>
      </c>
      <c r="Q5275" s="227">
        <v>0.0060000000000000001</v>
      </c>
      <c r="R5275" s="227">
        <f>Q5275*H5275</f>
        <v>0.36378000000000005</v>
      </c>
      <c r="S5275" s="227">
        <v>0</v>
      </c>
      <c r="T5275" s="228">
        <f>S5275*H5275</f>
        <v>0</v>
      </c>
      <c r="U5275" s="42"/>
      <c r="V5275" s="42"/>
      <c r="W5275" s="42"/>
      <c r="X5275" s="42"/>
      <c r="Y5275" s="42"/>
      <c r="Z5275" s="42"/>
      <c r="AA5275" s="42"/>
      <c r="AB5275" s="42"/>
      <c r="AC5275" s="42"/>
      <c r="AD5275" s="42"/>
      <c r="AE5275" s="42"/>
      <c r="AR5275" s="229" t="s">
        <v>462</v>
      </c>
      <c r="AT5275" s="229" t="s">
        <v>243</v>
      </c>
      <c r="AU5275" s="229" t="s">
        <v>93</v>
      </c>
      <c r="AY5275" s="20" t="s">
        <v>241</v>
      </c>
      <c r="BE5275" s="230">
        <f>IF(N5275="základní",J5275,0)</f>
        <v>0</v>
      </c>
      <c r="BF5275" s="230">
        <f>IF(N5275="snížená",J5275,0)</f>
        <v>0</v>
      </c>
      <c r="BG5275" s="230">
        <f>IF(N5275="zákl. přenesená",J5275,0)</f>
        <v>0</v>
      </c>
      <c r="BH5275" s="230">
        <f>IF(N5275="sníž. přenesená",J5275,0)</f>
        <v>0</v>
      </c>
      <c r="BI5275" s="230">
        <f>IF(N5275="nulová",J5275,0)</f>
        <v>0</v>
      </c>
      <c r="BJ5275" s="20" t="s">
        <v>23</v>
      </c>
      <c r="BK5275" s="230">
        <f>ROUND(I5275*H5275,2)</f>
        <v>0</v>
      </c>
      <c r="BL5275" s="20" t="s">
        <v>462</v>
      </c>
      <c r="BM5275" s="229" t="s">
        <v>4605</v>
      </c>
    </row>
    <row r="5276" s="2" customFormat="1">
      <c r="A5276" s="42"/>
      <c r="B5276" s="43"/>
      <c r="C5276" s="44"/>
      <c r="D5276" s="231" t="s">
        <v>250</v>
      </c>
      <c r="E5276" s="44"/>
      <c r="F5276" s="232" t="s">
        <v>4606</v>
      </c>
      <c r="G5276" s="44"/>
      <c r="H5276" s="44"/>
      <c r="I5276" s="233"/>
      <c r="J5276" s="44"/>
      <c r="K5276" s="44"/>
      <c r="L5276" s="48"/>
      <c r="M5276" s="234"/>
      <c r="N5276" s="235"/>
      <c r="O5276" s="88"/>
      <c r="P5276" s="88"/>
      <c r="Q5276" s="88"/>
      <c r="R5276" s="88"/>
      <c r="S5276" s="88"/>
      <c r="T5276" s="89"/>
      <c r="U5276" s="42"/>
      <c r="V5276" s="42"/>
      <c r="W5276" s="42"/>
      <c r="X5276" s="42"/>
      <c r="Y5276" s="42"/>
      <c r="Z5276" s="42"/>
      <c r="AA5276" s="42"/>
      <c r="AB5276" s="42"/>
      <c r="AC5276" s="42"/>
      <c r="AD5276" s="42"/>
      <c r="AE5276" s="42"/>
      <c r="AT5276" s="20" t="s">
        <v>250</v>
      </c>
      <c r="AU5276" s="20" t="s">
        <v>93</v>
      </c>
    </row>
    <row r="5277" s="13" customFormat="1">
      <c r="A5277" s="13"/>
      <c r="B5277" s="236"/>
      <c r="C5277" s="237"/>
      <c r="D5277" s="238" t="s">
        <v>252</v>
      </c>
      <c r="E5277" s="239" t="s">
        <v>39</v>
      </c>
      <c r="F5277" s="240" t="s">
        <v>2342</v>
      </c>
      <c r="G5277" s="237"/>
      <c r="H5277" s="239" t="s">
        <v>39</v>
      </c>
      <c r="I5277" s="241"/>
      <c r="J5277" s="237"/>
      <c r="K5277" s="237"/>
      <c r="L5277" s="242"/>
      <c r="M5277" s="243"/>
      <c r="N5277" s="244"/>
      <c r="O5277" s="244"/>
      <c r="P5277" s="244"/>
      <c r="Q5277" s="244"/>
      <c r="R5277" s="244"/>
      <c r="S5277" s="244"/>
      <c r="T5277" s="245"/>
      <c r="U5277" s="13"/>
      <c r="V5277" s="13"/>
      <c r="W5277" s="13"/>
      <c r="X5277" s="13"/>
      <c r="Y5277" s="13"/>
      <c r="Z5277" s="13"/>
      <c r="AA5277" s="13"/>
      <c r="AB5277" s="13"/>
      <c r="AC5277" s="13"/>
      <c r="AD5277" s="13"/>
      <c r="AE5277" s="13"/>
      <c r="AT5277" s="246" t="s">
        <v>252</v>
      </c>
      <c r="AU5277" s="246" t="s">
        <v>93</v>
      </c>
      <c r="AV5277" s="13" t="s">
        <v>23</v>
      </c>
      <c r="AW5277" s="13" t="s">
        <v>46</v>
      </c>
      <c r="AX5277" s="13" t="s">
        <v>85</v>
      </c>
      <c r="AY5277" s="246" t="s">
        <v>241</v>
      </c>
    </row>
    <row r="5278" s="14" customFormat="1">
      <c r="A5278" s="14"/>
      <c r="B5278" s="247"/>
      <c r="C5278" s="248"/>
      <c r="D5278" s="238" t="s">
        <v>252</v>
      </c>
      <c r="E5278" s="249" t="s">
        <v>39</v>
      </c>
      <c r="F5278" s="250" t="s">
        <v>3516</v>
      </c>
      <c r="G5278" s="248"/>
      <c r="H5278" s="251">
        <v>60.630000000000003</v>
      </c>
      <c r="I5278" s="252"/>
      <c r="J5278" s="248"/>
      <c r="K5278" s="248"/>
      <c r="L5278" s="253"/>
      <c r="M5278" s="254"/>
      <c r="N5278" s="255"/>
      <c r="O5278" s="255"/>
      <c r="P5278" s="255"/>
      <c r="Q5278" s="255"/>
      <c r="R5278" s="255"/>
      <c r="S5278" s="255"/>
      <c r="T5278" s="256"/>
      <c r="U5278" s="14"/>
      <c r="V5278" s="14"/>
      <c r="W5278" s="14"/>
      <c r="X5278" s="14"/>
      <c r="Y5278" s="14"/>
      <c r="Z5278" s="14"/>
      <c r="AA5278" s="14"/>
      <c r="AB5278" s="14"/>
      <c r="AC5278" s="14"/>
      <c r="AD5278" s="14"/>
      <c r="AE5278" s="14"/>
      <c r="AT5278" s="257" t="s">
        <v>252</v>
      </c>
      <c r="AU5278" s="257" t="s">
        <v>93</v>
      </c>
      <c r="AV5278" s="14" t="s">
        <v>93</v>
      </c>
      <c r="AW5278" s="14" t="s">
        <v>46</v>
      </c>
      <c r="AX5278" s="14" t="s">
        <v>23</v>
      </c>
      <c r="AY5278" s="257" t="s">
        <v>241</v>
      </c>
    </row>
    <row r="5279" s="2" customFormat="1" ht="21.75" customHeight="1">
      <c r="A5279" s="42"/>
      <c r="B5279" s="43"/>
      <c r="C5279" s="280" t="s">
        <v>4607</v>
      </c>
      <c r="D5279" s="280" t="s">
        <v>463</v>
      </c>
      <c r="E5279" s="281" t="s">
        <v>4608</v>
      </c>
      <c r="F5279" s="282" t="s">
        <v>4609</v>
      </c>
      <c r="G5279" s="283" t="s">
        <v>145</v>
      </c>
      <c r="H5279" s="284">
        <v>63.661999999999999</v>
      </c>
      <c r="I5279" s="285"/>
      <c r="J5279" s="286">
        <f>ROUND(I5279*H5279,2)</f>
        <v>0</v>
      </c>
      <c r="K5279" s="282" t="s">
        <v>247</v>
      </c>
      <c r="L5279" s="287"/>
      <c r="M5279" s="288" t="s">
        <v>39</v>
      </c>
      <c r="N5279" s="289" t="s">
        <v>56</v>
      </c>
      <c r="O5279" s="88"/>
      <c r="P5279" s="227">
        <f>O5279*H5279</f>
        <v>0</v>
      </c>
      <c r="Q5279" s="227">
        <v>0.012</v>
      </c>
      <c r="R5279" s="227">
        <f>Q5279*H5279</f>
        <v>0.76394399999999996</v>
      </c>
      <c r="S5279" s="227">
        <v>0</v>
      </c>
      <c r="T5279" s="228">
        <f>S5279*H5279</f>
        <v>0</v>
      </c>
      <c r="U5279" s="42"/>
      <c r="V5279" s="42"/>
      <c r="W5279" s="42"/>
      <c r="X5279" s="42"/>
      <c r="Y5279" s="42"/>
      <c r="Z5279" s="42"/>
      <c r="AA5279" s="42"/>
      <c r="AB5279" s="42"/>
      <c r="AC5279" s="42"/>
      <c r="AD5279" s="42"/>
      <c r="AE5279" s="42"/>
      <c r="AR5279" s="229" t="s">
        <v>660</v>
      </c>
      <c r="AT5279" s="229" t="s">
        <v>463</v>
      </c>
      <c r="AU5279" s="229" t="s">
        <v>93</v>
      </c>
      <c r="AY5279" s="20" t="s">
        <v>241</v>
      </c>
      <c r="BE5279" s="230">
        <f>IF(N5279="základní",J5279,0)</f>
        <v>0</v>
      </c>
      <c r="BF5279" s="230">
        <f>IF(N5279="snížená",J5279,0)</f>
        <v>0</v>
      </c>
      <c r="BG5279" s="230">
        <f>IF(N5279="zákl. přenesená",J5279,0)</f>
        <v>0</v>
      </c>
      <c r="BH5279" s="230">
        <f>IF(N5279="sníž. přenesená",J5279,0)</f>
        <v>0</v>
      </c>
      <c r="BI5279" s="230">
        <f>IF(N5279="nulová",J5279,0)</f>
        <v>0</v>
      </c>
      <c r="BJ5279" s="20" t="s">
        <v>23</v>
      </c>
      <c r="BK5279" s="230">
        <f>ROUND(I5279*H5279,2)</f>
        <v>0</v>
      </c>
      <c r="BL5279" s="20" t="s">
        <v>462</v>
      </c>
      <c r="BM5279" s="229" t="s">
        <v>4610</v>
      </c>
    </row>
    <row r="5280" s="14" customFormat="1">
      <c r="A5280" s="14"/>
      <c r="B5280" s="247"/>
      <c r="C5280" s="248"/>
      <c r="D5280" s="238" t="s">
        <v>252</v>
      </c>
      <c r="E5280" s="248"/>
      <c r="F5280" s="250" t="s">
        <v>4611</v>
      </c>
      <c r="G5280" s="248"/>
      <c r="H5280" s="251">
        <v>63.661999999999999</v>
      </c>
      <c r="I5280" s="252"/>
      <c r="J5280" s="248"/>
      <c r="K5280" s="248"/>
      <c r="L5280" s="253"/>
      <c r="M5280" s="254"/>
      <c r="N5280" s="255"/>
      <c r="O5280" s="255"/>
      <c r="P5280" s="255"/>
      <c r="Q5280" s="255"/>
      <c r="R5280" s="255"/>
      <c r="S5280" s="255"/>
      <c r="T5280" s="256"/>
      <c r="U5280" s="14"/>
      <c r="V5280" s="14"/>
      <c r="W5280" s="14"/>
      <c r="X5280" s="14"/>
      <c r="Y5280" s="14"/>
      <c r="Z5280" s="14"/>
      <c r="AA5280" s="14"/>
      <c r="AB5280" s="14"/>
      <c r="AC5280" s="14"/>
      <c r="AD5280" s="14"/>
      <c r="AE5280" s="14"/>
      <c r="AT5280" s="257" t="s">
        <v>252</v>
      </c>
      <c r="AU5280" s="257" t="s">
        <v>93</v>
      </c>
      <c r="AV5280" s="14" t="s">
        <v>93</v>
      </c>
      <c r="AW5280" s="14" t="s">
        <v>4</v>
      </c>
      <c r="AX5280" s="14" t="s">
        <v>23</v>
      </c>
      <c r="AY5280" s="257" t="s">
        <v>241</v>
      </c>
    </row>
    <row r="5281" s="2" customFormat="1" ht="24.15" customHeight="1">
      <c r="A5281" s="42"/>
      <c r="B5281" s="43"/>
      <c r="C5281" s="218" t="s">
        <v>4612</v>
      </c>
      <c r="D5281" s="218" t="s">
        <v>243</v>
      </c>
      <c r="E5281" s="219" t="s">
        <v>4613</v>
      </c>
      <c r="F5281" s="220" t="s">
        <v>4614</v>
      </c>
      <c r="G5281" s="221" t="s">
        <v>145</v>
      </c>
      <c r="H5281" s="222">
        <v>2.8519999999999999</v>
      </c>
      <c r="I5281" s="223"/>
      <c r="J5281" s="224">
        <f>ROUND(I5281*H5281,2)</f>
        <v>0</v>
      </c>
      <c r="K5281" s="220" t="s">
        <v>247</v>
      </c>
      <c r="L5281" s="48"/>
      <c r="M5281" s="225" t="s">
        <v>39</v>
      </c>
      <c r="N5281" s="226" t="s">
        <v>56</v>
      </c>
      <c r="O5281" s="88"/>
      <c r="P5281" s="227">
        <f>O5281*H5281</f>
        <v>0</v>
      </c>
      <c r="Q5281" s="227">
        <v>0</v>
      </c>
      <c r="R5281" s="227">
        <f>Q5281*H5281</f>
        <v>0</v>
      </c>
      <c r="S5281" s="227">
        <v>0</v>
      </c>
      <c r="T5281" s="228">
        <f>S5281*H5281</f>
        <v>0</v>
      </c>
      <c r="U5281" s="42"/>
      <c r="V5281" s="42"/>
      <c r="W5281" s="42"/>
      <c r="X5281" s="42"/>
      <c r="Y5281" s="42"/>
      <c r="Z5281" s="42"/>
      <c r="AA5281" s="42"/>
      <c r="AB5281" s="42"/>
      <c r="AC5281" s="42"/>
      <c r="AD5281" s="42"/>
      <c r="AE5281" s="42"/>
      <c r="AR5281" s="229" t="s">
        <v>462</v>
      </c>
      <c r="AT5281" s="229" t="s">
        <v>243</v>
      </c>
      <c r="AU5281" s="229" t="s">
        <v>93</v>
      </c>
      <c r="AY5281" s="20" t="s">
        <v>241</v>
      </c>
      <c r="BE5281" s="230">
        <f>IF(N5281="základní",J5281,0)</f>
        <v>0</v>
      </c>
      <c r="BF5281" s="230">
        <f>IF(N5281="snížená",J5281,0)</f>
        <v>0</v>
      </c>
      <c r="BG5281" s="230">
        <f>IF(N5281="zákl. přenesená",J5281,0)</f>
        <v>0</v>
      </c>
      <c r="BH5281" s="230">
        <f>IF(N5281="sníž. přenesená",J5281,0)</f>
        <v>0</v>
      </c>
      <c r="BI5281" s="230">
        <f>IF(N5281="nulová",J5281,0)</f>
        <v>0</v>
      </c>
      <c r="BJ5281" s="20" t="s">
        <v>23</v>
      </c>
      <c r="BK5281" s="230">
        <f>ROUND(I5281*H5281,2)</f>
        <v>0</v>
      </c>
      <c r="BL5281" s="20" t="s">
        <v>462</v>
      </c>
      <c r="BM5281" s="229" t="s">
        <v>4615</v>
      </c>
    </row>
    <row r="5282" s="2" customFormat="1">
      <c r="A5282" s="42"/>
      <c r="B5282" s="43"/>
      <c r="C5282" s="44"/>
      <c r="D5282" s="231" t="s">
        <v>250</v>
      </c>
      <c r="E5282" s="44"/>
      <c r="F5282" s="232" t="s">
        <v>4616</v>
      </c>
      <c r="G5282" s="44"/>
      <c r="H5282" s="44"/>
      <c r="I5282" s="233"/>
      <c r="J5282" s="44"/>
      <c r="K5282" s="44"/>
      <c r="L5282" s="48"/>
      <c r="M5282" s="234"/>
      <c r="N5282" s="235"/>
      <c r="O5282" s="88"/>
      <c r="P5282" s="88"/>
      <c r="Q5282" s="88"/>
      <c r="R5282" s="88"/>
      <c r="S5282" s="88"/>
      <c r="T5282" s="89"/>
      <c r="U5282" s="42"/>
      <c r="V5282" s="42"/>
      <c r="W5282" s="42"/>
      <c r="X5282" s="42"/>
      <c r="Y5282" s="42"/>
      <c r="Z5282" s="42"/>
      <c r="AA5282" s="42"/>
      <c r="AB5282" s="42"/>
      <c r="AC5282" s="42"/>
      <c r="AD5282" s="42"/>
      <c r="AE5282" s="42"/>
      <c r="AT5282" s="20" t="s">
        <v>250</v>
      </c>
      <c r="AU5282" s="20" t="s">
        <v>93</v>
      </c>
    </row>
    <row r="5283" s="13" customFormat="1">
      <c r="A5283" s="13"/>
      <c r="B5283" s="236"/>
      <c r="C5283" s="237"/>
      <c r="D5283" s="238" t="s">
        <v>252</v>
      </c>
      <c r="E5283" s="239" t="s">
        <v>39</v>
      </c>
      <c r="F5283" s="240" t="s">
        <v>1067</v>
      </c>
      <c r="G5283" s="237"/>
      <c r="H5283" s="239" t="s">
        <v>39</v>
      </c>
      <c r="I5283" s="241"/>
      <c r="J5283" s="237"/>
      <c r="K5283" s="237"/>
      <c r="L5283" s="242"/>
      <c r="M5283" s="243"/>
      <c r="N5283" s="244"/>
      <c r="O5283" s="244"/>
      <c r="P5283" s="244"/>
      <c r="Q5283" s="244"/>
      <c r="R5283" s="244"/>
      <c r="S5283" s="244"/>
      <c r="T5283" s="245"/>
      <c r="U5283" s="13"/>
      <c r="V5283" s="13"/>
      <c r="W5283" s="13"/>
      <c r="X5283" s="13"/>
      <c r="Y5283" s="13"/>
      <c r="Z5283" s="13"/>
      <c r="AA5283" s="13"/>
      <c r="AB5283" s="13"/>
      <c r="AC5283" s="13"/>
      <c r="AD5283" s="13"/>
      <c r="AE5283" s="13"/>
      <c r="AT5283" s="246" t="s">
        <v>252</v>
      </c>
      <c r="AU5283" s="246" t="s">
        <v>93</v>
      </c>
      <c r="AV5283" s="13" t="s">
        <v>23</v>
      </c>
      <c r="AW5283" s="13" t="s">
        <v>46</v>
      </c>
      <c r="AX5283" s="13" t="s">
        <v>85</v>
      </c>
      <c r="AY5283" s="246" t="s">
        <v>241</v>
      </c>
    </row>
    <row r="5284" s="13" customFormat="1">
      <c r="A5284" s="13"/>
      <c r="B5284" s="236"/>
      <c r="C5284" s="237"/>
      <c r="D5284" s="238" t="s">
        <v>252</v>
      </c>
      <c r="E5284" s="239" t="s">
        <v>39</v>
      </c>
      <c r="F5284" s="240" t="s">
        <v>1068</v>
      </c>
      <c r="G5284" s="237"/>
      <c r="H5284" s="239" t="s">
        <v>39</v>
      </c>
      <c r="I5284" s="241"/>
      <c r="J5284" s="237"/>
      <c r="K5284" s="237"/>
      <c r="L5284" s="242"/>
      <c r="M5284" s="243"/>
      <c r="N5284" s="244"/>
      <c r="O5284" s="244"/>
      <c r="P5284" s="244"/>
      <c r="Q5284" s="244"/>
      <c r="R5284" s="244"/>
      <c r="S5284" s="244"/>
      <c r="T5284" s="245"/>
      <c r="U5284" s="13"/>
      <c r="V5284" s="13"/>
      <c r="W5284" s="13"/>
      <c r="X5284" s="13"/>
      <c r="Y5284" s="13"/>
      <c r="Z5284" s="13"/>
      <c r="AA5284" s="13"/>
      <c r="AB5284" s="13"/>
      <c r="AC5284" s="13"/>
      <c r="AD5284" s="13"/>
      <c r="AE5284" s="13"/>
      <c r="AT5284" s="246" t="s">
        <v>252</v>
      </c>
      <c r="AU5284" s="246" t="s">
        <v>93</v>
      </c>
      <c r="AV5284" s="13" t="s">
        <v>23</v>
      </c>
      <c r="AW5284" s="13" t="s">
        <v>46</v>
      </c>
      <c r="AX5284" s="13" t="s">
        <v>85</v>
      </c>
      <c r="AY5284" s="246" t="s">
        <v>241</v>
      </c>
    </row>
    <row r="5285" s="13" customFormat="1">
      <c r="A5285" s="13"/>
      <c r="B5285" s="236"/>
      <c r="C5285" s="237"/>
      <c r="D5285" s="238" t="s">
        <v>252</v>
      </c>
      <c r="E5285" s="239" t="s">
        <v>39</v>
      </c>
      <c r="F5285" s="240" t="s">
        <v>1067</v>
      </c>
      <c r="G5285" s="237"/>
      <c r="H5285" s="239" t="s">
        <v>39</v>
      </c>
      <c r="I5285" s="241"/>
      <c r="J5285" s="237"/>
      <c r="K5285" s="237"/>
      <c r="L5285" s="242"/>
      <c r="M5285" s="243"/>
      <c r="N5285" s="244"/>
      <c r="O5285" s="244"/>
      <c r="P5285" s="244"/>
      <c r="Q5285" s="244"/>
      <c r="R5285" s="244"/>
      <c r="S5285" s="244"/>
      <c r="T5285" s="245"/>
      <c r="U5285" s="13"/>
      <c r="V5285" s="13"/>
      <c r="W5285" s="13"/>
      <c r="X5285" s="13"/>
      <c r="Y5285" s="13"/>
      <c r="Z5285" s="13"/>
      <c r="AA5285" s="13"/>
      <c r="AB5285" s="13"/>
      <c r="AC5285" s="13"/>
      <c r="AD5285" s="13"/>
      <c r="AE5285" s="13"/>
      <c r="AT5285" s="246" t="s">
        <v>252</v>
      </c>
      <c r="AU5285" s="246" t="s">
        <v>93</v>
      </c>
      <c r="AV5285" s="13" t="s">
        <v>23</v>
      </c>
      <c r="AW5285" s="13" t="s">
        <v>46</v>
      </c>
      <c r="AX5285" s="13" t="s">
        <v>85</v>
      </c>
      <c r="AY5285" s="246" t="s">
        <v>241</v>
      </c>
    </row>
    <row r="5286" s="14" customFormat="1">
      <c r="A5286" s="14"/>
      <c r="B5286" s="247"/>
      <c r="C5286" s="248"/>
      <c r="D5286" s="238" t="s">
        <v>252</v>
      </c>
      <c r="E5286" s="249" t="s">
        <v>39</v>
      </c>
      <c r="F5286" s="250" t="s">
        <v>4617</v>
      </c>
      <c r="G5286" s="248"/>
      <c r="H5286" s="251">
        <v>1.0540000000000001</v>
      </c>
      <c r="I5286" s="252"/>
      <c r="J5286" s="248"/>
      <c r="K5286" s="248"/>
      <c r="L5286" s="253"/>
      <c r="M5286" s="254"/>
      <c r="N5286" s="255"/>
      <c r="O5286" s="255"/>
      <c r="P5286" s="255"/>
      <c r="Q5286" s="255"/>
      <c r="R5286" s="255"/>
      <c r="S5286" s="255"/>
      <c r="T5286" s="256"/>
      <c r="U5286" s="14"/>
      <c r="V5286" s="14"/>
      <c r="W5286" s="14"/>
      <c r="X5286" s="14"/>
      <c r="Y5286" s="14"/>
      <c r="Z5286" s="14"/>
      <c r="AA5286" s="14"/>
      <c r="AB5286" s="14"/>
      <c r="AC5286" s="14"/>
      <c r="AD5286" s="14"/>
      <c r="AE5286" s="14"/>
      <c r="AT5286" s="257" t="s">
        <v>252</v>
      </c>
      <c r="AU5286" s="257" t="s">
        <v>93</v>
      </c>
      <c r="AV5286" s="14" t="s">
        <v>93</v>
      </c>
      <c r="AW5286" s="14" t="s">
        <v>46</v>
      </c>
      <c r="AX5286" s="14" t="s">
        <v>85</v>
      </c>
      <c r="AY5286" s="257" t="s">
        <v>241</v>
      </c>
    </row>
    <row r="5287" s="14" customFormat="1">
      <c r="A5287" s="14"/>
      <c r="B5287" s="247"/>
      <c r="C5287" s="248"/>
      <c r="D5287" s="238" t="s">
        <v>252</v>
      </c>
      <c r="E5287" s="249" t="s">
        <v>39</v>
      </c>
      <c r="F5287" s="250" t="s">
        <v>4618</v>
      </c>
      <c r="G5287" s="248"/>
      <c r="H5287" s="251">
        <v>0.99199999999999999</v>
      </c>
      <c r="I5287" s="252"/>
      <c r="J5287" s="248"/>
      <c r="K5287" s="248"/>
      <c r="L5287" s="253"/>
      <c r="M5287" s="254"/>
      <c r="N5287" s="255"/>
      <c r="O5287" s="255"/>
      <c r="P5287" s="255"/>
      <c r="Q5287" s="255"/>
      <c r="R5287" s="255"/>
      <c r="S5287" s="255"/>
      <c r="T5287" s="256"/>
      <c r="U5287" s="14"/>
      <c r="V5287" s="14"/>
      <c r="W5287" s="14"/>
      <c r="X5287" s="14"/>
      <c r="Y5287" s="14"/>
      <c r="Z5287" s="14"/>
      <c r="AA5287" s="14"/>
      <c r="AB5287" s="14"/>
      <c r="AC5287" s="14"/>
      <c r="AD5287" s="14"/>
      <c r="AE5287" s="14"/>
      <c r="AT5287" s="257" t="s">
        <v>252</v>
      </c>
      <c r="AU5287" s="257" t="s">
        <v>93</v>
      </c>
      <c r="AV5287" s="14" t="s">
        <v>93</v>
      </c>
      <c r="AW5287" s="14" t="s">
        <v>46</v>
      </c>
      <c r="AX5287" s="14" t="s">
        <v>85</v>
      </c>
      <c r="AY5287" s="257" t="s">
        <v>241</v>
      </c>
    </row>
    <row r="5288" s="13" customFormat="1">
      <c r="A5288" s="13"/>
      <c r="B5288" s="236"/>
      <c r="C5288" s="237"/>
      <c r="D5288" s="238" t="s">
        <v>252</v>
      </c>
      <c r="E5288" s="239" t="s">
        <v>39</v>
      </c>
      <c r="F5288" s="240" t="s">
        <v>1070</v>
      </c>
      <c r="G5288" s="237"/>
      <c r="H5288" s="239" t="s">
        <v>39</v>
      </c>
      <c r="I5288" s="241"/>
      <c r="J5288" s="237"/>
      <c r="K5288" s="237"/>
      <c r="L5288" s="242"/>
      <c r="M5288" s="243"/>
      <c r="N5288" s="244"/>
      <c r="O5288" s="244"/>
      <c r="P5288" s="244"/>
      <c r="Q5288" s="244"/>
      <c r="R5288" s="244"/>
      <c r="S5288" s="244"/>
      <c r="T5288" s="245"/>
      <c r="U5288" s="13"/>
      <c r="V5288" s="13"/>
      <c r="W5288" s="13"/>
      <c r="X5288" s="13"/>
      <c r="Y5288" s="13"/>
      <c r="Z5288" s="13"/>
      <c r="AA5288" s="13"/>
      <c r="AB5288" s="13"/>
      <c r="AC5288" s="13"/>
      <c r="AD5288" s="13"/>
      <c r="AE5288" s="13"/>
      <c r="AT5288" s="246" t="s">
        <v>252</v>
      </c>
      <c r="AU5288" s="246" t="s">
        <v>93</v>
      </c>
      <c r="AV5288" s="13" t="s">
        <v>23</v>
      </c>
      <c r="AW5288" s="13" t="s">
        <v>46</v>
      </c>
      <c r="AX5288" s="13" t="s">
        <v>85</v>
      </c>
      <c r="AY5288" s="246" t="s">
        <v>241</v>
      </c>
    </row>
    <row r="5289" s="14" customFormat="1">
      <c r="A5289" s="14"/>
      <c r="B5289" s="247"/>
      <c r="C5289" s="248"/>
      <c r="D5289" s="238" t="s">
        <v>252</v>
      </c>
      <c r="E5289" s="249" t="s">
        <v>39</v>
      </c>
      <c r="F5289" s="250" t="s">
        <v>4619</v>
      </c>
      <c r="G5289" s="248"/>
      <c r="H5289" s="251">
        <v>0.80600000000000005</v>
      </c>
      <c r="I5289" s="252"/>
      <c r="J5289" s="248"/>
      <c r="K5289" s="248"/>
      <c r="L5289" s="253"/>
      <c r="M5289" s="254"/>
      <c r="N5289" s="255"/>
      <c r="O5289" s="255"/>
      <c r="P5289" s="255"/>
      <c r="Q5289" s="255"/>
      <c r="R5289" s="255"/>
      <c r="S5289" s="255"/>
      <c r="T5289" s="256"/>
      <c r="U5289" s="14"/>
      <c r="V5289" s="14"/>
      <c r="W5289" s="14"/>
      <c r="X5289" s="14"/>
      <c r="Y5289" s="14"/>
      <c r="Z5289" s="14"/>
      <c r="AA5289" s="14"/>
      <c r="AB5289" s="14"/>
      <c r="AC5289" s="14"/>
      <c r="AD5289" s="14"/>
      <c r="AE5289" s="14"/>
      <c r="AT5289" s="257" t="s">
        <v>252</v>
      </c>
      <c r="AU5289" s="257" t="s">
        <v>93</v>
      </c>
      <c r="AV5289" s="14" t="s">
        <v>93</v>
      </c>
      <c r="AW5289" s="14" t="s">
        <v>46</v>
      </c>
      <c r="AX5289" s="14" t="s">
        <v>85</v>
      </c>
      <c r="AY5289" s="257" t="s">
        <v>241</v>
      </c>
    </row>
    <row r="5290" s="15" customFormat="1">
      <c r="A5290" s="15"/>
      <c r="B5290" s="258"/>
      <c r="C5290" s="259"/>
      <c r="D5290" s="238" t="s">
        <v>252</v>
      </c>
      <c r="E5290" s="260" t="s">
        <v>39</v>
      </c>
      <c r="F5290" s="261" t="s">
        <v>274</v>
      </c>
      <c r="G5290" s="259"/>
      <c r="H5290" s="262">
        <v>2.8519999999999999</v>
      </c>
      <c r="I5290" s="263"/>
      <c r="J5290" s="259"/>
      <c r="K5290" s="259"/>
      <c r="L5290" s="264"/>
      <c r="M5290" s="265"/>
      <c r="N5290" s="266"/>
      <c r="O5290" s="266"/>
      <c r="P5290" s="266"/>
      <c r="Q5290" s="266"/>
      <c r="R5290" s="266"/>
      <c r="S5290" s="266"/>
      <c r="T5290" s="267"/>
      <c r="U5290" s="15"/>
      <c r="V5290" s="15"/>
      <c r="W5290" s="15"/>
      <c r="X5290" s="15"/>
      <c r="Y5290" s="15"/>
      <c r="Z5290" s="15"/>
      <c r="AA5290" s="15"/>
      <c r="AB5290" s="15"/>
      <c r="AC5290" s="15"/>
      <c r="AD5290" s="15"/>
      <c r="AE5290" s="15"/>
      <c r="AT5290" s="268" t="s">
        <v>252</v>
      </c>
      <c r="AU5290" s="268" t="s">
        <v>93</v>
      </c>
      <c r="AV5290" s="15" t="s">
        <v>248</v>
      </c>
      <c r="AW5290" s="15" t="s">
        <v>46</v>
      </c>
      <c r="AX5290" s="15" t="s">
        <v>23</v>
      </c>
      <c r="AY5290" s="268" t="s">
        <v>241</v>
      </c>
    </row>
    <row r="5291" s="2" customFormat="1" ht="16.5" customHeight="1">
      <c r="A5291" s="42"/>
      <c r="B5291" s="43"/>
      <c r="C5291" s="280" t="s">
        <v>4620</v>
      </c>
      <c r="D5291" s="280" t="s">
        <v>463</v>
      </c>
      <c r="E5291" s="281" t="s">
        <v>4621</v>
      </c>
      <c r="F5291" s="282" t="s">
        <v>4622</v>
      </c>
      <c r="G5291" s="283" t="s">
        <v>145</v>
      </c>
      <c r="H5291" s="284">
        <v>2.9950000000000001</v>
      </c>
      <c r="I5291" s="285"/>
      <c r="J5291" s="286">
        <f>ROUND(I5291*H5291,2)</f>
        <v>0</v>
      </c>
      <c r="K5291" s="282" t="s">
        <v>247</v>
      </c>
      <c r="L5291" s="287"/>
      <c r="M5291" s="288" t="s">
        <v>39</v>
      </c>
      <c r="N5291" s="289" t="s">
        <v>56</v>
      </c>
      <c r="O5291" s="88"/>
      <c r="P5291" s="227">
        <f>O5291*H5291</f>
        <v>0</v>
      </c>
      <c r="Q5291" s="227">
        <v>0.0018</v>
      </c>
      <c r="R5291" s="227">
        <f>Q5291*H5291</f>
        <v>0.005391</v>
      </c>
      <c r="S5291" s="227">
        <v>0</v>
      </c>
      <c r="T5291" s="228">
        <f>S5291*H5291</f>
        <v>0</v>
      </c>
      <c r="U5291" s="42"/>
      <c r="V5291" s="42"/>
      <c r="W5291" s="42"/>
      <c r="X5291" s="42"/>
      <c r="Y5291" s="42"/>
      <c r="Z5291" s="42"/>
      <c r="AA5291" s="42"/>
      <c r="AB5291" s="42"/>
      <c r="AC5291" s="42"/>
      <c r="AD5291" s="42"/>
      <c r="AE5291" s="42"/>
      <c r="AR5291" s="229" t="s">
        <v>660</v>
      </c>
      <c r="AT5291" s="229" t="s">
        <v>463</v>
      </c>
      <c r="AU5291" s="229" t="s">
        <v>93</v>
      </c>
      <c r="AY5291" s="20" t="s">
        <v>241</v>
      </c>
      <c r="BE5291" s="230">
        <f>IF(N5291="základní",J5291,0)</f>
        <v>0</v>
      </c>
      <c r="BF5291" s="230">
        <f>IF(N5291="snížená",J5291,0)</f>
        <v>0</v>
      </c>
      <c r="BG5291" s="230">
        <f>IF(N5291="zákl. přenesená",J5291,0)</f>
        <v>0</v>
      </c>
      <c r="BH5291" s="230">
        <f>IF(N5291="sníž. přenesená",J5291,0)</f>
        <v>0</v>
      </c>
      <c r="BI5291" s="230">
        <f>IF(N5291="nulová",J5291,0)</f>
        <v>0</v>
      </c>
      <c r="BJ5291" s="20" t="s">
        <v>23</v>
      </c>
      <c r="BK5291" s="230">
        <f>ROUND(I5291*H5291,2)</f>
        <v>0</v>
      </c>
      <c r="BL5291" s="20" t="s">
        <v>462</v>
      </c>
      <c r="BM5291" s="229" t="s">
        <v>4623</v>
      </c>
    </row>
    <row r="5292" s="14" customFormat="1">
      <c r="A5292" s="14"/>
      <c r="B5292" s="247"/>
      <c r="C5292" s="248"/>
      <c r="D5292" s="238" t="s">
        <v>252</v>
      </c>
      <c r="E5292" s="248"/>
      <c r="F5292" s="250" t="s">
        <v>4624</v>
      </c>
      <c r="G5292" s="248"/>
      <c r="H5292" s="251">
        <v>2.9950000000000001</v>
      </c>
      <c r="I5292" s="252"/>
      <c r="J5292" s="248"/>
      <c r="K5292" s="248"/>
      <c r="L5292" s="253"/>
      <c r="M5292" s="254"/>
      <c r="N5292" s="255"/>
      <c r="O5292" s="255"/>
      <c r="P5292" s="255"/>
      <c r="Q5292" s="255"/>
      <c r="R5292" s="255"/>
      <c r="S5292" s="255"/>
      <c r="T5292" s="256"/>
      <c r="U5292" s="14"/>
      <c r="V5292" s="14"/>
      <c r="W5292" s="14"/>
      <c r="X5292" s="14"/>
      <c r="Y5292" s="14"/>
      <c r="Z5292" s="14"/>
      <c r="AA5292" s="14"/>
      <c r="AB5292" s="14"/>
      <c r="AC5292" s="14"/>
      <c r="AD5292" s="14"/>
      <c r="AE5292" s="14"/>
      <c r="AT5292" s="257" t="s">
        <v>252</v>
      </c>
      <c r="AU5292" s="257" t="s">
        <v>93</v>
      </c>
      <c r="AV5292" s="14" t="s">
        <v>93</v>
      </c>
      <c r="AW5292" s="14" t="s">
        <v>4</v>
      </c>
      <c r="AX5292" s="14" t="s">
        <v>23</v>
      </c>
      <c r="AY5292" s="257" t="s">
        <v>241</v>
      </c>
    </row>
    <row r="5293" s="2" customFormat="1" ht="24.15" customHeight="1">
      <c r="A5293" s="42"/>
      <c r="B5293" s="43"/>
      <c r="C5293" s="218" t="s">
        <v>4625</v>
      </c>
      <c r="D5293" s="218" t="s">
        <v>243</v>
      </c>
      <c r="E5293" s="219" t="s">
        <v>4613</v>
      </c>
      <c r="F5293" s="220" t="s">
        <v>4614</v>
      </c>
      <c r="G5293" s="221" t="s">
        <v>145</v>
      </c>
      <c r="H5293" s="222">
        <v>656.23000000000002</v>
      </c>
      <c r="I5293" s="223"/>
      <c r="J5293" s="224">
        <f>ROUND(I5293*H5293,2)</f>
        <v>0</v>
      </c>
      <c r="K5293" s="220" t="s">
        <v>247</v>
      </c>
      <c r="L5293" s="48"/>
      <c r="M5293" s="225" t="s">
        <v>39</v>
      </c>
      <c r="N5293" s="226" t="s">
        <v>56</v>
      </c>
      <c r="O5293" s="88"/>
      <c r="P5293" s="227">
        <f>O5293*H5293</f>
        <v>0</v>
      </c>
      <c r="Q5293" s="227">
        <v>0</v>
      </c>
      <c r="R5293" s="227">
        <f>Q5293*H5293</f>
        <v>0</v>
      </c>
      <c r="S5293" s="227">
        <v>0</v>
      </c>
      <c r="T5293" s="228">
        <f>S5293*H5293</f>
        <v>0</v>
      </c>
      <c r="U5293" s="42"/>
      <c r="V5293" s="42"/>
      <c r="W5293" s="42"/>
      <c r="X5293" s="42"/>
      <c r="Y5293" s="42"/>
      <c r="Z5293" s="42"/>
      <c r="AA5293" s="42"/>
      <c r="AB5293" s="42"/>
      <c r="AC5293" s="42"/>
      <c r="AD5293" s="42"/>
      <c r="AE5293" s="42"/>
      <c r="AR5293" s="229" t="s">
        <v>462</v>
      </c>
      <c r="AT5293" s="229" t="s">
        <v>243</v>
      </c>
      <c r="AU5293" s="229" t="s">
        <v>93</v>
      </c>
      <c r="AY5293" s="20" t="s">
        <v>241</v>
      </c>
      <c r="BE5293" s="230">
        <f>IF(N5293="základní",J5293,0)</f>
        <v>0</v>
      </c>
      <c r="BF5293" s="230">
        <f>IF(N5293="snížená",J5293,0)</f>
        <v>0</v>
      </c>
      <c r="BG5293" s="230">
        <f>IF(N5293="zákl. přenesená",J5293,0)</f>
        <v>0</v>
      </c>
      <c r="BH5293" s="230">
        <f>IF(N5293="sníž. přenesená",J5293,0)</f>
        <v>0</v>
      </c>
      <c r="BI5293" s="230">
        <f>IF(N5293="nulová",J5293,0)</f>
        <v>0</v>
      </c>
      <c r="BJ5293" s="20" t="s">
        <v>23</v>
      </c>
      <c r="BK5293" s="230">
        <f>ROUND(I5293*H5293,2)</f>
        <v>0</v>
      </c>
      <c r="BL5293" s="20" t="s">
        <v>462</v>
      </c>
      <c r="BM5293" s="229" t="s">
        <v>4626</v>
      </c>
    </row>
    <row r="5294" s="2" customFormat="1">
      <c r="A5294" s="42"/>
      <c r="B5294" s="43"/>
      <c r="C5294" s="44"/>
      <c r="D5294" s="231" t="s">
        <v>250</v>
      </c>
      <c r="E5294" s="44"/>
      <c r="F5294" s="232" t="s">
        <v>4616</v>
      </c>
      <c r="G5294" s="44"/>
      <c r="H5294" s="44"/>
      <c r="I5294" s="233"/>
      <c r="J5294" s="44"/>
      <c r="K5294" s="44"/>
      <c r="L5294" s="48"/>
      <c r="M5294" s="234"/>
      <c r="N5294" s="235"/>
      <c r="O5294" s="88"/>
      <c r="P5294" s="88"/>
      <c r="Q5294" s="88"/>
      <c r="R5294" s="88"/>
      <c r="S5294" s="88"/>
      <c r="T5294" s="89"/>
      <c r="U5294" s="42"/>
      <c r="V5294" s="42"/>
      <c r="W5294" s="42"/>
      <c r="X5294" s="42"/>
      <c r="Y5294" s="42"/>
      <c r="Z5294" s="42"/>
      <c r="AA5294" s="42"/>
      <c r="AB5294" s="42"/>
      <c r="AC5294" s="42"/>
      <c r="AD5294" s="42"/>
      <c r="AE5294" s="42"/>
      <c r="AT5294" s="20" t="s">
        <v>250</v>
      </c>
      <c r="AU5294" s="20" t="s">
        <v>93</v>
      </c>
    </row>
    <row r="5295" s="13" customFormat="1">
      <c r="A5295" s="13"/>
      <c r="B5295" s="236"/>
      <c r="C5295" s="237"/>
      <c r="D5295" s="238" t="s">
        <v>252</v>
      </c>
      <c r="E5295" s="239" t="s">
        <v>39</v>
      </c>
      <c r="F5295" s="240" t="s">
        <v>665</v>
      </c>
      <c r="G5295" s="237"/>
      <c r="H5295" s="239" t="s">
        <v>39</v>
      </c>
      <c r="I5295" s="241"/>
      <c r="J5295" s="237"/>
      <c r="K5295" s="237"/>
      <c r="L5295" s="242"/>
      <c r="M5295" s="243"/>
      <c r="N5295" s="244"/>
      <c r="O5295" s="244"/>
      <c r="P5295" s="244"/>
      <c r="Q5295" s="244"/>
      <c r="R5295" s="244"/>
      <c r="S5295" s="244"/>
      <c r="T5295" s="245"/>
      <c r="U5295" s="13"/>
      <c r="V5295" s="13"/>
      <c r="W5295" s="13"/>
      <c r="X5295" s="13"/>
      <c r="Y5295" s="13"/>
      <c r="Z5295" s="13"/>
      <c r="AA5295" s="13"/>
      <c r="AB5295" s="13"/>
      <c r="AC5295" s="13"/>
      <c r="AD5295" s="13"/>
      <c r="AE5295" s="13"/>
      <c r="AT5295" s="246" t="s">
        <v>252</v>
      </c>
      <c r="AU5295" s="246" t="s">
        <v>93</v>
      </c>
      <c r="AV5295" s="13" t="s">
        <v>23</v>
      </c>
      <c r="AW5295" s="13" t="s">
        <v>46</v>
      </c>
      <c r="AX5295" s="13" t="s">
        <v>85</v>
      </c>
      <c r="AY5295" s="246" t="s">
        <v>241</v>
      </c>
    </row>
    <row r="5296" s="14" customFormat="1">
      <c r="A5296" s="14"/>
      <c r="B5296" s="247"/>
      <c r="C5296" s="248"/>
      <c r="D5296" s="238" t="s">
        <v>252</v>
      </c>
      <c r="E5296" s="249" t="s">
        <v>39</v>
      </c>
      <c r="F5296" s="250" t="s">
        <v>143</v>
      </c>
      <c r="G5296" s="248"/>
      <c r="H5296" s="251">
        <v>162.19999999999999</v>
      </c>
      <c r="I5296" s="252"/>
      <c r="J5296" s="248"/>
      <c r="K5296" s="248"/>
      <c r="L5296" s="253"/>
      <c r="M5296" s="254"/>
      <c r="N5296" s="255"/>
      <c r="O5296" s="255"/>
      <c r="P5296" s="255"/>
      <c r="Q5296" s="255"/>
      <c r="R5296" s="255"/>
      <c r="S5296" s="255"/>
      <c r="T5296" s="256"/>
      <c r="U5296" s="14"/>
      <c r="V5296" s="14"/>
      <c r="W5296" s="14"/>
      <c r="X5296" s="14"/>
      <c r="Y5296" s="14"/>
      <c r="Z5296" s="14"/>
      <c r="AA5296" s="14"/>
      <c r="AB5296" s="14"/>
      <c r="AC5296" s="14"/>
      <c r="AD5296" s="14"/>
      <c r="AE5296" s="14"/>
      <c r="AT5296" s="257" t="s">
        <v>252</v>
      </c>
      <c r="AU5296" s="257" t="s">
        <v>93</v>
      </c>
      <c r="AV5296" s="14" t="s">
        <v>93</v>
      </c>
      <c r="AW5296" s="14" t="s">
        <v>46</v>
      </c>
      <c r="AX5296" s="14" t="s">
        <v>85</v>
      </c>
      <c r="AY5296" s="257" t="s">
        <v>241</v>
      </c>
    </row>
    <row r="5297" s="14" customFormat="1">
      <c r="A5297" s="14"/>
      <c r="B5297" s="247"/>
      <c r="C5297" s="248"/>
      <c r="D5297" s="238" t="s">
        <v>252</v>
      </c>
      <c r="E5297" s="249" t="s">
        <v>39</v>
      </c>
      <c r="F5297" s="250" t="s">
        <v>147</v>
      </c>
      <c r="G5297" s="248"/>
      <c r="H5297" s="251">
        <v>377.70400000000001</v>
      </c>
      <c r="I5297" s="252"/>
      <c r="J5297" s="248"/>
      <c r="K5297" s="248"/>
      <c r="L5297" s="253"/>
      <c r="M5297" s="254"/>
      <c r="N5297" s="255"/>
      <c r="O5297" s="255"/>
      <c r="P5297" s="255"/>
      <c r="Q5297" s="255"/>
      <c r="R5297" s="255"/>
      <c r="S5297" s="255"/>
      <c r="T5297" s="256"/>
      <c r="U5297" s="14"/>
      <c r="V5297" s="14"/>
      <c r="W5297" s="14"/>
      <c r="X5297" s="14"/>
      <c r="Y5297" s="14"/>
      <c r="Z5297" s="14"/>
      <c r="AA5297" s="14"/>
      <c r="AB5297" s="14"/>
      <c r="AC5297" s="14"/>
      <c r="AD5297" s="14"/>
      <c r="AE5297" s="14"/>
      <c r="AT5297" s="257" t="s">
        <v>252</v>
      </c>
      <c r="AU5297" s="257" t="s">
        <v>93</v>
      </c>
      <c r="AV5297" s="14" t="s">
        <v>93</v>
      </c>
      <c r="AW5297" s="14" t="s">
        <v>46</v>
      </c>
      <c r="AX5297" s="14" t="s">
        <v>85</v>
      </c>
      <c r="AY5297" s="257" t="s">
        <v>241</v>
      </c>
    </row>
    <row r="5298" s="14" customFormat="1">
      <c r="A5298" s="14"/>
      <c r="B5298" s="247"/>
      <c r="C5298" s="248"/>
      <c r="D5298" s="238" t="s">
        <v>252</v>
      </c>
      <c r="E5298" s="249" t="s">
        <v>39</v>
      </c>
      <c r="F5298" s="250" t="s">
        <v>151</v>
      </c>
      <c r="G5298" s="248"/>
      <c r="H5298" s="251">
        <v>83.629999999999995</v>
      </c>
      <c r="I5298" s="252"/>
      <c r="J5298" s="248"/>
      <c r="K5298" s="248"/>
      <c r="L5298" s="253"/>
      <c r="M5298" s="254"/>
      <c r="N5298" s="255"/>
      <c r="O5298" s="255"/>
      <c r="P5298" s="255"/>
      <c r="Q5298" s="255"/>
      <c r="R5298" s="255"/>
      <c r="S5298" s="255"/>
      <c r="T5298" s="256"/>
      <c r="U5298" s="14"/>
      <c r="V5298" s="14"/>
      <c r="W5298" s="14"/>
      <c r="X5298" s="14"/>
      <c r="Y5298" s="14"/>
      <c r="Z5298" s="14"/>
      <c r="AA5298" s="14"/>
      <c r="AB5298" s="14"/>
      <c r="AC5298" s="14"/>
      <c r="AD5298" s="14"/>
      <c r="AE5298" s="14"/>
      <c r="AT5298" s="257" t="s">
        <v>252</v>
      </c>
      <c r="AU5298" s="257" t="s">
        <v>93</v>
      </c>
      <c r="AV5298" s="14" t="s">
        <v>93</v>
      </c>
      <c r="AW5298" s="14" t="s">
        <v>46</v>
      </c>
      <c r="AX5298" s="14" t="s">
        <v>85</v>
      </c>
      <c r="AY5298" s="257" t="s">
        <v>241</v>
      </c>
    </row>
    <row r="5299" s="14" customFormat="1">
      <c r="A5299" s="14"/>
      <c r="B5299" s="247"/>
      <c r="C5299" s="248"/>
      <c r="D5299" s="238" t="s">
        <v>252</v>
      </c>
      <c r="E5299" s="249" t="s">
        <v>39</v>
      </c>
      <c r="F5299" s="250" t="s">
        <v>154</v>
      </c>
      <c r="G5299" s="248"/>
      <c r="H5299" s="251">
        <v>29.696000000000002</v>
      </c>
      <c r="I5299" s="252"/>
      <c r="J5299" s="248"/>
      <c r="K5299" s="248"/>
      <c r="L5299" s="253"/>
      <c r="M5299" s="254"/>
      <c r="N5299" s="255"/>
      <c r="O5299" s="255"/>
      <c r="P5299" s="255"/>
      <c r="Q5299" s="255"/>
      <c r="R5299" s="255"/>
      <c r="S5299" s="255"/>
      <c r="T5299" s="256"/>
      <c r="U5299" s="14"/>
      <c r="V5299" s="14"/>
      <c r="W5299" s="14"/>
      <c r="X5299" s="14"/>
      <c r="Y5299" s="14"/>
      <c r="Z5299" s="14"/>
      <c r="AA5299" s="14"/>
      <c r="AB5299" s="14"/>
      <c r="AC5299" s="14"/>
      <c r="AD5299" s="14"/>
      <c r="AE5299" s="14"/>
      <c r="AT5299" s="257" t="s">
        <v>252</v>
      </c>
      <c r="AU5299" s="257" t="s">
        <v>93</v>
      </c>
      <c r="AV5299" s="14" t="s">
        <v>93</v>
      </c>
      <c r="AW5299" s="14" t="s">
        <v>46</v>
      </c>
      <c r="AX5299" s="14" t="s">
        <v>85</v>
      </c>
      <c r="AY5299" s="257" t="s">
        <v>241</v>
      </c>
    </row>
    <row r="5300" s="14" customFormat="1">
      <c r="A5300" s="14"/>
      <c r="B5300" s="247"/>
      <c r="C5300" s="248"/>
      <c r="D5300" s="238" t="s">
        <v>252</v>
      </c>
      <c r="E5300" s="249" t="s">
        <v>39</v>
      </c>
      <c r="F5300" s="250" t="s">
        <v>157</v>
      </c>
      <c r="G5300" s="248"/>
      <c r="H5300" s="251">
        <v>3</v>
      </c>
      <c r="I5300" s="252"/>
      <c r="J5300" s="248"/>
      <c r="K5300" s="248"/>
      <c r="L5300" s="253"/>
      <c r="M5300" s="254"/>
      <c r="N5300" s="255"/>
      <c r="O5300" s="255"/>
      <c r="P5300" s="255"/>
      <c r="Q5300" s="255"/>
      <c r="R5300" s="255"/>
      <c r="S5300" s="255"/>
      <c r="T5300" s="256"/>
      <c r="U5300" s="14"/>
      <c r="V5300" s="14"/>
      <c r="W5300" s="14"/>
      <c r="X5300" s="14"/>
      <c r="Y5300" s="14"/>
      <c r="Z5300" s="14"/>
      <c r="AA5300" s="14"/>
      <c r="AB5300" s="14"/>
      <c r="AC5300" s="14"/>
      <c r="AD5300" s="14"/>
      <c r="AE5300" s="14"/>
      <c r="AT5300" s="257" t="s">
        <v>252</v>
      </c>
      <c r="AU5300" s="257" t="s">
        <v>93</v>
      </c>
      <c r="AV5300" s="14" t="s">
        <v>93</v>
      </c>
      <c r="AW5300" s="14" t="s">
        <v>46</v>
      </c>
      <c r="AX5300" s="14" t="s">
        <v>85</v>
      </c>
      <c r="AY5300" s="257" t="s">
        <v>241</v>
      </c>
    </row>
    <row r="5301" s="15" customFormat="1">
      <c r="A5301" s="15"/>
      <c r="B5301" s="258"/>
      <c r="C5301" s="259"/>
      <c r="D5301" s="238" t="s">
        <v>252</v>
      </c>
      <c r="E5301" s="260" t="s">
        <v>39</v>
      </c>
      <c r="F5301" s="261" t="s">
        <v>274</v>
      </c>
      <c r="G5301" s="259"/>
      <c r="H5301" s="262">
        <v>656.23000000000002</v>
      </c>
      <c r="I5301" s="263"/>
      <c r="J5301" s="259"/>
      <c r="K5301" s="259"/>
      <c r="L5301" s="264"/>
      <c r="M5301" s="265"/>
      <c r="N5301" s="266"/>
      <c r="O5301" s="266"/>
      <c r="P5301" s="266"/>
      <c r="Q5301" s="266"/>
      <c r="R5301" s="266"/>
      <c r="S5301" s="266"/>
      <c r="T5301" s="267"/>
      <c r="U5301" s="15"/>
      <c r="V5301" s="15"/>
      <c r="W5301" s="15"/>
      <c r="X5301" s="15"/>
      <c r="Y5301" s="15"/>
      <c r="Z5301" s="15"/>
      <c r="AA5301" s="15"/>
      <c r="AB5301" s="15"/>
      <c r="AC5301" s="15"/>
      <c r="AD5301" s="15"/>
      <c r="AE5301" s="15"/>
      <c r="AT5301" s="268" t="s">
        <v>252</v>
      </c>
      <c r="AU5301" s="268" t="s">
        <v>93</v>
      </c>
      <c r="AV5301" s="15" t="s">
        <v>248</v>
      </c>
      <c r="AW5301" s="15" t="s">
        <v>46</v>
      </c>
      <c r="AX5301" s="15" t="s">
        <v>23</v>
      </c>
      <c r="AY5301" s="268" t="s">
        <v>241</v>
      </c>
    </row>
    <row r="5302" s="2" customFormat="1" ht="16.5" customHeight="1">
      <c r="A5302" s="42"/>
      <c r="B5302" s="43"/>
      <c r="C5302" s="280" t="s">
        <v>4627</v>
      </c>
      <c r="D5302" s="280" t="s">
        <v>463</v>
      </c>
      <c r="E5302" s="281" t="s">
        <v>4628</v>
      </c>
      <c r="F5302" s="282" t="s">
        <v>4629</v>
      </c>
      <c r="G5302" s="283" t="s">
        <v>145</v>
      </c>
      <c r="H5302" s="284">
        <v>689.04200000000003</v>
      </c>
      <c r="I5302" s="285"/>
      <c r="J5302" s="286">
        <f>ROUND(I5302*H5302,2)</f>
        <v>0</v>
      </c>
      <c r="K5302" s="282" t="s">
        <v>247</v>
      </c>
      <c r="L5302" s="287"/>
      <c r="M5302" s="288" t="s">
        <v>39</v>
      </c>
      <c r="N5302" s="289" t="s">
        <v>56</v>
      </c>
      <c r="O5302" s="88"/>
      <c r="P5302" s="227">
        <f>O5302*H5302</f>
        <v>0</v>
      </c>
      <c r="Q5302" s="227">
        <v>0.0035000000000000001</v>
      </c>
      <c r="R5302" s="227">
        <f>Q5302*H5302</f>
        <v>2.4116470000000003</v>
      </c>
      <c r="S5302" s="227">
        <v>0</v>
      </c>
      <c r="T5302" s="228">
        <f>S5302*H5302</f>
        <v>0</v>
      </c>
      <c r="U5302" s="42"/>
      <c r="V5302" s="42"/>
      <c r="W5302" s="42"/>
      <c r="X5302" s="42"/>
      <c r="Y5302" s="42"/>
      <c r="Z5302" s="42"/>
      <c r="AA5302" s="42"/>
      <c r="AB5302" s="42"/>
      <c r="AC5302" s="42"/>
      <c r="AD5302" s="42"/>
      <c r="AE5302" s="42"/>
      <c r="AR5302" s="229" t="s">
        <v>660</v>
      </c>
      <c r="AT5302" s="229" t="s">
        <v>463</v>
      </c>
      <c r="AU5302" s="229" t="s">
        <v>93</v>
      </c>
      <c r="AY5302" s="20" t="s">
        <v>241</v>
      </c>
      <c r="BE5302" s="230">
        <f>IF(N5302="základní",J5302,0)</f>
        <v>0</v>
      </c>
      <c r="BF5302" s="230">
        <f>IF(N5302="snížená",J5302,0)</f>
        <v>0</v>
      </c>
      <c r="BG5302" s="230">
        <f>IF(N5302="zákl. přenesená",J5302,0)</f>
        <v>0</v>
      </c>
      <c r="BH5302" s="230">
        <f>IF(N5302="sníž. přenesená",J5302,0)</f>
        <v>0</v>
      </c>
      <c r="BI5302" s="230">
        <f>IF(N5302="nulová",J5302,0)</f>
        <v>0</v>
      </c>
      <c r="BJ5302" s="20" t="s">
        <v>23</v>
      </c>
      <c r="BK5302" s="230">
        <f>ROUND(I5302*H5302,2)</f>
        <v>0</v>
      </c>
      <c r="BL5302" s="20" t="s">
        <v>462</v>
      </c>
      <c r="BM5302" s="229" t="s">
        <v>4630</v>
      </c>
    </row>
    <row r="5303" s="14" customFormat="1">
      <c r="A5303" s="14"/>
      <c r="B5303" s="247"/>
      <c r="C5303" s="248"/>
      <c r="D5303" s="238" t="s">
        <v>252</v>
      </c>
      <c r="E5303" s="248"/>
      <c r="F5303" s="250" t="s">
        <v>4631</v>
      </c>
      <c r="G5303" s="248"/>
      <c r="H5303" s="251">
        <v>689.04200000000003</v>
      </c>
      <c r="I5303" s="252"/>
      <c r="J5303" s="248"/>
      <c r="K5303" s="248"/>
      <c r="L5303" s="253"/>
      <c r="M5303" s="254"/>
      <c r="N5303" s="255"/>
      <c r="O5303" s="255"/>
      <c r="P5303" s="255"/>
      <c r="Q5303" s="255"/>
      <c r="R5303" s="255"/>
      <c r="S5303" s="255"/>
      <c r="T5303" s="256"/>
      <c r="U5303" s="14"/>
      <c r="V5303" s="14"/>
      <c r="W5303" s="14"/>
      <c r="X5303" s="14"/>
      <c r="Y5303" s="14"/>
      <c r="Z5303" s="14"/>
      <c r="AA5303" s="14"/>
      <c r="AB5303" s="14"/>
      <c r="AC5303" s="14"/>
      <c r="AD5303" s="14"/>
      <c r="AE5303" s="14"/>
      <c r="AT5303" s="257" t="s">
        <v>252</v>
      </c>
      <c r="AU5303" s="257" t="s">
        <v>93</v>
      </c>
      <c r="AV5303" s="14" t="s">
        <v>93</v>
      </c>
      <c r="AW5303" s="14" t="s">
        <v>4</v>
      </c>
      <c r="AX5303" s="14" t="s">
        <v>23</v>
      </c>
      <c r="AY5303" s="257" t="s">
        <v>241</v>
      </c>
    </row>
    <row r="5304" s="2" customFormat="1" ht="24.15" customHeight="1">
      <c r="A5304" s="42"/>
      <c r="B5304" s="43"/>
      <c r="C5304" s="218" t="s">
        <v>4632</v>
      </c>
      <c r="D5304" s="218" t="s">
        <v>243</v>
      </c>
      <c r="E5304" s="219" t="s">
        <v>4613</v>
      </c>
      <c r="F5304" s="220" t="s">
        <v>4614</v>
      </c>
      <c r="G5304" s="221" t="s">
        <v>145</v>
      </c>
      <c r="H5304" s="222">
        <v>60.700000000000003</v>
      </c>
      <c r="I5304" s="223"/>
      <c r="J5304" s="224">
        <f>ROUND(I5304*H5304,2)</f>
        <v>0</v>
      </c>
      <c r="K5304" s="220" t="s">
        <v>247</v>
      </c>
      <c r="L5304" s="48"/>
      <c r="M5304" s="225" t="s">
        <v>39</v>
      </c>
      <c r="N5304" s="226" t="s">
        <v>56</v>
      </c>
      <c r="O5304" s="88"/>
      <c r="P5304" s="227">
        <f>O5304*H5304</f>
        <v>0</v>
      </c>
      <c r="Q5304" s="227">
        <v>0</v>
      </c>
      <c r="R5304" s="227">
        <f>Q5304*H5304</f>
        <v>0</v>
      </c>
      <c r="S5304" s="227">
        <v>0</v>
      </c>
      <c r="T5304" s="228">
        <f>S5304*H5304</f>
        <v>0</v>
      </c>
      <c r="U5304" s="42"/>
      <c r="V5304" s="42"/>
      <c r="W5304" s="42"/>
      <c r="X5304" s="42"/>
      <c r="Y5304" s="42"/>
      <c r="Z5304" s="42"/>
      <c r="AA5304" s="42"/>
      <c r="AB5304" s="42"/>
      <c r="AC5304" s="42"/>
      <c r="AD5304" s="42"/>
      <c r="AE5304" s="42"/>
      <c r="AR5304" s="229" t="s">
        <v>462</v>
      </c>
      <c r="AT5304" s="229" t="s">
        <v>243</v>
      </c>
      <c r="AU5304" s="229" t="s">
        <v>93</v>
      </c>
      <c r="AY5304" s="20" t="s">
        <v>241</v>
      </c>
      <c r="BE5304" s="230">
        <f>IF(N5304="základní",J5304,0)</f>
        <v>0</v>
      </c>
      <c r="BF5304" s="230">
        <f>IF(N5304="snížená",J5304,0)</f>
        <v>0</v>
      </c>
      <c r="BG5304" s="230">
        <f>IF(N5304="zákl. přenesená",J5304,0)</f>
        <v>0</v>
      </c>
      <c r="BH5304" s="230">
        <f>IF(N5304="sníž. přenesená",J5304,0)</f>
        <v>0</v>
      </c>
      <c r="BI5304" s="230">
        <f>IF(N5304="nulová",J5304,0)</f>
        <v>0</v>
      </c>
      <c r="BJ5304" s="20" t="s">
        <v>23</v>
      </c>
      <c r="BK5304" s="230">
        <f>ROUND(I5304*H5304,2)</f>
        <v>0</v>
      </c>
      <c r="BL5304" s="20" t="s">
        <v>462</v>
      </c>
      <c r="BM5304" s="229" t="s">
        <v>4633</v>
      </c>
    </row>
    <row r="5305" s="2" customFormat="1">
      <c r="A5305" s="42"/>
      <c r="B5305" s="43"/>
      <c r="C5305" s="44"/>
      <c r="D5305" s="231" t="s">
        <v>250</v>
      </c>
      <c r="E5305" s="44"/>
      <c r="F5305" s="232" t="s">
        <v>4616</v>
      </c>
      <c r="G5305" s="44"/>
      <c r="H5305" s="44"/>
      <c r="I5305" s="233"/>
      <c r="J5305" s="44"/>
      <c r="K5305" s="44"/>
      <c r="L5305" s="48"/>
      <c r="M5305" s="234"/>
      <c r="N5305" s="235"/>
      <c r="O5305" s="88"/>
      <c r="P5305" s="88"/>
      <c r="Q5305" s="88"/>
      <c r="R5305" s="88"/>
      <c r="S5305" s="88"/>
      <c r="T5305" s="89"/>
      <c r="U5305" s="42"/>
      <c r="V5305" s="42"/>
      <c r="W5305" s="42"/>
      <c r="X5305" s="42"/>
      <c r="Y5305" s="42"/>
      <c r="Z5305" s="42"/>
      <c r="AA5305" s="42"/>
      <c r="AB5305" s="42"/>
      <c r="AC5305" s="42"/>
      <c r="AD5305" s="42"/>
      <c r="AE5305" s="42"/>
      <c r="AT5305" s="20" t="s">
        <v>250</v>
      </c>
      <c r="AU5305" s="20" t="s">
        <v>93</v>
      </c>
    </row>
    <row r="5306" s="13" customFormat="1">
      <c r="A5306" s="13"/>
      <c r="B5306" s="236"/>
      <c r="C5306" s="237"/>
      <c r="D5306" s="238" t="s">
        <v>252</v>
      </c>
      <c r="E5306" s="239" t="s">
        <v>39</v>
      </c>
      <c r="F5306" s="240" t="s">
        <v>665</v>
      </c>
      <c r="G5306" s="237"/>
      <c r="H5306" s="239" t="s">
        <v>39</v>
      </c>
      <c r="I5306" s="241"/>
      <c r="J5306" s="237"/>
      <c r="K5306" s="237"/>
      <c r="L5306" s="242"/>
      <c r="M5306" s="243"/>
      <c r="N5306" s="244"/>
      <c r="O5306" s="244"/>
      <c r="P5306" s="244"/>
      <c r="Q5306" s="244"/>
      <c r="R5306" s="244"/>
      <c r="S5306" s="244"/>
      <c r="T5306" s="245"/>
      <c r="U5306" s="13"/>
      <c r="V5306" s="13"/>
      <c r="W5306" s="13"/>
      <c r="X5306" s="13"/>
      <c r="Y5306" s="13"/>
      <c r="Z5306" s="13"/>
      <c r="AA5306" s="13"/>
      <c r="AB5306" s="13"/>
      <c r="AC5306" s="13"/>
      <c r="AD5306" s="13"/>
      <c r="AE5306" s="13"/>
      <c r="AT5306" s="246" t="s">
        <v>252</v>
      </c>
      <c r="AU5306" s="246" t="s">
        <v>93</v>
      </c>
      <c r="AV5306" s="13" t="s">
        <v>23</v>
      </c>
      <c r="AW5306" s="13" t="s">
        <v>46</v>
      </c>
      <c r="AX5306" s="13" t="s">
        <v>85</v>
      </c>
      <c r="AY5306" s="246" t="s">
        <v>241</v>
      </c>
    </row>
    <row r="5307" s="14" customFormat="1">
      <c r="A5307" s="14"/>
      <c r="B5307" s="247"/>
      <c r="C5307" s="248"/>
      <c r="D5307" s="238" t="s">
        <v>252</v>
      </c>
      <c r="E5307" s="249" t="s">
        <v>39</v>
      </c>
      <c r="F5307" s="250" t="s">
        <v>159</v>
      </c>
      <c r="G5307" s="248"/>
      <c r="H5307" s="251">
        <v>60.700000000000003</v>
      </c>
      <c r="I5307" s="252"/>
      <c r="J5307" s="248"/>
      <c r="K5307" s="248"/>
      <c r="L5307" s="253"/>
      <c r="M5307" s="254"/>
      <c r="N5307" s="255"/>
      <c r="O5307" s="255"/>
      <c r="P5307" s="255"/>
      <c r="Q5307" s="255"/>
      <c r="R5307" s="255"/>
      <c r="S5307" s="255"/>
      <c r="T5307" s="256"/>
      <c r="U5307" s="14"/>
      <c r="V5307" s="14"/>
      <c r="W5307" s="14"/>
      <c r="X5307" s="14"/>
      <c r="Y5307" s="14"/>
      <c r="Z5307" s="14"/>
      <c r="AA5307" s="14"/>
      <c r="AB5307" s="14"/>
      <c r="AC5307" s="14"/>
      <c r="AD5307" s="14"/>
      <c r="AE5307" s="14"/>
      <c r="AT5307" s="257" t="s">
        <v>252</v>
      </c>
      <c r="AU5307" s="257" t="s">
        <v>93</v>
      </c>
      <c r="AV5307" s="14" t="s">
        <v>93</v>
      </c>
      <c r="AW5307" s="14" t="s">
        <v>46</v>
      </c>
      <c r="AX5307" s="14" t="s">
        <v>23</v>
      </c>
      <c r="AY5307" s="257" t="s">
        <v>241</v>
      </c>
    </row>
    <row r="5308" s="2" customFormat="1" ht="16.5" customHeight="1">
      <c r="A5308" s="42"/>
      <c r="B5308" s="43"/>
      <c r="C5308" s="280" t="s">
        <v>4634</v>
      </c>
      <c r="D5308" s="280" t="s">
        <v>463</v>
      </c>
      <c r="E5308" s="281" t="s">
        <v>4635</v>
      </c>
      <c r="F5308" s="282" t="s">
        <v>4636</v>
      </c>
      <c r="G5308" s="283" t="s">
        <v>145</v>
      </c>
      <c r="H5308" s="284">
        <v>63.734999999999999</v>
      </c>
      <c r="I5308" s="285"/>
      <c r="J5308" s="286">
        <f>ROUND(I5308*H5308,2)</f>
        <v>0</v>
      </c>
      <c r="K5308" s="282" t="s">
        <v>247</v>
      </c>
      <c r="L5308" s="287"/>
      <c r="M5308" s="288" t="s">
        <v>39</v>
      </c>
      <c r="N5308" s="289" t="s">
        <v>56</v>
      </c>
      <c r="O5308" s="88"/>
      <c r="P5308" s="227">
        <f>O5308*H5308</f>
        <v>0</v>
      </c>
      <c r="Q5308" s="227">
        <v>0.00051999999999999995</v>
      </c>
      <c r="R5308" s="227">
        <f>Q5308*H5308</f>
        <v>0.033142199999999997</v>
      </c>
      <c r="S5308" s="227">
        <v>0</v>
      </c>
      <c r="T5308" s="228">
        <f>S5308*H5308</f>
        <v>0</v>
      </c>
      <c r="U5308" s="42"/>
      <c r="V5308" s="42"/>
      <c r="W5308" s="42"/>
      <c r="X5308" s="42"/>
      <c r="Y5308" s="42"/>
      <c r="Z5308" s="42"/>
      <c r="AA5308" s="42"/>
      <c r="AB5308" s="42"/>
      <c r="AC5308" s="42"/>
      <c r="AD5308" s="42"/>
      <c r="AE5308" s="42"/>
      <c r="AR5308" s="229" t="s">
        <v>660</v>
      </c>
      <c r="AT5308" s="229" t="s">
        <v>463</v>
      </c>
      <c r="AU5308" s="229" t="s">
        <v>93</v>
      </c>
      <c r="AY5308" s="20" t="s">
        <v>241</v>
      </c>
      <c r="BE5308" s="230">
        <f>IF(N5308="základní",J5308,0)</f>
        <v>0</v>
      </c>
      <c r="BF5308" s="230">
        <f>IF(N5308="snížená",J5308,0)</f>
        <v>0</v>
      </c>
      <c r="BG5308" s="230">
        <f>IF(N5308="zákl. přenesená",J5308,0)</f>
        <v>0</v>
      </c>
      <c r="BH5308" s="230">
        <f>IF(N5308="sníž. přenesená",J5308,0)</f>
        <v>0</v>
      </c>
      <c r="BI5308" s="230">
        <f>IF(N5308="nulová",J5308,0)</f>
        <v>0</v>
      </c>
      <c r="BJ5308" s="20" t="s">
        <v>23</v>
      </c>
      <c r="BK5308" s="230">
        <f>ROUND(I5308*H5308,2)</f>
        <v>0</v>
      </c>
      <c r="BL5308" s="20" t="s">
        <v>462</v>
      </c>
      <c r="BM5308" s="229" t="s">
        <v>4637</v>
      </c>
    </row>
    <row r="5309" s="14" customFormat="1">
      <c r="A5309" s="14"/>
      <c r="B5309" s="247"/>
      <c r="C5309" s="248"/>
      <c r="D5309" s="238" t="s">
        <v>252</v>
      </c>
      <c r="E5309" s="248"/>
      <c r="F5309" s="250" t="s">
        <v>4638</v>
      </c>
      <c r="G5309" s="248"/>
      <c r="H5309" s="251">
        <v>63.734999999999999</v>
      </c>
      <c r="I5309" s="252"/>
      <c r="J5309" s="248"/>
      <c r="K5309" s="248"/>
      <c r="L5309" s="253"/>
      <c r="M5309" s="254"/>
      <c r="N5309" s="255"/>
      <c r="O5309" s="255"/>
      <c r="P5309" s="255"/>
      <c r="Q5309" s="255"/>
      <c r="R5309" s="255"/>
      <c r="S5309" s="255"/>
      <c r="T5309" s="256"/>
      <c r="U5309" s="14"/>
      <c r="V5309" s="14"/>
      <c r="W5309" s="14"/>
      <c r="X5309" s="14"/>
      <c r="Y5309" s="14"/>
      <c r="Z5309" s="14"/>
      <c r="AA5309" s="14"/>
      <c r="AB5309" s="14"/>
      <c r="AC5309" s="14"/>
      <c r="AD5309" s="14"/>
      <c r="AE5309" s="14"/>
      <c r="AT5309" s="257" t="s">
        <v>252</v>
      </c>
      <c r="AU5309" s="257" t="s">
        <v>93</v>
      </c>
      <c r="AV5309" s="14" t="s">
        <v>93</v>
      </c>
      <c r="AW5309" s="14" t="s">
        <v>4</v>
      </c>
      <c r="AX5309" s="14" t="s">
        <v>23</v>
      </c>
      <c r="AY5309" s="257" t="s">
        <v>241</v>
      </c>
    </row>
    <row r="5310" s="2" customFormat="1" ht="24.15" customHeight="1">
      <c r="A5310" s="42"/>
      <c r="B5310" s="43"/>
      <c r="C5310" s="218" t="s">
        <v>4639</v>
      </c>
      <c r="D5310" s="218" t="s">
        <v>243</v>
      </c>
      <c r="E5310" s="219" t="s">
        <v>4613</v>
      </c>
      <c r="F5310" s="220" t="s">
        <v>4614</v>
      </c>
      <c r="G5310" s="221" t="s">
        <v>145</v>
      </c>
      <c r="H5310" s="222">
        <v>673.99000000000001</v>
      </c>
      <c r="I5310" s="223"/>
      <c r="J5310" s="224">
        <f>ROUND(I5310*H5310,2)</f>
        <v>0</v>
      </c>
      <c r="K5310" s="220" t="s">
        <v>247</v>
      </c>
      <c r="L5310" s="48"/>
      <c r="M5310" s="225" t="s">
        <v>39</v>
      </c>
      <c r="N5310" s="226" t="s">
        <v>56</v>
      </c>
      <c r="O5310" s="88"/>
      <c r="P5310" s="227">
        <f>O5310*H5310</f>
        <v>0</v>
      </c>
      <c r="Q5310" s="227">
        <v>0</v>
      </c>
      <c r="R5310" s="227">
        <f>Q5310*H5310</f>
        <v>0</v>
      </c>
      <c r="S5310" s="227">
        <v>0</v>
      </c>
      <c r="T5310" s="228">
        <f>S5310*H5310</f>
        <v>0</v>
      </c>
      <c r="U5310" s="42"/>
      <c r="V5310" s="42"/>
      <c r="W5310" s="42"/>
      <c r="X5310" s="42"/>
      <c r="Y5310" s="42"/>
      <c r="Z5310" s="42"/>
      <c r="AA5310" s="42"/>
      <c r="AB5310" s="42"/>
      <c r="AC5310" s="42"/>
      <c r="AD5310" s="42"/>
      <c r="AE5310" s="42"/>
      <c r="AR5310" s="229" t="s">
        <v>462</v>
      </c>
      <c r="AT5310" s="229" t="s">
        <v>243</v>
      </c>
      <c r="AU5310" s="229" t="s">
        <v>93</v>
      </c>
      <c r="AY5310" s="20" t="s">
        <v>241</v>
      </c>
      <c r="BE5310" s="230">
        <f>IF(N5310="základní",J5310,0)</f>
        <v>0</v>
      </c>
      <c r="BF5310" s="230">
        <f>IF(N5310="snížená",J5310,0)</f>
        <v>0</v>
      </c>
      <c r="BG5310" s="230">
        <f>IF(N5310="zákl. přenesená",J5310,0)</f>
        <v>0</v>
      </c>
      <c r="BH5310" s="230">
        <f>IF(N5310="sníž. přenesená",J5310,0)</f>
        <v>0</v>
      </c>
      <c r="BI5310" s="230">
        <f>IF(N5310="nulová",J5310,0)</f>
        <v>0</v>
      </c>
      <c r="BJ5310" s="20" t="s">
        <v>23</v>
      </c>
      <c r="BK5310" s="230">
        <f>ROUND(I5310*H5310,2)</f>
        <v>0</v>
      </c>
      <c r="BL5310" s="20" t="s">
        <v>462</v>
      </c>
      <c r="BM5310" s="229" t="s">
        <v>4640</v>
      </c>
    </row>
    <row r="5311" s="2" customFormat="1">
      <c r="A5311" s="42"/>
      <c r="B5311" s="43"/>
      <c r="C5311" s="44"/>
      <c r="D5311" s="231" t="s">
        <v>250</v>
      </c>
      <c r="E5311" s="44"/>
      <c r="F5311" s="232" t="s">
        <v>4616</v>
      </c>
      <c r="G5311" s="44"/>
      <c r="H5311" s="44"/>
      <c r="I5311" s="233"/>
      <c r="J5311" s="44"/>
      <c r="K5311" s="44"/>
      <c r="L5311" s="48"/>
      <c r="M5311" s="234"/>
      <c r="N5311" s="235"/>
      <c r="O5311" s="88"/>
      <c r="P5311" s="88"/>
      <c r="Q5311" s="88"/>
      <c r="R5311" s="88"/>
      <c r="S5311" s="88"/>
      <c r="T5311" s="89"/>
      <c r="U5311" s="42"/>
      <c r="V5311" s="42"/>
      <c r="W5311" s="42"/>
      <c r="X5311" s="42"/>
      <c r="Y5311" s="42"/>
      <c r="Z5311" s="42"/>
      <c r="AA5311" s="42"/>
      <c r="AB5311" s="42"/>
      <c r="AC5311" s="42"/>
      <c r="AD5311" s="42"/>
      <c r="AE5311" s="42"/>
      <c r="AT5311" s="20" t="s">
        <v>250</v>
      </c>
      <c r="AU5311" s="20" t="s">
        <v>93</v>
      </c>
    </row>
    <row r="5312" s="13" customFormat="1">
      <c r="A5312" s="13"/>
      <c r="B5312" s="236"/>
      <c r="C5312" s="237"/>
      <c r="D5312" s="238" t="s">
        <v>252</v>
      </c>
      <c r="E5312" s="239" t="s">
        <v>39</v>
      </c>
      <c r="F5312" s="240" t="s">
        <v>665</v>
      </c>
      <c r="G5312" s="237"/>
      <c r="H5312" s="239" t="s">
        <v>39</v>
      </c>
      <c r="I5312" s="241"/>
      <c r="J5312" s="237"/>
      <c r="K5312" s="237"/>
      <c r="L5312" s="242"/>
      <c r="M5312" s="243"/>
      <c r="N5312" s="244"/>
      <c r="O5312" s="244"/>
      <c r="P5312" s="244"/>
      <c r="Q5312" s="244"/>
      <c r="R5312" s="244"/>
      <c r="S5312" s="244"/>
      <c r="T5312" s="245"/>
      <c r="U5312" s="13"/>
      <c r="V5312" s="13"/>
      <c r="W5312" s="13"/>
      <c r="X5312" s="13"/>
      <c r="Y5312" s="13"/>
      <c r="Z5312" s="13"/>
      <c r="AA5312" s="13"/>
      <c r="AB5312" s="13"/>
      <c r="AC5312" s="13"/>
      <c r="AD5312" s="13"/>
      <c r="AE5312" s="13"/>
      <c r="AT5312" s="246" t="s">
        <v>252</v>
      </c>
      <c r="AU5312" s="246" t="s">
        <v>93</v>
      </c>
      <c r="AV5312" s="13" t="s">
        <v>23</v>
      </c>
      <c r="AW5312" s="13" t="s">
        <v>46</v>
      </c>
      <c r="AX5312" s="13" t="s">
        <v>85</v>
      </c>
      <c r="AY5312" s="246" t="s">
        <v>241</v>
      </c>
    </row>
    <row r="5313" s="14" customFormat="1">
      <c r="A5313" s="14"/>
      <c r="B5313" s="247"/>
      <c r="C5313" s="248"/>
      <c r="D5313" s="238" t="s">
        <v>252</v>
      </c>
      <c r="E5313" s="249" t="s">
        <v>39</v>
      </c>
      <c r="F5313" s="250" t="s">
        <v>167</v>
      </c>
      <c r="G5313" s="248"/>
      <c r="H5313" s="251">
        <v>296.37</v>
      </c>
      <c r="I5313" s="252"/>
      <c r="J5313" s="248"/>
      <c r="K5313" s="248"/>
      <c r="L5313" s="253"/>
      <c r="M5313" s="254"/>
      <c r="N5313" s="255"/>
      <c r="O5313" s="255"/>
      <c r="P5313" s="255"/>
      <c r="Q5313" s="255"/>
      <c r="R5313" s="255"/>
      <c r="S5313" s="255"/>
      <c r="T5313" s="256"/>
      <c r="U5313" s="14"/>
      <c r="V5313" s="14"/>
      <c r="W5313" s="14"/>
      <c r="X5313" s="14"/>
      <c r="Y5313" s="14"/>
      <c r="Z5313" s="14"/>
      <c r="AA5313" s="14"/>
      <c r="AB5313" s="14"/>
      <c r="AC5313" s="14"/>
      <c r="AD5313" s="14"/>
      <c r="AE5313" s="14"/>
      <c r="AT5313" s="257" t="s">
        <v>252</v>
      </c>
      <c r="AU5313" s="257" t="s">
        <v>93</v>
      </c>
      <c r="AV5313" s="14" t="s">
        <v>93</v>
      </c>
      <c r="AW5313" s="14" t="s">
        <v>46</v>
      </c>
      <c r="AX5313" s="14" t="s">
        <v>85</v>
      </c>
      <c r="AY5313" s="257" t="s">
        <v>241</v>
      </c>
    </row>
    <row r="5314" s="14" customFormat="1">
      <c r="A5314" s="14"/>
      <c r="B5314" s="247"/>
      <c r="C5314" s="248"/>
      <c r="D5314" s="238" t="s">
        <v>252</v>
      </c>
      <c r="E5314" s="249" t="s">
        <v>39</v>
      </c>
      <c r="F5314" s="250" t="s">
        <v>171</v>
      </c>
      <c r="G5314" s="248"/>
      <c r="H5314" s="251">
        <v>225.06999999999999</v>
      </c>
      <c r="I5314" s="252"/>
      <c r="J5314" s="248"/>
      <c r="K5314" s="248"/>
      <c r="L5314" s="253"/>
      <c r="M5314" s="254"/>
      <c r="N5314" s="255"/>
      <c r="O5314" s="255"/>
      <c r="P5314" s="255"/>
      <c r="Q5314" s="255"/>
      <c r="R5314" s="255"/>
      <c r="S5314" s="255"/>
      <c r="T5314" s="256"/>
      <c r="U5314" s="14"/>
      <c r="V5314" s="14"/>
      <c r="W5314" s="14"/>
      <c r="X5314" s="14"/>
      <c r="Y5314" s="14"/>
      <c r="Z5314" s="14"/>
      <c r="AA5314" s="14"/>
      <c r="AB5314" s="14"/>
      <c r="AC5314" s="14"/>
      <c r="AD5314" s="14"/>
      <c r="AE5314" s="14"/>
      <c r="AT5314" s="257" t="s">
        <v>252</v>
      </c>
      <c r="AU5314" s="257" t="s">
        <v>93</v>
      </c>
      <c r="AV5314" s="14" t="s">
        <v>93</v>
      </c>
      <c r="AW5314" s="14" t="s">
        <v>46</v>
      </c>
      <c r="AX5314" s="14" t="s">
        <v>85</v>
      </c>
      <c r="AY5314" s="257" t="s">
        <v>241</v>
      </c>
    </row>
    <row r="5315" s="14" customFormat="1">
      <c r="A5315" s="14"/>
      <c r="B5315" s="247"/>
      <c r="C5315" s="248"/>
      <c r="D5315" s="238" t="s">
        <v>252</v>
      </c>
      <c r="E5315" s="249" t="s">
        <v>39</v>
      </c>
      <c r="F5315" s="250" t="s">
        <v>175</v>
      </c>
      <c r="G5315" s="248"/>
      <c r="H5315" s="251">
        <v>91.829999999999998</v>
      </c>
      <c r="I5315" s="252"/>
      <c r="J5315" s="248"/>
      <c r="K5315" s="248"/>
      <c r="L5315" s="253"/>
      <c r="M5315" s="254"/>
      <c r="N5315" s="255"/>
      <c r="O5315" s="255"/>
      <c r="P5315" s="255"/>
      <c r="Q5315" s="255"/>
      <c r="R5315" s="255"/>
      <c r="S5315" s="255"/>
      <c r="T5315" s="256"/>
      <c r="U5315" s="14"/>
      <c r="V5315" s="14"/>
      <c r="W5315" s="14"/>
      <c r="X5315" s="14"/>
      <c r="Y5315" s="14"/>
      <c r="Z5315" s="14"/>
      <c r="AA5315" s="14"/>
      <c r="AB5315" s="14"/>
      <c r="AC5315" s="14"/>
      <c r="AD5315" s="14"/>
      <c r="AE5315" s="14"/>
      <c r="AT5315" s="257" t="s">
        <v>252</v>
      </c>
      <c r="AU5315" s="257" t="s">
        <v>93</v>
      </c>
      <c r="AV5315" s="14" t="s">
        <v>93</v>
      </c>
      <c r="AW5315" s="14" t="s">
        <v>46</v>
      </c>
      <c r="AX5315" s="14" t="s">
        <v>85</v>
      </c>
      <c r="AY5315" s="257" t="s">
        <v>241</v>
      </c>
    </row>
    <row r="5316" s="14" customFormat="1">
      <c r="A5316" s="14"/>
      <c r="B5316" s="247"/>
      <c r="C5316" s="248"/>
      <c r="D5316" s="238" t="s">
        <v>252</v>
      </c>
      <c r="E5316" s="249" t="s">
        <v>39</v>
      </c>
      <c r="F5316" s="250" t="s">
        <v>178</v>
      </c>
      <c r="G5316" s="248"/>
      <c r="H5316" s="251">
        <v>60.719999999999999</v>
      </c>
      <c r="I5316" s="252"/>
      <c r="J5316" s="248"/>
      <c r="K5316" s="248"/>
      <c r="L5316" s="253"/>
      <c r="M5316" s="254"/>
      <c r="N5316" s="255"/>
      <c r="O5316" s="255"/>
      <c r="P5316" s="255"/>
      <c r="Q5316" s="255"/>
      <c r="R5316" s="255"/>
      <c r="S5316" s="255"/>
      <c r="T5316" s="256"/>
      <c r="U5316" s="14"/>
      <c r="V5316" s="14"/>
      <c r="W5316" s="14"/>
      <c r="X5316" s="14"/>
      <c r="Y5316" s="14"/>
      <c r="Z5316" s="14"/>
      <c r="AA5316" s="14"/>
      <c r="AB5316" s="14"/>
      <c r="AC5316" s="14"/>
      <c r="AD5316" s="14"/>
      <c r="AE5316" s="14"/>
      <c r="AT5316" s="257" t="s">
        <v>252</v>
      </c>
      <c r="AU5316" s="257" t="s">
        <v>93</v>
      </c>
      <c r="AV5316" s="14" t="s">
        <v>93</v>
      </c>
      <c r="AW5316" s="14" t="s">
        <v>46</v>
      </c>
      <c r="AX5316" s="14" t="s">
        <v>85</v>
      </c>
      <c r="AY5316" s="257" t="s">
        <v>241</v>
      </c>
    </row>
    <row r="5317" s="15" customFormat="1">
      <c r="A5317" s="15"/>
      <c r="B5317" s="258"/>
      <c r="C5317" s="259"/>
      <c r="D5317" s="238" t="s">
        <v>252</v>
      </c>
      <c r="E5317" s="260" t="s">
        <v>39</v>
      </c>
      <c r="F5317" s="261" t="s">
        <v>274</v>
      </c>
      <c r="G5317" s="259"/>
      <c r="H5317" s="262">
        <v>673.99000000000001</v>
      </c>
      <c r="I5317" s="263"/>
      <c r="J5317" s="259"/>
      <c r="K5317" s="259"/>
      <c r="L5317" s="264"/>
      <c r="M5317" s="265"/>
      <c r="N5317" s="266"/>
      <c r="O5317" s="266"/>
      <c r="P5317" s="266"/>
      <c r="Q5317" s="266"/>
      <c r="R5317" s="266"/>
      <c r="S5317" s="266"/>
      <c r="T5317" s="267"/>
      <c r="U5317" s="15"/>
      <c r="V5317" s="15"/>
      <c r="W5317" s="15"/>
      <c r="X5317" s="15"/>
      <c r="Y5317" s="15"/>
      <c r="Z5317" s="15"/>
      <c r="AA5317" s="15"/>
      <c r="AB5317" s="15"/>
      <c r="AC5317" s="15"/>
      <c r="AD5317" s="15"/>
      <c r="AE5317" s="15"/>
      <c r="AT5317" s="268" t="s">
        <v>252</v>
      </c>
      <c r="AU5317" s="268" t="s">
        <v>93</v>
      </c>
      <c r="AV5317" s="15" t="s">
        <v>248</v>
      </c>
      <c r="AW5317" s="15" t="s">
        <v>46</v>
      </c>
      <c r="AX5317" s="15" t="s">
        <v>23</v>
      </c>
      <c r="AY5317" s="268" t="s">
        <v>241</v>
      </c>
    </row>
    <row r="5318" s="2" customFormat="1" ht="16.5" customHeight="1">
      <c r="A5318" s="42"/>
      <c r="B5318" s="43"/>
      <c r="C5318" s="280" t="s">
        <v>4641</v>
      </c>
      <c r="D5318" s="280" t="s">
        <v>463</v>
      </c>
      <c r="E5318" s="281" t="s">
        <v>4642</v>
      </c>
      <c r="F5318" s="282" t="s">
        <v>4643</v>
      </c>
      <c r="G5318" s="283" t="s">
        <v>145</v>
      </c>
      <c r="H5318" s="284">
        <v>707.69000000000005</v>
      </c>
      <c r="I5318" s="285"/>
      <c r="J5318" s="286">
        <f>ROUND(I5318*H5318,2)</f>
        <v>0</v>
      </c>
      <c r="K5318" s="282" t="s">
        <v>247</v>
      </c>
      <c r="L5318" s="287"/>
      <c r="M5318" s="288" t="s">
        <v>39</v>
      </c>
      <c r="N5318" s="289" t="s">
        <v>56</v>
      </c>
      <c r="O5318" s="88"/>
      <c r="P5318" s="227">
        <f>O5318*H5318</f>
        <v>0</v>
      </c>
      <c r="Q5318" s="227">
        <v>0.0040000000000000001</v>
      </c>
      <c r="R5318" s="227">
        <f>Q5318*H5318</f>
        <v>2.8307600000000002</v>
      </c>
      <c r="S5318" s="227">
        <v>0</v>
      </c>
      <c r="T5318" s="228">
        <f>S5318*H5318</f>
        <v>0</v>
      </c>
      <c r="U5318" s="42"/>
      <c r="V5318" s="42"/>
      <c r="W5318" s="42"/>
      <c r="X5318" s="42"/>
      <c r="Y5318" s="42"/>
      <c r="Z5318" s="42"/>
      <c r="AA5318" s="42"/>
      <c r="AB5318" s="42"/>
      <c r="AC5318" s="42"/>
      <c r="AD5318" s="42"/>
      <c r="AE5318" s="42"/>
      <c r="AR5318" s="229" t="s">
        <v>660</v>
      </c>
      <c r="AT5318" s="229" t="s">
        <v>463</v>
      </c>
      <c r="AU5318" s="229" t="s">
        <v>93</v>
      </c>
      <c r="AY5318" s="20" t="s">
        <v>241</v>
      </c>
      <c r="BE5318" s="230">
        <f>IF(N5318="základní",J5318,0)</f>
        <v>0</v>
      </c>
      <c r="BF5318" s="230">
        <f>IF(N5318="snížená",J5318,0)</f>
        <v>0</v>
      </c>
      <c r="BG5318" s="230">
        <f>IF(N5318="zákl. přenesená",J5318,0)</f>
        <v>0</v>
      </c>
      <c r="BH5318" s="230">
        <f>IF(N5318="sníž. přenesená",J5318,0)</f>
        <v>0</v>
      </c>
      <c r="BI5318" s="230">
        <f>IF(N5318="nulová",J5318,0)</f>
        <v>0</v>
      </c>
      <c r="BJ5318" s="20" t="s">
        <v>23</v>
      </c>
      <c r="BK5318" s="230">
        <f>ROUND(I5318*H5318,2)</f>
        <v>0</v>
      </c>
      <c r="BL5318" s="20" t="s">
        <v>462</v>
      </c>
      <c r="BM5318" s="229" t="s">
        <v>4644</v>
      </c>
    </row>
    <row r="5319" s="14" customFormat="1">
      <c r="A5319" s="14"/>
      <c r="B5319" s="247"/>
      <c r="C5319" s="248"/>
      <c r="D5319" s="238" t="s">
        <v>252</v>
      </c>
      <c r="E5319" s="248"/>
      <c r="F5319" s="250" t="s">
        <v>4645</v>
      </c>
      <c r="G5319" s="248"/>
      <c r="H5319" s="251">
        <v>707.69000000000005</v>
      </c>
      <c r="I5319" s="252"/>
      <c r="J5319" s="248"/>
      <c r="K5319" s="248"/>
      <c r="L5319" s="253"/>
      <c r="M5319" s="254"/>
      <c r="N5319" s="255"/>
      <c r="O5319" s="255"/>
      <c r="P5319" s="255"/>
      <c r="Q5319" s="255"/>
      <c r="R5319" s="255"/>
      <c r="S5319" s="255"/>
      <c r="T5319" s="256"/>
      <c r="U5319" s="14"/>
      <c r="V5319" s="14"/>
      <c r="W5319" s="14"/>
      <c r="X5319" s="14"/>
      <c r="Y5319" s="14"/>
      <c r="Z5319" s="14"/>
      <c r="AA5319" s="14"/>
      <c r="AB5319" s="14"/>
      <c r="AC5319" s="14"/>
      <c r="AD5319" s="14"/>
      <c r="AE5319" s="14"/>
      <c r="AT5319" s="257" t="s">
        <v>252</v>
      </c>
      <c r="AU5319" s="257" t="s">
        <v>93</v>
      </c>
      <c r="AV5319" s="14" t="s">
        <v>93</v>
      </c>
      <c r="AW5319" s="14" t="s">
        <v>4</v>
      </c>
      <c r="AX5319" s="14" t="s">
        <v>23</v>
      </c>
      <c r="AY5319" s="257" t="s">
        <v>241</v>
      </c>
    </row>
    <row r="5320" s="2" customFormat="1" ht="16.5" customHeight="1">
      <c r="A5320" s="42"/>
      <c r="B5320" s="43"/>
      <c r="C5320" s="218" t="s">
        <v>4646</v>
      </c>
      <c r="D5320" s="218" t="s">
        <v>243</v>
      </c>
      <c r="E5320" s="219" t="s">
        <v>4647</v>
      </c>
      <c r="F5320" s="220" t="s">
        <v>4648</v>
      </c>
      <c r="G5320" s="221" t="s">
        <v>515</v>
      </c>
      <c r="H5320" s="222">
        <v>1246.482</v>
      </c>
      <c r="I5320" s="223"/>
      <c r="J5320" s="224">
        <f>ROUND(I5320*H5320,2)</f>
        <v>0</v>
      </c>
      <c r="K5320" s="220" t="s">
        <v>247</v>
      </c>
      <c r="L5320" s="48"/>
      <c r="M5320" s="225" t="s">
        <v>39</v>
      </c>
      <c r="N5320" s="226" t="s">
        <v>56</v>
      </c>
      <c r="O5320" s="88"/>
      <c r="P5320" s="227">
        <f>O5320*H5320</f>
        <v>0</v>
      </c>
      <c r="Q5320" s="227">
        <v>0</v>
      </c>
      <c r="R5320" s="227">
        <f>Q5320*H5320</f>
        <v>0</v>
      </c>
      <c r="S5320" s="227">
        <v>0</v>
      </c>
      <c r="T5320" s="228">
        <f>S5320*H5320</f>
        <v>0</v>
      </c>
      <c r="U5320" s="42"/>
      <c r="V5320" s="42"/>
      <c r="W5320" s="42"/>
      <c r="X5320" s="42"/>
      <c r="Y5320" s="42"/>
      <c r="Z5320" s="42"/>
      <c r="AA5320" s="42"/>
      <c r="AB5320" s="42"/>
      <c r="AC5320" s="42"/>
      <c r="AD5320" s="42"/>
      <c r="AE5320" s="42"/>
      <c r="AR5320" s="229" t="s">
        <v>462</v>
      </c>
      <c r="AT5320" s="229" t="s">
        <v>243</v>
      </c>
      <c r="AU5320" s="229" t="s">
        <v>93</v>
      </c>
      <c r="AY5320" s="20" t="s">
        <v>241</v>
      </c>
      <c r="BE5320" s="230">
        <f>IF(N5320="základní",J5320,0)</f>
        <v>0</v>
      </c>
      <c r="BF5320" s="230">
        <f>IF(N5320="snížená",J5320,0)</f>
        <v>0</v>
      </c>
      <c r="BG5320" s="230">
        <f>IF(N5320="zákl. přenesená",J5320,0)</f>
        <v>0</v>
      </c>
      <c r="BH5320" s="230">
        <f>IF(N5320="sníž. přenesená",J5320,0)</f>
        <v>0</v>
      </c>
      <c r="BI5320" s="230">
        <f>IF(N5320="nulová",J5320,0)</f>
        <v>0</v>
      </c>
      <c r="BJ5320" s="20" t="s">
        <v>23</v>
      </c>
      <c r="BK5320" s="230">
        <f>ROUND(I5320*H5320,2)</f>
        <v>0</v>
      </c>
      <c r="BL5320" s="20" t="s">
        <v>462</v>
      </c>
      <c r="BM5320" s="229" t="s">
        <v>4649</v>
      </c>
    </row>
    <row r="5321" s="2" customFormat="1">
      <c r="A5321" s="42"/>
      <c r="B5321" s="43"/>
      <c r="C5321" s="44"/>
      <c r="D5321" s="231" t="s">
        <v>250</v>
      </c>
      <c r="E5321" s="44"/>
      <c r="F5321" s="232" t="s">
        <v>4650</v>
      </c>
      <c r="G5321" s="44"/>
      <c r="H5321" s="44"/>
      <c r="I5321" s="233"/>
      <c r="J5321" s="44"/>
      <c r="K5321" s="44"/>
      <c r="L5321" s="48"/>
      <c r="M5321" s="234"/>
      <c r="N5321" s="235"/>
      <c r="O5321" s="88"/>
      <c r="P5321" s="88"/>
      <c r="Q5321" s="88"/>
      <c r="R5321" s="88"/>
      <c r="S5321" s="88"/>
      <c r="T5321" s="89"/>
      <c r="U5321" s="42"/>
      <c r="V5321" s="42"/>
      <c r="W5321" s="42"/>
      <c r="X5321" s="42"/>
      <c r="Y5321" s="42"/>
      <c r="Z5321" s="42"/>
      <c r="AA5321" s="42"/>
      <c r="AB5321" s="42"/>
      <c r="AC5321" s="42"/>
      <c r="AD5321" s="42"/>
      <c r="AE5321" s="42"/>
      <c r="AT5321" s="20" t="s">
        <v>250</v>
      </c>
      <c r="AU5321" s="20" t="s">
        <v>93</v>
      </c>
    </row>
    <row r="5322" s="2" customFormat="1" ht="16.5" customHeight="1">
      <c r="A5322" s="42"/>
      <c r="B5322" s="43"/>
      <c r="C5322" s="280" t="s">
        <v>4651</v>
      </c>
      <c r="D5322" s="280" t="s">
        <v>463</v>
      </c>
      <c r="E5322" s="281" t="s">
        <v>4652</v>
      </c>
      <c r="F5322" s="282" t="s">
        <v>4653</v>
      </c>
      <c r="G5322" s="283" t="s">
        <v>515</v>
      </c>
      <c r="H5322" s="284">
        <v>1271.3420000000001</v>
      </c>
      <c r="I5322" s="285"/>
      <c r="J5322" s="286">
        <f>ROUND(I5322*H5322,2)</f>
        <v>0</v>
      </c>
      <c r="K5322" s="282" t="s">
        <v>247</v>
      </c>
      <c r="L5322" s="287"/>
      <c r="M5322" s="288" t="s">
        <v>39</v>
      </c>
      <c r="N5322" s="289" t="s">
        <v>56</v>
      </c>
      <c r="O5322" s="88"/>
      <c r="P5322" s="227">
        <f>O5322*H5322</f>
        <v>0</v>
      </c>
      <c r="Q5322" s="227">
        <v>2.0000000000000002E-05</v>
      </c>
      <c r="R5322" s="227">
        <f>Q5322*H5322</f>
        <v>0.025426840000000003</v>
      </c>
      <c r="S5322" s="227">
        <v>0</v>
      </c>
      <c r="T5322" s="228">
        <f>S5322*H5322</f>
        <v>0</v>
      </c>
      <c r="U5322" s="42"/>
      <c r="V5322" s="42"/>
      <c r="W5322" s="42"/>
      <c r="X5322" s="42"/>
      <c r="Y5322" s="42"/>
      <c r="Z5322" s="42"/>
      <c r="AA5322" s="42"/>
      <c r="AB5322" s="42"/>
      <c r="AC5322" s="42"/>
      <c r="AD5322" s="42"/>
      <c r="AE5322" s="42"/>
      <c r="AR5322" s="229" t="s">
        <v>660</v>
      </c>
      <c r="AT5322" s="229" t="s">
        <v>463</v>
      </c>
      <c r="AU5322" s="229" t="s">
        <v>93</v>
      </c>
      <c r="AY5322" s="20" t="s">
        <v>241</v>
      </c>
      <c r="BE5322" s="230">
        <f>IF(N5322="základní",J5322,0)</f>
        <v>0</v>
      </c>
      <c r="BF5322" s="230">
        <f>IF(N5322="snížená",J5322,0)</f>
        <v>0</v>
      </c>
      <c r="BG5322" s="230">
        <f>IF(N5322="zákl. přenesená",J5322,0)</f>
        <v>0</v>
      </c>
      <c r="BH5322" s="230">
        <f>IF(N5322="sníž. přenesená",J5322,0)</f>
        <v>0</v>
      </c>
      <c r="BI5322" s="230">
        <f>IF(N5322="nulová",J5322,0)</f>
        <v>0</v>
      </c>
      <c r="BJ5322" s="20" t="s">
        <v>23</v>
      </c>
      <c r="BK5322" s="230">
        <f>ROUND(I5322*H5322,2)</f>
        <v>0</v>
      </c>
      <c r="BL5322" s="20" t="s">
        <v>462</v>
      </c>
      <c r="BM5322" s="229" t="s">
        <v>4654</v>
      </c>
    </row>
    <row r="5323" s="13" customFormat="1">
      <c r="A5323" s="13"/>
      <c r="B5323" s="236"/>
      <c r="C5323" s="237"/>
      <c r="D5323" s="238" t="s">
        <v>252</v>
      </c>
      <c r="E5323" s="239" t="s">
        <v>39</v>
      </c>
      <c r="F5323" s="240" t="s">
        <v>665</v>
      </c>
      <c r="G5323" s="237"/>
      <c r="H5323" s="239" t="s">
        <v>39</v>
      </c>
      <c r="I5323" s="241"/>
      <c r="J5323" s="237"/>
      <c r="K5323" s="237"/>
      <c r="L5323" s="242"/>
      <c r="M5323" s="243"/>
      <c r="N5323" s="244"/>
      <c r="O5323" s="244"/>
      <c r="P5323" s="244"/>
      <c r="Q5323" s="244"/>
      <c r="R5323" s="244"/>
      <c r="S5323" s="244"/>
      <c r="T5323" s="245"/>
      <c r="U5323" s="13"/>
      <c r="V5323" s="13"/>
      <c r="W5323" s="13"/>
      <c r="X5323" s="13"/>
      <c r="Y5323" s="13"/>
      <c r="Z5323" s="13"/>
      <c r="AA5323" s="13"/>
      <c r="AB5323" s="13"/>
      <c r="AC5323" s="13"/>
      <c r="AD5323" s="13"/>
      <c r="AE5323" s="13"/>
      <c r="AT5323" s="246" t="s">
        <v>252</v>
      </c>
      <c r="AU5323" s="246" t="s">
        <v>93</v>
      </c>
      <c r="AV5323" s="13" t="s">
        <v>23</v>
      </c>
      <c r="AW5323" s="13" t="s">
        <v>46</v>
      </c>
      <c r="AX5323" s="13" t="s">
        <v>85</v>
      </c>
      <c r="AY5323" s="246" t="s">
        <v>241</v>
      </c>
    </row>
    <row r="5324" s="13" customFormat="1">
      <c r="A5324" s="13"/>
      <c r="B5324" s="236"/>
      <c r="C5324" s="237"/>
      <c r="D5324" s="238" t="s">
        <v>252</v>
      </c>
      <c r="E5324" s="239" t="s">
        <v>39</v>
      </c>
      <c r="F5324" s="240" t="s">
        <v>4655</v>
      </c>
      <c r="G5324" s="237"/>
      <c r="H5324" s="239" t="s">
        <v>39</v>
      </c>
      <c r="I5324" s="241"/>
      <c r="J5324" s="237"/>
      <c r="K5324" s="237"/>
      <c r="L5324" s="242"/>
      <c r="M5324" s="243"/>
      <c r="N5324" s="244"/>
      <c r="O5324" s="244"/>
      <c r="P5324" s="244"/>
      <c r="Q5324" s="244"/>
      <c r="R5324" s="244"/>
      <c r="S5324" s="244"/>
      <c r="T5324" s="245"/>
      <c r="U5324" s="13"/>
      <c r="V5324" s="13"/>
      <c r="W5324" s="13"/>
      <c r="X5324" s="13"/>
      <c r="Y5324" s="13"/>
      <c r="Z5324" s="13"/>
      <c r="AA5324" s="13"/>
      <c r="AB5324" s="13"/>
      <c r="AC5324" s="13"/>
      <c r="AD5324" s="13"/>
      <c r="AE5324" s="13"/>
      <c r="AT5324" s="246" t="s">
        <v>252</v>
      </c>
      <c r="AU5324" s="246" t="s">
        <v>93</v>
      </c>
      <c r="AV5324" s="13" t="s">
        <v>23</v>
      </c>
      <c r="AW5324" s="13" t="s">
        <v>46</v>
      </c>
      <c r="AX5324" s="13" t="s">
        <v>85</v>
      </c>
      <c r="AY5324" s="246" t="s">
        <v>241</v>
      </c>
    </row>
    <row r="5325" s="13" customFormat="1">
      <c r="A5325" s="13"/>
      <c r="B5325" s="236"/>
      <c r="C5325" s="237"/>
      <c r="D5325" s="238" t="s">
        <v>252</v>
      </c>
      <c r="E5325" s="239" t="s">
        <v>39</v>
      </c>
      <c r="F5325" s="240" t="s">
        <v>1011</v>
      </c>
      <c r="G5325" s="237"/>
      <c r="H5325" s="239" t="s">
        <v>39</v>
      </c>
      <c r="I5325" s="241"/>
      <c r="J5325" s="237"/>
      <c r="K5325" s="237"/>
      <c r="L5325" s="242"/>
      <c r="M5325" s="243"/>
      <c r="N5325" s="244"/>
      <c r="O5325" s="244"/>
      <c r="P5325" s="244"/>
      <c r="Q5325" s="244"/>
      <c r="R5325" s="244"/>
      <c r="S5325" s="244"/>
      <c r="T5325" s="245"/>
      <c r="U5325" s="13"/>
      <c r="V5325" s="13"/>
      <c r="W5325" s="13"/>
      <c r="X5325" s="13"/>
      <c r="Y5325" s="13"/>
      <c r="Z5325" s="13"/>
      <c r="AA5325" s="13"/>
      <c r="AB5325" s="13"/>
      <c r="AC5325" s="13"/>
      <c r="AD5325" s="13"/>
      <c r="AE5325" s="13"/>
      <c r="AT5325" s="246" t="s">
        <v>252</v>
      </c>
      <c r="AU5325" s="246" t="s">
        <v>93</v>
      </c>
      <c r="AV5325" s="13" t="s">
        <v>23</v>
      </c>
      <c r="AW5325" s="13" t="s">
        <v>46</v>
      </c>
      <c r="AX5325" s="13" t="s">
        <v>85</v>
      </c>
      <c r="AY5325" s="246" t="s">
        <v>241</v>
      </c>
    </row>
    <row r="5326" s="14" customFormat="1">
      <c r="A5326" s="14"/>
      <c r="B5326" s="247"/>
      <c r="C5326" s="248"/>
      <c r="D5326" s="238" t="s">
        <v>252</v>
      </c>
      <c r="E5326" s="249" t="s">
        <v>39</v>
      </c>
      <c r="F5326" s="250" t="s">
        <v>4656</v>
      </c>
      <c r="G5326" s="248"/>
      <c r="H5326" s="251">
        <v>24.870000000000001</v>
      </c>
      <c r="I5326" s="252"/>
      <c r="J5326" s="248"/>
      <c r="K5326" s="248"/>
      <c r="L5326" s="253"/>
      <c r="M5326" s="254"/>
      <c r="N5326" s="255"/>
      <c r="O5326" s="255"/>
      <c r="P5326" s="255"/>
      <c r="Q5326" s="255"/>
      <c r="R5326" s="255"/>
      <c r="S5326" s="255"/>
      <c r="T5326" s="256"/>
      <c r="U5326" s="14"/>
      <c r="V5326" s="14"/>
      <c r="W5326" s="14"/>
      <c r="X5326" s="14"/>
      <c r="Y5326" s="14"/>
      <c r="Z5326" s="14"/>
      <c r="AA5326" s="14"/>
      <c r="AB5326" s="14"/>
      <c r="AC5326" s="14"/>
      <c r="AD5326" s="14"/>
      <c r="AE5326" s="14"/>
      <c r="AT5326" s="257" t="s">
        <v>252</v>
      </c>
      <c r="AU5326" s="257" t="s">
        <v>93</v>
      </c>
      <c r="AV5326" s="14" t="s">
        <v>93</v>
      </c>
      <c r="AW5326" s="14" t="s">
        <v>46</v>
      </c>
      <c r="AX5326" s="14" t="s">
        <v>85</v>
      </c>
      <c r="AY5326" s="257" t="s">
        <v>241</v>
      </c>
    </row>
    <row r="5327" s="14" customFormat="1">
      <c r="A5327" s="14"/>
      <c r="B5327" s="247"/>
      <c r="C5327" s="248"/>
      <c r="D5327" s="238" t="s">
        <v>252</v>
      </c>
      <c r="E5327" s="249" t="s">
        <v>39</v>
      </c>
      <c r="F5327" s="250" t="s">
        <v>4657</v>
      </c>
      <c r="G5327" s="248"/>
      <c r="H5327" s="251">
        <v>21.699999999999999</v>
      </c>
      <c r="I5327" s="252"/>
      <c r="J5327" s="248"/>
      <c r="K5327" s="248"/>
      <c r="L5327" s="253"/>
      <c r="M5327" s="254"/>
      <c r="N5327" s="255"/>
      <c r="O5327" s="255"/>
      <c r="P5327" s="255"/>
      <c r="Q5327" s="255"/>
      <c r="R5327" s="255"/>
      <c r="S5327" s="255"/>
      <c r="T5327" s="256"/>
      <c r="U5327" s="14"/>
      <c r="V5327" s="14"/>
      <c r="W5327" s="14"/>
      <c r="X5327" s="14"/>
      <c r="Y5327" s="14"/>
      <c r="Z5327" s="14"/>
      <c r="AA5327" s="14"/>
      <c r="AB5327" s="14"/>
      <c r="AC5327" s="14"/>
      <c r="AD5327" s="14"/>
      <c r="AE5327" s="14"/>
      <c r="AT5327" s="257" t="s">
        <v>252</v>
      </c>
      <c r="AU5327" s="257" t="s">
        <v>93</v>
      </c>
      <c r="AV5327" s="14" t="s">
        <v>93</v>
      </c>
      <c r="AW5327" s="14" t="s">
        <v>46</v>
      </c>
      <c r="AX5327" s="14" t="s">
        <v>85</v>
      </c>
      <c r="AY5327" s="257" t="s">
        <v>241</v>
      </c>
    </row>
    <row r="5328" s="14" customFormat="1">
      <c r="A5328" s="14"/>
      <c r="B5328" s="247"/>
      <c r="C5328" s="248"/>
      <c r="D5328" s="238" t="s">
        <v>252</v>
      </c>
      <c r="E5328" s="249" t="s">
        <v>39</v>
      </c>
      <c r="F5328" s="250" t="s">
        <v>4658</v>
      </c>
      <c r="G5328" s="248"/>
      <c r="H5328" s="251">
        <v>16.984999999999999</v>
      </c>
      <c r="I5328" s="252"/>
      <c r="J5328" s="248"/>
      <c r="K5328" s="248"/>
      <c r="L5328" s="253"/>
      <c r="M5328" s="254"/>
      <c r="N5328" s="255"/>
      <c r="O5328" s="255"/>
      <c r="P5328" s="255"/>
      <c r="Q5328" s="255"/>
      <c r="R5328" s="255"/>
      <c r="S5328" s="255"/>
      <c r="T5328" s="256"/>
      <c r="U5328" s="14"/>
      <c r="V5328" s="14"/>
      <c r="W5328" s="14"/>
      <c r="X5328" s="14"/>
      <c r="Y5328" s="14"/>
      <c r="Z5328" s="14"/>
      <c r="AA5328" s="14"/>
      <c r="AB5328" s="14"/>
      <c r="AC5328" s="14"/>
      <c r="AD5328" s="14"/>
      <c r="AE5328" s="14"/>
      <c r="AT5328" s="257" t="s">
        <v>252</v>
      </c>
      <c r="AU5328" s="257" t="s">
        <v>93</v>
      </c>
      <c r="AV5328" s="14" t="s">
        <v>93</v>
      </c>
      <c r="AW5328" s="14" t="s">
        <v>46</v>
      </c>
      <c r="AX5328" s="14" t="s">
        <v>85</v>
      </c>
      <c r="AY5328" s="257" t="s">
        <v>241</v>
      </c>
    </row>
    <row r="5329" s="14" customFormat="1">
      <c r="A5329" s="14"/>
      <c r="B5329" s="247"/>
      <c r="C5329" s="248"/>
      <c r="D5329" s="238" t="s">
        <v>252</v>
      </c>
      <c r="E5329" s="249" t="s">
        <v>39</v>
      </c>
      <c r="F5329" s="250" t="s">
        <v>4659</v>
      </c>
      <c r="G5329" s="248"/>
      <c r="H5329" s="251">
        <v>22.620000000000001</v>
      </c>
      <c r="I5329" s="252"/>
      <c r="J5329" s="248"/>
      <c r="K5329" s="248"/>
      <c r="L5329" s="253"/>
      <c r="M5329" s="254"/>
      <c r="N5329" s="255"/>
      <c r="O5329" s="255"/>
      <c r="P5329" s="255"/>
      <c r="Q5329" s="255"/>
      <c r="R5329" s="255"/>
      <c r="S5329" s="255"/>
      <c r="T5329" s="256"/>
      <c r="U5329" s="14"/>
      <c r="V5329" s="14"/>
      <c r="W5329" s="14"/>
      <c r="X5329" s="14"/>
      <c r="Y5329" s="14"/>
      <c r="Z5329" s="14"/>
      <c r="AA5329" s="14"/>
      <c r="AB5329" s="14"/>
      <c r="AC5329" s="14"/>
      <c r="AD5329" s="14"/>
      <c r="AE5329" s="14"/>
      <c r="AT5329" s="257" t="s">
        <v>252</v>
      </c>
      <c r="AU5329" s="257" t="s">
        <v>93</v>
      </c>
      <c r="AV5329" s="14" t="s">
        <v>93</v>
      </c>
      <c r="AW5329" s="14" t="s">
        <v>46</v>
      </c>
      <c r="AX5329" s="14" t="s">
        <v>85</v>
      </c>
      <c r="AY5329" s="257" t="s">
        <v>241</v>
      </c>
    </row>
    <row r="5330" s="14" customFormat="1">
      <c r="A5330" s="14"/>
      <c r="B5330" s="247"/>
      <c r="C5330" s="248"/>
      <c r="D5330" s="238" t="s">
        <v>252</v>
      </c>
      <c r="E5330" s="249" t="s">
        <v>39</v>
      </c>
      <c r="F5330" s="250" t="s">
        <v>4660</v>
      </c>
      <c r="G5330" s="248"/>
      <c r="H5330" s="251">
        <v>36.814999999999998</v>
      </c>
      <c r="I5330" s="252"/>
      <c r="J5330" s="248"/>
      <c r="K5330" s="248"/>
      <c r="L5330" s="253"/>
      <c r="M5330" s="254"/>
      <c r="N5330" s="255"/>
      <c r="O5330" s="255"/>
      <c r="P5330" s="255"/>
      <c r="Q5330" s="255"/>
      <c r="R5330" s="255"/>
      <c r="S5330" s="255"/>
      <c r="T5330" s="256"/>
      <c r="U5330" s="14"/>
      <c r="V5330" s="14"/>
      <c r="W5330" s="14"/>
      <c r="X5330" s="14"/>
      <c r="Y5330" s="14"/>
      <c r="Z5330" s="14"/>
      <c r="AA5330" s="14"/>
      <c r="AB5330" s="14"/>
      <c r="AC5330" s="14"/>
      <c r="AD5330" s="14"/>
      <c r="AE5330" s="14"/>
      <c r="AT5330" s="257" t="s">
        <v>252</v>
      </c>
      <c r="AU5330" s="257" t="s">
        <v>93</v>
      </c>
      <c r="AV5330" s="14" t="s">
        <v>93</v>
      </c>
      <c r="AW5330" s="14" t="s">
        <v>46</v>
      </c>
      <c r="AX5330" s="14" t="s">
        <v>85</v>
      </c>
      <c r="AY5330" s="257" t="s">
        <v>241</v>
      </c>
    </row>
    <row r="5331" s="14" customFormat="1">
      <c r="A5331" s="14"/>
      <c r="B5331" s="247"/>
      <c r="C5331" s="248"/>
      <c r="D5331" s="238" t="s">
        <v>252</v>
      </c>
      <c r="E5331" s="249" t="s">
        <v>39</v>
      </c>
      <c r="F5331" s="250" t="s">
        <v>4661</v>
      </c>
      <c r="G5331" s="248"/>
      <c r="H5331" s="251">
        <v>16.600000000000001</v>
      </c>
      <c r="I5331" s="252"/>
      <c r="J5331" s="248"/>
      <c r="K5331" s="248"/>
      <c r="L5331" s="253"/>
      <c r="M5331" s="254"/>
      <c r="N5331" s="255"/>
      <c r="O5331" s="255"/>
      <c r="P5331" s="255"/>
      <c r="Q5331" s="255"/>
      <c r="R5331" s="255"/>
      <c r="S5331" s="255"/>
      <c r="T5331" s="256"/>
      <c r="U5331" s="14"/>
      <c r="V5331" s="14"/>
      <c r="W5331" s="14"/>
      <c r="X5331" s="14"/>
      <c r="Y5331" s="14"/>
      <c r="Z5331" s="14"/>
      <c r="AA5331" s="14"/>
      <c r="AB5331" s="14"/>
      <c r="AC5331" s="14"/>
      <c r="AD5331" s="14"/>
      <c r="AE5331" s="14"/>
      <c r="AT5331" s="257" t="s">
        <v>252</v>
      </c>
      <c r="AU5331" s="257" t="s">
        <v>93</v>
      </c>
      <c r="AV5331" s="14" t="s">
        <v>93</v>
      </c>
      <c r="AW5331" s="14" t="s">
        <v>46</v>
      </c>
      <c r="AX5331" s="14" t="s">
        <v>85</v>
      </c>
      <c r="AY5331" s="257" t="s">
        <v>241</v>
      </c>
    </row>
    <row r="5332" s="14" customFormat="1">
      <c r="A5332" s="14"/>
      <c r="B5332" s="247"/>
      <c r="C5332" s="248"/>
      <c r="D5332" s="238" t="s">
        <v>252</v>
      </c>
      <c r="E5332" s="249" t="s">
        <v>39</v>
      </c>
      <c r="F5332" s="250" t="s">
        <v>4662</v>
      </c>
      <c r="G5332" s="248"/>
      <c r="H5332" s="251">
        <v>19.039999999999999</v>
      </c>
      <c r="I5332" s="252"/>
      <c r="J5332" s="248"/>
      <c r="K5332" s="248"/>
      <c r="L5332" s="253"/>
      <c r="M5332" s="254"/>
      <c r="N5332" s="255"/>
      <c r="O5332" s="255"/>
      <c r="P5332" s="255"/>
      <c r="Q5332" s="255"/>
      <c r="R5332" s="255"/>
      <c r="S5332" s="255"/>
      <c r="T5332" s="256"/>
      <c r="U5332" s="14"/>
      <c r="V5332" s="14"/>
      <c r="W5332" s="14"/>
      <c r="X5332" s="14"/>
      <c r="Y5332" s="14"/>
      <c r="Z5332" s="14"/>
      <c r="AA5332" s="14"/>
      <c r="AB5332" s="14"/>
      <c r="AC5332" s="14"/>
      <c r="AD5332" s="14"/>
      <c r="AE5332" s="14"/>
      <c r="AT5332" s="257" t="s">
        <v>252</v>
      </c>
      <c r="AU5332" s="257" t="s">
        <v>93</v>
      </c>
      <c r="AV5332" s="14" t="s">
        <v>93</v>
      </c>
      <c r="AW5332" s="14" t="s">
        <v>46</v>
      </c>
      <c r="AX5332" s="14" t="s">
        <v>85</v>
      </c>
      <c r="AY5332" s="257" t="s">
        <v>241</v>
      </c>
    </row>
    <row r="5333" s="14" customFormat="1">
      <c r="A5333" s="14"/>
      <c r="B5333" s="247"/>
      <c r="C5333" s="248"/>
      <c r="D5333" s="238" t="s">
        <v>252</v>
      </c>
      <c r="E5333" s="249" t="s">
        <v>39</v>
      </c>
      <c r="F5333" s="250" t="s">
        <v>4663</v>
      </c>
      <c r="G5333" s="248"/>
      <c r="H5333" s="251">
        <v>36.939999999999998</v>
      </c>
      <c r="I5333" s="252"/>
      <c r="J5333" s="248"/>
      <c r="K5333" s="248"/>
      <c r="L5333" s="253"/>
      <c r="M5333" s="254"/>
      <c r="N5333" s="255"/>
      <c r="O5333" s="255"/>
      <c r="P5333" s="255"/>
      <c r="Q5333" s="255"/>
      <c r="R5333" s="255"/>
      <c r="S5333" s="255"/>
      <c r="T5333" s="256"/>
      <c r="U5333" s="14"/>
      <c r="V5333" s="14"/>
      <c r="W5333" s="14"/>
      <c r="X5333" s="14"/>
      <c r="Y5333" s="14"/>
      <c r="Z5333" s="14"/>
      <c r="AA5333" s="14"/>
      <c r="AB5333" s="14"/>
      <c r="AC5333" s="14"/>
      <c r="AD5333" s="14"/>
      <c r="AE5333" s="14"/>
      <c r="AT5333" s="257" t="s">
        <v>252</v>
      </c>
      <c r="AU5333" s="257" t="s">
        <v>93</v>
      </c>
      <c r="AV5333" s="14" t="s">
        <v>93</v>
      </c>
      <c r="AW5333" s="14" t="s">
        <v>46</v>
      </c>
      <c r="AX5333" s="14" t="s">
        <v>85</v>
      </c>
      <c r="AY5333" s="257" t="s">
        <v>241</v>
      </c>
    </row>
    <row r="5334" s="14" customFormat="1">
      <c r="A5334" s="14"/>
      <c r="B5334" s="247"/>
      <c r="C5334" s="248"/>
      <c r="D5334" s="238" t="s">
        <v>252</v>
      </c>
      <c r="E5334" s="249" t="s">
        <v>39</v>
      </c>
      <c r="F5334" s="250" t="s">
        <v>4664</v>
      </c>
      <c r="G5334" s="248"/>
      <c r="H5334" s="251">
        <v>23.600000000000001</v>
      </c>
      <c r="I5334" s="252"/>
      <c r="J5334" s="248"/>
      <c r="K5334" s="248"/>
      <c r="L5334" s="253"/>
      <c r="M5334" s="254"/>
      <c r="N5334" s="255"/>
      <c r="O5334" s="255"/>
      <c r="P5334" s="255"/>
      <c r="Q5334" s="255"/>
      <c r="R5334" s="255"/>
      <c r="S5334" s="255"/>
      <c r="T5334" s="256"/>
      <c r="U5334" s="14"/>
      <c r="V5334" s="14"/>
      <c r="W5334" s="14"/>
      <c r="X5334" s="14"/>
      <c r="Y5334" s="14"/>
      <c r="Z5334" s="14"/>
      <c r="AA5334" s="14"/>
      <c r="AB5334" s="14"/>
      <c r="AC5334" s="14"/>
      <c r="AD5334" s="14"/>
      <c r="AE5334" s="14"/>
      <c r="AT5334" s="257" t="s">
        <v>252</v>
      </c>
      <c r="AU5334" s="257" t="s">
        <v>93</v>
      </c>
      <c r="AV5334" s="14" t="s">
        <v>93</v>
      </c>
      <c r="AW5334" s="14" t="s">
        <v>46</v>
      </c>
      <c r="AX5334" s="14" t="s">
        <v>85</v>
      </c>
      <c r="AY5334" s="257" t="s">
        <v>241</v>
      </c>
    </row>
    <row r="5335" s="14" customFormat="1">
      <c r="A5335" s="14"/>
      <c r="B5335" s="247"/>
      <c r="C5335" s="248"/>
      <c r="D5335" s="238" t="s">
        <v>252</v>
      </c>
      <c r="E5335" s="249" t="s">
        <v>39</v>
      </c>
      <c r="F5335" s="250" t="s">
        <v>4665</v>
      </c>
      <c r="G5335" s="248"/>
      <c r="H5335" s="251">
        <v>12.02</v>
      </c>
      <c r="I5335" s="252"/>
      <c r="J5335" s="248"/>
      <c r="K5335" s="248"/>
      <c r="L5335" s="253"/>
      <c r="M5335" s="254"/>
      <c r="N5335" s="255"/>
      <c r="O5335" s="255"/>
      <c r="P5335" s="255"/>
      <c r="Q5335" s="255"/>
      <c r="R5335" s="255"/>
      <c r="S5335" s="255"/>
      <c r="T5335" s="256"/>
      <c r="U5335" s="14"/>
      <c r="V5335" s="14"/>
      <c r="W5335" s="14"/>
      <c r="X5335" s="14"/>
      <c r="Y5335" s="14"/>
      <c r="Z5335" s="14"/>
      <c r="AA5335" s="14"/>
      <c r="AB5335" s="14"/>
      <c r="AC5335" s="14"/>
      <c r="AD5335" s="14"/>
      <c r="AE5335" s="14"/>
      <c r="AT5335" s="257" t="s">
        <v>252</v>
      </c>
      <c r="AU5335" s="257" t="s">
        <v>93</v>
      </c>
      <c r="AV5335" s="14" t="s">
        <v>93</v>
      </c>
      <c r="AW5335" s="14" t="s">
        <v>46</v>
      </c>
      <c r="AX5335" s="14" t="s">
        <v>85</v>
      </c>
      <c r="AY5335" s="257" t="s">
        <v>241</v>
      </c>
    </row>
    <row r="5336" s="14" customFormat="1">
      <c r="A5336" s="14"/>
      <c r="B5336" s="247"/>
      <c r="C5336" s="248"/>
      <c r="D5336" s="238" t="s">
        <v>252</v>
      </c>
      <c r="E5336" s="249" t="s">
        <v>39</v>
      </c>
      <c r="F5336" s="250" t="s">
        <v>4666</v>
      </c>
      <c r="G5336" s="248"/>
      <c r="H5336" s="251">
        <v>9.6999999999999993</v>
      </c>
      <c r="I5336" s="252"/>
      <c r="J5336" s="248"/>
      <c r="K5336" s="248"/>
      <c r="L5336" s="253"/>
      <c r="M5336" s="254"/>
      <c r="N5336" s="255"/>
      <c r="O5336" s="255"/>
      <c r="P5336" s="255"/>
      <c r="Q5336" s="255"/>
      <c r="R5336" s="255"/>
      <c r="S5336" s="255"/>
      <c r="T5336" s="256"/>
      <c r="U5336" s="14"/>
      <c r="V5336" s="14"/>
      <c r="W5336" s="14"/>
      <c r="X5336" s="14"/>
      <c r="Y5336" s="14"/>
      <c r="Z5336" s="14"/>
      <c r="AA5336" s="14"/>
      <c r="AB5336" s="14"/>
      <c r="AC5336" s="14"/>
      <c r="AD5336" s="14"/>
      <c r="AE5336" s="14"/>
      <c r="AT5336" s="257" t="s">
        <v>252</v>
      </c>
      <c r="AU5336" s="257" t="s">
        <v>93</v>
      </c>
      <c r="AV5336" s="14" t="s">
        <v>93</v>
      </c>
      <c r="AW5336" s="14" t="s">
        <v>46</v>
      </c>
      <c r="AX5336" s="14" t="s">
        <v>85</v>
      </c>
      <c r="AY5336" s="257" t="s">
        <v>241</v>
      </c>
    </row>
    <row r="5337" s="14" customFormat="1">
      <c r="A5337" s="14"/>
      <c r="B5337" s="247"/>
      <c r="C5337" s="248"/>
      <c r="D5337" s="238" t="s">
        <v>252</v>
      </c>
      <c r="E5337" s="249" t="s">
        <v>39</v>
      </c>
      <c r="F5337" s="250" t="s">
        <v>4667</v>
      </c>
      <c r="G5337" s="248"/>
      <c r="H5337" s="251">
        <v>19.710000000000001</v>
      </c>
      <c r="I5337" s="252"/>
      <c r="J5337" s="248"/>
      <c r="K5337" s="248"/>
      <c r="L5337" s="253"/>
      <c r="M5337" s="254"/>
      <c r="N5337" s="255"/>
      <c r="O5337" s="255"/>
      <c r="P5337" s="255"/>
      <c r="Q5337" s="255"/>
      <c r="R5337" s="255"/>
      <c r="S5337" s="255"/>
      <c r="T5337" s="256"/>
      <c r="U5337" s="14"/>
      <c r="V5337" s="14"/>
      <c r="W5337" s="14"/>
      <c r="X5337" s="14"/>
      <c r="Y5337" s="14"/>
      <c r="Z5337" s="14"/>
      <c r="AA5337" s="14"/>
      <c r="AB5337" s="14"/>
      <c r="AC5337" s="14"/>
      <c r="AD5337" s="14"/>
      <c r="AE5337" s="14"/>
      <c r="AT5337" s="257" t="s">
        <v>252</v>
      </c>
      <c r="AU5337" s="257" t="s">
        <v>93</v>
      </c>
      <c r="AV5337" s="14" t="s">
        <v>93</v>
      </c>
      <c r="AW5337" s="14" t="s">
        <v>46</v>
      </c>
      <c r="AX5337" s="14" t="s">
        <v>85</v>
      </c>
      <c r="AY5337" s="257" t="s">
        <v>241</v>
      </c>
    </row>
    <row r="5338" s="13" customFormat="1">
      <c r="A5338" s="13"/>
      <c r="B5338" s="236"/>
      <c r="C5338" s="237"/>
      <c r="D5338" s="238" t="s">
        <v>252</v>
      </c>
      <c r="E5338" s="239" t="s">
        <v>39</v>
      </c>
      <c r="F5338" s="240" t="s">
        <v>1033</v>
      </c>
      <c r="G5338" s="237"/>
      <c r="H5338" s="239" t="s">
        <v>39</v>
      </c>
      <c r="I5338" s="241"/>
      <c r="J5338" s="237"/>
      <c r="K5338" s="237"/>
      <c r="L5338" s="242"/>
      <c r="M5338" s="243"/>
      <c r="N5338" s="244"/>
      <c r="O5338" s="244"/>
      <c r="P5338" s="244"/>
      <c r="Q5338" s="244"/>
      <c r="R5338" s="244"/>
      <c r="S5338" s="244"/>
      <c r="T5338" s="245"/>
      <c r="U5338" s="13"/>
      <c r="V5338" s="13"/>
      <c r="W5338" s="13"/>
      <c r="X5338" s="13"/>
      <c r="Y5338" s="13"/>
      <c r="Z5338" s="13"/>
      <c r="AA5338" s="13"/>
      <c r="AB5338" s="13"/>
      <c r="AC5338" s="13"/>
      <c r="AD5338" s="13"/>
      <c r="AE5338" s="13"/>
      <c r="AT5338" s="246" t="s">
        <v>252</v>
      </c>
      <c r="AU5338" s="246" t="s">
        <v>93</v>
      </c>
      <c r="AV5338" s="13" t="s">
        <v>23</v>
      </c>
      <c r="AW5338" s="13" t="s">
        <v>46</v>
      </c>
      <c r="AX5338" s="13" t="s">
        <v>85</v>
      </c>
      <c r="AY5338" s="246" t="s">
        <v>241</v>
      </c>
    </row>
    <row r="5339" s="14" customFormat="1">
      <c r="A5339" s="14"/>
      <c r="B5339" s="247"/>
      <c r="C5339" s="248"/>
      <c r="D5339" s="238" t="s">
        <v>252</v>
      </c>
      <c r="E5339" s="249" t="s">
        <v>39</v>
      </c>
      <c r="F5339" s="250" t="s">
        <v>4668</v>
      </c>
      <c r="G5339" s="248"/>
      <c r="H5339" s="251">
        <v>25.699999999999999</v>
      </c>
      <c r="I5339" s="252"/>
      <c r="J5339" s="248"/>
      <c r="K5339" s="248"/>
      <c r="L5339" s="253"/>
      <c r="M5339" s="254"/>
      <c r="N5339" s="255"/>
      <c r="O5339" s="255"/>
      <c r="P5339" s="255"/>
      <c r="Q5339" s="255"/>
      <c r="R5339" s="255"/>
      <c r="S5339" s="255"/>
      <c r="T5339" s="256"/>
      <c r="U5339" s="14"/>
      <c r="V5339" s="14"/>
      <c r="W5339" s="14"/>
      <c r="X5339" s="14"/>
      <c r="Y5339" s="14"/>
      <c r="Z5339" s="14"/>
      <c r="AA5339" s="14"/>
      <c r="AB5339" s="14"/>
      <c r="AC5339" s="14"/>
      <c r="AD5339" s="14"/>
      <c r="AE5339" s="14"/>
      <c r="AT5339" s="257" t="s">
        <v>252</v>
      </c>
      <c r="AU5339" s="257" t="s">
        <v>93</v>
      </c>
      <c r="AV5339" s="14" t="s">
        <v>93</v>
      </c>
      <c r="AW5339" s="14" t="s">
        <v>46</v>
      </c>
      <c r="AX5339" s="14" t="s">
        <v>85</v>
      </c>
      <c r="AY5339" s="257" t="s">
        <v>241</v>
      </c>
    </row>
    <row r="5340" s="14" customFormat="1">
      <c r="A5340" s="14"/>
      <c r="B5340" s="247"/>
      <c r="C5340" s="248"/>
      <c r="D5340" s="238" t="s">
        <v>252</v>
      </c>
      <c r="E5340" s="249" t="s">
        <v>39</v>
      </c>
      <c r="F5340" s="250" t="s">
        <v>4669</v>
      </c>
      <c r="G5340" s="248"/>
      <c r="H5340" s="251">
        <v>29.600000000000001</v>
      </c>
      <c r="I5340" s="252"/>
      <c r="J5340" s="248"/>
      <c r="K5340" s="248"/>
      <c r="L5340" s="253"/>
      <c r="M5340" s="254"/>
      <c r="N5340" s="255"/>
      <c r="O5340" s="255"/>
      <c r="P5340" s="255"/>
      <c r="Q5340" s="255"/>
      <c r="R5340" s="255"/>
      <c r="S5340" s="255"/>
      <c r="T5340" s="256"/>
      <c r="U5340" s="14"/>
      <c r="V5340" s="14"/>
      <c r="W5340" s="14"/>
      <c r="X5340" s="14"/>
      <c r="Y5340" s="14"/>
      <c r="Z5340" s="14"/>
      <c r="AA5340" s="14"/>
      <c r="AB5340" s="14"/>
      <c r="AC5340" s="14"/>
      <c r="AD5340" s="14"/>
      <c r="AE5340" s="14"/>
      <c r="AT5340" s="257" t="s">
        <v>252</v>
      </c>
      <c r="AU5340" s="257" t="s">
        <v>93</v>
      </c>
      <c r="AV5340" s="14" t="s">
        <v>93</v>
      </c>
      <c r="AW5340" s="14" t="s">
        <v>46</v>
      </c>
      <c r="AX5340" s="14" t="s">
        <v>85</v>
      </c>
      <c r="AY5340" s="257" t="s">
        <v>241</v>
      </c>
    </row>
    <row r="5341" s="14" customFormat="1">
      <c r="A5341" s="14"/>
      <c r="B5341" s="247"/>
      <c r="C5341" s="248"/>
      <c r="D5341" s="238" t="s">
        <v>252</v>
      </c>
      <c r="E5341" s="249" t="s">
        <v>39</v>
      </c>
      <c r="F5341" s="250" t="s">
        <v>4670</v>
      </c>
      <c r="G5341" s="248"/>
      <c r="H5341" s="251">
        <v>6.0599999999999996</v>
      </c>
      <c r="I5341" s="252"/>
      <c r="J5341" s="248"/>
      <c r="K5341" s="248"/>
      <c r="L5341" s="253"/>
      <c r="M5341" s="254"/>
      <c r="N5341" s="255"/>
      <c r="O5341" s="255"/>
      <c r="P5341" s="255"/>
      <c r="Q5341" s="255"/>
      <c r="R5341" s="255"/>
      <c r="S5341" s="255"/>
      <c r="T5341" s="256"/>
      <c r="U5341" s="14"/>
      <c r="V5341" s="14"/>
      <c r="W5341" s="14"/>
      <c r="X5341" s="14"/>
      <c r="Y5341" s="14"/>
      <c r="Z5341" s="14"/>
      <c r="AA5341" s="14"/>
      <c r="AB5341" s="14"/>
      <c r="AC5341" s="14"/>
      <c r="AD5341" s="14"/>
      <c r="AE5341" s="14"/>
      <c r="AT5341" s="257" t="s">
        <v>252</v>
      </c>
      <c r="AU5341" s="257" t="s">
        <v>93</v>
      </c>
      <c r="AV5341" s="14" t="s">
        <v>93</v>
      </c>
      <c r="AW5341" s="14" t="s">
        <v>46</v>
      </c>
      <c r="AX5341" s="14" t="s">
        <v>85</v>
      </c>
      <c r="AY5341" s="257" t="s">
        <v>241</v>
      </c>
    </row>
    <row r="5342" s="14" customFormat="1">
      <c r="A5342" s="14"/>
      <c r="B5342" s="247"/>
      <c r="C5342" s="248"/>
      <c r="D5342" s="238" t="s">
        <v>252</v>
      </c>
      <c r="E5342" s="249" t="s">
        <v>39</v>
      </c>
      <c r="F5342" s="250" t="s">
        <v>4671</v>
      </c>
      <c r="G5342" s="248"/>
      <c r="H5342" s="251">
        <v>5.9800000000000004</v>
      </c>
      <c r="I5342" s="252"/>
      <c r="J5342" s="248"/>
      <c r="K5342" s="248"/>
      <c r="L5342" s="253"/>
      <c r="M5342" s="254"/>
      <c r="N5342" s="255"/>
      <c r="O5342" s="255"/>
      <c r="P5342" s="255"/>
      <c r="Q5342" s="255"/>
      <c r="R5342" s="255"/>
      <c r="S5342" s="255"/>
      <c r="T5342" s="256"/>
      <c r="U5342" s="14"/>
      <c r="V5342" s="14"/>
      <c r="W5342" s="14"/>
      <c r="X5342" s="14"/>
      <c r="Y5342" s="14"/>
      <c r="Z5342" s="14"/>
      <c r="AA5342" s="14"/>
      <c r="AB5342" s="14"/>
      <c r="AC5342" s="14"/>
      <c r="AD5342" s="14"/>
      <c r="AE5342" s="14"/>
      <c r="AT5342" s="257" t="s">
        <v>252</v>
      </c>
      <c r="AU5342" s="257" t="s">
        <v>93</v>
      </c>
      <c r="AV5342" s="14" t="s">
        <v>93</v>
      </c>
      <c r="AW5342" s="14" t="s">
        <v>46</v>
      </c>
      <c r="AX5342" s="14" t="s">
        <v>85</v>
      </c>
      <c r="AY5342" s="257" t="s">
        <v>241</v>
      </c>
    </row>
    <row r="5343" s="14" customFormat="1">
      <c r="A5343" s="14"/>
      <c r="B5343" s="247"/>
      <c r="C5343" s="248"/>
      <c r="D5343" s="238" t="s">
        <v>252</v>
      </c>
      <c r="E5343" s="249" t="s">
        <v>39</v>
      </c>
      <c r="F5343" s="250" t="s">
        <v>4672</v>
      </c>
      <c r="G5343" s="248"/>
      <c r="H5343" s="251">
        <v>9.8000000000000007</v>
      </c>
      <c r="I5343" s="252"/>
      <c r="J5343" s="248"/>
      <c r="K5343" s="248"/>
      <c r="L5343" s="253"/>
      <c r="M5343" s="254"/>
      <c r="N5343" s="255"/>
      <c r="O5343" s="255"/>
      <c r="P5343" s="255"/>
      <c r="Q5343" s="255"/>
      <c r="R5343" s="255"/>
      <c r="S5343" s="255"/>
      <c r="T5343" s="256"/>
      <c r="U5343" s="14"/>
      <c r="V5343" s="14"/>
      <c r="W5343" s="14"/>
      <c r="X5343" s="14"/>
      <c r="Y5343" s="14"/>
      <c r="Z5343" s="14"/>
      <c r="AA5343" s="14"/>
      <c r="AB5343" s="14"/>
      <c r="AC5343" s="14"/>
      <c r="AD5343" s="14"/>
      <c r="AE5343" s="14"/>
      <c r="AT5343" s="257" t="s">
        <v>252</v>
      </c>
      <c r="AU5343" s="257" t="s">
        <v>93</v>
      </c>
      <c r="AV5343" s="14" t="s">
        <v>93</v>
      </c>
      <c r="AW5343" s="14" t="s">
        <v>46</v>
      </c>
      <c r="AX5343" s="14" t="s">
        <v>85</v>
      </c>
      <c r="AY5343" s="257" t="s">
        <v>241</v>
      </c>
    </row>
    <row r="5344" s="14" customFormat="1">
      <c r="A5344" s="14"/>
      <c r="B5344" s="247"/>
      <c r="C5344" s="248"/>
      <c r="D5344" s="238" t="s">
        <v>252</v>
      </c>
      <c r="E5344" s="249" t="s">
        <v>39</v>
      </c>
      <c r="F5344" s="250" t="s">
        <v>4673</v>
      </c>
      <c r="G5344" s="248"/>
      <c r="H5344" s="251">
        <v>13</v>
      </c>
      <c r="I5344" s="252"/>
      <c r="J5344" s="248"/>
      <c r="K5344" s="248"/>
      <c r="L5344" s="253"/>
      <c r="M5344" s="254"/>
      <c r="N5344" s="255"/>
      <c r="O5344" s="255"/>
      <c r="P5344" s="255"/>
      <c r="Q5344" s="255"/>
      <c r="R5344" s="255"/>
      <c r="S5344" s="255"/>
      <c r="T5344" s="256"/>
      <c r="U5344" s="14"/>
      <c r="V5344" s="14"/>
      <c r="W5344" s="14"/>
      <c r="X5344" s="14"/>
      <c r="Y5344" s="14"/>
      <c r="Z5344" s="14"/>
      <c r="AA5344" s="14"/>
      <c r="AB5344" s="14"/>
      <c r="AC5344" s="14"/>
      <c r="AD5344" s="14"/>
      <c r="AE5344" s="14"/>
      <c r="AT5344" s="257" t="s">
        <v>252</v>
      </c>
      <c r="AU5344" s="257" t="s">
        <v>93</v>
      </c>
      <c r="AV5344" s="14" t="s">
        <v>93</v>
      </c>
      <c r="AW5344" s="14" t="s">
        <v>46</v>
      </c>
      <c r="AX5344" s="14" t="s">
        <v>85</v>
      </c>
      <c r="AY5344" s="257" t="s">
        <v>241</v>
      </c>
    </row>
    <row r="5345" s="13" customFormat="1">
      <c r="A5345" s="13"/>
      <c r="B5345" s="236"/>
      <c r="C5345" s="237"/>
      <c r="D5345" s="238" t="s">
        <v>252</v>
      </c>
      <c r="E5345" s="239" t="s">
        <v>39</v>
      </c>
      <c r="F5345" s="240" t="s">
        <v>1021</v>
      </c>
      <c r="G5345" s="237"/>
      <c r="H5345" s="239" t="s">
        <v>39</v>
      </c>
      <c r="I5345" s="241"/>
      <c r="J5345" s="237"/>
      <c r="K5345" s="237"/>
      <c r="L5345" s="242"/>
      <c r="M5345" s="243"/>
      <c r="N5345" s="244"/>
      <c r="O5345" s="244"/>
      <c r="P5345" s="244"/>
      <c r="Q5345" s="244"/>
      <c r="R5345" s="244"/>
      <c r="S5345" s="244"/>
      <c r="T5345" s="245"/>
      <c r="U5345" s="13"/>
      <c r="V5345" s="13"/>
      <c r="W5345" s="13"/>
      <c r="X5345" s="13"/>
      <c r="Y5345" s="13"/>
      <c r="Z5345" s="13"/>
      <c r="AA5345" s="13"/>
      <c r="AB5345" s="13"/>
      <c r="AC5345" s="13"/>
      <c r="AD5345" s="13"/>
      <c r="AE5345" s="13"/>
      <c r="AT5345" s="246" t="s">
        <v>252</v>
      </c>
      <c r="AU5345" s="246" t="s">
        <v>93</v>
      </c>
      <c r="AV5345" s="13" t="s">
        <v>23</v>
      </c>
      <c r="AW5345" s="13" t="s">
        <v>46</v>
      </c>
      <c r="AX5345" s="13" t="s">
        <v>85</v>
      </c>
      <c r="AY5345" s="246" t="s">
        <v>241</v>
      </c>
    </row>
    <row r="5346" s="14" customFormat="1">
      <c r="A5346" s="14"/>
      <c r="B5346" s="247"/>
      <c r="C5346" s="248"/>
      <c r="D5346" s="238" t="s">
        <v>252</v>
      </c>
      <c r="E5346" s="249" t="s">
        <v>39</v>
      </c>
      <c r="F5346" s="250" t="s">
        <v>4674</v>
      </c>
      <c r="G5346" s="248"/>
      <c r="H5346" s="251">
        <v>90</v>
      </c>
      <c r="I5346" s="252"/>
      <c r="J5346" s="248"/>
      <c r="K5346" s="248"/>
      <c r="L5346" s="253"/>
      <c r="M5346" s="254"/>
      <c r="N5346" s="255"/>
      <c r="O5346" s="255"/>
      <c r="P5346" s="255"/>
      <c r="Q5346" s="255"/>
      <c r="R5346" s="255"/>
      <c r="S5346" s="255"/>
      <c r="T5346" s="256"/>
      <c r="U5346" s="14"/>
      <c r="V5346" s="14"/>
      <c r="W5346" s="14"/>
      <c r="X5346" s="14"/>
      <c r="Y5346" s="14"/>
      <c r="Z5346" s="14"/>
      <c r="AA5346" s="14"/>
      <c r="AB5346" s="14"/>
      <c r="AC5346" s="14"/>
      <c r="AD5346" s="14"/>
      <c r="AE5346" s="14"/>
      <c r="AT5346" s="257" t="s">
        <v>252</v>
      </c>
      <c r="AU5346" s="257" t="s">
        <v>93</v>
      </c>
      <c r="AV5346" s="14" t="s">
        <v>93</v>
      </c>
      <c r="AW5346" s="14" t="s">
        <v>46</v>
      </c>
      <c r="AX5346" s="14" t="s">
        <v>85</v>
      </c>
      <c r="AY5346" s="257" t="s">
        <v>241</v>
      </c>
    </row>
    <row r="5347" s="14" customFormat="1">
      <c r="A5347" s="14"/>
      <c r="B5347" s="247"/>
      <c r="C5347" s="248"/>
      <c r="D5347" s="238" t="s">
        <v>252</v>
      </c>
      <c r="E5347" s="249" t="s">
        <v>39</v>
      </c>
      <c r="F5347" s="250" t="s">
        <v>4675</v>
      </c>
      <c r="G5347" s="248"/>
      <c r="H5347" s="251">
        <v>14.6</v>
      </c>
      <c r="I5347" s="252"/>
      <c r="J5347" s="248"/>
      <c r="K5347" s="248"/>
      <c r="L5347" s="253"/>
      <c r="M5347" s="254"/>
      <c r="N5347" s="255"/>
      <c r="O5347" s="255"/>
      <c r="P5347" s="255"/>
      <c r="Q5347" s="255"/>
      <c r="R5347" s="255"/>
      <c r="S5347" s="255"/>
      <c r="T5347" s="256"/>
      <c r="U5347" s="14"/>
      <c r="V5347" s="14"/>
      <c r="W5347" s="14"/>
      <c r="X5347" s="14"/>
      <c r="Y5347" s="14"/>
      <c r="Z5347" s="14"/>
      <c r="AA5347" s="14"/>
      <c r="AB5347" s="14"/>
      <c r="AC5347" s="14"/>
      <c r="AD5347" s="14"/>
      <c r="AE5347" s="14"/>
      <c r="AT5347" s="257" t="s">
        <v>252</v>
      </c>
      <c r="AU5347" s="257" t="s">
        <v>93</v>
      </c>
      <c r="AV5347" s="14" t="s">
        <v>93</v>
      </c>
      <c r="AW5347" s="14" t="s">
        <v>46</v>
      </c>
      <c r="AX5347" s="14" t="s">
        <v>85</v>
      </c>
      <c r="AY5347" s="257" t="s">
        <v>241</v>
      </c>
    </row>
    <row r="5348" s="14" customFormat="1">
      <c r="A5348" s="14"/>
      <c r="B5348" s="247"/>
      <c r="C5348" s="248"/>
      <c r="D5348" s="238" t="s">
        <v>252</v>
      </c>
      <c r="E5348" s="249" t="s">
        <v>39</v>
      </c>
      <c r="F5348" s="250" t="s">
        <v>4676</v>
      </c>
      <c r="G5348" s="248"/>
      <c r="H5348" s="251">
        <v>9.4399999999999995</v>
      </c>
      <c r="I5348" s="252"/>
      <c r="J5348" s="248"/>
      <c r="K5348" s="248"/>
      <c r="L5348" s="253"/>
      <c r="M5348" s="254"/>
      <c r="N5348" s="255"/>
      <c r="O5348" s="255"/>
      <c r="P5348" s="255"/>
      <c r="Q5348" s="255"/>
      <c r="R5348" s="255"/>
      <c r="S5348" s="255"/>
      <c r="T5348" s="256"/>
      <c r="U5348" s="14"/>
      <c r="V5348" s="14"/>
      <c r="W5348" s="14"/>
      <c r="X5348" s="14"/>
      <c r="Y5348" s="14"/>
      <c r="Z5348" s="14"/>
      <c r="AA5348" s="14"/>
      <c r="AB5348" s="14"/>
      <c r="AC5348" s="14"/>
      <c r="AD5348" s="14"/>
      <c r="AE5348" s="14"/>
      <c r="AT5348" s="257" t="s">
        <v>252</v>
      </c>
      <c r="AU5348" s="257" t="s">
        <v>93</v>
      </c>
      <c r="AV5348" s="14" t="s">
        <v>93</v>
      </c>
      <c r="AW5348" s="14" t="s">
        <v>46</v>
      </c>
      <c r="AX5348" s="14" t="s">
        <v>85</v>
      </c>
      <c r="AY5348" s="257" t="s">
        <v>241</v>
      </c>
    </row>
    <row r="5349" s="14" customFormat="1">
      <c r="A5349" s="14"/>
      <c r="B5349" s="247"/>
      <c r="C5349" s="248"/>
      <c r="D5349" s="238" t="s">
        <v>252</v>
      </c>
      <c r="E5349" s="249" t="s">
        <v>39</v>
      </c>
      <c r="F5349" s="250" t="s">
        <v>4677</v>
      </c>
      <c r="G5349" s="248"/>
      <c r="H5349" s="251">
        <v>9.8399999999999999</v>
      </c>
      <c r="I5349" s="252"/>
      <c r="J5349" s="248"/>
      <c r="K5349" s="248"/>
      <c r="L5349" s="253"/>
      <c r="M5349" s="254"/>
      <c r="N5349" s="255"/>
      <c r="O5349" s="255"/>
      <c r="P5349" s="255"/>
      <c r="Q5349" s="255"/>
      <c r="R5349" s="255"/>
      <c r="S5349" s="255"/>
      <c r="T5349" s="256"/>
      <c r="U5349" s="14"/>
      <c r="V5349" s="14"/>
      <c r="W5349" s="14"/>
      <c r="X5349" s="14"/>
      <c r="Y5349" s="14"/>
      <c r="Z5349" s="14"/>
      <c r="AA5349" s="14"/>
      <c r="AB5349" s="14"/>
      <c r="AC5349" s="14"/>
      <c r="AD5349" s="14"/>
      <c r="AE5349" s="14"/>
      <c r="AT5349" s="257" t="s">
        <v>252</v>
      </c>
      <c r="AU5349" s="257" t="s">
        <v>93</v>
      </c>
      <c r="AV5349" s="14" t="s">
        <v>93</v>
      </c>
      <c r="AW5349" s="14" t="s">
        <v>46</v>
      </c>
      <c r="AX5349" s="14" t="s">
        <v>85</v>
      </c>
      <c r="AY5349" s="257" t="s">
        <v>241</v>
      </c>
    </row>
    <row r="5350" s="14" customFormat="1">
      <c r="A5350" s="14"/>
      <c r="B5350" s="247"/>
      <c r="C5350" s="248"/>
      <c r="D5350" s="238" t="s">
        <v>252</v>
      </c>
      <c r="E5350" s="249" t="s">
        <v>39</v>
      </c>
      <c r="F5350" s="250" t="s">
        <v>4678</v>
      </c>
      <c r="G5350" s="248"/>
      <c r="H5350" s="251">
        <v>11.199999999999999</v>
      </c>
      <c r="I5350" s="252"/>
      <c r="J5350" s="248"/>
      <c r="K5350" s="248"/>
      <c r="L5350" s="253"/>
      <c r="M5350" s="254"/>
      <c r="N5350" s="255"/>
      <c r="O5350" s="255"/>
      <c r="P5350" s="255"/>
      <c r="Q5350" s="255"/>
      <c r="R5350" s="255"/>
      <c r="S5350" s="255"/>
      <c r="T5350" s="256"/>
      <c r="U5350" s="14"/>
      <c r="V5350" s="14"/>
      <c r="W5350" s="14"/>
      <c r="X5350" s="14"/>
      <c r="Y5350" s="14"/>
      <c r="Z5350" s="14"/>
      <c r="AA5350" s="14"/>
      <c r="AB5350" s="14"/>
      <c r="AC5350" s="14"/>
      <c r="AD5350" s="14"/>
      <c r="AE5350" s="14"/>
      <c r="AT5350" s="257" t="s">
        <v>252</v>
      </c>
      <c r="AU5350" s="257" t="s">
        <v>93</v>
      </c>
      <c r="AV5350" s="14" t="s">
        <v>93</v>
      </c>
      <c r="AW5350" s="14" t="s">
        <v>46</v>
      </c>
      <c r="AX5350" s="14" t="s">
        <v>85</v>
      </c>
      <c r="AY5350" s="257" t="s">
        <v>241</v>
      </c>
    </row>
    <row r="5351" s="14" customFormat="1">
      <c r="A5351" s="14"/>
      <c r="B5351" s="247"/>
      <c r="C5351" s="248"/>
      <c r="D5351" s="238" t="s">
        <v>252</v>
      </c>
      <c r="E5351" s="249" t="s">
        <v>39</v>
      </c>
      <c r="F5351" s="250" t="s">
        <v>4679</v>
      </c>
      <c r="G5351" s="248"/>
      <c r="H5351" s="251">
        <v>11.9</v>
      </c>
      <c r="I5351" s="252"/>
      <c r="J5351" s="248"/>
      <c r="K5351" s="248"/>
      <c r="L5351" s="253"/>
      <c r="M5351" s="254"/>
      <c r="N5351" s="255"/>
      <c r="O5351" s="255"/>
      <c r="P5351" s="255"/>
      <c r="Q5351" s="255"/>
      <c r="R5351" s="255"/>
      <c r="S5351" s="255"/>
      <c r="T5351" s="256"/>
      <c r="U5351" s="14"/>
      <c r="V5351" s="14"/>
      <c r="W5351" s="14"/>
      <c r="X5351" s="14"/>
      <c r="Y5351" s="14"/>
      <c r="Z5351" s="14"/>
      <c r="AA5351" s="14"/>
      <c r="AB5351" s="14"/>
      <c r="AC5351" s="14"/>
      <c r="AD5351" s="14"/>
      <c r="AE5351" s="14"/>
      <c r="AT5351" s="257" t="s">
        <v>252</v>
      </c>
      <c r="AU5351" s="257" t="s">
        <v>93</v>
      </c>
      <c r="AV5351" s="14" t="s">
        <v>93</v>
      </c>
      <c r="AW5351" s="14" t="s">
        <v>46</v>
      </c>
      <c r="AX5351" s="14" t="s">
        <v>85</v>
      </c>
      <c r="AY5351" s="257" t="s">
        <v>241</v>
      </c>
    </row>
    <row r="5352" s="14" customFormat="1">
      <c r="A5352" s="14"/>
      <c r="B5352" s="247"/>
      <c r="C5352" s="248"/>
      <c r="D5352" s="238" t="s">
        <v>252</v>
      </c>
      <c r="E5352" s="249" t="s">
        <v>39</v>
      </c>
      <c r="F5352" s="250" t="s">
        <v>4680</v>
      </c>
      <c r="G5352" s="248"/>
      <c r="H5352" s="251">
        <v>23.899999999999999</v>
      </c>
      <c r="I5352" s="252"/>
      <c r="J5352" s="248"/>
      <c r="K5352" s="248"/>
      <c r="L5352" s="253"/>
      <c r="M5352" s="254"/>
      <c r="N5352" s="255"/>
      <c r="O5352" s="255"/>
      <c r="P5352" s="255"/>
      <c r="Q5352" s="255"/>
      <c r="R5352" s="255"/>
      <c r="S5352" s="255"/>
      <c r="T5352" s="256"/>
      <c r="U5352" s="14"/>
      <c r="V5352" s="14"/>
      <c r="W5352" s="14"/>
      <c r="X5352" s="14"/>
      <c r="Y5352" s="14"/>
      <c r="Z5352" s="14"/>
      <c r="AA5352" s="14"/>
      <c r="AB5352" s="14"/>
      <c r="AC5352" s="14"/>
      <c r="AD5352" s="14"/>
      <c r="AE5352" s="14"/>
      <c r="AT5352" s="257" t="s">
        <v>252</v>
      </c>
      <c r="AU5352" s="257" t="s">
        <v>93</v>
      </c>
      <c r="AV5352" s="14" t="s">
        <v>93</v>
      </c>
      <c r="AW5352" s="14" t="s">
        <v>46</v>
      </c>
      <c r="AX5352" s="14" t="s">
        <v>85</v>
      </c>
      <c r="AY5352" s="257" t="s">
        <v>241</v>
      </c>
    </row>
    <row r="5353" s="14" customFormat="1">
      <c r="A5353" s="14"/>
      <c r="B5353" s="247"/>
      <c r="C5353" s="248"/>
      <c r="D5353" s="238" t="s">
        <v>252</v>
      </c>
      <c r="E5353" s="249" t="s">
        <v>39</v>
      </c>
      <c r="F5353" s="250" t="s">
        <v>4681</v>
      </c>
      <c r="G5353" s="248"/>
      <c r="H5353" s="251">
        <v>16.120000000000001</v>
      </c>
      <c r="I5353" s="252"/>
      <c r="J5353" s="248"/>
      <c r="K5353" s="248"/>
      <c r="L5353" s="253"/>
      <c r="M5353" s="254"/>
      <c r="N5353" s="255"/>
      <c r="O5353" s="255"/>
      <c r="P5353" s="255"/>
      <c r="Q5353" s="255"/>
      <c r="R5353" s="255"/>
      <c r="S5353" s="255"/>
      <c r="T5353" s="256"/>
      <c r="U5353" s="14"/>
      <c r="V5353" s="14"/>
      <c r="W5353" s="14"/>
      <c r="X5353" s="14"/>
      <c r="Y5353" s="14"/>
      <c r="Z5353" s="14"/>
      <c r="AA5353" s="14"/>
      <c r="AB5353" s="14"/>
      <c r="AC5353" s="14"/>
      <c r="AD5353" s="14"/>
      <c r="AE5353" s="14"/>
      <c r="AT5353" s="257" t="s">
        <v>252</v>
      </c>
      <c r="AU5353" s="257" t="s">
        <v>93</v>
      </c>
      <c r="AV5353" s="14" t="s">
        <v>93</v>
      </c>
      <c r="AW5353" s="14" t="s">
        <v>46</v>
      </c>
      <c r="AX5353" s="14" t="s">
        <v>85</v>
      </c>
      <c r="AY5353" s="257" t="s">
        <v>241</v>
      </c>
    </row>
    <row r="5354" s="14" customFormat="1">
      <c r="A5354" s="14"/>
      <c r="B5354" s="247"/>
      <c r="C5354" s="248"/>
      <c r="D5354" s="238" t="s">
        <v>252</v>
      </c>
      <c r="E5354" s="249" t="s">
        <v>39</v>
      </c>
      <c r="F5354" s="250" t="s">
        <v>4682</v>
      </c>
      <c r="G5354" s="248"/>
      <c r="H5354" s="251">
        <v>15.9</v>
      </c>
      <c r="I5354" s="252"/>
      <c r="J5354" s="248"/>
      <c r="K5354" s="248"/>
      <c r="L5354" s="253"/>
      <c r="M5354" s="254"/>
      <c r="N5354" s="255"/>
      <c r="O5354" s="255"/>
      <c r="P5354" s="255"/>
      <c r="Q5354" s="255"/>
      <c r="R5354" s="255"/>
      <c r="S5354" s="255"/>
      <c r="T5354" s="256"/>
      <c r="U5354" s="14"/>
      <c r="V5354" s="14"/>
      <c r="W5354" s="14"/>
      <c r="X5354" s="14"/>
      <c r="Y5354" s="14"/>
      <c r="Z5354" s="14"/>
      <c r="AA5354" s="14"/>
      <c r="AB5354" s="14"/>
      <c r="AC5354" s="14"/>
      <c r="AD5354" s="14"/>
      <c r="AE5354" s="14"/>
      <c r="AT5354" s="257" t="s">
        <v>252</v>
      </c>
      <c r="AU5354" s="257" t="s">
        <v>93</v>
      </c>
      <c r="AV5354" s="14" t="s">
        <v>93</v>
      </c>
      <c r="AW5354" s="14" t="s">
        <v>46</v>
      </c>
      <c r="AX5354" s="14" t="s">
        <v>85</v>
      </c>
      <c r="AY5354" s="257" t="s">
        <v>241</v>
      </c>
    </row>
    <row r="5355" s="14" customFormat="1">
      <c r="A5355" s="14"/>
      <c r="B5355" s="247"/>
      <c r="C5355" s="248"/>
      <c r="D5355" s="238" t="s">
        <v>252</v>
      </c>
      <c r="E5355" s="249" t="s">
        <v>39</v>
      </c>
      <c r="F5355" s="250" t="s">
        <v>4683</v>
      </c>
      <c r="G5355" s="248"/>
      <c r="H5355" s="251">
        <v>35.799999999999997</v>
      </c>
      <c r="I5355" s="252"/>
      <c r="J5355" s="248"/>
      <c r="K5355" s="248"/>
      <c r="L5355" s="253"/>
      <c r="M5355" s="254"/>
      <c r="N5355" s="255"/>
      <c r="O5355" s="255"/>
      <c r="P5355" s="255"/>
      <c r="Q5355" s="255"/>
      <c r="R5355" s="255"/>
      <c r="S5355" s="255"/>
      <c r="T5355" s="256"/>
      <c r="U5355" s="14"/>
      <c r="V5355" s="14"/>
      <c r="W5355" s="14"/>
      <c r="X5355" s="14"/>
      <c r="Y5355" s="14"/>
      <c r="Z5355" s="14"/>
      <c r="AA5355" s="14"/>
      <c r="AB5355" s="14"/>
      <c r="AC5355" s="14"/>
      <c r="AD5355" s="14"/>
      <c r="AE5355" s="14"/>
      <c r="AT5355" s="257" t="s">
        <v>252</v>
      </c>
      <c r="AU5355" s="257" t="s">
        <v>93</v>
      </c>
      <c r="AV5355" s="14" t="s">
        <v>93</v>
      </c>
      <c r="AW5355" s="14" t="s">
        <v>46</v>
      </c>
      <c r="AX5355" s="14" t="s">
        <v>85</v>
      </c>
      <c r="AY5355" s="257" t="s">
        <v>241</v>
      </c>
    </row>
    <row r="5356" s="14" customFormat="1">
      <c r="A5356" s="14"/>
      <c r="B5356" s="247"/>
      <c r="C5356" s="248"/>
      <c r="D5356" s="238" t="s">
        <v>252</v>
      </c>
      <c r="E5356" s="249" t="s">
        <v>39</v>
      </c>
      <c r="F5356" s="250" t="s">
        <v>4684</v>
      </c>
      <c r="G5356" s="248"/>
      <c r="H5356" s="251">
        <v>23.800000000000001</v>
      </c>
      <c r="I5356" s="252"/>
      <c r="J5356" s="248"/>
      <c r="K5356" s="248"/>
      <c r="L5356" s="253"/>
      <c r="M5356" s="254"/>
      <c r="N5356" s="255"/>
      <c r="O5356" s="255"/>
      <c r="P5356" s="255"/>
      <c r="Q5356" s="255"/>
      <c r="R5356" s="255"/>
      <c r="S5356" s="255"/>
      <c r="T5356" s="256"/>
      <c r="U5356" s="14"/>
      <c r="V5356" s="14"/>
      <c r="W5356" s="14"/>
      <c r="X5356" s="14"/>
      <c r="Y5356" s="14"/>
      <c r="Z5356" s="14"/>
      <c r="AA5356" s="14"/>
      <c r="AB5356" s="14"/>
      <c r="AC5356" s="14"/>
      <c r="AD5356" s="14"/>
      <c r="AE5356" s="14"/>
      <c r="AT5356" s="257" t="s">
        <v>252</v>
      </c>
      <c r="AU5356" s="257" t="s">
        <v>93</v>
      </c>
      <c r="AV5356" s="14" t="s">
        <v>93</v>
      </c>
      <c r="AW5356" s="14" t="s">
        <v>46</v>
      </c>
      <c r="AX5356" s="14" t="s">
        <v>85</v>
      </c>
      <c r="AY5356" s="257" t="s">
        <v>241</v>
      </c>
    </row>
    <row r="5357" s="14" customFormat="1">
      <c r="A5357" s="14"/>
      <c r="B5357" s="247"/>
      <c r="C5357" s="248"/>
      <c r="D5357" s="238" t="s">
        <v>252</v>
      </c>
      <c r="E5357" s="249" t="s">
        <v>39</v>
      </c>
      <c r="F5357" s="250" t="s">
        <v>4685</v>
      </c>
      <c r="G5357" s="248"/>
      <c r="H5357" s="251">
        <v>25</v>
      </c>
      <c r="I5357" s="252"/>
      <c r="J5357" s="248"/>
      <c r="K5357" s="248"/>
      <c r="L5357" s="253"/>
      <c r="M5357" s="254"/>
      <c r="N5357" s="255"/>
      <c r="O5357" s="255"/>
      <c r="P5357" s="255"/>
      <c r="Q5357" s="255"/>
      <c r="R5357" s="255"/>
      <c r="S5357" s="255"/>
      <c r="T5357" s="256"/>
      <c r="U5357" s="14"/>
      <c r="V5357" s="14"/>
      <c r="W5357" s="14"/>
      <c r="X5357" s="14"/>
      <c r="Y5357" s="14"/>
      <c r="Z5357" s="14"/>
      <c r="AA5357" s="14"/>
      <c r="AB5357" s="14"/>
      <c r="AC5357" s="14"/>
      <c r="AD5357" s="14"/>
      <c r="AE5357" s="14"/>
      <c r="AT5357" s="257" t="s">
        <v>252</v>
      </c>
      <c r="AU5357" s="257" t="s">
        <v>93</v>
      </c>
      <c r="AV5357" s="14" t="s">
        <v>93</v>
      </c>
      <c r="AW5357" s="14" t="s">
        <v>46</v>
      </c>
      <c r="AX5357" s="14" t="s">
        <v>85</v>
      </c>
      <c r="AY5357" s="257" t="s">
        <v>241</v>
      </c>
    </row>
    <row r="5358" s="16" customFormat="1">
      <c r="A5358" s="16"/>
      <c r="B5358" s="269"/>
      <c r="C5358" s="270"/>
      <c r="D5358" s="238" t="s">
        <v>252</v>
      </c>
      <c r="E5358" s="271" t="s">
        <v>39</v>
      </c>
      <c r="F5358" s="272" t="s">
        <v>295</v>
      </c>
      <c r="G5358" s="270"/>
      <c r="H5358" s="273">
        <v>638.24000000000001</v>
      </c>
      <c r="I5358" s="274"/>
      <c r="J5358" s="270"/>
      <c r="K5358" s="270"/>
      <c r="L5358" s="275"/>
      <c r="M5358" s="276"/>
      <c r="N5358" s="277"/>
      <c r="O5358" s="277"/>
      <c r="P5358" s="277"/>
      <c r="Q5358" s="277"/>
      <c r="R5358" s="277"/>
      <c r="S5358" s="277"/>
      <c r="T5358" s="278"/>
      <c r="U5358" s="16"/>
      <c r="V5358" s="16"/>
      <c r="W5358" s="16"/>
      <c r="X5358" s="16"/>
      <c r="Y5358" s="16"/>
      <c r="Z5358" s="16"/>
      <c r="AA5358" s="16"/>
      <c r="AB5358" s="16"/>
      <c r="AC5358" s="16"/>
      <c r="AD5358" s="16"/>
      <c r="AE5358" s="16"/>
      <c r="AT5358" s="279" t="s">
        <v>252</v>
      </c>
      <c r="AU5358" s="279" t="s">
        <v>93</v>
      </c>
      <c r="AV5358" s="16" t="s">
        <v>113</v>
      </c>
      <c r="AW5358" s="16" t="s">
        <v>46</v>
      </c>
      <c r="AX5358" s="16" t="s">
        <v>85</v>
      </c>
      <c r="AY5358" s="279" t="s">
        <v>241</v>
      </c>
    </row>
    <row r="5359" s="13" customFormat="1">
      <c r="A5359" s="13"/>
      <c r="B5359" s="236"/>
      <c r="C5359" s="237"/>
      <c r="D5359" s="238" t="s">
        <v>252</v>
      </c>
      <c r="E5359" s="239" t="s">
        <v>39</v>
      </c>
      <c r="F5359" s="240" t="s">
        <v>1014</v>
      </c>
      <c r="G5359" s="237"/>
      <c r="H5359" s="239" t="s">
        <v>39</v>
      </c>
      <c r="I5359" s="241"/>
      <c r="J5359" s="237"/>
      <c r="K5359" s="237"/>
      <c r="L5359" s="242"/>
      <c r="M5359" s="243"/>
      <c r="N5359" s="244"/>
      <c r="O5359" s="244"/>
      <c r="P5359" s="244"/>
      <c r="Q5359" s="244"/>
      <c r="R5359" s="244"/>
      <c r="S5359" s="244"/>
      <c r="T5359" s="245"/>
      <c r="U5359" s="13"/>
      <c r="V5359" s="13"/>
      <c r="W5359" s="13"/>
      <c r="X5359" s="13"/>
      <c r="Y5359" s="13"/>
      <c r="Z5359" s="13"/>
      <c r="AA5359" s="13"/>
      <c r="AB5359" s="13"/>
      <c r="AC5359" s="13"/>
      <c r="AD5359" s="13"/>
      <c r="AE5359" s="13"/>
      <c r="AT5359" s="246" t="s">
        <v>252</v>
      </c>
      <c r="AU5359" s="246" t="s">
        <v>93</v>
      </c>
      <c r="AV5359" s="13" t="s">
        <v>23</v>
      </c>
      <c r="AW5359" s="13" t="s">
        <v>46</v>
      </c>
      <c r="AX5359" s="13" t="s">
        <v>85</v>
      </c>
      <c r="AY5359" s="246" t="s">
        <v>241</v>
      </c>
    </row>
    <row r="5360" s="14" customFormat="1">
      <c r="A5360" s="14"/>
      <c r="B5360" s="247"/>
      <c r="C5360" s="248"/>
      <c r="D5360" s="238" t="s">
        <v>252</v>
      </c>
      <c r="E5360" s="249" t="s">
        <v>39</v>
      </c>
      <c r="F5360" s="250" t="s">
        <v>4686</v>
      </c>
      <c r="G5360" s="248"/>
      <c r="H5360" s="251">
        <v>39.32</v>
      </c>
      <c r="I5360" s="252"/>
      <c r="J5360" s="248"/>
      <c r="K5360" s="248"/>
      <c r="L5360" s="253"/>
      <c r="M5360" s="254"/>
      <c r="N5360" s="255"/>
      <c r="O5360" s="255"/>
      <c r="P5360" s="255"/>
      <c r="Q5360" s="255"/>
      <c r="R5360" s="255"/>
      <c r="S5360" s="255"/>
      <c r="T5360" s="256"/>
      <c r="U5360" s="14"/>
      <c r="V5360" s="14"/>
      <c r="W5360" s="14"/>
      <c r="X5360" s="14"/>
      <c r="Y5360" s="14"/>
      <c r="Z5360" s="14"/>
      <c r="AA5360" s="14"/>
      <c r="AB5360" s="14"/>
      <c r="AC5360" s="14"/>
      <c r="AD5360" s="14"/>
      <c r="AE5360" s="14"/>
      <c r="AT5360" s="257" t="s">
        <v>252</v>
      </c>
      <c r="AU5360" s="257" t="s">
        <v>93</v>
      </c>
      <c r="AV5360" s="14" t="s">
        <v>93</v>
      </c>
      <c r="AW5360" s="14" t="s">
        <v>46</v>
      </c>
      <c r="AX5360" s="14" t="s">
        <v>85</v>
      </c>
      <c r="AY5360" s="257" t="s">
        <v>241</v>
      </c>
    </row>
    <row r="5361" s="14" customFormat="1">
      <c r="A5361" s="14"/>
      <c r="B5361" s="247"/>
      <c r="C5361" s="248"/>
      <c r="D5361" s="238" t="s">
        <v>252</v>
      </c>
      <c r="E5361" s="249" t="s">
        <v>39</v>
      </c>
      <c r="F5361" s="250" t="s">
        <v>4687</v>
      </c>
      <c r="G5361" s="248"/>
      <c r="H5361" s="251">
        <v>9.4000000000000004</v>
      </c>
      <c r="I5361" s="252"/>
      <c r="J5361" s="248"/>
      <c r="K5361" s="248"/>
      <c r="L5361" s="253"/>
      <c r="M5361" s="254"/>
      <c r="N5361" s="255"/>
      <c r="O5361" s="255"/>
      <c r="P5361" s="255"/>
      <c r="Q5361" s="255"/>
      <c r="R5361" s="255"/>
      <c r="S5361" s="255"/>
      <c r="T5361" s="256"/>
      <c r="U5361" s="14"/>
      <c r="V5361" s="14"/>
      <c r="W5361" s="14"/>
      <c r="X5361" s="14"/>
      <c r="Y5361" s="14"/>
      <c r="Z5361" s="14"/>
      <c r="AA5361" s="14"/>
      <c r="AB5361" s="14"/>
      <c r="AC5361" s="14"/>
      <c r="AD5361" s="14"/>
      <c r="AE5361" s="14"/>
      <c r="AT5361" s="257" t="s">
        <v>252</v>
      </c>
      <c r="AU5361" s="257" t="s">
        <v>93</v>
      </c>
      <c r="AV5361" s="14" t="s">
        <v>93</v>
      </c>
      <c r="AW5361" s="14" t="s">
        <v>46</v>
      </c>
      <c r="AX5361" s="14" t="s">
        <v>85</v>
      </c>
      <c r="AY5361" s="257" t="s">
        <v>241</v>
      </c>
    </row>
    <row r="5362" s="14" customFormat="1">
      <c r="A5362" s="14"/>
      <c r="B5362" s="247"/>
      <c r="C5362" s="248"/>
      <c r="D5362" s="238" t="s">
        <v>252</v>
      </c>
      <c r="E5362" s="249" t="s">
        <v>39</v>
      </c>
      <c r="F5362" s="250" t="s">
        <v>4688</v>
      </c>
      <c r="G5362" s="248"/>
      <c r="H5362" s="251">
        <v>9.3699999999999992</v>
      </c>
      <c r="I5362" s="252"/>
      <c r="J5362" s="248"/>
      <c r="K5362" s="248"/>
      <c r="L5362" s="253"/>
      <c r="M5362" s="254"/>
      <c r="N5362" s="255"/>
      <c r="O5362" s="255"/>
      <c r="P5362" s="255"/>
      <c r="Q5362" s="255"/>
      <c r="R5362" s="255"/>
      <c r="S5362" s="255"/>
      <c r="T5362" s="256"/>
      <c r="U5362" s="14"/>
      <c r="V5362" s="14"/>
      <c r="W5362" s="14"/>
      <c r="X5362" s="14"/>
      <c r="Y5362" s="14"/>
      <c r="Z5362" s="14"/>
      <c r="AA5362" s="14"/>
      <c r="AB5362" s="14"/>
      <c r="AC5362" s="14"/>
      <c r="AD5362" s="14"/>
      <c r="AE5362" s="14"/>
      <c r="AT5362" s="257" t="s">
        <v>252</v>
      </c>
      <c r="AU5362" s="257" t="s">
        <v>93</v>
      </c>
      <c r="AV5362" s="14" t="s">
        <v>93</v>
      </c>
      <c r="AW5362" s="14" t="s">
        <v>46</v>
      </c>
      <c r="AX5362" s="14" t="s">
        <v>85</v>
      </c>
      <c r="AY5362" s="257" t="s">
        <v>241</v>
      </c>
    </row>
    <row r="5363" s="14" customFormat="1">
      <c r="A5363" s="14"/>
      <c r="B5363" s="247"/>
      <c r="C5363" s="248"/>
      <c r="D5363" s="238" t="s">
        <v>252</v>
      </c>
      <c r="E5363" s="249" t="s">
        <v>39</v>
      </c>
      <c r="F5363" s="250" t="s">
        <v>4689</v>
      </c>
      <c r="G5363" s="248"/>
      <c r="H5363" s="251">
        <v>7.0300000000000002</v>
      </c>
      <c r="I5363" s="252"/>
      <c r="J5363" s="248"/>
      <c r="K5363" s="248"/>
      <c r="L5363" s="253"/>
      <c r="M5363" s="254"/>
      <c r="N5363" s="255"/>
      <c r="O5363" s="255"/>
      <c r="P5363" s="255"/>
      <c r="Q5363" s="255"/>
      <c r="R5363" s="255"/>
      <c r="S5363" s="255"/>
      <c r="T5363" s="256"/>
      <c r="U5363" s="14"/>
      <c r="V5363" s="14"/>
      <c r="W5363" s="14"/>
      <c r="X5363" s="14"/>
      <c r="Y5363" s="14"/>
      <c r="Z5363" s="14"/>
      <c r="AA5363" s="14"/>
      <c r="AB5363" s="14"/>
      <c r="AC5363" s="14"/>
      <c r="AD5363" s="14"/>
      <c r="AE5363" s="14"/>
      <c r="AT5363" s="257" t="s">
        <v>252</v>
      </c>
      <c r="AU5363" s="257" t="s">
        <v>93</v>
      </c>
      <c r="AV5363" s="14" t="s">
        <v>93</v>
      </c>
      <c r="AW5363" s="14" t="s">
        <v>46</v>
      </c>
      <c r="AX5363" s="14" t="s">
        <v>85</v>
      </c>
      <c r="AY5363" s="257" t="s">
        <v>241</v>
      </c>
    </row>
    <row r="5364" s="14" customFormat="1">
      <c r="A5364" s="14"/>
      <c r="B5364" s="247"/>
      <c r="C5364" s="248"/>
      <c r="D5364" s="238" t="s">
        <v>252</v>
      </c>
      <c r="E5364" s="249" t="s">
        <v>39</v>
      </c>
      <c r="F5364" s="250" t="s">
        <v>4690</v>
      </c>
      <c r="G5364" s="248"/>
      <c r="H5364" s="251">
        <v>19.039999999999999</v>
      </c>
      <c r="I5364" s="252"/>
      <c r="J5364" s="248"/>
      <c r="K5364" s="248"/>
      <c r="L5364" s="253"/>
      <c r="M5364" s="254"/>
      <c r="N5364" s="255"/>
      <c r="O5364" s="255"/>
      <c r="P5364" s="255"/>
      <c r="Q5364" s="255"/>
      <c r="R5364" s="255"/>
      <c r="S5364" s="255"/>
      <c r="T5364" s="256"/>
      <c r="U5364" s="14"/>
      <c r="V5364" s="14"/>
      <c r="W5364" s="14"/>
      <c r="X5364" s="14"/>
      <c r="Y5364" s="14"/>
      <c r="Z5364" s="14"/>
      <c r="AA5364" s="14"/>
      <c r="AB5364" s="14"/>
      <c r="AC5364" s="14"/>
      <c r="AD5364" s="14"/>
      <c r="AE5364" s="14"/>
      <c r="AT5364" s="257" t="s">
        <v>252</v>
      </c>
      <c r="AU5364" s="257" t="s">
        <v>93</v>
      </c>
      <c r="AV5364" s="14" t="s">
        <v>93</v>
      </c>
      <c r="AW5364" s="14" t="s">
        <v>46</v>
      </c>
      <c r="AX5364" s="14" t="s">
        <v>85</v>
      </c>
      <c r="AY5364" s="257" t="s">
        <v>241</v>
      </c>
    </row>
    <row r="5365" s="14" customFormat="1">
      <c r="A5365" s="14"/>
      <c r="B5365" s="247"/>
      <c r="C5365" s="248"/>
      <c r="D5365" s="238" t="s">
        <v>252</v>
      </c>
      <c r="E5365" s="249" t="s">
        <v>39</v>
      </c>
      <c r="F5365" s="250" t="s">
        <v>4691</v>
      </c>
      <c r="G5365" s="248"/>
      <c r="H5365" s="251">
        <v>33.350000000000001</v>
      </c>
      <c r="I5365" s="252"/>
      <c r="J5365" s="248"/>
      <c r="K5365" s="248"/>
      <c r="L5365" s="253"/>
      <c r="M5365" s="254"/>
      <c r="N5365" s="255"/>
      <c r="O5365" s="255"/>
      <c r="P5365" s="255"/>
      <c r="Q5365" s="255"/>
      <c r="R5365" s="255"/>
      <c r="S5365" s="255"/>
      <c r="T5365" s="256"/>
      <c r="U5365" s="14"/>
      <c r="V5365" s="14"/>
      <c r="W5365" s="14"/>
      <c r="X5365" s="14"/>
      <c r="Y5365" s="14"/>
      <c r="Z5365" s="14"/>
      <c r="AA5365" s="14"/>
      <c r="AB5365" s="14"/>
      <c r="AC5365" s="14"/>
      <c r="AD5365" s="14"/>
      <c r="AE5365" s="14"/>
      <c r="AT5365" s="257" t="s">
        <v>252</v>
      </c>
      <c r="AU5365" s="257" t="s">
        <v>93</v>
      </c>
      <c r="AV5365" s="14" t="s">
        <v>93</v>
      </c>
      <c r="AW5365" s="14" t="s">
        <v>46</v>
      </c>
      <c r="AX5365" s="14" t="s">
        <v>85</v>
      </c>
      <c r="AY5365" s="257" t="s">
        <v>241</v>
      </c>
    </row>
    <row r="5366" s="14" customFormat="1">
      <c r="A5366" s="14"/>
      <c r="B5366" s="247"/>
      <c r="C5366" s="248"/>
      <c r="D5366" s="238" t="s">
        <v>252</v>
      </c>
      <c r="E5366" s="249" t="s">
        <v>39</v>
      </c>
      <c r="F5366" s="250" t="s">
        <v>4692</v>
      </c>
      <c r="G5366" s="248"/>
      <c r="H5366" s="251">
        <v>23.600000000000001</v>
      </c>
      <c r="I5366" s="252"/>
      <c r="J5366" s="248"/>
      <c r="K5366" s="248"/>
      <c r="L5366" s="253"/>
      <c r="M5366" s="254"/>
      <c r="N5366" s="255"/>
      <c r="O5366" s="255"/>
      <c r="P5366" s="255"/>
      <c r="Q5366" s="255"/>
      <c r="R5366" s="255"/>
      <c r="S5366" s="255"/>
      <c r="T5366" s="256"/>
      <c r="U5366" s="14"/>
      <c r="V5366" s="14"/>
      <c r="W5366" s="14"/>
      <c r="X5366" s="14"/>
      <c r="Y5366" s="14"/>
      <c r="Z5366" s="14"/>
      <c r="AA5366" s="14"/>
      <c r="AB5366" s="14"/>
      <c r="AC5366" s="14"/>
      <c r="AD5366" s="14"/>
      <c r="AE5366" s="14"/>
      <c r="AT5366" s="257" t="s">
        <v>252</v>
      </c>
      <c r="AU5366" s="257" t="s">
        <v>93</v>
      </c>
      <c r="AV5366" s="14" t="s">
        <v>93</v>
      </c>
      <c r="AW5366" s="14" t="s">
        <v>46</v>
      </c>
      <c r="AX5366" s="14" t="s">
        <v>85</v>
      </c>
      <c r="AY5366" s="257" t="s">
        <v>241</v>
      </c>
    </row>
    <row r="5367" s="14" customFormat="1">
      <c r="A5367" s="14"/>
      <c r="B5367" s="247"/>
      <c r="C5367" s="248"/>
      <c r="D5367" s="238" t="s">
        <v>252</v>
      </c>
      <c r="E5367" s="249" t="s">
        <v>39</v>
      </c>
      <c r="F5367" s="250" t="s">
        <v>4693</v>
      </c>
      <c r="G5367" s="248"/>
      <c r="H5367" s="251">
        <v>15.9</v>
      </c>
      <c r="I5367" s="252"/>
      <c r="J5367" s="248"/>
      <c r="K5367" s="248"/>
      <c r="L5367" s="253"/>
      <c r="M5367" s="254"/>
      <c r="N5367" s="255"/>
      <c r="O5367" s="255"/>
      <c r="P5367" s="255"/>
      <c r="Q5367" s="255"/>
      <c r="R5367" s="255"/>
      <c r="S5367" s="255"/>
      <c r="T5367" s="256"/>
      <c r="U5367" s="14"/>
      <c r="V5367" s="14"/>
      <c r="W5367" s="14"/>
      <c r="X5367" s="14"/>
      <c r="Y5367" s="14"/>
      <c r="Z5367" s="14"/>
      <c r="AA5367" s="14"/>
      <c r="AB5367" s="14"/>
      <c r="AC5367" s="14"/>
      <c r="AD5367" s="14"/>
      <c r="AE5367" s="14"/>
      <c r="AT5367" s="257" t="s">
        <v>252</v>
      </c>
      <c r="AU5367" s="257" t="s">
        <v>93</v>
      </c>
      <c r="AV5367" s="14" t="s">
        <v>93</v>
      </c>
      <c r="AW5367" s="14" t="s">
        <v>46</v>
      </c>
      <c r="AX5367" s="14" t="s">
        <v>85</v>
      </c>
      <c r="AY5367" s="257" t="s">
        <v>241</v>
      </c>
    </row>
    <row r="5368" s="14" customFormat="1">
      <c r="A5368" s="14"/>
      <c r="B5368" s="247"/>
      <c r="C5368" s="248"/>
      <c r="D5368" s="238" t="s">
        <v>252</v>
      </c>
      <c r="E5368" s="249" t="s">
        <v>39</v>
      </c>
      <c r="F5368" s="250" t="s">
        <v>4694</v>
      </c>
      <c r="G5368" s="248"/>
      <c r="H5368" s="251">
        <v>4.7300000000000004</v>
      </c>
      <c r="I5368" s="252"/>
      <c r="J5368" s="248"/>
      <c r="K5368" s="248"/>
      <c r="L5368" s="253"/>
      <c r="M5368" s="254"/>
      <c r="N5368" s="255"/>
      <c r="O5368" s="255"/>
      <c r="P5368" s="255"/>
      <c r="Q5368" s="255"/>
      <c r="R5368" s="255"/>
      <c r="S5368" s="255"/>
      <c r="T5368" s="256"/>
      <c r="U5368" s="14"/>
      <c r="V5368" s="14"/>
      <c r="W5368" s="14"/>
      <c r="X5368" s="14"/>
      <c r="Y5368" s="14"/>
      <c r="Z5368" s="14"/>
      <c r="AA5368" s="14"/>
      <c r="AB5368" s="14"/>
      <c r="AC5368" s="14"/>
      <c r="AD5368" s="14"/>
      <c r="AE5368" s="14"/>
      <c r="AT5368" s="257" t="s">
        <v>252</v>
      </c>
      <c r="AU5368" s="257" t="s">
        <v>93</v>
      </c>
      <c r="AV5368" s="14" t="s">
        <v>93</v>
      </c>
      <c r="AW5368" s="14" t="s">
        <v>46</v>
      </c>
      <c r="AX5368" s="14" t="s">
        <v>85</v>
      </c>
      <c r="AY5368" s="257" t="s">
        <v>241</v>
      </c>
    </row>
    <row r="5369" s="14" customFormat="1">
      <c r="A5369" s="14"/>
      <c r="B5369" s="247"/>
      <c r="C5369" s="248"/>
      <c r="D5369" s="238" t="s">
        <v>252</v>
      </c>
      <c r="E5369" s="249" t="s">
        <v>39</v>
      </c>
      <c r="F5369" s="250" t="s">
        <v>4695</v>
      </c>
      <c r="G5369" s="248"/>
      <c r="H5369" s="251">
        <v>7.1600000000000001</v>
      </c>
      <c r="I5369" s="252"/>
      <c r="J5369" s="248"/>
      <c r="K5369" s="248"/>
      <c r="L5369" s="253"/>
      <c r="M5369" s="254"/>
      <c r="N5369" s="255"/>
      <c r="O5369" s="255"/>
      <c r="P5369" s="255"/>
      <c r="Q5369" s="255"/>
      <c r="R5369" s="255"/>
      <c r="S5369" s="255"/>
      <c r="T5369" s="256"/>
      <c r="U5369" s="14"/>
      <c r="V5369" s="14"/>
      <c r="W5369" s="14"/>
      <c r="X5369" s="14"/>
      <c r="Y5369" s="14"/>
      <c r="Z5369" s="14"/>
      <c r="AA5369" s="14"/>
      <c r="AB5369" s="14"/>
      <c r="AC5369" s="14"/>
      <c r="AD5369" s="14"/>
      <c r="AE5369" s="14"/>
      <c r="AT5369" s="257" t="s">
        <v>252</v>
      </c>
      <c r="AU5369" s="257" t="s">
        <v>93</v>
      </c>
      <c r="AV5369" s="14" t="s">
        <v>93</v>
      </c>
      <c r="AW5369" s="14" t="s">
        <v>46</v>
      </c>
      <c r="AX5369" s="14" t="s">
        <v>85</v>
      </c>
      <c r="AY5369" s="257" t="s">
        <v>241</v>
      </c>
    </row>
    <row r="5370" s="14" customFormat="1">
      <c r="A5370" s="14"/>
      <c r="B5370" s="247"/>
      <c r="C5370" s="248"/>
      <c r="D5370" s="238" t="s">
        <v>252</v>
      </c>
      <c r="E5370" s="249" t="s">
        <v>39</v>
      </c>
      <c r="F5370" s="250" t="s">
        <v>4696</v>
      </c>
      <c r="G5370" s="248"/>
      <c r="H5370" s="251">
        <v>28.879999999999999</v>
      </c>
      <c r="I5370" s="252"/>
      <c r="J5370" s="248"/>
      <c r="K5370" s="248"/>
      <c r="L5370" s="253"/>
      <c r="M5370" s="254"/>
      <c r="N5370" s="255"/>
      <c r="O5370" s="255"/>
      <c r="P5370" s="255"/>
      <c r="Q5370" s="255"/>
      <c r="R5370" s="255"/>
      <c r="S5370" s="255"/>
      <c r="T5370" s="256"/>
      <c r="U5370" s="14"/>
      <c r="V5370" s="14"/>
      <c r="W5370" s="14"/>
      <c r="X5370" s="14"/>
      <c r="Y5370" s="14"/>
      <c r="Z5370" s="14"/>
      <c r="AA5370" s="14"/>
      <c r="AB5370" s="14"/>
      <c r="AC5370" s="14"/>
      <c r="AD5370" s="14"/>
      <c r="AE5370" s="14"/>
      <c r="AT5370" s="257" t="s">
        <v>252</v>
      </c>
      <c r="AU5370" s="257" t="s">
        <v>93</v>
      </c>
      <c r="AV5370" s="14" t="s">
        <v>93</v>
      </c>
      <c r="AW5370" s="14" t="s">
        <v>46</v>
      </c>
      <c r="AX5370" s="14" t="s">
        <v>85</v>
      </c>
      <c r="AY5370" s="257" t="s">
        <v>241</v>
      </c>
    </row>
    <row r="5371" s="14" customFormat="1">
      <c r="A5371" s="14"/>
      <c r="B5371" s="247"/>
      <c r="C5371" s="248"/>
      <c r="D5371" s="238" t="s">
        <v>252</v>
      </c>
      <c r="E5371" s="249" t="s">
        <v>39</v>
      </c>
      <c r="F5371" s="250" t="s">
        <v>4697</v>
      </c>
      <c r="G5371" s="248"/>
      <c r="H5371" s="251">
        <v>18.719999999999999</v>
      </c>
      <c r="I5371" s="252"/>
      <c r="J5371" s="248"/>
      <c r="K5371" s="248"/>
      <c r="L5371" s="253"/>
      <c r="M5371" s="254"/>
      <c r="N5371" s="255"/>
      <c r="O5371" s="255"/>
      <c r="P5371" s="255"/>
      <c r="Q5371" s="255"/>
      <c r="R5371" s="255"/>
      <c r="S5371" s="255"/>
      <c r="T5371" s="256"/>
      <c r="U5371" s="14"/>
      <c r="V5371" s="14"/>
      <c r="W5371" s="14"/>
      <c r="X5371" s="14"/>
      <c r="Y5371" s="14"/>
      <c r="Z5371" s="14"/>
      <c r="AA5371" s="14"/>
      <c r="AB5371" s="14"/>
      <c r="AC5371" s="14"/>
      <c r="AD5371" s="14"/>
      <c r="AE5371" s="14"/>
      <c r="AT5371" s="257" t="s">
        <v>252</v>
      </c>
      <c r="AU5371" s="257" t="s">
        <v>93</v>
      </c>
      <c r="AV5371" s="14" t="s">
        <v>93</v>
      </c>
      <c r="AW5371" s="14" t="s">
        <v>46</v>
      </c>
      <c r="AX5371" s="14" t="s">
        <v>85</v>
      </c>
      <c r="AY5371" s="257" t="s">
        <v>241</v>
      </c>
    </row>
    <row r="5372" s="14" customFormat="1">
      <c r="A5372" s="14"/>
      <c r="B5372" s="247"/>
      <c r="C5372" s="248"/>
      <c r="D5372" s="238" t="s">
        <v>252</v>
      </c>
      <c r="E5372" s="249" t="s">
        <v>39</v>
      </c>
      <c r="F5372" s="250" t="s">
        <v>4698</v>
      </c>
      <c r="G5372" s="248"/>
      <c r="H5372" s="251">
        <v>32.100000000000001</v>
      </c>
      <c r="I5372" s="252"/>
      <c r="J5372" s="248"/>
      <c r="K5372" s="248"/>
      <c r="L5372" s="253"/>
      <c r="M5372" s="254"/>
      <c r="N5372" s="255"/>
      <c r="O5372" s="255"/>
      <c r="P5372" s="255"/>
      <c r="Q5372" s="255"/>
      <c r="R5372" s="255"/>
      <c r="S5372" s="255"/>
      <c r="T5372" s="256"/>
      <c r="U5372" s="14"/>
      <c r="V5372" s="14"/>
      <c r="W5372" s="14"/>
      <c r="X5372" s="14"/>
      <c r="Y5372" s="14"/>
      <c r="Z5372" s="14"/>
      <c r="AA5372" s="14"/>
      <c r="AB5372" s="14"/>
      <c r="AC5372" s="14"/>
      <c r="AD5372" s="14"/>
      <c r="AE5372" s="14"/>
      <c r="AT5372" s="257" t="s">
        <v>252</v>
      </c>
      <c r="AU5372" s="257" t="s">
        <v>93</v>
      </c>
      <c r="AV5372" s="14" t="s">
        <v>93</v>
      </c>
      <c r="AW5372" s="14" t="s">
        <v>46</v>
      </c>
      <c r="AX5372" s="14" t="s">
        <v>85</v>
      </c>
      <c r="AY5372" s="257" t="s">
        <v>241</v>
      </c>
    </row>
    <row r="5373" s="13" customFormat="1">
      <c r="A5373" s="13"/>
      <c r="B5373" s="236"/>
      <c r="C5373" s="237"/>
      <c r="D5373" s="238" t="s">
        <v>252</v>
      </c>
      <c r="E5373" s="239" t="s">
        <v>39</v>
      </c>
      <c r="F5373" s="240" t="s">
        <v>1131</v>
      </c>
      <c r="G5373" s="237"/>
      <c r="H5373" s="239" t="s">
        <v>39</v>
      </c>
      <c r="I5373" s="241"/>
      <c r="J5373" s="237"/>
      <c r="K5373" s="237"/>
      <c r="L5373" s="242"/>
      <c r="M5373" s="243"/>
      <c r="N5373" s="244"/>
      <c r="O5373" s="244"/>
      <c r="P5373" s="244"/>
      <c r="Q5373" s="244"/>
      <c r="R5373" s="244"/>
      <c r="S5373" s="244"/>
      <c r="T5373" s="245"/>
      <c r="U5373" s="13"/>
      <c r="V5373" s="13"/>
      <c r="W5373" s="13"/>
      <c r="X5373" s="13"/>
      <c r="Y5373" s="13"/>
      <c r="Z5373" s="13"/>
      <c r="AA5373" s="13"/>
      <c r="AB5373" s="13"/>
      <c r="AC5373" s="13"/>
      <c r="AD5373" s="13"/>
      <c r="AE5373" s="13"/>
      <c r="AT5373" s="246" t="s">
        <v>252</v>
      </c>
      <c r="AU5373" s="246" t="s">
        <v>93</v>
      </c>
      <c r="AV5373" s="13" t="s">
        <v>23</v>
      </c>
      <c r="AW5373" s="13" t="s">
        <v>46</v>
      </c>
      <c r="AX5373" s="13" t="s">
        <v>85</v>
      </c>
      <c r="AY5373" s="246" t="s">
        <v>241</v>
      </c>
    </row>
    <row r="5374" s="14" customFormat="1">
      <c r="A5374" s="14"/>
      <c r="B5374" s="247"/>
      <c r="C5374" s="248"/>
      <c r="D5374" s="238" t="s">
        <v>252</v>
      </c>
      <c r="E5374" s="249" t="s">
        <v>39</v>
      </c>
      <c r="F5374" s="250" t="s">
        <v>4699</v>
      </c>
      <c r="G5374" s="248"/>
      <c r="H5374" s="251">
        <v>23.699999999999999</v>
      </c>
      <c r="I5374" s="252"/>
      <c r="J5374" s="248"/>
      <c r="K5374" s="248"/>
      <c r="L5374" s="253"/>
      <c r="M5374" s="254"/>
      <c r="N5374" s="255"/>
      <c r="O5374" s="255"/>
      <c r="P5374" s="255"/>
      <c r="Q5374" s="255"/>
      <c r="R5374" s="255"/>
      <c r="S5374" s="255"/>
      <c r="T5374" s="256"/>
      <c r="U5374" s="14"/>
      <c r="V5374" s="14"/>
      <c r="W5374" s="14"/>
      <c r="X5374" s="14"/>
      <c r="Y5374" s="14"/>
      <c r="Z5374" s="14"/>
      <c r="AA5374" s="14"/>
      <c r="AB5374" s="14"/>
      <c r="AC5374" s="14"/>
      <c r="AD5374" s="14"/>
      <c r="AE5374" s="14"/>
      <c r="AT5374" s="257" t="s">
        <v>252</v>
      </c>
      <c r="AU5374" s="257" t="s">
        <v>93</v>
      </c>
      <c r="AV5374" s="14" t="s">
        <v>93</v>
      </c>
      <c r="AW5374" s="14" t="s">
        <v>46</v>
      </c>
      <c r="AX5374" s="14" t="s">
        <v>85</v>
      </c>
      <c r="AY5374" s="257" t="s">
        <v>241</v>
      </c>
    </row>
    <row r="5375" s="14" customFormat="1">
      <c r="A5375" s="14"/>
      <c r="B5375" s="247"/>
      <c r="C5375" s="248"/>
      <c r="D5375" s="238" t="s">
        <v>252</v>
      </c>
      <c r="E5375" s="249" t="s">
        <v>39</v>
      </c>
      <c r="F5375" s="250" t="s">
        <v>4700</v>
      </c>
      <c r="G5375" s="248"/>
      <c r="H5375" s="251">
        <v>25.600000000000001</v>
      </c>
      <c r="I5375" s="252"/>
      <c r="J5375" s="248"/>
      <c r="K5375" s="248"/>
      <c r="L5375" s="253"/>
      <c r="M5375" s="254"/>
      <c r="N5375" s="255"/>
      <c r="O5375" s="255"/>
      <c r="P5375" s="255"/>
      <c r="Q5375" s="255"/>
      <c r="R5375" s="255"/>
      <c r="S5375" s="255"/>
      <c r="T5375" s="256"/>
      <c r="U5375" s="14"/>
      <c r="V5375" s="14"/>
      <c r="W5375" s="14"/>
      <c r="X5375" s="14"/>
      <c r="Y5375" s="14"/>
      <c r="Z5375" s="14"/>
      <c r="AA5375" s="14"/>
      <c r="AB5375" s="14"/>
      <c r="AC5375" s="14"/>
      <c r="AD5375" s="14"/>
      <c r="AE5375" s="14"/>
      <c r="AT5375" s="257" t="s">
        <v>252</v>
      </c>
      <c r="AU5375" s="257" t="s">
        <v>93</v>
      </c>
      <c r="AV5375" s="14" t="s">
        <v>93</v>
      </c>
      <c r="AW5375" s="14" t="s">
        <v>46</v>
      </c>
      <c r="AX5375" s="14" t="s">
        <v>85</v>
      </c>
      <c r="AY5375" s="257" t="s">
        <v>241</v>
      </c>
    </row>
    <row r="5376" s="14" customFormat="1">
      <c r="A5376" s="14"/>
      <c r="B5376" s="247"/>
      <c r="C5376" s="248"/>
      <c r="D5376" s="238" t="s">
        <v>252</v>
      </c>
      <c r="E5376" s="249" t="s">
        <v>39</v>
      </c>
      <c r="F5376" s="250" t="s">
        <v>4701</v>
      </c>
      <c r="G5376" s="248"/>
      <c r="H5376" s="251">
        <v>9.2100000000000009</v>
      </c>
      <c r="I5376" s="252"/>
      <c r="J5376" s="248"/>
      <c r="K5376" s="248"/>
      <c r="L5376" s="253"/>
      <c r="M5376" s="254"/>
      <c r="N5376" s="255"/>
      <c r="O5376" s="255"/>
      <c r="P5376" s="255"/>
      <c r="Q5376" s="255"/>
      <c r="R5376" s="255"/>
      <c r="S5376" s="255"/>
      <c r="T5376" s="256"/>
      <c r="U5376" s="14"/>
      <c r="V5376" s="14"/>
      <c r="W5376" s="14"/>
      <c r="X5376" s="14"/>
      <c r="Y5376" s="14"/>
      <c r="Z5376" s="14"/>
      <c r="AA5376" s="14"/>
      <c r="AB5376" s="14"/>
      <c r="AC5376" s="14"/>
      <c r="AD5376" s="14"/>
      <c r="AE5376" s="14"/>
      <c r="AT5376" s="257" t="s">
        <v>252</v>
      </c>
      <c r="AU5376" s="257" t="s">
        <v>93</v>
      </c>
      <c r="AV5376" s="14" t="s">
        <v>93</v>
      </c>
      <c r="AW5376" s="14" t="s">
        <v>46</v>
      </c>
      <c r="AX5376" s="14" t="s">
        <v>85</v>
      </c>
      <c r="AY5376" s="257" t="s">
        <v>241</v>
      </c>
    </row>
    <row r="5377" s="14" customFormat="1">
      <c r="A5377" s="14"/>
      <c r="B5377" s="247"/>
      <c r="C5377" s="248"/>
      <c r="D5377" s="238" t="s">
        <v>252</v>
      </c>
      <c r="E5377" s="249" t="s">
        <v>39</v>
      </c>
      <c r="F5377" s="250" t="s">
        <v>4702</v>
      </c>
      <c r="G5377" s="248"/>
      <c r="H5377" s="251">
        <v>11.75</v>
      </c>
      <c r="I5377" s="252"/>
      <c r="J5377" s="248"/>
      <c r="K5377" s="248"/>
      <c r="L5377" s="253"/>
      <c r="M5377" s="254"/>
      <c r="N5377" s="255"/>
      <c r="O5377" s="255"/>
      <c r="P5377" s="255"/>
      <c r="Q5377" s="255"/>
      <c r="R5377" s="255"/>
      <c r="S5377" s="255"/>
      <c r="T5377" s="256"/>
      <c r="U5377" s="14"/>
      <c r="V5377" s="14"/>
      <c r="W5377" s="14"/>
      <c r="X5377" s="14"/>
      <c r="Y5377" s="14"/>
      <c r="Z5377" s="14"/>
      <c r="AA5377" s="14"/>
      <c r="AB5377" s="14"/>
      <c r="AC5377" s="14"/>
      <c r="AD5377" s="14"/>
      <c r="AE5377" s="14"/>
      <c r="AT5377" s="257" t="s">
        <v>252</v>
      </c>
      <c r="AU5377" s="257" t="s">
        <v>93</v>
      </c>
      <c r="AV5377" s="14" t="s">
        <v>93</v>
      </c>
      <c r="AW5377" s="14" t="s">
        <v>46</v>
      </c>
      <c r="AX5377" s="14" t="s">
        <v>85</v>
      </c>
      <c r="AY5377" s="257" t="s">
        <v>241</v>
      </c>
    </row>
    <row r="5378" s="13" customFormat="1">
      <c r="A5378" s="13"/>
      <c r="B5378" s="236"/>
      <c r="C5378" s="237"/>
      <c r="D5378" s="238" t="s">
        <v>252</v>
      </c>
      <c r="E5378" s="239" t="s">
        <v>39</v>
      </c>
      <c r="F5378" s="240" t="s">
        <v>1024</v>
      </c>
      <c r="G5378" s="237"/>
      <c r="H5378" s="239" t="s">
        <v>39</v>
      </c>
      <c r="I5378" s="241"/>
      <c r="J5378" s="237"/>
      <c r="K5378" s="237"/>
      <c r="L5378" s="242"/>
      <c r="M5378" s="243"/>
      <c r="N5378" s="244"/>
      <c r="O5378" s="244"/>
      <c r="P5378" s="244"/>
      <c r="Q5378" s="244"/>
      <c r="R5378" s="244"/>
      <c r="S5378" s="244"/>
      <c r="T5378" s="245"/>
      <c r="U5378" s="13"/>
      <c r="V5378" s="13"/>
      <c r="W5378" s="13"/>
      <c r="X5378" s="13"/>
      <c r="Y5378" s="13"/>
      <c r="Z5378" s="13"/>
      <c r="AA5378" s="13"/>
      <c r="AB5378" s="13"/>
      <c r="AC5378" s="13"/>
      <c r="AD5378" s="13"/>
      <c r="AE5378" s="13"/>
      <c r="AT5378" s="246" t="s">
        <v>252</v>
      </c>
      <c r="AU5378" s="246" t="s">
        <v>93</v>
      </c>
      <c r="AV5378" s="13" t="s">
        <v>23</v>
      </c>
      <c r="AW5378" s="13" t="s">
        <v>46</v>
      </c>
      <c r="AX5378" s="13" t="s">
        <v>85</v>
      </c>
      <c r="AY5378" s="246" t="s">
        <v>241</v>
      </c>
    </row>
    <row r="5379" s="14" customFormat="1">
      <c r="A5379" s="14"/>
      <c r="B5379" s="247"/>
      <c r="C5379" s="248"/>
      <c r="D5379" s="238" t="s">
        <v>252</v>
      </c>
      <c r="E5379" s="249" t="s">
        <v>39</v>
      </c>
      <c r="F5379" s="250" t="s">
        <v>4703</v>
      </c>
      <c r="G5379" s="248"/>
      <c r="H5379" s="251">
        <v>64.900000000000006</v>
      </c>
      <c r="I5379" s="252"/>
      <c r="J5379" s="248"/>
      <c r="K5379" s="248"/>
      <c r="L5379" s="253"/>
      <c r="M5379" s="254"/>
      <c r="N5379" s="255"/>
      <c r="O5379" s="255"/>
      <c r="P5379" s="255"/>
      <c r="Q5379" s="255"/>
      <c r="R5379" s="255"/>
      <c r="S5379" s="255"/>
      <c r="T5379" s="256"/>
      <c r="U5379" s="14"/>
      <c r="V5379" s="14"/>
      <c r="W5379" s="14"/>
      <c r="X5379" s="14"/>
      <c r="Y5379" s="14"/>
      <c r="Z5379" s="14"/>
      <c r="AA5379" s="14"/>
      <c r="AB5379" s="14"/>
      <c r="AC5379" s="14"/>
      <c r="AD5379" s="14"/>
      <c r="AE5379" s="14"/>
      <c r="AT5379" s="257" t="s">
        <v>252</v>
      </c>
      <c r="AU5379" s="257" t="s">
        <v>93</v>
      </c>
      <c r="AV5379" s="14" t="s">
        <v>93</v>
      </c>
      <c r="AW5379" s="14" t="s">
        <v>46</v>
      </c>
      <c r="AX5379" s="14" t="s">
        <v>85</v>
      </c>
      <c r="AY5379" s="257" t="s">
        <v>241</v>
      </c>
    </row>
    <row r="5380" s="14" customFormat="1">
      <c r="A5380" s="14"/>
      <c r="B5380" s="247"/>
      <c r="C5380" s="248"/>
      <c r="D5380" s="238" t="s">
        <v>252</v>
      </c>
      <c r="E5380" s="249" t="s">
        <v>39</v>
      </c>
      <c r="F5380" s="250" t="s">
        <v>4704</v>
      </c>
      <c r="G5380" s="248"/>
      <c r="H5380" s="251">
        <v>14.6</v>
      </c>
      <c r="I5380" s="252"/>
      <c r="J5380" s="248"/>
      <c r="K5380" s="248"/>
      <c r="L5380" s="253"/>
      <c r="M5380" s="254"/>
      <c r="N5380" s="255"/>
      <c r="O5380" s="255"/>
      <c r="P5380" s="255"/>
      <c r="Q5380" s="255"/>
      <c r="R5380" s="255"/>
      <c r="S5380" s="255"/>
      <c r="T5380" s="256"/>
      <c r="U5380" s="14"/>
      <c r="V5380" s="14"/>
      <c r="W5380" s="14"/>
      <c r="X5380" s="14"/>
      <c r="Y5380" s="14"/>
      <c r="Z5380" s="14"/>
      <c r="AA5380" s="14"/>
      <c r="AB5380" s="14"/>
      <c r="AC5380" s="14"/>
      <c r="AD5380" s="14"/>
      <c r="AE5380" s="14"/>
      <c r="AT5380" s="257" t="s">
        <v>252</v>
      </c>
      <c r="AU5380" s="257" t="s">
        <v>93</v>
      </c>
      <c r="AV5380" s="14" t="s">
        <v>93</v>
      </c>
      <c r="AW5380" s="14" t="s">
        <v>46</v>
      </c>
      <c r="AX5380" s="14" t="s">
        <v>85</v>
      </c>
      <c r="AY5380" s="257" t="s">
        <v>241</v>
      </c>
    </row>
    <row r="5381" s="14" customFormat="1">
      <c r="A5381" s="14"/>
      <c r="B5381" s="247"/>
      <c r="C5381" s="248"/>
      <c r="D5381" s="238" t="s">
        <v>252</v>
      </c>
      <c r="E5381" s="249" t="s">
        <v>39</v>
      </c>
      <c r="F5381" s="250" t="s">
        <v>4705</v>
      </c>
      <c r="G5381" s="248"/>
      <c r="H5381" s="251">
        <v>9.4399999999999995</v>
      </c>
      <c r="I5381" s="252"/>
      <c r="J5381" s="248"/>
      <c r="K5381" s="248"/>
      <c r="L5381" s="253"/>
      <c r="M5381" s="254"/>
      <c r="N5381" s="255"/>
      <c r="O5381" s="255"/>
      <c r="P5381" s="255"/>
      <c r="Q5381" s="255"/>
      <c r="R5381" s="255"/>
      <c r="S5381" s="255"/>
      <c r="T5381" s="256"/>
      <c r="U5381" s="14"/>
      <c r="V5381" s="14"/>
      <c r="W5381" s="14"/>
      <c r="X5381" s="14"/>
      <c r="Y5381" s="14"/>
      <c r="Z5381" s="14"/>
      <c r="AA5381" s="14"/>
      <c r="AB5381" s="14"/>
      <c r="AC5381" s="14"/>
      <c r="AD5381" s="14"/>
      <c r="AE5381" s="14"/>
      <c r="AT5381" s="257" t="s">
        <v>252</v>
      </c>
      <c r="AU5381" s="257" t="s">
        <v>93</v>
      </c>
      <c r="AV5381" s="14" t="s">
        <v>93</v>
      </c>
      <c r="AW5381" s="14" t="s">
        <v>46</v>
      </c>
      <c r="AX5381" s="14" t="s">
        <v>85</v>
      </c>
      <c r="AY5381" s="257" t="s">
        <v>241</v>
      </c>
    </row>
    <row r="5382" s="14" customFormat="1">
      <c r="A5382" s="14"/>
      <c r="B5382" s="247"/>
      <c r="C5382" s="248"/>
      <c r="D5382" s="238" t="s">
        <v>252</v>
      </c>
      <c r="E5382" s="249" t="s">
        <v>39</v>
      </c>
      <c r="F5382" s="250" t="s">
        <v>4706</v>
      </c>
      <c r="G5382" s="248"/>
      <c r="H5382" s="251">
        <v>9.8420000000000005</v>
      </c>
      <c r="I5382" s="252"/>
      <c r="J5382" s="248"/>
      <c r="K5382" s="248"/>
      <c r="L5382" s="253"/>
      <c r="M5382" s="254"/>
      <c r="N5382" s="255"/>
      <c r="O5382" s="255"/>
      <c r="P5382" s="255"/>
      <c r="Q5382" s="255"/>
      <c r="R5382" s="255"/>
      <c r="S5382" s="255"/>
      <c r="T5382" s="256"/>
      <c r="U5382" s="14"/>
      <c r="V5382" s="14"/>
      <c r="W5382" s="14"/>
      <c r="X5382" s="14"/>
      <c r="Y5382" s="14"/>
      <c r="Z5382" s="14"/>
      <c r="AA5382" s="14"/>
      <c r="AB5382" s="14"/>
      <c r="AC5382" s="14"/>
      <c r="AD5382" s="14"/>
      <c r="AE5382" s="14"/>
      <c r="AT5382" s="257" t="s">
        <v>252</v>
      </c>
      <c r="AU5382" s="257" t="s">
        <v>93</v>
      </c>
      <c r="AV5382" s="14" t="s">
        <v>93</v>
      </c>
      <c r="AW5382" s="14" t="s">
        <v>46</v>
      </c>
      <c r="AX5382" s="14" t="s">
        <v>85</v>
      </c>
      <c r="AY5382" s="257" t="s">
        <v>241</v>
      </c>
    </row>
    <row r="5383" s="14" customFormat="1">
      <c r="A5383" s="14"/>
      <c r="B5383" s="247"/>
      <c r="C5383" s="248"/>
      <c r="D5383" s="238" t="s">
        <v>252</v>
      </c>
      <c r="E5383" s="249" t="s">
        <v>39</v>
      </c>
      <c r="F5383" s="250" t="s">
        <v>4707</v>
      </c>
      <c r="G5383" s="248"/>
      <c r="H5383" s="251">
        <v>11.199999999999999</v>
      </c>
      <c r="I5383" s="252"/>
      <c r="J5383" s="248"/>
      <c r="K5383" s="248"/>
      <c r="L5383" s="253"/>
      <c r="M5383" s="254"/>
      <c r="N5383" s="255"/>
      <c r="O5383" s="255"/>
      <c r="P5383" s="255"/>
      <c r="Q5383" s="255"/>
      <c r="R5383" s="255"/>
      <c r="S5383" s="255"/>
      <c r="T5383" s="256"/>
      <c r="U5383" s="14"/>
      <c r="V5383" s="14"/>
      <c r="W5383" s="14"/>
      <c r="X5383" s="14"/>
      <c r="Y5383" s="14"/>
      <c r="Z5383" s="14"/>
      <c r="AA5383" s="14"/>
      <c r="AB5383" s="14"/>
      <c r="AC5383" s="14"/>
      <c r="AD5383" s="14"/>
      <c r="AE5383" s="14"/>
      <c r="AT5383" s="257" t="s">
        <v>252</v>
      </c>
      <c r="AU5383" s="257" t="s">
        <v>93</v>
      </c>
      <c r="AV5383" s="14" t="s">
        <v>93</v>
      </c>
      <c r="AW5383" s="14" t="s">
        <v>46</v>
      </c>
      <c r="AX5383" s="14" t="s">
        <v>85</v>
      </c>
      <c r="AY5383" s="257" t="s">
        <v>241</v>
      </c>
    </row>
    <row r="5384" s="14" customFormat="1">
      <c r="A5384" s="14"/>
      <c r="B5384" s="247"/>
      <c r="C5384" s="248"/>
      <c r="D5384" s="238" t="s">
        <v>252</v>
      </c>
      <c r="E5384" s="249" t="s">
        <v>39</v>
      </c>
      <c r="F5384" s="250" t="s">
        <v>4708</v>
      </c>
      <c r="G5384" s="248"/>
      <c r="H5384" s="251">
        <v>11.9</v>
      </c>
      <c r="I5384" s="252"/>
      <c r="J5384" s="248"/>
      <c r="K5384" s="248"/>
      <c r="L5384" s="253"/>
      <c r="M5384" s="254"/>
      <c r="N5384" s="255"/>
      <c r="O5384" s="255"/>
      <c r="P5384" s="255"/>
      <c r="Q5384" s="255"/>
      <c r="R5384" s="255"/>
      <c r="S5384" s="255"/>
      <c r="T5384" s="256"/>
      <c r="U5384" s="14"/>
      <c r="V5384" s="14"/>
      <c r="W5384" s="14"/>
      <c r="X5384" s="14"/>
      <c r="Y5384" s="14"/>
      <c r="Z5384" s="14"/>
      <c r="AA5384" s="14"/>
      <c r="AB5384" s="14"/>
      <c r="AC5384" s="14"/>
      <c r="AD5384" s="14"/>
      <c r="AE5384" s="14"/>
      <c r="AT5384" s="257" t="s">
        <v>252</v>
      </c>
      <c r="AU5384" s="257" t="s">
        <v>93</v>
      </c>
      <c r="AV5384" s="14" t="s">
        <v>93</v>
      </c>
      <c r="AW5384" s="14" t="s">
        <v>46</v>
      </c>
      <c r="AX5384" s="14" t="s">
        <v>85</v>
      </c>
      <c r="AY5384" s="257" t="s">
        <v>241</v>
      </c>
    </row>
    <row r="5385" s="14" customFormat="1">
      <c r="A5385" s="14"/>
      <c r="B5385" s="247"/>
      <c r="C5385" s="248"/>
      <c r="D5385" s="238" t="s">
        <v>252</v>
      </c>
      <c r="E5385" s="249" t="s">
        <v>39</v>
      </c>
      <c r="F5385" s="250" t="s">
        <v>4709</v>
      </c>
      <c r="G5385" s="248"/>
      <c r="H5385" s="251">
        <v>23.899999999999999</v>
      </c>
      <c r="I5385" s="252"/>
      <c r="J5385" s="248"/>
      <c r="K5385" s="248"/>
      <c r="L5385" s="253"/>
      <c r="M5385" s="254"/>
      <c r="N5385" s="255"/>
      <c r="O5385" s="255"/>
      <c r="P5385" s="255"/>
      <c r="Q5385" s="255"/>
      <c r="R5385" s="255"/>
      <c r="S5385" s="255"/>
      <c r="T5385" s="256"/>
      <c r="U5385" s="14"/>
      <c r="V5385" s="14"/>
      <c r="W5385" s="14"/>
      <c r="X5385" s="14"/>
      <c r="Y5385" s="14"/>
      <c r="Z5385" s="14"/>
      <c r="AA5385" s="14"/>
      <c r="AB5385" s="14"/>
      <c r="AC5385" s="14"/>
      <c r="AD5385" s="14"/>
      <c r="AE5385" s="14"/>
      <c r="AT5385" s="257" t="s">
        <v>252</v>
      </c>
      <c r="AU5385" s="257" t="s">
        <v>93</v>
      </c>
      <c r="AV5385" s="14" t="s">
        <v>93</v>
      </c>
      <c r="AW5385" s="14" t="s">
        <v>46</v>
      </c>
      <c r="AX5385" s="14" t="s">
        <v>85</v>
      </c>
      <c r="AY5385" s="257" t="s">
        <v>241</v>
      </c>
    </row>
    <row r="5386" s="14" customFormat="1">
      <c r="A5386" s="14"/>
      <c r="B5386" s="247"/>
      <c r="C5386" s="248"/>
      <c r="D5386" s="238" t="s">
        <v>252</v>
      </c>
      <c r="E5386" s="249" t="s">
        <v>39</v>
      </c>
      <c r="F5386" s="250" t="s">
        <v>4710</v>
      </c>
      <c r="G5386" s="248"/>
      <c r="H5386" s="251">
        <v>16.120000000000001</v>
      </c>
      <c r="I5386" s="252"/>
      <c r="J5386" s="248"/>
      <c r="K5386" s="248"/>
      <c r="L5386" s="253"/>
      <c r="M5386" s="254"/>
      <c r="N5386" s="255"/>
      <c r="O5386" s="255"/>
      <c r="P5386" s="255"/>
      <c r="Q5386" s="255"/>
      <c r="R5386" s="255"/>
      <c r="S5386" s="255"/>
      <c r="T5386" s="256"/>
      <c r="U5386" s="14"/>
      <c r="V5386" s="14"/>
      <c r="W5386" s="14"/>
      <c r="X5386" s="14"/>
      <c r="Y5386" s="14"/>
      <c r="Z5386" s="14"/>
      <c r="AA5386" s="14"/>
      <c r="AB5386" s="14"/>
      <c r="AC5386" s="14"/>
      <c r="AD5386" s="14"/>
      <c r="AE5386" s="14"/>
      <c r="AT5386" s="257" t="s">
        <v>252</v>
      </c>
      <c r="AU5386" s="257" t="s">
        <v>93</v>
      </c>
      <c r="AV5386" s="14" t="s">
        <v>93</v>
      </c>
      <c r="AW5386" s="14" t="s">
        <v>46</v>
      </c>
      <c r="AX5386" s="14" t="s">
        <v>85</v>
      </c>
      <c r="AY5386" s="257" t="s">
        <v>241</v>
      </c>
    </row>
    <row r="5387" s="14" customFormat="1">
      <c r="A5387" s="14"/>
      <c r="B5387" s="247"/>
      <c r="C5387" s="248"/>
      <c r="D5387" s="238" t="s">
        <v>252</v>
      </c>
      <c r="E5387" s="249" t="s">
        <v>39</v>
      </c>
      <c r="F5387" s="250" t="s">
        <v>4711</v>
      </c>
      <c r="G5387" s="248"/>
      <c r="H5387" s="251">
        <v>35.700000000000003</v>
      </c>
      <c r="I5387" s="252"/>
      <c r="J5387" s="248"/>
      <c r="K5387" s="248"/>
      <c r="L5387" s="253"/>
      <c r="M5387" s="254"/>
      <c r="N5387" s="255"/>
      <c r="O5387" s="255"/>
      <c r="P5387" s="255"/>
      <c r="Q5387" s="255"/>
      <c r="R5387" s="255"/>
      <c r="S5387" s="255"/>
      <c r="T5387" s="256"/>
      <c r="U5387" s="14"/>
      <c r="V5387" s="14"/>
      <c r="W5387" s="14"/>
      <c r="X5387" s="14"/>
      <c r="Y5387" s="14"/>
      <c r="Z5387" s="14"/>
      <c r="AA5387" s="14"/>
      <c r="AB5387" s="14"/>
      <c r="AC5387" s="14"/>
      <c r="AD5387" s="14"/>
      <c r="AE5387" s="14"/>
      <c r="AT5387" s="257" t="s">
        <v>252</v>
      </c>
      <c r="AU5387" s="257" t="s">
        <v>93</v>
      </c>
      <c r="AV5387" s="14" t="s">
        <v>93</v>
      </c>
      <c r="AW5387" s="14" t="s">
        <v>46</v>
      </c>
      <c r="AX5387" s="14" t="s">
        <v>85</v>
      </c>
      <c r="AY5387" s="257" t="s">
        <v>241</v>
      </c>
    </row>
    <row r="5388" s="14" customFormat="1">
      <c r="A5388" s="14"/>
      <c r="B5388" s="247"/>
      <c r="C5388" s="248"/>
      <c r="D5388" s="238" t="s">
        <v>252</v>
      </c>
      <c r="E5388" s="249" t="s">
        <v>39</v>
      </c>
      <c r="F5388" s="250" t="s">
        <v>4712</v>
      </c>
      <c r="G5388" s="248"/>
      <c r="H5388" s="251">
        <v>23.800000000000001</v>
      </c>
      <c r="I5388" s="252"/>
      <c r="J5388" s="248"/>
      <c r="K5388" s="248"/>
      <c r="L5388" s="253"/>
      <c r="M5388" s="254"/>
      <c r="N5388" s="255"/>
      <c r="O5388" s="255"/>
      <c r="P5388" s="255"/>
      <c r="Q5388" s="255"/>
      <c r="R5388" s="255"/>
      <c r="S5388" s="255"/>
      <c r="T5388" s="256"/>
      <c r="U5388" s="14"/>
      <c r="V5388" s="14"/>
      <c r="W5388" s="14"/>
      <c r="X5388" s="14"/>
      <c r="Y5388" s="14"/>
      <c r="Z5388" s="14"/>
      <c r="AA5388" s="14"/>
      <c r="AB5388" s="14"/>
      <c r="AC5388" s="14"/>
      <c r="AD5388" s="14"/>
      <c r="AE5388" s="14"/>
      <c r="AT5388" s="257" t="s">
        <v>252</v>
      </c>
      <c r="AU5388" s="257" t="s">
        <v>93</v>
      </c>
      <c r="AV5388" s="14" t="s">
        <v>93</v>
      </c>
      <c r="AW5388" s="14" t="s">
        <v>46</v>
      </c>
      <c r="AX5388" s="14" t="s">
        <v>85</v>
      </c>
      <c r="AY5388" s="257" t="s">
        <v>241</v>
      </c>
    </row>
    <row r="5389" s="14" customFormat="1">
      <c r="A5389" s="14"/>
      <c r="B5389" s="247"/>
      <c r="C5389" s="248"/>
      <c r="D5389" s="238" t="s">
        <v>252</v>
      </c>
      <c r="E5389" s="249" t="s">
        <v>39</v>
      </c>
      <c r="F5389" s="250" t="s">
        <v>4713</v>
      </c>
      <c r="G5389" s="248"/>
      <c r="H5389" s="251">
        <v>32.299999999999997</v>
      </c>
      <c r="I5389" s="252"/>
      <c r="J5389" s="248"/>
      <c r="K5389" s="248"/>
      <c r="L5389" s="253"/>
      <c r="M5389" s="254"/>
      <c r="N5389" s="255"/>
      <c r="O5389" s="255"/>
      <c r="P5389" s="255"/>
      <c r="Q5389" s="255"/>
      <c r="R5389" s="255"/>
      <c r="S5389" s="255"/>
      <c r="T5389" s="256"/>
      <c r="U5389" s="14"/>
      <c r="V5389" s="14"/>
      <c r="W5389" s="14"/>
      <c r="X5389" s="14"/>
      <c r="Y5389" s="14"/>
      <c r="Z5389" s="14"/>
      <c r="AA5389" s="14"/>
      <c r="AB5389" s="14"/>
      <c r="AC5389" s="14"/>
      <c r="AD5389" s="14"/>
      <c r="AE5389" s="14"/>
      <c r="AT5389" s="257" t="s">
        <v>252</v>
      </c>
      <c r="AU5389" s="257" t="s">
        <v>93</v>
      </c>
      <c r="AV5389" s="14" t="s">
        <v>93</v>
      </c>
      <c r="AW5389" s="14" t="s">
        <v>46</v>
      </c>
      <c r="AX5389" s="14" t="s">
        <v>85</v>
      </c>
      <c r="AY5389" s="257" t="s">
        <v>241</v>
      </c>
    </row>
    <row r="5390" s="16" customFormat="1">
      <c r="A5390" s="16"/>
      <c r="B5390" s="269"/>
      <c r="C5390" s="270"/>
      <c r="D5390" s="238" t="s">
        <v>252</v>
      </c>
      <c r="E5390" s="271" t="s">
        <v>39</v>
      </c>
      <c r="F5390" s="272" t="s">
        <v>295</v>
      </c>
      <c r="G5390" s="270"/>
      <c r="H5390" s="273">
        <v>572.56200000000001</v>
      </c>
      <c r="I5390" s="274"/>
      <c r="J5390" s="270"/>
      <c r="K5390" s="270"/>
      <c r="L5390" s="275"/>
      <c r="M5390" s="276"/>
      <c r="N5390" s="277"/>
      <c r="O5390" s="277"/>
      <c r="P5390" s="277"/>
      <c r="Q5390" s="277"/>
      <c r="R5390" s="277"/>
      <c r="S5390" s="277"/>
      <c r="T5390" s="278"/>
      <c r="U5390" s="16"/>
      <c r="V5390" s="16"/>
      <c r="W5390" s="16"/>
      <c r="X5390" s="16"/>
      <c r="Y5390" s="16"/>
      <c r="Z5390" s="16"/>
      <c r="AA5390" s="16"/>
      <c r="AB5390" s="16"/>
      <c r="AC5390" s="16"/>
      <c r="AD5390" s="16"/>
      <c r="AE5390" s="16"/>
      <c r="AT5390" s="279" t="s">
        <v>252</v>
      </c>
      <c r="AU5390" s="279" t="s">
        <v>93</v>
      </c>
      <c r="AV5390" s="16" t="s">
        <v>113</v>
      </c>
      <c r="AW5390" s="16" t="s">
        <v>46</v>
      </c>
      <c r="AX5390" s="16" t="s">
        <v>85</v>
      </c>
      <c r="AY5390" s="279" t="s">
        <v>241</v>
      </c>
    </row>
    <row r="5391" s="15" customFormat="1">
      <c r="A5391" s="15"/>
      <c r="B5391" s="258"/>
      <c r="C5391" s="259"/>
      <c r="D5391" s="238" t="s">
        <v>252</v>
      </c>
      <c r="E5391" s="260" t="s">
        <v>39</v>
      </c>
      <c r="F5391" s="261" t="s">
        <v>274</v>
      </c>
      <c r="G5391" s="259"/>
      <c r="H5391" s="262">
        <v>1210.8019999999999</v>
      </c>
      <c r="I5391" s="263"/>
      <c r="J5391" s="259"/>
      <c r="K5391" s="259"/>
      <c r="L5391" s="264"/>
      <c r="M5391" s="265"/>
      <c r="N5391" s="266"/>
      <c r="O5391" s="266"/>
      <c r="P5391" s="266"/>
      <c r="Q5391" s="266"/>
      <c r="R5391" s="266"/>
      <c r="S5391" s="266"/>
      <c r="T5391" s="267"/>
      <c r="U5391" s="15"/>
      <c r="V5391" s="15"/>
      <c r="W5391" s="15"/>
      <c r="X5391" s="15"/>
      <c r="Y5391" s="15"/>
      <c r="Z5391" s="15"/>
      <c r="AA5391" s="15"/>
      <c r="AB5391" s="15"/>
      <c r="AC5391" s="15"/>
      <c r="AD5391" s="15"/>
      <c r="AE5391" s="15"/>
      <c r="AT5391" s="268" t="s">
        <v>252</v>
      </c>
      <c r="AU5391" s="268" t="s">
        <v>93</v>
      </c>
      <c r="AV5391" s="15" t="s">
        <v>248</v>
      </c>
      <c r="AW5391" s="15" t="s">
        <v>46</v>
      </c>
      <c r="AX5391" s="15" t="s">
        <v>23</v>
      </c>
      <c r="AY5391" s="268" t="s">
        <v>241</v>
      </c>
    </row>
    <row r="5392" s="14" customFormat="1">
      <c r="A5392" s="14"/>
      <c r="B5392" s="247"/>
      <c r="C5392" s="248"/>
      <c r="D5392" s="238" t="s">
        <v>252</v>
      </c>
      <c r="E5392" s="248"/>
      <c r="F5392" s="250" t="s">
        <v>4714</v>
      </c>
      <c r="G5392" s="248"/>
      <c r="H5392" s="251">
        <v>1271.3420000000001</v>
      </c>
      <c r="I5392" s="252"/>
      <c r="J5392" s="248"/>
      <c r="K5392" s="248"/>
      <c r="L5392" s="253"/>
      <c r="M5392" s="254"/>
      <c r="N5392" s="255"/>
      <c r="O5392" s="255"/>
      <c r="P5392" s="255"/>
      <c r="Q5392" s="255"/>
      <c r="R5392" s="255"/>
      <c r="S5392" s="255"/>
      <c r="T5392" s="256"/>
      <c r="U5392" s="14"/>
      <c r="V5392" s="14"/>
      <c r="W5392" s="14"/>
      <c r="X5392" s="14"/>
      <c r="Y5392" s="14"/>
      <c r="Z5392" s="14"/>
      <c r="AA5392" s="14"/>
      <c r="AB5392" s="14"/>
      <c r="AC5392" s="14"/>
      <c r="AD5392" s="14"/>
      <c r="AE5392" s="14"/>
      <c r="AT5392" s="257" t="s">
        <v>252</v>
      </c>
      <c r="AU5392" s="257" t="s">
        <v>93</v>
      </c>
      <c r="AV5392" s="14" t="s">
        <v>93</v>
      </c>
      <c r="AW5392" s="14" t="s">
        <v>4</v>
      </c>
      <c r="AX5392" s="14" t="s">
        <v>23</v>
      </c>
      <c r="AY5392" s="257" t="s">
        <v>241</v>
      </c>
    </row>
    <row r="5393" s="2" customFormat="1" ht="16.5" customHeight="1">
      <c r="A5393" s="42"/>
      <c r="B5393" s="43"/>
      <c r="C5393" s="280" t="s">
        <v>4715</v>
      </c>
      <c r="D5393" s="280" t="s">
        <v>463</v>
      </c>
      <c r="E5393" s="281" t="s">
        <v>4716</v>
      </c>
      <c r="F5393" s="282" t="s">
        <v>4717</v>
      </c>
      <c r="G5393" s="283" t="s">
        <v>515</v>
      </c>
      <c r="H5393" s="284">
        <v>37.463999999999999</v>
      </c>
      <c r="I5393" s="285"/>
      <c r="J5393" s="286">
        <f>ROUND(I5393*H5393,2)</f>
        <v>0</v>
      </c>
      <c r="K5393" s="282" t="s">
        <v>247</v>
      </c>
      <c r="L5393" s="287"/>
      <c r="M5393" s="288" t="s">
        <v>39</v>
      </c>
      <c r="N5393" s="289" t="s">
        <v>56</v>
      </c>
      <c r="O5393" s="88"/>
      <c r="P5393" s="227">
        <f>O5393*H5393</f>
        <v>0</v>
      </c>
      <c r="Q5393" s="227">
        <v>2.0000000000000002E-05</v>
      </c>
      <c r="R5393" s="227">
        <f>Q5393*H5393</f>
        <v>0.00074928000000000006</v>
      </c>
      <c r="S5393" s="227">
        <v>0</v>
      </c>
      <c r="T5393" s="228">
        <f>S5393*H5393</f>
        <v>0</v>
      </c>
      <c r="U5393" s="42"/>
      <c r="V5393" s="42"/>
      <c r="W5393" s="42"/>
      <c r="X5393" s="42"/>
      <c r="Y5393" s="42"/>
      <c r="Z5393" s="42"/>
      <c r="AA5393" s="42"/>
      <c r="AB5393" s="42"/>
      <c r="AC5393" s="42"/>
      <c r="AD5393" s="42"/>
      <c r="AE5393" s="42"/>
      <c r="AR5393" s="229" t="s">
        <v>660</v>
      </c>
      <c r="AT5393" s="229" t="s">
        <v>463</v>
      </c>
      <c r="AU5393" s="229" t="s">
        <v>93</v>
      </c>
      <c r="AY5393" s="20" t="s">
        <v>241</v>
      </c>
      <c r="BE5393" s="230">
        <f>IF(N5393="základní",J5393,0)</f>
        <v>0</v>
      </c>
      <c r="BF5393" s="230">
        <f>IF(N5393="snížená",J5393,0)</f>
        <v>0</v>
      </c>
      <c r="BG5393" s="230">
        <f>IF(N5393="zákl. přenesená",J5393,0)</f>
        <v>0</v>
      </c>
      <c r="BH5393" s="230">
        <f>IF(N5393="sníž. přenesená",J5393,0)</f>
        <v>0</v>
      </c>
      <c r="BI5393" s="230">
        <f>IF(N5393="nulová",J5393,0)</f>
        <v>0</v>
      </c>
      <c r="BJ5393" s="20" t="s">
        <v>23</v>
      </c>
      <c r="BK5393" s="230">
        <f>ROUND(I5393*H5393,2)</f>
        <v>0</v>
      </c>
      <c r="BL5393" s="20" t="s">
        <v>462</v>
      </c>
      <c r="BM5393" s="229" t="s">
        <v>4718</v>
      </c>
    </row>
    <row r="5394" s="13" customFormat="1">
      <c r="A5394" s="13"/>
      <c r="B5394" s="236"/>
      <c r="C5394" s="237"/>
      <c r="D5394" s="238" t="s">
        <v>252</v>
      </c>
      <c r="E5394" s="239" t="s">
        <v>39</v>
      </c>
      <c r="F5394" s="240" t="s">
        <v>665</v>
      </c>
      <c r="G5394" s="237"/>
      <c r="H5394" s="239" t="s">
        <v>39</v>
      </c>
      <c r="I5394" s="241"/>
      <c r="J5394" s="237"/>
      <c r="K5394" s="237"/>
      <c r="L5394" s="242"/>
      <c r="M5394" s="243"/>
      <c r="N5394" s="244"/>
      <c r="O5394" s="244"/>
      <c r="P5394" s="244"/>
      <c r="Q5394" s="244"/>
      <c r="R5394" s="244"/>
      <c r="S5394" s="244"/>
      <c r="T5394" s="245"/>
      <c r="U5394" s="13"/>
      <c r="V5394" s="13"/>
      <c r="W5394" s="13"/>
      <c r="X5394" s="13"/>
      <c r="Y5394" s="13"/>
      <c r="Z5394" s="13"/>
      <c r="AA5394" s="13"/>
      <c r="AB5394" s="13"/>
      <c r="AC5394" s="13"/>
      <c r="AD5394" s="13"/>
      <c r="AE5394" s="13"/>
      <c r="AT5394" s="246" t="s">
        <v>252</v>
      </c>
      <c r="AU5394" s="246" t="s">
        <v>93</v>
      </c>
      <c r="AV5394" s="13" t="s">
        <v>23</v>
      </c>
      <c r="AW5394" s="13" t="s">
        <v>46</v>
      </c>
      <c r="AX5394" s="13" t="s">
        <v>85</v>
      </c>
      <c r="AY5394" s="246" t="s">
        <v>241</v>
      </c>
    </row>
    <row r="5395" s="13" customFormat="1">
      <c r="A5395" s="13"/>
      <c r="B5395" s="236"/>
      <c r="C5395" s="237"/>
      <c r="D5395" s="238" t="s">
        <v>252</v>
      </c>
      <c r="E5395" s="239" t="s">
        <v>39</v>
      </c>
      <c r="F5395" s="240" t="s">
        <v>4719</v>
      </c>
      <c r="G5395" s="237"/>
      <c r="H5395" s="239" t="s">
        <v>39</v>
      </c>
      <c r="I5395" s="241"/>
      <c r="J5395" s="237"/>
      <c r="K5395" s="237"/>
      <c r="L5395" s="242"/>
      <c r="M5395" s="243"/>
      <c r="N5395" s="244"/>
      <c r="O5395" s="244"/>
      <c r="P5395" s="244"/>
      <c r="Q5395" s="244"/>
      <c r="R5395" s="244"/>
      <c r="S5395" s="244"/>
      <c r="T5395" s="245"/>
      <c r="U5395" s="13"/>
      <c r="V5395" s="13"/>
      <c r="W5395" s="13"/>
      <c r="X5395" s="13"/>
      <c r="Y5395" s="13"/>
      <c r="Z5395" s="13"/>
      <c r="AA5395" s="13"/>
      <c r="AB5395" s="13"/>
      <c r="AC5395" s="13"/>
      <c r="AD5395" s="13"/>
      <c r="AE5395" s="13"/>
      <c r="AT5395" s="246" t="s">
        <v>252</v>
      </c>
      <c r="AU5395" s="246" t="s">
        <v>93</v>
      </c>
      <c r="AV5395" s="13" t="s">
        <v>23</v>
      </c>
      <c r="AW5395" s="13" t="s">
        <v>46</v>
      </c>
      <c r="AX5395" s="13" t="s">
        <v>85</v>
      </c>
      <c r="AY5395" s="246" t="s">
        <v>241</v>
      </c>
    </row>
    <row r="5396" s="14" customFormat="1">
      <c r="A5396" s="14"/>
      <c r="B5396" s="247"/>
      <c r="C5396" s="248"/>
      <c r="D5396" s="238" t="s">
        <v>252</v>
      </c>
      <c r="E5396" s="249" t="s">
        <v>39</v>
      </c>
      <c r="F5396" s="250" t="s">
        <v>4720</v>
      </c>
      <c r="G5396" s="248"/>
      <c r="H5396" s="251">
        <v>35.68</v>
      </c>
      <c r="I5396" s="252"/>
      <c r="J5396" s="248"/>
      <c r="K5396" s="248"/>
      <c r="L5396" s="253"/>
      <c r="M5396" s="254"/>
      <c r="N5396" s="255"/>
      <c r="O5396" s="255"/>
      <c r="P5396" s="255"/>
      <c r="Q5396" s="255"/>
      <c r="R5396" s="255"/>
      <c r="S5396" s="255"/>
      <c r="T5396" s="256"/>
      <c r="U5396" s="14"/>
      <c r="V5396" s="14"/>
      <c r="W5396" s="14"/>
      <c r="X5396" s="14"/>
      <c r="Y5396" s="14"/>
      <c r="Z5396" s="14"/>
      <c r="AA5396" s="14"/>
      <c r="AB5396" s="14"/>
      <c r="AC5396" s="14"/>
      <c r="AD5396" s="14"/>
      <c r="AE5396" s="14"/>
      <c r="AT5396" s="257" t="s">
        <v>252</v>
      </c>
      <c r="AU5396" s="257" t="s">
        <v>93</v>
      </c>
      <c r="AV5396" s="14" t="s">
        <v>93</v>
      </c>
      <c r="AW5396" s="14" t="s">
        <v>46</v>
      </c>
      <c r="AX5396" s="14" t="s">
        <v>23</v>
      </c>
      <c r="AY5396" s="257" t="s">
        <v>241</v>
      </c>
    </row>
    <row r="5397" s="14" customFormat="1">
      <c r="A5397" s="14"/>
      <c r="B5397" s="247"/>
      <c r="C5397" s="248"/>
      <c r="D5397" s="238" t="s">
        <v>252</v>
      </c>
      <c r="E5397" s="248"/>
      <c r="F5397" s="250" t="s">
        <v>4721</v>
      </c>
      <c r="G5397" s="248"/>
      <c r="H5397" s="251">
        <v>37.463999999999999</v>
      </c>
      <c r="I5397" s="252"/>
      <c r="J5397" s="248"/>
      <c r="K5397" s="248"/>
      <c r="L5397" s="253"/>
      <c r="M5397" s="254"/>
      <c r="N5397" s="255"/>
      <c r="O5397" s="255"/>
      <c r="P5397" s="255"/>
      <c r="Q5397" s="255"/>
      <c r="R5397" s="255"/>
      <c r="S5397" s="255"/>
      <c r="T5397" s="256"/>
      <c r="U5397" s="14"/>
      <c r="V5397" s="14"/>
      <c r="W5397" s="14"/>
      <c r="X5397" s="14"/>
      <c r="Y5397" s="14"/>
      <c r="Z5397" s="14"/>
      <c r="AA5397" s="14"/>
      <c r="AB5397" s="14"/>
      <c r="AC5397" s="14"/>
      <c r="AD5397" s="14"/>
      <c r="AE5397" s="14"/>
      <c r="AT5397" s="257" t="s">
        <v>252</v>
      </c>
      <c r="AU5397" s="257" t="s">
        <v>93</v>
      </c>
      <c r="AV5397" s="14" t="s">
        <v>93</v>
      </c>
      <c r="AW5397" s="14" t="s">
        <v>4</v>
      </c>
      <c r="AX5397" s="14" t="s">
        <v>23</v>
      </c>
      <c r="AY5397" s="257" t="s">
        <v>241</v>
      </c>
    </row>
    <row r="5398" s="2" customFormat="1" ht="24.15" customHeight="1">
      <c r="A5398" s="42"/>
      <c r="B5398" s="43"/>
      <c r="C5398" s="218" t="s">
        <v>4722</v>
      </c>
      <c r="D5398" s="218" t="s">
        <v>243</v>
      </c>
      <c r="E5398" s="219" t="s">
        <v>4723</v>
      </c>
      <c r="F5398" s="220" t="s">
        <v>4724</v>
      </c>
      <c r="G5398" s="221" t="s">
        <v>145</v>
      </c>
      <c r="H5398" s="222">
        <v>35.978000000000002</v>
      </c>
      <c r="I5398" s="223"/>
      <c r="J5398" s="224">
        <f>ROUND(I5398*H5398,2)</f>
        <v>0</v>
      </c>
      <c r="K5398" s="220" t="s">
        <v>247</v>
      </c>
      <c r="L5398" s="48"/>
      <c r="M5398" s="225" t="s">
        <v>39</v>
      </c>
      <c r="N5398" s="226" t="s">
        <v>56</v>
      </c>
      <c r="O5398" s="88"/>
      <c r="P5398" s="227">
        <f>O5398*H5398</f>
        <v>0</v>
      </c>
      <c r="Q5398" s="227">
        <v>0.0060000000000000001</v>
      </c>
      <c r="R5398" s="227">
        <f>Q5398*H5398</f>
        <v>0.215868</v>
      </c>
      <c r="S5398" s="227">
        <v>0</v>
      </c>
      <c r="T5398" s="228">
        <f>S5398*H5398</f>
        <v>0</v>
      </c>
      <c r="U5398" s="42"/>
      <c r="V5398" s="42"/>
      <c r="W5398" s="42"/>
      <c r="X5398" s="42"/>
      <c r="Y5398" s="42"/>
      <c r="Z5398" s="42"/>
      <c r="AA5398" s="42"/>
      <c r="AB5398" s="42"/>
      <c r="AC5398" s="42"/>
      <c r="AD5398" s="42"/>
      <c r="AE5398" s="42"/>
      <c r="AR5398" s="229" t="s">
        <v>462</v>
      </c>
      <c r="AT5398" s="229" t="s">
        <v>243</v>
      </c>
      <c r="AU5398" s="229" t="s">
        <v>93</v>
      </c>
      <c r="AY5398" s="20" t="s">
        <v>241</v>
      </c>
      <c r="BE5398" s="230">
        <f>IF(N5398="základní",J5398,0)</f>
        <v>0</v>
      </c>
      <c r="BF5398" s="230">
        <f>IF(N5398="snížená",J5398,0)</f>
        <v>0</v>
      </c>
      <c r="BG5398" s="230">
        <f>IF(N5398="zákl. přenesená",J5398,0)</f>
        <v>0</v>
      </c>
      <c r="BH5398" s="230">
        <f>IF(N5398="sníž. přenesená",J5398,0)</f>
        <v>0</v>
      </c>
      <c r="BI5398" s="230">
        <f>IF(N5398="nulová",J5398,0)</f>
        <v>0</v>
      </c>
      <c r="BJ5398" s="20" t="s">
        <v>23</v>
      </c>
      <c r="BK5398" s="230">
        <f>ROUND(I5398*H5398,2)</f>
        <v>0</v>
      </c>
      <c r="BL5398" s="20" t="s">
        <v>462</v>
      </c>
      <c r="BM5398" s="229" t="s">
        <v>4725</v>
      </c>
    </row>
    <row r="5399" s="2" customFormat="1">
      <c r="A5399" s="42"/>
      <c r="B5399" s="43"/>
      <c r="C5399" s="44"/>
      <c r="D5399" s="231" t="s">
        <v>250</v>
      </c>
      <c r="E5399" s="44"/>
      <c r="F5399" s="232" t="s">
        <v>4726</v>
      </c>
      <c r="G5399" s="44"/>
      <c r="H5399" s="44"/>
      <c r="I5399" s="233"/>
      <c r="J5399" s="44"/>
      <c r="K5399" s="44"/>
      <c r="L5399" s="48"/>
      <c r="M5399" s="234"/>
      <c r="N5399" s="235"/>
      <c r="O5399" s="88"/>
      <c r="P5399" s="88"/>
      <c r="Q5399" s="88"/>
      <c r="R5399" s="88"/>
      <c r="S5399" s="88"/>
      <c r="T5399" s="89"/>
      <c r="U5399" s="42"/>
      <c r="V5399" s="42"/>
      <c r="W5399" s="42"/>
      <c r="X5399" s="42"/>
      <c r="Y5399" s="42"/>
      <c r="Z5399" s="42"/>
      <c r="AA5399" s="42"/>
      <c r="AB5399" s="42"/>
      <c r="AC5399" s="42"/>
      <c r="AD5399" s="42"/>
      <c r="AE5399" s="42"/>
      <c r="AT5399" s="20" t="s">
        <v>250</v>
      </c>
      <c r="AU5399" s="20" t="s">
        <v>93</v>
      </c>
    </row>
    <row r="5400" s="13" customFormat="1">
      <c r="A5400" s="13"/>
      <c r="B5400" s="236"/>
      <c r="C5400" s="237"/>
      <c r="D5400" s="238" t="s">
        <v>252</v>
      </c>
      <c r="E5400" s="239" t="s">
        <v>39</v>
      </c>
      <c r="F5400" s="240" t="s">
        <v>1085</v>
      </c>
      <c r="G5400" s="237"/>
      <c r="H5400" s="239" t="s">
        <v>39</v>
      </c>
      <c r="I5400" s="241"/>
      <c r="J5400" s="237"/>
      <c r="K5400" s="237"/>
      <c r="L5400" s="242"/>
      <c r="M5400" s="243"/>
      <c r="N5400" s="244"/>
      <c r="O5400" s="244"/>
      <c r="P5400" s="244"/>
      <c r="Q5400" s="244"/>
      <c r="R5400" s="244"/>
      <c r="S5400" s="244"/>
      <c r="T5400" s="245"/>
      <c r="U5400" s="13"/>
      <c r="V5400" s="13"/>
      <c r="W5400" s="13"/>
      <c r="X5400" s="13"/>
      <c r="Y5400" s="13"/>
      <c r="Z5400" s="13"/>
      <c r="AA5400" s="13"/>
      <c r="AB5400" s="13"/>
      <c r="AC5400" s="13"/>
      <c r="AD5400" s="13"/>
      <c r="AE5400" s="13"/>
      <c r="AT5400" s="246" t="s">
        <v>252</v>
      </c>
      <c r="AU5400" s="246" t="s">
        <v>93</v>
      </c>
      <c r="AV5400" s="13" t="s">
        <v>23</v>
      </c>
      <c r="AW5400" s="13" t="s">
        <v>46</v>
      </c>
      <c r="AX5400" s="13" t="s">
        <v>85</v>
      </c>
      <c r="AY5400" s="246" t="s">
        <v>241</v>
      </c>
    </row>
    <row r="5401" s="13" customFormat="1">
      <c r="A5401" s="13"/>
      <c r="B5401" s="236"/>
      <c r="C5401" s="237"/>
      <c r="D5401" s="238" t="s">
        <v>252</v>
      </c>
      <c r="E5401" s="239" t="s">
        <v>39</v>
      </c>
      <c r="F5401" s="240" t="s">
        <v>1307</v>
      </c>
      <c r="G5401" s="237"/>
      <c r="H5401" s="239" t="s">
        <v>39</v>
      </c>
      <c r="I5401" s="241"/>
      <c r="J5401" s="237"/>
      <c r="K5401" s="237"/>
      <c r="L5401" s="242"/>
      <c r="M5401" s="243"/>
      <c r="N5401" s="244"/>
      <c r="O5401" s="244"/>
      <c r="P5401" s="244"/>
      <c r="Q5401" s="244"/>
      <c r="R5401" s="244"/>
      <c r="S5401" s="244"/>
      <c r="T5401" s="245"/>
      <c r="U5401" s="13"/>
      <c r="V5401" s="13"/>
      <c r="W5401" s="13"/>
      <c r="X5401" s="13"/>
      <c r="Y5401" s="13"/>
      <c r="Z5401" s="13"/>
      <c r="AA5401" s="13"/>
      <c r="AB5401" s="13"/>
      <c r="AC5401" s="13"/>
      <c r="AD5401" s="13"/>
      <c r="AE5401" s="13"/>
      <c r="AT5401" s="246" t="s">
        <v>252</v>
      </c>
      <c r="AU5401" s="246" t="s">
        <v>93</v>
      </c>
      <c r="AV5401" s="13" t="s">
        <v>23</v>
      </c>
      <c r="AW5401" s="13" t="s">
        <v>46</v>
      </c>
      <c r="AX5401" s="13" t="s">
        <v>85</v>
      </c>
      <c r="AY5401" s="246" t="s">
        <v>241</v>
      </c>
    </row>
    <row r="5402" s="14" customFormat="1">
      <c r="A5402" s="14"/>
      <c r="B5402" s="247"/>
      <c r="C5402" s="248"/>
      <c r="D5402" s="238" t="s">
        <v>252</v>
      </c>
      <c r="E5402" s="249" t="s">
        <v>39</v>
      </c>
      <c r="F5402" s="250" t="s">
        <v>4727</v>
      </c>
      <c r="G5402" s="248"/>
      <c r="H5402" s="251">
        <v>35.978000000000002</v>
      </c>
      <c r="I5402" s="252"/>
      <c r="J5402" s="248"/>
      <c r="K5402" s="248"/>
      <c r="L5402" s="253"/>
      <c r="M5402" s="254"/>
      <c r="N5402" s="255"/>
      <c r="O5402" s="255"/>
      <c r="P5402" s="255"/>
      <c r="Q5402" s="255"/>
      <c r="R5402" s="255"/>
      <c r="S5402" s="255"/>
      <c r="T5402" s="256"/>
      <c r="U5402" s="14"/>
      <c r="V5402" s="14"/>
      <c r="W5402" s="14"/>
      <c r="X5402" s="14"/>
      <c r="Y5402" s="14"/>
      <c r="Z5402" s="14"/>
      <c r="AA5402" s="14"/>
      <c r="AB5402" s="14"/>
      <c r="AC5402" s="14"/>
      <c r="AD5402" s="14"/>
      <c r="AE5402" s="14"/>
      <c r="AT5402" s="257" t="s">
        <v>252</v>
      </c>
      <c r="AU5402" s="257" t="s">
        <v>93</v>
      </c>
      <c r="AV5402" s="14" t="s">
        <v>93</v>
      </c>
      <c r="AW5402" s="14" t="s">
        <v>46</v>
      </c>
      <c r="AX5402" s="14" t="s">
        <v>23</v>
      </c>
      <c r="AY5402" s="257" t="s">
        <v>241</v>
      </c>
    </row>
    <row r="5403" s="2" customFormat="1" ht="16.5" customHeight="1">
      <c r="A5403" s="42"/>
      <c r="B5403" s="43"/>
      <c r="C5403" s="280" t="s">
        <v>4728</v>
      </c>
      <c r="D5403" s="280" t="s">
        <v>463</v>
      </c>
      <c r="E5403" s="281" t="s">
        <v>4729</v>
      </c>
      <c r="F5403" s="282" t="s">
        <v>4730</v>
      </c>
      <c r="G5403" s="283" t="s">
        <v>145</v>
      </c>
      <c r="H5403" s="284">
        <v>37.777000000000001</v>
      </c>
      <c r="I5403" s="285"/>
      <c r="J5403" s="286">
        <f>ROUND(I5403*H5403,2)</f>
        <v>0</v>
      </c>
      <c r="K5403" s="282" t="s">
        <v>247</v>
      </c>
      <c r="L5403" s="287"/>
      <c r="M5403" s="288" t="s">
        <v>39</v>
      </c>
      <c r="N5403" s="289" t="s">
        <v>56</v>
      </c>
      <c r="O5403" s="88"/>
      <c r="P5403" s="227">
        <f>O5403*H5403</f>
        <v>0</v>
      </c>
      <c r="Q5403" s="227">
        <v>0.00175</v>
      </c>
      <c r="R5403" s="227">
        <f>Q5403*H5403</f>
        <v>0.066109750000000009</v>
      </c>
      <c r="S5403" s="227">
        <v>0</v>
      </c>
      <c r="T5403" s="228">
        <f>S5403*H5403</f>
        <v>0</v>
      </c>
      <c r="U5403" s="42"/>
      <c r="V5403" s="42"/>
      <c r="W5403" s="42"/>
      <c r="X5403" s="42"/>
      <c r="Y5403" s="42"/>
      <c r="Z5403" s="42"/>
      <c r="AA5403" s="42"/>
      <c r="AB5403" s="42"/>
      <c r="AC5403" s="42"/>
      <c r="AD5403" s="42"/>
      <c r="AE5403" s="42"/>
      <c r="AR5403" s="229" t="s">
        <v>660</v>
      </c>
      <c r="AT5403" s="229" t="s">
        <v>463</v>
      </c>
      <c r="AU5403" s="229" t="s">
        <v>93</v>
      </c>
      <c r="AY5403" s="20" t="s">
        <v>241</v>
      </c>
      <c r="BE5403" s="230">
        <f>IF(N5403="základní",J5403,0)</f>
        <v>0</v>
      </c>
      <c r="BF5403" s="230">
        <f>IF(N5403="snížená",J5403,0)</f>
        <v>0</v>
      </c>
      <c r="BG5403" s="230">
        <f>IF(N5403="zákl. přenesená",J5403,0)</f>
        <v>0</v>
      </c>
      <c r="BH5403" s="230">
        <f>IF(N5403="sníž. přenesená",J5403,0)</f>
        <v>0</v>
      </c>
      <c r="BI5403" s="230">
        <f>IF(N5403="nulová",J5403,0)</f>
        <v>0</v>
      </c>
      <c r="BJ5403" s="20" t="s">
        <v>23</v>
      </c>
      <c r="BK5403" s="230">
        <f>ROUND(I5403*H5403,2)</f>
        <v>0</v>
      </c>
      <c r="BL5403" s="20" t="s">
        <v>462</v>
      </c>
      <c r="BM5403" s="229" t="s">
        <v>4731</v>
      </c>
    </row>
    <row r="5404" s="14" customFormat="1">
      <c r="A5404" s="14"/>
      <c r="B5404" s="247"/>
      <c r="C5404" s="248"/>
      <c r="D5404" s="238" t="s">
        <v>252</v>
      </c>
      <c r="E5404" s="248"/>
      <c r="F5404" s="250" t="s">
        <v>4732</v>
      </c>
      <c r="G5404" s="248"/>
      <c r="H5404" s="251">
        <v>37.777000000000001</v>
      </c>
      <c r="I5404" s="252"/>
      <c r="J5404" s="248"/>
      <c r="K5404" s="248"/>
      <c r="L5404" s="253"/>
      <c r="M5404" s="254"/>
      <c r="N5404" s="255"/>
      <c r="O5404" s="255"/>
      <c r="P5404" s="255"/>
      <c r="Q5404" s="255"/>
      <c r="R5404" s="255"/>
      <c r="S5404" s="255"/>
      <c r="T5404" s="256"/>
      <c r="U5404" s="14"/>
      <c r="V5404" s="14"/>
      <c r="W5404" s="14"/>
      <c r="X5404" s="14"/>
      <c r="Y5404" s="14"/>
      <c r="Z5404" s="14"/>
      <c r="AA5404" s="14"/>
      <c r="AB5404" s="14"/>
      <c r="AC5404" s="14"/>
      <c r="AD5404" s="14"/>
      <c r="AE5404" s="14"/>
      <c r="AT5404" s="257" t="s">
        <v>252</v>
      </c>
      <c r="AU5404" s="257" t="s">
        <v>93</v>
      </c>
      <c r="AV5404" s="14" t="s">
        <v>93</v>
      </c>
      <c r="AW5404" s="14" t="s">
        <v>4</v>
      </c>
      <c r="AX5404" s="14" t="s">
        <v>23</v>
      </c>
      <c r="AY5404" s="257" t="s">
        <v>241</v>
      </c>
    </row>
    <row r="5405" s="2" customFormat="1" ht="24.15" customHeight="1">
      <c r="A5405" s="42"/>
      <c r="B5405" s="43"/>
      <c r="C5405" s="218" t="s">
        <v>4733</v>
      </c>
      <c r="D5405" s="218" t="s">
        <v>243</v>
      </c>
      <c r="E5405" s="219" t="s">
        <v>4734</v>
      </c>
      <c r="F5405" s="220" t="s">
        <v>4735</v>
      </c>
      <c r="G5405" s="221" t="s">
        <v>145</v>
      </c>
      <c r="H5405" s="222">
        <v>52.869999999999997</v>
      </c>
      <c r="I5405" s="223"/>
      <c r="J5405" s="224">
        <f>ROUND(I5405*H5405,2)</f>
        <v>0</v>
      </c>
      <c r="K5405" s="220" t="s">
        <v>247</v>
      </c>
      <c r="L5405" s="48"/>
      <c r="M5405" s="225" t="s">
        <v>39</v>
      </c>
      <c r="N5405" s="226" t="s">
        <v>56</v>
      </c>
      <c r="O5405" s="88"/>
      <c r="P5405" s="227">
        <f>O5405*H5405</f>
        <v>0</v>
      </c>
      <c r="Q5405" s="227">
        <v>0.0030000000000000001</v>
      </c>
      <c r="R5405" s="227">
        <f>Q5405*H5405</f>
        <v>0.15861</v>
      </c>
      <c r="S5405" s="227">
        <v>0</v>
      </c>
      <c r="T5405" s="228">
        <f>S5405*H5405</f>
        <v>0</v>
      </c>
      <c r="U5405" s="42"/>
      <c r="V5405" s="42"/>
      <c r="W5405" s="42"/>
      <c r="X5405" s="42"/>
      <c r="Y5405" s="42"/>
      <c r="Z5405" s="42"/>
      <c r="AA5405" s="42"/>
      <c r="AB5405" s="42"/>
      <c r="AC5405" s="42"/>
      <c r="AD5405" s="42"/>
      <c r="AE5405" s="42"/>
      <c r="AR5405" s="229" t="s">
        <v>462</v>
      </c>
      <c r="AT5405" s="229" t="s">
        <v>243</v>
      </c>
      <c r="AU5405" s="229" t="s">
        <v>93</v>
      </c>
      <c r="AY5405" s="20" t="s">
        <v>241</v>
      </c>
      <c r="BE5405" s="230">
        <f>IF(N5405="základní",J5405,0)</f>
        <v>0</v>
      </c>
      <c r="BF5405" s="230">
        <f>IF(N5405="snížená",J5405,0)</f>
        <v>0</v>
      </c>
      <c r="BG5405" s="230">
        <f>IF(N5405="zákl. přenesená",J5405,0)</f>
        <v>0</v>
      </c>
      <c r="BH5405" s="230">
        <f>IF(N5405="sníž. přenesená",J5405,0)</f>
        <v>0</v>
      </c>
      <c r="BI5405" s="230">
        <f>IF(N5405="nulová",J5405,0)</f>
        <v>0</v>
      </c>
      <c r="BJ5405" s="20" t="s">
        <v>23</v>
      </c>
      <c r="BK5405" s="230">
        <f>ROUND(I5405*H5405,2)</f>
        <v>0</v>
      </c>
      <c r="BL5405" s="20" t="s">
        <v>462</v>
      </c>
      <c r="BM5405" s="229" t="s">
        <v>4736</v>
      </c>
    </row>
    <row r="5406" s="2" customFormat="1">
      <c r="A5406" s="42"/>
      <c r="B5406" s="43"/>
      <c r="C5406" s="44"/>
      <c r="D5406" s="231" t="s">
        <v>250</v>
      </c>
      <c r="E5406" s="44"/>
      <c r="F5406" s="232" t="s">
        <v>4737</v>
      </c>
      <c r="G5406" s="44"/>
      <c r="H5406" s="44"/>
      <c r="I5406" s="233"/>
      <c r="J5406" s="44"/>
      <c r="K5406" s="44"/>
      <c r="L5406" s="48"/>
      <c r="M5406" s="234"/>
      <c r="N5406" s="235"/>
      <c r="O5406" s="88"/>
      <c r="P5406" s="88"/>
      <c r="Q5406" s="88"/>
      <c r="R5406" s="88"/>
      <c r="S5406" s="88"/>
      <c r="T5406" s="89"/>
      <c r="U5406" s="42"/>
      <c r="V5406" s="42"/>
      <c r="W5406" s="42"/>
      <c r="X5406" s="42"/>
      <c r="Y5406" s="42"/>
      <c r="Z5406" s="42"/>
      <c r="AA5406" s="42"/>
      <c r="AB5406" s="42"/>
      <c r="AC5406" s="42"/>
      <c r="AD5406" s="42"/>
      <c r="AE5406" s="42"/>
      <c r="AT5406" s="20" t="s">
        <v>250</v>
      </c>
      <c r="AU5406" s="20" t="s">
        <v>93</v>
      </c>
    </row>
    <row r="5407" s="13" customFormat="1">
      <c r="A5407" s="13"/>
      <c r="B5407" s="236"/>
      <c r="C5407" s="237"/>
      <c r="D5407" s="238" t="s">
        <v>252</v>
      </c>
      <c r="E5407" s="239" t="s">
        <v>39</v>
      </c>
      <c r="F5407" s="240" t="s">
        <v>1085</v>
      </c>
      <c r="G5407" s="237"/>
      <c r="H5407" s="239" t="s">
        <v>39</v>
      </c>
      <c r="I5407" s="241"/>
      <c r="J5407" s="237"/>
      <c r="K5407" s="237"/>
      <c r="L5407" s="242"/>
      <c r="M5407" s="243"/>
      <c r="N5407" s="244"/>
      <c r="O5407" s="244"/>
      <c r="P5407" s="244"/>
      <c r="Q5407" s="244"/>
      <c r="R5407" s="244"/>
      <c r="S5407" s="244"/>
      <c r="T5407" s="245"/>
      <c r="U5407" s="13"/>
      <c r="V5407" s="13"/>
      <c r="W5407" s="13"/>
      <c r="X5407" s="13"/>
      <c r="Y5407" s="13"/>
      <c r="Z5407" s="13"/>
      <c r="AA5407" s="13"/>
      <c r="AB5407" s="13"/>
      <c r="AC5407" s="13"/>
      <c r="AD5407" s="13"/>
      <c r="AE5407" s="13"/>
      <c r="AT5407" s="246" t="s">
        <v>252</v>
      </c>
      <c r="AU5407" s="246" t="s">
        <v>93</v>
      </c>
      <c r="AV5407" s="13" t="s">
        <v>23</v>
      </c>
      <c r="AW5407" s="13" t="s">
        <v>46</v>
      </c>
      <c r="AX5407" s="13" t="s">
        <v>85</v>
      </c>
      <c r="AY5407" s="246" t="s">
        <v>241</v>
      </c>
    </row>
    <row r="5408" s="13" customFormat="1">
      <c r="A5408" s="13"/>
      <c r="B5408" s="236"/>
      <c r="C5408" s="237"/>
      <c r="D5408" s="238" t="s">
        <v>252</v>
      </c>
      <c r="E5408" s="239" t="s">
        <v>39</v>
      </c>
      <c r="F5408" s="240" t="s">
        <v>4738</v>
      </c>
      <c r="G5408" s="237"/>
      <c r="H5408" s="239" t="s">
        <v>39</v>
      </c>
      <c r="I5408" s="241"/>
      <c r="J5408" s="237"/>
      <c r="K5408" s="237"/>
      <c r="L5408" s="242"/>
      <c r="M5408" s="243"/>
      <c r="N5408" s="244"/>
      <c r="O5408" s="244"/>
      <c r="P5408" s="244"/>
      <c r="Q5408" s="244"/>
      <c r="R5408" s="244"/>
      <c r="S5408" s="244"/>
      <c r="T5408" s="245"/>
      <c r="U5408" s="13"/>
      <c r="V5408" s="13"/>
      <c r="W5408" s="13"/>
      <c r="X5408" s="13"/>
      <c r="Y5408" s="13"/>
      <c r="Z5408" s="13"/>
      <c r="AA5408" s="13"/>
      <c r="AB5408" s="13"/>
      <c r="AC5408" s="13"/>
      <c r="AD5408" s="13"/>
      <c r="AE5408" s="13"/>
      <c r="AT5408" s="246" t="s">
        <v>252</v>
      </c>
      <c r="AU5408" s="246" t="s">
        <v>93</v>
      </c>
      <c r="AV5408" s="13" t="s">
        <v>23</v>
      </c>
      <c r="AW5408" s="13" t="s">
        <v>46</v>
      </c>
      <c r="AX5408" s="13" t="s">
        <v>85</v>
      </c>
      <c r="AY5408" s="246" t="s">
        <v>241</v>
      </c>
    </row>
    <row r="5409" s="14" customFormat="1">
      <c r="A5409" s="14"/>
      <c r="B5409" s="247"/>
      <c r="C5409" s="248"/>
      <c r="D5409" s="238" t="s">
        <v>252</v>
      </c>
      <c r="E5409" s="249" t="s">
        <v>39</v>
      </c>
      <c r="F5409" s="250" t="s">
        <v>4739</v>
      </c>
      <c r="G5409" s="248"/>
      <c r="H5409" s="251">
        <v>52.869999999999997</v>
      </c>
      <c r="I5409" s="252"/>
      <c r="J5409" s="248"/>
      <c r="K5409" s="248"/>
      <c r="L5409" s="253"/>
      <c r="M5409" s="254"/>
      <c r="N5409" s="255"/>
      <c r="O5409" s="255"/>
      <c r="P5409" s="255"/>
      <c r="Q5409" s="255"/>
      <c r="R5409" s="255"/>
      <c r="S5409" s="255"/>
      <c r="T5409" s="256"/>
      <c r="U5409" s="14"/>
      <c r="V5409" s="14"/>
      <c r="W5409" s="14"/>
      <c r="X5409" s="14"/>
      <c r="Y5409" s="14"/>
      <c r="Z5409" s="14"/>
      <c r="AA5409" s="14"/>
      <c r="AB5409" s="14"/>
      <c r="AC5409" s="14"/>
      <c r="AD5409" s="14"/>
      <c r="AE5409" s="14"/>
      <c r="AT5409" s="257" t="s">
        <v>252</v>
      </c>
      <c r="AU5409" s="257" t="s">
        <v>93</v>
      </c>
      <c r="AV5409" s="14" t="s">
        <v>93</v>
      </c>
      <c r="AW5409" s="14" t="s">
        <v>46</v>
      </c>
      <c r="AX5409" s="14" t="s">
        <v>23</v>
      </c>
      <c r="AY5409" s="257" t="s">
        <v>241</v>
      </c>
    </row>
    <row r="5410" s="2" customFormat="1" ht="16.5" customHeight="1">
      <c r="A5410" s="42"/>
      <c r="B5410" s="43"/>
      <c r="C5410" s="280" t="s">
        <v>4740</v>
      </c>
      <c r="D5410" s="280" t="s">
        <v>463</v>
      </c>
      <c r="E5410" s="281" t="s">
        <v>4741</v>
      </c>
      <c r="F5410" s="282" t="s">
        <v>4742</v>
      </c>
      <c r="G5410" s="283" t="s">
        <v>145</v>
      </c>
      <c r="H5410" s="284">
        <v>55.514000000000003</v>
      </c>
      <c r="I5410" s="285"/>
      <c r="J5410" s="286">
        <f>ROUND(I5410*H5410,2)</f>
        <v>0</v>
      </c>
      <c r="K5410" s="282" t="s">
        <v>247</v>
      </c>
      <c r="L5410" s="287"/>
      <c r="M5410" s="288" t="s">
        <v>39</v>
      </c>
      <c r="N5410" s="289" t="s">
        <v>56</v>
      </c>
      <c r="O5410" s="88"/>
      <c r="P5410" s="227">
        <f>O5410*H5410</f>
        <v>0</v>
      </c>
      <c r="Q5410" s="227">
        <v>0.0018</v>
      </c>
      <c r="R5410" s="227">
        <f>Q5410*H5410</f>
        <v>0.099925200000000006</v>
      </c>
      <c r="S5410" s="227">
        <v>0</v>
      </c>
      <c r="T5410" s="228">
        <f>S5410*H5410</f>
        <v>0</v>
      </c>
      <c r="U5410" s="42"/>
      <c r="V5410" s="42"/>
      <c r="W5410" s="42"/>
      <c r="X5410" s="42"/>
      <c r="Y5410" s="42"/>
      <c r="Z5410" s="42"/>
      <c r="AA5410" s="42"/>
      <c r="AB5410" s="42"/>
      <c r="AC5410" s="42"/>
      <c r="AD5410" s="42"/>
      <c r="AE5410" s="42"/>
      <c r="AR5410" s="229" t="s">
        <v>660</v>
      </c>
      <c r="AT5410" s="229" t="s">
        <v>463</v>
      </c>
      <c r="AU5410" s="229" t="s">
        <v>93</v>
      </c>
      <c r="AY5410" s="20" t="s">
        <v>241</v>
      </c>
      <c r="BE5410" s="230">
        <f>IF(N5410="základní",J5410,0)</f>
        <v>0</v>
      </c>
      <c r="BF5410" s="230">
        <f>IF(N5410="snížená",J5410,0)</f>
        <v>0</v>
      </c>
      <c r="BG5410" s="230">
        <f>IF(N5410="zákl. přenesená",J5410,0)</f>
        <v>0</v>
      </c>
      <c r="BH5410" s="230">
        <f>IF(N5410="sníž. přenesená",J5410,0)</f>
        <v>0</v>
      </c>
      <c r="BI5410" s="230">
        <f>IF(N5410="nulová",J5410,0)</f>
        <v>0</v>
      </c>
      <c r="BJ5410" s="20" t="s">
        <v>23</v>
      </c>
      <c r="BK5410" s="230">
        <f>ROUND(I5410*H5410,2)</f>
        <v>0</v>
      </c>
      <c r="BL5410" s="20" t="s">
        <v>462</v>
      </c>
      <c r="BM5410" s="229" t="s">
        <v>4743</v>
      </c>
    </row>
    <row r="5411" s="14" customFormat="1">
      <c r="A5411" s="14"/>
      <c r="B5411" s="247"/>
      <c r="C5411" s="248"/>
      <c r="D5411" s="238" t="s">
        <v>252</v>
      </c>
      <c r="E5411" s="248"/>
      <c r="F5411" s="250" t="s">
        <v>4744</v>
      </c>
      <c r="G5411" s="248"/>
      <c r="H5411" s="251">
        <v>55.514000000000003</v>
      </c>
      <c r="I5411" s="252"/>
      <c r="J5411" s="248"/>
      <c r="K5411" s="248"/>
      <c r="L5411" s="253"/>
      <c r="M5411" s="254"/>
      <c r="N5411" s="255"/>
      <c r="O5411" s="255"/>
      <c r="P5411" s="255"/>
      <c r="Q5411" s="255"/>
      <c r="R5411" s="255"/>
      <c r="S5411" s="255"/>
      <c r="T5411" s="256"/>
      <c r="U5411" s="14"/>
      <c r="V5411" s="14"/>
      <c r="W5411" s="14"/>
      <c r="X5411" s="14"/>
      <c r="Y5411" s="14"/>
      <c r="Z5411" s="14"/>
      <c r="AA5411" s="14"/>
      <c r="AB5411" s="14"/>
      <c r="AC5411" s="14"/>
      <c r="AD5411" s="14"/>
      <c r="AE5411" s="14"/>
      <c r="AT5411" s="257" t="s">
        <v>252</v>
      </c>
      <c r="AU5411" s="257" t="s">
        <v>93</v>
      </c>
      <c r="AV5411" s="14" t="s">
        <v>93</v>
      </c>
      <c r="AW5411" s="14" t="s">
        <v>4</v>
      </c>
      <c r="AX5411" s="14" t="s">
        <v>23</v>
      </c>
      <c r="AY5411" s="257" t="s">
        <v>241</v>
      </c>
    </row>
    <row r="5412" s="2" customFormat="1" ht="24.15" customHeight="1">
      <c r="A5412" s="42"/>
      <c r="B5412" s="43"/>
      <c r="C5412" s="218" t="s">
        <v>4745</v>
      </c>
      <c r="D5412" s="218" t="s">
        <v>243</v>
      </c>
      <c r="E5412" s="219" t="s">
        <v>4746</v>
      </c>
      <c r="F5412" s="220" t="s">
        <v>4747</v>
      </c>
      <c r="G5412" s="221" t="s">
        <v>145</v>
      </c>
      <c r="H5412" s="222">
        <v>29.268000000000001</v>
      </c>
      <c r="I5412" s="223"/>
      <c r="J5412" s="224">
        <f>ROUND(I5412*H5412,2)</f>
        <v>0</v>
      </c>
      <c r="K5412" s="220" t="s">
        <v>247</v>
      </c>
      <c r="L5412" s="48"/>
      <c r="M5412" s="225" t="s">
        <v>39</v>
      </c>
      <c r="N5412" s="226" t="s">
        <v>56</v>
      </c>
      <c r="O5412" s="88"/>
      <c r="P5412" s="227">
        <f>O5412*H5412</f>
        <v>0</v>
      </c>
      <c r="Q5412" s="227">
        <v>0</v>
      </c>
      <c r="R5412" s="227">
        <f>Q5412*H5412</f>
        <v>0</v>
      </c>
      <c r="S5412" s="227">
        <v>0.0025000000000000001</v>
      </c>
      <c r="T5412" s="228">
        <f>S5412*H5412</f>
        <v>0.073169999999999999</v>
      </c>
      <c r="U5412" s="42"/>
      <c r="V5412" s="42"/>
      <c r="W5412" s="42"/>
      <c r="X5412" s="42"/>
      <c r="Y5412" s="42"/>
      <c r="Z5412" s="42"/>
      <c r="AA5412" s="42"/>
      <c r="AB5412" s="42"/>
      <c r="AC5412" s="42"/>
      <c r="AD5412" s="42"/>
      <c r="AE5412" s="42"/>
      <c r="AR5412" s="229" t="s">
        <v>462</v>
      </c>
      <c r="AT5412" s="229" t="s">
        <v>243</v>
      </c>
      <c r="AU5412" s="229" t="s">
        <v>93</v>
      </c>
      <c r="AY5412" s="20" t="s">
        <v>241</v>
      </c>
      <c r="BE5412" s="230">
        <f>IF(N5412="základní",J5412,0)</f>
        <v>0</v>
      </c>
      <c r="BF5412" s="230">
        <f>IF(N5412="snížená",J5412,0)</f>
        <v>0</v>
      </c>
      <c r="BG5412" s="230">
        <f>IF(N5412="zákl. přenesená",J5412,0)</f>
        <v>0</v>
      </c>
      <c r="BH5412" s="230">
        <f>IF(N5412="sníž. přenesená",J5412,0)</f>
        <v>0</v>
      </c>
      <c r="BI5412" s="230">
        <f>IF(N5412="nulová",J5412,0)</f>
        <v>0</v>
      </c>
      <c r="BJ5412" s="20" t="s">
        <v>23</v>
      </c>
      <c r="BK5412" s="230">
        <f>ROUND(I5412*H5412,2)</f>
        <v>0</v>
      </c>
      <c r="BL5412" s="20" t="s">
        <v>462</v>
      </c>
      <c r="BM5412" s="229" t="s">
        <v>4748</v>
      </c>
    </row>
    <row r="5413" s="2" customFormat="1">
      <c r="A5413" s="42"/>
      <c r="B5413" s="43"/>
      <c r="C5413" s="44"/>
      <c r="D5413" s="231" t="s">
        <v>250</v>
      </c>
      <c r="E5413" s="44"/>
      <c r="F5413" s="232" t="s">
        <v>4749</v>
      </c>
      <c r="G5413" s="44"/>
      <c r="H5413" s="44"/>
      <c r="I5413" s="233"/>
      <c r="J5413" s="44"/>
      <c r="K5413" s="44"/>
      <c r="L5413" s="48"/>
      <c r="M5413" s="234"/>
      <c r="N5413" s="235"/>
      <c r="O5413" s="88"/>
      <c r="P5413" s="88"/>
      <c r="Q5413" s="88"/>
      <c r="R5413" s="88"/>
      <c r="S5413" s="88"/>
      <c r="T5413" s="89"/>
      <c r="U5413" s="42"/>
      <c r="V5413" s="42"/>
      <c r="W5413" s="42"/>
      <c r="X5413" s="42"/>
      <c r="Y5413" s="42"/>
      <c r="Z5413" s="42"/>
      <c r="AA5413" s="42"/>
      <c r="AB5413" s="42"/>
      <c r="AC5413" s="42"/>
      <c r="AD5413" s="42"/>
      <c r="AE5413" s="42"/>
      <c r="AT5413" s="20" t="s">
        <v>250</v>
      </c>
      <c r="AU5413" s="20" t="s">
        <v>93</v>
      </c>
    </row>
    <row r="5414" s="13" customFormat="1">
      <c r="A5414" s="13"/>
      <c r="B5414" s="236"/>
      <c r="C5414" s="237"/>
      <c r="D5414" s="238" t="s">
        <v>252</v>
      </c>
      <c r="E5414" s="239" t="s">
        <v>39</v>
      </c>
      <c r="F5414" s="240" t="s">
        <v>2289</v>
      </c>
      <c r="G5414" s="237"/>
      <c r="H5414" s="239" t="s">
        <v>39</v>
      </c>
      <c r="I5414" s="241"/>
      <c r="J5414" s="237"/>
      <c r="K5414" s="237"/>
      <c r="L5414" s="242"/>
      <c r="M5414" s="243"/>
      <c r="N5414" s="244"/>
      <c r="O5414" s="244"/>
      <c r="P5414" s="244"/>
      <c r="Q5414" s="244"/>
      <c r="R5414" s="244"/>
      <c r="S5414" s="244"/>
      <c r="T5414" s="245"/>
      <c r="U5414" s="13"/>
      <c r="V5414" s="13"/>
      <c r="W5414" s="13"/>
      <c r="X5414" s="13"/>
      <c r="Y5414" s="13"/>
      <c r="Z5414" s="13"/>
      <c r="AA5414" s="13"/>
      <c r="AB5414" s="13"/>
      <c r="AC5414" s="13"/>
      <c r="AD5414" s="13"/>
      <c r="AE5414" s="13"/>
      <c r="AT5414" s="246" t="s">
        <v>252</v>
      </c>
      <c r="AU5414" s="246" t="s">
        <v>93</v>
      </c>
      <c r="AV5414" s="13" t="s">
        <v>23</v>
      </c>
      <c r="AW5414" s="13" t="s">
        <v>46</v>
      </c>
      <c r="AX5414" s="13" t="s">
        <v>85</v>
      </c>
      <c r="AY5414" s="246" t="s">
        <v>241</v>
      </c>
    </row>
    <row r="5415" s="13" customFormat="1">
      <c r="A5415" s="13"/>
      <c r="B5415" s="236"/>
      <c r="C5415" s="237"/>
      <c r="D5415" s="238" t="s">
        <v>252</v>
      </c>
      <c r="E5415" s="239" t="s">
        <v>39</v>
      </c>
      <c r="F5415" s="240" t="s">
        <v>3977</v>
      </c>
      <c r="G5415" s="237"/>
      <c r="H5415" s="239" t="s">
        <v>39</v>
      </c>
      <c r="I5415" s="241"/>
      <c r="J5415" s="237"/>
      <c r="K5415" s="237"/>
      <c r="L5415" s="242"/>
      <c r="M5415" s="243"/>
      <c r="N5415" s="244"/>
      <c r="O5415" s="244"/>
      <c r="P5415" s="244"/>
      <c r="Q5415" s="244"/>
      <c r="R5415" s="244"/>
      <c r="S5415" s="244"/>
      <c r="T5415" s="245"/>
      <c r="U5415" s="13"/>
      <c r="V5415" s="13"/>
      <c r="W5415" s="13"/>
      <c r="X5415" s="13"/>
      <c r="Y5415" s="13"/>
      <c r="Z5415" s="13"/>
      <c r="AA5415" s="13"/>
      <c r="AB5415" s="13"/>
      <c r="AC5415" s="13"/>
      <c r="AD5415" s="13"/>
      <c r="AE5415" s="13"/>
      <c r="AT5415" s="246" t="s">
        <v>252</v>
      </c>
      <c r="AU5415" s="246" t="s">
        <v>93</v>
      </c>
      <c r="AV5415" s="13" t="s">
        <v>23</v>
      </c>
      <c r="AW5415" s="13" t="s">
        <v>46</v>
      </c>
      <c r="AX5415" s="13" t="s">
        <v>85</v>
      </c>
      <c r="AY5415" s="246" t="s">
        <v>241</v>
      </c>
    </row>
    <row r="5416" s="14" customFormat="1">
      <c r="A5416" s="14"/>
      <c r="B5416" s="247"/>
      <c r="C5416" s="248"/>
      <c r="D5416" s="238" t="s">
        <v>252</v>
      </c>
      <c r="E5416" s="249" t="s">
        <v>39</v>
      </c>
      <c r="F5416" s="250" t="s">
        <v>3886</v>
      </c>
      <c r="G5416" s="248"/>
      <c r="H5416" s="251">
        <v>4.5</v>
      </c>
      <c r="I5416" s="252"/>
      <c r="J5416" s="248"/>
      <c r="K5416" s="248"/>
      <c r="L5416" s="253"/>
      <c r="M5416" s="254"/>
      <c r="N5416" s="255"/>
      <c r="O5416" s="255"/>
      <c r="P5416" s="255"/>
      <c r="Q5416" s="255"/>
      <c r="R5416" s="255"/>
      <c r="S5416" s="255"/>
      <c r="T5416" s="256"/>
      <c r="U5416" s="14"/>
      <c r="V5416" s="14"/>
      <c r="W5416" s="14"/>
      <c r="X5416" s="14"/>
      <c r="Y5416" s="14"/>
      <c r="Z5416" s="14"/>
      <c r="AA5416" s="14"/>
      <c r="AB5416" s="14"/>
      <c r="AC5416" s="14"/>
      <c r="AD5416" s="14"/>
      <c r="AE5416" s="14"/>
      <c r="AT5416" s="257" t="s">
        <v>252</v>
      </c>
      <c r="AU5416" s="257" t="s">
        <v>93</v>
      </c>
      <c r="AV5416" s="14" t="s">
        <v>93</v>
      </c>
      <c r="AW5416" s="14" t="s">
        <v>46</v>
      </c>
      <c r="AX5416" s="14" t="s">
        <v>85</v>
      </c>
      <c r="AY5416" s="257" t="s">
        <v>241</v>
      </c>
    </row>
    <row r="5417" s="13" customFormat="1">
      <c r="A5417" s="13"/>
      <c r="B5417" s="236"/>
      <c r="C5417" s="237"/>
      <c r="D5417" s="238" t="s">
        <v>252</v>
      </c>
      <c r="E5417" s="239" t="s">
        <v>39</v>
      </c>
      <c r="F5417" s="240" t="s">
        <v>4018</v>
      </c>
      <c r="G5417" s="237"/>
      <c r="H5417" s="239" t="s">
        <v>39</v>
      </c>
      <c r="I5417" s="241"/>
      <c r="J5417" s="237"/>
      <c r="K5417" s="237"/>
      <c r="L5417" s="242"/>
      <c r="M5417" s="243"/>
      <c r="N5417" s="244"/>
      <c r="O5417" s="244"/>
      <c r="P5417" s="244"/>
      <c r="Q5417" s="244"/>
      <c r="R5417" s="244"/>
      <c r="S5417" s="244"/>
      <c r="T5417" s="245"/>
      <c r="U5417" s="13"/>
      <c r="V5417" s="13"/>
      <c r="W5417" s="13"/>
      <c r="X5417" s="13"/>
      <c r="Y5417" s="13"/>
      <c r="Z5417" s="13"/>
      <c r="AA5417" s="13"/>
      <c r="AB5417" s="13"/>
      <c r="AC5417" s="13"/>
      <c r="AD5417" s="13"/>
      <c r="AE5417" s="13"/>
      <c r="AT5417" s="246" t="s">
        <v>252</v>
      </c>
      <c r="AU5417" s="246" t="s">
        <v>93</v>
      </c>
      <c r="AV5417" s="13" t="s">
        <v>23</v>
      </c>
      <c r="AW5417" s="13" t="s">
        <v>46</v>
      </c>
      <c r="AX5417" s="13" t="s">
        <v>85</v>
      </c>
      <c r="AY5417" s="246" t="s">
        <v>241</v>
      </c>
    </row>
    <row r="5418" s="13" customFormat="1">
      <c r="A5418" s="13"/>
      <c r="B5418" s="236"/>
      <c r="C5418" s="237"/>
      <c r="D5418" s="238" t="s">
        <v>252</v>
      </c>
      <c r="E5418" s="239" t="s">
        <v>39</v>
      </c>
      <c r="F5418" s="240" t="s">
        <v>4019</v>
      </c>
      <c r="G5418" s="237"/>
      <c r="H5418" s="239" t="s">
        <v>39</v>
      </c>
      <c r="I5418" s="241"/>
      <c r="J5418" s="237"/>
      <c r="K5418" s="237"/>
      <c r="L5418" s="242"/>
      <c r="M5418" s="243"/>
      <c r="N5418" s="244"/>
      <c r="O5418" s="244"/>
      <c r="P5418" s="244"/>
      <c r="Q5418" s="244"/>
      <c r="R5418" s="244"/>
      <c r="S5418" s="244"/>
      <c r="T5418" s="245"/>
      <c r="U5418" s="13"/>
      <c r="V5418" s="13"/>
      <c r="W5418" s="13"/>
      <c r="X5418" s="13"/>
      <c r="Y5418" s="13"/>
      <c r="Z5418" s="13"/>
      <c r="AA5418" s="13"/>
      <c r="AB5418" s="13"/>
      <c r="AC5418" s="13"/>
      <c r="AD5418" s="13"/>
      <c r="AE5418" s="13"/>
      <c r="AT5418" s="246" t="s">
        <v>252</v>
      </c>
      <c r="AU5418" s="246" t="s">
        <v>93</v>
      </c>
      <c r="AV5418" s="13" t="s">
        <v>23</v>
      </c>
      <c r="AW5418" s="13" t="s">
        <v>46</v>
      </c>
      <c r="AX5418" s="13" t="s">
        <v>85</v>
      </c>
      <c r="AY5418" s="246" t="s">
        <v>241</v>
      </c>
    </row>
    <row r="5419" s="14" customFormat="1">
      <c r="A5419" s="14"/>
      <c r="B5419" s="247"/>
      <c r="C5419" s="248"/>
      <c r="D5419" s="238" t="s">
        <v>252</v>
      </c>
      <c r="E5419" s="249" t="s">
        <v>39</v>
      </c>
      <c r="F5419" s="250" t="s">
        <v>4430</v>
      </c>
      <c r="G5419" s="248"/>
      <c r="H5419" s="251">
        <v>8.7780000000000005</v>
      </c>
      <c r="I5419" s="252"/>
      <c r="J5419" s="248"/>
      <c r="K5419" s="248"/>
      <c r="L5419" s="253"/>
      <c r="M5419" s="254"/>
      <c r="N5419" s="255"/>
      <c r="O5419" s="255"/>
      <c r="P5419" s="255"/>
      <c r="Q5419" s="255"/>
      <c r="R5419" s="255"/>
      <c r="S5419" s="255"/>
      <c r="T5419" s="256"/>
      <c r="U5419" s="14"/>
      <c r="V5419" s="14"/>
      <c r="W5419" s="14"/>
      <c r="X5419" s="14"/>
      <c r="Y5419" s="14"/>
      <c r="Z5419" s="14"/>
      <c r="AA5419" s="14"/>
      <c r="AB5419" s="14"/>
      <c r="AC5419" s="14"/>
      <c r="AD5419" s="14"/>
      <c r="AE5419" s="14"/>
      <c r="AT5419" s="257" t="s">
        <v>252</v>
      </c>
      <c r="AU5419" s="257" t="s">
        <v>93</v>
      </c>
      <c r="AV5419" s="14" t="s">
        <v>93</v>
      </c>
      <c r="AW5419" s="14" t="s">
        <v>46</v>
      </c>
      <c r="AX5419" s="14" t="s">
        <v>85</v>
      </c>
      <c r="AY5419" s="257" t="s">
        <v>241</v>
      </c>
    </row>
    <row r="5420" s="13" customFormat="1">
      <c r="A5420" s="13"/>
      <c r="B5420" s="236"/>
      <c r="C5420" s="237"/>
      <c r="D5420" s="238" t="s">
        <v>252</v>
      </c>
      <c r="E5420" s="239" t="s">
        <v>39</v>
      </c>
      <c r="F5420" s="240" t="s">
        <v>2443</v>
      </c>
      <c r="G5420" s="237"/>
      <c r="H5420" s="239" t="s">
        <v>39</v>
      </c>
      <c r="I5420" s="241"/>
      <c r="J5420" s="237"/>
      <c r="K5420" s="237"/>
      <c r="L5420" s="242"/>
      <c r="M5420" s="243"/>
      <c r="N5420" s="244"/>
      <c r="O5420" s="244"/>
      <c r="P5420" s="244"/>
      <c r="Q5420" s="244"/>
      <c r="R5420" s="244"/>
      <c r="S5420" s="244"/>
      <c r="T5420" s="245"/>
      <c r="U5420" s="13"/>
      <c r="V5420" s="13"/>
      <c r="W5420" s="13"/>
      <c r="X5420" s="13"/>
      <c r="Y5420" s="13"/>
      <c r="Z5420" s="13"/>
      <c r="AA5420" s="13"/>
      <c r="AB5420" s="13"/>
      <c r="AC5420" s="13"/>
      <c r="AD5420" s="13"/>
      <c r="AE5420" s="13"/>
      <c r="AT5420" s="246" t="s">
        <v>252</v>
      </c>
      <c r="AU5420" s="246" t="s">
        <v>93</v>
      </c>
      <c r="AV5420" s="13" t="s">
        <v>23</v>
      </c>
      <c r="AW5420" s="13" t="s">
        <v>46</v>
      </c>
      <c r="AX5420" s="13" t="s">
        <v>85</v>
      </c>
      <c r="AY5420" s="246" t="s">
        <v>241</v>
      </c>
    </row>
    <row r="5421" s="13" customFormat="1">
      <c r="A5421" s="13"/>
      <c r="B5421" s="236"/>
      <c r="C5421" s="237"/>
      <c r="D5421" s="238" t="s">
        <v>252</v>
      </c>
      <c r="E5421" s="239" t="s">
        <v>39</v>
      </c>
      <c r="F5421" s="240" t="s">
        <v>3801</v>
      </c>
      <c r="G5421" s="237"/>
      <c r="H5421" s="239" t="s">
        <v>39</v>
      </c>
      <c r="I5421" s="241"/>
      <c r="J5421" s="237"/>
      <c r="K5421" s="237"/>
      <c r="L5421" s="242"/>
      <c r="M5421" s="243"/>
      <c r="N5421" s="244"/>
      <c r="O5421" s="244"/>
      <c r="P5421" s="244"/>
      <c r="Q5421" s="244"/>
      <c r="R5421" s="244"/>
      <c r="S5421" s="244"/>
      <c r="T5421" s="245"/>
      <c r="U5421" s="13"/>
      <c r="V5421" s="13"/>
      <c r="W5421" s="13"/>
      <c r="X5421" s="13"/>
      <c r="Y5421" s="13"/>
      <c r="Z5421" s="13"/>
      <c r="AA5421" s="13"/>
      <c r="AB5421" s="13"/>
      <c r="AC5421" s="13"/>
      <c r="AD5421" s="13"/>
      <c r="AE5421" s="13"/>
      <c r="AT5421" s="246" t="s">
        <v>252</v>
      </c>
      <c r="AU5421" s="246" t="s">
        <v>93</v>
      </c>
      <c r="AV5421" s="13" t="s">
        <v>23</v>
      </c>
      <c r="AW5421" s="13" t="s">
        <v>46</v>
      </c>
      <c r="AX5421" s="13" t="s">
        <v>85</v>
      </c>
      <c r="AY5421" s="246" t="s">
        <v>241</v>
      </c>
    </row>
    <row r="5422" s="13" customFormat="1">
      <c r="A5422" s="13"/>
      <c r="B5422" s="236"/>
      <c r="C5422" s="237"/>
      <c r="D5422" s="238" t="s">
        <v>252</v>
      </c>
      <c r="E5422" s="239" t="s">
        <v>39</v>
      </c>
      <c r="F5422" s="240" t="s">
        <v>3815</v>
      </c>
      <c r="G5422" s="237"/>
      <c r="H5422" s="239" t="s">
        <v>39</v>
      </c>
      <c r="I5422" s="241"/>
      <c r="J5422" s="237"/>
      <c r="K5422" s="237"/>
      <c r="L5422" s="242"/>
      <c r="M5422" s="243"/>
      <c r="N5422" s="244"/>
      <c r="O5422" s="244"/>
      <c r="P5422" s="244"/>
      <c r="Q5422" s="244"/>
      <c r="R5422" s="244"/>
      <c r="S5422" s="244"/>
      <c r="T5422" s="245"/>
      <c r="U5422" s="13"/>
      <c r="V5422" s="13"/>
      <c r="W5422" s="13"/>
      <c r="X5422" s="13"/>
      <c r="Y5422" s="13"/>
      <c r="Z5422" s="13"/>
      <c r="AA5422" s="13"/>
      <c r="AB5422" s="13"/>
      <c r="AC5422" s="13"/>
      <c r="AD5422" s="13"/>
      <c r="AE5422" s="13"/>
      <c r="AT5422" s="246" t="s">
        <v>252</v>
      </c>
      <c r="AU5422" s="246" t="s">
        <v>93</v>
      </c>
      <c r="AV5422" s="13" t="s">
        <v>23</v>
      </c>
      <c r="AW5422" s="13" t="s">
        <v>46</v>
      </c>
      <c r="AX5422" s="13" t="s">
        <v>85</v>
      </c>
      <c r="AY5422" s="246" t="s">
        <v>241</v>
      </c>
    </row>
    <row r="5423" s="14" customFormat="1">
      <c r="A5423" s="14"/>
      <c r="B5423" s="247"/>
      <c r="C5423" s="248"/>
      <c r="D5423" s="238" t="s">
        <v>252</v>
      </c>
      <c r="E5423" s="249" t="s">
        <v>39</v>
      </c>
      <c r="F5423" s="250" t="s">
        <v>4412</v>
      </c>
      <c r="G5423" s="248"/>
      <c r="H5423" s="251">
        <v>15.99</v>
      </c>
      <c r="I5423" s="252"/>
      <c r="J5423" s="248"/>
      <c r="K5423" s="248"/>
      <c r="L5423" s="253"/>
      <c r="M5423" s="254"/>
      <c r="N5423" s="255"/>
      <c r="O5423" s="255"/>
      <c r="P5423" s="255"/>
      <c r="Q5423" s="255"/>
      <c r="R5423" s="255"/>
      <c r="S5423" s="255"/>
      <c r="T5423" s="256"/>
      <c r="U5423" s="14"/>
      <c r="V5423" s="14"/>
      <c r="W5423" s="14"/>
      <c r="X5423" s="14"/>
      <c r="Y5423" s="14"/>
      <c r="Z5423" s="14"/>
      <c r="AA5423" s="14"/>
      <c r="AB5423" s="14"/>
      <c r="AC5423" s="14"/>
      <c r="AD5423" s="14"/>
      <c r="AE5423" s="14"/>
      <c r="AT5423" s="257" t="s">
        <v>252</v>
      </c>
      <c r="AU5423" s="257" t="s">
        <v>93</v>
      </c>
      <c r="AV5423" s="14" t="s">
        <v>93</v>
      </c>
      <c r="AW5423" s="14" t="s">
        <v>46</v>
      </c>
      <c r="AX5423" s="14" t="s">
        <v>85</v>
      </c>
      <c r="AY5423" s="257" t="s">
        <v>241</v>
      </c>
    </row>
    <row r="5424" s="15" customFormat="1">
      <c r="A5424" s="15"/>
      <c r="B5424" s="258"/>
      <c r="C5424" s="259"/>
      <c r="D5424" s="238" t="s">
        <v>252</v>
      </c>
      <c r="E5424" s="260" t="s">
        <v>39</v>
      </c>
      <c r="F5424" s="261" t="s">
        <v>274</v>
      </c>
      <c r="G5424" s="259"/>
      <c r="H5424" s="262">
        <v>29.268000000000001</v>
      </c>
      <c r="I5424" s="263"/>
      <c r="J5424" s="259"/>
      <c r="K5424" s="259"/>
      <c r="L5424" s="264"/>
      <c r="M5424" s="265"/>
      <c r="N5424" s="266"/>
      <c r="O5424" s="266"/>
      <c r="P5424" s="266"/>
      <c r="Q5424" s="266"/>
      <c r="R5424" s="266"/>
      <c r="S5424" s="266"/>
      <c r="T5424" s="267"/>
      <c r="U5424" s="15"/>
      <c r="V5424" s="15"/>
      <c r="W5424" s="15"/>
      <c r="X5424" s="15"/>
      <c r="Y5424" s="15"/>
      <c r="Z5424" s="15"/>
      <c r="AA5424" s="15"/>
      <c r="AB5424" s="15"/>
      <c r="AC5424" s="15"/>
      <c r="AD5424" s="15"/>
      <c r="AE5424" s="15"/>
      <c r="AT5424" s="268" t="s">
        <v>252</v>
      </c>
      <c r="AU5424" s="268" t="s">
        <v>93</v>
      </c>
      <c r="AV5424" s="15" t="s">
        <v>248</v>
      </c>
      <c r="AW5424" s="15" t="s">
        <v>46</v>
      </c>
      <c r="AX5424" s="15" t="s">
        <v>23</v>
      </c>
      <c r="AY5424" s="268" t="s">
        <v>241</v>
      </c>
    </row>
    <row r="5425" s="2" customFormat="1" ht="24.15" customHeight="1">
      <c r="A5425" s="42"/>
      <c r="B5425" s="43"/>
      <c r="C5425" s="218" t="s">
        <v>4750</v>
      </c>
      <c r="D5425" s="218" t="s">
        <v>243</v>
      </c>
      <c r="E5425" s="219" t="s">
        <v>4751</v>
      </c>
      <c r="F5425" s="220" t="s">
        <v>4752</v>
      </c>
      <c r="G5425" s="221" t="s">
        <v>145</v>
      </c>
      <c r="H5425" s="222">
        <v>15.99</v>
      </c>
      <c r="I5425" s="223"/>
      <c r="J5425" s="224">
        <f>ROUND(I5425*H5425,2)</f>
        <v>0</v>
      </c>
      <c r="K5425" s="220" t="s">
        <v>247</v>
      </c>
      <c r="L5425" s="48"/>
      <c r="M5425" s="225" t="s">
        <v>39</v>
      </c>
      <c r="N5425" s="226" t="s">
        <v>56</v>
      </c>
      <c r="O5425" s="88"/>
      <c r="P5425" s="227">
        <f>O5425*H5425</f>
        <v>0</v>
      </c>
      <c r="Q5425" s="227">
        <v>0</v>
      </c>
      <c r="R5425" s="227">
        <f>Q5425*H5425</f>
        <v>0</v>
      </c>
      <c r="S5425" s="227">
        <v>0.0060000000000000001</v>
      </c>
      <c r="T5425" s="228">
        <f>S5425*H5425</f>
        <v>0.095939999999999998</v>
      </c>
      <c r="U5425" s="42"/>
      <c r="V5425" s="42"/>
      <c r="W5425" s="42"/>
      <c r="X5425" s="42"/>
      <c r="Y5425" s="42"/>
      <c r="Z5425" s="42"/>
      <c r="AA5425" s="42"/>
      <c r="AB5425" s="42"/>
      <c r="AC5425" s="42"/>
      <c r="AD5425" s="42"/>
      <c r="AE5425" s="42"/>
      <c r="AR5425" s="229" t="s">
        <v>462</v>
      </c>
      <c r="AT5425" s="229" t="s">
        <v>243</v>
      </c>
      <c r="AU5425" s="229" t="s">
        <v>93</v>
      </c>
      <c r="AY5425" s="20" t="s">
        <v>241</v>
      </c>
      <c r="BE5425" s="230">
        <f>IF(N5425="základní",J5425,0)</f>
        <v>0</v>
      </c>
      <c r="BF5425" s="230">
        <f>IF(N5425="snížená",J5425,0)</f>
        <v>0</v>
      </c>
      <c r="BG5425" s="230">
        <f>IF(N5425="zákl. přenesená",J5425,0)</f>
        <v>0</v>
      </c>
      <c r="BH5425" s="230">
        <f>IF(N5425="sníž. přenesená",J5425,0)</f>
        <v>0</v>
      </c>
      <c r="BI5425" s="230">
        <f>IF(N5425="nulová",J5425,0)</f>
        <v>0</v>
      </c>
      <c r="BJ5425" s="20" t="s">
        <v>23</v>
      </c>
      <c r="BK5425" s="230">
        <f>ROUND(I5425*H5425,2)</f>
        <v>0</v>
      </c>
      <c r="BL5425" s="20" t="s">
        <v>462</v>
      </c>
      <c r="BM5425" s="229" t="s">
        <v>4753</v>
      </c>
    </row>
    <row r="5426" s="2" customFormat="1">
      <c r="A5426" s="42"/>
      <c r="B5426" s="43"/>
      <c r="C5426" s="44"/>
      <c r="D5426" s="231" t="s">
        <v>250</v>
      </c>
      <c r="E5426" s="44"/>
      <c r="F5426" s="232" t="s">
        <v>4754</v>
      </c>
      <c r="G5426" s="44"/>
      <c r="H5426" s="44"/>
      <c r="I5426" s="233"/>
      <c r="J5426" s="44"/>
      <c r="K5426" s="44"/>
      <c r="L5426" s="48"/>
      <c r="M5426" s="234"/>
      <c r="N5426" s="235"/>
      <c r="O5426" s="88"/>
      <c r="P5426" s="88"/>
      <c r="Q5426" s="88"/>
      <c r="R5426" s="88"/>
      <c r="S5426" s="88"/>
      <c r="T5426" s="89"/>
      <c r="U5426" s="42"/>
      <c r="V5426" s="42"/>
      <c r="W5426" s="42"/>
      <c r="X5426" s="42"/>
      <c r="Y5426" s="42"/>
      <c r="Z5426" s="42"/>
      <c r="AA5426" s="42"/>
      <c r="AB5426" s="42"/>
      <c r="AC5426" s="42"/>
      <c r="AD5426" s="42"/>
      <c r="AE5426" s="42"/>
      <c r="AT5426" s="20" t="s">
        <v>250</v>
      </c>
      <c r="AU5426" s="20" t="s">
        <v>93</v>
      </c>
    </row>
    <row r="5427" s="13" customFormat="1">
      <c r="A5427" s="13"/>
      <c r="B5427" s="236"/>
      <c r="C5427" s="237"/>
      <c r="D5427" s="238" t="s">
        <v>252</v>
      </c>
      <c r="E5427" s="239" t="s">
        <v>39</v>
      </c>
      <c r="F5427" s="240" t="s">
        <v>2443</v>
      </c>
      <c r="G5427" s="237"/>
      <c r="H5427" s="239" t="s">
        <v>39</v>
      </c>
      <c r="I5427" s="241"/>
      <c r="J5427" s="237"/>
      <c r="K5427" s="237"/>
      <c r="L5427" s="242"/>
      <c r="M5427" s="243"/>
      <c r="N5427" s="244"/>
      <c r="O5427" s="244"/>
      <c r="P5427" s="244"/>
      <c r="Q5427" s="244"/>
      <c r="R5427" s="244"/>
      <c r="S5427" s="244"/>
      <c r="T5427" s="245"/>
      <c r="U5427" s="13"/>
      <c r="V5427" s="13"/>
      <c r="W5427" s="13"/>
      <c r="X5427" s="13"/>
      <c r="Y5427" s="13"/>
      <c r="Z5427" s="13"/>
      <c r="AA5427" s="13"/>
      <c r="AB5427" s="13"/>
      <c r="AC5427" s="13"/>
      <c r="AD5427" s="13"/>
      <c r="AE5427" s="13"/>
      <c r="AT5427" s="246" t="s">
        <v>252</v>
      </c>
      <c r="AU5427" s="246" t="s">
        <v>93</v>
      </c>
      <c r="AV5427" s="13" t="s">
        <v>23</v>
      </c>
      <c r="AW5427" s="13" t="s">
        <v>46</v>
      </c>
      <c r="AX5427" s="13" t="s">
        <v>85</v>
      </c>
      <c r="AY5427" s="246" t="s">
        <v>241</v>
      </c>
    </row>
    <row r="5428" s="13" customFormat="1">
      <c r="A5428" s="13"/>
      <c r="B5428" s="236"/>
      <c r="C5428" s="237"/>
      <c r="D5428" s="238" t="s">
        <v>252</v>
      </c>
      <c r="E5428" s="239" t="s">
        <v>39</v>
      </c>
      <c r="F5428" s="240" t="s">
        <v>3801</v>
      </c>
      <c r="G5428" s="237"/>
      <c r="H5428" s="239" t="s">
        <v>39</v>
      </c>
      <c r="I5428" s="241"/>
      <c r="J5428" s="237"/>
      <c r="K5428" s="237"/>
      <c r="L5428" s="242"/>
      <c r="M5428" s="243"/>
      <c r="N5428" s="244"/>
      <c r="O5428" s="244"/>
      <c r="P5428" s="244"/>
      <c r="Q5428" s="244"/>
      <c r="R5428" s="244"/>
      <c r="S5428" s="244"/>
      <c r="T5428" s="245"/>
      <c r="U5428" s="13"/>
      <c r="V5428" s="13"/>
      <c r="W5428" s="13"/>
      <c r="X5428" s="13"/>
      <c r="Y5428" s="13"/>
      <c r="Z5428" s="13"/>
      <c r="AA5428" s="13"/>
      <c r="AB5428" s="13"/>
      <c r="AC5428" s="13"/>
      <c r="AD5428" s="13"/>
      <c r="AE5428" s="13"/>
      <c r="AT5428" s="246" t="s">
        <v>252</v>
      </c>
      <c r="AU5428" s="246" t="s">
        <v>93</v>
      </c>
      <c r="AV5428" s="13" t="s">
        <v>23</v>
      </c>
      <c r="AW5428" s="13" t="s">
        <v>46</v>
      </c>
      <c r="AX5428" s="13" t="s">
        <v>85</v>
      </c>
      <c r="AY5428" s="246" t="s">
        <v>241</v>
      </c>
    </row>
    <row r="5429" s="13" customFormat="1">
      <c r="A5429" s="13"/>
      <c r="B5429" s="236"/>
      <c r="C5429" s="237"/>
      <c r="D5429" s="238" t="s">
        <v>252</v>
      </c>
      <c r="E5429" s="239" t="s">
        <v>39</v>
      </c>
      <c r="F5429" s="240" t="s">
        <v>4755</v>
      </c>
      <c r="G5429" s="237"/>
      <c r="H5429" s="239" t="s">
        <v>39</v>
      </c>
      <c r="I5429" s="241"/>
      <c r="J5429" s="237"/>
      <c r="K5429" s="237"/>
      <c r="L5429" s="242"/>
      <c r="M5429" s="243"/>
      <c r="N5429" s="244"/>
      <c r="O5429" s="244"/>
      <c r="P5429" s="244"/>
      <c r="Q5429" s="244"/>
      <c r="R5429" s="244"/>
      <c r="S5429" s="244"/>
      <c r="T5429" s="245"/>
      <c r="U5429" s="13"/>
      <c r="V5429" s="13"/>
      <c r="W5429" s="13"/>
      <c r="X5429" s="13"/>
      <c r="Y5429" s="13"/>
      <c r="Z5429" s="13"/>
      <c r="AA5429" s="13"/>
      <c r="AB5429" s="13"/>
      <c r="AC5429" s="13"/>
      <c r="AD5429" s="13"/>
      <c r="AE5429" s="13"/>
      <c r="AT5429" s="246" t="s">
        <v>252</v>
      </c>
      <c r="AU5429" s="246" t="s">
        <v>93</v>
      </c>
      <c r="AV5429" s="13" t="s">
        <v>23</v>
      </c>
      <c r="AW5429" s="13" t="s">
        <v>46</v>
      </c>
      <c r="AX5429" s="13" t="s">
        <v>85</v>
      </c>
      <c r="AY5429" s="246" t="s">
        <v>241</v>
      </c>
    </row>
    <row r="5430" s="14" customFormat="1">
      <c r="A5430" s="14"/>
      <c r="B5430" s="247"/>
      <c r="C5430" s="248"/>
      <c r="D5430" s="238" t="s">
        <v>252</v>
      </c>
      <c r="E5430" s="249" t="s">
        <v>39</v>
      </c>
      <c r="F5430" s="250" t="s">
        <v>4412</v>
      </c>
      <c r="G5430" s="248"/>
      <c r="H5430" s="251">
        <v>15.99</v>
      </c>
      <c r="I5430" s="252"/>
      <c r="J5430" s="248"/>
      <c r="K5430" s="248"/>
      <c r="L5430" s="253"/>
      <c r="M5430" s="254"/>
      <c r="N5430" s="255"/>
      <c r="O5430" s="255"/>
      <c r="P5430" s="255"/>
      <c r="Q5430" s="255"/>
      <c r="R5430" s="255"/>
      <c r="S5430" s="255"/>
      <c r="T5430" s="256"/>
      <c r="U5430" s="14"/>
      <c r="V5430" s="14"/>
      <c r="W5430" s="14"/>
      <c r="X5430" s="14"/>
      <c r="Y5430" s="14"/>
      <c r="Z5430" s="14"/>
      <c r="AA5430" s="14"/>
      <c r="AB5430" s="14"/>
      <c r="AC5430" s="14"/>
      <c r="AD5430" s="14"/>
      <c r="AE5430" s="14"/>
      <c r="AT5430" s="257" t="s">
        <v>252</v>
      </c>
      <c r="AU5430" s="257" t="s">
        <v>93</v>
      </c>
      <c r="AV5430" s="14" t="s">
        <v>93</v>
      </c>
      <c r="AW5430" s="14" t="s">
        <v>46</v>
      </c>
      <c r="AX5430" s="14" t="s">
        <v>23</v>
      </c>
      <c r="AY5430" s="257" t="s">
        <v>241</v>
      </c>
    </row>
    <row r="5431" s="2" customFormat="1" ht="24.15" customHeight="1">
      <c r="A5431" s="42"/>
      <c r="B5431" s="43"/>
      <c r="C5431" s="218" t="s">
        <v>4756</v>
      </c>
      <c r="D5431" s="218" t="s">
        <v>243</v>
      </c>
      <c r="E5431" s="219" t="s">
        <v>4757</v>
      </c>
      <c r="F5431" s="220" t="s">
        <v>4758</v>
      </c>
      <c r="G5431" s="221" t="s">
        <v>145</v>
      </c>
      <c r="H5431" s="222">
        <v>8</v>
      </c>
      <c r="I5431" s="223"/>
      <c r="J5431" s="224">
        <f>ROUND(I5431*H5431,2)</f>
        <v>0</v>
      </c>
      <c r="K5431" s="220" t="s">
        <v>247</v>
      </c>
      <c r="L5431" s="48"/>
      <c r="M5431" s="225" t="s">
        <v>39</v>
      </c>
      <c r="N5431" s="226" t="s">
        <v>56</v>
      </c>
      <c r="O5431" s="88"/>
      <c r="P5431" s="227">
        <f>O5431*H5431</f>
        <v>0</v>
      </c>
      <c r="Q5431" s="227">
        <v>0.00012</v>
      </c>
      <c r="R5431" s="227">
        <f>Q5431*H5431</f>
        <v>0.00096000000000000002</v>
      </c>
      <c r="S5431" s="227">
        <v>0</v>
      </c>
      <c r="T5431" s="228">
        <f>S5431*H5431</f>
        <v>0</v>
      </c>
      <c r="U5431" s="42"/>
      <c r="V5431" s="42"/>
      <c r="W5431" s="42"/>
      <c r="X5431" s="42"/>
      <c r="Y5431" s="42"/>
      <c r="Z5431" s="42"/>
      <c r="AA5431" s="42"/>
      <c r="AB5431" s="42"/>
      <c r="AC5431" s="42"/>
      <c r="AD5431" s="42"/>
      <c r="AE5431" s="42"/>
      <c r="AR5431" s="229" t="s">
        <v>462</v>
      </c>
      <c r="AT5431" s="229" t="s">
        <v>243</v>
      </c>
      <c r="AU5431" s="229" t="s">
        <v>93</v>
      </c>
      <c r="AY5431" s="20" t="s">
        <v>241</v>
      </c>
      <c r="BE5431" s="230">
        <f>IF(N5431="základní",J5431,0)</f>
        <v>0</v>
      </c>
      <c r="BF5431" s="230">
        <f>IF(N5431="snížená",J5431,0)</f>
        <v>0</v>
      </c>
      <c r="BG5431" s="230">
        <f>IF(N5431="zákl. přenesená",J5431,0)</f>
        <v>0</v>
      </c>
      <c r="BH5431" s="230">
        <f>IF(N5431="sníž. přenesená",J5431,0)</f>
        <v>0</v>
      </c>
      <c r="BI5431" s="230">
        <f>IF(N5431="nulová",J5431,0)</f>
        <v>0</v>
      </c>
      <c r="BJ5431" s="20" t="s">
        <v>23</v>
      </c>
      <c r="BK5431" s="230">
        <f>ROUND(I5431*H5431,2)</f>
        <v>0</v>
      </c>
      <c r="BL5431" s="20" t="s">
        <v>462</v>
      </c>
      <c r="BM5431" s="229" t="s">
        <v>4759</v>
      </c>
    </row>
    <row r="5432" s="2" customFormat="1">
      <c r="A5432" s="42"/>
      <c r="B5432" s="43"/>
      <c r="C5432" s="44"/>
      <c r="D5432" s="231" t="s">
        <v>250</v>
      </c>
      <c r="E5432" s="44"/>
      <c r="F5432" s="232" t="s">
        <v>4760</v>
      </c>
      <c r="G5432" s="44"/>
      <c r="H5432" s="44"/>
      <c r="I5432" s="233"/>
      <c r="J5432" s="44"/>
      <c r="K5432" s="44"/>
      <c r="L5432" s="48"/>
      <c r="M5432" s="234"/>
      <c r="N5432" s="235"/>
      <c r="O5432" s="88"/>
      <c r="P5432" s="88"/>
      <c r="Q5432" s="88"/>
      <c r="R5432" s="88"/>
      <c r="S5432" s="88"/>
      <c r="T5432" s="89"/>
      <c r="U5432" s="42"/>
      <c r="V5432" s="42"/>
      <c r="W5432" s="42"/>
      <c r="X5432" s="42"/>
      <c r="Y5432" s="42"/>
      <c r="Z5432" s="42"/>
      <c r="AA5432" s="42"/>
      <c r="AB5432" s="42"/>
      <c r="AC5432" s="42"/>
      <c r="AD5432" s="42"/>
      <c r="AE5432" s="42"/>
      <c r="AT5432" s="20" t="s">
        <v>250</v>
      </c>
      <c r="AU5432" s="20" t="s">
        <v>93</v>
      </c>
    </row>
    <row r="5433" s="13" customFormat="1">
      <c r="A5433" s="13"/>
      <c r="B5433" s="236"/>
      <c r="C5433" s="237"/>
      <c r="D5433" s="238" t="s">
        <v>252</v>
      </c>
      <c r="E5433" s="239" t="s">
        <v>39</v>
      </c>
      <c r="F5433" s="240" t="s">
        <v>1306</v>
      </c>
      <c r="G5433" s="237"/>
      <c r="H5433" s="239" t="s">
        <v>39</v>
      </c>
      <c r="I5433" s="241"/>
      <c r="J5433" s="237"/>
      <c r="K5433" s="237"/>
      <c r="L5433" s="242"/>
      <c r="M5433" s="243"/>
      <c r="N5433" s="244"/>
      <c r="O5433" s="244"/>
      <c r="P5433" s="244"/>
      <c r="Q5433" s="244"/>
      <c r="R5433" s="244"/>
      <c r="S5433" s="244"/>
      <c r="T5433" s="245"/>
      <c r="U5433" s="13"/>
      <c r="V5433" s="13"/>
      <c r="W5433" s="13"/>
      <c r="X5433" s="13"/>
      <c r="Y5433" s="13"/>
      <c r="Z5433" s="13"/>
      <c r="AA5433" s="13"/>
      <c r="AB5433" s="13"/>
      <c r="AC5433" s="13"/>
      <c r="AD5433" s="13"/>
      <c r="AE5433" s="13"/>
      <c r="AT5433" s="246" t="s">
        <v>252</v>
      </c>
      <c r="AU5433" s="246" t="s">
        <v>93</v>
      </c>
      <c r="AV5433" s="13" t="s">
        <v>23</v>
      </c>
      <c r="AW5433" s="13" t="s">
        <v>46</v>
      </c>
      <c r="AX5433" s="13" t="s">
        <v>85</v>
      </c>
      <c r="AY5433" s="246" t="s">
        <v>241</v>
      </c>
    </row>
    <row r="5434" s="13" customFormat="1">
      <c r="A5434" s="13"/>
      <c r="B5434" s="236"/>
      <c r="C5434" s="237"/>
      <c r="D5434" s="238" t="s">
        <v>252</v>
      </c>
      <c r="E5434" s="239" t="s">
        <v>39</v>
      </c>
      <c r="F5434" s="240" t="s">
        <v>4761</v>
      </c>
      <c r="G5434" s="237"/>
      <c r="H5434" s="239" t="s">
        <v>39</v>
      </c>
      <c r="I5434" s="241"/>
      <c r="J5434" s="237"/>
      <c r="K5434" s="237"/>
      <c r="L5434" s="242"/>
      <c r="M5434" s="243"/>
      <c r="N5434" s="244"/>
      <c r="O5434" s="244"/>
      <c r="P5434" s="244"/>
      <c r="Q5434" s="244"/>
      <c r="R5434" s="244"/>
      <c r="S5434" s="244"/>
      <c r="T5434" s="245"/>
      <c r="U5434" s="13"/>
      <c r="V5434" s="13"/>
      <c r="W5434" s="13"/>
      <c r="X5434" s="13"/>
      <c r="Y5434" s="13"/>
      <c r="Z5434" s="13"/>
      <c r="AA5434" s="13"/>
      <c r="AB5434" s="13"/>
      <c r="AC5434" s="13"/>
      <c r="AD5434" s="13"/>
      <c r="AE5434" s="13"/>
      <c r="AT5434" s="246" t="s">
        <v>252</v>
      </c>
      <c r="AU5434" s="246" t="s">
        <v>93</v>
      </c>
      <c r="AV5434" s="13" t="s">
        <v>23</v>
      </c>
      <c r="AW5434" s="13" t="s">
        <v>46</v>
      </c>
      <c r="AX5434" s="13" t="s">
        <v>85</v>
      </c>
      <c r="AY5434" s="246" t="s">
        <v>241</v>
      </c>
    </row>
    <row r="5435" s="13" customFormat="1">
      <c r="A5435" s="13"/>
      <c r="B5435" s="236"/>
      <c r="C5435" s="237"/>
      <c r="D5435" s="238" t="s">
        <v>252</v>
      </c>
      <c r="E5435" s="239" t="s">
        <v>39</v>
      </c>
      <c r="F5435" s="240" t="s">
        <v>1946</v>
      </c>
      <c r="G5435" s="237"/>
      <c r="H5435" s="239" t="s">
        <v>39</v>
      </c>
      <c r="I5435" s="241"/>
      <c r="J5435" s="237"/>
      <c r="K5435" s="237"/>
      <c r="L5435" s="242"/>
      <c r="M5435" s="243"/>
      <c r="N5435" s="244"/>
      <c r="O5435" s="244"/>
      <c r="P5435" s="244"/>
      <c r="Q5435" s="244"/>
      <c r="R5435" s="244"/>
      <c r="S5435" s="244"/>
      <c r="T5435" s="245"/>
      <c r="U5435" s="13"/>
      <c r="V5435" s="13"/>
      <c r="W5435" s="13"/>
      <c r="X5435" s="13"/>
      <c r="Y5435" s="13"/>
      <c r="Z5435" s="13"/>
      <c r="AA5435" s="13"/>
      <c r="AB5435" s="13"/>
      <c r="AC5435" s="13"/>
      <c r="AD5435" s="13"/>
      <c r="AE5435" s="13"/>
      <c r="AT5435" s="246" t="s">
        <v>252</v>
      </c>
      <c r="AU5435" s="246" t="s">
        <v>93</v>
      </c>
      <c r="AV5435" s="13" t="s">
        <v>23</v>
      </c>
      <c r="AW5435" s="13" t="s">
        <v>46</v>
      </c>
      <c r="AX5435" s="13" t="s">
        <v>85</v>
      </c>
      <c r="AY5435" s="246" t="s">
        <v>241</v>
      </c>
    </row>
    <row r="5436" s="13" customFormat="1">
      <c r="A5436" s="13"/>
      <c r="B5436" s="236"/>
      <c r="C5436" s="237"/>
      <c r="D5436" s="238" t="s">
        <v>252</v>
      </c>
      <c r="E5436" s="239" t="s">
        <v>39</v>
      </c>
      <c r="F5436" s="240" t="s">
        <v>4366</v>
      </c>
      <c r="G5436" s="237"/>
      <c r="H5436" s="239" t="s">
        <v>39</v>
      </c>
      <c r="I5436" s="241"/>
      <c r="J5436" s="237"/>
      <c r="K5436" s="237"/>
      <c r="L5436" s="242"/>
      <c r="M5436" s="243"/>
      <c r="N5436" s="244"/>
      <c r="O5436" s="244"/>
      <c r="P5436" s="244"/>
      <c r="Q5436" s="244"/>
      <c r="R5436" s="244"/>
      <c r="S5436" s="244"/>
      <c r="T5436" s="245"/>
      <c r="U5436" s="13"/>
      <c r="V5436" s="13"/>
      <c r="W5436" s="13"/>
      <c r="X5436" s="13"/>
      <c r="Y5436" s="13"/>
      <c r="Z5436" s="13"/>
      <c r="AA5436" s="13"/>
      <c r="AB5436" s="13"/>
      <c r="AC5436" s="13"/>
      <c r="AD5436" s="13"/>
      <c r="AE5436" s="13"/>
      <c r="AT5436" s="246" t="s">
        <v>252</v>
      </c>
      <c r="AU5436" s="246" t="s">
        <v>93</v>
      </c>
      <c r="AV5436" s="13" t="s">
        <v>23</v>
      </c>
      <c r="AW5436" s="13" t="s">
        <v>46</v>
      </c>
      <c r="AX5436" s="13" t="s">
        <v>85</v>
      </c>
      <c r="AY5436" s="246" t="s">
        <v>241</v>
      </c>
    </row>
    <row r="5437" s="14" customFormat="1">
      <c r="A5437" s="14"/>
      <c r="B5437" s="247"/>
      <c r="C5437" s="248"/>
      <c r="D5437" s="238" t="s">
        <v>252</v>
      </c>
      <c r="E5437" s="249" t="s">
        <v>39</v>
      </c>
      <c r="F5437" s="250" t="s">
        <v>4762</v>
      </c>
      <c r="G5437" s="248"/>
      <c r="H5437" s="251">
        <v>1</v>
      </c>
      <c r="I5437" s="252"/>
      <c r="J5437" s="248"/>
      <c r="K5437" s="248"/>
      <c r="L5437" s="253"/>
      <c r="M5437" s="254"/>
      <c r="N5437" s="255"/>
      <c r="O5437" s="255"/>
      <c r="P5437" s="255"/>
      <c r="Q5437" s="255"/>
      <c r="R5437" s="255"/>
      <c r="S5437" s="255"/>
      <c r="T5437" s="256"/>
      <c r="U5437" s="14"/>
      <c r="V5437" s="14"/>
      <c r="W5437" s="14"/>
      <c r="X5437" s="14"/>
      <c r="Y5437" s="14"/>
      <c r="Z5437" s="14"/>
      <c r="AA5437" s="14"/>
      <c r="AB5437" s="14"/>
      <c r="AC5437" s="14"/>
      <c r="AD5437" s="14"/>
      <c r="AE5437" s="14"/>
      <c r="AT5437" s="257" t="s">
        <v>252</v>
      </c>
      <c r="AU5437" s="257" t="s">
        <v>93</v>
      </c>
      <c r="AV5437" s="14" t="s">
        <v>93</v>
      </c>
      <c r="AW5437" s="14" t="s">
        <v>46</v>
      </c>
      <c r="AX5437" s="14" t="s">
        <v>85</v>
      </c>
      <c r="AY5437" s="257" t="s">
        <v>241</v>
      </c>
    </row>
    <row r="5438" s="13" customFormat="1">
      <c r="A5438" s="13"/>
      <c r="B5438" s="236"/>
      <c r="C5438" s="237"/>
      <c r="D5438" s="238" t="s">
        <v>252</v>
      </c>
      <c r="E5438" s="239" t="s">
        <v>39</v>
      </c>
      <c r="F5438" s="240" t="s">
        <v>4368</v>
      </c>
      <c r="G5438" s="237"/>
      <c r="H5438" s="239" t="s">
        <v>39</v>
      </c>
      <c r="I5438" s="241"/>
      <c r="J5438" s="237"/>
      <c r="K5438" s="237"/>
      <c r="L5438" s="242"/>
      <c r="M5438" s="243"/>
      <c r="N5438" s="244"/>
      <c r="O5438" s="244"/>
      <c r="P5438" s="244"/>
      <c r="Q5438" s="244"/>
      <c r="R5438" s="244"/>
      <c r="S5438" s="244"/>
      <c r="T5438" s="245"/>
      <c r="U5438" s="13"/>
      <c r="V5438" s="13"/>
      <c r="W5438" s="13"/>
      <c r="X5438" s="13"/>
      <c r="Y5438" s="13"/>
      <c r="Z5438" s="13"/>
      <c r="AA5438" s="13"/>
      <c r="AB5438" s="13"/>
      <c r="AC5438" s="13"/>
      <c r="AD5438" s="13"/>
      <c r="AE5438" s="13"/>
      <c r="AT5438" s="246" t="s">
        <v>252</v>
      </c>
      <c r="AU5438" s="246" t="s">
        <v>93</v>
      </c>
      <c r="AV5438" s="13" t="s">
        <v>23</v>
      </c>
      <c r="AW5438" s="13" t="s">
        <v>46</v>
      </c>
      <c r="AX5438" s="13" t="s">
        <v>85</v>
      </c>
      <c r="AY5438" s="246" t="s">
        <v>241</v>
      </c>
    </row>
    <row r="5439" s="14" customFormat="1">
      <c r="A5439" s="14"/>
      <c r="B5439" s="247"/>
      <c r="C5439" s="248"/>
      <c r="D5439" s="238" t="s">
        <v>252</v>
      </c>
      <c r="E5439" s="249" t="s">
        <v>39</v>
      </c>
      <c r="F5439" s="250" t="s">
        <v>4763</v>
      </c>
      <c r="G5439" s="248"/>
      <c r="H5439" s="251">
        <v>2</v>
      </c>
      <c r="I5439" s="252"/>
      <c r="J5439" s="248"/>
      <c r="K5439" s="248"/>
      <c r="L5439" s="253"/>
      <c r="M5439" s="254"/>
      <c r="N5439" s="255"/>
      <c r="O5439" s="255"/>
      <c r="P5439" s="255"/>
      <c r="Q5439" s="255"/>
      <c r="R5439" s="255"/>
      <c r="S5439" s="255"/>
      <c r="T5439" s="256"/>
      <c r="U5439" s="14"/>
      <c r="V5439" s="14"/>
      <c r="W5439" s="14"/>
      <c r="X5439" s="14"/>
      <c r="Y5439" s="14"/>
      <c r="Z5439" s="14"/>
      <c r="AA5439" s="14"/>
      <c r="AB5439" s="14"/>
      <c r="AC5439" s="14"/>
      <c r="AD5439" s="14"/>
      <c r="AE5439" s="14"/>
      <c r="AT5439" s="257" t="s">
        <v>252</v>
      </c>
      <c r="AU5439" s="257" t="s">
        <v>93</v>
      </c>
      <c r="AV5439" s="14" t="s">
        <v>93</v>
      </c>
      <c r="AW5439" s="14" t="s">
        <v>46</v>
      </c>
      <c r="AX5439" s="14" t="s">
        <v>85</v>
      </c>
      <c r="AY5439" s="257" t="s">
        <v>241</v>
      </c>
    </row>
    <row r="5440" s="13" customFormat="1">
      <c r="A5440" s="13"/>
      <c r="B5440" s="236"/>
      <c r="C5440" s="237"/>
      <c r="D5440" s="238" t="s">
        <v>252</v>
      </c>
      <c r="E5440" s="239" t="s">
        <v>39</v>
      </c>
      <c r="F5440" s="240" t="s">
        <v>4370</v>
      </c>
      <c r="G5440" s="237"/>
      <c r="H5440" s="239" t="s">
        <v>39</v>
      </c>
      <c r="I5440" s="241"/>
      <c r="J5440" s="237"/>
      <c r="K5440" s="237"/>
      <c r="L5440" s="242"/>
      <c r="M5440" s="243"/>
      <c r="N5440" s="244"/>
      <c r="O5440" s="244"/>
      <c r="P5440" s="244"/>
      <c r="Q5440" s="244"/>
      <c r="R5440" s="244"/>
      <c r="S5440" s="244"/>
      <c r="T5440" s="245"/>
      <c r="U5440" s="13"/>
      <c r="V5440" s="13"/>
      <c r="W5440" s="13"/>
      <c r="X5440" s="13"/>
      <c r="Y5440" s="13"/>
      <c r="Z5440" s="13"/>
      <c r="AA5440" s="13"/>
      <c r="AB5440" s="13"/>
      <c r="AC5440" s="13"/>
      <c r="AD5440" s="13"/>
      <c r="AE5440" s="13"/>
      <c r="AT5440" s="246" t="s">
        <v>252</v>
      </c>
      <c r="AU5440" s="246" t="s">
        <v>93</v>
      </c>
      <c r="AV5440" s="13" t="s">
        <v>23</v>
      </c>
      <c r="AW5440" s="13" t="s">
        <v>46</v>
      </c>
      <c r="AX5440" s="13" t="s">
        <v>85</v>
      </c>
      <c r="AY5440" s="246" t="s">
        <v>241</v>
      </c>
    </row>
    <row r="5441" s="14" customFormat="1">
      <c r="A5441" s="14"/>
      <c r="B5441" s="247"/>
      <c r="C5441" s="248"/>
      <c r="D5441" s="238" t="s">
        <v>252</v>
      </c>
      <c r="E5441" s="249" t="s">
        <v>39</v>
      </c>
      <c r="F5441" s="250" t="s">
        <v>4763</v>
      </c>
      <c r="G5441" s="248"/>
      <c r="H5441" s="251">
        <v>2</v>
      </c>
      <c r="I5441" s="252"/>
      <c r="J5441" s="248"/>
      <c r="K5441" s="248"/>
      <c r="L5441" s="253"/>
      <c r="M5441" s="254"/>
      <c r="N5441" s="255"/>
      <c r="O5441" s="255"/>
      <c r="P5441" s="255"/>
      <c r="Q5441" s="255"/>
      <c r="R5441" s="255"/>
      <c r="S5441" s="255"/>
      <c r="T5441" s="256"/>
      <c r="U5441" s="14"/>
      <c r="V5441" s="14"/>
      <c r="W5441" s="14"/>
      <c r="X5441" s="14"/>
      <c r="Y5441" s="14"/>
      <c r="Z5441" s="14"/>
      <c r="AA5441" s="14"/>
      <c r="AB5441" s="14"/>
      <c r="AC5441" s="14"/>
      <c r="AD5441" s="14"/>
      <c r="AE5441" s="14"/>
      <c r="AT5441" s="257" t="s">
        <v>252</v>
      </c>
      <c r="AU5441" s="257" t="s">
        <v>93</v>
      </c>
      <c r="AV5441" s="14" t="s">
        <v>93</v>
      </c>
      <c r="AW5441" s="14" t="s">
        <v>46</v>
      </c>
      <c r="AX5441" s="14" t="s">
        <v>85</v>
      </c>
      <c r="AY5441" s="257" t="s">
        <v>241</v>
      </c>
    </row>
    <row r="5442" s="13" customFormat="1">
      <c r="A5442" s="13"/>
      <c r="B5442" s="236"/>
      <c r="C5442" s="237"/>
      <c r="D5442" s="238" t="s">
        <v>252</v>
      </c>
      <c r="E5442" s="239" t="s">
        <v>39</v>
      </c>
      <c r="F5442" s="240" t="s">
        <v>1949</v>
      </c>
      <c r="G5442" s="237"/>
      <c r="H5442" s="239" t="s">
        <v>39</v>
      </c>
      <c r="I5442" s="241"/>
      <c r="J5442" s="237"/>
      <c r="K5442" s="237"/>
      <c r="L5442" s="242"/>
      <c r="M5442" s="243"/>
      <c r="N5442" s="244"/>
      <c r="O5442" s="244"/>
      <c r="P5442" s="244"/>
      <c r="Q5442" s="244"/>
      <c r="R5442" s="244"/>
      <c r="S5442" s="244"/>
      <c r="T5442" s="245"/>
      <c r="U5442" s="13"/>
      <c r="V5442" s="13"/>
      <c r="W5442" s="13"/>
      <c r="X5442" s="13"/>
      <c r="Y5442" s="13"/>
      <c r="Z5442" s="13"/>
      <c r="AA5442" s="13"/>
      <c r="AB5442" s="13"/>
      <c r="AC5442" s="13"/>
      <c r="AD5442" s="13"/>
      <c r="AE5442" s="13"/>
      <c r="AT5442" s="246" t="s">
        <v>252</v>
      </c>
      <c r="AU5442" s="246" t="s">
        <v>93</v>
      </c>
      <c r="AV5442" s="13" t="s">
        <v>23</v>
      </c>
      <c r="AW5442" s="13" t="s">
        <v>46</v>
      </c>
      <c r="AX5442" s="13" t="s">
        <v>85</v>
      </c>
      <c r="AY5442" s="246" t="s">
        <v>241</v>
      </c>
    </row>
    <row r="5443" s="14" customFormat="1">
      <c r="A5443" s="14"/>
      <c r="B5443" s="247"/>
      <c r="C5443" s="248"/>
      <c r="D5443" s="238" t="s">
        <v>252</v>
      </c>
      <c r="E5443" s="249" t="s">
        <v>39</v>
      </c>
      <c r="F5443" s="250" t="s">
        <v>4762</v>
      </c>
      <c r="G5443" s="248"/>
      <c r="H5443" s="251">
        <v>1</v>
      </c>
      <c r="I5443" s="252"/>
      <c r="J5443" s="248"/>
      <c r="K5443" s="248"/>
      <c r="L5443" s="253"/>
      <c r="M5443" s="254"/>
      <c r="N5443" s="255"/>
      <c r="O5443" s="255"/>
      <c r="P5443" s="255"/>
      <c r="Q5443" s="255"/>
      <c r="R5443" s="255"/>
      <c r="S5443" s="255"/>
      <c r="T5443" s="256"/>
      <c r="U5443" s="14"/>
      <c r="V5443" s="14"/>
      <c r="W5443" s="14"/>
      <c r="X5443" s="14"/>
      <c r="Y5443" s="14"/>
      <c r="Z5443" s="14"/>
      <c r="AA5443" s="14"/>
      <c r="AB5443" s="14"/>
      <c r="AC5443" s="14"/>
      <c r="AD5443" s="14"/>
      <c r="AE5443" s="14"/>
      <c r="AT5443" s="257" t="s">
        <v>252</v>
      </c>
      <c r="AU5443" s="257" t="s">
        <v>93</v>
      </c>
      <c r="AV5443" s="14" t="s">
        <v>93</v>
      </c>
      <c r="AW5443" s="14" t="s">
        <v>46</v>
      </c>
      <c r="AX5443" s="14" t="s">
        <v>85</v>
      </c>
      <c r="AY5443" s="257" t="s">
        <v>241</v>
      </c>
    </row>
    <row r="5444" s="13" customFormat="1">
      <c r="A5444" s="13"/>
      <c r="B5444" s="236"/>
      <c r="C5444" s="237"/>
      <c r="D5444" s="238" t="s">
        <v>252</v>
      </c>
      <c r="E5444" s="239" t="s">
        <v>39</v>
      </c>
      <c r="F5444" s="240" t="s">
        <v>1952</v>
      </c>
      <c r="G5444" s="237"/>
      <c r="H5444" s="239" t="s">
        <v>39</v>
      </c>
      <c r="I5444" s="241"/>
      <c r="J5444" s="237"/>
      <c r="K5444" s="237"/>
      <c r="L5444" s="242"/>
      <c r="M5444" s="243"/>
      <c r="N5444" s="244"/>
      <c r="O5444" s="244"/>
      <c r="P5444" s="244"/>
      <c r="Q5444" s="244"/>
      <c r="R5444" s="244"/>
      <c r="S5444" s="244"/>
      <c r="T5444" s="245"/>
      <c r="U5444" s="13"/>
      <c r="V5444" s="13"/>
      <c r="W5444" s="13"/>
      <c r="X5444" s="13"/>
      <c r="Y5444" s="13"/>
      <c r="Z5444" s="13"/>
      <c r="AA5444" s="13"/>
      <c r="AB5444" s="13"/>
      <c r="AC5444" s="13"/>
      <c r="AD5444" s="13"/>
      <c r="AE5444" s="13"/>
      <c r="AT5444" s="246" t="s">
        <v>252</v>
      </c>
      <c r="AU5444" s="246" t="s">
        <v>93</v>
      </c>
      <c r="AV5444" s="13" t="s">
        <v>23</v>
      </c>
      <c r="AW5444" s="13" t="s">
        <v>46</v>
      </c>
      <c r="AX5444" s="13" t="s">
        <v>85</v>
      </c>
      <c r="AY5444" s="246" t="s">
        <v>241</v>
      </c>
    </row>
    <row r="5445" s="14" customFormat="1">
      <c r="A5445" s="14"/>
      <c r="B5445" s="247"/>
      <c r="C5445" s="248"/>
      <c r="D5445" s="238" t="s">
        <v>252</v>
      </c>
      <c r="E5445" s="249" t="s">
        <v>39</v>
      </c>
      <c r="F5445" s="250" t="s">
        <v>4763</v>
      </c>
      <c r="G5445" s="248"/>
      <c r="H5445" s="251">
        <v>2</v>
      </c>
      <c r="I5445" s="252"/>
      <c r="J5445" s="248"/>
      <c r="K5445" s="248"/>
      <c r="L5445" s="253"/>
      <c r="M5445" s="254"/>
      <c r="N5445" s="255"/>
      <c r="O5445" s="255"/>
      <c r="P5445" s="255"/>
      <c r="Q5445" s="255"/>
      <c r="R5445" s="255"/>
      <c r="S5445" s="255"/>
      <c r="T5445" s="256"/>
      <c r="U5445" s="14"/>
      <c r="V5445" s="14"/>
      <c r="W5445" s="14"/>
      <c r="X5445" s="14"/>
      <c r="Y5445" s="14"/>
      <c r="Z5445" s="14"/>
      <c r="AA5445" s="14"/>
      <c r="AB5445" s="14"/>
      <c r="AC5445" s="14"/>
      <c r="AD5445" s="14"/>
      <c r="AE5445" s="14"/>
      <c r="AT5445" s="257" t="s">
        <v>252</v>
      </c>
      <c r="AU5445" s="257" t="s">
        <v>93</v>
      </c>
      <c r="AV5445" s="14" t="s">
        <v>93</v>
      </c>
      <c r="AW5445" s="14" t="s">
        <v>46</v>
      </c>
      <c r="AX5445" s="14" t="s">
        <v>85</v>
      </c>
      <c r="AY5445" s="257" t="s">
        <v>241</v>
      </c>
    </row>
    <row r="5446" s="15" customFormat="1">
      <c r="A5446" s="15"/>
      <c r="B5446" s="258"/>
      <c r="C5446" s="259"/>
      <c r="D5446" s="238" t="s">
        <v>252</v>
      </c>
      <c r="E5446" s="260" t="s">
        <v>39</v>
      </c>
      <c r="F5446" s="261" t="s">
        <v>274</v>
      </c>
      <c r="G5446" s="259"/>
      <c r="H5446" s="262">
        <v>8</v>
      </c>
      <c r="I5446" s="263"/>
      <c r="J5446" s="259"/>
      <c r="K5446" s="259"/>
      <c r="L5446" s="264"/>
      <c r="M5446" s="265"/>
      <c r="N5446" s="266"/>
      <c r="O5446" s="266"/>
      <c r="P5446" s="266"/>
      <c r="Q5446" s="266"/>
      <c r="R5446" s="266"/>
      <c r="S5446" s="266"/>
      <c r="T5446" s="267"/>
      <c r="U5446" s="15"/>
      <c r="V5446" s="15"/>
      <c r="W5446" s="15"/>
      <c r="X5446" s="15"/>
      <c r="Y5446" s="15"/>
      <c r="Z5446" s="15"/>
      <c r="AA5446" s="15"/>
      <c r="AB5446" s="15"/>
      <c r="AC5446" s="15"/>
      <c r="AD5446" s="15"/>
      <c r="AE5446" s="15"/>
      <c r="AT5446" s="268" t="s">
        <v>252</v>
      </c>
      <c r="AU5446" s="268" t="s">
        <v>93</v>
      </c>
      <c r="AV5446" s="15" t="s">
        <v>248</v>
      </c>
      <c r="AW5446" s="15" t="s">
        <v>46</v>
      </c>
      <c r="AX5446" s="15" t="s">
        <v>23</v>
      </c>
      <c r="AY5446" s="268" t="s">
        <v>241</v>
      </c>
    </row>
    <row r="5447" s="2" customFormat="1" ht="16.5" customHeight="1">
      <c r="A5447" s="42"/>
      <c r="B5447" s="43"/>
      <c r="C5447" s="280" t="s">
        <v>4764</v>
      </c>
      <c r="D5447" s="280" t="s">
        <v>463</v>
      </c>
      <c r="E5447" s="281" t="s">
        <v>4765</v>
      </c>
      <c r="F5447" s="282" t="s">
        <v>4766</v>
      </c>
      <c r="G5447" s="283" t="s">
        <v>145</v>
      </c>
      <c r="H5447" s="284">
        <v>8.4000000000000004</v>
      </c>
      <c r="I5447" s="285"/>
      <c r="J5447" s="286">
        <f>ROUND(I5447*H5447,2)</f>
        <v>0</v>
      </c>
      <c r="K5447" s="282" t="s">
        <v>247</v>
      </c>
      <c r="L5447" s="287"/>
      <c r="M5447" s="288" t="s">
        <v>39</v>
      </c>
      <c r="N5447" s="289" t="s">
        <v>56</v>
      </c>
      <c r="O5447" s="88"/>
      <c r="P5447" s="227">
        <f>O5447*H5447</f>
        <v>0</v>
      </c>
      <c r="Q5447" s="227">
        <v>0.00059999999999999995</v>
      </c>
      <c r="R5447" s="227">
        <f>Q5447*H5447</f>
        <v>0.0050399999999999993</v>
      </c>
      <c r="S5447" s="227">
        <v>0</v>
      </c>
      <c r="T5447" s="228">
        <f>S5447*H5447</f>
        <v>0</v>
      </c>
      <c r="U5447" s="42"/>
      <c r="V5447" s="42"/>
      <c r="W5447" s="42"/>
      <c r="X5447" s="42"/>
      <c r="Y5447" s="42"/>
      <c r="Z5447" s="42"/>
      <c r="AA5447" s="42"/>
      <c r="AB5447" s="42"/>
      <c r="AC5447" s="42"/>
      <c r="AD5447" s="42"/>
      <c r="AE5447" s="42"/>
      <c r="AR5447" s="229" t="s">
        <v>660</v>
      </c>
      <c r="AT5447" s="229" t="s">
        <v>463</v>
      </c>
      <c r="AU5447" s="229" t="s">
        <v>93</v>
      </c>
      <c r="AY5447" s="20" t="s">
        <v>241</v>
      </c>
      <c r="BE5447" s="230">
        <f>IF(N5447="základní",J5447,0)</f>
        <v>0</v>
      </c>
      <c r="BF5447" s="230">
        <f>IF(N5447="snížená",J5447,0)</f>
        <v>0</v>
      </c>
      <c r="BG5447" s="230">
        <f>IF(N5447="zákl. přenesená",J5447,0)</f>
        <v>0</v>
      </c>
      <c r="BH5447" s="230">
        <f>IF(N5447="sníž. přenesená",J5447,0)</f>
        <v>0</v>
      </c>
      <c r="BI5447" s="230">
        <f>IF(N5447="nulová",J5447,0)</f>
        <v>0</v>
      </c>
      <c r="BJ5447" s="20" t="s">
        <v>23</v>
      </c>
      <c r="BK5447" s="230">
        <f>ROUND(I5447*H5447,2)</f>
        <v>0</v>
      </c>
      <c r="BL5447" s="20" t="s">
        <v>462</v>
      </c>
      <c r="BM5447" s="229" t="s">
        <v>4767</v>
      </c>
    </row>
    <row r="5448" s="14" customFormat="1">
      <c r="A5448" s="14"/>
      <c r="B5448" s="247"/>
      <c r="C5448" s="248"/>
      <c r="D5448" s="238" t="s">
        <v>252</v>
      </c>
      <c r="E5448" s="248"/>
      <c r="F5448" s="250" t="s">
        <v>4768</v>
      </c>
      <c r="G5448" s="248"/>
      <c r="H5448" s="251">
        <v>8.4000000000000004</v>
      </c>
      <c r="I5448" s="252"/>
      <c r="J5448" s="248"/>
      <c r="K5448" s="248"/>
      <c r="L5448" s="253"/>
      <c r="M5448" s="254"/>
      <c r="N5448" s="255"/>
      <c r="O5448" s="255"/>
      <c r="P5448" s="255"/>
      <c r="Q5448" s="255"/>
      <c r="R5448" s="255"/>
      <c r="S5448" s="255"/>
      <c r="T5448" s="256"/>
      <c r="U5448" s="14"/>
      <c r="V5448" s="14"/>
      <c r="W5448" s="14"/>
      <c r="X5448" s="14"/>
      <c r="Y5448" s="14"/>
      <c r="Z5448" s="14"/>
      <c r="AA5448" s="14"/>
      <c r="AB5448" s="14"/>
      <c r="AC5448" s="14"/>
      <c r="AD5448" s="14"/>
      <c r="AE5448" s="14"/>
      <c r="AT5448" s="257" t="s">
        <v>252</v>
      </c>
      <c r="AU5448" s="257" t="s">
        <v>93</v>
      </c>
      <c r="AV5448" s="14" t="s">
        <v>93</v>
      </c>
      <c r="AW5448" s="14" t="s">
        <v>4</v>
      </c>
      <c r="AX5448" s="14" t="s">
        <v>23</v>
      </c>
      <c r="AY5448" s="257" t="s">
        <v>241</v>
      </c>
    </row>
    <row r="5449" s="2" customFormat="1" ht="24.15" customHeight="1">
      <c r="A5449" s="42"/>
      <c r="B5449" s="43"/>
      <c r="C5449" s="218" t="s">
        <v>4769</v>
      </c>
      <c r="D5449" s="218" t="s">
        <v>243</v>
      </c>
      <c r="E5449" s="219" t="s">
        <v>4770</v>
      </c>
      <c r="F5449" s="220" t="s">
        <v>4771</v>
      </c>
      <c r="G5449" s="221" t="s">
        <v>145</v>
      </c>
      <c r="H5449" s="222">
        <v>767.66899999999998</v>
      </c>
      <c r="I5449" s="223"/>
      <c r="J5449" s="224">
        <f>ROUND(I5449*H5449,2)</f>
        <v>0</v>
      </c>
      <c r="K5449" s="220" t="s">
        <v>247</v>
      </c>
      <c r="L5449" s="48"/>
      <c r="M5449" s="225" t="s">
        <v>39</v>
      </c>
      <c r="N5449" s="226" t="s">
        <v>56</v>
      </c>
      <c r="O5449" s="88"/>
      <c r="P5449" s="227">
        <f>O5449*H5449</f>
        <v>0</v>
      </c>
      <c r="Q5449" s="227">
        <v>0.00024000000000000001</v>
      </c>
      <c r="R5449" s="227">
        <f>Q5449*H5449</f>
        <v>0.18424056</v>
      </c>
      <c r="S5449" s="227">
        <v>0</v>
      </c>
      <c r="T5449" s="228">
        <f>S5449*H5449</f>
        <v>0</v>
      </c>
      <c r="U5449" s="42"/>
      <c r="V5449" s="42"/>
      <c r="W5449" s="42"/>
      <c r="X5449" s="42"/>
      <c r="Y5449" s="42"/>
      <c r="Z5449" s="42"/>
      <c r="AA5449" s="42"/>
      <c r="AB5449" s="42"/>
      <c r="AC5449" s="42"/>
      <c r="AD5449" s="42"/>
      <c r="AE5449" s="42"/>
      <c r="AR5449" s="229" t="s">
        <v>462</v>
      </c>
      <c r="AT5449" s="229" t="s">
        <v>243</v>
      </c>
      <c r="AU5449" s="229" t="s">
        <v>93</v>
      </c>
      <c r="AY5449" s="20" t="s">
        <v>241</v>
      </c>
      <c r="BE5449" s="230">
        <f>IF(N5449="základní",J5449,0)</f>
        <v>0</v>
      </c>
      <c r="BF5449" s="230">
        <f>IF(N5449="snížená",J5449,0)</f>
        <v>0</v>
      </c>
      <c r="BG5449" s="230">
        <f>IF(N5449="zákl. přenesená",J5449,0)</f>
        <v>0</v>
      </c>
      <c r="BH5449" s="230">
        <f>IF(N5449="sníž. přenesená",J5449,0)</f>
        <v>0</v>
      </c>
      <c r="BI5449" s="230">
        <f>IF(N5449="nulová",J5449,0)</f>
        <v>0</v>
      </c>
      <c r="BJ5449" s="20" t="s">
        <v>23</v>
      </c>
      <c r="BK5449" s="230">
        <f>ROUND(I5449*H5449,2)</f>
        <v>0</v>
      </c>
      <c r="BL5449" s="20" t="s">
        <v>462</v>
      </c>
      <c r="BM5449" s="229" t="s">
        <v>4772</v>
      </c>
    </row>
    <row r="5450" s="2" customFormat="1">
      <c r="A5450" s="42"/>
      <c r="B5450" s="43"/>
      <c r="C5450" s="44"/>
      <c r="D5450" s="231" t="s">
        <v>250</v>
      </c>
      <c r="E5450" s="44"/>
      <c r="F5450" s="232" t="s">
        <v>4773</v>
      </c>
      <c r="G5450" s="44"/>
      <c r="H5450" s="44"/>
      <c r="I5450" s="233"/>
      <c r="J5450" s="44"/>
      <c r="K5450" s="44"/>
      <c r="L5450" s="48"/>
      <c r="M5450" s="234"/>
      <c r="N5450" s="235"/>
      <c r="O5450" s="88"/>
      <c r="P5450" s="88"/>
      <c r="Q5450" s="88"/>
      <c r="R5450" s="88"/>
      <c r="S5450" s="88"/>
      <c r="T5450" s="89"/>
      <c r="U5450" s="42"/>
      <c r="V5450" s="42"/>
      <c r="W5450" s="42"/>
      <c r="X5450" s="42"/>
      <c r="Y5450" s="42"/>
      <c r="Z5450" s="42"/>
      <c r="AA5450" s="42"/>
      <c r="AB5450" s="42"/>
      <c r="AC5450" s="42"/>
      <c r="AD5450" s="42"/>
      <c r="AE5450" s="42"/>
      <c r="AT5450" s="20" t="s">
        <v>250</v>
      </c>
      <c r="AU5450" s="20" t="s">
        <v>93</v>
      </c>
    </row>
    <row r="5451" s="13" customFormat="1">
      <c r="A5451" s="13"/>
      <c r="B5451" s="236"/>
      <c r="C5451" s="237"/>
      <c r="D5451" s="238" t="s">
        <v>252</v>
      </c>
      <c r="E5451" s="239" t="s">
        <v>39</v>
      </c>
      <c r="F5451" s="240" t="s">
        <v>1306</v>
      </c>
      <c r="G5451" s="237"/>
      <c r="H5451" s="239" t="s">
        <v>39</v>
      </c>
      <c r="I5451" s="241"/>
      <c r="J5451" s="237"/>
      <c r="K5451" s="237"/>
      <c r="L5451" s="242"/>
      <c r="M5451" s="243"/>
      <c r="N5451" s="244"/>
      <c r="O5451" s="244"/>
      <c r="P5451" s="244"/>
      <c r="Q5451" s="244"/>
      <c r="R5451" s="244"/>
      <c r="S5451" s="244"/>
      <c r="T5451" s="245"/>
      <c r="U5451" s="13"/>
      <c r="V5451" s="13"/>
      <c r="W5451" s="13"/>
      <c r="X5451" s="13"/>
      <c r="Y5451" s="13"/>
      <c r="Z5451" s="13"/>
      <c r="AA5451" s="13"/>
      <c r="AB5451" s="13"/>
      <c r="AC5451" s="13"/>
      <c r="AD5451" s="13"/>
      <c r="AE5451" s="13"/>
      <c r="AT5451" s="246" t="s">
        <v>252</v>
      </c>
      <c r="AU5451" s="246" t="s">
        <v>93</v>
      </c>
      <c r="AV5451" s="13" t="s">
        <v>23</v>
      </c>
      <c r="AW5451" s="13" t="s">
        <v>46</v>
      </c>
      <c r="AX5451" s="13" t="s">
        <v>85</v>
      </c>
      <c r="AY5451" s="246" t="s">
        <v>241</v>
      </c>
    </row>
    <row r="5452" s="13" customFormat="1">
      <c r="A5452" s="13"/>
      <c r="B5452" s="236"/>
      <c r="C5452" s="237"/>
      <c r="D5452" s="238" t="s">
        <v>252</v>
      </c>
      <c r="E5452" s="239" t="s">
        <v>39</v>
      </c>
      <c r="F5452" s="240" t="s">
        <v>4774</v>
      </c>
      <c r="G5452" s="237"/>
      <c r="H5452" s="239" t="s">
        <v>39</v>
      </c>
      <c r="I5452" s="241"/>
      <c r="J5452" s="237"/>
      <c r="K5452" s="237"/>
      <c r="L5452" s="242"/>
      <c r="M5452" s="243"/>
      <c r="N5452" s="244"/>
      <c r="O5452" s="244"/>
      <c r="P5452" s="244"/>
      <c r="Q5452" s="244"/>
      <c r="R5452" s="244"/>
      <c r="S5452" s="244"/>
      <c r="T5452" s="245"/>
      <c r="U5452" s="13"/>
      <c r="V5452" s="13"/>
      <c r="W5452" s="13"/>
      <c r="X5452" s="13"/>
      <c r="Y5452" s="13"/>
      <c r="Z5452" s="13"/>
      <c r="AA5452" s="13"/>
      <c r="AB5452" s="13"/>
      <c r="AC5452" s="13"/>
      <c r="AD5452" s="13"/>
      <c r="AE5452" s="13"/>
      <c r="AT5452" s="246" t="s">
        <v>252</v>
      </c>
      <c r="AU5452" s="246" t="s">
        <v>93</v>
      </c>
      <c r="AV5452" s="13" t="s">
        <v>23</v>
      </c>
      <c r="AW5452" s="13" t="s">
        <v>46</v>
      </c>
      <c r="AX5452" s="13" t="s">
        <v>85</v>
      </c>
      <c r="AY5452" s="246" t="s">
        <v>241</v>
      </c>
    </row>
    <row r="5453" s="13" customFormat="1">
      <c r="A5453" s="13"/>
      <c r="B5453" s="236"/>
      <c r="C5453" s="237"/>
      <c r="D5453" s="238" t="s">
        <v>252</v>
      </c>
      <c r="E5453" s="239" t="s">
        <v>39</v>
      </c>
      <c r="F5453" s="240" t="s">
        <v>1946</v>
      </c>
      <c r="G5453" s="237"/>
      <c r="H5453" s="239" t="s">
        <v>39</v>
      </c>
      <c r="I5453" s="241"/>
      <c r="J5453" s="237"/>
      <c r="K5453" s="237"/>
      <c r="L5453" s="242"/>
      <c r="M5453" s="243"/>
      <c r="N5453" s="244"/>
      <c r="O5453" s="244"/>
      <c r="P5453" s="244"/>
      <c r="Q5453" s="244"/>
      <c r="R5453" s="244"/>
      <c r="S5453" s="244"/>
      <c r="T5453" s="245"/>
      <c r="U5453" s="13"/>
      <c r="V5453" s="13"/>
      <c r="W5453" s="13"/>
      <c r="X5453" s="13"/>
      <c r="Y5453" s="13"/>
      <c r="Z5453" s="13"/>
      <c r="AA5453" s="13"/>
      <c r="AB5453" s="13"/>
      <c r="AC5453" s="13"/>
      <c r="AD5453" s="13"/>
      <c r="AE5453" s="13"/>
      <c r="AT5453" s="246" t="s">
        <v>252</v>
      </c>
      <c r="AU5453" s="246" t="s">
        <v>93</v>
      </c>
      <c r="AV5453" s="13" t="s">
        <v>23</v>
      </c>
      <c r="AW5453" s="13" t="s">
        <v>46</v>
      </c>
      <c r="AX5453" s="13" t="s">
        <v>85</v>
      </c>
      <c r="AY5453" s="246" t="s">
        <v>241</v>
      </c>
    </row>
    <row r="5454" s="13" customFormat="1">
      <c r="A5454" s="13"/>
      <c r="B5454" s="236"/>
      <c r="C5454" s="237"/>
      <c r="D5454" s="238" t="s">
        <v>252</v>
      </c>
      <c r="E5454" s="239" t="s">
        <v>39</v>
      </c>
      <c r="F5454" s="240" t="s">
        <v>4366</v>
      </c>
      <c r="G5454" s="237"/>
      <c r="H5454" s="239" t="s">
        <v>39</v>
      </c>
      <c r="I5454" s="241"/>
      <c r="J5454" s="237"/>
      <c r="K5454" s="237"/>
      <c r="L5454" s="242"/>
      <c r="M5454" s="243"/>
      <c r="N5454" s="244"/>
      <c r="O5454" s="244"/>
      <c r="P5454" s="244"/>
      <c r="Q5454" s="244"/>
      <c r="R5454" s="244"/>
      <c r="S5454" s="244"/>
      <c r="T5454" s="245"/>
      <c r="U5454" s="13"/>
      <c r="V5454" s="13"/>
      <c r="W5454" s="13"/>
      <c r="X5454" s="13"/>
      <c r="Y5454" s="13"/>
      <c r="Z5454" s="13"/>
      <c r="AA5454" s="13"/>
      <c r="AB5454" s="13"/>
      <c r="AC5454" s="13"/>
      <c r="AD5454" s="13"/>
      <c r="AE5454" s="13"/>
      <c r="AT5454" s="246" t="s">
        <v>252</v>
      </c>
      <c r="AU5454" s="246" t="s">
        <v>93</v>
      </c>
      <c r="AV5454" s="13" t="s">
        <v>23</v>
      </c>
      <c r="AW5454" s="13" t="s">
        <v>46</v>
      </c>
      <c r="AX5454" s="13" t="s">
        <v>85</v>
      </c>
      <c r="AY5454" s="246" t="s">
        <v>241</v>
      </c>
    </row>
    <row r="5455" s="14" customFormat="1">
      <c r="A5455" s="14"/>
      <c r="B5455" s="247"/>
      <c r="C5455" s="248"/>
      <c r="D5455" s="238" t="s">
        <v>252</v>
      </c>
      <c r="E5455" s="249" t="s">
        <v>39</v>
      </c>
      <c r="F5455" s="250" t="s">
        <v>4775</v>
      </c>
      <c r="G5455" s="248"/>
      <c r="H5455" s="251">
        <v>25.850000000000001</v>
      </c>
      <c r="I5455" s="252"/>
      <c r="J5455" s="248"/>
      <c r="K5455" s="248"/>
      <c r="L5455" s="253"/>
      <c r="M5455" s="254"/>
      <c r="N5455" s="255"/>
      <c r="O5455" s="255"/>
      <c r="P5455" s="255"/>
      <c r="Q5455" s="255"/>
      <c r="R5455" s="255"/>
      <c r="S5455" s="255"/>
      <c r="T5455" s="256"/>
      <c r="U5455" s="14"/>
      <c r="V5455" s="14"/>
      <c r="W5455" s="14"/>
      <c r="X5455" s="14"/>
      <c r="Y5455" s="14"/>
      <c r="Z5455" s="14"/>
      <c r="AA5455" s="14"/>
      <c r="AB5455" s="14"/>
      <c r="AC5455" s="14"/>
      <c r="AD5455" s="14"/>
      <c r="AE5455" s="14"/>
      <c r="AT5455" s="257" t="s">
        <v>252</v>
      </c>
      <c r="AU5455" s="257" t="s">
        <v>93</v>
      </c>
      <c r="AV5455" s="14" t="s">
        <v>93</v>
      </c>
      <c r="AW5455" s="14" t="s">
        <v>46</v>
      </c>
      <c r="AX5455" s="14" t="s">
        <v>85</v>
      </c>
      <c r="AY5455" s="257" t="s">
        <v>241</v>
      </c>
    </row>
    <row r="5456" s="13" customFormat="1">
      <c r="A5456" s="13"/>
      <c r="B5456" s="236"/>
      <c r="C5456" s="237"/>
      <c r="D5456" s="238" t="s">
        <v>252</v>
      </c>
      <c r="E5456" s="239" t="s">
        <v>39</v>
      </c>
      <c r="F5456" s="240" t="s">
        <v>4368</v>
      </c>
      <c r="G5456" s="237"/>
      <c r="H5456" s="239" t="s">
        <v>39</v>
      </c>
      <c r="I5456" s="241"/>
      <c r="J5456" s="237"/>
      <c r="K5456" s="237"/>
      <c r="L5456" s="242"/>
      <c r="M5456" s="243"/>
      <c r="N5456" s="244"/>
      <c r="O5456" s="244"/>
      <c r="P5456" s="244"/>
      <c r="Q5456" s="244"/>
      <c r="R5456" s="244"/>
      <c r="S5456" s="244"/>
      <c r="T5456" s="245"/>
      <c r="U5456" s="13"/>
      <c r="V5456" s="13"/>
      <c r="W5456" s="13"/>
      <c r="X5456" s="13"/>
      <c r="Y5456" s="13"/>
      <c r="Z5456" s="13"/>
      <c r="AA5456" s="13"/>
      <c r="AB5456" s="13"/>
      <c r="AC5456" s="13"/>
      <c r="AD5456" s="13"/>
      <c r="AE5456" s="13"/>
      <c r="AT5456" s="246" t="s">
        <v>252</v>
      </c>
      <c r="AU5456" s="246" t="s">
        <v>93</v>
      </c>
      <c r="AV5456" s="13" t="s">
        <v>23</v>
      </c>
      <c r="AW5456" s="13" t="s">
        <v>46</v>
      </c>
      <c r="AX5456" s="13" t="s">
        <v>85</v>
      </c>
      <c r="AY5456" s="246" t="s">
        <v>241</v>
      </c>
    </row>
    <row r="5457" s="14" customFormat="1">
      <c r="A5457" s="14"/>
      <c r="B5457" s="247"/>
      <c r="C5457" s="248"/>
      <c r="D5457" s="238" t="s">
        <v>252</v>
      </c>
      <c r="E5457" s="249" t="s">
        <v>39</v>
      </c>
      <c r="F5457" s="250" t="s">
        <v>4776</v>
      </c>
      <c r="G5457" s="248"/>
      <c r="H5457" s="251">
        <v>202.25399999999999</v>
      </c>
      <c r="I5457" s="252"/>
      <c r="J5457" s="248"/>
      <c r="K5457" s="248"/>
      <c r="L5457" s="253"/>
      <c r="M5457" s="254"/>
      <c r="N5457" s="255"/>
      <c r="O5457" s="255"/>
      <c r="P5457" s="255"/>
      <c r="Q5457" s="255"/>
      <c r="R5457" s="255"/>
      <c r="S5457" s="255"/>
      <c r="T5457" s="256"/>
      <c r="U5457" s="14"/>
      <c r="V5457" s="14"/>
      <c r="W5457" s="14"/>
      <c r="X5457" s="14"/>
      <c r="Y5457" s="14"/>
      <c r="Z5457" s="14"/>
      <c r="AA5457" s="14"/>
      <c r="AB5457" s="14"/>
      <c r="AC5457" s="14"/>
      <c r="AD5457" s="14"/>
      <c r="AE5457" s="14"/>
      <c r="AT5457" s="257" t="s">
        <v>252</v>
      </c>
      <c r="AU5457" s="257" t="s">
        <v>93</v>
      </c>
      <c r="AV5457" s="14" t="s">
        <v>93</v>
      </c>
      <c r="AW5457" s="14" t="s">
        <v>46</v>
      </c>
      <c r="AX5457" s="14" t="s">
        <v>85</v>
      </c>
      <c r="AY5457" s="257" t="s">
        <v>241</v>
      </c>
    </row>
    <row r="5458" s="13" customFormat="1">
      <c r="A5458" s="13"/>
      <c r="B5458" s="236"/>
      <c r="C5458" s="237"/>
      <c r="D5458" s="238" t="s">
        <v>252</v>
      </c>
      <c r="E5458" s="239" t="s">
        <v>39</v>
      </c>
      <c r="F5458" s="240" t="s">
        <v>4370</v>
      </c>
      <c r="G5458" s="237"/>
      <c r="H5458" s="239" t="s">
        <v>39</v>
      </c>
      <c r="I5458" s="241"/>
      <c r="J5458" s="237"/>
      <c r="K5458" s="237"/>
      <c r="L5458" s="242"/>
      <c r="M5458" s="243"/>
      <c r="N5458" s="244"/>
      <c r="O5458" s="244"/>
      <c r="P5458" s="244"/>
      <c r="Q5458" s="244"/>
      <c r="R5458" s="244"/>
      <c r="S5458" s="244"/>
      <c r="T5458" s="245"/>
      <c r="U5458" s="13"/>
      <c r="V5458" s="13"/>
      <c r="W5458" s="13"/>
      <c r="X5458" s="13"/>
      <c r="Y5458" s="13"/>
      <c r="Z5458" s="13"/>
      <c r="AA5458" s="13"/>
      <c r="AB5458" s="13"/>
      <c r="AC5458" s="13"/>
      <c r="AD5458" s="13"/>
      <c r="AE5458" s="13"/>
      <c r="AT5458" s="246" t="s">
        <v>252</v>
      </c>
      <c r="AU5458" s="246" t="s">
        <v>93</v>
      </c>
      <c r="AV5458" s="13" t="s">
        <v>23</v>
      </c>
      <c r="AW5458" s="13" t="s">
        <v>46</v>
      </c>
      <c r="AX5458" s="13" t="s">
        <v>85</v>
      </c>
      <c r="AY5458" s="246" t="s">
        <v>241</v>
      </c>
    </row>
    <row r="5459" s="14" customFormat="1">
      <c r="A5459" s="14"/>
      <c r="B5459" s="247"/>
      <c r="C5459" s="248"/>
      <c r="D5459" s="238" t="s">
        <v>252</v>
      </c>
      <c r="E5459" s="249" t="s">
        <v>39</v>
      </c>
      <c r="F5459" s="250" t="s">
        <v>4777</v>
      </c>
      <c r="G5459" s="248"/>
      <c r="H5459" s="251">
        <v>95.879999999999995</v>
      </c>
      <c r="I5459" s="252"/>
      <c r="J5459" s="248"/>
      <c r="K5459" s="248"/>
      <c r="L5459" s="253"/>
      <c r="M5459" s="254"/>
      <c r="N5459" s="255"/>
      <c r="O5459" s="255"/>
      <c r="P5459" s="255"/>
      <c r="Q5459" s="255"/>
      <c r="R5459" s="255"/>
      <c r="S5459" s="255"/>
      <c r="T5459" s="256"/>
      <c r="U5459" s="14"/>
      <c r="V5459" s="14"/>
      <c r="W5459" s="14"/>
      <c r="X5459" s="14"/>
      <c r="Y5459" s="14"/>
      <c r="Z5459" s="14"/>
      <c r="AA5459" s="14"/>
      <c r="AB5459" s="14"/>
      <c r="AC5459" s="14"/>
      <c r="AD5459" s="14"/>
      <c r="AE5459" s="14"/>
      <c r="AT5459" s="257" t="s">
        <v>252</v>
      </c>
      <c r="AU5459" s="257" t="s">
        <v>93</v>
      </c>
      <c r="AV5459" s="14" t="s">
        <v>93</v>
      </c>
      <c r="AW5459" s="14" t="s">
        <v>46</v>
      </c>
      <c r="AX5459" s="14" t="s">
        <v>85</v>
      </c>
      <c r="AY5459" s="257" t="s">
        <v>241</v>
      </c>
    </row>
    <row r="5460" s="16" customFormat="1">
      <c r="A5460" s="16"/>
      <c r="B5460" s="269"/>
      <c r="C5460" s="270"/>
      <c r="D5460" s="238" t="s">
        <v>252</v>
      </c>
      <c r="E5460" s="271" t="s">
        <v>39</v>
      </c>
      <c r="F5460" s="272" t="s">
        <v>295</v>
      </c>
      <c r="G5460" s="270"/>
      <c r="H5460" s="273">
        <v>323.98399999999998</v>
      </c>
      <c r="I5460" s="274"/>
      <c r="J5460" s="270"/>
      <c r="K5460" s="270"/>
      <c r="L5460" s="275"/>
      <c r="M5460" s="276"/>
      <c r="N5460" s="277"/>
      <c r="O5460" s="277"/>
      <c r="P5460" s="277"/>
      <c r="Q5460" s="277"/>
      <c r="R5460" s="277"/>
      <c r="S5460" s="277"/>
      <c r="T5460" s="278"/>
      <c r="U5460" s="16"/>
      <c r="V5460" s="16"/>
      <c r="W5460" s="16"/>
      <c r="X5460" s="16"/>
      <c r="Y5460" s="16"/>
      <c r="Z5460" s="16"/>
      <c r="AA5460" s="16"/>
      <c r="AB5460" s="16"/>
      <c r="AC5460" s="16"/>
      <c r="AD5460" s="16"/>
      <c r="AE5460" s="16"/>
      <c r="AT5460" s="279" t="s">
        <v>252</v>
      </c>
      <c r="AU5460" s="279" t="s">
        <v>93</v>
      </c>
      <c r="AV5460" s="16" t="s">
        <v>113</v>
      </c>
      <c r="AW5460" s="16" t="s">
        <v>46</v>
      </c>
      <c r="AX5460" s="16" t="s">
        <v>85</v>
      </c>
      <c r="AY5460" s="279" t="s">
        <v>241</v>
      </c>
    </row>
    <row r="5461" s="13" customFormat="1">
      <c r="A5461" s="13"/>
      <c r="B5461" s="236"/>
      <c r="C5461" s="237"/>
      <c r="D5461" s="238" t="s">
        <v>252</v>
      </c>
      <c r="E5461" s="239" t="s">
        <v>39</v>
      </c>
      <c r="F5461" s="240" t="s">
        <v>1949</v>
      </c>
      <c r="G5461" s="237"/>
      <c r="H5461" s="239" t="s">
        <v>39</v>
      </c>
      <c r="I5461" s="241"/>
      <c r="J5461" s="237"/>
      <c r="K5461" s="237"/>
      <c r="L5461" s="242"/>
      <c r="M5461" s="243"/>
      <c r="N5461" s="244"/>
      <c r="O5461" s="244"/>
      <c r="P5461" s="244"/>
      <c r="Q5461" s="244"/>
      <c r="R5461" s="244"/>
      <c r="S5461" s="244"/>
      <c r="T5461" s="245"/>
      <c r="U5461" s="13"/>
      <c r="V5461" s="13"/>
      <c r="W5461" s="13"/>
      <c r="X5461" s="13"/>
      <c r="Y5461" s="13"/>
      <c r="Z5461" s="13"/>
      <c r="AA5461" s="13"/>
      <c r="AB5461" s="13"/>
      <c r="AC5461" s="13"/>
      <c r="AD5461" s="13"/>
      <c r="AE5461" s="13"/>
      <c r="AT5461" s="246" t="s">
        <v>252</v>
      </c>
      <c r="AU5461" s="246" t="s">
        <v>93</v>
      </c>
      <c r="AV5461" s="13" t="s">
        <v>23</v>
      </c>
      <c r="AW5461" s="13" t="s">
        <v>46</v>
      </c>
      <c r="AX5461" s="13" t="s">
        <v>85</v>
      </c>
      <c r="AY5461" s="246" t="s">
        <v>241</v>
      </c>
    </row>
    <row r="5462" s="14" customFormat="1">
      <c r="A5462" s="14"/>
      <c r="B5462" s="247"/>
      <c r="C5462" s="248"/>
      <c r="D5462" s="238" t="s">
        <v>252</v>
      </c>
      <c r="E5462" s="249" t="s">
        <v>39</v>
      </c>
      <c r="F5462" s="250" t="s">
        <v>4778</v>
      </c>
      <c r="G5462" s="248"/>
      <c r="H5462" s="251">
        <v>88.935000000000002</v>
      </c>
      <c r="I5462" s="252"/>
      <c r="J5462" s="248"/>
      <c r="K5462" s="248"/>
      <c r="L5462" s="253"/>
      <c r="M5462" s="254"/>
      <c r="N5462" s="255"/>
      <c r="O5462" s="255"/>
      <c r="P5462" s="255"/>
      <c r="Q5462" s="255"/>
      <c r="R5462" s="255"/>
      <c r="S5462" s="255"/>
      <c r="T5462" s="256"/>
      <c r="U5462" s="14"/>
      <c r="V5462" s="14"/>
      <c r="W5462" s="14"/>
      <c r="X5462" s="14"/>
      <c r="Y5462" s="14"/>
      <c r="Z5462" s="14"/>
      <c r="AA5462" s="14"/>
      <c r="AB5462" s="14"/>
      <c r="AC5462" s="14"/>
      <c r="AD5462" s="14"/>
      <c r="AE5462" s="14"/>
      <c r="AT5462" s="257" t="s">
        <v>252</v>
      </c>
      <c r="AU5462" s="257" t="s">
        <v>93</v>
      </c>
      <c r="AV5462" s="14" t="s">
        <v>93</v>
      </c>
      <c r="AW5462" s="14" t="s">
        <v>46</v>
      </c>
      <c r="AX5462" s="14" t="s">
        <v>85</v>
      </c>
      <c r="AY5462" s="257" t="s">
        <v>241</v>
      </c>
    </row>
    <row r="5463" s="16" customFormat="1">
      <c r="A5463" s="16"/>
      <c r="B5463" s="269"/>
      <c r="C5463" s="270"/>
      <c r="D5463" s="238" t="s">
        <v>252</v>
      </c>
      <c r="E5463" s="271" t="s">
        <v>39</v>
      </c>
      <c r="F5463" s="272" t="s">
        <v>295</v>
      </c>
      <c r="G5463" s="270"/>
      <c r="H5463" s="273">
        <v>88.935000000000002</v>
      </c>
      <c r="I5463" s="274"/>
      <c r="J5463" s="270"/>
      <c r="K5463" s="270"/>
      <c r="L5463" s="275"/>
      <c r="M5463" s="276"/>
      <c r="N5463" s="277"/>
      <c r="O5463" s="277"/>
      <c r="P5463" s="277"/>
      <c r="Q5463" s="277"/>
      <c r="R5463" s="277"/>
      <c r="S5463" s="277"/>
      <c r="T5463" s="278"/>
      <c r="U5463" s="16"/>
      <c r="V5463" s="16"/>
      <c r="W5463" s="16"/>
      <c r="X5463" s="16"/>
      <c r="Y5463" s="16"/>
      <c r="Z5463" s="16"/>
      <c r="AA5463" s="16"/>
      <c r="AB5463" s="16"/>
      <c r="AC5463" s="16"/>
      <c r="AD5463" s="16"/>
      <c r="AE5463" s="16"/>
      <c r="AT5463" s="279" t="s">
        <v>252</v>
      </c>
      <c r="AU5463" s="279" t="s">
        <v>93</v>
      </c>
      <c r="AV5463" s="16" t="s">
        <v>113</v>
      </c>
      <c r="AW5463" s="16" t="s">
        <v>46</v>
      </c>
      <c r="AX5463" s="16" t="s">
        <v>85</v>
      </c>
      <c r="AY5463" s="279" t="s">
        <v>241</v>
      </c>
    </row>
    <row r="5464" s="13" customFormat="1">
      <c r="A5464" s="13"/>
      <c r="B5464" s="236"/>
      <c r="C5464" s="237"/>
      <c r="D5464" s="238" t="s">
        <v>252</v>
      </c>
      <c r="E5464" s="239" t="s">
        <v>39</v>
      </c>
      <c r="F5464" s="240" t="s">
        <v>1952</v>
      </c>
      <c r="G5464" s="237"/>
      <c r="H5464" s="239" t="s">
        <v>39</v>
      </c>
      <c r="I5464" s="241"/>
      <c r="J5464" s="237"/>
      <c r="K5464" s="237"/>
      <c r="L5464" s="242"/>
      <c r="M5464" s="243"/>
      <c r="N5464" s="244"/>
      <c r="O5464" s="244"/>
      <c r="P5464" s="244"/>
      <c r="Q5464" s="244"/>
      <c r="R5464" s="244"/>
      <c r="S5464" s="244"/>
      <c r="T5464" s="245"/>
      <c r="U5464" s="13"/>
      <c r="V5464" s="13"/>
      <c r="W5464" s="13"/>
      <c r="X5464" s="13"/>
      <c r="Y5464" s="13"/>
      <c r="Z5464" s="13"/>
      <c r="AA5464" s="13"/>
      <c r="AB5464" s="13"/>
      <c r="AC5464" s="13"/>
      <c r="AD5464" s="13"/>
      <c r="AE5464" s="13"/>
      <c r="AT5464" s="246" t="s">
        <v>252</v>
      </c>
      <c r="AU5464" s="246" t="s">
        <v>93</v>
      </c>
      <c r="AV5464" s="13" t="s">
        <v>23</v>
      </c>
      <c r="AW5464" s="13" t="s">
        <v>46</v>
      </c>
      <c r="AX5464" s="13" t="s">
        <v>85</v>
      </c>
      <c r="AY5464" s="246" t="s">
        <v>241</v>
      </c>
    </row>
    <row r="5465" s="14" customFormat="1">
      <c r="A5465" s="14"/>
      <c r="B5465" s="247"/>
      <c r="C5465" s="248"/>
      <c r="D5465" s="238" t="s">
        <v>252</v>
      </c>
      <c r="E5465" s="249" t="s">
        <v>39</v>
      </c>
      <c r="F5465" s="250" t="s">
        <v>4779</v>
      </c>
      <c r="G5465" s="248"/>
      <c r="H5465" s="251">
        <v>354.75</v>
      </c>
      <c r="I5465" s="252"/>
      <c r="J5465" s="248"/>
      <c r="K5465" s="248"/>
      <c r="L5465" s="253"/>
      <c r="M5465" s="254"/>
      <c r="N5465" s="255"/>
      <c r="O5465" s="255"/>
      <c r="P5465" s="255"/>
      <c r="Q5465" s="255"/>
      <c r="R5465" s="255"/>
      <c r="S5465" s="255"/>
      <c r="T5465" s="256"/>
      <c r="U5465" s="14"/>
      <c r="V5465" s="14"/>
      <c r="W5465" s="14"/>
      <c r="X5465" s="14"/>
      <c r="Y5465" s="14"/>
      <c r="Z5465" s="14"/>
      <c r="AA5465" s="14"/>
      <c r="AB5465" s="14"/>
      <c r="AC5465" s="14"/>
      <c r="AD5465" s="14"/>
      <c r="AE5465" s="14"/>
      <c r="AT5465" s="257" t="s">
        <v>252</v>
      </c>
      <c r="AU5465" s="257" t="s">
        <v>93</v>
      </c>
      <c r="AV5465" s="14" t="s">
        <v>93</v>
      </c>
      <c r="AW5465" s="14" t="s">
        <v>46</v>
      </c>
      <c r="AX5465" s="14" t="s">
        <v>85</v>
      </c>
      <c r="AY5465" s="257" t="s">
        <v>241</v>
      </c>
    </row>
    <row r="5466" s="16" customFormat="1">
      <c r="A5466" s="16"/>
      <c r="B5466" s="269"/>
      <c r="C5466" s="270"/>
      <c r="D5466" s="238" t="s">
        <v>252</v>
      </c>
      <c r="E5466" s="271" t="s">
        <v>39</v>
      </c>
      <c r="F5466" s="272" t="s">
        <v>295</v>
      </c>
      <c r="G5466" s="270"/>
      <c r="H5466" s="273">
        <v>354.75</v>
      </c>
      <c r="I5466" s="274"/>
      <c r="J5466" s="270"/>
      <c r="K5466" s="270"/>
      <c r="L5466" s="275"/>
      <c r="M5466" s="276"/>
      <c r="N5466" s="277"/>
      <c r="O5466" s="277"/>
      <c r="P5466" s="277"/>
      <c r="Q5466" s="277"/>
      <c r="R5466" s="277"/>
      <c r="S5466" s="277"/>
      <c r="T5466" s="278"/>
      <c r="U5466" s="16"/>
      <c r="V5466" s="16"/>
      <c r="W5466" s="16"/>
      <c r="X5466" s="16"/>
      <c r="Y5466" s="16"/>
      <c r="Z5466" s="16"/>
      <c r="AA5466" s="16"/>
      <c r="AB5466" s="16"/>
      <c r="AC5466" s="16"/>
      <c r="AD5466" s="16"/>
      <c r="AE5466" s="16"/>
      <c r="AT5466" s="279" t="s">
        <v>252</v>
      </c>
      <c r="AU5466" s="279" t="s">
        <v>93</v>
      </c>
      <c r="AV5466" s="16" t="s">
        <v>113</v>
      </c>
      <c r="AW5466" s="16" t="s">
        <v>46</v>
      </c>
      <c r="AX5466" s="16" t="s">
        <v>85</v>
      </c>
      <c r="AY5466" s="279" t="s">
        <v>241</v>
      </c>
    </row>
    <row r="5467" s="15" customFormat="1">
      <c r="A5467" s="15"/>
      <c r="B5467" s="258"/>
      <c r="C5467" s="259"/>
      <c r="D5467" s="238" t="s">
        <v>252</v>
      </c>
      <c r="E5467" s="260" t="s">
        <v>39</v>
      </c>
      <c r="F5467" s="261" t="s">
        <v>274</v>
      </c>
      <c r="G5467" s="259"/>
      <c r="H5467" s="262">
        <v>767.66899999999998</v>
      </c>
      <c r="I5467" s="263"/>
      <c r="J5467" s="259"/>
      <c r="K5467" s="259"/>
      <c r="L5467" s="264"/>
      <c r="M5467" s="265"/>
      <c r="N5467" s="266"/>
      <c r="O5467" s="266"/>
      <c r="P5467" s="266"/>
      <c r="Q5467" s="266"/>
      <c r="R5467" s="266"/>
      <c r="S5467" s="266"/>
      <c r="T5467" s="267"/>
      <c r="U5467" s="15"/>
      <c r="V5467" s="15"/>
      <c r="W5467" s="15"/>
      <c r="X5467" s="15"/>
      <c r="Y5467" s="15"/>
      <c r="Z5467" s="15"/>
      <c r="AA5467" s="15"/>
      <c r="AB5467" s="15"/>
      <c r="AC5467" s="15"/>
      <c r="AD5467" s="15"/>
      <c r="AE5467" s="15"/>
      <c r="AT5467" s="268" t="s">
        <v>252</v>
      </c>
      <c r="AU5467" s="268" t="s">
        <v>93</v>
      </c>
      <c r="AV5467" s="15" t="s">
        <v>248</v>
      </c>
      <c r="AW5467" s="15" t="s">
        <v>46</v>
      </c>
      <c r="AX5467" s="15" t="s">
        <v>23</v>
      </c>
      <c r="AY5467" s="268" t="s">
        <v>241</v>
      </c>
    </row>
    <row r="5468" s="2" customFormat="1" ht="16.5" customHeight="1">
      <c r="A5468" s="42"/>
      <c r="B5468" s="43"/>
      <c r="C5468" s="280" t="s">
        <v>4780</v>
      </c>
      <c r="D5468" s="280" t="s">
        <v>463</v>
      </c>
      <c r="E5468" s="281" t="s">
        <v>4781</v>
      </c>
      <c r="F5468" s="282" t="s">
        <v>4782</v>
      </c>
      <c r="G5468" s="283" t="s">
        <v>246</v>
      </c>
      <c r="H5468" s="284">
        <v>131.52500000000001</v>
      </c>
      <c r="I5468" s="285"/>
      <c r="J5468" s="286">
        <f>ROUND(I5468*H5468,2)</f>
        <v>0</v>
      </c>
      <c r="K5468" s="282" t="s">
        <v>247</v>
      </c>
      <c r="L5468" s="287"/>
      <c r="M5468" s="288" t="s">
        <v>39</v>
      </c>
      <c r="N5468" s="289" t="s">
        <v>56</v>
      </c>
      <c r="O5468" s="88"/>
      <c r="P5468" s="227">
        <f>O5468*H5468</f>
        <v>0</v>
      </c>
      <c r="Q5468" s="227">
        <v>0.029999999999999999</v>
      </c>
      <c r="R5468" s="227">
        <f>Q5468*H5468</f>
        <v>3.9457499999999999</v>
      </c>
      <c r="S5468" s="227">
        <v>0</v>
      </c>
      <c r="T5468" s="228">
        <f>S5468*H5468</f>
        <v>0</v>
      </c>
      <c r="U5468" s="42"/>
      <c r="V5468" s="42"/>
      <c r="W5468" s="42"/>
      <c r="X5468" s="42"/>
      <c r="Y5468" s="42"/>
      <c r="Z5468" s="42"/>
      <c r="AA5468" s="42"/>
      <c r="AB5468" s="42"/>
      <c r="AC5468" s="42"/>
      <c r="AD5468" s="42"/>
      <c r="AE5468" s="42"/>
      <c r="AR5468" s="229" t="s">
        <v>660</v>
      </c>
      <c r="AT5468" s="229" t="s">
        <v>463</v>
      </c>
      <c r="AU5468" s="229" t="s">
        <v>93</v>
      </c>
      <c r="AY5468" s="20" t="s">
        <v>241</v>
      </c>
      <c r="BE5468" s="230">
        <f>IF(N5468="základní",J5468,0)</f>
        <v>0</v>
      </c>
      <c r="BF5468" s="230">
        <f>IF(N5468="snížená",J5468,0)</f>
        <v>0</v>
      </c>
      <c r="BG5468" s="230">
        <f>IF(N5468="zákl. přenesená",J5468,0)</f>
        <v>0</v>
      </c>
      <c r="BH5468" s="230">
        <f>IF(N5468="sníž. přenesená",J5468,0)</f>
        <v>0</v>
      </c>
      <c r="BI5468" s="230">
        <f>IF(N5468="nulová",J5468,0)</f>
        <v>0</v>
      </c>
      <c r="BJ5468" s="20" t="s">
        <v>23</v>
      </c>
      <c r="BK5468" s="230">
        <f>ROUND(I5468*H5468,2)</f>
        <v>0</v>
      </c>
      <c r="BL5468" s="20" t="s">
        <v>462</v>
      </c>
      <c r="BM5468" s="229" t="s">
        <v>4783</v>
      </c>
    </row>
    <row r="5469" s="13" customFormat="1">
      <c r="A5469" s="13"/>
      <c r="B5469" s="236"/>
      <c r="C5469" s="237"/>
      <c r="D5469" s="238" t="s">
        <v>252</v>
      </c>
      <c r="E5469" s="239" t="s">
        <v>39</v>
      </c>
      <c r="F5469" s="240" t="s">
        <v>1946</v>
      </c>
      <c r="G5469" s="237"/>
      <c r="H5469" s="239" t="s">
        <v>39</v>
      </c>
      <c r="I5469" s="241"/>
      <c r="J5469" s="237"/>
      <c r="K5469" s="237"/>
      <c r="L5469" s="242"/>
      <c r="M5469" s="243"/>
      <c r="N5469" s="244"/>
      <c r="O5469" s="244"/>
      <c r="P5469" s="244"/>
      <c r="Q5469" s="244"/>
      <c r="R5469" s="244"/>
      <c r="S5469" s="244"/>
      <c r="T5469" s="245"/>
      <c r="U5469" s="13"/>
      <c r="V5469" s="13"/>
      <c r="W5469" s="13"/>
      <c r="X5469" s="13"/>
      <c r="Y5469" s="13"/>
      <c r="Z5469" s="13"/>
      <c r="AA5469" s="13"/>
      <c r="AB5469" s="13"/>
      <c r="AC5469" s="13"/>
      <c r="AD5469" s="13"/>
      <c r="AE5469" s="13"/>
      <c r="AT5469" s="246" t="s">
        <v>252</v>
      </c>
      <c r="AU5469" s="246" t="s">
        <v>93</v>
      </c>
      <c r="AV5469" s="13" t="s">
        <v>23</v>
      </c>
      <c r="AW5469" s="13" t="s">
        <v>46</v>
      </c>
      <c r="AX5469" s="13" t="s">
        <v>85</v>
      </c>
      <c r="AY5469" s="246" t="s">
        <v>241</v>
      </c>
    </row>
    <row r="5470" s="13" customFormat="1">
      <c r="A5470" s="13"/>
      <c r="B5470" s="236"/>
      <c r="C5470" s="237"/>
      <c r="D5470" s="238" t="s">
        <v>252</v>
      </c>
      <c r="E5470" s="239" t="s">
        <v>39</v>
      </c>
      <c r="F5470" s="240" t="s">
        <v>4366</v>
      </c>
      <c r="G5470" s="237"/>
      <c r="H5470" s="239" t="s">
        <v>39</v>
      </c>
      <c r="I5470" s="241"/>
      <c r="J5470" s="237"/>
      <c r="K5470" s="237"/>
      <c r="L5470" s="242"/>
      <c r="M5470" s="243"/>
      <c r="N5470" s="244"/>
      <c r="O5470" s="244"/>
      <c r="P5470" s="244"/>
      <c r="Q5470" s="244"/>
      <c r="R5470" s="244"/>
      <c r="S5470" s="244"/>
      <c r="T5470" s="245"/>
      <c r="U5470" s="13"/>
      <c r="V5470" s="13"/>
      <c r="W5470" s="13"/>
      <c r="X5470" s="13"/>
      <c r="Y5470" s="13"/>
      <c r="Z5470" s="13"/>
      <c r="AA5470" s="13"/>
      <c r="AB5470" s="13"/>
      <c r="AC5470" s="13"/>
      <c r="AD5470" s="13"/>
      <c r="AE5470" s="13"/>
      <c r="AT5470" s="246" t="s">
        <v>252</v>
      </c>
      <c r="AU5470" s="246" t="s">
        <v>93</v>
      </c>
      <c r="AV5470" s="13" t="s">
        <v>23</v>
      </c>
      <c r="AW5470" s="13" t="s">
        <v>46</v>
      </c>
      <c r="AX5470" s="13" t="s">
        <v>85</v>
      </c>
      <c r="AY5470" s="246" t="s">
        <v>241</v>
      </c>
    </row>
    <row r="5471" s="14" customFormat="1">
      <c r="A5471" s="14"/>
      <c r="B5471" s="247"/>
      <c r="C5471" s="248"/>
      <c r="D5471" s="238" t="s">
        <v>252</v>
      </c>
      <c r="E5471" s="249" t="s">
        <v>39</v>
      </c>
      <c r="F5471" s="250" t="s">
        <v>4784</v>
      </c>
      <c r="G5471" s="248"/>
      <c r="H5471" s="251">
        <v>4.6529999999999996</v>
      </c>
      <c r="I5471" s="252"/>
      <c r="J5471" s="248"/>
      <c r="K5471" s="248"/>
      <c r="L5471" s="253"/>
      <c r="M5471" s="254"/>
      <c r="N5471" s="255"/>
      <c r="O5471" s="255"/>
      <c r="P5471" s="255"/>
      <c r="Q5471" s="255"/>
      <c r="R5471" s="255"/>
      <c r="S5471" s="255"/>
      <c r="T5471" s="256"/>
      <c r="U5471" s="14"/>
      <c r="V5471" s="14"/>
      <c r="W5471" s="14"/>
      <c r="X5471" s="14"/>
      <c r="Y5471" s="14"/>
      <c r="Z5471" s="14"/>
      <c r="AA5471" s="14"/>
      <c r="AB5471" s="14"/>
      <c r="AC5471" s="14"/>
      <c r="AD5471" s="14"/>
      <c r="AE5471" s="14"/>
      <c r="AT5471" s="257" t="s">
        <v>252</v>
      </c>
      <c r="AU5471" s="257" t="s">
        <v>93</v>
      </c>
      <c r="AV5471" s="14" t="s">
        <v>93</v>
      </c>
      <c r="AW5471" s="14" t="s">
        <v>46</v>
      </c>
      <c r="AX5471" s="14" t="s">
        <v>85</v>
      </c>
      <c r="AY5471" s="257" t="s">
        <v>241</v>
      </c>
    </row>
    <row r="5472" s="13" customFormat="1">
      <c r="A5472" s="13"/>
      <c r="B5472" s="236"/>
      <c r="C5472" s="237"/>
      <c r="D5472" s="238" t="s">
        <v>252</v>
      </c>
      <c r="E5472" s="239" t="s">
        <v>39</v>
      </c>
      <c r="F5472" s="240" t="s">
        <v>4368</v>
      </c>
      <c r="G5472" s="237"/>
      <c r="H5472" s="239" t="s">
        <v>39</v>
      </c>
      <c r="I5472" s="241"/>
      <c r="J5472" s="237"/>
      <c r="K5472" s="237"/>
      <c r="L5472" s="242"/>
      <c r="M5472" s="243"/>
      <c r="N5472" s="244"/>
      <c r="O5472" s="244"/>
      <c r="P5472" s="244"/>
      <c r="Q5472" s="244"/>
      <c r="R5472" s="244"/>
      <c r="S5472" s="244"/>
      <c r="T5472" s="245"/>
      <c r="U5472" s="13"/>
      <c r="V5472" s="13"/>
      <c r="W5472" s="13"/>
      <c r="X5472" s="13"/>
      <c r="Y5472" s="13"/>
      <c r="Z5472" s="13"/>
      <c r="AA5472" s="13"/>
      <c r="AB5472" s="13"/>
      <c r="AC5472" s="13"/>
      <c r="AD5472" s="13"/>
      <c r="AE5472" s="13"/>
      <c r="AT5472" s="246" t="s">
        <v>252</v>
      </c>
      <c r="AU5472" s="246" t="s">
        <v>93</v>
      </c>
      <c r="AV5472" s="13" t="s">
        <v>23</v>
      </c>
      <c r="AW5472" s="13" t="s">
        <v>46</v>
      </c>
      <c r="AX5472" s="13" t="s">
        <v>85</v>
      </c>
      <c r="AY5472" s="246" t="s">
        <v>241</v>
      </c>
    </row>
    <row r="5473" s="14" customFormat="1">
      <c r="A5473" s="14"/>
      <c r="B5473" s="247"/>
      <c r="C5473" s="248"/>
      <c r="D5473" s="238" t="s">
        <v>252</v>
      </c>
      <c r="E5473" s="249" t="s">
        <v>39</v>
      </c>
      <c r="F5473" s="250" t="s">
        <v>4785</v>
      </c>
      <c r="G5473" s="248"/>
      <c r="H5473" s="251">
        <v>32.360999999999997</v>
      </c>
      <c r="I5473" s="252"/>
      <c r="J5473" s="248"/>
      <c r="K5473" s="248"/>
      <c r="L5473" s="253"/>
      <c r="M5473" s="254"/>
      <c r="N5473" s="255"/>
      <c r="O5473" s="255"/>
      <c r="P5473" s="255"/>
      <c r="Q5473" s="255"/>
      <c r="R5473" s="255"/>
      <c r="S5473" s="255"/>
      <c r="T5473" s="256"/>
      <c r="U5473" s="14"/>
      <c r="V5473" s="14"/>
      <c r="W5473" s="14"/>
      <c r="X5473" s="14"/>
      <c r="Y5473" s="14"/>
      <c r="Z5473" s="14"/>
      <c r="AA5473" s="14"/>
      <c r="AB5473" s="14"/>
      <c r="AC5473" s="14"/>
      <c r="AD5473" s="14"/>
      <c r="AE5473" s="14"/>
      <c r="AT5473" s="257" t="s">
        <v>252</v>
      </c>
      <c r="AU5473" s="257" t="s">
        <v>93</v>
      </c>
      <c r="AV5473" s="14" t="s">
        <v>93</v>
      </c>
      <c r="AW5473" s="14" t="s">
        <v>46</v>
      </c>
      <c r="AX5473" s="14" t="s">
        <v>85</v>
      </c>
      <c r="AY5473" s="257" t="s">
        <v>241</v>
      </c>
    </row>
    <row r="5474" s="13" customFormat="1">
      <c r="A5474" s="13"/>
      <c r="B5474" s="236"/>
      <c r="C5474" s="237"/>
      <c r="D5474" s="238" t="s">
        <v>252</v>
      </c>
      <c r="E5474" s="239" t="s">
        <v>39</v>
      </c>
      <c r="F5474" s="240" t="s">
        <v>4370</v>
      </c>
      <c r="G5474" s="237"/>
      <c r="H5474" s="239" t="s">
        <v>39</v>
      </c>
      <c r="I5474" s="241"/>
      <c r="J5474" s="237"/>
      <c r="K5474" s="237"/>
      <c r="L5474" s="242"/>
      <c r="M5474" s="243"/>
      <c r="N5474" s="244"/>
      <c r="O5474" s="244"/>
      <c r="P5474" s="244"/>
      <c r="Q5474" s="244"/>
      <c r="R5474" s="244"/>
      <c r="S5474" s="244"/>
      <c r="T5474" s="245"/>
      <c r="U5474" s="13"/>
      <c r="V5474" s="13"/>
      <c r="W5474" s="13"/>
      <c r="X5474" s="13"/>
      <c r="Y5474" s="13"/>
      <c r="Z5474" s="13"/>
      <c r="AA5474" s="13"/>
      <c r="AB5474" s="13"/>
      <c r="AC5474" s="13"/>
      <c r="AD5474" s="13"/>
      <c r="AE5474" s="13"/>
      <c r="AT5474" s="246" t="s">
        <v>252</v>
      </c>
      <c r="AU5474" s="246" t="s">
        <v>93</v>
      </c>
      <c r="AV5474" s="13" t="s">
        <v>23</v>
      </c>
      <c r="AW5474" s="13" t="s">
        <v>46</v>
      </c>
      <c r="AX5474" s="13" t="s">
        <v>85</v>
      </c>
      <c r="AY5474" s="246" t="s">
        <v>241</v>
      </c>
    </row>
    <row r="5475" s="14" customFormat="1">
      <c r="A5475" s="14"/>
      <c r="B5475" s="247"/>
      <c r="C5475" s="248"/>
      <c r="D5475" s="238" t="s">
        <v>252</v>
      </c>
      <c r="E5475" s="249" t="s">
        <v>39</v>
      </c>
      <c r="F5475" s="250" t="s">
        <v>4786</v>
      </c>
      <c r="G5475" s="248"/>
      <c r="H5475" s="251">
        <v>17.257999999999999</v>
      </c>
      <c r="I5475" s="252"/>
      <c r="J5475" s="248"/>
      <c r="K5475" s="248"/>
      <c r="L5475" s="253"/>
      <c r="M5475" s="254"/>
      <c r="N5475" s="255"/>
      <c r="O5475" s="255"/>
      <c r="P5475" s="255"/>
      <c r="Q5475" s="255"/>
      <c r="R5475" s="255"/>
      <c r="S5475" s="255"/>
      <c r="T5475" s="256"/>
      <c r="U5475" s="14"/>
      <c r="V5475" s="14"/>
      <c r="W5475" s="14"/>
      <c r="X5475" s="14"/>
      <c r="Y5475" s="14"/>
      <c r="Z5475" s="14"/>
      <c r="AA5475" s="14"/>
      <c r="AB5475" s="14"/>
      <c r="AC5475" s="14"/>
      <c r="AD5475" s="14"/>
      <c r="AE5475" s="14"/>
      <c r="AT5475" s="257" t="s">
        <v>252</v>
      </c>
      <c r="AU5475" s="257" t="s">
        <v>93</v>
      </c>
      <c r="AV5475" s="14" t="s">
        <v>93</v>
      </c>
      <c r="AW5475" s="14" t="s">
        <v>46</v>
      </c>
      <c r="AX5475" s="14" t="s">
        <v>85</v>
      </c>
      <c r="AY5475" s="257" t="s">
        <v>241</v>
      </c>
    </row>
    <row r="5476" s="13" customFormat="1">
      <c r="A5476" s="13"/>
      <c r="B5476" s="236"/>
      <c r="C5476" s="237"/>
      <c r="D5476" s="238" t="s">
        <v>252</v>
      </c>
      <c r="E5476" s="239" t="s">
        <v>39</v>
      </c>
      <c r="F5476" s="240" t="s">
        <v>1949</v>
      </c>
      <c r="G5476" s="237"/>
      <c r="H5476" s="239" t="s">
        <v>39</v>
      </c>
      <c r="I5476" s="241"/>
      <c r="J5476" s="237"/>
      <c r="K5476" s="237"/>
      <c r="L5476" s="242"/>
      <c r="M5476" s="243"/>
      <c r="N5476" s="244"/>
      <c r="O5476" s="244"/>
      <c r="P5476" s="244"/>
      <c r="Q5476" s="244"/>
      <c r="R5476" s="244"/>
      <c r="S5476" s="244"/>
      <c r="T5476" s="245"/>
      <c r="U5476" s="13"/>
      <c r="V5476" s="13"/>
      <c r="W5476" s="13"/>
      <c r="X5476" s="13"/>
      <c r="Y5476" s="13"/>
      <c r="Z5476" s="13"/>
      <c r="AA5476" s="13"/>
      <c r="AB5476" s="13"/>
      <c r="AC5476" s="13"/>
      <c r="AD5476" s="13"/>
      <c r="AE5476" s="13"/>
      <c r="AT5476" s="246" t="s">
        <v>252</v>
      </c>
      <c r="AU5476" s="246" t="s">
        <v>93</v>
      </c>
      <c r="AV5476" s="13" t="s">
        <v>23</v>
      </c>
      <c r="AW5476" s="13" t="s">
        <v>46</v>
      </c>
      <c r="AX5476" s="13" t="s">
        <v>85</v>
      </c>
      <c r="AY5476" s="246" t="s">
        <v>241</v>
      </c>
    </row>
    <row r="5477" s="14" customFormat="1">
      <c r="A5477" s="14"/>
      <c r="B5477" s="247"/>
      <c r="C5477" s="248"/>
      <c r="D5477" s="238" t="s">
        <v>252</v>
      </c>
      <c r="E5477" s="249" t="s">
        <v>39</v>
      </c>
      <c r="F5477" s="250" t="s">
        <v>4787</v>
      </c>
      <c r="G5477" s="248"/>
      <c r="H5477" s="251">
        <v>14.23</v>
      </c>
      <c r="I5477" s="252"/>
      <c r="J5477" s="248"/>
      <c r="K5477" s="248"/>
      <c r="L5477" s="253"/>
      <c r="M5477" s="254"/>
      <c r="N5477" s="255"/>
      <c r="O5477" s="255"/>
      <c r="P5477" s="255"/>
      <c r="Q5477" s="255"/>
      <c r="R5477" s="255"/>
      <c r="S5477" s="255"/>
      <c r="T5477" s="256"/>
      <c r="U5477" s="14"/>
      <c r="V5477" s="14"/>
      <c r="W5477" s="14"/>
      <c r="X5477" s="14"/>
      <c r="Y5477" s="14"/>
      <c r="Z5477" s="14"/>
      <c r="AA5477" s="14"/>
      <c r="AB5477" s="14"/>
      <c r="AC5477" s="14"/>
      <c r="AD5477" s="14"/>
      <c r="AE5477" s="14"/>
      <c r="AT5477" s="257" t="s">
        <v>252</v>
      </c>
      <c r="AU5477" s="257" t="s">
        <v>93</v>
      </c>
      <c r="AV5477" s="14" t="s">
        <v>93</v>
      </c>
      <c r="AW5477" s="14" t="s">
        <v>46</v>
      </c>
      <c r="AX5477" s="14" t="s">
        <v>85</v>
      </c>
      <c r="AY5477" s="257" t="s">
        <v>241</v>
      </c>
    </row>
    <row r="5478" s="13" customFormat="1">
      <c r="A5478" s="13"/>
      <c r="B5478" s="236"/>
      <c r="C5478" s="237"/>
      <c r="D5478" s="238" t="s">
        <v>252</v>
      </c>
      <c r="E5478" s="239" t="s">
        <v>39</v>
      </c>
      <c r="F5478" s="240" t="s">
        <v>1952</v>
      </c>
      <c r="G5478" s="237"/>
      <c r="H5478" s="239" t="s">
        <v>39</v>
      </c>
      <c r="I5478" s="241"/>
      <c r="J5478" s="237"/>
      <c r="K5478" s="237"/>
      <c r="L5478" s="242"/>
      <c r="M5478" s="243"/>
      <c r="N5478" s="244"/>
      <c r="O5478" s="244"/>
      <c r="P5478" s="244"/>
      <c r="Q5478" s="244"/>
      <c r="R5478" s="244"/>
      <c r="S5478" s="244"/>
      <c r="T5478" s="245"/>
      <c r="U5478" s="13"/>
      <c r="V5478" s="13"/>
      <c r="W5478" s="13"/>
      <c r="X5478" s="13"/>
      <c r="Y5478" s="13"/>
      <c r="Z5478" s="13"/>
      <c r="AA5478" s="13"/>
      <c r="AB5478" s="13"/>
      <c r="AC5478" s="13"/>
      <c r="AD5478" s="13"/>
      <c r="AE5478" s="13"/>
      <c r="AT5478" s="246" t="s">
        <v>252</v>
      </c>
      <c r="AU5478" s="246" t="s">
        <v>93</v>
      </c>
      <c r="AV5478" s="13" t="s">
        <v>23</v>
      </c>
      <c r="AW5478" s="13" t="s">
        <v>46</v>
      </c>
      <c r="AX5478" s="13" t="s">
        <v>85</v>
      </c>
      <c r="AY5478" s="246" t="s">
        <v>241</v>
      </c>
    </row>
    <row r="5479" s="14" customFormat="1">
      <c r="A5479" s="14"/>
      <c r="B5479" s="247"/>
      <c r="C5479" s="248"/>
      <c r="D5479" s="238" t="s">
        <v>252</v>
      </c>
      <c r="E5479" s="249" t="s">
        <v>39</v>
      </c>
      <c r="F5479" s="250" t="s">
        <v>4788</v>
      </c>
      <c r="G5479" s="248"/>
      <c r="H5479" s="251">
        <v>56.759999999999998</v>
      </c>
      <c r="I5479" s="252"/>
      <c r="J5479" s="248"/>
      <c r="K5479" s="248"/>
      <c r="L5479" s="253"/>
      <c r="M5479" s="254"/>
      <c r="N5479" s="255"/>
      <c r="O5479" s="255"/>
      <c r="P5479" s="255"/>
      <c r="Q5479" s="255"/>
      <c r="R5479" s="255"/>
      <c r="S5479" s="255"/>
      <c r="T5479" s="256"/>
      <c r="U5479" s="14"/>
      <c r="V5479" s="14"/>
      <c r="W5479" s="14"/>
      <c r="X5479" s="14"/>
      <c r="Y5479" s="14"/>
      <c r="Z5479" s="14"/>
      <c r="AA5479" s="14"/>
      <c r="AB5479" s="14"/>
      <c r="AC5479" s="14"/>
      <c r="AD5479" s="14"/>
      <c r="AE5479" s="14"/>
      <c r="AT5479" s="257" t="s">
        <v>252</v>
      </c>
      <c r="AU5479" s="257" t="s">
        <v>93</v>
      </c>
      <c r="AV5479" s="14" t="s">
        <v>93</v>
      </c>
      <c r="AW5479" s="14" t="s">
        <v>46</v>
      </c>
      <c r="AX5479" s="14" t="s">
        <v>85</v>
      </c>
      <c r="AY5479" s="257" t="s">
        <v>241</v>
      </c>
    </row>
    <row r="5480" s="15" customFormat="1">
      <c r="A5480" s="15"/>
      <c r="B5480" s="258"/>
      <c r="C5480" s="259"/>
      <c r="D5480" s="238" t="s">
        <v>252</v>
      </c>
      <c r="E5480" s="260" t="s">
        <v>39</v>
      </c>
      <c r="F5480" s="261" t="s">
        <v>274</v>
      </c>
      <c r="G5480" s="259"/>
      <c r="H5480" s="262">
        <v>125.262</v>
      </c>
      <c r="I5480" s="263"/>
      <c r="J5480" s="259"/>
      <c r="K5480" s="259"/>
      <c r="L5480" s="264"/>
      <c r="M5480" s="265"/>
      <c r="N5480" s="266"/>
      <c r="O5480" s="266"/>
      <c r="P5480" s="266"/>
      <c r="Q5480" s="266"/>
      <c r="R5480" s="266"/>
      <c r="S5480" s="266"/>
      <c r="T5480" s="267"/>
      <c r="U5480" s="15"/>
      <c r="V5480" s="15"/>
      <c r="W5480" s="15"/>
      <c r="X5480" s="15"/>
      <c r="Y5480" s="15"/>
      <c r="Z5480" s="15"/>
      <c r="AA5480" s="15"/>
      <c r="AB5480" s="15"/>
      <c r="AC5480" s="15"/>
      <c r="AD5480" s="15"/>
      <c r="AE5480" s="15"/>
      <c r="AT5480" s="268" t="s">
        <v>252</v>
      </c>
      <c r="AU5480" s="268" t="s">
        <v>93</v>
      </c>
      <c r="AV5480" s="15" t="s">
        <v>248</v>
      </c>
      <c r="AW5480" s="15" t="s">
        <v>46</v>
      </c>
      <c r="AX5480" s="15" t="s">
        <v>23</v>
      </c>
      <c r="AY5480" s="268" t="s">
        <v>241</v>
      </c>
    </row>
    <row r="5481" s="14" customFormat="1">
      <c r="A5481" s="14"/>
      <c r="B5481" s="247"/>
      <c r="C5481" s="248"/>
      <c r="D5481" s="238" t="s">
        <v>252</v>
      </c>
      <c r="E5481" s="248"/>
      <c r="F5481" s="250" t="s">
        <v>4789</v>
      </c>
      <c r="G5481" s="248"/>
      <c r="H5481" s="251">
        <v>131.52500000000001</v>
      </c>
      <c r="I5481" s="252"/>
      <c r="J5481" s="248"/>
      <c r="K5481" s="248"/>
      <c r="L5481" s="253"/>
      <c r="M5481" s="254"/>
      <c r="N5481" s="255"/>
      <c r="O5481" s="255"/>
      <c r="P5481" s="255"/>
      <c r="Q5481" s="255"/>
      <c r="R5481" s="255"/>
      <c r="S5481" s="255"/>
      <c r="T5481" s="256"/>
      <c r="U5481" s="14"/>
      <c r="V5481" s="14"/>
      <c r="W5481" s="14"/>
      <c r="X5481" s="14"/>
      <c r="Y5481" s="14"/>
      <c r="Z5481" s="14"/>
      <c r="AA5481" s="14"/>
      <c r="AB5481" s="14"/>
      <c r="AC5481" s="14"/>
      <c r="AD5481" s="14"/>
      <c r="AE5481" s="14"/>
      <c r="AT5481" s="257" t="s">
        <v>252</v>
      </c>
      <c r="AU5481" s="257" t="s">
        <v>93</v>
      </c>
      <c r="AV5481" s="14" t="s">
        <v>93</v>
      </c>
      <c r="AW5481" s="14" t="s">
        <v>4</v>
      </c>
      <c r="AX5481" s="14" t="s">
        <v>23</v>
      </c>
      <c r="AY5481" s="257" t="s">
        <v>241</v>
      </c>
    </row>
    <row r="5482" s="2" customFormat="1" ht="24.15" customHeight="1">
      <c r="A5482" s="42"/>
      <c r="B5482" s="43"/>
      <c r="C5482" s="218" t="s">
        <v>4790</v>
      </c>
      <c r="D5482" s="218" t="s">
        <v>243</v>
      </c>
      <c r="E5482" s="219" t="s">
        <v>4791</v>
      </c>
      <c r="F5482" s="220" t="s">
        <v>4792</v>
      </c>
      <c r="G5482" s="221" t="s">
        <v>145</v>
      </c>
      <c r="H5482" s="222">
        <v>3.0550000000000002</v>
      </c>
      <c r="I5482" s="223"/>
      <c r="J5482" s="224">
        <f>ROUND(I5482*H5482,2)</f>
        <v>0</v>
      </c>
      <c r="K5482" s="220" t="s">
        <v>247</v>
      </c>
      <c r="L5482" s="48"/>
      <c r="M5482" s="225" t="s">
        <v>39</v>
      </c>
      <c r="N5482" s="226" t="s">
        <v>56</v>
      </c>
      <c r="O5482" s="88"/>
      <c r="P5482" s="227">
        <f>O5482*H5482</f>
        <v>0</v>
      </c>
      <c r="Q5482" s="227">
        <v>0</v>
      </c>
      <c r="R5482" s="227">
        <f>Q5482*H5482</f>
        <v>0</v>
      </c>
      <c r="S5482" s="227">
        <v>0</v>
      </c>
      <c r="T5482" s="228">
        <f>S5482*H5482</f>
        <v>0</v>
      </c>
      <c r="U5482" s="42"/>
      <c r="V5482" s="42"/>
      <c r="W5482" s="42"/>
      <c r="X5482" s="42"/>
      <c r="Y5482" s="42"/>
      <c r="Z5482" s="42"/>
      <c r="AA5482" s="42"/>
      <c r="AB5482" s="42"/>
      <c r="AC5482" s="42"/>
      <c r="AD5482" s="42"/>
      <c r="AE5482" s="42"/>
      <c r="AR5482" s="229" t="s">
        <v>462</v>
      </c>
      <c r="AT5482" s="229" t="s">
        <v>243</v>
      </c>
      <c r="AU5482" s="229" t="s">
        <v>93</v>
      </c>
      <c r="AY5482" s="20" t="s">
        <v>241</v>
      </c>
      <c r="BE5482" s="230">
        <f>IF(N5482="základní",J5482,0)</f>
        <v>0</v>
      </c>
      <c r="BF5482" s="230">
        <f>IF(N5482="snížená",J5482,0)</f>
        <v>0</v>
      </c>
      <c r="BG5482" s="230">
        <f>IF(N5482="zákl. přenesená",J5482,0)</f>
        <v>0</v>
      </c>
      <c r="BH5482" s="230">
        <f>IF(N5482="sníž. přenesená",J5482,0)</f>
        <v>0</v>
      </c>
      <c r="BI5482" s="230">
        <f>IF(N5482="nulová",J5482,0)</f>
        <v>0</v>
      </c>
      <c r="BJ5482" s="20" t="s">
        <v>23</v>
      </c>
      <c r="BK5482" s="230">
        <f>ROUND(I5482*H5482,2)</f>
        <v>0</v>
      </c>
      <c r="BL5482" s="20" t="s">
        <v>462</v>
      </c>
      <c r="BM5482" s="229" t="s">
        <v>4793</v>
      </c>
    </row>
    <row r="5483" s="2" customFormat="1">
      <c r="A5483" s="42"/>
      <c r="B5483" s="43"/>
      <c r="C5483" s="44"/>
      <c r="D5483" s="231" t="s">
        <v>250</v>
      </c>
      <c r="E5483" s="44"/>
      <c r="F5483" s="232" t="s">
        <v>4794</v>
      </c>
      <c r="G5483" s="44"/>
      <c r="H5483" s="44"/>
      <c r="I5483" s="233"/>
      <c r="J5483" s="44"/>
      <c r="K5483" s="44"/>
      <c r="L5483" s="48"/>
      <c r="M5483" s="234"/>
      <c r="N5483" s="235"/>
      <c r="O5483" s="88"/>
      <c r="P5483" s="88"/>
      <c r="Q5483" s="88"/>
      <c r="R5483" s="88"/>
      <c r="S5483" s="88"/>
      <c r="T5483" s="89"/>
      <c r="U5483" s="42"/>
      <c r="V5483" s="42"/>
      <c r="W5483" s="42"/>
      <c r="X5483" s="42"/>
      <c r="Y5483" s="42"/>
      <c r="Z5483" s="42"/>
      <c r="AA5483" s="42"/>
      <c r="AB5483" s="42"/>
      <c r="AC5483" s="42"/>
      <c r="AD5483" s="42"/>
      <c r="AE5483" s="42"/>
      <c r="AT5483" s="20" t="s">
        <v>250</v>
      </c>
      <c r="AU5483" s="20" t="s">
        <v>93</v>
      </c>
    </row>
    <row r="5484" s="13" customFormat="1">
      <c r="A5484" s="13"/>
      <c r="B5484" s="236"/>
      <c r="C5484" s="237"/>
      <c r="D5484" s="238" t="s">
        <v>252</v>
      </c>
      <c r="E5484" s="239" t="s">
        <v>39</v>
      </c>
      <c r="F5484" s="240" t="s">
        <v>3295</v>
      </c>
      <c r="G5484" s="237"/>
      <c r="H5484" s="239" t="s">
        <v>39</v>
      </c>
      <c r="I5484" s="241"/>
      <c r="J5484" s="237"/>
      <c r="K5484" s="237"/>
      <c r="L5484" s="242"/>
      <c r="M5484" s="243"/>
      <c r="N5484" s="244"/>
      <c r="O5484" s="244"/>
      <c r="P5484" s="244"/>
      <c r="Q5484" s="244"/>
      <c r="R5484" s="244"/>
      <c r="S5484" s="244"/>
      <c r="T5484" s="245"/>
      <c r="U5484" s="13"/>
      <c r="V5484" s="13"/>
      <c r="W5484" s="13"/>
      <c r="X5484" s="13"/>
      <c r="Y5484" s="13"/>
      <c r="Z5484" s="13"/>
      <c r="AA5484" s="13"/>
      <c r="AB5484" s="13"/>
      <c r="AC5484" s="13"/>
      <c r="AD5484" s="13"/>
      <c r="AE5484" s="13"/>
      <c r="AT5484" s="246" t="s">
        <v>252</v>
      </c>
      <c r="AU5484" s="246" t="s">
        <v>93</v>
      </c>
      <c r="AV5484" s="13" t="s">
        <v>23</v>
      </c>
      <c r="AW5484" s="13" t="s">
        <v>46</v>
      </c>
      <c r="AX5484" s="13" t="s">
        <v>85</v>
      </c>
      <c r="AY5484" s="246" t="s">
        <v>241</v>
      </c>
    </row>
    <row r="5485" s="14" customFormat="1">
      <c r="A5485" s="14"/>
      <c r="B5485" s="247"/>
      <c r="C5485" s="248"/>
      <c r="D5485" s="238" t="s">
        <v>252</v>
      </c>
      <c r="E5485" s="249" t="s">
        <v>39</v>
      </c>
      <c r="F5485" s="250" t="s">
        <v>4374</v>
      </c>
      <c r="G5485" s="248"/>
      <c r="H5485" s="251">
        <v>3.0550000000000002</v>
      </c>
      <c r="I5485" s="252"/>
      <c r="J5485" s="248"/>
      <c r="K5485" s="248"/>
      <c r="L5485" s="253"/>
      <c r="M5485" s="254"/>
      <c r="N5485" s="255"/>
      <c r="O5485" s="255"/>
      <c r="P5485" s="255"/>
      <c r="Q5485" s="255"/>
      <c r="R5485" s="255"/>
      <c r="S5485" s="255"/>
      <c r="T5485" s="256"/>
      <c r="U5485" s="14"/>
      <c r="V5485" s="14"/>
      <c r="W5485" s="14"/>
      <c r="X5485" s="14"/>
      <c r="Y5485" s="14"/>
      <c r="Z5485" s="14"/>
      <c r="AA5485" s="14"/>
      <c r="AB5485" s="14"/>
      <c r="AC5485" s="14"/>
      <c r="AD5485" s="14"/>
      <c r="AE5485" s="14"/>
      <c r="AT5485" s="257" t="s">
        <v>252</v>
      </c>
      <c r="AU5485" s="257" t="s">
        <v>93</v>
      </c>
      <c r="AV5485" s="14" t="s">
        <v>93</v>
      </c>
      <c r="AW5485" s="14" t="s">
        <v>46</v>
      </c>
      <c r="AX5485" s="14" t="s">
        <v>23</v>
      </c>
      <c r="AY5485" s="257" t="s">
        <v>241</v>
      </c>
    </row>
    <row r="5486" s="2" customFormat="1" ht="16.5" customHeight="1">
      <c r="A5486" s="42"/>
      <c r="B5486" s="43"/>
      <c r="C5486" s="280" t="s">
        <v>4795</v>
      </c>
      <c r="D5486" s="280" t="s">
        <v>463</v>
      </c>
      <c r="E5486" s="281" t="s">
        <v>4796</v>
      </c>
      <c r="F5486" s="282" t="s">
        <v>4797</v>
      </c>
      <c r="G5486" s="283" t="s">
        <v>145</v>
      </c>
      <c r="H5486" s="284">
        <v>3.2080000000000002</v>
      </c>
      <c r="I5486" s="285"/>
      <c r="J5486" s="286">
        <f>ROUND(I5486*H5486,2)</f>
        <v>0</v>
      </c>
      <c r="K5486" s="282" t="s">
        <v>247</v>
      </c>
      <c r="L5486" s="287"/>
      <c r="M5486" s="288" t="s">
        <v>39</v>
      </c>
      <c r="N5486" s="289" t="s">
        <v>56</v>
      </c>
      <c r="O5486" s="88"/>
      <c r="P5486" s="227">
        <f>O5486*H5486</f>
        <v>0</v>
      </c>
      <c r="Q5486" s="227">
        <v>0.0025000000000000001</v>
      </c>
      <c r="R5486" s="227">
        <f>Q5486*H5486</f>
        <v>0.0080200000000000011</v>
      </c>
      <c r="S5486" s="227">
        <v>0</v>
      </c>
      <c r="T5486" s="228">
        <f>S5486*H5486</f>
        <v>0</v>
      </c>
      <c r="U5486" s="42"/>
      <c r="V5486" s="42"/>
      <c r="W5486" s="42"/>
      <c r="X5486" s="42"/>
      <c r="Y5486" s="42"/>
      <c r="Z5486" s="42"/>
      <c r="AA5486" s="42"/>
      <c r="AB5486" s="42"/>
      <c r="AC5486" s="42"/>
      <c r="AD5486" s="42"/>
      <c r="AE5486" s="42"/>
      <c r="AR5486" s="229" t="s">
        <v>660</v>
      </c>
      <c r="AT5486" s="229" t="s">
        <v>463</v>
      </c>
      <c r="AU5486" s="229" t="s">
        <v>93</v>
      </c>
      <c r="AY5486" s="20" t="s">
        <v>241</v>
      </c>
      <c r="BE5486" s="230">
        <f>IF(N5486="základní",J5486,0)</f>
        <v>0</v>
      </c>
      <c r="BF5486" s="230">
        <f>IF(N5486="snížená",J5486,0)</f>
        <v>0</v>
      </c>
      <c r="BG5486" s="230">
        <f>IF(N5486="zákl. přenesená",J5486,0)</f>
        <v>0</v>
      </c>
      <c r="BH5486" s="230">
        <f>IF(N5486="sníž. přenesená",J5486,0)</f>
        <v>0</v>
      </c>
      <c r="BI5486" s="230">
        <f>IF(N5486="nulová",J5486,0)</f>
        <v>0</v>
      </c>
      <c r="BJ5486" s="20" t="s">
        <v>23</v>
      </c>
      <c r="BK5486" s="230">
        <f>ROUND(I5486*H5486,2)</f>
        <v>0</v>
      </c>
      <c r="BL5486" s="20" t="s">
        <v>462</v>
      </c>
      <c r="BM5486" s="229" t="s">
        <v>4798</v>
      </c>
    </row>
    <row r="5487" s="14" customFormat="1">
      <c r="A5487" s="14"/>
      <c r="B5487" s="247"/>
      <c r="C5487" s="248"/>
      <c r="D5487" s="238" t="s">
        <v>252</v>
      </c>
      <c r="E5487" s="248"/>
      <c r="F5487" s="250" t="s">
        <v>4799</v>
      </c>
      <c r="G5487" s="248"/>
      <c r="H5487" s="251">
        <v>3.2080000000000002</v>
      </c>
      <c r="I5487" s="252"/>
      <c r="J5487" s="248"/>
      <c r="K5487" s="248"/>
      <c r="L5487" s="253"/>
      <c r="M5487" s="254"/>
      <c r="N5487" s="255"/>
      <c r="O5487" s="255"/>
      <c r="P5487" s="255"/>
      <c r="Q5487" s="255"/>
      <c r="R5487" s="255"/>
      <c r="S5487" s="255"/>
      <c r="T5487" s="256"/>
      <c r="U5487" s="14"/>
      <c r="V5487" s="14"/>
      <c r="W5487" s="14"/>
      <c r="X5487" s="14"/>
      <c r="Y5487" s="14"/>
      <c r="Z5487" s="14"/>
      <c r="AA5487" s="14"/>
      <c r="AB5487" s="14"/>
      <c r="AC5487" s="14"/>
      <c r="AD5487" s="14"/>
      <c r="AE5487" s="14"/>
      <c r="AT5487" s="257" t="s">
        <v>252</v>
      </c>
      <c r="AU5487" s="257" t="s">
        <v>93</v>
      </c>
      <c r="AV5487" s="14" t="s">
        <v>93</v>
      </c>
      <c r="AW5487" s="14" t="s">
        <v>4</v>
      </c>
      <c r="AX5487" s="14" t="s">
        <v>23</v>
      </c>
      <c r="AY5487" s="257" t="s">
        <v>241</v>
      </c>
    </row>
    <row r="5488" s="2" customFormat="1" ht="24.15" customHeight="1">
      <c r="A5488" s="42"/>
      <c r="B5488" s="43"/>
      <c r="C5488" s="218" t="s">
        <v>4800</v>
      </c>
      <c r="D5488" s="218" t="s">
        <v>243</v>
      </c>
      <c r="E5488" s="219" t="s">
        <v>4801</v>
      </c>
      <c r="F5488" s="220" t="s">
        <v>4802</v>
      </c>
      <c r="G5488" s="221" t="s">
        <v>145</v>
      </c>
      <c r="H5488" s="222">
        <v>772.28899999999999</v>
      </c>
      <c r="I5488" s="223"/>
      <c r="J5488" s="224">
        <f>ROUND(I5488*H5488,2)</f>
        <v>0</v>
      </c>
      <c r="K5488" s="220" t="s">
        <v>247</v>
      </c>
      <c r="L5488" s="48"/>
      <c r="M5488" s="225" t="s">
        <v>39</v>
      </c>
      <c r="N5488" s="226" t="s">
        <v>56</v>
      </c>
      <c r="O5488" s="88"/>
      <c r="P5488" s="227">
        <f>O5488*H5488</f>
        <v>0</v>
      </c>
      <c r="Q5488" s="227">
        <v>0.00012</v>
      </c>
      <c r="R5488" s="227">
        <f>Q5488*H5488</f>
        <v>0.092674679999999995</v>
      </c>
      <c r="S5488" s="227">
        <v>0</v>
      </c>
      <c r="T5488" s="228">
        <f>S5488*H5488</f>
        <v>0</v>
      </c>
      <c r="U5488" s="42"/>
      <c r="V5488" s="42"/>
      <c r="W5488" s="42"/>
      <c r="X5488" s="42"/>
      <c r="Y5488" s="42"/>
      <c r="Z5488" s="42"/>
      <c r="AA5488" s="42"/>
      <c r="AB5488" s="42"/>
      <c r="AC5488" s="42"/>
      <c r="AD5488" s="42"/>
      <c r="AE5488" s="42"/>
      <c r="AR5488" s="229" t="s">
        <v>462</v>
      </c>
      <c r="AT5488" s="229" t="s">
        <v>243</v>
      </c>
      <c r="AU5488" s="229" t="s">
        <v>93</v>
      </c>
      <c r="AY5488" s="20" t="s">
        <v>241</v>
      </c>
      <c r="BE5488" s="230">
        <f>IF(N5488="základní",J5488,0)</f>
        <v>0</v>
      </c>
      <c r="BF5488" s="230">
        <f>IF(N5488="snížená",J5488,0)</f>
        <v>0</v>
      </c>
      <c r="BG5488" s="230">
        <f>IF(N5488="zákl. přenesená",J5488,0)</f>
        <v>0</v>
      </c>
      <c r="BH5488" s="230">
        <f>IF(N5488="sníž. přenesená",J5488,0)</f>
        <v>0</v>
      </c>
      <c r="BI5488" s="230">
        <f>IF(N5488="nulová",J5488,0)</f>
        <v>0</v>
      </c>
      <c r="BJ5488" s="20" t="s">
        <v>23</v>
      </c>
      <c r="BK5488" s="230">
        <f>ROUND(I5488*H5488,2)</f>
        <v>0</v>
      </c>
      <c r="BL5488" s="20" t="s">
        <v>462</v>
      </c>
      <c r="BM5488" s="229" t="s">
        <v>4803</v>
      </c>
    </row>
    <row r="5489" s="2" customFormat="1">
      <c r="A5489" s="42"/>
      <c r="B5489" s="43"/>
      <c r="C5489" s="44"/>
      <c r="D5489" s="231" t="s">
        <v>250</v>
      </c>
      <c r="E5489" s="44"/>
      <c r="F5489" s="232" t="s">
        <v>4804</v>
      </c>
      <c r="G5489" s="44"/>
      <c r="H5489" s="44"/>
      <c r="I5489" s="233"/>
      <c r="J5489" s="44"/>
      <c r="K5489" s="44"/>
      <c r="L5489" s="48"/>
      <c r="M5489" s="234"/>
      <c r="N5489" s="235"/>
      <c r="O5489" s="88"/>
      <c r="P5489" s="88"/>
      <c r="Q5489" s="88"/>
      <c r="R5489" s="88"/>
      <c r="S5489" s="88"/>
      <c r="T5489" s="89"/>
      <c r="U5489" s="42"/>
      <c r="V5489" s="42"/>
      <c r="W5489" s="42"/>
      <c r="X5489" s="42"/>
      <c r="Y5489" s="42"/>
      <c r="Z5489" s="42"/>
      <c r="AA5489" s="42"/>
      <c r="AB5489" s="42"/>
      <c r="AC5489" s="42"/>
      <c r="AD5489" s="42"/>
      <c r="AE5489" s="42"/>
      <c r="AT5489" s="20" t="s">
        <v>250</v>
      </c>
      <c r="AU5489" s="20" t="s">
        <v>93</v>
      </c>
    </row>
    <row r="5490" s="13" customFormat="1">
      <c r="A5490" s="13"/>
      <c r="B5490" s="236"/>
      <c r="C5490" s="237"/>
      <c r="D5490" s="238" t="s">
        <v>252</v>
      </c>
      <c r="E5490" s="239" t="s">
        <v>39</v>
      </c>
      <c r="F5490" s="240" t="s">
        <v>1306</v>
      </c>
      <c r="G5490" s="237"/>
      <c r="H5490" s="239" t="s">
        <v>39</v>
      </c>
      <c r="I5490" s="241"/>
      <c r="J5490" s="237"/>
      <c r="K5490" s="237"/>
      <c r="L5490" s="242"/>
      <c r="M5490" s="243"/>
      <c r="N5490" s="244"/>
      <c r="O5490" s="244"/>
      <c r="P5490" s="244"/>
      <c r="Q5490" s="244"/>
      <c r="R5490" s="244"/>
      <c r="S5490" s="244"/>
      <c r="T5490" s="245"/>
      <c r="U5490" s="13"/>
      <c r="V5490" s="13"/>
      <c r="W5490" s="13"/>
      <c r="X5490" s="13"/>
      <c r="Y5490" s="13"/>
      <c r="Z5490" s="13"/>
      <c r="AA5490" s="13"/>
      <c r="AB5490" s="13"/>
      <c r="AC5490" s="13"/>
      <c r="AD5490" s="13"/>
      <c r="AE5490" s="13"/>
      <c r="AT5490" s="246" t="s">
        <v>252</v>
      </c>
      <c r="AU5490" s="246" t="s">
        <v>93</v>
      </c>
      <c r="AV5490" s="13" t="s">
        <v>23</v>
      </c>
      <c r="AW5490" s="13" t="s">
        <v>46</v>
      </c>
      <c r="AX5490" s="13" t="s">
        <v>85</v>
      </c>
      <c r="AY5490" s="246" t="s">
        <v>241</v>
      </c>
    </row>
    <row r="5491" s="13" customFormat="1">
      <c r="A5491" s="13"/>
      <c r="B5491" s="236"/>
      <c r="C5491" s="237"/>
      <c r="D5491" s="238" t="s">
        <v>252</v>
      </c>
      <c r="E5491" s="239" t="s">
        <v>39</v>
      </c>
      <c r="F5491" s="240" t="s">
        <v>4774</v>
      </c>
      <c r="G5491" s="237"/>
      <c r="H5491" s="239" t="s">
        <v>39</v>
      </c>
      <c r="I5491" s="241"/>
      <c r="J5491" s="237"/>
      <c r="K5491" s="237"/>
      <c r="L5491" s="242"/>
      <c r="M5491" s="243"/>
      <c r="N5491" s="244"/>
      <c r="O5491" s="244"/>
      <c r="P5491" s="244"/>
      <c r="Q5491" s="244"/>
      <c r="R5491" s="244"/>
      <c r="S5491" s="244"/>
      <c r="T5491" s="245"/>
      <c r="U5491" s="13"/>
      <c r="V5491" s="13"/>
      <c r="W5491" s="13"/>
      <c r="X5491" s="13"/>
      <c r="Y5491" s="13"/>
      <c r="Z5491" s="13"/>
      <c r="AA5491" s="13"/>
      <c r="AB5491" s="13"/>
      <c r="AC5491" s="13"/>
      <c r="AD5491" s="13"/>
      <c r="AE5491" s="13"/>
      <c r="AT5491" s="246" t="s">
        <v>252</v>
      </c>
      <c r="AU5491" s="246" t="s">
        <v>93</v>
      </c>
      <c r="AV5491" s="13" t="s">
        <v>23</v>
      </c>
      <c r="AW5491" s="13" t="s">
        <v>46</v>
      </c>
      <c r="AX5491" s="13" t="s">
        <v>85</v>
      </c>
      <c r="AY5491" s="246" t="s">
        <v>241</v>
      </c>
    </row>
    <row r="5492" s="13" customFormat="1">
      <c r="A5492" s="13"/>
      <c r="B5492" s="236"/>
      <c r="C5492" s="237"/>
      <c r="D5492" s="238" t="s">
        <v>252</v>
      </c>
      <c r="E5492" s="239" t="s">
        <v>39</v>
      </c>
      <c r="F5492" s="240" t="s">
        <v>1946</v>
      </c>
      <c r="G5492" s="237"/>
      <c r="H5492" s="239" t="s">
        <v>39</v>
      </c>
      <c r="I5492" s="241"/>
      <c r="J5492" s="237"/>
      <c r="K5492" s="237"/>
      <c r="L5492" s="242"/>
      <c r="M5492" s="243"/>
      <c r="N5492" s="244"/>
      <c r="O5492" s="244"/>
      <c r="P5492" s="244"/>
      <c r="Q5492" s="244"/>
      <c r="R5492" s="244"/>
      <c r="S5492" s="244"/>
      <c r="T5492" s="245"/>
      <c r="U5492" s="13"/>
      <c r="V5492" s="13"/>
      <c r="W5492" s="13"/>
      <c r="X5492" s="13"/>
      <c r="Y5492" s="13"/>
      <c r="Z5492" s="13"/>
      <c r="AA5492" s="13"/>
      <c r="AB5492" s="13"/>
      <c r="AC5492" s="13"/>
      <c r="AD5492" s="13"/>
      <c r="AE5492" s="13"/>
      <c r="AT5492" s="246" t="s">
        <v>252</v>
      </c>
      <c r="AU5492" s="246" t="s">
        <v>93</v>
      </c>
      <c r="AV5492" s="13" t="s">
        <v>23</v>
      </c>
      <c r="AW5492" s="13" t="s">
        <v>46</v>
      </c>
      <c r="AX5492" s="13" t="s">
        <v>85</v>
      </c>
      <c r="AY5492" s="246" t="s">
        <v>241</v>
      </c>
    </row>
    <row r="5493" s="13" customFormat="1">
      <c r="A5493" s="13"/>
      <c r="B5493" s="236"/>
      <c r="C5493" s="237"/>
      <c r="D5493" s="238" t="s">
        <v>252</v>
      </c>
      <c r="E5493" s="239" t="s">
        <v>39</v>
      </c>
      <c r="F5493" s="240" t="s">
        <v>4366</v>
      </c>
      <c r="G5493" s="237"/>
      <c r="H5493" s="239" t="s">
        <v>39</v>
      </c>
      <c r="I5493" s="241"/>
      <c r="J5493" s="237"/>
      <c r="K5493" s="237"/>
      <c r="L5493" s="242"/>
      <c r="M5493" s="243"/>
      <c r="N5493" s="244"/>
      <c r="O5493" s="244"/>
      <c r="P5493" s="244"/>
      <c r="Q5493" s="244"/>
      <c r="R5493" s="244"/>
      <c r="S5493" s="244"/>
      <c r="T5493" s="245"/>
      <c r="U5493" s="13"/>
      <c r="V5493" s="13"/>
      <c r="W5493" s="13"/>
      <c r="X5493" s="13"/>
      <c r="Y5493" s="13"/>
      <c r="Z5493" s="13"/>
      <c r="AA5493" s="13"/>
      <c r="AB5493" s="13"/>
      <c r="AC5493" s="13"/>
      <c r="AD5493" s="13"/>
      <c r="AE5493" s="13"/>
      <c r="AT5493" s="246" t="s">
        <v>252</v>
      </c>
      <c r="AU5493" s="246" t="s">
        <v>93</v>
      </c>
      <c r="AV5493" s="13" t="s">
        <v>23</v>
      </c>
      <c r="AW5493" s="13" t="s">
        <v>46</v>
      </c>
      <c r="AX5493" s="13" t="s">
        <v>85</v>
      </c>
      <c r="AY5493" s="246" t="s">
        <v>241</v>
      </c>
    </row>
    <row r="5494" s="14" customFormat="1">
      <c r="A5494" s="14"/>
      <c r="B5494" s="247"/>
      <c r="C5494" s="248"/>
      <c r="D5494" s="238" t="s">
        <v>252</v>
      </c>
      <c r="E5494" s="249" t="s">
        <v>39</v>
      </c>
      <c r="F5494" s="250" t="s">
        <v>4775</v>
      </c>
      <c r="G5494" s="248"/>
      <c r="H5494" s="251">
        <v>25.850000000000001</v>
      </c>
      <c r="I5494" s="252"/>
      <c r="J5494" s="248"/>
      <c r="K5494" s="248"/>
      <c r="L5494" s="253"/>
      <c r="M5494" s="254"/>
      <c r="N5494" s="255"/>
      <c r="O5494" s="255"/>
      <c r="P5494" s="255"/>
      <c r="Q5494" s="255"/>
      <c r="R5494" s="255"/>
      <c r="S5494" s="255"/>
      <c r="T5494" s="256"/>
      <c r="U5494" s="14"/>
      <c r="V5494" s="14"/>
      <c r="W5494" s="14"/>
      <c r="X5494" s="14"/>
      <c r="Y5494" s="14"/>
      <c r="Z5494" s="14"/>
      <c r="AA5494" s="14"/>
      <c r="AB5494" s="14"/>
      <c r="AC5494" s="14"/>
      <c r="AD5494" s="14"/>
      <c r="AE5494" s="14"/>
      <c r="AT5494" s="257" t="s">
        <v>252</v>
      </c>
      <c r="AU5494" s="257" t="s">
        <v>93</v>
      </c>
      <c r="AV5494" s="14" t="s">
        <v>93</v>
      </c>
      <c r="AW5494" s="14" t="s">
        <v>46</v>
      </c>
      <c r="AX5494" s="14" t="s">
        <v>85</v>
      </c>
      <c r="AY5494" s="257" t="s">
        <v>241</v>
      </c>
    </row>
    <row r="5495" s="13" customFormat="1">
      <c r="A5495" s="13"/>
      <c r="B5495" s="236"/>
      <c r="C5495" s="237"/>
      <c r="D5495" s="238" t="s">
        <v>252</v>
      </c>
      <c r="E5495" s="239" t="s">
        <v>39</v>
      </c>
      <c r="F5495" s="240" t="s">
        <v>4368</v>
      </c>
      <c r="G5495" s="237"/>
      <c r="H5495" s="239" t="s">
        <v>39</v>
      </c>
      <c r="I5495" s="241"/>
      <c r="J5495" s="237"/>
      <c r="K5495" s="237"/>
      <c r="L5495" s="242"/>
      <c r="M5495" s="243"/>
      <c r="N5495" s="244"/>
      <c r="O5495" s="244"/>
      <c r="P5495" s="244"/>
      <c r="Q5495" s="244"/>
      <c r="R5495" s="244"/>
      <c r="S5495" s="244"/>
      <c r="T5495" s="245"/>
      <c r="U5495" s="13"/>
      <c r="V5495" s="13"/>
      <c r="W5495" s="13"/>
      <c r="X5495" s="13"/>
      <c r="Y5495" s="13"/>
      <c r="Z5495" s="13"/>
      <c r="AA5495" s="13"/>
      <c r="AB5495" s="13"/>
      <c r="AC5495" s="13"/>
      <c r="AD5495" s="13"/>
      <c r="AE5495" s="13"/>
      <c r="AT5495" s="246" t="s">
        <v>252</v>
      </c>
      <c r="AU5495" s="246" t="s">
        <v>93</v>
      </c>
      <c r="AV5495" s="13" t="s">
        <v>23</v>
      </c>
      <c r="AW5495" s="13" t="s">
        <v>46</v>
      </c>
      <c r="AX5495" s="13" t="s">
        <v>85</v>
      </c>
      <c r="AY5495" s="246" t="s">
        <v>241</v>
      </c>
    </row>
    <row r="5496" s="14" customFormat="1">
      <c r="A5496" s="14"/>
      <c r="B5496" s="247"/>
      <c r="C5496" s="248"/>
      <c r="D5496" s="238" t="s">
        <v>252</v>
      </c>
      <c r="E5496" s="249" t="s">
        <v>39</v>
      </c>
      <c r="F5496" s="250" t="s">
        <v>4776</v>
      </c>
      <c r="G5496" s="248"/>
      <c r="H5496" s="251">
        <v>202.25399999999999</v>
      </c>
      <c r="I5496" s="252"/>
      <c r="J5496" s="248"/>
      <c r="K5496" s="248"/>
      <c r="L5496" s="253"/>
      <c r="M5496" s="254"/>
      <c r="N5496" s="255"/>
      <c r="O5496" s="255"/>
      <c r="P5496" s="255"/>
      <c r="Q5496" s="255"/>
      <c r="R5496" s="255"/>
      <c r="S5496" s="255"/>
      <c r="T5496" s="256"/>
      <c r="U5496" s="14"/>
      <c r="V5496" s="14"/>
      <c r="W5496" s="14"/>
      <c r="X5496" s="14"/>
      <c r="Y5496" s="14"/>
      <c r="Z5496" s="14"/>
      <c r="AA5496" s="14"/>
      <c r="AB5496" s="14"/>
      <c r="AC5496" s="14"/>
      <c r="AD5496" s="14"/>
      <c r="AE5496" s="14"/>
      <c r="AT5496" s="257" t="s">
        <v>252</v>
      </c>
      <c r="AU5496" s="257" t="s">
        <v>93</v>
      </c>
      <c r="AV5496" s="14" t="s">
        <v>93</v>
      </c>
      <c r="AW5496" s="14" t="s">
        <v>46</v>
      </c>
      <c r="AX5496" s="14" t="s">
        <v>85</v>
      </c>
      <c r="AY5496" s="257" t="s">
        <v>241</v>
      </c>
    </row>
    <row r="5497" s="13" customFormat="1">
      <c r="A5497" s="13"/>
      <c r="B5497" s="236"/>
      <c r="C5497" s="237"/>
      <c r="D5497" s="238" t="s">
        <v>252</v>
      </c>
      <c r="E5497" s="239" t="s">
        <v>39</v>
      </c>
      <c r="F5497" s="240" t="s">
        <v>4370</v>
      </c>
      <c r="G5497" s="237"/>
      <c r="H5497" s="239" t="s">
        <v>39</v>
      </c>
      <c r="I5497" s="241"/>
      <c r="J5497" s="237"/>
      <c r="K5497" s="237"/>
      <c r="L5497" s="242"/>
      <c r="M5497" s="243"/>
      <c r="N5497" s="244"/>
      <c r="O5497" s="244"/>
      <c r="P5497" s="244"/>
      <c r="Q5497" s="244"/>
      <c r="R5497" s="244"/>
      <c r="S5497" s="244"/>
      <c r="T5497" s="245"/>
      <c r="U5497" s="13"/>
      <c r="V5497" s="13"/>
      <c r="W5497" s="13"/>
      <c r="X5497" s="13"/>
      <c r="Y5497" s="13"/>
      <c r="Z5497" s="13"/>
      <c r="AA5497" s="13"/>
      <c r="AB5497" s="13"/>
      <c r="AC5497" s="13"/>
      <c r="AD5497" s="13"/>
      <c r="AE5497" s="13"/>
      <c r="AT5497" s="246" t="s">
        <v>252</v>
      </c>
      <c r="AU5497" s="246" t="s">
        <v>93</v>
      </c>
      <c r="AV5497" s="13" t="s">
        <v>23</v>
      </c>
      <c r="AW5497" s="13" t="s">
        <v>46</v>
      </c>
      <c r="AX5497" s="13" t="s">
        <v>85</v>
      </c>
      <c r="AY5497" s="246" t="s">
        <v>241</v>
      </c>
    </row>
    <row r="5498" s="14" customFormat="1">
      <c r="A5498" s="14"/>
      <c r="B5498" s="247"/>
      <c r="C5498" s="248"/>
      <c r="D5498" s="238" t="s">
        <v>252</v>
      </c>
      <c r="E5498" s="249" t="s">
        <v>39</v>
      </c>
      <c r="F5498" s="250" t="s">
        <v>4777</v>
      </c>
      <c r="G5498" s="248"/>
      <c r="H5498" s="251">
        <v>95.879999999999995</v>
      </c>
      <c r="I5498" s="252"/>
      <c r="J5498" s="248"/>
      <c r="K5498" s="248"/>
      <c r="L5498" s="253"/>
      <c r="M5498" s="254"/>
      <c r="N5498" s="255"/>
      <c r="O5498" s="255"/>
      <c r="P5498" s="255"/>
      <c r="Q5498" s="255"/>
      <c r="R5498" s="255"/>
      <c r="S5498" s="255"/>
      <c r="T5498" s="256"/>
      <c r="U5498" s="14"/>
      <c r="V5498" s="14"/>
      <c r="W5498" s="14"/>
      <c r="X5498" s="14"/>
      <c r="Y5498" s="14"/>
      <c r="Z5498" s="14"/>
      <c r="AA5498" s="14"/>
      <c r="AB5498" s="14"/>
      <c r="AC5498" s="14"/>
      <c r="AD5498" s="14"/>
      <c r="AE5498" s="14"/>
      <c r="AT5498" s="257" t="s">
        <v>252</v>
      </c>
      <c r="AU5498" s="257" t="s">
        <v>93</v>
      </c>
      <c r="AV5498" s="14" t="s">
        <v>93</v>
      </c>
      <c r="AW5498" s="14" t="s">
        <v>46</v>
      </c>
      <c r="AX5498" s="14" t="s">
        <v>85</v>
      </c>
      <c r="AY5498" s="257" t="s">
        <v>241</v>
      </c>
    </row>
    <row r="5499" s="16" customFormat="1">
      <c r="A5499" s="16"/>
      <c r="B5499" s="269"/>
      <c r="C5499" s="270"/>
      <c r="D5499" s="238" t="s">
        <v>252</v>
      </c>
      <c r="E5499" s="271" t="s">
        <v>39</v>
      </c>
      <c r="F5499" s="272" t="s">
        <v>295</v>
      </c>
      <c r="G5499" s="270"/>
      <c r="H5499" s="273">
        <v>323.98399999999998</v>
      </c>
      <c r="I5499" s="274"/>
      <c r="J5499" s="270"/>
      <c r="K5499" s="270"/>
      <c r="L5499" s="275"/>
      <c r="M5499" s="276"/>
      <c r="N5499" s="277"/>
      <c r="O5499" s="277"/>
      <c r="P5499" s="277"/>
      <c r="Q5499" s="277"/>
      <c r="R5499" s="277"/>
      <c r="S5499" s="277"/>
      <c r="T5499" s="278"/>
      <c r="U5499" s="16"/>
      <c r="V5499" s="16"/>
      <c r="W5499" s="16"/>
      <c r="X5499" s="16"/>
      <c r="Y5499" s="16"/>
      <c r="Z5499" s="16"/>
      <c r="AA5499" s="16"/>
      <c r="AB5499" s="16"/>
      <c r="AC5499" s="16"/>
      <c r="AD5499" s="16"/>
      <c r="AE5499" s="16"/>
      <c r="AT5499" s="279" t="s">
        <v>252</v>
      </c>
      <c r="AU5499" s="279" t="s">
        <v>93</v>
      </c>
      <c r="AV5499" s="16" t="s">
        <v>113</v>
      </c>
      <c r="AW5499" s="16" t="s">
        <v>46</v>
      </c>
      <c r="AX5499" s="16" t="s">
        <v>85</v>
      </c>
      <c r="AY5499" s="279" t="s">
        <v>241</v>
      </c>
    </row>
    <row r="5500" s="13" customFormat="1">
      <c r="A5500" s="13"/>
      <c r="B5500" s="236"/>
      <c r="C5500" s="237"/>
      <c r="D5500" s="238" t="s">
        <v>252</v>
      </c>
      <c r="E5500" s="239" t="s">
        <v>39</v>
      </c>
      <c r="F5500" s="240" t="s">
        <v>4372</v>
      </c>
      <c r="G5500" s="237"/>
      <c r="H5500" s="239" t="s">
        <v>39</v>
      </c>
      <c r="I5500" s="241"/>
      <c r="J5500" s="237"/>
      <c r="K5500" s="237"/>
      <c r="L5500" s="242"/>
      <c r="M5500" s="243"/>
      <c r="N5500" s="244"/>
      <c r="O5500" s="244"/>
      <c r="P5500" s="244"/>
      <c r="Q5500" s="244"/>
      <c r="R5500" s="244"/>
      <c r="S5500" s="244"/>
      <c r="T5500" s="245"/>
      <c r="U5500" s="13"/>
      <c r="V5500" s="13"/>
      <c r="W5500" s="13"/>
      <c r="X5500" s="13"/>
      <c r="Y5500" s="13"/>
      <c r="Z5500" s="13"/>
      <c r="AA5500" s="13"/>
      <c r="AB5500" s="13"/>
      <c r="AC5500" s="13"/>
      <c r="AD5500" s="13"/>
      <c r="AE5500" s="13"/>
      <c r="AT5500" s="246" t="s">
        <v>252</v>
      </c>
      <c r="AU5500" s="246" t="s">
        <v>93</v>
      </c>
      <c r="AV5500" s="13" t="s">
        <v>23</v>
      </c>
      <c r="AW5500" s="13" t="s">
        <v>46</v>
      </c>
      <c r="AX5500" s="13" t="s">
        <v>85</v>
      </c>
      <c r="AY5500" s="246" t="s">
        <v>241</v>
      </c>
    </row>
    <row r="5501" s="13" customFormat="1">
      <c r="A5501" s="13"/>
      <c r="B5501" s="236"/>
      <c r="C5501" s="237"/>
      <c r="D5501" s="238" t="s">
        <v>252</v>
      </c>
      <c r="E5501" s="239" t="s">
        <v>39</v>
      </c>
      <c r="F5501" s="240" t="s">
        <v>4019</v>
      </c>
      <c r="G5501" s="237"/>
      <c r="H5501" s="239" t="s">
        <v>39</v>
      </c>
      <c r="I5501" s="241"/>
      <c r="J5501" s="237"/>
      <c r="K5501" s="237"/>
      <c r="L5501" s="242"/>
      <c r="M5501" s="243"/>
      <c r="N5501" s="244"/>
      <c r="O5501" s="244"/>
      <c r="P5501" s="244"/>
      <c r="Q5501" s="244"/>
      <c r="R5501" s="244"/>
      <c r="S5501" s="244"/>
      <c r="T5501" s="245"/>
      <c r="U5501" s="13"/>
      <c r="V5501" s="13"/>
      <c r="W5501" s="13"/>
      <c r="X5501" s="13"/>
      <c r="Y5501" s="13"/>
      <c r="Z5501" s="13"/>
      <c r="AA5501" s="13"/>
      <c r="AB5501" s="13"/>
      <c r="AC5501" s="13"/>
      <c r="AD5501" s="13"/>
      <c r="AE5501" s="13"/>
      <c r="AT5501" s="246" t="s">
        <v>252</v>
      </c>
      <c r="AU5501" s="246" t="s">
        <v>93</v>
      </c>
      <c r="AV5501" s="13" t="s">
        <v>23</v>
      </c>
      <c r="AW5501" s="13" t="s">
        <v>46</v>
      </c>
      <c r="AX5501" s="13" t="s">
        <v>85</v>
      </c>
      <c r="AY5501" s="246" t="s">
        <v>241</v>
      </c>
    </row>
    <row r="5502" s="14" customFormat="1">
      <c r="A5502" s="14"/>
      <c r="B5502" s="247"/>
      <c r="C5502" s="248"/>
      <c r="D5502" s="238" t="s">
        <v>252</v>
      </c>
      <c r="E5502" s="249" t="s">
        <v>39</v>
      </c>
      <c r="F5502" s="250" t="s">
        <v>4805</v>
      </c>
      <c r="G5502" s="248"/>
      <c r="H5502" s="251">
        <v>4.6200000000000001</v>
      </c>
      <c r="I5502" s="252"/>
      <c r="J5502" s="248"/>
      <c r="K5502" s="248"/>
      <c r="L5502" s="253"/>
      <c r="M5502" s="254"/>
      <c r="N5502" s="255"/>
      <c r="O5502" s="255"/>
      <c r="P5502" s="255"/>
      <c r="Q5502" s="255"/>
      <c r="R5502" s="255"/>
      <c r="S5502" s="255"/>
      <c r="T5502" s="256"/>
      <c r="U5502" s="14"/>
      <c r="V5502" s="14"/>
      <c r="W5502" s="14"/>
      <c r="X5502" s="14"/>
      <c r="Y5502" s="14"/>
      <c r="Z5502" s="14"/>
      <c r="AA5502" s="14"/>
      <c r="AB5502" s="14"/>
      <c r="AC5502" s="14"/>
      <c r="AD5502" s="14"/>
      <c r="AE5502" s="14"/>
      <c r="AT5502" s="257" t="s">
        <v>252</v>
      </c>
      <c r="AU5502" s="257" t="s">
        <v>93</v>
      </c>
      <c r="AV5502" s="14" t="s">
        <v>93</v>
      </c>
      <c r="AW5502" s="14" t="s">
        <v>46</v>
      </c>
      <c r="AX5502" s="14" t="s">
        <v>85</v>
      </c>
      <c r="AY5502" s="257" t="s">
        <v>241</v>
      </c>
    </row>
    <row r="5503" s="16" customFormat="1">
      <c r="A5503" s="16"/>
      <c r="B5503" s="269"/>
      <c r="C5503" s="270"/>
      <c r="D5503" s="238" t="s">
        <v>252</v>
      </c>
      <c r="E5503" s="271" t="s">
        <v>39</v>
      </c>
      <c r="F5503" s="272" t="s">
        <v>295</v>
      </c>
      <c r="G5503" s="270"/>
      <c r="H5503" s="273">
        <v>4.6200000000000001</v>
      </c>
      <c r="I5503" s="274"/>
      <c r="J5503" s="270"/>
      <c r="K5503" s="270"/>
      <c r="L5503" s="275"/>
      <c r="M5503" s="276"/>
      <c r="N5503" s="277"/>
      <c r="O5503" s="277"/>
      <c r="P5503" s="277"/>
      <c r="Q5503" s="277"/>
      <c r="R5503" s="277"/>
      <c r="S5503" s="277"/>
      <c r="T5503" s="278"/>
      <c r="U5503" s="16"/>
      <c r="V5503" s="16"/>
      <c r="W5503" s="16"/>
      <c r="X5503" s="16"/>
      <c r="Y5503" s="16"/>
      <c r="Z5503" s="16"/>
      <c r="AA5503" s="16"/>
      <c r="AB5503" s="16"/>
      <c r="AC5503" s="16"/>
      <c r="AD5503" s="16"/>
      <c r="AE5503" s="16"/>
      <c r="AT5503" s="279" t="s">
        <v>252</v>
      </c>
      <c r="AU5503" s="279" t="s">
        <v>93</v>
      </c>
      <c r="AV5503" s="16" t="s">
        <v>113</v>
      </c>
      <c r="AW5503" s="16" t="s">
        <v>46</v>
      </c>
      <c r="AX5503" s="16" t="s">
        <v>85</v>
      </c>
      <c r="AY5503" s="279" t="s">
        <v>241</v>
      </c>
    </row>
    <row r="5504" s="13" customFormat="1">
      <c r="A5504" s="13"/>
      <c r="B5504" s="236"/>
      <c r="C5504" s="237"/>
      <c r="D5504" s="238" t="s">
        <v>252</v>
      </c>
      <c r="E5504" s="239" t="s">
        <v>39</v>
      </c>
      <c r="F5504" s="240" t="s">
        <v>1949</v>
      </c>
      <c r="G5504" s="237"/>
      <c r="H5504" s="239" t="s">
        <v>39</v>
      </c>
      <c r="I5504" s="241"/>
      <c r="J5504" s="237"/>
      <c r="K5504" s="237"/>
      <c r="L5504" s="242"/>
      <c r="M5504" s="243"/>
      <c r="N5504" s="244"/>
      <c r="O5504" s="244"/>
      <c r="P5504" s="244"/>
      <c r="Q5504" s="244"/>
      <c r="R5504" s="244"/>
      <c r="S5504" s="244"/>
      <c r="T5504" s="245"/>
      <c r="U5504" s="13"/>
      <c r="V5504" s="13"/>
      <c r="W5504" s="13"/>
      <c r="X5504" s="13"/>
      <c r="Y5504" s="13"/>
      <c r="Z5504" s="13"/>
      <c r="AA5504" s="13"/>
      <c r="AB5504" s="13"/>
      <c r="AC5504" s="13"/>
      <c r="AD5504" s="13"/>
      <c r="AE5504" s="13"/>
      <c r="AT5504" s="246" t="s">
        <v>252</v>
      </c>
      <c r="AU5504" s="246" t="s">
        <v>93</v>
      </c>
      <c r="AV5504" s="13" t="s">
        <v>23</v>
      </c>
      <c r="AW5504" s="13" t="s">
        <v>46</v>
      </c>
      <c r="AX5504" s="13" t="s">
        <v>85</v>
      </c>
      <c r="AY5504" s="246" t="s">
        <v>241</v>
      </c>
    </row>
    <row r="5505" s="14" customFormat="1">
      <c r="A5505" s="14"/>
      <c r="B5505" s="247"/>
      <c r="C5505" s="248"/>
      <c r="D5505" s="238" t="s">
        <v>252</v>
      </c>
      <c r="E5505" s="249" t="s">
        <v>39</v>
      </c>
      <c r="F5505" s="250" t="s">
        <v>4778</v>
      </c>
      <c r="G5505" s="248"/>
      <c r="H5505" s="251">
        <v>88.935000000000002</v>
      </c>
      <c r="I5505" s="252"/>
      <c r="J5505" s="248"/>
      <c r="K5505" s="248"/>
      <c r="L5505" s="253"/>
      <c r="M5505" s="254"/>
      <c r="N5505" s="255"/>
      <c r="O5505" s="255"/>
      <c r="P5505" s="255"/>
      <c r="Q5505" s="255"/>
      <c r="R5505" s="255"/>
      <c r="S5505" s="255"/>
      <c r="T5505" s="256"/>
      <c r="U5505" s="14"/>
      <c r="V5505" s="14"/>
      <c r="W5505" s="14"/>
      <c r="X5505" s="14"/>
      <c r="Y5505" s="14"/>
      <c r="Z5505" s="14"/>
      <c r="AA5505" s="14"/>
      <c r="AB5505" s="14"/>
      <c r="AC5505" s="14"/>
      <c r="AD5505" s="14"/>
      <c r="AE5505" s="14"/>
      <c r="AT5505" s="257" t="s">
        <v>252</v>
      </c>
      <c r="AU5505" s="257" t="s">
        <v>93</v>
      </c>
      <c r="AV5505" s="14" t="s">
        <v>93</v>
      </c>
      <c r="AW5505" s="14" t="s">
        <v>46</v>
      </c>
      <c r="AX5505" s="14" t="s">
        <v>85</v>
      </c>
      <c r="AY5505" s="257" t="s">
        <v>241</v>
      </c>
    </row>
    <row r="5506" s="16" customFormat="1">
      <c r="A5506" s="16"/>
      <c r="B5506" s="269"/>
      <c r="C5506" s="270"/>
      <c r="D5506" s="238" t="s">
        <v>252</v>
      </c>
      <c r="E5506" s="271" t="s">
        <v>39</v>
      </c>
      <c r="F5506" s="272" t="s">
        <v>295</v>
      </c>
      <c r="G5506" s="270"/>
      <c r="H5506" s="273">
        <v>88.935000000000002</v>
      </c>
      <c r="I5506" s="274"/>
      <c r="J5506" s="270"/>
      <c r="K5506" s="270"/>
      <c r="L5506" s="275"/>
      <c r="M5506" s="276"/>
      <c r="N5506" s="277"/>
      <c r="O5506" s="277"/>
      <c r="P5506" s="277"/>
      <c r="Q5506" s="277"/>
      <c r="R5506" s="277"/>
      <c r="S5506" s="277"/>
      <c r="T5506" s="278"/>
      <c r="U5506" s="16"/>
      <c r="V5506" s="16"/>
      <c r="W5506" s="16"/>
      <c r="X5506" s="16"/>
      <c r="Y5506" s="16"/>
      <c r="Z5506" s="16"/>
      <c r="AA5506" s="16"/>
      <c r="AB5506" s="16"/>
      <c r="AC5506" s="16"/>
      <c r="AD5506" s="16"/>
      <c r="AE5506" s="16"/>
      <c r="AT5506" s="279" t="s">
        <v>252</v>
      </c>
      <c r="AU5506" s="279" t="s">
        <v>93</v>
      </c>
      <c r="AV5506" s="16" t="s">
        <v>113</v>
      </c>
      <c r="AW5506" s="16" t="s">
        <v>46</v>
      </c>
      <c r="AX5506" s="16" t="s">
        <v>85</v>
      </c>
      <c r="AY5506" s="279" t="s">
        <v>241</v>
      </c>
    </row>
    <row r="5507" s="13" customFormat="1">
      <c r="A5507" s="13"/>
      <c r="B5507" s="236"/>
      <c r="C5507" s="237"/>
      <c r="D5507" s="238" t="s">
        <v>252</v>
      </c>
      <c r="E5507" s="239" t="s">
        <v>39</v>
      </c>
      <c r="F5507" s="240" t="s">
        <v>1952</v>
      </c>
      <c r="G5507" s="237"/>
      <c r="H5507" s="239" t="s">
        <v>39</v>
      </c>
      <c r="I5507" s="241"/>
      <c r="J5507" s="237"/>
      <c r="K5507" s="237"/>
      <c r="L5507" s="242"/>
      <c r="M5507" s="243"/>
      <c r="N5507" s="244"/>
      <c r="O5507" s="244"/>
      <c r="P5507" s="244"/>
      <c r="Q5507" s="244"/>
      <c r="R5507" s="244"/>
      <c r="S5507" s="244"/>
      <c r="T5507" s="245"/>
      <c r="U5507" s="13"/>
      <c r="V5507" s="13"/>
      <c r="W5507" s="13"/>
      <c r="X5507" s="13"/>
      <c r="Y5507" s="13"/>
      <c r="Z5507" s="13"/>
      <c r="AA5507" s="13"/>
      <c r="AB5507" s="13"/>
      <c r="AC5507" s="13"/>
      <c r="AD5507" s="13"/>
      <c r="AE5507" s="13"/>
      <c r="AT5507" s="246" t="s">
        <v>252</v>
      </c>
      <c r="AU5507" s="246" t="s">
        <v>93</v>
      </c>
      <c r="AV5507" s="13" t="s">
        <v>23</v>
      </c>
      <c r="AW5507" s="13" t="s">
        <v>46</v>
      </c>
      <c r="AX5507" s="13" t="s">
        <v>85</v>
      </c>
      <c r="AY5507" s="246" t="s">
        <v>241</v>
      </c>
    </row>
    <row r="5508" s="14" customFormat="1">
      <c r="A5508" s="14"/>
      <c r="B5508" s="247"/>
      <c r="C5508" s="248"/>
      <c r="D5508" s="238" t="s">
        <v>252</v>
      </c>
      <c r="E5508" s="249" t="s">
        <v>39</v>
      </c>
      <c r="F5508" s="250" t="s">
        <v>4779</v>
      </c>
      <c r="G5508" s="248"/>
      <c r="H5508" s="251">
        <v>354.75</v>
      </c>
      <c r="I5508" s="252"/>
      <c r="J5508" s="248"/>
      <c r="K5508" s="248"/>
      <c r="L5508" s="253"/>
      <c r="M5508" s="254"/>
      <c r="N5508" s="255"/>
      <c r="O5508" s="255"/>
      <c r="P5508" s="255"/>
      <c r="Q5508" s="255"/>
      <c r="R5508" s="255"/>
      <c r="S5508" s="255"/>
      <c r="T5508" s="256"/>
      <c r="U5508" s="14"/>
      <c r="V5508" s="14"/>
      <c r="W5508" s="14"/>
      <c r="X5508" s="14"/>
      <c r="Y5508" s="14"/>
      <c r="Z5508" s="14"/>
      <c r="AA5508" s="14"/>
      <c r="AB5508" s="14"/>
      <c r="AC5508" s="14"/>
      <c r="AD5508" s="14"/>
      <c r="AE5508" s="14"/>
      <c r="AT5508" s="257" t="s">
        <v>252</v>
      </c>
      <c r="AU5508" s="257" t="s">
        <v>93</v>
      </c>
      <c r="AV5508" s="14" t="s">
        <v>93</v>
      </c>
      <c r="AW5508" s="14" t="s">
        <v>46</v>
      </c>
      <c r="AX5508" s="14" t="s">
        <v>85</v>
      </c>
      <c r="AY5508" s="257" t="s">
        <v>241</v>
      </c>
    </row>
    <row r="5509" s="16" customFormat="1">
      <c r="A5509" s="16"/>
      <c r="B5509" s="269"/>
      <c r="C5509" s="270"/>
      <c r="D5509" s="238" t="s">
        <v>252</v>
      </c>
      <c r="E5509" s="271" t="s">
        <v>39</v>
      </c>
      <c r="F5509" s="272" t="s">
        <v>295</v>
      </c>
      <c r="G5509" s="270"/>
      <c r="H5509" s="273">
        <v>354.75</v>
      </c>
      <c r="I5509" s="274"/>
      <c r="J5509" s="270"/>
      <c r="K5509" s="270"/>
      <c r="L5509" s="275"/>
      <c r="M5509" s="276"/>
      <c r="N5509" s="277"/>
      <c r="O5509" s="277"/>
      <c r="P5509" s="277"/>
      <c r="Q5509" s="277"/>
      <c r="R5509" s="277"/>
      <c r="S5509" s="277"/>
      <c r="T5509" s="278"/>
      <c r="U5509" s="16"/>
      <c r="V5509" s="16"/>
      <c r="W5509" s="16"/>
      <c r="X5509" s="16"/>
      <c r="Y5509" s="16"/>
      <c r="Z5509" s="16"/>
      <c r="AA5509" s="16"/>
      <c r="AB5509" s="16"/>
      <c r="AC5509" s="16"/>
      <c r="AD5509" s="16"/>
      <c r="AE5509" s="16"/>
      <c r="AT5509" s="279" t="s">
        <v>252</v>
      </c>
      <c r="AU5509" s="279" t="s">
        <v>93</v>
      </c>
      <c r="AV5509" s="16" t="s">
        <v>113</v>
      </c>
      <c r="AW5509" s="16" t="s">
        <v>46</v>
      </c>
      <c r="AX5509" s="16" t="s">
        <v>85</v>
      </c>
      <c r="AY5509" s="279" t="s">
        <v>241</v>
      </c>
    </row>
    <row r="5510" s="15" customFormat="1">
      <c r="A5510" s="15"/>
      <c r="B5510" s="258"/>
      <c r="C5510" s="259"/>
      <c r="D5510" s="238" t="s">
        <v>252</v>
      </c>
      <c r="E5510" s="260" t="s">
        <v>39</v>
      </c>
      <c r="F5510" s="261" t="s">
        <v>274</v>
      </c>
      <c r="G5510" s="259"/>
      <c r="H5510" s="262">
        <v>772.28899999999999</v>
      </c>
      <c r="I5510" s="263"/>
      <c r="J5510" s="259"/>
      <c r="K5510" s="259"/>
      <c r="L5510" s="264"/>
      <c r="M5510" s="265"/>
      <c r="N5510" s="266"/>
      <c r="O5510" s="266"/>
      <c r="P5510" s="266"/>
      <c r="Q5510" s="266"/>
      <c r="R5510" s="266"/>
      <c r="S5510" s="266"/>
      <c r="T5510" s="267"/>
      <c r="U5510" s="15"/>
      <c r="V5510" s="15"/>
      <c r="W5510" s="15"/>
      <c r="X5510" s="15"/>
      <c r="Y5510" s="15"/>
      <c r="Z5510" s="15"/>
      <c r="AA5510" s="15"/>
      <c r="AB5510" s="15"/>
      <c r="AC5510" s="15"/>
      <c r="AD5510" s="15"/>
      <c r="AE5510" s="15"/>
      <c r="AT5510" s="268" t="s">
        <v>252</v>
      </c>
      <c r="AU5510" s="268" t="s">
        <v>93</v>
      </c>
      <c r="AV5510" s="15" t="s">
        <v>248</v>
      </c>
      <c r="AW5510" s="15" t="s">
        <v>46</v>
      </c>
      <c r="AX5510" s="15" t="s">
        <v>23</v>
      </c>
      <c r="AY5510" s="268" t="s">
        <v>241</v>
      </c>
    </row>
    <row r="5511" s="2" customFormat="1" ht="16.5" customHeight="1">
      <c r="A5511" s="42"/>
      <c r="B5511" s="43"/>
      <c r="C5511" s="280" t="s">
        <v>4806</v>
      </c>
      <c r="D5511" s="280" t="s">
        <v>463</v>
      </c>
      <c r="E5511" s="281" t="s">
        <v>4807</v>
      </c>
      <c r="F5511" s="282" t="s">
        <v>4808</v>
      </c>
      <c r="G5511" s="283" t="s">
        <v>246</v>
      </c>
      <c r="H5511" s="284">
        <v>112.45</v>
      </c>
      <c r="I5511" s="285"/>
      <c r="J5511" s="286">
        <f>ROUND(I5511*H5511,2)</f>
        <v>0</v>
      </c>
      <c r="K5511" s="282" t="s">
        <v>247</v>
      </c>
      <c r="L5511" s="287"/>
      <c r="M5511" s="288" t="s">
        <v>39</v>
      </c>
      <c r="N5511" s="289" t="s">
        <v>56</v>
      </c>
      <c r="O5511" s="88"/>
      <c r="P5511" s="227">
        <f>O5511*H5511</f>
        <v>0</v>
      </c>
      <c r="Q5511" s="227">
        <v>0.02</v>
      </c>
      <c r="R5511" s="227">
        <f>Q5511*H5511</f>
        <v>2.2490000000000001</v>
      </c>
      <c r="S5511" s="227">
        <v>0</v>
      </c>
      <c r="T5511" s="228">
        <f>S5511*H5511</f>
        <v>0</v>
      </c>
      <c r="U5511" s="42"/>
      <c r="V5511" s="42"/>
      <c r="W5511" s="42"/>
      <c r="X5511" s="42"/>
      <c r="Y5511" s="42"/>
      <c r="Z5511" s="42"/>
      <c r="AA5511" s="42"/>
      <c r="AB5511" s="42"/>
      <c r="AC5511" s="42"/>
      <c r="AD5511" s="42"/>
      <c r="AE5511" s="42"/>
      <c r="AR5511" s="229" t="s">
        <v>660</v>
      </c>
      <c r="AT5511" s="229" t="s">
        <v>463</v>
      </c>
      <c r="AU5511" s="229" t="s">
        <v>93</v>
      </c>
      <c r="AY5511" s="20" t="s">
        <v>241</v>
      </c>
      <c r="BE5511" s="230">
        <f>IF(N5511="základní",J5511,0)</f>
        <v>0</v>
      </c>
      <c r="BF5511" s="230">
        <f>IF(N5511="snížená",J5511,0)</f>
        <v>0</v>
      </c>
      <c r="BG5511" s="230">
        <f>IF(N5511="zákl. přenesená",J5511,0)</f>
        <v>0</v>
      </c>
      <c r="BH5511" s="230">
        <f>IF(N5511="sníž. přenesená",J5511,0)</f>
        <v>0</v>
      </c>
      <c r="BI5511" s="230">
        <f>IF(N5511="nulová",J5511,0)</f>
        <v>0</v>
      </c>
      <c r="BJ5511" s="20" t="s">
        <v>23</v>
      </c>
      <c r="BK5511" s="230">
        <f>ROUND(I5511*H5511,2)</f>
        <v>0</v>
      </c>
      <c r="BL5511" s="20" t="s">
        <v>462</v>
      </c>
      <c r="BM5511" s="229" t="s">
        <v>4809</v>
      </c>
    </row>
    <row r="5512" s="13" customFormat="1">
      <c r="A5512" s="13"/>
      <c r="B5512" s="236"/>
      <c r="C5512" s="237"/>
      <c r="D5512" s="238" t="s">
        <v>252</v>
      </c>
      <c r="E5512" s="239" t="s">
        <v>39</v>
      </c>
      <c r="F5512" s="240" t="s">
        <v>4810</v>
      </c>
      <c r="G5512" s="237"/>
      <c r="H5512" s="239" t="s">
        <v>39</v>
      </c>
      <c r="I5512" s="241"/>
      <c r="J5512" s="237"/>
      <c r="K5512" s="237"/>
      <c r="L5512" s="242"/>
      <c r="M5512" s="243"/>
      <c r="N5512" s="244"/>
      <c r="O5512" s="244"/>
      <c r="P5512" s="244"/>
      <c r="Q5512" s="244"/>
      <c r="R5512" s="244"/>
      <c r="S5512" s="244"/>
      <c r="T5512" s="245"/>
      <c r="U5512" s="13"/>
      <c r="V5512" s="13"/>
      <c r="W5512" s="13"/>
      <c r="X5512" s="13"/>
      <c r="Y5512" s="13"/>
      <c r="Z5512" s="13"/>
      <c r="AA5512" s="13"/>
      <c r="AB5512" s="13"/>
      <c r="AC5512" s="13"/>
      <c r="AD5512" s="13"/>
      <c r="AE5512" s="13"/>
      <c r="AT5512" s="246" t="s">
        <v>252</v>
      </c>
      <c r="AU5512" s="246" t="s">
        <v>93</v>
      </c>
      <c r="AV5512" s="13" t="s">
        <v>23</v>
      </c>
      <c r="AW5512" s="13" t="s">
        <v>46</v>
      </c>
      <c r="AX5512" s="13" t="s">
        <v>85</v>
      </c>
      <c r="AY5512" s="246" t="s">
        <v>241</v>
      </c>
    </row>
    <row r="5513" s="13" customFormat="1">
      <c r="A5513" s="13"/>
      <c r="B5513" s="236"/>
      <c r="C5513" s="237"/>
      <c r="D5513" s="238" t="s">
        <v>252</v>
      </c>
      <c r="E5513" s="239" t="s">
        <v>39</v>
      </c>
      <c r="F5513" s="240" t="s">
        <v>1946</v>
      </c>
      <c r="G5513" s="237"/>
      <c r="H5513" s="239" t="s">
        <v>39</v>
      </c>
      <c r="I5513" s="241"/>
      <c r="J5513" s="237"/>
      <c r="K5513" s="237"/>
      <c r="L5513" s="242"/>
      <c r="M5513" s="243"/>
      <c r="N5513" s="244"/>
      <c r="O5513" s="244"/>
      <c r="P5513" s="244"/>
      <c r="Q5513" s="244"/>
      <c r="R5513" s="244"/>
      <c r="S5513" s="244"/>
      <c r="T5513" s="245"/>
      <c r="U5513" s="13"/>
      <c r="V5513" s="13"/>
      <c r="W5513" s="13"/>
      <c r="X5513" s="13"/>
      <c r="Y5513" s="13"/>
      <c r="Z5513" s="13"/>
      <c r="AA5513" s="13"/>
      <c r="AB5513" s="13"/>
      <c r="AC5513" s="13"/>
      <c r="AD5513" s="13"/>
      <c r="AE5513" s="13"/>
      <c r="AT5513" s="246" t="s">
        <v>252</v>
      </c>
      <c r="AU5513" s="246" t="s">
        <v>93</v>
      </c>
      <c r="AV5513" s="13" t="s">
        <v>23</v>
      </c>
      <c r="AW5513" s="13" t="s">
        <v>46</v>
      </c>
      <c r="AX5513" s="13" t="s">
        <v>85</v>
      </c>
      <c r="AY5513" s="246" t="s">
        <v>241</v>
      </c>
    </row>
    <row r="5514" s="13" customFormat="1">
      <c r="A5514" s="13"/>
      <c r="B5514" s="236"/>
      <c r="C5514" s="237"/>
      <c r="D5514" s="238" t="s">
        <v>252</v>
      </c>
      <c r="E5514" s="239" t="s">
        <v>39</v>
      </c>
      <c r="F5514" s="240" t="s">
        <v>4811</v>
      </c>
      <c r="G5514" s="237"/>
      <c r="H5514" s="239" t="s">
        <v>39</v>
      </c>
      <c r="I5514" s="241"/>
      <c r="J5514" s="237"/>
      <c r="K5514" s="237"/>
      <c r="L5514" s="242"/>
      <c r="M5514" s="243"/>
      <c r="N5514" s="244"/>
      <c r="O5514" s="244"/>
      <c r="P5514" s="244"/>
      <c r="Q5514" s="244"/>
      <c r="R5514" s="244"/>
      <c r="S5514" s="244"/>
      <c r="T5514" s="245"/>
      <c r="U5514" s="13"/>
      <c r="V5514" s="13"/>
      <c r="W5514" s="13"/>
      <c r="X5514" s="13"/>
      <c r="Y5514" s="13"/>
      <c r="Z5514" s="13"/>
      <c r="AA5514" s="13"/>
      <c r="AB5514" s="13"/>
      <c r="AC5514" s="13"/>
      <c r="AD5514" s="13"/>
      <c r="AE5514" s="13"/>
      <c r="AT5514" s="246" t="s">
        <v>252</v>
      </c>
      <c r="AU5514" s="246" t="s">
        <v>93</v>
      </c>
      <c r="AV5514" s="13" t="s">
        <v>23</v>
      </c>
      <c r="AW5514" s="13" t="s">
        <v>46</v>
      </c>
      <c r="AX5514" s="13" t="s">
        <v>85</v>
      </c>
      <c r="AY5514" s="246" t="s">
        <v>241</v>
      </c>
    </row>
    <row r="5515" s="14" customFormat="1">
      <c r="A5515" s="14"/>
      <c r="B5515" s="247"/>
      <c r="C5515" s="248"/>
      <c r="D5515" s="238" t="s">
        <v>252</v>
      </c>
      <c r="E5515" s="249" t="s">
        <v>39</v>
      </c>
      <c r="F5515" s="250" t="s">
        <v>4812</v>
      </c>
      <c r="G5515" s="248"/>
      <c r="H5515" s="251">
        <v>3.3199999999999998</v>
      </c>
      <c r="I5515" s="252"/>
      <c r="J5515" s="248"/>
      <c r="K5515" s="248"/>
      <c r="L5515" s="253"/>
      <c r="M5515" s="254"/>
      <c r="N5515" s="255"/>
      <c r="O5515" s="255"/>
      <c r="P5515" s="255"/>
      <c r="Q5515" s="255"/>
      <c r="R5515" s="255"/>
      <c r="S5515" s="255"/>
      <c r="T5515" s="256"/>
      <c r="U5515" s="14"/>
      <c r="V5515" s="14"/>
      <c r="W5515" s="14"/>
      <c r="X5515" s="14"/>
      <c r="Y5515" s="14"/>
      <c r="Z5515" s="14"/>
      <c r="AA5515" s="14"/>
      <c r="AB5515" s="14"/>
      <c r="AC5515" s="14"/>
      <c r="AD5515" s="14"/>
      <c r="AE5515" s="14"/>
      <c r="AT5515" s="257" t="s">
        <v>252</v>
      </c>
      <c r="AU5515" s="257" t="s">
        <v>93</v>
      </c>
      <c r="AV5515" s="14" t="s">
        <v>93</v>
      </c>
      <c r="AW5515" s="14" t="s">
        <v>46</v>
      </c>
      <c r="AX5515" s="14" t="s">
        <v>85</v>
      </c>
      <c r="AY5515" s="257" t="s">
        <v>241</v>
      </c>
    </row>
    <row r="5516" s="13" customFormat="1">
      <c r="A5516" s="13"/>
      <c r="B5516" s="236"/>
      <c r="C5516" s="237"/>
      <c r="D5516" s="238" t="s">
        <v>252</v>
      </c>
      <c r="E5516" s="239" t="s">
        <v>39</v>
      </c>
      <c r="F5516" s="240" t="s">
        <v>4813</v>
      </c>
      <c r="G5516" s="237"/>
      <c r="H5516" s="239" t="s">
        <v>39</v>
      </c>
      <c r="I5516" s="241"/>
      <c r="J5516" s="237"/>
      <c r="K5516" s="237"/>
      <c r="L5516" s="242"/>
      <c r="M5516" s="243"/>
      <c r="N5516" s="244"/>
      <c r="O5516" s="244"/>
      <c r="P5516" s="244"/>
      <c r="Q5516" s="244"/>
      <c r="R5516" s="244"/>
      <c r="S5516" s="244"/>
      <c r="T5516" s="245"/>
      <c r="U5516" s="13"/>
      <c r="V5516" s="13"/>
      <c r="W5516" s="13"/>
      <c r="X5516" s="13"/>
      <c r="Y5516" s="13"/>
      <c r="Z5516" s="13"/>
      <c r="AA5516" s="13"/>
      <c r="AB5516" s="13"/>
      <c r="AC5516" s="13"/>
      <c r="AD5516" s="13"/>
      <c r="AE5516" s="13"/>
      <c r="AT5516" s="246" t="s">
        <v>252</v>
      </c>
      <c r="AU5516" s="246" t="s">
        <v>93</v>
      </c>
      <c r="AV5516" s="13" t="s">
        <v>23</v>
      </c>
      <c r="AW5516" s="13" t="s">
        <v>46</v>
      </c>
      <c r="AX5516" s="13" t="s">
        <v>85</v>
      </c>
      <c r="AY5516" s="246" t="s">
        <v>241</v>
      </c>
    </row>
    <row r="5517" s="14" customFormat="1">
      <c r="A5517" s="14"/>
      <c r="B5517" s="247"/>
      <c r="C5517" s="248"/>
      <c r="D5517" s="238" t="s">
        <v>252</v>
      </c>
      <c r="E5517" s="249" t="s">
        <v>39</v>
      </c>
      <c r="F5517" s="250" t="s">
        <v>4814</v>
      </c>
      <c r="G5517" s="248"/>
      <c r="H5517" s="251">
        <v>28.52</v>
      </c>
      <c r="I5517" s="252"/>
      <c r="J5517" s="248"/>
      <c r="K5517" s="248"/>
      <c r="L5517" s="253"/>
      <c r="M5517" s="254"/>
      <c r="N5517" s="255"/>
      <c r="O5517" s="255"/>
      <c r="P5517" s="255"/>
      <c r="Q5517" s="255"/>
      <c r="R5517" s="255"/>
      <c r="S5517" s="255"/>
      <c r="T5517" s="256"/>
      <c r="U5517" s="14"/>
      <c r="V5517" s="14"/>
      <c r="W5517" s="14"/>
      <c r="X5517" s="14"/>
      <c r="Y5517" s="14"/>
      <c r="Z5517" s="14"/>
      <c r="AA5517" s="14"/>
      <c r="AB5517" s="14"/>
      <c r="AC5517" s="14"/>
      <c r="AD5517" s="14"/>
      <c r="AE5517" s="14"/>
      <c r="AT5517" s="257" t="s">
        <v>252</v>
      </c>
      <c r="AU5517" s="257" t="s">
        <v>93</v>
      </c>
      <c r="AV5517" s="14" t="s">
        <v>93</v>
      </c>
      <c r="AW5517" s="14" t="s">
        <v>46</v>
      </c>
      <c r="AX5517" s="14" t="s">
        <v>85</v>
      </c>
      <c r="AY5517" s="257" t="s">
        <v>241</v>
      </c>
    </row>
    <row r="5518" s="13" customFormat="1">
      <c r="A5518" s="13"/>
      <c r="B5518" s="236"/>
      <c r="C5518" s="237"/>
      <c r="D5518" s="238" t="s">
        <v>252</v>
      </c>
      <c r="E5518" s="239" t="s">
        <v>39</v>
      </c>
      <c r="F5518" s="240" t="s">
        <v>4815</v>
      </c>
      <c r="G5518" s="237"/>
      <c r="H5518" s="239" t="s">
        <v>39</v>
      </c>
      <c r="I5518" s="241"/>
      <c r="J5518" s="237"/>
      <c r="K5518" s="237"/>
      <c r="L5518" s="242"/>
      <c r="M5518" s="243"/>
      <c r="N5518" s="244"/>
      <c r="O5518" s="244"/>
      <c r="P5518" s="244"/>
      <c r="Q5518" s="244"/>
      <c r="R5518" s="244"/>
      <c r="S5518" s="244"/>
      <c r="T5518" s="245"/>
      <c r="U5518" s="13"/>
      <c r="V5518" s="13"/>
      <c r="W5518" s="13"/>
      <c r="X5518" s="13"/>
      <c r="Y5518" s="13"/>
      <c r="Z5518" s="13"/>
      <c r="AA5518" s="13"/>
      <c r="AB5518" s="13"/>
      <c r="AC5518" s="13"/>
      <c r="AD5518" s="13"/>
      <c r="AE5518" s="13"/>
      <c r="AT5518" s="246" t="s">
        <v>252</v>
      </c>
      <c r="AU5518" s="246" t="s">
        <v>93</v>
      </c>
      <c r="AV5518" s="13" t="s">
        <v>23</v>
      </c>
      <c r="AW5518" s="13" t="s">
        <v>46</v>
      </c>
      <c r="AX5518" s="13" t="s">
        <v>85</v>
      </c>
      <c r="AY5518" s="246" t="s">
        <v>241</v>
      </c>
    </row>
    <row r="5519" s="14" customFormat="1">
      <c r="A5519" s="14"/>
      <c r="B5519" s="247"/>
      <c r="C5519" s="248"/>
      <c r="D5519" s="238" t="s">
        <v>252</v>
      </c>
      <c r="E5519" s="249" t="s">
        <v>39</v>
      </c>
      <c r="F5519" s="250" t="s">
        <v>4816</v>
      </c>
      <c r="G5519" s="248"/>
      <c r="H5519" s="251">
        <v>10.94</v>
      </c>
      <c r="I5519" s="252"/>
      <c r="J5519" s="248"/>
      <c r="K5519" s="248"/>
      <c r="L5519" s="253"/>
      <c r="M5519" s="254"/>
      <c r="N5519" s="255"/>
      <c r="O5519" s="255"/>
      <c r="P5519" s="255"/>
      <c r="Q5519" s="255"/>
      <c r="R5519" s="255"/>
      <c r="S5519" s="255"/>
      <c r="T5519" s="256"/>
      <c r="U5519" s="14"/>
      <c r="V5519" s="14"/>
      <c r="W5519" s="14"/>
      <c r="X5519" s="14"/>
      <c r="Y5519" s="14"/>
      <c r="Z5519" s="14"/>
      <c r="AA5519" s="14"/>
      <c r="AB5519" s="14"/>
      <c r="AC5519" s="14"/>
      <c r="AD5519" s="14"/>
      <c r="AE5519" s="14"/>
      <c r="AT5519" s="257" t="s">
        <v>252</v>
      </c>
      <c r="AU5519" s="257" t="s">
        <v>93</v>
      </c>
      <c r="AV5519" s="14" t="s">
        <v>93</v>
      </c>
      <c r="AW5519" s="14" t="s">
        <v>46</v>
      </c>
      <c r="AX5519" s="14" t="s">
        <v>85</v>
      </c>
      <c r="AY5519" s="257" t="s">
        <v>241</v>
      </c>
    </row>
    <row r="5520" s="13" customFormat="1">
      <c r="A5520" s="13"/>
      <c r="B5520" s="236"/>
      <c r="C5520" s="237"/>
      <c r="D5520" s="238" t="s">
        <v>252</v>
      </c>
      <c r="E5520" s="239" t="s">
        <v>39</v>
      </c>
      <c r="F5520" s="240" t="s">
        <v>4372</v>
      </c>
      <c r="G5520" s="237"/>
      <c r="H5520" s="239" t="s">
        <v>39</v>
      </c>
      <c r="I5520" s="241"/>
      <c r="J5520" s="237"/>
      <c r="K5520" s="237"/>
      <c r="L5520" s="242"/>
      <c r="M5520" s="243"/>
      <c r="N5520" s="244"/>
      <c r="O5520" s="244"/>
      <c r="P5520" s="244"/>
      <c r="Q5520" s="244"/>
      <c r="R5520" s="244"/>
      <c r="S5520" s="244"/>
      <c r="T5520" s="245"/>
      <c r="U5520" s="13"/>
      <c r="V5520" s="13"/>
      <c r="W5520" s="13"/>
      <c r="X5520" s="13"/>
      <c r="Y5520" s="13"/>
      <c r="Z5520" s="13"/>
      <c r="AA5520" s="13"/>
      <c r="AB5520" s="13"/>
      <c r="AC5520" s="13"/>
      <c r="AD5520" s="13"/>
      <c r="AE5520" s="13"/>
      <c r="AT5520" s="246" t="s">
        <v>252</v>
      </c>
      <c r="AU5520" s="246" t="s">
        <v>93</v>
      </c>
      <c r="AV5520" s="13" t="s">
        <v>23</v>
      </c>
      <c r="AW5520" s="13" t="s">
        <v>46</v>
      </c>
      <c r="AX5520" s="13" t="s">
        <v>85</v>
      </c>
      <c r="AY5520" s="246" t="s">
        <v>241</v>
      </c>
    </row>
    <row r="5521" s="13" customFormat="1">
      <c r="A5521" s="13"/>
      <c r="B5521" s="236"/>
      <c r="C5521" s="237"/>
      <c r="D5521" s="238" t="s">
        <v>252</v>
      </c>
      <c r="E5521" s="239" t="s">
        <v>39</v>
      </c>
      <c r="F5521" s="240" t="s">
        <v>4817</v>
      </c>
      <c r="G5521" s="237"/>
      <c r="H5521" s="239" t="s">
        <v>39</v>
      </c>
      <c r="I5521" s="241"/>
      <c r="J5521" s="237"/>
      <c r="K5521" s="237"/>
      <c r="L5521" s="242"/>
      <c r="M5521" s="243"/>
      <c r="N5521" s="244"/>
      <c r="O5521" s="244"/>
      <c r="P5521" s="244"/>
      <c r="Q5521" s="244"/>
      <c r="R5521" s="244"/>
      <c r="S5521" s="244"/>
      <c r="T5521" s="245"/>
      <c r="U5521" s="13"/>
      <c r="V5521" s="13"/>
      <c r="W5521" s="13"/>
      <c r="X5521" s="13"/>
      <c r="Y5521" s="13"/>
      <c r="Z5521" s="13"/>
      <c r="AA5521" s="13"/>
      <c r="AB5521" s="13"/>
      <c r="AC5521" s="13"/>
      <c r="AD5521" s="13"/>
      <c r="AE5521" s="13"/>
      <c r="AT5521" s="246" t="s">
        <v>252</v>
      </c>
      <c r="AU5521" s="246" t="s">
        <v>93</v>
      </c>
      <c r="AV5521" s="13" t="s">
        <v>23</v>
      </c>
      <c r="AW5521" s="13" t="s">
        <v>46</v>
      </c>
      <c r="AX5521" s="13" t="s">
        <v>85</v>
      </c>
      <c r="AY5521" s="246" t="s">
        <v>241</v>
      </c>
    </row>
    <row r="5522" s="14" customFormat="1">
      <c r="A5522" s="14"/>
      <c r="B5522" s="247"/>
      <c r="C5522" s="248"/>
      <c r="D5522" s="238" t="s">
        <v>252</v>
      </c>
      <c r="E5522" s="249" t="s">
        <v>39</v>
      </c>
      <c r="F5522" s="250" t="s">
        <v>4818</v>
      </c>
      <c r="G5522" s="248"/>
      <c r="H5522" s="251">
        <v>2.1000000000000001</v>
      </c>
      <c r="I5522" s="252"/>
      <c r="J5522" s="248"/>
      <c r="K5522" s="248"/>
      <c r="L5522" s="253"/>
      <c r="M5522" s="254"/>
      <c r="N5522" s="255"/>
      <c r="O5522" s="255"/>
      <c r="P5522" s="255"/>
      <c r="Q5522" s="255"/>
      <c r="R5522" s="255"/>
      <c r="S5522" s="255"/>
      <c r="T5522" s="256"/>
      <c r="U5522" s="14"/>
      <c r="V5522" s="14"/>
      <c r="W5522" s="14"/>
      <c r="X5522" s="14"/>
      <c r="Y5522" s="14"/>
      <c r="Z5522" s="14"/>
      <c r="AA5522" s="14"/>
      <c r="AB5522" s="14"/>
      <c r="AC5522" s="14"/>
      <c r="AD5522" s="14"/>
      <c r="AE5522" s="14"/>
      <c r="AT5522" s="257" t="s">
        <v>252</v>
      </c>
      <c r="AU5522" s="257" t="s">
        <v>93</v>
      </c>
      <c r="AV5522" s="14" t="s">
        <v>93</v>
      </c>
      <c r="AW5522" s="14" t="s">
        <v>46</v>
      </c>
      <c r="AX5522" s="14" t="s">
        <v>85</v>
      </c>
      <c r="AY5522" s="257" t="s">
        <v>241</v>
      </c>
    </row>
    <row r="5523" s="13" customFormat="1">
      <c r="A5523" s="13"/>
      <c r="B5523" s="236"/>
      <c r="C5523" s="237"/>
      <c r="D5523" s="238" t="s">
        <v>252</v>
      </c>
      <c r="E5523" s="239" t="s">
        <v>39</v>
      </c>
      <c r="F5523" s="240" t="s">
        <v>4819</v>
      </c>
      <c r="G5523" s="237"/>
      <c r="H5523" s="239" t="s">
        <v>39</v>
      </c>
      <c r="I5523" s="241"/>
      <c r="J5523" s="237"/>
      <c r="K5523" s="237"/>
      <c r="L5523" s="242"/>
      <c r="M5523" s="243"/>
      <c r="N5523" s="244"/>
      <c r="O5523" s="244"/>
      <c r="P5523" s="244"/>
      <c r="Q5523" s="244"/>
      <c r="R5523" s="244"/>
      <c r="S5523" s="244"/>
      <c r="T5523" s="245"/>
      <c r="U5523" s="13"/>
      <c r="V5523" s="13"/>
      <c r="W5523" s="13"/>
      <c r="X5523" s="13"/>
      <c r="Y5523" s="13"/>
      <c r="Z5523" s="13"/>
      <c r="AA5523" s="13"/>
      <c r="AB5523" s="13"/>
      <c r="AC5523" s="13"/>
      <c r="AD5523" s="13"/>
      <c r="AE5523" s="13"/>
      <c r="AT5523" s="246" t="s">
        <v>252</v>
      </c>
      <c r="AU5523" s="246" t="s">
        <v>93</v>
      </c>
      <c r="AV5523" s="13" t="s">
        <v>23</v>
      </c>
      <c r="AW5523" s="13" t="s">
        <v>46</v>
      </c>
      <c r="AX5523" s="13" t="s">
        <v>85</v>
      </c>
      <c r="AY5523" s="246" t="s">
        <v>241</v>
      </c>
    </row>
    <row r="5524" s="14" customFormat="1">
      <c r="A5524" s="14"/>
      <c r="B5524" s="247"/>
      <c r="C5524" s="248"/>
      <c r="D5524" s="238" t="s">
        <v>252</v>
      </c>
      <c r="E5524" s="249" t="s">
        <v>39</v>
      </c>
      <c r="F5524" s="250" t="s">
        <v>4820</v>
      </c>
      <c r="G5524" s="248"/>
      <c r="H5524" s="251">
        <v>11.34</v>
      </c>
      <c r="I5524" s="252"/>
      <c r="J5524" s="248"/>
      <c r="K5524" s="248"/>
      <c r="L5524" s="253"/>
      <c r="M5524" s="254"/>
      <c r="N5524" s="255"/>
      <c r="O5524" s="255"/>
      <c r="P5524" s="255"/>
      <c r="Q5524" s="255"/>
      <c r="R5524" s="255"/>
      <c r="S5524" s="255"/>
      <c r="T5524" s="256"/>
      <c r="U5524" s="14"/>
      <c r="V5524" s="14"/>
      <c r="W5524" s="14"/>
      <c r="X5524" s="14"/>
      <c r="Y5524" s="14"/>
      <c r="Z5524" s="14"/>
      <c r="AA5524" s="14"/>
      <c r="AB5524" s="14"/>
      <c r="AC5524" s="14"/>
      <c r="AD5524" s="14"/>
      <c r="AE5524" s="14"/>
      <c r="AT5524" s="257" t="s">
        <v>252</v>
      </c>
      <c r="AU5524" s="257" t="s">
        <v>93</v>
      </c>
      <c r="AV5524" s="14" t="s">
        <v>93</v>
      </c>
      <c r="AW5524" s="14" t="s">
        <v>46</v>
      </c>
      <c r="AX5524" s="14" t="s">
        <v>85</v>
      </c>
      <c r="AY5524" s="257" t="s">
        <v>241</v>
      </c>
    </row>
    <row r="5525" s="13" customFormat="1">
      <c r="A5525" s="13"/>
      <c r="B5525" s="236"/>
      <c r="C5525" s="237"/>
      <c r="D5525" s="238" t="s">
        <v>252</v>
      </c>
      <c r="E5525" s="239" t="s">
        <v>39</v>
      </c>
      <c r="F5525" s="240" t="s">
        <v>4821</v>
      </c>
      <c r="G5525" s="237"/>
      <c r="H5525" s="239" t="s">
        <v>39</v>
      </c>
      <c r="I5525" s="241"/>
      <c r="J5525" s="237"/>
      <c r="K5525" s="237"/>
      <c r="L5525" s="242"/>
      <c r="M5525" s="243"/>
      <c r="N5525" s="244"/>
      <c r="O5525" s="244"/>
      <c r="P5525" s="244"/>
      <c r="Q5525" s="244"/>
      <c r="R5525" s="244"/>
      <c r="S5525" s="244"/>
      <c r="T5525" s="245"/>
      <c r="U5525" s="13"/>
      <c r="V5525" s="13"/>
      <c r="W5525" s="13"/>
      <c r="X5525" s="13"/>
      <c r="Y5525" s="13"/>
      <c r="Z5525" s="13"/>
      <c r="AA5525" s="13"/>
      <c r="AB5525" s="13"/>
      <c r="AC5525" s="13"/>
      <c r="AD5525" s="13"/>
      <c r="AE5525" s="13"/>
      <c r="AT5525" s="246" t="s">
        <v>252</v>
      </c>
      <c r="AU5525" s="246" t="s">
        <v>93</v>
      </c>
      <c r="AV5525" s="13" t="s">
        <v>23</v>
      </c>
      <c r="AW5525" s="13" t="s">
        <v>46</v>
      </c>
      <c r="AX5525" s="13" t="s">
        <v>85</v>
      </c>
      <c r="AY5525" s="246" t="s">
        <v>241</v>
      </c>
    </row>
    <row r="5526" s="14" customFormat="1">
      <c r="A5526" s="14"/>
      <c r="B5526" s="247"/>
      <c r="C5526" s="248"/>
      <c r="D5526" s="238" t="s">
        <v>252</v>
      </c>
      <c r="E5526" s="249" t="s">
        <v>39</v>
      </c>
      <c r="F5526" s="250" t="s">
        <v>4822</v>
      </c>
      <c r="G5526" s="248"/>
      <c r="H5526" s="251">
        <v>56.229999999999997</v>
      </c>
      <c r="I5526" s="252"/>
      <c r="J5526" s="248"/>
      <c r="K5526" s="248"/>
      <c r="L5526" s="253"/>
      <c r="M5526" s="254"/>
      <c r="N5526" s="255"/>
      <c r="O5526" s="255"/>
      <c r="P5526" s="255"/>
      <c r="Q5526" s="255"/>
      <c r="R5526" s="255"/>
      <c r="S5526" s="255"/>
      <c r="T5526" s="256"/>
      <c r="U5526" s="14"/>
      <c r="V5526" s="14"/>
      <c r="W5526" s="14"/>
      <c r="X5526" s="14"/>
      <c r="Y5526" s="14"/>
      <c r="Z5526" s="14"/>
      <c r="AA5526" s="14"/>
      <c r="AB5526" s="14"/>
      <c r="AC5526" s="14"/>
      <c r="AD5526" s="14"/>
      <c r="AE5526" s="14"/>
      <c r="AT5526" s="257" t="s">
        <v>252</v>
      </c>
      <c r="AU5526" s="257" t="s">
        <v>93</v>
      </c>
      <c r="AV5526" s="14" t="s">
        <v>93</v>
      </c>
      <c r="AW5526" s="14" t="s">
        <v>46</v>
      </c>
      <c r="AX5526" s="14" t="s">
        <v>85</v>
      </c>
      <c r="AY5526" s="257" t="s">
        <v>241</v>
      </c>
    </row>
    <row r="5527" s="15" customFormat="1">
      <c r="A5527" s="15"/>
      <c r="B5527" s="258"/>
      <c r="C5527" s="259"/>
      <c r="D5527" s="238" t="s">
        <v>252</v>
      </c>
      <c r="E5527" s="260" t="s">
        <v>39</v>
      </c>
      <c r="F5527" s="261" t="s">
        <v>274</v>
      </c>
      <c r="G5527" s="259"/>
      <c r="H5527" s="262">
        <v>112.45</v>
      </c>
      <c r="I5527" s="263"/>
      <c r="J5527" s="259"/>
      <c r="K5527" s="259"/>
      <c r="L5527" s="264"/>
      <c r="M5527" s="265"/>
      <c r="N5527" s="266"/>
      <c r="O5527" s="266"/>
      <c r="P5527" s="266"/>
      <c r="Q5527" s="266"/>
      <c r="R5527" s="266"/>
      <c r="S5527" s="266"/>
      <c r="T5527" s="267"/>
      <c r="U5527" s="15"/>
      <c r="V5527" s="15"/>
      <c r="W5527" s="15"/>
      <c r="X5527" s="15"/>
      <c r="Y5527" s="15"/>
      <c r="Z5527" s="15"/>
      <c r="AA5527" s="15"/>
      <c r="AB5527" s="15"/>
      <c r="AC5527" s="15"/>
      <c r="AD5527" s="15"/>
      <c r="AE5527" s="15"/>
      <c r="AT5527" s="268" t="s">
        <v>252</v>
      </c>
      <c r="AU5527" s="268" t="s">
        <v>93</v>
      </c>
      <c r="AV5527" s="15" t="s">
        <v>248</v>
      </c>
      <c r="AW5527" s="15" t="s">
        <v>46</v>
      </c>
      <c r="AX5527" s="15" t="s">
        <v>23</v>
      </c>
      <c r="AY5527" s="268" t="s">
        <v>241</v>
      </c>
    </row>
    <row r="5528" s="2" customFormat="1" ht="24.15" customHeight="1">
      <c r="A5528" s="42"/>
      <c r="B5528" s="43"/>
      <c r="C5528" s="218" t="s">
        <v>4823</v>
      </c>
      <c r="D5528" s="218" t="s">
        <v>243</v>
      </c>
      <c r="E5528" s="219" t="s">
        <v>4824</v>
      </c>
      <c r="F5528" s="220" t="s">
        <v>4825</v>
      </c>
      <c r="G5528" s="221" t="s">
        <v>515</v>
      </c>
      <c r="H5528" s="222">
        <v>40.799999999999997</v>
      </c>
      <c r="I5528" s="223"/>
      <c r="J5528" s="224">
        <f>ROUND(I5528*H5528,2)</f>
        <v>0</v>
      </c>
      <c r="K5528" s="220" t="s">
        <v>247</v>
      </c>
      <c r="L5528" s="48"/>
      <c r="M5528" s="225" t="s">
        <v>39</v>
      </c>
      <c r="N5528" s="226" t="s">
        <v>56</v>
      </c>
      <c r="O5528" s="88"/>
      <c r="P5528" s="227">
        <f>O5528*H5528</f>
        <v>0</v>
      </c>
      <c r="Q5528" s="227">
        <v>0.00010000000000000001</v>
      </c>
      <c r="R5528" s="227">
        <f>Q5528*H5528</f>
        <v>0.0040800000000000003</v>
      </c>
      <c r="S5528" s="227">
        <v>0</v>
      </c>
      <c r="T5528" s="228">
        <f>S5528*H5528</f>
        <v>0</v>
      </c>
      <c r="U5528" s="42"/>
      <c r="V5528" s="42"/>
      <c r="W5528" s="42"/>
      <c r="X5528" s="42"/>
      <c r="Y5528" s="42"/>
      <c r="Z5528" s="42"/>
      <c r="AA5528" s="42"/>
      <c r="AB5528" s="42"/>
      <c r="AC5528" s="42"/>
      <c r="AD5528" s="42"/>
      <c r="AE5528" s="42"/>
      <c r="AR5528" s="229" t="s">
        <v>462</v>
      </c>
      <c r="AT5528" s="229" t="s">
        <v>243</v>
      </c>
      <c r="AU5528" s="229" t="s">
        <v>93</v>
      </c>
      <c r="AY5528" s="20" t="s">
        <v>241</v>
      </c>
      <c r="BE5528" s="230">
        <f>IF(N5528="základní",J5528,0)</f>
        <v>0</v>
      </c>
      <c r="BF5528" s="230">
        <f>IF(N5528="snížená",J5528,0)</f>
        <v>0</v>
      </c>
      <c r="BG5528" s="230">
        <f>IF(N5528="zákl. přenesená",J5528,0)</f>
        <v>0</v>
      </c>
      <c r="BH5528" s="230">
        <f>IF(N5528="sníž. přenesená",J5528,0)</f>
        <v>0</v>
      </c>
      <c r="BI5528" s="230">
        <f>IF(N5528="nulová",J5528,0)</f>
        <v>0</v>
      </c>
      <c r="BJ5528" s="20" t="s">
        <v>23</v>
      </c>
      <c r="BK5528" s="230">
        <f>ROUND(I5528*H5528,2)</f>
        <v>0</v>
      </c>
      <c r="BL5528" s="20" t="s">
        <v>462</v>
      </c>
      <c r="BM5528" s="229" t="s">
        <v>4826</v>
      </c>
    </row>
    <row r="5529" s="2" customFormat="1">
      <c r="A5529" s="42"/>
      <c r="B5529" s="43"/>
      <c r="C5529" s="44"/>
      <c r="D5529" s="231" t="s">
        <v>250</v>
      </c>
      <c r="E5529" s="44"/>
      <c r="F5529" s="232" t="s">
        <v>4827</v>
      </c>
      <c r="G5529" s="44"/>
      <c r="H5529" s="44"/>
      <c r="I5529" s="233"/>
      <c r="J5529" s="44"/>
      <c r="K5529" s="44"/>
      <c r="L5529" s="48"/>
      <c r="M5529" s="234"/>
      <c r="N5529" s="235"/>
      <c r="O5529" s="88"/>
      <c r="P5529" s="88"/>
      <c r="Q5529" s="88"/>
      <c r="R5529" s="88"/>
      <c r="S5529" s="88"/>
      <c r="T5529" s="89"/>
      <c r="U5529" s="42"/>
      <c r="V5529" s="42"/>
      <c r="W5529" s="42"/>
      <c r="X5529" s="42"/>
      <c r="Y5529" s="42"/>
      <c r="Z5529" s="42"/>
      <c r="AA5529" s="42"/>
      <c r="AB5529" s="42"/>
      <c r="AC5529" s="42"/>
      <c r="AD5529" s="42"/>
      <c r="AE5529" s="42"/>
      <c r="AT5529" s="20" t="s">
        <v>250</v>
      </c>
      <c r="AU5529" s="20" t="s">
        <v>93</v>
      </c>
    </row>
    <row r="5530" s="13" customFormat="1">
      <c r="A5530" s="13"/>
      <c r="B5530" s="236"/>
      <c r="C5530" s="237"/>
      <c r="D5530" s="238" t="s">
        <v>252</v>
      </c>
      <c r="E5530" s="239" t="s">
        <v>39</v>
      </c>
      <c r="F5530" s="240" t="s">
        <v>1306</v>
      </c>
      <c r="G5530" s="237"/>
      <c r="H5530" s="239" t="s">
        <v>39</v>
      </c>
      <c r="I5530" s="241"/>
      <c r="J5530" s="237"/>
      <c r="K5530" s="237"/>
      <c r="L5530" s="242"/>
      <c r="M5530" s="243"/>
      <c r="N5530" s="244"/>
      <c r="O5530" s="244"/>
      <c r="P5530" s="244"/>
      <c r="Q5530" s="244"/>
      <c r="R5530" s="244"/>
      <c r="S5530" s="244"/>
      <c r="T5530" s="245"/>
      <c r="U5530" s="13"/>
      <c r="V5530" s="13"/>
      <c r="W5530" s="13"/>
      <c r="X5530" s="13"/>
      <c r="Y5530" s="13"/>
      <c r="Z5530" s="13"/>
      <c r="AA5530" s="13"/>
      <c r="AB5530" s="13"/>
      <c r="AC5530" s="13"/>
      <c r="AD5530" s="13"/>
      <c r="AE5530" s="13"/>
      <c r="AT5530" s="246" t="s">
        <v>252</v>
      </c>
      <c r="AU5530" s="246" t="s">
        <v>93</v>
      </c>
      <c r="AV5530" s="13" t="s">
        <v>23</v>
      </c>
      <c r="AW5530" s="13" t="s">
        <v>46</v>
      </c>
      <c r="AX5530" s="13" t="s">
        <v>85</v>
      </c>
      <c r="AY5530" s="246" t="s">
        <v>241</v>
      </c>
    </row>
    <row r="5531" s="13" customFormat="1">
      <c r="A5531" s="13"/>
      <c r="B5531" s="236"/>
      <c r="C5531" s="237"/>
      <c r="D5531" s="238" t="s">
        <v>252</v>
      </c>
      <c r="E5531" s="239" t="s">
        <v>39</v>
      </c>
      <c r="F5531" s="240" t="s">
        <v>3333</v>
      </c>
      <c r="G5531" s="237"/>
      <c r="H5531" s="239" t="s">
        <v>39</v>
      </c>
      <c r="I5531" s="241"/>
      <c r="J5531" s="237"/>
      <c r="K5531" s="237"/>
      <c r="L5531" s="242"/>
      <c r="M5531" s="243"/>
      <c r="N5531" s="244"/>
      <c r="O5531" s="244"/>
      <c r="P5531" s="244"/>
      <c r="Q5531" s="244"/>
      <c r="R5531" s="244"/>
      <c r="S5531" s="244"/>
      <c r="T5531" s="245"/>
      <c r="U5531" s="13"/>
      <c r="V5531" s="13"/>
      <c r="W5531" s="13"/>
      <c r="X5531" s="13"/>
      <c r="Y5531" s="13"/>
      <c r="Z5531" s="13"/>
      <c r="AA5531" s="13"/>
      <c r="AB5531" s="13"/>
      <c r="AC5531" s="13"/>
      <c r="AD5531" s="13"/>
      <c r="AE5531" s="13"/>
      <c r="AT5531" s="246" t="s">
        <v>252</v>
      </c>
      <c r="AU5531" s="246" t="s">
        <v>93</v>
      </c>
      <c r="AV5531" s="13" t="s">
        <v>23</v>
      </c>
      <c r="AW5531" s="13" t="s">
        <v>46</v>
      </c>
      <c r="AX5531" s="13" t="s">
        <v>85</v>
      </c>
      <c r="AY5531" s="246" t="s">
        <v>241</v>
      </c>
    </row>
    <row r="5532" s="14" customFormat="1">
      <c r="A5532" s="14"/>
      <c r="B5532" s="247"/>
      <c r="C5532" s="248"/>
      <c r="D5532" s="238" t="s">
        <v>252</v>
      </c>
      <c r="E5532" s="249" t="s">
        <v>39</v>
      </c>
      <c r="F5532" s="250" t="s">
        <v>4828</v>
      </c>
      <c r="G5532" s="248"/>
      <c r="H5532" s="251">
        <v>40.799999999999997</v>
      </c>
      <c r="I5532" s="252"/>
      <c r="J5532" s="248"/>
      <c r="K5532" s="248"/>
      <c r="L5532" s="253"/>
      <c r="M5532" s="254"/>
      <c r="N5532" s="255"/>
      <c r="O5532" s="255"/>
      <c r="P5532" s="255"/>
      <c r="Q5532" s="255"/>
      <c r="R5532" s="255"/>
      <c r="S5532" s="255"/>
      <c r="T5532" s="256"/>
      <c r="U5532" s="14"/>
      <c r="V5532" s="14"/>
      <c r="W5532" s="14"/>
      <c r="X5532" s="14"/>
      <c r="Y5532" s="14"/>
      <c r="Z5532" s="14"/>
      <c r="AA5532" s="14"/>
      <c r="AB5532" s="14"/>
      <c r="AC5532" s="14"/>
      <c r="AD5532" s="14"/>
      <c r="AE5532" s="14"/>
      <c r="AT5532" s="257" t="s">
        <v>252</v>
      </c>
      <c r="AU5532" s="257" t="s">
        <v>93</v>
      </c>
      <c r="AV5532" s="14" t="s">
        <v>93</v>
      </c>
      <c r="AW5532" s="14" t="s">
        <v>46</v>
      </c>
      <c r="AX5532" s="14" t="s">
        <v>23</v>
      </c>
      <c r="AY5532" s="257" t="s">
        <v>241</v>
      </c>
    </row>
    <row r="5533" s="2" customFormat="1" ht="16.5" customHeight="1">
      <c r="A5533" s="42"/>
      <c r="B5533" s="43"/>
      <c r="C5533" s="280" t="s">
        <v>4829</v>
      </c>
      <c r="D5533" s="280" t="s">
        <v>463</v>
      </c>
      <c r="E5533" s="281" t="s">
        <v>4830</v>
      </c>
      <c r="F5533" s="282" t="s">
        <v>4831</v>
      </c>
      <c r="G5533" s="283" t="s">
        <v>145</v>
      </c>
      <c r="H5533" s="284">
        <v>9.8740000000000006</v>
      </c>
      <c r="I5533" s="285"/>
      <c r="J5533" s="286">
        <f>ROUND(I5533*H5533,2)</f>
        <v>0</v>
      </c>
      <c r="K5533" s="282" t="s">
        <v>247</v>
      </c>
      <c r="L5533" s="287"/>
      <c r="M5533" s="288" t="s">
        <v>39</v>
      </c>
      <c r="N5533" s="289" t="s">
        <v>56</v>
      </c>
      <c r="O5533" s="88"/>
      <c r="P5533" s="227">
        <f>O5533*H5533</f>
        <v>0</v>
      </c>
      <c r="Q5533" s="227">
        <v>0.00315</v>
      </c>
      <c r="R5533" s="227">
        <f>Q5533*H5533</f>
        <v>0.031103100000000002</v>
      </c>
      <c r="S5533" s="227">
        <v>0</v>
      </c>
      <c r="T5533" s="228">
        <f>S5533*H5533</f>
        <v>0</v>
      </c>
      <c r="U5533" s="42"/>
      <c r="V5533" s="42"/>
      <c r="W5533" s="42"/>
      <c r="X5533" s="42"/>
      <c r="Y5533" s="42"/>
      <c r="Z5533" s="42"/>
      <c r="AA5533" s="42"/>
      <c r="AB5533" s="42"/>
      <c r="AC5533" s="42"/>
      <c r="AD5533" s="42"/>
      <c r="AE5533" s="42"/>
      <c r="AR5533" s="229" t="s">
        <v>660</v>
      </c>
      <c r="AT5533" s="229" t="s">
        <v>463</v>
      </c>
      <c r="AU5533" s="229" t="s">
        <v>93</v>
      </c>
      <c r="AY5533" s="20" t="s">
        <v>241</v>
      </c>
      <c r="BE5533" s="230">
        <f>IF(N5533="základní",J5533,0)</f>
        <v>0</v>
      </c>
      <c r="BF5533" s="230">
        <f>IF(N5533="snížená",J5533,0)</f>
        <v>0</v>
      </c>
      <c r="BG5533" s="230">
        <f>IF(N5533="zákl. přenesená",J5533,0)</f>
        <v>0</v>
      </c>
      <c r="BH5533" s="230">
        <f>IF(N5533="sníž. přenesená",J5533,0)</f>
        <v>0</v>
      </c>
      <c r="BI5533" s="230">
        <f>IF(N5533="nulová",J5533,0)</f>
        <v>0</v>
      </c>
      <c r="BJ5533" s="20" t="s">
        <v>23</v>
      </c>
      <c r="BK5533" s="230">
        <f>ROUND(I5533*H5533,2)</f>
        <v>0</v>
      </c>
      <c r="BL5533" s="20" t="s">
        <v>462</v>
      </c>
      <c r="BM5533" s="229" t="s">
        <v>4832</v>
      </c>
    </row>
    <row r="5534" s="14" customFormat="1">
      <c r="A5534" s="14"/>
      <c r="B5534" s="247"/>
      <c r="C5534" s="248"/>
      <c r="D5534" s="238" t="s">
        <v>252</v>
      </c>
      <c r="E5534" s="249" t="s">
        <v>39</v>
      </c>
      <c r="F5534" s="250" t="s">
        <v>4833</v>
      </c>
      <c r="G5534" s="248"/>
      <c r="H5534" s="251">
        <v>8.9760000000000009</v>
      </c>
      <c r="I5534" s="252"/>
      <c r="J5534" s="248"/>
      <c r="K5534" s="248"/>
      <c r="L5534" s="253"/>
      <c r="M5534" s="254"/>
      <c r="N5534" s="255"/>
      <c r="O5534" s="255"/>
      <c r="P5534" s="255"/>
      <c r="Q5534" s="255"/>
      <c r="R5534" s="255"/>
      <c r="S5534" s="255"/>
      <c r="T5534" s="256"/>
      <c r="U5534" s="14"/>
      <c r="V5534" s="14"/>
      <c r="W5534" s="14"/>
      <c r="X5534" s="14"/>
      <c r="Y5534" s="14"/>
      <c r="Z5534" s="14"/>
      <c r="AA5534" s="14"/>
      <c r="AB5534" s="14"/>
      <c r="AC5534" s="14"/>
      <c r="AD5534" s="14"/>
      <c r="AE5534" s="14"/>
      <c r="AT5534" s="257" t="s">
        <v>252</v>
      </c>
      <c r="AU5534" s="257" t="s">
        <v>93</v>
      </c>
      <c r="AV5534" s="14" t="s">
        <v>93</v>
      </c>
      <c r="AW5534" s="14" t="s">
        <v>46</v>
      </c>
      <c r="AX5534" s="14" t="s">
        <v>23</v>
      </c>
      <c r="AY5534" s="257" t="s">
        <v>241</v>
      </c>
    </row>
    <row r="5535" s="14" customFormat="1">
      <c r="A5535" s="14"/>
      <c r="B5535" s="247"/>
      <c r="C5535" s="248"/>
      <c r="D5535" s="238" t="s">
        <v>252</v>
      </c>
      <c r="E5535" s="248"/>
      <c r="F5535" s="250" t="s">
        <v>4834</v>
      </c>
      <c r="G5535" s="248"/>
      <c r="H5535" s="251">
        <v>9.8740000000000006</v>
      </c>
      <c r="I5535" s="252"/>
      <c r="J5535" s="248"/>
      <c r="K5535" s="248"/>
      <c r="L5535" s="253"/>
      <c r="M5535" s="254"/>
      <c r="N5535" s="255"/>
      <c r="O5535" s="255"/>
      <c r="P5535" s="255"/>
      <c r="Q5535" s="255"/>
      <c r="R5535" s="255"/>
      <c r="S5535" s="255"/>
      <c r="T5535" s="256"/>
      <c r="U5535" s="14"/>
      <c r="V5535" s="14"/>
      <c r="W5535" s="14"/>
      <c r="X5535" s="14"/>
      <c r="Y5535" s="14"/>
      <c r="Z5535" s="14"/>
      <c r="AA5535" s="14"/>
      <c r="AB5535" s="14"/>
      <c r="AC5535" s="14"/>
      <c r="AD5535" s="14"/>
      <c r="AE5535" s="14"/>
      <c r="AT5535" s="257" t="s">
        <v>252</v>
      </c>
      <c r="AU5535" s="257" t="s">
        <v>93</v>
      </c>
      <c r="AV5535" s="14" t="s">
        <v>93</v>
      </c>
      <c r="AW5535" s="14" t="s">
        <v>4</v>
      </c>
      <c r="AX5535" s="14" t="s">
        <v>23</v>
      </c>
      <c r="AY5535" s="257" t="s">
        <v>241</v>
      </c>
    </row>
    <row r="5536" s="2" customFormat="1" ht="24.15" customHeight="1">
      <c r="A5536" s="42"/>
      <c r="B5536" s="43"/>
      <c r="C5536" s="218" t="s">
        <v>4835</v>
      </c>
      <c r="D5536" s="218" t="s">
        <v>243</v>
      </c>
      <c r="E5536" s="219" t="s">
        <v>4836</v>
      </c>
      <c r="F5536" s="220" t="s">
        <v>4837</v>
      </c>
      <c r="G5536" s="221" t="s">
        <v>145</v>
      </c>
      <c r="H5536" s="222">
        <v>11.220000000000001</v>
      </c>
      <c r="I5536" s="223"/>
      <c r="J5536" s="224">
        <f>ROUND(I5536*H5536,2)</f>
        <v>0</v>
      </c>
      <c r="K5536" s="220" t="s">
        <v>247</v>
      </c>
      <c r="L5536" s="48"/>
      <c r="M5536" s="225" t="s">
        <v>39</v>
      </c>
      <c r="N5536" s="226" t="s">
        <v>56</v>
      </c>
      <c r="O5536" s="88"/>
      <c r="P5536" s="227">
        <f>O5536*H5536</f>
        <v>0</v>
      </c>
      <c r="Q5536" s="227">
        <v>0.00019000000000000001</v>
      </c>
      <c r="R5536" s="227">
        <f>Q5536*H5536</f>
        <v>0.0021318000000000001</v>
      </c>
      <c r="S5536" s="227">
        <v>0</v>
      </c>
      <c r="T5536" s="228">
        <f>S5536*H5536</f>
        <v>0</v>
      </c>
      <c r="U5536" s="42"/>
      <c r="V5536" s="42"/>
      <c r="W5536" s="42"/>
      <c r="X5536" s="42"/>
      <c r="Y5536" s="42"/>
      <c r="Z5536" s="42"/>
      <c r="AA5536" s="42"/>
      <c r="AB5536" s="42"/>
      <c r="AC5536" s="42"/>
      <c r="AD5536" s="42"/>
      <c r="AE5536" s="42"/>
      <c r="AR5536" s="229" t="s">
        <v>462</v>
      </c>
      <c r="AT5536" s="229" t="s">
        <v>243</v>
      </c>
      <c r="AU5536" s="229" t="s">
        <v>93</v>
      </c>
      <c r="AY5536" s="20" t="s">
        <v>241</v>
      </c>
      <c r="BE5536" s="230">
        <f>IF(N5536="základní",J5536,0)</f>
        <v>0</v>
      </c>
      <c r="BF5536" s="230">
        <f>IF(N5536="snížená",J5536,0)</f>
        <v>0</v>
      </c>
      <c r="BG5536" s="230">
        <f>IF(N5536="zákl. přenesená",J5536,0)</f>
        <v>0</v>
      </c>
      <c r="BH5536" s="230">
        <f>IF(N5536="sníž. přenesená",J5536,0)</f>
        <v>0</v>
      </c>
      <c r="BI5536" s="230">
        <f>IF(N5536="nulová",J5536,0)</f>
        <v>0</v>
      </c>
      <c r="BJ5536" s="20" t="s">
        <v>23</v>
      </c>
      <c r="BK5536" s="230">
        <f>ROUND(I5536*H5536,2)</f>
        <v>0</v>
      </c>
      <c r="BL5536" s="20" t="s">
        <v>462</v>
      </c>
      <c r="BM5536" s="229" t="s">
        <v>4838</v>
      </c>
    </row>
    <row r="5537" s="2" customFormat="1">
      <c r="A5537" s="42"/>
      <c r="B5537" s="43"/>
      <c r="C5537" s="44"/>
      <c r="D5537" s="231" t="s">
        <v>250</v>
      </c>
      <c r="E5537" s="44"/>
      <c r="F5537" s="232" t="s">
        <v>4839</v>
      </c>
      <c r="G5537" s="44"/>
      <c r="H5537" s="44"/>
      <c r="I5537" s="233"/>
      <c r="J5537" s="44"/>
      <c r="K5537" s="44"/>
      <c r="L5537" s="48"/>
      <c r="M5537" s="234"/>
      <c r="N5537" s="235"/>
      <c r="O5537" s="88"/>
      <c r="P5537" s="88"/>
      <c r="Q5537" s="88"/>
      <c r="R5537" s="88"/>
      <c r="S5537" s="88"/>
      <c r="T5537" s="89"/>
      <c r="U5537" s="42"/>
      <c r="V5537" s="42"/>
      <c r="W5537" s="42"/>
      <c r="X5537" s="42"/>
      <c r="Y5537" s="42"/>
      <c r="Z5537" s="42"/>
      <c r="AA5537" s="42"/>
      <c r="AB5537" s="42"/>
      <c r="AC5537" s="42"/>
      <c r="AD5537" s="42"/>
      <c r="AE5537" s="42"/>
      <c r="AT5537" s="20" t="s">
        <v>250</v>
      </c>
      <c r="AU5537" s="20" t="s">
        <v>93</v>
      </c>
    </row>
    <row r="5538" s="13" customFormat="1">
      <c r="A5538" s="13"/>
      <c r="B5538" s="236"/>
      <c r="C5538" s="237"/>
      <c r="D5538" s="238" t="s">
        <v>252</v>
      </c>
      <c r="E5538" s="239" t="s">
        <v>39</v>
      </c>
      <c r="F5538" s="240" t="s">
        <v>1306</v>
      </c>
      <c r="G5538" s="237"/>
      <c r="H5538" s="239" t="s">
        <v>39</v>
      </c>
      <c r="I5538" s="241"/>
      <c r="J5538" s="237"/>
      <c r="K5538" s="237"/>
      <c r="L5538" s="242"/>
      <c r="M5538" s="243"/>
      <c r="N5538" s="244"/>
      <c r="O5538" s="244"/>
      <c r="P5538" s="244"/>
      <c r="Q5538" s="244"/>
      <c r="R5538" s="244"/>
      <c r="S5538" s="244"/>
      <c r="T5538" s="245"/>
      <c r="U5538" s="13"/>
      <c r="V5538" s="13"/>
      <c r="W5538" s="13"/>
      <c r="X5538" s="13"/>
      <c r="Y5538" s="13"/>
      <c r="Z5538" s="13"/>
      <c r="AA5538" s="13"/>
      <c r="AB5538" s="13"/>
      <c r="AC5538" s="13"/>
      <c r="AD5538" s="13"/>
      <c r="AE5538" s="13"/>
      <c r="AT5538" s="246" t="s">
        <v>252</v>
      </c>
      <c r="AU5538" s="246" t="s">
        <v>93</v>
      </c>
      <c r="AV5538" s="13" t="s">
        <v>23</v>
      </c>
      <c r="AW5538" s="13" t="s">
        <v>46</v>
      </c>
      <c r="AX5538" s="13" t="s">
        <v>85</v>
      </c>
      <c r="AY5538" s="246" t="s">
        <v>241</v>
      </c>
    </row>
    <row r="5539" s="13" customFormat="1">
      <c r="A5539" s="13"/>
      <c r="B5539" s="236"/>
      <c r="C5539" s="237"/>
      <c r="D5539" s="238" t="s">
        <v>252</v>
      </c>
      <c r="E5539" s="239" t="s">
        <v>39</v>
      </c>
      <c r="F5539" s="240" t="s">
        <v>3333</v>
      </c>
      <c r="G5539" s="237"/>
      <c r="H5539" s="239" t="s">
        <v>39</v>
      </c>
      <c r="I5539" s="241"/>
      <c r="J5539" s="237"/>
      <c r="K5539" s="237"/>
      <c r="L5539" s="242"/>
      <c r="M5539" s="243"/>
      <c r="N5539" s="244"/>
      <c r="O5539" s="244"/>
      <c r="P5539" s="244"/>
      <c r="Q5539" s="244"/>
      <c r="R5539" s="244"/>
      <c r="S5539" s="244"/>
      <c r="T5539" s="245"/>
      <c r="U5539" s="13"/>
      <c r="V5539" s="13"/>
      <c r="W5539" s="13"/>
      <c r="X5539" s="13"/>
      <c r="Y5539" s="13"/>
      <c r="Z5539" s="13"/>
      <c r="AA5539" s="13"/>
      <c r="AB5539" s="13"/>
      <c r="AC5539" s="13"/>
      <c r="AD5539" s="13"/>
      <c r="AE5539" s="13"/>
      <c r="AT5539" s="246" t="s">
        <v>252</v>
      </c>
      <c r="AU5539" s="246" t="s">
        <v>93</v>
      </c>
      <c r="AV5539" s="13" t="s">
        <v>23</v>
      </c>
      <c r="AW5539" s="13" t="s">
        <v>46</v>
      </c>
      <c r="AX5539" s="13" t="s">
        <v>85</v>
      </c>
      <c r="AY5539" s="246" t="s">
        <v>241</v>
      </c>
    </row>
    <row r="5540" s="14" customFormat="1">
      <c r="A5540" s="14"/>
      <c r="B5540" s="247"/>
      <c r="C5540" s="248"/>
      <c r="D5540" s="238" t="s">
        <v>252</v>
      </c>
      <c r="E5540" s="249" t="s">
        <v>39</v>
      </c>
      <c r="F5540" s="250" t="s">
        <v>4840</v>
      </c>
      <c r="G5540" s="248"/>
      <c r="H5540" s="251">
        <v>11.220000000000001</v>
      </c>
      <c r="I5540" s="252"/>
      <c r="J5540" s="248"/>
      <c r="K5540" s="248"/>
      <c r="L5540" s="253"/>
      <c r="M5540" s="254"/>
      <c r="N5540" s="255"/>
      <c r="O5540" s="255"/>
      <c r="P5540" s="255"/>
      <c r="Q5540" s="255"/>
      <c r="R5540" s="255"/>
      <c r="S5540" s="255"/>
      <c r="T5540" s="256"/>
      <c r="U5540" s="14"/>
      <c r="V5540" s="14"/>
      <c r="W5540" s="14"/>
      <c r="X5540" s="14"/>
      <c r="Y5540" s="14"/>
      <c r="Z5540" s="14"/>
      <c r="AA5540" s="14"/>
      <c r="AB5540" s="14"/>
      <c r="AC5540" s="14"/>
      <c r="AD5540" s="14"/>
      <c r="AE5540" s="14"/>
      <c r="AT5540" s="257" t="s">
        <v>252</v>
      </c>
      <c r="AU5540" s="257" t="s">
        <v>93</v>
      </c>
      <c r="AV5540" s="14" t="s">
        <v>93</v>
      </c>
      <c r="AW5540" s="14" t="s">
        <v>46</v>
      </c>
      <c r="AX5540" s="14" t="s">
        <v>23</v>
      </c>
      <c r="AY5540" s="257" t="s">
        <v>241</v>
      </c>
    </row>
    <row r="5541" s="2" customFormat="1" ht="16.5" customHeight="1">
      <c r="A5541" s="42"/>
      <c r="B5541" s="43"/>
      <c r="C5541" s="280" t="s">
        <v>4841</v>
      </c>
      <c r="D5541" s="280" t="s">
        <v>463</v>
      </c>
      <c r="E5541" s="281" t="s">
        <v>4796</v>
      </c>
      <c r="F5541" s="282" t="s">
        <v>4797</v>
      </c>
      <c r="G5541" s="283" t="s">
        <v>145</v>
      </c>
      <c r="H5541" s="284">
        <v>11.781000000000001</v>
      </c>
      <c r="I5541" s="285"/>
      <c r="J5541" s="286">
        <f>ROUND(I5541*H5541,2)</f>
        <v>0</v>
      </c>
      <c r="K5541" s="282" t="s">
        <v>247</v>
      </c>
      <c r="L5541" s="287"/>
      <c r="M5541" s="288" t="s">
        <v>39</v>
      </c>
      <c r="N5541" s="289" t="s">
        <v>56</v>
      </c>
      <c r="O5541" s="88"/>
      <c r="P5541" s="227">
        <f>O5541*H5541</f>
        <v>0</v>
      </c>
      <c r="Q5541" s="227">
        <v>0.0025000000000000001</v>
      </c>
      <c r="R5541" s="227">
        <f>Q5541*H5541</f>
        <v>0.029452500000000003</v>
      </c>
      <c r="S5541" s="227">
        <v>0</v>
      </c>
      <c r="T5541" s="228">
        <f>S5541*H5541</f>
        <v>0</v>
      </c>
      <c r="U5541" s="42"/>
      <c r="V5541" s="42"/>
      <c r="W5541" s="42"/>
      <c r="X5541" s="42"/>
      <c r="Y5541" s="42"/>
      <c r="Z5541" s="42"/>
      <c r="AA5541" s="42"/>
      <c r="AB5541" s="42"/>
      <c r="AC5541" s="42"/>
      <c r="AD5541" s="42"/>
      <c r="AE5541" s="42"/>
      <c r="AR5541" s="229" t="s">
        <v>660</v>
      </c>
      <c r="AT5541" s="229" t="s">
        <v>463</v>
      </c>
      <c r="AU5541" s="229" t="s">
        <v>93</v>
      </c>
      <c r="AY5541" s="20" t="s">
        <v>241</v>
      </c>
      <c r="BE5541" s="230">
        <f>IF(N5541="základní",J5541,0)</f>
        <v>0</v>
      </c>
      <c r="BF5541" s="230">
        <f>IF(N5541="snížená",J5541,0)</f>
        <v>0</v>
      </c>
      <c r="BG5541" s="230">
        <f>IF(N5541="zákl. přenesená",J5541,0)</f>
        <v>0</v>
      </c>
      <c r="BH5541" s="230">
        <f>IF(N5541="sníž. přenesená",J5541,0)</f>
        <v>0</v>
      </c>
      <c r="BI5541" s="230">
        <f>IF(N5541="nulová",J5541,0)</f>
        <v>0</v>
      </c>
      <c r="BJ5541" s="20" t="s">
        <v>23</v>
      </c>
      <c r="BK5541" s="230">
        <f>ROUND(I5541*H5541,2)</f>
        <v>0</v>
      </c>
      <c r="BL5541" s="20" t="s">
        <v>462</v>
      </c>
      <c r="BM5541" s="229" t="s">
        <v>4842</v>
      </c>
    </row>
    <row r="5542" s="14" customFormat="1">
      <c r="A5542" s="14"/>
      <c r="B5542" s="247"/>
      <c r="C5542" s="248"/>
      <c r="D5542" s="238" t="s">
        <v>252</v>
      </c>
      <c r="E5542" s="248"/>
      <c r="F5542" s="250" t="s">
        <v>4843</v>
      </c>
      <c r="G5542" s="248"/>
      <c r="H5542" s="251">
        <v>11.781000000000001</v>
      </c>
      <c r="I5542" s="252"/>
      <c r="J5542" s="248"/>
      <c r="K5542" s="248"/>
      <c r="L5542" s="253"/>
      <c r="M5542" s="254"/>
      <c r="N5542" s="255"/>
      <c r="O5542" s="255"/>
      <c r="P5542" s="255"/>
      <c r="Q5542" s="255"/>
      <c r="R5542" s="255"/>
      <c r="S5542" s="255"/>
      <c r="T5542" s="256"/>
      <c r="U5542" s="14"/>
      <c r="V5542" s="14"/>
      <c r="W5542" s="14"/>
      <c r="X5542" s="14"/>
      <c r="Y5542" s="14"/>
      <c r="Z5542" s="14"/>
      <c r="AA5542" s="14"/>
      <c r="AB5542" s="14"/>
      <c r="AC5542" s="14"/>
      <c r="AD5542" s="14"/>
      <c r="AE5542" s="14"/>
      <c r="AT5542" s="257" t="s">
        <v>252</v>
      </c>
      <c r="AU5542" s="257" t="s">
        <v>93</v>
      </c>
      <c r="AV5542" s="14" t="s">
        <v>93</v>
      </c>
      <c r="AW5542" s="14" t="s">
        <v>4</v>
      </c>
      <c r="AX5542" s="14" t="s">
        <v>23</v>
      </c>
      <c r="AY5542" s="257" t="s">
        <v>241</v>
      </c>
    </row>
    <row r="5543" s="2" customFormat="1" ht="24.15" customHeight="1">
      <c r="A5543" s="42"/>
      <c r="B5543" s="43"/>
      <c r="C5543" s="218" t="s">
        <v>4844</v>
      </c>
      <c r="D5543" s="218" t="s">
        <v>243</v>
      </c>
      <c r="E5543" s="219" t="s">
        <v>4836</v>
      </c>
      <c r="F5543" s="220" t="s">
        <v>4837</v>
      </c>
      <c r="G5543" s="221" t="s">
        <v>145</v>
      </c>
      <c r="H5543" s="222">
        <v>11.220000000000001</v>
      </c>
      <c r="I5543" s="223"/>
      <c r="J5543" s="224">
        <f>ROUND(I5543*H5543,2)</f>
        <v>0</v>
      </c>
      <c r="K5543" s="220" t="s">
        <v>247</v>
      </c>
      <c r="L5543" s="48"/>
      <c r="M5543" s="225" t="s">
        <v>39</v>
      </c>
      <c r="N5543" s="226" t="s">
        <v>56</v>
      </c>
      <c r="O5543" s="88"/>
      <c r="P5543" s="227">
        <f>O5543*H5543</f>
        <v>0</v>
      </c>
      <c r="Q5543" s="227">
        <v>0.00019000000000000001</v>
      </c>
      <c r="R5543" s="227">
        <f>Q5543*H5543</f>
        <v>0.0021318000000000001</v>
      </c>
      <c r="S5543" s="227">
        <v>0</v>
      </c>
      <c r="T5543" s="228">
        <f>S5543*H5543</f>
        <v>0</v>
      </c>
      <c r="U5543" s="42"/>
      <c r="V5543" s="42"/>
      <c r="W5543" s="42"/>
      <c r="X5543" s="42"/>
      <c r="Y5543" s="42"/>
      <c r="Z5543" s="42"/>
      <c r="AA5543" s="42"/>
      <c r="AB5543" s="42"/>
      <c r="AC5543" s="42"/>
      <c r="AD5543" s="42"/>
      <c r="AE5543" s="42"/>
      <c r="AR5543" s="229" t="s">
        <v>462</v>
      </c>
      <c r="AT5543" s="229" t="s">
        <v>243</v>
      </c>
      <c r="AU5543" s="229" t="s">
        <v>93</v>
      </c>
      <c r="AY5543" s="20" t="s">
        <v>241</v>
      </c>
      <c r="BE5543" s="230">
        <f>IF(N5543="základní",J5543,0)</f>
        <v>0</v>
      </c>
      <c r="BF5543" s="230">
        <f>IF(N5543="snížená",J5543,0)</f>
        <v>0</v>
      </c>
      <c r="BG5543" s="230">
        <f>IF(N5543="zákl. přenesená",J5543,0)</f>
        <v>0</v>
      </c>
      <c r="BH5543" s="230">
        <f>IF(N5543="sníž. přenesená",J5543,0)</f>
        <v>0</v>
      </c>
      <c r="BI5543" s="230">
        <f>IF(N5543="nulová",J5543,0)</f>
        <v>0</v>
      </c>
      <c r="BJ5543" s="20" t="s">
        <v>23</v>
      </c>
      <c r="BK5543" s="230">
        <f>ROUND(I5543*H5543,2)</f>
        <v>0</v>
      </c>
      <c r="BL5543" s="20" t="s">
        <v>462</v>
      </c>
      <c r="BM5543" s="229" t="s">
        <v>4845</v>
      </c>
    </row>
    <row r="5544" s="2" customFormat="1">
      <c r="A5544" s="42"/>
      <c r="B5544" s="43"/>
      <c r="C5544" s="44"/>
      <c r="D5544" s="231" t="s">
        <v>250</v>
      </c>
      <c r="E5544" s="44"/>
      <c r="F5544" s="232" t="s">
        <v>4839</v>
      </c>
      <c r="G5544" s="44"/>
      <c r="H5544" s="44"/>
      <c r="I5544" s="233"/>
      <c r="J5544" s="44"/>
      <c r="K5544" s="44"/>
      <c r="L5544" s="48"/>
      <c r="M5544" s="234"/>
      <c r="N5544" s="235"/>
      <c r="O5544" s="88"/>
      <c r="P5544" s="88"/>
      <c r="Q5544" s="88"/>
      <c r="R5544" s="88"/>
      <c r="S5544" s="88"/>
      <c r="T5544" s="89"/>
      <c r="U5544" s="42"/>
      <c r="V5544" s="42"/>
      <c r="W5544" s="42"/>
      <c r="X5544" s="42"/>
      <c r="Y5544" s="42"/>
      <c r="Z5544" s="42"/>
      <c r="AA5544" s="42"/>
      <c r="AB5544" s="42"/>
      <c r="AC5544" s="42"/>
      <c r="AD5544" s="42"/>
      <c r="AE5544" s="42"/>
      <c r="AT5544" s="20" t="s">
        <v>250</v>
      </c>
      <c r="AU5544" s="20" t="s">
        <v>93</v>
      </c>
    </row>
    <row r="5545" s="13" customFormat="1">
      <c r="A5545" s="13"/>
      <c r="B5545" s="236"/>
      <c r="C5545" s="237"/>
      <c r="D5545" s="238" t="s">
        <v>252</v>
      </c>
      <c r="E5545" s="239" t="s">
        <v>39</v>
      </c>
      <c r="F5545" s="240" t="s">
        <v>1306</v>
      </c>
      <c r="G5545" s="237"/>
      <c r="H5545" s="239" t="s">
        <v>39</v>
      </c>
      <c r="I5545" s="241"/>
      <c r="J5545" s="237"/>
      <c r="K5545" s="237"/>
      <c r="L5545" s="242"/>
      <c r="M5545" s="243"/>
      <c r="N5545" s="244"/>
      <c r="O5545" s="244"/>
      <c r="P5545" s="244"/>
      <c r="Q5545" s="244"/>
      <c r="R5545" s="244"/>
      <c r="S5545" s="244"/>
      <c r="T5545" s="245"/>
      <c r="U5545" s="13"/>
      <c r="V5545" s="13"/>
      <c r="W5545" s="13"/>
      <c r="X5545" s="13"/>
      <c r="Y5545" s="13"/>
      <c r="Z5545" s="13"/>
      <c r="AA5545" s="13"/>
      <c r="AB5545" s="13"/>
      <c r="AC5545" s="13"/>
      <c r="AD5545" s="13"/>
      <c r="AE5545" s="13"/>
      <c r="AT5545" s="246" t="s">
        <v>252</v>
      </c>
      <c r="AU5545" s="246" t="s">
        <v>93</v>
      </c>
      <c r="AV5545" s="13" t="s">
        <v>23</v>
      </c>
      <c r="AW5545" s="13" t="s">
        <v>46</v>
      </c>
      <c r="AX5545" s="13" t="s">
        <v>85</v>
      </c>
      <c r="AY5545" s="246" t="s">
        <v>241</v>
      </c>
    </row>
    <row r="5546" s="13" customFormat="1">
      <c r="A5546" s="13"/>
      <c r="B5546" s="236"/>
      <c r="C5546" s="237"/>
      <c r="D5546" s="238" t="s">
        <v>252</v>
      </c>
      <c r="E5546" s="239" t="s">
        <v>39</v>
      </c>
      <c r="F5546" s="240" t="s">
        <v>3333</v>
      </c>
      <c r="G5546" s="237"/>
      <c r="H5546" s="239" t="s">
        <v>39</v>
      </c>
      <c r="I5546" s="241"/>
      <c r="J5546" s="237"/>
      <c r="K5546" s="237"/>
      <c r="L5546" s="242"/>
      <c r="M5546" s="243"/>
      <c r="N5546" s="244"/>
      <c r="O5546" s="244"/>
      <c r="P5546" s="244"/>
      <c r="Q5546" s="244"/>
      <c r="R5546" s="244"/>
      <c r="S5546" s="244"/>
      <c r="T5546" s="245"/>
      <c r="U5546" s="13"/>
      <c r="V5546" s="13"/>
      <c r="W5546" s="13"/>
      <c r="X5546" s="13"/>
      <c r="Y5546" s="13"/>
      <c r="Z5546" s="13"/>
      <c r="AA5546" s="13"/>
      <c r="AB5546" s="13"/>
      <c r="AC5546" s="13"/>
      <c r="AD5546" s="13"/>
      <c r="AE5546" s="13"/>
      <c r="AT5546" s="246" t="s">
        <v>252</v>
      </c>
      <c r="AU5546" s="246" t="s">
        <v>93</v>
      </c>
      <c r="AV5546" s="13" t="s">
        <v>23</v>
      </c>
      <c r="AW5546" s="13" t="s">
        <v>46</v>
      </c>
      <c r="AX5546" s="13" t="s">
        <v>85</v>
      </c>
      <c r="AY5546" s="246" t="s">
        <v>241</v>
      </c>
    </row>
    <row r="5547" s="14" customFormat="1">
      <c r="A5547" s="14"/>
      <c r="B5547" s="247"/>
      <c r="C5547" s="248"/>
      <c r="D5547" s="238" t="s">
        <v>252</v>
      </c>
      <c r="E5547" s="249" t="s">
        <v>39</v>
      </c>
      <c r="F5547" s="250" t="s">
        <v>4840</v>
      </c>
      <c r="G5547" s="248"/>
      <c r="H5547" s="251">
        <v>11.220000000000001</v>
      </c>
      <c r="I5547" s="252"/>
      <c r="J5547" s="248"/>
      <c r="K5547" s="248"/>
      <c r="L5547" s="253"/>
      <c r="M5547" s="254"/>
      <c r="N5547" s="255"/>
      <c r="O5547" s="255"/>
      <c r="P5547" s="255"/>
      <c r="Q5547" s="255"/>
      <c r="R5547" s="255"/>
      <c r="S5547" s="255"/>
      <c r="T5547" s="256"/>
      <c r="U5547" s="14"/>
      <c r="V5547" s="14"/>
      <c r="W5547" s="14"/>
      <c r="X5547" s="14"/>
      <c r="Y5547" s="14"/>
      <c r="Z5547" s="14"/>
      <c r="AA5547" s="14"/>
      <c r="AB5547" s="14"/>
      <c r="AC5547" s="14"/>
      <c r="AD5547" s="14"/>
      <c r="AE5547" s="14"/>
      <c r="AT5547" s="257" t="s">
        <v>252</v>
      </c>
      <c r="AU5547" s="257" t="s">
        <v>93</v>
      </c>
      <c r="AV5547" s="14" t="s">
        <v>93</v>
      </c>
      <c r="AW5547" s="14" t="s">
        <v>46</v>
      </c>
      <c r="AX5547" s="14" t="s">
        <v>23</v>
      </c>
      <c r="AY5547" s="257" t="s">
        <v>241</v>
      </c>
    </row>
    <row r="5548" s="2" customFormat="1" ht="16.5" customHeight="1">
      <c r="A5548" s="42"/>
      <c r="B5548" s="43"/>
      <c r="C5548" s="280" t="s">
        <v>4846</v>
      </c>
      <c r="D5548" s="280" t="s">
        <v>463</v>
      </c>
      <c r="E5548" s="281" t="s">
        <v>4847</v>
      </c>
      <c r="F5548" s="282" t="s">
        <v>4848</v>
      </c>
      <c r="G5548" s="283" t="s">
        <v>145</v>
      </c>
      <c r="H5548" s="284">
        <v>11.781000000000001</v>
      </c>
      <c r="I5548" s="285"/>
      <c r="J5548" s="286">
        <f>ROUND(I5548*H5548,2)</f>
        <v>0</v>
      </c>
      <c r="K5548" s="282" t="s">
        <v>247</v>
      </c>
      <c r="L5548" s="287"/>
      <c r="M5548" s="288" t="s">
        <v>39</v>
      </c>
      <c r="N5548" s="289" t="s">
        <v>56</v>
      </c>
      <c r="O5548" s="88"/>
      <c r="P5548" s="227">
        <f>O5548*H5548</f>
        <v>0</v>
      </c>
      <c r="Q5548" s="227">
        <v>0.0035000000000000001</v>
      </c>
      <c r="R5548" s="227">
        <f>Q5548*H5548</f>
        <v>0.041233500000000006</v>
      </c>
      <c r="S5548" s="227">
        <v>0</v>
      </c>
      <c r="T5548" s="228">
        <f>S5548*H5548</f>
        <v>0</v>
      </c>
      <c r="U5548" s="42"/>
      <c r="V5548" s="42"/>
      <c r="W5548" s="42"/>
      <c r="X5548" s="42"/>
      <c r="Y5548" s="42"/>
      <c r="Z5548" s="42"/>
      <c r="AA5548" s="42"/>
      <c r="AB5548" s="42"/>
      <c r="AC5548" s="42"/>
      <c r="AD5548" s="42"/>
      <c r="AE5548" s="42"/>
      <c r="AR5548" s="229" t="s">
        <v>660</v>
      </c>
      <c r="AT5548" s="229" t="s">
        <v>463</v>
      </c>
      <c r="AU5548" s="229" t="s">
        <v>93</v>
      </c>
      <c r="AY5548" s="20" t="s">
        <v>241</v>
      </c>
      <c r="BE5548" s="230">
        <f>IF(N5548="základní",J5548,0)</f>
        <v>0</v>
      </c>
      <c r="BF5548" s="230">
        <f>IF(N5548="snížená",J5548,0)</f>
        <v>0</v>
      </c>
      <c r="BG5548" s="230">
        <f>IF(N5548="zákl. přenesená",J5548,0)</f>
        <v>0</v>
      </c>
      <c r="BH5548" s="230">
        <f>IF(N5548="sníž. přenesená",J5548,0)</f>
        <v>0</v>
      </c>
      <c r="BI5548" s="230">
        <f>IF(N5548="nulová",J5548,0)</f>
        <v>0</v>
      </c>
      <c r="BJ5548" s="20" t="s">
        <v>23</v>
      </c>
      <c r="BK5548" s="230">
        <f>ROUND(I5548*H5548,2)</f>
        <v>0</v>
      </c>
      <c r="BL5548" s="20" t="s">
        <v>462</v>
      </c>
      <c r="BM5548" s="229" t="s">
        <v>4849</v>
      </c>
    </row>
    <row r="5549" s="14" customFormat="1">
      <c r="A5549" s="14"/>
      <c r="B5549" s="247"/>
      <c r="C5549" s="248"/>
      <c r="D5549" s="238" t="s">
        <v>252</v>
      </c>
      <c r="E5549" s="248"/>
      <c r="F5549" s="250" t="s">
        <v>4843</v>
      </c>
      <c r="G5549" s="248"/>
      <c r="H5549" s="251">
        <v>11.781000000000001</v>
      </c>
      <c r="I5549" s="252"/>
      <c r="J5549" s="248"/>
      <c r="K5549" s="248"/>
      <c r="L5549" s="253"/>
      <c r="M5549" s="254"/>
      <c r="N5549" s="255"/>
      <c r="O5549" s="255"/>
      <c r="P5549" s="255"/>
      <c r="Q5549" s="255"/>
      <c r="R5549" s="255"/>
      <c r="S5549" s="255"/>
      <c r="T5549" s="256"/>
      <c r="U5549" s="14"/>
      <c r="V5549" s="14"/>
      <c r="W5549" s="14"/>
      <c r="X5549" s="14"/>
      <c r="Y5549" s="14"/>
      <c r="Z5549" s="14"/>
      <c r="AA5549" s="14"/>
      <c r="AB5549" s="14"/>
      <c r="AC5549" s="14"/>
      <c r="AD5549" s="14"/>
      <c r="AE5549" s="14"/>
      <c r="AT5549" s="257" t="s">
        <v>252</v>
      </c>
      <c r="AU5549" s="257" t="s">
        <v>93</v>
      </c>
      <c r="AV5549" s="14" t="s">
        <v>93</v>
      </c>
      <c r="AW5549" s="14" t="s">
        <v>4</v>
      </c>
      <c r="AX5549" s="14" t="s">
        <v>23</v>
      </c>
      <c r="AY5549" s="257" t="s">
        <v>241</v>
      </c>
    </row>
    <row r="5550" s="2" customFormat="1" ht="24.15" customHeight="1">
      <c r="A5550" s="42"/>
      <c r="B5550" s="43"/>
      <c r="C5550" s="218" t="s">
        <v>4850</v>
      </c>
      <c r="D5550" s="218" t="s">
        <v>243</v>
      </c>
      <c r="E5550" s="219" t="s">
        <v>4851</v>
      </c>
      <c r="F5550" s="220" t="s">
        <v>4852</v>
      </c>
      <c r="G5550" s="221" t="s">
        <v>145</v>
      </c>
      <c r="H5550" s="222">
        <v>1358.2239999999999</v>
      </c>
      <c r="I5550" s="223"/>
      <c r="J5550" s="224">
        <f>ROUND(I5550*H5550,2)</f>
        <v>0</v>
      </c>
      <c r="K5550" s="220" t="s">
        <v>247</v>
      </c>
      <c r="L5550" s="48"/>
      <c r="M5550" s="225" t="s">
        <v>39</v>
      </c>
      <c r="N5550" s="226" t="s">
        <v>56</v>
      </c>
      <c r="O5550" s="88"/>
      <c r="P5550" s="227">
        <f>O5550*H5550</f>
        <v>0</v>
      </c>
      <c r="Q5550" s="227">
        <v>0</v>
      </c>
      <c r="R5550" s="227">
        <f>Q5550*H5550</f>
        <v>0</v>
      </c>
      <c r="S5550" s="227">
        <v>0</v>
      </c>
      <c r="T5550" s="228">
        <f>S5550*H5550</f>
        <v>0</v>
      </c>
      <c r="U5550" s="42"/>
      <c r="V5550" s="42"/>
      <c r="W5550" s="42"/>
      <c r="X5550" s="42"/>
      <c r="Y5550" s="42"/>
      <c r="Z5550" s="42"/>
      <c r="AA5550" s="42"/>
      <c r="AB5550" s="42"/>
      <c r="AC5550" s="42"/>
      <c r="AD5550" s="42"/>
      <c r="AE5550" s="42"/>
      <c r="AR5550" s="229" t="s">
        <v>462</v>
      </c>
      <c r="AT5550" s="229" t="s">
        <v>243</v>
      </c>
      <c r="AU5550" s="229" t="s">
        <v>93</v>
      </c>
      <c r="AY5550" s="20" t="s">
        <v>241</v>
      </c>
      <c r="BE5550" s="230">
        <f>IF(N5550="základní",J5550,0)</f>
        <v>0</v>
      </c>
      <c r="BF5550" s="230">
        <f>IF(N5550="snížená",J5550,0)</f>
        <v>0</v>
      </c>
      <c r="BG5550" s="230">
        <f>IF(N5550="zákl. přenesená",J5550,0)</f>
        <v>0</v>
      </c>
      <c r="BH5550" s="230">
        <f>IF(N5550="sníž. přenesená",J5550,0)</f>
        <v>0</v>
      </c>
      <c r="BI5550" s="230">
        <f>IF(N5550="nulová",J5550,0)</f>
        <v>0</v>
      </c>
      <c r="BJ5550" s="20" t="s">
        <v>23</v>
      </c>
      <c r="BK5550" s="230">
        <f>ROUND(I5550*H5550,2)</f>
        <v>0</v>
      </c>
      <c r="BL5550" s="20" t="s">
        <v>462</v>
      </c>
      <c r="BM5550" s="229" t="s">
        <v>4853</v>
      </c>
    </row>
    <row r="5551" s="2" customFormat="1">
      <c r="A5551" s="42"/>
      <c r="B5551" s="43"/>
      <c r="C5551" s="44"/>
      <c r="D5551" s="231" t="s">
        <v>250</v>
      </c>
      <c r="E5551" s="44"/>
      <c r="F5551" s="232" t="s">
        <v>4854</v>
      </c>
      <c r="G5551" s="44"/>
      <c r="H5551" s="44"/>
      <c r="I5551" s="233"/>
      <c r="J5551" s="44"/>
      <c r="K5551" s="44"/>
      <c r="L5551" s="48"/>
      <c r="M5551" s="234"/>
      <c r="N5551" s="235"/>
      <c r="O5551" s="88"/>
      <c r="P5551" s="88"/>
      <c r="Q5551" s="88"/>
      <c r="R5551" s="88"/>
      <c r="S5551" s="88"/>
      <c r="T5551" s="89"/>
      <c r="U5551" s="42"/>
      <c r="V5551" s="42"/>
      <c r="W5551" s="42"/>
      <c r="X5551" s="42"/>
      <c r="Y5551" s="42"/>
      <c r="Z5551" s="42"/>
      <c r="AA5551" s="42"/>
      <c r="AB5551" s="42"/>
      <c r="AC5551" s="42"/>
      <c r="AD5551" s="42"/>
      <c r="AE5551" s="42"/>
      <c r="AT5551" s="20" t="s">
        <v>250</v>
      </c>
      <c r="AU5551" s="20" t="s">
        <v>93</v>
      </c>
    </row>
    <row r="5552" s="13" customFormat="1">
      <c r="A5552" s="13"/>
      <c r="B5552" s="236"/>
      <c r="C5552" s="237"/>
      <c r="D5552" s="238" t="s">
        <v>252</v>
      </c>
      <c r="E5552" s="239" t="s">
        <v>39</v>
      </c>
      <c r="F5552" s="240" t="s">
        <v>665</v>
      </c>
      <c r="G5552" s="237"/>
      <c r="H5552" s="239" t="s">
        <v>39</v>
      </c>
      <c r="I5552" s="241"/>
      <c r="J5552" s="237"/>
      <c r="K5552" s="237"/>
      <c r="L5552" s="242"/>
      <c r="M5552" s="243"/>
      <c r="N5552" s="244"/>
      <c r="O5552" s="244"/>
      <c r="P5552" s="244"/>
      <c r="Q5552" s="244"/>
      <c r="R5552" s="244"/>
      <c r="S5552" s="244"/>
      <c r="T5552" s="245"/>
      <c r="U5552" s="13"/>
      <c r="V5552" s="13"/>
      <c r="W5552" s="13"/>
      <c r="X5552" s="13"/>
      <c r="Y5552" s="13"/>
      <c r="Z5552" s="13"/>
      <c r="AA5552" s="13"/>
      <c r="AB5552" s="13"/>
      <c r="AC5552" s="13"/>
      <c r="AD5552" s="13"/>
      <c r="AE5552" s="13"/>
      <c r="AT5552" s="246" t="s">
        <v>252</v>
      </c>
      <c r="AU5552" s="246" t="s">
        <v>93</v>
      </c>
      <c r="AV5552" s="13" t="s">
        <v>23</v>
      </c>
      <c r="AW5552" s="13" t="s">
        <v>46</v>
      </c>
      <c r="AX5552" s="13" t="s">
        <v>85</v>
      </c>
      <c r="AY5552" s="246" t="s">
        <v>241</v>
      </c>
    </row>
    <row r="5553" s="14" customFormat="1">
      <c r="A5553" s="14"/>
      <c r="B5553" s="247"/>
      <c r="C5553" s="248"/>
      <c r="D5553" s="238" t="s">
        <v>252</v>
      </c>
      <c r="E5553" s="249" t="s">
        <v>39</v>
      </c>
      <c r="F5553" s="250" t="s">
        <v>143</v>
      </c>
      <c r="G5553" s="248"/>
      <c r="H5553" s="251">
        <v>162.19999999999999</v>
      </c>
      <c r="I5553" s="252"/>
      <c r="J5553" s="248"/>
      <c r="K5553" s="248"/>
      <c r="L5553" s="253"/>
      <c r="M5553" s="254"/>
      <c r="N5553" s="255"/>
      <c r="O5553" s="255"/>
      <c r="P5553" s="255"/>
      <c r="Q5553" s="255"/>
      <c r="R5553" s="255"/>
      <c r="S5553" s="255"/>
      <c r="T5553" s="256"/>
      <c r="U5553" s="14"/>
      <c r="V5553" s="14"/>
      <c r="W5553" s="14"/>
      <c r="X5553" s="14"/>
      <c r="Y5553" s="14"/>
      <c r="Z5553" s="14"/>
      <c r="AA5553" s="14"/>
      <c r="AB5553" s="14"/>
      <c r="AC5553" s="14"/>
      <c r="AD5553" s="14"/>
      <c r="AE5553" s="14"/>
      <c r="AT5553" s="257" t="s">
        <v>252</v>
      </c>
      <c r="AU5553" s="257" t="s">
        <v>93</v>
      </c>
      <c r="AV5553" s="14" t="s">
        <v>93</v>
      </c>
      <c r="AW5553" s="14" t="s">
        <v>46</v>
      </c>
      <c r="AX5553" s="14" t="s">
        <v>85</v>
      </c>
      <c r="AY5553" s="257" t="s">
        <v>241</v>
      </c>
    </row>
    <row r="5554" s="14" customFormat="1">
      <c r="A5554" s="14"/>
      <c r="B5554" s="247"/>
      <c r="C5554" s="248"/>
      <c r="D5554" s="238" t="s">
        <v>252</v>
      </c>
      <c r="E5554" s="249" t="s">
        <v>39</v>
      </c>
      <c r="F5554" s="250" t="s">
        <v>147</v>
      </c>
      <c r="G5554" s="248"/>
      <c r="H5554" s="251">
        <v>377.70400000000001</v>
      </c>
      <c r="I5554" s="252"/>
      <c r="J5554" s="248"/>
      <c r="K5554" s="248"/>
      <c r="L5554" s="253"/>
      <c r="M5554" s="254"/>
      <c r="N5554" s="255"/>
      <c r="O5554" s="255"/>
      <c r="P5554" s="255"/>
      <c r="Q5554" s="255"/>
      <c r="R5554" s="255"/>
      <c r="S5554" s="255"/>
      <c r="T5554" s="256"/>
      <c r="U5554" s="14"/>
      <c r="V5554" s="14"/>
      <c r="W5554" s="14"/>
      <c r="X5554" s="14"/>
      <c r="Y5554" s="14"/>
      <c r="Z5554" s="14"/>
      <c r="AA5554" s="14"/>
      <c r="AB5554" s="14"/>
      <c r="AC5554" s="14"/>
      <c r="AD5554" s="14"/>
      <c r="AE5554" s="14"/>
      <c r="AT5554" s="257" t="s">
        <v>252</v>
      </c>
      <c r="AU5554" s="257" t="s">
        <v>93</v>
      </c>
      <c r="AV5554" s="14" t="s">
        <v>93</v>
      </c>
      <c r="AW5554" s="14" t="s">
        <v>46</v>
      </c>
      <c r="AX5554" s="14" t="s">
        <v>85</v>
      </c>
      <c r="AY5554" s="257" t="s">
        <v>241</v>
      </c>
    </row>
    <row r="5555" s="14" customFormat="1">
      <c r="A5555" s="14"/>
      <c r="B5555" s="247"/>
      <c r="C5555" s="248"/>
      <c r="D5555" s="238" t="s">
        <v>252</v>
      </c>
      <c r="E5555" s="249" t="s">
        <v>39</v>
      </c>
      <c r="F5555" s="250" t="s">
        <v>151</v>
      </c>
      <c r="G5555" s="248"/>
      <c r="H5555" s="251">
        <v>83.629999999999995</v>
      </c>
      <c r="I5555" s="252"/>
      <c r="J5555" s="248"/>
      <c r="K5555" s="248"/>
      <c r="L5555" s="253"/>
      <c r="M5555" s="254"/>
      <c r="N5555" s="255"/>
      <c r="O5555" s="255"/>
      <c r="P5555" s="255"/>
      <c r="Q5555" s="255"/>
      <c r="R5555" s="255"/>
      <c r="S5555" s="255"/>
      <c r="T5555" s="256"/>
      <c r="U5555" s="14"/>
      <c r="V5555" s="14"/>
      <c r="W5555" s="14"/>
      <c r="X5555" s="14"/>
      <c r="Y5555" s="14"/>
      <c r="Z5555" s="14"/>
      <c r="AA5555" s="14"/>
      <c r="AB5555" s="14"/>
      <c r="AC5555" s="14"/>
      <c r="AD5555" s="14"/>
      <c r="AE5555" s="14"/>
      <c r="AT5555" s="257" t="s">
        <v>252</v>
      </c>
      <c r="AU5555" s="257" t="s">
        <v>93</v>
      </c>
      <c r="AV5555" s="14" t="s">
        <v>93</v>
      </c>
      <c r="AW5555" s="14" t="s">
        <v>46</v>
      </c>
      <c r="AX5555" s="14" t="s">
        <v>85</v>
      </c>
      <c r="AY5555" s="257" t="s">
        <v>241</v>
      </c>
    </row>
    <row r="5556" s="14" customFormat="1">
      <c r="A5556" s="14"/>
      <c r="B5556" s="247"/>
      <c r="C5556" s="248"/>
      <c r="D5556" s="238" t="s">
        <v>252</v>
      </c>
      <c r="E5556" s="249" t="s">
        <v>39</v>
      </c>
      <c r="F5556" s="250" t="s">
        <v>159</v>
      </c>
      <c r="G5556" s="248"/>
      <c r="H5556" s="251">
        <v>60.700000000000003</v>
      </c>
      <c r="I5556" s="252"/>
      <c r="J5556" s="248"/>
      <c r="K5556" s="248"/>
      <c r="L5556" s="253"/>
      <c r="M5556" s="254"/>
      <c r="N5556" s="255"/>
      <c r="O5556" s="255"/>
      <c r="P5556" s="255"/>
      <c r="Q5556" s="255"/>
      <c r="R5556" s="255"/>
      <c r="S5556" s="255"/>
      <c r="T5556" s="256"/>
      <c r="U5556" s="14"/>
      <c r="V5556" s="14"/>
      <c r="W5556" s="14"/>
      <c r="X5556" s="14"/>
      <c r="Y5556" s="14"/>
      <c r="Z5556" s="14"/>
      <c r="AA5556" s="14"/>
      <c r="AB5556" s="14"/>
      <c r="AC5556" s="14"/>
      <c r="AD5556" s="14"/>
      <c r="AE5556" s="14"/>
      <c r="AT5556" s="257" t="s">
        <v>252</v>
      </c>
      <c r="AU5556" s="257" t="s">
        <v>93</v>
      </c>
      <c r="AV5556" s="14" t="s">
        <v>93</v>
      </c>
      <c r="AW5556" s="14" t="s">
        <v>46</v>
      </c>
      <c r="AX5556" s="14" t="s">
        <v>85</v>
      </c>
      <c r="AY5556" s="257" t="s">
        <v>241</v>
      </c>
    </row>
    <row r="5557" s="14" customFormat="1">
      <c r="A5557" s="14"/>
      <c r="B5557" s="247"/>
      <c r="C5557" s="248"/>
      <c r="D5557" s="238" t="s">
        <v>252</v>
      </c>
      <c r="E5557" s="249" t="s">
        <v>39</v>
      </c>
      <c r="F5557" s="250" t="s">
        <v>167</v>
      </c>
      <c r="G5557" s="248"/>
      <c r="H5557" s="251">
        <v>296.37</v>
      </c>
      <c r="I5557" s="252"/>
      <c r="J5557" s="248"/>
      <c r="K5557" s="248"/>
      <c r="L5557" s="253"/>
      <c r="M5557" s="254"/>
      <c r="N5557" s="255"/>
      <c r="O5557" s="255"/>
      <c r="P5557" s="255"/>
      <c r="Q5557" s="255"/>
      <c r="R5557" s="255"/>
      <c r="S5557" s="255"/>
      <c r="T5557" s="256"/>
      <c r="U5557" s="14"/>
      <c r="V5557" s="14"/>
      <c r="W5557" s="14"/>
      <c r="X5557" s="14"/>
      <c r="Y5557" s="14"/>
      <c r="Z5557" s="14"/>
      <c r="AA5557" s="14"/>
      <c r="AB5557" s="14"/>
      <c r="AC5557" s="14"/>
      <c r="AD5557" s="14"/>
      <c r="AE5557" s="14"/>
      <c r="AT5557" s="257" t="s">
        <v>252</v>
      </c>
      <c r="AU5557" s="257" t="s">
        <v>93</v>
      </c>
      <c r="AV5557" s="14" t="s">
        <v>93</v>
      </c>
      <c r="AW5557" s="14" t="s">
        <v>46</v>
      </c>
      <c r="AX5557" s="14" t="s">
        <v>85</v>
      </c>
      <c r="AY5557" s="257" t="s">
        <v>241</v>
      </c>
    </row>
    <row r="5558" s="14" customFormat="1">
      <c r="A5558" s="14"/>
      <c r="B5558" s="247"/>
      <c r="C5558" s="248"/>
      <c r="D5558" s="238" t="s">
        <v>252</v>
      </c>
      <c r="E5558" s="249" t="s">
        <v>39</v>
      </c>
      <c r="F5558" s="250" t="s">
        <v>171</v>
      </c>
      <c r="G5558" s="248"/>
      <c r="H5558" s="251">
        <v>225.06999999999999</v>
      </c>
      <c r="I5558" s="252"/>
      <c r="J5558" s="248"/>
      <c r="K5558" s="248"/>
      <c r="L5558" s="253"/>
      <c r="M5558" s="254"/>
      <c r="N5558" s="255"/>
      <c r="O5558" s="255"/>
      <c r="P5558" s="255"/>
      <c r="Q5558" s="255"/>
      <c r="R5558" s="255"/>
      <c r="S5558" s="255"/>
      <c r="T5558" s="256"/>
      <c r="U5558" s="14"/>
      <c r="V5558" s="14"/>
      <c r="W5558" s="14"/>
      <c r="X5558" s="14"/>
      <c r="Y5558" s="14"/>
      <c r="Z5558" s="14"/>
      <c r="AA5558" s="14"/>
      <c r="AB5558" s="14"/>
      <c r="AC5558" s="14"/>
      <c r="AD5558" s="14"/>
      <c r="AE5558" s="14"/>
      <c r="AT5558" s="257" t="s">
        <v>252</v>
      </c>
      <c r="AU5558" s="257" t="s">
        <v>93</v>
      </c>
      <c r="AV5558" s="14" t="s">
        <v>93</v>
      </c>
      <c r="AW5558" s="14" t="s">
        <v>46</v>
      </c>
      <c r="AX5558" s="14" t="s">
        <v>85</v>
      </c>
      <c r="AY5558" s="257" t="s">
        <v>241</v>
      </c>
    </row>
    <row r="5559" s="14" customFormat="1">
      <c r="A5559" s="14"/>
      <c r="B5559" s="247"/>
      <c r="C5559" s="248"/>
      <c r="D5559" s="238" t="s">
        <v>252</v>
      </c>
      <c r="E5559" s="249" t="s">
        <v>39</v>
      </c>
      <c r="F5559" s="250" t="s">
        <v>175</v>
      </c>
      <c r="G5559" s="248"/>
      <c r="H5559" s="251">
        <v>91.829999999999998</v>
      </c>
      <c r="I5559" s="252"/>
      <c r="J5559" s="248"/>
      <c r="K5559" s="248"/>
      <c r="L5559" s="253"/>
      <c r="M5559" s="254"/>
      <c r="N5559" s="255"/>
      <c r="O5559" s="255"/>
      <c r="P5559" s="255"/>
      <c r="Q5559" s="255"/>
      <c r="R5559" s="255"/>
      <c r="S5559" s="255"/>
      <c r="T5559" s="256"/>
      <c r="U5559" s="14"/>
      <c r="V5559" s="14"/>
      <c r="W5559" s="14"/>
      <c r="X5559" s="14"/>
      <c r="Y5559" s="14"/>
      <c r="Z5559" s="14"/>
      <c r="AA5559" s="14"/>
      <c r="AB5559" s="14"/>
      <c r="AC5559" s="14"/>
      <c r="AD5559" s="14"/>
      <c r="AE5559" s="14"/>
      <c r="AT5559" s="257" t="s">
        <v>252</v>
      </c>
      <c r="AU5559" s="257" t="s">
        <v>93</v>
      </c>
      <c r="AV5559" s="14" t="s">
        <v>93</v>
      </c>
      <c r="AW5559" s="14" t="s">
        <v>46</v>
      </c>
      <c r="AX5559" s="14" t="s">
        <v>85</v>
      </c>
      <c r="AY5559" s="257" t="s">
        <v>241</v>
      </c>
    </row>
    <row r="5560" s="14" customFormat="1">
      <c r="A5560" s="14"/>
      <c r="B5560" s="247"/>
      <c r="C5560" s="248"/>
      <c r="D5560" s="238" t="s">
        <v>252</v>
      </c>
      <c r="E5560" s="249" t="s">
        <v>39</v>
      </c>
      <c r="F5560" s="250" t="s">
        <v>178</v>
      </c>
      <c r="G5560" s="248"/>
      <c r="H5560" s="251">
        <v>60.719999999999999</v>
      </c>
      <c r="I5560" s="252"/>
      <c r="J5560" s="248"/>
      <c r="K5560" s="248"/>
      <c r="L5560" s="253"/>
      <c r="M5560" s="254"/>
      <c r="N5560" s="255"/>
      <c r="O5560" s="255"/>
      <c r="P5560" s="255"/>
      <c r="Q5560" s="255"/>
      <c r="R5560" s="255"/>
      <c r="S5560" s="255"/>
      <c r="T5560" s="256"/>
      <c r="U5560" s="14"/>
      <c r="V5560" s="14"/>
      <c r="W5560" s="14"/>
      <c r="X5560" s="14"/>
      <c r="Y5560" s="14"/>
      <c r="Z5560" s="14"/>
      <c r="AA5560" s="14"/>
      <c r="AB5560" s="14"/>
      <c r="AC5560" s="14"/>
      <c r="AD5560" s="14"/>
      <c r="AE5560" s="14"/>
      <c r="AT5560" s="257" t="s">
        <v>252</v>
      </c>
      <c r="AU5560" s="257" t="s">
        <v>93</v>
      </c>
      <c r="AV5560" s="14" t="s">
        <v>93</v>
      </c>
      <c r="AW5560" s="14" t="s">
        <v>46</v>
      </c>
      <c r="AX5560" s="14" t="s">
        <v>85</v>
      </c>
      <c r="AY5560" s="257" t="s">
        <v>241</v>
      </c>
    </row>
    <row r="5561" s="15" customFormat="1">
      <c r="A5561" s="15"/>
      <c r="B5561" s="258"/>
      <c r="C5561" s="259"/>
      <c r="D5561" s="238" t="s">
        <v>252</v>
      </c>
      <c r="E5561" s="260" t="s">
        <v>39</v>
      </c>
      <c r="F5561" s="261" t="s">
        <v>274</v>
      </c>
      <c r="G5561" s="259"/>
      <c r="H5561" s="262">
        <v>1358.2239999999999</v>
      </c>
      <c r="I5561" s="263"/>
      <c r="J5561" s="259"/>
      <c r="K5561" s="259"/>
      <c r="L5561" s="264"/>
      <c r="M5561" s="265"/>
      <c r="N5561" s="266"/>
      <c r="O5561" s="266"/>
      <c r="P5561" s="266"/>
      <c r="Q5561" s="266"/>
      <c r="R5561" s="266"/>
      <c r="S5561" s="266"/>
      <c r="T5561" s="267"/>
      <c r="U5561" s="15"/>
      <c r="V5561" s="15"/>
      <c r="W5561" s="15"/>
      <c r="X5561" s="15"/>
      <c r="Y5561" s="15"/>
      <c r="Z5561" s="15"/>
      <c r="AA5561" s="15"/>
      <c r="AB5561" s="15"/>
      <c r="AC5561" s="15"/>
      <c r="AD5561" s="15"/>
      <c r="AE5561" s="15"/>
      <c r="AT5561" s="268" t="s">
        <v>252</v>
      </c>
      <c r="AU5561" s="268" t="s">
        <v>93</v>
      </c>
      <c r="AV5561" s="15" t="s">
        <v>248</v>
      </c>
      <c r="AW5561" s="15" t="s">
        <v>46</v>
      </c>
      <c r="AX5561" s="15" t="s">
        <v>23</v>
      </c>
      <c r="AY5561" s="268" t="s">
        <v>241</v>
      </c>
    </row>
    <row r="5562" s="2" customFormat="1" ht="16.5" customHeight="1">
      <c r="A5562" s="42"/>
      <c r="B5562" s="43"/>
      <c r="C5562" s="280" t="s">
        <v>4855</v>
      </c>
      <c r="D5562" s="280" t="s">
        <v>463</v>
      </c>
      <c r="E5562" s="281" t="s">
        <v>4856</v>
      </c>
      <c r="F5562" s="282" t="s">
        <v>4857</v>
      </c>
      <c r="G5562" s="283" t="s">
        <v>145</v>
      </c>
      <c r="H5562" s="284">
        <v>1583.01</v>
      </c>
      <c r="I5562" s="285"/>
      <c r="J5562" s="286">
        <f>ROUND(I5562*H5562,2)</f>
        <v>0</v>
      </c>
      <c r="K5562" s="282" t="s">
        <v>247</v>
      </c>
      <c r="L5562" s="287"/>
      <c r="M5562" s="288" t="s">
        <v>39</v>
      </c>
      <c r="N5562" s="289" t="s">
        <v>56</v>
      </c>
      <c r="O5562" s="88"/>
      <c r="P5562" s="227">
        <f>O5562*H5562</f>
        <v>0</v>
      </c>
      <c r="Q5562" s="227">
        <v>0.00040000000000000002</v>
      </c>
      <c r="R5562" s="227">
        <f>Q5562*H5562</f>
        <v>0.63320399999999999</v>
      </c>
      <c r="S5562" s="227">
        <v>0</v>
      </c>
      <c r="T5562" s="228">
        <f>S5562*H5562</f>
        <v>0</v>
      </c>
      <c r="U5562" s="42"/>
      <c r="V5562" s="42"/>
      <c r="W5562" s="42"/>
      <c r="X5562" s="42"/>
      <c r="Y5562" s="42"/>
      <c r="Z5562" s="42"/>
      <c r="AA5562" s="42"/>
      <c r="AB5562" s="42"/>
      <c r="AC5562" s="42"/>
      <c r="AD5562" s="42"/>
      <c r="AE5562" s="42"/>
      <c r="AR5562" s="229" t="s">
        <v>660</v>
      </c>
      <c r="AT5562" s="229" t="s">
        <v>463</v>
      </c>
      <c r="AU5562" s="229" t="s">
        <v>93</v>
      </c>
      <c r="AY5562" s="20" t="s">
        <v>241</v>
      </c>
      <c r="BE5562" s="230">
        <f>IF(N5562="základní",J5562,0)</f>
        <v>0</v>
      </c>
      <c r="BF5562" s="230">
        <f>IF(N5562="snížená",J5562,0)</f>
        <v>0</v>
      </c>
      <c r="BG5562" s="230">
        <f>IF(N5562="zákl. přenesená",J5562,0)</f>
        <v>0</v>
      </c>
      <c r="BH5562" s="230">
        <f>IF(N5562="sníž. přenesená",J5562,0)</f>
        <v>0</v>
      </c>
      <c r="BI5562" s="230">
        <f>IF(N5562="nulová",J5562,0)</f>
        <v>0</v>
      </c>
      <c r="BJ5562" s="20" t="s">
        <v>23</v>
      </c>
      <c r="BK5562" s="230">
        <f>ROUND(I5562*H5562,2)</f>
        <v>0</v>
      </c>
      <c r="BL5562" s="20" t="s">
        <v>462</v>
      </c>
      <c r="BM5562" s="229" t="s">
        <v>4858</v>
      </c>
    </row>
    <row r="5563" s="14" customFormat="1">
      <c r="A5563" s="14"/>
      <c r="B5563" s="247"/>
      <c r="C5563" s="248"/>
      <c r="D5563" s="238" t="s">
        <v>252</v>
      </c>
      <c r="E5563" s="248"/>
      <c r="F5563" s="250" t="s">
        <v>4859</v>
      </c>
      <c r="G5563" s="248"/>
      <c r="H5563" s="251">
        <v>1583.01</v>
      </c>
      <c r="I5563" s="252"/>
      <c r="J5563" s="248"/>
      <c r="K5563" s="248"/>
      <c r="L5563" s="253"/>
      <c r="M5563" s="254"/>
      <c r="N5563" s="255"/>
      <c r="O5563" s="255"/>
      <c r="P5563" s="255"/>
      <c r="Q5563" s="255"/>
      <c r="R5563" s="255"/>
      <c r="S5563" s="255"/>
      <c r="T5563" s="256"/>
      <c r="U5563" s="14"/>
      <c r="V5563" s="14"/>
      <c r="W5563" s="14"/>
      <c r="X5563" s="14"/>
      <c r="Y5563" s="14"/>
      <c r="Z5563" s="14"/>
      <c r="AA5563" s="14"/>
      <c r="AB5563" s="14"/>
      <c r="AC5563" s="14"/>
      <c r="AD5563" s="14"/>
      <c r="AE5563" s="14"/>
      <c r="AT5563" s="257" t="s">
        <v>252</v>
      </c>
      <c r="AU5563" s="257" t="s">
        <v>93</v>
      </c>
      <c r="AV5563" s="14" t="s">
        <v>93</v>
      </c>
      <c r="AW5563" s="14" t="s">
        <v>4</v>
      </c>
      <c r="AX5563" s="14" t="s">
        <v>23</v>
      </c>
      <c r="AY5563" s="257" t="s">
        <v>241</v>
      </c>
    </row>
    <row r="5564" s="2" customFormat="1" ht="24.15" customHeight="1">
      <c r="A5564" s="42"/>
      <c r="B5564" s="43"/>
      <c r="C5564" s="218" t="s">
        <v>4860</v>
      </c>
      <c r="D5564" s="218" t="s">
        <v>243</v>
      </c>
      <c r="E5564" s="219" t="s">
        <v>4861</v>
      </c>
      <c r="F5564" s="220" t="s">
        <v>4862</v>
      </c>
      <c r="G5564" s="221" t="s">
        <v>515</v>
      </c>
      <c r="H5564" s="222">
        <v>4</v>
      </c>
      <c r="I5564" s="223"/>
      <c r="J5564" s="224">
        <f>ROUND(I5564*H5564,2)</f>
        <v>0</v>
      </c>
      <c r="K5564" s="220" t="s">
        <v>247</v>
      </c>
      <c r="L5564" s="48"/>
      <c r="M5564" s="225" t="s">
        <v>39</v>
      </c>
      <c r="N5564" s="226" t="s">
        <v>56</v>
      </c>
      <c r="O5564" s="88"/>
      <c r="P5564" s="227">
        <f>O5564*H5564</f>
        <v>0</v>
      </c>
      <c r="Q5564" s="227">
        <v>0.00034000000000000002</v>
      </c>
      <c r="R5564" s="227">
        <f>Q5564*H5564</f>
        <v>0.0013600000000000001</v>
      </c>
      <c r="S5564" s="227">
        <v>0</v>
      </c>
      <c r="T5564" s="228">
        <f>S5564*H5564</f>
        <v>0</v>
      </c>
      <c r="U5564" s="42"/>
      <c r="V5564" s="42"/>
      <c r="W5564" s="42"/>
      <c r="X5564" s="42"/>
      <c r="Y5564" s="42"/>
      <c r="Z5564" s="42"/>
      <c r="AA5564" s="42"/>
      <c r="AB5564" s="42"/>
      <c r="AC5564" s="42"/>
      <c r="AD5564" s="42"/>
      <c r="AE5564" s="42"/>
      <c r="AR5564" s="229" t="s">
        <v>462</v>
      </c>
      <c r="AT5564" s="229" t="s">
        <v>243</v>
      </c>
      <c r="AU5564" s="229" t="s">
        <v>93</v>
      </c>
      <c r="AY5564" s="20" t="s">
        <v>241</v>
      </c>
      <c r="BE5564" s="230">
        <f>IF(N5564="základní",J5564,0)</f>
        <v>0</v>
      </c>
      <c r="BF5564" s="230">
        <f>IF(N5564="snížená",J5564,0)</f>
        <v>0</v>
      </c>
      <c r="BG5564" s="230">
        <f>IF(N5564="zákl. přenesená",J5564,0)</f>
        <v>0</v>
      </c>
      <c r="BH5564" s="230">
        <f>IF(N5564="sníž. přenesená",J5564,0)</f>
        <v>0</v>
      </c>
      <c r="BI5564" s="230">
        <f>IF(N5564="nulová",J5564,0)</f>
        <v>0</v>
      </c>
      <c r="BJ5564" s="20" t="s">
        <v>23</v>
      </c>
      <c r="BK5564" s="230">
        <f>ROUND(I5564*H5564,2)</f>
        <v>0</v>
      </c>
      <c r="BL5564" s="20" t="s">
        <v>462</v>
      </c>
      <c r="BM5564" s="229" t="s">
        <v>4863</v>
      </c>
    </row>
    <row r="5565" s="2" customFormat="1">
      <c r="A5565" s="42"/>
      <c r="B5565" s="43"/>
      <c r="C5565" s="44"/>
      <c r="D5565" s="231" t="s">
        <v>250</v>
      </c>
      <c r="E5565" s="44"/>
      <c r="F5565" s="232" t="s">
        <v>4864</v>
      </c>
      <c r="G5565" s="44"/>
      <c r="H5565" s="44"/>
      <c r="I5565" s="233"/>
      <c r="J5565" s="44"/>
      <c r="K5565" s="44"/>
      <c r="L5565" s="48"/>
      <c r="M5565" s="234"/>
      <c r="N5565" s="235"/>
      <c r="O5565" s="88"/>
      <c r="P5565" s="88"/>
      <c r="Q5565" s="88"/>
      <c r="R5565" s="88"/>
      <c r="S5565" s="88"/>
      <c r="T5565" s="89"/>
      <c r="U5565" s="42"/>
      <c r="V5565" s="42"/>
      <c r="W5565" s="42"/>
      <c r="X5565" s="42"/>
      <c r="Y5565" s="42"/>
      <c r="Z5565" s="42"/>
      <c r="AA5565" s="42"/>
      <c r="AB5565" s="42"/>
      <c r="AC5565" s="42"/>
      <c r="AD5565" s="42"/>
      <c r="AE5565" s="42"/>
      <c r="AT5565" s="20" t="s">
        <v>250</v>
      </c>
      <c r="AU5565" s="20" t="s">
        <v>93</v>
      </c>
    </row>
    <row r="5566" s="13" customFormat="1">
      <c r="A5566" s="13"/>
      <c r="B5566" s="236"/>
      <c r="C5566" s="237"/>
      <c r="D5566" s="238" t="s">
        <v>252</v>
      </c>
      <c r="E5566" s="239" t="s">
        <v>39</v>
      </c>
      <c r="F5566" s="240" t="s">
        <v>1570</v>
      </c>
      <c r="G5566" s="237"/>
      <c r="H5566" s="239" t="s">
        <v>39</v>
      </c>
      <c r="I5566" s="241"/>
      <c r="J5566" s="237"/>
      <c r="K5566" s="237"/>
      <c r="L5566" s="242"/>
      <c r="M5566" s="243"/>
      <c r="N5566" s="244"/>
      <c r="O5566" s="244"/>
      <c r="P5566" s="244"/>
      <c r="Q5566" s="244"/>
      <c r="R5566" s="244"/>
      <c r="S5566" s="244"/>
      <c r="T5566" s="245"/>
      <c r="U5566" s="13"/>
      <c r="V5566" s="13"/>
      <c r="W5566" s="13"/>
      <c r="X5566" s="13"/>
      <c r="Y5566" s="13"/>
      <c r="Z5566" s="13"/>
      <c r="AA5566" s="13"/>
      <c r="AB5566" s="13"/>
      <c r="AC5566" s="13"/>
      <c r="AD5566" s="13"/>
      <c r="AE5566" s="13"/>
      <c r="AT5566" s="246" t="s">
        <v>252</v>
      </c>
      <c r="AU5566" s="246" t="s">
        <v>93</v>
      </c>
      <c r="AV5566" s="13" t="s">
        <v>23</v>
      </c>
      <c r="AW5566" s="13" t="s">
        <v>46</v>
      </c>
      <c r="AX5566" s="13" t="s">
        <v>85</v>
      </c>
      <c r="AY5566" s="246" t="s">
        <v>241</v>
      </c>
    </row>
    <row r="5567" s="14" customFormat="1">
      <c r="A5567" s="14"/>
      <c r="B5567" s="247"/>
      <c r="C5567" s="248"/>
      <c r="D5567" s="238" t="s">
        <v>252</v>
      </c>
      <c r="E5567" s="249" t="s">
        <v>39</v>
      </c>
      <c r="F5567" s="250" t="s">
        <v>4865</v>
      </c>
      <c r="G5567" s="248"/>
      <c r="H5567" s="251">
        <v>1.3</v>
      </c>
      <c r="I5567" s="252"/>
      <c r="J5567" s="248"/>
      <c r="K5567" s="248"/>
      <c r="L5567" s="253"/>
      <c r="M5567" s="254"/>
      <c r="N5567" s="255"/>
      <c r="O5567" s="255"/>
      <c r="P5567" s="255"/>
      <c r="Q5567" s="255"/>
      <c r="R5567" s="255"/>
      <c r="S5567" s="255"/>
      <c r="T5567" s="256"/>
      <c r="U5567" s="14"/>
      <c r="V5567" s="14"/>
      <c r="W5567" s="14"/>
      <c r="X5567" s="14"/>
      <c r="Y5567" s="14"/>
      <c r="Z5567" s="14"/>
      <c r="AA5567" s="14"/>
      <c r="AB5567" s="14"/>
      <c r="AC5567" s="14"/>
      <c r="AD5567" s="14"/>
      <c r="AE5567" s="14"/>
      <c r="AT5567" s="257" t="s">
        <v>252</v>
      </c>
      <c r="AU5567" s="257" t="s">
        <v>93</v>
      </c>
      <c r="AV5567" s="14" t="s">
        <v>93</v>
      </c>
      <c r="AW5567" s="14" t="s">
        <v>46</v>
      </c>
      <c r="AX5567" s="14" t="s">
        <v>85</v>
      </c>
      <c r="AY5567" s="257" t="s">
        <v>241</v>
      </c>
    </row>
    <row r="5568" s="14" customFormat="1">
      <c r="A5568" s="14"/>
      <c r="B5568" s="247"/>
      <c r="C5568" s="248"/>
      <c r="D5568" s="238" t="s">
        <v>252</v>
      </c>
      <c r="E5568" s="249" t="s">
        <v>39</v>
      </c>
      <c r="F5568" s="250" t="s">
        <v>4866</v>
      </c>
      <c r="G5568" s="248"/>
      <c r="H5568" s="251">
        <v>1.3999999999999999</v>
      </c>
      <c r="I5568" s="252"/>
      <c r="J5568" s="248"/>
      <c r="K5568" s="248"/>
      <c r="L5568" s="253"/>
      <c r="M5568" s="254"/>
      <c r="N5568" s="255"/>
      <c r="O5568" s="255"/>
      <c r="P5568" s="255"/>
      <c r="Q5568" s="255"/>
      <c r="R5568" s="255"/>
      <c r="S5568" s="255"/>
      <c r="T5568" s="256"/>
      <c r="U5568" s="14"/>
      <c r="V5568" s="14"/>
      <c r="W5568" s="14"/>
      <c r="X5568" s="14"/>
      <c r="Y5568" s="14"/>
      <c r="Z5568" s="14"/>
      <c r="AA5568" s="14"/>
      <c r="AB5568" s="14"/>
      <c r="AC5568" s="14"/>
      <c r="AD5568" s="14"/>
      <c r="AE5568" s="14"/>
      <c r="AT5568" s="257" t="s">
        <v>252</v>
      </c>
      <c r="AU5568" s="257" t="s">
        <v>93</v>
      </c>
      <c r="AV5568" s="14" t="s">
        <v>93</v>
      </c>
      <c r="AW5568" s="14" t="s">
        <v>46</v>
      </c>
      <c r="AX5568" s="14" t="s">
        <v>85</v>
      </c>
      <c r="AY5568" s="257" t="s">
        <v>241</v>
      </c>
    </row>
    <row r="5569" s="14" customFormat="1">
      <c r="A5569" s="14"/>
      <c r="B5569" s="247"/>
      <c r="C5569" s="248"/>
      <c r="D5569" s="238" t="s">
        <v>252</v>
      </c>
      <c r="E5569" s="249" t="s">
        <v>39</v>
      </c>
      <c r="F5569" s="250" t="s">
        <v>4867</v>
      </c>
      <c r="G5569" s="248"/>
      <c r="H5569" s="251">
        <v>1.3</v>
      </c>
      <c r="I5569" s="252"/>
      <c r="J5569" s="248"/>
      <c r="K5569" s="248"/>
      <c r="L5569" s="253"/>
      <c r="M5569" s="254"/>
      <c r="N5569" s="255"/>
      <c r="O5569" s="255"/>
      <c r="P5569" s="255"/>
      <c r="Q5569" s="255"/>
      <c r="R5569" s="255"/>
      <c r="S5569" s="255"/>
      <c r="T5569" s="256"/>
      <c r="U5569" s="14"/>
      <c r="V5569" s="14"/>
      <c r="W5569" s="14"/>
      <c r="X5569" s="14"/>
      <c r="Y5569" s="14"/>
      <c r="Z5569" s="14"/>
      <c r="AA5569" s="14"/>
      <c r="AB5569" s="14"/>
      <c r="AC5569" s="14"/>
      <c r="AD5569" s="14"/>
      <c r="AE5569" s="14"/>
      <c r="AT5569" s="257" t="s">
        <v>252</v>
      </c>
      <c r="AU5569" s="257" t="s">
        <v>93</v>
      </c>
      <c r="AV5569" s="14" t="s">
        <v>93</v>
      </c>
      <c r="AW5569" s="14" t="s">
        <v>46</v>
      </c>
      <c r="AX5569" s="14" t="s">
        <v>85</v>
      </c>
      <c r="AY5569" s="257" t="s">
        <v>241</v>
      </c>
    </row>
    <row r="5570" s="15" customFormat="1">
      <c r="A5570" s="15"/>
      <c r="B5570" s="258"/>
      <c r="C5570" s="259"/>
      <c r="D5570" s="238" t="s">
        <v>252</v>
      </c>
      <c r="E5570" s="260" t="s">
        <v>39</v>
      </c>
      <c r="F5570" s="261" t="s">
        <v>274</v>
      </c>
      <c r="G5570" s="259"/>
      <c r="H5570" s="262">
        <v>4</v>
      </c>
      <c r="I5570" s="263"/>
      <c r="J5570" s="259"/>
      <c r="K5570" s="259"/>
      <c r="L5570" s="264"/>
      <c r="M5570" s="265"/>
      <c r="N5570" s="266"/>
      <c r="O5570" s="266"/>
      <c r="P5570" s="266"/>
      <c r="Q5570" s="266"/>
      <c r="R5570" s="266"/>
      <c r="S5570" s="266"/>
      <c r="T5570" s="267"/>
      <c r="U5570" s="15"/>
      <c r="V5570" s="15"/>
      <c r="W5570" s="15"/>
      <c r="X5570" s="15"/>
      <c r="Y5570" s="15"/>
      <c r="Z5570" s="15"/>
      <c r="AA5570" s="15"/>
      <c r="AB5570" s="15"/>
      <c r="AC5570" s="15"/>
      <c r="AD5570" s="15"/>
      <c r="AE5570" s="15"/>
      <c r="AT5570" s="268" t="s">
        <v>252</v>
      </c>
      <c r="AU5570" s="268" t="s">
        <v>93</v>
      </c>
      <c r="AV5570" s="15" t="s">
        <v>248</v>
      </c>
      <c r="AW5570" s="15" t="s">
        <v>46</v>
      </c>
      <c r="AX5570" s="15" t="s">
        <v>23</v>
      </c>
      <c r="AY5570" s="268" t="s">
        <v>241</v>
      </c>
    </row>
    <row r="5571" s="2" customFormat="1" ht="24.15" customHeight="1">
      <c r="A5571" s="42"/>
      <c r="B5571" s="43"/>
      <c r="C5571" s="280" t="s">
        <v>4868</v>
      </c>
      <c r="D5571" s="280" t="s">
        <v>463</v>
      </c>
      <c r="E5571" s="281" t="s">
        <v>4869</v>
      </c>
      <c r="F5571" s="282" t="s">
        <v>4870</v>
      </c>
      <c r="G5571" s="283" t="s">
        <v>515</v>
      </c>
      <c r="H5571" s="284">
        <v>4.7999999999999998</v>
      </c>
      <c r="I5571" s="285"/>
      <c r="J5571" s="286">
        <f>ROUND(I5571*H5571,2)</f>
        <v>0</v>
      </c>
      <c r="K5571" s="282" t="s">
        <v>247</v>
      </c>
      <c r="L5571" s="287"/>
      <c r="M5571" s="288" t="s">
        <v>39</v>
      </c>
      <c r="N5571" s="289" t="s">
        <v>56</v>
      </c>
      <c r="O5571" s="88"/>
      <c r="P5571" s="227">
        <f>O5571*H5571</f>
        <v>0</v>
      </c>
      <c r="Q5571" s="227">
        <v>0.0041999999999999997</v>
      </c>
      <c r="R5571" s="227">
        <f>Q5571*H5571</f>
        <v>0.020159999999999997</v>
      </c>
      <c r="S5571" s="227">
        <v>0</v>
      </c>
      <c r="T5571" s="228">
        <f>S5571*H5571</f>
        <v>0</v>
      </c>
      <c r="U5571" s="42"/>
      <c r="V5571" s="42"/>
      <c r="W5571" s="42"/>
      <c r="X5571" s="42"/>
      <c r="Y5571" s="42"/>
      <c r="Z5571" s="42"/>
      <c r="AA5571" s="42"/>
      <c r="AB5571" s="42"/>
      <c r="AC5571" s="42"/>
      <c r="AD5571" s="42"/>
      <c r="AE5571" s="42"/>
      <c r="AR5571" s="229" t="s">
        <v>660</v>
      </c>
      <c r="AT5571" s="229" t="s">
        <v>463</v>
      </c>
      <c r="AU5571" s="229" t="s">
        <v>93</v>
      </c>
      <c r="AY5571" s="20" t="s">
        <v>241</v>
      </c>
      <c r="BE5571" s="230">
        <f>IF(N5571="základní",J5571,0)</f>
        <v>0</v>
      </c>
      <c r="BF5571" s="230">
        <f>IF(N5571="snížená",J5571,0)</f>
        <v>0</v>
      </c>
      <c r="BG5571" s="230">
        <f>IF(N5571="zákl. přenesená",J5571,0)</f>
        <v>0</v>
      </c>
      <c r="BH5571" s="230">
        <f>IF(N5571="sníž. přenesená",J5571,0)</f>
        <v>0</v>
      </c>
      <c r="BI5571" s="230">
        <f>IF(N5571="nulová",J5571,0)</f>
        <v>0</v>
      </c>
      <c r="BJ5571" s="20" t="s">
        <v>23</v>
      </c>
      <c r="BK5571" s="230">
        <f>ROUND(I5571*H5571,2)</f>
        <v>0</v>
      </c>
      <c r="BL5571" s="20" t="s">
        <v>462</v>
      </c>
      <c r="BM5571" s="229" t="s">
        <v>4871</v>
      </c>
    </row>
    <row r="5572" s="14" customFormat="1">
      <c r="A5572" s="14"/>
      <c r="B5572" s="247"/>
      <c r="C5572" s="248"/>
      <c r="D5572" s="238" t="s">
        <v>252</v>
      </c>
      <c r="E5572" s="248"/>
      <c r="F5572" s="250" t="s">
        <v>4872</v>
      </c>
      <c r="G5572" s="248"/>
      <c r="H5572" s="251">
        <v>4.7999999999999998</v>
      </c>
      <c r="I5572" s="252"/>
      <c r="J5572" s="248"/>
      <c r="K5572" s="248"/>
      <c r="L5572" s="253"/>
      <c r="M5572" s="254"/>
      <c r="N5572" s="255"/>
      <c r="O5572" s="255"/>
      <c r="P5572" s="255"/>
      <c r="Q5572" s="255"/>
      <c r="R5572" s="255"/>
      <c r="S5572" s="255"/>
      <c r="T5572" s="256"/>
      <c r="U5572" s="14"/>
      <c r="V5572" s="14"/>
      <c r="W5572" s="14"/>
      <c r="X5572" s="14"/>
      <c r="Y5572" s="14"/>
      <c r="Z5572" s="14"/>
      <c r="AA5572" s="14"/>
      <c r="AB5572" s="14"/>
      <c r="AC5572" s="14"/>
      <c r="AD5572" s="14"/>
      <c r="AE5572" s="14"/>
      <c r="AT5572" s="257" t="s">
        <v>252</v>
      </c>
      <c r="AU5572" s="257" t="s">
        <v>93</v>
      </c>
      <c r="AV5572" s="14" t="s">
        <v>93</v>
      </c>
      <c r="AW5572" s="14" t="s">
        <v>4</v>
      </c>
      <c r="AX5572" s="14" t="s">
        <v>23</v>
      </c>
      <c r="AY5572" s="257" t="s">
        <v>241</v>
      </c>
    </row>
    <row r="5573" s="2" customFormat="1" ht="33" customHeight="1">
      <c r="A5573" s="42"/>
      <c r="B5573" s="43"/>
      <c r="C5573" s="218" t="s">
        <v>4873</v>
      </c>
      <c r="D5573" s="218" t="s">
        <v>243</v>
      </c>
      <c r="E5573" s="219" t="s">
        <v>4874</v>
      </c>
      <c r="F5573" s="220" t="s">
        <v>4875</v>
      </c>
      <c r="G5573" s="221" t="s">
        <v>515</v>
      </c>
      <c r="H5573" s="222">
        <v>8.5999999999999996</v>
      </c>
      <c r="I5573" s="223"/>
      <c r="J5573" s="224">
        <f>ROUND(I5573*H5573,2)</f>
        <v>0</v>
      </c>
      <c r="K5573" s="220" t="s">
        <v>247</v>
      </c>
      <c r="L5573" s="48"/>
      <c r="M5573" s="225" t="s">
        <v>39</v>
      </c>
      <c r="N5573" s="226" t="s">
        <v>56</v>
      </c>
      <c r="O5573" s="88"/>
      <c r="P5573" s="227">
        <f>O5573*H5573</f>
        <v>0</v>
      </c>
      <c r="Q5573" s="227">
        <v>0.00064000000000000005</v>
      </c>
      <c r="R5573" s="227">
        <f>Q5573*H5573</f>
        <v>0.0055040000000000002</v>
      </c>
      <c r="S5573" s="227">
        <v>0</v>
      </c>
      <c r="T5573" s="228">
        <f>S5573*H5573</f>
        <v>0</v>
      </c>
      <c r="U5573" s="42"/>
      <c r="V5573" s="42"/>
      <c r="W5573" s="42"/>
      <c r="X5573" s="42"/>
      <c r="Y5573" s="42"/>
      <c r="Z5573" s="42"/>
      <c r="AA5573" s="42"/>
      <c r="AB5573" s="42"/>
      <c r="AC5573" s="42"/>
      <c r="AD5573" s="42"/>
      <c r="AE5573" s="42"/>
      <c r="AR5573" s="229" t="s">
        <v>462</v>
      </c>
      <c r="AT5573" s="229" t="s">
        <v>243</v>
      </c>
      <c r="AU5573" s="229" t="s">
        <v>93</v>
      </c>
      <c r="AY5573" s="20" t="s">
        <v>241</v>
      </c>
      <c r="BE5573" s="230">
        <f>IF(N5573="základní",J5573,0)</f>
        <v>0</v>
      </c>
      <c r="BF5573" s="230">
        <f>IF(N5573="snížená",J5573,0)</f>
        <v>0</v>
      </c>
      <c r="BG5573" s="230">
        <f>IF(N5573="zákl. přenesená",J5573,0)</f>
        <v>0</v>
      </c>
      <c r="BH5573" s="230">
        <f>IF(N5573="sníž. přenesená",J5573,0)</f>
        <v>0</v>
      </c>
      <c r="BI5573" s="230">
        <f>IF(N5573="nulová",J5573,0)</f>
        <v>0</v>
      </c>
      <c r="BJ5573" s="20" t="s">
        <v>23</v>
      </c>
      <c r="BK5573" s="230">
        <f>ROUND(I5573*H5573,2)</f>
        <v>0</v>
      </c>
      <c r="BL5573" s="20" t="s">
        <v>462</v>
      </c>
      <c r="BM5573" s="229" t="s">
        <v>4876</v>
      </c>
    </row>
    <row r="5574" s="2" customFormat="1">
      <c r="A5574" s="42"/>
      <c r="B5574" s="43"/>
      <c r="C5574" s="44"/>
      <c r="D5574" s="231" t="s">
        <v>250</v>
      </c>
      <c r="E5574" s="44"/>
      <c r="F5574" s="232" t="s">
        <v>4877</v>
      </c>
      <c r="G5574" s="44"/>
      <c r="H5574" s="44"/>
      <c r="I5574" s="233"/>
      <c r="J5574" s="44"/>
      <c r="K5574" s="44"/>
      <c r="L5574" s="48"/>
      <c r="M5574" s="234"/>
      <c r="N5574" s="235"/>
      <c r="O5574" s="88"/>
      <c r="P5574" s="88"/>
      <c r="Q5574" s="88"/>
      <c r="R5574" s="88"/>
      <c r="S5574" s="88"/>
      <c r="T5574" s="89"/>
      <c r="U5574" s="42"/>
      <c r="V5574" s="42"/>
      <c r="W5574" s="42"/>
      <c r="X5574" s="42"/>
      <c r="Y5574" s="42"/>
      <c r="Z5574" s="42"/>
      <c r="AA5574" s="42"/>
      <c r="AB5574" s="42"/>
      <c r="AC5574" s="42"/>
      <c r="AD5574" s="42"/>
      <c r="AE5574" s="42"/>
      <c r="AT5574" s="20" t="s">
        <v>250</v>
      </c>
      <c r="AU5574" s="20" t="s">
        <v>93</v>
      </c>
    </row>
    <row r="5575" s="13" customFormat="1">
      <c r="A5575" s="13"/>
      <c r="B5575" s="236"/>
      <c r="C5575" s="237"/>
      <c r="D5575" s="238" t="s">
        <v>252</v>
      </c>
      <c r="E5575" s="239" t="s">
        <v>39</v>
      </c>
      <c r="F5575" s="240" t="s">
        <v>4878</v>
      </c>
      <c r="G5575" s="237"/>
      <c r="H5575" s="239" t="s">
        <v>39</v>
      </c>
      <c r="I5575" s="241"/>
      <c r="J5575" s="237"/>
      <c r="K5575" s="237"/>
      <c r="L5575" s="242"/>
      <c r="M5575" s="243"/>
      <c r="N5575" s="244"/>
      <c r="O5575" s="244"/>
      <c r="P5575" s="244"/>
      <c r="Q5575" s="244"/>
      <c r="R5575" s="244"/>
      <c r="S5575" s="244"/>
      <c r="T5575" s="245"/>
      <c r="U5575" s="13"/>
      <c r="V5575" s="13"/>
      <c r="W5575" s="13"/>
      <c r="X5575" s="13"/>
      <c r="Y5575" s="13"/>
      <c r="Z5575" s="13"/>
      <c r="AA5575" s="13"/>
      <c r="AB5575" s="13"/>
      <c r="AC5575" s="13"/>
      <c r="AD5575" s="13"/>
      <c r="AE5575" s="13"/>
      <c r="AT5575" s="246" t="s">
        <v>252</v>
      </c>
      <c r="AU5575" s="246" t="s">
        <v>93</v>
      </c>
      <c r="AV5575" s="13" t="s">
        <v>23</v>
      </c>
      <c r="AW5575" s="13" t="s">
        <v>46</v>
      </c>
      <c r="AX5575" s="13" t="s">
        <v>85</v>
      </c>
      <c r="AY5575" s="246" t="s">
        <v>241</v>
      </c>
    </row>
    <row r="5576" s="13" customFormat="1">
      <c r="A5576" s="13"/>
      <c r="B5576" s="236"/>
      <c r="C5576" s="237"/>
      <c r="D5576" s="238" t="s">
        <v>252</v>
      </c>
      <c r="E5576" s="239" t="s">
        <v>39</v>
      </c>
      <c r="F5576" s="240" t="s">
        <v>4879</v>
      </c>
      <c r="G5576" s="237"/>
      <c r="H5576" s="239" t="s">
        <v>39</v>
      </c>
      <c r="I5576" s="241"/>
      <c r="J5576" s="237"/>
      <c r="K5576" s="237"/>
      <c r="L5576" s="242"/>
      <c r="M5576" s="243"/>
      <c r="N5576" s="244"/>
      <c r="O5576" s="244"/>
      <c r="P5576" s="244"/>
      <c r="Q5576" s="244"/>
      <c r="R5576" s="244"/>
      <c r="S5576" s="244"/>
      <c r="T5576" s="245"/>
      <c r="U5576" s="13"/>
      <c r="V5576" s="13"/>
      <c r="W5576" s="13"/>
      <c r="X5576" s="13"/>
      <c r="Y5576" s="13"/>
      <c r="Z5576" s="13"/>
      <c r="AA5576" s="13"/>
      <c r="AB5576" s="13"/>
      <c r="AC5576" s="13"/>
      <c r="AD5576" s="13"/>
      <c r="AE5576" s="13"/>
      <c r="AT5576" s="246" t="s">
        <v>252</v>
      </c>
      <c r="AU5576" s="246" t="s">
        <v>93</v>
      </c>
      <c r="AV5576" s="13" t="s">
        <v>23</v>
      </c>
      <c r="AW5576" s="13" t="s">
        <v>46</v>
      </c>
      <c r="AX5576" s="13" t="s">
        <v>85</v>
      </c>
      <c r="AY5576" s="246" t="s">
        <v>241</v>
      </c>
    </row>
    <row r="5577" s="14" customFormat="1">
      <c r="A5577" s="14"/>
      <c r="B5577" s="247"/>
      <c r="C5577" s="248"/>
      <c r="D5577" s="238" t="s">
        <v>252</v>
      </c>
      <c r="E5577" s="249" t="s">
        <v>39</v>
      </c>
      <c r="F5577" s="250" t="s">
        <v>4880</v>
      </c>
      <c r="G5577" s="248"/>
      <c r="H5577" s="251">
        <v>1.1000000000000001</v>
      </c>
      <c r="I5577" s="252"/>
      <c r="J5577" s="248"/>
      <c r="K5577" s="248"/>
      <c r="L5577" s="253"/>
      <c r="M5577" s="254"/>
      <c r="N5577" s="255"/>
      <c r="O5577" s="255"/>
      <c r="P5577" s="255"/>
      <c r="Q5577" s="255"/>
      <c r="R5577" s="255"/>
      <c r="S5577" s="255"/>
      <c r="T5577" s="256"/>
      <c r="U5577" s="14"/>
      <c r="V5577" s="14"/>
      <c r="W5577" s="14"/>
      <c r="X5577" s="14"/>
      <c r="Y5577" s="14"/>
      <c r="Z5577" s="14"/>
      <c r="AA5577" s="14"/>
      <c r="AB5577" s="14"/>
      <c r="AC5577" s="14"/>
      <c r="AD5577" s="14"/>
      <c r="AE5577" s="14"/>
      <c r="AT5577" s="257" t="s">
        <v>252</v>
      </c>
      <c r="AU5577" s="257" t="s">
        <v>93</v>
      </c>
      <c r="AV5577" s="14" t="s">
        <v>93</v>
      </c>
      <c r="AW5577" s="14" t="s">
        <v>46</v>
      </c>
      <c r="AX5577" s="14" t="s">
        <v>85</v>
      </c>
      <c r="AY5577" s="257" t="s">
        <v>241</v>
      </c>
    </row>
    <row r="5578" s="14" customFormat="1">
      <c r="A5578" s="14"/>
      <c r="B5578" s="247"/>
      <c r="C5578" s="248"/>
      <c r="D5578" s="238" t="s">
        <v>252</v>
      </c>
      <c r="E5578" s="249" t="s">
        <v>39</v>
      </c>
      <c r="F5578" s="250" t="s">
        <v>4881</v>
      </c>
      <c r="G5578" s="248"/>
      <c r="H5578" s="251">
        <v>1.3</v>
      </c>
      <c r="I5578" s="252"/>
      <c r="J5578" s="248"/>
      <c r="K5578" s="248"/>
      <c r="L5578" s="253"/>
      <c r="M5578" s="254"/>
      <c r="N5578" s="255"/>
      <c r="O5578" s="255"/>
      <c r="P5578" s="255"/>
      <c r="Q5578" s="255"/>
      <c r="R5578" s="255"/>
      <c r="S5578" s="255"/>
      <c r="T5578" s="256"/>
      <c r="U5578" s="14"/>
      <c r="V5578" s="14"/>
      <c r="W5578" s="14"/>
      <c r="X5578" s="14"/>
      <c r="Y5578" s="14"/>
      <c r="Z5578" s="14"/>
      <c r="AA5578" s="14"/>
      <c r="AB5578" s="14"/>
      <c r="AC5578" s="14"/>
      <c r="AD5578" s="14"/>
      <c r="AE5578" s="14"/>
      <c r="AT5578" s="257" t="s">
        <v>252</v>
      </c>
      <c r="AU5578" s="257" t="s">
        <v>93</v>
      </c>
      <c r="AV5578" s="14" t="s">
        <v>93</v>
      </c>
      <c r="AW5578" s="14" t="s">
        <v>46</v>
      </c>
      <c r="AX5578" s="14" t="s">
        <v>85</v>
      </c>
      <c r="AY5578" s="257" t="s">
        <v>241</v>
      </c>
    </row>
    <row r="5579" s="14" customFormat="1">
      <c r="A5579" s="14"/>
      <c r="B5579" s="247"/>
      <c r="C5579" s="248"/>
      <c r="D5579" s="238" t="s">
        <v>252</v>
      </c>
      <c r="E5579" s="249" t="s">
        <v>39</v>
      </c>
      <c r="F5579" s="250" t="s">
        <v>4882</v>
      </c>
      <c r="G5579" s="248"/>
      <c r="H5579" s="251">
        <v>2.3999999999999999</v>
      </c>
      <c r="I5579" s="252"/>
      <c r="J5579" s="248"/>
      <c r="K5579" s="248"/>
      <c r="L5579" s="253"/>
      <c r="M5579" s="254"/>
      <c r="N5579" s="255"/>
      <c r="O5579" s="255"/>
      <c r="P5579" s="255"/>
      <c r="Q5579" s="255"/>
      <c r="R5579" s="255"/>
      <c r="S5579" s="255"/>
      <c r="T5579" s="256"/>
      <c r="U5579" s="14"/>
      <c r="V5579" s="14"/>
      <c r="W5579" s="14"/>
      <c r="X5579" s="14"/>
      <c r="Y5579" s="14"/>
      <c r="Z5579" s="14"/>
      <c r="AA5579" s="14"/>
      <c r="AB5579" s="14"/>
      <c r="AC5579" s="14"/>
      <c r="AD5579" s="14"/>
      <c r="AE5579" s="14"/>
      <c r="AT5579" s="257" t="s">
        <v>252</v>
      </c>
      <c r="AU5579" s="257" t="s">
        <v>93</v>
      </c>
      <c r="AV5579" s="14" t="s">
        <v>93</v>
      </c>
      <c r="AW5579" s="14" t="s">
        <v>46</v>
      </c>
      <c r="AX5579" s="14" t="s">
        <v>85</v>
      </c>
      <c r="AY5579" s="257" t="s">
        <v>241</v>
      </c>
    </row>
    <row r="5580" s="14" customFormat="1">
      <c r="A5580" s="14"/>
      <c r="B5580" s="247"/>
      <c r="C5580" s="248"/>
      <c r="D5580" s="238" t="s">
        <v>252</v>
      </c>
      <c r="E5580" s="249" t="s">
        <v>39</v>
      </c>
      <c r="F5580" s="250" t="s">
        <v>4883</v>
      </c>
      <c r="G5580" s="248"/>
      <c r="H5580" s="251">
        <v>2</v>
      </c>
      <c r="I5580" s="252"/>
      <c r="J5580" s="248"/>
      <c r="K5580" s="248"/>
      <c r="L5580" s="253"/>
      <c r="M5580" s="254"/>
      <c r="N5580" s="255"/>
      <c r="O5580" s="255"/>
      <c r="P5580" s="255"/>
      <c r="Q5580" s="255"/>
      <c r="R5580" s="255"/>
      <c r="S5580" s="255"/>
      <c r="T5580" s="256"/>
      <c r="U5580" s="14"/>
      <c r="V5580" s="14"/>
      <c r="W5580" s="14"/>
      <c r="X5580" s="14"/>
      <c r="Y5580" s="14"/>
      <c r="Z5580" s="14"/>
      <c r="AA5580" s="14"/>
      <c r="AB5580" s="14"/>
      <c r="AC5580" s="14"/>
      <c r="AD5580" s="14"/>
      <c r="AE5580" s="14"/>
      <c r="AT5580" s="257" t="s">
        <v>252</v>
      </c>
      <c r="AU5580" s="257" t="s">
        <v>93</v>
      </c>
      <c r="AV5580" s="14" t="s">
        <v>93</v>
      </c>
      <c r="AW5580" s="14" t="s">
        <v>46</v>
      </c>
      <c r="AX5580" s="14" t="s">
        <v>85</v>
      </c>
      <c r="AY5580" s="257" t="s">
        <v>241</v>
      </c>
    </row>
    <row r="5581" s="14" customFormat="1">
      <c r="A5581" s="14"/>
      <c r="B5581" s="247"/>
      <c r="C5581" s="248"/>
      <c r="D5581" s="238" t="s">
        <v>252</v>
      </c>
      <c r="E5581" s="249" t="s">
        <v>39</v>
      </c>
      <c r="F5581" s="250" t="s">
        <v>4884</v>
      </c>
      <c r="G5581" s="248"/>
      <c r="H5581" s="251">
        <v>1.8</v>
      </c>
      <c r="I5581" s="252"/>
      <c r="J5581" s="248"/>
      <c r="K5581" s="248"/>
      <c r="L5581" s="253"/>
      <c r="M5581" s="254"/>
      <c r="N5581" s="255"/>
      <c r="O5581" s="255"/>
      <c r="P5581" s="255"/>
      <c r="Q5581" s="255"/>
      <c r="R5581" s="255"/>
      <c r="S5581" s="255"/>
      <c r="T5581" s="256"/>
      <c r="U5581" s="14"/>
      <c r="V5581" s="14"/>
      <c r="W5581" s="14"/>
      <c r="X5581" s="14"/>
      <c r="Y5581" s="14"/>
      <c r="Z5581" s="14"/>
      <c r="AA5581" s="14"/>
      <c r="AB5581" s="14"/>
      <c r="AC5581" s="14"/>
      <c r="AD5581" s="14"/>
      <c r="AE5581" s="14"/>
      <c r="AT5581" s="257" t="s">
        <v>252</v>
      </c>
      <c r="AU5581" s="257" t="s">
        <v>93</v>
      </c>
      <c r="AV5581" s="14" t="s">
        <v>93</v>
      </c>
      <c r="AW5581" s="14" t="s">
        <v>46</v>
      </c>
      <c r="AX5581" s="14" t="s">
        <v>85</v>
      </c>
      <c r="AY5581" s="257" t="s">
        <v>241</v>
      </c>
    </row>
    <row r="5582" s="15" customFormat="1">
      <c r="A5582" s="15"/>
      <c r="B5582" s="258"/>
      <c r="C5582" s="259"/>
      <c r="D5582" s="238" t="s">
        <v>252</v>
      </c>
      <c r="E5582" s="260" t="s">
        <v>39</v>
      </c>
      <c r="F5582" s="261" t="s">
        <v>274</v>
      </c>
      <c r="G5582" s="259"/>
      <c r="H5582" s="262">
        <v>8.5999999999999996</v>
      </c>
      <c r="I5582" s="263"/>
      <c r="J5582" s="259"/>
      <c r="K5582" s="259"/>
      <c r="L5582" s="264"/>
      <c r="M5582" s="265"/>
      <c r="N5582" s="266"/>
      <c r="O5582" s="266"/>
      <c r="P5582" s="266"/>
      <c r="Q5582" s="266"/>
      <c r="R5582" s="266"/>
      <c r="S5582" s="266"/>
      <c r="T5582" s="267"/>
      <c r="U5582" s="15"/>
      <c r="V5582" s="15"/>
      <c r="W5582" s="15"/>
      <c r="X5582" s="15"/>
      <c r="Y5582" s="15"/>
      <c r="Z5582" s="15"/>
      <c r="AA5582" s="15"/>
      <c r="AB5582" s="15"/>
      <c r="AC5582" s="15"/>
      <c r="AD5582" s="15"/>
      <c r="AE5582" s="15"/>
      <c r="AT5582" s="268" t="s">
        <v>252</v>
      </c>
      <c r="AU5582" s="268" t="s">
        <v>93</v>
      </c>
      <c r="AV5582" s="15" t="s">
        <v>248</v>
      </c>
      <c r="AW5582" s="15" t="s">
        <v>46</v>
      </c>
      <c r="AX5582" s="15" t="s">
        <v>23</v>
      </c>
      <c r="AY5582" s="268" t="s">
        <v>241</v>
      </c>
    </row>
    <row r="5583" s="2" customFormat="1" ht="24.15" customHeight="1">
      <c r="A5583" s="42"/>
      <c r="B5583" s="43"/>
      <c r="C5583" s="280" t="s">
        <v>4885</v>
      </c>
      <c r="D5583" s="280" t="s">
        <v>463</v>
      </c>
      <c r="E5583" s="281" t="s">
        <v>4886</v>
      </c>
      <c r="F5583" s="282" t="s">
        <v>4887</v>
      </c>
      <c r="G5583" s="283" t="s">
        <v>515</v>
      </c>
      <c r="H5583" s="284">
        <v>10.32</v>
      </c>
      <c r="I5583" s="285"/>
      <c r="J5583" s="286">
        <f>ROUND(I5583*H5583,2)</f>
        <v>0</v>
      </c>
      <c r="K5583" s="282" t="s">
        <v>247</v>
      </c>
      <c r="L5583" s="287"/>
      <c r="M5583" s="288" t="s">
        <v>39</v>
      </c>
      <c r="N5583" s="289" t="s">
        <v>56</v>
      </c>
      <c r="O5583" s="88"/>
      <c r="P5583" s="227">
        <f>O5583*H5583</f>
        <v>0</v>
      </c>
      <c r="Q5583" s="227">
        <v>0.0083999999999999995</v>
      </c>
      <c r="R5583" s="227">
        <f>Q5583*H5583</f>
        <v>0.086688000000000001</v>
      </c>
      <c r="S5583" s="227">
        <v>0</v>
      </c>
      <c r="T5583" s="228">
        <f>S5583*H5583</f>
        <v>0</v>
      </c>
      <c r="U5583" s="42"/>
      <c r="V5583" s="42"/>
      <c r="W5583" s="42"/>
      <c r="X5583" s="42"/>
      <c r="Y5583" s="42"/>
      <c r="Z5583" s="42"/>
      <c r="AA5583" s="42"/>
      <c r="AB5583" s="42"/>
      <c r="AC5583" s="42"/>
      <c r="AD5583" s="42"/>
      <c r="AE5583" s="42"/>
      <c r="AR5583" s="229" t="s">
        <v>660</v>
      </c>
      <c r="AT5583" s="229" t="s">
        <v>463</v>
      </c>
      <c r="AU5583" s="229" t="s">
        <v>93</v>
      </c>
      <c r="AY5583" s="20" t="s">
        <v>241</v>
      </c>
      <c r="BE5583" s="230">
        <f>IF(N5583="základní",J5583,0)</f>
        <v>0</v>
      </c>
      <c r="BF5583" s="230">
        <f>IF(N5583="snížená",J5583,0)</f>
        <v>0</v>
      </c>
      <c r="BG5583" s="230">
        <f>IF(N5583="zákl. přenesená",J5583,0)</f>
        <v>0</v>
      </c>
      <c r="BH5583" s="230">
        <f>IF(N5583="sníž. přenesená",J5583,0)</f>
        <v>0</v>
      </c>
      <c r="BI5583" s="230">
        <f>IF(N5583="nulová",J5583,0)</f>
        <v>0</v>
      </c>
      <c r="BJ5583" s="20" t="s">
        <v>23</v>
      </c>
      <c r="BK5583" s="230">
        <f>ROUND(I5583*H5583,2)</f>
        <v>0</v>
      </c>
      <c r="BL5583" s="20" t="s">
        <v>462</v>
      </c>
      <c r="BM5583" s="229" t="s">
        <v>4888</v>
      </c>
    </row>
    <row r="5584" s="14" customFormat="1">
      <c r="A5584" s="14"/>
      <c r="B5584" s="247"/>
      <c r="C5584" s="248"/>
      <c r="D5584" s="238" t="s">
        <v>252</v>
      </c>
      <c r="E5584" s="248"/>
      <c r="F5584" s="250" t="s">
        <v>4889</v>
      </c>
      <c r="G5584" s="248"/>
      <c r="H5584" s="251">
        <v>10.32</v>
      </c>
      <c r="I5584" s="252"/>
      <c r="J5584" s="248"/>
      <c r="K5584" s="248"/>
      <c r="L5584" s="253"/>
      <c r="M5584" s="254"/>
      <c r="N5584" s="255"/>
      <c r="O5584" s="255"/>
      <c r="P5584" s="255"/>
      <c r="Q5584" s="255"/>
      <c r="R5584" s="255"/>
      <c r="S5584" s="255"/>
      <c r="T5584" s="256"/>
      <c r="U5584" s="14"/>
      <c r="V5584" s="14"/>
      <c r="W5584" s="14"/>
      <c r="X5584" s="14"/>
      <c r="Y5584" s="14"/>
      <c r="Z5584" s="14"/>
      <c r="AA5584" s="14"/>
      <c r="AB5584" s="14"/>
      <c r="AC5584" s="14"/>
      <c r="AD5584" s="14"/>
      <c r="AE5584" s="14"/>
      <c r="AT5584" s="257" t="s">
        <v>252</v>
      </c>
      <c r="AU5584" s="257" t="s">
        <v>93</v>
      </c>
      <c r="AV5584" s="14" t="s">
        <v>93</v>
      </c>
      <c r="AW5584" s="14" t="s">
        <v>4</v>
      </c>
      <c r="AX5584" s="14" t="s">
        <v>23</v>
      </c>
      <c r="AY5584" s="257" t="s">
        <v>241</v>
      </c>
    </row>
    <row r="5585" s="2" customFormat="1" ht="33" customHeight="1">
      <c r="A5585" s="42"/>
      <c r="B5585" s="43"/>
      <c r="C5585" s="218" t="s">
        <v>4890</v>
      </c>
      <c r="D5585" s="218" t="s">
        <v>243</v>
      </c>
      <c r="E5585" s="219" t="s">
        <v>4891</v>
      </c>
      <c r="F5585" s="220" t="s">
        <v>4892</v>
      </c>
      <c r="G5585" s="221" t="s">
        <v>430</v>
      </c>
      <c r="H5585" s="222">
        <v>14.318</v>
      </c>
      <c r="I5585" s="223"/>
      <c r="J5585" s="224">
        <f>ROUND(I5585*H5585,2)</f>
        <v>0</v>
      </c>
      <c r="K5585" s="220" t="s">
        <v>247</v>
      </c>
      <c r="L5585" s="48"/>
      <c r="M5585" s="225" t="s">
        <v>39</v>
      </c>
      <c r="N5585" s="226" t="s">
        <v>56</v>
      </c>
      <c r="O5585" s="88"/>
      <c r="P5585" s="227">
        <f>O5585*H5585</f>
        <v>0</v>
      </c>
      <c r="Q5585" s="227">
        <v>0</v>
      </c>
      <c r="R5585" s="227">
        <f>Q5585*H5585</f>
        <v>0</v>
      </c>
      <c r="S5585" s="227">
        <v>0</v>
      </c>
      <c r="T5585" s="228">
        <f>S5585*H5585</f>
        <v>0</v>
      </c>
      <c r="U5585" s="42"/>
      <c r="V5585" s="42"/>
      <c r="W5585" s="42"/>
      <c r="X5585" s="42"/>
      <c r="Y5585" s="42"/>
      <c r="Z5585" s="42"/>
      <c r="AA5585" s="42"/>
      <c r="AB5585" s="42"/>
      <c r="AC5585" s="42"/>
      <c r="AD5585" s="42"/>
      <c r="AE5585" s="42"/>
      <c r="AR5585" s="229" t="s">
        <v>462</v>
      </c>
      <c r="AT5585" s="229" t="s">
        <v>243</v>
      </c>
      <c r="AU5585" s="229" t="s">
        <v>93</v>
      </c>
      <c r="AY5585" s="20" t="s">
        <v>241</v>
      </c>
      <c r="BE5585" s="230">
        <f>IF(N5585="základní",J5585,0)</f>
        <v>0</v>
      </c>
      <c r="BF5585" s="230">
        <f>IF(N5585="snížená",J5585,0)</f>
        <v>0</v>
      </c>
      <c r="BG5585" s="230">
        <f>IF(N5585="zákl. přenesená",J5585,0)</f>
        <v>0</v>
      </c>
      <c r="BH5585" s="230">
        <f>IF(N5585="sníž. přenesená",J5585,0)</f>
        <v>0</v>
      </c>
      <c r="BI5585" s="230">
        <f>IF(N5585="nulová",J5585,0)</f>
        <v>0</v>
      </c>
      <c r="BJ5585" s="20" t="s">
        <v>23</v>
      </c>
      <c r="BK5585" s="230">
        <f>ROUND(I5585*H5585,2)</f>
        <v>0</v>
      </c>
      <c r="BL5585" s="20" t="s">
        <v>462</v>
      </c>
      <c r="BM5585" s="229" t="s">
        <v>4893</v>
      </c>
    </row>
    <row r="5586" s="2" customFormat="1">
      <c r="A5586" s="42"/>
      <c r="B5586" s="43"/>
      <c r="C5586" s="44"/>
      <c r="D5586" s="231" t="s">
        <v>250</v>
      </c>
      <c r="E5586" s="44"/>
      <c r="F5586" s="232" t="s">
        <v>4894</v>
      </c>
      <c r="G5586" s="44"/>
      <c r="H5586" s="44"/>
      <c r="I5586" s="233"/>
      <c r="J5586" s="44"/>
      <c r="K5586" s="44"/>
      <c r="L5586" s="48"/>
      <c r="M5586" s="234"/>
      <c r="N5586" s="235"/>
      <c r="O5586" s="88"/>
      <c r="P5586" s="88"/>
      <c r="Q5586" s="88"/>
      <c r="R5586" s="88"/>
      <c r="S5586" s="88"/>
      <c r="T5586" s="89"/>
      <c r="U5586" s="42"/>
      <c r="V5586" s="42"/>
      <c r="W5586" s="42"/>
      <c r="X5586" s="42"/>
      <c r="Y5586" s="42"/>
      <c r="Z5586" s="42"/>
      <c r="AA5586" s="42"/>
      <c r="AB5586" s="42"/>
      <c r="AC5586" s="42"/>
      <c r="AD5586" s="42"/>
      <c r="AE5586" s="42"/>
      <c r="AT5586" s="20" t="s">
        <v>250</v>
      </c>
      <c r="AU5586" s="20" t="s">
        <v>93</v>
      </c>
    </row>
    <row r="5587" s="2" customFormat="1" ht="37.8" customHeight="1">
      <c r="A5587" s="42"/>
      <c r="B5587" s="43"/>
      <c r="C5587" s="218" t="s">
        <v>4895</v>
      </c>
      <c r="D5587" s="218" t="s">
        <v>243</v>
      </c>
      <c r="E5587" s="219" t="s">
        <v>4896</v>
      </c>
      <c r="F5587" s="220" t="s">
        <v>4897</v>
      </c>
      <c r="G5587" s="221" t="s">
        <v>430</v>
      </c>
      <c r="H5587" s="222">
        <v>14.318</v>
      </c>
      <c r="I5587" s="223"/>
      <c r="J5587" s="224">
        <f>ROUND(I5587*H5587,2)</f>
        <v>0</v>
      </c>
      <c r="K5587" s="220" t="s">
        <v>247</v>
      </c>
      <c r="L5587" s="48"/>
      <c r="M5587" s="225" t="s">
        <v>39</v>
      </c>
      <c r="N5587" s="226" t="s">
        <v>56</v>
      </c>
      <c r="O5587" s="88"/>
      <c r="P5587" s="227">
        <f>O5587*H5587</f>
        <v>0</v>
      </c>
      <c r="Q5587" s="227">
        <v>0</v>
      </c>
      <c r="R5587" s="227">
        <f>Q5587*H5587</f>
        <v>0</v>
      </c>
      <c r="S5587" s="227">
        <v>0</v>
      </c>
      <c r="T5587" s="228">
        <f>S5587*H5587</f>
        <v>0</v>
      </c>
      <c r="U5587" s="42"/>
      <c r="V5587" s="42"/>
      <c r="W5587" s="42"/>
      <c r="X5587" s="42"/>
      <c r="Y5587" s="42"/>
      <c r="Z5587" s="42"/>
      <c r="AA5587" s="42"/>
      <c r="AB5587" s="42"/>
      <c r="AC5587" s="42"/>
      <c r="AD5587" s="42"/>
      <c r="AE5587" s="42"/>
      <c r="AR5587" s="229" t="s">
        <v>462</v>
      </c>
      <c r="AT5587" s="229" t="s">
        <v>243</v>
      </c>
      <c r="AU5587" s="229" t="s">
        <v>93</v>
      </c>
      <c r="AY5587" s="20" t="s">
        <v>241</v>
      </c>
      <c r="BE5587" s="230">
        <f>IF(N5587="základní",J5587,0)</f>
        <v>0</v>
      </c>
      <c r="BF5587" s="230">
        <f>IF(N5587="snížená",J5587,0)</f>
        <v>0</v>
      </c>
      <c r="BG5587" s="230">
        <f>IF(N5587="zákl. přenesená",J5587,0)</f>
        <v>0</v>
      </c>
      <c r="BH5587" s="230">
        <f>IF(N5587="sníž. přenesená",J5587,0)</f>
        <v>0</v>
      </c>
      <c r="BI5587" s="230">
        <f>IF(N5587="nulová",J5587,0)</f>
        <v>0</v>
      </c>
      <c r="BJ5587" s="20" t="s">
        <v>23</v>
      </c>
      <c r="BK5587" s="230">
        <f>ROUND(I5587*H5587,2)</f>
        <v>0</v>
      </c>
      <c r="BL5587" s="20" t="s">
        <v>462</v>
      </c>
      <c r="BM5587" s="229" t="s">
        <v>4898</v>
      </c>
    </row>
    <row r="5588" s="2" customFormat="1">
      <c r="A5588" s="42"/>
      <c r="B5588" s="43"/>
      <c r="C5588" s="44"/>
      <c r="D5588" s="231" t="s">
        <v>250</v>
      </c>
      <c r="E5588" s="44"/>
      <c r="F5588" s="232" t="s">
        <v>4899</v>
      </c>
      <c r="G5588" s="44"/>
      <c r="H5588" s="44"/>
      <c r="I5588" s="233"/>
      <c r="J5588" s="44"/>
      <c r="K5588" s="44"/>
      <c r="L5588" s="48"/>
      <c r="M5588" s="234"/>
      <c r="N5588" s="235"/>
      <c r="O5588" s="88"/>
      <c r="P5588" s="88"/>
      <c r="Q5588" s="88"/>
      <c r="R5588" s="88"/>
      <c r="S5588" s="88"/>
      <c r="T5588" s="89"/>
      <c r="U5588" s="42"/>
      <c r="V5588" s="42"/>
      <c r="W5588" s="42"/>
      <c r="X5588" s="42"/>
      <c r="Y5588" s="42"/>
      <c r="Z5588" s="42"/>
      <c r="AA5588" s="42"/>
      <c r="AB5588" s="42"/>
      <c r="AC5588" s="42"/>
      <c r="AD5588" s="42"/>
      <c r="AE5588" s="42"/>
      <c r="AT5588" s="20" t="s">
        <v>250</v>
      </c>
      <c r="AU5588" s="20" t="s">
        <v>93</v>
      </c>
    </row>
    <row r="5589" s="12" customFormat="1" ht="22.8" customHeight="1">
      <c r="A5589" s="12"/>
      <c r="B5589" s="202"/>
      <c r="C5589" s="203"/>
      <c r="D5589" s="204" t="s">
        <v>84</v>
      </c>
      <c r="E5589" s="216" t="s">
        <v>4900</v>
      </c>
      <c r="F5589" s="216" t="s">
        <v>4901</v>
      </c>
      <c r="G5589" s="203"/>
      <c r="H5589" s="203"/>
      <c r="I5589" s="206"/>
      <c r="J5589" s="217">
        <f>BK5589</f>
        <v>0</v>
      </c>
      <c r="K5589" s="203"/>
      <c r="L5589" s="208"/>
      <c r="M5589" s="209"/>
      <c r="N5589" s="210"/>
      <c r="O5589" s="210"/>
      <c r="P5589" s="211">
        <f>SUM(P5590:P5643)</f>
        <v>0</v>
      </c>
      <c r="Q5589" s="210"/>
      <c r="R5589" s="211">
        <f>SUM(R5590:R5643)</f>
        <v>3.5888776600000019</v>
      </c>
      <c r="S5589" s="210"/>
      <c r="T5589" s="212">
        <f>SUM(T5590:T5643)</f>
        <v>0</v>
      </c>
      <c r="U5589" s="12"/>
      <c r="V5589" s="12"/>
      <c r="W5589" s="12"/>
      <c r="X5589" s="12"/>
      <c r="Y5589" s="12"/>
      <c r="Z5589" s="12"/>
      <c r="AA5589" s="12"/>
      <c r="AB5589" s="12"/>
      <c r="AC5589" s="12"/>
      <c r="AD5589" s="12"/>
      <c r="AE5589" s="12"/>
      <c r="AR5589" s="213" t="s">
        <v>93</v>
      </c>
      <c r="AT5589" s="214" t="s">
        <v>84</v>
      </c>
      <c r="AU5589" s="214" t="s">
        <v>23</v>
      </c>
      <c r="AY5589" s="213" t="s">
        <v>241</v>
      </c>
      <c r="BK5589" s="215">
        <f>SUM(BK5590:BK5643)</f>
        <v>0</v>
      </c>
    </row>
    <row r="5590" s="2" customFormat="1" ht="24.15" customHeight="1">
      <c r="A5590" s="42"/>
      <c r="B5590" s="43"/>
      <c r="C5590" s="218" t="s">
        <v>4902</v>
      </c>
      <c r="D5590" s="218" t="s">
        <v>243</v>
      </c>
      <c r="E5590" s="219" t="s">
        <v>4903</v>
      </c>
      <c r="F5590" s="220" t="s">
        <v>4904</v>
      </c>
      <c r="G5590" s="221" t="s">
        <v>145</v>
      </c>
      <c r="H5590" s="222">
        <v>206.89599999999999</v>
      </c>
      <c r="I5590" s="223"/>
      <c r="J5590" s="224">
        <f>ROUND(I5590*H5590,2)</f>
        <v>0</v>
      </c>
      <c r="K5590" s="220" t="s">
        <v>39</v>
      </c>
      <c r="L5590" s="48"/>
      <c r="M5590" s="225" t="s">
        <v>39</v>
      </c>
      <c r="N5590" s="226" t="s">
        <v>56</v>
      </c>
      <c r="O5590" s="88"/>
      <c r="P5590" s="227">
        <f>O5590*H5590</f>
        <v>0</v>
      </c>
      <c r="Q5590" s="227">
        <v>0.016975502958007899</v>
      </c>
      <c r="R5590" s="227">
        <f>Q5590*H5590</f>
        <v>3.5121636600000019</v>
      </c>
      <c r="S5590" s="227">
        <v>0</v>
      </c>
      <c r="T5590" s="228">
        <f>S5590*H5590</f>
        <v>0</v>
      </c>
      <c r="U5590" s="42"/>
      <c r="V5590" s="42"/>
      <c r="W5590" s="42"/>
      <c r="X5590" s="42"/>
      <c r="Y5590" s="42"/>
      <c r="Z5590" s="42"/>
      <c r="AA5590" s="42"/>
      <c r="AB5590" s="42"/>
      <c r="AC5590" s="42"/>
      <c r="AD5590" s="42"/>
      <c r="AE5590" s="42"/>
      <c r="AR5590" s="229" t="s">
        <v>462</v>
      </c>
      <c r="AT5590" s="229" t="s">
        <v>243</v>
      </c>
      <c r="AU5590" s="229" t="s">
        <v>93</v>
      </c>
      <c r="AY5590" s="20" t="s">
        <v>241</v>
      </c>
      <c r="BE5590" s="230">
        <f>IF(N5590="základní",J5590,0)</f>
        <v>0</v>
      </c>
      <c r="BF5590" s="230">
        <f>IF(N5590="snížená",J5590,0)</f>
        <v>0</v>
      </c>
      <c r="BG5590" s="230">
        <f>IF(N5590="zákl. přenesená",J5590,0)</f>
        <v>0</v>
      </c>
      <c r="BH5590" s="230">
        <f>IF(N5590="sníž. přenesená",J5590,0)</f>
        <v>0</v>
      </c>
      <c r="BI5590" s="230">
        <f>IF(N5590="nulová",J5590,0)</f>
        <v>0</v>
      </c>
      <c r="BJ5590" s="20" t="s">
        <v>23</v>
      </c>
      <c r="BK5590" s="230">
        <f>ROUND(I5590*H5590,2)</f>
        <v>0</v>
      </c>
      <c r="BL5590" s="20" t="s">
        <v>462</v>
      </c>
      <c r="BM5590" s="229" t="s">
        <v>4905</v>
      </c>
    </row>
    <row r="5591" s="2" customFormat="1">
      <c r="A5591" s="42"/>
      <c r="B5591" s="43"/>
      <c r="C5591" s="44"/>
      <c r="D5591" s="238" t="s">
        <v>3418</v>
      </c>
      <c r="E5591" s="44"/>
      <c r="F5591" s="290" t="s">
        <v>4906</v>
      </c>
      <c r="G5591" s="44"/>
      <c r="H5591" s="44"/>
      <c r="I5591" s="233"/>
      <c r="J5591" s="44"/>
      <c r="K5591" s="44"/>
      <c r="L5591" s="48"/>
      <c r="M5591" s="234"/>
      <c r="N5591" s="235"/>
      <c r="O5591" s="88"/>
      <c r="P5591" s="88"/>
      <c r="Q5591" s="88"/>
      <c r="R5591" s="88"/>
      <c r="S5591" s="88"/>
      <c r="T5591" s="89"/>
      <c r="U5591" s="42"/>
      <c r="V5591" s="42"/>
      <c r="W5591" s="42"/>
      <c r="X5591" s="42"/>
      <c r="Y5591" s="42"/>
      <c r="Z5591" s="42"/>
      <c r="AA5591" s="42"/>
      <c r="AB5591" s="42"/>
      <c r="AC5591" s="42"/>
      <c r="AD5591" s="42"/>
      <c r="AE5591" s="42"/>
      <c r="AT5591" s="20" t="s">
        <v>3418</v>
      </c>
      <c r="AU5591" s="20" t="s">
        <v>93</v>
      </c>
    </row>
    <row r="5592" s="13" customFormat="1">
      <c r="A5592" s="13"/>
      <c r="B5592" s="236"/>
      <c r="C5592" s="237"/>
      <c r="D5592" s="238" t="s">
        <v>252</v>
      </c>
      <c r="E5592" s="239" t="s">
        <v>39</v>
      </c>
      <c r="F5592" s="240" t="s">
        <v>4907</v>
      </c>
      <c r="G5592" s="237"/>
      <c r="H5592" s="239" t="s">
        <v>39</v>
      </c>
      <c r="I5592" s="241"/>
      <c r="J5592" s="237"/>
      <c r="K5592" s="237"/>
      <c r="L5592" s="242"/>
      <c r="M5592" s="243"/>
      <c r="N5592" s="244"/>
      <c r="O5592" s="244"/>
      <c r="P5592" s="244"/>
      <c r="Q5592" s="244"/>
      <c r="R5592" s="244"/>
      <c r="S5592" s="244"/>
      <c r="T5592" s="245"/>
      <c r="U5592" s="13"/>
      <c r="V5592" s="13"/>
      <c r="W5592" s="13"/>
      <c r="X5592" s="13"/>
      <c r="Y5592" s="13"/>
      <c r="Z5592" s="13"/>
      <c r="AA5592" s="13"/>
      <c r="AB5592" s="13"/>
      <c r="AC5592" s="13"/>
      <c r="AD5592" s="13"/>
      <c r="AE5592" s="13"/>
      <c r="AT5592" s="246" t="s">
        <v>252</v>
      </c>
      <c r="AU5592" s="246" t="s">
        <v>93</v>
      </c>
      <c r="AV5592" s="13" t="s">
        <v>23</v>
      </c>
      <c r="AW5592" s="13" t="s">
        <v>46</v>
      </c>
      <c r="AX5592" s="13" t="s">
        <v>85</v>
      </c>
      <c r="AY5592" s="246" t="s">
        <v>241</v>
      </c>
    </row>
    <row r="5593" s="13" customFormat="1">
      <c r="A5593" s="13"/>
      <c r="B5593" s="236"/>
      <c r="C5593" s="237"/>
      <c r="D5593" s="238" t="s">
        <v>252</v>
      </c>
      <c r="E5593" s="239" t="s">
        <v>39</v>
      </c>
      <c r="F5593" s="240" t="s">
        <v>4908</v>
      </c>
      <c r="G5593" s="237"/>
      <c r="H5593" s="239" t="s">
        <v>39</v>
      </c>
      <c r="I5593" s="241"/>
      <c r="J5593" s="237"/>
      <c r="K5593" s="237"/>
      <c r="L5593" s="242"/>
      <c r="M5593" s="243"/>
      <c r="N5593" s="244"/>
      <c r="O5593" s="244"/>
      <c r="P5593" s="244"/>
      <c r="Q5593" s="244"/>
      <c r="R5593" s="244"/>
      <c r="S5593" s="244"/>
      <c r="T5593" s="245"/>
      <c r="U5593" s="13"/>
      <c r="V5593" s="13"/>
      <c r="W5593" s="13"/>
      <c r="X5593" s="13"/>
      <c r="Y5593" s="13"/>
      <c r="Z5593" s="13"/>
      <c r="AA5593" s="13"/>
      <c r="AB5593" s="13"/>
      <c r="AC5593" s="13"/>
      <c r="AD5593" s="13"/>
      <c r="AE5593" s="13"/>
      <c r="AT5593" s="246" t="s">
        <v>252</v>
      </c>
      <c r="AU5593" s="246" t="s">
        <v>93</v>
      </c>
      <c r="AV5593" s="13" t="s">
        <v>23</v>
      </c>
      <c r="AW5593" s="13" t="s">
        <v>46</v>
      </c>
      <c r="AX5593" s="13" t="s">
        <v>85</v>
      </c>
      <c r="AY5593" s="246" t="s">
        <v>241</v>
      </c>
    </row>
    <row r="5594" s="13" customFormat="1">
      <c r="A5594" s="13"/>
      <c r="B5594" s="236"/>
      <c r="C5594" s="237"/>
      <c r="D5594" s="238" t="s">
        <v>252</v>
      </c>
      <c r="E5594" s="239" t="s">
        <v>39</v>
      </c>
      <c r="F5594" s="240" t="s">
        <v>4909</v>
      </c>
      <c r="G5594" s="237"/>
      <c r="H5594" s="239" t="s">
        <v>39</v>
      </c>
      <c r="I5594" s="241"/>
      <c r="J5594" s="237"/>
      <c r="K5594" s="237"/>
      <c r="L5594" s="242"/>
      <c r="M5594" s="243"/>
      <c r="N5594" s="244"/>
      <c r="O5594" s="244"/>
      <c r="P5594" s="244"/>
      <c r="Q5594" s="244"/>
      <c r="R5594" s="244"/>
      <c r="S5594" s="244"/>
      <c r="T5594" s="245"/>
      <c r="U5594" s="13"/>
      <c r="V5594" s="13"/>
      <c r="W5594" s="13"/>
      <c r="X5594" s="13"/>
      <c r="Y5594" s="13"/>
      <c r="Z5594" s="13"/>
      <c r="AA5594" s="13"/>
      <c r="AB5594" s="13"/>
      <c r="AC5594" s="13"/>
      <c r="AD5594" s="13"/>
      <c r="AE5594" s="13"/>
      <c r="AT5594" s="246" t="s">
        <v>252</v>
      </c>
      <c r="AU5594" s="246" t="s">
        <v>93</v>
      </c>
      <c r="AV5594" s="13" t="s">
        <v>23</v>
      </c>
      <c r="AW5594" s="13" t="s">
        <v>46</v>
      </c>
      <c r="AX5594" s="13" t="s">
        <v>85</v>
      </c>
      <c r="AY5594" s="246" t="s">
        <v>241</v>
      </c>
    </row>
    <row r="5595" s="14" customFormat="1">
      <c r="A5595" s="14"/>
      <c r="B5595" s="247"/>
      <c r="C5595" s="248"/>
      <c r="D5595" s="238" t="s">
        <v>252</v>
      </c>
      <c r="E5595" s="249" t="s">
        <v>39</v>
      </c>
      <c r="F5595" s="250" t="s">
        <v>4910</v>
      </c>
      <c r="G5595" s="248"/>
      <c r="H5595" s="251">
        <v>15.4</v>
      </c>
      <c r="I5595" s="252"/>
      <c r="J5595" s="248"/>
      <c r="K5595" s="248"/>
      <c r="L5595" s="253"/>
      <c r="M5595" s="254"/>
      <c r="N5595" s="255"/>
      <c r="O5595" s="255"/>
      <c r="P5595" s="255"/>
      <c r="Q5595" s="255"/>
      <c r="R5595" s="255"/>
      <c r="S5595" s="255"/>
      <c r="T5595" s="256"/>
      <c r="U5595" s="14"/>
      <c r="V5595" s="14"/>
      <c r="W5595" s="14"/>
      <c r="X5595" s="14"/>
      <c r="Y5595" s="14"/>
      <c r="Z5595" s="14"/>
      <c r="AA5595" s="14"/>
      <c r="AB5595" s="14"/>
      <c r="AC5595" s="14"/>
      <c r="AD5595" s="14"/>
      <c r="AE5595" s="14"/>
      <c r="AT5595" s="257" t="s">
        <v>252</v>
      </c>
      <c r="AU5595" s="257" t="s">
        <v>93</v>
      </c>
      <c r="AV5595" s="14" t="s">
        <v>93</v>
      </c>
      <c r="AW5595" s="14" t="s">
        <v>46</v>
      </c>
      <c r="AX5595" s="14" t="s">
        <v>85</v>
      </c>
      <c r="AY5595" s="257" t="s">
        <v>241</v>
      </c>
    </row>
    <row r="5596" s="14" customFormat="1">
      <c r="A5596" s="14"/>
      <c r="B5596" s="247"/>
      <c r="C5596" s="248"/>
      <c r="D5596" s="238" t="s">
        <v>252</v>
      </c>
      <c r="E5596" s="249" t="s">
        <v>39</v>
      </c>
      <c r="F5596" s="250" t="s">
        <v>4911</v>
      </c>
      <c r="G5596" s="248"/>
      <c r="H5596" s="251">
        <v>11.343999999999999</v>
      </c>
      <c r="I5596" s="252"/>
      <c r="J5596" s="248"/>
      <c r="K5596" s="248"/>
      <c r="L5596" s="253"/>
      <c r="M5596" s="254"/>
      <c r="N5596" s="255"/>
      <c r="O5596" s="255"/>
      <c r="P5596" s="255"/>
      <c r="Q5596" s="255"/>
      <c r="R5596" s="255"/>
      <c r="S5596" s="255"/>
      <c r="T5596" s="256"/>
      <c r="U5596" s="14"/>
      <c r="V5596" s="14"/>
      <c r="W5596" s="14"/>
      <c r="X5596" s="14"/>
      <c r="Y5596" s="14"/>
      <c r="Z5596" s="14"/>
      <c r="AA5596" s="14"/>
      <c r="AB5596" s="14"/>
      <c r="AC5596" s="14"/>
      <c r="AD5596" s="14"/>
      <c r="AE5596" s="14"/>
      <c r="AT5596" s="257" t="s">
        <v>252</v>
      </c>
      <c r="AU5596" s="257" t="s">
        <v>93</v>
      </c>
      <c r="AV5596" s="14" t="s">
        <v>93</v>
      </c>
      <c r="AW5596" s="14" t="s">
        <v>46</v>
      </c>
      <c r="AX5596" s="14" t="s">
        <v>85</v>
      </c>
      <c r="AY5596" s="257" t="s">
        <v>241</v>
      </c>
    </row>
    <row r="5597" s="13" customFormat="1">
      <c r="A5597" s="13"/>
      <c r="B5597" s="236"/>
      <c r="C5597" s="237"/>
      <c r="D5597" s="238" t="s">
        <v>252</v>
      </c>
      <c r="E5597" s="239" t="s">
        <v>39</v>
      </c>
      <c r="F5597" s="240" t="s">
        <v>4912</v>
      </c>
      <c r="G5597" s="237"/>
      <c r="H5597" s="239" t="s">
        <v>39</v>
      </c>
      <c r="I5597" s="241"/>
      <c r="J5597" s="237"/>
      <c r="K5597" s="237"/>
      <c r="L5597" s="242"/>
      <c r="M5597" s="243"/>
      <c r="N5597" s="244"/>
      <c r="O5597" s="244"/>
      <c r="P5597" s="244"/>
      <c r="Q5597" s="244"/>
      <c r="R5597" s="244"/>
      <c r="S5597" s="244"/>
      <c r="T5597" s="245"/>
      <c r="U5597" s="13"/>
      <c r="V5597" s="13"/>
      <c r="W5597" s="13"/>
      <c r="X5597" s="13"/>
      <c r="Y5597" s="13"/>
      <c r="Z5597" s="13"/>
      <c r="AA5597" s="13"/>
      <c r="AB5597" s="13"/>
      <c r="AC5597" s="13"/>
      <c r="AD5597" s="13"/>
      <c r="AE5597" s="13"/>
      <c r="AT5597" s="246" t="s">
        <v>252</v>
      </c>
      <c r="AU5597" s="246" t="s">
        <v>93</v>
      </c>
      <c r="AV5597" s="13" t="s">
        <v>23</v>
      </c>
      <c r="AW5597" s="13" t="s">
        <v>46</v>
      </c>
      <c r="AX5597" s="13" t="s">
        <v>85</v>
      </c>
      <c r="AY5597" s="246" t="s">
        <v>241</v>
      </c>
    </row>
    <row r="5598" s="14" customFormat="1">
      <c r="A5598" s="14"/>
      <c r="B5598" s="247"/>
      <c r="C5598" s="248"/>
      <c r="D5598" s="238" t="s">
        <v>252</v>
      </c>
      <c r="E5598" s="249" t="s">
        <v>39</v>
      </c>
      <c r="F5598" s="250" t="s">
        <v>4913</v>
      </c>
      <c r="G5598" s="248"/>
      <c r="H5598" s="251">
        <v>7.2249999999999996</v>
      </c>
      <c r="I5598" s="252"/>
      <c r="J5598" s="248"/>
      <c r="K5598" s="248"/>
      <c r="L5598" s="253"/>
      <c r="M5598" s="254"/>
      <c r="N5598" s="255"/>
      <c r="O5598" s="255"/>
      <c r="P5598" s="255"/>
      <c r="Q5598" s="255"/>
      <c r="R5598" s="255"/>
      <c r="S5598" s="255"/>
      <c r="T5598" s="256"/>
      <c r="U5598" s="14"/>
      <c r="V5598" s="14"/>
      <c r="W5598" s="14"/>
      <c r="X5598" s="14"/>
      <c r="Y5598" s="14"/>
      <c r="Z5598" s="14"/>
      <c r="AA5598" s="14"/>
      <c r="AB5598" s="14"/>
      <c r="AC5598" s="14"/>
      <c r="AD5598" s="14"/>
      <c r="AE5598" s="14"/>
      <c r="AT5598" s="257" t="s">
        <v>252</v>
      </c>
      <c r="AU5598" s="257" t="s">
        <v>93</v>
      </c>
      <c r="AV5598" s="14" t="s">
        <v>93</v>
      </c>
      <c r="AW5598" s="14" t="s">
        <v>46</v>
      </c>
      <c r="AX5598" s="14" t="s">
        <v>85</v>
      </c>
      <c r="AY5598" s="257" t="s">
        <v>241</v>
      </c>
    </row>
    <row r="5599" s="14" customFormat="1">
      <c r="A5599" s="14"/>
      <c r="B5599" s="247"/>
      <c r="C5599" s="248"/>
      <c r="D5599" s="238" t="s">
        <v>252</v>
      </c>
      <c r="E5599" s="249" t="s">
        <v>39</v>
      </c>
      <c r="F5599" s="250" t="s">
        <v>4914</v>
      </c>
      <c r="G5599" s="248"/>
      <c r="H5599" s="251">
        <v>7.5229999999999997</v>
      </c>
      <c r="I5599" s="252"/>
      <c r="J5599" s="248"/>
      <c r="K5599" s="248"/>
      <c r="L5599" s="253"/>
      <c r="M5599" s="254"/>
      <c r="N5599" s="255"/>
      <c r="O5599" s="255"/>
      <c r="P5599" s="255"/>
      <c r="Q5599" s="255"/>
      <c r="R5599" s="255"/>
      <c r="S5599" s="255"/>
      <c r="T5599" s="256"/>
      <c r="U5599" s="14"/>
      <c r="V5599" s="14"/>
      <c r="W5599" s="14"/>
      <c r="X5599" s="14"/>
      <c r="Y5599" s="14"/>
      <c r="Z5599" s="14"/>
      <c r="AA5599" s="14"/>
      <c r="AB5599" s="14"/>
      <c r="AC5599" s="14"/>
      <c r="AD5599" s="14"/>
      <c r="AE5599" s="14"/>
      <c r="AT5599" s="257" t="s">
        <v>252</v>
      </c>
      <c r="AU5599" s="257" t="s">
        <v>93</v>
      </c>
      <c r="AV5599" s="14" t="s">
        <v>93</v>
      </c>
      <c r="AW5599" s="14" t="s">
        <v>46</v>
      </c>
      <c r="AX5599" s="14" t="s">
        <v>85</v>
      </c>
      <c r="AY5599" s="257" t="s">
        <v>241</v>
      </c>
    </row>
    <row r="5600" s="13" customFormat="1">
      <c r="A5600" s="13"/>
      <c r="B5600" s="236"/>
      <c r="C5600" s="237"/>
      <c r="D5600" s="238" t="s">
        <v>252</v>
      </c>
      <c r="E5600" s="239" t="s">
        <v>39</v>
      </c>
      <c r="F5600" s="240" t="s">
        <v>4915</v>
      </c>
      <c r="G5600" s="237"/>
      <c r="H5600" s="239" t="s">
        <v>39</v>
      </c>
      <c r="I5600" s="241"/>
      <c r="J5600" s="237"/>
      <c r="K5600" s="237"/>
      <c r="L5600" s="242"/>
      <c r="M5600" s="243"/>
      <c r="N5600" s="244"/>
      <c r="O5600" s="244"/>
      <c r="P5600" s="244"/>
      <c r="Q5600" s="244"/>
      <c r="R5600" s="244"/>
      <c r="S5600" s="244"/>
      <c r="T5600" s="245"/>
      <c r="U5600" s="13"/>
      <c r="V5600" s="13"/>
      <c r="W5600" s="13"/>
      <c r="X5600" s="13"/>
      <c r="Y5600" s="13"/>
      <c r="Z5600" s="13"/>
      <c r="AA5600" s="13"/>
      <c r="AB5600" s="13"/>
      <c r="AC5600" s="13"/>
      <c r="AD5600" s="13"/>
      <c r="AE5600" s="13"/>
      <c r="AT5600" s="246" t="s">
        <v>252</v>
      </c>
      <c r="AU5600" s="246" t="s">
        <v>93</v>
      </c>
      <c r="AV5600" s="13" t="s">
        <v>23</v>
      </c>
      <c r="AW5600" s="13" t="s">
        <v>46</v>
      </c>
      <c r="AX5600" s="13" t="s">
        <v>85</v>
      </c>
      <c r="AY5600" s="246" t="s">
        <v>241</v>
      </c>
    </row>
    <row r="5601" s="13" customFormat="1">
      <c r="A5601" s="13"/>
      <c r="B5601" s="236"/>
      <c r="C5601" s="237"/>
      <c r="D5601" s="238" t="s">
        <v>252</v>
      </c>
      <c r="E5601" s="239" t="s">
        <v>39</v>
      </c>
      <c r="F5601" s="240" t="s">
        <v>4916</v>
      </c>
      <c r="G5601" s="237"/>
      <c r="H5601" s="239" t="s">
        <v>39</v>
      </c>
      <c r="I5601" s="241"/>
      <c r="J5601" s="237"/>
      <c r="K5601" s="237"/>
      <c r="L5601" s="242"/>
      <c r="M5601" s="243"/>
      <c r="N5601" s="244"/>
      <c r="O5601" s="244"/>
      <c r="P5601" s="244"/>
      <c r="Q5601" s="244"/>
      <c r="R5601" s="244"/>
      <c r="S5601" s="244"/>
      <c r="T5601" s="245"/>
      <c r="U5601" s="13"/>
      <c r="V5601" s="13"/>
      <c r="W5601" s="13"/>
      <c r="X5601" s="13"/>
      <c r="Y5601" s="13"/>
      <c r="Z5601" s="13"/>
      <c r="AA5601" s="13"/>
      <c r="AB5601" s="13"/>
      <c r="AC5601" s="13"/>
      <c r="AD5601" s="13"/>
      <c r="AE5601" s="13"/>
      <c r="AT5601" s="246" t="s">
        <v>252</v>
      </c>
      <c r="AU5601" s="246" t="s">
        <v>93</v>
      </c>
      <c r="AV5601" s="13" t="s">
        <v>23</v>
      </c>
      <c r="AW5601" s="13" t="s">
        <v>46</v>
      </c>
      <c r="AX5601" s="13" t="s">
        <v>85</v>
      </c>
      <c r="AY5601" s="246" t="s">
        <v>241</v>
      </c>
    </row>
    <row r="5602" s="14" customFormat="1">
      <c r="A5602" s="14"/>
      <c r="B5602" s="247"/>
      <c r="C5602" s="248"/>
      <c r="D5602" s="238" t="s">
        <v>252</v>
      </c>
      <c r="E5602" s="249" t="s">
        <v>39</v>
      </c>
      <c r="F5602" s="250" t="s">
        <v>4917</v>
      </c>
      <c r="G5602" s="248"/>
      <c r="H5602" s="251">
        <v>7.3099999999999996</v>
      </c>
      <c r="I5602" s="252"/>
      <c r="J5602" s="248"/>
      <c r="K5602" s="248"/>
      <c r="L5602" s="253"/>
      <c r="M5602" s="254"/>
      <c r="N5602" s="255"/>
      <c r="O5602" s="255"/>
      <c r="P5602" s="255"/>
      <c r="Q5602" s="255"/>
      <c r="R5602" s="255"/>
      <c r="S5602" s="255"/>
      <c r="T5602" s="256"/>
      <c r="U5602" s="14"/>
      <c r="V5602" s="14"/>
      <c r="W5602" s="14"/>
      <c r="X5602" s="14"/>
      <c r="Y5602" s="14"/>
      <c r="Z5602" s="14"/>
      <c r="AA5602" s="14"/>
      <c r="AB5602" s="14"/>
      <c r="AC5602" s="14"/>
      <c r="AD5602" s="14"/>
      <c r="AE5602" s="14"/>
      <c r="AT5602" s="257" t="s">
        <v>252</v>
      </c>
      <c r="AU5602" s="257" t="s">
        <v>93</v>
      </c>
      <c r="AV5602" s="14" t="s">
        <v>93</v>
      </c>
      <c r="AW5602" s="14" t="s">
        <v>46</v>
      </c>
      <c r="AX5602" s="14" t="s">
        <v>85</v>
      </c>
      <c r="AY5602" s="257" t="s">
        <v>241</v>
      </c>
    </row>
    <row r="5603" s="14" customFormat="1">
      <c r="A5603" s="14"/>
      <c r="B5603" s="247"/>
      <c r="C5603" s="248"/>
      <c r="D5603" s="238" t="s">
        <v>252</v>
      </c>
      <c r="E5603" s="249" t="s">
        <v>39</v>
      </c>
      <c r="F5603" s="250" t="s">
        <v>4918</v>
      </c>
      <c r="G5603" s="248"/>
      <c r="H5603" s="251">
        <v>6.4500000000000002</v>
      </c>
      <c r="I5603" s="252"/>
      <c r="J5603" s="248"/>
      <c r="K5603" s="248"/>
      <c r="L5603" s="253"/>
      <c r="M5603" s="254"/>
      <c r="N5603" s="255"/>
      <c r="O5603" s="255"/>
      <c r="P5603" s="255"/>
      <c r="Q5603" s="255"/>
      <c r="R5603" s="255"/>
      <c r="S5603" s="255"/>
      <c r="T5603" s="256"/>
      <c r="U5603" s="14"/>
      <c r="V5603" s="14"/>
      <c r="W5603" s="14"/>
      <c r="X5603" s="14"/>
      <c r="Y5603" s="14"/>
      <c r="Z5603" s="14"/>
      <c r="AA5603" s="14"/>
      <c r="AB5603" s="14"/>
      <c r="AC5603" s="14"/>
      <c r="AD5603" s="14"/>
      <c r="AE5603" s="14"/>
      <c r="AT5603" s="257" t="s">
        <v>252</v>
      </c>
      <c r="AU5603" s="257" t="s">
        <v>93</v>
      </c>
      <c r="AV5603" s="14" t="s">
        <v>93</v>
      </c>
      <c r="AW5603" s="14" t="s">
        <v>46</v>
      </c>
      <c r="AX5603" s="14" t="s">
        <v>85</v>
      </c>
      <c r="AY5603" s="257" t="s">
        <v>241</v>
      </c>
    </row>
    <row r="5604" s="13" customFormat="1">
      <c r="A5604" s="13"/>
      <c r="B5604" s="236"/>
      <c r="C5604" s="237"/>
      <c r="D5604" s="238" t="s">
        <v>252</v>
      </c>
      <c r="E5604" s="239" t="s">
        <v>39</v>
      </c>
      <c r="F5604" s="240" t="s">
        <v>4919</v>
      </c>
      <c r="G5604" s="237"/>
      <c r="H5604" s="239" t="s">
        <v>39</v>
      </c>
      <c r="I5604" s="241"/>
      <c r="J5604" s="237"/>
      <c r="K5604" s="237"/>
      <c r="L5604" s="242"/>
      <c r="M5604" s="243"/>
      <c r="N5604" s="244"/>
      <c r="O5604" s="244"/>
      <c r="P5604" s="244"/>
      <c r="Q5604" s="244"/>
      <c r="R5604" s="244"/>
      <c r="S5604" s="244"/>
      <c r="T5604" s="245"/>
      <c r="U5604" s="13"/>
      <c r="V5604" s="13"/>
      <c r="W5604" s="13"/>
      <c r="X5604" s="13"/>
      <c r="Y5604" s="13"/>
      <c r="Z5604" s="13"/>
      <c r="AA5604" s="13"/>
      <c r="AB5604" s="13"/>
      <c r="AC5604" s="13"/>
      <c r="AD5604" s="13"/>
      <c r="AE5604" s="13"/>
      <c r="AT5604" s="246" t="s">
        <v>252</v>
      </c>
      <c r="AU5604" s="246" t="s">
        <v>93</v>
      </c>
      <c r="AV5604" s="13" t="s">
        <v>23</v>
      </c>
      <c r="AW5604" s="13" t="s">
        <v>46</v>
      </c>
      <c r="AX5604" s="13" t="s">
        <v>85</v>
      </c>
      <c r="AY5604" s="246" t="s">
        <v>241</v>
      </c>
    </row>
    <row r="5605" s="14" customFormat="1">
      <c r="A5605" s="14"/>
      <c r="B5605" s="247"/>
      <c r="C5605" s="248"/>
      <c r="D5605" s="238" t="s">
        <v>252</v>
      </c>
      <c r="E5605" s="249" t="s">
        <v>39</v>
      </c>
      <c r="F5605" s="250" t="s">
        <v>4920</v>
      </c>
      <c r="G5605" s="248"/>
      <c r="H5605" s="251">
        <v>24.75</v>
      </c>
      <c r="I5605" s="252"/>
      <c r="J5605" s="248"/>
      <c r="K5605" s="248"/>
      <c r="L5605" s="253"/>
      <c r="M5605" s="254"/>
      <c r="N5605" s="255"/>
      <c r="O5605" s="255"/>
      <c r="P5605" s="255"/>
      <c r="Q5605" s="255"/>
      <c r="R5605" s="255"/>
      <c r="S5605" s="255"/>
      <c r="T5605" s="256"/>
      <c r="U5605" s="14"/>
      <c r="V5605" s="14"/>
      <c r="W5605" s="14"/>
      <c r="X5605" s="14"/>
      <c r="Y5605" s="14"/>
      <c r="Z5605" s="14"/>
      <c r="AA5605" s="14"/>
      <c r="AB5605" s="14"/>
      <c r="AC5605" s="14"/>
      <c r="AD5605" s="14"/>
      <c r="AE5605" s="14"/>
      <c r="AT5605" s="257" t="s">
        <v>252</v>
      </c>
      <c r="AU5605" s="257" t="s">
        <v>93</v>
      </c>
      <c r="AV5605" s="14" t="s">
        <v>93</v>
      </c>
      <c r="AW5605" s="14" t="s">
        <v>46</v>
      </c>
      <c r="AX5605" s="14" t="s">
        <v>85</v>
      </c>
      <c r="AY5605" s="257" t="s">
        <v>241</v>
      </c>
    </row>
    <row r="5606" s="13" customFormat="1">
      <c r="A5606" s="13"/>
      <c r="B5606" s="236"/>
      <c r="C5606" s="237"/>
      <c r="D5606" s="238" t="s">
        <v>252</v>
      </c>
      <c r="E5606" s="239" t="s">
        <v>39</v>
      </c>
      <c r="F5606" s="240" t="s">
        <v>4921</v>
      </c>
      <c r="G5606" s="237"/>
      <c r="H5606" s="239" t="s">
        <v>39</v>
      </c>
      <c r="I5606" s="241"/>
      <c r="J5606" s="237"/>
      <c r="K5606" s="237"/>
      <c r="L5606" s="242"/>
      <c r="M5606" s="243"/>
      <c r="N5606" s="244"/>
      <c r="O5606" s="244"/>
      <c r="P5606" s="244"/>
      <c r="Q5606" s="244"/>
      <c r="R5606" s="244"/>
      <c r="S5606" s="244"/>
      <c r="T5606" s="245"/>
      <c r="U5606" s="13"/>
      <c r="V5606" s="13"/>
      <c r="W5606" s="13"/>
      <c r="X5606" s="13"/>
      <c r="Y5606" s="13"/>
      <c r="Z5606" s="13"/>
      <c r="AA5606" s="13"/>
      <c r="AB5606" s="13"/>
      <c r="AC5606" s="13"/>
      <c r="AD5606" s="13"/>
      <c r="AE5606" s="13"/>
      <c r="AT5606" s="246" t="s">
        <v>252</v>
      </c>
      <c r="AU5606" s="246" t="s">
        <v>93</v>
      </c>
      <c r="AV5606" s="13" t="s">
        <v>23</v>
      </c>
      <c r="AW5606" s="13" t="s">
        <v>46</v>
      </c>
      <c r="AX5606" s="13" t="s">
        <v>85</v>
      </c>
      <c r="AY5606" s="246" t="s">
        <v>241</v>
      </c>
    </row>
    <row r="5607" s="14" customFormat="1">
      <c r="A5607" s="14"/>
      <c r="B5607" s="247"/>
      <c r="C5607" s="248"/>
      <c r="D5607" s="238" t="s">
        <v>252</v>
      </c>
      <c r="E5607" s="249" t="s">
        <v>39</v>
      </c>
      <c r="F5607" s="250" t="s">
        <v>4918</v>
      </c>
      <c r="G5607" s="248"/>
      <c r="H5607" s="251">
        <v>6.4500000000000002</v>
      </c>
      <c r="I5607" s="252"/>
      <c r="J5607" s="248"/>
      <c r="K5607" s="248"/>
      <c r="L5607" s="253"/>
      <c r="M5607" s="254"/>
      <c r="N5607" s="255"/>
      <c r="O5607" s="255"/>
      <c r="P5607" s="255"/>
      <c r="Q5607" s="255"/>
      <c r="R5607" s="255"/>
      <c r="S5607" s="255"/>
      <c r="T5607" s="256"/>
      <c r="U5607" s="14"/>
      <c r="V5607" s="14"/>
      <c r="W5607" s="14"/>
      <c r="X5607" s="14"/>
      <c r="Y5607" s="14"/>
      <c r="Z5607" s="14"/>
      <c r="AA5607" s="14"/>
      <c r="AB5607" s="14"/>
      <c r="AC5607" s="14"/>
      <c r="AD5607" s="14"/>
      <c r="AE5607" s="14"/>
      <c r="AT5607" s="257" t="s">
        <v>252</v>
      </c>
      <c r="AU5607" s="257" t="s">
        <v>93</v>
      </c>
      <c r="AV5607" s="14" t="s">
        <v>93</v>
      </c>
      <c r="AW5607" s="14" t="s">
        <v>46</v>
      </c>
      <c r="AX5607" s="14" t="s">
        <v>85</v>
      </c>
      <c r="AY5607" s="257" t="s">
        <v>241</v>
      </c>
    </row>
    <row r="5608" s="14" customFormat="1">
      <c r="A5608" s="14"/>
      <c r="B5608" s="247"/>
      <c r="C5608" s="248"/>
      <c r="D5608" s="238" t="s">
        <v>252</v>
      </c>
      <c r="E5608" s="249" t="s">
        <v>39</v>
      </c>
      <c r="F5608" s="250" t="s">
        <v>4917</v>
      </c>
      <c r="G5608" s="248"/>
      <c r="H5608" s="251">
        <v>7.3099999999999996</v>
      </c>
      <c r="I5608" s="252"/>
      <c r="J5608" s="248"/>
      <c r="K5608" s="248"/>
      <c r="L5608" s="253"/>
      <c r="M5608" s="254"/>
      <c r="N5608" s="255"/>
      <c r="O5608" s="255"/>
      <c r="P5608" s="255"/>
      <c r="Q5608" s="255"/>
      <c r="R5608" s="255"/>
      <c r="S5608" s="255"/>
      <c r="T5608" s="256"/>
      <c r="U5608" s="14"/>
      <c r="V5608" s="14"/>
      <c r="W5608" s="14"/>
      <c r="X5608" s="14"/>
      <c r="Y5608" s="14"/>
      <c r="Z5608" s="14"/>
      <c r="AA5608" s="14"/>
      <c r="AB5608" s="14"/>
      <c r="AC5608" s="14"/>
      <c r="AD5608" s="14"/>
      <c r="AE5608" s="14"/>
      <c r="AT5608" s="257" t="s">
        <v>252</v>
      </c>
      <c r="AU5608" s="257" t="s">
        <v>93</v>
      </c>
      <c r="AV5608" s="14" t="s">
        <v>93</v>
      </c>
      <c r="AW5608" s="14" t="s">
        <v>46</v>
      </c>
      <c r="AX5608" s="14" t="s">
        <v>85</v>
      </c>
      <c r="AY5608" s="257" t="s">
        <v>241</v>
      </c>
    </row>
    <row r="5609" s="13" customFormat="1">
      <c r="A5609" s="13"/>
      <c r="B5609" s="236"/>
      <c r="C5609" s="237"/>
      <c r="D5609" s="238" t="s">
        <v>252</v>
      </c>
      <c r="E5609" s="239" t="s">
        <v>39</v>
      </c>
      <c r="F5609" s="240" t="s">
        <v>4922</v>
      </c>
      <c r="G5609" s="237"/>
      <c r="H5609" s="239" t="s">
        <v>39</v>
      </c>
      <c r="I5609" s="241"/>
      <c r="J5609" s="237"/>
      <c r="K5609" s="237"/>
      <c r="L5609" s="242"/>
      <c r="M5609" s="243"/>
      <c r="N5609" s="244"/>
      <c r="O5609" s="244"/>
      <c r="P5609" s="244"/>
      <c r="Q5609" s="244"/>
      <c r="R5609" s="244"/>
      <c r="S5609" s="244"/>
      <c r="T5609" s="245"/>
      <c r="U5609" s="13"/>
      <c r="V5609" s="13"/>
      <c r="W5609" s="13"/>
      <c r="X5609" s="13"/>
      <c r="Y5609" s="13"/>
      <c r="Z5609" s="13"/>
      <c r="AA5609" s="13"/>
      <c r="AB5609" s="13"/>
      <c r="AC5609" s="13"/>
      <c r="AD5609" s="13"/>
      <c r="AE5609" s="13"/>
      <c r="AT5609" s="246" t="s">
        <v>252</v>
      </c>
      <c r="AU5609" s="246" t="s">
        <v>93</v>
      </c>
      <c r="AV5609" s="13" t="s">
        <v>23</v>
      </c>
      <c r="AW5609" s="13" t="s">
        <v>46</v>
      </c>
      <c r="AX5609" s="13" t="s">
        <v>85</v>
      </c>
      <c r="AY5609" s="246" t="s">
        <v>241</v>
      </c>
    </row>
    <row r="5610" s="14" customFormat="1">
      <c r="A5610" s="14"/>
      <c r="B5610" s="247"/>
      <c r="C5610" s="248"/>
      <c r="D5610" s="238" t="s">
        <v>252</v>
      </c>
      <c r="E5610" s="249" t="s">
        <v>39</v>
      </c>
      <c r="F5610" s="250" t="s">
        <v>4918</v>
      </c>
      <c r="G5610" s="248"/>
      <c r="H5610" s="251">
        <v>6.4500000000000002</v>
      </c>
      <c r="I5610" s="252"/>
      <c r="J5610" s="248"/>
      <c r="K5610" s="248"/>
      <c r="L5610" s="253"/>
      <c r="M5610" s="254"/>
      <c r="N5610" s="255"/>
      <c r="O5610" s="255"/>
      <c r="P5610" s="255"/>
      <c r="Q5610" s="255"/>
      <c r="R5610" s="255"/>
      <c r="S5610" s="255"/>
      <c r="T5610" s="256"/>
      <c r="U5610" s="14"/>
      <c r="V5610" s="14"/>
      <c r="W5610" s="14"/>
      <c r="X5610" s="14"/>
      <c r="Y5610" s="14"/>
      <c r="Z5610" s="14"/>
      <c r="AA5610" s="14"/>
      <c r="AB5610" s="14"/>
      <c r="AC5610" s="14"/>
      <c r="AD5610" s="14"/>
      <c r="AE5610" s="14"/>
      <c r="AT5610" s="257" t="s">
        <v>252</v>
      </c>
      <c r="AU5610" s="257" t="s">
        <v>93</v>
      </c>
      <c r="AV5610" s="14" t="s">
        <v>93</v>
      </c>
      <c r="AW5610" s="14" t="s">
        <v>46</v>
      </c>
      <c r="AX5610" s="14" t="s">
        <v>85</v>
      </c>
      <c r="AY5610" s="257" t="s">
        <v>241</v>
      </c>
    </row>
    <row r="5611" s="14" customFormat="1">
      <c r="A5611" s="14"/>
      <c r="B5611" s="247"/>
      <c r="C5611" s="248"/>
      <c r="D5611" s="238" t="s">
        <v>252</v>
      </c>
      <c r="E5611" s="249" t="s">
        <v>39</v>
      </c>
      <c r="F5611" s="250" t="s">
        <v>4917</v>
      </c>
      <c r="G5611" s="248"/>
      <c r="H5611" s="251">
        <v>7.3099999999999996</v>
      </c>
      <c r="I5611" s="252"/>
      <c r="J5611" s="248"/>
      <c r="K5611" s="248"/>
      <c r="L5611" s="253"/>
      <c r="M5611" s="254"/>
      <c r="N5611" s="255"/>
      <c r="O5611" s="255"/>
      <c r="P5611" s="255"/>
      <c r="Q5611" s="255"/>
      <c r="R5611" s="255"/>
      <c r="S5611" s="255"/>
      <c r="T5611" s="256"/>
      <c r="U5611" s="14"/>
      <c r="V5611" s="14"/>
      <c r="W5611" s="14"/>
      <c r="X5611" s="14"/>
      <c r="Y5611" s="14"/>
      <c r="Z5611" s="14"/>
      <c r="AA5611" s="14"/>
      <c r="AB5611" s="14"/>
      <c r="AC5611" s="14"/>
      <c r="AD5611" s="14"/>
      <c r="AE5611" s="14"/>
      <c r="AT5611" s="257" t="s">
        <v>252</v>
      </c>
      <c r="AU5611" s="257" t="s">
        <v>93</v>
      </c>
      <c r="AV5611" s="14" t="s">
        <v>93</v>
      </c>
      <c r="AW5611" s="14" t="s">
        <v>46</v>
      </c>
      <c r="AX5611" s="14" t="s">
        <v>85</v>
      </c>
      <c r="AY5611" s="257" t="s">
        <v>241</v>
      </c>
    </row>
    <row r="5612" s="13" customFormat="1">
      <c r="A5612" s="13"/>
      <c r="B5612" s="236"/>
      <c r="C5612" s="237"/>
      <c r="D5612" s="238" t="s">
        <v>252</v>
      </c>
      <c r="E5612" s="239" t="s">
        <v>39</v>
      </c>
      <c r="F5612" s="240" t="s">
        <v>4923</v>
      </c>
      <c r="G5612" s="237"/>
      <c r="H5612" s="239" t="s">
        <v>39</v>
      </c>
      <c r="I5612" s="241"/>
      <c r="J5612" s="237"/>
      <c r="K5612" s="237"/>
      <c r="L5612" s="242"/>
      <c r="M5612" s="243"/>
      <c r="N5612" s="244"/>
      <c r="O5612" s="244"/>
      <c r="P5612" s="244"/>
      <c r="Q5612" s="244"/>
      <c r="R5612" s="244"/>
      <c r="S5612" s="244"/>
      <c r="T5612" s="245"/>
      <c r="U5612" s="13"/>
      <c r="V5612" s="13"/>
      <c r="W5612" s="13"/>
      <c r="X5612" s="13"/>
      <c r="Y5612" s="13"/>
      <c r="Z5612" s="13"/>
      <c r="AA5612" s="13"/>
      <c r="AB5612" s="13"/>
      <c r="AC5612" s="13"/>
      <c r="AD5612" s="13"/>
      <c r="AE5612" s="13"/>
      <c r="AT5612" s="246" t="s">
        <v>252</v>
      </c>
      <c r="AU5612" s="246" t="s">
        <v>93</v>
      </c>
      <c r="AV5612" s="13" t="s">
        <v>23</v>
      </c>
      <c r="AW5612" s="13" t="s">
        <v>46</v>
      </c>
      <c r="AX5612" s="13" t="s">
        <v>85</v>
      </c>
      <c r="AY5612" s="246" t="s">
        <v>241</v>
      </c>
    </row>
    <row r="5613" s="13" customFormat="1">
      <c r="A5613" s="13"/>
      <c r="B5613" s="236"/>
      <c r="C5613" s="237"/>
      <c r="D5613" s="238" t="s">
        <v>252</v>
      </c>
      <c r="E5613" s="239" t="s">
        <v>39</v>
      </c>
      <c r="F5613" s="240" t="s">
        <v>4924</v>
      </c>
      <c r="G5613" s="237"/>
      <c r="H5613" s="239" t="s">
        <v>39</v>
      </c>
      <c r="I5613" s="241"/>
      <c r="J5613" s="237"/>
      <c r="K5613" s="237"/>
      <c r="L5613" s="242"/>
      <c r="M5613" s="243"/>
      <c r="N5613" s="244"/>
      <c r="O5613" s="244"/>
      <c r="P5613" s="244"/>
      <c r="Q5613" s="244"/>
      <c r="R5613" s="244"/>
      <c r="S5613" s="244"/>
      <c r="T5613" s="245"/>
      <c r="U5613" s="13"/>
      <c r="V5613" s="13"/>
      <c r="W5613" s="13"/>
      <c r="X5613" s="13"/>
      <c r="Y5613" s="13"/>
      <c r="Z5613" s="13"/>
      <c r="AA5613" s="13"/>
      <c r="AB5613" s="13"/>
      <c r="AC5613" s="13"/>
      <c r="AD5613" s="13"/>
      <c r="AE5613" s="13"/>
      <c r="AT5613" s="246" t="s">
        <v>252</v>
      </c>
      <c r="AU5613" s="246" t="s">
        <v>93</v>
      </c>
      <c r="AV5613" s="13" t="s">
        <v>23</v>
      </c>
      <c r="AW5613" s="13" t="s">
        <v>46</v>
      </c>
      <c r="AX5613" s="13" t="s">
        <v>85</v>
      </c>
      <c r="AY5613" s="246" t="s">
        <v>241</v>
      </c>
    </row>
    <row r="5614" s="14" customFormat="1">
      <c r="A5614" s="14"/>
      <c r="B5614" s="247"/>
      <c r="C5614" s="248"/>
      <c r="D5614" s="238" t="s">
        <v>252</v>
      </c>
      <c r="E5614" s="249" t="s">
        <v>39</v>
      </c>
      <c r="F5614" s="250" t="s">
        <v>4925</v>
      </c>
      <c r="G5614" s="248"/>
      <c r="H5614" s="251">
        <v>11.497999999999999</v>
      </c>
      <c r="I5614" s="252"/>
      <c r="J5614" s="248"/>
      <c r="K5614" s="248"/>
      <c r="L5614" s="253"/>
      <c r="M5614" s="254"/>
      <c r="N5614" s="255"/>
      <c r="O5614" s="255"/>
      <c r="P5614" s="255"/>
      <c r="Q5614" s="255"/>
      <c r="R5614" s="255"/>
      <c r="S5614" s="255"/>
      <c r="T5614" s="256"/>
      <c r="U5614" s="14"/>
      <c r="V5614" s="14"/>
      <c r="W5614" s="14"/>
      <c r="X5614" s="14"/>
      <c r="Y5614" s="14"/>
      <c r="Z5614" s="14"/>
      <c r="AA5614" s="14"/>
      <c r="AB5614" s="14"/>
      <c r="AC5614" s="14"/>
      <c r="AD5614" s="14"/>
      <c r="AE5614" s="14"/>
      <c r="AT5614" s="257" t="s">
        <v>252</v>
      </c>
      <c r="AU5614" s="257" t="s">
        <v>93</v>
      </c>
      <c r="AV5614" s="14" t="s">
        <v>93</v>
      </c>
      <c r="AW5614" s="14" t="s">
        <v>46</v>
      </c>
      <c r="AX5614" s="14" t="s">
        <v>85</v>
      </c>
      <c r="AY5614" s="257" t="s">
        <v>241</v>
      </c>
    </row>
    <row r="5615" s="14" customFormat="1">
      <c r="A5615" s="14"/>
      <c r="B5615" s="247"/>
      <c r="C5615" s="248"/>
      <c r="D5615" s="238" t="s">
        <v>252</v>
      </c>
      <c r="E5615" s="249" t="s">
        <v>39</v>
      </c>
      <c r="F5615" s="250" t="s">
        <v>4926</v>
      </c>
      <c r="G5615" s="248"/>
      <c r="H5615" s="251">
        <v>6.5030000000000001</v>
      </c>
      <c r="I5615" s="252"/>
      <c r="J5615" s="248"/>
      <c r="K5615" s="248"/>
      <c r="L5615" s="253"/>
      <c r="M5615" s="254"/>
      <c r="N5615" s="255"/>
      <c r="O5615" s="255"/>
      <c r="P5615" s="255"/>
      <c r="Q5615" s="255"/>
      <c r="R5615" s="255"/>
      <c r="S5615" s="255"/>
      <c r="T5615" s="256"/>
      <c r="U5615" s="14"/>
      <c r="V5615" s="14"/>
      <c r="W5615" s="14"/>
      <c r="X5615" s="14"/>
      <c r="Y5615" s="14"/>
      <c r="Z5615" s="14"/>
      <c r="AA5615" s="14"/>
      <c r="AB5615" s="14"/>
      <c r="AC5615" s="14"/>
      <c r="AD5615" s="14"/>
      <c r="AE5615" s="14"/>
      <c r="AT5615" s="257" t="s">
        <v>252</v>
      </c>
      <c r="AU5615" s="257" t="s">
        <v>93</v>
      </c>
      <c r="AV5615" s="14" t="s">
        <v>93</v>
      </c>
      <c r="AW5615" s="14" t="s">
        <v>46</v>
      </c>
      <c r="AX5615" s="14" t="s">
        <v>85</v>
      </c>
      <c r="AY5615" s="257" t="s">
        <v>241</v>
      </c>
    </row>
    <row r="5616" s="13" customFormat="1">
      <c r="A5616" s="13"/>
      <c r="B5616" s="236"/>
      <c r="C5616" s="237"/>
      <c r="D5616" s="238" t="s">
        <v>252</v>
      </c>
      <c r="E5616" s="239" t="s">
        <v>39</v>
      </c>
      <c r="F5616" s="240" t="s">
        <v>4927</v>
      </c>
      <c r="G5616" s="237"/>
      <c r="H5616" s="239" t="s">
        <v>39</v>
      </c>
      <c r="I5616" s="241"/>
      <c r="J5616" s="237"/>
      <c r="K5616" s="237"/>
      <c r="L5616" s="242"/>
      <c r="M5616" s="243"/>
      <c r="N5616" s="244"/>
      <c r="O5616" s="244"/>
      <c r="P5616" s="244"/>
      <c r="Q5616" s="244"/>
      <c r="R5616" s="244"/>
      <c r="S5616" s="244"/>
      <c r="T5616" s="245"/>
      <c r="U5616" s="13"/>
      <c r="V5616" s="13"/>
      <c r="W5616" s="13"/>
      <c r="X5616" s="13"/>
      <c r="Y5616" s="13"/>
      <c r="Z5616" s="13"/>
      <c r="AA5616" s="13"/>
      <c r="AB5616" s="13"/>
      <c r="AC5616" s="13"/>
      <c r="AD5616" s="13"/>
      <c r="AE5616" s="13"/>
      <c r="AT5616" s="246" t="s">
        <v>252</v>
      </c>
      <c r="AU5616" s="246" t="s">
        <v>93</v>
      </c>
      <c r="AV5616" s="13" t="s">
        <v>23</v>
      </c>
      <c r="AW5616" s="13" t="s">
        <v>46</v>
      </c>
      <c r="AX5616" s="13" t="s">
        <v>85</v>
      </c>
      <c r="AY5616" s="246" t="s">
        <v>241</v>
      </c>
    </row>
    <row r="5617" s="14" customFormat="1">
      <c r="A5617" s="14"/>
      <c r="B5617" s="247"/>
      <c r="C5617" s="248"/>
      <c r="D5617" s="238" t="s">
        <v>252</v>
      </c>
      <c r="E5617" s="249" t="s">
        <v>39</v>
      </c>
      <c r="F5617" s="250" t="s">
        <v>4914</v>
      </c>
      <c r="G5617" s="248"/>
      <c r="H5617" s="251">
        <v>7.5229999999999997</v>
      </c>
      <c r="I5617" s="252"/>
      <c r="J5617" s="248"/>
      <c r="K5617" s="248"/>
      <c r="L5617" s="253"/>
      <c r="M5617" s="254"/>
      <c r="N5617" s="255"/>
      <c r="O5617" s="255"/>
      <c r="P5617" s="255"/>
      <c r="Q5617" s="255"/>
      <c r="R5617" s="255"/>
      <c r="S5617" s="255"/>
      <c r="T5617" s="256"/>
      <c r="U5617" s="14"/>
      <c r="V5617" s="14"/>
      <c r="W5617" s="14"/>
      <c r="X5617" s="14"/>
      <c r="Y5617" s="14"/>
      <c r="Z5617" s="14"/>
      <c r="AA5617" s="14"/>
      <c r="AB5617" s="14"/>
      <c r="AC5617" s="14"/>
      <c r="AD5617" s="14"/>
      <c r="AE5617" s="14"/>
      <c r="AT5617" s="257" t="s">
        <v>252</v>
      </c>
      <c r="AU5617" s="257" t="s">
        <v>93</v>
      </c>
      <c r="AV5617" s="14" t="s">
        <v>93</v>
      </c>
      <c r="AW5617" s="14" t="s">
        <v>46</v>
      </c>
      <c r="AX5617" s="14" t="s">
        <v>85</v>
      </c>
      <c r="AY5617" s="257" t="s">
        <v>241</v>
      </c>
    </row>
    <row r="5618" s="14" customFormat="1">
      <c r="A5618" s="14"/>
      <c r="B5618" s="247"/>
      <c r="C5618" s="248"/>
      <c r="D5618" s="238" t="s">
        <v>252</v>
      </c>
      <c r="E5618" s="249" t="s">
        <v>39</v>
      </c>
      <c r="F5618" s="250" t="s">
        <v>4928</v>
      </c>
      <c r="G5618" s="248"/>
      <c r="H5618" s="251">
        <v>7.8200000000000003</v>
      </c>
      <c r="I5618" s="252"/>
      <c r="J5618" s="248"/>
      <c r="K5618" s="248"/>
      <c r="L5618" s="253"/>
      <c r="M5618" s="254"/>
      <c r="N5618" s="255"/>
      <c r="O5618" s="255"/>
      <c r="P5618" s="255"/>
      <c r="Q5618" s="255"/>
      <c r="R5618" s="255"/>
      <c r="S5618" s="255"/>
      <c r="T5618" s="256"/>
      <c r="U5618" s="14"/>
      <c r="V5618" s="14"/>
      <c r="W5618" s="14"/>
      <c r="X5618" s="14"/>
      <c r="Y5618" s="14"/>
      <c r="Z5618" s="14"/>
      <c r="AA5618" s="14"/>
      <c r="AB5618" s="14"/>
      <c r="AC5618" s="14"/>
      <c r="AD5618" s="14"/>
      <c r="AE5618" s="14"/>
      <c r="AT5618" s="257" t="s">
        <v>252</v>
      </c>
      <c r="AU5618" s="257" t="s">
        <v>93</v>
      </c>
      <c r="AV5618" s="14" t="s">
        <v>93</v>
      </c>
      <c r="AW5618" s="14" t="s">
        <v>46</v>
      </c>
      <c r="AX5618" s="14" t="s">
        <v>85</v>
      </c>
      <c r="AY5618" s="257" t="s">
        <v>241</v>
      </c>
    </row>
    <row r="5619" s="13" customFormat="1">
      <c r="A5619" s="13"/>
      <c r="B5619" s="236"/>
      <c r="C5619" s="237"/>
      <c r="D5619" s="238" t="s">
        <v>252</v>
      </c>
      <c r="E5619" s="239" t="s">
        <v>39</v>
      </c>
      <c r="F5619" s="240" t="s">
        <v>4929</v>
      </c>
      <c r="G5619" s="237"/>
      <c r="H5619" s="239" t="s">
        <v>39</v>
      </c>
      <c r="I5619" s="241"/>
      <c r="J5619" s="237"/>
      <c r="K5619" s="237"/>
      <c r="L5619" s="242"/>
      <c r="M5619" s="243"/>
      <c r="N5619" s="244"/>
      <c r="O5619" s="244"/>
      <c r="P5619" s="244"/>
      <c r="Q5619" s="244"/>
      <c r="R5619" s="244"/>
      <c r="S5619" s="244"/>
      <c r="T5619" s="245"/>
      <c r="U5619" s="13"/>
      <c r="V5619" s="13"/>
      <c r="W5619" s="13"/>
      <c r="X5619" s="13"/>
      <c r="Y5619" s="13"/>
      <c r="Z5619" s="13"/>
      <c r="AA5619" s="13"/>
      <c r="AB5619" s="13"/>
      <c r="AC5619" s="13"/>
      <c r="AD5619" s="13"/>
      <c r="AE5619" s="13"/>
      <c r="AT5619" s="246" t="s">
        <v>252</v>
      </c>
      <c r="AU5619" s="246" t="s">
        <v>93</v>
      </c>
      <c r="AV5619" s="13" t="s">
        <v>23</v>
      </c>
      <c r="AW5619" s="13" t="s">
        <v>46</v>
      </c>
      <c r="AX5619" s="13" t="s">
        <v>85</v>
      </c>
      <c r="AY5619" s="246" t="s">
        <v>241</v>
      </c>
    </row>
    <row r="5620" s="13" customFormat="1">
      <c r="A5620" s="13"/>
      <c r="B5620" s="236"/>
      <c r="C5620" s="237"/>
      <c r="D5620" s="238" t="s">
        <v>252</v>
      </c>
      <c r="E5620" s="239" t="s">
        <v>39</v>
      </c>
      <c r="F5620" s="240" t="s">
        <v>4930</v>
      </c>
      <c r="G5620" s="237"/>
      <c r="H5620" s="239" t="s">
        <v>39</v>
      </c>
      <c r="I5620" s="241"/>
      <c r="J5620" s="237"/>
      <c r="K5620" s="237"/>
      <c r="L5620" s="242"/>
      <c r="M5620" s="243"/>
      <c r="N5620" s="244"/>
      <c r="O5620" s="244"/>
      <c r="P5620" s="244"/>
      <c r="Q5620" s="244"/>
      <c r="R5620" s="244"/>
      <c r="S5620" s="244"/>
      <c r="T5620" s="245"/>
      <c r="U5620" s="13"/>
      <c r="V5620" s="13"/>
      <c r="W5620" s="13"/>
      <c r="X5620" s="13"/>
      <c r="Y5620" s="13"/>
      <c r="Z5620" s="13"/>
      <c r="AA5620" s="13"/>
      <c r="AB5620" s="13"/>
      <c r="AC5620" s="13"/>
      <c r="AD5620" s="13"/>
      <c r="AE5620" s="13"/>
      <c r="AT5620" s="246" t="s">
        <v>252</v>
      </c>
      <c r="AU5620" s="246" t="s">
        <v>93</v>
      </c>
      <c r="AV5620" s="13" t="s">
        <v>23</v>
      </c>
      <c r="AW5620" s="13" t="s">
        <v>46</v>
      </c>
      <c r="AX5620" s="13" t="s">
        <v>85</v>
      </c>
      <c r="AY5620" s="246" t="s">
        <v>241</v>
      </c>
    </row>
    <row r="5621" s="14" customFormat="1">
      <c r="A5621" s="14"/>
      <c r="B5621" s="247"/>
      <c r="C5621" s="248"/>
      <c r="D5621" s="238" t="s">
        <v>252</v>
      </c>
      <c r="E5621" s="249" t="s">
        <v>39</v>
      </c>
      <c r="F5621" s="250" t="s">
        <v>4917</v>
      </c>
      <c r="G5621" s="248"/>
      <c r="H5621" s="251">
        <v>7.3099999999999996</v>
      </c>
      <c r="I5621" s="252"/>
      <c r="J5621" s="248"/>
      <c r="K5621" s="248"/>
      <c r="L5621" s="253"/>
      <c r="M5621" s="254"/>
      <c r="N5621" s="255"/>
      <c r="O5621" s="255"/>
      <c r="P5621" s="255"/>
      <c r="Q5621" s="255"/>
      <c r="R5621" s="255"/>
      <c r="S5621" s="255"/>
      <c r="T5621" s="256"/>
      <c r="U5621" s="14"/>
      <c r="V5621" s="14"/>
      <c r="W5621" s="14"/>
      <c r="X5621" s="14"/>
      <c r="Y5621" s="14"/>
      <c r="Z5621" s="14"/>
      <c r="AA5621" s="14"/>
      <c r="AB5621" s="14"/>
      <c r="AC5621" s="14"/>
      <c r="AD5621" s="14"/>
      <c r="AE5621" s="14"/>
      <c r="AT5621" s="257" t="s">
        <v>252</v>
      </c>
      <c r="AU5621" s="257" t="s">
        <v>93</v>
      </c>
      <c r="AV5621" s="14" t="s">
        <v>93</v>
      </c>
      <c r="AW5621" s="14" t="s">
        <v>46</v>
      </c>
      <c r="AX5621" s="14" t="s">
        <v>85</v>
      </c>
      <c r="AY5621" s="257" t="s">
        <v>241</v>
      </c>
    </row>
    <row r="5622" s="14" customFormat="1">
      <c r="A5622" s="14"/>
      <c r="B5622" s="247"/>
      <c r="C5622" s="248"/>
      <c r="D5622" s="238" t="s">
        <v>252</v>
      </c>
      <c r="E5622" s="249" t="s">
        <v>39</v>
      </c>
      <c r="F5622" s="250" t="s">
        <v>4918</v>
      </c>
      <c r="G5622" s="248"/>
      <c r="H5622" s="251">
        <v>6.4500000000000002</v>
      </c>
      <c r="I5622" s="252"/>
      <c r="J5622" s="248"/>
      <c r="K5622" s="248"/>
      <c r="L5622" s="253"/>
      <c r="M5622" s="254"/>
      <c r="N5622" s="255"/>
      <c r="O5622" s="255"/>
      <c r="P5622" s="255"/>
      <c r="Q5622" s="255"/>
      <c r="R5622" s="255"/>
      <c r="S5622" s="255"/>
      <c r="T5622" s="256"/>
      <c r="U5622" s="14"/>
      <c r="V5622" s="14"/>
      <c r="W5622" s="14"/>
      <c r="X5622" s="14"/>
      <c r="Y5622" s="14"/>
      <c r="Z5622" s="14"/>
      <c r="AA5622" s="14"/>
      <c r="AB5622" s="14"/>
      <c r="AC5622" s="14"/>
      <c r="AD5622" s="14"/>
      <c r="AE5622" s="14"/>
      <c r="AT5622" s="257" t="s">
        <v>252</v>
      </c>
      <c r="AU5622" s="257" t="s">
        <v>93</v>
      </c>
      <c r="AV5622" s="14" t="s">
        <v>93</v>
      </c>
      <c r="AW5622" s="14" t="s">
        <v>46</v>
      </c>
      <c r="AX5622" s="14" t="s">
        <v>85</v>
      </c>
      <c r="AY5622" s="257" t="s">
        <v>241</v>
      </c>
    </row>
    <row r="5623" s="13" customFormat="1">
      <c r="A5623" s="13"/>
      <c r="B5623" s="236"/>
      <c r="C5623" s="237"/>
      <c r="D5623" s="238" t="s">
        <v>252</v>
      </c>
      <c r="E5623" s="239" t="s">
        <v>39</v>
      </c>
      <c r="F5623" s="240" t="s">
        <v>4931</v>
      </c>
      <c r="G5623" s="237"/>
      <c r="H5623" s="239" t="s">
        <v>39</v>
      </c>
      <c r="I5623" s="241"/>
      <c r="J5623" s="237"/>
      <c r="K5623" s="237"/>
      <c r="L5623" s="242"/>
      <c r="M5623" s="243"/>
      <c r="N5623" s="244"/>
      <c r="O5623" s="244"/>
      <c r="P5623" s="244"/>
      <c r="Q5623" s="244"/>
      <c r="R5623" s="244"/>
      <c r="S5623" s="244"/>
      <c r="T5623" s="245"/>
      <c r="U5623" s="13"/>
      <c r="V5623" s="13"/>
      <c r="W5623" s="13"/>
      <c r="X5623" s="13"/>
      <c r="Y5623" s="13"/>
      <c r="Z5623" s="13"/>
      <c r="AA5623" s="13"/>
      <c r="AB5623" s="13"/>
      <c r="AC5623" s="13"/>
      <c r="AD5623" s="13"/>
      <c r="AE5623" s="13"/>
      <c r="AT5623" s="246" t="s">
        <v>252</v>
      </c>
      <c r="AU5623" s="246" t="s">
        <v>93</v>
      </c>
      <c r="AV5623" s="13" t="s">
        <v>23</v>
      </c>
      <c r="AW5623" s="13" t="s">
        <v>46</v>
      </c>
      <c r="AX5623" s="13" t="s">
        <v>85</v>
      </c>
      <c r="AY5623" s="246" t="s">
        <v>241</v>
      </c>
    </row>
    <row r="5624" s="14" customFormat="1">
      <c r="A5624" s="14"/>
      <c r="B5624" s="247"/>
      <c r="C5624" s="248"/>
      <c r="D5624" s="238" t="s">
        <v>252</v>
      </c>
      <c r="E5624" s="249" t="s">
        <v>39</v>
      </c>
      <c r="F5624" s="250" t="s">
        <v>4920</v>
      </c>
      <c r="G5624" s="248"/>
      <c r="H5624" s="251">
        <v>24.75</v>
      </c>
      <c r="I5624" s="252"/>
      <c r="J5624" s="248"/>
      <c r="K5624" s="248"/>
      <c r="L5624" s="253"/>
      <c r="M5624" s="254"/>
      <c r="N5624" s="255"/>
      <c r="O5624" s="255"/>
      <c r="P5624" s="255"/>
      <c r="Q5624" s="255"/>
      <c r="R5624" s="255"/>
      <c r="S5624" s="255"/>
      <c r="T5624" s="256"/>
      <c r="U5624" s="14"/>
      <c r="V5624" s="14"/>
      <c r="W5624" s="14"/>
      <c r="X5624" s="14"/>
      <c r="Y5624" s="14"/>
      <c r="Z5624" s="14"/>
      <c r="AA5624" s="14"/>
      <c r="AB5624" s="14"/>
      <c r="AC5624" s="14"/>
      <c r="AD5624" s="14"/>
      <c r="AE5624" s="14"/>
      <c r="AT5624" s="257" t="s">
        <v>252</v>
      </c>
      <c r="AU5624" s="257" t="s">
        <v>93</v>
      </c>
      <c r="AV5624" s="14" t="s">
        <v>93</v>
      </c>
      <c r="AW5624" s="14" t="s">
        <v>46</v>
      </c>
      <c r="AX5624" s="14" t="s">
        <v>85</v>
      </c>
      <c r="AY5624" s="257" t="s">
        <v>241</v>
      </c>
    </row>
    <row r="5625" s="13" customFormat="1">
      <c r="A5625" s="13"/>
      <c r="B5625" s="236"/>
      <c r="C5625" s="237"/>
      <c r="D5625" s="238" t="s">
        <v>252</v>
      </c>
      <c r="E5625" s="239" t="s">
        <v>39</v>
      </c>
      <c r="F5625" s="240" t="s">
        <v>4932</v>
      </c>
      <c r="G5625" s="237"/>
      <c r="H5625" s="239" t="s">
        <v>39</v>
      </c>
      <c r="I5625" s="241"/>
      <c r="J5625" s="237"/>
      <c r="K5625" s="237"/>
      <c r="L5625" s="242"/>
      <c r="M5625" s="243"/>
      <c r="N5625" s="244"/>
      <c r="O5625" s="244"/>
      <c r="P5625" s="244"/>
      <c r="Q5625" s="244"/>
      <c r="R5625" s="244"/>
      <c r="S5625" s="244"/>
      <c r="T5625" s="245"/>
      <c r="U5625" s="13"/>
      <c r="V5625" s="13"/>
      <c r="W5625" s="13"/>
      <c r="X5625" s="13"/>
      <c r="Y5625" s="13"/>
      <c r="Z5625" s="13"/>
      <c r="AA5625" s="13"/>
      <c r="AB5625" s="13"/>
      <c r="AC5625" s="13"/>
      <c r="AD5625" s="13"/>
      <c r="AE5625" s="13"/>
      <c r="AT5625" s="246" t="s">
        <v>252</v>
      </c>
      <c r="AU5625" s="246" t="s">
        <v>93</v>
      </c>
      <c r="AV5625" s="13" t="s">
        <v>23</v>
      </c>
      <c r="AW5625" s="13" t="s">
        <v>46</v>
      </c>
      <c r="AX5625" s="13" t="s">
        <v>85</v>
      </c>
      <c r="AY5625" s="246" t="s">
        <v>241</v>
      </c>
    </row>
    <row r="5626" s="14" customFormat="1">
      <c r="A5626" s="14"/>
      <c r="B5626" s="247"/>
      <c r="C5626" s="248"/>
      <c r="D5626" s="238" t="s">
        <v>252</v>
      </c>
      <c r="E5626" s="249" t="s">
        <v>39</v>
      </c>
      <c r="F5626" s="250" t="s">
        <v>4917</v>
      </c>
      <c r="G5626" s="248"/>
      <c r="H5626" s="251">
        <v>7.3099999999999996</v>
      </c>
      <c r="I5626" s="252"/>
      <c r="J5626" s="248"/>
      <c r="K5626" s="248"/>
      <c r="L5626" s="253"/>
      <c r="M5626" s="254"/>
      <c r="N5626" s="255"/>
      <c r="O5626" s="255"/>
      <c r="P5626" s="255"/>
      <c r="Q5626" s="255"/>
      <c r="R5626" s="255"/>
      <c r="S5626" s="255"/>
      <c r="T5626" s="256"/>
      <c r="U5626" s="14"/>
      <c r="V5626" s="14"/>
      <c r="W5626" s="14"/>
      <c r="X5626" s="14"/>
      <c r="Y5626" s="14"/>
      <c r="Z5626" s="14"/>
      <c r="AA5626" s="14"/>
      <c r="AB5626" s="14"/>
      <c r="AC5626" s="14"/>
      <c r="AD5626" s="14"/>
      <c r="AE5626" s="14"/>
      <c r="AT5626" s="257" t="s">
        <v>252</v>
      </c>
      <c r="AU5626" s="257" t="s">
        <v>93</v>
      </c>
      <c r="AV5626" s="14" t="s">
        <v>93</v>
      </c>
      <c r="AW5626" s="14" t="s">
        <v>46</v>
      </c>
      <c r="AX5626" s="14" t="s">
        <v>85</v>
      </c>
      <c r="AY5626" s="257" t="s">
        <v>241</v>
      </c>
    </row>
    <row r="5627" s="14" customFormat="1">
      <c r="A5627" s="14"/>
      <c r="B5627" s="247"/>
      <c r="C5627" s="248"/>
      <c r="D5627" s="238" t="s">
        <v>252</v>
      </c>
      <c r="E5627" s="249" t="s">
        <v>39</v>
      </c>
      <c r="F5627" s="250" t="s">
        <v>4918</v>
      </c>
      <c r="G5627" s="248"/>
      <c r="H5627" s="251">
        <v>6.4500000000000002</v>
      </c>
      <c r="I5627" s="252"/>
      <c r="J5627" s="248"/>
      <c r="K5627" s="248"/>
      <c r="L5627" s="253"/>
      <c r="M5627" s="254"/>
      <c r="N5627" s="255"/>
      <c r="O5627" s="255"/>
      <c r="P5627" s="255"/>
      <c r="Q5627" s="255"/>
      <c r="R5627" s="255"/>
      <c r="S5627" s="255"/>
      <c r="T5627" s="256"/>
      <c r="U5627" s="14"/>
      <c r="V5627" s="14"/>
      <c r="W5627" s="14"/>
      <c r="X5627" s="14"/>
      <c r="Y5627" s="14"/>
      <c r="Z5627" s="14"/>
      <c r="AA5627" s="14"/>
      <c r="AB5627" s="14"/>
      <c r="AC5627" s="14"/>
      <c r="AD5627" s="14"/>
      <c r="AE5627" s="14"/>
      <c r="AT5627" s="257" t="s">
        <v>252</v>
      </c>
      <c r="AU5627" s="257" t="s">
        <v>93</v>
      </c>
      <c r="AV5627" s="14" t="s">
        <v>93</v>
      </c>
      <c r="AW5627" s="14" t="s">
        <v>46</v>
      </c>
      <c r="AX5627" s="14" t="s">
        <v>85</v>
      </c>
      <c r="AY5627" s="257" t="s">
        <v>241</v>
      </c>
    </row>
    <row r="5628" s="13" customFormat="1">
      <c r="A5628" s="13"/>
      <c r="B5628" s="236"/>
      <c r="C5628" s="237"/>
      <c r="D5628" s="238" t="s">
        <v>252</v>
      </c>
      <c r="E5628" s="239" t="s">
        <v>39</v>
      </c>
      <c r="F5628" s="240" t="s">
        <v>4933</v>
      </c>
      <c r="G5628" s="237"/>
      <c r="H5628" s="239" t="s">
        <v>39</v>
      </c>
      <c r="I5628" s="241"/>
      <c r="J5628" s="237"/>
      <c r="K5628" s="237"/>
      <c r="L5628" s="242"/>
      <c r="M5628" s="243"/>
      <c r="N5628" s="244"/>
      <c r="O5628" s="244"/>
      <c r="P5628" s="244"/>
      <c r="Q5628" s="244"/>
      <c r="R5628" s="244"/>
      <c r="S5628" s="244"/>
      <c r="T5628" s="245"/>
      <c r="U5628" s="13"/>
      <c r="V5628" s="13"/>
      <c r="W5628" s="13"/>
      <c r="X5628" s="13"/>
      <c r="Y5628" s="13"/>
      <c r="Z5628" s="13"/>
      <c r="AA5628" s="13"/>
      <c r="AB5628" s="13"/>
      <c r="AC5628" s="13"/>
      <c r="AD5628" s="13"/>
      <c r="AE5628" s="13"/>
      <c r="AT5628" s="246" t="s">
        <v>252</v>
      </c>
      <c r="AU5628" s="246" t="s">
        <v>93</v>
      </c>
      <c r="AV5628" s="13" t="s">
        <v>23</v>
      </c>
      <c r="AW5628" s="13" t="s">
        <v>46</v>
      </c>
      <c r="AX5628" s="13" t="s">
        <v>85</v>
      </c>
      <c r="AY5628" s="246" t="s">
        <v>241</v>
      </c>
    </row>
    <row r="5629" s="14" customFormat="1">
      <c r="A5629" s="14"/>
      <c r="B5629" s="247"/>
      <c r="C5629" s="248"/>
      <c r="D5629" s="238" t="s">
        <v>252</v>
      </c>
      <c r="E5629" s="249" t="s">
        <v>39</v>
      </c>
      <c r="F5629" s="250" t="s">
        <v>4917</v>
      </c>
      <c r="G5629" s="248"/>
      <c r="H5629" s="251">
        <v>7.3099999999999996</v>
      </c>
      <c r="I5629" s="252"/>
      <c r="J5629" s="248"/>
      <c r="K5629" s="248"/>
      <c r="L5629" s="253"/>
      <c r="M5629" s="254"/>
      <c r="N5629" s="255"/>
      <c r="O5629" s="255"/>
      <c r="P5629" s="255"/>
      <c r="Q5629" s="255"/>
      <c r="R5629" s="255"/>
      <c r="S5629" s="255"/>
      <c r="T5629" s="256"/>
      <c r="U5629" s="14"/>
      <c r="V5629" s="14"/>
      <c r="W5629" s="14"/>
      <c r="X5629" s="14"/>
      <c r="Y5629" s="14"/>
      <c r="Z5629" s="14"/>
      <c r="AA5629" s="14"/>
      <c r="AB5629" s="14"/>
      <c r="AC5629" s="14"/>
      <c r="AD5629" s="14"/>
      <c r="AE5629" s="14"/>
      <c r="AT5629" s="257" t="s">
        <v>252</v>
      </c>
      <c r="AU5629" s="257" t="s">
        <v>93</v>
      </c>
      <c r="AV5629" s="14" t="s">
        <v>93</v>
      </c>
      <c r="AW5629" s="14" t="s">
        <v>46</v>
      </c>
      <c r="AX5629" s="14" t="s">
        <v>85</v>
      </c>
      <c r="AY5629" s="257" t="s">
        <v>241</v>
      </c>
    </row>
    <row r="5630" s="14" customFormat="1">
      <c r="A5630" s="14"/>
      <c r="B5630" s="247"/>
      <c r="C5630" s="248"/>
      <c r="D5630" s="238" t="s">
        <v>252</v>
      </c>
      <c r="E5630" s="249" t="s">
        <v>39</v>
      </c>
      <c r="F5630" s="250" t="s">
        <v>4918</v>
      </c>
      <c r="G5630" s="248"/>
      <c r="H5630" s="251">
        <v>6.4500000000000002</v>
      </c>
      <c r="I5630" s="252"/>
      <c r="J5630" s="248"/>
      <c r="K5630" s="248"/>
      <c r="L5630" s="253"/>
      <c r="M5630" s="254"/>
      <c r="N5630" s="255"/>
      <c r="O5630" s="255"/>
      <c r="P5630" s="255"/>
      <c r="Q5630" s="255"/>
      <c r="R5630" s="255"/>
      <c r="S5630" s="255"/>
      <c r="T5630" s="256"/>
      <c r="U5630" s="14"/>
      <c r="V5630" s="14"/>
      <c r="W5630" s="14"/>
      <c r="X5630" s="14"/>
      <c r="Y5630" s="14"/>
      <c r="Z5630" s="14"/>
      <c r="AA5630" s="14"/>
      <c r="AB5630" s="14"/>
      <c r="AC5630" s="14"/>
      <c r="AD5630" s="14"/>
      <c r="AE5630" s="14"/>
      <c r="AT5630" s="257" t="s">
        <v>252</v>
      </c>
      <c r="AU5630" s="257" t="s">
        <v>93</v>
      </c>
      <c r="AV5630" s="14" t="s">
        <v>93</v>
      </c>
      <c r="AW5630" s="14" t="s">
        <v>46</v>
      </c>
      <c r="AX5630" s="14" t="s">
        <v>85</v>
      </c>
      <c r="AY5630" s="257" t="s">
        <v>241</v>
      </c>
    </row>
    <row r="5631" s="15" customFormat="1">
      <c r="A5631" s="15"/>
      <c r="B5631" s="258"/>
      <c r="C5631" s="259"/>
      <c r="D5631" s="238" t="s">
        <v>252</v>
      </c>
      <c r="E5631" s="260" t="s">
        <v>39</v>
      </c>
      <c r="F5631" s="261" t="s">
        <v>274</v>
      </c>
      <c r="G5631" s="259"/>
      <c r="H5631" s="262">
        <v>206.89599999999999</v>
      </c>
      <c r="I5631" s="263"/>
      <c r="J5631" s="259"/>
      <c r="K5631" s="259"/>
      <c r="L5631" s="264"/>
      <c r="M5631" s="265"/>
      <c r="N5631" s="266"/>
      <c r="O5631" s="266"/>
      <c r="P5631" s="266"/>
      <c r="Q5631" s="266"/>
      <c r="R5631" s="266"/>
      <c r="S5631" s="266"/>
      <c r="T5631" s="267"/>
      <c r="U5631" s="15"/>
      <c r="V5631" s="15"/>
      <c r="W5631" s="15"/>
      <c r="X5631" s="15"/>
      <c r="Y5631" s="15"/>
      <c r="Z5631" s="15"/>
      <c r="AA5631" s="15"/>
      <c r="AB5631" s="15"/>
      <c r="AC5631" s="15"/>
      <c r="AD5631" s="15"/>
      <c r="AE5631" s="15"/>
      <c r="AT5631" s="268" t="s">
        <v>252</v>
      </c>
      <c r="AU5631" s="268" t="s">
        <v>93</v>
      </c>
      <c r="AV5631" s="15" t="s">
        <v>248</v>
      </c>
      <c r="AW5631" s="15" t="s">
        <v>46</v>
      </c>
      <c r="AX5631" s="15" t="s">
        <v>23</v>
      </c>
      <c r="AY5631" s="268" t="s">
        <v>241</v>
      </c>
    </row>
    <row r="5632" s="2" customFormat="1" ht="16.5" customHeight="1">
      <c r="A5632" s="42"/>
      <c r="B5632" s="43"/>
      <c r="C5632" s="218" t="s">
        <v>4934</v>
      </c>
      <c r="D5632" s="218" t="s">
        <v>243</v>
      </c>
      <c r="E5632" s="219" t="s">
        <v>4935</v>
      </c>
      <c r="F5632" s="220" t="s">
        <v>4936</v>
      </c>
      <c r="G5632" s="221" t="s">
        <v>145</v>
      </c>
      <c r="H5632" s="222">
        <v>69.739999999999995</v>
      </c>
      <c r="I5632" s="223"/>
      <c r="J5632" s="224">
        <f>ROUND(I5632*H5632,2)</f>
        <v>0</v>
      </c>
      <c r="K5632" s="220" t="s">
        <v>247</v>
      </c>
      <c r="L5632" s="48"/>
      <c r="M5632" s="225" t="s">
        <v>39</v>
      </c>
      <c r="N5632" s="226" t="s">
        <v>56</v>
      </c>
      <c r="O5632" s="88"/>
      <c r="P5632" s="227">
        <f>O5632*H5632</f>
        <v>0</v>
      </c>
      <c r="Q5632" s="227">
        <v>0</v>
      </c>
      <c r="R5632" s="227">
        <f>Q5632*H5632</f>
        <v>0</v>
      </c>
      <c r="S5632" s="227">
        <v>0</v>
      </c>
      <c r="T5632" s="228">
        <f>S5632*H5632</f>
        <v>0</v>
      </c>
      <c r="U5632" s="42"/>
      <c r="V5632" s="42"/>
      <c r="W5632" s="42"/>
      <c r="X5632" s="42"/>
      <c r="Y5632" s="42"/>
      <c r="Z5632" s="42"/>
      <c r="AA5632" s="42"/>
      <c r="AB5632" s="42"/>
      <c r="AC5632" s="42"/>
      <c r="AD5632" s="42"/>
      <c r="AE5632" s="42"/>
      <c r="AR5632" s="229" t="s">
        <v>462</v>
      </c>
      <c r="AT5632" s="229" t="s">
        <v>243</v>
      </c>
      <c r="AU5632" s="229" t="s">
        <v>93</v>
      </c>
      <c r="AY5632" s="20" t="s">
        <v>241</v>
      </c>
      <c r="BE5632" s="230">
        <f>IF(N5632="základní",J5632,0)</f>
        <v>0</v>
      </c>
      <c r="BF5632" s="230">
        <f>IF(N5632="snížená",J5632,0)</f>
        <v>0</v>
      </c>
      <c r="BG5632" s="230">
        <f>IF(N5632="zákl. přenesená",J5632,0)</f>
        <v>0</v>
      </c>
      <c r="BH5632" s="230">
        <f>IF(N5632="sníž. přenesená",J5632,0)</f>
        <v>0</v>
      </c>
      <c r="BI5632" s="230">
        <f>IF(N5632="nulová",J5632,0)</f>
        <v>0</v>
      </c>
      <c r="BJ5632" s="20" t="s">
        <v>23</v>
      </c>
      <c r="BK5632" s="230">
        <f>ROUND(I5632*H5632,2)</f>
        <v>0</v>
      </c>
      <c r="BL5632" s="20" t="s">
        <v>462</v>
      </c>
      <c r="BM5632" s="229" t="s">
        <v>4937</v>
      </c>
    </row>
    <row r="5633" s="2" customFormat="1">
      <c r="A5633" s="42"/>
      <c r="B5633" s="43"/>
      <c r="C5633" s="44"/>
      <c r="D5633" s="231" t="s">
        <v>250</v>
      </c>
      <c r="E5633" s="44"/>
      <c r="F5633" s="232" t="s">
        <v>4938</v>
      </c>
      <c r="G5633" s="44"/>
      <c r="H5633" s="44"/>
      <c r="I5633" s="233"/>
      <c r="J5633" s="44"/>
      <c r="K5633" s="44"/>
      <c r="L5633" s="48"/>
      <c r="M5633" s="234"/>
      <c r="N5633" s="235"/>
      <c r="O5633" s="88"/>
      <c r="P5633" s="88"/>
      <c r="Q5633" s="88"/>
      <c r="R5633" s="88"/>
      <c r="S5633" s="88"/>
      <c r="T5633" s="89"/>
      <c r="U5633" s="42"/>
      <c r="V5633" s="42"/>
      <c r="W5633" s="42"/>
      <c r="X5633" s="42"/>
      <c r="Y5633" s="42"/>
      <c r="Z5633" s="42"/>
      <c r="AA5633" s="42"/>
      <c r="AB5633" s="42"/>
      <c r="AC5633" s="42"/>
      <c r="AD5633" s="42"/>
      <c r="AE5633" s="42"/>
      <c r="AT5633" s="20" t="s">
        <v>250</v>
      </c>
      <c r="AU5633" s="20" t="s">
        <v>93</v>
      </c>
    </row>
    <row r="5634" s="13" customFormat="1">
      <c r="A5634" s="13"/>
      <c r="B5634" s="236"/>
      <c r="C5634" s="237"/>
      <c r="D5634" s="238" t="s">
        <v>252</v>
      </c>
      <c r="E5634" s="239" t="s">
        <v>39</v>
      </c>
      <c r="F5634" s="240" t="s">
        <v>4907</v>
      </c>
      <c r="G5634" s="237"/>
      <c r="H5634" s="239" t="s">
        <v>39</v>
      </c>
      <c r="I5634" s="241"/>
      <c r="J5634" s="237"/>
      <c r="K5634" s="237"/>
      <c r="L5634" s="242"/>
      <c r="M5634" s="243"/>
      <c r="N5634" s="244"/>
      <c r="O5634" s="244"/>
      <c r="P5634" s="244"/>
      <c r="Q5634" s="244"/>
      <c r="R5634" s="244"/>
      <c r="S5634" s="244"/>
      <c r="T5634" s="245"/>
      <c r="U5634" s="13"/>
      <c r="V5634" s="13"/>
      <c r="W5634" s="13"/>
      <c r="X5634" s="13"/>
      <c r="Y5634" s="13"/>
      <c r="Z5634" s="13"/>
      <c r="AA5634" s="13"/>
      <c r="AB5634" s="13"/>
      <c r="AC5634" s="13"/>
      <c r="AD5634" s="13"/>
      <c r="AE5634" s="13"/>
      <c r="AT5634" s="246" t="s">
        <v>252</v>
      </c>
      <c r="AU5634" s="246" t="s">
        <v>93</v>
      </c>
      <c r="AV5634" s="13" t="s">
        <v>23</v>
      </c>
      <c r="AW5634" s="13" t="s">
        <v>46</v>
      </c>
      <c r="AX5634" s="13" t="s">
        <v>85</v>
      </c>
      <c r="AY5634" s="246" t="s">
        <v>241</v>
      </c>
    </row>
    <row r="5635" s="13" customFormat="1">
      <c r="A5635" s="13"/>
      <c r="B5635" s="236"/>
      <c r="C5635" s="237"/>
      <c r="D5635" s="238" t="s">
        <v>252</v>
      </c>
      <c r="E5635" s="239" t="s">
        <v>39</v>
      </c>
      <c r="F5635" s="240" t="s">
        <v>2342</v>
      </c>
      <c r="G5635" s="237"/>
      <c r="H5635" s="239" t="s">
        <v>39</v>
      </c>
      <c r="I5635" s="241"/>
      <c r="J5635" s="237"/>
      <c r="K5635" s="237"/>
      <c r="L5635" s="242"/>
      <c r="M5635" s="243"/>
      <c r="N5635" s="244"/>
      <c r="O5635" s="244"/>
      <c r="P5635" s="244"/>
      <c r="Q5635" s="244"/>
      <c r="R5635" s="244"/>
      <c r="S5635" s="244"/>
      <c r="T5635" s="245"/>
      <c r="U5635" s="13"/>
      <c r="V5635" s="13"/>
      <c r="W5635" s="13"/>
      <c r="X5635" s="13"/>
      <c r="Y5635" s="13"/>
      <c r="Z5635" s="13"/>
      <c r="AA5635" s="13"/>
      <c r="AB5635" s="13"/>
      <c r="AC5635" s="13"/>
      <c r="AD5635" s="13"/>
      <c r="AE5635" s="13"/>
      <c r="AT5635" s="246" t="s">
        <v>252</v>
      </c>
      <c r="AU5635" s="246" t="s">
        <v>93</v>
      </c>
      <c r="AV5635" s="13" t="s">
        <v>23</v>
      </c>
      <c r="AW5635" s="13" t="s">
        <v>46</v>
      </c>
      <c r="AX5635" s="13" t="s">
        <v>85</v>
      </c>
      <c r="AY5635" s="246" t="s">
        <v>241</v>
      </c>
    </row>
    <row r="5636" s="14" customFormat="1">
      <c r="A5636" s="14"/>
      <c r="B5636" s="247"/>
      <c r="C5636" s="248"/>
      <c r="D5636" s="238" t="s">
        <v>252</v>
      </c>
      <c r="E5636" s="249" t="s">
        <v>39</v>
      </c>
      <c r="F5636" s="250" t="s">
        <v>3549</v>
      </c>
      <c r="G5636" s="248"/>
      <c r="H5636" s="251">
        <v>33.090000000000003</v>
      </c>
      <c r="I5636" s="252"/>
      <c r="J5636" s="248"/>
      <c r="K5636" s="248"/>
      <c r="L5636" s="253"/>
      <c r="M5636" s="254"/>
      <c r="N5636" s="255"/>
      <c r="O5636" s="255"/>
      <c r="P5636" s="255"/>
      <c r="Q5636" s="255"/>
      <c r="R5636" s="255"/>
      <c r="S5636" s="255"/>
      <c r="T5636" s="256"/>
      <c r="U5636" s="14"/>
      <c r="V5636" s="14"/>
      <c r="W5636" s="14"/>
      <c r="X5636" s="14"/>
      <c r="Y5636" s="14"/>
      <c r="Z5636" s="14"/>
      <c r="AA5636" s="14"/>
      <c r="AB5636" s="14"/>
      <c r="AC5636" s="14"/>
      <c r="AD5636" s="14"/>
      <c r="AE5636" s="14"/>
      <c r="AT5636" s="257" t="s">
        <v>252</v>
      </c>
      <c r="AU5636" s="257" t="s">
        <v>93</v>
      </c>
      <c r="AV5636" s="14" t="s">
        <v>93</v>
      </c>
      <c r="AW5636" s="14" t="s">
        <v>46</v>
      </c>
      <c r="AX5636" s="14" t="s">
        <v>85</v>
      </c>
      <c r="AY5636" s="257" t="s">
        <v>241</v>
      </c>
    </row>
    <row r="5637" s="14" customFormat="1">
      <c r="A5637" s="14"/>
      <c r="B5637" s="247"/>
      <c r="C5637" s="248"/>
      <c r="D5637" s="238" t="s">
        <v>252</v>
      </c>
      <c r="E5637" s="249" t="s">
        <v>39</v>
      </c>
      <c r="F5637" s="250" t="s">
        <v>3550</v>
      </c>
      <c r="G5637" s="248"/>
      <c r="H5637" s="251">
        <v>36.649999999999999</v>
      </c>
      <c r="I5637" s="252"/>
      <c r="J5637" s="248"/>
      <c r="K5637" s="248"/>
      <c r="L5637" s="253"/>
      <c r="M5637" s="254"/>
      <c r="N5637" s="255"/>
      <c r="O5637" s="255"/>
      <c r="P5637" s="255"/>
      <c r="Q5637" s="255"/>
      <c r="R5637" s="255"/>
      <c r="S5637" s="255"/>
      <c r="T5637" s="256"/>
      <c r="U5637" s="14"/>
      <c r="V5637" s="14"/>
      <c r="W5637" s="14"/>
      <c r="X5637" s="14"/>
      <c r="Y5637" s="14"/>
      <c r="Z5637" s="14"/>
      <c r="AA5637" s="14"/>
      <c r="AB5637" s="14"/>
      <c r="AC5637" s="14"/>
      <c r="AD5637" s="14"/>
      <c r="AE5637" s="14"/>
      <c r="AT5637" s="257" t="s">
        <v>252</v>
      </c>
      <c r="AU5637" s="257" t="s">
        <v>93</v>
      </c>
      <c r="AV5637" s="14" t="s">
        <v>93</v>
      </c>
      <c r="AW5637" s="14" t="s">
        <v>46</v>
      </c>
      <c r="AX5637" s="14" t="s">
        <v>85</v>
      </c>
      <c r="AY5637" s="257" t="s">
        <v>241</v>
      </c>
    </row>
    <row r="5638" s="15" customFormat="1">
      <c r="A5638" s="15"/>
      <c r="B5638" s="258"/>
      <c r="C5638" s="259"/>
      <c r="D5638" s="238" t="s">
        <v>252</v>
      </c>
      <c r="E5638" s="260" t="s">
        <v>39</v>
      </c>
      <c r="F5638" s="261" t="s">
        <v>274</v>
      </c>
      <c r="G5638" s="259"/>
      <c r="H5638" s="262">
        <v>69.739999999999995</v>
      </c>
      <c r="I5638" s="263"/>
      <c r="J5638" s="259"/>
      <c r="K5638" s="259"/>
      <c r="L5638" s="264"/>
      <c r="M5638" s="265"/>
      <c r="N5638" s="266"/>
      <c r="O5638" s="266"/>
      <c r="P5638" s="266"/>
      <c r="Q5638" s="266"/>
      <c r="R5638" s="266"/>
      <c r="S5638" s="266"/>
      <c r="T5638" s="267"/>
      <c r="U5638" s="15"/>
      <c r="V5638" s="15"/>
      <c r="W5638" s="15"/>
      <c r="X5638" s="15"/>
      <c r="Y5638" s="15"/>
      <c r="Z5638" s="15"/>
      <c r="AA5638" s="15"/>
      <c r="AB5638" s="15"/>
      <c r="AC5638" s="15"/>
      <c r="AD5638" s="15"/>
      <c r="AE5638" s="15"/>
      <c r="AT5638" s="268" t="s">
        <v>252</v>
      </c>
      <c r="AU5638" s="268" t="s">
        <v>93</v>
      </c>
      <c r="AV5638" s="15" t="s">
        <v>248</v>
      </c>
      <c r="AW5638" s="15" t="s">
        <v>46</v>
      </c>
      <c r="AX5638" s="15" t="s">
        <v>23</v>
      </c>
      <c r="AY5638" s="268" t="s">
        <v>241</v>
      </c>
    </row>
    <row r="5639" s="2" customFormat="1" ht="16.5" customHeight="1">
      <c r="A5639" s="42"/>
      <c r="B5639" s="43"/>
      <c r="C5639" s="280" t="s">
        <v>4939</v>
      </c>
      <c r="D5639" s="280" t="s">
        <v>463</v>
      </c>
      <c r="E5639" s="281" t="s">
        <v>4940</v>
      </c>
      <c r="F5639" s="282" t="s">
        <v>4941</v>
      </c>
      <c r="G5639" s="283" t="s">
        <v>145</v>
      </c>
      <c r="H5639" s="284">
        <v>69.739999999999995</v>
      </c>
      <c r="I5639" s="285"/>
      <c r="J5639" s="286">
        <f>ROUND(I5639*H5639,2)</f>
        <v>0</v>
      </c>
      <c r="K5639" s="282" t="s">
        <v>247</v>
      </c>
      <c r="L5639" s="287"/>
      <c r="M5639" s="288" t="s">
        <v>39</v>
      </c>
      <c r="N5639" s="289" t="s">
        <v>56</v>
      </c>
      <c r="O5639" s="88"/>
      <c r="P5639" s="227">
        <f>O5639*H5639</f>
        <v>0</v>
      </c>
      <c r="Q5639" s="227">
        <v>0.0011000000000000001</v>
      </c>
      <c r="R5639" s="227">
        <f>Q5639*H5639</f>
        <v>0.076714000000000004</v>
      </c>
      <c r="S5639" s="227">
        <v>0</v>
      </c>
      <c r="T5639" s="228">
        <f>S5639*H5639</f>
        <v>0</v>
      </c>
      <c r="U5639" s="42"/>
      <c r="V5639" s="42"/>
      <c r="W5639" s="42"/>
      <c r="X5639" s="42"/>
      <c r="Y5639" s="42"/>
      <c r="Z5639" s="42"/>
      <c r="AA5639" s="42"/>
      <c r="AB5639" s="42"/>
      <c r="AC5639" s="42"/>
      <c r="AD5639" s="42"/>
      <c r="AE5639" s="42"/>
      <c r="AR5639" s="229" t="s">
        <v>660</v>
      </c>
      <c r="AT5639" s="229" t="s">
        <v>463</v>
      </c>
      <c r="AU5639" s="229" t="s">
        <v>93</v>
      </c>
      <c r="AY5639" s="20" t="s">
        <v>241</v>
      </c>
      <c r="BE5639" s="230">
        <f>IF(N5639="základní",J5639,0)</f>
        <v>0</v>
      </c>
      <c r="BF5639" s="230">
        <f>IF(N5639="snížená",J5639,0)</f>
        <v>0</v>
      </c>
      <c r="BG5639" s="230">
        <f>IF(N5639="zákl. přenesená",J5639,0)</f>
        <v>0</v>
      </c>
      <c r="BH5639" s="230">
        <f>IF(N5639="sníž. přenesená",J5639,0)</f>
        <v>0</v>
      </c>
      <c r="BI5639" s="230">
        <f>IF(N5639="nulová",J5639,0)</f>
        <v>0</v>
      </c>
      <c r="BJ5639" s="20" t="s">
        <v>23</v>
      </c>
      <c r="BK5639" s="230">
        <f>ROUND(I5639*H5639,2)</f>
        <v>0</v>
      </c>
      <c r="BL5639" s="20" t="s">
        <v>462</v>
      </c>
      <c r="BM5639" s="229" t="s">
        <v>4942</v>
      </c>
    </row>
    <row r="5640" s="2" customFormat="1" ht="33" customHeight="1">
      <c r="A5640" s="42"/>
      <c r="B5640" s="43"/>
      <c r="C5640" s="218" t="s">
        <v>4943</v>
      </c>
      <c r="D5640" s="218" t="s">
        <v>243</v>
      </c>
      <c r="E5640" s="219" t="s">
        <v>4944</v>
      </c>
      <c r="F5640" s="220" t="s">
        <v>4945</v>
      </c>
      <c r="G5640" s="221" t="s">
        <v>430</v>
      </c>
      <c r="H5640" s="222">
        <v>3.589</v>
      </c>
      <c r="I5640" s="223"/>
      <c r="J5640" s="224">
        <f>ROUND(I5640*H5640,2)</f>
        <v>0</v>
      </c>
      <c r="K5640" s="220" t="s">
        <v>247</v>
      </c>
      <c r="L5640" s="48"/>
      <c r="M5640" s="225" t="s">
        <v>39</v>
      </c>
      <c r="N5640" s="226" t="s">
        <v>56</v>
      </c>
      <c r="O5640" s="88"/>
      <c r="P5640" s="227">
        <f>O5640*H5640</f>
        <v>0</v>
      </c>
      <c r="Q5640" s="227">
        <v>0</v>
      </c>
      <c r="R5640" s="227">
        <f>Q5640*H5640</f>
        <v>0</v>
      </c>
      <c r="S5640" s="227">
        <v>0</v>
      </c>
      <c r="T5640" s="228">
        <f>S5640*H5640</f>
        <v>0</v>
      </c>
      <c r="U5640" s="42"/>
      <c r="V5640" s="42"/>
      <c r="W5640" s="42"/>
      <c r="X5640" s="42"/>
      <c r="Y5640" s="42"/>
      <c r="Z5640" s="42"/>
      <c r="AA5640" s="42"/>
      <c r="AB5640" s="42"/>
      <c r="AC5640" s="42"/>
      <c r="AD5640" s="42"/>
      <c r="AE5640" s="42"/>
      <c r="AR5640" s="229" t="s">
        <v>462</v>
      </c>
      <c r="AT5640" s="229" t="s">
        <v>243</v>
      </c>
      <c r="AU5640" s="229" t="s">
        <v>93</v>
      </c>
      <c r="AY5640" s="20" t="s">
        <v>241</v>
      </c>
      <c r="BE5640" s="230">
        <f>IF(N5640="základní",J5640,0)</f>
        <v>0</v>
      </c>
      <c r="BF5640" s="230">
        <f>IF(N5640="snížená",J5640,0)</f>
        <v>0</v>
      </c>
      <c r="BG5640" s="230">
        <f>IF(N5640="zákl. přenesená",J5640,0)</f>
        <v>0</v>
      </c>
      <c r="BH5640" s="230">
        <f>IF(N5640="sníž. přenesená",J5640,0)</f>
        <v>0</v>
      </c>
      <c r="BI5640" s="230">
        <f>IF(N5640="nulová",J5640,0)</f>
        <v>0</v>
      </c>
      <c r="BJ5640" s="20" t="s">
        <v>23</v>
      </c>
      <c r="BK5640" s="230">
        <f>ROUND(I5640*H5640,2)</f>
        <v>0</v>
      </c>
      <c r="BL5640" s="20" t="s">
        <v>462</v>
      </c>
      <c r="BM5640" s="229" t="s">
        <v>4946</v>
      </c>
    </row>
    <row r="5641" s="2" customFormat="1">
      <c r="A5641" s="42"/>
      <c r="B5641" s="43"/>
      <c r="C5641" s="44"/>
      <c r="D5641" s="231" t="s">
        <v>250</v>
      </c>
      <c r="E5641" s="44"/>
      <c r="F5641" s="232" t="s">
        <v>4947</v>
      </c>
      <c r="G5641" s="44"/>
      <c r="H5641" s="44"/>
      <c r="I5641" s="233"/>
      <c r="J5641" s="44"/>
      <c r="K5641" s="44"/>
      <c r="L5641" s="48"/>
      <c r="M5641" s="234"/>
      <c r="N5641" s="235"/>
      <c r="O5641" s="88"/>
      <c r="P5641" s="88"/>
      <c r="Q5641" s="88"/>
      <c r="R5641" s="88"/>
      <c r="S5641" s="88"/>
      <c r="T5641" s="89"/>
      <c r="U5641" s="42"/>
      <c r="V5641" s="42"/>
      <c r="W5641" s="42"/>
      <c r="X5641" s="42"/>
      <c r="Y5641" s="42"/>
      <c r="Z5641" s="42"/>
      <c r="AA5641" s="42"/>
      <c r="AB5641" s="42"/>
      <c r="AC5641" s="42"/>
      <c r="AD5641" s="42"/>
      <c r="AE5641" s="42"/>
      <c r="AT5641" s="20" t="s">
        <v>250</v>
      </c>
      <c r="AU5641" s="20" t="s">
        <v>93</v>
      </c>
    </row>
    <row r="5642" s="2" customFormat="1" ht="37.8" customHeight="1">
      <c r="A5642" s="42"/>
      <c r="B5642" s="43"/>
      <c r="C5642" s="218" t="s">
        <v>4948</v>
      </c>
      <c r="D5642" s="218" t="s">
        <v>243</v>
      </c>
      <c r="E5642" s="219" t="s">
        <v>4949</v>
      </c>
      <c r="F5642" s="220" t="s">
        <v>4950</v>
      </c>
      <c r="G5642" s="221" t="s">
        <v>430</v>
      </c>
      <c r="H5642" s="222">
        <v>3.589</v>
      </c>
      <c r="I5642" s="223"/>
      <c r="J5642" s="224">
        <f>ROUND(I5642*H5642,2)</f>
        <v>0</v>
      </c>
      <c r="K5642" s="220" t="s">
        <v>247</v>
      </c>
      <c r="L5642" s="48"/>
      <c r="M5642" s="225" t="s">
        <v>39</v>
      </c>
      <c r="N5642" s="226" t="s">
        <v>56</v>
      </c>
      <c r="O5642" s="88"/>
      <c r="P5642" s="227">
        <f>O5642*H5642</f>
        <v>0</v>
      </c>
      <c r="Q5642" s="227">
        <v>0</v>
      </c>
      <c r="R5642" s="227">
        <f>Q5642*H5642</f>
        <v>0</v>
      </c>
      <c r="S5642" s="227">
        <v>0</v>
      </c>
      <c r="T5642" s="228">
        <f>S5642*H5642</f>
        <v>0</v>
      </c>
      <c r="U5642" s="42"/>
      <c r="V5642" s="42"/>
      <c r="W5642" s="42"/>
      <c r="X5642" s="42"/>
      <c r="Y5642" s="42"/>
      <c r="Z5642" s="42"/>
      <c r="AA5642" s="42"/>
      <c r="AB5642" s="42"/>
      <c r="AC5642" s="42"/>
      <c r="AD5642" s="42"/>
      <c r="AE5642" s="42"/>
      <c r="AR5642" s="229" t="s">
        <v>462</v>
      </c>
      <c r="AT5642" s="229" t="s">
        <v>243</v>
      </c>
      <c r="AU5642" s="229" t="s">
        <v>93</v>
      </c>
      <c r="AY5642" s="20" t="s">
        <v>241</v>
      </c>
      <c r="BE5642" s="230">
        <f>IF(N5642="základní",J5642,0)</f>
        <v>0</v>
      </c>
      <c r="BF5642" s="230">
        <f>IF(N5642="snížená",J5642,0)</f>
        <v>0</v>
      </c>
      <c r="BG5642" s="230">
        <f>IF(N5642="zákl. přenesená",J5642,0)</f>
        <v>0</v>
      </c>
      <c r="BH5642" s="230">
        <f>IF(N5642="sníž. přenesená",J5642,0)</f>
        <v>0</v>
      </c>
      <c r="BI5642" s="230">
        <f>IF(N5642="nulová",J5642,0)</f>
        <v>0</v>
      </c>
      <c r="BJ5642" s="20" t="s">
        <v>23</v>
      </c>
      <c r="BK5642" s="230">
        <f>ROUND(I5642*H5642,2)</f>
        <v>0</v>
      </c>
      <c r="BL5642" s="20" t="s">
        <v>462</v>
      </c>
      <c r="BM5642" s="229" t="s">
        <v>4951</v>
      </c>
    </row>
    <row r="5643" s="2" customFormat="1">
      <c r="A5643" s="42"/>
      <c r="B5643" s="43"/>
      <c r="C5643" s="44"/>
      <c r="D5643" s="231" t="s">
        <v>250</v>
      </c>
      <c r="E5643" s="44"/>
      <c r="F5643" s="232" t="s">
        <v>4952</v>
      </c>
      <c r="G5643" s="44"/>
      <c r="H5643" s="44"/>
      <c r="I5643" s="233"/>
      <c r="J5643" s="44"/>
      <c r="K5643" s="44"/>
      <c r="L5643" s="48"/>
      <c r="M5643" s="234"/>
      <c r="N5643" s="235"/>
      <c r="O5643" s="88"/>
      <c r="P5643" s="88"/>
      <c r="Q5643" s="88"/>
      <c r="R5643" s="88"/>
      <c r="S5643" s="88"/>
      <c r="T5643" s="89"/>
      <c r="U5643" s="42"/>
      <c r="V5643" s="42"/>
      <c r="W5643" s="42"/>
      <c r="X5643" s="42"/>
      <c r="Y5643" s="42"/>
      <c r="Z5643" s="42"/>
      <c r="AA5643" s="42"/>
      <c r="AB5643" s="42"/>
      <c r="AC5643" s="42"/>
      <c r="AD5643" s="42"/>
      <c r="AE5643" s="42"/>
      <c r="AT5643" s="20" t="s">
        <v>250</v>
      </c>
      <c r="AU5643" s="20" t="s">
        <v>93</v>
      </c>
    </row>
    <row r="5644" s="12" customFormat="1" ht="22.8" customHeight="1">
      <c r="A5644" s="12"/>
      <c r="B5644" s="202"/>
      <c r="C5644" s="203"/>
      <c r="D5644" s="204" t="s">
        <v>84</v>
      </c>
      <c r="E5644" s="216" t="s">
        <v>4953</v>
      </c>
      <c r="F5644" s="216" t="s">
        <v>4954</v>
      </c>
      <c r="G5644" s="203"/>
      <c r="H5644" s="203"/>
      <c r="I5644" s="206"/>
      <c r="J5644" s="217">
        <f>BK5644</f>
        <v>0</v>
      </c>
      <c r="K5644" s="203"/>
      <c r="L5644" s="208"/>
      <c r="M5644" s="209"/>
      <c r="N5644" s="210"/>
      <c r="O5644" s="210"/>
      <c r="P5644" s="211">
        <f>SUM(P5645:P5691)</f>
        <v>0</v>
      </c>
      <c r="Q5644" s="210"/>
      <c r="R5644" s="211">
        <f>SUM(R5645:R5691)</f>
        <v>0.18128</v>
      </c>
      <c r="S5644" s="210"/>
      <c r="T5644" s="212">
        <f>SUM(T5645:T5691)</f>
        <v>0.0074250000000000002</v>
      </c>
      <c r="U5644" s="12"/>
      <c r="V5644" s="12"/>
      <c r="W5644" s="12"/>
      <c r="X5644" s="12"/>
      <c r="Y5644" s="12"/>
      <c r="Z5644" s="12"/>
      <c r="AA5644" s="12"/>
      <c r="AB5644" s="12"/>
      <c r="AC5644" s="12"/>
      <c r="AD5644" s="12"/>
      <c r="AE5644" s="12"/>
      <c r="AR5644" s="213" t="s">
        <v>93</v>
      </c>
      <c r="AT5644" s="214" t="s">
        <v>84</v>
      </c>
      <c r="AU5644" s="214" t="s">
        <v>23</v>
      </c>
      <c r="AY5644" s="213" t="s">
        <v>241</v>
      </c>
      <c r="BK5644" s="215">
        <f>SUM(BK5645:BK5691)</f>
        <v>0</v>
      </c>
    </row>
    <row r="5645" s="2" customFormat="1" ht="16.5" customHeight="1">
      <c r="A5645" s="42"/>
      <c r="B5645" s="43"/>
      <c r="C5645" s="218" t="s">
        <v>4955</v>
      </c>
      <c r="D5645" s="218" t="s">
        <v>243</v>
      </c>
      <c r="E5645" s="219" t="s">
        <v>4956</v>
      </c>
      <c r="F5645" s="220" t="s">
        <v>4957</v>
      </c>
      <c r="G5645" s="221" t="s">
        <v>515</v>
      </c>
      <c r="H5645" s="222">
        <v>3.75</v>
      </c>
      <c r="I5645" s="223"/>
      <c r="J5645" s="224">
        <f>ROUND(I5645*H5645,2)</f>
        <v>0</v>
      </c>
      <c r="K5645" s="220" t="s">
        <v>247</v>
      </c>
      <c r="L5645" s="48"/>
      <c r="M5645" s="225" t="s">
        <v>39</v>
      </c>
      <c r="N5645" s="226" t="s">
        <v>56</v>
      </c>
      <c r="O5645" s="88"/>
      <c r="P5645" s="227">
        <f>O5645*H5645</f>
        <v>0</v>
      </c>
      <c r="Q5645" s="227">
        <v>0</v>
      </c>
      <c r="R5645" s="227">
        <f>Q5645*H5645</f>
        <v>0</v>
      </c>
      <c r="S5645" s="227">
        <v>0.00198</v>
      </c>
      <c r="T5645" s="228">
        <f>S5645*H5645</f>
        <v>0.0074250000000000002</v>
      </c>
      <c r="U5645" s="42"/>
      <c r="V5645" s="42"/>
      <c r="W5645" s="42"/>
      <c r="X5645" s="42"/>
      <c r="Y5645" s="42"/>
      <c r="Z5645" s="42"/>
      <c r="AA5645" s="42"/>
      <c r="AB5645" s="42"/>
      <c r="AC5645" s="42"/>
      <c r="AD5645" s="42"/>
      <c r="AE5645" s="42"/>
      <c r="AR5645" s="229" t="s">
        <v>462</v>
      </c>
      <c r="AT5645" s="229" t="s">
        <v>243</v>
      </c>
      <c r="AU5645" s="229" t="s">
        <v>93</v>
      </c>
      <c r="AY5645" s="20" t="s">
        <v>241</v>
      </c>
      <c r="BE5645" s="230">
        <f>IF(N5645="základní",J5645,0)</f>
        <v>0</v>
      </c>
      <c r="BF5645" s="230">
        <f>IF(N5645="snížená",J5645,0)</f>
        <v>0</v>
      </c>
      <c r="BG5645" s="230">
        <f>IF(N5645="zákl. přenesená",J5645,0)</f>
        <v>0</v>
      </c>
      <c r="BH5645" s="230">
        <f>IF(N5645="sníž. přenesená",J5645,0)</f>
        <v>0</v>
      </c>
      <c r="BI5645" s="230">
        <f>IF(N5645="nulová",J5645,0)</f>
        <v>0</v>
      </c>
      <c r="BJ5645" s="20" t="s">
        <v>23</v>
      </c>
      <c r="BK5645" s="230">
        <f>ROUND(I5645*H5645,2)</f>
        <v>0</v>
      </c>
      <c r="BL5645" s="20" t="s">
        <v>462</v>
      </c>
      <c r="BM5645" s="229" t="s">
        <v>4958</v>
      </c>
    </row>
    <row r="5646" s="2" customFormat="1">
      <c r="A5646" s="42"/>
      <c r="B5646" s="43"/>
      <c r="C5646" s="44"/>
      <c r="D5646" s="231" t="s">
        <v>250</v>
      </c>
      <c r="E5646" s="44"/>
      <c r="F5646" s="232" t="s">
        <v>4959</v>
      </c>
      <c r="G5646" s="44"/>
      <c r="H5646" s="44"/>
      <c r="I5646" s="233"/>
      <c r="J5646" s="44"/>
      <c r="K5646" s="44"/>
      <c r="L5646" s="48"/>
      <c r="M5646" s="234"/>
      <c r="N5646" s="235"/>
      <c r="O5646" s="88"/>
      <c r="P5646" s="88"/>
      <c r="Q5646" s="88"/>
      <c r="R5646" s="88"/>
      <c r="S5646" s="88"/>
      <c r="T5646" s="89"/>
      <c r="U5646" s="42"/>
      <c r="V5646" s="42"/>
      <c r="W5646" s="42"/>
      <c r="X5646" s="42"/>
      <c r="Y5646" s="42"/>
      <c r="Z5646" s="42"/>
      <c r="AA5646" s="42"/>
      <c r="AB5646" s="42"/>
      <c r="AC5646" s="42"/>
      <c r="AD5646" s="42"/>
      <c r="AE5646" s="42"/>
      <c r="AT5646" s="20" t="s">
        <v>250</v>
      </c>
      <c r="AU5646" s="20" t="s">
        <v>93</v>
      </c>
    </row>
    <row r="5647" s="13" customFormat="1">
      <c r="A5647" s="13"/>
      <c r="B5647" s="236"/>
      <c r="C5647" s="237"/>
      <c r="D5647" s="238" t="s">
        <v>252</v>
      </c>
      <c r="E5647" s="239" t="s">
        <v>39</v>
      </c>
      <c r="F5647" s="240" t="s">
        <v>4960</v>
      </c>
      <c r="G5647" s="237"/>
      <c r="H5647" s="239" t="s">
        <v>39</v>
      </c>
      <c r="I5647" s="241"/>
      <c r="J5647" s="237"/>
      <c r="K5647" s="237"/>
      <c r="L5647" s="242"/>
      <c r="M5647" s="243"/>
      <c r="N5647" s="244"/>
      <c r="O5647" s="244"/>
      <c r="P5647" s="244"/>
      <c r="Q5647" s="244"/>
      <c r="R5647" s="244"/>
      <c r="S5647" s="244"/>
      <c r="T5647" s="245"/>
      <c r="U5647" s="13"/>
      <c r="V5647" s="13"/>
      <c r="W5647" s="13"/>
      <c r="X5647" s="13"/>
      <c r="Y5647" s="13"/>
      <c r="Z5647" s="13"/>
      <c r="AA5647" s="13"/>
      <c r="AB5647" s="13"/>
      <c r="AC5647" s="13"/>
      <c r="AD5647" s="13"/>
      <c r="AE5647" s="13"/>
      <c r="AT5647" s="246" t="s">
        <v>252</v>
      </c>
      <c r="AU5647" s="246" t="s">
        <v>93</v>
      </c>
      <c r="AV5647" s="13" t="s">
        <v>23</v>
      </c>
      <c r="AW5647" s="13" t="s">
        <v>46</v>
      </c>
      <c r="AX5647" s="13" t="s">
        <v>85</v>
      </c>
      <c r="AY5647" s="246" t="s">
        <v>241</v>
      </c>
    </row>
    <row r="5648" s="14" customFormat="1">
      <c r="A5648" s="14"/>
      <c r="B5648" s="247"/>
      <c r="C5648" s="248"/>
      <c r="D5648" s="238" t="s">
        <v>252</v>
      </c>
      <c r="E5648" s="249" t="s">
        <v>39</v>
      </c>
      <c r="F5648" s="250" t="s">
        <v>4961</v>
      </c>
      <c r="G5648" s="248"/>
      <c r="H5648" s="251">
        <v>3.75</v>
      </c>
      <c r="I5648" s="252"/>
      <c r="J5648" s="248"/>
      <c r="K5648" s="248"/>
      <c r="L5648" s="253"/>
      <c r="M5648" s="254"/>
      <c r="N5648" s="255"/>
      <c r="O5648" s="255"/>
      <c r="P5648" s="255"/>
      <c r="Q5648" s="255"/>
      <c r="R5648" s="255"/>
      <c r="S5648" s="255"/>
      <c r="T5648" s="256"/>
      <c r="U5648" s="14"/>
      <c r="V5648" s="14"/>
      <c r="W5648" s="14"/>
      <c r="X5648" s="14"/>
      <c r="Y5648" s="14"/>
      <c r="Z5648" s="14"/>
      <c r="AA5648" s="14"/>
      <c r="AB5648" s="14"/>
      <c r="AC5648" s="14"/>
      <c r="AD5648" s="14"/>
      <c r="AE5648" s="14"/>
      <c r="AT5648" s="257" t="s">
        <v>252</v>
      </c>
      <c r="AU5648" s="257" t="s">
        <v>93</v>
      </c>
      <c r="AV5648" s="14" t="s">
        <v>93</v>
      </c>
      <c r="AW5648" s="14" t="s">
        <v>46</v>
      </c>
      <c r="AX5648" s="14" t="s">
        <v>23</v>
      </c>
      <c r="AY5648" s="257" t="s">
        <v>241</v>
      </c>
    </row>
    <row r="5649" s="2" customFormat="1" ht="16.5" customHeight="1">
      <c r="A5649" s="42"/>
      <c r="B5649" s="43"/>
      <c r="C5649" s="218" t="s">
        <v>4962</v>
      </c>
      <c r="D5649" s="218" t="s">
        <v>243</v>
      </c>
      <c r="E5649" s="219" t="s">
        <v>4963</v>
      </c>
      <c r="F5649" s="220" t="s">
        <v>4964</v>
      </c>
      <c r="G5649" s="221" t="s">
        <v>561</v>
      </c>
      <c r="H5649" s="222">
        <v>30</v>
      </c>
      <c r="I5649" s="223"/>
      <c r="J5649" s="224">
        <f>ROUND(I5649*H5649,2)</f>
        <v>0</v>
      </c>
      <c r="K5649" s="220" t="s">
        <v>247</v>
      </c>
      <c r="L5649" s="48"/>
      <c r="M5649" s="225" t="s">
        <v>39</v>
      </c>
      <c r="N5649" s="226" t="s">
        <v>56</v>
      </c>
      <c r="O5649" s="88"/>
      <c r="P5649" s="227">
        <f>O5649*H5649</f>
        <v>0</v>
      </c>
      <c r="Q5649" s="227">
        <v>0.00115</v>
      </c>
      <c r="R5649" s="227">
        <f>Q5649*H5649</f>
        <v>0.034500000000000003</v>
      </c>
      <c r="S5649" s="227">
        <v>0</v>
      </c>
      <c r="T5649" s="228">
        <f>S5649*H5649</f>
        <v>0</v>
      </c>
      <c r="U5649" s="42"/>
      <c r="V5649" s="42"/>
      <c r="W5649" s="42"/>
      <c r="X5649" s="42"/>
      <c r="Y5649" s="42"/>
      <c r="Z5649" s="42"/>
      <c r="AA5649" s="42"/>
      <c r="AB5649" s="42"/>
      <c r="AC5649" s="42"/>
      <c r="AD5649" s="42"/>
      <c r="AE5649" s="42"/>
      <c r="AR5649" s="229" t="s">
        <v>462</v>
      </c>
      <c r="AT5649" s="229" t="s">
        <v>243</v>
      </c>
      <c r="AU5649" s="229" t="s">
        <v>93</v>
      </c>
      <c r="AY5649" s="20" t="s">
        <v>241</v>
      </c>
      <c r="BE5649" s="230">
        <f>IF(N5649="základní",J5649,0)</f>
        <v>0</v>
      </c>
      <c r="BF5649" s="230">
        <f>IF(N5649="snížená",J5649,0)</f>
        <v>0</v>
      </c>
      <c r="BG5649" s="230">
        <f>IF(N5649="zákl. přenesená",J5649,0)</f>
        <v>0</v>
      </c>
      <c r="BH5649" s="230">
        <f>IF(N5649="sníž. přenesená",J5649,0)</f>
        <v>0</v>
      </c>
      <c r="BI5649" s="230">
        <f>IF(N5649="nulová",J5649,0)</f>
        <v>0</v>
      </c>
      <c r="BJ5649" s="20" t="s">
        <v>23</v>
      </c>
      <c r="BK5649" s="230">
        <f>ROUND(I5649*H5649,2)</f>
        <v>0</v>
      </c>
      <c r="BL5649" s="20" t="s">
        <v>462</v>
      </c>
      <c r="BM5649" s="229" t="s">
        <v>4965</v>
      </c>
    </row>
    <row r="5650" s="2" customFormat="1">
      <c r="A5650" s="42"/>
      <c r="B5650" s="43"/>
      <c r="C5650" s="44"/>
      <c r="D5650" s="231" t="s">
        <v>250</v>
      </c>
      <c r="E5650" s="44"/>
      <c r="F5650" s="232" t="s">
        <v>4966</v>
      </c>
      <c r="G5650" s="44"/>
      <c r="H5650" s="44"/>
      <c r="I5650" s="233"/>
      <c r="J5650" s="44"/>
      <c r="K5650" s="44"/>
      <c r="L5650" s="48"/>
      <c r="M5650" s="234"/>
      <c r="N5650" s="235"/>
      <c r="O5650" s="88"/>
      <c r="P5650" s="88"/>
      <c r="Q5650" s="88"/>
      <c r="R5650" s="88"/>
      <c r="S5650" s="88"/>
      <c r="T5650" s="89"/>
      <c r="U5650" s="42"/>
      <c r="V5650" s="42"/>
      <c r="W5650" s="42"/>
      <c r="X5650" s="42"/>
      <c r="Y5650" s="42"/>
      <c r="Z5650" s="42"/>
      <c r="AA5650" s="42"/>
      <c r="AB5650" s="42"/>
      <c r="AC5650" s="42"/>
      <c r="AD5650" s="42"/>
      <c r="AE5650" s="42"/>
      <c r="AT5650" s="20" t="s">
        <v>250</v>
      </c>
      <c r="AU5650" s="20" t="s">
        <v>93</v>
      </c>
    </row>
    <row r="5651" s="2" customFormat="1" ht="24.15" customHeight="1">
      <c r="A5651" s="42"/>
      <c r="B5651" s="43"/>
      <c r="C5651" s="280" t="s">
        <v>4967</v>
      </c>
      <c r="D5651" s="280" t="s">
        <v>463</v>
      </c>
      <c r="E5651" s="281" t="s">
        <v>4968</v>
      </c>
      <c r="F5651" s="282" t="s">
        <v>4969</v>
      </c>
      <c r="G5651" s="283" t="s">
        <v>561</v>
      </c>
      <c r="H5651" s="284">
        <v>15</v>
      </c>
      <c r="I5651" s="285"/>
      <c r="J5651" s="286">
        <f>ROUND(I5651*H5651,2)</f>
        <v>0</v>
      </c>
      <c r="K5651" s="282" t="s">
        <v>247</v>
      </c>
      <c r="L5651" s="287"/>
      <c r="M5651" s="288" t="s">
        <v>39</v>
      </c>
      <c r="N5651" s="289" t="s">
        <v>56</v>
      </c>
      <c r="O5651" s="88"/>
      <c r="P5651" s="227">
        <f>O5651*H5651</f>
        <v>0</v>
      </c>
      <c r="Q5651" s="227">
        <v>0.0030999999999999999</v>
      </c>
      <c r="R5651" s="227">
        <f>Q5651*H5651</f>
        <v>0.0465</v>
      </c>
      <c r="S5651" s="227">
        <v>0</v>
      </c>
      <c r="T5651" s="228">
        <f>S5651*H5651</f>
        <v>0</v>
      </c>
      <c r="U5651" s="42"/>
      <c r="V5651" s="42"/>
      <c r="W5651" s="42"/>
      <c r="X5651" s="42"/>
      <c r="Y5651" s="42"/>
      <c r="Z5651" s="42"/>
      <c r="AA5651" s="42"/>
      <c r="AB5651" s="42"/>
      <c r="AC5651" s="42"/>
      <c r="AD5651" s="42"/>
      <c r="AE5651" s="42"/>
      <c r="AR5651" s="229" t="s">
        <v>660</v>
      </c>
      <c r="AT5651" s="229" t="s">
        <v>463</v>
      </c>
      <c r="AU5651" s="229" t="s">
        <v>93</v>
      </c>
      <c r="AY5651" s="20" t="s">
        <v>241</v>
      </c>
      <c r="BE5651" s="230">
        <f>IF(N5651="základní",J5651,0)</f>
        <v>0</v>
      </c>
      <c r="BF5651" s="230">
        <f>IF(N5651="snížená",J5651,0)</f>
        <v>0</v>
      </c>
      <c r="BG5651" s="230">
        <f>IF(N5651="zákl. přenesená",J5651,0)</f>
        <v>0</v>
      </c>
      <c r="BH5651" s="230">
        <f>IF(N5651="sníž. přenesená",J5651,0)</f>
        <v>0</v>
      </c>
      <c r="BI5651" s="230">
        <f>IF(N5651="nulová",J5651,0)</f>
        <v>0</v>
      </c>
      <c r="BJ5651" s="20" t="s">
        <v>23</v>
      </c>
      <c r="BK5651" s="230">
        <f>ROUND(I5651*H5651,2)</f>
        <v>0</v>
      </c>
      <c r="BL5651" s="20" t="s">
        <v>462</v>
      </c>
      <c r="BM5651" s="229" t="s">
        <v>4970</v>
      </c>
    </row>
    <row r="5652" s="13" customFormat="1">
      <c r="A5652" s="13"/>
      <c r="B5652" s="236"/>
      <c r="C5652" s="237"/>
      <c r="D5652" s="238" t="s">
        <v>252</v>
      </c>
      <c r="E5652" s="239" t="s">
        <v>39</v>
      </c>
      <c r="F5652" s="240" t="s">
        <v>564</v>
      </c>
      <c r="G5652" s="237"/>
      <c r="H5652" s="239" t="s">
        <v>39</v>
      </c>
      <c r="I5652" s="241"/>
      <c r="J5652" s="237"/>
      <c r="K5652" s="237"/>
      <c r="L5652" s="242"/>
      <c r="M5652" s="243"/>
      <c r="N5652" s="244"/>
      <c r="O5652" s="244"/>
      <c r="P5652" s="244"/>
      <c r="Q5652" s="244"/>
      <c r="R5652" s="244"/>
      <c r="S5652" s="244"/>
      <c r="T5652" s="245"/>
      <c r="U5652" s="13"/>
      <c r="V5652" s="13"/>
      <c r="W5652" s="13"/>
      <c r="X5652" s="13"/>
      <c r="Y5652" s="13"/>
      <c r="Z5652" s="13"/>
      <c r="AA5652" s="13"/>
      <c r="AB5652" s="13"/>
      <c r="AC5652" s="13"/>
      <c r="AD5652" s="13"/>
      <c r="AE5652" s="13"/>
      <c r="AT5652" s="246" t="s">
        <v>252</v>
      </c>
      <c r="AU5652" s="246" t="s">
        <v>93</v>
      </c>
      <c r="AV5652" s="13" t="s">
        <v>23</v>
      </c>
      <c r="AW5652" s="13" t="s">
        <v>46</v>
      </c>
      <c r="AX5652" s="13" t="s">
        <v>85</v>
      </c>
      <c r="AY5652" s="246" t="s">
        <v>241</v>
      </c>
    </row>
    <row r="5653" s="13" customFormat="1">
      <c r="A5653" s="13"/>
      <c r="B5653" s="236"/>
      <c r="C5653" s="237"/>
      <c r="D5653" s="238" t="s">
        <v>252</v>
      </c>
      <c r="E5653" s="239" t="s">
        <v>39</v>
      </c>
      <c r="F5653" s="240" t="s">
        <v>4971</v>
      </c>
      <c r="G5653" s="237"/>
      <c r="H5653" s="239" t="s">
        <v>39</v>
      </c>
      <c r="I5653" s="241"/>
      <c r="J5653" s="237"/>
      <c r="K5653" s="237"/>
      <c r="L5653" s="242"/>
      <c r="M5653" s="243"/>
      <c r="N5653" s="244"/>
      <c r="O5653" s="244"/>
      <c r="P5653" s="244"/>
      <c r="Q5653" s="244"/>
      <c r="R5653" s="244"/>
      <c r="S5653" s="244"/>
      <c r="T5653" s="245"/>
      <c r="U5653" s="13"/>
      <c r="V5653" s="13"/>
      <c r="W5653" s="13"/>
      <c r="X5653" s="13"/>
      <c r="Y5653" s="13"/>
      <c r="Z5653" s="13"/>
      <c r="AA5653" s="13"/>
      <c r="AB5653" s="13"/>
      <c r="AC5653" s="13"/>
      <c r="AD5653" s="13"/>
      <c r="AE5653" s="13"/>
      <c r="AT5653" s="246" t="s">
        <v>252</v>
      </c>
      <c r="AU5653" s="246" t="s">
        <v>93</v>
      </c>
      <c r="AV5653" s="13" t="s">
        <v>23</v>
      </c>
      <c r="AW5653" s="13" t="s">
        <v>46</v>
      </c>
      <c r="AX5653" s="13" t="s">
        <v>85</v>
      </c>
      <c r="AY5653" s="246" t="s">
        <v>241</v>
      </c>
    </row>
    <row r="5654" s="14" customFormat="1">
      <c r="A5654" s="14"/>
      <c r="B5654" s="247"/>
      <c r="C5654" s="248"/>
      <c r="D5654" s="238" t="s">
        <v>252</v>
      </c>
      <c r="E5654" s="249" t="s">
        <v>39</v>
      </c>
      <c r="F5654" s="250" t="s">
        <v>321</v>
      </c>
      <c r="G5654" s="248"/>
      <c r="H5654" s="251">
        <v>8</v>
      </c>
      <c r="I5654" s="252"/>
      <c r="J5654" s="248"/>
      <c r="K5654" s="248"/>
      <c r="L5654" s="253"/>
      <c r="M5654" s="254"/>
      <c r="N5654" s="255"/>
      <c r="O5654" s="255"/>
      <c r="P5654" s="255"/>
      <c r="Q5654" s="255"/>
      <c r="R5654" s="255"/>
      <c r="S5654" s="255"/>
      <c r="T5654" s="256"/>
      <c r="U5654" s="14"/>
      <c r="V5654" s="14"/>
      <c r="W5654" s="14"/>
      <c r="X5654" s="14"/>
      <c r="Y5654" s="14"/>
      <c r="Z5654" s="14"/>
      <c r="AA5654" s="14"/>
      <c r="AB5654" s="14"/>
      <c r="AC5654" s="14"/>
      <c r="AD5654" s="14"/>
      <c r="AE5654" s="14"/>
      <c r="AT5654" s="257" t="s">
        <v>252</v>
      </c>
      <c r="AU5654" s="257" t="s">
        <v>93</v>
      </c>
      <c r="AV5654" s="14" t="s">
        <v>93</v>
      </c>
      <c r="AW5654" s="14" t="s">
        <v>46</v>
      </c>
      <c r="AX5654" s="14" t="s">
        <v>85</v>
      </c>
      <c r="AY5654" s="257" t="s">
        <v>241</v>
      </c>
    </row>
    <row r="5655" s="13" customFormat="1">
      <c r="A5655" s="13"/>
      <c r="B5655" s="236"/>
      <c r="C5655" s="237"/>
      <c r="D5655" s="238" t="s">
        <v>252</v>
      </c>
      <c r="E5655" s="239" t="s">
        <v>39</v>
      </c>
      <c r="F5655" s="240" t="s">
        <v>4972</v>
      </c>
      <c r="G5655" s="237"/>
      <c r="H5655" s="239" t="s">
        <v>39</v>
      </c>
      <c r="I5655" s="241"/>
      <c r="J5655" s="237"/>
      <c r="K5655" s="237"/>
      <c r="L5655" s="242"/>
      <c r="M5655" s="243"/>
      <c r="N5655" s="244"/>
      <c r="O5655" s="244"/>
      <c r="P5655" s="244"/>
      <c r="Q5655" s="244"/>
      <c r="R5655" s="244"/>
      <c r="S5655" s="244"/>
      <c r="T5655" s="245"/>
      <c r="U5655" s="13"/>
      <c r="V5655" s="13"/>
      <c r="W5655" s="13"/>
      <c r="X5655" s="13"/>
      <c r="Y5655" s="13"/>
      <c r="Z5655" s="13"/>
      <c r="AA5655" s="13"/>
      <c r="AB5655" s="13"/>
      <c r="AC5655" s="13"/>
      <c r="AD5655" s="13"/>
      <c r="AE5655" s="13"/>
      <c r="AT5655" s="246" t="s">
        <v>252</v>
      </c>
      <c r="AU5655" s="246" t="s">
        <v>93</v>
      </c>
      <c r="AV5655" s="13" t="s">
        <v>23</v>
      </c>
      <c r="AW5655" s="13" t="s">
        <v>46</v>
      </c>
      <c r="AX5655" s="13" t="s">
        <v>85</v>
      </c>
      <c r="AY5655" s="246" t="s">
        <v>241</v>
      </c>
    </row>
    <row r="5656" s="14" customFormat="1">
      <c r="A5656" s="14"/>
      <c r="B5656" s="247"/>
      <c r="C5656" s="248"/>
      <c r="D5656" s="238" t="s">
        <v>252</v>
      </c>
      <c r="E5656" s="249" t="s">
        <v>39</v>
      </c>
      <c r="F5656" s="250" t="s">
        <v>310</v>
      </c>
      <c r="G5656" s="248"/>
      <c r="H5656" s="251">
        <v>7</v>
      </c>
      <c r="I5656" s="252"/>
      <c r="J5656" s="248"/>
      <c r="K5656" s="248"/>
      <c r="L5656" s="253"/>
      <c r="M5656" s="254"/>
      <c r="N5656" s="255"/>
      <c r="O5656" s="255"/>
      <c r="P5656" s="255"/>
      <c r="Q5656" s="255"/>
      <c r="R5656" s="255"/>
      <c r="S5656" s="255"/>
      <c r="T5656" s="256"/>
      <c r="U5656" s="14"/>
      <c r="V5656" s="14"/>
      <c r="W5656" s="14"/>
      <c r="X5656" s="14"/>
      <c r="Y5656" s="14"/>
      <c r="Z5656" s="14"/>
      <c r="AA5656" s="14"/>
      <c r="AB5656" s="14"/>
      <c r="AC5656" s="14"/>
      <c r="AD5656" s="14"/>
      <c r="AE5656" s="14"/>
      <c r="AT5656" s="257" t="s">
        <v>252</v>
      </c>
      <c r="AU5656" s="257" t="s">
        <v>93</v>
      </c>
      <c r="AV5656" s="14" t="s">
        <v>93</v>
      </c>
      <c r="AW5656" s="14" t="s">
        <v>46</v>
      </c>
      <c r="AX5656" s="14" t="s">
        <v>85</v>
      </c>
      <c r="AY5656" s="257" t="s">
        <v>241</v>
      </c>
    </row>
    <row r="5657" s="15" customFormat="1">
      <c r="A5657" s="15"/>
      <c r="B5657" s="258"/>
      <c r="C5657" s="259"/>
      <c r="D5657" s="238" t="s">
        <v>252</v>
      </c>
      <c r="E5657" s="260" t="s">
        <v>39</v>
      </c>
      <c r="F5657" s="261" t="s">
        <v>274</v>
      </c>
      <c r="G5657" s="259"/>
      <c r="H5657" s="262">
        <v>15</v>
      </c>
      <c r="I5657" s="263"/>
      <c r="J5657" s="259"/>
      <c r="K5657" s="259"/>
      <c r="L5657" s="264"/>
      <c r="M5657" s="265"/>
      <c r="N5657" s="266"/>
      <c r="O5657" s="266"/>
      <c r="P5657" s="266"/>
      <c r="Q5657" s="266"/>
      <c r="R5657" s="266"/>
      <c r="S5657" s="266"/>
      <c r="T5657" s="267"/>
      <c r="U5657" s="15"/>
      <c r="V5657" s="15"/>
      <c r="W5657" s="15"/>
      <c r="X5657" s="15"/>
      <c r="Y5657" s="15"/>
      <c r="Z5657" s="15"/>
      <c r="AA5657" s="15"/>
      <c r="AB5657" s="15"/>
      <c r="AC5657" s="15"/>
      <c r="AD5657" s="15"/>
      <c r="AE5657" s="15"/>
      <c r="AT5657" s="268" t="s">
        <v>252</v>
      </c>
      <c r="AU5657" s="268" t="s">
        <v>93</v>
      </c>
      <c r="AV5657" s="15" t="s">
        <v>248</v>
      </c>
      <c r="AW5657" s="15" t="s">
        <v>46</v>
      </c>
      <c r="AX5657" s="15" t="s">
        <v>23</v>
      </c>
      <c r="AY5657" s="268" t="s">
        <v>241</v>
      </c>
    </row>
    <row r="5658" s="2" customFormat="1" ht="21.75" customHeight="1">
      <c r="A5658" s="42"/>
      <c r="B5658" s="43"/>
      <c r="C5658" s="280" t="s">
        <v>4973</v>
      </c>
      <c r="D5658" s="280" t="s">
        <v>463</v>
      </c>
      <c r="E5658" s="281" t="s">
        <v>4974</v>
      </c>
      <c r="F5658" s="282" t="s">
        <v>4975</v>
      </c>
      <c r="G5658" s="283" t="s">
        <v>561</v>
      </c>
      <c r="H5658" s="284">
        <v>15</v>
      </c>
      <c r="I5658" s="285"/>
      <c r="J5658" s="286">
        <f>ROUND(I5658*H5658,2)</f>
        <v>0</v>
      </c>
      <c r="K5658" s="282" t="s">
        <v>1267</v>
      </c>
      <c r="L5658" s="287"/>
      <c r="M5658" s="288" t="s">
        <v>39</v>
      </c>
      <c r="N5658" s="289" t="s">
        <v>56</v>
      </c>
      <c r="O5658" s="88"/>
      <c r="P5658" s="227">
        <f>O5658*H5658</f>
        <v>0</v>
      </c>
      <c r="Q5658" s="227">
        <v>0.00329</v>
      </c>
      <c r="R5658" s="227">
        <f>Q5658*H5658</f>
        <v>0.049349999999999998</v>
      </c>
      <c r="S5658" s="227">
        <v>0</v>
      </c>
      <c r="T5658" s="228">
        <f>S5658*H5658</f>
        <v>0</v>
      </c>
      <c r="U5658" s="42"/>
      <c r="V5658" s="42"/>
      <c r="W5658" s="42"/>
      <c r="X5658" s="42"/>
      <c r="Y5658" s="42"/>
      <c r="Z5658" s="42"/>
      <c r="AA5658" s="42"/>
      <c r="AB5658" s="42"/>
      <c r="AC5658" s="42"/>
      <c r="AD5658" s="42"/>
      <c r="AE5658" s="42"/>
      <c r="AR5658" s="229" t="s">
        <v>660</v>
      </c>
      <c r="AT5658" s="229" t="s">
        <v>463</v>
      </c>
      <c r="AU5658" s="229" t="s">
        <v>93</v>
      </c>
      <c r="AY5658" s="20" t="s">
        <v>241</v>
      </c>
      <c r="BE5658" s="230">
        <f>IF(N5658="základní",J5658,0)</f>
        <v>0</v>
      </c>
      <c r="BF5658" s="230">
        <f>IF(N5658="snížená",J5658,0)</f>
        <v>0</v>
      </c>
      <c r="BG5658" s="230">
        <f>IF(N5658="zákl. přenesená",J5658,0)</f>
        <v>0</v>
      </c>
      <c r="BH5658" s="230">
        <f>IF(N5658="sníž. přenesená",J5658,0)</f>
        <v>0</v>
      </c>
      <c r="BI5658" s="230">
        <f>IF(N5658="nulová",J5658,0)</f>
        <v>0</v>
      </c>
      <c r="BJ5658" s="20" t="s">
        <v>23</v>
      </c>
      <c r="BK5658" s="230">
        <f>ROUND(I5658*H5658,2)</f>
        <v>0</v>
      </c>
      <c r="BL5658" s="20" t="s">
        <v>462</v>
      </c>
      <c r="BM5658" s="229" t="s">
        <v>4976</v>
      </c>
    </row>
    <row r="5659" s="14" customFormat="1">
      <c r="A5659" s="14"/>
      <c r="B5659" s="247"/>
      <c r="C5659" s="248"/>
      <c r="D5659" s="238" t="s">
        <v>252</v>
      </c>
      <c r="E5659" s="249" t="s">
        <v>39</v>
      </c>
      <c r="F5659" s="250" t="s">
        <v>4977</v>
      </c>
      <c r="G5659" s="248"/>
      <c r="H5659" s="251">
        <v>15</v>
      </c>
      <c r="I5659" s="252"/>
      <c r="J5659" s="248"/>
      <c r="K5659" s="248"/>
      <c r="L5659" s="253"/>
      <c r="M5659" s="254"/>
      <c r="N5659" s="255"/>
      <c r="O5659" s="255"/>
      <c r="P5659" s="255"/>
      <c r="Q5659" s="255"/>
      <c r="R5659" s="255"/>
      <c r="S5659" s="255"/>
      <c r="T5659" s="256"/>
      <c r="U5659" s="14"/>
      <c r="V5659" s="14"/>
      <c r="W5659" s="14"/>
      <c r="X5659" s="14"/>
      <c r="Y5659" s="14"/>
      <c r="Z5659" s="14"/>
      <c r="AA5659" s="14"/>
      <c r="AB5659" s="14"/>
      <c r="AC5659" s="14"/>
      <c r="AD5659" s="14"/>
      <c r="AE5659" s="14"/>
      <c r="AT5659" s="257" t="s">
        <v>252</v>
      </c>
      <c r="AU5659" s="257" t="s">
        <v>93</v>
      </c>
      <c r="AV5659" s="14" t="s">
        <v>93</v>
      </c>
      <c r="AW5659" s="14" t="s">
        <v>46</v>
      </c>
      <c r="AX5659" s="14" t="s">
        <v>23</v>
      </c>
      <c r="AY5659" s="257" t="s">
        <v>241</v>
      </c>
    </row>
    <row r="5660" s="2" customFormat="1" ht="16.5" customHeight="1">
      <c r="A5660" s="42"/>
      <c r="B5660" s="43"/>
      <c r="C5660" s="218" t="s">
        <v>4978</v>
      </c>
      <c r="D5660" s="218" t="s">
        <v>243</v>
      </c>
      <c r="E5660" s="219" t="s">
        <v>4963</v>
      </c>
      <c r="F5660" s="220" t="s">
        <v>4964</v>
      </c>
      <c r="G5660" s="221" t="s">
        <v>561</v>
      </c>
      <c r="H5660" s="222">
        <v>9</v>
      </c>
      <c r="I5660" s="223"/>
      <c r="J5660" s="224">
        <f>ROUND(I5660*H5660,2)</f>
        <v>0</v>
      </c>
      <c r="K5660" s="220" t="s">
        <v>247</v>
      </c>
      <c r="L5660" s="48"/>
      <c r="M5660" s="225" t="s">
        <v>39</v>
      </c>
      <c r="N5660" s="226" t="s">
        <v>56</v>
      </c>
      <c r="O5660" s="88"/>
      <c r="P5660" s="227">
        <f>O5660*H5660</f>
        <v>0</v>
      </c>
      <c r="Q5660" s="227">
        <v>0.00115</v>
      </c>
      <c r="R5660" s="227">
        <f>Q5660*H5660</f>
        <v>0.01035</v>
      </c>
      <c r="S5660" s="227">
        <v>0</v>
      </c>
      <c r="T5660" s="228">
        <f>S5660*H5660</f>
        <v>0</v>
      </c>
      <c r="U5660" s="42"/>
      <c r="V5660" s="42"/>
      <c r="W5660" s="42"/>
      <c r="X5660" s="42"/>
      <c r="Y5660" s="42"/>
      <c r="Z5660" s="42"/>
      <c r="AA5660" s="42"/>
      <c r="AB5660" s="42"/>
      <c r="AC5660" s="42"/>
      <c r="AD5660" s="42"/>
      <c r="AE5660" s="42"/>
      <c r="AR5660" s="229" t="s">
        <v>462</v>
      </c>
      <c r="AT5660" s="229" t="s">
        <v>243</v>
      </c>
      <c r="AU5660" s="229" t="s">
        <v>93</v>
      </c>
      <c r="AY5660" s="20" t="s">
        <v>241</v>
      </c>
      <c r="BE5660" s="230">
        <f>IF(N5660="základní",J5660,0)</f>
        <v>0</v>
      </c>
      <c r="BF5660" s="230">
        <f>IF(N5660="snížená",J5660,0)</f>
        <v>0</v>
      </c>
      <c r="BG5660" s="230">
        <f>IF(N5660="zákl. přenesená",J5660,0)</f>
        <v>0</v>
      </c>
      <c r="BH5660" s="230">
        <f>IF(N5660="sníž. přenesená",J5660,0)</f>
        <v>0</v>
      </c>
      <c r="BI5660" s="230">
        <f>IF(N5660="nulová",J5660,0)</f>
        <v>0</v>
      </c>
      <c r="BJ5660" s="20" t="s">
        <v>23</v>
      </c>
      <c r="BK5660" s="230">
        <f>ROUND(I5660*H5660,2)</f>
        <v>0</v>
      </c>
      <c r="BL5660" s="20" t="s">
        <v>462</v>
      </c>
      <c r="BM5660" s="229" t="s">
        <v>4979</v>
      </c>
    </row>
    <row r="5661" s="2" customFormat="1">
      <c r="A5661" s="42"/>
      <c r="B5661" s="43"/>
      <c r="C5661" s="44"/>
      <c r="D5661" s="231" t="s">
        <v>250</v>
      </c>
      <c r="E5661" s="44"/>
      <c r="F5661" s="232" t="s">
        <v>4966</v>
      </c>
      <c r="G5661" s="44"/>
      <c r="H5661" s="44"/>
      <c r="I5661" s="233"/>
      <c r="J5661" s="44"/>
      <c r="K5661" s="44"/>
      <c r="L5661" s="48"/>
      <c r="M5661" s="234"/>
      <c r="N5661" s="235"/>
      <c r="O5661" s="88"/>
      <c r="P5661" s="88"/>
      <c r="Q5661" s="88"/>
      <c r="R5661" s="88"/>
      <c r="S5661" s="88"/>
      <c r="T5661" s="89"/>
      <c r="U5661" s="42"/>
      <c r="V5661" s="42"/>
      <c r="W5661" s="42"/>
      <c r="X5661" s="42"/>
      <c r="Y5661" s="42"/>
      <c r="Z5661" s="42"/>
      <c r="AA5661" s="42"/>
      <c r="AB5661" s="42"/>
      <c r="AC5661" s="42"/>
      <c r="AD5661" s="42"/>
      <c r="AE5661" s="42"/>
      <c r="AT5661" s="20" t="s">
        <v>250</v>
      </c>
      <c r="AU5661" s="20" t="s">
        <v>93</v>
      </c>
    </row>
    <row r="5662" s="2" customFormat="1" ht="16.5" customHeight="1">
      <c r="A5662" s="42"/>
      <c r="B5662" s="43"/>
      <c r="C5662" s="280" t="s">
        <v>4980</v>
      </c>
      <c r="D5662" s="280" t="s">
        <v>463</v>
      </c>
      <c r="E5662" s="281" t="s">
        <v>4981</v>
      </c>
      <c r="F5662" s="282" t="s">
        <v>4982</v>
      </c>
      <c r="G5662" s="283" t="s">
        <v>561</v>
      </c>
      <c r="H5662" s="284">
        <v>6</v>
      </c>
      <c r="I5662" s="285"/>
      <c r="J5662" s="286">
        <f>ROUND(I5662*H5662,2)</f>
        <v>0</v>
      </c>
      <c r="K5662" s="282" t="s">
        <v>247</v>
      </c>
      <c r="L5662" s="287"/>
      <c r="M5662" s="288" t="s">
        <v>39</v>
      </c>
      <c r="N5662" s="289" t="s">
        <v>56</v>
      </c>
      <c r="O5662" s="88"/>
      <c r="P5662" s="227">
        <f>O5662*H5662</f>
        <v>0</v>
      </c>
      <c r="Q5662" s="227">
        <v>0.0020200000000000001</v>
      </c>
      <c r="R5662" s="227">
        <f>Q5662*H5662</f>
        <v>0.012120000000000001</v>
      </c>
      <c r="S5662" s="227">
        <v>0</v>
      </c>
      <c r="T5662" s="228">
        <f>S5662*H5662</f>
        <v>0</v>
      </c>
      <c r="U5662" s="42"/>
      <c r="V5662" s="42"/>
      <c r="W5662" s="42"/>
      <c r="X5662" s="42"/>
      <c r="Y5662" s="42"/>
      <c r="Z5662" s="42"/>
      <c r="AA5662" s="42"/>
      <c r="AB5662" s="42"/>
      <c r="AC5662" s="42"/>
      <c r="AD5662" s="42"/>
      <c r="AE5662" s="42"/>
      <c r="AR5662" s="229" t="s">
        <v>660</v>
      </c>
      <c r="AT5662" s="229" t="s">
        <v>463</v>
      </c>
      <c r="AU5662" s="229" t="s">
        <v>93</v>
      </c>
      <c r="AY5662" s="20" t="s">
        <v>241</v>
      </c>
      <c r="BE5662" s="230">
        <f>IF(N5662="základní",J5662,0)</f>
        <v>0</v>
      </c>
      <c r="BF5662" s="230">
        <f>IF(N5662="snížená",J5662,0)</f>
        <v>0</v>
      </c>
      <c r="BG5662" s="230">
        <f>IF(N5662="zákl. přenesená",J5662,0)</f>
        <v>0</v>
      </c>
      <c r="BH5662" s="230">
        <f>IF(N5662="sníž. přenesená",J5662,0)</f>
        <v>0</v>
      </c>
      <c r="BI5662" s="230">
        <f>IF(N5662="nulová",J5662,0)</f>
        <v>0</v>
      </c>
      <c r="BJ5662" s="20" t="s">
        <v>23</v>
      </c>
      <c r="BK5662" s="230">
        <f>ROUND(I5662*H5662,2)</f>
        <v>0</v>
      </c>
      <c r="BL5662" s="20" t="s">
        <v>462</v>
      </c>
      <c r="BM5662" s="229" t="s">
        <v>4983</v>
      </c>
    </row>
    <row r="5663" s="13" customFormat="1">
      <c r="A5663" s="13"/>
      <c r="B5663" s="236"/>
      <c r="C5663" s="237"/>
      <c r="D5663" s="238" t="s">
        <v>252</v>
      </c>
      <c r="E5663" s="239" t="s">
        <v>39</v>
      </c>
      <c r="F5663" s="240" t="s">
        <v>564</v>
      </c>
      <c r="G5663" s="237"/>
      <c r="H5663" s="239" t="s">
        <v>39</v>
      </c>
      <c r="I5663" s="241"/>
      <c r="J5663" s="237"/>
      <c r="K5663" s="237"/>
      <c r="L5663" s="242"/>
      <c r="M5663" s="243"/>
      <c r="N5663" s="244"/>
      <c r="O5663" s="244"/>
      <c r="P5663" s="244"/>
      <c r="Q5663" s="244"/>
      <c r="R5663" s="244"/>
      <c r="S5663" s="244"/>
      <c r="T5663" s="245"/>
      <c r="U5663" s="13"/>
      <c r="V5663" s="13"/>
      <c r="W5663" s="13"/>
      <c r="X5663" s="13"/>
      <c r="Y5663" s="13"/>
      <c r="Z5663" s="13"/>
      <c r="AA5663" s="13"/>
      <c r="AB5663" s="13"/>
      <c r="AC5663" s="13"/>
      <c r="AD5663" s="13"/>
      <c r="AE5663" s="13"/>
      <c r="AT5663" s="246" t="s">
        <v>252</v>
      </c>
      <c r="AU5663" s="246" t="s">
        <v>93</v>
      </c>
      <c r="AV5663" s="13" t="s">
        <v>23</v>
      </c>
      <c r="AW5663" s="13" t="s">
        <v>46</v>
      </c>
      <c r="AX5663" s="13" t="s">
        <v>85</v>
      </c>
      <c r="AY5663" s="246" t="s">
        <v>241</v>
      </c>
    </row>
    <row r="5664" s="14" customFormat="1">
      <c r="A5664" s="14"/>
      <c r="B5664" s="247"/>
      <c r="C5664" s="248"/>
      <c r="D5664" s="238" t="s">
        <v>252</v>
      </c>
      <c r="E5664" s="249" t="s">
        <v>39</v>
      </c>
      <c r="F5664" s="250" t="s">
        <v>248</v>
      </c>
      <c r="G5664" s="248"/>
      <c r="H5664" s="251">
        <v>4</v>
      </c>
      <c r="I5664" s="252"/>
      <c r="J5664" s="248"/>
      <c r="K5664" s="248"/>
      <c r="L5664" s="253"/>
      <c r="M5664" s="254"/>
      <c r="N5664" s="255"/>
      <c r="O5664" s="255"/>
      <c r="P5664" s="255"/>
      <c r="Q5664" s="255"/>
      <c r="R5664" s="255"/>
      <c r="S5664" s="255"/>
      <c r="T5664" s="256"/>
      <c r="U5664" s="14"/>
      <c r="V5664" s="14"/>
      <c r="W5664" s="14"/>
      <c r="X5664" s="14"/>
      <c r="Y5664" s="14"/>
      <c r="Z5664" s="14"/>
      <c r="AA5664" s="14"/>
      <c r="AB5664" s="14"/>
      <c r="AC5664" s="14"/>
      <c r="AD5664" s="14"/>
      <c r="AE5664" s="14"/>
      <c r="AT5664" s="257" t="s">
        <v>252</v>
      </c>
      <c r="AU5664" s="257" t="s">
        <v>93</v>
      </c>
      <c r="AV5664" s="14" t="s">
        <v>93</v>
      </c>
      <c r="AW5664" s="14" t="s">
        <v>46</v>
      </c>
      <c r="AX5664" s="14" t="s">
        <v>85</v>
      </c>
      <c r="AY5664" s="257" t="s">
        <v>241</v>
      </c>
    </row>
    <row r="5665" s="13" customFormat="1">
      <c r="A5665" s="13"/>
      <c r="B5665" s="236"/>
      <c r="C5665" s="237"/>
      <c r="D5665" s="238" t="s">
        <v>252</v>
      </c>
      <c r="E5665" s="239" t="s">
        <v>39</v>
      </c>
      <c r="F5665" s="240" t="s">
        <v>518</v>
      </c>
      <c r="G5665" s="237"/>
      <c r="H5665" s="239" t="s">
        <v>39</v>
      </c>
      <c r="I5665" s="241"/>
      <c r="J5665" s="237"/>
      <c r="K5665" s="237"/>
      <c r="L5665" s="242"/>
      <c r="M5665" s="243"/>
      <c r="N5665" s="244"/>
      <c r="O5665" s="244"/>
      <c r="P5665" s="244"/>
      <c r="Q5665" s="244"/>
      <c r="R5665" s="244"/>
      <c r="S5665" s="244"/>
      <c r="T5665" s="245"/>
      <c r="U5665" s="13"/>
      <c r="V5665" s="13"/>
      <c r="W5665" s="13"/>
      <c r="X5665" s="13"/>
      <c r="Y5665" s="13"/>
      <c r="Z5665" s="13"/>
      <c r="AA5665" s="13"/>
      <c r="AB5665" s="13"/>
      <c r="AC5665" s="13"/>
      <c r="AD5665" s="13"/>
      <c r="AE5665" s="13"/>
      <c r="AT5665" s="246" t="s">
        <v>252</v>
      </c>
      <c r="AU5665" s="246" t="s">
        <v>93</v>
      </c>
      <c r="AV5665" s="13" t="s">
        <v>23</v>
      </c>
      <c r="AW5665" s="13" t="s">
        <v>46</v>
      </c>
      <c r="AX5665" s="13" t="s">
        <v>85</v>
      </c>
      <c r="AY5665" s="246" t="s">
        <v>241</v>
      </c>
    </row>
    <row r="5666" s="14" customFormat="1">
      <c r="A5666" s="14"/>
      <c r="B5666" s="247"/>
      <c r="C5666" s="248"/>
      <c r="D5666" s="238" t="s">
        <v>252</v>
      </c>
      <c r="E5666" s="249" t="s">
        <v>39</v>
      </c>
      <c r="F5666" s="250" t="s">
        <v>93</v>
      </c>
      <c r="G5666" s="248"/>
      <c r="H5666" s="251">
        <v>2</v>
      </c>
      <c r="I5666" s="252"/>
      <c r="J5666" s="248"/>
      <c r="K5666" s="248"/>
      <c r="L5666" s="253"/>
      <c r="M5666" s="254"/>
      <c r="N5666" s="255"/>
      <c r="O5666" s="255"/>
      <c r="P5666" s="255"/>
      <c r="Q5666" s="255"/>
      <c r="R5666" s="255"/>
      <c r="S5666" s="255"/>
      <c r="T5666" s="256"/>
      <c r="U5666" s="14"/>
      <c r="V5666" s="14"/>
      <c r="W5666" s="14"/>
      <c r="X5666" s="14"/>
      <c r="Y5666" s="14"/>
      <c r="Z5666" s="14"/>
      <c r="AA5666" s="14"/>
      <c r="AB5666" s="14"/>
      <c r="AC5666" s="14"/>
      <c r="AD5666" s="14"/>
      <c r="AE5666" s="14"/>
      <c r="AT5666" s="257" t="s">
        <v>252</v>
      </c>
      <c r="AU5666" s="257" t="s">
        <v>93</v>
      </c>
      <c r="AV5666" s="14" t="s">
        <v>93</v>
      </c>
      <c r="AW5666" s="14" t="s">
        <v>46</v>
      </c>
      <c r="AX5666" s="14" t="s">
        <v>85</v>
      </c>
      <c r="AY5666" s="257" t="s">
        <v>241</v>
      </c>
    </row>
    <row r="5667" s="15" customFormat="1">
      <c r="A5667" s="15"/>
      <c r="B5667" s="258"/>
      <c r="C5667" s="259"/>
      <c r="D5667" s="238" t="s">
        <v>252</v>
      </c>
      <c r="E5667" s="260" t="s">
        <v>39</v>
      </c>
      <c r="F5667" s="261" t="s">
        <v>274</v>
      </c>
      <c r="G5667" s="259"/>
      <c r="H5667" s="262">
        <v>6</v>
      </c>
      <c r="I5667" s="263"/>
      <c r="J5667" s="259"/>
      <c r="K5667" s="259"/>
      <c r="L5667" s="264"/>
      <c r="M5667" s="265"/>
      <c r="N5667" s="266"/>
      <c r="O5667" s="266"/>
      <c r="P5667" s="266"/>
      <c r="Q5667" s="266"/>
      <c r="R5667" s="266"/>
      <c r="S5667" s="266"/>
      <c r="T5667" s="267"/>
      <c r="U5667" s="15"/>
      <c r="V5667" s="15"/>
      <c r="W5667" s="15"/>
      <c r="X5667" s="15"/>
      <c r="Y5667" s="15"/>
      <c r="Z5667" s="15"/>
      <c r="AA5667" s="15"/>
      <c r="AB5667" s="15"/>
      <c r="AC5667" s="15"/>
      <c r="AD5667" s="15"/>
      <c r="AE5667" s="15"/>
      <c r="AT5667" s="268" t="s">
        <v>252</v>
      </c>
      <c r="AU5667" s="268" t="s">
        <v>93</v>
      </c>
      <c r="AV5667" s="15" t="s">
        <v>248</v>
      </c>
      <c r="AW5667" s="15" t="s">
        <v>46</v>
      </c>
      <c r="AX5667" s="15" t="s">
        <v>23</v>
      </c>
      <c r="AY5667" s="268" t="s">
        <v>241</v>
      </c>
    </row>
    <row r="5668" s="2" customFormat="1" ht="16.5" customHeight="1">
      <c r="A5668" s="42"/>
      <c r="B5668" s="43"/>
      <c r="C5668" s="280" t="s">
        <v>4984</v>
      </c>
      <c r="D5668" s="280" t="s">
        <v>463</v>
      </c>
      <c r="E5668" s="281" t="s">
        <v>4985</v>
      </c>
      <c r="F5668" s="282" t="s">
        <v>4986</v>
      </c>
      <c r="G5668" s="283" t="s">
        <v>561</v>
      </c>
      <c r="H5668" s="284">
        <v>2</v>
      </c>
      <c r="I5668" s="285"/>
      <c r="J5668" s="286">
        <f>ROUND(I5668*H5668,2)</f>
        <v>0</v>
      </c>
      <c r="K5668" s="282" t="s">
        <v>247</v>
      </c>
      <c r="L5668" s="287"/>
      <c r="M5668" s="288" t="s">
        <v>39</v>
      </c>
      <c r="N5668" s="289" t="s">
        <v>56</v>
      </c>
      <c r="O5668" s="88"/>
      <c r="P5668" s="227">
        <f>O5668*H5668</f>
        <v>0</v>
      </c>
      <c r="Q5668" s="227">
        <v>0.0030000000000000001</v>
      </c>
      <c r="R5668" s="227">
        <f>Q5668*H5668</f>
        <v>0.0060000000000000001</v>
      </c>
      <c r="S5668" s="227">
        <v>0</v>
      </c>
      <c r="T5668" s="228">
        <f>S5668*H5668</f>
        <v>0</v>
      </c>
      <c r="U5668" s="42"/>
      <c r="V5668" s="42"/>
      <c r="W5668" s="42"/>
      <c r="X5668" s="42"/>
      <c r="Y5668" s="42"/>
      <c r="Z5668" s="42"/>
      <c r="AA5668" s="42"/>
      <c r="AB5668" s="42"/>
      <c r="AC5668" s="42"/>
      <c r="AD5668" s="42"/>
      <c r="AE5668" s="42"/>
      <c r="AR5668" s="229" t="s">
        <v>660</v>
      </c>
      <c r="AT5668" s="229" t="s">
        <v>463</v>
      </c>
      <c r="AU5668" s="229" t="s">
        <v>93</v>
      </c>
      <c r="AY5668" s="20" t="s">
        <v>241</v>
      </c>
      <c r="BE5668" s="230">
        <f>IF(N5668="základní",J5668,0)</f>
        <v>0</v>
      </c>
      <c r="BF5668" s="230">
        <f>IF(N5668="snížená",J5668,0)</f>
        <v>0</v>
      </c>
      <c r="BG5668" s="230">
        <f>IF(N5668="zákl. přenesená",J5668,0)</f>
        <v>0</v>
      </c>
      <c r="BH5668" s="230">
        <f>IF(N5668="sníž. přenesená",J5668,0)</f>
        <v>0</v>
      </c>
      <c r="BI5668" s="230">
        <f>IF(N5668="nulová",J5668,0)</f>
        <v>0</v>
      </c>
      <c r="BJ5668" s="20" t="s">
        <v>23</v>
      </c>
      <c r="BK5668" s="230">
        <f>ROUND(I5668*H5668,2)</f>
        <v>0</v>
      </c>
      <c r="BL5668" s="20" t="s">
        <v>462</v>
      </c>
      <c r="BM5668" s="229" t="s">
        <v>4987</v>
      </c>
    </row>
    <row r="5669" s="13" customFormat="1">
      <c r="A5669" s="13"/>
      <c r="B5669" s="236"/>
      <c r="C5669" s="237"/>
      <c r="D5669" s="238" t="s">
        <v>252</v>
      </c>
      <c r="E5669" s="239" t="s">
        <v>39</v>
      </c>
      <c r="F5669" s="240" t="s">
        <v>518</v>
      </c>
      <c r="G5669" s="237"/>
      <c r="H5669" s="239" t="s">
        <v>39</v>
      </c>
      <c r="I5669" s="241"/>
      <c r="J5669" s="237"/>
      <c r="K5669" s="237"/>
      <c r="L5669" s="242"/>
      <c r="M5669" s="243"/>
      <c r="N5669" s="244"/>
      <c r="O5669" s="244"/>
      <c r="P5669" s="244"/>
      <c r="Q5669" s="244"/>
      <c r="R5669" s="244"/>
      <c r="S5669" s="244"/>
      <c r="T5669" s="245"/>
      <c r="U5669" s="13"/>
      <c r="V5669" s="13"/>
      <c r="W5669" s="13"/>
      <c r="X5669" s="13"/>
      <c r="Y5669" s="13"/>
      <c r="Z5669" s="13"/>
      <c r="AA5669" s="13"/>
      <c r="AB5669" s="13"/>
      <c r="AC5669" s="13"/>
      <c r="AD5669" s="13"/>
      <c r="AE5669" s="13"/>
      <c r="AT5669" s="246" t="s">
        <v>252</v>
      </c>
      <c r="AU5669" s="246" t="s">
        <v>93</v>
      </c>
      <c r="AV5669" s="13" t="s">
        <v>23</v>
      </c>
      <c r="AW5669" s="13" t="s">
        <v>46</v>
      </c>
      <c r="AX5669" s="13" t="s">
        <v>85</v>
      </c>
      <c r="AY5669" s="246" t="s">
        <v>241</v>
      </c>
    </row>
    <row r="5670" s="14" customFormat="1">
      <c r="A5670" s="14"/>
      <c r="B5670" s="247"/>
      <c r="C5670" s="248"/>
      <c r="D5670" s="238" t="s">
        <v>252</v>
      </c>
      <c r="E5670" s="249" t="s">
        <v>39</v>
      </c>
      <c r="F5670" s="250" t="s">
        <v>93</v>
      </c>
      <c r="G5670" s="248"/>
      <c r="H5670" s="251">
        <v>2</v>
      </c>
      <c r="I5670" s="252"/>
      <c r="J5670" s="248"/>
      <c r="K5670" s="248"/>
      <c r="L5670" s="253"/>
      <c r="M5670" s="254"/>
      <c r="N5670" s="255"/>
      <c r="O5670" s="255"/>
      <c r="P5670" s="255"/>
      <c r="Q5670" s="255"/>
      <c r="R5670" s="255"/>
      <c r="S5670" s="255"/>
      <c r="T5670" s="256"/>
      <c r="U5670" s="14"/>
      <c r="V5670" s="14"/>
      <c r="W5670" s="14"/>
      <c r="X5670" s="14"/>
      <c r="Y5670" s="14"/>
      <c r="Z5670" s="14"/>
      <c r="AA5670" s="14"/>
      <c r="AB5670" s="14"/>
      <c r="AC5670" s="14"/>
      <c r="AD5670" s="14"/>
      <c r="AE5670" s="14"/>
      <c r="AT5670" s="257" t="s">
        <v>252</v>
      </c>
      <c r="AU5670" s="257" t="s">
        <v>93</v>
      </c>
      <c r="AV5670" s="14" t="s">
        <v>93</v>
      </c>
      <c r="AW5670" s="14" t="s">
        <v>46</v>
      </c>
      <c r="AX5670" s="14" t="s">
        <v>23</v>
      </c>
      <c r="AY5670" s="257" t="s">
        <v>241</v>
      </c>
    </row>
    <row r="5671" s="2" customFormat="1" ht="16.5" customHeight="1">
      <c r="A5671" s="42"/>
      <c r="B5671" s="43"/>
      <c r="C5671" s="280" t="s">
        <v>4988</v>
      </c>
      <c r="D5671" s="280" t="s">
        <v>463</v>
      </c>
      <c r="E5671" s="281" t="s">
        <v>4989</v>
      </c>
      <c r="F5671" s="282" t="s">
        <v>4990</v>
      </c>
      <c r="G5671" s="283" t="s">
        <v>561</v>
      </c>
      <c r="H5671" s="284">
        <v>1</v>
      </c>
      <c r="I5671" s="285"/>
      <c r="J5671" s="286">
        <f>ROUND(I5671*H5671,2)</f>
        <v>0</v>
      </c>
      <c r="K5671" s="282" t="s">
        <v>39</v>
      </c>
      <c r="L5671" s="287"/>
      <c r="M5671" s="288" t="s">
        <v>39</v>
      </c>
      <c r="N5671" s="289" t="s">
        <v>56</v>
      </c>
      <c r="O5671" s="88"/>
      <c r="P5671" s="227">
        <f>O5671*H5671</f>
        <v>0</v>
      </c>
      <c r="Q5671" s="227">
        <v>0</v>
      </c>
      <c r="R5671" s="227">
        <f>Q5671*H5671</f>
        <v>0</v>
      </c>
      <c r="S5671" s="227">
        <v>0</v>
      </c>
      <c r="T5671" s="228">
        <f>S5671*H5671</f>
        <v>0</v>
      </c>
      <c r="U5671" s="42"/>
      <c r="V5671" s="42"/>
      <c r="W5671" s="42"/>
      <c r="X5671" s="42"/>
      <c r="Y5671" s="42"/>
      <c r="Z5671" s="42"/>
      <c r="AA5671" s="42"/>
      <c r="AB5671" s="42"/>
      <c r="AC5671" s="42"/>
      <c r="AD5671" s="42"/>
      <c r="AE5671" s="42"/>
      <c r="AR5671" s="229" t="s">
        <v>660</v>
      </c>
      <c r="AT5671" s="229" t="s">
        <v>463</v>
      </c>
      <c r="AU5671" s="229" t="s">
        <v>93</v>
      </c>
      <c r="AY5671" s="20" t="s">
        <v>241</v>
      </c>
      <c r="BE5671" s="230">
        <f>IF(N5671="základní",J5671,0)</f>
        <v>0</v>
      </c>
      <c r="BF5671" s="230">
        <f>IF(N5671="snížená",J5671,0)</f>
        <v>0</v>
      </c>
      <c r="BG5671" s="230">
        <f>IF(N5671="zákl. přenesená",J5671,0)</f>
        <v>0</v>
      </c>
      <c r="BH5671" s="230">
        <f>IF(N5671="sníž. přenesená",J5671,0)</f>
        <v>0</v>
      </c>
      <c r="BI5671" s="230">
        <f>IF(N5671="nulová",J5671,0)</f>
        <v>0</v>
      </c>
      <c r="BJ5671" s="20" t="s">
        <v>23</v>
      </c>
      <c r="BK5671" s="230">
        <f>ROUND(I5671*H5671,2)</f>
        <v>0</v>
      </c>
      <c r="BL5671" s="20" t="s">
        <v>462</v>
      </c>
      <c r="BM5671" s="229" t="s">
        <v>4991</v>
      </c>
    </row>
    <row r="5672" s="13" customFormat="1">
      <c r="A5672" s="13"/>
      <c r="B5672" s="236"/>
      <c r="C5672" s="237"/>
      <c r="D5672" s="238" t="s">
        <v>252</v>
      </c>
      <c r="E5672" s="239" t="s">
        <v>39</v>
      </c>
      <c r="F5672" s="240" t="s">
        <v>518</v>
      </c>
      <c r="G5672" s="237"/>
      <c r="H5672" s="239" t="s">
        <v>39</v>
      </c>
      <c r="I5672" s="241"/>
      <c r="J5672" s="237"/>
      <c r="K5672" s="237"/>
      <c r="L5672" s="242"/>
      <c r="M5672" s="243"/>
      <c r="N5672" s="244"/>
      <c r="O5672" s="244"/>
      <c r="P5672" s="244"/>
      <c r="Q5672" s="244"/>
      <c r="R5672" s="244"/>
      <c r="S5672" s="244"/>
      <c r="T5672" s="245"/>
      <c r="U5672" s="13"/>
      <c r="V5672" s="13"/>
      <c r="W5672" s="13"/>
      <c r="X5672" s="13"/>
      <c r="Y5672" s="13"/>
      <c r="Z5672" s="13"/>
      <c r="AA5672" s="13"/>
      <c r="AB5672" s="13"/>
      <c r="AC5672" s="13"/>
      <c r="AD5672" s="13"/>
      <c r="AE5672" s="13"/>
      <c r="AT5672" s="246" t="s">
        <v>252</v>
      </c>
      <c r="AU5672" s="246" t="s">
        <v>93</v>
      </c>
      <c r="AV5672" s="13" t="s">
        <v>23</v>
      </c>
      <c r="AW5672" s="13" t="s">
        <v>46</v>
      </c>
      <c r="AX5672" s="13" t="s">
        <v>85</v>
      </c>
      <c r="AY5672" s="246" t="s">
        <v>241</v>
      </c>
    </row>
    <row r="5673" s="14" customFormat="1">
      <c r="A5673" s="14"/>
      <c r="B5673" s="247"/>
      <c r="C5673" s="248"/>
      <c r="D5673" s="238" t="s">
        <v>252</v>
      </c>
      <c r="E5673" s="249" t="s">
        <v>39</v>
      </c>
      <c r="F5673" s="250" t="s">
        <v>23</v>
      </c>
      <c r="G5673" s="248"/>
      <c r="H5673" s="251">
        <v>1</v>
      </c>
      <c r="I5673" s="252"/>
      <c r="J5673" s="248"/>
      <c r="K5673" s="248"/>
      <c r="L5673" s="253"/>
      <c r="M5673" s="254"/>
      <c r="N5673" s="255"/>
      <c r="O5673" s="255"/>
      <c r="P5673" s="255"/>
      <c r="Q5673" s="255"/>
      <c r="R5673" s="255"/>
      <c r="S5673" s="255"/>
      <c r="T5673" s="256"/>
      <c r="U5673" s="14"/>
      <c r="V5673" s="14"/>
      <c r="W5673" s="14"/>
      <c r="X5673" s="14"/>
      <c r="Y5673" s="14"/>
      <c r="Z5673" s="14"/>
      <c r="AA5673" s="14"/>
      <c r="AB5673" s="14"/>
      <c r="AC5673" s="14"/>
      <c r="AD5673" s="14"/>
      <c r="AE5673" s="14"/>
      <c r="AT5673" s="257" t="s">
        <v>252</v>
      </c>
      <c r="AU5673" s="257" t="s">
        <v>93</v>
      </c>
      <c r="AV5673" s="14" t="s">
        <v>93</v>
      </c>
      <c r="AW5673" s="14" t="s">
        <v>46</v>
      </c>
      <c r="AX5673" s="14" t="s">
        <v>23</v>
      </c>
      <c r="AY5673" s="257" t="s">
        <v>241</v>
      </c>
    </row>
    <row r="5674" s="2" customFormat="1" ht="16.5" customHeight="1">
      <c r="A5674" s="42"/>
      <c r="B5674" s="43"/>
      <c r="C5674" s="218" t="s">
        <v>4992</v>
      </c>
      <c r="D5674" s="218" t="s">
        <v>243</v>
      </c>
      <c r="E5674" s="219" t="s">
        <v>4993</v>
      </c>
      <c r="F5674" s="220" t="s">
        <v>4994</v>
      </c>
      <c r="G5674" s="221" t="s">
        <v>561</v>
      </c>
      <c r="H5674" s="222">
        <v>9</v>
      </c>
      <c r="I5674" s="223"/>
      <c r="J5674" s="224">
        <f>ROUND(I5674*H5674,2)</f>
        <v>0</v>
      </c>
      <c r="K5674" s="220" t="s">
        <v>247</v>
      </c>
      <c r="L5674" s="48"/>
      <c r="M5674" s="225" t="s">
        <v>39</v>
      </c>
      <c r="N5674" s="226" t="s">
        <v>56</v>
      </c>
      <c r="O5674" s="88"/>
      <c r="P5674" s="227">
        <f>O5674*H5674</f>
        <v>0</v>
      </c>
      <c r="Q5674" s="227">
        <v>3.0000000000000001E-05</v>
      </c>
      <c r="R5674" s="227">
        <f>Q5674*H5674</f>
        <v>0.00027</v>
      </c>
      <c r="S5674" s="227">
        <v>0</v>
      </c>
      <c r="T5674" s="228">
        <f>S5674*H5674</f>
        <v>0</v>
      </c>
      <c r="U5674" s="42"/>
      <c r="V5674" s="42"/>
      <c r="W5674" s="42"/>
      <c r="X5674" s="42"/>
      <c r="Y5674" s="42"/>
      <c r="Z5674" s="42"/>
      <c r="AA5674" s="42"/>
      <c r="AB5674" s="42"/>
      <c r="AC5674" s="42"/>
      <c r="AD5674" s="42"/>
      <c r="AE5674" s="42"/>
      <c r="AR5674" s="229" t="s">
        <v>462</v>
      </c>
      <c r="AT5674" s="229" t="s">
        <v>243</v>
      </c>
      <c r="AU5674" s="229" t="s">
        <v>93</v>
      </c>
      <c r="AY5674" s="20" t="s">
        <v>241</v>
      </c>
      <c r="BE5674" s="230">
        <f>IF(N5674="základní",J5674,0)</f>
        <v>0</v>
      </c>
      <c r="BF5674" s="230">
        <f>IF(N5674="snížená",J5674,0)</f>
        <v>0</v>
      </c>
      <c r="BG5674" s="230">
        <f>IF(N5674="zákl. přenesená",J5674,0)</f>
        <v>0</v>
      </c>
      <c r="BH5674" s="230">
        <f>IF(N5674="sníž. přenesená",J5674,0)</f>
        <v>0</v>
      </c>
      <c r="BI5674" s="230">
        <f>IF(N5674="nulová",J5674,0)</f>
        <v>0</v>
      </c>
      <c r="BJ5674" s="20" t="s">
        <v>23</v>
      </c>
      <c r="BK5674" s="230">
        <f>ROUND(I5674*H5674,2)</f>
        <v>0</v>
      </c>
      <c r="BL5674" s="20" t="s">
        <v>462</v>
      </c>
      <c r="BM5674" s="229" t="s">
        <v>4995</v>
      </c>
    </row>
    <row r="5675" s="2" customFormat="1">
      <c r="A5675" s="42"/>
      <c r="B5675" s="43"/>
      <c r="C5675" s="44"/>
      <c r="D5675" s="231" t="s">
        <v>250</v>
      </c>
      <c r="E5675" s="44"/>
      <c r="F5675" s="232" t="s">
        <v>4996</v>
      </c>
      <c r="G5675" s="44"/>
      <c r="H5675" s="44"/>
      <c r="I5675" s="233"/>
      <c r="J5675" s="44"/>
      <c r="K5675" s="44"/>
      <c r="L5675" s="48"/>
      <c r="M5675" s="234"/>
      <c r="N5675" s="235"/>
      <c r="O5675" s="88"/>
      <c r="P5675" s="88"/>
      <c r="Q5675" s="88"/>
      <c r="R5675" s="88"/>
      <c r="S5675" s="88"/>
      <c r="T5675" s="89"/>
      <c r="U5675" s="42"/>
      <c r="V5675" s="42"/>
      <c r="W5675" s="42"/>
      <c r="X5675" s="42"/>
      <c r="Y5675" s="42"/>
      <c r="Z5675" s="42"/>
      <c r="AA5675" s="42"/>
      <c r="AB5675" s="42"/>
      <c r="AC5675" s="42"/>
      <c r="AD5675" s="42"/>
      <c r="AE5675" s="42"/>
      <c r="AT5675" s="20" t="s">
        <v>250</v>
      </c>
      <c r="AU5675" s="20" t="s">
        <v>93</v>
      </c>
    </row>
    <row r="5676" s="2" customFormat="1" ht="21.75" customHeight="1">
      <c r="A5676" s="42"/>
      <c r="B5676" s="43"/>
      <c r="C5676" s="280" t="s">
        <v>4997</v>
      </c>
      <c r="D5676" s="280" t="s">
        <v>463</v>
      </c>
      <c r="E5676" s="281" t="s">
        <v>4998</v>
      </c>
      <c r="F5676" s="282" t="s">
        <v>4999</v>
      </c>
      <c r="G5676" s="283" t="s">
        <v>561</v>
      </c>
      <c r="H5676" s="284">
        <v>6</v>
      </c>
      <c r="I5676" s="285"/>
      <c r="J5676" s="286">
        <f>ROUND(I5676*H5676,2)</f>
        <v>0</v>
      </c>
      <c r="K5676" s="282" t="s">
        <v>247</v>
      </c>
      <c r="L5676" s="287"/>
      <c r="M5676" s="288" t="s">
        <v>39</v>
      </c>
      <c r="N5676" s="289" t="s">
        <v>56</v>
      </c>
      <c r="O5676" s="88"/>
      <c r="P5676" s="227">
        <f>O5676*H5676</f>
        <v>0</v>
      </c>
      <c r="Q5676" s="227">
        <v>0.00233</v>
      </c>
      <c r="R5676" s="227">
        <f>Q5676*H5676</f>
        <v>0.013979999999999999</v>
      </c>
      <c r="S5676" s="227">
        <v>0</v>
      </c>
      <c r="T5676" s="228">
        <f>S5676*H5676</f>
        <v>0</v>
      </c>
      <c r="U5676" s="42"/>
      <c r="V5676" s="42"/>
      <c r="W5676" s="42"/>
      <c r="X5676" s="42"/>
      <c r="Y5676" s="42"/>
      <c r="Z5676" s="42"/>
      <c r="AA5676" s="42"/>
      <c r="AB5676" s="42"/>
      <c r="AC5676" s="42"/>
      <c r="AD5676" s="42"/>
      <c r="AE5676" s="42"/>
      <c r="AR5676" s="229" t="s">
        <v>660</v>
      </c>
      <c r="AT5676" s="229" t="s">
        <v>463</v>
      </c>
      <c r="AU5676" s="229" t="s">
        <v>93</v>
      </c>
      <c r="AY5676" s="20" t="s">
        <v>241</v>
      </c>
      <c r="BE5676" s="230">
        <f>IF(N5676="základní",J5676,0)</f>
        <v>0</v>
      </c>
      <c r="BF5676" s="230">
        <f>IF(N5676="snížená",J5676,0)</f>
        <v>0</v>
      </c>
      <c r="BG5676" s="230">
        <f>IF(N5676="zákl. přenesená",J5676,0)</f>
        <v>0</v>
      </c>
      <c r="BH5676" s="230">
        <f>IF(N5676="sníž. přenesená",J5676,0)</f>
        <v>0</v>
      </c>
      <c r="BI5676" s="230">
        <f>IF(N5676="nulová",J5676,0)</f>
        <v>0</v>
      </c>
      <c r="BJ5676" s="20" t="s">
        <v>23</v>
      </c>
      <c r="BK5676" s="230">
        <f>ROUND(I5676*H5676,2)</f>
        <v>0</v>
      </c>
      <c r="BL5676" s="20" t="s">
        <v>462</v>
      </c>
      <c r="BM5676" s="229" t="s">
        <v>5000</v>
      </c>
    </row>
    <row r="5677" s="13" customFormat="1">
      <c r="A5677" s="13"/>
      <c r="B5677" s="236"/>
      <c r="C5677" s="237"/>
      <c r="D5677" s="238" t="s">
        <v>252</v>
      </c>
      <c r="E5677" s="239" t="s">
        <v>39</v>
      </c>
      <c r="F5677" s="240" t="s">
        <v>564</v>
      </c>
      <c r="G5677" s="237"/>
      <c r="H5677" s="239" t="s">
        <v>39</v>
      </c>
      <c r="I5677" s="241"/>
      <c r="J5677" s="237"/>
      <c r="K5677" s="237"/>
      <c r="L5677" s="242"/>
      <c r="M5677" s="243"/>
      <c r="N5677" s="244"/>
      <c r="O5677" s="244"/>
      <c r="P5677" s="244"/>
      <c r="Q5677" s="244"/>
      <c r="R5677" s="244"/>
      <c r="S5677" s="244"/>
      <c r="T5677" s="245"/>
      <c r="U5677" s="13"/>
      <c r="V5677" s="13"/>
      <c r="W5677" s="13"/>
      <c r="X5677" s="13"/>
      <c r="Y5677" s="13"/>
      <c r="Z5677" s="13"/>
      <c r="AA5677" s="13"/>
      <c r="AB5677" s="13"/>
      <c r="AC5677" s="13"/>
      <c r="AD5677" s="13"/>
      <c r="AE5677" s="13"/>
      <c r="AT5677" s="246" t="s">
        <v>252</v>
      </c>
      <c r="AU5677" s="246" t="s">
        <v>93</v>
      </c>
      <c r="AV5677" s="13" t="s">
        <v>23</v>
      </c>
      <c r="AW5677" s="13" t="s">
        <v>46</v>
      </c>
      <c r="AX5677" s="13" t="s">
        <v>85</v>
      </c>
      <c r="AY5677" s="246" t="s">
        <v>241</v>
      </c>
    </row>
    <row r="5678" s="14" customFormat="1">
      <c r="A5678" s="14"/>
      <c r="B5678" s="247"/>
      <c r="C5678" s="248"/>
      <c r="D5678" s="238" t="s">
        <v>252</v>
      </c>
      <c r="E5678" s="249" t="s">
        <v>39</v>
      </c>
      <c r="F5678" s="250" t="s">
        <v>248</v>
      </c>
      <c r="G5678" s="248"/>
      <c r="H5678" s="251">
        <v>4</v>
      </c>
      <c r="I5678" s="252"/>
      <c r="J5678" s="248"/>
      <c r="K5678" s="248"/>
      <c r="L5678" s="253"/>
      <c r="M5678" s="254"/>
      <c r="N5678" s="255"/>
      <c r="O5678" s="255"/>
      <c r="P5678" s="255"/>
      <c r="Q5678" s="255"/>
      <c r="R5678" s="255"/>
      <c r="S5678" s="255"/>
      <c r="T5678" s="256"/>
      <c r="U5678" s="14"/>
      <c r="V5678" s="14"/>
      <c r="W5678" s="14"/>
      <c r="X5678" s="14"/>
      <c r="Y5678" s="14"/>
      <c r="Z5678" s="14"/>
      <c r="AA5678" s="14"/>
      <c r="AB5678" s="14"/>
      <c r="AC5678" s="14"/>
      <c r="AD5678" s="14"/>
      <c r="AE5678" s="14"/>
      <c r="AT5678" s="257" t="s">
        <v>252</v>
      </c>
      <c r="AU5678" s="257" t="s">
        <v>93</v>
      </c>
      <c r="AV5678" s="14" t="s">
        <v>93</v>
      </c>
      <c r="AW5678" s="14" t="s">
        <v>46</v>
      </c>
      <c r="AX5678" s="14" t="s">
        <v>85</v>
      </c>
      <c r="AY5678" s="257" t="s">
        <v>241</v>
      </c>
    </row>
    <row r="5679" s="13" customFormat="1">
      <c r="A5679" s="13"/>
      <c r="B5679" s="236"/>
      <c r="C5679" s="237"/>
      <c r="D5679" s="238" t="s">
        <v>252</v>
      </c>
      <c r="E5679" s="239" t="s">
        <v>39</v>
      </c>
      <c r="F5679" s="240" t="s">
        <v>518</v>
      </c>
      <c r="G5679" s="237"/>
      <c r="H5679" s="239" t="s">
        <v>39</v>
      </c>
      <c r="I5679" s="241"/>
      <c r="J5679" s="237"/>
      <c r="K5679" s="237"/>
      <c r="L5679" s="242"/>
      <c r="M5679" s="243"/>
      <c r="N5679" s="244"/>
      <c r="O5679" s="244"/>
      <c r="P5679" s="244"/>
      <c r="Q5679" s="244"/>
      <c r="R5679" s="244"/>
      <c r="S5679" s="244"/>
      <c r="T5679" s="245"/>
      <c r="U5679" s="13"/>
      <c r="V5679" s="13"/>
      <c r="W5679" s="13"/>
      <c r="X5679" s="13"/>
      <c r="Y5679" s="13"/>
      <c r="Z5679" s="13"/>
      <c r="AA5679" s="13"/>
      <c r="AB5679" s="13"/>
      <c r="AC5679" s="13"/>
      <c r="AD5679" s="13"/>
      <c r="AE5679" s="13"/>
      <c r="AT5679" s="246" t="s">
        <v>252</v>
      </c>
      <c r="AU5679" s="246" t="s">
        <v>93</v>
      </c>
      <c r="AV5679" s="13" t="s">
        <v>23</v>
      </c>
      <c r="AW5679" s="13" t="s">
        <v>46</v>
      </c>
      <c r="AX5679" s="13" t="s">
        <v>85</v>
      </c>
      <c r="AY5679" s="246" t="s">
        <v>241</v>
      </c>
    </row>
    <row r="5680" s="14" customFormat="1">
      <c r="A5680" s="14"/>
      <c r="B5680" s="247"/>
      <c r="C5680" s="248"/>
      <c r="D5680" s="238" t="s">
        <v>252</v>
      </c>
      <c r="E5680" s="249" t="s">
        <v>39</v>
      </c>
      <c r="F5680" s="250" t="s">
        <v>93</v>
      </c>
      <c r="G5680" s="248"/>
      <c r="H5680" s="251">
        <v>2</v>
      </c>
      <c r="I5680" s="252"/>
      <c r="J5680" s="248"/>
      <c r="K5680" s="248"/>
      <c r="L5680" s="253"/>
      <c r="M5680" s="254"/>
      <c r="N5680" s="255"/>
      <c r="O5680" s="255"/>
      <c r="P5680" s="255"/>
      <c r="Q5680" s="255"/>
      <c r="R5680" s="255"/>
      <c r="S5680" s="255"/>
      <c r="T5680" s="256"/>
      <c r="U5680" s="14"/>
      <c r="V5680" s="14"/>
      <c r="W5680" s="14"/>
      <c r="X5680" s="14"/>
      <c r="Y5680" s="14"/>
      <c r="Z5680" s="14"/>
      <c r="AA5680" s="14"/>
      <c r="AB5680" s="14"/>
      <c r="AC5680" s="14"/>
      <c r="AD5680" s="14"/>
      <c r="AE5680" s="14"/>
      <c r="AT5680" s="257" t="s">
        <v>252</v>
      </c>
      <c r="AU5680" s="257" t="s">
        <v>93</v>
      </c>
      <c r="AV5680" s="14" t="s">
        <v>93</v>
      </c>
      <c r="AW5680" s="14" t="s">
        <v>46</v>
      </c>
      <c r="AX5680" s="14" t="s">
        <v>85</v>
      </c>
      <c r="AY5680" s="257" t="s">
        <v>241</v>
      </c>
    </row>
    <row r="5681" s="15" customFormat="1">
      <c r="A5681" s="15"/>
      <c r="B5681" s="258"/>
      <c r="C5681" s="259"/>
      <c r="D5681" s="238" t="s">
        <v>252</v>
      </c>
      <c r="E5681" s="260" t="s">
        <v>39</v>
      </c>
      <c r="F5681" s="261" t="s">
        <v>274</v>
      </c>
      <c r="G5681" s="259"/>
      <c r="H5681" s="262">
        <v>6</v>
      </c>
      <c r="I5681" s="263"/>
      <c r="J5681" s="259"/>
      <c r="K5681" s="259"/>
      <c r="L5681" s="264"/>
      <c r="M5681" s="265"/>
      <c r="N5681" s="266"/>
      <c r="O5681" s="266"/>
      <c r="P5681" s="266"/>
      <c r="Q5681" s="266"/>
      <c r="R5681" s="266"/>
      <c r="S5681" s="266"/>
      <c r="T5681" s="267"/>
      <c r="U5681" s="15"/>
      <c r="V5681" s="15"/>
      <c r="W5681" s="15"/>
      <c r="X5681" s="15"/>
      <c r="Y5681" s="15"/>
      <c r="Z5681" s="15"/>
      <c r="AA5681" s="15"/>
      <c r="AB5681" s="15"/>
      <c r="AC5681" s="15"/>
      <c r="AD5681" s="15"/>
      <c r="AE5681" s="15"/>
      <c r="AT5681" s="268" t="s">
        <v>252</v>
      </c>
      <c r="AU5681" s="268" t="s">
        <v>93</v>
      </c>
      <c r="AV5681" s="15" t="s">
        <v>248</v>
      </c>
      <c r="AW5681" s="15" t="s">
        <v>46</v>
      </c>
      <c r="AX5681" s="15" t="s">
        <v>23</v>
      </c>
      <c r="AY5681" s="268" t="s">
        <v>241</v>
      </c>
    </row>
    <row r="5682" s="2" customFormat="1" ht="21.75" customHeight="1">
      <c r="A5682" s="42"/>
      <c r="B5682" s="43"/>
      <c r="C5682" s="280" t="s">
        <v>5001</v>
      </c>
      <c r="D5682" s="280" t="s">
        <v>463</v>
      </c>
      <c r="E5682" s="281" t="s">
        <v>5002</v>
      </c>
      <c r="F5682" s="282" t="s">
        <v>5003</v>
      </c>
      <c r="G5682" s="283" t="s">
        <v>561</v>
      </c>
      <c r="H5682" s="284">
        <v>2</v>
      </c>
      <c r="I5682" s="285"/>
      <c r="J5682" s="286">
        <f>ROUND(I5682*H5682,2)</f>
        <v>0</v>
      </c>
      <c r="K5682" s="282" t="s">
        <v>247</v>
      </c>
      <c r="L5682" s="287"/>
      <c r="M5682" s="288" t="s">
        <v>39</v>
      </c>
      <c r="N5682" s="289" t="s">
        <v>56</v>
      </c>
      <c r="O5682" s="88"/>
      <c r="P5682" s="227">
        <f>O5682*H5682</f>
        <v>0</v>
      </c>
      <c r="Q5682" s="227">
        <v>0.0023900000000000002</v>
      </c>
      <c r="R5682" s="227">
        <f>Q5682*H5682</f>
        <v>0.0047800000000000004</v>
      </c>
      <c r="S5682" s="227">
        <v>0</v>
      </c>
      <c r="T5682" s="228">
        <f>S5682*H5682</f>
        <v>0</v>
      </c>
      <c r="U5682" s="42"/>
      <c r="V5682" s="42"/>
      <c r="W5682" s="42"/>
      <c r="X5682" s="42"/>
      <c r="Y5682" s="42"/>
      <c r="Z5682" s="42"/>
      <c r="AA5682" s="42"/>
      <c r="AB5682" s="42"/>
      <c r="AC5682" s="42"/>
      <c r="AD5682" s="42"/>
      <c r="AE5682" s="42"/>
      <c r="AR5682" s="229" t="s">
        <v>660</v>
      </c>
      <c r="AT5682" s="229" t="s">
        <v>463</v>
      </c>
      <c r="AU5682" s="229" t="s">
        <v>93</v>
      </c>
      <c r="AY5682" s="20" t="s">
        <v>241</v>
      </c>
      <c r="BE5682" s="230">
        <f>IF(N5682="základní",J5682,0)</f>
        <v>0</v>
      </c>
      <c r="BF5682" s="230">
        <f>IF(N5682="snížená",J5682,0)</f>
        <v>0</v>
      </c>
      <c r="BG5682" s="230">
        <f>IF(N5682="zákl. přenesená",J5682,0)</f>
        <v>0</v>
      </c>
      <c r="BH5682" s="230">
        <f>IF(N5682="sníž. přenesená",J5682,0)</f>
        <v>0</v>
      </c>
      <c r="BI5682" s="230">
        <f>IF(N5682="nulová",J5682,0)</f>
        <v>0</v>
      </c>
      <c r="BJ5682" s="20" t="s">
        <v>23</v>
      </c>
      <c r="BK5682" s="230">
        <f>ROUND(I5682*H5682,2)</f>
        <v>0</v>
      </c>
      <c r="BL5682" s="20" t="s">
        <v>462</v>
      </c>
      <c r="BM5682" s="229" t="s">
        <v>5004</v>
      </c>
    </row>
    <row r="5683" s="13" customFormat="1">
      <c r="A5683" s="13"/>
      <c r="B5683" s="236"/>
      <c r="C5683" s="237"/>
      <c r="D5683" s="238" t="s">
        <v>252</v>
      </c>
      <c r="E5683" s="239" t="s">
        <v>39</v>
      </c>
      <c r="F5683" s="240" t="s">
        <v>518</v>
      </c>
      <c r="G5683" s="237"/>
      <c r="H5683" s="239" t="s">
        <v>39</v>
      </c>
      <c r="I5683" s="241"/>
      <c r="J5683" s="237"/>
      <c r="K5683" s="237"/>
      <c r="L5683" s="242"/>
      <c r="M5683" s="243"/>
      <c r="N5683" s="244"/>
      <c r="O5683" s="244"/>
      <c r="P5683" s="244"/>
      <c r="Q5683" s="244"/>
      <c r="R5683" s="244"/>
      <c r="S5683" s="244"/>
      <c r="T5683" s="245"/>
      <c r="U5683" s="13"/>
      <c r="V5683" s="13"/>
      <c r="W5683" s="13"/>
      <c r="X5683" s="13"/>
      <c r="Y5683" s="13"/>
      <c r="Z5683" s="13"/>
      <c r="AA5683" s="13"/>
      <c r="AB5683" s="13"/>
      <c r="AC5683" s="13"/>
      <c r="AD5683" s="13"/>
      <c r="AE5683" s="13"/>
      <c r="AT5683" s="246" t="s">
        <v>252</v>
      </c>
      <c r="AU5683" s="246" t="s">
        <v>93</v>
      </c>
      <c r="AV5683" s="13" t="s">
        <v>23</v>
      </c>
      <c r="AW5683" s="13" t="s">
        <v>46</v>
      </c>
      <c r="AX5683" s="13" t="s">
        <v>85</v>
      </c>
      <c r="AY5683" s="246" t="s">
        <v>241</v>
      </c>
    </row>
    <row r="5684" s="14" customFormat="1">
      <c r="A5684" s="14"/>
      <c r="B5684" s="247"/>
      <c r="C5684" s="248"/>
      <c r="D5684" s="238" t="s">
        <v>252</v>
      </c>
      <c r="E5684" s="249" t="s">
        <v>39</v>
      </c>
      <c r="F5684" s="250" t="s">
        <v>93</v>
      </c>
      <c r="G5684" s="248"/>
      <c r="H5684" s="251">
        <v>2</v>
      </c>
      <c r="I5684" s="252"/>
      <c r="J5684" s="248"/>
      <c r="K5684" s="248"/>
      <c r="L5684" s="253"/>
      <c r="M5684" s="254"/>
      <c r="N5684" s="255"/>
      <c r="O5684" s="255"/>
      <c r="P5684" s="255"/>
      <c r="Q5684" s="255"/>
      <c r="R5684" s="255"/>
      <c r="S5684" s="255"/>
      <c r="T5684" s="256"/>
      <c r="U5684" s="14"/>
      <c r="V5684" s="14"/>
      <c r="W5684" s="14"/>
      <c r="X5684" s="14"/>
      <c r="Y5684" s="14"/>
      <c r="Z5684" s="14"/>
      <c r="AA5684" s="14"/>
      <c r="AB5684" s="14"/>
      <c r="AC5684" s="14"/>
      <c r="AD5684" s="14"/>
      <c r="AE5684" s="14"/>
      <c r="AT5684" s="257" t="s">
        <v>252</v>
      </c>
      <c r="AU5684" s="257" t="s">
        <v>93</v>
      </c>
      <c r="AV5684" s="14" t="s">
        <v>93</v>
      </c>
      <c r="AW5684" s="14" t="s">
        <v>46</v>
      </c>
      <c r="AX5684" s="14" t="s">
        <v>23</v>
      </c>
      <c r="AY5684" s="257" t="s">
        <v>241</v>
      </c>
    </row>
    <row r="5685" s="2" customFormat="1" ht="21.75" customHeight="1">
      <c r="A5685" s="42"/>
      <c r="B5685" s="43"/>
      <c r="C5685" s="280" t="s">
        <v>5005</v>
      </c>
      <c r="D5685" s="280" t="s">
        <v>463</v>
      </c>
      <c r="E5685" s="281" t="s">
        <v>5006</v>
      </c>
      <c r="F5685" s="282" t="s">
        <v>5007</v>
      </c>
      <c r="G5685" s="283" t="s">
        <v>561</v>
      </c>
      <c r="H5685" s="284">
        <v>1</v>
      </c>
      <c r="I5685" s="285"/>
      <c r="J5685" s="286">
        <f>ROUND(I5685*H5685,2)</f>
        <v>0</v>
      </c>
      <c r="K5685" s="282" t="s">
        <v>247</v>
      </c>
      <c r="L5685" s="287"/>
      <c r="M5685" s="288" t="s">
        <v>39</v>
      </c>
      <c r="N5685" s="289" t="s">
        <v>56</v>
      </c>
      <c r="O5685" s="88"/>
      <c r="P5685" s="227">
        <f>O5685*H5685</f>
        <v>0</v>
      </c>
      <c r="Q5685" s="227">
        <v>0.0034299999999999999</v>
      </c>
      <c r="R5685" s="227">
        <f>Q5685*H5685</f>
        <v>0.0034299999999999999</v>
      </c>
      <c r="S5685" s="227">
        <v>0</v>
      </c>
      <c r="T5685" s="228">
        <f>S5685*H5685</f>
        <v>0</v>
      </c>
      <c r="U5685" s="42"/>
      <c r="V5685" s="42"/>
      <c r="W5685" s="42"/>
      <c r="X5685" s="42"/>
      <c r="Y5685" s="42"/>
      <c r="Z5685" s="42"/>
      <c r="AA5685" s="42"/>
      <c r="AB5685" s="42"/>
      <c r="AC5685" s="42"/>
      <c r="AD5685" s="42"/>
      <c r="AE5685" s="42"/>
      <c r="AR5685" s="229" t="s">
        <v>660</v>
      </c>
      <c r="AT5685" s="229" t="s">
        <v>463</v>
      </c>
      <c r="AU5685" s="229" t="s">
        <v>93</v>
      </c>
      <c r="AY5685" s="20" t="s">
        <v>241</v>
      </c>
      <c r="BE5685" s="230">
        <f>IF(N5685="základní",J5685,0)</f>
        <v>0</v>
      </c>
      <c r="BF5685" s="230">
        <f>IF(N5685="snížená",J5685,0)</f>
        <v>0</v>
      </c>
      <c r="BG5685" s="230">
        <f>IF(N5685="zákl. přenesená",J5685,0)</f>
        <v>0</v>
      </c>
      <c r="BH5685" s="230">
        <f>IF(N5685="sníž. přenesená",J5685,0)</f>
        <v>0</v>
      </c>
      <c r="BI5685" s="230">
        <f>IF(N5685="nulová",J5685,0)</f>
        <v>0</v>
      </c>
      <c r="BJ5685" s="20" t="s">
        <v>23</v>
      </c>
      <c r="BK5685" s="230">
        <f>ROUND(I5685*H5685,2)</f>
        <v>0</v>
      </c>
      <c r="BL5685" s="20" t="s">
        <v>462</v>
      </c>
      <c r="BM5685" s="229" t="s">
        <v>5008</v>
      </c>
    </row>
    <row r="5686" s="13" customFormat="1">
      <c r="A5686" s="13"/>
      <c r="B5686" s="236"/>
      <c r="C5686" s="237"/>
      <c r="D5686" s="238" t="s">
        <v>252</v>
      </c>
      <c r="E5686" s="239" t="s">
        <v>39</v>
      </c>
      <c r="F5686" s="240" t="s">
        <v>518</v>
      </c>
      <c r="G5686" s="237"/>
      <c r="H5686" s="239" t="s">
        <v>39</v>
      </c>
      <c r="I5686" s="241"/>
      <c r="J5686" s="237"/>
      <c r="K5686" s="237"/>
      <c r="L5686" s="242"/>
      <c r="M5686" s="243"/>
      <c r="N5686" s="244"/>
      <c r="O5686" s="244"/>
      <c r="P5686" s="244"/>
      <c r="Q5686" s="244"/>
      <c r="R5686" s="244"/>
      <c r="S5686" s="244"/>
      <c r="T5686" s="245"/>
      <c r="U5686" s="13"/>
      <c r="V5686" s="13"/>
      <c r="W5686" s="13"/>
      <c r="X5686" s="13"/>
      <c r="Y5686" s="13"/>
      <c r="Z5686" s="13"/>
      <c r="AA5686" s="13"/>
      <c r="AB5686" s="13"/>
      <c r="AC5686" s="13"/>
      <c r="AD5686" s="13"/>
      <c r="AE5686" s="13"/>
      <c r="AT5686" s="246" t="s">
        <v>252</v>
      </c>
      <c r="AU5686" s="246" t="s">
        <v>93</v>
      </c>
      <c r="AV5686" s="13" t="s">
        <v>23</v>
      </c>
      <c r="AW5686" s="13" t="s">
        <v>46</v>
      </c>
      <c r="AX5686" s="13" t="s">
        <v>85</v>
      </c>
      <c r="AY5686" s="246" t="s">
        <v>241</v>
      </c>
    </row>
    <row r="5687" s="14" customFormat="1">
      <c r="A5687" s="14"/>
      <c r="B5687" s="247"/>
      <c r="C5687" s="248"/>
      <c r="D5687" s="238" t="s">
        <v>252</v>
      </c>
      <c r="E5687" s="249" t="s">
        <v>39</v>
      </c>
      <c r="F5687" s="250" t="s">
        <v>23</v>
      </c>
      <c r="G5687" s="248"/>
      <c r="H5687" s="251">
        <v>1</v>
      </c>
      <c r="I5687" s="252"/>
      <c r="J5687" s="248"/>
      <c r="K5687" s="248"/>
      <c r="L5687" s="253"/>
      <c r="M5687" s="254"/>
      <c r="N5687" s="255"/>
      <c r="O5687" s="255"/>
      <c r="P5687" s="255"/>
      <c r="Q5687" s="255"/>
      <c r="R5687" s="255"/>
      <c r="S5687" s="255"/>
      <c r="T5687" s="256"/>
      <c r="U5687" s="14"/>
      <c r="V5687" s="14"/>
      <c r="W5687" s="14"/>
      <c r="X5687" s="14"/>
      <c r="Y5687" s="14"/>
      <c r="Z5687" s="14"/>
      <c r="AA5687" s="14"/>
      <c r="AB5687" s="14"/>
      <c r="AC5687" s="14"/>
      <c r="AD5687" s="14"/>
      <c r="AE5687" s="14"/>
      <c r="AT5687" s="257" t="s">
        <v>252</v>
      </c>
      <c r="AU5687" s="257" t="s">
        <v>93</v>
      </c>
      <c r="AV5687" s="14" t="s">
        <v>93</v>
      </c>
      <c r="AW5687" s="14" t="s">
        <v>46</v>
      </c>
      <c r="AX5687" s="14" t="s">
        <v>23</v>
      </c>
      <c r="AY5687" s="257" t="s">
        <v>241</v>
      </c>
    </row>
    <row r="5688" s="2" customFormat="1" ht="24.15" customHeight="1">
      <c r="A5688" s="42"/>
      <c r="B5688" s="43"/>
      <c r="C5688" s="218" t="s">
        <v>5009</v>
      </c>
      <c r="D5688" s="218" t="s">
        <v>243</v>
      </c>
      <c r="E5688" s="219" t="s">
        <v>5010</v>
      </c>
      <c r="F5688" s="220" t="s">
        <v>5011</v>
      </c>
      <c r="G5688" s="221" t="s">
        <v>430</v>
      </c>
      <c r="H5688" s="222">
        <v>0.18099999999999999</v>
      </c>
      <c r="I5688" s="223"/>
      <c r="J5688" s="224">
        <f>ROUND(I5688*H5688,2)</f>
        <v>0</v>
      </c>
      <c r="K5688" s="220" t="s">
        <v>247</v>
      </c>
      <c r="L5688" s="48"/>
      <c r="M5688" s="225" t="s">
        <v>39</v>
      </c>
      <c r="N5688" s="226" t="s">
        <v>56</v>
      </c>
      <c r="O5688" s="88"/>
      <c r="P5688" s="227">
        <f>O5688*H5688</f>
        <v>0</v>
      </c>
      <c r="Q5688" s="227">
        <v>0</v>
      </c>
      <c r="R5688" s="227">
        <f>Q5688*H5688</f>
        <v>0</v>
      </c>
      <c r="S5688" s="227">
        <v>0</v>
      </c>
      <c r="T5688" s="228">
        <f>S5688*H5688</f>
        <v>0</v>
      </c>
      <c r="U5688" s="42"/>
      <c r="V5688" s="42"/>
      <c r="W5688" s="42"/>
      <c r="X5688" s="42"/>
      <c r="Y5688" s="42"/>
      <c r="Z5688" s="42"/>
      <c r="AA5688" s="42"/>
      <c r="AB5688" s="42"/>
      <c r="AC5688" s="42"/>
      <c r="AD5688" s="42"/>
      <c r="AE5688" s="42"/>
      <c r="AR5688" s="229" t="s">
        <v>462</v>
      </c>
      <c r="AT5688" s="229" t="s">
        <v>243</v>
      </c>
      <c r="AU5688" s="229" t="s">
        <v>93</v>
      </c>
      <c r="AY5688" s="20" t="s">
        <v>241</v>
      </c>
      <c r="BE5688" s="230">
        <f>IF(N5688="základní",J5688,0)</f>
        <v>0</v>
      </c>
      <c r="BF5688" s="230">
        <f>IF(N5688="snížená",J5688,0)</f>
        <v>0</v>
      </c>
      <c r="BG5688" s="230">
        <f>IF(N5688="zákl. přenesená",J5688,0)</f>
        <v>0</v>
      </c>
      <c r="BH5688" s="230">
        <f>IF(N5688="sníž. přenesená",J5688,0)</f>
        <v>0</v>
      </c>
      <c r="BI5688" s="230">
        <f>IF(N5688="nulová",J5688,0)</f>
        <v>0</v>
      </c>
      <c r="BJ5688" s="20" t="s">
        <v>23</v>
      </c>
      <c r="BK5688" s="230">
        <f>ROUND(I5688*H5688,2)</f>
        <v>0</v>
      </c>
      <c r="BL5688" s="20" t="s">
        <v>462</v>
      </c>
      <c r="BM5688" s="229" t="s">
        <v>5012</v>
      </c>
    </row>
    <row r="5689" s="2" customFormat="1">
      <c r="A5689" s="42"/>
      <c r="B5689" s="43"/>
      <c r="C5689" s="44"/>
      <c r="D5689" s="231" t="s">
        <v>250</v>
      </c>
      <c r="E5689" s="44"/>
      <c r="F5689" s="232" t="s">
        <v>5013</v>
      </c>
      <c r="G5689" s="44"/>
      <c r="H5689" s="44"/>
      <c r="I5689" s="233"/>
      <c r="J5689" s="44"/>
      <c r="K5689" s="44"/>
      <c r="L5689" s="48"/>
      <c r="M5689" s="234"/>
      <c r="N5689" s="235"/>
      <c r="O5689" s="88"/>
      <c r="P5689" s="88"/>
      <c r="Q5689" s="88"/>
      <c r="R5689" s="88"/>
      <c r="S5689" s="88"/>
      <c r="T5689" s="89"/>
      <c r="U5689" s="42"/>
      <c r="V5689" s="42"/>
      <c r="W5689" s="42"/>
      <c r="X5689" s="42"/>
      <c r="Y5689" s="42"/>
      <c r="Z5689" s="42"/>
      <c r="AA5689" s="42"/>
      <c r="AB5689" s="42"/>
      <c r="AC5689" s="42"/>
      <c r="AD5689" s="42"/>
      <c r="AE5689" s="42"/>
      <c r="AT5689" s="20" t="s">
        <v>250</v>
      </c>
      <c r="AU5689" s="20" t="s">
        <v>93</v>
      </c>
    </row>
    <row r="5690" s="2" customFormat="1" ht="24.15" customHeight="1">
      <c r="A5690" s="42"/>
      <c r="B5690" s="43"/>
      <c r="C5690" s="218" t="s">
        <v>5014</v>
      </c>
      <c r="D5690" s="218" t="s">
        <v>243</v>
      </c>
      <c r="E5690" s="219" t="s">
        <v>5015</v>
      </c>
      <c r="F5690" s="220" t="s">
        <v>5016</v>
      </c>
      <c r="G5690" s="221" t="s">
        <v>430</v>
      </c>
      <c r="H5690" s="222">
        <v>0.18099999999999999</v>
      </c>
      <c r="I5690" s="223"/>
      <c r="J5690" s="224">
        <f>ROUND(I5690*H5690,2)</f>
        <v>0</v>
      </c>
      <c r="K5690" s="220" t="s">
        <v>247</v>
      </c>
      <c r="L5690" s="48"/>
      <c r="M5690" s="225" t="s">
        <v>39</v>
      </c>
      <c r="N5690" s="226" t="s">
        <v>56</v>
      </c>
      <c r="O5690" s="88"/>
      <c r="P5690" s="227">
        <f>O5690*H5690</f>
        <v>0</v>
      </c>
      <c r="Q5690" s="227">
        <v>0</v>
      </c>
      <c r="R5690" s="227">
        <f>Q5690*H5690</f>
        <v>0</v>
      </c>
      <c r="S5690" s="227">
        <v>0</v>
      </c>
      <c r="T5690" s="228">
        <f>S5690*H5690</f>
        <v>0</v>
      </c>
      <c r="U5690" s="42"/>
      <c r="V5690" s="42"/>
      <c r="W5690" s="42"/>
      <c r="X5690" s="42"/>
      <c r="Y5690" s="42"/>
      <c r="Z5690" s="42"/>
      <c r="AA5690" s="42"/>
      <c r="AB5690" s="42"/>
      <c r="AC5690" s="42"/>
      <c r="AD5690" s="42"/>
      <c r="AE5690" s="42"/>
      <c r="AR5690" s="229" t="s">
        <v>462</v>
      </c>
      <c r="AT5690" s="229" t="s">
        <v>243</v>
      </c>
      <c r="AU5690" s="229" t="s">
        <v>93</v>
      </c>
      <c r="AY5690" s="20" t="s">
        <v>241</v>
      </c>
      <c r="BE5690" s="230">
        <f>IF(N5690="základní",J5690,0)</f>
        <v>0</v>
      </c>
      <c r="BF5690" s="230">
        <f>IF(N5690="snížená",J5690,0)</f>
        <v>0</v>
      </c>
      <c r="BG5690" s="230">
        <f>IF(N5690="zákl. přenesená",J5690,0)</f>
        <v>0</v>
      </c>
      <c r="BH5690" s="230">
        <f>IF(N5690="sníž. přenesená",J5690,0)</f>
        <v>0</v>
      </c>
      <c r="BI5690" s="230">
        <f>IF(N5690="nulová",J5690,0)</f>
        <v>0</v>
      </c>
      <c r="BJ5690" s="20" t="s">
        <v>23</v>
      </c>
      <c r="BK5690" s="230">
        <f>ROUND(I5690*H5690,2)</f>
        <v>0</v>
      </c>
      <c r="BL5690" s="20" t="s">
        <v>462</v>
      </c>
      <c r="BM5690" s="229" t="s">
        <v>5017</v>
      </c>
    </row>
    <row r="5691" s="2" customFormat="1">
      <c r="A5691" s="42"/>
      <c r="B5691" s="43"/>
      <c r="C5691" s="44"/>
      <c r="D5691" s="231" t="s">
        <v>250</v>
      </c>
      <c r="E5691" s="44"/>
      <c r="F5691" s="232" t="s">
        <v>5018</v>
      </c>
      <c r="G5691" s="44"/>
      <c r="H5691" s="44"/>
      <c r="I5691" s="233"/>
      <c r="J5691" s="44"/>
      <c r="K5691" s="44"/>
      <c r="L5691" s="48"/>
      <c r="M5691" s="234"/>
      <c r="N5691" s="235"/>
      <c r="O5691" s="88"/>
      <c r="P5691" s="88"/>
      <c r="Q5691" s="88"/>
      <c r="R5691" s="88"/>
      <c r="S5691" s="88"/>
      <c r="T5691" s="89"/>
      <c r="U5691" s="42"/>
      <c r="V5691" s="42"/>
      <c r="W5691" s="42"/>
      <c r="X5691" s="42"/>
      <c r="Y5691" s="42"/>
      <c r="Z5691" s="42"/>
      <c r="AA5691" s="42"/>
      <c r="AB5691" s="42"/>
      <c r="AC5691" s="42"/>
      <c r="AD5691" s="42"/>
      <c r="AE5691" s="42"/>
      <c r="AT5691" s="20" t="s">
        <v>250</v>
      </c>
      <c r="AU5691" s="20" t="s">
        <v>93</v>
      </c>
    </row>
    <row r="5692" s="12" customFormat="1" ht="22.8" customHeight="1">
      <c r="A5692" s="12"/>
      <c r="B5692" s="202"/>
      <c r="C5692" s="203"/>
      <c r="D5692" s="204" t="s">
        <v>84</v>
      </c>
      <c r="E5692" s="216" t="s">
        <v>5019</v>
      </c>
      <c r="F5692" s="216" t="s">
        <v>5020</v>
      </c>
      <c r="G5692" s="203"/>
      <c r="H5692" s="203"/>
      <c r="I5692" s="206"/>
      <c r="J5692" s="217">
        <f>BK5692</f>
        <v>0</v>
      </c>
      <c r="K5692" s="203"/>
      <c r="L5692" s="208"/>
      <c r="M5692" s="209"/>
      <c r="N5692" s="210"/>
      <c r="O5692" s="210"/>
      <c r="P5692" s="211">
        <f>SUM(P5693:P5706)</f>
        <v>0</v>
      </c>
      <c r="Q5692" s="210"/>
      <c r="R5692" s="211">
        <f>SUM(R5693:R5706)</f>
        <v>0.021299999999999999</v>
      </c>
      <c r="S5692" s="210"/>
      <c r="T5692" s="212">
        <f>SUM(T5693:T5706)</f>
        <v>0</v>
      </c>
      <c r="U5692" s="12"/>
      <c r="V5692" s="12"/>
      <c r="W5692" s="12"/>
      <c r="X5692" s="12"/>
      <c r="Y5692" s="12"/>
      <c r="Z5692" s="12"/>
      <c r="AA5692" s="12"/>
      <c r="AB5692" s="12"/>
      <c r="AC5692" s="12"/>
      <c r="AD5692" s="12"/>
      <c r="AE5692" s="12"/>
      <c r="AR5692" s="213" t="s">
        <v>93</v>
      </c>
      <c r="AT5692" s="214" t="s">
        <v>84</v>
      </c>
      <c r="AU5692" s="214" t="s">
        <v>23</v>
      </c>
      <c r="AY5692" s="213" t="s">
        <v>241</v>
      </c>
      <c r="BK5692" s="215">
        <f>SUM(BK5693:BK5706)</f>
        <v>0</v>
      </c>
    </row>
    <row r="5693" s="2" customFormat="1" ht="16.5" customHeight="1">
      <c r="A5693" s="42"/>
      <c r="B5693" s="43"/>
      <c r="C5693" s="218" t="s">
        <v>5021</v>
      </c>
      <c r="D5693" s="218" t="s">
        <v>243</v>
      </c>
      <c r="E5693" s="219" t="s">
        <v>5022</v>
      </c>
      <c r="F5693" s="220" t="s">
        <v>5023</v>
      </c>
      <c r="G5693" s="221" t="s">
        <v>561</v>
      </c>
      <c r="H5693" s="222">
        <v>15</v>
      </c>
      <c r="I5693" s="223"/>
      <c r="J5693" s="224">
        <f>ROUND(I5693*H5693,2)</f>
        <v>0</v>
      </c>
      <c r="K5693" s="220" t="s">
        <v>247</v>
      </c>
      <c r="L5693" s="48"/>
      <c r="M5693" s="225" t="s">
        <v>39</v>
      </c>
      <c r="N5693" s="226" t="s">
        <v>56</v>
      </c>
      <c r="O5693" s="88"/>
      <c r="P5693" s="227">
        <f>O5693*H5693</f>
        <v>0</v>
      </c>
      <c r="Q5693" s="227">
        <v>0</v>
      </c>
      <c r="R5693" s="227">
        <f>Q5693*H5693</f>
        <v>0</v>
      </c>
      <c r="S5693" s="227">
        <v>0</v>
      </c>
      <c r="T5693" s="228">
        <f>S5693*H5693</f>
        <v>0</v>
      </c>
      <c r="U5693" s="42"/>
      <c r="V5693" s="42"/>
      <c r="W5693" s="42"/>
      <c r="X5693" s="42"/>
      <c r="Y5693" s="42"/>
      <c r="Z5693" s="42"/>
      <c r="AA5693" s="42"/>
      <c r="AB5693" s="42"/>
      <c r="AC5693" s="42"/>
      <c r="AD5693" s="42"/>
      <c r="AE5693" s="42"/>
      <c r="AR5693" s="229" t="s">
        <v>462</v>
      </c>
      <c r="AT5693" s="229" t="s">
        <v>243</v>
      </c>
      <c r="AU5693" s="229" t="s">
        <v>93</v>
      </c>
      <c r="AY5693" s="20" t="s">
        <v>241</v>
      </c>
      <c r="BE5693" s="230">
        <f>IF(N5693="základní",J5693,0)</f>
        <v>0</v>
      </c>
      <c r="BF5693" s="230">
        <f>IF(N5693="snížená",J5693,0)</f>
        <v>0</v>
      </c>
      <c r="BG5693" s="230">
        <f>IF(N5693="zákl. přenesená",J5693,0)</f>
        <v>0</v>
      </c>
      <c r="BH5693" s="230">
        <f>IF(N5693="sníž. přenesená",J5693,0)</f>
        <v>0</v>
      </c>
      <c r="BI5693" s="230">
        <f>IF(N5693="nulová",J5693,0)</f>
        <v>0</v>
      </c>
      <c r="BJ5693" s="20" t="s">
        <v>23</v>
      </c>
      <c r="BK5693" s="230">
        <f>ROUND(I5693*H5693,2)</f>
        <v>0</v>
      </c>
      <c r="BL5693" s="20" t="s">
        <v>462</v>
      </c>
      <c r="BM5693" s="229" t="s">
        <v>5024</v>
      </c>
    </row>
    <row r="5694" s="2" customFormat="1">
      <c r="A5694" s="42"/>
      <c r="B5694" s="43"/>
      <c r="C5694" s="44"/>
      <c r="D5694" s="231" t="s">
        <v>250</v>
      </c>
      <c r="E5694" s="44"/>
      <c r="F5694" s="232" t="s">
        <v>5025</v>
      </c>
      <c r="G5694" s="44"/>
      <c r="H5694" s="44"/>
      <c r="I5694" s="233"/>
      <c r="J5694" s="44"/>
      <c r="K5694" s="44"/>
      <c r="L5694" s="48"/>
      <c r="M5694" s="234"/>
      <c r="N5694" s="235"/>
      <c r="O5694" s="88"/>
      <c r="P5694" s="88"/>
      <c r="Q5694" s="88"/>
      <c r="R5694" s="88"/>
      <c r="S5694" s="88"/>
      <c r="T5694" s="89"/>
      <c r="U5694" s="42"/>
      <c r="V5694" s="42"/>
      <c r="W5694" s="42"/>
      <c r="X5694" s="42"/>
      <c r="Y5694" s="42"/>
      <c r="Z5694" s="42"/>
      <c r="AA5694" s="42"/>
      <c r="AB5694" s="42"/>
      <c r="AC5694" s="42"/>
      <c r="AD5694" s="42"/>
      <c r="AE5694" s="42"/>
      <c r="AT5694" s="20" t="s">
        <v>250</v>
      </c>
      <c r="AU5694" s="20" t="s">
        <v>93</v>
      </c>
    </row>
    <row r="5695" s="13" customFormat="1">
      <c r="A5695" s="13"/>
      <c r="B5695" s="236"/>
      <c r="C5695" s="237"/>
      <c r="D5695" s="238" t="s">
        <v>252</v>
      </c>
      <c r="E5695" s="239" t="s">
        <v>39</v>
      </c>
      <c r="F5695" s="240" t="s">
        <v>5026</v>
      </c>
      <c r="G5695" s="237"/>
      <c r="H5695" s="239" t="s">
        <v>39</v>
      </c>
      <c r="I5695" s="241"/>
      <c r="J5695" s="237"/>
      <c r="K5695" s="237"/>
      <c r="L5695" s="242"/>
      <c r="M5695" s="243"/>
      <c r="N5695" s="244"/>
      <c r="O5695" s="244"/>
      <c r="P5695" s="244"/>
      <c r="Q5695" s="244"/>
      <c r="R5695" s="244"/>
      <c r="S5695" s="244"/>
      <c r="T5695" s="245"/>
      <c r="U5695" s="13"/>
      <c r="V5695" s="13"/>
      <c r="W5695" s="13"/>
      <c r="X5695" s="13"/>
      <c r="Y5695" s="13"/>
      <c r="Z5695" s="13"/>
      <c r="AA5695" s="13"/>
      <c r="AB5695" s="13"/>
      <c r="AC5695" s="13"/>
      <c r="AD5695" s="13"/>
      <c r="AE5695" s="13"/>
      <c r="AT5695" s="246" t="s">
        <v>252</v>
      </c>
      <c r="AU5695" s="246" t="s">
        <v>93</v>
      </c>
      <c r="AV5695" s="13" t="s">
        <v>23</v>
      </c>
      <c r="AW5695" s="13" t="s">
        <v>46</v>
      </c>
      <c r="AX5695" s="13" t="s">
        <v>85</v>
      </c>
      <c r="AY5695" s="246" t="s">
        <v>241</v>
      </c>
    </row>
    <row r="5696" s="14" customFormat="1">
      <c r="A5696" s="14"/>
      <c r="B5696" s="247"/>
      <c r="C5696" s="248"/>
      <c r="D5696" s="238" t="s">
        <v>252</v>
      </c>
      <c r="E5696" s="249" t="s">
        <v>39</v>
      </c>
      <c r="F5696" s="250" t="s">
        <v>434</v>
      </c>
      <c r="G5696" s="248"/>
      <c r="H5696" s="251">
        <v>15</v>
      </c>
      <c r="I5696" s="252"/>
      <c r="J5696" s="248"/>
      <c r="K5696" s="248"/>
      <c r="L5696" s="253"/>
      <c r="M5696" s="254"/>
      <c r="N5696" s="255"/>
      <c r="O5696" s="255"/>
      <c r="P5696" s="255"/>
      <c r="Q5696" s="255"/>
      <c r="R5696" s="255"/>
      <c r="S5696" s="255"/>
      <c r="T5696" s="256"/>
      <c r="U5696" s="14"/>
      <c r="V5696" s="14"/>
      <c r="W5696" s="14"/>
      <c r="X5696" s="14"/>
      <c r="Y5696" s="14"/>
      <c r="Z5696" s="14"/>
      <c r="AA5696" s="14"/>
      <c r="AB5696" s="14"/>
      <c r="AC5696" s="14"/>
      <c r="AD5696" s="14"/>
      <c r="AE5696" s="14"/>
      <c r="AT5696" s="257" t="s">
        <v>252</v>
      </c>
      <c r="AU5696" s="257" t="s">
        <v>93</v>
      </c>
      <c r="AV5696" s="14" t="s">
        <v>93</v>
      </c>
      <c r="AW5696" s="14" t="s">
        <v>46</v>
      </c>
      <c r="AX5696" s="14" t="s">
        <v>23</v>
      </c>
      <c r="AY5696" s="257" t="s">
        <v>241</v>
      </c>
    </row>
    <row r="5697" s="2" customFormat="1" ht="16.5" customHeight="1">
      <c r="A5697" s="42"/>
      <c r="B5697" s="43"/>
      <c r="C5697" s="280" t="s">
        <v>5027</v>
      </c>
      <c r="D5697" s="280" t="s">
        <v>463</v>
      </c>
      <c r="E5697" s="281" t="s">
        <v>5028</v>
      </c>
      <c r="F5697" s="282" t="s">
        <v>5029</v>
      </c>
      <c r="G5697" s="283" t="s">
        <v>561</v>
      </c>
      <c r="H5697" s="284">
        <v>15</v>
      </c>
      <c r="I5697" s="285"/>
      <c r="J5697" s="286">
        <f>ROUND(I5697*H5697,2)</f>
        <v>0</v>
      </c>
      <c r="K5697" s="282" t="s">
        <v>247</v>
      </c>
      <c r="L5697" s="287"/>
      <c r="M5697" s="288" t="s">
        <v>39</v>
      </c>
      <c r="N5697" s="289" t="s">
        <v>56</v>
      </c>
      <c r="O5697" s="88"/>
      <c r="P5697" s="227">
        <f>O5697*H5697</f>
        <v>0</v>
      </c>
      <c r="Q5697" s="227">
        <v>0.00012</v>
      </c>
      <c r="R5697" s="227">
        <f>Q5697*H5697</f>
        <v>0.0018</v>
      </c>
      <c r="S5697" s="227">
        <v>0</v>
      </c>
      <c r="T5697" s="228">
        <f>S5697*H5697</f>
        <v>0</v>
      </c>
      <c r="U5697" s="42"/>
      <c r="V5697" s="42"/>
      <c r="W5697" s="42"/>
      <c r="X5697" s="42"/>
      <c r="Y5697" s="42"/>
      <c r="Z5697" s="42"/>
      <c r="AA5697" s="42"/>
      <c r="AB5697" s="42"/>
      <c r="AC5697" s="42"/>
      <c r="AD5697" s="42"/>
      <c r="AE5697" s="42"/>
      <c r="AR5697" s="229" t="s">
        <v>660</v>
      </c>
      <c r="AT5697" s="229" t="s">
        <v>463</v>
      </c>
      <c r="AU5697" s="229" t="s">
        <v>93</v>
      </c>
      <c r="AY5697" s="20" t="s">
        <v>241</v>
      </c>
      <c r="BE5697" s="230">
        <f>IF(N5697="základní",J5697,0)</f>
        <v>0</v>
      </c>
      <c r="BF5697" s="230">
        <f>IF(N5697="snížená",J5697,0)</f>
        <v>0</v>
      </c>
      <c r="BG5697" s="230">
        <f>IF(N5697="zákl. přenesená",J5697,0)</f>
        <v>0</v>
      </c>
      <c r="BH5697" s="230">
        <f>IF(N5697="sníž. přenesená",J5697,0)</f>
        <v>0</v>
      </c>
      <c r="BI5697" s="230">
        <f>IF(N5697="nulová",J5697,0)</f>
        <v>0</v>
      </c>
      <c r="BJ5697" s="20" t="s">
        <v>23</v>
      </c>
      <c r="BK5697" s="230">
        <f>ROUND(I5697*H5697,2)</f>
        <v>0</v>
      </c>
      <c r="BL5697" s="20" t="s">
        <v>462</v>
      </c>
      <c r="BM5697" s="229" t="s">
        <v>5030</v>
      </c>
    </row>
    <row r="5698" s="2" customFormat="1" ht="16.5" customHeight="1">
      <c r="A5698" s="42"/>
      <c r="B5698" s="43"/>
      <c r="C5698" s="218" t="s">
        <v>5031</v>
      </c>
      <c r="D5698" s="218" t="s">
        <v>243</v>
      </c>
      <c r="E5698" s="219" t="s">
        <v>5032</v>
      </c>
      <c r="F5698" s="220" t="s">
        <v>5033</v>
      </c>
      <c r="G5698" s="221" t="s">
        <v>561</v>
      </c>
      <c r="H5698" s="222">
        <v>15</v>
      </c>
      <c r="I5698" s="223"/>
      <c r="J5698" s="224">
        <f>ROUND(I5698*H5698,2)</f>
        <v>0</v>
      </c>
      <c r="K5698" s="220" t="s">
        <v>247</v>
      </c>
      <c r="L5698" s="48"/>
      <c r="M5698" s="225" t="s">
        <v>39</v>
      </c>
      <c r="N5698" s="226" t="s">
        <v>56</v>
      </c>
      <c r="O5698" s="88"/>
      <c r="P5698" s="227">
        <f>O5698*H5698</f>
        <v>0</v>
      </c>
      <c r="Q5698" s="227">
        <v>0</v>
      </c>
      <c r="R5698" s="227">
        <f>Q5698*H5698</f>
        <v>0</v>
      </c>
      <c r="S5698" s="227">
        <v>0</v>
      </c>
      <c r="T5698" s="228">
        <f>S5698*H5698</f>
        <v>0</v>
      </c>
      <c r="U5698" s="42"/>
      <c r="V5698" s="42"/>
      <c r="W5698" s="42"/>
      <c r="X5698" s="42"/>
      <c r="Y5698" s="42"/>
      <c r="Z5698" s="42"/>
      <c r="AA5698" s="42"/>
      <c r="AB5698" s="42"/>
      <c r="AC5698" s="42"/>
      <c r="AD5698" s="42"/>
      <c r="AE5698" s="42"/>
      <c r="AR5698" s="229" t="s">
        <v>462</v>
      </c>
      <c r="AT5698" s="229" t="s">
        <v>243</v>
      </c>
      <c r="AU5698" s="229" t="s">
        <v>93</v>
      </c>
      <c r="AY5698" s="20" t="s">
        <v>241</v>
      </c>
      <c r="BE5698" s="230">
        <f>IF(N5698="základní",J5698,0)</f>
        <v>0</v>
      </c>
      <c r="BF5698" s="230">
        <f>IF(N5698="snížená",J5698,0)</f>
        <v>0</v>
      </c>
      <c r="BG5698" s="230">
        <f>IF(N5698="zákl. přenesená",J5698,0)</f>
        <v>0</v>
      </c>
      <c r="BH5698" s="230">
        <f>IF(N5698="sníž. přenesená",J5698,0)</f>
        <v>0</v>
      </c>
      <c r="BI5698" s="230">
        <f>IF(N5698="nulová",J5698,0)</f>
        <v>0</v>
      </c>
      <c r="BJ5698" s="20" t="s">
        <v>23</v>
      </c>
      <c r="BK5698" s="230">
        <f>ROUND(I5698*H5698,2)</f>
        <v>0</v>
      </c>
      <c r="BL5698" s="20" t="s">
        <v>462</v>
      </c>
      <c r="BM5698" s="229" t="s">
        <v>5034</v>
      </c>
    </row>
    <row r="5699" s="2" customFormat="1">
      <c r="A5699" s="42"/>
      <c r="B5699" s="43"/>
      <c r="C5699" s="44"/>
      <c r="D5699" s="231" t="s">
        <v>250</v>
      </c>
      <c r="E5699" s="44"/>
      <c r="F5699" s="232" t="s">
        <v>5035</v>
      </c>
      <c r="G5699" s="44"/>
      <c r="H5699" s="44"/>
      <c r="I5699" s="233"/>
      <c r="J5699" s="44"/>
      <c r="K5699" s="44"/>
      <c r="L5699" s="48"/>
      <c r="M5699" s="234"/>
      <c r="N5699" s="235"/>
      <c r="O5699" s="88"/>
      <c r="P5699" s="88"/>
      <c r="Q5699" s="88"/>
      <c r="R5699" s="88"/>
      <c r="S5699" s="88"/>
      <c r="T5699" s="89"/>
      <c r="U5699" s="42"/>
      <c r="V5699" s="42"/>
      <c r="W5699" s="42"/>
      <c r="X5699" s="42"/>
      <c r="Y5699" s="42"/>
      <c r="Z5699" s="42"/>
      <c r="AA5699" s="42"/>
      <c r="AB5699" s="42"/>
      <c r="AC5699" s="42"/>
      <c r="AD5699" s="42"/>
      <c r="AE5699" s="42"/>
      <c r="AT5699" s="20" t="s">
        <v>250</v>
      </c>
      <c r="AU5699" s="20" t="s">
        <v>93</v>
      </c>
    </row>
    <row r="5700" s="13" customFormat="1">
      <c r="A5700" s="13"/>
      <c r="B5700" s="236"/>
      <c r="C5700" s="237"/>
      <c r="D5700" s="238" t="s">
        <v>252</v>
      </c>
      <c r="E5700" s="239" t="s">
        <v>39</v>
      </c>
      <c r="F5700" s="240" t="s">
        <v>5026</v>
      </c>
      <c r="G5700" s="237"/>
      <c r="H5700" s="239" t="s">
        <v>39</v>
      </c>
      <c r="I5700" s="241"/>
      <c r="J5700" s="237"/>
      <c r="K5700" s="237"/>
      <c r="L5700" s="242"/>
      <c r="M5700" s="243"/>
      <c r="N5700" s="244"/>
      <c r="O5700" s="244"/>
      <c r="P5700" s="244"/>
      <c r="Q5700" s="244"/>
      <c r="R5700" s="244"/>
      <c r="S5700" s="244"/>
      <c r="T5700" s="245"/>
      <c r="U5700" s="13"/>
      <c r="V5700" s="13"/>
      <c r="W5700" s="13"/>
      <c r="X5700" s="13"/>
      <c r="Y5700" s="13"/>
      <c r="Z5700" s="13"/>
      <c r="AA5700" s="13"/>
      <c r="AB5700" s="13"/>
      <c r="AC5700" s="13"/>
      <c r="AD5700" s="13"/>
      <c r="AE5700" s="13"/>
      <c r="AT5700" s="246" t="s">
        <v>252</v>
      </c>
      <c r="AU5700" s="246" t="s">
        <v>93</v>
      </c>
      <c r="AV5700" s="13" t="s">
        <v>23</v>
      </c>
      <c r="AW5700" s="13" t="s">
        <v>46</v>
      </c>
      <c r="AX5700" s="13" t="s">
        <v>85</v>
      </c>
      <c r="AY5700" s="246" t="s">
        <v>241</v>
      </c>
    </row>
    <row r="5701" s="14" customFormat="1">
      <c r="A5701" s="14"/>
      <c r="B5701" s="247"/>
      <c r="C5701" s="248"/>
      <c r="D5701" s="238" t="s">
        <v>252</v>
      </c>
      <c r="E5701" s="249" t="s">
        <v>39</v>
      </c>
      <c r="F5701" s="250" t="s">
        <v>434</v>
      </c>
      <c r="G5701" s="248"/>
      <c r="H5701" s="251">
        <v>15</v>
      </c>
      <c r="I5701" s="252"/>
      <c r="J5701" s="248"/>
      <c r="K5701" s="248"/>
      <c r="L5701" s="253"/>
      <c r="M5701" s="254"/>
      <c r="N5701" s="255"/>
      <c r="O5701" s="255"/>
      <c r="P5701" s="255"/>
      <c r="Q5701" s="255"/>
      <c r="R5701" s="255"/>
      <c r="S5701" s="255"/>
      <c r="T5701" s="256"/>
      <c r="U5701" s="14"/>
      <c r="V5701" s="14"/>
      <c r="W5701" s="14"/>
      <c r="X5701" s="14"/>
      <c r="Y5701" s="14"/>
      <c r="Z5701" s="14"/>
      <c r="AA5701" s="14"/>
      <c r="AB5701" s="14"/>
      <c r="AC5701" s="14"/>
      <c r="AD5701" s="14"/>
      <c r="AE5701" s="14"/>
      <c r="AT5701" s="257" t="s">
        <v>252</v>
      </c>
      <c r="AU5701" s="257" t="s">
        <v>93</v>
      </c>
      <c r="AV5701" s="14" t="s">
        <v>93</v>
      </c>
      <c r="AW5701" s="14" t="s">
        <v>46</v>
      </c>
      <c r="AX5701" s="14" t="s">
        <v>23</v>
      </c>
      <c r="AY5701" s="257" t="s">
        <v>241</v>
      </c>
    </row>
    <row r="5702" s="2" customFormat="1" ht="16.5" customHeight="1">
      <c r="A5702" s="42"/>
      <c r="B5702" s="43"/>
      <c r="C5702" s="280" t="s">
        <v>5036</v>
      </c>
      <c r="D5702" s="280" t="s">
        <v>463</v>
      </c>
      <c r="E5702" s="281" t="s">
        <v>5037</v>
      </c>
      <c r="F5702" s="282" t="s">
        <v>5038</v>
      </c>
      <c r="G5702" s="283" t="s">
        <v>561</v>
      </c>
      <c r="H5702" s="284">
        <v>15</v>
      </c>
      <c r="I5702" s="285"/>
      <c r="J5702" s="286">
        <f>ROUND(I5702*H5702,2)</f>
        <v>0</v>
      </c>
      <c r="K5702" s="282" t="s">
        <v>247</v>
      </c>
      <c r="L5702" s="287"/>
      <c r="M5702" s="288" t="s">
        <v>39</v>
      </c>
      <c r="N5702" s="289" t="s">
        <v>56</v>
      </c>
      <c r="O5702" s="88"/>
      <c r="P5702" s="227">
        <f>O5702*H5702</f>
        <v>0</v>
      </c>
      <c r="Q5702" s="227">
        <v>0.0012999999999999999</v>
      </c>
      <c r="R5702" s="227">
        <f>Q5702*H5702</f>
        <v>0.0195</v>
      </c>
      <c r="S5702" s="227">
        <v>0</v>
      </c>
      <c r="T5702" s="228">
        <f>S5702*H5702</f>
        <v>0</v>
      </c>
      <c r="U5702" s="42"/>
      <c r="V5702" s="42"/>
      <c r="W5702" s="42"/>
      <c r="X5702" s="42"/>
      <c r="Y5702" s="42"/>
      <c r="Z5702" s="42"/>
      <c r="AA5702" s="42"/>
      <c r="AB5702" s="42"/>
      <c r="AC5702" s="42"/>
      <c r="AD5702" s="42"/>
      <c r="AE5702" s="42"/>
      <c r="AR5702" s="229" t="s">
        <v>660</v>
      </c>
      <c r="AT5702" s="229" t="s">
        <v>463</v>
      </c>
      <c r="AU5702" s="229" t="s">
        <v>93</v>
      </c>
      <c r="AY5702" s="20" t="s">
        <v>241</v>
      </c>
      <c r="BE5702" s="230">
        <f>IF(N5702="základní",J5702,0)</f>
        <v>0</v>
      </c>
      <c r="BF5702" s="230">
        <f>IF(N5702="snížená",J5702,0)</f>
        <v>0</v>
      </c>
      <c r="BG5702" s="230">
        <f>IF(N5702="zákl. přenesená",J5702,0)</f>
        <v>0</v>
      </c>
      <c r="BH5702" s="230">
        <f>IF(N5702="sníž. přenesená",J5702,0)</f>
        <v>0</v>
      </c>
      <c r="BI5702" s="230">
        <f>IF(N5702="nulová",J5702,0)</f>
        <v>0</v>
      </c>
      <c r="BJ5702" s="20" t="s">
        <v>23</v>
      </c>
      <c r="BK5702" s="230">
        <f>ROUND(I5702*H5702,2)</f>
        <v>0</v>
      </c>
      <c r="BL5702" s="20" t="s">
        <v>462</v>
      </c>
      <c r="BM5702" s="229" t="s">
        <v>5039</v>
      </c>
    </row>
    <row r="5703" s="2" customFormat="1" ht="24.15" customHeight="1">
      <c r="A5703" s="42"/>
      <c r="B5703" s="43"/>
      <c r="C5703" s="218" t="s">
        <v>5040</v>
      </c>
      <c r="D5703" s="218" t="s">
        <v>243</v>
      </c>
      <c r="E5703" s="219" t="s">
        <v>5041</v>
      </c>
      <c r="F5703" s="220" t="s">
        <v>5042</v>
      </c>
      <c r="G5703" s="221" t="s">
        <v>430</v>
      </c>
      <c r="H5703" s="222">
        <v>0.021000000000000001</v>
      </c>
      <c r="I5703" s="223"/>
      <c r="J5703" s="224">
        <f>ROUND(I5703*H5703,2)</f>
        <v>0</v>
      </c>
      <c r="K5703" s="220" t="s">
        <v>247</v>
      </c>
      <c r="L5703" s="48"/>
      <c r="M5703" s="225" t="s">
        <v>39</v>
      </c>
      <c r="N5703" s="226" t="s">
        <v>56</v>
      </c>
      <c r="O5703" s="88"/>
      <c r="P5703" s="227">
        <f>O5703*H5703</f>
        <v>0</v>
      </c>
      <c r="Q5703" s="227">
        <v>0</v>
      </c>
      <c r="R5703" s="227">
        <f>Q5703*H5703</f>
        <v>0</v>
      </c>
      <c r="S5703" s="227">
        <v>0</v>
      </c>
      <c r="T5703" s="228">
        <f>S5703*H5703</f>
        <v>0</v>
      </c>
      <c r="U5703" s="42"/>
      <c r="V5703" s="42"/>
      <c r="W5703" s="42"/>
      <c r="X5703" s="42"/>
      <c r="Y5703" s="42"/>
      <c r="Z5703" s="42"/>
      <c r="AA5703" s="42"/>
      <c r="AB5703" s="42"/>
      <c r="AC5703" s="42"/>
      <c r="AD5703" s="42"/>
      <c r="AE5703" s="42"/>
      <c r="AR5703" s="229" t="s">
        <v>462</v>
      </c>
      <c r="AT5703" s="229" t="s">
        <v>243</v>
      </c>
      <c r="AU5703" s="229" t="s">
        <v>93</v>
      </c>
      <c r="AY5703" s="20" t="s">
        <v>241</v>
      </c>
      <c r="BE5703" s="230">
        <f>IF(N5703="základní",J5703,0)</f>
        <v>0</v>
      </c>
      <c r="BF5703" s="230">
        <f>IF(N5703="snížená",J5703,0)</f>
        <v>0</v>
      </c>
      <c r="BG5703" s="230">
        <f>IF(N5703="zákl. přenesená",J5703,0)</f>
        <v>0</v>
      </c>
      <c r="BH5703" s="230">
        <f>IF(N5703="sníž. přenesená",J5703,0)</f>
        <v>0</v>
      </c>
      <c r="BI5703" s="230">
        <f>IF(N5703="nulová",J5703,0)</f>
        <v>0</v>
      </c>
      <c r="BJ5703" s="20" t="s">
        <v>23</v>
      </c>
      <c r="BK5703" s="230">
        <f>ROUND(I5703*H5703,2)</f>
        <v>0</v>
      </c>
      <c r="BL5703" s="20" t="s">
        <v>462</v>
      </c>
      <c r="BM5703" s="229" t="s">
        <v>5043</v>
      </c>
    </row>
    <row r="5704" s="2" customFormat="1">
      <c r="A5704" s="42"/>
      <c r="B5704" s="43"/>
      <c r="C5704" s="44"/>
      <c r="D5704" s="231" t="s">
        <v>250</v>
      </c>
      <c r="E5704" s="44"/>
      <c r="F5704" s="232" t="s">
        <v>5044</v>
      </c>
      <c r="G5704" s="44"/>
      <c r="H5704" s="44"/>
      <c r="I5704" s="233"/>
      <c r="J5704" s="44"/>
      <c r="K5704" s="44"/>
      <c r="L5704" s="48"/>
      <c r="M5704" s="234"/>
      <c r="N5704" s="235"/>
      <c r="O5704" s="88"/>
      <c r="P5704" s="88"/>
      <c r="Q5704" s="88"/>
      <c r="R5704" s="88"/>
      <c r="S5704" s="88"/>
      <c r="T5704" s="89"/>
      <c r="U5704" s="42"/>
      <c r="V5704" s="42"/>
      <c r="W5704" s="42"/>
      <c r="X5704" s="42"/>
      <c r="Y5704" s="42"/>
      <c r="Z5704" s="42"/>
      <c r="AA5704" s="42"/>
      <c r="AB5704" s="42"/>
      <c r="AC5704" s="42"/>
      <c r="AD5704" s="42"/>
      <c r="AE5704" s="42"/>
      <c r="AT5704" s="20" t="s">
        <v>250</v>
      </c>
      <c r="AU5704" s="20" t="s">
        <v>93</v>
      </c>
    </row>
    <row r="5705" s="2" customFormat="1" ht="37.8" customHeight="1">
      <c r="A5705" s="42"/>
      <c r="B5705" s="43"/>
      <c r="C5705" s="218" t="s">
        <v>5045</v>
      </c>
      <c r="D5705" s="218" t="s">
        <v>243</v>
      </c>
      <c r="E5705" s="219" t="s">
        <v>5046</v>
      </c>
      <c r="F5705" s="220" t="s">
        <v>5047</v>
      </c>
      <c r="G5705" s="221" t="s">
        <v>430</v>
      </c>
      <c r="H5705" s="222">
        <v>0.021000000000000001</v>
      </c>
      <c r="I5705" s="223"/>
      <c r="J5705" s="224">
        <f>ROUND(I5705*H5705,2)</f>
        <v>0</v>
      </c>
      <c r="K5705" s="220" t="s">
        <v>247</v>
      </c>
      <c r="L5705" s="48"/>
      <c r="M5705" s="225" t="s">
        <v>39</v>
      </c>
      <c r="N5705" s="226" t="s">
        <v>56</v>
      </c>
      <c r="O5705" s="88"/>
      <c r="P5705" s="227">
        <f>O5705*H5705</f>
        <v>0</v>
      </c>
      <c r="Q5705" s="227">
        <v>0</v>
      </c>
      <c r="R5705" s="227">
        <f>Q5705*H5705</f>
        <v>0</v>
      </c>
      <c r="S5705" s="227">
        <v>0</v>
      </c>
      <c r="T5705" s="228">
        <f>S5705*H5705</f>
        <v>0</v>
      </c>
      <c r="U5705" s="42"/>
      <c r="V5705" s="42"/>
      <c r="W5705" s="42"/>
      <c r="X5705" s="42"/>
      <c r="Y5705" s="42"/>
      <c r="Z5705" s="42"/>
      <c r="AA5705" s="42"/>
      <c r="AB5705" s="42"/>
      <c r="AC5705" s="42"/>
      <c r="AD5705" s="42"/>
      <c r="AE5705" s="42"/>
      <c r="AR5705" s="229" t="s">
        <v>462</v>
      </c>
      <c r="AT5705" s="229" t="s">
        <v>243</v>
      </c>
      <c r="AU5705" s="229" t="s">
        <v>93</v>
      </c>
      <c r="AY5705" s="20" t="s">
        <v>241</v>
      </c>
      <c r="BE5705" s="230">
        <f>IF(N5705="základní",J5705,0)</f>
        <v>0</v>
      </c>
      <c r="BF5705" s="230">
        <f>IF(N5705="snížená",J5705,0)</f>
        <v>0</v>
      </c>
      <c r="BG5705" s="230">
        <f>IF(N5705="zákl. přenesená",J5705,0)</f>
        <v>0</v>
      </c>
      <c r="BH5705" s="230">
        <f>IF(N5705="sníž. přenesená",J5705,0)</f>
        <v>0</v>
      </c>
      <c r="BI5705" s="230">
        <f>IF(N5705="nulová",J5705,0)</f>
        <v>0</v>
      </c>
      <c r="BJ5705" s="20" t="s">
        <v>23</v>
      </c>
      <c r="BK5705" s="230">
        <f>ROUND(I5705*H5705,2)</f>
        <v>0</v>
      </c>
      <c r="BL5705" s="20" t="s">
        <v>462</v>
      </c>
      <c r="BM5705" s="229" t="s">
        <v>5048</v>
      </c>
    </row>
    <row r="5706" s="2" customFormat="1">
      <c r="A5706" s="42"/>
      <c r="B5706" s="43"/>
      <c r="C5706" s="44"/>
      <c r="D5706" s="231" t="s">
        <v>250</v>
      </c>
      <c r="E5706" s="44"/>
      <c r="F5706" s="232" t="s">
        <v>5049</v>
      </c>
      <c r="G5706" s="44"/>
      <c r="H5706" s="44"/>
      <c r="I5706" s="233"/>
      <c r="J5706" s="44"/>
      <c r="K5706" s="44"/>
      <c r="L5706" s="48"/>
      <c r="M5706" s="234"/>
      <c r="N5706" s="235"/>
      <c r="O5706" s="88"/>
      <c r="P5706" s="88"/>
      <c r="Q5706" s="88"/>
      <c r="R5706" s="88"/>
      <c r="S5706" s="88"/>
      <c r="T5706" s="89"/>
      <c r="U5706" s="42"/>
      <c r="V5706" s="42"/>
      <c r="W5706" s="42"/>
      <c r="X5706" s="42"/>
      <c r="Y5706" s="42"/>
      <c r="Z5706" s="42"/>
      <c r="AA5706" s="42"/>
      <c r="AB5706" s="42"/>
      <c r="AC5706" s="42"/>
      <c r="AD5706" s="42"/>
      <c r="AE5706" s="42"/>
      <c r="AT5706" s="20" t="s">
        <v>250</v>
      </c>
      <c r="AU5706" s="20" t="s">
        <v>93</v>
      </c>
    </row>
    <row r="5707" s="12" customFormat="1" ht="22.8" customHeight="1">
      <c r="A5707" s="12"/>
      <c r="B5707" s="202"/>
      <c r="C5707" s="203"/>
      <c r="D5707" s="204" t="s">
        <v>84</v>
      </c>
      <c r="E5707" s="216" t="s">
        <v>5050</v>
      </c>
      <c r="F5707" s="216" t="s">
        <v>5051</v>
      </c>
      <c r="G5707" s="203"/>
      <c r="H5707" s="203"/>
      <c r="I5707" s="206"/>
      <c r="J5707" s="217">
        <f>BK5707</f>
        <v>0</v>
      </c>
      <c r="K5707" s="203"/>
      <c r="L5707" s="208"/>
      <c r="M5707" s="209"/>
      <c r="N5707" s="210"/>
      <c r="O5707" s="210"/>
      <c r="P5707" s="211">
        <f>SUM(P5708:P5716)</f>
        <v>0</v>
      </c>
      <c r="Q5707" s="210"/>
      <c r="R5707" s="211">
        <f>SUM(R5708:R5716)</f>
        <v>0.0026708000000000001</v>
      </c>
      <c r="S5707" s="210"/>
      <c r="T5707" s="212">
        <f>SUM(T5708:T5716)</f>
        <v>0.00020000000000000001</v>
      </c>
      <c r="U5707" s="12"/>
      <c r="V5707" s="12"/>
      <c r="W5707" s="12"/>
      <c r="X5707" s="12"/>
      <c r="Y5707" s="12"/>
      <c r="Z5707" s="12"/>
      <c r="AA5707" s="12"/>
      <c r="AB5707" s="12"/>
      <c r="AC5707" s="12"/>
      <c r="AD5707" s="12"/>
      <c r="AE5707" s="12"/>
      <c r="AR5707" s="213" t="s">
        <v>93</v>
      </c>
      <c r="AT5707" s="214" t="s">
        <v>84</v>
      </c>
      <c r="AU5707" s="214" t="s">
        <v>23</v>
      </c>
      <c r="AY5707" s="213" t="s">
        <v>241</v>
      </c>
      <c r="BK5707" s="215">
        <f>SUM(BK5708:BK5716)</f>
        <v>0</v>
      </c>
    </row>
    <row r="5708" s="2" customFormat="1" ht="16.5" customHeight="1">
      <c r="A5708" s="42"/>
      <c r="B5708" s="43"/>
      <c r="C5708" s="218" t="s">
        <v>5052</v>
      </c>
      <c r="D5708" s="218" t="s">
        <v>243</v>
      </c>
      <c r="E5708" s="219" t="s">
        <v>5053</v>
      </c>
      <c r="F5708" s="220" t="s">
        <v>5054</v>
      </c>
      <c r="G5708" s="221" t="s">
        <v>561</v>
      </c>
      <c r="H5708" s="222">
        <v>2</v>
      </c>
      <c r="I5708" s="223"/>
      <c r="J5708" s="224">
        <f>ROUND(I5708*H5708,2)</f>
        <v>0</v>
      </c>
      <c r="K5708" s="220" t="s">
        <v>1267</v>
      </c>
      <c r="L5708" s="48"/>
      <c r="M5708" s="225" t="s">
        <v>39</v>
      </c>
      <c r="N5708" s="226" t="s">
        <v>56</v>
      </c>
      <c r="O5708" s="88"/>
      <c r="P5708" s="227">
        <f>O5708*H5708</f>
        <v>0</v>
      </c>
      <c r="Q5708" s="227">
        <v>0.0013354</v>
      </c>
      <c r="R5708" s="227">
        <f>Q5708*H5708</f>
        <v>0.0026708000000000001</v>
      </c>
      <c r="S5708" s="227">
        <v>0</v>
      </c>
      <c r="T5708" s="228">
        <f>S5708*H5708</f>
        <v>0</v>
      </c>
      <c r="U5708" s="42"/>
      <c r="V5708" s="42"/>
      <c r="W5708" s="42"/>
      <c r="X5708" s="42"/>
      <c r="Y5708" s="42"/>
      <c r="Z5708" s="42"/>
      <c r="AA5708" s="42"/>
      <c r="AB5708" s="42"/>
      <c r="AC5708" s="42"/>
      <c r="AD5708" s="42"/>
      <c r="AE5708" s="42"/>
      <c r="AR5708" s="229" t="s">
        <v>462</v>
      </c>
      <c r="AT5708" s="229" t="s">
        <v>243</v>
      </c>
      <c r="AU5708" s="229" t="s">
        <v>93</v>
      </c>
      <c r="AY5708" s="20" t="s">
        <v>241</v>
      </c>
      <c r="BE5708" s="230">
        <f>IF(N5708="základní",J5708,0)</f>
        <v>0</v>
      </c>
      <c r="BF5708" s="230">
        <f>IF(N5708="snížená",J5708,0)</f>
        <v>0</v>
      </c>
      <c r="BG5708" s="230">
        <f>IF(N5708="zákl. přenesená",J5708,0)</f>
        <v>0</v>
      </c>
      <c r="BH5708" s="230">
        <f>IF(N5708="sníž. přenesená",J5708,0)</f>
        <v>0</v>
      </c>
      <c r="BI5708" s="230">
        <f>IF(N5708="nulová",J5708,0)</f>
        <v>0</v>
      </c>
      <c r="BJ5708" s="20" t="s">
        <v>23</v>
      </c>
      <c r="BK5708" s="230">
        <f>ROUND(I5708*H5708,2)</f>
        <v>0</v>
      </c>
      <c r="BL5708" s="20" t="s">
        <v>462</v>
      </c>
      <c r="BM5708" s="229" t="s">
        <v>5055</v>
      </c>
    </row>
    <row r="5709" s="13" customFormat="1">
      <c r="A5709" s="13"/>
      <c r="B5709" s="236"/>
      <c r="C5709" s="237"/>
      <c r="D5709" s="238" t="s">
        <v>252</v>
      </c>
      <c r="E5709" s="239" t="s">
        <v>39</v>
      </c>
      <c r="F5709" s="240" t="s">
        <v>1085</v>
      </c>
      <c r="G5709" s="237"/>
      <c r="H5709" s="239" t="s">
        <v>39</v>
      </c>
      <c r="I5709" s="241"/>
      <c r="J5709" s="237"/>
      <c r="K5709" s="237"/>
      <c r="L5709" s="242"/>
      <c r="M5709" s="243"/>
      <c r="N5709" s="244"/>
      <c r="O5709" s="244"/>
      <c r="P5709" s="244"/>
      <c r="Q5709" s="244"/>
      <c r="R5709" s="244"/>
      <c r="S5709" s="244"/>
      <c r="T5709" s="245"/>
      <c r="U5709" s="13"/>
      <c r="V5709" s="13"/>
      <c r="W5709" s="13"/>
      <c r="X5709" s="13"/>
      <c r="Y5709" s="13"/>
      <c r="Z5709" s="13"/>
      <c r="AA5709" s="13"/>
      <c r="AB5709" s="13"/>
      <c r="AC5709" s="13"/>
      <c r="AD5709" s="13"/>
      <c r="AE5709" s="13"/>
      <c r="AT5709" s="246" t="s">
        <v>252</v>
      </c>
      <c r="AU5709" s="246" t="s">
        <v>93</v>
      </c>
      <c r="AV5709" s="13" t="s">
        <v>23</v>
      </c>
      <c r="AW5709" s="13" t="s">
        <v>46</v>
      </c>
      <c r="AX5709" s="13" t="s">
        <v>85</v>
      </c>
      <c r="AY5709" s="246" t="s">
        <v>241</v>
      </c>
    </row>
    <row r="5710" s="13" customFormat="1">
      <c r="A5710" s="13"/>
      <c r="B5710" s="236"/>
      <c r="C5710" s="237"/>
      <c r="D5710" s="238" t="s">
        <v>252</v>
      </c>
      <c r="E5710" s="239" t="s">
        <v>39</v>
      </c>
      <c r="F5710" s="240" t="s">
        <v>3405</v>
      </c>
      <c r="G5710" s="237"/>
      <c r="H5710" s="239" t="s">
        <v>39</v>
      </c>
      <c r="I5710" s="241"/>
      <c r="J5710" s="237"/>
      <c r="K5710" s="237"/>
      <c r="L5710" s="242"/>
      <c r="M5710" s="243"/>
      <c r="N5710" s="244"/>
      <c r="O5710" s="244"/>
      <c r="P5710" s="244"/>
      <c r="Q5710" s="244"/>
      <c r="R5710" s="244"/>
      <c r="S5710" s="244"/>
      <c r="T5710" s="245"/>
      <c r="U5710" s="13"/>
      <c r="V5710" s="13"/>
      <c r="W5710" s="13"/>
      <c r="X5710" s="13"/>
      <c r="Y5710" s="13"/>
      <c r="Z5710" s="13"/>
      <c r="AA5710" s="13"/>
      <c r="AB5710" s="13"/>
      <c r="AC5710" s="13"/>
      <c r="AD5710" s="13"/>
      <c r="AE5710" s="13"/>
      <c r="AT5710" s="246" t="s">
        <v>252</v>
      </c>
      <c r="AU5710" s="246" t="s">
        <v>93</v>
      </c>
      <c r="AV5710" s="13" t="s">
        <v>23</v>
      </c>
      <c r="AW5710" s="13" t="s">
        <v>46</v>
      </c>
      <c r="AX5710" s="13" t="s">
        <v>85</v>
      </c>
      <c r="AY5710" s="246" t="s">
        <v>241</v>
      </c>
    </row>
    <row r="5711" s="14" customFormat="1">
      <c r="A5711" s="14"/>
      <c r="B5711" s="247"/>
      <c r="C5711" s="248"/>
      <c r="D5711" s="238" t="s">
        <v>252</v>
      </c>
      <c r="E5711" s="249" t="s">
        <v>39</v>
      </c>
      <c r="F5711" s="250" t="s">
        <v>3397</v>
      </c>
      <c r="G5711" s="248"/>
      <c r="H5711" s="251">
        <v>2</v>
      </c>
      <c r="I5711" s="252"/>
      <c r="J5711" s="248"/>
      <c r="K5711" s="248"/>
      <c r="L5711" s="253"/>
      <c r="M5711" s="254"/>
      <c r="N5711" s="255"/>
      <c r="O5711" s="255"/>
      <c r="P5711" s="255"/>
      <c r="Q5711" s="255"/>
      <c r="R5711" s="255"/>
      <c r="S5711" s="255"/>
      <c r="T5711" s="256"/>
      <c r="U5711" s="14"/>
      <c r="V5711" s="14"/>
      <c r="W5711" s="14"/>
      <c r="X5711" s="14"/>
      <c r="Y5711" s="14"/>
      <c r="Z5711" s="14"/>
      <c r="AA5711" s="14"/>
      <c r="AB5711" s="14"/>
      <c r="AC5711" s="14"/>
      <c r="AD5711" s="14"/>
      <c r="AE5711" s="14"/>
      <c r="AT5711" s="257" t="s">
        <v>252</v>
      </c>
      <c r="AU5711" s="257" t="s">
        <v>93</v>
      </c>
      <c r="AV5711" s="14" t="s">
        <v>93</v>
      </c>
      <c r="AW5711" s="14" t="s">
        <v>46</v>
      </c>
      <c r="AX5711" s="14" t="s">
        <v>23</v>
      </c>
      <c r="AY5711" s="257" t="s">
        <v>241</v>
      </c>
    </row>
    <row r="5712" s="2" customFormat="1" ht="16.5" customHeight="1">
      <c r="A5712" s="42"/>
      <c r="B5712" s="43"/>
      <c r="C5712" s="218" t="s">
        <v>5056</v>
      </c>
      <c r="D5712" s="218" t="s">
        <v>243</v>
      </c>
      <c r="E5712" s="219" t="s">
        <v>5057</v>
      </c>
      <c r="F5712" s="220" t="s">
        <v>5058</v>
      </c>
      <c r="G5712" s="221" t="s">
        <v>561</v>
      </c>
      <c r="H5712" s="222">
        <v>4</v>
      </c>
      <c r="I5712" s="223"/>
      <c r="J5712" s="224">
        <f>ROUND(I5712*H5712,2)</f>
        <v>0</v>
      </c>
      <c r="K5712" s="220" t="s">
        <v>247</v>
      </c>
      <c r="L5712" s="48"/>
      <c r="M5712" s="225" t="s">
        <v>39</v>
      </c>
      <c r="N5712" s="226" t="s">
        <v>56</v>
      </c>
      <c r="O5712" s="88"/>
      <c r="P5712" s="227">
        <f>O5712*H5712</f>
        <v>0</v>
      </c>
      <c r="Q5712" s="227">
        <v>0</v>
      </c>
      <c r="R5712" s="227">
        <f>Q5712*H5712</f>
        <v>0</v>
      </c>
      <c r="S5712" s="227">
        <v>5.0000000000000002E-05</v>
      </c>
      <c r="T5712" s="228">
        <f>S5712*H5712</f>
        <v>0.00020000000000000001</v>
      </c>
      <c r="U5712" s="42"/>
      <c r="V5712" s="42"/>
      <c r="W5712" s="42"/>
      <c r="X5712" s="42"/>
      <c r="Y5712" s="42"/>
      <c r="Z5712" s="42"/>
      <c r="AA5712" s="42"/>
      <c r="AB5712" s="42"/>
      <c r="AC5712" s="42"/>
      <c r="AD5712" s="42"/>
      <c r="AE5712" s="42"/>
      <c r="AR5712" s="229" t="s">
        <v>462</v>
      </c>
      <c r="AT5712" s="229" t="s">
        <v>243</v>
      </c>
      <c r="AU5712" s="229" t="s">
        <v>93</v>
      </c>
      <c r="AY5712" s="20" t="s">
        <v>241</v>
      </c>
      <c r="BE5712" s="230">
        <f>IF(N5712="základní",J5712,0)</f>
        <v>0</v>
      </c>
      <c r="BF5712" s="230">
        <f>IF(N5712="snížená",J5712,0)</f>
        <v>0</v>
      </c>
      <c r="BG5712" s="230">
        <f>IF(N5712="zákl. přenesená",J5712,0)</f>
        <v>0</v>
      </c>
      <c r="BH5712" s="230">
        <f>IF(N5712="sníž. přenesená",J5712,0)</f>
        <v>0</v>
      </c>
      <c r="BI5712" s="230">
        <f>IF(N5712="nulová",J5712,0)</f>
        <v>0</v>
      </c>
      <c r="BJ5712" s="20" t="s">
        <v>23</v>
      </c>
      <c r="BK5712" s="230">
        <f>ROUND(I5712*H5712,2)</f>
        <v>0</v>
      </c>
      <c r="BL5712" s="20" t="s">
        <v>462</v>
      </c>
      <c r="BM5712" s="229" t="s">
        <v>5059</v>
      </c>
    </row>
    <row r="5713" s="2" customFormat="1">
      <c r="A5713" s="42"/>
      <c r="B5713" s="43"/>
      <c r="C5713" s="44"/>
      <c r="D5713" s="231" t="s">
        <v>250</v>
      </c>
      <c r="E5713" s="44"/>
      <c r="F5713" s="232" t="s">
        <v>5060</v>
      </c>
      <c r="G5713" s="44"/>
      <c r="H5713" s="44"/>
      <c r="I5713" s="233"/>
      <c r="J5713" s="44"/>
      <c r="K5713" s="44"/>
      <c r="L5713" s="48"/>
      <c r="M5713" s="234"/>
      <c r="N5713" s="235"/>
      <c r="O5713" s="88"/>
      <c r="P5713" s="88"/>
      <c r="Q5713" s="88"/>
      <c r="R5713" s="88"/>
      <c r="S5713" s="88"/>
      <c r="T5713" s="89"/>
      <c r="U5713" s="42"/>
      <c r="V5713" s="42"/>
      <c r="W5713" s="42"/>
      <c r="X5713" s="42"/>
      <c r="Y5713" s="42"/>
      <c r="Z5713" s="42"/>
      <c r="AA5713" s="42"/>
      <c r="AB5713" s="42"/>
      <c r="AC5713" s="42"/>
      <c r="AD5713" s="42"/>
      <c r="AE5713" s="42"/>
      <c r="AT5713" s="20" t="s">
        <v>250</v>
      </c>
      <c r="AU5713" s="20" t="s">
        <v>93</v>
      </c>
    </row>
    <row r="5714" s="13" customFormat="1">
      <c r="A5714" s="13"/>
      <c r="B5714" s="236"/>
      <c r="C5714" s="237"/>
      <c r="D5714" s="238" t="s">
        <v>252</v>
      </c>
      <c r="E5714" s="239" t="s">
        <v>39</v>
      </c>
      <c r="F5714" s="240" t="s">
        <v>5061</v>
      </c>
      <c r="G5714" s="237"/>
      <c r="H5714" s="239" t="s">
        <v>39</v>
      </c>
      <c r="I5714" s="241"/>
      <c r="J5714" s="237"/>
      <c r="K5714" s="237"/>
      <c r="L5714" s="242"/>
      <c r="M5714" s="243"/>
      <c r="N5714" s="244"/>
      <c r="O5714" s="244"/>
      <c r="P5714" s="244"/>
      <c r="Q5714" s="244"/>
      <c r="R5714" s="244"/>
      <c r="S5714" s="244"/>
      <c r="T5714" s="245"/>
      <c r="U5714" s="13"/>
      <c r="V5714" s="13"/>
      <c r="W5714" s="13"/>
      <c r="X5714" s="13"/>
      <c r="Y5714" s="13"/>
      <c r="Z5714" s="13"/>
      <c r="AA5714" s="13"/>
      <c r="AB5714" s="13"/>
      <c r="AC5714" s="13"/>
      <c r="AD5714" s="13"/>
      <c r="AE5714" s="13"/>
      <c r="AT5714" s="246" t="s">
        <v>252</v>
      </c>
      <c r="AU5714" s="246" t="s">
        <v>93</v>
      </c>
      <c r="AV5714" s="13" t="s">
        <v>23</v>
      </c>
      <c r="AW5714" s="13" t="s">
        <v>46</v>
      </c>
      <c r="AX5714" s="13" t="s">
        <v>85</v>
      </c>
      <c r="AY5714" s="246" t="s">
        <v>241</v>
      </c>
    </row>
    <row r="5715" s="13" customFormat="1">
      <c r="A5715" s="13"/>
      <c r="B5715" s="236"/>
      <c r="C5715" s="237"/>
      <c r="D5715" s="238" t="s">
        <v>252</v>
      </c>
      <c r="E5715" s="239" t="s">
        <v>39</v>
      </c>
      <c r="F5715" s="240" t="s">
        <v>5062</v>
      </c>
      <c r="G5715" s="237"/>
      <c r="H5715" s="239" t="s">
        <v>39</v>
      </c>
      <c r="I5715" s="241"/>
      <c r="J5715" s="237"/>
      <c r="K5715" s="237"/>
      <c r="L5715" s="242"/>
      <c r="M5715" s="243"/>
      <c r="N5715" s="244"/>
      <c r="O5715" s="244"/>
      <c r="P5715" s="244"/>
      <c r="Q5715" s="244"/>
      <c r="R5715" s="244"/>
      <c r="S5715" s="244"/>
      <c r="T5715" s="245"/>
      <c r="U5715" s="13"/>
      <c r="V5715" s="13"/>
      <c r="W5715" s="13"/>
      <c r="X5715" s="13"/>
      <c r="Y5715" s="13"/>
      <c r="Z5715" s="13"/>
      <c r="AA5715" s="13"/>
      <c r="AB5715" s="13"/>
      <c r="AC5715" s="13"/>
      <c r="AD5715" s="13"/>
      <c r="AE5715" s="13"/>
      <c r="AT5715" s="246" t="s">
        <v>252</v>
      </c>
      <c r="AU5715" s="246" t="s">
        <v>93</v>
      </c>
      <c r="AV5715" s="13" t="s">
        <v>23</v>
      </c>
      <c r="AW5715" s="13" t="s">
        <v>46</v>
      </c>
      <c r="AX5715" s="13" t="s">
        <v>85</v>
      </c>
      <c r="AY5715" s="246" t="s">
        <v>241</v>
      </c>
    </row>
    <row r="5716" s="14" customFormat="1">
      <c r="A5716" s="14"/>
      <c r="B5716" s="247"/>
      <c r="C5716" s="248"/>
      <c r="D5716" s="238" t="s">
        <v>252</v>
      </c>
      <c r="E5716" s="249" t="s">
        <v>39</v>
      </c>
      <c r="F5716" s="250" t="s">
        <v>248</v>
      </c>
      <c r="G5716" s="248"/>
      <c r="H5716" s="251">
        <v>4</v>
      </c>
      <c r="I5716" s="252"/>
      <c r="J5716" s="248"/>
      <c r="K5716" s="248"/>
      <c r="L5716" s="253"/>
      <c r="M5716" s="254"/>
      <c r="N5716" s="255"/>
      <c r="O5716" s="255"/>
      <c r="P5716" s="255"/>
      <c r="Q5716" s="255"/>
      <c r="R5716" s="255"/>
      <c r="S5716" s="255"/>
      <c r="T5716" s="256"/>
      <c r="U5716" s="14"/>
      <c r="V5716" s="14"/>
      <c r="W5716" s="14"/>
      <c r="X5716" s="14"/>
      <c r="Y5716" s="14"/>
      <c r="Z5716" s="14"/>
      <c r="AA5716" s="14"/>
      <c r="AB5716" s="14"/>
      <c r="AC5716" s="14"/>
      <c r="AD5716" s="14"/>
      <c r="AE5716" s="14"/>
      <c r="AT5716" s="257" t="s">
        <v>252</v>
      </c>
      <c r="AU5716" s="257" t="s">
        <v>93</v>
      </c>
      <c r="AV5716" s="14" t="s">
        <v>93</v>
      </c>
      <c r="AW5716" s="14" t="s">
        <v>46</v>
      </c>
      <c r="AX5716" s="14" t="s">
        <v>23</v>
      </c>
      <c r="AY5716" s="257" t="s">
        <v>241</v>
      </c>
    </row>
    <row r="5717" s="12" customFormat="1" ht="22.8" customHeight="1">
      <c r="A5717" s="12"/>
      <c r="B5717" s="202"/>
      <c r="C5717" s="203"/>
      <c r="D5717" s="204" t="s">
        <v>84</v>
      </c>
      <c r="E5717" s="216" t="s">
        <v>5063</v>
      </c>
      <c r="F5717" s="216" t="s">
        <v>5064</v>
      </c>
      <c r="G5717" s="203"/>
      <c r="H5717" s="203"/>
      <c r="I5717" s="206"/>
      <c r="J5717" s="217">
        <f>BK5717</f>
        <v>0</v>
      </c>
      <c r="K5717" s="203"/>
      <c r="L5717" s="208"/>
      <c r="M5717" s="209"/>
      <c r="N5717" s="210"/>
      <c r="O5717" s="210"/>
      <c r="P5717" s="211">
        <f>SUM(P5718:P5753)</f>
        <v>0</v>
      </c>
      <c r="Q5717" s="210"/>
      <c r="R5717" s="211">
        <f>SUM(R5718:R5753)</f>
        <v>0.63017242399999995</v>
      </c>
      <c r="S5717" s="210"/>
      <c r="T5717" s="212">
        <f>SUM(T5718:T5753)</f>
        <v>0.18790000000000001</v>
      </c>
      <c r="U5717" s="12"/>
      <c r="V5717" s="12"/>
      <c r="W5717" s="12"/>
      <c r="X5717" s="12"/>
      <c r="Y5717" s="12"/>
      <c r="Z5717" s="12"/>
      <c r="AA5717" s="12"/>
      <c r="AB5717" s="12"/>
      <c r="AC5717" s="12"/>
      <c r="AD5717" s="12"/>
      <c r="AE5717" s="12"/>
      <c r="AR5717" s="213" t="s">
        <v>93</v>
      </c>
      <c r="AT5717" s="214" t="s">
        <v>84</v>
      </c>
      <c r="AU5717" s="214" t="s">
        <v>23</v>
      </c>
      <c r="AY5717" s="213" t="s">
        <v>241</v>
      </c>
      <c r="BK5717" s="215">
        <f>SUM(BK5718:BK5753)</f>
        <v>0</v>
      </c>
    </row>
    <row r="5718" s="2" customFormat="1" ht="21.75" customHeight="1">
      <c r="A5718" s="42"/>
      <c r="B5718" s="43"/>
      <c r="C5718" s="218" t="s">
        <v>5065</v>
      </c>
      <c r="D5718" s="218" t="s">
        <v>243</v>
      </c>
      <c r="E5718" s="219" t="s">
        <v>5066</v>
      </c>
      <c r="F5718" s="220" t="s">
        <v>5067</v>
      </c>
      <c r="G5718" s="221" t="s">
        <v>515</v>
      </c>
      <c r="H5718" s="222">
        <v>8</v>
      </c>
      <c r="I5718" s="223"/>
      <c r="J5718" s="224">
        <f>ROUND(I5718*H5718,2)</f>
        <v>0</v>
      </c>
      <c r="K5718" s="220" t="s">
        <v>247</v>
      </c>
      <c r="L5718" s="48"/>
      <c r="M5718" s="225" t="s">
        <v>39</v>
      </c>
      <c r="N5718" s="226" t="s">
        <v>56</v>
      </c>
      <c r="O5718" s="88"/>
      <c r="P5718" s="227">
        <f>O5718*H5718</f>
        <v>0</v>
      </c>
      <c r="Q5718" s="227">
        <v>0</v>
      </c>
      <c r="R5718" s="227">
        <f>Q5718*H5718</f>
        <v>0</v>
      </c>
      <c r="S5718" s="227">
        <v>0.0080000000000000002</v>
      </c>
      <c r="T5718" s="228">
        <f>S5718*H5718</f>
        <v>0.064000000000000001</v>
      </c>
      <c r="U5718" s="42"/>
      <c r="V5718" s="42"/>
      <c r="W5718" s="42"/>
      <c r="X5718" s="42"/>
      <c r="Y5718" s="42"/>
      <c r="Z5718" s="42"/>
      <c r="AA5718" s="42"/>
      <c r="AB5718" s="42"/>
      <c r="AC5718" s="42"/>
      <c r="AD5718" s="42"/>
      <c r="AE5718" s="42"/>
      <c r="AR5718" s="229" t="s">
        <v>462</v>
      </c>
      <c r="AT5718" s="229" t="s">
        <v>243</v>
      </c>
      <c r="AU5718" s="229" t="s">
        <v>93</v>
      </c>
      <c r="AY5718" s="20" t="s">
        <v>241</v>
      </c>
      <c r="BE5718" s="230">
        <f>IF(N5718="základní",J5718,0)</f>
        <v>0</v>
      </c>
      <c r="BF5718" s="230">
        <f>IF(N5718="snížená",J5718,0)</f>
        <v>0</v>
      </c>
      <c r="BG5718" s="230">
        <f>IF(N5718="zákl. přenesená",J5718,0)</f>
        <v>0</v>
      </c>
      <c r="BH5718" s="230">
        <f>IF(N5718="sníž. přenesená",J5718,0)</f>
        <v>0</v>
      </c>
      <c r="BI5718" s="230">
        <f>IF(N5718="nulová",J5718,0)</f>
        <v>0</v>
      </c>
      <c r="BJ5718" s="20" t="s">
        <v>23</v>
      </c>
      <c r="BK5718" s="230">
        <f>ROUND(I5718*H5718,2)</f>
        <v>0</v>
      </c>
      <c r="BL5718" s="20" t="s">
        <v>462</v>
      </c>
      <c r="BM5718" s="229" t="s">
        <v>5068</v>
      </c>
    </row>
    <row r="5719" s="2" customFormat="1">
      <c r="A5719" s="42"/>
      <c r="B5719" s="43"/>
      <c r="C5719" s="44"/>
      <c r="D5719" s="231" t="s">
        <v>250</v>
      </c>
      <c r="E5719" s="44"/>
      <c r="F5719" s="232" t="s">
        <v>5069</v>
      </c>
      <c r="G5719" s="44"/>
      <c r="H5719" s="44"/>
      <c r="I5719" s="233"/>
      <c r="J5719" s="44"/>
      <c r="K5719" s="44"/>
      <c r="L5719" s="48"/>
      <c r="M5719" s="234"/>
      <c r="N5719" s="235"/>
      <c r="O5719" s="88"/>
      <c r="P5719" s="88"/>
      <c r="Q5719" s="88"/>
      <c r="R5719" s="88"/>
      <c r="S5719" s="88"/>
      <c r="T5719" s="89"/>
      <c r="U5719" s="42"/>
      <c r="V5719" s="42"/>
      <c r="W5719" s="42"/>
      <c r="X5719" s="42"/>
      <c r="Y5719" s="42"/>
      <c r="Z5719" s="42"/>
      <c r="AA5719" s="42"/>
      <c r="AB5719" s="42"/>
      <c r="AC5719" s="42"/>
      <c r="AD5719" s="42"/>
      <c r="AE5719" s="42"/>
      <c r="AT5719" s="20" t="s">
        <v>250</v>
      </c>
      <c r="AU5719" s="20" t="s">
        <v>93</v>
      </c>
    </row>
    <row r="5720" s="13" customFormat="1">
      <c r="A5720" s="13"/>
      <c r="B5720" s="236"/>
      <c r="C5720" s="237"/>
      <c r="D5720" s="238" t="s">
        <v>252</v>
      </c>
      <c r="E5720" s="239" t="s">
        <v>39</v>
      </c>
      <c r="F5720" s="240" t="s">
        <v>3709</v>
      </c>
      <c r="G5720" s="237"/>
      <c r="H5720" s="239" t="s">
        <v>39</v>
      </c>
      <c r="I5720" s="241"/>
      <c r="J5720" s="237"/>
      <c r="K5720" s="237"/>
      <c r="L5720" s="242"/>
      <c r="M5720" s="243"/>
      <c r="N5720" s="244"/>
      <c r="O5720" s="244"/>
      <c r="P5720" s="244"/>
      <c r="Q5720" s="244"/>
      <c r="R5720" s="244"/>
      <c r="S5720" s="244"/>
      <c r="T5720" s="245"/>
      <c r="U5720" s="13"/>
      <c r="V5720" s="13"/>
      <c r="W5720" s="13"/>
      <c r="X5720" s="13"/>
      <c r="Y5720" s="13"/>
      <c r="Z5720" s="13"/>
      <c r="AA5720" s="13"/>
      <c r="AB5720" s="13"/>
      <c r="AC5720" s="13"/>
      <c r="AD5720" s="13"/>
      <c r="AE5720" s="13"/>
      <c r="AT5720" s="246" t="s">
        <v>252</v>
      </c>
      <c r="AU5720" s="246" t="s">
        <v>93</v>
      </c>
      <c r="AV5720" s="13" t="s">
        <v>23</v>
      </c>
      <c r="AW5720" s="13" t="s">
        <v>46</v>
      </c>
      <c r="AX5720" s="13" t="s">
        <v>85</v>
      </c>
      <c r="AY5720" s="246" t="s">
        <v>241</v>
      </c>
    </row>
    <row r="5721" s="13" customFormat="1">
      <c r="A5721" s="13"/>
      <c r="B5721" s="236"/>
      <c r="C5721" s="237"/>
      <c r="D5721" s="238" t="s">
        <v>252</v>
      </c>
      <c r="E5721" s="239" t="s">
        <v>39</v>
      </c>
      <c r="F5721" s="240" t="s">
        <v>5070</v>
      </c>
      <c r="G5721" s="237"/>
      <c r="H5721" s="239" t="s">
        <v>39</v>
      </c>
      <c r="I5721" s="241"/>
      <c r="J5721" s="237"/>
      <c r="K5721" s="237"/>
      <c r="L5721" s="242"/>
      <c r="M5721" s="243"/>
      <c r="N5721" s="244"/>
      <c r="O5721" s="244"/>
      <c r="P5721" s="244"/>
      <c r="Q5721" s="244"/>
      <c r="R5721" s="244"/>
      <c r="S5721" s="244"/>
      <c r="T5721" s="245"/>
      <c r="U5721" s="13"/>
      <c r="V5721" s="13"/>
      <c r="W5721" s="13"/>
      <c r="X5721" s="13"/>
      <c r="Y5721" s="13"/>
      <c r="Z5721" s="13"/>
      <c r="AA5721" s="13"/>
      <c r="AB5721" s="13"/>
      <c r="AC5721" s="13"/>
      <c r="AD5721" s="13"/>
      <c r="AE5721" s="13"/>
      <c r="AT5721" s="246" t="s">
        <v>252</v>
      </c>
      <c r="AU5721" s="246" t="s">
        <v>93</v>
      </c>
      <c r="AV5721" s="13" t="s">
        <v>23</v>
      </c>
      <c r="AW5721" s="13" t="s">
        <v>46</v>
      </c>
      <c r="AX5721" s="13" t="s">
        <v>85</v>
      </c>
      <c r="AY5721" s="246" t="s">
        <v>241</v>
      </c>
    </row>
    <row r="5722" s="14" customFormat="1">
      <c r="A5722" s="14"/>
      <c r="B5722" s="247"/>
      <c r="C5722" s="248"/>
      <c r="D5722" s="238" t="s">
        <v>252</v>
      </c>
      <c r="E5722" s="249" t="s">
        <v>39</v>
      </c>
      <c r="F5722" s="250" t="s">
        <v>5071</v>
      </c>
      <c r="G5722" s="248"/>
      <c r="H5722" s="251">
        <v>8</v>
      </c>
      <c r="I5722" s="252"/>
      <c r="J5722" s="248"/>
      <c r="K5722" s="248"/>
      <c r="L5722" s="253"/>
      <c r="M5722" s="254"/>
      <c r="N5722" s="255"/>
      <c r="O5722" s="255"/>
      <c r="P5722" s="255"/>
      <c r="Q5722" s="255"/>
      <c r="R5722" s="255"/>
      <c r="S5722" s="255"/>
      <c r="T5722" s="256"/>
      <c r="U5722" s="14"/>
      <c r="V5722" s="14"/>
      <c r="W5722" s="14"/>
      <c r="X5722" s="14"/>
      <c r="Y5722" s="14"/>
      <c r="Z5722" s="14"/>
      <c r="AA5722" s="14"/>
      <c r="AB5722" s="14"/>
      <c r="AC5722" s="14"/>
      <c r="AD5722" s="14"/>
      <c r="AE5722" s="14"/>
      <c r="AT5722" s="257" t="s">
        <v>252</v>
      </c>
      <c r="AU5722" s="257" t="s">
        <v>93</v>
      </c>
      <c r="AV5722" s="14" t="s">
        <v>93</v>
      </c>
      <c r="AW5722" s="14" t="s">
        <v>46</v>
      </c>
      <c r="AX5722" s="14" t="s">
        <v>23</v>
      </c>
      <c r="AY5722" s="257" t="s">
        <v>241</v>
      </c>
    </row>
    <row r="5723" s="2" customFormat="1" ht="24.15" customHeight="1">
      <c r="A5723" s="42"/>
      <c r="B5723" s="43"/>
      <c r="C5723" s="218" t="s">
        <v>5072</v>
      </c>
      <c r="D5723" s="218" t="s">
        <v>243</v>
      </c>
      <c r="E5723" s="219" t="s">
        <v>5073</v>
      </c>
      <c r="F5723" s="220" t="s">
        <v>5074</v>
      </c>
      <c r="G5723" s="221" t="s">
        <v>145</v>
      </c>
      <c r="H5723" s="222">
        <v>4.4199999999999999</v>
      </c>
      <c r="I5723" s="223"/>
      <c r="J5723" s="224">
        <f>ROUND(I5723*H5723,2)</f>
        <v>0</v>
      </c>
      <c r="K5723" s="220" t="s">
        <v>247</v>
      </c>
      <c r="L5723" s="48"/>
      <c r="M5723" s="225" t="s">
        <v>39</v>
      </c>
      <c r="N5723" s="226" t="s">
        <v>56</v>
      </c>
      <c r="O5723" s="88"/>
      <c r="P5723" s="227">
        <f>O5723*H5723</f>
        <v>0</v>
      </c>
      <c r="Q5723" s="227">
        <v>0.01001</v>
      </c>
      <c r="R5723" s="227">
        <f>Q5723*H5723</f>
        <v>0.044244199999999997</v>
      </c>
      <c r="S5723" s="227">
        <v>0</v>
      </c>
      <c r="T5723" s="228">
        <f>S5723*H5723</f>
        <v>0</v>
      </c>
      <c r="U5723" s="42"/>
      <c r="V5723" s="42"/>
      <c r="W5723" s="42"/>
      <c r="X5723" s="42"/>
      <c r="Y5723" s="42"/>
      <c r="Z5723" s="42"/>
      <c r="AA5723" s="42"/>
      <c r="AB5723" s="42"/>
      <c r="AC5723" s="42"/>
      <c r="AD5723" s="42"/>
      <c r="AE5723" s="42"/>
      <c r="AR5723" s="229" t="s">
        <v>462</v>
      </c>
      <c r="AT5723" s="229" t="s">
        <v>243</v>
      </c>
      <c r="AU5723" s="229" t="s">
        <v>93</v>
      </c>
      <c r="AY5723" s="20" t="s">
        <v>241</v>
      </c>
      <c r="BE5723" s="230">
        <f>IF(N5723="základní",J5723,0)</f>
        <v>0</v>
      </c>
      <c r="BF5723" s="230">
        <f>IF(N5723="snížená",J5723,0)</f>
        <v>0</v>
      </c>
      <c r="BG5723" s="230">
        <f>IF(N5723="zákl. přenesená",J5723,0)</f>
        <v>0</v>
      </c>
      <c r="BH5723" s="230">
        <f>IF(N5723="sníž. přenesená",J5723,0)</f>
        <v>0</v>
      </c>
      <c r="BI5723" s="230">
        <f>IF(N5723="nulová",J5723,0)</f>
        <v>0</v>
      </c>
      <c r="BJ5723" s="20" t="s">
        <v>23</v>
      </c>
      <c r="BK5723" s="230">
        <f>ROUND(I5723*H5723,2)</f>
        <v>0</v>
      </c>
      <c r="BL5723" s="20" t="s">
        <v>462</v>
      </c>
      <c r="BM5723" s="229" t="s">
        <v>5075</v>
      </c>
    </row>
    <row r="5724" s="2" customFormat="1">
      <c r="A5724" s="42"/>
      <c r="B5724" s="43"/>
      <c r="C5724" s="44"/>
      <c r="D5724" s="231" t="s">
        <v>250</v>
      </c>
      <c r="E5724" s="44"/>
      <c r="F5724" s="232" t="s">
        <v>5076</v>
      </c>
      <c r="G5724" s="44"/>
      <c r="H5724" s="44"/>
      <c r="I5724" s="233"/>
      <c r="J5724" s="44"/>
      <c r="K5724" s="44"/>
      <c r="L5724" s="48"/>
      <c r="M5724" s="234"/>
      <c r="N5724" s="235"/>
      <c r="O5724" s="88"/>
      <c r="P5724" s="88"/>
      <c r="Q5724" s="88"/>
      <c r="R5724" s="88"/>
      <c r="S5724" s="88"/>
      <c r="T5724" s="89"/>
      <c r="U5724" s="42"/>
      <c r="V5724" s="42"/>
      <c r="W5724" s="42"/>
      <c r="X5724" s="42"/>
      <c r="Y5724" s="42"/>
      <c r="Z5724" s="42"/>
      <c r="AA5724" s="42"/>
      <c r="AB5724" s="42"/>
      <c r="AC5724" s="42"/>
      <c r="AD5724" s="42"/>
      <c r="AE5724" s="42"/>
      <c r="AT5724" s="20" t="s">
        <v>250</v>
      </c>
      <c r="AU5724" s="20" t="s">
        <v>93</v>
      </c>
    </row>
    <row r="5725" s="13" customFormat="1">
      <c r="A5725" s="13"/>
      <c r="B5725" s="236"/>
      <c r="C5725" s="237"/>
      <c r="D5725" s="238" t="s">
        <v>252</v>
      </c>
      <c r="E5725" s="239" t="s">
        <v>39</v>
      </c>
      <c r="F5725" s="240" t="s">
        <v>4540</v>
      </c>
      <c r="G5725" s="237"/>
      <c r="H5725" s="239" t="s">
        <v>39</v>
      </c>
      <c r="I5725" s="241"/>
      <c r="J5725" s="237"/>
      <c r="K5725" s="237"/>
      <c r="L5725" s="242"/>
      <c r="M5725" s="243"/>
      <c r="N5725" s="244"/>
      <c r="O5725" s="244"/>
      <c r="P5725" s="244"/>
      <c r="Q5725" s="244"/>
      <c r="R5725" s="244"/>
      <c r="S5725" s="244"/>
      <c r="T5725" s="245"/>
      <c r="U5725" s="13"/>
      <c r="V5725" s="13"/>
      <c r="W5725" s="13"/>
      <c r="X5725" s="13"/>
      <c r="Y5725" s="13"/>
      <c r="Z5725" s="13"/>
      <c r="AA5725" s="13"/>
      <c r="AB5725" s="13"/>
      <c r="AC5725" s="13"/>
      <c r="AD5725" s="13"/>
      <c r="AE5725" s="13"/>
      <c r="AT5725" s="246" t="s">
        <v>252</v>
      </c>
      <c r="AU5725" s="246" t="s">
        <v>93</v>
      </c>
      <c r="AV5725" s="13" t="s">
        <v>23</v>
      </c>
      <c r="AW5725" s="13" t="s">
        <v>46</v>
      </c>
      <c r="AX5725" s="13" t="s">
        <v>85</v>
      </c>
      <c r="AY5725" s="246" t="s">
        <v>241</v>
      </c>
    </row>
    <row r="5726" s="13" customFormat="1">
      <c r="A5726" s="13"/>
      <c r="B5726" s="236"/>
      <c r="C5726" s="237"/>
      <c r="D5726" s="238" t="s">
        <v>252</v>
      </c>
      <c r="E5726" s="239" t="s">
        <v>39</v>
      </c>
      <c r="F5726" s="240" t="s">
        <v>5077</v>
      </c>
      <c r="G5726" s="237"/>
      <c r="H5726" s="239" t="s">
        <v>39</v>
      </c>
      <c r="I5726" s="241"/>
      <c r="J5726" s="237"/>
      <c r="K5726" s="237"/>
      <c r="L5726" s="242"/>
      <c r="M5726" s="243"/>
      <c r="N5726" s="244"/>
      <c r="O5726" s="244"/>
      <c r="P5726" s="244"/>
      <c r="Q5726" s="244"/>
      <c r="R5726" s="244"/>
      <c r="S5726" s="244"/>
      <c r="T5726" s="245"/>
      <c r="U5726" s="13"/>
      <c r="V5726" s="13"/>
      <c r="W5726" s="13"/>
      <c r="X5726" s="13"/>
      <c r="Y5726" s="13"/>
      <c r="Z5726" s="13"/>
      <c r="AA5726" s="13"/>
      <c r="AB5726" s="13"/>
      <c r="AC5726" s="13"/>
      <c r="AD5726" s="13"/>
      <c r="AE5726" s="13"/>
      <c r="AT5726" s="246" t="s">
        <v>252</v>
      </c>
      <c r="AU5726" s="246" t="s">
        <v>93</v>
      </c>
      <c r="AV5726" s="13" t="s">
        <v>23</v>
      </c>
      <c r="AW5726" s="13" t="s">
        <v>46</v>
      </c>
      <c r="AX5726" s="13" t="s">
        <v>85</v>
      </c>
      <c r="AY5726" s="246" t="s">
        <v>241</v>
      </c>
    </row>
    <row r="5727" s="14" customFormat="1">
      <c r="A5727" s="14"/>
      <c r="B5727" s="247"/>
      <c r="C5727" s="248"/>
      <c r="D5727" s="238" t="s">
        <v>252</v>
      </c>
      <c r="E5727" s="249" t="s">
        <v>39</v>
      </c>
      <c r="F5727" s="250" t="s">
        <v>4542</v>
      </c>
      <c r="G5727" s="248"/>
      <c r="H5727" s="251">
        <v>4.4199999999999999</v>
      </c>
      <c r="I5727" s="252"/>
      <c r="J5727" s="248"/>
      <c r="K5727" s="248"/>
      <c r="L5727" s="253"/>
      <c r="M5727" s="254"/>
      <c r="N5727" s="255"/>
      <c r="O5727" s="255"/>
      <c r="P5727" s="255"/>
      <c r="Q5727" s="255"/>
      <c r="R5727" s="255"/>
      <c r="S5727" s="255"/>
      <c r="T5727" s="256"/>
      <c r="U5727" s="14"/>
      <c r="V5727" s="14"/>
      <c r="W5727" s="14"/>
      <c r="X5727" s="14"/>
      <c r="Y5727" s="14"/>
      <c r="Z5727" s="14"/>
      <c r="AA5727" s="14"/>
      <c r="AB5727" s="14"/>
      <c r="AC5727" s="14"/>
      <c r="AD5727" s="14"/>
      <c r="AE5727" s="14"/>
      <c r="AT5727" s="257" t="s">
        <v>252</v>
      </c>
      <c r="AU5727" s="257" t="s">
        <v>93</v>
      </c>
      <c r="AV5727" s="14" t="s">
        <v>93</v>
      </c>
      <c r="AW5727" s="14" t="s">
        <v>46</v>
      </c>
      <c r="AX5727" s="14" t="s">
        <v>23</v>
      </c>
      <c r="AY5727" s="257" t="s">
        <v>241</v>
      </c>
    </row>
    <row r="5728" s="2" customFormat="1" ht="24.15" customHeight="1">
      <c r="A5728" s="42"/>
      <c r="B5728" s="43"/>
      <c r="C5728" s="218" t="s">
        <v>5078</v>
      </c>
      <c r="D5728" s="218" t="s">
        <v>243</v>
      </c>
      <c r="E5728" s="219" t="s">
        <v>5079</v>
      </c>
      <c r="F5728" s="220" t="s">
        <v>5080</v>
      </c>
      <c r="G5728" s="221" t="s">
        <v>145</v>
      </c>
      <c r="H5728" s="222">
        <v>8.2599999999999998</v>
      </c>
      <c r="I5728" s="223"/>
      <c r="J5728" s="224">
        <f>ROUND(I5728*H5728,2)</f>
        <v>0</v>
      </c>
      <c r="K5728" s="220" t="s">
        <v>247</v>
      </c>
      <c r="L5728" s="48"/>
      <c r="M5728" s="225" t="s">
        <v>39</v>
      </c>
      <c r="N5728" s="226" t="s">
        <v>56</v>
      </c>
      <c r="O5728" s="88"/>
      <c r="P5728" s="227">
        <f>O5728*H5728</f>
        <v>0</v>
      </c>
      <c r="Q5728" s="227">
        <v>0</v>
      </c>
      <c r="R5728" s="227">
        <f>Q5728*H5728</f>
        <v>0</v>
      </c>
      <c r="S5728" s="227">
        <v>0.014999999999999999</v>
      </c>
      <c r="T5728" s="228">
        <f>S5728*H5728</f>
        <v>0.1239</v>
      </c>
      <c r="U5728" s="42"/>
      <c r="V5728" s="42"/>
      <c r="W5728" s="42"/>
      <c r="X5728" s="42"/>
      <c r="Y5728" s="42"/>
      <c r="Z5728" s="42"/>
      <c r="AA5728" s="42"/>
      <c r="AB5728" s="42"/>
      <c r="AC5728" s="42"/>
      <c r="AD5728" s="42"/>
      <c r="AE5728" s="42"/>
      <c r="AR5728" s="229" t="s">
        <v>462</v>
      </c>
      <c r="AT5728" s="229" t="s">
        <v>243</v>
      </c>
      <c r="AU5728" s="229" t="s">
        <v>93</v>
      </c>
      <c r="AY5728" s="20" t="s">
        <v>241</v>
      </c>
      <c r="BE5728" s="230">
        <f>IF(N5728="základní",J5728,0)</f>
        <v>0</v>
      </c>
      <c r="BF5728" s="230">
        <f>IF(N5728="snížená",J5728,0)</f>
        <v>0</v>
      </c>
      <c r="BG5728" s="230">
        <f>IF(N5728="zákl. přenesená",J5728,0)</f>
        <v>0</v>
      </c>
      <c r="BH5728" s="230">
        <f>IF(N5728="sníž. přenesená",J5728,0)</f>
        <v>0</v>
      </c>
      <c r="BI5728" s="230">
        <f>IF(N5728="nulová",J5728,0)</f>
        <v>0</v>
      </c>
      <c r="BJ5728" s="20" t="s">
        <v>23</v>
      </c>
      <c r="BK5728" s="230">
        <f>ROUND(I5728*H5728,2)</f>
        <v>0</v>
      </c>
      <c r="BL5728" s="20" t="s">
        <v>462</v>
      </c>
      <c r="BM5728" s="229" t="s">
        <v>5081</v>
      </c>
    </row>
    <row r="5729" s="2" customFormat="1">
      <c r="A5729" s="42"/>
      <c r="B5729" s="43"/>
      <c r="C5729" s="44"/>
      <c r="D5729" s="231" t="s">
        <v>250</v>
      </c>
      <c r="E5729" s="44"/>
      <c r="F5729" s="232" t="s">
        <v>5082</v>
      </c>
      <c r="G5729" s="44"/>
      <c r="H5729" s="44"/>
      <c r="I5729" s="233"/>
      <c r="J5729" s="44"/>
      <c r="K5729" s="44"/>
      <c r="L5729" s="48"/>
      <c r="M5729" s="234"/>
      <c r="N5729" s="235"/>
      <c r="O5729" s="88"/>
      <c r="P5729" s="88"/>
      <c r="Q5729" s="88"/>
      <c r="R5729" s="88"/>
      <c r="S5729" s="88"/>
      <c r="T5729" s="89"/>
      <c r="U5729" s="42"/>
      <c r="V5729" s="42"/>
      <c r="W5729" s="42"/>
      <c r="X5729" s="42"/>
      <c r="Y5729" s="42"/>
      <c r="Z5729" s="42"/>
      <c r="AA5729" s="42"/>
      <c r="AB5729" s="42"/>
      <c r="AC5729" s="42"/>
      <c r="AD5729" s="42"/>
      <c r="AE5729" s="42"/>
      <c r="AT5729" s="20" t="s">
        <v>250</v>
      </c>
      <c r="AU5729" s="20" t="s">
        <v>93</v>
      </c>
    </row>
    <row r="5730" s="13" customFormat="1">
      <c r="A5730" s="13"/>
      <c r="B5730" s="236"/>
      <c r="C5730" s="237"/>
      <c r="D5730" s="238" t="s">
        <v>252</v>
      </c>
      <c r="E5730" s="239" t="s">
        <v>39</v>
      </c>
      <c r="F5730" s="240" t="s">
        <v>3709</v>
      </c>
      <c r="G5730" s="237"/>
      <c r="H5730" s="239" t="s">
        <v>39</v>
      </c>
      <c r="I5730" s="241"/>
      <c r="J5730" s="237"/>
      <c r="K5730" s="237"/>
      <c r="L5730" s="242"/>
      <c r="M5730" s="243"/>
      <c r="N5730" s="244"/>
      <c r="O5730" s="244"/>
      <c r="P5730" s="244"/>
      <c r="Q5730" s="244"/>
      <c r="R5730" s="244"/>
      <c r="S5730" s="244"/>
      <c r="T5730" s="245"/>
      <c r="U5730" s="13"/>
      <c r="V5730" s="13"/>
      <c r="W5730" s="13"/>
      <c r="X5730" s="13"/>
      <c r="Y5730" s="13"/>
      <c r="Z5730" s="13"/>
      <c r="AA5730" s="13"/>
      <c r="AB5730" s="13"/>
      <c r="AC5730" s="13"/>
      <c r="AD5730" s="13"/>
      <c r="AE5730" s="13"/>
      <c r="AT5730" s="246" t="s">
        <v>252</v>
      </c>
      <c r="AU5730" s="246" t="s">
        <v>93</v>
      </c>
      <c r="AV5730" s="13" t="s">
        <v>23</v>
      </c>
      <c r="AW5730" s="13" t="s">
        <v>46</v>
      </c>
      <c r="AX5730" s="13" t="s">
        <v>85</v>
      </c>
      <c r="AY5730" s="246" t="s">
        <v>241</v>
      </c>
    </row>
    <row r="5731" s="13" customFormat="1">
      <c r="A5731" s="13"/>
      <c r="B5731" s="236"/>
      <c r="C5731" s="237"/>
      <c r="D5731" s="238" t="s">
        <v>252</v>
      </c>
      <c r="E5731" s="239" t="s">
        <v>39</v>
      </c>
      <c r="F5731" s="240" t="s">
        <v>5070</v>
      </c>
      <c r="G5731" s="237"/>
      <c r="H5731" s="239" t="s">
        <v>39</v>
      </c>
      <c r="I5731" s="241"/>
      <c r="J5731" s="237"/>
      <c r="K5731" s="237"/>
      <c r="L5731" s="242"/>
      <c r="M5731" s="243"/>
      <c r="N5731" s="244"/>
      <c r="O5731" s="244"/>
      <c r="P5731" s="244"/>
      <c r="Q5731" s="244"/>
      <c r="R5731" s="244"/>
      <c r="S5731" s="244"/>
      <c r="T5731" s="245"/>
      <c r="U5731" s="13"/>
      <c r="V5731" s="13"/>
      <c r="W5731" s="13"/>
      <c r="X5731" s="13"/>
      <c r="Y5731" s="13"/>
      <c r="Z5731" s="13"/>
      <c r="AA5731" s="13"/>
      <c r="AB5731" s="13"/>
      <c r="AC5731" s="13"/>
      <c r="AD5731" s="13"/>
      <c r="AE5731" s="13"/>
      <c r="AT5731" s="246" t="s">
        <v>252</v>
      </c>
      <c r="AU5731" s="246" t="s">
        <v>93</v>
      </c>
      <c r="AV5731" s="13" t="s">
        <v>23</v>
      </c>
      <c r="AW5731" s="13" t="s">
        <v>46</v>
      </c>
      <c r="AX5731" s="13" t="s">
        <v>85</v>
      </c>
      <c r="AY5731" s="246" t="s">
        <v>241</v>
      </c>
    </row>
    <row r="5732" s="14" customFormat="1">
      <c r="A5732" s="14"/>
      <c r="B5732" s="247"/>
      <c r="C5732" s="248"/>
      <c r="D5732" s="238" t="s">
        <v>252</v>
      </c>
      <c r="E5732" s="249" t="s">
        <v>39</v>
      </c>
      <c r="F5732" s="250" t="s">
        <v>4403</v>
      </c>
      <c r="G5732" s="248"/>
      <c r="H5732" s="251">
        <v>8.2599999999999998</v>
      </c>
      <c r="I5732" s="252"/>
      <c r="J5732" s="248"/>
      <c r="K5732" s="248"/>
      <c r="L5732" s="253"/>
      <c r="M5732" s="254"/>
      <c r="N5732" s="255"/>
      <c r="O5732" s="255"/>
      <c r="P5732" s="255"/>
      <c r="Q5732" s="255"/>
      <c r="R5732" s="255"/>
      <c r="S5732" s="255"/>
      <c r="T5732" s="256"/>
      <c r="U5732" s="14"/>
      <c r="V5732" s="14"/>
      <c r="W5732" s="14"/>
      <c r="X5732" s="14"/>
      <c r="Y5732" s="14"/>
      <c r="Z5732" s="14"/>
      <c r="AA5732" s="14"/>
      <c r="AB5732" s="14"/>
      <c r="AC5732" s="14"/>
      <c r="AD5732" s="14"/>
      <c r="AE5732" s="14"/>
      <c r="AT5732" s="257" t="s">
        <v>252</v>
      </c>
      <c r="AU5732" s="257" t="s">
        <v>93</v>
      </c>
      <c r="AV5732" s="14" t="s">
        <v>93</v>
      </c>
      <c r="AW5732" s="14" t="s">
        <v>46</v>
      </c>
      <c r="AX5732" s="14" t="s">
        <v>23</v>
      </c>
      <c r="AY5732" s="257" t="s">
        <v>241</v>
      </c>
    </row>
    <row r="5733" s="2" customFormat="1" ht="24.15" customHeight="1">
      <c r="A5733" s="42"/>
      <c r="B5733" s="43"/>
      <c r="C5733" s="218" t="s">
        <v>5083</v>
      </c>
      <c r="D5733" s="218" t="s">
        <v>243</v>
      </c>
      <c r="E5733" s="219" t="s">
        <v>5084</v>
      </c>
      <c r="F5733" s="220" t="s">
        <v>5085</v>
      </c>
      <c r="G5733" s="221" t="s">
        <v>145</v>
      </c>
      <c r="H5733" s="222">
        <v>18.359999999999999</v>
      </c>
      <c r="I5733" s="223"/>
      <c r="J5733" s="224">
        <f>ROUND(I5733*H5733,2)</f>
        <v>0</v>
      </c>
      <c r="K5733" s="220" t="s">
        <v>1267</v>
      </c>
      <c r="L5733" s="48"/>
      <c r="M5733" s="225" t="s">
        <v>39</v>
      </c>
      <c r="N5733" s="226" t="s">
        <v>56</v>
      </c>
      <c r="O5733" s="88"/>
      <c r="P5733" s="227">
        <f>O5733*H5733</f>
        <v>0</v>
      </c>
      <c r="Q5733" s="227">
        <v>0.0098519999999999996</v>
      </c>
      <c r="R5733" s="227">
        <f>Q5733*H5733</f>
        <v>0.18088272</v>
      </c>
      <c r="S5733" s="227">
        <v>0</v>
      </c>
      <c r="T5733" s="228">
        <f>S5733*H5733</f>
        <v>0</v>
      </c>
      <c r="U5733" s="42"/>
      <c r="V5733" s="42"/>
      <c r="W5733" s="42"/>
      <c r="X5733" s="42"/>
      <c r="Y5733" s="42"/>
      <c r="Z5733" s="42"/>
      <c r="AA5733" s="42"/>
      <c r="AB5733" s="42"/>
      <c r="AC5733" s="42"/>
      <c r="AD5733" s="42"/>
      <c r="AE5733" s="42"/>
      <c r="AR5733" s="229" t="s">
        <v>462</v>
      </c>
      <c r="AT5733" s="229" t="s">
        <v>243</v>
      </c>
      <c r="AU5733" s="229" t="s">
        <v>93</v>
      </c>
      <c r="AY5733" s="20" t="s">
        <v>241</v>
      </c>
      <c r="BE5733" s="230">
        <f>IF(N5733="základní",J5733,0)</f>
        <v>0</v>
      </c>
      <c r="BF5733" s="230">
        <f>IF(N5733="snížená",J5733,0)</f>
        <v>0</v>
      </c>
      <c r="BG5733" s="230">
        <f>IF(N5733="zákl. přenesená",J5733,0)</f>
        <v>0</v>
      </c>
      <c r="BH5733" s="230">
        <f>IF(N5733="sníž. přenesená",J5733,0)</f>
        <v>0</v>
      </c>
      <c r="BI5733" s="230">
        <f>IF(N5733="nulová",J5733,0)</f>
        <v>0</v>
      </c>
      <c r="BJ5733" s="20" t="s">
        <v>23</v>
      </c>
      <c r="BK5733" s="230">
        <f>ROUND(I5733*H5733,2)</f>
        <v>0</v>
      </c>
      <c r="BL5733" s="20" t="s">
        <v>462</v>
      </c>
      <c r="BM5733" s="229" t="s">
        <v>5086</v>
      </c>
    </row>
    <row r="5734" s="13" customFormat="1">
      <c r="A5734" s="13"/>
      <c r="B5734" s="236"/>
      <c r="C5734" s="237"/>
      <c r="D5734" s="238" t="s">
        <v>252</v>
      </c>
      <c r="E5734" s="239" t="s">
        <v>39</v>
      </c>
      <c r="F5734" s="240" t="s">
        <v>3331</v>
      </c>
      <c r="G5734" s="237"/>
      <c r="H5734" s="239" t="s">
        <v>39</v>
      </c>
      <c r="I5734" s="241"/>
      <c r="J5734" s="237"/>
      <c r="K5734" s="237"/>
      <c r="L5734" s="242"/>
      <c r="M5734" s="243"/>
      <c r="N5734" s="244"/>
      <c r="O5734" s="244"/>
      <c r="P5734" s="244"/>
      <c r="Q5734" s="244"/>
      <c r="R5734" s="244"/>
      <c r="S5734" s="244"/>
      <c r="T5734" s="245"/>
      <c r="U5734" s="13"/>
      <c r="V5734" s="13"/>
      <c r="W5734" s="13"/>
      <c r="X5734" s="13"/>
      <c r="Y5734" s="13"/>
      <c r="Z5734" s="13"/>
      <c r="AA5734" s="13"/>
      <c r="AB5734" s="13"/>
      <c r="AC5734" s="13"/>
      <c r="AD5734" s="13"/>
      <c r="AE5734" s="13"/>
      <c r="AT5734" s="246" t="s">
        <v>252</v>
      </c>
      <c r="AU5734" s="246" t="s">
        <v>93</v>
      </c>
      <c r="AV5734" s="13" t="s">
        <v>23</v>
      </c>
      <c r="AW5734" s="13" t="s">
        <v>46</v>
      </c>
      <c r="AX5734" s="13" t="s">
        <v>85</v>
      </c>
      <c r="AY5734" s="246" t="s">
        <v>241</v>
      </c>
    </row>
    <row r="5735" s="13" customFormat="1">
      <c r="A5735" s="13"/>
      <c r="B5735" s="236"/>
      <c r="C5735" s="237"/>
      <c r="D5735" s="238" t="s">
        <v>252</v>
      </c>
      <c r="E5735" s="239" t="s">
        <v>39</v>
      </c>
      <c r="F5735" s="240" t="s">
        <v>3332</v>
      </c>
      <c r="G5735" s="237"/>
      <c r="H5735" s="239" t="s">
        <v>39</v>
      </c>
      <c r="I5735" s="241"/>
      <c r="J5735" s="237"/>
      <c r="K5735" s="237"/>
      <c r="L5735" s="242"/>
      <c r="M5735" s="243"/>
      <c r="N5735" s="244"/>
      <c r="O5735" s="244"/>
      <c r="P5735" s="244"/>
      <c r="Q5735" s="244"/>
      <c r="R5735" s="244"/>
      <c r="S5735" s="244"/>
      <c r="T5735" s="245"/>
      <c r="U5735" s="13"/>
      <c r="V5735" s="13"/>
      <c r="W5735" s="13"/>
      <c r="X5735" s="13"/>
      <c r="Y5735" s="13"/>
      <c r="Z5735" s="13"/>
      <c r="AA5735" s="13"/>
      <c r="AB5735" s="13"/>
      <c r="AC5735" s="13"/>
      <c r="AD5735" s="13"/>
      <c r="AE5735" s="13"/>
      <c r="AT5735" s="246" t="s">
        <v>252</v>
      </c>
      <c r="AU5735" s="246" t="s">
        <v>93</v>
      </c>
      <c r="AV5735" s="13" t="s">
        <v>23</v>
      </c>
      <c r="AW5735" s="13" t="s">
        <v>46</v>
      </c>
      <c r="AX5735" s="13" t="s">
        <v>85</v>
      </c>
      <c r="AY5735" s="246" t="s">
        <v>241</v>
      </c>
    </row>
    <row r="5736" s="13" customFormat="1">
      <c r="A5736" s="13"/>
      <c r="B5736" s="236"/>
      <c r="C5736" s="237"/>
      <c r="D5736" s="238" t="s">
        <v>252</v>
      </c>
      <c r="E5736" s="239" t="s">
        <v>39</v>
      </c>
      <c r="F5736" s="240" t="s">
        <v>3333</v>
      </c>
      <c r="G5736" s="237"/>
      <c r="H5736" s="239" t="s">
        <v>39</v>
      </c>
      <c r="I5736" s="241"/>
      <c r="J5736" s="237"/>
      <c r="K5736" s="237"/>
      <c r="L5736" s="242"/>
      <c r="M5736" s="243"/>
      <c r="N5736" s="244"/>
      <c r="O5736" s="244"/>
      <c r="P5736" s="244"/>
      <c r="Q5736" s="244"/>
      <c r="R5736" s="244"/>
      <c r="S5736" s="244"/>
      <c r="T5736" s="245"/>
      <c r="U5736" s="13"/>
      <c r="V5736" s="13"/>
      <c r="W5736" s="13"/>
      <c r="X5736" s="13"/>
      <c r="Y5736" s="13"/>
      <c r="Z5736" s="13"/>
      <c r="AA5736" s="13"/>
      <c r="AB5736" s="13"/>
      <c r="AC5736" s="13"/>
      <c r="AD5736" s="13"/>
      <c r="AE5736" s="13"/>
      <c r="AT5736" s="246" t="s">
        <v>252</v>
      </c>
      <c r="AU5736" s="246" t="s">
        <v>93</v>
      </c>
      <c r="AV5736" s="13" t="s">
        <v>23</v>
      </c>
      <c r="AW5736" s="13" t="s">
        <v>46</v>
      </c>
      <c r="AX5736" s="13" t="s">
        <v>85</v>
      </c>
      <c r="AY5736" s="246" t="s">
        <v>241</v>
      </c>
    </row>
    <row r="5737" s="14" customFormat="1">
      <c r="A5737" s="14"/>
      <c r="B5737" s="247"/>
      <c r="C5737" s="248"/>
      <c r="D5737" s="238" t="s">
        <v>252</v>
      </c>
      <c r="E5737" s="249" t="s">
        <v>39</v>
      </c>
      <c r="F5737" s="250" t="s">
        <v>5087</v>
      </c>
      <c r="G5737" s="248"/>
      <c r="H5737" s="251">
        <v>8.7720000000000002</v>
      </c>
      <c r="I5737" s="252"/>
      <c r="J5737" s="248"/>
      <c r="K5737" s="248"/>
      <c r="L5737" s="253"/>
      <c r="M5737" s="254"/>
      <c r="N5737" s="255"/>
      <c r="O5737" s="255"/>
      <c r="P5737" s="255"/>
      <c r="Q5737" s="255"/>
      <c r="R5737" s="255"/>
      <c r="S5737" s="255"/>
      <c r="T5737" s="256"/>
      <c r="U5737" s="14"/>
      <c r="V5737" s="14"/>
      <c r="W5737" s="14"/>
      <c r="X5737" s="14"/>
      <c r="Y5737" s="14"/>
      <c r="Z5737" s="14"/>
      <c r="AA5737" s="14"/>
      <c r="AB5737" s="14"/>
      <c r="AC5737" s="14"/>
      <c r="AD5737" s="14"/>
      <c r="AE5737" s="14"/>
      <c r="AT5737" s="257" t="s">
        <v>252</v>
      </c>
      <c r="AU5737" s="257" t="s">
        <v>93</v>
      </c>
      <c r="AV5737" s="14" t="s">
        <v>93</v>
      </c>
      <c r="AW5737" s="14" t="s">
        <v>46</v>
      </c>
      <c r="AX5737" s="14" t="s">
        <v>85</v>
      </c>
      <c r="AY5737" s="257" t="s">
        <v>241</v>
      </c>
    </row>
    <row r="5738" s="14" customFormat="1">
      <c r="A5738" s="14"/>
      <c r="B5738" s="247"/>
      <c r="C5738" s="248"/>
      <c r="D5738" s="238" t="s">
        <v>252</v>
      </c>
      <c r="E5738" s="249" t="s">
        <v>39</v>
      </c>
      <c r="F5738" s="250" t="s">
        <v>5088</v>
      </c>
      <c r="G5738" s="248"/>
      <c r="H5738" s="251">
        <v>9.5879999999999992</v>
      </c>
      <c r="I5738" s="252"/>
      <c r="J5738" s="248"/>
      <c r="K5738" s="248"/>
      <c r="L5738" s="253"/>
      <c r="M5738" s="254"/>
      <c r="N5738" s="255"/>
      <c r="O5738" s="255"/>
      <c r="P5738" s="255"/>
      <c r="Q5738" s="255"/>
      <c r="R5738" s="255"/>
      <c r="S5738" s="255"/>
      <c r="T5738" s="256"/>
      <c r="U5738" s="14"/>
      <c r="V5738" s="14"/>
      <c r="W5738" s="14"/>
      <c r="X5738" s="14"/>
      <c r="Y5738" s="14"/>
      <c r="Z5738" s="14"/>
      <c r="AA5738" s="14"/>
      <c r="AB5738" s="14"/>
      <c r="AC5738" s="14"/>
      <c r="AD5738" s="14"/>
      <c r="AE5738" s="14"/>
      <c r="AT5738" s="257" t="s">
        <v>252</v>
      </c>
      <c r="AU5738" s="257" t="s">
        <v>93</v>
      </c>
      <c r="AV5738" s="14" t="s">
        <v>93</v>
      </c>
      <c r="AW5738" s="14" t="s">
        <v>46</v>
      </c>
      <c r="AX5738" s="14" t="s">
        <v>85</v>
      </c>
      <c r="AY5738" s="257" t="s">
        <v>241</v>
      </c>
    </row>
    <row r="5739" s="15" customFormat="1">
      <c r="A5739" s="15"/>
      <c r="B5739" s="258"/>
      <c r="C5739" s="259"/>
      <c r="D5739" s="238" t="s">
        <v>252</v>
      </c>
      <c r="E5739" s="260" t="s">
        <v>39</v>
      </c>
      <c r="F5739" s="261" t="s">
        <v>274</v>
      </c>
      <c r="G5739" s="259"/>
      <c r="H5739" s="262">
        <v>18.359999999999999</v>
      </c>
      <c r="I5739" s="263"/>
      <c r="J5739" s="259"/>
      <c r="K5739" s="259"/>
      <c r="L5739" s="264"/>
      <c r="M5739" s="265"/>
      <c r="N5739" s="266"/>
      <c r="O5739" s="266"/>
      <c r="P5739" s="266"/>
      <c r="Q5739" s="266"/>
      <c r="R5739" s="266"/>
      <c r="S5739" s="266"/>
      <c r="T5739" s="267"/>
      <c r="U5739" s="15"/>
      <c r="V5739" s="15"/>
      <c r="W5739" s="15"/>
      <c r="X5739" s="15"/>
      <c r="Y5739" s="15"/>
      <c r="Z5739" s="15"/>
      <c r="AA5739" s="15"/>
      <c r="AB5739" s="15"/>
      <c r="AC5739" s="15"/>
      <c r="AD5739" s="15"/>
      <c r="AE5739" s="15"/>
      <c r="AT5739" s="268" t="s">
        <v>252</v>
      </c>
      <c r="AU5739" s="268" t="s">
        <v>93</v>
      </c>
      <c r="AV5739" s="15" t="s">
        <v>248</v>
      </c>
      <c r="AW5739" s="15" t="s">
        <v>46</v>
      </c>
      <c r="AX5739" s="15" t="s">
        <v>23</v>
      </c>
      <c r="AY5739" s="268" t="s">
        <v>241</v>
      </c>
    </row>
    <row r="5740" s="2" customFormat="1" ht="24.15" customHeight="1">
      <c r="A5740" s="42"/>
      <c r="B5740" s="43"/>
      <c r="C5740" s="218" t="s">
        <v>5089</v>
      </c>
      <c r="D5740" s="218" t="s">
        <v>243</v>
      </c>
      <c r="E5740" s="219" t="s">
        <v>5090</v>
      </c>
      <c r="F5740" s="220" t="s">
        <v>5091</v>
      </c>
      <c r="G5740" s="221" t="s">
        <v>145</v>
      </c>
      <c r="H5740" s="222">
        <v>34.026000000000003</v>
      </c>
      <c r="I5740" s="223"/>
      <c r="J5740" s="224">
        <f>ROUND(I5740*H5740,2)</f>
        <v>0</v>
      </c>
      <c r="K5740" s="220" t="s">
        <v>1267</v>
      </c>
      <c r="L5740" s="48"/>
      <c r="M5740" s="225" t="s">
        <v>39</v>
      </c>
      <c r="N5740" s="226" t="s">
        <v>56</v>
      </c>
      <c r="O5740" s="88"/>
      <c r="P5740" s="227">
        <f>O5740*H5740</f>
        <v>0</v>
      </c>
      <c r="Q5740" s="227">
        <v>0.011904</v>
      </c>
      <c r="R5740" s="227">
        <f>Q5740*H5740</f>
        <v>0.405045504</v>
      </c>
      <c r="S5740" s="227">
        <v>0</v>
      </c>
      <c r="T5740" s="228">
        <f>S5740*H5740</f>
        <v>0</v>
      </c>
      <c r="U5740" s="42"/>
      <c r="V5740" s="42"/>
      <c r="W5740" s="42"/>
      <c r="X5740" s="42"/>
      <c r="Y5740" s="42"/>
      <c r="Z5740" s="42"/>
      <c r="AA5740" s="42"/>
      <c r="AB5740" s="42"/>
      <c r="AC5740" s="42"/>
      <c r="AD5740" s="42"/>
      <c r="AE5740" s="42"/>
      <c r="AR5740" s="229" t="s">
        <v>462</v>
      </c>
      <c r="AT5740" s="229" t="s">
        <v>243</v>
      </c>
      <c r="AU5740" s="229" t="s">
        <v>93</v>
      </c>
      <c r="AY5740" s="20" t="s">
        <v>241</v>
      </c>
      <c r="BE5740" s="230">
        <f>IF(N5740="základní",J5740,0)</f>
        <v>0</v>
      </c>
      <c r="BF5740" s="230">
        <f>IF(N5740="snížená",J5740,0)</f>
        <v>0</v>
      </c>
      <c r="BG5740" s="230">
        <f>IF(N5740="zákl. přenesená",J5740,0)</f>
        <v>0</v>
      </c>
      <c r="BH5740" s="230">
        <f>IF(N5740="sníž. přenesená",J5740,0)</f>
        <v>0</v>
      </c>
      <c r="BI5740" s="230">
        <f>IF(N5740="nulová",J5740,0)</f>
        <v>0</v>
      </c>
      <c r="BJ5740" s="20" t="s">
        <v>23</v>
      </c>
      <c r="BK5740" s="230">
        <f>ROUND(I5740*H5740,2)</f>
        <v>0</v>
      </c>
      <c r="BL5740" s="20" t="s">
        <v>462</v>
      </c>
      <c r="BM5740" s="229" t="s">
        <v>5092</v>
      </c>
    </row>
    <row r="5741" s="13" customFormat="1">
      <c r="A5741" s="13"/>
      <c r="B5741" s="236"/>
      <c r="C5741" s="237"/>
      <c r="D5741" s="238" t="s">
        <v>252</v>
      </c>
      <c r="E5741" s="239" t="s">
        <v>39</v>
      </c>
      <c r="F5741" s="240" t="s">
        <v>3634</v>
      </c>
      <c r="G5741" s="237"/>
      <c r="H5741" s="239" t="s">
        <v>39</v>
      </c>
      <c r="I5741" s="241"/>
      <c r="J5741" s="237"/>
      <c r="K5741" s="237"/>
      <c r="L5741" s="242"/>
      <c r="M5741" s="243"/>
      <c r="N5741" s="244"/>
      <c r="O5741" s="244"/>
      <c r="P5741" s="244"/>
      <c r="Q5741" s="244"/>
      <c r="R5741" s="244"/>
      <c r="S5741" s="244"/>
      <c r="T5741" s="245"/>
      <c r="U5741" s="13"/>
      <c r="V5741" s="13"/>
      <c r="W5741" s="13"/>
      <c r="X5741" s="13"/>
      <c r="Y5741" s="13"/>
      <c r="Z5741" s="13"/>
      <c r="AA5741" s="13"/>
      <c r="AB5741" s="13"/>
      <c r="AC5741" s="13"/>
      <c r="AD5741" s="13"/>
      <c r="AE5741" s="13"/>
      <c r="AT5741" s="246" t="s">
        <v>252</v>
      </c>
      <c r="AU5741" s="246" t="s">
        <v>93</v>
      </c>
      <c r="AV5741" s="13" t="s">
        <v>23</v>
      </c>
      <c r="AW5741" s="13" t="s">
        <v>46</v>
      </c>
      <c r="AX5741" s="13" t="s">
        <v>85</v>
      </c>
      <c r="AY5741" s="246" t="s">
        <v>241</v>
      </c>
    </row>
    <row r="5742" s="13" customFormat="1">
      <c r="A5742" s="13"/>
      <c r="B5742" s="236"/>
      <c r="C5742" s="237"/>
      <c r="D5742" s="238" t="s">
        <v>252</v>
      </c>
      <c r="E5742" s="239" t="s">
        <v>39</v>
      </c>
      <c r="F5742" s="240" t="s">
        <v>1898</v>
      </c>
      <c r="G5742" s="237"/>
      <c r="H5742" s="239" t="s">
        <v>39</v>
      </c>
      <c r="I5742" s="241"/>
      <c r="J5742" s="237"/>
      <c r="K5742" s="237"/>
      <c r="L5742" s="242"/>
      <c r="M5742" s="243"/>
      <c r="N5742" s="244"/>
      <c r="O5742" s="244"/>
      <c r="P5742" s="244"/>
      <c r="Q5742" s="244"/>
      <c r="R5742" s="244"/>
      <c r="S5742" s="244"/>
      <c r="T5742" s="245"/>
      <c r="U5742" s="13"/>
      <c r="V5742" s="13"/>
      <c r="W5742" s="13"/>
      <c r="X5742" s="13"/>
      <c r="Y5742" s="13"/>
      <c r="Z5742" s="13"/>
      <c r="AA5742" s="13"/>
      <c r="AB5742" s="13"/>
      <c r="AC5742" s="13"/>
      <c r="AD5742" s="13"/>
      <c r="AE5742" s="13"/>
      <c r="AT5742" s="246" t="s">
        <v>252</v>
      </c>
      <c r="AU5742" s="246" t="s">
        <v>93</v>
      </c>
      <c r="AV5742" s="13" t="s">
        <v>23</v>
      </c>
      <c r="AW5742" s="13" t="s">
        <v>46</v>
      </c>
      <c r="AX5742" s="13" t="s">
        <v>85</v>
      </c>
      <c r="AY5742" s="246" t="s">
        <v>241</v>
      </c>
    </row>
    <row r="5743" s="13" customFormat="1">
      <c r="A5743" s="13"/>
      <c r="B5743" s="236"/>
      <c r="C5743" s="237"/>
      <c r="D5743" s="238" t="s">
        <v>252</v>
      </c>
      <c r="E5743" s="239" t="s">
        <v>39</v>
      </c>
      <c r="F5743" s="240" t="s">
        <v>5093</v>
      </c>
      <c r="G5743" s="237"/>
      <c r="H5743" s="239" t="s">
        <v>39</v>
      </c>
      <c r="I5743" s="241"/>
      <c r="J5743" s="237"/>
      <c r="K5743" s="237"/>
      <c r="L5743" s="242"/>
      <c r="M5743" s="243"/>
      <c r="N5743" s="244"/>
      <c r="O5743" s="244"/>
      <c r="P5743" s="244"/>
      <c r="Q5743" s="244"/>
      <c r="R5743" s="244"/>
      <c r="S5743" s="244"/>
      <c r="T5743" s="245"/>
      <c r="U5743" s="13"/>
      <c r="V5743" s="13"/>
      <c r="W5743" s="13"/>
      <c r="X5743" s="13"/>
      <c r="Y5743" s="13"/>
      <c r="Z5743" s="13"/>
      <c r="AA5743" s="13"/>
      <c r="AB5743" s="13"/>
      <c r="AC5743" s="13"/>
      <c r="AD5743" s="13"/>
      <c r="AE5743" s="13"/>
      <c r="AT5743" s="246" t="s">
        <v>252</v>
      </c>
      <c r="AU5743" s="246" t="s">
        <v>93</v>
      </c>
      <c r="AV5743" s="13" t="s">
        <v>23</v>
      </c>
      <c r="AW5743" s="13" t="s">
        <v>46</v>
      </c>
      <c r="AX5743" s="13" t="s">
        <v>85</v>
      </c>
      <c r="AY5743" s="246" t="s">
        <v>241</v>
      </c>
    </row>
    <row r="5744" s="14" customFormat="1">
      <c r="A5744" s="14"/>
      <c r="B5744" s="247"/>
      <c r="C5744" s="248"/>
      <c r="D5744" s="238" t="s">
        <v>252</v>
      </c>
      <c r="E5744" s="249" t="s">
        <v>39</v>
      </c>
      <c r="F5744" s="250" t="s">
        <v>5094</v>
      </c>
      <c r="G5744" s="248"/>
      <c r="H5744" s="251">
        <v>11.460000000000001</v>
      </c>
      <c r="I5744" s="252"/>
      <c r="J5744" s="248"/>
      <c r="K5744" s="248"/>
      <c r="L5744" s="253"/>
      <c r="M5744" s="254"/>
      <c r="N5744" s="255"/>
      <c r="O5744" s="255"/>
      <c r="P5744" s="255"/>
      <c r="Q5744" s="255"/>
      <c r="R5744" s="255"/>
      <c r="S5744" s="255"/>
      <c r="T5744" s="256"/>
      <c r="U5744" s="14"/>
      <c r="V5744" s="14"/>
      <c r="W5744" s="14"/>
      <c r="X5744" s="14"/>
      <c r="Y5744" s="14"/>
      <c r="Z5744" s="14"/>
      <c r="AA5744" s="14"/>
      <c r="AB5744" s="14"/>
      <c r="AC5744" s="14"/>
      <c r="AD5744" s="14"/>
      <c r="AE5744" s="14"/>
      <c r="AT5744" s="257" t="s">
        <v>252</v>
      </c>
      <c r="AU5744" s="257" t="s">
        <v>93</v>
      </c>
      <c r="AV5744" s="14" t="s">
        <v>93</v>
      </c>
      <c r="AW5744" s="14" t="s">
        <v>46</v>
      </c>
      <c r="AX5744" s="14" t="s">
        <v>85</v>
      </c>
      <c r="AY5744" s="257" t="s">
        <v>241</v>
      </c>
    </row>
    <row r="5745" s="13" customFormat="1">
      <c r="A5745" s="13"/>
      <c r="B5745" s="236"/>
      <c r="C5745" s="237"/>
      <c r="D5745" s="238" t="s">
        <v>252</v>
      </c>
      <c r="E5745" s="239" t="s">
        <v>39</v>
      </c>
      <c r="F5745" s="240" t="s">
        <v>5095</v>
      </c>
      <c r="G5745" s="237"/>
      <c r="H5745" s="239" t="s">
        <v>39</v>
      </c>
      <c r="I5745" s="241"/>
      <c r="J5745" s="237"/>
      <c r="K5745" s="237"/>
      <c r="L5745" s="242"/>
      <c r="M5745" s="243"/>
      <c r="N5745" s="244"/>
      <c r="O5745" s="244"/>
      <c r="P5745" s="244"/>
      <c r="Q5745" s="244"/>
      <c r="R5745" s="244"/>
      <c r="S5745" s="244"/>
      <c r="T5745" s="245"/>
      <c r="U5745" s="13"/>
      <c r="V5745" s="13"/>
      <c r="W5745" s="13"/>
      <c r="X5745" s="13"/>
      <c r="Y5745" s="13"/>
      <c r="Z5745" s="13"/>
      <c r="AA5745" s="13"/>
      <c r="AB5745" s="13"/>
      <c r="AC5745" s="13"/>
      <c r="AD5745" s="13"/>
      <c r="AE5745" s="13"/>
      <c r="AT5745" s="246" t="s">
        <v>252</v>
      </c>
      <c r="AU5745" s="246" t="s">
        <v>93</v>
      </c>
      <c r="AV5745" s="13" t="s">
        <v>23</v>
      </c>
      <c r="AW5745" s="13" t="s">
        <v>46</v>
      </c>
      <c r="AX5745" s="13" t="s">
        <v>85</v>
      </c>
      <c r="AY5745" s="246" t="s">
        <v>241</v>
      </c>
    </row>
    <row r="5746" s="14" customFormat="1">
      <c r="A5746" s="14"/>
      <c r="B5746" s="247"/>
      <c r="C5746" s="248"/>
      <c r="D5746" s="238" t="s">
        <v>252</v>
      </c>
      <c r="E5746" s="249" t="s">
        <v>39</v>
      </c>
      <c r="F5746" s="250" t="s">
        <v>5096</v>
      </c>
      <c r="G5746" s="248"/>
      <c r="H5746" s="251">
        <v>8.4450000000000003</v>
      </c>
      <c r="I5746" s="252"/>
      <c r="J5746" s="248"/>
      <c r="K5746" s="248"/>
      <c r="L5746" s="253"/>
      <c r="M5746" s="254"/>
      <c r="N5746" s="255"/>
      <c r="O5746" s="255"/>
      <c r="P5746" s="255"/>
      <c r="Q5746" s="255"/>
      <c r="R5746" s="255"/>
      <c r="S5746" s="255"/>
      <c r="T5746" s="256"/>
      <c r="U5746" s="14"/>
      <c r="V5746" s="14"/>
      <c r="W5746" s="14"/>
      <c r="X5746" s="14"/>
      <c r="Y5746" s="14"/>
      <c r="Z5746" s="14"/>
      <c r="AA5746" s="14"/>
      <c r="AB5746" s="14"/>
      <c r="AC5746" s="14"/>
      <c r="AD5746" s="14"/>
      <c r="AE5746" s="14"/>
      <c r="AT5746" s="257" t="s">
        <v>252</v>
      </c>
      <c r="AU5746" s="257" t="s">
        <v>93</v>
      </c>
      <c r="AV5746" s="14" t="s">
        <v>93</v>
      </c>
      <c r="AW5746" s="14" t="s">
        <v>46</v>
      </c>
      <c r="AX5746" s="14" t="s">
        <v>85</v>
      </c>
      <c r="AY5746" s="257" t="s">
        <v>241</v>
      </c>
    </row>
    <row r="5747" s="13" customFormat="1">
      <c r="A5747" s="13"/>
      <c r="B5747" s="236"/>
      <c r="C5747" s="237"/>
      <c r="D5747" s="238" t="s">
        <v>252</v>
      </c>
      <c r="E5747" s="239" t="s">
        <v>39</v>
      </c>
      <c r="F5747" s="240" t="s">
        <v>5097</v>
      </c>
      <c r="G5747" s="237"/>
      <c r="H5747" s="239" t="s">
        <v>39</v>
      </c>
      <c r="I5747" s="241"/>
      <c r="J5747" s="237"/>
      <c r="K5747" s="237"/>
      <c r="L5747" s="242"/>
      <c r="M5747" s="243"/>
      <c r="N5747" s="244"/>
      <c r="O5747" s="244"/>
      <c r="P5747" s="244"/>
      <c r="Q5747" s="244"/>
      <c r="R5747" s="244"/>
      <c r="S5747" s="244"/>
      <c r="T5747" s="245"/>
      <c r="U5747" s="13"/>
      <c r="V5747" s="13"/>
      <c r="W5747" s="13"/>
      <c r="X5747" s="13"/>
      <c r="Y5747" s="13"/>
      <c r="Z5747" s="13"/>
      <c r="AA5747" s="13"/>
      <c r="AB5747" s="13"/>
      <c r="AC5747" s="13"/>
      <c r="AD5747" s="13"/>
      <c r="AE5747" s="13"/>
      <c r="AT5747" s="246" t="s">
        <v>252</v>
      </c>
      <c r="AU5747" s="246" t="s">
        <v>93</v>
      </c>
      <c r="AV5747" s="13" t="s">
        <v>23</v>
      </c>
      <c r="AW5747" s="13" t="s">
        <v>46</v>
      </c>
      <c r="AX5747" s="13" t="s">
        <v>85</v>
      </c>
      <c r="AY5747" s="246" t="s">
        <v>241</v>
      </c>
    </row>
    <row r="5748" s="14" customFormat="1">
      <c r="A5748" s="14"/>
      <c r="B5748" s="247"/>
      <c r="C5748" s="248"/>
      <c r="D5748" s="238" t="s">
        <v>252</v>
      </c>
      <c r="E5748" s="249" t="s">
        <v>39</v>
      </c>
      <c r="F5748" s="250" t="s">
        <v>5098</v>
      </c>
      <c r="G5748" s="248"/>
      <c r="H5748" s="251">
        <v>14.121</v>
      </c>
      <c r="I5748" s="252"/>
      <c r="J5748" s="248"/>
      <c r="K5748" s="248"/>
      <c r="L5748" s="253"/>
      <c r="M5748" s="254"/>
      <c r="N5748" s="255"/>
      <c r="O5748" s="255"/>
      <c r="P5748" s="255"/>
      <c r="Q5748" s="255"/>
      <c r="R5748" s="255"/>
      <c r="S5748" s="255"/>
      <c r="T5748" s="256"/>
      <c r="U5748" s="14"/>
      <c r="V5748" s="14"/>
      <c r="W5748" s="14"/>
      <c r="X5748" s="14"/>
      <c r="Y5748" s="14"/>
      <c r="Z5748" s="14"/>
      <c r="AA5748" s="14"/>
      <c r="AB5748" s="14"/>
      <c r="AC5748" s="14"/>
      <c r="AD5748" s="14"/>
      <c r="AE5748" s="14"/>
      <c r="AT5748" s="257" t="s">
        <v>252</v>
      </c>
      <c r="AU5748" s="257" t="s">
        <v>93</v>
      </c>
      <c r="AV5748" s="14" t="s">
        <v>93</v>
      </c>
      <c r="AW5748" s="14" t="s">
        <v>46</v>
      </c>
      <c r="AX5748" s="14" t="s">
        <v>85</v>
      </c>
      <c r="AY5748" s="257" t="s">
        <v>241</v>
      </c>
    </row>
    <row r="5749" s="15" customFormat="1">
      <c r="A5749" s="15"/>
      <c r="B5749" s="258"/>
      <c r="C5749" s="259"/>
      <c r="D5749" s="238" t="s">
        <v>252</v>
      </c>
      <c r="E5749" s="260" t="s">
        <v>39</v>
      </c>
      <c r="F5749" s="261" t="s">
        <v>274</v>
      </c>
      <c r="G5749" s="259"/>
      <c r="H5749" s="262">
        <v>34.026000000000003</v>
      </c>
      <c r="I5749" s="263"/>
      <c r="J5749" s="259"/>
      <c r="K5749" s="259"/>
      <c r="L5749" s="264"/>
      <c r="M5749" s="265"/>
      <c r="N5749" s="266"/>
      <c r="O5749" s="266"/>
      <c r="P5749" s="266"/>
      <c r="Q5749" s="266"/>
      <c r="R5749" s="266"/>
      <c r="S5749" s="266"/>
      <c r="T5749" s="267"/>
      <c r="U5749" s="15"/>
      <c r="V5749" s="15"/>
      <c r="W5749" s="15"/>
      <c r="X5749" s="15"/>
      <c r="Y5749" s="15"/>
      <c r="Z5749" s="15"/>
      <c r="AA5749" s="15"/>
      <c r="AB5749" s="15"/>
      <c r="AC5749" s="15"/>
      <c r="AD5749" s="15"/>
      <c r="AE5749" s="15"/>
      <c r="AT5749" s="268" t="s">
        <v>252</v>
      </c>
      <c r="AU5749" s="268" t="s">
        <v>93</v>
      </c>
      <c r="AV5749" s="15" t="s">
        <v>248</v>
      </c>
      <c r="AW5749" s="15" t="s">
        <v>46</v>
      </c>
      <c r="AX5749" s="15" t="s">
        <v>23</v>
      </c>
      <c r="AY5749" s="268" t="s">
        <v>241</v>
      </c>
    </row>
    <row r="5750" s="2" customFormat="1" ht="24.15" customHeight="1">
      <c r="A5750" s="42"/>
      <c r="B5750" s="43"/>
      <c r="C5750" s="218" t="s">
        <v>5099</v>
      </c>
      <c r="D5750" s="218" t="s">
        <v>243</v>
      </c>
      <c r="E5750" s="219" t="s">
        <v>5100</v>
      </c>
      <c r="F5750" s="220" t="s">
        <v>5101</v>
      </c>
      <c r="G5750" s="221" t="s">
        <v>430</v>
      </c>
      <c r="H5750" s="222">
        <v>0.63</v>
      </c>
      <c r="I5750" s="223"/>
      <c r="J5750" s="224">
        <f>ROUND(I5750*H5750,2)</f>
        <v>0</v>
      </c>
      <c r="K5750" s="220" t="s">
        <v>247</v>
      </c>
      <c r="L5750" s="48"/>
      <c r="M5750" s="225" t="s">
        <v>39</v>
      </c>
      <c r="N5750" s="226" t="s">
        <v>56</v>
      </c>
      <c r="O5750" s="88"/>
      <c r="P5750" s="227">
        <f>O5750*H5750</f>
        <v>0</v>
      </c>
      <c r="Q5750" s="227">
        <v>0</v>
      </c>
      <c r="R5750" s="227">
        <f>Q5750*H5750</f>
        <v>0</v>
      </c>
      <c r="S5750" s="227">
        <v>0</v>
      </c>
      <c r="T5750" s="228">
        <f>S5750*H5750</f>
        <v>0</v>
      </c>
      <c r="U5750" s="42"/>
      <c r="V5750" s="42"/>
      <c r="W5750" s="42"/>
      <c r="X5750" s="42"/>
      <c r="Y5750" s="42"/>
      <c r="Z5750" s="42"/>
      <c r="AA5750" s="42"/>
      <c r="AB5750" s="42"/>
      <c r="AC5750" s="42"/>
      <c r="AD5750" s="42"/>
      <c r="AE5750" s="42"/>
      <c r="AR5750" s="229" t="s">
        <v>462</v>
      </c>
      <c r="AT5750" s="229" t="s">
        <v>243</v>
      </c>
      <c r="AU5750" s="229" t="s">
        <v>93</v>
      </c>
      <c r="AY5750" s="20" t="s">
        <v>241</v>
      </c>
      <c r="BE5750" s="230">
        <f>IF(N5750="základní",J5750,0)</f>
        <v>0</v>
      </c>
      <c r="BF5750" s="230">
        <f>IF(N5750="snížená",J5750,0)</f>
        <v>0</v>
      </c>
      <c r="BG5750" s="230">
        <f>IF(N5750="zákl. přenesená",J5750,0)</f>
        <v>0</v>
      </c>
      <c r="BH5750" s="230">
        <f>IF(N5750="sníž. přenesená",J5750,0)</f>
        <v>0</v>
      </c>
      <c r="BI5750" s="230">
        <f>IF(N5750="nulová",J5750,0)</f>
        <v>0</v>
      </c>
      <c r="BJ5750" s="20" t="s">
        <v>23</v>
      </c>
      <c r="BK5750" s="230">
        <f>ROUND(I5750*H5750,2)</f>
        <v>0</v>
      </c>
      <c r="BL5750" s="20" t="s">
        <v>462</v>
      </c>
      <c r="BM5750" s="229" t="s">
        <v>5102</v>
      </c>
    </row>
    <row r="5751" s="2" customFormat="1">
      <c r="A5751" s="42"/>
      <c r="B5751" s="43"/>
      <c r="C5751" s="44"/>
      <c r="D5751" s="231" t="s">
        <v>250</v>
      </c>
      <c r="E5751" s="44"/>
      <c r="F5751" s="232" t="s">
        <v>5103</v>
      </c>
      <c r="G5751" s="44"/>
      <c r="H5751" s="44"/>
      <c r="I5751" s="233"/>
      <c r="J5751" s="44"/>
      <c r="K5751" s="44"/>
      <c r="L5751" s="48"/>
      <c r="M5751" s="234"/>
      <c r="N5751" s="235"/>
      <c r="O5751" s="88"/>
      <c r="P5751" s="88"/>
      <c r="Q5751" s="88"/>
      <c r="R5751" s="88"/>
      <c r="S5751" s="88"/>
      <c r="T5751" s="89"/>
      <c r="U5751" s="42"/>
      <c r="V5751" s="42"/>
      <c r="W5751" s="42"/>
      <c r="X5751" s="42"/>
      <c r="Y5751" s="42"/>
      <c r="Z5751" s="42"/>
      <c r="AA5751" s="42"/>
      <c r="AB5751" s="42"/>
      <c r="AC5751" s="42"/>
      <c r="AD5751" s="42"/>
      <c r="AE5751" s="42"/>
      <c r="AT5751" s="20" t="s">
        <v>250</v>
      </c>
      <c r="AU5751" s="20" t="s">
        <v>93</v>
      </c>
    </row>
    <row r="5752" s="2" customFormat="1" ht="37.8" customHeight="1">
      <c r="A5752" s="42"/>
      <c r="B5752" s="43"/>
      <c r="C5752" s="218" t="s">
        <v>5104</v>
      </c>
      <c r="D5752" s="218" t="s">
        <v>243</v>
      </c>
      <c r="E5752" s="219" t="s">
        <v>5105</v>
      </c>
      <c r="F5752" s="220" t="s">
        <v>5106</v>
      </c>
      <c r="G5752" s="221" t="s">
        <v>430</v>
      </c>
      <c r="H5752" s="222">
        <v>0.63</v>
      </c>
      <c r="I5752" s="223"/>
      <c r="J5752" s="224">
        <f>ROUND(I5752*H5752,2)</f>
        <v>0</v>
      </c>
      <c r="K5752" s="220" t="s">
        <v>247</v>
      </c>
      <c r="L5752" s="48"/>
      <c r="M5752" s="225" t="s">
        <v>39</v>
      </c>
      <c r="N5752" s="226" t="s">
        <v>56</v>
      </c>
      <c r="O5752" s="88"/>
      <c r="P5752" s="227">
        <f>O5752*H5752</f>
        <v>0</v>
      </c>
      <c r="Q5752" s="227">
        <v>0</v>
      </c>
      <c r="R5752" s="227">
        <f>Q5752*H5752</f>
        <v>0</v>
      </c>
      <c r="S5752" s="227">
        <v>0</v>
      </c>
      <c r="T5752" s="228">
        <f>S5752*H5752</f>
        <v>0</v>
      </c>
      <c r="U5752" s="42"/>
      <c r="V5752" s="42"/>
      <c r="W5752" s="42"/>
      <c r="X5752" s="42"/>
      <c r="Y5752" s="42"/>
      <c r="Z5752" s="42"/>
      <c r="AA5752" s="42"/>
      <c r="AB5752" s="42"/>
      <c r="AC5752" s="42"/>
      <c r="AD5752" s="42"/>
      <c r="AE5752" s="42"/>
      <c r="AR5752" s="229" t="s">
        <v>462</v>
      </c>
      <c r="AT5752" s="229" t="s">
        <v>243</v>
      </c>
      <c r="AU5752" s="229" t="s">
        <v>93</v>
      </c>
      <c r="AY5752" s="20" t="s">
        <v>241</v>
      </c>
      <c r="BE5752" s="230">
        <f>IF(N5752="základní",J5752,0)</f>
        <v>0</v>
      </c>
      <c r="BF5752" s="230">
        <f>IF(N5752="snížená",J5752,0)</f>
        <v>0</v>
      </c>
      <c r="BG5752" s="230">
        <f>IF(N5752="zákl. přenesená",J5752,0)</f>
        <v>0</v>
      </c>
      <c r="BH5752" s="230">
        <f>IF(N5752="sníž. přenesená",J5752,0)</f>
        <v>0</v>
      </c>
      <c r="BI5752" s="230">
        <f>IF(N5752="nulová",J5752,0)</f>
        <v>0</v>
      </c>
      <c r="BJ5752" s="20" t="s">
        <v>23</v>
      </c>
      <c r="BK5752" s="230">
        <f>ROUND(I5752*H5752,2)</f>
        <v>0</v>
      </c>
      <c r="BL5752" s="20" t="s">
        <v>462</v>
      </c>
      <c r="BM5752" s="229" t="s">
        <v>5107</v>
      </c>
    </row>
    <row r="5753" s="2" customFormat="1">
      <c r="A5753" s="42"/>
      <c r="B5753" s="43"/>
      <c r="C5753" s="44"/>
      <c r="D5753" s="231" t="s">
        <v>250</v>
      </c>
      <c r="E5753" s="44"/>
      <c r="F5753" s="232" t="s">
        <v>5108</v>
      </c>
      <c r="G5753" s="44"/>
      <c r="H5753" s="44"/>
      <c r="I5753" s="233"/>
      <c r="J5753" s="44"/>
      <c r="K5753" s="44"/>
      <c r="L5753" s="48"/>
      <c r="M5753" s="234"/>
      <c r="N5753" s="235"/>
      <c r="O5753" s="88"/>
      <c r="P5753" s="88"/>
      <c r="Q5753" s="88"/>
      <c r="R5753" s="88"/>
      <c r="S5753" s="88"/>
      <c r="T5753" s="89"/>
      <c r="U5753" s="42"/>
      <c r="V5753" s="42"/>
      <c r="W5753" s="42"/>
      <c r="X5753" s="42"/>
      <c r="Y5753" s="42"/>
      <c r="Z5753" s="42"/>
      <c r="AA5753" s="42"/>
      <c r="AB5753" s="42"/>
      <c r="AC5753" s="42"/>
      <c r="AD5753" s="42"/>
      <c r="AE5753" s="42"/>
      <c r="AT5753" s="20" t="s">
        <v>250</v>
      </c>
      <c r="AU5753" s="20" t="s">
        <v>93</v>
      </c>
    </row>
    <row r="5754" s="12" customFormat="1" ht="22.8" customHeight="1">
      <c r="A5754" s="12"/>
      <c r="B5754" s="202"/>
      <c r="C5754" s="203"/>
      <c r="D5754" s="204" t="s">
        <v>84</v>
      </c>
      <c r="E5754" s="216" t="s">
        <v>5109</v>
      </c>
      <c r="F5754" s="216" t="s">
        <v>5110</v>
      </c>
      <c r="G5754" s="203"/>
      <c r="H5754" s="203"/>
      <c r="I5754" s="206"/>
      <c r="J5754" s="217">
        <f>BK5754</f>
        <v>0</v>
      </c>
      <c r="K5754" s="203"/>
      <c r="L5754" s="208"/>
      <c r="M5754" s="209"/>
      <c r="N5754" s="210"/>
      <c r="O5754" s="210"/>
      <c r="P5754" s="211">
        <f>SUM(P5755:P6125)</f>
        <v>0</v>
      </c>
      <c r="Q5754" s="210"/>
      <c r="R5754" s="211">
        <f>SUM(R5755:R6125)</f>
        <v>15.499088452999997</v>
      </c>
      <c r="S5754" s="210"/>
      <c r="T5754" s="212">
        <f>SUM(T5755:T6125)</f>
        <v>0.020720000000000002</v>
      </c>
      <c r="U5754" s="12"/>
      <c r="V5754" s="12"/>
      <c r="W5754" s="12"/>
      <c r="X5754" s="12"/>
      <c r="Y5754" s="12"/>
      <c r="Z5754" s="12"/>
      <c r="AA5754" s="12"/>
      <c r="AB5754" s="12"/>
      <c r="AC5754" s="12"/>
      <c r="AD5754" s="12"/>
      <c r="AE5754" s="12"/>
      <c r="AR5754" s="213" t="s">
        <v>93</v>
      </c>
      <c r="AT5754" s="214" t="s">
        <v>84</v>
      </c>
      <c r="AU5754" s="214" t="s">
        <v>23</v>
      </c>
      <c r="AY5754" s="213" t="s">
        <v>241</v>
      </c>
      <c r="BK5754" s="215">
        <f>SUM(BK5755:BK6125)</f>
        <v>0</v>
      </c>
    </row>
    <row r="5755" s="2" customFormat="1" ht="33" customHeight="1">
      <c r="A5755" s="42"/>
      <c r="B5755" s="43"/>
      <c r="C5755" s="218" t="s">
        <v>5111</v>
      </c>
      <c r="D5755" s="218" t="s">
        <v>243</v>
      </c>
      <c r="E5755" s="219" t="s">
        <v>5112</v>
      </c>
      <c r="F5755" s="220" t="s">
        <v>5113</v>
      </c>
      <c r="G5755" s="221" t="s">
        <v>145</v>
      </c>
      <c r="H5755" s="222">
        <v>13.65</v>
      </c>
      <c r="I5755" s="223"/>
      <c r="J5755" s="224">
        <f>ROUND(I5755*H5755,2)</f>
        <v>0</v>
      </c>
      <c r="K5755" s="220" t="s">
        <v>247</v>
      </c>
      <c r="L5755" s="48"/>
      <c r="M5755" s="225" t="s">
        <v>39</v>
      </c>
      <c r="N5755" s="226" t="s">
        <v>56</v>
      </c>
      <c r="O5755" s="88"/>
      <c r="P5755" s="227">
        <f>O5755*H5755</f>
        <v>0</v>
      </c>
      <c r="Q5755" s="227">
        <v>0.045030000000000001</v>
      </c>
      <c r="R5755" s="227">
        <f>Q5755*H5755</f>
        <v>0.61465950000000003</v>
      </c>
      <c r="S5755" s="227">
        <v>0</v>
      </c>
      <c r="T5755" s="228">
        <f>S5755*H5755</f>
        <v>0</v>
      </c>
      <c r="U5755" s="42"/>
      <c r="V5755" s="42"/>
      <c r="W5755" s="42"/>
      <c r="X5755" s="42"/>
      <c r="Y5755" s="42"/>
      <c r="Z5755" s="42"/>
      <c r="AA5755" s="42"/>
      <c r="AB5755" s="42"/>
      <c r="AC5755" s="42"/>
      <c r="AD5755" s="42"/>
      <c r="AE5755" s="42"/>
      <c r="AR5755" s="229" t="s">
        <v>462</v>
      </c>
      <c r="AT5755" s="229" t="s">
        <v>243</v>
      </c>
      <c r="AU5755" s="229" t="s">
        <v>93</v>
      </c>
      <c r="AY5755" s="20" t="s">
        <v>241</v>
      </c>
      <c r="BE5755" s="230">
        <f>IF(N5755="základní",J5755,0)</f>
        <v>0</v>
      </c>
      <c r="BF5755" s="230">
        <f>IF(N5755="snížená",J5755,0)</f>
        <v>0</v>
      </c>
      <c r="BG5755" s="230">
        <f>IF(N5755="zákl. přenesená",J5755,0)</f>
        <v>0</v>
      </c>
      <c r="BH5755" s="230">
        <f>IF(N5755="sníž. přenesená",J5755,0)</f>
        <v>0</v>
      </c>
      <c r="BI5755" s="230">
        <f>IF(N5755="nulová",J5755,0)</f>
        <v>0</v>
      </c>
      <c r="BJ5755" s="20" t="s">
        <v>23</v>
      </c>
      <c r="BK5755" s="230">
        <f>ROUND(I5755*H5755,2)</f>
        <v>0</v>
      </c>
      <c r="BL5755" s="20" t="s">
        <v>462</v>
      </c>
      <c r="BM5755" s="229" t="s">
        <v>5114</v>
      </c>
    </row>
    <row r="5756" s="2" customFormat="1">
      <c r="A5756" s="42"/>
      <c r="B5756" s="43"/>
      <c r="C5756" s="44"/>
      <c r="D5756" s="231" t="s">
        <v>250</v>
      </c>
      <c r="E5756" s="44"/>
      <c r="F5756" s="232" t="s">
        <v>5115</v>
      </c>
      <c r="G5756" s="44"/>
      <c r="H5756" s="44"/>
      <c r="I5756" s="233"/>
      <c r="J5756" s="44"/>
      <c r="K5756" s="44"/>
      <c r="L5756" s="48"/>
      <c r="M5756" s="234"/>
      <c r="N5756" s="235"/>
      <c r="O5756" s="88"/>
      <c r="P5756" s="88"/>
      <c r="Q5756" s="88"/>
      <c r="R5756" s="88"/>
      <c r="S5756" s="88"/>
      <c r="T5756" s="89"/>
      <c r="U5756" s="42"/>
      <c r="V5756" s="42"/>
      <c r="W5756" s="42"/>
      <c r="X5756" s="42"/>
      <c r="Y5756" s="42"/>
      <c r="Z5756" s="42"/>
      <c r="AA5756" s="42"/>
      <c r="AB5756" s="42"/>
      <c r="AC5756" s="42"/>
      <c r="AD5756" s="42"/>
      <c r="AE5756" s="42"/>
      <c r="AT5756" s="20" t="s">
        <v>250</v>
      </c>
      <c r="AU5756" s="20" t="s">
        <v>93</v>
      </c>
    </row>
    <row r="5757" s="13" customFormat="1">
      <c r="A5757" s="13"/>
      <c r="B5757" s="236"/>
      <c r="C5757" s="237"/>
      <c r="D5757" s="238" t="s">
        <v>252</v>
      </c>
      <c r="E5757" s="239" t="s">
        <v>39</v>
      </c>
      <c r="F5757" s="240" t="s">
        <v>1014</v>
      </c>
      <c r="G5757" s="237"/>
      <c r="H5757" s="239" t="s">
        <v>39</v>
      </c>
      <c r="I5757" s="241"/>
      <c r="J5757" s="237"/>
      <c r="K5757" s="237"/>
      <c r="L5757" s="242"/>
      <c r="M5757" s="243"/>
      <c r="N5757" s="244"/>
      <c r="O5757" s="244"/>
      <c r="P5757" s="244"/>
      <c r="Q5757" s="244"/>
      <c r="R5757" s="244"/>
      <c r="S5757" s="244"/>
      <c r="T5757" s="245"/>
      <c r="U5757" s="13"/>
      <c r="V5757" s="13"/>
      <c r="W5757" s="13"/>
      <c r="X5757" s="13"/>
      <c r="Y5757" s="13"/>
      <c r="Z5757" s="13"/>
      <c r="AA5757" s="13"/>
      <c r="AB5757" s="13"/>
      <c r="AC5757" s="13"/>
      <c r="AD5757" s="13"/>
      <c r="AE5757" s="13"/>
      <c r="AT5757" s="246" t="s">
        <v>252</v>
      </c>
      <c r="AU5757" s="246" t="s">
        <v>93</v>
      </c>
      <c r="AV5757" s="13" t="s">
        <v>23</v>
      </c>
      <c r="AW5757" s="13" t="s">
        <v>46</v>
      </c>
      <c r="AX5757" s="13" t="s">
        <v>85</v>
      </c>
      <c r="AY5757" s="246" t="s">
        <v>241</v>
      </c>
    </row>
    <row r="5758" s="13" customFormat="1">
      <c r="A5758" s="13"/>
      <c r="B5758" s="236"/>
      <c r="C5758" s="237"/>
      <c r="D5758" s="238" t="s">
        <v>252</v>
      </c>
      <c r="E5758" s="239" t="s">
        <v>39</v>
      </c>
      <c r="F5758" s="240" t="s">
        <v>5116</v>
      </c>
      <c r="G5758" s="237"/>
      <c r="H5758" s="239" t="s">
        <v>39</v>
      </c>
      <c r="I5758" s="241"/>
      <c r="J5758" s="237"/>
      <c r="K5758" s="237"/>
      <c r="L5758" s="242"/>
      <c r="M5758" s="243"/>
      <c r="N5758" s="244"/>
      <c r="O5758" s="244"/>
      <c r="P5758" s="244"/>
      <c r="Q5758" s="244"/>
      <c r="R5758" s="244"/>
      <c r="S5758" s="244"/>
      <c r="T5758" s="245"/>
      <c r="U5758" s="13"/>
      <c r="V5758" s="13"/>
      <c r="W5758" s="13"/>
      <c r="X5758" s="13"/>
      <c r="Y5758" s="13"/>
      <c r="Z5758" s="13"/>
      <c r="AA5758" s="13"/>
      <c r="AB5758" s="13"/>
      <c r="AC5758" s="13"/>
      <c r="AD5758" s="13"/>
      <c r="AE5758" s="13"/>
      <c r="AT5758" s="246" t="s">
        <v>252</v>
      </c>
      <c r="AU5758" s="246" t="s">
        <v>93</v>
      </c>
      <c r="AV5758" s="13" t="s">
        <v>23</v>
      </c>
      <c r="AW5758" s="13" t="s">
        <v>46</v>
      </c>
      <c r="AX5758" s="13" t="s">
        <v>85</v>
      </c>
      <c r="AY5758" s="246" t="s">
        <v>241</v>
      </c>
    </row>
    <row r="5759" s="14" customFormat="1">
      <c r="A5759" s="14"/>
      <c r="B5759" s="247"/>
      <c r="C5759" s="248"/>
      <c r="D5759" s="238" t="s">
        <v>252</v>
      </c>
      <c r="E5759" s="249" t="s">
        <v>39</v>
      </c>
      <c r="F5759" s="250" t="s">
        <v>5117</v>
      </c>
      <c r="G5759" s="248"/>
      <c r="H5759" s="251">
        <v>13.65</v>
      </c>
      <c r="I5759" s="252"/>
      <c r="J5759" s="248"/>
      <c r="K5759" s="248"/>
      <c r="L5759" s="253"/>
      <c r="M5759" s="254"/>
      <c r="N5759" s="255"/>
      <c r="O5759" s="255"/>
      <c r="P5759" s="255"/>
      <c r="Q5759" s="255"/>
      <c r="R5759" s="255"/>
      <c r="S5759" s="255"/>
      <c r="T5759" s="256"/>
      <c r="U5759" s="14"/>
      <c r="V5759" s="14"/>
      <c r="W5759" s="14"/>
      <c r="X5759" s="14"/>
      <c r="Y5759" s="14"/>
      <c r="Z5759" s="14"/>
      <c r="AA5759" s="14"/>
      <c r="AB5759" s="14"/>
      <c r="AC5759" s="14"/>
      <c r="AD5759" s="14"/>
      <c r="AE5759" s="14"/>
      <c r="AT5759" s="257" t="s">
        <v>252</v>
      </c>
      <c r="AU5759" s="257" t="s">
        <v>93</v>
      </c>
      <c r="AV5759" s="14" t="s">
        <v>93</v>
      </c>
      <c r="AW5759" s="14" t="s">
        <v>46</v>
      </c>
      <c r="AX5759" s="14" t="s">
        <v>23</v>
      </c>
      <c r="AY5759" s="257" t="s">
        <v>241</v>
      </c>
    </row>
    <row r="5760" s="2" customFormat="1" ht="33" customHeight="1">
      <c r="A5760" s="42"/>
      <c r="B5760" s="43"/>
      <c r="C5760" s="218" t="s">
        <v>5118</v>
      </c>
      <c r="D5760" s="218" t="s">
        <v>243</v>
      </c>
      <c r="E5760" s="219" t="s">
        <v>5119</v>
      </c>
      <c r="F5760" s="220" t="s">
        <v>5120</v>
      </c>
      <c r="G5760" s="221" t="s">
        <v>145</v>
      </c>
      <c r="H5760" s="222">
        <v>13.02</v>
      </c>
      <c r="I5760" s="223"/>
      <c r="J5760" s="224">
        <f>ROUND(I5760*H5760,2)</f>
        <v>0</v>
      </c>
      <c r="K5760" s="220" t="s">
        <v>247</v>
      </c>
      <c r="L5760" s="48"/>
      <c r="M5760" s="225" t="s">
        <v>39</v>
      </c>
      <c r="N5760" s="226" t="s">
        <v>56</v>
      </c>
      <c r="O5760" s="88"/>
      <c r="P5760" s="227">
        <f>O5760*H5760</f>
        <v>0</v>
      </c>
      <c r="Q5760" s="227">
        <v>0.045710000000000001</v>
      </c>
      <c r="R5760" s="227">
        <f>Q5760*H5760</f>
        <v>0.59514420000000001</v>
      </c>
      <c r="S5760" s="227">
        <v>0</v>
      </c>
      <c r="T5760" s="228">
        <f>S5760*H5760</f>
        <v>0</v>
      </c>
      <c r="U5760" s="42"/>
      <c r="V5760" s="42"/>
      <c r="W5760" s="42"/>
      <c r="X5760" s="42"/>
      <c r="Y5760" s="42"/>
      <c r="Z5760" s="42"/>
      <c r="AA5760" s="42"/>
      <c r="AB5760" s="42"/>
      <c r="AC5760" s="42"/>
      <c r="AD5760" s="42"/>
      <c r="AE5760" s="42"/>
      <c r="AR5760" s="229" t="s">
        <v>462</v>
      </c>
      <c r="AT5760" s="229" t="s">
        <v>243</v>
      </c>
      <c r="AU5760" s="229" t="s">
        <v>93</v>
      </c>
      <c r="AY5760" s="20" t="s">
        <v>241</v>
      </c>
      <c r="BE5760" s="230">
        <f>IF(N5760="základní",J5760,0)</f>
        <v>0</v>
      </c>
      <c r="BF5760" s="230">
        <f>IF(N5760="snížená",J5760,0)</f>
        <v>0</v>
      </c>
      <c r="BG5760" s="230">
        <f>IF(N5760="zákl. přenesená",J5760,0)</f>
        <v>0</v>
      </c>
      <c r="BH5760" s="230">
        <f>IF(N5760="sníž. přenesená",J5760,0)</f>
        <v>0</v>
      </c>
      <c r="BI5760" s="230">
        <f>IF(N5760="nulová",J5760,0)</f>
        <v>0</v>
      </c>
      <c r="BJ5760" s="20" t="s">
        <v>23</v>
      </c>
      <c r="BK5760" s="230">
        <f>ROUND(I5760*H5760,2)</f>
        <v>0</v>
      </c>
      <c r="BL5760" s="20" t="s">
        <v>462</v>
      </c>
      <c r="BM5760" s="229" t="s">
        <v>5121</v>
      </c>
    </row>
    <row r="5761" s="2" customFormat="1">
      <c r="A5761" s="42"/>
      <c r="B5761" s="43"/>
      <c r="C5761" s="44"/>
      <c r="D5761" s="231" t="s">
        <v>250</v>
      </c>
      <c r="E5761" s="44"/>
      <c r="F5761" s="232" t="s">
        <v>5122</v>
      </c>
      <c r="G5761" s="44"/>
      <c r="H5761" s="44"/>
      <c r="I5761" s="233"/>
      <c r="J5761" s="44"/>
      <c r="K5761" s="44"/>
      <c r="L5761" s="48"/>
      <c r="M5761" s="234"/>
      <c r="N5761" s="235"/>
      <c r="O5761" s="88"/>
      <c r="P5761" s="88"/>
      <c r="Q5761" s="88"/>
      <c r="R5761" s="88"/>
      <c r="S5761" s="88"/>
      <c r="T5761" s="89"/>
      <c r="U5761" s="42"/>
      <c r="V5761" s="42"/>
      <c r="W5761" s="42"/>
      <c r="X5761" s="42"/>
      <c r="Y5761" s="42"/>
      <c r="Z5761" s="42"/>
      <c r="AA5761" s="42"/>
      <c r="AB5761" s="42"/>
      <c r="AC5761" s="42"/>
      <c r="AD5761" s="42"/>
      <c r="AE5761" s="42"/>
      <c r="AT5761" s="20" t="s">
        <v>250</v>
      </c>
      <c r="AU5761" s="20" t="s">
        <v>93</v>
      </c>
    </row>
    <row r="5762" s="13" customFormat="1">
      <c r="A5762" s="13"/>
      <c r="B5762" s="236"/>
      <c r="C5762" s="237"/>
      <c r="D5762" s="238" t="s">
        <v>252</v>
      </c>
      <c r="E5762" s="239" t="s">
        <v>39</v>
      </c>
      <c r="F5762" s="240" t="s">
        <v>1024</v>
      </c>
      <c r="G5762" s="237"/>
      <c r="H5762" s="239" t="s">
        <v>39</v>
      </c>
      <c r="I5762" s="241"/>
      <c r="J5762" s="237"/>
      <c r="K5762" s="237"/>
      <c r="L5762" s="242"/>
      <c r="M5762" s="243"/>
      <c r="N5762" s="244"/>
      <c r="O5762" s="244"/>
      <c r="P5762" s="244"/>
      <c r="Q5762" s="244"/>
      <c r="R5762" s="244"/>
      <c r="S5762" s="244"/>
      <c r="T5762" s="245"/>
      <c r="U5762" s="13"/>
      <c r="V5762" s="13"/>
      <c r="W5762" s="13"/>
      <c r="X5762" s="13"/>
      <c r="Y5762" s="13"/>
      <c r="Z5762" s="13"/>
      <c r="AA5762" s="13"/>
      <c r="AB5762" s="13"/>
      <c r="AC5762" s="13"/>
      <c r="AD5762" s="13"/>
      <c r="AE5762" s="13"/>
      <c r="AT5762" s="246" t="s">
        <v>252</v>
      </c>
      <c r="AU5762" s="246" t="s">
        <v>93</v>
      </c>
      <c r="AV5762" s="13" t="s">
        <v>23</v>
      </c>
      <c r="AW5762" s="13" t="s">
        <v>46</v>
      </c>
      <c r="AX5762" s="13" t="s">
        <v>85</v>
      </c>
      <c r="AY5762" s="246" t="s">
        <v>241</v>
      </c>
    </row>
    <row r="5763" s="13" customFormat="1">
      <c r="A5763" s="13"/>
      <c r="B5763" s="236"/>
      <c r="C5763" s="237"/>
      <c r="D5763" s="238" t="s">
        <v>252</v>
      </c>
      <c r="E5763" s="239" t="s">
        <v>39</v>
      </c>
      <c r="F5763" s="240" t="s">
        <v>5123</v>
      </c>
      <c r="G5763" s="237"/>
      <c r="H5763" s="239" t="s">
        <v>39</v>
      </c>
      <c r="I5763" s="241"/>
      <c r="J5763" s="237"/>
      <c r="K5763" s="237"/>
      <c r="L5763" s="242"/>
      <c r="M5763" s="243"/>
      <c r="N5763" s="244"/>
      <c r="O5763" s="244"/>
      <c r="P5763" s="244"/>
      <c r="Q5763" s="244"/>
      <c r="R5763" s="244"/>
      <c r="S5763" s="244"/>
      <c r="T5763" s="245"/>
      <c r="U5763" s="13"/>
      <c r="V5763" s="13"/>
      <c r="W5763" s="13"/>
      <c r="X5763" s="13"/>
      <c r="Y5763" s="13"/>
      <c r="Z5763" s="13"/>
      <c r="AA5763" s="13"/>
      <c r="AB5763" s="13"/>
      <c r="AC5763" s="13"/>
      <c r="AD5763" s="13"/>
      <c r="AE5763" s="13"/>
      <c r="AT5763" s="246" t="s">
        <v>252</v>
      </c>
      <c r="AU5763" s="246" t="s">
        <v>93</v>
      </c>
      <c r="AV5763" s="13" t="s">
        <v>23</v>
      </c>
      <c r="AW5763" s="13" t="s">
        <v>46</v>
      </c>
      <c r="AX5763" s="13" t="s">
        <v>85</v>
      </c>
      <c r="AY5763" s="246" t="s">
        <v>241</v>
      </c>
    </row>
    <row r="5764" s="14" customFormat="1">
      <c r="A5764" s="14"/>
      <c r="B5764" s="247"/>
      <c r="C5764" s="248"/>
      <c r="D5764" s="238" t="s">
        <v>252</v>
      </c>
      <c r="E5764" s="249" t="s">
        <v>39</v>
      </c>
      <c r="F5764" s="250" t="s">
        <v>5124</v>
      </c>
      <c r="G5764" s="248"/>
      <c r="H5764" s="251">
        <v>13.02</v>
      </c>
      <c r="I5764" s="252"/>
      <c r="J5764" s="248"/>
      <c r="K5764" s="248"/>
      <c r="L5764" s="253"/>
      <c r="M5764" s="254"/>
      <c r="N5764" s="255"/>
      <c r="O5764" s="255"/>
      <c r="P5764" s="255"/>
      <c r="Q5764" s="255"/>
      <c r="R5764" s="255"/>
      <c r="S5764" s="255"/>
      <c r="T5764" s="256"/>
      <c r="U5764" s="14"/>
      <c r="V5764" s="14"/>
      <c r="W5764" s="14"/>
      <c r="X5764" s="14"/>
      <c r="Y5764" s="14"/>
      <c r="Z5764" s="14"/>
      <c r="AA5764" s="14"/>
      <c r="AB5764" s="14"/>
      <c r="AC5764" s="14"/>
      <c r="AD5764" s="14"/>
      <c r="AE5764" s="14"/>
      <c r="AT5764" s="257" t="s">
        <v>252</v>
      </c>
      <c r="AU5764" s="257" t="s">
        <v>93</v>
      </c>
      <c r="AV5764" s="14" t="s">
        <v>93</v>
      </c>
      <c r="AW5764" s="14" t="s">
        <v>46</v>
      </c>
      <c r="AX5764" s="14" t="s">
        <v>23</v>
      </c>
      <c r="AY5764" s="257" t="s">
        <v>241</v>
      </c>
    </row>
    <row r="5765" s="2" customFormat="1" ht="33" customHeight="1">
      <c r="A5765" s="42"/>
      <c r="B5765" s="43"/>
      <c r="C5765" s="218" t="s">
        <v>5125</v>
      </c>
      <c r="D5765" s="218" t="s">
        <v>243</v>
      </c>
      <c r="E5765" s="219" t="s">
        <v>5126</v>
      </c>
      <c r="F5765" s="220" t="s">
        <v>5127</v>
      </c>
      <c r="G5765" s="221" t="s">
        <v>145</v>
      </c>
      <c r="H5765" s="222">
        <v>20.628</v>
      </c>
      <c r="I5765" s="223"/>
      <c r="J5765" s="224">
        <f>ROUND(I5765*H5765,2)</f>
        <v>0</v>
      </c>
      <c r="K5765" s="220" t="s">
        <v>247</v>
      </c>
      <c r="L5765" s="48"/>
      <c r="M5765" s="225" t="s">
        <v>39</v>
      </c>
      <c r="N5765" s="226" t="s">
        <v>56</v>
      </c>
      <c r="O5765" s="88"/>
      <c r="P5765" s="227">
        <f>O5765*H5765</f>
        <v>0</v>
      </c>
      <c r="Q5765" s="227">
        <v>0.011820000000000001</v>
      </c>
      <c r="R5765" s="227">
        <f>Q5765*H5765</f>
        <v>0.24382296000000001</v>
      </c>
      <c r="S5765" s="227">
        <v>0</v>
      </c>
      <c r="T5765" s="228">
        <f>S5765*H5765</f>
        <v>0</v>
      </c>
      <c r="U5765" s="42"/>
      <c r="V5765" s="42"/>
      <c r="W5765" s="42"/>
      <c r="X5765" s="42"/>
      <c r="Y5765" s="42"/>
      <c r="Z5765" s="42"/>
      <c r="AA5765" s="42"/>
      <c r="AB5765" s="42"/>
      <c r="AC5765" s="42"/>
      <c r="AD5765" s="42"/>
      <c r="AE5765" s="42"/>
      <c r="AR5765" s="229" t="s">
        <v>462</v>
      </c>
      <c r="AT5765" s="229" t="s">
        <v>243</v>
      </c>
      <c r="AU5765" s="229" t="s">
        <v>93</v>
      </c>
      <c r="AY5765" s="20" t="s">
        <v>241</v>
      </c>
      <c r="BE5765" s="230">
        <f>IF(N5765="základní",J5765,0)</f>
        <v>0</v>
      </c>
      <c r="BF5765" s="230">
        <f>IF(N5765="snížená",J5765,0)</f>
        <v>0</v>
      </c>
      <c r="BG5765" s="230">
        <f>IF(N5765="zákl. přenesená",J5765,0)</f>
        <v>0</v>
      </c>
      <c r="BH5765" s="230">
        <f>IF(N5765="sníž. přenesená",J5765,0)</f>
        <v>0</v>
      </c>
      <c r="BI5765" s="230">
        <f>IF(N5765="nulová",J5765,0)</f>
        <v>0</v>
      </c>
      <c r="BJ5765" s="20" t="s">
        <v>23</v>
      </c>
      <c r="BK5765" s="230">
        <f>ROUND(I5765*H5765,2)</f>
        <v>0</v>
      </c>
      <c r="BL5765" s="20" t="s">
        <v>462</v>
      </c>
      <c r="BM5765" s="229" t="s">
        <v>5128</v>
      </c>
    </row>
    <row r="5766" s="2" customFormat="1">
      <c r="A5766" s="42"/>
      <c r="B5766" s="43"/>
      <c r="C5766" s="44"/>
      <c r="D5766" s="231" t="s">
        <v>250</v>
      </c>
      <c r="E5766" s="44"/>
      <c r="F5766" s="232" t="s">
        <v>5129</v>
      </c>
      <c r="G5766" s="44"/>
      <c r="H5766" s="44"/>
      <c r="I5766" s="233"/>
      <c r="J5766" s="44"/>
      <c r="K5766" s="44"/>
      <c r="L5766" s="48"/>
      <c r="M5766" s="234"/>
      <c r="N5766" s="235"/>
      <c r="O5766" s="88"/>
      <c r="P5766" s="88"/>
      <c r="Q5766" s="88"/>
      <c r="R5766" s="88"/>
      <c r="S5766" s="88"/>
      <c r="T5766" s="89"/>
      <c r="U5766" s="42"/>
      <c r="V5766" s="42"/>
      <c r="W5766" s="42"/>
      <c r="X5766" s="42"/>
      <c r="Y5766" s="42"/>
      <c r="Z5766" s="42"/>
      <c r="AA5766" s="42"/>
      <c r="AB5766" s="42"/>
      <c r="AC5766" s="42"/>
      <c r="AD5766" s="42"/>
      <c r="AE5766" s="42"/>
      <c r="AT5766" s="20" t="s">
        <v>250</v>
      </c>
      <c r="AU5766" s="20" t="s">
        <v>93</v>
      </c>
    </row>
    <row r="5767" s="13" customFormat="1">
      <c r="A5767" s="13"/>
      <c r="B5767" s="236"/>
      <c r="C5767" s="237"/>
      <c r="D5767" s="238" t="s">
        <v>252</v>
      </c>
      <c r="E5767" s="239" t="s">
        <v>39</v>
      </c>
      <c r="F5767" s="240" t="s">
        <v>1011</v>
      </c>
      <c r="G5767" s="237"/>
      <c r="H5767" s="239" t="s">
        <v>39</v>
      </c>
      <c r="I5767" s="241"/>
      <c r="J5767" s="237"/>
      <c r="K5767" s="237"/>
      <c r="L5767" s="242"/>
      <c r="M5767" s="243"/>
      <c r="N5767" s="244"/>
      <c r="O5767" s="244"/>
      <c r="P5767" s="244"/>
      <c r="Q5767" s="244"/>
      <c r="R5767" s="244"/>
      <c r="S5767" s="244"/>
      <c r="T5767" s="245"/>
      <c r="U5767" s="13"/>
      <c r="V5767" s="13"/>
      <c r="W5767" s="13"/>
      <c r="X5767" s="13"/>
      <c r="Y5767" s="13"/>
      <c r="Z5767" s="13"/>
      <c r="AA5767" s="13"/>
      <c r="AB5767" s="13"/>
      <c r="AC5767" s="13"/>
      <c r="AD5767" s="13"/>
      <c r="AE5767" s="13"/>
      <c r="AT5767" s="246" t="s">
        <v>252</v>
      </c>
      <c r="AU5767" s="246" t="s">
        <v>93</v>
      </c>
      <c r="AV5767" s="13" t="s">
        <v>23</v>
      </c>
      <c r="AW5767" s="13" t="s">
        <v>46</v>
      </c>
      <c r="AX5767" s="13" t="s">
        <v>85</v>
      </c>
      <c r="AY5767" s="246" t="s">
        <v>241</v>
      </c>
    </row>
    <row r="5768" s="14" customFormat="1">
      <c r="A5768" s="14"/>
      <c r="B5768" s="247"/>
      <c r="C5768" s="248"/>
      <c r="D5768" s="238" t="s">
        <v>252</v>
      </c>
      <c r="E5768" s="249" t="s">
        <v>39</v>
      </c>
      <c r="F5768" s="250" t="s">
        <v>5130</v>
      </c>
      <c r="G5768" s="248"/>
      <c r="H5768" s="251">
        <v>1.8</v>
      </c>
      <c r="I5768" s="252"/>
      <c r="J5768" s="248"/>
      <c r="K5768" s="248"/>
      <c r="L5768" s="253"/>
      <c r="M5768" s="254"/>
      <c r="N5768" s="255"/>
      <c r="O5768" s="255"/>
      <c r="P5768" s="255"/>
      <c r="Q5768" s="255"/>
      <c r="R5768" s="255"/>
      <c r="S5768" s="255"/>
      <c r="T5768" s="256"/>
      <c r="U5768" s="14"/>
      <c r="V5768" s="14"/>
      <c r="W5768" s="14"/>
      <c r="X5768" s="14"/>
      <c r="Y5768" s="14"/>
      <c r="Z5768" s="14"/>
      <c r="AA5768" s="14"/>
      <c r="AB5768" s="14"/>
      <c r="AC5768" s="14"/>
      <c r="AD5768" s="14"/>
      <c r="AE5768" s="14"/>
      <c r="AT5768" s="257" t="s">
        <v>252</v>
      </c>
      <c r="AU5768" s="257" t="s">
        <v>93</v>
      </c>
      <c r="AV5768" s="14" t="s">
        <v>93</v>
      </c>
      <c r="AW5768" s="14" t="s">
        <v>46</v>
      </c>
      <c r="AX5768" s="14" t="s">
        <v>85</v>
      </c>
      <c r="AY5768" s="257" t="s">
        <v>241</v>
      </c>
    </row>
    <row r="5769" s="14" customFormat="1">
      <c r="A5769" s="14"/>
      <c r="B5769" s="247"/>
      <c r="C5769" s="248"/>
      <c r="D5769" s="238" t="s">
        <v>252</v>
      </c>
      <c r="E5769" s="249" t="s">
        <v>39</v>
      </c>
      <c r="F5769" s="250" t="s">
        <v>5131</v>
      </c>
      <c r="G5769" s="248"/>
      <c r="H5769" s="251">
        <v>2.25</v>
      </c>
      <c r="I5769" s="252"/>
      <c r="J5769" s="248"/>
      <c r="K5769" s="248"/>
      <c r="L5769" s="253"/>
      <c r="M5769" s="254"/>
      <c r="N5769" s="255"/>
      <c r="O5769" s="255"/>
      <c r="P5769" s="255"/>
      <c r="Q5769" s="255"/>
      <c r="R5769" s="255"/>
      <c r="S5769" s="255"/>
      <c r="T5769" s="256"/>
      <c r="U5769" s="14"/>
      <c r="V5769" s="14"/>
      <c r="W5769" s="14"/>
      <c r="X5769" s="14"/>
      <c r="Y5769" s="14"/>
      <c r="Z5769" s="14"/>
      <c r="AA5769" s="14"/>
      <c r="AB5769" s="14"/>
      <c r="AC5769" s="14"/>
      <c r="AD5769" s="14"/>
      <c r="AE5769" s="14"/>
      <c r="AT5769" s="257" t="s">
        <v>252</v>
      </c>
      <c r="AU5769" s="257" t="s">
        <v>93</v>
      </c>
      <c r="AV5769" s="14" t="s">
        <v>93</v>
      </c>
      <c r="AW5769" s="14" t="s">
        <v>46</v>
      </c>
      <c r="AX5769" s="14" t="s">
        <v>85</v>
      </c>
      <c r="AY5769" s="257" t="s">
        <v>241</v>
      </c>
    </row>
    <row r="5770" s="14" customFormat="1">
      <c r="A5770" s="14"/>
      <c r="B5770" s="247"/>
      <c r="C5770" s="248"/>
      <c r="D5770" s="238" t="s">
        <v>252</v>
      </c>
      <c r="E5770" s="249" t="s">
        <v>39</v>
      </c>
      <c r="F5770" s="250" t="s">
        <v>5132</v>
      </c>
      <c r="G5770" s="248"/>
      <c r="H5770" s="251">
        <v>1.2</v>
      </c>
      <c r="I5770" s="252"/>
      <c r="J5770" s="248"/>
      <c r="K5770" s="248"/>
      <c r="L5770" s="253"/>
      <c r="M5770" s="254"/>
      <c r="N5770" s="255"/>
      <c r="O5770" s="255"/>
      <c r="P5770" s="255"/>
      <c r="Q5770" s="255"/>
      <c r="R5770" s="255"/>
      <c r="S5770" s="255"/>
      <c r="T5770" s="256"/>
      <c r="U5770" s="14"/>
      <c r="V5770" s="14"/>
      <c r="W5770" s="14"/>
      <c r="X5770" s="14"/>
      <c r="Y5770" s="14"/>
      <c r="Z5770" s="14"/>
      <c r="AA5770" s="14"/>
      <c r="AB5770" s="14"/>
      <c r="AC5770" s="14"/>
      <c r="AD5770" s="14"/>
      <c r="AE5770" s="14"/>
      <c r="AT5770" s="257" t="s">
        <v>252</v>
      </c>
      <c r="AU5770" s="257" t="s">
        <v>93</v>
      </c>
      <c r="AV5770" s="14" t="s">
        <v>93</v>
      </c>
      <c r="AW5770" s="14" t="s">
        <v>46</v>
      </c>
      <c r="AX5770" s="14" t="s">
        <v>85</v>
      </c>
      <c r="AY5770" s="257" t="s">
        <v>241</v>
      </c>
    </row>
    <row r="5771" s="14" customFormat="1">
      <c r="A5771" s="14"/>
      <c r="B5771" s="247"/>
      <c r="C5771" s="248"/>
      <c r="D5771" s="238" t="s">
        <v>252</v>
      </c>
      <c r="E5771" s="249" t="s">
        <v>39</v>
      </c>
      <c r="F5771" s="250" t="s">
        <v>5133</v>
      </c>
      <c r="G5771" s="248"/>
      <c r="H5771" s="251">
        <v>1.8</v>
      </c>
      <c r="I5771" s="252"/>
      <c r="J5771" s="248"/>
      <c r="K5771" s="248"/>
      <c r="L5771" s="253"/>
      <c r="M5771" s="254"/>
      <c r="N5771" s="255"/>
      <c r="O5771" s="255"/>
      <c r="P5771" s="255"/>
      <c r="Q5771" s="255"/>
      <c r="R5771" s="255"/>
      <c r="S5771" s="255"/>
      <c r="T5771" s="256"/>
      <c r="U5771" s="14"/>
      <c r="V5771" s="14"/>
      <c r="W5771" s="14"/>
      <c r="X5771" s="14"/>
      <c r="Y5771" s="14"/>
      <c r="Z5771" s="14"/>
      <c r="AA5771" s="14"/>
      <c r="AB5771" s="14"/>
      <c r="AC5771" s="14"/>
      <c r="AD5771" s="14"/>
      <c r="AE5771" s="14"/>
      <c r="AT5771" s="257" t="s">
        <v>252</v>
      </c>
      <c r="AU5771" s="257" t="s">
        <v>93</v>
      </c>
      <c r="AV5771" s="14" t="s">
        <v>93</v>
      </c>
      <c r="AW5771" s="14" t="s">
        <v>46</v>
      </c>
      <c r="AX5771" s="14" t="s">
        <v>85</v>
      </c>
      <c r="AY5771" s="257" t="s">
        <v>241</v>
      </c>
    </row>
    <row r="5772" s="14" customFormat="1">
      <c r="A5772" s="14"/>
      <c r="B5772" s="247"/>
      <c r="C5772" s="248"/>
      <c r="D5772" s="238" t="s">
        <v>252</v>
      </c>
      <c r="E5772" s="249" t="s">
        <v>39</v>
      </c>
      <c r="F5772" s="250" t="s">
        <v>5134</v>
      </c>
      <c r="G5772" s="248"/>
      <c r="H5772" s="251">
        <v>0.90000000000000002</v>
      </c>
      <c r="I5772" s="252"/>
      <c r="J5772" s="248"/>
      <c r="K5772" s="248"/>
      <c r="L5772" s="253"/>
      <c r="M5772" s="254"/>
      <c r="N5772" s="255"/>
      <c r="O5772" s="255"/>
      <c r="P5772" s="255"/>
      <c r="Q5772" s="255"/>
      <c r="R5772" s="255"/>
      <c r="S5772" s="255"/>
      <c r="T5772" s="256"/>
      <c r="U5772" s="14"/>
      <c r="V5772" s="14"/>
      <c r="W5772" s="14"/>
      <c r="X5772" s="14"/>
      <c r="Y5772" s="14"/>
      <c r="Z5772" s="14"/>
      <c r="AA5772" s="14"/>
      <c r="AB5772" s="14"/>
      <c r="AC5772" s="14"/>
      <c r="AD5772" s="14"/>
      <c r="AE5772" s="14"/>
      <c r="AT5772" s="257" t="s">
        <v>252</v>
      </c>
      <c r="AU5772" s="257" t="s">
        <v>93</v>
      </c>
      <c r="AV5772" s="14" t="s">
        <v>93</v>
      </c>
      <c r="AW5772" s="14" t="s">
        <v>46</v>
      </c>
      <c r="AX5772" s="14" t="s">
        <v>85</v>
      </c>
      <c r="AY5772" s="257" t="s">
        <v>241</v>
      </c>
    </row>
    <row r="5773" s="13" customFormat="1">
      <c r="A5773" s="13"/>
      <c r="B5773" s="236"/>
      <c r="C5773" s="237"/>
      <c r="D5773" s="238" t="s">
        <v>252</v>
      </c>
      <c r="E5773" s="239" t="s">
        <v>39</v>
      </c>
      <c r="F5773" s="240" t="s">
        <v>1021</v>
      </c>
      <c r="G5773" s="237"/>
      <c r="H5773" s="239" t="s">
        <v>39</v>
      </c>
      <c r="I5773" s="241"/>
      <c r="J5773" s="237"/>
      <c r="K5773" s="237"/>
      <c r="L5773" s="242"/>
      <c r="M5773" s="243"/>
      <c r="N5773" s="244"/>
      <c r="O5773" s="244"/>
      <c r="P5773" s="244"/>
      <c r="Q5773" s="244"/>
      <c r="R5773" s="244"/>
      <c r="S5773" s="244"/>
      <c r="T5773" s="245"/>
      <c r="U5773" s="13"/>
      <c r="V5773" s="13"/>
      <c r="W5773" s="13"/>
      <c r="X5773" s="13"/>
      <c r="Y5773" s="13"/>
      <c r="Z5773" s="13"/>
      <c r="AA5773" s="13"/>
      <c r="AB5773" s="13"/>
      <c r="AC5773" s="13"/>
      <c r="AD5773" s="13"/>
      <c r="AE5773" s="13"/>
      <c r="AT5773" s="246" t="s">
        <v>252</v>
      </c>
      <c r="AU5773" s="246" t="s">
        <v>93</v>
      </c>
      <c r="AV5773" s="13" t="s">
        <v>23</v>
      </c>
      <c r="AW5773" s="13" t="s">
        <v>46</v>
      </c>
      <c r="AX5773" s="13" t="s">
        <v>85</v>
      </c>
      <c r="AY5773" s="246" t="s">
        <v>241</v>
      </c>
    </row>
    <row r="5774" s="14" customFormat="1">
      <c r="A5774" s="14"/>
      <c r="B5774" s="247"/>
      <c r="C5774" s="248"/>
      <c r="D5774" s="238" t="s">
        <v>252</v>
      </c>
      <c r="E5774" s="249" t="s">
        <v>39</v>
      </c>
      <c r="F5774" s="250" t="s">
        <v>5135</v>
      </c>
      <c r="G5774" s="248"/>
      <c r="H5774" s="251">
        <v>3.4079999999999999</v>
      </c>
      <c r="I5774" s="252"/>
      <c r="J5774" s="248"/>
      <c r="K5774" s="248"/>
      <c r="L5774" s="253"/>
      <c r="M5774" s="254"/>
      <c r="N5774" s="255"/>
      <c r="O5774" s="255"/>
      <c r="P5774" s="255"/>
      <c r="Q5774" s="255"/>
      <c r="R5774" s="255"/>
      <c r="S5774" s="255"/>
      <c r="T5774" s="256"/>
      <c r="U5774" s="14"/>
      <c r="V5774" s="14"/>
      <c r="W5774" s="14"/>
      <c r="X5774" s="14"/>
      <c r="Y5774" s="14"/>
      <c r="Z5774" s="14"/>
      <c r="AA5774" s="14"/>
      <c r="AB5774" s="14"/>
      <c r="AC5774" s="14"/>
      <c r="AD5774" s="14"/>
      <c r="AE5774" s="14"/>
      <c r="AT5774" s="257" t="s">
        <v>252</v>
      </c>
      <c r="AU5774" s="257" t="s">
        <v>93</v>
      </c>
      <c r="AV5774" s="14" t="s">
        <v>93</v>
      </c>
      <c r="AW5774" s="14" t="s">
        <v>46</v>
      </c>
      <c r="AX5774" s="14" t="s">
        <v>85</v>
      </c>
      <c r="AY5774" s="257" t="s">
        <v>241</v>
      </c>
    </row>
    <row r="5775" s="14" customFormat="1">
      <c r="A5775" s="14"/>
      <c r="B5775" s="247"/>
      <c r="C5775" s="248"/>
      <c r="D5775" s="238" t="s">
        <v>252</v>
      </c>
      <c r="E5775" s="249" t="s">
        <v>39</v>
      </c>
      <c r="F5775" s="250" t="s">
        <v>5136</v>
      </c>
      <c r="G5775" s="248"/>
      <c r="H5775" s="251">
        <v>1.2</v>
      </c>
      <c r="I5775" s="252"/>
      <c r="J5775" s="248"/>
      <c r="K5775" s="248"/>
      <c r="L5775" s="253"/>
      <c r="M5775" s="254"/>
      <c r="N5775" s="255"/>
      <c r="O5775" s="255"/>
      <c r="P5775" s="255"/>
      <c r="Q5775" s="255"/>
      <c r="R5775" s="255"/>
      <c r="S5775" s="255"/>
      <c r="T5775" s="256"/>
      <c r="U5775" s="14"/>
      <c r="V5775" s="14"/>
      <c r="W5775" s="14"/>
      <c r="X5775" s="14"/>
      <c r="Y5775" s="14"/>
      <c r="Z5775" s="14"/>
      <c r="AA5775" s="14"/>
      <c r="AB5775" s="14"/>
      <c r="AC5775" s="14"/>
      <c r="AD5775" s="14"/>
      <c r="AE5775" s="14"/>
      <c r="AT5775" s="257" t="s">
        <v>252</v>
      </c>
      <c r="AU5775" s="257" t="s">
        <v>93</v>
      </c>
      <c r="AV5775" s="14" t="s">
        <v>93</v>
      </c>
      <c r="AW5775" s="14" t="s">
        <v>46</v>
      </c>
      <c r="AX5775" s="14" t="s">
        <v>85</v>
      </c>
      <c r="AY5775" s="257" t="s">
        <v>241</v>
      </c>
    </row>
    <row r="5776" s="13" customFormat="1">
      <c r="A5776" s="13"/>
      <c r="B5776" s="236"/>
      <c r="C5776" s="237"/>
      <c r="D5776" s="238" t="s">
        <v>252</v>
      </c>
      <c r="E5776" s="239" t="s">
        <v>39</v>
      </c>
      <c r="F5776" s="240" t="s">
        <v>1014</v>
      </c>
      <c r="G5776" s="237"/>
      <c r="H5776" s="239" t="s">
        <v>39</v>
      </c>
      <c r="I5776" s="241"/>
      <c r="J5776" s="237"/>
      <c r="K5776" s="237"/>
      <c r="L5776" s="242"/>
      <c r="M5776" s="243"/>
      <c r="N5776" s="244"/>
      <c r="O5776" s="244"/>
      <c r="P5776" s="244"/>
      <c r="Q5776" s="244"/>
      <c r="R5776" s="244"/>
      <c r="S5776" s="244"/>
      <c r="T5776" s="245"/>
      <c r="U5776" s="13"/>
      <c r="V5776" s="13"/>
      <c r="W5776" s="13"/>
      <c r="X5776" s="13"/>
      <c r="Y5776" s="13"/>
      <c r="Z5776" s="13"/>
      <c r="AA5776" s="13"/>
      <c r="AB5776" s="13"/>
      <c r="AC5776" s="13"/>
      <c r="AD5776" s="13"/>
      <c r="AE5776" s="13"/>
      <c r="AT5776" s="246" t="s">
        <v>252</v>
      </c>
      <c r="AU5776" s="246" t="s">
        <v>93</v>
      </c>
      <c r="AV5776" s="13" t="s">
        <v>23</v>
      </c>
      <c r="AW5776" s="13" t="s">
        <v>46</v>
      </c>
      <c r="AX5776" s="13" t="s">
        <v>85</v>
      </c>
      <c r="AY5776" s="246" t="s">
        <v>241</v>
      </c>
    </row>
    <row r="5777" s="14" customFormat="1">
      <c r="A5777" s="14"/>
      <c r="B5777" s="247"/>
      <c r="C5777" s="248"/>
      <c r="D5777" s="238" t="s">
        <v>252</v>
      </c>
      <c r="E5777" s="249" t="s">
        <v>39</v>
      </c>
      <c r="F5777" s="250" t="s">
        <v>5137</v>
      </c>
      <c r="G5777" s="248"/>
      <c r="H5777" s="251">
        <v>1.8</v>
      </c>
      <c r="I5777" s="252"/>
      <c r="J5777" s="248"/>
      <c r="K5777" s="248"/>
      <c r="L5777" s="253"/>
      <c r="M5777" s="254"/>
      <c r="N5777" s="255"/>
      <c r="O5777" s="255"/>
      <c r="P5777" s="255"/>
      <c r="Q5777" s="255"/>
      <c r="R5777" s="255"/>
      <c r="S5777" s="255"/>
      <c r="T5777" s="256"/>
      <c r="U5777" s="14"/>
      <c r="V5777" s="14"/>
      <c r="W5777" s="14"/>
      <c r="X5777" s="14"/>
      <c r="Y5777" s="14"/>
      <c r="Z5777" s="14"/>
      <c r="AA5777" s="14"/>
      <c r="AB5777" s="14"/>
      <c r="AC5777" s="14"/>
      <c r="AD5777" s="14"/>
      <c r="AE5777" s="14"/>
      <c r="AT5777" s="257" t="s">
        <v>252</v>
      </c>
      <c r="AU5777" s="257" t="s">
        <v>93</v>
      </c>
      <c r="AV5777" s="14" t="s">
        <v>93</v>
      </c>
      <c r="AW5777" s="14" t="s">
        <v>46</v>
      </c>
      <c r="AX5777" s="14" t="s">
        <v>85</v>
      </c>
      <c r="AY5777" s="257" t="s">
        <v>241</v>
      </c>
    </row>
    <row r="5778" s="14" customFormat="1">
      <c r="A5778" s="14"/>
      <c r="B5778" s="247"/>
      <c r="C5778" s="248"/>
      <c r="D5778" s="238" t="s">
        <v>252</v>
      </c>
      <c r="E5778" s="249" t="s">
        <v>39</v>
      </c>
      <c r="F5778" s="250" t="s">
        <v>5138</v>
      </c>
      <c r="G5778" s="248"/>
      <c r="H5778" s="251">
        <v>1.8</v>
      </c>
      <c r="I5778" s="252"/>
      <c r="J5778" s="248"/>
      <c r="K5778" s="248"/>
      <c r="L5778" s="253"/>
      <c r="M5778" s="254"/>
      <c r="N5778" s="255"/>
      <c r="O5778" s="255"/>
      <c r="P5778" s="255"/>
      <c r="Q5778" s="255"/>
      <c r="R5778" s="255"/>
      <c r="S5778" s="255"/>
      <c r="T5778" s="256"/>
      <c r="U5778" s="14"/>
      <c r="V5778" s="14"/>
      <c r="W5778" s="14"/>
      <c r="X5778" s="14"/>
      <c r="Y5778" s="14"/>
      <c r="Z5778" s="14"/>
      <c r="AA5778" s="14"/>
      <c r="AB5778" s="14"/>
      <c r="AC5778" s="14"/>
      <c r="AD5778" s="14"/>
      <c r="AE5778" s="14"/>
      <c r="AT5778" s="257" t="s">
        <v>252</v>
      </c>
      <c r="AU5778" s="257" t="s">
        <v>93</v>
      </c>
      <c r="AV5778" s="14" t="s">
        <v>93</v>
      </c>
      <c r="AW5778" s="14" t="s">
        <v>46</v>
      </c>
      <c r="AX5778" s="14" t="s">
        <v>85</v>
      </c>
      <c r="AY5778" s="257" t="s">
        <v>241</v>
      </c>
    </row>
    <row r="5779" s="13" customFormat="1">
      <c r="A5779" s="13"/>
      <c r="B5779" s="236"/>
      <c r="C5779" s="237"/>
      <c r="D5779" s="238" t="s">
        <v>252</v>
      </c>
      <c r="E5779" s="239" t="s">
        <v>39</v>
      </c>
      <c r="F5779" s="240" t="s">
        <v>1024</v>
      </c>
      <c r="G5779" s="237"/>
      <c r="H5779" s="239" t="s">
        <v>39</v>
      </c>
      <c r="I5779" s="241"/>
      <c r="J5779" s="237"/>
      <c r="K5779" s="237"/>
      <c r="L5779" s="242"/>
      <c r="M5779" s="243"/>
      <c r="N5779" s="244"/>
      <c r="O5779" s="244"/>
      <c r="P5779" s="244"/>
      <c r="Q5779" s="244"/>
      <c r="R5779" s="244"/>
      <c r="S5779" s="244"/>
      <c r="T5779" s="245"/>
      <c r="U5779" s="13"/>
      <c r="V5779" s="13"/>
      <c r="W5779" s="13"/>
      <c r="X5779" s="13"/>
      <c r="Y5779" s="13"/>
      <c r="Z5779" s="13"/>
      <c r="AA5779" s="13"/>
      <c r="AB5779" s="13"/>
      <c r="AC5779" s="13"/>
      <c r="AD5779" s="13"/>
      <c r="AE5779" s="13"/>
      <c r="AT5779" s="246" t="s">
        <v>252</v>
      </c>
      <c r="AU5779" s="246" t="s">
        <v>93</v>
      </c>
      <c r="AV5779" s="13" t="s">
        <v>23</v>
      </c>
      <c r="AW5779" s="13" t="s">
        <v>46</v>
      </c>
      <c r="AX5779" s="13" t="s">
        <v>85</v>
      </c>
      <c r="AY5779" s="246" t="s">
        <v>241</v>
      </c>
    </row>
    <row r="5780" s="14" customFormat="1">
      <c r="A5780" s="14"/>
      <c r="B5780" s="247"/>
      <c r="C5780" s="248"/>
      <c r="D5780" s="238" t="s">
        <v>252</v>
      </c>
      <c r="E5780" s="249" t="s">
        <v>39</v>
      </c>
      <c r="F5780" s="250" t="s">
        <v>5139</v>
      </c>
      <c r="G5780" s="248"/>
      <c r="H5780" s="251">
        <v>1.95</v>
      </c>
      <c r="I5780" s="252"/>
      <c r="J5780" s="248"/>
      <c r="K5780" s="248"/>
      <c r="L5780" s="253"/>
      <c r="M5780" s="254"/>
      <c r="N5780" s="255"/>
      <c r="O5780" s="255"/>
      <c r="P5780" s="255"/>
      <c r="Q5780" s="255"/>
      <c r="R5780" s="255"/>
      <c r="S5780" s="255"/>
      <c r="T5780" s="256"/>
      <c r="U5780" s="14"/>
      <c r="V5780" s="14"/>
      <c r="W5780" s="14"/>
      <c r="X5780" s="14"/>
      <c r="Y5780" s="14"/>
      <c r="Z5780" s="14"/>
      <c r="AA5780" s="14"/>
      <c r="AB5780" s="14"/>
      <c r="AC5780" s="14"/>
      <c r="AD5780" s="14"/>
      <c r="AE5780" s="14"/>
      <c r="AT5780" s="257" t="s">
        <v>252</v>
      </c>
      <c r="AU5780" s="257" t="s">
        <v>93</v>
      </c>
      <c r="AV5780" s="14" t="s">
        <v>93</v>
      </c>
      <c r="AW5780" s="14" t="s">
        <v>46</v>
      </c>
      <c r="AX5780" s="14" t="s">
        <v>85</v>
      </c>
      <c r="AY5780" s="257" t="s">
        <v>241</v>
      </c>
    </row>
    <row r="5781" s="14" customFormat="1">
      <c r="A5781" s="14"/>
      <c r="B5781" s="247"/>
      <c r="C5781" s="248"/>
      <c r="D5781" s="238" t="s">
        <v>252</v>
      </c>
      <c r="E5781" s="249" t="s">
        <v>39</v>
      </c>
      <c r="F5781" s="250" t="s">
        <v>5140</v>
      </c>
      <c r="G5781" s="248"/>
      <c r="H5781" s="251">
        <v>1.2</v>
      </c>
      <c r="I5781" s="252"/>
      <c r="J5781" s="248"/>
      <c r="K5781" s="248"/>
      <c r="L5781" s="253"/>
      <c r="M5781" s="254"/>
      <c r="N5781" s="255"/>
      <c r="O5781" s="255"/>
      <c r="P5781" s="255"/>
      <c r="Q5781" s="255"/>
      <c r="R5781" s="255"/>
      <c r="S5781" s="255"/>
      <c r="T5781" s="256"/>
      <c r="U5781" s="14"/>
      <c r="V5781" s="14"/>
      <c r="W5781" s="14"/>
      <c r="X5781" s="14"/>
      <c r="Y5781" s="14"/>
      <c r="Z5781" s="14"/>
      <c r="AA5781" s="14"/>
      <c r="AB5781" s="14"/>
      <c r="AC5781" s="14"/>
      <c r="AD5781" s="14"/>
      <c r="AE5781" s="14"/>
      <c r="AT5781" s="257" t="s">
        <v>252</v>
      </c>
      <c r="AU5781" s="257" t="s">
        <v>93</v>
      </c>
      <c r="AV5781" s="14" t="s">
        <v>93</v>
      </c>
      <c r="AW5781" s="14" t="s">
        <v>46</v>
      </c>
      <c r="AX5781" s="14" t="s">
        <v>85</v>
      </c>
      <c r="AY5781" s="257" t="s">
        <v>241</v>
      </c>
    </row>
    <row r="5782" s="13" customFormat="1">
      <c r="A5782" s="13"/>
      <c r="B5782" s="236"/>
      <c r="C5782" s="237"/>
      <c r="D5782" s="238" t="s">
        <v>252</v>
      </c>
      <c r="E5782" s="239" t="s">
        <v>39</v>
      </c>
      <c r="F5782" s="240" t="s">
        <v>1131</v>
      </c>
      <c r="G5782" s="237"/>
      <c r="H5782" s="239" t="s">
        <v>39</v>
      </c>
      <c r="I5782" s="241"/>
      <c r="J5782" s="237"/>
      <c r="K5782" s="237"/>
      <c r="L5782" s="242"/>
      <c r="M5782" s="243"/>
      <c r="N5782" s="244"/>
      <c r="O5782" s="244"/>
      <c r="P5782" s="244"/>
      <c r="Q5782" s="244"/>
      <c r="R5782" s="244"/>
      <c r="S5782" s="244"/>
      <c r="T5782" s="245"/>
      <c r="U5782" s="13"/>
      <c r="V5782" s="13"/>
      <c r="W5782" s="13"/>
      <c r="X5782" s="13"/>
      <c r="Y5782" s="13"/>
      <c r="Z5782" s="13"/>
      <c r="AA5782" s="13"/>
      <c r="AB5782" s="13"/>
      <c r="AC5782" s="13"/>
      <c r="AD5782" s="13"/>
      <c r="AE5782" s="13"/>
      <c r="AT5782" s="246" t="s">
        <v>252</v>
      </c>
      <c r="AU5782" s="246" t="s">
        <v>93</v>
      </c>
      <c r="AV5782" s="13" t="s">
        <v>23</v>
      </c>
      <c r="AW5782" s="13" t="s">
        <v>46</v>
      </c>
      <c r="AX5782" s="13" t="s">
        <v>85</v>
      </c>
      <c r="AY5782" s="246" t="s">
        <v>241</v>
      </c>
    </row>
    <row r="5783" s="14" customFormat="1">
      <c r="A5783" s="14"/>
      <c r="B5783" s="247"/>
      <c r="C5783" s="248"/>
      <c r="D5783" s="238" t="s">
        <v>252</v>
      </c>
      <c r="E5783" s="249" t="s">
        <v>39</v>
      </c>
      <c r="F5783" s="250" t="s">
        <v>5141</v>
      </c>
      <c r="G5783" s="248"/>
      <c r="H5783" s="251">
        <v>1.3200000000000001</v>
      </c>
      <c r="I5783" s="252"/>
      <c r="J5783" s="248"/>
      <c r="K5783" s="248"/>
      <c r="L5783" s="253"/>
      <c r="M5783" s="254"/>
      <c r="N5783" s="255"/>
      <c r="O5783" s="255"/>
      <c r="P5783" s="255"/>
      <c r="Q5783" s="255"/>
      <c r="R5783" s="255"/>
      <c r="S5783" s="255"/>
      <c r="T5783" s="256"/>
      <c r="U5783" s="14"/>
      <c r="V5783" s="14"/>
      <c r="W5783" s="14"/>
      <c r="X5783" s="14"/>
      <c r="Y5783" s="14"/>
      <c r="Z5783" s="14"/>
      <c r="AA5783" s="14"/>
      <c r="AB5783" s="14"/>
      <c r="AC5783" s="14"/>
      <c r="AD5783" s="14"/>
      <c r="AE5783" s="14"/>
      <c r="AT5783" s="257" t="s">
        <v>252</v>
      </c>
      <c r="AU5783" s="257" t="s">
        <v>93</v>
      </c>
      <c r="AV5783" s="14" t="s">
        <v>93</v>
      </c>
      <c r="AW5783" s="14" t="s">
        <v>46</v>
      </c>
      <c r="AX5783" s="14" t="s">
        <v>85</v>
      </c>
      <c r="AY5783" s="257" t="s">
        <v>241</v>
      </c>
    </row>
    <row r="5784" s="15" customFormat="1">
      <c r="A5784" s="15"/>
      <c r="B5784" s="258"/>
      <c r="C5784" s="259"/>
      <c r="D5784" s="238" t="s">
        <v>252</v>
      </c>
      <c r="E5784" s="260" t="s">
        <v>39</v>
      </c>
      <c r="F5784" s="261" t="s">
        <v>274</v>
      </c>
      <c r="G5784" s="259"/>
      <c r="H5784" s="262">
        <v>20.628</v>
      </c>
      <c r="I5784" s="263"/>
      <c r="J5784" s="259"/>
      <c r="K5784" s="259"/>
      <c r="L5784" s="264"/>
      <c r="M5784" s="265"/>
      <c r="N5784" s="266"/>
      <c r="O5784" s="266"/>
      <c r="P5784" s="266"/>
      <c r="Q5784" s="266"/>
      <c r="R5784" s="266"/>
      <c r="S5784" s="266"/>
      <c r="T5784" s="267"/>
      <c r="U5784" s="15"/>
      <c r="V5784" s="15"/>
      <c r="W5784" s="15"/>
      <c r="X5784" s="15"/>
      <c r="Y5784" s="15"/>
      <c r="Z5784" s="15"/>
      <c r="AA5784" s="15"/>
      <c r="AB5784" s="15"/>
      <c r="AC5784" s="15"/>
      <c r="AD5784" s="15"/>
      <c r="AE5784" s="15"/>
      <c r="AT5784" s="268" t="s">
        <v>252</v>
      </c>
      <c r="AU5784" s="268" t="s">
        <v>93</v>
      </c>
      <c r="AV5784" s="15" t="s">
        <v>248</v>
      </c>
      <c r="AW5784" s="15" t="s">
        <v>46</v>
      </c>
      <c r="AX5784" s="15" t="s">
        <v>23</v>
      </c>
      <c r="AY5784" s="268" t="s">
        <v>241</v>
      </c>
    </row>
    <row r="5785" s="2" customFormat="1" ht="33" customHeight="1">
      <c r="A5785" s="42"/>
      <c r="B5785" s="43"/>
      <c r="C5785" s="218" t="s">
        <v>5142</v>
      </c>
      <c r="D5785" s="218" t="s">
        <v>243</v>
      </c>
      <c r="E5785" s="219" t="s">
        <v>5143</v>
      </c>
      <c r="F5785" s="220" t="s">
        <v>5144</v>
      </c>
      <c r="G5785" s="221" t="s">
        <v>145</v>
      </c>
      <c r="H5785" s="222">
        <v>143.077</v>
      </c>
      <c r="I5785" s="223"/>
      <c r="J5785" s="224">
        <f>ROUND(I5785*H5785,2)</f>
        <v>0</v>
      </c>
      <c r="K5785" s="220" t="s">
        <v>247</v>
      </c>
      <c r="L5785" s="48"/>
      <c r="M5785" s="225" t="s">
        <v>39</v>
      </c>
      <c r="N5785" s="226" t="s">
        <v>56</v>
      </c>
      <c r="O5785" s="88"/>
      <c r="P5785" s="227">
        <f>O5785*H5785</f>
        <v>0</v>
      </c>
      <c r="Q5785" s="227">
        <v>0.01214</v>
      </c>
      <c r="R5785" s="227">
        <f>Q5785*H5785</f>
        <v>1.73695478</v>
      </c>
      <c r="S5785" s="227">
        <v>0</v>
      </c>
      <c r="T5785" s="228">
        <f>S5785*H5785</f>
        <v>0</v>
      </c>
      <c r="U5785" s="42"/>
      <c r="V5785" s="42"/>
      <c r="W5785" s="42"/>
      <c r="X5785" s="42"/>
      <c r="Y5785" s="42"/>
      <c r="Z5785" s="42"/>
      <c r="AA5785" s="42"/>
      <c r="AB5785" s="42"/>
      <c r="AC5785" s="42"/>
      <c r="AD5785" s="42"/>
      <c r="AE5785" s="42"/>
      <c r="AR5785" s="229" t="s">
        <v>462</v>
      </c>
      <c r="AT5785" s="229" t="s">
        <v>243</v>
      </c>
      <c r="AU5785" s="229" t="s">
        <v>93</v>
      </c>
      <c r="AY5785" s="20" t="s">
        <v>241</v>
      </c>
      <c r="BE5785" s="230">
        <f>IF(N5785="základní",J5785,0)</f>
        <v>0</v>
      </c>
      <c r="BF5785" s="230">
        <f>IF(N5785="snížená",J5785,0)</f>
        <v>0</v>
      </c>
      <c r="BG5785" s="230">
        <f>IF(N5785="zákl. přenesená",J5785,0)</f>
        <v>0</v>
      </c>
      <c r="BH5785" s="230">
        <f>IF(N5785="sníž. přenesená",J5785,0)</f>
        <v>0</v>
      </c>
      <c r="BI5785" s="230">
        <f>IF(N5785="nulová",J5785,0)</f>
        <v>0</v>
      </c>
      <c r="BJ5785" s="20" t="s">
        <v>23</v>
      </c>
      <c r="BK5785" s="230">
        <f>ROUND(I5785*H5785,2)</f>
        <v>0</v>
      </c>
      <c r="BL5785" s="20" t="s">
        <v>462</v>
      </c>
      <c r="BM5785" s="229" t="s">
        <v>5145</v>
      </c>
    </row>
    <row r="5786" s="2" customFormat="1">
      <c r="A5786" s="42"/>
      <c r="B5786" s="43"/>
      <c r="C5786" s="44"/>
      <c r="D5786" s="231" t="s">
        <v>250</v>
      </c>
      <c r="E5786" s="44"/>
      <c r="F5786" s="232" t="s">
        <v>5146</v>
      </c>
      <c r="G5786" s="44"/>
      <c r="H5786" s="44"/>
      <c r="I5786" s="233"/>
      <c r="J5786" s="44"/>
      <c r="K5786" s="44"/>
      <c r="L5786" s="48"/>
      <c r="M5786" s="234"/>
      <c r="N5786" s="235"/>
      <c r="O5786" s="88"/>
      <c r="P5786" s="88"/>
      <c r="Q5786" s="88"/>
      <c r="R5786" s="88"/>
      <c r="S5786" s="88"/>
      <c r="T5786" s="89"/>
      <c r="U5786" s="42"/>
      <c r="V5786" s="42"/>
      <c r="W5786" s="42"/>
      <c r="X5786" s="42"/>
      <c r="Y5786" s="42"/>
      <c r="Z5786" s="42"/>
      <c r="AA5786" s="42"/>
      <c r="AB5786" s="42"/>
      <c r="AC5786" s="42"/>
      <c r="AD5786" s="42"/>
      <c r="AE5786" s="42"/>
      <c r="AT5786" s="20" t="s">
        <v>250</v>
      </c>
      <c r="AU5786" s="20" t="s">
        <v>93</v>
      </c>
    </row>
    <row r="5787" s="13" customFormat="1">
      <c r="A5787" s="13"/>
      <c r="B5787" s="236"/>
      <c r="C5787" s="237"/>
      <c r="D5787" s="238" t="s">
        <v>252</v>
      </c>
      <c r="E5787" s="239" t="s">
        <v>39</v>
      </c>
      <c r="F5787" s="240" t="s">
        <v>1011</v>
      </c>
      <c r="G5787" s="237"/>
      <c r="H5787" s="239" t="s">
        <v>39</v>
      </c>
      <c r="I5787" s="241"/>
      <c r="J5787" s="237"/>
      <c r="K5787" s="237"/>
      <c r="L5787" s="242"/>
      <c r="M5787" s="243"/>
      <c r="N5787" s="244"/>
      <c r="O5787" s="244"/>
      <c r="P5787" s="244"/>
      <c r="Q5787" s="244"/>
      <c r="R5787" s="244"/>
      <c r="S5787" s="244"/>
      <c r="T5787" s="245"/>
      <c r="U5787" s="13"/>
      <c r="V5787" s="13"/>
      <c r="W5787" s="13"/>
      <c r="X5787" s="13"/>
      <c r="Y5787" s="13"/>
      <c r="Z5787" s="13"/>
      <c r="AA5787" s="13"/>
      <c r="AB5787" s="13"/>
      <c r="AC5787" s="13"/>
      <c r="AD5787" s="13"/>
      <c r="AE5787" s="13"/>
      <c r="AT5787" s="246" t="s">
        <v>252</v>
      </c>
      <c r="AU5787" s="246" t="s">
        <v>93</v>
      </c>
      <c r="AV5787" s="13" t="s">
        <v>23</v>
      </c>
      <c r="AW5787" s="13" t="s">
        <v>46</v>
      </c>
      <c r="AX5787" s="13" t="s">
        <v>85</v>
      </c>
      <c r="AY5787" s="246" t="s">
        <v>241</v>
      </c>
    </row>
    <row r="5788" s="14" customFormat="1">
      <c r="A5788" s="14"/>
      <c r="B5788" s="247"/>
      <c r="C5788" s="248"/>
      <c r="D5788" s="238" t="s">
        <v>252</v>
      </c>
      <c r="E5788" s="249" t="s">
        <v>39</v>
      </c>
      <c r="F5788" s="250" t="s">
        <v>5147</v>
      </c>
      <c r="G5788" s="248"/>
      <c r="H5788" s="251">
        <v>3.294</v>
      </c>
      <c r="I5788" s="252"/>
      <c r="J5788" s="248"/>
      <c r="K5788" s="248"/>
      <c r="L5788" s="253"/>
      <c r="M5788" s="254"/>
      <c r="N5788" s="255"/>
      <c r="O5788" s="255"/>
      <c r="P5788" s="255"/>
      <c r="Q5788" s="255"/>
      <c r="R5788" s="255"/>
      <c r="S5788" s="255"/>
      <c r="T5788" s="256"/>
      <c r="U5788" s="14"/>
      <c r="V5788" s="14"/>
      <c r="W5788" s="14"/>
      <c r="X5788" s="14"/>
      <c r="Y5788" s="14"/>
      <c r="Z5788" s="14"/>
      <c r="AA5788" s="14"/>
      <c r="AB5788" s="14"/>
      <c r="AC5788" s="14"/>
      <c r="AD5788" s="14"/>
      <c r="AE5788" s="14"/>
      <c r="AT5788" s="257" t="s">
        <v>252</v>
      </c>
      <c r="AU5788" s="257" t="s">
        <v>93</v>
      </c>
      <c r="AV5788" s="14" t="s">
        <v>93</v>
      </c>
      <c r="AW5788" s="14" t="s">
        <v>46</v>
      </c>
      <c r="AX5788" s="14" t="s">
        <v>85</v>
      </c>
      <c r="AY5788" s="257" t="s">
        <v>241</v>
      </c>
    </row>
    <row r="5789" s="14" customFormat="1">
      <c r="A5789" s="14"/>
      <c r="B5789" s="247"/>
      <c r="C5789" s="248"/>
      <c r="D5789" s="238" t="s">
        <v>252</v>
      </c>
      <c r="E5789" s="249" t="s">
        <v>39</v>
      </c>
      <c r="F5789" s="250" t="s">
        <v>5148</v>
      </c>
      <c r="G5789" s="248"/>
      <c r="H5789" s="251">
        <v>5.2190000000000003</v>
      </c>
      <c r="I5789" s="252"/>
      <c r="J5789" s="248"/>
      <c r="K5789" s="248"/>
      <c r="L5789" s="253"/>
      <c r="M5789" s="254"/>
      <c r="N5789" s="255"/>
      <c r="O5789" s="255"/>
      <c r="P5789" s="255"/>
      <c r="Q5789" s="255"/>
      <c r="R5789" s="255"/>
      <c r="S5789" s="255"/>
      <c r="T5789" s="256"/>
      <c r="U5789" s="14"/>
      <c r="V5789" s="14"/>
      <c r="W5789" s="14"/>
      <c r="X5789" s="14"/>
      <c r="Y5789" s="14"/>
      <c r="Z5789" s="14"/>
      <c r="AA5789" s="14"/>
      <c r="AB5789" s="14"/>
      <c r="AC5789" s="14"/>
      <c r="AD5789" s="14"/>
      <c r="AE5789" s="14"/>
      <c r="AT5789" s="257" t="s">
        <v>252</v>
      </c>
      <c r="AU5789" s="257" t="s">
        <v>93</v>
      </c>
      <c r="AV5789" s="14" t="s">
        <v>93</v>
      </c>
      <c r="AW5789" s="14" t="s">
        <v>46</v>
      </c>
      <c r="AX5789" s="14" t="s">
        <v>85</v>
      </c>
      <c r="AY5789" s="257" t="s">
        <v>241</v>
      </c>
    </row>
    <row r="5790" s="14" customFormat="1">
      <c r="A5790" s="14"/>
      <c r="B5790" s="247"/>
      <c r="C5790" s="248"/>
      <c r="D5790" s="238" t="s">
        <v>252</v>
      </c>
      <c r="E5790" s="249" t="s">
        <v>39</v>
      </c>
      <c r="F5790" s="250" t="s">
        <v>5149</v>
      </c>
      <c r="G5790" s="248"/>
      <c r="H5790" s="251">
        <v>1.448</v>
      </c>
      <c r="I5790" s="252"/>
      <c r="J5790" s="248"/>
      <c r="K5790" s="248"/>
      <c r="L5790" s="253"/>
      <c r="M5790" s="254"/>
      <c r="N5790" s="255"/>
      <c r="O5790" s="255"/>
      <c r="P5790" s="255"/>
      <c r="Q5790" s="255"/>
      <c r="R5790" s="255"/>
      <c r="S5790" s="255"/>
      <c r="T5790" s="256"/>
      <c r="U5790" s="14"/>
      <c r="V5790" s="14"/>
      <c r="W5790" s="14"/>
      <c r="X5790" s="14"/>
      <c r="Y5790" s="14"/>
      <c r="Z5790" s="14"/>
      <c r="AA5790" s="14"/>
      <c r="AB5790" s="14"/>
      <c r="AC5790" s="14"/>
      <c r="AD5790" s="14"/>
      <c r="AE5790" s="14"/>
      <c r="AT5790" s="257" t="s">
        <v>252</v>
      </c>
      <c r="AU5790" s="257" t="s">
        <v>93</v>
      </c>
      <c r="AV5790" s="14" t="s">
        <v>93</v>
      </c>
      <c r="AW5790" s="14" t="s">
        <v>46</v>
      </c>
      <c r="AX5790" s="14" t="s">
        <v>85</v>
      </c>
      <c r="AY5790" s="257" t="s">
        <v>241</v>
      </c>
    </row>
    <row r="5791" s="13" customFormat="1">
      <c r="A5791" s="13"/>
      <c r="B5791" s="236"/>
      <c r="C5791" s="237"/>
      <c r="D5791" s="238" t="s">
        <v>252</v>
      </c>
      <c r="E5791" s="239" t="s">
        <v>39</v>
      </c>
      <c r="F5791" s="240" t="s">
        <v>1021</v>
      </c>
      <c r="G5791" s="237"/>
      <c r="H5791" s="239" t="s">
        <v>39</v>
      </c>
      <c r="I5791" s="241"/>
      <c r="J5791" s="237"/>
      <c r="K5791" s="237"/>
      <c r="L5791" s="242"/>
      <c r="M5791" s="243"/>
      <c r="N5791" s="244"/>
      <c r="O5791" s="244"/>
      <c r="P5791" s="244"/>
      <c r="Q5791" s="244"/>
      <c r="R5791" s="244"/>
      <c r="S5791" s="244"/>
      <c r="T5791" s="245"/>
      <c r="U5791" s="13"/>
      <c r="V5791" s="13"/>
      <c r="W5791" s="13"/>
      <c r="X5791" s="13"/>
      <c r="Y5791" s="13"/>
      <c r="Z5791" s="13"/>
      <c r="AA5791" s="13"/>
      <c r="AB5791" s="13"/>
      <c r="AC5791" s="13"/>
      <c r="AD5791" s="13"/>
      <c r="AE5791" s="13"/>
      <c r="AT5791" s="246" t="s">
        <v>252</v>
      </c>
      <c r="AU5791" s="246" t="s">
        <v>93</v>
      </c>
      <c r="AV5791" s="13" t="s">
        <v>23</v>
      </c>
      <c r="AW5791" s="13" t="s">
        <v>46</v>
      </c>
      <c r="AX5791" s="13" t="s">
        <v>85</v>
      </c>
      <c r="AY5791" s="246" t="s">
        <v>241</v>
      </c>
    </row>
    <row r="5792" s="14" customFormat="1">
      <c r="A5792" s="14"/>
      <c r="B5792" s="247"/>
      <c r="C5792" s="248"/>
      <c r="D5792" s="238" t="s">
        <v>252</v>
      </c>
      <c r="E5792" s="249" t="s">
        <v>39</v>
      </c>
      <c r="F5792" s="250" t="s">
        <v>5150</v>
      </c>
      <c r="G5792" s="248"/>
      <c r="H5792" s="251">
        <v>4.8300000000000001</v>
      </c>
      <c r="I5792" s="252"/>
      <c r="J5792" s="248"/>
      <c r="K5792" s="248"/>
      <c r="L5792" s="253"/>
      <c r="M5792" s="254"/>
      <c r="N5792" s="255"/>
      <c r="O5792" s="255"/>
      <c r="P5792" s="255"/>
      <c r="Q5792" s="255"/>
      <c r="R5792" s="255"/>
      <c r="S5792" s="255"/>
      <c r="T5792" s="256"/>
      <c r="U5792" s="14"/>
      <c r="V5792" s="14"/>
      <c r="W5792" s="14"/>
      <c r="X5792" s="14"/>
      <c r="Y5792" s="14"/>
      <c r="Z5792" s="14"/>
      <c r="AA5792" s="14"/>
      <c r="AB5792" s="14"/>
      <c r="AC5792" s="14"/>
      <c r="AD5792" s="14"/>
      <c r="AE5792" s="14"/>
      <c r="AT5792" s="257" t="s">
        <v>252</v>
      </c>
      <c r="AU5792" s="257" t="s">
        <v>93</v>
      </c>
      <c r="AV5792" s="14" t="s">
        <v>93</v>
      </c>
      <c r="AW5792" s="14" t="s">
        <v>46</v>
      </c>
      <c r="AX5792" s="14" t="s">
        <v>85</v>
      </c>
      <c r="AY5792" s="257" t="s">
        <v>241</v>
      </c>
    </row>
    <row r="5793" s="14" customFormat="1">
      <c r="A5793" s="14"/>
      <c r="B5793" s="247"/>
      <c r="C5793" s="248"/>
      <c r="D5793" s="238" t="s">
        <v>252</v>
      </c>
      <c r="E5793" s="249" t="s">
        <v>39</v>
      </c>
      <c r="F5793" s="250" t="s">
        <v>5151</v>
      </c>
      <c r="G5793" s="248"/>
      <c r="H5793" s="251">
        <v>5.9550000000000001</v>
      </c>
      <c r="I5793" s="252"/>
      <c r="J5793" s="248"/>
      <c r="K5793" s="248"/>
      <c r="L5793" s="253"/>
      <c r="M5793" s="254"/>
      <c r="N5793" s="255"/>
      <c r="O5793" s="255"/>
      <c r="P5793" s="255"/>
      <c r="Q5793" s="255"/>
      <c r="R5793" s="255"/>
      <c r="S5793" s="255"/>
      <c r="T5793" s="256"/>
      <c r="U5793" s="14"/>
      <c r="V5793" s="14"/>
      <c r="W5793" s="14"/>
      <c r="X5793" s="14"/>
      <c r="Y5793" s="14"/>
      <c r="Z5793" s="14"/>
      <c r="AA5793" s="14"/>
      <c r="AB5793" s="14"/>
      <c r="AC5793" s="14"/>
      <c r="AD5793" s="14"/>
      <c r="AE5793" s="14"/>
      <c r="AT5793" s="257" t="s">
        <v>252</v>
      </c>
      <c r="AU5793" s="257" t="s">
        <v>93</v>
      </c>
      <c r="AV5793" s="14" t="s">
        <v>93</v>
      </c>
      <c r="AW5793" s="14" t="s">
        <v>46</v>
      </c>
      <c r="AX5793" s="14" t="s">
        <v>85</v>
      </c>
      <c r="AY5793" s="257" t="s">
        <v>241</v>
      </c>
    </row>
    <row r="5794" s="14" customFormat="1">
      <c r="A5794" s="14"/>
      <c r="B5794" s="247"/>
      <c r="C5794" s="248"/>
      <c r="D5794" s="238" t="s">
        <v>252</v>
      </c>
      <c r="E5794" s="249" t="s">
        <v>39</v>
      </c>
      <c r="F5794" s="250" t="s">
        <v>5152</v>
      </c>
      <c r="G5794" s="248"/>
      <c r="H5794" s="251">
        <v>4.8300000000000001</v>
      </c>
      <c r="I5794" s="252"/>
      <c r="J5794" s="248"/>
      <c r="K5794" s="248"/>
      <c r="L5794" s="253"/>
      <c r="M5794" s="254"/>
      <c r="N5794" s="255"/>
      <c r="O5794" s="255"/>
      <c r="P5794" s="255"/>
      <c r="Q5794" s="255"/>
      <c r="R5794" s="255"/>
      <c r="S5794" s="255"/>
      <c r="T5794" s="256"/>
      <c r="U5794" s="14"/>
      <c r="V5794" s="14"/>
      <c r="W5794" s="14"/>
      <c r="X5794" s="14"/>
      <c r="Y5794" s="14"/>
      <c r="Z5794" s="14"/>
      <c r="AA5794" s="14"/>
      <c r="AB5794" s="14"/>
      <c r="AC5794" s="14"/>
      <c r="AD5794" s="14"/>
      <c r="AE5794" s="14"/>
      <c r="AT5794" s="257" t="s">
        <v>252</v>
      </c>
      <c r="AU5794" s="257" t="s">
        <v>93</v>
      </c>
      <c r="AV5794" s="14" t="s">
        <v>93</v>
      </c>
      <c r="AW5794" s="14" t="s">
        <v>46</v>
      </c>
      <c r="AX5794" s="14" t="s">
        <v>85</v>
      </c>
      <c r="AY5794" s="257" t="s">
        <v>241</v>
      </c>
    </row>
    <row r="5795" s="14" customFormat="1">
      <c r="A5795" s="14"/>
      <c r="B5795" s="247"/>
      <c r="C5795" s="248"/>
      <c r="D5795" s="238" t="s">
        <v>252</v>
      </c>
      <c r="E5795" s="249" t="s">
        <v>39</v>
      </c>
      <c r="F5795" s="250" t="s">
        <v>5153</v>
      </c>
      <c r="G5795" s="248"/>
      <c r="H5795" s="251">
        <v>6.8550000000000004</v>
      </c>
      <c r="I5795" s="252"/>
      <c r="J5795" s="248"/>
      <c r="K5795" s="248"/>
      <c r="L5795" s="253"/>
      <c r="M5795" s="254"/>
      <c r="N5795" s="255"/>
      <c r="O5795" s="255"/>
      <c r="P5795" s="255"/>
      <c r="Q5795" s="255"/>
      <c r="R5795" s="255"/>
      <c r="S5795" s="255"/>
      <c r="T5795" s="256"/>
      <c r="U5795" s="14"/>
      <c r="V5795" s="14"/>
      <c r="W5795" s="14"/>
      <c r="X5795" s="14"/>
      <c r="Y5795" s="14"/>
      <c r="Z5795" s="14"/>
      <c r="AA5795" s="14"/>
      <c r="AB5795" s="14"/>
      <c r="AC5795" s="14"/>
      <c r="AD5795" s="14"/>
      <c r="AE5795" s="14"/>
      <c r="AT5795" s="257" t="s">
        <v>252</v>
      </c>
      <c r="AU5795" s="257" t="s">
        <v>93</v>
      </c>
      <c r="AV5795" s="14" t="s">
        <v>93</v>
      </c>
      <c r="AW5795" s="14" t="s">
        <v>46</v>
      </c>
      <c r="AX5795" s="14" t="s">
        <v>85</v>
      </c>
      <c r="AY5795" s="257" t="s">
        <v>241</v>
      </c>
    </row>
    <row r="5796" s="14" customFormat="1">
      <c r="A5796" s="14"/>
      <c r="B5796" s="247"/>
      <c r="C5796" s="248"/>
      <c r="D5796" s="238" t="s">
        <v>252</v>
      </c>
      <c r="E5796" s="249" t="s">
        <v>39</v>
      </c>
      <c r="F5796" s="250" t="s">
        <v>5154</v>
      </c>
      <c r="G5796" s="248"/>
      <c r="H5796" s="251">
        <v>0.90000000000000002</v>
      </c>
      <c r="I5796" s="252"/>
      <c r="J5796" s="248"/>
      <c r="K5796" s="248"/>
      <c r="L5796" s="253"/>
      <c r="M5796" s="254"/>
      <c r="N5796" s="255"/>
      <c r="O5796" s="255"/>
      <c r="P5796" s="255"/>
      <c r="Q5796" s="255"/>
      <c r="R5796" s="255"/>
      <c r="S5796" s="255"/>
      <c r="T5796" s="256"/>
      <c r="U5796" s="14"/>
      <c r="V5796" s="14"/>
      <c r="W5796" s="14"/>
      <c r="X5796" s="14"/>
      <c r="Y5796" s="14"/>
      <c r="Z5796" s="14"/>
      <c r="AA5796" s="14"/>
      <c r="AB5796" s="14"/>
      <c r="AC5796" s="14"/>
      <c r="AD5796" s="14"/>
      <c r="AE5796" s="14"/>
      <c r="AT5796" s="257" t="s">
        <v>252</v>
      </c>
      <c r="AU5796" s="257" t="s">
        <v>93</v>
      </c>
      <c r="AV5796" s="14" t="s">
        <v>93</v>
      </c>
      <c r="AW5796" s="14" t="s">
        <v>46</v>
      </c>
      <c r="AX5796" s="14" t="s">
        <v>85</v>
      </c>
      <c r="AY5796" s="257" t="s">
        <v>241</v>
      </c>
    </row>
    <row r="5797" s="14" customFormat="1">
      <c r="A5797" s="14"/>
      <c r="B5797" s="247"/>
      <c r="C5797" s="248"/>
      <c r="D5797" s="238" t="s">
        <v>252</v>
      </c>
      <c r="E5797" s="249" t="s">
        <v>39</v>
      </c>
      <c r="F5797" s="250" t="s">
        <v>5155</v>
      </c>
      <c r="G5797" s="248"/>
      <c r="H5797" s="251">
        <v>0.90000000000000002</v>
      </c>
      <c r="I5797" s="252"/>
      <c r="J5797" s="248"/>
      <c r="K5797" s="248"/>
      <c r="L5797" s="253"/>
      <c r="M5797" s="254"/>
      <c r="N5797" s="255"/>
      <c r="O5797" s="255"/>
      <c r="P5797" s="255"/>
      <c r="Q5797" s="255"/>
      <c r="R5797" s="255"/>
      <c r="S5797" s="255"/>
      <c r="T5797" s="256"/>
      <c r="U5797" s="14"/>
      <c r="V5797" s="14"/>
      <c r="W5797" s="14"/>
      <c r="X5797" s="14"/>
      <c r="Y5797" s="14"/>
      <c r="Z5797" s="14"/>
      <c r="AA5797" s="14"/>
      <c r="AB5797" s="14"/>
      <c r="AC5797" s="14"/>
      <c r="AD5797" s="14"/>
      <c r="AE5797" s="14"/>
      <c r="AT5797" s="257" t="s">
        <v>252</v>
      </c>
      <c r="AU5797" s="257" t="s">
        <v>93</v>
      </c>
      <c r="AV5797" s="14" t="s">
        <v>93</v>
      </c>
      <c r="AW5797" s="14" t="s">
        <v>46</v>
      </c>
      <c r="AX5797" s="14" t="s">
        <v>85</v>
      </c>
      <c r="AY5797" s="257" t="s">
        <v>241</v>
      </c>
    </row>
    <row r="5798" s="14" customFormat="1">
      <c r="A5798" s="14"/>
      <c r="B5798" s="247"/>
      <c r="C5798" s="248"/>
      <c r="D5798" s="238" t="s">
        <v>252</v>
      </c>
      <c r="E5798" s="249" t="s">
        <v>39</v>
      </c>
      <c r="F5798" s="250" t="s">
        <v>5156</v>
      </c>
      <c r="G5798" s="248"/>
      <c r="H5798" s="251">
        <v>0.90000000000000002</v>
      </c>
      <c r="I5798" s="252"/>
      <c r="J5798" s="248"/>
      <c r="K5798" s="248"/>
      <c r="L5798" s="253"/>
      <c r="M5798" s="254"/>
      <c r="N5798" s="255"/>
      <c r="O5798" s="255"/>
      <c r="P5798" s="255"/>
      <c r="Q5798" s="255"/>
      <c r="R5798" s="255"/>
      <c r="S5798" s="255"/>
      <c r="T5798" s="256"/>
      <c r="U5798" s="14"/>
      <c r="V5798" s="14"/>
      <c r="W5798" s="14"/>
      <c r="X5798" s="14"/>
      <c r="Y5798" s="14"/>
      <c r="Z5798" s="14"/>
      <c r="AA5798" s="14"/>
      <c r="AB5798" s="14"/>
      <c r="AC5798" s="14"/>
      <c r="AD5798" s="14"/>
      <c r="AE5798" s="14"/>
      <c r="AT5798" s="257" t="s">
        <v>252</v>
      </c>
      <c r="AU5798" s="257" t="s">
        <v>93</v>
      </c>
      <c r="AV5798" s="14" t="s">
        <v>93</v>
      </c>
      <c r="AW5798" s="14" t="s">
        <v>46</v>
      </c>
      <c r="AX5798" s="14" t="s">
        <v>85</v>
      </c>
      <c r="AY5798" s="257" t="s">
        <v>241</v>
      </c>
    </row>
    <row r="5799" s="14" customFormat="1">
      <c r="A5799" s="14"/>
      <c r="B5799" s="247"/>
      <c r="C5799" s="248"/>
      <c r="D5799" s="238" t="s">
        <v>252</v>
      </c>
      <c r="E5799" s="249" t="s">
        <v>39</v>
      </c>
      <c r="F5799" s="250" t="s">
        <v>5157</v>
      </c>
      <c r="G5799" s="248"/>
      <c r="H5799" s="251">
        <v>0.90000000000000002</v>
      </c>
      <c r="I5799" s="252"/>
      <c r="J5799" s="248"/>
      <c r="K5799" s="248"/>
      <c r="L5799" s="253"/>
      <c r="M5799" s="254"/>
      <c r="N5799" s="255"/>
      <c r="O5799" s="255"/>
      <c r="P5799" s="255"/>
      <c r="Q5799" s="255"/>
      <c r="R5799" s="255"/>
      <c r="S5799" s="255"/>
      <c r="T5799" s="256"/>
      <c r="U5799" s="14"/>
      <c r="V5799" s="14"/>
      <c r="W5799" s="14"/>
      <c r="X5799" s="14"/>
      <c r="Y5799" s="14"/>
      <c r="Z5799" s="14"/>
      <c r="AA5799" s="14"/>
      <c r="AB5799" s="14"/>
      <c r="AC5799" s="14"/>
      <c r="AD5799" s="14"/>
      <c r="AE5799" s="14"/>
      <c r="AT5799" s="257" t="s">
        <v>252</v>
      </c>
      <c r="AU5799" s="257" t="s">
        <v>93</v>
      </c>
      <c r="AV5799" s="14" t="s">
        <v>93</v>
      </c>
      <c r="AW5799" s="14" t="s">
        <v>46</v>
      </c>
      <c r="AX5799" s="14" t="s">
        <v>85</v>
      </c>
      <c r="AY5799" s="257" t="s">
        <v>241</v>
      </c>
    </row>
    <row r="5800" s="13" customFormat="1">
      <c r="A5800" s="13"/>
      <c r="B5800" s="236"/>
      <c r="C5800" s="237"/>
      <c r="D5800" s="238" t="s">
        <v>252</v>
      </c>
      <c r="E5800" s="239" t="s">
        <v>39</v>
      </c>
      <c r="F5800" s="240" t="s">
        <v>1033</v>
      </c>
      <c r="G5800" s="237"/>
      <c r="H5800" s="239" t="s">
        <v>39</v>
      </c>
      <c r="I5800" s="241"/>
      <c r="J5800" s="237"/>
      <c r="K5800" s="237"/>
      <c r="L5800" s="242"/>
      <c r="M5800" s="243"/>
      <c r="N5800" s="244"/>
      <c r="O5800" s="244"/>
      <c r="P5800" s="244"/>
      <c r="Q5800" s="244"/>
      <c r="R5800" s="244"/>
      <c r="S5800" s="244"/>
      <c r="T5800" s="245"/>
      <c r="U5800" s="13"/>
      <c r="V5800" s="13"/>
      <c r="W5800" s="13"/>
      <c r="X5800" s="13"/>
      <c r="Y5800" s="13"/>
      <c r="Z5800" s="13"/>
      <c r="AA5800" s="13"/>
      <c r="AB5800" s="13"/>
      <c r="AC5800" s="13"/>
      <c r="AD5800" s="13"/>
      <c r="AE5800" s="13"/>
      <c r="AT5800" s="246" t="s">
        <v>252</v>
      </c>
      <c r="AU5800" s="246" t="s">
        <v>93</v>
      </c>
      <c r="AV5800" s="13" t="s">
        <v>23</v>
      </c>
      <c r="AW5800" s="13" t="s">
        <v>46</v>
      </c>
      <c r="AX5800" s="13" t="s">
        <v>85</v>
      </c>
      <c r="AY5800" s="246" t="s">
        <v>241</v>
      </c>
    </row>
    <row r="5801" s="14" customFormat="1">
      <c r="A5801" s="14"/>
      <c r="B5801" s="247"/>
      <c r="C5801" s="248"/>
      <c r="D5801" s="238" t="s">
        <v>252</v>
      </c>
      <c r="E5801" s="249" t="s">
        <v>39</v>
      </c>
      <c r="F5801" s="250" t="s">
        <v>5158</v>
      </c>
      <c r="G5801" s="248"/>
      <c r="H5801" s="251">
        <v>6.0720000000000001</v>
      </c>
      <c r="I5801" s="252"/>
      <c r="J5801" s="248"/>
      <c r="K5801" s="248"/>
      <c r="L5801" s="253"/>
      <c r="M5801" s="254"/>
      <c r="N5801" s="255"/>
      <c r="O5801" s="255"/>
      <c r="P5801" s="255"/>
      <c r="Q5801" s="255"/>
      <c r="R5801" s="255"/>
      <c r="S5801" s="255"/>
      <c r="T5801" s="256"/>
      <c r="U5801" s="14"/>
      <c r="V5801" s="14"/>
      <c r="W5801" s="14"/>
      <c r="X5801" s="14"/>
      <c r="Y5801" s="14"/>
      <c r="Z5801" s="14"/>
      <c r="AA5801" s="14"/>
      <c r="AB5801" s="14"/>
      <c r="AC5801" s="14"/>
      <c r="AD5801" s="14"/>
      <c r="AE5801" s="14"/>
      <c r="AT5801" s="257" t="s">
        <v>252</v>
      </c>
      <c r="AU5801" s="257" t="s">
        <v>93</v>
      </c>
      <c r="AV5801" s="14" t="s">
        <v>93</v>
      </c>
      <c r="AW5801" s="14" t="s">
        <v>46</v>
      </c>
      <c r="AX5801" s="14" t="s">
        <v>85</v>
      </c>
      <c r="AY5801" s="257" t="s">
        <v>241</v>
      </c>
    </row>
    <row r="5802" s="14" customFormat="1">
      <c r="A5802" s="14"/>
      <c r="B5802" s="247"/>
      <c r="C5802" s="248"/>
      <c r="D5802" s="238" t="s">
        <v>252</v>
      </c>
      <c r="E5802" s="249" t="s">
        <v>39</v>
      </c>
      <c r="F5802" s="250" t="s">
        <v>5159</v>
      </c>
      <c r="G5802" s="248"/>
      <c r="H5802" s="251">
        <v>8.9100000000000001</v>
      </c>
      <c r="I5802" s="252"/>
      <c r="J5802" s="248"/>
      <c r="K5802" s="248"/>
      <c r="L5802" s="253"/>
      <c r="M5802" s="254"/>
      <c r="N5802" s="255"/>
      <c r="O5802" s="255"/>
      <c r="P5802" s="255"/>
      <c r="Q5802" s="255"/>
      <c r="R5802" s="255"/>
      <c r="S5802" s="255"/>
      <c r="T5802" s="256"/>
      <c r="U5802" s="14"/>
      <c r="V5802" s="14"/>
      <c r="W5802" s="14"/>
      <c r="X5802" s="14"/>
      <c r="Y5802" s="14"/>
      <c r="Z5802" s="14"/>
      <c r="AA5802" s="14"/>
      <c r="AB5802" s="14"/>
      <c r="AC5802" s="14"/>
      <c r="AD5802" s="14"/>
      <c r="AE5802" s="14"/>
      <c r="AT5802" s="257" t="s">
        <v>252</v>
      </c>
      <c r="AU5802" s="257" t="s">
        <v>93</v>
      </c>
      <c r="AV5802" s="14" t="s">
        <v>93</v>
      </c>
      <c r="AW5802" s="14" t="s">
        <v>46</v>
      </c>
      <c r="AX5802" s="14" t="s">
        <v>85</v>
      </c>
      <c r="AY5802" s="257" t="s">
        <v>241</v>
      </c>
    </row>
    <row r="5803" s="14" customFormat="1">
      <c r="A5803" s="14"/>
      <c r="B5803" s="247"/>
      <c r="C5803" s="248"/>
      <c r="D5803" s="238" t="s">
        <v>252</v>
      </c>
      <c r="E5803" s="249" t="s">
        <v>39</v>
      </c>
      <c r="F5803" s="250" t="s">
        <v>5160</v>
      </c>
      <c r="G5803" s="248"/>
      <c r="H5803" s="251">
        <v>14.108000000000001</v>
      </c>
      <c r="I5803" s="252"/>
      <c r="J5803" s="248"/>
      <c r="K5803" s="248"/>
      <c r="L5803" s="253"/>
      <c r="M5803" s="254"/>
      <c r="N5803" s="255"/>
      <c r="O5803" s="255"/>
      <c r="P5803" s="255"/>
      <c r="Q5803" s="255"/>
      <c r="R5803" s="255"/>
      <c r="S5803" s="255"/>
      <c r="T5803" s="256"/>
      <c r="U5803" s="14"/>
      <c r="V5803" s="14"/>
      <c r="W5803" s="14"/>
      <c r="X5803" s="14"/>
      <c r="Y5803" s="14"/>
      <c r="Z5803" s="14"/>
      <c r="AA5803" s="14"/>
      <c r="AB5803" s="14"/>
      <c r="AC5803" s="14"/>
      <c r="AD5803" s="14"/>
      <c r="AE5803" s="14"/>
      <c r="AT5803" s="257" t="s">
        <v>252</v>
      </c>
      <c r="AU5803" s="257" t="s">
        <v>93</v>
      </c>
      <c r="AV5803" s="14" t="s">
        <v>93</v>
      </c>
      <c r="AW5803" s="14" t="s">
        <v>46</v>
      </c>
      <c r="AX5803" s="14" t="s">
        <v>85</v>
      </c>
      <c r="AY5803" s="257" t="s">
        <v>241</v>
      </c>
    </row>
    <row r="5804" s="13" customFormat="1">
      <c r="A5804" s="13"/>
      <c r="B5804" s="236"/>
      <c r="C5804" s="237"/>
      <c r="D5804" s="238" t="s">
        <v>252</v>
      </c>
      <c r="E5804" s="239" t="s">
        <v>39</v>
      </c>
      <c r="F5804" s="240" t="s">
        <v>1014</v>
      </c>
      <c r="G5804" s="237"/>
      <c r="H5804" s="239" t="s">
        <v>39</v>
      </c>
      <c r="I5804" s="241"/>
      <c r="J5804" s="237"/>
      <c r="K5804" s="237"/>
      <c r="L5804" s="242"/>
      <c r="M5804" s="243"/>
      <c r="N5804" s="244"/>
      <c r="O5804" s="244"/>
      <c r="P5804" s="244"/>
      <c r="Q5804" s="244"/>
      <c r="R5804" s="244"/>
      <c r="S5804" s="244"/>
      <c r="T5804" s="245"/>
      <c r="U5804" s="13"/>
      <c r="V5804" s="13"/>
      <c r="W5804" s="13"/>
      <c r="X5804" s="13"/>
      <c r="Y5804" s="13"/>
      <c r="Z5804" s="13"/>
      <c r="AA5804" s="13"/>
      <c r="AB5804" s="13"/>
      <c r="AC5804" s="13"/>
      <c r="AD5804" s="13"/>
      <c r="AE5804" s="13"/>
      <c r="AT5804" s="246" t="s">
        <v>252</v>
      </c>
      <c r="AU5804" s="246" t="s">
        <v>93</v>
      </c>
      <c r="AV5804" s="13" t="s">
        <v>23</v>
      </c>
      <c r="AW5804" s="13" t="s">
        <v>46</v>
      </c>
      <c r="AX5804" s="13" t="s">
        <v>85</v>
      </c>
      <c r="AY5804" s="246" t="s">
        <v>241</v>
      </c>
    </row>
    <row r="5805" s="14" customFormat="1">
      <c r="A5805" s="14"/>
      <c r="B5805" s="247"/>
      <c r="C5805" s="248"/>
      <c r="D5805" s="238" t="s">
        <v>252</v>
      </c>
      <c r="E5805" s="249" t="s">
        <v>39</v>
      </c>
      <c r="F5805" s="250" t="s">
        <v>5161</v>
      </c>
      <c r="G5805" s="248"/>
      <c r="H5805" s="251">
        <v>17.609999999999999</v>
      </c>
      <c r="I5805" s="252"/>
      <c r="J5805" s="248"/>
      <c r="K5805" s="248"/>
      <c r="L5805" s="253"/>
      <c r="M5805" s="254"/>
      <c r="N5805" s="255"/>
      <c r="O5805" s="255"/>
      <c r="P5805" s="255"/>
      <c r="Q5805" s="255"/>
      <c r="R5805" s="255"/>
      <c r="S5805" s="255"/>
      <c r="T5805" s="256"/>
      <c r="U5805" s="14"/>
      <c r="V5805" s="14"/>
      <c r="W5805" s="14"/>
      <c r="X5805" s="14"/>
      <c r="Y5805" s="14"/>
      <c r="Z5805" s="14"/>
      <c r="AA5805" s="14"/>
      <c r="AB5805" s="14"/>
      <c r="AC5805" s="14"/>
      <c r="AD5805" s="14"/>
      <c r="AE5805" s="14"/>
      <c r="AT5805" s="257" t="s">
        <v>252</v>
      </c>
      <c r="AU5805" s="257" t="s">
        <v>93</v>
      </c>
      <c r="AV5805" s="14" t="s">
        <v>93</v>
      </c>
      <c r="AW5805" s="14" t="s">
        <v>46</v>
      </c>
      <c r="AX5805" s="14" t="s">
        <v>85</v>
      </c>
      <c r="AY5805" s="257" t="s">
        <v>241</v>
      </c>
    </row>
    <row r="5806" s="14" customFormat="1">
      <c r="A5806" s="14"/>
      <c r="B5806" s="247"/>
      <c r="C5806" s="248"/>
      <c r="D5806" s="238" t="s">
        <v>252</v>
      </c>
      <c r="E5806" s="249" t="s">
        <v>39</v>
      </c>
      <c r="F5806" s="250" t="s">
        <v>5162</v>
      </c>
      <c r="G5806" s="248"/>
      <c r="H5806" s="251">
        <v>3.0459999999999998</v>
      </c>
      <c r="I5806" s="252"/>
      <c r="J5806" s="248"/>
      <c r="K5806" s="248"/>
      <c r="L5806" s="253"/>
      <c r="M5806" s="254"/>
      <c r="N5806" s="255"/>
      <c r="O5806" s="255"/>
      <c r="P5806" s="255"/>
      <c r="Q5806" s="255"/>
      <c r="R5806" s="255"/>
      <c r="S5806" s="255"/>
      <c r="T5806" s="256"/>
      <c r="U5806" s="14"/>
      <c r="V5806" s="14"/>
      <c r="W5806" s="14"/>
      <c r="X5806" s="14"/>
      <c r="Y5806" s="14"/>
      <c r="Z5806" s="14"/>
      <c r="AA5806" s="14"/>
      <c r="AB5806" s="14"/>
      <c r="AC5806" s="14"/>
      <c r="AD5806" s="14"/>
      <c r="AE5806" s="14"/>
      <c r="AT5806" s="257" t="s">
        <v>252</v>
      </c>
      <c r="AU5806" s="257" t="s">
        <v>93</v>
      </c>
      <c r="AV5806" s="14" t="s">
        <v>93</v>
      </c>
      <c r="AW5806" s="14" t="s">
        <v>46</v>
      </c>
      <c r="AX5806" s="14" t="s">
        <v>85</v>
      </c>
      <c r="AY5806" s="257" t="s">
        <v>241</v>
      </c>
    </row>
    <row r="5807" s="14" customFormat="1">
      <c r="A5807" s="14"/>
      <c r="B5807" s="247"/>
      <c r="C5807" s="248"/>
      <c r="D5807" s="238" t="s">
        <v>252</v>
      </c>
      <c r="E5807" s="249" t="s">
        <v>39</v>
      </c>
      <c r="F5807" s="250" t="s">
        <v>5163</v>
      </c>
      <c r="G5807" s="248"/>
      <c r="H5807" s="251">
        <v>13.525</v>
      </c>
      <c r="I5807" s="252"/>
      <c r="J5807" s="248"/>
      <c r="K5807" s="248"/>
      <c r="L5807" s="253"/>
      <c r="M5807" s="254"/>
      <c r="N5807" s="255"/>
      <c r="O5807" s="255"/>
      <c r="P5807" s="255"/>
      <c r="Q5807" s="255"/>
      <c r="R5807" s="255"/>
      <c r="S5807" s="255"/>
      <c r="T5807" s="256"/>
      <c r="U5807" s="14"/>
      <c r="V5807" s="14"/>
      <c r="W5807" s="14"/>
      <c r="X5807" s="14"/>
      <c r="Y5807" s="14"/>
      <c r="Z5807" s="14"/>
      <c r="AA5807" s="14"/>
      <c r="AB5807" s="14"/>
      <c r="AC5807" s="14"/>
      <c r="AD5807" s="14"/>
      <c r="AE5807" s="14"/>
      <c r="AT5807" s="257" t="s">
        <v>252</v>
      </c>
      <c r="AU5807" s="257" t="s">
        <v>93</v>
      </c>
      <c r="AV5807" s="14" t="s">
        <v>93</v>
      </c>
      <c r="AW5807" s="14" t="s">
        <v>46</v>
      </c>
      <c r="AX5807" s="14" t="s">
        <v>85</v>
      </c>
      <c r="AY5807" s="257" t="s">
        <v>241</v>
      </c>
    </row>
    <row r="5808" s="13" customFormat="1">
      <c r="A5808" s="13"/>
      <c r="B5808" s="236"/>
      <c r="C5808" s="237"/>
      <c r="D5808" s="238" t="s">
        <v>252</v>
      </c>
      <c r="E5808" s="239" t="s">
        <v>39</v>
      </c>
      <c r="F5808" s="240" t="s">
        <v>1024</v>
      </c>
      <c r="G5808" s="237"/>
      <c r="H5808" s="239" t="s">
        <v>39</v>
      </c>
      <c r="I5808" s="241"/>
      <c r="J5808" s="237"/>
      <c r="K5808" s="237"/>
      <c r="L5808" s="242"/>
      <c r="M5808" s="243"/>
      <c r="N5808" s="244"/>
      <c r="O5808" s="244"/>
      <c r="P5808" s="244"/>
      <c r="Q5808" s="244"/>
      <c r="R5808" s="244"/>
      <c r="S5808" s="244"/>
      <c r="T5808" s="245"/>
      <c r="U5808" s="13"/>
      <c r="V5808" s="13"/>
      <c r="W5808" s="13"/>
      <c r="X5808" s="13"/>
      <c r="Y5808" s="13"/>
      <c r="Z5808" s="13"/>
      <c r="AA5808" s="13"/>
      <c r="AB5808" s="13"/>
      <c r="AC5808" s="13"/>
      <c r="AD5808" s="13"/>
      <c r="AE5808" s="13"/>
      <c r="AT5808" s="246" t="s">
        <v>252</v>
      </c>
      <c r="AU5808" s="246" t="s">
        <v>93</v>
      </c>
      <c r="AV5808" s="13" t="s">
        <v>23</v>
      </c>
      <c r="AW5808" s="13" t="s">
        <v>46</v>
      </c>
      <c r="AX5808" s="13" t="s">
        <v>85</v>
      </c>
      <c r="AY5808" s="246" t="s">
        <v>241</v>
      </c>
    </row>
    <row r="5809" s="14" customFormat="1">
      <c r="A5809" s="14"/>
      <c r="B5809" s="247"/>
      <c r="C5809" s="248"/>
      <c r="D5809" s="238" t="s">
        <v>252</v>
      </c>
      <c r="E5809" s="249" t="s">
        <v>39</v>
      </c>
      <c r="F5809" s="250" t="s">
        <v>5164</v>
      </c>
      <c r="G5809" s="248"/>
      <c r="H5809" s="251">
        <v>10.788</v>
      </c>
      <c r="I5809" s="252"/>
      <c r="J5809" s="248"/>
      <c r="K5809" s="248"/>
      <c r="L5809" s="253"/>
      <c r="M5809" s="254"/>
      <c r="N5809" s="255"/>
      <c r="O5809" s="255"/>
      <c r="P5809" s="255"/>
      <c r="Q5809" s="255"/>
      <c r="R5809" s="255"/>
      <c r="S5809" s="255"/>
      <c r="T5809" s="256"/>
      <c r="U5809" s="14"/>
      <c r="V5809" s="14"/>
      <c r="W5809" s="14"/>
      <c r="X5809" s="14"/>
      <c r="Y5809" s="14"/>
      <c r="Z5809" s="14"/>
      <c r="AA5809" s="14"/>
      <c r="AB5809" s="14"/>
      <c r="AC5809" s="14"/>
      <c r="AD5809" s="14"/>
      <c r="AE5809" s="14"/>
      <c r="AT5809" s="257" t="s">
        <v>252</v>
      </c>
      <c r="AU5809" s="257" t="s">
        <v>93</v>
      </c>
      <c r="AV5809" s="14" t="s">
        <v>93</v>
      </c>
      <c r="AW5809" s="14" t="s">
        <v>46</v>
      </c>
      <c r="AX5809" s="14" t="s">
        <v>85</v>
      </c>
      <c r="AY5809" s="257" t="s">
        <v>241</v>
      </c>
    </row>
    <row r="5810" s="14" customFormat="1">
      <c r="A5810" s="14"/>
      <c r="B5810" s="247"/>
      <c r="C5810" s="248"/>
      <c r="D5810" s="238" t="s">
        <v>252</v>
      </c>
      <c r="E5810" s="249" t="s">
        <v>39</v>
      </c>
      <c r="F5810" s="250" t="s">
        <v>5165</v>
      </c>
      <c r="G5810" s="248"/>
      <c r="H5810" s="251">
        <v>10.788</v>
      </c>
      <c r="I5810" s="252"/>
      <c r="J5810" s="248"/>
      <c r="K5810" s="248"/>
      <c r="L5810" s="253"/>
      <c r="M5810" s="254"/>
      <c r="N5810" s="255"/>
      <c r="O5810" s="255"/>
      <c r="P5810" s="255"/>
      <c r="Q5810" s="255"/>
      <c r="R5810" s="255"/>
      <c r="S5810" s="255"/>
      <c r="T5810" s="256"/>
      <c r="U5810" s="14"/>
      <c r="V5810" s="14"/>
      <c r="W5810" s="14"/>
      <c r="X5810" s="14"/>
      <c r="Y5810" s="14"/>
      <c r="Z5810" s="14"/>
      <c r="AA5810" s="14"/>
      <c r="AB5810" s="14"/>
      <c r="AC5810" s="14"/>
      <c r="AD5810" s="14"/>
      <c r="AE5810" s="14"/>
      <c r="AT5810" s="257" t="s">
        <v>252</v>
      </c>
      <c r="AU5810" s="257" t="s">
        <v>93</v>
      </c>
      <c r="AV5810" s="14" t="s">
        <v>93</v>
      </c>
      <c r="AW5810" s="14" t="s">
        <v>46</v>
      </c>
      <c r="AX5810" s="14" t="s">
        <v>85</v>
      </c>
      <c r="AY5810" s="257" t="s">
        <v>241</v>
      </c>
    </row>
    <row r="5811" s="13" customFormat="1">
      <c r="A5811" s="13"/>
      <c r="B5811" s="236"/>
      <c r="C5811" s="237"/>
      <c r="D5811" s="238" t="s">
        <v>252</v>
      </c>
      <c r="E5811" s="239" t="s">
        <v>39</v>
      </c>
      <c r="F5811" s="240" t="s">
        <v>1131</v>
      </c>
      <c r="G5811" s="237"/>
      <c r="H5811" s="239" t="s">
        <v>39</v>
      </c>
      <c r="I5811" s="241"/>
      <c r="J5811" s="237"/>
      <c r="K5811" s="237"/>
      <c r="L5811" s="242"/>
      <c r="M5811" s="243"/>
      <c r="N5811" s="244"/>
      <c r="O5811" s="244"/>
      <c r="P5811" s="244"/>
      <c r="Q5811" s="244"/>
      <c r="R5811" s="244"/>
      <c r="S5811" s="244"/>
      <c r="T5811" s="245"/>
      <c r="U5811" s="13"/>
      <c r="V5811" s="13"/>
      <c r="W5811" s="13"/>
      <c r="X5811" s="13"/>
      <c r="Y5811" s="13"/>
      <c r="Z5811" s="13"/>
      <c r="AA5811" s="13"/>
      <c r="AB5811" s="13"/>
      <c r="AC5811" s="13"/>
      <c r="AD5811" s="13"/>
      <c r="AE5811" s="13"/>
      <c r="AT5811" s="246" t="s">
        <v>252</v>
      </c>
      <c r="AU5811" s="246" t="s">
        <v>93</v>
      </c>
      <c r="AV5811" s="13" t="s">
        <v>23</v>
      </c>
      <c r="AW5811" s="13" t="s">
        <v>46</v>
      </c>
      <c r="AX5811" s="13" t="s">
        <v>85</v>
      </c>
      <c r="AY5811" s="246" t="s">
        <v>241</v>
      </c>
    </row>
    <row r="5812" s="14" customFormat="1">
      <c r="A5812" s="14"/>
      <c r="B5812" s="247"/>
      <c r="C5812" s="248"/>
      <c r="D5812" s="238" t="s">
        <v>252</v>
      </c>
      <c r="E5812" s="249" t="s">
        <v>39</v>
      </c>
      <c r="F5812" s="250" t="s">
        <v>5166</v>
      </c>
      <c r="G5812" s="248"/>
      <c r="H5812" s="251">
        <v>3.4649999999999999</v>
      </c>
      <c r="I5812" s="252"/>
      <c r="J5812" s="248"/>
      <c r="K5812" s="248"/>
      <c r="L5812" s="253"/>
      <c r="M5812" s="254"/>
      <c r="N5812" s="255"/>
      <c r="O5812" s="255"/>
      <c r="P5812" s="255"/>
      <c r="Q5812" s="255"/>
      <c r="R5812" s="255"/>
      <c r="S5812" s="255"/>
      <c r="T5812" s="256"/>
      <c r="U5812" s="14"/>
      <c r="V5812" s="14"/>
      <c r="W5812" s="14"/>
      <c r="X5812" s="14"/>
      <c r="Y5812" s="14"/>
      <c r="Z5812" s="14"/>
      <c r="AA5812" s="14"/>
      <c r="AB5812" s="14"/>
      <c r="AC5812" s="14"/>
      <c r="AD5812" s="14"/>
      <c r="AE5812" s="14"/>
      <c r="AT5812" s="257" t="s">
        <v>252</v>
      </c>
      <c r="AU5812" s="257" t="s">
        <v>93</v>
      </c>
      <c r="AV5812" s="14" t="s">
        <v>93</v>
      </c>
      <c r="AW5812" s="14" t="s">
        <v>46</v>
      </c>
      <c r="AX5812" s="14" t="s">
        <v>85</v>
      </c>
      <c r="AY5812" s="257" t="s">
        <v>241</v>
      </c>
    </row>
    <row r="5813" s="14" customFormat="1">
      <c r="A5813" s="14"/>
      <c r="B5813" s="247"/>
      <c r="C5813" s="248"/>
      <c r="D5813" s="238" t="s">
        <v>252</v>
      </c>
      <c r="E5813" s="249" t="s">
        <v>39</v>
      </c>
      <c r="F5813" s="250" t="s">
        <v>5167</v>
      </c>
      <c r="G5813" s="248"/>
      <c r="H5813" s="251">
        <v>8.8010000000000002</v>
      </c>
      <c r="I5813" s="252"/>
      <c r="J5813" s="248"/>
      <c r="K5813" s="248"/>
      <c r="L5813" s="253"/>
      <c r="M5813" s="254"/>
      <c r="N5813" s="255"/>
      <c r="O5813" s="255"/>
      <c r="P5813" s="255"/>
      <c r="Q5813" s="255"/>
      <c r="R5813" s="255"/>
      <c r="S5813" s="255"/>
      <c r="T5813" s="256"/>
      <c r="U5813" s="14"/>
      <c r="V5813" s="14"/>
      <c r="W5813" s="14"/>
      <c r="X5813" s="14"/>
      <c r="Y5813" s="14"/>
      <c r="Z5813" s="14"/>
      <c r="AA5813" s="14"/>
      <c r="AB5813" s="14"/>
      <c r="AC5813" s="14"/>
      <c r="AD5813" s="14"/>
      <c r="AE5813" s="14"/>
      <c r="AT5813" s="257" t="s">
        <v>252</v>
      </c>
      <c r="AU5813" s="257" t="s">
        <v>93</v>
      </c>
      <c r="AV5813" s="14" t="s">
        <v>93</v>
      </c>
      <c r="AW5813" s="14" t="s">
        <v>46</v>
      </c>
      <c r="AX5813" s="14" t="s">
        <v>85</v>
      </c>
      <c r="AY5813" s="257" t="s">
        <v>241</v>
      </c>
    </row>
    <row r="5814" s="14" customFormat="1">
      <c r="A5814" s="14"/>
      <c r="B5814" s="247"/>
      <c r="C5814" s="248"/>
      <c r="D5814" s="238" t="s">
        <v>252</v>
      </c>
      <c r="E5814" s="249" t="s">
        <v>39</v>
      </c>
      <c r="F5814" s="250" t="s">
        <v>5168</v>
      </c>
      <c r="G5814" s="248"/>
      <c r="H5814" s="251">
        <v>9.9329999999999998</v>
      </c>
      <c r="I5814" s="252"/>
      <c r="J5814" s="248"/>
      <c r="K5814" s="248"/>
      <c r="L5814" s="253"/>
      <c r="M5814" s="254"/>
      <c r="N5814" s="255"/>
      <c r="O5814" s="255"/>
      <c r="P5814" s="255"/>
      <c r="Q5814" s="255"/>
      <c r="R5814" s="255"/>
      <c r="S5814" s="255"/>
      <c r="T5814" s="256"/>
      <c r="U5814" s="14"/>
      <c r="V5814" s="14"/>
      <c r="W5814" s="14"/>
      <c r="X5814" s="14"/>
      <c r="Y5814" s="14"/>
      <c r="Z5814" s="14"/>
      <c r="AA5814" s="14"/>
      <c r="AB5814" s="14"/>
      <c r="AC5814" s="14"/>
      <c r="AD5814" s="14"/>
      <c r="AE5814" s="14"/>
      <c r="AT5814" s="257" t="s">
        <v>252</v>
      </c>
      <c r="AU5814" s="257" t="s">
        <v>93</v>
      </c>
      <c r="AV5814" s="14" t="s">
        <v>93</v>
      </c>
      <c r="AW5814" s="14" t="s">
        <v>46</v>
      </c>
      <c r="AX5814" s="14" t="s">
        <v>85</v>
      </c>
      <c r="AY5814" s="257" t="s">
        <v>241</v>
      </c>
    </row>
    <row r="5815" s="15" customFormat="1">
      <c r="A5815" s="15"/>
      <c r="B5815" s="258"/>
      <c r="C5815" s="259"/>
      <c r="D5815" s="238" t="s">
        <v>252</v>
      </c>
      <c r="E5815" s="260" t="s">
        <v>39</v>
      </c>
      <c r="F5815" s="261" t="s">
        <v>274</v>
      </c>
      <c r="G5815" s="259"/>
      <c r="H5815" s="262">
        <v>143.077</v>
      </c>
      <c r="I5815" s="263"/>
      <c r="J5815" s="259"/>
      <c r="K5815" s="259"/>
      <c r="L5815" s="264"/>
      <c r="M5815" s="265"/>
      <c r="N5815" s="266"/>
      <c r="O5815" s="266"/>
      <c r="P5815" s="266"/>
      <c r="Q5815" s="266"/>
      <c r="R5815" s="266"/>
      <c r="S5815" s="266"/>
      <c r="T5815" s="267"/>
      <c r="U5815" s="15"/>
      <c r="V5815" s="15"/>
      <c r="W5815" s="15"/>
      <c r="X5815" s="15"/>
      <c r="Y5815" s="15"/>
      <c r="Z5815" s="15"/>
      <c r="AA5815" s="15"/>
      <c r="AB5815" s="15"/>
      <c r="AC5815" s="15"/>
      <c r="AD5815" s="15"/>
      <c r="AE5815" s="15"/>
      <c r="AT5815" s="268" t="s">
        <v>252</v>
      </c>
      <c r="AU5815" s="268" t="s">
        <v>93</v>
      </c>
      <c r="AV5815" s="15" t="s">
        <v>248</v>
      </c>
      <c r="AW5815" s="15" t="s">
        <v>46</v>
      </c>
      <c r="AX5815" s="15" t="s">
        <v>23</v>
      </c>
      <c r="AY5815" s="268" t="s">
        <v>241</v>
      </c>
    </row>
    <row r="5816" s="2" customFormat="1" ht="24.15" customHeight="1">
      <c r="A5816" s="42"/>
      <c r="B5816" s="43"/>
      <c r="C5816" s="218" t="s">
        <v>5169</v>
      </c>
      <c r="D5816" s="218" t="s">
        <v>243</v>
      </c>
      <c r="E5816" s="219" t="s">
        <v>5170</v>
      </c>
      <c r="F5816" s="220" t="s">
        <v>5171</v>
      </c>
      <c r="G5816" s="221" t="s">
        <v>515</v>
      </c>
      <c r="H5816" s="222">
        <v>170.815</v>
      </c>
      <c r="I5816" s="223"/>
      <c r="J5816" s="224">
        <f>ROUND(I5816*H5816,2)</f>
        <v>0</v>
      </c>
      <c r="K5816" s="220" t="s">
        <v>247</v>
      </c>
      <c r="L5816" s="48"/>
      <c r="M5816" s="225" t="s">
        <v>39</v>
      </c>
      <c r="N5816" s="226" t="s">
        <v>56</v>
      </c>
      <c r="O5816" s="88"/>
      <c r="P5816" s="227">
        <f>O5816*H5816</f>
        <v>0</v>
      </c>
      <c r="Q5816" s="227">
        <v>0.00091</v>
      </c>
      <c r="R5816" s="227">
        <f>Q5816*H5816</f>
        <v>0.15544164999999999</v>
      </c>
      <c r="S5816" s="227">
        <v>0</v>
      </c>
      <c r="T5816" s="228">
        <f>S5816*H5816</f>
        <v>0</v>
      </c>
      <c r="U5816" s="42"/>
      <c r="V5816" s="42"/>
      <c r="W5816" s="42"/>
      <c r="X5816" s="42"/>
      <c r="Y5816" s="42"/>
      <c r="Z5816" s="42"/>
      <c r="AA5816" s="42"/>
      <c r="AB5816" s="42"/>
      <c r="AC5816" s="42"/>
      <c r="AD5816" s="42"/>
      <c r="AE5816" s="42"/>
      <c r="AR5816" s="229" t="s">
        <v>462</v>
      </c>
      <c r="AT5816" s="229" t="s">
        <v>243</v>
      </c>
      <c r="AU5816" s="229" t="s">
        <v>93</v>
      </c>
      <c r="AY5816" s="20" t="s">
        <v>241</v>
      </c>
      <c r="BE5816" s="230">
        <f>IF(N5816="základní",J5816,0)</f>
        <v>0</v>
      </c>
      <c r="BF5816" s="230">
        <f>IF(N5816="snížená",J5816,0)</f>
        <v>0</v>
      </c>
      <c r="BG5816" s="230">
        <f>IF(N5816="zákl. přenesená",J5816,0)</f>
        <v>0</v>
      </c>
      <c r="BH5816" s="230">
        <f>IF(N5816="sníž. přenesená",J5816,0)</f>
        <v>0</v>
      </c>
      <c r="BI5816" s="230">
        <f>IF(N5816="nulová",J5816,0)</f>
        <v>0</v>
      </c>
      <c r="BJ5816" s="20" t="s">
        <v>23</v>
      </c>
      <c r="BK5816" s="230">
        <f>ROUND(I5816*H5816,2)</f>
        <v>0</v>
      </c>
      <c r="BL5816" s="20" t="s">
        <v>462</v>
      </c>
      <c r="BM5816" s="229" t="s">
        <v>5172</v>
      </c>
    </row>
    <row r="5817" s="2" customFormat="1">
      <c r="A5817" s="42"/>
      <c r="B5817" s="43"/>
      <c r="C5817" s="44"/>
      <c r="D5817" s="231" t="s">
        <v>250</v>
      </c>
      <c r="E5817" s="44"/>
      <c r="F5817" s="232" t="s">
        <v>5173</v>
      </c>
      <c r="G5817" s="44"/>
      <c r="H5817" s="44"/>
      <c r="I5817" s="233"/>
      <c r="J5817" s="44"/>
      <c r="K5817" s="44"/>
      <c r="L5817" s="48"/>
      <c r="M5817" s="234"/>
      <c r="N5817" s="235"/>
      <c r="O5817" s="88"/>
      <c r="P5817" s="88"/>
      <c r="Q5817" s="88"/>
      <c r="R5817" s="88"/>
      <c r="S5817" s="88"/>
      <c r="T5817" s="89"/>
      <c r="U5817" s="42"/>
      <c r="V5817" s="42"/>
      <c r="W5817" s="42"/>
      <c r="X5817" s="42"/>
      <c r="Y5817" s="42"/>
      <c r="Z5817" s="42"/>
      <c r="AA5817" s="42"/>
      <c r="AB5817" s="42"/>
      <c r="AC5817" s="42"/>
      <c r="AD5817" s="42"/>
      <c r="AE5817" s="42"/>
      <c r="AT5817" s="20" t="s">
        <v>250</v>
      </c>
      <c r="AU5817" s="20" t="s">
        <v>93</v>
      </c>
    </row>
    <row r="5818" s="13" customFormat="1">
      <c r="A5818" s="13"/>
      <c r="B5818" s="236"/>
      <c r="C5818" s="237"/>
      <c r="D5818" s="238" t="s">
        <v>252</v>
      </c>
      <c r="E5818" s="239" t="s">
        <v>39</v>
      </c>
      <c r="F5818" s="240" t="s">
        <v>1011</v>
      </c>
      <c r="G5818" s="237"/>
      <c r="H5818" s="239" t="s">
        <v>39</v>
      </c>
      <c r="I5818" s="241"/>
      <c r="J5818" s="237"/>
      <c r="K5818" s="237"/>
      <c r="L5818" s="242"/>
      <c r="M5818" s="243"/>
      <c r="N5818" s="244"/>
      <c r="O5818" s="244"/>
      <c r="P5818" s="244"/>
      <c r="Q5818" s="244"/>
      <c r="R5818" s="244"/>
      <c r="S5818" s="244"/>
      <c r="T5818" s="245"/>
      <c r="U5818" s="13"/>
      <c r="V5818" s="13"/>
      <c r="W5818" s="13"/>
      <c r="X5818" s="13"/>
      <c r="Y5818" s="13"/>
      <c r="Z5818" s="13"/>
      <c r="AA5818" s="13"/>
      <c r="AB5818" s="13"/>
      <c r="AC5818" s="13"/>
      <c r="AD5818" s="13"/>
      <c r="AE5818" s="13"/>
      <c r="AT5818" s="246" t="s">
        <v>252</v>
      </c>
      <c r="AU5818" s="246" t="s">
        <v>93</v>
      </c>
      <c r="AV5818" s="13" t="s">
        <v>23</v>
      </c>
      <c r="AW5818" s="13" t="s">
        <v>46</v>
      </c>
      <c r="AX5818" s="13" t="s">
        <v>85</v>
      </c>
      <c r="AY5818" s="246" t="s">
        <v>241</v>
      </c>
    </row>
    <row r="5819" s="14" customFormat="1">
      <c r="A5819" s="14"/>
      <c r="B5819" s="247"/>
      <c r="C5819" s="248"/>
      <c r="D5819" s="238" t="s">
        <v>252</v>
      </c>
      <c r="E5819" s="249" t="s">
        <v>39</v>
      </c>
      <c r="F5819" s="250" t="s">
        <v>5174</v>
      </c>
      <c r="G5819" s="248"/>
      <c r="H5819" s="251">
        <v>3</v>
      </c>
      <c r="I5819" s="252"/>
      <c r="J5819" s="248"/>
      <c r="K5819" s="248"/>
      <c r="L5819" s="253"/>
      <c r="M5819" s="254"/>
      <c r="N5819" s="255"/>
      <c r="O5819" s="255"/>
      <c r="P5819" s="255"/>
      <c r="Q5819" s="255"/>
      <c r="R5819" s="255"/>
      <c r="S5819" s="255"/>
      <c r="T5819" s="256"/>
      <c r="U5819" s="14"/>
      <c r="V5819" s="14"/>
      <c r="W5819" s="14"/>
      <c r="X5819" s="14"/>
      <c r="Y5819" s="14"/>
      <c r="Z5819" s="14"/>
      <c r="AA5819" s="14"/>
      <c r="AB5819" s="14"/>
      <c r="AC5819" s="14"/>
      <c r="AD5819" s="14"/>
      <c r="AE5819" s="14"/>
      <c r="AT5819" s="257" t="s">
        <v>252</v>
      </c>
      <c r="AU5819" s="257" t="s">
        <v>93</v>
      </c>
      <c r="AV5819" s="14" t="s">
        <v>93</v>
      </c>
      <c r="AW5819" s="14" t="s">
        <v>46</v>
      </c>
      <c r="AX5819" s="14" t="s">
        <v>85</v>
      </c>
      <c r="AY5819" s="257" t="s">
        <v>241</v>
      </c>
    </row>
    <row r="5820" s="14" customFormat="1">
      <c r="A5820" s="14"/>
      <c r="B5820" s="247"/>
      <c r="C5820" s="248"/>
      <c r="D5820" s="238" t="s">
        <v>252</v>
      </c>
      <c r="E5820" s="249" t="s">
        <v>39</v>
      </c>
      <c r="F5820" s="250" t="s">
        <v>5175</v>
      </c>
      <c r="G5820" s="248"/>
      <c r="H5820" s="251">
        <v>3</v>
      </c>
      <c r="I5820" s="252"/>
      <c r="J5820" s="248"/>
      <c r="K5820" s="248"/>
      <c r="L5820" s="253"/>
      <c r="M5820" s="254"/>
      <c r="N5820" s="255"/>
      <c r="O5820" s="255"/>
      <c r="P5820" s="255"/>
      <c r="Q5820" s="255"/>
      <c r="R5820" s="255"/>
      <c r="S5820" s="255"/>
      <c r="T5820" s="256"/>
      <c r="U5820" s="14"/>
      <c r="V5820" s="14"/>
      <c r="W5820" s="14"/>
      <c r="X5820" s="14"/>
      <c r="Y5820" s="14"/>
      <c r="Z5820" s="14"/>
      <c r="AA5820" s="14"/>
      <c r="AB5820" s="14"/>
      <c r="AC5820" s="14"/>
      <c r="AD5820" s="14"/>
      <c r="AE5820" s="14"/>
      <c r="AT5820" s="257" t="s">
        <v>252</v>
      </c>
      <c r="AU5820" s="257" t="s">
        <v>93</v>
      </c>
      <c r="AV5820" s="14" t="s">
        <v>93</v>
      </c>
      <c r="AW5820" s="14" t="s">
        <v>46</v>
      </c>
      <c r="AX5820" s="14" t="s">
        <v>85</v>
      </c>
      <c r="AY5820" s="257" t="s">
        <v>241</v>
      </c>
    </row>
    <row r="5821" s="14" customFormat="1">
      <c r="A5821" s="14"/>
      <c r="B5821" s="247"/>
      <c r="C5821" s="248"/>
      <c r="D5821" s="238" t="s">
        <v>252</v>
      </c>
      <c r="E5821" s="249" t="s">
        <v>39</v>
      </c>
      <c r="F5821" s="250" t="s">
        <v>5176</v>
      </c>
      <c r="G5821" s="248"/>
      <c r="H5821" s="251">
        <v>3</v>
      </c>
      <c r="I5821" s="252"/>
      <c r="J5821" s="248"/>
      <c r="K5821" s="248"/>
      <c r="L5821" s="253"/>
      <c r="M5821" s="254"/>
      <c r="N5821" s="255"/>
      <c r="O5821" s="255"/>
      <c r="P5821" s="255"/>
      <c r="Q5821" s="255"/>
      <c r="R5821" s="255"/>
      <c r="S5821" s="255"/>
      <c r="T5821" s="256"/>
      <c r="U5821" s="14"/>
      <c r="V5821" s="14"/>
      <c r="W5821" s="14"/>
      <c r="X5821" s="14"/>
      <c r="Y5821" s="14"/>
      <c r="Z5821" s="14"/>
      <c r="AA5821" s="14"/>
      <c r="AB5821" s="14"/>
      <c r="AC5821" s="14"/>
      <c r="AD5821" s="14"/>
      <c r="AE5821" s="14"/>
      <c r="AT5821" s="257" t="s">
        <v>252</v>
      </c>
      <c r="AU5821" s="257" t="s">
        <v>93</v>
      </c>
      <c r="AV5821" s="14" t="s">
        <v>93</v>
      </c>
      <c r="AW5821" s="14" t="s">
        <v>46</v>
      </c>
      <c r="AX5821" s="14" t="s">
        <v>85</v>
      </c>
      <c r="AY5821" s="257" t="s">
        <v>241</v>
      </c>
    </row>
    <row r="5822" s="14" customFormat="1">
      <c r="A5822" s="14"/>
      <c r="B5822" s="247"/>
      <c r="C5822" s="248"/>
      <c r="D5822" s="238" t="s">
        <v>252</v>
      </c>
      <c r="E5822" s="249" t="s">
        <v>39</v>
      </c>
      <c r="F5822" s="250" t="s">
        <v>5177</v>
      </c>
      <c r="G5822" s="248"/>
      <c r="H5822" s="251">
        <v>12.775</v>
      </c>
      <c r="I5822" s="252"/>
      <c r="J5822" s="248"/>
      <c r="K5822" s="248"/>
      <c r="L5822" s="253"/>
      <c r="M5822" s="254"/>
      <c r="N5822" s="255"/>
      <c r="O5822" s="255"/>
      <c r="P5822" s="255"/>
      <c r="Q5822" s="255"/>
      <c r="R5822" s="255"/>
      <c r="S5822" s="255"/>
      <c r="T5822" s="256"/>
      <c r="U5822" s="14"/>
      <c r="V5822" s="14"/>
      <c r="W5822" s="14"/>
      <c r="X5822" s="14"/>
      <c r="Y5822" s="14"/>
      <c r="Z5822" s="14"/>
      <c r="AA5822" s="14"/>
      <c r="AB5822" s="14"/>
      <c r="AC5822" s="14"/>
      <c r="AD5822" s="14"/>
      <c r="AE5822" s="14"/>
      <c r="AT5822" s="257" t="s">
        <v>252</v>
      </c>
      <c r="AU5822" s="257" t="s">
        <v>93</v>
      </c>
      <c r="AV5822" s="14" t="s">
        <v>93</v>
      </c>
      <c r="AW5822" s="14" t="s">
        <v>46</v>
      </c>
      <c r="AX5822" s="14" t="s">
        <v>85</v>
      </c>
      <c r="AY5822" s="257" t="s">
        <v>241</v>
      </c>
    </row>
    <row r="5823" s="14" customFormat="1">
      <c r="A5823" s="14"/>
      <c r="B5823" s="247"/>
      <c r="C5823" s="248"/>
      <c r="D5823" s="238" t="s">
        <v>252</v>
      </c>
      <c r="E5823" s="249" t="s">
        <v>39</v>
      </c>
      <c r="F5823" s="250" t="s">
        <v>5178</v>
      </c>
      <c r="G5823" s="248"/>
      <c r="H5823" s="251">
        <v>10.960000000000001</v>
      </c>
      <c r="I5823" s="252"/>
      <c r="J5823" s="248"/>
      <c r="K5823" s="248"/>
      <c r="L5823" s="253"/>
      <c r="M5823" s="254"/>
      <c r="N5823" s="255"/>
      <c r="O5823" s="255"/>
      <c r="P5823" s="255"/>
      <c r="Q5823" s="255"/>
      <c r="R5823" s="255"/>
      <c r="S5823" s="255"/>
      <c r="T5823" s="256"/>
      <c r="U5823" s="14"/>
      <c r="V5823" s="14"/>
      <c r="W5823" s="14"/>
      <c r="X5823" s="14"/>
      <c r="Y5823" s="14"/>
      <c r="Z5823" s="14"/>
      <c r="AA5823" s="14"/>
      <c r="AB5823" s="14"/>
      <c r="AC5823" s="14"/>
      <c r="AD5823" s="14"/>
      <c r="AE5823" s="14"/>
      <c r="AT5823" s="257" t="s">
        <v>252</v>
      </c>
      <c r="AU5823" s="257" t="s">
        <v>93</v>
      </c>
      <c r="AV5823" s="14" t="s">
        <v>93</v>
      </c>
      <c r="AW5823" s="14" t="s">
        <v>46</v>
      </c>
      <c r="AX5823" s="14" t="s">
        <v>85</v>
      </c>
      <c r="AY5823" s="257" t="s">
        <v>241</v>
      </c>
    </row>
    <row r="5824" s="14" customFormat="1">
      <c r="A5824" s="14"/>
      <c r="B5824" s="247"/>
      <c r="C5824" s="248"/>
      <c r="D5824" s="238" t="s">
        <v>252</v>
      </c>
      <c r="E5824" s="249" t="s">
        <v>39</v>
      </c>
      <c r="F5824" s="250" t="s">
        <v>5179</v>
      </c>
      <c r="G5824" s="248"/>
      <c r="H5824" s="251">
        <v>2.2999999999999998</v>
      </c>
      <c r="I5824" s="252"/>
      <c r="J5824" s="248"/>
      <c r="K5824" s="248"/>
      <c r="L5824" s="253"/>
      <c r="M5824" s="254"/>
      <c r="N5824" s="255"/>
      <c r="O5824" s="255"/>
      <c r="P5824" s="255"/>
      <c r="Q5824" s="255"/>
      <c r="R5824" s="255"/>
      <c r="S5824" s="255"/>
      <c r="T5824" s="256"/>
      <c r="U5824" s="14"/>
      <c r="V5824" s="14"/>
      <c r="W5824" s="14"/>
      <c r="X5824" s="14"/>
      <c r="Y5824" s="14"/>
      <c r="Z5824" s="14"/>
      <c r="AA5824" s="14"/>
      <c r="AB5824" s="14"/>
      <c r="AC5824" s="14"/>
      <c r="AD5824" s="14"/>
      <c r="AE5824" s="14"/>
      <c r="AT5824" s="257" t="s">
        <v>252</v>
      </c>
      <c r="AU5824" s="257" t="s">
        <v>93</v>
      </c>
      <c r="AV5824" s="14" t="s">
        <v>93</v>
      </c>
      <c r="AW5824" s="14" t="s">
        <v>46</v>
      </c>
      <c r="AX5824" s="14" t="s">
        <v>85</v>
      </c>
      <c r="AY5824" s="257" t="s">
        <v>241</v>
      </c>
    </row>
    <row r="5825" s="14" customFormat="1">
      <c r="A5825" s="14"/>
      <c r="B5825" s="247"/>
      <c r="C5825" s="248"/>
      <c r="D5825" s="238" t="s">
        <v>252</v>
      </c>
      <c r="E5825" s="249" t="s">
        <v>39</v>
      </c>
      <c r="F5825" s="250" t="s">
        <v>5180</v>
      </c>
      <c r="G5825" s="248"/>
      <c r="H5825" s="251">
        <v>3</v>
      </c>
      <c r="I5825" s="252"/>
      <c r="J5825" s="248"/>
      <c r="K5825" s="248"/>
      <c r="L5825" s="253"/>
      <c r="M5825" s="254"/>
      <c r="N5825" s="255"/>
      <c r="O5825" s="255"/>
      <c r="P5825" s="255"/>
      <c r="Q5825" s="255"/>
      <c r="R5825" s="255"/>
      <c r="S5825" s="255"/>
      <c r="T5825" s="256"/>
      <c r="U5825" s="14"/>
      <c r="V5825" s="14"/>
      <c r="W5825" s="14"/>
      <c r="X5825" s="14"/>
      <c r="Y5825" s="14"/>
      <c r="Z5825" s="14"/>
      <c r="AA5825" s="14"/>
      <c r="AB5825" s="14"/>
      <c r="AC5825" s="14"/>
      <c r="AD5825" s="14"/>
      <c r="AE5825" s="14"/>
      <c r="AT5825" s="257" t="s">
        <v>252</v>
      </c>
      <c r="AU5825" s="257" t="s">
        <v>93</v>
      </c>
      <c r="AV5825" s="14" t="s">
        <v>93</v>
      </c>
      <c r="AW5825" s="14" t="s">
        <v>46</v>
      </c>
      <c r="AX5825" s="14" t="s">
        <v>85</v>
      </c>
      <c r="AY5825" s="257" t="s">
        <v>241</v>
      </c>
    </row>
    <row r="5826" s="13" customFormat="1">
      <c r="A5826" s="13"/>
      <c r="B5826" s="236"/>
      <c r="C5826" s="237"/>
      <c r="D5826" s="238" t="s">
        <v>252</v>
      </c>
      <c r="E5826" s="239" t="s">
        <v>39</v>
      </c>
      <c r="F5826" s="240" t="s">
        <v>1021</v>
      </c>
      <c r="G5826" s="237"/>
      <c r="H5826" s="239" t="s">
        <v>39</v>
      </c>
      <c r="I5826" s="241"/>
      <c r="J5826" s="237"/>
      <c r="K5826" s="237"/>
      <c r="L5826" s="242"/>
      <c r="M5826" s="243"/>
      <c r="N5826" s="244"/>
      <c r="O5826" s="244"/>
      <c r="P5826" s="244"/>
      <c r="Q5826" s="244"/>
      <c r="R5826" s="244"/>
      <c r="S5826" s="244"/>
      <c r="T5826" s="245"/>
      <c r="U5826" s="13"/>
      <c r="V5826" s="13"/>
      <c r="W5826" s="13"/>
      <c r="X5826" s="13"/>
      <c r="Y5826" s="13"/>
      <c r="Z5826" s="13"/>
      <c r="AA5826" s="13"/>
      <c r="AB5826" s="13"/>
      <c r="AC5826" s="13"/>
      <c r="AD5826" s="13"/>
      <c r="AE5826" s="13"/>
      <c r="AT5826" s="246" t="s">
        <v>252</v>
      </c>
      <c r="AU5826" s="246" t="s">
        <v>93</v>
      </c>
      <c r="AV5826" s="13" t="s">
        <v>23</v>
      </c>
      <c r="AW5826" s="13" t="s">
        <v>46</v>
      </c>
      <c r="AX5826" s="13" t="s">
        <v>85</v>
      </c>
      <c r="AY5826" s="246" t="s">
        <v>241</v>
      </c>
    </row>
    <row r="5827" s="14" customFormat="1">
      <c r="A5827" s="14"/>
      <c r="B5827" s="247"/>
      <c r="C5827" s="248"/>
      <c r="D5827" s="238" t="s">
        <v>252</v>
      </c>
      <c r="E5827" s="249" t="s">
        <v>39</v>
      </c>
      <c r="F5827" s="250" t="s">
        <v>5181</v>
      </c>
      <c r="G5827" s="248"/>
      <c r="H5827" s="251">
        <v>8.4000000000000004</v>
      </c>
      <c r="I5827" s="252"/>
      <c r="J5827" s="248"/>
      <c r="K5827" s="248"/>
      <c r="L5827" s="253"/>
      <c r="M5827" s="254"/>
      <c r="N5827" s="255"/>
      <c r="O5827" s="255"/>
      <c r="P5827" s="255"/>
      <c r="Q5827" s="255"/>
      <c r="R5827" s="255"/>
      <c r="S5827" s="255"/>
      <c r="T5827" s="256"/>
      <c r="U5827" s="14"/>
      <c r="V5827" s="14"/>
      <c r="W5827" s="14"/>
      <c r="X5827" s="14"/>
      <c r="Y5827" s="14"/>
      <c r="Z5827" s="14"/>
      <c r="AA5827" s="14"/>
      <c r="AB5827" s="14"/>
      <c r="AC5827" s="14"/>
      <c r="AD5827" s="14"/>
      <c r="AE5827" s="14"/>
      <c r="AT5827" s="257" t="s">
        <v>252</v>
      </c>
      <c r="AU5827" s="257" t="s">
        <v>93</v>
      </c>
      <c r="AV5827" s="14" t="s">
        <v>93</v>
      </c>
      <c r="AW5827" s="14" t="s">
        <v>46</v>
      </c>
      <c r="AX5827" s="14" t="s">
        <v>85</v>
      </c>
      <c r="AY5827" s="257" t="s">
        <v>241</v>
      </c>
    </row>
    <row r="5828" s="14" customFormat="1">
      <c r="A5828" s="14"/>
      <c r="B5828" s="247"/>
      <c r="C5828" s="248"/>
      <c r="D5828" s="238" t="s">
        <v>252</v>
      </c>
      <c r="E5828" s="249" t="s">
        <v>39</v>
      </c>
      <c r="F5828" s="250" t="s">
        <v>5182</v>
      </c>
      <c r="G5828" s="248"/>
      <c r="H5828" s="251">
        <v>6</v>
      </c>
      <c r="I5828" s="252"/>
      <c r="J5828" s="248"/>
      <c r="K5828" s="248"/>
      <c r="L5828" s="253"/>
      <c r="M5828" s="254"/>
      <c r="N5828" s="255"/>
      <c r="O5828" s="255"/>
      <c r="P5828" s="255"/>
      <c r="Q5828" s="255"/>
      <c r="R5828" s="255"/>
      <c r="S5828" s="255"/>
      <c r="T5828" s="256"/>
      <c r="U5828" s="14"/>
      <c r="V5828" s="14"/>
      <c r="W5828" s="14"/>
      <c r="X5828" s="14"/>
      <c r="Y5828" s="14"/>
      <c r="Z5828" s="14"/>
      <c r="AA5828" s="14"/>
      <c r="AB5828" s="14"/>
      <c r="AC5828" s="14"/>
      <c r="AD5828" s="14"/>
      <c r="AE5828" s="14"/>
      <c r="AT5828" s="257" t="s">
        <v>252</v>
      </c>
      <c r="AU5828" s="257" t="s">
        <v>93</v>
      </c>
      <c r="AV5828" s="14" t="s">
        <v>93</v>
      </c>
      <c r="AW5828" s="14" t="s">
        <v>46</v>
      </c>
      <c r="AX5828" s="14" t="s">
        <v>85</v>
      </c>
      <c r="AY5828" s="257" t="s">
        <v>241</v>
      </c>
    </row>
    <row r="5829" s="14" customFormat="1">
      <c r="A5829" s="14"/>
      <c r="B5829" s="247"/>
      <c r="C5829" s="248"/>
      <c r="D5829" s="238" t="s">
        <v>252</v>
      </c>
      <c r="E5829" s="249" t="s">
        <v>39</v>
      </c>
      <c r="F5829" s="250" t="s">
        <v>5183</v>
      </c>
      <c r="G5829" s="248"/>
      <c r="H5829" s="251">
        <v>9</v>
      </c>
      <c r="I5829" s="252"/>
      <c r="J5829" s="248"/>
      <c r="K5829" s="248"/>
      <c r="L5829" s="253"/>
      <c r="M5829" s="254"/>
      <c r="N5829" s="255"/>
      <c r="O5829" s="255"/>
      <c r="P5829" s="255"/>
      <c r="Q5829" s="255"/>
      <c r="R5829" s="255"/>
      <c r="S5829" s="255"/>
      <c r="T5829" s="256"/>
      <c r="U5829" s="14"/>
      <c r="V5829" s="14"/>
      <c r="W5829" s="14"/>
      <c r="X5829" s="14"/>
      <c r="Y5829" s="14"/>
      <c r="Z5829" s="14"/>
      <c r="AA5829" s="14"/>
      <c r="AB5829" s="14"/>
      <c r="AC5829" s="14"/>
      <c r="AD5829" s="14"/>
      <c r="AE5829" s="14"/>
      <c r="AT5829" s="257" t="s">
        <v>252</v>
      </c>
      <c r="AU5829" s="257" t="s">
        <v>93</v>
      </c>
      <c r="AV5829" s="14" t="s">
        <v>93</v>
      </c>
      <c r="AW5829" s="14" t="s">
        <v>46</v>
      </c>
      <c r="AX5829" s="14" t="s">
        <v>85</v>
      </c>
      <c r="AY5829" s="257" t="s">
        <v>241</v>
      </c>
    </row>
    <row r="5830" s="14" customFormat="1">
      <c r="A5830" s="14"/>
      <c r="B5830" s="247"/>
      <c r="C5830" s="248"/>
      <c r="D5830" s="238" t="s">
        <v>252</v>
      </c>
      <c r="E5830" s="249" t="s">
        <v>39</v>
      </c>
      <c r="F5830" s="250" t="s">
        <v>5184</v>
      </c>
      <c r="G5830" s="248"/>
      <c r="H5830" s="251">
        <v>6</v>
      </c>
      <c r="I5830" s="252"/>
      <c r="J5830" s="248"/>
      <c r="K5830" s="248"/>
      <c r="L5830" s="253"/>
      <c r="M5830" s="254"/>
      <c r="N5830" s="255"/>
      <c r="O5830" s="255"/>
      <c r="P5830" s="255"/>
      <c r="Q5830" s="255"/>
      <c r="R5830" s="255"/>
      <c r="S5830" s="255"/>
      <c r="T5830" s="256"/>
      <c r="U5830" s="14"/>
      <c r="V5830" s="14"/>
      <c r="W5830" s="14"/>
      <c r="X5830" s="14"/>
      <c r="Y5830" s="14"/>
      <c r="Z5830" s="14"/>
      <c r="AA5830" s="14"/>
      <c r="AB5830" s="14"/>
      <c r="AC5830" s="14"/>
      <c r="AD5830" s="14"/>
      <c r="AE5830" s="14"/>
      <c r="AT5830" s="257" t="s">
        <v>252</v>
      </c>
      <c r="AU5830" s="257" t="s">
        <v>93</v>
      </c>
      <c r="AV5830" s="14" t="s">
        <v>93</v>
      </c>
      <c r="AW5830" s="14" t="s">
        <v>46</v>
      </c>
      <c r="AX5830" s="14" t="s">
        <v>85</v>
      </c>
      <c r="AY5830" s="257" t="s">
        <v>241</v>
      </c>
    </row>
    <row r="5831" s="14" customFormat="1">
      <c r="A5831" s="14"/>
      <c r="B5831" s="247"/>
      <c r="C5831" s="248"/>
      <c r="D5831" s="238" t="s">
        <v>252</v>
      </c>
      <c r="E5831" s="249" t="s">
        <v>39</v>
      </c>
      <c r="F5831" s="250" t="s">
        <v>5185</v>
      </c>
      <c r="G5831" s="248"/>
      <c r="H5831" s="251">
        <v>3</v>
      </c>
      <c r="I5831" s="252"/>
      <c r="J5831" s="248"/>
      <c r="K5831" s="248"/>
      <c r="L5831" s="253"/>
      <c r="M5831" s="254"/>
      <c r="N5831" s="255"/>
      <c r="O5831" s="255"/>
      <c r="P5831" s="255"/>
      <c r="Q5831" s="255"/>
      <c r="R5831" s="255"/>
      <c r="S5831" s="255"/>
      <c r="T5831" s="256"/>
      <c r="U5831" s="14"/>
      <c r="V5831" s="14"/>
      <c r="W5831" s="14"/>
      <c r="X5831" s="14"/>
      <c r="Y5831" s="14"/>
      <c r="Z5831" s="14"/>
      <c r="AA5831" s="14"/>
      <c r="AB5831" s="14"/>
      <c r="AC5831" s="14"/>
      <c r="AD5831" s="14"/>
      <c r="AE5831" s="14"/>
      <c r="AT5831" s="257" t="s">
        <v>252</v>
      </c>
      <c r="AU5831" s="257" t="s">
        <v>93</v>
      </c>
      <c r="AV5831" s="14" t="s">
        <v>93</v>
      </c>
      <c r="AW5831" s="14" t="s">
        <v>46</v>
      </c>
      <c r="AX5831" s="14" t="s">
        <v>85</v>
      </c>
      <c r="AY5831" s="257" t="s">
        <v>241</v>
      </c>
    </row>
    <row r="5832" s="14" customFormat="1">
      <c r="A5832" s="14"/>
      <c r="B5832" s="247"/>
      <c r="C5832" s="248"/>
      <c r="D5832" s="238" t="s">
        <v>252</v>
      </c>
      <c r="E5832" s="249" t="s">
        <v>39</v>
      </c>
      <c r="F5832" s="250" t="s">
        <v>5186</v>
      </c>
      <c r="G5832" s="248"/>
      <c r="H5832" s="251">
        <v>3</v>
      </c>
      <c r="I5832" s="252"/>
      <c r="J5832" s="248"/>
      <c r="K5832" s="248"/>
      <c r="L5832" s="253"/>
      <c r="M5832" s="254"/>
      <c r="N5832" s="255"/>
      <c r="O5832" s="255"/>
      <c r="P5832" s="255"/>
      <c r="Q5832" s="255"/>
      <c r="R5832" s="255"/>
      <c r="S5832" s="255"/>
      <c r="T5832" s="256"/>
      <c r="U5832" s="14"/>
      <c r="V5832" s="14"/>
      <c r="W5832" s="14"/>
      <c r="X5832" s="14"/>
      <c r="Y5832" s="14"/>
      <c r="Z5832" s="14"/>
      <c r="AA5832" s="14"/>
      <c r="AB5832" s="14"/>
      <c r="AC5832" s="14"/>
      <c r="AD5832" s="14"/>
      <c r="AE5832" s="14"/>
      <c r="AT5832" s="257" t="s">
        <v>252</v>
      </c>
      <c r="AU5832" s="257" t="s">
        <v>93</v>
      </c>
      <c r="AV5832" s="14" t="s">
        <v>93</v>
      </c>
      <c r="AW5832" s="14" t="s">
        <v>46</v>
      </c>
      <c r="AX5832" s="14" t="s">
        <v>85</v>
      </c>
      <c r="AY5832" s="257" t="s">
        <v>241</v>
      </c>
    </row>
    <row r="5833" s="14" customFormat="1">
      <c r="A5833" s="14"/>
      <c r="B5833" s="247"/>
      <c r="C5833" s="248"/>
      <c r="D5833" s="238" t="s">
        <v>252</v>
      </c>
      <c r="E5833" s="249" t="s">
        <v>39</v>
      </c>
      <c r="F5833" s="250" t="s">
        <v>5187</v>
      </c>
      <c r="G5833" s="248"/>
      <c r="H5833" s="251">
        <v>3</v>
      </c>
      <c r="I5833" s="252"/>
      <c r="J5833" s="248"/>
      <c r="K5833" s="248"/>
      <c r="L5833" s="253"/>
      <c r="M5833" s="254"/>
      <c r="N5833" s="255"/>
      <c r="O5833" s="255"/>
      <c r="P5833" s="255"/>
      <c r="Q5833" s="255"/>
      <c r="R5833" s="255"/>
      <c r="S5833" s="255"/>
      <c r="T5833" s="256"/>
      <c r="U5833" s="14"/>
      <c r="V5833" s="14"/>
      <c r="W5833" s="14"/>
      <c r="X5833" s="14"/>
      <c r="Y5833" s="14"/>
      <c r="Z5833" s="14"/>
      <c r="AA5833" s="14"/>
      <c r="AB5833" s="14"/>
      <c r="AC5833" s="14"/>
      <c r="AD5833" s="14"/>
      <c r="AE5833" s="14"/>
      <c r="AT5833" s="257" t="s">
        <v>252</v>
      </c>
      <c r="AU5833" s="257" t="s">
        <v>93</v>
      </c>
      <c r="AV5833" s="14" t="s">
        <v>93</v>
      </c>
      <c r="AW5833" s="14" t="s">
        <v>46</v>
      </c>
      <c r="AX5833" s="14" t="s">
        <v>85</v>
      </c>
      <c r="AY5833" s="257" t="s">
        <v>241</v>
      </c>
    </row>
    <row r="5834" s="13" customFormat="1">
      <c r="A5834" s="13"/>
      <c r="B5834" s="236"/>
      <c r="C5834" s="237"/>
      <c r="D5834" s="238" t="s">
        <v>252</v>
      </c>
      <c r="E5834" s="239" t="s">
        <v>39</v>
      </c>
      <c r="F5834" s="240" t="s">
        <v>1033</v>
      </c>
      <c r="G5834" s="237"/>
      <c r="H5834" s="239" t="s">
        <v>39</v>
      </c>
      <c r="I5834" s="241"/>
      <c r="J5834" s="237"/>
      <c r="K5834" s="237"/>
      <c r="L5834" s="242"/>
      <c r="M5834" s="243"/>
      <c r="N5834" s="244"/>
      <c r="O5834" s="244"/>
      <c r="P5834" s="244"/>
      <c r="Q5834" s="244"/>
      <c r="R5834" s="244"/>
      <c r="S5834" s="244"/>
      <c r="T5834" s="245"/>
      <c r="U5834" s="13"/>
      <c r="V5834" s="13"/>
      <c r="W5834" s="13"/>
      <c r="X5834" s="13"/>
      <c r="Y5834" s="13"/>
      <c r="Z5834" s="13"/>
      <c r="AA5834" s="13"/>
      <c r="AB5834" s="13"/>
      <c r="AC5834" s="13"/>
      <c r="AD5834" s="13"/>
      <c r="AE5834" s="13"/>
      <c r="AT5834" s="246" t="s">
        <v>252</v>
      </c>
      <c r="AU5834" s="246" t="s">
        <v>93</v>
      </c>
      <c r="AV5834" s="13" t="s">
        <v>23</v>
      </c>
      <c r="AW5834" s="13" t="s">
        <v>46</v>
      </c>
      <c r="AX5834" s="13" t="s">
        <v>85</v>
      </c>
      <c r="AY5834" s="246" t="s">
        <v>241</v>
      </c>
    </row>
    <row r="5835" s="14" customFormat="1">
      <c r="A5835" s="14"/>
      <c r="B5835" s="247"/>
      <c r="C5835" s="248"/>
      <c r="D5835" s="238" t="s">
        <v>252</v>
      </c>
      <c r="E5835" s="249" t="s">
        <v>39</v>
      </c>
      <c r="F5835" s="250" t="s">
        <v>5188</v>
      </c>
      <c r="G5835" s="248"/>
      <c r="H5835" s="251">
        <v>16.5</v>
      </c>
      <c r="I5835" s="252"/>
      <c r="J5835" s="248"/>
      <c r="K5835" s="248"/>
      <c r="L5835" s="253"/>
      <c r="M5835" s="254"/>
      <c r="N5835" s="255"/>
      <c r="O5835" s="255"/>
      <c r="P5835" s="255"/>
      <c r="Q5835" s="255"/>
      <c r="R5835" s="255"/>
      <c r="S5835" s="255"/>
      <c r="T5835" s="256"/>
      <c r="U5835" s="14"/>
      <c r="V5835" s="14"/>
      <c r="W5835" s="14"/>
      <c r="X5835" s="14"/>
      <c r="Y5835" s="14"/>
      <c r="Z5835" s="14"/>
      <c r="AA5835" s="14"/>
      <c r="AB5835" s="14"/>
      <c r="AC5835" s="14"/>
      <c r="AD5835" s="14"/>
      <c r="AE5835" s="14"/>
      <c r="AT5835" s="257" t="s">
        <v>252</v>
      </c>
      <c r="AU5835" s="257" t="s">
        <v>93</v>
      </c>
      <c r="AV5835" s="14" t="s">
        <v>93</v>
      </c>
      <c r="AW5835" s="14" t="s">
        <v>46</v>
      </c>
      <c r="AX5835" s="14" t="s">
        <v>85</v>
      </c>
      <c r="AY5835" s="257" t="s">
        <v>241</v>
      </c>
    </row>
    <row r="5836" s="16" customFormat="1">
      <c r="A5836" s="16"/>
      <c r="B5836" s="269"/>
      <c r="C5836" s="270"/>
      <c r="D5836" s="238" t="s">
        <v>252</v>
      </c>
      <c r="E5836" s="271" t="s">
        <v>39</v>
      </c>
      <c r="F5836" s="272" t="s">
        <v>295</v>
      </c>
      <c r="G5836" s="270"/>
      <c r="H5836" s="273">
        <v>92.935000000000002</v>
      </c>
      <c r="I5836" s="274"/>
      <c r="J5836" s="270"/>
      <c r="K5836" s="270"/>
      <c r="L5836" s="275"/>
      <c r="M5836" s="276"/>
      <c r="N5836" s="277"/>
      <c r="O5836" s="277"/>
      <c r="P5836" s="277"/>
      <c r="Q5836" s="277"/>
      <c r="R5836" s="277"/>
      <c r="S5836" s="277"/>
      <c r="T5836" s="278"/>
      <c r="U5836" s="16"/>
      <c r="V5836" s="16"/>
      <c r="W5836" s="16"/>
      <c r="X5836" s="16"/>
      <c r="Y5836" s="16"/>
      <c r="Z5836" s="16"/>
      <c r="AA5836" s="16"/>
      <c r="AB5836" s="16"/>
      <c r="AC5836" s="16"/>
      <c r="AD5836" s="16"/>
      <c r="AE5836" s="16"/>
      <c r="AT5836" s="279" t="s">
        <v>252</v>
      </c>
      <c r="AU5836" s="279" t="s">
        <v>93</v>
      </c>
      <c r="AV5836" s="16" t="s">
        <v>113</v>
      </c>
      <c r="AW5836" s="16" t="s">
        <v>46</v>
      </c>
      <c r="AX5836" s="16" t="s">
        <v>85</v>
      </c>
      <c r="AY5836" s="279" t="s">
        <v>241</v>
      </c>
    </row>
    <row r="5837" s="13" customFormat="1">
      <c r="A5837" s="13"/>
      <c r="B5837" s="236"/>
      <c r="C5837" s="237"/>
      <c r="D5837" s="238" t="s">
        <v>252</v>
      </c>
      <c r="E5837" s="239" t="s">
        <v>39</v>
      </c>
      <c r="F5837" s="240" t="s">
        <v>1014</v>
      </c>
      <c r="G5837" s="237"/>
      <c r="H5837" s="239" t="s">
        <v>39</v>
      </c>
      <c r="I5837" s="241"/>
      <c r="J5837" s="237"/>
      <c r="K5837" s="237"/>
      <c r="L5837" s="242"/>
      <c r="M5837" s="243"/>
      <c r="N5837" s="244"/>
      <c r="O5837" s="244"/>
      <c r="P5837" s="244"/>
      <c r="Q5837" s="244"/>
      <c r="R5837" s="244"/>
      <c r="S5837" s="244"/>
      <c r="T5837" s="245"/>
      <c r="U5837" s="13"/>
      <c r="V5837" s="13"/>
      <c r="W5837" s="13"/>
      <c r="X5837" s="13"/>
      <c r="Y5837" s="13"/>
      <c r="Z5837" s="13"/>
      <c r="AA5837" s="13"/>
      <c r="AB5837" s="13"/>
      <c r="AC5837" s="13"/>
      <c r="AD5837" s="13"/>
      <c r="AE5837" s="13"/>
      <c r="AT5837" s="246" t="s">
        <v>252</v>
      </c>
      <c r="AU5837" s="246" t="s">
        <v>93</v>
      </c>
      <c r="AV5837" s="13" t="s">
        <v>23</v>
      </c>
      <c r="AW5837" s="13" t="s">
        <v>46</v>
      </c>
      <c r="AX5837" s="13" t="s">
        <v>85</v>
      </c>
      <c r="AY5837" s="246" t="s">
        <v>241</v>
      </c>
    </row>
    <row r="5838" s="14" customFormat="1">
      <c r="A5838" s="14"/>
      <c r="B5838" s="247"/>
      <c r="C5838" s="248"/>
      <c r="D5838" s="238" t="s">
        <v>252</v>
      </c>
      <c r="E5838" s="249" t="s">
        <v>39</v>
      </c>
      <c r="F5838" s="250" t="s">
        <v>5189</v>
      </c>
      <c r="G5838" s="248"/>
      <c r="H5838" s="251">
        <v>6</v>
      </c>
      <c r="I5838" s="252"/>
      <c r="J5838" s="248"/>
      <c r="K5838" s="248"/>
      <c r="L5838" s="253"/>
      <c r="M5838" s="254"/>
      <c r="N5838" s="255"/>
      <c r="O5838" s="255"/>
      <c r="P5838" s="255"/>
      <c r="Q5838" s="255"/>
      <c r="R5838" s="255"/>
      <c r="S5838" s="255"/>
      <c r="T5838" s="256"/>
      <c r="U5838" s="14"/>
      <c r="V5838" s="14"/>
      <c r="W5838" s="14"/>
      <c r="X5838" s="14"/>
      <c r="Y5838" s="14"/>
      <c r="Z5838" s="14"/>
      <c r="AA5838" s="14"/>
      <c r="AB5838" s="14"/>
      <c r="AC5838" s="14"/>
      <c r="AD5838" s="14"/>
      <c r="AE5838" s="14"/>
      <c r="AT5838" s="257" t="s">
        <v>252</v>
      </c>
      <c r="AU5838" s="257" t="s">
        <v>93</v>
      </c>
      <c r="AV5838" s="14" t="s">
        <v>93</v>
      </c>
      <c r="AW5838" s="14" t="s">
        <v>46</v>
      </c>
      <c r="AX5838" s="14" t="s">
        <v>85</v>
      </c>
      <c r="AY5838" s="257" t="s">
        <v>241</v>
      </c>
    </row>
    <row r="5839" s="14" customFormat="1">
      <c r="A5839" s="14"/>
      <c r="B5839" s="247"/>
      <c r="C5839" s="248"/>
      <c r="D5839" s="238" t="s">
        <v>252</v>
      </c>
      <c r="E5839" s="249" t="s">
        <v>39</v>
      </c>
      <c r="F5839" s="250" t="s">
        <v>5190</v>
      </c>
      <c r="G5839" s="248"/>
      <c r="H5839" s="251">
        <v>7.0250000000000004</v>
      </c>
      <c r="I5839" s="252"/>
      <c r="J5839" s="248"/>
      <c r="K5839" s="248"/>
      <c r="L5839" s="253"/>
      <c r="M5839" s="254"/>
      <c r="N5839" s="255"/>
      <c r="O5839" s="255"/>
      <c r="P5839" s="255"/>
      <c r="Q5839" s="255"/>
      <c r="R5839" s="255"/>
      <c r="S5839" s="255"/>
      <c r="T5839" s="256"/>
      <c r="U5839" s="14"/>
      <c r="V5839" s="14"/>
      <c r="W5839" s="14"/>
      <c r="X5839" s="14"/>
      <c r="Y5839" s="14"/>
      <c r="Z5839" s="14"/>
      <c r="AA5839" s="14"/>
      <c r="AB5839" s="14"/>
      <c r="AC5839" s="14"/>
      <c r="AD5839" s="14"/>
      <c r="AE5839" s="14"/>
      <c r="AT5839" s="257" t="s">
        <v>252</v>
      </c>
      <c r="AU5839" s="257" t="s">
        <v>93</v>
      </c>
      <c r="AV5839" s="14" t="s">
        <v>93</v>
      </c>
      <c r="AW5839" s="14" t="s">
        <v>46</v>
      </c>
      <c r="AX5839" s="14" t="s">
        <v>85</v>
      </c>
      <c r="AY5839" s="257" t="s">
        <v>241</v>
      </c>
    </row>
    <row r="5840" s="14" customFormat="1">
      <c r="A5840" s="14"/>
      <c r="B5840" s="247"/>
      <c r="C5840" s="248"/>
      <c r="D5840" s="238" t="s">
        <v>252</v>
      </c>
      <c r="E5840" s="249" t="s">
        <v>39</v>
      </c>
      <c r="F5840" s="250" t="s">
        <v>5191</v>
      </c>
      <c r="G5840" s="248"/>
      <c r="H5840" s="251">
        <v>18.355</v>
      </c>
      <c r="I5840" s="252"/>
      <c r="J5840" s="248"/>
      <c r="K5840" s="248"/>
      <c r="L5840" s="253"/>
      <c r="M5840" s="254"/>
      <c r="N5840" s="255"/>
      <c r="O5840" s="255"/>
      <c r="P5840" s="255"/>
      <c r="Q5840" s="255"/>
      <c r="R5840" s="255"/>
      <c r="S5840" s="255"/>
      <c r="T5840" s="256"/>
      <c r="U5840" s="14"/>
      <c r="V5840" s="14"/>
      <c r="W5840" s="14"/>
      <c r="X5840" s="14"/>
      <c r="Y5840" s="14"/>
      <c r="Z5840" s="14"/>
      <c r="AA5840" s="14"/>
      <c r="AB5840" s="14"/>
      <c r="AC5840" s="14"/>
      <c r="AD5840" s="14"/>
      <c r="AE5840" s="14"/>
      <c r="AT5840" s="257" t="s">
        <v>252</v>
      </c>
      <c r="AU5840" s="257" t="s">
        <v>93</v>
      </c>
      <c r="AV5840" s="14" t="s">
        <v>93</v>
      </c>
      <c r="AW5840" s="14" t="s">
        <v>46</v>
      </c>
      <c r="AX5840" s="14" t="s">
        <v>85</v>
      </c>
      <c r="AY5840" s="257" t="s">
        <v>241</v>
      </c>
    </row>
    <row r="5841" s="14" customFormat="1">
      <c r="A5841" s="14"/>
      <c r="B5841" s="247"/>
      <c r="C5841" s="248"/>
      <c r="D5841" s="238" t="s">
        <v>252</v>
      </c>
      <c r="E5841" s="249" t="s">
        <v>39</v>
      </c>
      <c r="F5841" s="250" t="s">
        <v>5192</v>
      </c>
      <c r="G5841" s="248"/>
      <c r="H5841" s="251">
        <v>6</v>
      </c>
      <c r="I5841" s="252"/>
      <c r="J5841" s="248"/>
      <c r="K5841" s="248"/>
      <c r="L5841" s="253"/>
      <c r="M5841" s="254"/>
      <c r="N5841" s="255"/>
      <c r="O5841" s="255"/>
      <c r="P5841" s="255"/>
      <c r="Q5841" s="255"/>
      <c r="R5841" s="255"/>
      <c r="S5841" s="255"/>
      <c r="T5841" s="256"/>
      <c r="U5841" s="14"/>
      <c r="V5841" s="14"/>
      <c r="W5841" s="14"/>
      <c r="X5841" s="14"/>
      <c r="Y5841" s="14"/>
      <c r="Z5841" s="14"/>
      <c r="AA5841" s="14"/>
      <c r="AB5841" s="14"/>
      <c r="AC5841" s="14"/>
      <c r="AD5841" s="14"/>
      <c r="AE5841" s="14"/>
      <c r="AT5841" s="257" t="s">
        <v>252</v>
      </c>
      <c r="AU5841" s="257" t="s">
        <v>93</v>
      </c>
      <c r="AV5841" s="14" t="s">
        <v>93</v>
      </c>
      <c r="AW5841" s="14" t="s">
        <v>46</v>
      </c>
      <c r="AX5841" s="14" t="s">
        <v>85</v>
      </c>
      <c r="AY5841" s="257" t="s">
        <v>241</v>
      </c>
    </row>
    <row r="5842" s="14" customFormat="1">
      <c r="A5842" s="14"/>
      <c r="B5842" s="247"/>
      <c r="C5842" s="248"/>
      <c r="D5842" s="238" t="s">
        <v>252</v>
      </c>
      <c r="E5842" s="249" t="s">
        <v>39</v>
      </c>
      <c r="F5842" s="250" t="s">
        <v>5193</v>
      </c>
      <c r="G5842" s="248"/>
      <c r="H5842" s="251">
        <v>6</v>
      </c>
      <c r="I5842" s="252"/>
      <c r="J5842" s="248"/>
      <c r="K5842" s="248"/>
      <c r="L5842" s="253"/>
      <c r="M5842" s="254"/>
      <c r="N5842" s="255"/>
      <c r="O5842" s="255"/>
      <c r="P5842" s="255"/>
      <c r="Q5842" s="255"/>
      <c r="R5842" s="255"/>
      <c r="S5842" s="255"/>
      <c r="T5842" s="256"/>
      <c r="U5842" s="14"/>
      <c r="V5842" s="14"/>
      <c r="W5842" s="14"/>
      <c r="X5842" s="14"/>
      <c r="Y5842" s="14"/>
      <c r="Z5842" s="14"/>
      <c r="AA5842" s="14"/>
      <c r="AB5842" s="14"/>
      <c r="AC5842" s="14"/>
      <c r="AD5842" s="14"/>
      <c r="AE5842" s="14"/>
      <c r="AT5842" s="257" t="s">
        <v>252</v>
      </c>
      <c r="AU5842" s="257" t="s">
        <v>93</v>
      </c>
      <c r="AV5842" s="14" t="s">
        <v>93</v>
      </c>
      <c r="AW5842" s="14" t="s">
        <v>46</v>
      </c>
      <c r="AX5842" s="14" t="s">
        <v>85</v>
      </c>
      <c r="AY5842" s="257" t="s">
        <v>241</v>
      </c>
    </row>
    <row r="5843" s="13" customFormat="1">
      <c r="A5843" s="13"/>
      <c r="B5843" s="236"/>
      <c r="C5843" s="237"/>
      <c r="D5843" s="238" t="s">
        <v>252</v>
      </c>
      <c r="E5843" s="239" t="s">
        <v>39</v>
      </c>
      <c r="F5843" s="240" t="s">
        <v>1024</v>
      </c>
      <c r="G5843" s="237"/>
      <c r="H5843" s="239" t="s">
        <v>39</v>
      </c>
      <c r="I5843" s="241"/>
      <c r="J5843" s="237"/>
      <c r="K5843" s="237"/>
      <c r="L5843" s="242"/>
      <c r="M5843" s="243"/>
      <c r="N5843" s="244"/>
      <c r="O5843" s="244"/>
      <c r="P5843" s="244"/>
      <c r="Q5843" s="244"/>
      <c r="R5843" s="244"/>
      <c r="S5843" s="244"/>
      <c r="T5843" s="245"/>
      <c r="U5843" s="13"/>
      <c r="V5843" s="13"/>
      <c r="W5843" s="13"/>
      <c r="X5843" s="13"/>
      <c r="Y5843" s="13"/>
      <c r="Z5843" s="13"/>
      <c r="AA5843" s="13"/>
      <c r="AB5843" s="13"/>
      <c r="AC5843" s="13"/>
      <c r="AD5843" s="13"/>
      <c r="AE5843" s="13"/>
      <c r="AT5843" s="246" t="s">
        <v>252</v>
      </c>
      <c r="AU5843" s="246" t="s">
        <v>93</v>
      </c>
      <c r="AV5843" s="13" t="s">
        <v>23</v>
      </c>
      <c r="AW5843" s="13" t="s">
        <v>46</v>
      </c>
      <c r="AX5843" s="13" t="s">
        <v>85</v>
      </c>
      <c r="AY5843" s="246" t="s">
        <v>241</v>
      </c>
    </row>
    <row r="5844" s="14" customFormat="1">
      <c r="A5844" s="14"/>
      <c r="B5844" s="247"/>
      <c r="C5844" s="248"/>
      <c r="D5844" s="238" t="s">
        <v>252</v>
      </c>
      <c r="E5844" s="249" t="s">
        <v>39</v>
      </c>
      <c r="F5844" s="250" t="s">
        <v>5194</v>
      </c>
      <c r="G5844" s="248"/>
      <c r="H5844" s="251">
        <v>3</v>
      </c>
      <c r="I5844" s="252"/>
      <c r="J5844" s="248"/>
      <c r="K5844" s="248"/>
      <c r="L5844" s="253"/>
      <c r="M5844" s="254"/>
      <c r="N5844" s="255"/>
      <c r="O5844" s="255"/>
      <c r="P5844" s="255"/>
      <c r="Q5844" s="255"/>
      <c r="R5844" s="255"/>
      <c r="S5844" s="255"/>
      <c r="T5844" s="256"/>
      <c r="U5844" s="14"/>
      <c r="V5844" s="14"/>
      <c r="W5844" s="14"/>
      <c r="X5844" s="14"/>
      <c r="Y5844" s="14"/>
      <c r="Z5844" s="14"/>
      <c r="AA5844" s="14"/>
      <c r="AB5844" s="14"/>
      <c r="AC5844" s="14"/>
      <c r="AD5844" s="14"/>
      <c r="AE5844" s="14"/>
      <c r="AT5844" s="257" t="s">
        <v>252</v>
      </c>
      <c r="AU5844" s="257" t="s">
        <v>93</v>
      </c>
      <c r="AV5844" s="14" t="s">
        <v>93</v>
      </c>
      <c r="AW5844" s="14" t="s">
        <v>46</v>
      </c>
      <c r="AX5844" s="14" t="s">
        <v>85</v>
      </c>
      <c r="AY5844" s="257" t="s">
        <v>241</v>
      </c>
    </row>
    <row r="5845" s="14" customFormat="1">
      <c r="A5845" s="14"/>
      <c r="B5845" s="247"/>
      <c r="C5845" s="248"/>
      <c r="D5845" s="238" t="s">
        <v>252</v>
      </c>
      <c r="E5845" s="249" t="s">
        <v>39</v>
      </c>
      <c r="F5845" s="250" t="s">
        <v>5195</v>
      </c>
      <c r="G5845" s="248"/>
      <c r="H5845" s="251">
        <v>6</v>
      </c>
      <c r="I5845" s="252"/>
      <c r="J5845" s="248"/>
      <c r="K5845" s="248"/>
      <c r="L5845" s="253"/>
      <c r="M5845" s="254"/>
      <c r="N5845" s="255"/>
      <c r="O5845" s="255"/>
      <c r="P5845" s="255"/>
      <c r="Q5845" s="255"/>
      <c r="R5845" s="255"/>
      <c r="S5845" s="255"/>
      <c r="T5845" s="256"/>
      <c r="U5845" s="14"/>
      <c r="V5845" s="14"/>
      <c r="W5845" s="14"/>
      <c r="X5845" s="14"/>
      <c r="Y5845" s="14"/>
      <c r="Z5845" s="14"/>
      <c r="AA5845" s="14"/>
      <c r="AB5845" s="14"/>
      <c r="AC5845" s="14"/>
      <c r="AD5845" s="14"/>
      <c r="AE5845" s="14"/>
      <c r="AT5845" s="257" t="s">
        <v>252</v>
      </c>
      <c r="AU5845" s="257" t="s">
        <v>93</v>
      </c>
      <c r="AV5845" s="14" t="s">
        <v>93</v>
      </c>
      <c r="AW5845" s="14" t="s">
        <v>46</v>
      </c>
      <c r="AX5845" s="14" t="s">
        <v>85</v>
      </c>
      <c r="AY5845" s="257" t="s">
        <v>241</v>
      </c>
    </row>
    <row r="5846" s="14" customFormat="1">
      <c r="A5846" s="14"/>
      <c r="B5846" s="247"/>
      <c r="C5846" s="248"/>
      <c r="D5846" s="238" t="s">
        <v>252</v>
      </c>
      <c r="E5846" s="249" t="s">
        <v>39</v>
      </c>
      <c r="F5846" s="250" t="s">
        <v>5196</v>
      </c>
      <c r="G5846" s="248"/>
      <c r="H5846" s="251">
        <v>6</v>
      </c>
      <c r="I5846" s="252"/>
      <c r="J5846" s="248"/>
      <c r="K5846" s="248"/>
      <c r="L5846" s="253"/>
      <c r="M5846" s="254"/>
      <c r="N5846" s="255"/>
      <c r="O5846" s="255"/>
      <c r="P5846" s="255"/>
      <c r="Q5846" s="255"/>
      <c r="R5846" s="255"/>
      <c r="S5846" s="255"/>
      <c r="T5846" s="256"/>
      <c r="U5846" s="14"/>
      <c r="V5846" s="14"/>
      <c r="W5846" s="14"/>
      <c r="X5846" s="14"/>
      <c r="Y5846" s="14"/>
      <c r="Z5846" s="14"/>
      <c r="AA5846" s="14"/>
      <c r="AB5846" s="14"/>
      <c r="AC5846" s="14"/>
      <c r="AD5846" s="14"/>
      <c r="AE5846" s="14"/>
      <c r="AT5846" s="257" t="s">
        <v>252</v>
      </c>
      <c r="AU5846" s="257" t="s">
        <v>93</v>
      </c>
      <c r="AV5846" s="14" t="s">
        <v>93</v>
      </c>
      <c r="AW5846" s="14" t="s">
        <v>46</v>
      </c>
      <c r="AX5846" s="14" t="s">
        <v>85</v>
      </c>
      <c r="AY5846" s="257" t="s">
        <v>241</v>
      </c>
    </row>
    <row r="5847" s="14" customFormat="1">
      <c r="A5847" s="14"/>
      <c r="B5847" s="247"/>
      <c r="C5847" s="248"/>
      <c r="D5847" s="238" t="s">
        <v>252</v>
      </c>
      <c r="E5847" s="249" t="s">
        <v>39</v>
      </c>
      <c r="F5847" s="250" t="s">
        <v>5197</v>
      </c>
      <c r="G5847" s="248"/>
      <c r="H5847" s="251">
        <v>3</v>
      </c>
      <c r="I5847" s="252"/>
      <c r="J5847" s="248"/>
      <c r="K5847" s="248"/>
      <c r="L5847" s="253"/>
      <c r="M5847" s="254"/>
      <c r="N5847" s="255"/>
      <c r="O5847" s="255"/>
      <c r="P5847" s="255"/>
      <c r="Q5847" s="255"/>
      <c r="R5847" s="255"/>
      <c r="S5847" s="255"/>
      <c r="T5847" s="256"/>
      <c r="U5847" s="14"/>
      <c r="V5847" s="14"/>
      <c r="W5847" s="14"/>
      <c r="X5847" s="14"/>
      <c r="Y5847" s="14"/>
      <c r="Z5847" s="14"/>
      <c r="AA5847" s="14"/>
      <c r="AB5847" s="14"/>
      <c r="AC5847" s="14"/>
      <c r="AD5847" s="14"/>
      <c r="AE5847" s="14"/>
      <c r="AT5847" s="257" t="s">
        <v>252</v>
      </c>
      <c r="AU5847" s="257" t="s">
        <v>93</v>
      </c>
      <c r="AV5847" s="14" t="s">
        <v>93</v>
      </c>
      <c r="AW5847" s="14" t="s">
        <v>46</v>
      </c>
      <c r="AX5847" s="14" t="s">
        <v>85</v>
      </c>
      <c r="AY5847" s="257" t="s">
        <v>241</v>
      </c>
    </row>
    <row r="5848" s="13" customFormat="1">
      <c r="A5848" s="13"/>
      <c r="B5848" s="236"/>
      <c r="C5848" s="237"/>
      <c r="D5848" s="238" t="s">
        <v>252</v>
      </c>
      <c r="E5848" s="239" t="s">
        <v>39</v>
      </c>
      <c r="F5848" s="240" t="s">
        <v>1131</v>
      </c>
      <c r="G5848" s="237"/>
      <c r="H5848" s="239" t="s">
        <v>39</v>
      </c>
      <c r="I5848" s="241"/>
      <c r="J5848" s="237"/>
      <c r="K5848" s="237"/>
      <c r="L5848" s="242"/>
      <c r="M5848" s="243"/>
      <c r="N5848" s="244"/>
      <c r="O5848" s="244"/>
      <c r="P5848" s="244"/>
      <c r="Q5848" s="244"/>
      <c r="R5848" s="244"/>
      <c r="S5848" s="244"/>
      <c r="T5848" s="245"/>
      <c r="U5848" s="13"/>
      <c r="V5848" s="13"/>
      <c r="W5848" s="13"/>
      <c r="X5848" s="13"/>
      <c r="Y5848" s="13"/>
      <c r="Z5848" s="13"/>
      <c r="AA5848" s="13"/>
      <c r="AB5848" s="13"/>
      <c r="AC5848" s="13"/>
      <c r="AD5848" s="13"/>
      <c r="AE5848" s="13"/>
      <c r="AT5848" s="246" t="s">
        <v>252</v>
      </c>
      <c r="AU5848" s="246" t="s">
        <v>93</v>
      </c>
      <c r="AV5848" s="13" t="s">
        <v>23</v>
      </c>
      <c r="AW5848" s="13" t="s">
        <v>46</v>
      </c>
      <c r="AX5848" s="13" t="s">
        <v>85</v>
      </c>
      <c r="AY5848" s="246" t="s">
        <v>241</v>
      </c>
    </row>
    <row r="5849" s="14" customFormat="1">
      <c r="A5849" s="14"/>
      <c r="B5849" s="247"/>
      <c r="C5849" s="248"/>
      <c r="D5849" s="238" t="s">
        <v>252</v>
      </c>
      <c r="E5849" s="249" t="s">
        <v>39</v>
      </c>
      <c r="F5849" s="250" t="s">
        <v>5198</v>
      </c>
      <c r="G5849" s="248"/>
      <c r="H5849" s="251">
        <v>3.2999999999999998</v>
      </c>
      <c r="I5849" s="252"/>
      <c r="J5849" s="248"/>
      <c r="K5849" s="248"/>
      <c r="L5849" s="253"/>
      <c r="M5849" s="254"/>
      <c r="N5849" s="255"/>
      <c r="O5849" s="255"/>
      <c r="P5849" s="255"/>
      <c r="Q5849" s="255"/>
      <c r="R5849" s="255"/>
      <c r="S5849" s="255"/>
      <c r="T5849" s="256"/>
      <c r="U5849" s="14"/>
      <c r="V5849" s="14"/>
      <c r="W5849" s="14"/>
      <c r="X5849" s="14"/>
      <c r="Y5849" s="14"/>
      <c r="Z5849" s="14"/>
      <c r="AA5849" s="14"/>
      <c r="AB5849" s="14"/>
      <c r="AC5849" s="14"/>
      <c r="AD5849" s="14"/>
      <c r="AE5849" s="14"/>
      <c r="AT5849" s="257" t="s">
        <v>252</v>
      </c>
      <c r="AU5849" s="257" t="s">
        <v>93</v>
      </c>
      <c r="AV5849" s="14" t="s">
        <v>93</v>
      </c>
      <c r="AW5849" s="14" t="s">
        <v>46</v>
      </c>
      <c r="AX5849" s="14" t="s">
        <v>85</v>
      </c>
      <c r="AY5849" s="257" t="s">
        <v>241</v>
      </c>
    </row>
    <row r="5850" s="14" customFormat="1">
      <c r="A5850" s="14"/>
      <c r="B5850" s="247"/>
      <c r="C5850" s="248"/>
      <c r="D5850" s="238" t="s">
        <v>252</v>
      </c>
      <c r="E5850" s="249" t="s">
        <v>39</v>
      </c>
      <c r="F5850" s="250" t="s">
        <v>5199</v>
      </c>
      <c r="G5850" s="248"/>
      <c r="H5850" s="251">
        <v>3.2999999999999998</v>
      </c>
      <c r="I5850" s="252"/>
      <c r="J5850" s="248"/>
      <c r="K5850" s="248"/>
      <c r="L5850" s="253"/>
      <c r="M5850" s="254"/>
      <c r="N5850" s="255"/>
      <c r="O5850" s="255"/>
      <c r="P5850" s="255"/>
      <c r="Q5850" s="255"/>
      <c r="R5850" s="255"/>
      <c r="S5850" s="255"/>
      <c r="T5850" s="256"/>
      <c r="U5850" s="14"/>
      <c r="V5850" s="14"/>
      <c r="W5850" s="14"/>
      <c r="X5850" s="14"/>
      <c r="Y5850" s="14"/>
      <c r="Z5850" s="14"/>
      <c r="AA5850" s="14"/>
      <c r="AB5850" s="14"/>
      <c r="AC5850" s="14"/>
      <c r="AD5850" s="14"/>
      <c r="AE5850" s="14"/>
      <c r="AT5850" s="257" t="s">
        <v>252</v>
      </c>
      <c r="AU5850" s="257" t="s">
        <v>93</v>
      </c>
      <c r="AV5850" s="14" t="s">
        <v>93</v>
      </c>
      <c r="AW5850" s="14" t="s">
        <v>46</v>
      </c>
      <c r="AX5850" s="14" t="s">
        <v>85</v>
      </c>
      <c r="AY5850" s="257" t="s">
        <v>241</v>
      </c>
    </row>
    <row r="5851" s="14" customFormat="1">
      <c r="A5851" s="14"/>
      <c r="B5851" s="247"/>
      <c r="C5851" s="248"/>
      <c r="D5851" s="238" t="s">
        <v>252</v>
      </c>
      <c r="E5851" s="249" t="s">
        <v>39</v>
      </c>
      <c r="F5851" s="250" t="s">
        <v>5200</v>
      </c>
      <c r="G5851" s="248"/>
      <c r="H5851" s="251">
        <v>3.2999999999999998</v>
      </c>
      <c r="I5851" s="252"/>
      <c r="J5851" s="248"/>
      <c r="K5851" s="248"/>
      <c r="L5851" s="253"/>
      <c r="M5851" s="254"/>
      <c r="N5851" s="255"/>
      <c r="O5851" s="255"/>
      <c r="P5851" s="255"/>
      <c r="Q5851" s="255"/>
      <c r="R5851" s="255"/>
      <c r="S5851" s="255"/>
      <c r="T5851" s="256"/>
      <c r="U5851" s="14"/>
      <c r="V5851" s="14"/>
      <c r="W5851" s="14"/>
      <c r="X5851" s="14"/>
      <c r="Y5851" s="14"/>
      <c r="Z5851" s="14"/>
      <c r="AA5851" s="14"/>
      <c r="AB5851" s="14"/>
      <c r="AC5851" s="14"/>
      <c r="AD5851" s="14"/>
      <c r="AE5851" s="14"/>
      <c r="AT5851" s="257" t="s">
        <v>252</v>
      </c>
      <c r="AU5851" s="257" t="s">
        <v>93</v>
      </c>
      <c r="AV5851" s="14" t="s">
        <v>93</v>
      </c>
      <c r="AW5851" s="14" t="s">
        <v>46</v>
      </c>
      <c r="AX5851" s="14" t="s">
        <v>85</v>
      </c>
      <c r="AY5851" s="257" t="s">
        <v>241</v>
      </c>
    </row>
    <row r="5852" s="14" customFormat="1">
      <c r="A5852" s="14"/>
      <c r="B5852" s="247"/>
      <c r="C5852" s="248"/>
      <c r="D5852" s="238" t="s">
        <v>252</v>
      </c>
      <c r="E5852" s="249" t="s">
        <v>39</v>
      </c>
      <c r="F5852" s="250" t="s">
        <v>5201</v>
      </c>
      <c r="G5852" s="248"/>
      <c r="H5852" s="251">
        <v>6.5999999999999996</v>
      </c>
      <c r="I5852" s="252"/>
      <c r="J5852" s="248"/>
      <c r="K5852" s="248"/>
      <c r="L5852" s="253"/>
      <c r="M5852" s="254"/>
      <c r="N5852" s="255"/>
      <c r="O5852" s="255"/>
      <c r="P5852" s="255"/>
      <c r="Q5852" s="255"/>
      <c r="R5852" s="255"/>
      <c r="S5852" s="255"/>
      <c r="T5852" s="256"/>
      <c r="U5852" s="14"/>
      <c r="V5852" s="14"/>
      <c r="W5852" s="14"/>
      <c r="X5852" s="14"/>
      <c r="Y5852" s="14"/>
      <c r="Z5852" s="14"/>
      <c r="AA5852" s="14"/>
      <c r="AB5852" s="14"/>
      <c r="AC5852" s="14"/>
      <c r="AD5852" s="14"/>
      <c r="AE5852" s="14"/>
      <c r="AT5852" s="257" t="s">
        <v>252</v>
      </c>
      <c r="AU5852" s="257" t="s">
        <v>93</v>
      </c>
      <c r="AV5852" s="14" t="s">
        <v>93</v>
      </c>
      <c r="AW5852" s="14" t="s">
        <v>46</v>
      </c>
      <c r="AX5852" s="14" t="s">
        <v>85</v>
      </c>
      <c r="AY5852" s="257" t="s">
        <v>241</v>
      </c>
    </row>
    <row r="5853" s="16" customFormat="1">
      <c r="A5853" s="16"/>
      <c r="B5853" s="269"/>
      <c r="C5853" s="270"/>
      <c r="D5853" s="238" t="s">
        <v>252</v>
      </c>
      <c r="E5853" s="271" t="s">
        <v>39</v>
      </c>
      <c r="F5853" s="272" t="s">
        <v>295</v>
      </c>
      <c r="G5853" s="270"/>
      <c r="H5853" s="273">
        <v>77.879999999999995</v>
      </c>
      <c r="I5853" s="274"/>
      <c r="J5853" s="270"/>
      <c r="K5853" s="270"/>
      <c r="L5853" s="275"/>
      <c r="M5853" s="276"/>
      <c r="N5853" s="277"/>
      <c r="O5853" s="277"/>
      <c r="P5853" s="277"/>
      <c r="Q5853" s="277"/>
      <c r="R5853" s="277"/>
      <c r="S5853" s="277"/>
      <c r="T5853" s="278"/>
      <c r="U5853" s="16"/>
      <c r="V5853" s="16"/>
      <c r="W5853" s="16"/>
      <c r="X5853" s="16"/>
      <c r="Y5853" s="16"/>
      <c r="Z5853" s="16"/>
      <c r="AA5853" s="16"/>
      <c r="AB5853" s="16"/>
      <c r="AC5853" s="16"/>
      <c r="AD5853" s="16"/>
      <c r="AE5853" s="16"/>
      <c r="AT5853" s="279" t="s">
        <v>252</v>
      </c>
      <c r="AU5853" s="279" t="s">
        <v>93</v>
      </c>
      <c r="AV5853" s="16" t="s">
        <v>113</v>
      </c>
      <c r="AW5853" s="16" t="s">
        <v>46</v>
      </c>
      <c r="AX5853" s="16" t="s">
        <v>85</v>
      </c>
      <c r="AY5853" s="279" t="s">
        <v>241</v>
      </c>
    </row>
    <row r="5854" s="15" customFormat="1">
      <c r="A5854" s="15"/>
      <c r="B5854" s="258"/>
      <c r="C5854" s="259"/>
      <c r="D5854" s="238" t="s">
        <v>252</v>
      </c>
      <c r="E5854" s="260" t="s">
        <v>39</v>
      </c>
      <c r="F5854" s="261" t="s">
        <v>274</v>
      </c>
      <c r="G5854" s="259"/>
      <c r="H5854" s="262">
        <v>170.815</v>
      </c>
      <c r="I5854" s="263"/>
      <c r="J5854" s="259"/>
      <c r="K5854" s="259"/>
      <c r="L5854" s="264"/>
      <c r="M5854" s="265"/>
      <c r="N5854" s="266"/>
      <c r="O5854" s="266"/>
      <c r="P5854" s="266"/>
      <c r="Q5854" s="266"/>
      <c r="R5854" s="266"/>
      <c r="S5854" s="266"/>
      <c r="T5854" s="267"/>
      <c r="U5854" s="15"/>
      <c r="V5854" s="15"/>
      <c r="W5854" s="15"/>
      <c r="X5854" s="15"/>
      <c r="Y5854" s="15"/>
      <c r="Z5854" s="15"/>
      <c r="AA5854" s="15"/>
      <c r="AB5854" s="15"/>
      <c r="AC5854" s="15"/>
      <c r="AD5854" s="15"/>
      <c r="AE5854" s="15"/>
      <c r="AT5854" s="268" t="s">
        <v>252</v>
      </c>
      <c r="AU5854" s="268" t="s">
        <v>93</v>
      </c>
      <c r="AV5854" s="15" t="s">
        <v>248</v>
      </c>
      <c r="AW5854" s="15" t="s">
        <v>46</v>
      </c>
      <c r="AX5854" s="15" t="s">
        <v>23</v>
      </c>
      <c r="AY5854" s="268" t="s">
        <v>241</v>
      </c>
    </row>
    <row r="5855" s="2" customFormat="1" ht="24.15" customHeight="1">
      <c r="A5855" s="42"/>
      <c r="B5855" s="43"/>
      <c r="C5855" s="218" t="s">
        <v>5202</v>
      </c>
      <c r="D5855" s="218" t="s">
        <v>243</v>
      </c>
      <c r="E5855" s="219" t="s">
        <v>5203</v>
      </c>
      <c r="F5855" s="220" t="s">
        <v>5204</v>
      </c>
      <c r="G5855" s="221" t="s">
        <v>145</v>
      </c>
      <c r="H5855" s="222">
        <v>163.70500000000001</v>
      </c>
      <c r="I5855" s="223"/>
      <c r="J5855" s="224">
        <f>ROUND(I5855*H5855,2)</f>
        <v>0</v>
      </c>
      <c r="K5855" s="220" t="s">
        <v>247</v>
      </c>
      <c r="L5855" s="48"/>
      <c r="M5855" s="225" t="s">
        <v>39</v>
      </c>
      <c r="N5855" s="226" t="s">
        <v>56</v>
      </c>
      <c r="O5855" s="88"/>
      <c r="P5855" s="227">
        <f>O5855*H5855</f>
        <v>0</v>
      </c>
      <c r="Q5855" s="227">
        <v>0.00010000000000000001</v>
      </c>
      <c r="R5855" s="227">
        <f>Q5855*H5855</f>
        <v>0.016370500000000003</v>
      </c>
      <c r="S5855" s="227">
        <v>0</v>
      </c>
      <c r="T5855" s="228">
        <f>S5855*H5855</f>
        <v>0</v>
      </c>
      <c r="U5855" s="42"/>
      <c r="V5855" s="42"/>
      <c r="W5855" s="42"/>
      <c r="X5855" s="42"/>
      <c r="Y5855" s="42"/>
      <c r="Z5855" s="42"/>
      <c r="AA5855" s="42"/>
      <c r="AB5855" s="42"/>
      <c r="AC5855" s="42"/>
      <c r="AD5855" s="42"/>
      <c r="AE5855" s="42"/>
      <c r="AR5855" s="229" t="s">
        <v>462</v>
      </c>
      <c r="AT5855" s="229" t="s">
        <v>243</v>
      </c>
      <c r="AU5855" s="229" t="s">
        <v>93</v>
      </c>
      <c r="AY5855" s="20" t="s">
        <v>241</v>
      </c>
      <c r="BE5855" s="230">
        <f>IF(N5855="základní",J5855,0)</f>
        <v>0</v>
      </c>
      <c r="BF5855" s="230">
        <f>IF(N5855="snížená",J5855,0)</f>
        <v>0</v>
      </c>
      <c r="BG5855" s="230">
        <f>IF(N5855="zákl. přenesená",J5855,0)</f>
        <v>0</v>
      </c>
      <c r="BH5855" s="230">
        <f>IF(N5855="sníž. přenesená",J5855,0)</f>
        <v>0</v>
      </c>
      <c r="BI5855" s="230">
        <f>IF(N5855="nulová",J5855,0)</f>
        <v>0</v>
      </c>
      <c r="BJ5855" s="20" t="s">
        <v>23</v>
      </c>
      <c r="BK5855" s="230">
        <f>ROUND(I5855*H5855,2)</f>
        <v>0</v>
      </c>
      <c r="BL5855" s="20" t="s">
        <v>462</v>
      </c>
      <c r="BM5855" s="229" t="s">
        <v>5205</v>
      </c>
    </row>
    <row r="5856" s="2" customFormat="1">
      <c r="A5856" s="42"/>
      <c r="B5856" s="43"/>
      <c r="C5856" s="44"/>
      <c r="D5856" s="231" t="s">
        <v>250</v>
      </c>
      <c r="E5856" s="44"/>
      <c r="F5856" s="232" t="s">
        <v>5206</v>
      </c>
      <c r="G5856" s="44"/>
      <c r="H5856" s="44"/>
      <c r="I5856" s="233"/>
      <c r="J5856" s="44"/>
      <c r="K5856" s="44"/>
      <c r="L5856" s="48"/>
      <c r="M5856" s="234"/>
      <c r="N5856" s="235"/>
      <c r="O5856" s="88"/>
      <c r="P5856" s="88"/>
      <c r="Q5856" s="88"/>
      <c r="R5856" s="88"/>
      <c r="S5856" s="88"/>
      <c r="T5856" s="89"/>
      <c r="U5856" s="42"/>
      <c r="V5856" s="42"/>
      <c r="W5856" s="42"/>
      <c r="X5856" s="42"/>
      <c r="Y5856" s="42"/>
      <c r="Z5856" s="42"/>
      <c r="AA5856" s="42"/>
      <c r="AB5856" s="42"/>
      <c r="AC5856" s="42"/>
      <c r="AD5856" s="42"/>
      <c r="AE5856" s="42"/>
      <c r="AT5856" s="20" t="s">
        <v>250</v>
      </c>
      <c r="AU5856" s="20" t="s">
        <v>93</v>
      </c>
    </row>
    <row r="5857" s="14" customFormat="1">
      <c r="A5857" s="14"/>
      <c r="B5857" s="247"/>
      <c r="C5857" s="248"/>
      <c r="D5857" s="238" t="s">
        <v>252</v>
      </c>
      <c r="E5857" s="249" t="s">
        <v>39</v>
      </c>
      <c r="F5857" s="250" t="s">
        <v>5207</v>
      </c>
      <c r="G5857" s="248"/>
      <c r="H5857" s="251">
        <v>163.70500000000001</v>
      </c>
      <c r="I5857" s="252"/>
      <c r="J5857" s="248"/>
      <c r="K5857" s="248"/>
      <c r="L5857" s="253"/>
      <c r="M5857" s="254"/>
      <c r="N5857" s="255"/>
      <c r="O5857" s="255"/>
      <c r="P5857" s="255"/>
      <c r="Q5857" s="255"/>
      <c r="R5857" s="255"/>
      <c r="S5857" s="255"/>
      <c r="T5857" s="256"/>
      <c r="U5857" s="14"/>
      <c r="V5857" s="14"/>
      <c r="W5857" s="14"/>
      <c r="X5857" s="14"/>
      <c r="Y5857" s="14"/>
      <c r="Z5857" s="14"/>
      <c r="AA5857" s="14"/>
      <c r="AB5857" s="14"/>
      <c r="AC5857" s="14"/>
      <c r="AD5857" s="14"/>
      <c r="AE5857" s="14"/>
      <c r="AT5857" s="257" t="s">
        <v>252</v>
      </c>
      <c r="AU5857" s="257" t="s">
        <v>93</v>
      </c>
      <c r="AV5857" s="14" t="s">
        <v>93</v>
      </c>
      <c r="AW5857" s="14" t="s">
        <v>46</v>
      </c>
      <c r="AX5857" s="14" t="s">
        <v>23</v>
      </c>
      <c r="AY5857" s="257" t="s">
        <v>241</v>
      </c>
    </row>
    <row r="5858" s="2" customFormat="1" ht="16.5" customHeight="1">
      <c r="A5858" s="42"/>
      <c r="B5858" s="43"/>
      <c r="C5858" s="218" t="s">
        <v>5208</v>
      </c>
      <c r="D5858" s="218" t="s">
        <v>243</v>
      </c>
      <c r="E5858" s="219" t="s">
        <v>5209</v>
      </c>
      <c r="F5858" s="220" t="s">
        <v>5210</v>
      </c>
      <c r="G5858" s="221" t="s">
        <v>145</v>
      </c>
      <c r="H5858" s="222">
        <v>136.612</v>
      </c>
      <c r="I5858" s="223"/>
      <c r="J5858" s="224">
        <f>ROUND(I5858*H5858,2)</f>
        <v>0</v>
      </c>
      <c r="K5858" s="220" t="s">
        <v>247</v>
      </c>
      <c r="L5858" s="48"/>
      <c r="M5858" s="225" t="s">
        <v>39</v>
      </c>
      <c r="N5858" s="226" t="s">
        <v>56</v>
      </c>
      <c r="O5858" s="88"/>
      <c r="P5858" s="227">
        <f>O5858*H5858</f>
        <v>0</v>
      </c>
      <c r="Q5858" s="227">
        <v>0</v>
      </c>
      <c r="R5858" s="227">
        <f>Q5858*H5858</f>
        <v>0</v>
      </c>
      <c r="S5858" s="227">
        <v>0</v>
      </c>
      <c r="T5858" s="228">
        <f>S5858*H5858</f>
        <v>0</v>
      </c>
      <c r="U5858" s="42"/>
      <c r="V5858" s="42"/>
      <c r="W5858" s="42"/>
      <c r="X5858" s="42"/>
      <c r="Y5858" s="42"/>
      <c r="Z5858" s="42"/>
      <c r="AA5858" s="42"/>
      <c r="AB5858" s="42"/>
      <c r="AC5858" s="42"/>
      <c r="AD5858" s="42"/>
      <c r="AE5858" s="42"/>
      <c r="AR5858" s="229" t="s">
        <v>462</v>
      </c>
      <c r="AT5858" s="229" t="s">
        <v>243</v>
      </c>
      <c r="AU5858" s="229" t="s">
        <v>93</v>
      </c>
      <c r="AY5858" s="20" t="s">
        <v>241</v>
      </c>
      <c r="BE5858" s="230">
        <f>IF(N5858="základní",J5858,0)</f>
        <v>0</v>
      </c>
      <c r="BF5858" s="230">
        <f>IF(N5858="snížená",J5858,0)</f>
        <v>0</v>
      </c>
      <c r="BG5858" s="230">
        <f>IF(N5858="zákl. přenesená",J5858,0)</f>
        <v>0</v>
      </c>
      <c r="BH5858" s="230">
        <f>IF(N5858="sníž. přenesená",J5858,0)</f>
        <v>0</v>
      </c>
      <c r="BI5858" s="230">
        <f>IF(N5858="nulová",J5858,0)</f>
        <v>0</v>
      </c>
      <c r="BJ5858" s="20" t="s">
        <v>23</v>
      </c>
      <c r="BK5858" s="230">
        <f>ROUND(I5858*H5858,2)</f>
        <v>0</v>
      </c>
      <c r="BL5858" s="20" t="s">
        <v>462</v>
      </c>
      <c r="BM5858" s="229" t="s">
        <v>5211</v>
      </c>
    </row>
    <row r="5859" s="2" customFormat="1">
      <c r="A5859" s="42"/>
      <c r="B5859" s="43"/>
      <c r="C5859" s="44"/>
      <c r="D5859" s="231" t="s">
        <v>250</v>
      </c>
      <c r="E5859" s="44"/>
      <c r="F5859" s="232" t="s">
        <v>5212</v>
      </c>
      <c r="G5859" s="44"/>
      <c r="H5859" s="44"/>
      <c r="I5859" s="233"/>
      <c r="J5859" s="44"/>
      <c r="K5859" s="44"/>
      <c r="L5859" s="48"/>
      <c r="M5859" s="234"/>
      <c r="N5859" s="235"/>
      <c r="O5859" s="88"/>
      <c r="P5859" s="88"/>
      <c r="Q5859" s="88"/>
      <c r="R5859" s="88"/>
      <c r="S5859" s="88"/>
      <c r="T5859" s="89"/>
      <c r="U5859" s="42"/>
      <c r="V5859" s="42"/>
      <c r="W5859" s="42"/>
      <c r="X5859" s="42"/>
      <c r="Y5859" s="42"/>
      <c r="Z5859" s="42"/>
      <c r="AA5859" s="42"/>
      <c r="AB5859" s="42"/>
      <c r="AC5859" s="42"/>
      <c r="AD5859" s="42"/>
      <c r="AE5859" s="42"/>
      <c r="AT5859" s="20" t="s">
        <v>250</v>
      </c>
      <c r="AU5859" s="20" t="s">
        <v>93</v>
      </c>
    </row>
    <row r="5860" s="13" customFormat="1">
      <c r="A5860" s="13"/>
      <c r="B5860" s="236"/>
      <c r="C5860" s="237"/>
      <c r="D5860" s="238" t="s">
        <v>252</v>
      </c>
      <c r="E5860" s="239" t="s">
        <v>39</v>
      </c>
      <c r="F5860" s="240" t="s">
        <v>1011</v>
      </c>
      <c r="G5860" s="237"/>
      <c r="H5860" s="239" t="s">
        <v>39</v>
      </c>
      <c r="I5860" s="241"/>
      <c r="J5860" s="237"/>
      <c r="K5860" s="237"/>
      <c r="L5860" s="242"/>
      <c r="M5860" s="243"/>
      <c r="N5860" s="244"/>
      <c r="O5860" s="244"/>
      <c r="P5860" s="244"/>
      <c r="Q5860" s="244"/>
      <c r="R5860" s="244"/>
      <c r="S5860" s="244"/>
      <c r="T5860" s="245"/>
      <c r="U5860" s="13"/>
      <c r="V5860" s="13"/>
      <c r="W5860" s="13"/>
      <c r="X5860" s="13"/>
      <c r="Y5860" s="13"/>
      <c r="Z5860" s="13"/>
      <c r="AA5860" s="13"/>
      <c r="AB5860" s="13"/>
      <c r="AC5860" s="13"/>
      <c r="AD5860" s="13"/>
      <c r="AE5860" s="13"/>
      <c r="AT5860" s="246" t="s">
        <v>252</v>
      </c>
      <c r="AU5860" s="246" t="s">
        <v>93</v>
      </c>
      <c r="AV5860" s="13" t="s">
        <v>23</v>
      </c>
      <c r="AW5860" s="13" t="s">
        <v>46</v>
      </c>
      <c r="AX5860" s="13" t="s">
        <v>85</v>
      </c>
      <c r="AY5860" s="246" t="s">
        <v>241</v>
      </c>
    </row>
    <row r="5861" s="14" customFormat="1">
      <c r="A5861" s="14"/>
      <c r="B5861" s="247"/>
      <c r="C5861" s="248"/>
      <c r="D5861" s="238" t="s">
        <v>252</v>
      </c>
      <c r="E5861" s="249" t="s">
        <v>39</v>
      </c>
      <c r="F5861" s="250" t="s">
        <v>5130</v>
      </c>
      <c r="G5861" s="248"/>
      <c r="H5861" s="251">
        <v>1.8</v>
      </c>
      <c r="I5861" s="252"/>
      <c r="J5861" s="248"/>
      <c r="K5861" s="248"/>
      <c r="L5861" s="253"/>
      <c r="M5861" s="254"/>
      <c r="N5861" s="255"/>
      <c r="O5861" s="255"/>
      <c r="P5861" s="255"/>
      <c r="Q5861" s="255"/>
      <c r="R5861" s="255"/>
      <c r="S5861" s="255"/>
      <c r="T5861" s="256"/>
      <c r="U5861" s="14"/>
      <c r="V5861" s="14"/>
      <c r="W5861" s="14"/>
      <c r="X5861" s="14"/>
      <c r="Y5861" s="14"/>
      <c r="Z5861" s="14"/>
      <c r="AA5861" s="14"/>
      <c r="AB5861" s="14"/>
      <c r="AC5861" s="14"/>
      <c r="AD5861" s="14"/>
      <c r="AE5861" s="14"/>
      <c r="AT5861" s="257" t="s">
        <v>252</v>
      </c>
      <c r="AU5861" s="257" t="s">
        <v>93</v>
      </c>
      <c r="AV5861" s="14" t="s">
        <v>93</v>
      </c>
      <c r="AW5861" s="14" t="s">
        <v>46</v>
      </c>
      <c r="AX5861" s="14" t="s">
        <v>85</v>
      </c>
      <c r="AY5861" s="257" t="s">
        <v>241</v>
      </c>
    </row>
    <row r="5862" s="14" customFormat="1">
      <c r="A5862" s="14"/>
      <c r="B5862" s="247"/>
      <c r="C5862" s="248"/>
      <c r="D5862" s="238" t="s">
        <v>252</v>
      </c>
      <c r="E5862" s="249" t="s">
        <v>39</v>
      </c>
      <c r="F5862" s="250" t="s">
        <v>5131</v>
      </c>
      <c r="G5862" s="248"/>
      <c r="H5862" s="251">
        <v>2.25</v>
      </c>
      <c r="I5862" s="252"/>
      <c r="J5862" s="248"/>
      <c r="K5862" s="248"/>
      <c r="L5862" s="253"/>
      <c r="M5862" s="254"/>
      <c r="N5862" s="255"/>
      <c r="O5862" s="255"/>
      <c r="P5862" s="255"/>
      <c r="Q5862" s="255"/>
      <c r="R5862" s="255"/>
      <c r="S5862" s="255"/>
      <c r="T5862" s="256"/>
      <c r="U5862" s="14"/>
      <c r="V5862" s="14"/>
      <c r="W5862" s="14"/>
      <c r="X5862" s="14"/>
      <c r="Y5862" s="14"/>
      <c r="Z5862" s="14"/>
      <c r="AA5862" s="14"/>
      <c r="AB5862" s="14"/>
      <c r="AC5862" s="14"/>
      <c r="AD5862" s="14"/>
      <c r="AE5862" s="14"/>
      <c r="AT5862" s="257" t="s">
        <v>252</v>
      </c>
      <c r="AU5862" s="257" t="s">
        <v>93</v>
      </c>
      <c r="AV5862" s="14" t="s">
        <v>93</v>
      </c>
      <c r="AW5862" s="14" t="s">
        <v>46</v>
      </c>
      <c r="AX5862" s="14" t="s">
        <v>85</v>
      </c>
      <c r="AY5862" s="257" t="s">
        <v>241</v>
      </c>
    </row>
    <row r="5863" s="14" customFormat="1">
      <c r="A5863" s="14"/>
      <c r="B5863" s="247"/>
      <c r="C5863" s="248"/>
      <c r="D5863" s="238" t="s">
        <v>252</v>
      </c>
      <c r="E5863" s="249" t="s">
        <v>39</v>
      </c>
      <c r="F5863" s="250" t="s">
        <v>5132</v>
      </c>
      <c r="G5863" s="248"/>
      <c r="H5863" s="251">
        <v>1.2</v>
      </c>
      <c r="I5863" s="252"/>
      <c r="J5863" s="248"/>
      <c r="K5863" s="248"/>
      <c r="L5863" s="253"/>
      <c r="M5863" s="254"/>
      <c r="N5863" s="255"/>
      <c r="O5863" s="255"/>
      <c r="P5863" s="255"/>
      <c r="Q5863" s="255"/>
      <c r="R5863" s="255"/>
      <c r="S5863" s="255"/>
      <c r="T5863" s="256"/>
      <c r="U5863" s="14"/>
      <c r="V5863" s="14"/>
      <c r="W5863" s="14"/>
      <c r="X5863" s="14"/>
      <c r="Y5863" s="14"/>
      <c r="Z5863" s="14"/>
      <c r="AA5863" s="14"/>
      <c r="AB5863" s="14"/>
      <c r="AC5863" s="14"/>
      <c r="AD5863" s="14"/>
      <c r="AE5863" s="14"/>
      <c r="AT5863" s="257" t="s">
        <v>252</v>
      </c>
      <c r="AU5863" s="257" t="s">
        <v>93</v>
      </c>
      <c r="AV5863" s="14" t="s">
        <v>93</v>
      </c>
      <c r="AW5863" s="14" t="s">
        <v>46</v>
      </c>
      <c r="AX5863" s="14" t="s">
        <v>85</v>
      </c>
      <c r="AY5863" s="257" t="s">
        <v>241</v>
      </c>
    </row>
    <row r="5864" s="14" customFormat="1">
      <c r="A5864" s="14"/>
      <c r="B5864" s="247"/>
      <c r="C5864" s="248"/>
      <c r="D5864" s="238" t="s">
        <v>252</v>
      </c>
      <c r="E5864" s="249" t="s">
        <v>39</v>
      </c>
      <c r="F5864" s="250" t="s">
        <v>5147</v>
      </c>
      <c r="G5864" s="248"/>
      <c r="H5864" s="251">
        <v>3.294</v>
      </c>
      <c r="I5864" s="252"/>
      <c r="J5864" s="248"/>
      <c r="K5864" s="248"/>
      <c r="L5864" s="253"/>
      <c r="M5864" s="254"/>
      <c r="N5864" s="255"/>
      <c r="O5864" s="255"/>
      <c r="P5864" s="255"/>
      <c r="Q5864" s="255"/>
      <c r="R5864" s="255"/>
      <c r="S5864" s="255"/>
      <c r="T5864" s="256"/>
      <c r="U5864" s="14"/>
      <c r="V5864" s="14"/>
      <c r="W5864" s="14"/>
      <c r="X5864" s="14"/>
      <c r="Y5864" s="14"/>
      <c r="Z5864" s="14"/>
      <c r="AA5864" s="14"/>
      <c r="AB5864" s="14"/>
      <c r="AC5864" s="14"/>
      <c r="AD5864" s="14"/>
      <c r="AE5864" s="14"/>
      <c r="AT5864" s="257" t="s">
        <v>252</v>
      </c>
      <c r="AU5864" s="257" t="s">
        <v>93</v>
      </c>
      <c r="AV5864" s="14" t="s">
        <v>93</v>
      </c>
      <c r="AW5864" s="14" t="s">
        <v>46</v>
      </c>
      <c r="AX5864" s="14" t="s">
        <v>85</v>
      </c>
      <c r="AY5864" s="257" t="s">
        <v>241</v>
      </c>
    </row>
    <row r="5865" s="14" customFormat="1">
      <c r="A5865" s="14"/>
      <c r="B5865" s="247"/>
      <c r="C5865" s="248"/>
      <c r="D5865" s="238" t="s">
        <v>252</v>
      </c>
      <c r="E5865" s="249" t="s">
        <v>39</v>
      </c>
      <c r="F5865" s="250" t="s">
        <v>5133</v>
      </c>
      <c r="G5865" s="248"/>
      <c r="H5865" s="251">
        <v>1.8</v>
      </c>
      <c r="I5865" s="252"/>
      <c r="J5865" s="248"/>
      <c r="K5865" s="248"/>
      <c r="L5865" s="253"/>
      <c r="M5865" s="254"/>
      <c r="N5865" s="255"/>
      <c r="O5865" s="255"/>
      <c r="P5865" s="255"/>
      <c r="Q5865" s="255"/>
      <c r="R5865" s="255"/>
      <c r="S5865" s="255"/>
      <c r="T5865" s="256"/>
      <c r="U5865" s="14"/>
      <c r="V5865" s="14"/>
      <c r="W5865" s="14"/>
      <c r="X5865" s="14"/>
      <c r="Y5865" s="14"/>
      <c r="Z5865" s="14"/>
      <c r="AA5865" s="14"/>
      <c r="AB5865" s="14"/>
      <c r="AC5865" s="14"/>
      <c r="AD5865" s="14"/>
      <c r="AE5865" s="14"/>
      <c r="AT5865" s="257" t="s">
        <v>252</v>
      </c>
      <c r="AU5865" s="257" t="s">
        <v>93</v>
      </c>
      <c r="AV5865" s="14" t="s">
        <v>93</v>
      </c>
      <c r="AW5865" s="14" t="s">
        <v>46</v>
      </c>
      <c r="AX5865" s="14" t="s">
        <v>85</v>
      </c>
      <c r="AY5865" s="257" t="s">
        <v>241</v>
      </c>
    </row>
    <row r="5866" s="14" customFormat="1">
      <c r="A5866" s="14"/>
      <c r="B5866" s="247"/>
      <c r="C5866" s="248"/>
      <c r="D5866" s="238" t="s">
        <v>252</v>
      </c>
      <c r="E5866" s="249" t="s">
        <v>39</v>
      </c>
      <c r="F5866" s="250" t="s">
        <v>5148</v>
      </c>
      <c r="G5866" s="248"/>
      <c r="H5866" s="251">
        <v>5.2190000000000003</v>
      </c>
      <c r="I5866" s="252"/>
      <c r="J5866" s="248"/>
      <c r="K5866" s="248"/>
      <c r="L5866" s="253"/>
      <c r="M5866" s="254"/>
      <c r="N5866" s="255"/>
      <c r="O5866" s="255"/>
      <c r="P5866" s="255"/>
      <c r="Q5866" s="255"/>
      <c r="R5866" s="255"/>
      <c r="S5866" s="255"/>
      <c r="T5866" s="256"/>
      <c r="U5866" s="14"/>
      <c r="V5866" s="14"/>
      <c r="W5866" s="14"/>
      <c r="X5866" s="14"/>
      <c r="Y5866" s="14"/>
      <c r="Z5866" s="14"/>
      <c r="AA5866" s="14"/>
      <c r="AB5866" s="14"/>
      <c r="AC5866" s="14"/>
      <c r="AD5866" s="14"/>
      <c r="AE5866" s="14"/>
      <c r="AT5866" s="257" t="s">
        <v>252</v>
      </c>
      <c r="AU5866" s="257" t="s">
        <v>93</v>
      </c>
      <c r="AV5866" s="14" t="s">
        <v>93</v>
      </c>
      <c r="AW5866" s="14" t="s">
        <v>46</v>
      </c>
      <c r="AX5866" s="14" t="s">
        <v>85</v>
      </c>
      <c r="AY5866" s="257" t="s">
        <v>241</v>
      </c>
    </row>
    <row r="5867" s="14" customFormat="1">
      <c r="A5867" s="14"/>
      <c r="B5867" s="247"/>
      <c r="C5867" s="248"/>
      <c r="D5867" s="238" t="s">
        <v>252</v>
      </c>
      <c r="E5867" s="249" t="s">
        <v>39</v>
      </c>
      <c r="F5867" s="250" t="s">
        <v>5149</v>
      </c>
      <c r="G5867" s="248"/>
      <c r="H5867" s="251">
        <v>1.448</v>
      </c>
      <c r="I5867" s="252"/>
      <c r="J5867" s="248"/>
      <c r="K5867" s="248"/>
      <c r="L5867" s="253"/>
      <c r="M5867" s="254"/>
      <c r="N5867" s="255"/>
      <c r="O5867" s="255"/>
      <c r="P5867" s="255"/>
      <c r="Q5867" s="255"/>
      <c r="R5867" s="255"/>
      <c r="S5867" s="255"/>
      <c r="T5867" s="256"/>
      <c r="U5867" s="14"/>
      <c r="V5867" s="14"/>
      <c r="W5867" s="14"/>
      <c r="X5867" s="14"/>
      <c r="Y5867" s="14"/>
      <c r="Z5867" s="14"/>
      <c r="AA5867" s="14"/>
      <c r="AB5867" s="14"/>
      <c r="AC5867" s="14"/>
      <c r="AD5867" s="14"/>
      <c r="AE5867" s="14"/>
      <c r="AT5867" s="257" t="s">
        <v>252</v>
      </c>
      <c r="AU5867" s="257" t="s">
        <v>93</v>
      </c>
      <c r="AV5867" s="14" t="s">
        <v>93</v>
      </c>
      <c r="AW5867" s="14" t="s">
        <v>46</v>
      </c>
      <c r="AX5867" s="14" t="s">
        <v>85</v>
      </c>
      <c r="AY5867" s="257" t="s">
        <v>241</v>
      </c>
    </row>
    <row r="5868" s="14" customFormat="1">
      <c r="A5868" s="14"/>
      <c r="B5868" s="247"/>
      <c r="C5868" s="248"/>
      <c r="D5868" s="238" t="s">
        <v>252</v>
      </c>
      <c r="E5868" s="249" t="s">
        <v>39</v>
      </c>
      <c r="F5868" s="250" t="s">
        <v>5134</v>
      </c>
      <c r="G5868" s="248"/>
      <c r="H5868" s="251">
        <v>0.90000000000000002</v>
      </c>
      <c r="I5868" s="252"/>
      <c r="J5868" s="248"/>
      <c r="K5868" s="248"/>
      <c r="L5868" s="253"/>
      <c r="M5868" s="254"/>
      <c r="N5868" s="255"/>
      <c r="O5868" s="255"/>
      <c r="P5868" s="255"/>
      <c r="Q5868" s="255"/>
      <c r="R5868" s="255"/>
      <c r="S5868" s="255"/>
      <c r="T5868" s="256"/>
      <c r="U5868" s="14"/>
      <c r="V5868" s="14"/>
      <c r="W5868" s="14"/>
      <c r="X5868" s="14"/>
      <c r="Y5868" s="14"/>
      <c r="Z5868" s="14"/>
      <c r="AA5868" s="14"/>
      <c r="AB5868" s="14"/>
      <c r="AC5868" s="14"/>
      <c r="AD5868" s="14"/>
      <c r="AE5868" s="14"/>
      <c r="AT5868" s="257" t="s">
        <v>252</v>
      </c>
      <c r="AU5868" s="257" t="s">
        <v>93</v>
      </c>
      <c r="AV5868" s="14" t="s">
        <v>93</v>
      </c>
      <c r="AW5868" s="14" t="s">
        <v>46</v>
      </c>
      <c r="AX5868" s="14" t="s">
        <v>85</v>
      </c>
      <c r="AY5868" s="257" t="s">
        <v>241</v>
      </c>
    </row>
    <row r="5869" s="13" customFormat="1">
      <c r="A5869" s="13"/>
      <c r="B5869" s="236"/>
      <c r="C5869" s="237"/>
      <c r="D5869" s="238" t="s">
        <v>252</v>
      </c>
      <c r="E5869" s="239" t="s">
        <v>39</v>
      </c>
      <c r="F5869" s="240" t="s">
        <v>1021</v>
      </c>
      <c r="G5869" s="237"/>
      <c r="H5869" s="239" t="s">
        <v>39</v>
      </c>
      <c r="I5869" s="241"/>
      <c r="J5869" s="237"/>
      <c r="K5869" s="237"/>
      <c r="L5869" s="242"/>
      <c r="M5869" s="243"/>
      <c r="N5869" s="244"/>
      <c r="O5869" s="244"/>
      <c r="P5869" s="244"/>
      <c r="Q5869" s="244"/>
      <c r="R5869" s="244"/>
      <c r="S5869" s="244"/>
      <c r="T5869" s="245"/>
      <c r="U5869" s="13"/>
      <c r="V5869" s="13"/>
      <c r="W5869" s="13"/>
      <c r="X5869" s="13"/>
      <c r="Y5869" s="13"/>
      <c r="Z5869" s="13"/>
      <c r="AA5869" s="13"/>
      <c r="AB5869" s="13"/>
      <c r="AC5869" s="13"/>
      <c r="AD5869" s="13"/>
      <c r="AE5869" s="13"/>
      <c r="AT5869" s="246" t="s">
        <v>252</v>
      </c>
      <c r="AU5869" s="246" t="s">
        <v>93</v>
      </c>
      <c r="AV5869" s="13" t="s">
        <v>23</v>
      </c>
      <c r="AW5869" s="13" t="s">
        <v>46</v>
      </c>
      <c r="AX5869" s="13" t="s">
        <v>85</v>
      </c>
      <c r="AY5869" s="246" t="s">
        <v>241</v>
      </c>
    </row>
    <row r="5870" s="14" customFormat="1">
      <c r="A5870" s="14"/>
      <c r="B5870" s="247"/>
      <c r="C5870" s="248"/>
      <c r="D5870" s="238" t="s">
        <v>252</v>
      </c>
      <c r="E5870" s="249" t="s">
        <v>39</v>
      </c>
      <c r="F5870" s="250" t="s">
        <v>5135</v>
      </c>
      <c r="G5870" s="248"/>
      <c r="H5870" s="251">
        <v>3.4079999999999999</v>
      </c>
      <c r="I5870" s="252"/>
      <c r="J5870" s="248"/>
      <c r="K5870" s="248"/>
      <c r="L5870" s="253"/>
      <c r="M5870" s="254"/>
      <c r="N5870" s="255"/>
      <c r="O5870" s="255"/>
      <c r="P5870" s="255"/>
      <c r="Q5870" s="255"/>
      <c r="R5870" s="255"/>
      <c r="S5870" s="255"/>
      <c r="T5870" s="256"/>
      <c r="U5870" s="14"/>
      <c r="V5870" s="14"/>
      <c r="W5870" s="14"/>
      <c r="X5870" s="14"/>
      <c r="Y5870" s="14"/>
      <c r="Z5870" s="14"/>
      <c r="AA5870" s="14"/>
      <c r="AB5870" s="14"/>
      <c r="AC5870" s="14"/>
      <c r="AD5870" s="14"/>
      <c r="AE5870" s="14"/>
      <c r="AT5870" s="257" t="s">
        <v>252</v>
      </c>
      <c r="AU5870" s="257" t="s">
        <v>93</v>
      </c>
      <c r="AV5870" s="14" t="s">
        <v>93</v>
      </c>
      <c r="AW5870" s="14" t="s">
        <v>46</v>
      </c>
      <c r="AX5870" s="14" t="s">
        <v>85</v>
      </c>
      <c r="AY5870" s="257" t="s">
        <v>241</v>
      </c>
    </row>
    <row r="5871" s="14" customFormat="1">
      <c r="A5871" s="14"/>
      <c r="B5871" s="247"/>
      <c r="C5871" s="248"/>
      <c r="D5871" s="238" t="s">
        <v>252</v>
      </c>
      <c r="E5871" s="249" t="s">
        <v>39</v>
      </c>
      <c r="F5871" s="250" t="s">
        <v>5150</v>
      </c>
      <c r="G5871" s="248"/>
      <c r="H5871" s="251">
        <v>4.8300000000000001</v>
      </c>
      <c r="I5871" s="252"/>
      <c r="J5871" s="248"/>
      <c r="K5871" s="248"/>
      <c r="L5871" s="253"/>
      <c r="M5871" s="254"/>
      <c r="N5871" s="255"/>
      <c r="O5871" s="255"/>
      <c r="P5871" s="255"/>
      <c r="Q5871" s="255"/>
      <c r="R5871" s="255"/>
      <c r="S5871" s="255"/>
      <c r="T5871" s="256"/>
      <c r="U5871" s="14"/>
      <c r="V5871" s="14"/>
      <c r="W5871" s="14"/>
      <c r="X5871" s="14"/>
      <c r="Y5871" s="14"/>
      <c r="Z5871" s="14"/>
      <c r="AA5871" s="14"/>
      <c r="AB5871" s="14"/>
      <c r="AC5871" s="14"/>
      <c r="AD5871" s="14"/>
      <c r="AE5871" s="14"/>
      <c r="AT5871" s="257" t="s">
        <v>252</v>
      </c>
      <c r="AU5871" s="257" t="s">
        <v>93</v>
      </c>
      <c r="AV5871" s="14" t="s">
        <v>93</v>
      </c>
      <c r="AW5871" s="14" t="s">
        <v>46</v>
      </c>
      <c r="AX5871" s="14" t="s">
        <v>85</v>
      </c>
      <c r="AY5871" s="257" t="s">
        <v>241</v>
      </c>
    </row>
    <row r="5872" s="14" customFormat="1">
      <c r="A5872" s="14"/>
      <c r="B5872" s="247"/>
      <c r="C5872" s="248"/>
      <c r="D5872" s="238" t="s">
        <v>252</v>
      </c>
      <c r="E5872" s="249" t="s">
        <v>39</v>
      </c>
      <c r="F5872" s="250" t="s">
        <v>5151</v>
      </c>
      <c r="G5872" s="248"/>
      <c r="H5872" s="251">
        <v>5.9550000000000001</v>
      </c>
      <c r="I5872" s="252"/>
      <c r="J5872" s="248"/>
      <c r="K5872" s="248"/>
      <c r="L5872" s="253"/>
      <c r="M5872" s="254"/>
      <c r="N5872" s="255"/>
      <c r="O5872" s="255"/>
      <c r="P5872" s="255"/>
      <c r="Q5872" s="255"/>
      <c r="R5872" s="255"/>
      <c r="S5872" s="255"/>
      <c r="T5872" s="256"/>
      <c r="U5872" s="14"/>
      <c r="V5872" s="14"/>
      <c r="W5872" s="14"/>
      <c r="X5872" s="14"/>
      <c r="Y5872" s="14"/>
      <c r="Z5872" s="14"/>
      <c r="AA5872" s="14"/>
      <c r="AB5872" s="14"/>
      <c r="AC5872" s="14"/>
      <c r="AD5872" s="14"/>
      <c r="AE5872" s="14"/>
      <c r="AT5872" s="257" t="s">
        <v>252</v>
      </c>
      <c r="AU5872" s="257" t="s">
        <v>93</v>
      </c>
      <c r="AV5872" s="14" t="s">
        <v>93</v>
      </c>
      <c r="AW5872" s="14" t="s">
        <v>46</v>
      </c>
      <c r="AX5872" s="14" t="s">
        <v>85</v>
      </c>
      <c r="AY5872" s="257" t="s">
        <v>241</v>
      </c>
    </row>
    <row r="5873" s="14" customFormat="1">
      <c r="A5873" s="14"/>
      <c r="B5873" s="247"/>
      <c r="C5873" s="248"/>
      <c r="D5873" s="238" t="s">
        <v>252</v>
      </c>
      <c r="E5873" s="249" t="s">
        <v>39</v>
      </c>
      <c r="F5873" s="250" t="s">
        <v>5152</v>
      </c>
      <c r="G5873" s="248"/>
      <c r="H5873" s="251">
        <v>4.8300000000000001</v>
      </c>
      <c r="I5873" s="252"/>
      <c r="J5873" s="248"/>
      <c r="K5873" s="248"/>
      <c r="L5873" s="253"/>
      <c r="M5873" s="254"/>
      <c r="N5873" s="255"/>
      <c r="O5873" s="255"/>
      <c r="P5873" s="255"/>
      <c r="Q5873" s="255"/>
      <c r="R5873" s="255"/>
      <c r="S5873" s="255"/>
      <c r="T5873" s="256"/>
      <c r="U5873" s="14"/>
      <c r="V5873" s="14"/>
      <c r="W5873" s="14"/>
      <c r="X5873" s="14"/>
      <c r="Y5873" s="14"/>
      <c r="Z5873" s="14"/>
      <c r="AA5873" s="14"/>
      <c r="AB5873" s="14"/>
      <c r="AC5873" s="14"/>
      <c r="AD5873" s="14"/>
      <c r="AE5873" s="14"/>
      <c r="AT5873" s="257" t="s">
        <v>252</v>
      </c>
      <c r="AU5873" s="257" t="s">
        <v>93</v>
      </c>
      <c r="AV5873" s="14" t="s">
        <v>93</v>
      </c>
      <c r="AW5873" s="14" t="s">
        <v>46</v>
      </c>
      <c r="AX5873" s="14" t="s">
        <v>85</v>
      </c>
      <c r="AY5873" s="257" t="s">
        <v>241</v>
      </c>
    </row>
    <row r="5874" s="14" customFormat="1">
      <c r="A5874" s="14"/>
      <c r="B5874" s="247"/>
      <c r="C5874" s="248"/>
      <c r="D5874" s="238" t="s">
        <v>252</v>
      </c>
      <c r="E5874" s="249" t="s">
        <v>39</v>
      </c>
      <c r="F5874" s="250" t="s">
        <v>5153</v>
      </c>
      <c r="G5874" s="248"/>
      <c r="H5874" s="251">
        <v>6.8550000000000004</v>
      </c>
      <c r="I5874" s="252"/>
      <c r="J5874" s="248"/>
      <c r="K5874" s="248"/>
      <c r="L5874" s="253"/>
      <c r="M5874" s="254"/>
      <c r="N5874" s="255"/>
      <c r="O5874" s="255"/>
      <c r="P5874" s="255"/>
      <c r="Q5874" s="255"/>
      <c r="R5874" s="255"/>
      <c r="S5874" s="255"/>
      <c r="T5874" s="256"/>
      <c r="U5874" s="14"/>
      <c r="V5874" s="14"/>
      <c r="W5874" s="14"/>
      <c r="X5874" s="14"/>
      <c r="Y5874" s="14"/>
      <c r="Z5874" s="14"/>
      <c r="AA5874" s="14"/>
      <c r="AB5874" s="14"/>
      <c r="AC5874" s="14"/>
      <c r="AD5874" s="14"/>
      <c r="AE5874" s="14"/>
      <c r="AT5874" s="257" t="s">
        <v>252</v>
      </c>
      <c r="AU5874" s="257" t="s">
        <v>93</v>
      </c>
      <c r="AV5874" s="14" t="s">
        <v>93</v>
      </c>
      <c r="AW5874" s="14" t="s">
        <v>46</v>
      </c>
      <c r="AX5874" s="14" t="s">
        <v>85</v>
      </c>
      <c r="AY5874" s="257" t="s">
        <v>241</v>
      </c>
    </row>
    <row r="5875" s="14" customFormat="1">
      <c r="A5875" s="14"/>
      <c r="B5875" s="247"/>
      <c r="C5875" s="248"/>
      <c r="D5875" s="238" t="s">
        <v>252</v>
      </c>
      <c r="E5875" s="249" t="s">
        <v>39</v>
      </c>
      <c r="F5875" s="250" t="s">
        <v>5136</v>
      </c>
      <c r="G5875" s="248"/>
      <c r="H5875" s="251">
        <v>1.2</v>
      </c>
      <c r="I5875" s="252"/>
      <c r="J5875" s="248"/>
      <c r="K5875" s="248"/>
      <c r="L5875" s="253"/>
      <c r="M5875" s="254"/>
      <c r="N5875" s="255"/>
      <c r="O5875" s="255"/>
      <c r="P5875" s="255"/>
      <c r="Q5875" s="255"/>
      <c r="R5875" s="255"/>
      <c r="S5875" s="255"/>
      <c r="T5875" s="256"/>
      <c r="U5875" s="14"/>
      <c r="V5875" s="14"/>
      <c r="W5875" s="14"/>
      <c r="X5875" s="14"/>
      <c r="Y5875" s="14"/>
      <c r="Z5875" s="14"/>
      <c r="AA5875" s="14"/>
      <c r="AB5875" s="14"/>
      <c r="AC5875" s="14"/>
      <c r="AD5875" s="14"/>
      <c r="AE5875" s="14"/>
      <c r="AT5875" s="257" t="s">
        <v>252</v>
      </c>
      <c r="AU5875" s="257" t="s">
        <v>93</v>
      </c>
      <c r="AV5875" s="14" t="s">
        <v>93</v>
      </c>
      <c r="AW5875" s="14" t="s">
        <v>46</v>
      </c>
      <c r="AX5875" s="14" t="s">
        <v>85</v>
      </c>
      <c r="AY5875" s="257" t="s">
        <v>241</v>
      </c>
    </row>
    <row r="5876" s="14" customFormat="1">
      <c r="A5876" s="14"/>
      <c r="B5876" s="247"/>
      <c r="C5876" s="248"/>
      <c r="D5876" s="238" t="s">
        <v>252</v>
      </c>
      <c r="E5876" s="249" t="s">
        <v>39</v>
      </c>
      <c r="F5876" s="250" t="s">
        <v>5154</v>
      </c>
      <c r="G5876" s="248"/>
      <c r="H5876" s="251">
        <v>0.90000000000000002</v>
      </c>
      <c r="I5876" s="252"/>
      <c r="J5876" s="248"/>
      <c r="K5876" s="248"/>
      <c r="L5876" s="253"/>
      <c r="M5876" s="254"/>
      <c r="N5876" s="255"/>
      <c r="O5876" s="255"/>
      <c r="P5876" s="255"/>
      <c r="Q5876" s="255"/>
      <c r="R5876" s="255"/>
      <c r="S5876" s="255"/>
      <c r="T5876" s="256"/>
      <c r="U5876" s="14"/>
      <c r="V5876" s="14"/>
      <c r="W5876" s="14"/>
      <c r="X5876" s="14"/>
      <c r="Y5876" s="14"/>
      <c r="Z5876" s="14"/>
      <c r="AA5876" s="14"/>
      <c r="AB5876" s="14"/>
      <c r="AC5876" s="14"/>
      <c r="AD5876" s="14"/>
      <c r="AE5876" s="14"/>
      <c r="AT5876" s="257" t="s">
        <v>252</v>
      </c>
      <c r="AU5876" s="257" t="s">
        <v>93</v>
      </c>
      <c r="AV5876" s="14" t="s">
        <v>93</v>
      </c>
      <c r="AW5876" s="14" t="s">
        <v>46</v>
      </c>
      <c r="AX5876" s="14" t="s">
        <v>85</v>
      </c>
      <c r="AY5876" s="257" t="s">
        <v>241</v>
      </c>
    </row>
    <row r="5877" s="14" customFormat="1">
      <c r="A5877" s="14"/>
      <c r="B5877" s="247"/>
      <c r="C5877" s="248"/>
      <c r="D5877" s="238" t="s">
        <v>252</v>
      </c>
      <c r="E5877" s="249" t="s">
        <v>39</v>
      </c>
      <c r="F5877" s="250" t="s">
        <v>5155</v>
      </c>
      <c r="G5877" s="248"/>
      <c r="H5877" s="251">
        <v>0.90000000000000002</v>
      </c>
      <c r="I5877" s="252"/>
      <c r="J5877" s="248"/>
      <c r="K5877" s="248"/>
      <c r="L5877" s="253"/>
      <c r="M5877" s="254"/>
      <c r="N5877" s="255"/>
      <c r="O5877" s="255"/>
      <c r="P5877" s="255"/>
      <c r="Q5877" s="255"/>
      <c r="R5877" s="255"/>
      <c r="S5877" s="255"/>
      <c r="T5877" s="256"/>
      <c r="U5877" s="14"/>
      <c r="V5877" s="14"/>
      <c r="W5877" s="14"/>
      <c r="X5877" s="14"/>
      <c r="Y5877" s="14"/>
      <c r="Z5877" s="14"/>
      <c r="AA5877" s="14"/>
      <c r="AB5877" s="14"/>
      <c r="AC5877" s="14"/>
      <c r="AD5877" s="14"/>
      <c r="AE5877" s="14"/>
      <c r="AT5877" s="257" t="s">
        <v>252</v>
      </c>
      <c r="AU5877" s="257" t="s">
        <v>93</v>
      </c>
      <c r="AV5877" s="14" t="s">
        <v>93</v>
      </c>
      <c r="AW5877" s="14" t="s">
        <v>46</v>
      </c>
      <c r="AX5877" s="14" t="s">
        <v>85</v>
      </c>
      <c r="AY5877" s="257" t="s">
        <v>241</v>
      </c>
    </row>
    <row r="5878" s="14" customFormat="1">
      <c r="A5878" s="14"/>
      <c r="B5878" s="247"/>
      <c r="C5878" s="248"/>
      <c r="D5878" s="238" t="s">
        <v>252</v>
      </c>
      <c r="E5878" s="249" t="s">
        <v>39</v>
      </c>
      <c r="F5878" s="250" t="s">
        <v>5156</v>
      </c>
      <c r="G5878" s="248"/>
      <c r="H5878" s="251">
        <v>0.90000000000000002</v>
      </c>
      <c r="I5878" s="252"/>
      <c r="J5878" s="248"/>
      <c r="K5878" s="248"/>
      <c r="L5878" s="253"/>
      <c r="M5878" s="254"/>
      <c r="N5878" s="255"/>
      <c r="O5878" s="255"/>
      <c r="P5878" s="255"/>
      <c r="Q5878" s="255"/>
      <c r="R5878" s="255"/>
      <c r="S5878" s="255"/>
      <c r="T5878" s="256"/>
      <c r="U5878" s="14"/>
      <c r="V5878" s="14"/>
      <c r="W5878" s="14"/>
      <c r="X5878" s="14"/>
      <c r="Y5878" s="14"/>
      <c r="Z5878" s="14"/>
      <c r="AA5878" s="14"/>
      <c r="AB5878" s="14"/>
      <c r="AC5878" s="14"/>
      <c r="AD5878" s="14"/>
      <c r="AE5878" s="14"/>
      <c r="AT5878" s="257" t="s">
        <v>252</v>
      </c>
      <c r="AU5878" s="257" t="s">
        <v>93</v>
      </c>
      <c r="AV5878" s="14" t="s">
        <v>93</v>
      </c>
      <c r="AW5878" s="14" t="s">
        <v>46</v>
      </c>
      <c r="AX5878" s="14" t="s">
        <v>85</v>
      </c>
      <c r="AY5878" s="257" t="s">
        <v>241</v>
      </c>
    </row>
    <row r="5879" s="14" customFormat="1">
      <c r="A5879" s="14"/>
      <c r="B5879" s="247"/>
      <c r="C5879" s="248"/>
      <c r="D5879" s="238" t="s">
        <v>252</v>
      </c>
      <c r="E5879" s="249" t="s">
        <v>39</v>
      </c>
      <c r="F5879" s="250" t="s">
        <v>5157</v>
      </c>
      <c r="G5879" s="248"/>
      <c r="H5879" s="251">
        <v>0.90000000000000002</v>
      </c>
      <c r="I5879" s="252"/>
      <c r="J5879" s="248"/>
      <c r="K5879" s="248"/>
      <c r="L5879" s="253"/>
      <c r="M5879" s="254"/>
      <c r="N5879" s="255"/>
      <c r="O5879" s="255"/>
      <c r="P5879" s="255"/>
      <c r="Q5879" s="255"/>
      <c r="R5879" s="255"/>
      <c r="S5879" s="255"/>
      <c r="T5879" s="256"/>
      <c r="U5879" s="14"/>
      <c r="V5879" s="14"/>
      <c r="W5879" s="14"/>
      <c r="X5879" s="14"/>
      <c r="Y5879" s="14"/>
      <c r="Z5879" s="14"/>
      <c r="AA5879" s="14"/>
      <c r="AB5879" s="14"/>
      <c r="AC5879" s="14"/>
      <c r="AD5879" s="14"/>
      <c r="AE5879" s="14"/>
      <c r="AT5879" s="257" t="s">
        <v>252</v>
      </c>
      <c r="AU5879" s="257" t="s">
        <v>93</v>
      </c>
      <c r="AV5879" s="14" t="s">
        <v>93</v>
      </c>
      <c r="AW5879" s="14" t="s">
        <v>46</v>
      </c>
      <c r="AX5879" s="14" t="s">
        <v>85</v>
      </c>
      <c r="AY5879" s="257" t="s">
        <v>241</v>
      </c>
    </row>
    <row r="5880" s="13" customFormat="1">
      <c r="A5880" s="13"/>
      <c r="B5880" s="236"/>
      <c r="C5880" s="237"/>
      <c r="D5880" s="238" t="s">
        <v>252</v>
      </c>
      <c r="E5880" s="239" t="s">
        <v>39</v>
      </c>
      <c r="F5880" s="240" t="s">
        <v>1033</v>
      </c>
      <c r="G5880" s="237"/>
      <c r="H5880" s="239" t="s">
        <v>39</v>
      </c>
      <c r="I5880" s="241"/>
      <c r="J5880" s="237"/>
      <c r="K5880" s="237"/>
      <c r="L5880" s="242"/>
      <c r="M5880" s="243"/>
      <c r="N5880" s="244"/>
      <c r="O5880" s="244"/>
      <c r="P5880" s="244"/>
      <c r="Q5880" s="244"/>
      <c r="R5880" s="244"/>
      <c r="S5880" s="244"/>
      <c r="T5880" s="245"/>
      <c r="U5880" s="13"/>
      <c r="V5880" s="13"/>
      <c r="W5880" s="13"/>
      <c r="X5880" s="13"/>
      <c r="Y5880" s="13"/>
      <c r="Z5880" s="13"/>
      <c r="AA5880" s="13"/>
      <c r="AB5880" s="13"/>
      <c r="AC5880" s="13"/>
      <c r="AD5880" s="13"/>
      <c r="AE5880" s="13"/>
      <c r="AT5880" s="246" t="s">
        <v>252</v>
      </c>
      <c r="AU5880" s="246" t="s">
        <v>93</v>
      </c>
      <c r="AV5880" s="13" t="s">
        <v>23</v>
      </c>
      <c r="AW5880" s="13" t="s">
        <v>46</v>
      </c>
      <c r="AX5880" s="13" t="s">
        <v>85</v>
      </c>
      <c r="AY5880" s="246" t="s">
        <v>241</v>
      </c>
    </row>
    <row r="5881" s="14" customFormat="1">
      <c r="A5881" s="14"/>
      <c r="B5881" s="247"/>
      <c r="C5881" s="248"/>
      <c r="D5881" s="238" t="s">
        <v>252</v>
      </c>
      <c r="E5881" s="249" t="s">
        <v>39</v>
      </c>
      <c r="F5881" s="250" t="s">
        <v>5158</v>
      </c>
      <c r="G5881" s="248"/>
      <c r="H5881" s="251">
        <v>6.0720000000000001</v>
      </c>
      <c r="I5881" s="252"/>
      <c r="J5881" s="248"/>
      <c r="K5881" s="248"/>
      <c r="L5881" s="253"/>
      <c r="M5881" s="254"/>
      <c r="N5881" s="255"/>
      <c r="O5881" s="255"/>
      <c r="P5881" s="255"/>
      <c r="Q5881" s="255"/>
      <c r="R5881" s="255"/>
      <c r="S5881" s="255"/>
      <c r="T5881" s="256"/>
      <c r="U5881" s="14"/>
      <c r="V5881" s="14"/>
      <c r="W5881" s="14"/>
      <c r="X5881" s="14"/>
      <c r="Y5881" s="14"/>
      <c r="Z5881" s="14"/>
      <c r="AA5881" s="14"/>
      <c r="AB5881" s="14"/>
      <c r="AC5881" s="14"/>
      <c r="AD5881" s="14"/>
      <c r="AE5881" s="14"/>
      <c r="AT5881" s="257" t="s">
        <v>252</v>
      </c>
      <c r="AU5881" s="257" t="s">
        <v>93</v>
      </c>
      <c r="AV5881" s="14" t="s">
        <v>93</v>
      </c>
      <c r="AW5881" s="14" t="s">
        <v>46</v>
      </c>
      <c r="AX5881" s="14" t="s">
        <v>85</v>
      </c>
      <c r="AY5881" s="257" t="s">
        <v>241</v>
      </c>
    </row>
    <row r="5882" s="14" customFormat="1">
      <c r="A5882" s="14"/>
      <c r="B5882" s="247"/>
      <c r="C5882" s="248"/>
      <c r="D5882" s="238" t="s">
        <v>252</v>
      </c>
      <c r="E5882" s="249" t="s">
        <v>39</v>
      </c>
      <c r="F5882" s="250" t="s">
        <v>5213</v>
      </c>
      <c r="G5882" s="248"/>
      <c r="H5882" s="251">
        <v>5.8579999999999997</v>
      </c>
      <c r="I5882" s="252"/>
      <c r="J5882" s="248"/>
      <c r="K5882" s="248"/>
      <c r="L5882" s="253"/>
      <c r="M5882" s="254"/>
      <c r="N5882" s="255"/>
      <c r="O5882" s="255"/>
      <c r="P5882" s="255"/>
      <c r="Q5882" s="255"/>
      <c r="R5882" s="255"/>
      <c r="S5882" s="255"/>
      <c r="T5882" s="256"/>
      <c r="U5882" s="14"/>
      <c r="V5882" s="14"/>
      <c r="W5882" s="14"/>
      <c r="X5882" s="14"/>
      <c r="Y5882" s="14"/>
      <c r="Z5882" s="14"/>
      <c r="AA5882" s="14"/>
      <c r="AB5882" s="14"/>
      <c r="AC5882" s="14"/>
      <c r="AD5882" s="14"/>
      <c r="AE5882" s="14"/>
      <c r="AT5882" s="257" t="s">
        <v>252</v>
      </c>
      <c r="AU5882" s="257" t="s">
        <v>93</v>
      </c>
      <c r="AV5882" s="14" t="s">
        <v>93</v>
      </c>
      <c r="AW5882" s="14" t="s">
        <v>46</v>
      </c>
      <c r="AX5882" s="14" t="s">
        <v>85</v>
      </c>
      <c r="AY5882" s="257" t="s">
        <v>241</v>
      </c>
    </row>
    <row r="5883" s="13" customFormat="1">
      <c r="A5883" s="13"/>
      <c r="B5883" s="236"/>
      <c r="C5883" s="237"/>
      <c r="D5883" s="238" t="s">
        <v>252</v>
      </c>
      <c r="E5883" s="239" t="s">
        <v>39</v>
      </c>
      <c r="F5883" s="240" t="s">
        <v>1014</v>
      </c>
      <c r="G5883" s="237"/>
      <c r="H5883" s="239" t="s">
        <v>39</v>
      </c>
      <c r="I5883" s="241"/>
      <c r="J5883" s="237"/>
      <c r="K5883" s="237"/>
      <c r="L5883" s="242"/>
      <c r="M5883" s="243"/>
      <c r="N5883" s="244"/>
      <c r="O5883" s="244"/>
      <c r="P5883" s="244"/>
      <c r="Q5883" s="244"/>
      <c r="R5883" s="244"/>
      <c r="S5883" s="244"/>
      <c r="T5883" s="245"/>
      <c r="U5883" s="13"/>
      <c r="V5883" s="13"/>
      <c r="W5883" s="13"/>
      <c r="X5883" s="13"/>
      <c r="Y5883" s="13"/>
      <c r="Z5883" s="13"/>
      <c r="AA5883" s="13"/>
      <c r="AB5883" s="13"/>
      <c r="AC5883" s="13"/>
      <c r="AD5883" s="13"/>
      <c r="AE5883" s="13"/>
      <c r="AT5883" s="246" t="s">
        <v>252</v>
      </c>
      <c r="AU5883" s="246" t="s">
        <v>93</v>
      </c>
      <c r="AV5883" s="13" t="s">
        <v>23</v>
      </c>
      <c r="AW5883" s="13" t="s">
        <v>46</v>
      </c>
      <c r="AX5883" s="13" t="s">
        <v>85</v>
      </c>
      <c r="AY5883" s="246" t="s">
        <v>241</v>
      </c>
    </row>
    <row r="5884" s="14" customFormat="1">
      <c r="A5884" s="14"/>
      <c r="B5884" s="247"/>
      <c r="C5884" s="248"/>
      <c r="D5884" s="238" t="s">
        <v>252</v>
      </c>
      <c r="E5884" s="249" t="s">
        <v>39</v>
      </c>
      <c r="F5884" s="250" t="s">
        <v>5161</v>
      </c>
      <c r="G5884" s="248"/>
      <c r="H5884" s="251">
        <v>17.609999999999999</v>
      </c>
      <c r="I5884" s="252"/>
      <c r="J5884" s="248"/>
      <c r="K5884" s="248"/>
      <c r="L5884" s="253"/>
      <c r="M5884" s="254"/>
      <c r="N5884" s="255"/>
      <c r="O5884" s="255"/>
      <c r="P5884" s="255"/>
      <c r="Q5884" s="255"/>
      <c r="R5884" s="255"/>
      <c r="S5884" s="255"/>
      <c r="T5884" s="256"/>
      <c r="U5884" s="14"/>
      <c r="V5884" s="14"/>
      <c r="W5884" s="14"/>
      <c r="X5884" s="14"/>
      <c r="Y5884" s="14"/>
      <c r="Z5884" s="14"/>
      <c r="AA5884" s="14"/>
      <c r="AB5884" s="14"/>
      <c r="AC5884" s="14"/>
      <c r="AD5884" s="14"/>
      <c r="AE5884" s="14"/>
      <c r="AT5884" s="257" t="s">
        <v>252</v>
      </c>
      <c r="AU5884" s="257" t="s">
        <v>93</v>
      </c>
      <c r="AV5884" s="14" t="s">
        <v>93</v>
      </c>
      <c r="AW5884" s="14" t="s">
        <v>46</v>
      </c>
      <c r="AX5884" s="14" t="s">
        <v>85</v>
      </c>
      <c r="AY5884" s="257" t="s">
        <v>241</v>
      </c>
    </row>
    <row r="5885" s="14" customFormat="1">
      <c r="A5885" s="14"/>
      <c r="B5885" s="247"/>
      <c r="C5885" s="248"/>
      <c r="D5885" s="238" t="s">
        <v>252</v>
      </c>
      <c r="E5885" s="249" t="s">
        <v>39</v>
      </c>
      <c r="F5885" s="250" t="s">
        <v>5162</v>
      </c>
      <c r="G5885" s="248"/>
      <c r="H5885" s="251">
        <v>3.0459999999999998</v>
      </c>
      <c r="I5885" s="252"/>
      <c r="J5885" s="248"/>
      <c r="K5885" s="248"/>
      <c r="L5885" s="253"/>
      <c r="M5885" s="254"/>
      <c r="N5885" s="255"/>
      <c r="O5885" s="255"/>
      <c r="P5885" s="255"/>
      <c r="Q5885" s="255"/>
      <c r="R5885" s="255"/>
      <c r="S5885" s="255"/>
      <c r="T5885" s="256"/>
      <c r="U5885" s="14"/>
      <c r="V5885" s="14"/>
      <c r="W5885" s="14"/>
      <c r="X5885" s="14"/>
      <c r="Y5885" s="14"/>
      <c r="Z5885" s="14"/>
      <c r="AA5885" s="14"/>
      <c r="AB5885" s="14"/>
      <c r="AC5885" s="14"/>
      <c r="AD5885" s="14"/>
      <c r="AE5885" s="14"/>
      <c r="AT5885" s="257" t="s">
        <v>252</v>
      </c>
      <c r="AU5885" s="257" t="s">
        <v>93</v>
      </c>
      <c r="AV5885" s="14" t="s">
        <v>93</v>
      </c>
      <c r="AW5885" s="14" t="s">
        <v>46</v>
      </c>
      <c r="AX5885" s="14" t="s">
        <v>85</v>
      </c>
      <c r="AY5885" s="257" t="s">
        <v>241</v>
      </c>
    </row>
    <row r="5886" s="14" customFormat="1">
      <c r="A5886" s="14"/>
      <c r="B5886" s="247"/>
      <c r="C5886" s="248"/>
      <c r="D5886" s="238" t="s">
        <v>252</v>
      </c>
      <c r="E5886" s="249" t="s">
        <v>39</v>
      </c>
      <c r="F5886" s="250" t="s">
        <v>5163</v>
      </c>
      <c r="G5886" s="248"/>
      <c r="H5886" s="251">
        <v>13.525</v>
      </c>
      <c r="I5886" s="252"/>
      <c r="J5886" s="248"/>
      <c r="K5886" s="248"/>
      <c r="L5886" s="253"/>
      <c r="M5886" s="254"/>
      <c r="N5886" s="255"/>
      <c r="O5886" s="255"/>
      <c r="P5886" s="255"/>
      <c r="Q5886" s="255"/>
      <c r="R5886" s="255"/>
      <c r="S5886" s="255"/>
      <c r="T5886" s="256"/>
      <c r="U5886" s="14"/>
      <c r="V5886" s="14"/>
      <c r="W5886" s="14"/>
      <c r="X5886" s="14"/>
      <c r="Y5886" s="14"/>
      <c r="Z5886" s="14"/>
      <c r="AA5886" s="14"/>
      <c r="AB5886" s="14"/>
      <c r="AC5886" s="14"/>
      <c r="AD5886" s="14"/>
      <c r="AE5886" s="14"/>
      <c r="AT5886" s="257" t="s">
        <v>252</v>
      </c>
      <c r="AU5886" s="257" t="s">
        <v>93</v>
      </c>
      <c r="AV5886" s="14" t="s">
        <v>93</v>
      </c>
      <c r="AW5886" s="14" t="s">
        <v>46</v>
      </c>
      <c r="AX5886" s="14" t="s">
        <v>85</v>
      </c>
      <c r="AY5886" s="257" t="s">
        <v>241</v>
      </c>
    </row>
    <row r="5887" s="14" customFormat="1">
      <c r="A5887" s="14"/>
      <c r="B5887" s="247"/>
      <c r="C5887" s="248"/>
      <c r="D5887" s="238" t="s">
        <v>252</v>
      </c>
      <c r="E5887" s="249" t="s">
        <v>39</v>
      </c>
      <c r="F5887" s="250" t="s">
        <v>5137</v>
      </c>
      <c r="G5887" s="248"/>
      <c r="H5887" s="251">
        <v>1.8</v>
      </c>
      <c r="I5887" s="252"/>
      <c r="J5887" s="248"/>
      <c r="K5887" s="248"/>
      <c r="L5887" s="253"/>
      <c r="M5887" s="254"/>
      <c r="N5887" s="255"/>
      <c r="O5887" s="255"/>
      <c r="P5887" s="255"/>
      <c r="Q5887" s="255"/>
      <c r="R5887" s="255"/>
      <c r="S5887" s="255"/>
      <c r="T5887" s="256"/>
      <c r="U5887" s="14"/>
      <c r="V5887" s="14"/>
      <c r="W5887" s="14"/>
      <c r="X5887" s="14"/>
      <c r="Y5887" s="14"/>
      <c r="Z5887" s="14"/>
      <c r="AA5887" s="14"/>
      <c r="AB5887" s="14"/>
      <c r="AC5887" s="14"/>
      <c r="AD5887" s="14"/>
      <c r="AE5887" s="14"/>
      <c r="AT5887" s="257" t="s">
        <v>252</v>
      </c>
      <c r="AU5887" s="257" t="s">
        <v>93</v>
      </c>
      <c r="AV5887" s="14" t="s">
        <v>93</v>
      </c>
      <c r="AW5887" s="14" t="s">
        <v>46</v>
      </c>
      <c r="AX5887" s="14" t="s">
        <v>85</v>
      </c>
      <c r="AY5887" s="257" t="s">
        <v>241</v>
      </c>
    </row>
    <row r="5888" s="14" customFormat="1">
      <c r="A5888" s="14"/>
      <c r="B5888" s="247"/>
      <c r="C5888" s="248"/>
      <c r="D5888" s="238" t="s">
        <v>252</v>
      </c>
      <c r="E5888" s="249" t="s">
        <v>39</v>
      </c>
      <c r="F5888" s="250" t="s">
        <v>5138</v>
      </c>
      <c r="G5888" s="248"/>
      <c r="H5888" s="251">
        <v>1.8</v>
      </c>
      <c r="I5888" s="252"/>
      <c r="J5888" s="248"/>
      <c r="K5888" s="248"/>
      <c r="L5888" s="253"/>
      <c r="M5888" s="254"/>
      <c r="N5888" s="255"/>
      <c r="O5888" s="255"/>
      <c r="P5888" s="255"/>
      <c r="Q5888" s="255"/>
      <c r="R5888" s="255"/>
      <c r="S5888" s="255"/>
      <c r="T5888" s="256"/>
      <c r="U5888" s="14"/>
      <c r="V5888" s="14"/>
      <c r="W5888" s="14"/>
      <c r="X5888" s="14"/>
      <c r="Y5888" s="14"/>
      <c r="Z5888" s="14"/>
      <c r="AA5888" s="14"/>
      <c r="AB5888" s="14"/>
      <c r="AC5888" s="14"/>
      <c r="AD5888" s="14"/>
      <c r="AE5888" s="14"/>
      <c r="AT5888" s="257" t="s">
        <v>252</v>
      </c>
      <c r="AU5888" s="257" t="s">
        <v>93</v>
      </c>
      <c r="AV5888" s="14" t="s">
        <v>93</v>
      </c>
      <c r="AW5888" s="14" t="s">
        <v>46</v>
      </c>
      <c r="AX5888" s="14" t="s">
        <v>85</v>
      </c>
      <c r="AY5888" s="257" t="s">
        <v>241</v>
      </c>
    </row>
    <row r="5889" s="13" customFormat="1">
      <c r="A5889" s="13"/>
      <c r="B5889" s="236"/>
      <c r="C5889" s="237"/>
      <c r="D5889" s="238" t="s">
        <v>252</v>
      </c>
      <c r="E5889" s="239" t="s">
        <v>39</v>
      </c>
      <c r="F5889" s="240" t="s">
        <v>1024</v>
      </c>
      <c r="G5889" s="237"/>
      <c r="H5889" s="239" t="s">
        <v>39</v>
      </c>
      <c r="I5889" s="241"/>
      <c r="J5889" s="237"/>
      <c r="K5889" s="237"/>
      <c r="L5889" s="242"/>
      <c r="M5889" s="243"/>
      <c r="N5889" s="244"/>
      <c r="O5889" s="244"/>
      <c r="P5889" s="244"/>
      <c r="Q5889" s="244"/>
      <c r="R5889" s="244"/>
      <c r="S5889" s="244"/>
      <c r="T5889" s="245"/>
      <c r="U5889" s="13"/>
      <c r="V5889" s="13"/>
      <c r="W5889" s="13"/>
      <c r="X5889" s="13"/>
      <c r="Y5889" s="13"/>
      <c r="Z5889" s="13"/>
      <c r="AA5889" s="13"/>
      <c r="AB5889" s="13"/>
      <c r="AC5889" s="13"/>
      <c r="AD5889" s="13"/>
      <c r="AE5889" s="13"/>
      <c r="AT5889" s="246" t="s">
        <v>252</v>
      </c>
      <c r="AU5889" s="246" t="s">
        <v>93</v>
      </c>
      <c r="AV5889" s="13" t="s">
        <v>23</v>
      </c>
      <c r="AW5889" s="13" t="s">
        <v>46</v>
      </c>
      <c r="AX5889" s="13" t="s">
        <v>85</v>
      </c>
      <c r="AY5889" s="246" t="s">
        <v>241</v>
      </c>
    </row>
    <row r="5890" s="14" customFormat="1">
      <c r="A5890" s="14"/>
      <c r="B5890" s="247"/>
      <c r="C5890" s="248"/>
      <c r="D5890" s="238" t="s">
        <v>252</v>
      </c>
      <c r="E5890" s="249" t="s">
        <v>39</v>
      </c>
      <c r="F5890" s="250" t="s">
        <v>5139</v>
      </c>
      <c r="G5890" s="248"/>
      <c r="H5890" s="251">
        <v>1.95</v>
      </c>
      <c r="I5890" s="252"/>
      <c r="J5890" s="248"/>
      <c r="K5890" s="248"/>
      <c r="L5890" s="253"/>
      <c r="M5890" s="254"/>
      <c r="N5890" s="255"/>
      <c r="O5890" s="255"/>
      <c r="P5890" s="255"/>
      <c r="Q5890" s="255"/>
      <c r="R5890" s="255"/>
      <c r="S5890" s="255"/>
      <c r="T5890" s="256"/>
      <c r="U5890" s="14"/>
      <c r="V5890" s="14"/>
      <c r="W5890" s="14"/>
      <c r="X5890" s="14"/>
      <c r="Y5890" s="14"/>
      <c r="Z5890" s="14"/>
      <c r="AA5890" s="14"/>
      <c r="AB5890" s="14"/>
      <c r="AC5890" s="14"/>
      <c r="AD5890" s="14"/>
      <c r="AE5890" s="14"/>
      <c r="AT5890" s="257" t="s">
        <v>252</v>
      </c>
      <c r="AU5890" s="257" t="s">
        <v>93</v>
      </c>
      <c r="AV5890" s="14" t="s">
        <v>93</v>
      </c>
      <c r="AW5890" s="14" t="s">
        <v>46</v>
      </c>
      <c r="AX5890" s="14" t="s">
        <v>85</v>
      </c>
      <c r="AY5890" s="257" t="s">
        <v>241</v>
      </c>
    </row>
    <row r="5891" s="14" customFormat="1">
      <c r="A5891" s="14"/>
      <c r="B5891" s="247"/>
      <c r="C5891" s="248"/>
      <c r="D5891" s="238" t="s">
        <v>252</v>
      </c>
      <c r="E5891" s="249" t="s">
        <v>39</v>
      </c>
      <c r="F5891" s="250" t="s">
        <v>5164</v>
      </c>
      <c r="G5891" s="248"/>
      <c r="H5891" s="251">
        <v>10.788</v>
      </c>
      <c r="I5891" s="252"/>
      <c r="J5891" s="248"/>
      <c r="K5891" s="248"/>
      <c r="L5891" s="253"/>
      <c r="M5891" s="254"/>
      <c r="N5891" s="255"/>
      <c r="O5891" s="255"/>
      <c r="P5891" s="255"/>
      <c r="Q5891" s="255"/>
      <c r="R5891" s="255"/>
      <c r="S5891" s="255"/>
      <c r="T5891" s="256"/>
      <c r="U5891" s="14"/>
      <c r="V5891" s="14"/>
      <c r="W5891" s="14"/>
      <c r="X5891" s="14"/>
      <c r="Y5891" s="14"/>
      <c r="Z5891" s="14"/>
      <c r="AA5891" s="14"/>
      <c r="AB5891" s="14"/>
      <c r="AC5891" s="14"/>
      <c r="AD5891" s="14"/>
      <c r="AE5891" s="14"/>
      <c r="AT5891" s="257" t="s">
        <v>252</v>
      </c>
      <c r="AU5891" s="257" t="s">
        <v>93</v>
      </c>
      <c r="AV5891" s="14" t="s">
        <v>93</v>
      </c>
      <c r="AW5891" s="14" t="s">
        <v>46</v>
      </c>
      <c r="AX5891" s="14" t="s">
        <v>85</v>
      </c>
      <c r="AY5891" s="257" t="s">
        <v>241</v>
      </c>
    </row>
    <row r="5892" s="14" customFormat="1">
      <c r="A5892" s="14"/>
      <c r="B5892" s="247"/>
      <c r="C5892" s="248"/>
      <c r="D5892" s="238" t="s">
        <v>252</v>
      </c>
      <c r="E5892" s="249" t="s">
        <v>39</v>
      </c>
      <c r="F5892" s="250" t="s">
        <v>5165</v>
      </c>
      <c r="G5892" s="248"/>
      <c r="H5892" s="251">
        <v>10.788</v>
      </c>
      <c r="I5892" s="252"/>
      <c r="J5892" s="248"/>
      <c r="K5892" s="248"/>
      <c r="L5892" s="253"/>
      <c r="M5892" s="254"/>
      <c r="N5892" s="255"/>
      <c r="O5892" s="255"/>
      <c r="P5892" s="255"/>
      <c r="Q5892" s="255"/>
      <c r="R5892" s="255"/>
      <c r="S5892" s="255"/>
      <c r="T5892" s="256"/>
      <c r="U5892" s="14"/>
      <c r="V5892" s="14"/>
      <c r="W5892" s="14"/>
      <c r="X5892" s="14"/>
      <c r="Y5892" s="14"/>
      <c r="Z5892" s="14"/>
      <c r="AA5892" s="14"/>
      <c r="AB5892" s="14"/>
      <c r="AC5892" s="14"/>
      <c r="AD5892" s="14"/>
      <c r="AE5892" s="14"/>
      <c r="AT5892" s="257" t="s">
        <v>252</v>
      </c>
      <c r="AU5892" s="257" t="s">
        <v>93</v>
      </c>
      <c r="AV5892" s="14" t="s">
        <v>93</v>
      </c>
      <c r="AW5892" s="14" t="s">
        <v>46</v>
      </c>
      <c r="AX5892" s="14" t="s">
        <v>85</v>
      </c>
      <c r="AY5892" s="257" t="s">
        <v>241</v>
      </c>
    </row>
    <row r="5893" s="14" customFormat="1">
      <c r="A5893" s="14"/>
      <c r="B5893" s="247"/>
      <c r="C5893" s="248"/>
      <c r="D5893" s="238" t="s">
        <v>252</v>
      </c>
      <c r="E5893" s="249" t="s">
        <v>39</v>
      </c>
      <c r="F5893" s="250" t="s">
        <v>5140</v>
      </c>
      <c r="G5893" s="248"/>
      <c r="H5893" s="251">
        <v>1.2</v>
      </c>
      <c r="I5893" s="252"/>
      <c r="J5893" s="248"/>
      <c r="K5893" s="248"/>
      <c r="L5893" s="253"/>
      <c r="M5893" s="254"/>
      <c r="N5893" s="255"/>
      <c r="O5893" s="255"/>
      <c r="P5893" s="255"/>
      <c r="Q5893" s="255"/>
      <c r="R5893" s="255"/>
      <c r="S5893" s="255"/>
      <c r="T5893" s="256"/>
      <c r="U5893" s="14"/>
      <c r="V5893" s="14"/>
      <c r="W5893" s="14"/>
      <c r="X5893" s="14"/>
      <c r="Y5893" s="14"/>
      <c r="Z5893" s="14"/>
      <c r="AA5893" s="14"/>
      <c r="AB5893" s="14"/>
      <c r="AC5893" s="14"/>
      <c r="AD5893" s="14"/>
      <c r="AE5893" s="14"/>
      <c r="AT5893" s="257" t="s">
        <v>252</v>
      </c>
      <c r="AU5893" s="257" t="s">
        <v>93</v>
      </c>
      <c r="AV5893" s="14" t="s">
        <v>93</v>
      </c>
      <c r="AW5893" s="14" t="s">
        <v>46</v>
      </c>
      <c r="AX5893" s="14" t="s">
        <v>85</v>
      </c>
      <c r="AY5893" s="257" t="s">
        <v>241</v>
      </c>
    </row>
    <row r="5894" s="13" customFormat="1">
      <c r="A5894" s="13"/>
      <c r="B5894" s="236"/>
      <c r="C5894" s="237"/>
      <c r="D5894" s="238" t="s">
        <v>252</v>
      </c>
      <c r="E5894" s="239" t="s">
        <v>39</v>
      </c>
      <c r="F5894" s="240" t="s">
        <v>1131</v>
      </c>
      <c r="G5894" s="237"/>
      <c r="H5894" s="239" t="s">
        <v>39</v>
      </c>
      <c r="I5894" s="241"/>
      <c r="J5894" s="237"/>
      <c r="K5894" s="237"/>
      <c r="L5894" s="242"/>
      <c r="M5894" s="243"/>
      <c r="N5894" s="244"/>
      <c r="O5894" s="244"/>
      <c r="P5894" s="244"/>
      <c r="Q5894" s="244"/>
      <c r="R5894" s="244"/>
      <c r="S5894" s="244"/>
      <c r="T5894" s="245"/>
      <c r="U5894" s="13"/>
      <c r="V5894" s="13"/>
      <c r="W5894" s="13"/>
      <c r="X5894" s="13"/>
      <c r="Y5894" s="13"/>
      <c r="Z5894" s="13"/>
      <c r="AA5894" s="13"/>
      <c r="AB5894" s="13"/>
      <c r="AC5894" s="13"/>
      <c r="AD5894" s="13"/>
      <c r="AE5894" s="13"/>
      <c r="AT5894" s="246" t="s">
        <v>252</v>
      </c>
      <c r="AU5894" s="246" t="s">
        <v>93</v>
      </c>
      <c r="AV5894" s="13" t="s">
        <v>23</v>
      </c>
      <c r="AW5894" s="13" t="s">
        <v>46</v>
      </c>
      <c r="AX5894" s="13" t="s">
        <v>85</v>
      </c>
      <c r="AY5894" s="246" t="s">
        <v>241</v>
      </c>
    </row>
    <row r="5895" s="14" customFormat="1">
      <c r="A5895" s="14"/>
      <c r="B5895" s="247"/>
      <c r="C5895" s="248"/>
      <c r="D5895" s="238" t="s">
        <v>252</v>
      </c>
      <c r="E5895" s="249" t="s">
        <v>39</v>
      </c>
      <c r="F5895" s="250" t="s">
        <v>5141</v>
      </c>
      <c r="G5895" s="248"/>
      <c r="H5895" s="251">
        <v>1.3200000000000001</v>
      </c>
      <c r="I5895" s="252"/>
      <c r="J5895" s="248"/>
      <c r="K5895" s="248"/>
      <c r="L5895" s="253"/>
      <c r="M5895" s="254"/>
      <c r="N5895" s="255"/>
      <c r="O5895" s="255"/>
      <c r="P5895" s="255"/>
      <c r="Q5895" s="255"/>
      <c r="R5895" s="255"/>
      <c r="S5895" s="255"/>
      <c r="T5895" s="256"/>
      <c r="U5895" s="14"/>
      <c r="V5895" s="14"/>
      <c r="W5895" s="14"/>
      <c r="X5895" s="14"/>
      <c r="Y5895" s="14"/>
      <c r="Z5895" s="14"/>
      <c r="AA5895" s="14"/>
      <c r="AB5895" s="14"/>
      <c r="AC5895" s="14"/>
      <c r="AD5895" s="14"/>
      <c r="AE5895" s="14"/>
      <c r="AT5895" s="257" t="s">
        <v>252</v>
      </c>
      <c r="AU5895" s="257" t="s">
        <v>93</v>
      </c>
      <c r="AV5895" s="14" t="s">
        <v>93</v>
      </c>
      <c r="AW5895" s="14" t="s">
        <v>46</v>
      </c>
      <c r="AX5895" s="14" t="s">
        <v>85</v>
      </c>
      <c r="AY5895" s="257" t="s">
        <v>241</v>
      </c>
    </row>
    <row r="5896" s="14" customFormat="1">
      <c r="A5896" s="14"/>
      <c r="B5896" s="247"/>
      <c r="C5896" s="248"/>
      <c r="D5896" s="238" t="s">
        <v>252</v>
      </c>
      <c r="E5896" s="249" t="s">
        <v>39</v>
      </c>
      <c r="F5896" s="250" t="s">
        <v>5166</v>
      </c>
      <c r="G5896" s="248"/>
      <c r="H5896" s="251">
        <v>3.4649999999999999</v>
      </c>
      <c r="I5896" s="252"/>
      <c r="J5896" s="248"/>
      <c r="K5896" s="248"/>
      <c r="L5896" s="253"/>
      <c r="M5896" s="254"/>
      <c r="N5896" s="255"/>
      <c r="O5896" s="255"/>
      <c r="P5896" s="255"/>
      <c r="Q5896" s="255"/>
      <c r="R5896" s="255"/>
      <c r="S5896" s="255"/>
      <c r="T5896" s="256"/>
      <c r="U5896" s="14"/>
      <c r="V5896" s="14"/>
      <c r="W5896" s="14"/>
      <c r="X5896" s="14"/>
      <c r="Y5896" s="14"/>
      <c r="Z5896" s="14"/>
      <c r="AA5896" s="14"/>
      <c r="AB5896" s="14"/>
      <c r="AC5896" s="14"/>
      <c r="AD5896" s="14"/>
      <c r="AE5896" s="14"/>
      <c r="AT5896" s="257" t="s">
        <v>252</v>
      </c>
      <c r="AU5896" s="257" t="s">
        <v>93</v>
      </c>
      <c r="AV5896" s="14" t="s">
        <v>93</v>
      </c>
      <c r="AW5896" s="14" t="s">
        <v>46</v>
      </c>
      <c r="AX5896" s="14" t="s">
        <v>85</v>
      </c>
      <c r="AY5896" s="257" t="s">
        <v>241</v>
      </c>
    </row>
    <row r="5897" s="14" customFormat="1">
      <c r="A5897" s="14"/>
      <c r="B5897" s="247"/>
      <c r="C5897" s="248"/>
      <c r="D5897" s="238" t="s">
        <v>252</v>
      </c>
      <c r="E5897" s="249" t="s">
        <v>39</v>
      </c>
      <c r="F5897" s="250" t="s">
        <v>5167</v>
      </c>
      <c r="G5897" s="248"/>
      <c r="H5897" s="251">
        <v>8.8010000000000002</v>
      </c>
      <c r="I5897" s="252"/>
      <c r="J5897" s="248"/>
      <c r="K5897" s="248"/>
      <c r="L5897" s="253"/>
      <c r="M5897" s="254"/>
      <c r="N5897" s="255"/>
      <c r="O5897" s="255"/>
      <c r="P5897" s="255"/>
      <c r="Q5897" s="255"/>
      <c r="R5897" s="255"/>
      <c r="S5897" s="255"/>
      <c r="T5897" s="256"/>
      <c r="U5897" s="14"/>
      <c r="V5897" s="14"/>
      <c r="W5897" s="14"/>
      <c r="X5897" s="14"/>
      <c r="Y5897" s="14"/>
      <c r="Z5897" s="14"/>
      <c r="AA5897" s="14"/>
      <c r="AB5897" s="14"/>
      <c r="AC5897" s="14"/>
      <c r="AD5897" s="14"/>
      <c r="AE5897" s="14"/>
      <c r="AT5897" s="257" t="s">
        <v>252</v>
      </c>
      <c r="AU5897" s="257" t="s">
        <v>93</v>
      </c>
      <c r="AV5897" s="14" t="s">
        <v>93</v>
      </c>
      <c r="AW5897" s="14" t="s">
        <v>46</v>
      </c>
      <c r="AX5897" s="14" t="s">
        <v>85</v>
      </c>
      <c r="AY5897" s="257" t="s">
        <v>241</v>
      </c>
    </row>
    <row r="5898" s="15" customFormat="1">
      <c r="A5898" s="15"/>
      <c r="B5898" s="258"/>
      <c r="C5898" s="259"/>
      <c r="D5898" s="238" t="s">
        <v>252</v>
      </c>
      <c r="E5898" s="260" t="s">
        <v>39</v>
      </c>
      <c r="F5898" s="261" t="s">
        <v>274</v>
      </c>
      <c r="G5898" s="259"/>
      <c r="H5898" s="262">
        <v>136.612</v>
      </c>
      <c r="I5898" s="263"/>
      <c r="J5898" s="259"/>
      <c r="K5898" s="259"/>
      <c r="L5898" s="264"/>
      <c r="M5898" s="265"/>
      <c r="N5898" s="266"/>
      <c r="O5898" s="266"/>
      <c r="P5898" s="266"/>
      <c r="Q5898" s="266"/>
      <c r="R5898" s="266"/>
      <c r="S5898" s="266"/>
      <c r="T5898" s="267"/>
      <c r="U5898" s="15"/>
      <c r="V5898" s="15"/>
      <c r="W5898" s="15"/>
      <c r="X5898" s="15"/>
      <c r="Y5898" s="15"/>
      <c r="Z5898" s="15"/>
      <c r="AA5898" s="15"/>
      <c r="AB5898" s="15"/>
      <c r="AC5898" s="15"/>
      <c r="AD5898" s="15"/>
      <c r="AE5898" s="15"/>
      <c r="AT5898" s="268" t="s">
        <v>252</v>
      </c>
      <c r="AU5898" s="268" t="s">
        <v>93</v>
      </c>
      <c r="AV5898" s="15" t="s">
        <v>248</v>
      </c>
      <c r="AW5898" s="15" t="s">
        <v>46</v>
      </c>
      <c r="AX5898" s="15" t="s">
        <v>23</v>
      </c>
      <c r="AY5898" s="268" t="s">
        <v>241</v>
      </c>
    </row>
    <row r="5899" s="2" customFormat="1" ht="24.15" customHeight="1">
      <c r="A5899" s="42"/>
      <c r="B5899" s="43"/>
      <c r="C5899" s="218" t="s">
        <v>5214</v>
      </c>
      <c r="D5899" s="218" t="s">
        <v>243</v>
      </c>
      <c r="E5899" s="219" t="s">
        <v>5215</v>
      </c>
      <c r="F5899" s="220" t="s">
        <v>5216</v>
      </c>
      <c r="G5899" s="221" t="s">
        <v>145</v>
      </c>
      <c r="H5899" s="222">
        <v>1.8500000000000001</v>
      </c>
      <c r="I5899" s="223"/>
      <c r="J5899" s="224">
        <f>ROUND(I5899*H5899,2)</f>
        <v>0</v>
      </c>
      <c r="K5899" s="220" t="s">
        <v>247</v>
      </c>
      <c r="L5899" s="48"/>
      <c r="M5899" s="225" t="s">
        <v>39</v>
      </c>
      <c r="N5899" s="226" t="s">
        <v>56</v>
      </c>
      <c r="O5899" s="88"/>
      <c r="P5899" s="227">
        <f>O5899*H5899</f>
        <v>0</v>
      </c>
      <c r="Q5899" s="227">
        <v>0</v>
      </c>
      <c r="R5899" s="227">
        <f>Q5899*H5899</f>
        <v>0</v>
      </c>
      <c r="S5899" s="227">
        <v>0.0112</v>
      </c>
      <c r="T5899" s="228">
        <f>S5899*H5899</f>
        <v>0.020720000000000002</v>
      </c>
      <c r="U5899" s="42"/>
      <c r="V5899" s="42"/>
      <c r="W5899" s="42"/>
      <c r="X5899" s="42"/>
      <c r="Y5899" s="42"/>
      <c r="Z5899" s="42"/>
      <c r="AA5899" s="42"/>
      <c r="AB5899" s="42"/>
      <c r="AC5899" s="42"/>
      <c r="AD5899" s="42"/>
      <c r="AE5899" s="42"/>
      <c r="AR5899" s="229" t="s">
        <v>462</v>
      </c>
      <c r="AT5899" s="229" t="s">
        <v>243</v>
      </c>
      <c r="AU5899" s="229" t="s">
        <v>93</v>
      </c>
      <c r="AY5899" s="20" t="s">
        <v>241</v>
      </c>
      <c r="BE5899" s="230">
        <f>IF(N5899="základní",J5899,0)</f>
        <v>0</v>
      </c>
      <c r="BF5899" s="230">
        <f>IF(N5899="snížená",J5899,0)</f>
        <v>0</v>
      </c>
      <c r="BG5899" s="230">
        <f>IF(N5899="zákl. přenesená",J5899,0)</f>
        <v>0</v>
      </c>
      <c r="BH5899" s="230">
        <f>IF(N5899="sníž. přenesená",J5899,0)</f>
        <v>0</v>
      </c>
      <c r="BI5899" s="230">
        <f>IF(N5899="nulová",J5899,0)</f>
        <v>0</v>
      </c>
      <c r="BJ5899" s="20" t="s">
        <v>23</v>
      </c>
      <c r="BK5899" s="230">
        <f>ROUND(I5899*H5899,2)</f>
        <v>0</v>
      </c>
      <c r="BL5899" s="20" t="s">
        <v>462</v>
      </c>
      <c r="BM5899" s="229" t="s">
        <v>5217</v>
      </c>
    </row>
    <row r="5900" s="2" customFormat="1">
      <c r="A5900" s="42"/>
      <c r="B5900" s="43"/>
      <c r="C5900" s="44"/>
      <c r="D5900" s="231" t="s">
        <v>250</v>
      </c>
      <c r="E5900" s="44"/>
      <c r="F5900" s="232" t="s">
        <v>5218</v>
      </c>
      <c r="G5900" s="44"/>
      <c r="H5900" s="44"/>
      <c r="I5900" s="233"/>
      <c r="J5900" s="44"/>
      <c r="K5900" s="44"/>
      <c r="L5900" s="48"/>
      <c r="M5900" s="234"/>
      <c r="N5900" s="235"/>
      <c r="O5900" s="88"/>
      <c r="P5900" s="88"/>
      <c r="Q5900" s="88"/>
      <c r="R5900" s="88"/>
      <c r="S5900" s="88"/>
      <c r="T5900" s="89"/>
      <c r="U5900" s="42"/>
      <c r="V5900" s="42"/>
      <c r="W5900" s="42"/>
      <c r="X5900" s="42"/>
      <c r="Y5900" s="42"/>
      <c r="Z5900" s="42"/>
      <c r="AA5900" s="42"/>
      <c r="AB5900" s="42"/>
      <c r="AC5900" s="42"/>
      <c r="AD5900" s="42"/>
      <c r="AE5900" s="42"/>
      <c r="AT5900" s="20" t="s">
        <v>250</v>
      </c>
      <c r="AU5900" s="20" t="s">
        <v>93</v>
      </c>
    </row>
    <row r="5901" s="13" customFormat="1">
      <c r="A5901" s="13"/>
      <c r="B5901" s="236"/>
      <c r="C5901" s="237"/>
      <c r="D5901" s="238" t="s">
        <v>252</v>
      </c>
      <c r="E5901" s="239" t="s">
        <v>39</v>
      </c>
      <c r="F5901" s="240" t="s">
        <v>3709</v>
      </c>
      <c r="G5901" s="237"/>
      <c r="H5901" s="239" t="s">
        <v>39</v>
      </c>
      <c r="I5901" s="241"/>
      <c r="J5901" s="237"/>
      <c r="K5901" s="237"/>
      <c r="L5901" s="242"/>
      <c r="M5901" s="243"/>
      <c r="N5901" s="244"/>
      <c r="O5901" s="244"/>
      <c r="P5901" s="244"/>
      <c r="Q5901" s="244"/>
      <c r="R5901" s="244"/>
      <c r="S5901" s="244"/>
      <c r="T5901" s="245"/>
      <c r="U5901" s="13"/>
      <c r="V5901" s="13"/>
      <c r="W5901" s="13"/>
      <c r="X5901" s="13"/>
      <c r="Y5901" s="13"/>
      <c r="Z5901" s="13"/>
      <c r="AA5901" s="13"/>
      <c r="AB5901" s="13"/>
      <c r="AC5901" s="13"/>
      <c r="AD5901" s="13"/>
      <c r="AE5901" s="13"/>
      <c r="AT5901" s="246" t="s">
        <v>252</v>
      </c>
      <c r="AU5901" s="246" t="s">
        <v>93</v>
      </c>
      <c r="AV5901" s="13" t="s">
        <v>23</v>
      </c>
      <c r="AW5901" s="13" t="s">
        <v>46</v>
      </c>
      <c r="AX5901" s="13" t="s">
        <v>85</v>
      </c>
      <c r="AY5901" s="246" t="s">
        <v>241</v>
      </c>
    </row>
    <row r="5902" s="13" customFormat="1">
      <c r="A5902" s="13"/>
      <c r="B5902" s="236"/>
      <c r="C5902" s="237"/>
      <c r="D5902" s="238" t="s">
        <v>252</v>
      </c>
      <c r="E5902" s="239" t="s">
        <v>39</v>
      </c>
      <c r="F5902" s="240" t="s">
        <v>5219</v>
      </c>
      <c r="G5902" s="237"/>
      <c r="H5902" s="239" t="s">
        <v>39</v>
      </c>
      <c r="I5902" s="241"/>
      <c r="J5902" s="237"/>
      <c r="K5902" s="237"/>
      <c r="L5902" s="242"/>
      <c r="M5902" s="243"/>
      <c r="N5902" s="244"/>
      <c r="O5902" s="244"/>
      <c r="P5902" s="244"/>
      <c r="Q5902" s="244"/>
      <c r="R5902" s="244"/>
      <c r="S5902" s="244"/>
      <c r="T5902" s="245"/>
      <c r="U5902" s="13"/>
      <c r="V5902" s="13"/>
      <c r="W5902" s="13"/>
      <c r="X5902" s="13"/>
      <c r="Y5902" s="13"/>
      <c r="Z5902" s="13"/>
      <c r="AA5902" s="13"/>
      <c r="AB5902" s="13"/>
      <c r="AC5902" s="13"/>
      <c r="AD5902" s="13"/>
      <c r="AE5902" s="13"/>
      <c r="AT5902" s="246" t="s">
        <v>252</v>
      </c>
      <c r="AU5902" s="246" t="s">
        <v>93</v>
      </c>
      <c r="AV5902" s="13" t="s">
        <v>23</v>
      </c>
      <c r="AW5902" s="13" t="s">
        <v>46</v>
      </c>
      <c r="AX5902" s="13" t="s">
        <v>85</v>
      </c>
      <c r="AY5902" s="246" t="s">
        <v>241</v>
      </c>
    </row>
    <row r="5903" s="14" customFormat="1">
      <c r="A5903" s="14"/>
      <c r="B5903" s="247"/>
      <c r="C5903" s="248"/>
      <c r="D5903" s="238" t="s">
        <v>252</v>
      </c>
      <c r="E5903" s="249" t="s">
        <v>39</v>
      </c>
      <c r="F5903" s="250" t="s">
        <v>5220</v>
      </c>
      <c r="G5903" s="248"/>
      <c r="H5903" s="251">
        <v>1.8500000000000001</v>
      </c>
      <c r="I5903" s="252"/>
      <c r="J5903" s="248"/>
      <c r="K5903" s="248"/>
      <c r="L5903" s="253"/>
      <c r="M5903" s="254"/>
      <c r="N5903" s="255"/>
      <c r="O5903" s="255"/>
      <c r="P5903" s="255"/>
      <c r="Q5903" s="255"/>
      <c r="R5903" s="255"/>
      <c r="S5903" s="255"/>
      <c r="T5903" s="256"/>
      <c r="U5903" s="14"/>
      <c r="V5903" s="14"/>
      <c r="W5903" s="14"/>
      <c r="X5903" s="14"/>
      <c r="Y5903" s="14"/>
      <c r="Z5903" s="14"/>
      <c r="AA5903" s="14"/>
      <c r="AB5903" s="14"/>
      <c r="AC5903" s="14"/>
      <c r="AD5903" s="14"/>
      <c r="AE5903" s="14"/>
      <c r="AT5903" s="257" t="s">
        <v>252</v>
      </c>
      <c r="AU5903" s="257" t="s">
        <v>93</v>
      </c>
      <c r="AV5903" s="14" t="s">
        <v>93</v>
      </c>
      <c r="AW5903" s="14" t="s">
        <v>46</v>
      </c>
      <c r="AX5903" s="14" t="s">
        <v>23</v>
      </c>
      <c r="AY5903" s="257" t="s">
        <v>241</v>
      </c>
    </row>
    <row r="5904" s="2" customFormat="1" ht="24.15" customHeight="1">
      <c r="A5904" s="42"/>
      <c r="B5904" s="43"/>
      <c r="C5904" s="218" t="s">
        <v>5221</v>
      </c>
      <c r="D5904" s="218" t="s">
        <v>243</v>
      </c>
      <c r="E5904" s="219" t="s">
        <v>5222</v>
      </c>
      <c r="F5904" s="220" t="s">
        <v>5223</v>
      </c>
      <c r="G5904" s="221" t="s">
        <v>145</v>
      </c>
      <c r="H5904" s="222">
        <v>4.7750000000000004</v>
      </c>
      <c r="I5904" s="223"/>
      <c r="J5904" s="224">
        <f>ROUND(I5904*H5904,2)</f>
        <v>0</v>
      </c>
      <c r="K5904" s="220" t="s">
        <v>247</v>
      </c>
      <c r="L5904" s="48"/>
      <c r="M5904" s="225" t="s">
        <v>39</v>
      </c>
      <c r="N5904" s="226" t="s">
        <v>56</v>
      </c>
      <c r="O5904" s="88"/>
      <c r="P5904" s="227">
        <f>O5904*H5904</f>
        <v>0</v>
      </c>
      <c r="Q5904" s="227">
        <v>0.01217</v>
      </c>
      <c r="R5904" s="227">
        <f>Q5904*H5904</f>
        <v>0.058111750000000004</v>
      </c>
      <c r="S5904" s="227">
        <v>0</v>
      </c>
      <c r="T5904" s="228">
        <f>S5904*H5904</f>
        <v>0</v>
      </c>
      <c r="U5904" s="42"/>
      <c r="V5904" s="42"/>
      <c r="W5904" s="42"/>
      <c r="X5904" s="42"/>
      <c r="Y5904" s="42"/>
      <c r="Z5904" s="42"/>
      <c r="AA5904" s="42"/>
      <c r="AB5904" s="42"/>
      <c r="AC5904" s="42"/>
      <c r="AD5904" s="42"/>
      <c r="AE5904" s="42"/>
      <c r="AR5904" s="229" t="s">
        <v>462</v>
      </c>
      <c r="AT5904" s="229" t="s">
        <v>243</v>
      </c>
      <c r="AU5904" s="229" t="s">
        <v>93</v>
      </c>
      <c r="AY5904" s="20" t="s">
        <v>241</v>
      </c>
      <c r="BE5904" s="230">
        <f>IF(N5904="základní",J5904,0)</f>
        <v>0</v>
      </c>
      <c r="BF5904" s="230">
        <f>IF(N5904="snížená",J5904,0)</f>
        <v>0</v>
      </c>
      <c r="BG5904" s="230">
        <f>IF(N5904="zákl. přenesená",J5904,0)</f>
        <v>0</v>
      </c>
      <c r="BH5904" s="230">
        <f>IF(N5904="sníž. přenesená",J5904,0)</f>
        <v>0</v>
      </c>
      <c r="BI5904" s="230">
        <f>IF(N5904="nulová",J5904,0)</f>
        <v>0</v>
      </c>
      <c r="BJ5904" s="20" t="s">
        <v>23</v>
      </c>
      <c r="BK5904" s="230">
        <f>ROUND(I5904*H5904,2)</f>
        <v>0</v>
      </c>
      <c r="BL5904" s="20" t="s">
        <v>462</v>
      </c>
      <c r="BM5904" s="229" t="s">
        <v>5224</v>
      </c>
    </row>
    <row r="5905" s="2" customFormat="1">
      <c r="A5905" s="42"/>
      <c r="B5905" s="43"/>
      <c r="C5905" s="44"/>
      <c r="D5905" s="231" t="s">
        <v>250</v>
      </c>
      <c r="E5905" s="44"/>
      <c r="F5905" s="232" t="s">
        <v>5225</v>
      </c>
      <c r="G5905" s="44"/>
      <c r="H5905" s="44"/>
      <c r="I5905" s="233"/>
      <c r="J5905" s="44"/>
      <c r="K5905" s="44"/>
      <c r="L5905" s="48"/>
      <c r="M5905" s="234"/>
      <c r="N5905" s="235"/>
      <c r="O5905" s="88"/>
      <c r="P5905" s="88"/>
      <c r="Q5905" s="88"/>
      <c r="R5905" s="88"/>
      <c r="S5905" s="88"/>
      <c r="T5905" s="89"/>
      <c r="U5905" s="42"/>
      <c r="V5905" s="42"/>
      <c r="W5905" s="42"/>
      <c r="X5905" s="42"/>
      <c r="Y5905" s="42"/>
      <c r="Z5905" s="42"/>
      <c r="AA5905" s="42"/>
      <c r="AB5905" s="42"/>
      <c r="AC5905" s="42"/>
      <c r="AD5905" s="42"/>
      <c r="AE5905" s="42"/>
      <c r="AT5905" s="20" t="s">
        <v>250</v>
      </c>
      <c r="AU5905" s="20" t="s">
        <v>93</v>
      </c>
    </row>
    <row r="5906" s="13" customFormat="1">
      <c r="A5906" s="13"/>
      <c r="B5906" s="236"/>
      <c r="C5906" s="237"/>
      <c r="D5906" s="238" t="s">
        <v>252</v>
      </c>
      <c r="E5906" s="239" t="s">
        <v>39</v>
      </c>
      <c r="F5906" s="240" t="s">
        <v>1011</v>
      </c>
      <c r="G5906" s="237"/>
      <c r="H5906" s="239" t="s">
        <v>39</v>
      </c>
      <c r="I5906" s="241"/>
      <c r="J5906" s="237"/>
      <c r="K5906" s="237"/>
      <c r="L5906" s="242"/>
      <c r="M5906" s="243"/>
      <c r="N5906" s="244"/>
      <c r="O5906" s="244"/>
      <c r="P5906" s="244"/>
      <c r="Q5906" s="244"/>
      <c r="R5906" s="244"/>
      <c r="S5906" s="244"/>
      <c r="T5906" s="245"/>
      <c r="U5906" s="13"/>
      <c r="V5906" s="13"/>
      <c r="W5906" s="13"/>
      <c r="X5906" s="13"/>
      <c r="Y5906" s="13"/>
      <c r="Z5906" s="13"/>
      <c r="AA5906" s="13"/>
      <c r="AB5906" s="13"/>
      <c r="AC5906" s="13"/>
      <c r="AD5906" s="13"/>
      <c r="AE5906" s="13"/>
      <c r="AT5906" s="246" t="s">
        <v>252</v>
      </c>
      <c r="AU5906" s="246" t="s">
        <v>93</v>
      </c>
      <c r="AV5906" s="13" t="s">
        <v>23</v>
      </c>
      <c r="AW5906" s="13" t="s">
        <v>46</v>
      </c>
      <c r="AX5906" s="13" t="s">
        <v>85</v>
      </c>
      <c r="AY5906" s="246" t="s">
        <v>241</v>
      </c>
    </row>
    <row r="5907" s="13" customFormat="1">
      <c r="A5907" s="13"/>
      <c r="B5907" s="236"/>
      <c r="C5907" s="237"/>
      <c r="D5907" s="238" t="s">
        <v>252</v>
      </c>
      <c r="E5907" s="239" t="s">
        <v>39</v>
      </c>
      <c r="F5907" s="240" t="s">
        <v>5226</v>
      </c>
      <c r="G5907" s="237"/>
      <c r="H5907" s="239" t="s">
        <v>39</v>
      </c>
      <c r="I5907" s="241"/>
      <c r="J5907" s="237"/>
      <c r="K5907" s="237"/>
      <c r="L5907" s="242"/>
      <c r="M5907" s="243"/>
      <c r="N5907" s="244"/>
      <c r="O5907" s="244"/>
      <c r="P5907" s="244"/>
      <c r="Q5907" s="244"/>
      <c r="R5907" s="244"/>
      <c r="S5907" s="244"/>
      <c r="T5907" s="245"/>
      <c r="U5907" s="13"/>
      <c r="V5907" s="13"/>
      <c r="W5907" s="13"/>
      <c r="X5907" s="13"/>
      <c r="Y5907" s="13"/>
      <c r="Z5907" s="13"/>
      <c r="AA5907" s="13"/>
      <c r="AB5907" s="13"/>
      <c r="AC5907" s="13"/>
      <c r="AD5907" s="13"/>
      <c r="AE5907" s="13"/>
      <c r="AT5907" s="246" t="s">
        <v>252</v>
      </c>
      <c r="AU5907" s="246" t="s">
        <v>93</v>
      </c>
      <c r="AV5907" s="13" t="s">
        <v>23</v>
      </c>
      <c r="AW5907" s="13" t="s">
        <v>46</v>
      </c>
      <c r="AX5907" s="13" t="s">
        <v>85</v>
      </c>
      <c r="AY5907" s="246" t="s">
        <v>241</v>
      </c>
    </row>
    <row r="5908" s="13" customFormat="1">
      <c r="A5908" s="13"/>
      <c r="B5908" s="236"/>
      <c r="C5908" s="237"/>
      <c r="D5908" s="238" t="s">
        <v>252</v>
      </c>
      <c r="E5908" s="239" t="s">
        <v>39</v>
      </c>
      <c r="F5908" s="240" t="s">
        <v>5227</v>
      </c>
      <c r="G5908" s="237"/>
      <c r="H5908" s="239" t="s">
        <v>39</v>
      </c>
      <c r="I5908" s="241"/>
      <c r="J5908" s="237"/>
      <c r="K5908" s="237"/>
      <c r="L5908" s="242"/>
      <c r="M5908" s="243"/>
      <c r="N5908" s="244"/>
      <c r="O5908" s="244"/>
      <c r="P5908" s="244"/>
      <c r="Q5908" s="244"/>
      <c r="R5908" s="244"/>
      <c r="S5908" s="244"/>
      <c r="T5908" s="245"/>
      <c r="U5908" s="13"/>
      <c r="V5908" s="13"/>
      <c r="W5908" s="13"/>
      <c r="X5908" s="13"/>
      <c r="Y5908" s="13"/>
      <c r="Z5908" s="13"/>
      <c r="AA5908" s="13"/>
      <c r="AB5908" s="13"/>
      <c r="AC5908" s="13"/>
      <c r="AD5908" s="13"/>
      <c r="AE5908" s="13"/>
      <c r="AT5908" s="246" t="s">
        <v>252</v>
      </c>
      <c r="AU5908" s="246" t="s">
        <v>93</v>
      </c>
      <c r="AV5908" s="13" t="s">
        <v>23</v>
      </c>
      <c r="AW5908" s="13" t="s">
        <v>46</v>
      </c>
      <c r="AX5908" s="13" t="s">
        <v>85</v>
      </c>
      <c r="AY5908" s="246" t="s">
        <v>241</v>
      </c>
    </row>
    <row r="5909" s="14" customFormat="1">
      <c r="A5909" s="14"/>
      <c r="B5909" s="247"/>
      <c r="C5909" s="248"/>
      <c r="D5909" s="238" t="s">
        <v>252</v>
      </c>
      <c r="E5909" s="249" t="s">
        <v>39</v>
      </c>
      <c r="F5909" s="250" t="s">
        <v>5228</v>
      </c>
      <c r="G5909" s="248"/>
      <c r="H5909" s="251">
        <v>1.48</v>
      </c>
      <c r="I5909" s="252"/>
      <c r="J5909" s="248"/>
      <c r="K5909" s="248"/>
      <c r="L5909" s="253"/>
      <c r="M5909" s="254"/>
      <c r="N5909" s="255"/>
      <c r="O5909" s="255"/>
      <c r="P5909" s="255"/>
      <c r="Q5909" s="255"/>
      <c r="R5909" s="255"/>
      <c r="S5909" s="255"/>
      <c r="T5909" s="256"/>
      <c r="U5909" s="14"/>
      <c r="V5909" s="14"/>
      <c r="W5909" s="14"/>
      <c r="X5909" s="14"/>
      <c r="Y5909" s="14"/>
      <c r="Z5909" s="14"/>
      <c r="AA5909" s="14"/>
      <c r="AB5909" s="14"/>
      <c r="AC5909" s="14"/>
      <c r="AD5909" s="14"/>
      <c r="AE5909" s="14"/>
      <c r="AT5909" s="257" t="s">
        <v>252</v>
      </c>
      <c r="AU5909" s="257" t="s">
        <v>93</v>
      </c>
      <c r="AV5909" s="14" t="s">
        <v>93</v>
      </c>
      <c r="AW5909" s="14" t="s">
        <v>46</v>
      </c>
      <c r="AX5909" s="14" t="s">
        <v>85</v>
      </c>
      <c r="AY5909" s="257" t="s">
        <v>241</v>
      </c>
    </row>
    <row r="5910" s="13" customFormat="1">
      <c r="A5910" s="13"/>
      <c r="B5910" s="236"/>
      <c r="C5910" s="237"/>
      <c r="D5910" s="238" t="s">
        <v>252</v>
      </c>
      <c r="E5910" s="239" t="s">
        <v>39</v>
      </c>
      <c r="F5910" s="240" t="s">
        <v>5229</v>
      </c>
      <c r="G5910" s="237"/>
      <c r="H5910" s="239" t="s">
        <v>39</v>
      </c>
      <c r="I5910" s="241"/>
      <c r="J5910" s="237"/>
      <c r="K5910" s="237"/>
      <c r="L5910" s="242"/>
      <c r="M5910" s="243"/>
      <c r="N5910" s="244"/>
      <c r="O5910" s="244"/>
      <c r="P5910" s="244"/>
      <c r="Q5910" s="244"/>
      <c r="R5910" s="244"/>
      <c r="S5910" s="244"/>
      <c r="T5910" s="245"/>
      <c r="U5910" s="13"/>
      <c r="V5910" s="13"/>
      <c r="W5910" s="13"/>
      <c r="X5910" s="13"/>
      <c r="Y5910" s="13"/>
      <c r="Z5910" s="13"/>
      <c r="AA5910" s="13"/>
      <c r="AB5910" s="13"/>
      <c r="AC5910" s="13"/>
      <c r="AD5910" s="13"/>
      <c r="AE5910" s="13"/>
      <c r="AT5910" s="246" t="s">
        <v>252</v>
      </c>
      <c r="AU5910" s="246" t="s">
        <v>93</v>
      </c>
      <c r="AV5910" s="13" t="s">
        <v>23</v>
      </c>
      <c r="AW5910" s="13" t="s">
        <v>46</v>
      </c>
      <c r="AX5910" s="13" t="s">
        <v>85</v>
      </c>
      <c r="AY5910" s="246" t="s">
        <v>241</v>
      </c>
    </row>
    <row r="5911" s="14" customFormat="1">
      <c r="A5911" s="14"/>
      <c r="B5911" s="247"/>
      <c r="C5911" s="248"/>
      <c r="D5911" s="238" t="s">
        <v>252</v>
      </c>
      <c r="E5911" s="249" t="s">
        <v>39</v>
      </c>
      <c r="F5911" s="250" t="s">
        <v>5230</v>
      </c>
      <c r="G5911" s="248"/>
      <c r="H5911" s="251">
        <v>1.075</v>
      </c>
      <c r="I5911" s="252"/>
      <c r="J5911" s="248"/>
      <c r="K5911" s="248"/>
      <c r="L5911" s="253"/>
      <c r="M5911" s="254"/>
      <c r="N5911" s="255"/>
      <c r="O5911" s="255"/>
      <c r="P5911" s="255"/>
      <c r="Q5911" s="255"/>
      <c r="R5911" s="255"/>
      <c r="S5911" s="255"/>
      <c r="T5911" s="256"/>
      <c r="U5911" s="14"/>
      <c r="V5911" s="14"/>
      <c r="W5911" s="14"/>
      <c r="X5911" s="14"/>
      <c r="Y5911" s="14"/>
      <c r="Z5911" s="14"/>
      <c r="AA5911" s="14"/>
      <c r="AB5911" s="14"/>
      <c r="AC5911" s="14"/>
      <c r="AD5911" s="14"/>
      <c r="AE5911" s="14"/>
      <c r="AT5911" s="257" t="s">
        <v>252</v>
      </c>
      <c r="AU5911" s="257" t="s">
        <v>93</v>
      </c>
      <c r="AV5911" s="14" t="s">
        <v>93</v>
      </c>
      <c r="AW5911" s="14" t="s">
        <v>46</v>
      </c>
      <c r="AX5911" s="14" t="s">
        <v>85</v>
      </c>
      <c r="AY5911" s="257" t="s">
        <v>241</v>
      </c>
    </row>
    <row r="5912" s="13" customFormat="1">
      <c r="A5912" s="13"/>
      <c r="B5912" s="236"/>
      <c r="C5912" s="237"/>
      <c r="D5912" s="238" t="s">
        <v>252</v>
      </c>
      <c r="E5912" s="239" t="s">
        <v>39</v>
      </c>
      <c r="F5912" s="240" t="s">
        <v>5231</v>
      </c>
      <c r="G5912" s="237"/>
      <c r="H5912" s="239" t="s">
        <v>39</v>
      </c>
      <c r="I5912" s="241"/>
      <c r="J5912" s="237"/>
      <c r="K5912" s="237"/>
      <c r="L5912" s="242"/>
      <c r="M5912" s="243"/>
      <c r="N5912" s="244"/>
      <c r="O5912" s="244"/>
      <c r="P5912" s="244"/>
      <c r="Q5912" s="244"/>
      <c r="R5912" s="244"/>
      <c r="S5912" s="244"/>
      <c r="T5912" s="245"/>
      <c r="U5912" s="13"/>
      <c r="V5912" s="13"/>
      <c r="W5912" s="13"/>
      <c r="X5912" s="13"/>
      <c r="Y5912" s="13"/>
      <c r="Z5912" s="13"/>
      <c r="AA5912" s="13"/>
      <c r="AB5912" s="13"/>
      <c r="AC5912" s="13"/>
      <c r="AD5912" s="13"/>
      <c r="AE5912" s="13"/>
      <c r="AT5912" s="246" t="s">
        <v>252</v>
      </c>
      <c r="AU5912" s="246" t="s">
        <v>93</v>
      </c>
      <c r="AV5912" s="13" t="s">
        <v>23</v>
      </c>
      <c r="AW5912" s="13" t="s">
        <v>46</v>
      </c>
      <c r="AX5912" s="13" t="s">
        <v>85</v>
      </c>
      <c r="AY5912" s="246" t="s">
        <v>241</v>
      </c>
    </row>
    <row r="5913" s="14" customFormat="1">
      <c r="A5913" s="14"/>
      <c r="B5913" s="247"/>
      <c r="C5913" s="248"/>
      <c r="D5913" s="238" t="s">
        <v>252</v>
      </c>
      <c r="E5913" s="249" t="s">
        <v>39</v>
      </c>
      <c r="F5913" s="250" t="s">
        <v>5232</v>
      </c>
      <c r="G5913" s="248"/>
      <c r="H5913" s="251">
        <v>2.2200000000000002</v>
      </c>
      <c r="I5913" s="252"/>
      <c r="J5913" s="248"/>
      <c r="K5913" s="248"/>
      <c r="L5913" s="253"/>
      <c r="M5913" s="254"/>
      <c r="N5913" s="255"/>
      <c r="O5913" s="255"/>
      <c r="P5913" s="255"/>
      <c r="Q5913" s="255"/>
      <c r="R5913" s="255"/>
      <c r="S5913" s="255"/>
      <c r="T5913" s="256"/>
      <c r="U5913" s="14"/>
      <c r="V5913" s="14"/>
      <c r="W5913" s="14"/>
      <c r="X5913" s="14"/>
      <c r="Y5913" s="14"/>
      <c r="Z5913" s="14"/>
      <c r="AA5913" s="14"/>
      <c r="AB5913" s="14"/>
      <c r="AC5913" s="14"/>
      <c r="AD5913" s="14"/>
      <c r="AE5913" s="14"/>
      <c r="AT5913" s="257" t="s">
        <v>252</v>
      </c>
      <c r="AU5913" s="257" t="s">
        <v>93</v>
      </c>
      <c r="AV5913" s="14" t="s">
        <v>93</v>
      </c>
      <c r="AW5913" s="14" t="s">
        <v>46</v>
      </c>
      <c r="AX5913" s="14" t="s">
        <v>85</v>
      </c>
      <c r="AY5913" s="257" t="s">
        <v>241</v>
      </c>
    </row>
    <row r="5914" s="15" customFormat="1">
      <c r="A5914" s="15"/>
      <c r="B5914" s="258"/>
      <c r="C5914" s="259"/>
      <c r="D5914" s="238" t="s">
        <v>252</v>
      </c>
      <c r="E5914" s="260" t="s">
        <v>39</v>
      </c>
      <c r="F5914" s="261" t="s">
        <v>274</v>
      </c>
      <c r="G5914" s="259"/>
      <c r="H5914" s="262">
        <v>4.7750000000000004</v>
      </c>
      <c r="I5914" s="263"/>
      <c r="J5914" s="259"/>
      <c r="K5914" s="259"/>
      <c r="L5914" s="264"/>
      <c r="M5914" s="265"/>
      <c r="N5914" s="266"/>
      <c r="O5914" s="266"/>
      <c r="P5914" s="266"/>
      <c r="Q5914" s="266"/>
      <c r="R5914" s="266"/>
      <c r="S5914" s="266"/>
      <c r="T5914" s="267"/>
      <c r="U5914" s="15"/>
      <c r="V5914" s="15"/>
      <c r="W5914" s="15"/>
      <c r="X5914" s="15"/>
      <c r="Y5914" s="15"/>
      <c r="Z5914" s="15"/>
      <c r="AA5914" s="15"/>
      <c r="AB5914" s="15"/>
      <c r="AC5914" s="15"/>
      <c r="AD5914" s="15"/>
      <c r="AE5914" s="15"/>
      <c r="AT5914" s="268" t="s">
        <v>252</v>
      </c>
      <c r="AU5914" s="268" t="s">
        <v>93</v>
      </c>
      <c r="AV5914" s="15" t="s">
        <v>248</v>
      </c>
      <c r="AW5914" s="15" t="s">
        <v>46</v>
      </c>
      <c r="AX5914" s="15" t="s">
        <v>23</v>
      </c>
      <c r="AY5914" s="268" t="s">
        <v>241</v>
      </c>
    </row>
    <row r="5915" s="2" customFormat="1" ht="24.15" customHeight="1">
      <c r="A5915" s="42"/>
      <c r="B5915" s="43"/>
      <c r="C5915" s="218" t="s">
        <v>5233</v>
      </c>
      <c r="D5915" s="218" t="s">
        <v>243</v>
      </c>
      <c r="E5915" s="219" t="s">
        <v>5234</v>
      </c>
      <c r="F5915" s="220" t="s">
        <v>5235</v>
      </c>
      <c r="G5915" s="221" t="s">
        <v>515</v>
      </c>
      <c r="H5915" s="222">
        <v>13.550000000000001</v>
      </c>
      <c r="I5915" s="223"/>
      <c r="J5915" s="224">
        <f>ROUND(I5915*H5915,2)</f>
        <v>0</v>
      </c>
      <c r="K5915" s="220" t="s">
        <v>247</v>
      </c>
      <c r="L5915" s="48"/>
      <c r="M5915" s="225" t="s">
        <v>39</v>
      </c>
      <c r="N5915" s="226" t="s">
        <v>56</v>
      </c>
      <c r="O5915" s="88"/>
      <c r="P5915" s="227">
        <f>O5915*H5915</f>
        <v>0</v>
      </c>
      <c r="Q5915" s="227">
        <v>0.0043800000000000002</v>
      </c>
      <c r="R5915" s="227">
        <f>Q5915*H5915</f>
        <v>0.059349000000000006</v>
      </c>
      <c r="S5915" s="227">
        <v>0</v>
      </c>
      <c r="T5915" s="228">
        <f>S5915*H5915</f>
        <v>0</v>
      </c>
      <c r="U5915" s="42"/>
      <c r="V5915" s="42"/>
      <c r="W5915" s="42"/>
      <c r="X5915" s="42"/>
      <c r="Y5915" s="42"/>
      <c r="Z5915" s="42"/>
      <c r="AA5915" s="42"/>
      <c r="AB5915" s="42"/>
      <c r="AC5915" s="42"/>
      <c r="AD5915" s="42"/>
      <c r="AE5915" s="42"/>
      <c r="AR5915" s="229" t="s">
        <v>462</v>
      </c>
      <c r="AT5915" s="229" t="s">
        <v>243</v>
      </c>
      <c r="AU5915" s="229" t="s">
        <v>93</v>
      </c>
      <c r="AY5915" s="20" t="s">
        <v>241</v>
      </c>
      <c r="BE5915" s="230">
        <f>IF(N5915="základní",J5915,0)</f>
        <v>0</v>
      </c>
      <c r="BF5915" s="230">
        <f>IF(N5915="snížená",J5915,0)</f>
        <v>0</v>
      </c>
      <c r="BG5915" s="230">
        <f>IF(N5915="zákl. přenesená",J5915,0)</f>
        <v>0</v>
      </c>
      <c r="BH5915" s="230">
        <f>IF(N5915="sníž. přenesená",J5915,0)</f>
        <v>0</v>
      </c>
      <c r="BI5915" s="230">
        <f>IF(N5915="nulová",J5915,0)</f>
        <v>0</v>
      </c>
      <c r="BJ5915" s="20" t="s">
        <v>23</v>
      </c>
      <c r="BK5915" s="230">
        <f>ROUND(I5915*H5915,2)</f>
        <v>0</v>
      </c>
      <c r="BL5915" s="20" t="s">
        <v>462</v>
      </c>
      <c r="BM5915" s="229" t="s">
        <v>5236</v>
      </c>
    </row>
    <row r="5916" s="2" customFormat="1">
      <c r="A5916" s="42"/>
      <c r="B5916" s="43"/>
      <c r="C5916" s="44"/>
      <c r="D5916" s="231" t="s">
        <v>250</v>
      </c>
      <c r="E5916" s="44"/>
      <c r="F5916" s="232" t="s">
        <v>5237</v>
      </c>
      <c r="G5916" s="44"/>
      <c r="H5916" s="44"/>
      <c r="I5916" s="233"/>
      <c r="J5916" s="44"/>
      <c r="K5916" s="44"/>
      <c r="L5916" s="48"/>
      <c r="M5916" s="234"/>
      <c r="N5916" s="235"/>
      <c r="O5916" s="88"/>
      <c r="P5916" s="88"/>
      <c r="Q5916" s="88"/>
      <c r="R5916" s="88"/>
      <c r="S5916" s="88"/>
      <c r="T5916" s="89"/>
      <c r="U5916" s="42"/>
      <c r="V5916" s="42"/>
      <c r="W5916" s="42"/>
      <c r="X5916" s="42"/>
      <c r="Y5916" s="42"/>
      <c r="Z5916" s="42"/>
      <c r="AA5916" s="42"/>
      <c r="AB5916" s="42"/>
      <c r="AC5916" s="42"/>
      <c r="AD5916" s="42"/>
      <c r="AE5916" s="42"/>
      <c r="AT5916" s="20" t="s">
        <v>250</v>
      </c>
      <c r="AU5916" s="20" t="s">
        <v>93</v>
      </c>
    </row>
    <row r="5917" s="13" customFormat="1">
      <c r="A5917" s="13"/>
      <c r="B5917" s="236"/>
      <c r="C5917" s="237"/>
      <c r="D5917" s="238" t="s">
        <v>252</v>
      </c>
      <c r="E5917" s="239" t="s">
        <v>39</v>
      </c>
      <c r="F5917" s="240" t="s">
        <v>1011</v>
      </c>
      <c r="G5917" s="237"/>
      <c r="H5917" s="239" t="s">
        <v>39</v>
      </c>
      <c r="I5917" s="241"/>
      <c r="J5917" s="237"/>
      <c r="K5917" s="237"/>
      <c r="L5917" s="242"/>
      <c r="M5917" s="243"/>
      <c r="N5917" s="244"/>
      <c r="O5917" s="244"/>
      <c r="P5917" s="244"/>
      <c r="Q5917" s="244"/>
      <c r="R5917" s="244"/>
      <c r="S5917" s="244"/>
      <c r="T5917" s="245"/>
      <c r="U5917" s="13"/>
      <c r="V5917" s="13"/>
      <c r="W5917" s="13"/>
      <c r="X5917" s="13"/>
      <c r="Y5917" s="13"/>
      <c r="Z5917" s="13"/>
      <c r="AA5917" s="13"/>
      <c r="AB5917" s="13"/>
      <c r="AC5917" s="13"/>
      <c r="AD5917" s="13"/>
      <c r="AE5917" s="13"/>
      <c r="AT5917" s="246" t="s">
        <v>252</v>
      </c>
      <c r="AU5917" s="246" t="s">
        <v>93</v>
      </c>
      <c r="AV5917" s="13" t="s">
        <v>23</v>
      </c>
      <c r="AW5917" s="13" t="s">
        <v>46</v>
      </c>
      <c r="AX5917" s="13" t="s">
        <v>85</v>
      </c>
      <c r="AY5917" s="246" t="s">
        <v>241</v>
      </c>
    </row>
    <row r="5918" s="13" customFormat="1">
      <c r="A5918" s="13"/>
      <c r="B5918" s="236"/>
      <c r="C5918" s="237"/>
      <c r="D5918" s="238" t="s">
        <v>252</v>
      </c>
      <c r="E5918" s="239" t="s">
        <v>39</v>
      </c>
      <c r="F5918" s="240" t="s">
        <v>5226</v>
      </c>
      <c r="G5918" s="237"/>
      <c r="H5918" s="239" t="s">
        <v>39</v>
      </c>
      <c r="I5918" s="241"/>
      <c r="J5918" s="237"/>
      <c r="K5918" s="237"/>
      <c r="L5918" s="242"/>
      <c r="M5918" s="243"/>
      <c r="N5918" s="244"/>
      <c r="O5918" s="244"/>
      <c r="P5918" s="244"/>
      <c r="Q5918" s="244"/>
      <c r="R5918" s="244"/>
      <c r="S5918" s="244"/>
      <c r="T5918" s="245"/>
      <c r="U5918" s="13"/>
      <c r="V5918" s="13"/>
      <c r="W5918" s="13"/>
      <c r="X5918" s="13"/>
      <c r="Y5918" s="13"/>
      <c r="Z5918" s="13"/>
      <c r="AA5918" s="13"/>
      <c r="AB5918" s="13"/>
      <c r="AC5918" s="13"/>
      <c r="AD5918" s="13"/>
      <c r="AE5918" s="13"/>
      <c r="AT5918" s="246" t="s">
        <v>252</v>
      </c>
      <c r="AU5918" s="246" t="s">
        <v>93</v>
      </c>
      <c r="AV5918" s="13" t="s">
        <v>23</v>
      </c>
      <c r="AW5918" s="13" t="s">
        <v>46</v>
      </c>
      <c r="AX5918" s="13" t="s">
        <v>85</v>
      </c>
      <c r="AY5918" s="246" t="s">
        <v>241</v>
      </c>
    </row>
    <row r="5919" s="13" customFormat="1">
      <c r="A5919" s="13"/>
      <c r="B5919" s="236"/>
      <c r="C5919" s="237"/>
      <c r="D5919" s="238" t="s">
        <v>252</v>
      </c>
      <c r="E5919" s="239" t="s">
        <v>39</v>
      </c>
      <c r="F5919" s="240" t="s">
        <v>5227</v>
      </c>
      <c r="G5919" s="237"/>
      <c r="H5919" s="239" t="s">
        <v>39</v>
      </c>
      <c r="I5919" s="241"/>
      <c r="J5919" s="237"/>
      <c r="K5919" s="237"/>
      <c r="L5919" s="242"/>
      <c r="M5919" s="243"/>
      <c r="N5919" s="244"/>
      <c r="O5919" s="244"/>
      <c r="P5919" s="244"/>
      <c r="Q5919" s="244"/>
      <c r="R5919" s="244"/>
      <c r="S5919" s="244"/>
      <c r="T5919" s="245"/>
      <c r="U5919" s="13"/>
      <c r="V5919" s="13"/>
      <c r="W5919" s="13"/>
      <c r="X5919" s="13"/>
      <c r="Y5919" s="13"/>
      <c r="Z5919" s="13"/>
      <c r="AA5919" s="13"/>
      <c r="AB5919" s="13"/>
      <c r="AC5919" s="13"/>
      <c r="AD5919" s="13"/>
      <c r="AE5919" s="13"/>
      <c r="AT5919" s="246" t="s">
        <v>252</v>
      </c>
      <c r="AU5919" s="246" t="s">
        <v>93</v>
      </c>
      <c r="AV5919" s="13" t="s">
        <v>23</v>
      </c>
      <c r="AW5919" s="13" t="s">
        <v>46</v>
      </c>
      <c r="AX5919" s="13" t="s">
        <v>85</v>
      </c>
      <c r="AY5919" s="246" t="s">
        <v>241</v>
      </c>
    </row>
    <row r="5920" s="14" customFormat="1">
      <c r="A5920" s="14"/>
      <c r="B5920" s="247"/>
      <c r="C5920" s="248"/>
      <c r="D5920" s="238" t="s">
        <v>252</v>
      </c>
      <c r="E5920" s="249" t="s">
        <v>39</v>
      </c>
      <c r="F5920" s="250" t="s">
        <v>5238</v>
      </c>
      <c r="G5920" s="248"/>
      <c r="H5920" s="251">
        <v>3.7000000000000002</v>
      </c>
      <c r="I5920" s="252"/>
      <c r="J5920" s="248"/>
      <c r="K5920" s="248"/>
      <c r="L5920" s="253"/>
      <c r="M5920" s="254"/>
      <c r="N5920" s="255"/>
      <c r="O5920" s="255"/>
      <c r="P5920" s="255"/>
      <c r="Q5920" s="255"/>
      <c r="R5920" s="255"/>
      <c r="S5920" s="255"/>
      <c r="T5920" s="256"/>
      <c r="U5920" s="14"/>
      <c r="V5920" s="14"/>
      <c r="W5920" s="14"/>
      <c r="X5920" s="14"/>
      <c r="Y5920" s="14"/>
      <c r="Z5920" s="14"/>
      <c r="AA5920" s="14"/>
      <c r="AB5920" s="14"/>
      <c r="AC5920" s="14"/>
      <c r="AD5920" s="14"/>
      <c r="AE5920" s="14"/>
      <c r="AT5920" s="257" t="s">
        <v>252</v>
      </c>
      <c r="AU5920" s="257" t="s">
        <v>93</v>
      </c>
      <c r="AV5920" s="14" t="s">
        <v>93</v>
      </c>
      <c r="AW5920" s="14" t="s">
        <v>46</v>
      </c>
      <c r="AX5920" s="14" t="s">
        <v>85</v>
      </c>
      <c r="AY5920" s="257" t="s">
        <v>241</v>
      </c>
    </row>
    <row r="5921" s="13" customFormat="1">
      <c r="A5921" s="13"/>
      <c r="B5921" s="236"/>
      <c r="C5921" s="237"/>
      <c r="D5921" s="238" t="s">
        <v>252</v>
      </c>
      <c r="E5921" s="239" t="s">
        <v>39</v>
      </c>
      <c r="F5921" s="240" t="s">
        <v>5229</v>
      </c>
      <c r="G5921" s="237"/>
      <c r="H5921" s="239" t="s">
        <v>39</v>
      </c>
      <c r="I5921" s="241"/>
      <c r="J5921" s="237"/>
      <c r="K5921" s="237"/>
      <c r="L5921" s="242"/>
      <c r="M5921" s="243"/>
      <c r="N5921" s="244"/>
      <c r="O5921" s="244"/>
      <c r="P5921" s="244"/>
      <c r="Q5921" s="244"/>
      <c r="R5921" s="244"/>
      <c r="S5921" s="244"/>
      <c r="T5921" s="245"/>
      <c r="U5921" s="13"/>
      <c r="V5921" s="13"/>
      <c r="W5921" s="13"/>
      <c r="X5921" s="13"/>
      <c r="Y5921" s="13"/>
      <c r="Z5921" s="13"/>
      <c r="AA5921" s="13"/>
      <c r="AB5921" s="13"/>
      <c r="AC5921" s="13"/>
      <c r="AD5921" s="13"/>
      <c r="AE5921" s="13"/>
      <c r="AT5921" s="246" t="s">
        <v>252</v>
      </c>
      <c r="AU5921" s="246" t="s">
        <v>93</v>
      </c>
      <c r="AV5921" s="13" t="s">
        <v>23</v>
      </c>
      <c r="AW5921" s="13" t="s">
        <v>46</v>
      </c>
      <c r="AX5921" s="13" t="s">
        <v>85</v>
      </c>
      <c r="AY5921" s="246" t="s">
        <v>241</v>
      </c>
    </row>
    <row r="5922" s="14" customFormat="1">
      <c r="A5922" s="14"/>
      <c r="B5922" s="247"/>
      <c r="C5922" s="248"/>
      <c r="D5922" s="238" t="s">
        <v>252</v>
      </c>
      <c r="E5922" s="249" t="s">
        <v>39</v>
      </c>
      <c r="F5922" s="250" t="s">
        <v>5239</v>
      </c>
      <c r="G5922" s="248"/>
      <c r="H5922" s="251">
        <v>4.2999999999999998</v>
      </c>
      <c r="I5922" s="252"/>
      <c r="J5922" s="248"/>
      <c r="K5922" s="248"/>
      <c r="L5922" s="253"/>
      <c r="M5922" s="254"/>
      <c r="N5922" s="255"/>
      <c r="O5922" s="255"/>
      <c r="P5922" s="255"/>
      <c r="Q5922" s="255"/>
      <c r="R5922" s="255"/>
      <c r="S5922" s="255"/>
      <c r="T5922" s="256"/>
      <c r="U5922" s="14"/>
      <c r="V5922" s="14"/>
      <c r="W5922" s="14"/>
      <c r="X5922" s="14"/>
      <c r="Y5922" s="14"/>
      <c r="Z5922" s="14"/>
      <c r="AA5922" s="14"/>
      <c r="AB5922" s="14"/>
      <c r="AC5922" s="14"/>
      <c r="AD5922" s="14"/>
      <c r="AE5922" s="14"/>
      <c r="AT5922" s="257" t="s">
        <v>252</v>
      </c>
      <c r="AU5922" s="257" t="s">
        <v>93</v>
      </c>
      <c r="AV5922" s="14" t="s">
        <v>93</v>
      </c>
      <c r="AW5922" s="14" t="s">
        <v>46</v>
      </c>
      <c r="AX5922" s="14" t="s">
        <v>85</v>
      </c>
      <c r="AY5922" s="257" t="s">
        <v>241</v>
      </c>
    </row>
    <row r="5923" s="13" customFormat="1">
      <c r="A5923" s="13"/>
      <c r="B5923" s="236"/>
      <c r="C5923" s="237"/>
      <c r="D5923" s="238" t="s">
        <v>252</v>
      </c>
      <c r="E5923" s="239" t="s">
        <v>39</v>
      </c>
      <c r="F5923" s="240" t="s">
        <v>5231</v>
      </c>
      <c r="G5923" s="237"/>
      <c r="H5923" s="239" t="s">
        <v>39</v>
      </c>
      <c r="I5923" s="241"/>
      <c r="J5923" s="237"/>
      <c r="K5923" s="237"/>
      <c r="L5923" s="242"/>
      <c r="M5923" s="243"/>
      <c r="N5923" s="244"/>
      <c r="O5923" s="244"/>
      <c r="P5923" s="244"/>
      <c r="Q5923" s="244"/>
      <c r="R5923" s="244"/>
      <c r="S5923" s="244"/>
      <c r="T5923" s="245"/>
      <c r="U5923" s="13"/>
      <c r="V5923" s="13"/>
      <c r="W5923" s="13"/>
      <c r="X5923" s="13"/>
      <c r="Y5923" s="13"/>
      <c r="Z5923" s="13"/>
      <c r="AA5923" s="13"/>
      <c r="AB5923" s="13"/>
      <c r="AC5923" s="13"/>
      <c r="AD5923" s="13"/>
      <c r="AE5923" s="13"/>
      <c r="AT5923" s="246" t="s">
        <v>252</v>
      </c>
      <c r="AU5923" s="246" t="s">
        <v>93</v>
      </c>
      <c r="AV5923" s="13" t="s">
        <v>23</v>
      </c>
      <c r="AW5923" s="13" t="s">
        <v>46</v>
      </c>
      <c r="AX5923" s="13" t="s">
        <v>85</v>
      </c>
      <c r="AY5923" s="246" t="s">
        <v>241</v>
      </c>
    </row>
    <row r="5924" s="14" customFormat="1">
      <c r="A5924" s="14"/>
      <c r="B5924" s="247"/>
      <c r="C5924" s="248"/>
      <c r="D5924" s="238" t="s">
        <v>252</v>
      </c>
      <c r="E5924" s="249" t="s">
        <v>39</v>
      </c>
      <c r="F5924" s="250" t="s">
        <v>5240</v>
      </c>
      <c r="G5924" s="248"/>
      <c r="H5924" s="251">
        <v>5.5499999999999998</v>
      </c>
      <c r="I5924" s="252"/>
      <c r="J5924" s="248"/>
      <c r="K5924" s="248"/>
      <c r="L5924" s="253"/>
      <c r="M5924" s="254"/>
      <c r="N5924" s="255"/>
      <c r="O5924" s="255"/>
      <c r="P5924" s="255"/>
      <c r="Q5924" s="255"/>
      <c r="R5924" s="255"/>
      <c r="S5924" s="255"/>
      <c r="T5924" s="256"/>
      <c r="U5924" s="14"/>
      <c r="V5924" s="14"/>
      <c r="W5924" s="14"/>
      <c r="X5924" s="14"/>
      <c r="Y5924" s="14"/>
      <c r="Z5924" s="14"/>
      <c r="AA5924" s="14"/>
      <c r="AB5924" s="14"/>
      <c r="AC5924" s="14"/>
      <c r="AD5924" s="14"/>
      <c r="AE5924" s="14"/>
      <c r="AT5924" s="257" t="s">
        <v>252</v>
      </c>
      <c r="AU5924" s="257" t="s">
        <v>93</v>
      </c>
      <c r="AV5924" s="14" t="s">
        <v>93</v>
      </c>
      <c r="AW5924" s="14" t="s">
        <v>46</v>
      </c>
      <c r="AX5924" s="14" t="s">
        <v>85</v>
      </c>
      <c r="AY5924" s="257" t="s">
        <v>241</v>
      </c>
    </row>
    <row r="5925" s="15" customFormat="1">
      <c r="A5925" s="15"/>
      <c r="B5925" s="258"/>
      <c r="C5925" s="259"/>
      <c r="D5925" s="238" t="s">
        <v>252</v>
      </c>
      <c r="E5925" s="260" t="s">
        <v>39</v>
      </c>
      <c r="F5925" s="261" t="s">
        <v>274</v>
      </c>
      <c r="G5925" s="259"/>
      <c r="H5925" s="262">
        <v>13.550000000000001</v>
      </c>
      <c r="I5925" s="263"/>
      <c r="J5925" s="259"/>
      <c r="K5925" s="259"/>
      <c r="L5925" s="264"/>
      <c r="M5925" s="265"/>
      <c r="N5925" s="266"/>
      <c r="O5925" s="266"/>
      <c r="P5925" s="266"/>
      <c r="Q5925" s="266"/>
      <c r="R5925" s="266"/>
      <c r="S5925" s="266"/>
      <c r="T5925" s="267"/>
      <c r="U5925" s="15"/>
      <c r="V5925" s="15"/>
      <c r="W5925" s="15"/>
      <c r="X5925" s="15"/>
      <c r="Y5925" s="15"/>
      <c r="Z5925" s="15"/>
      <c r="AA5925" s="15"/>
      <c r="AB5925" s="15"/>
      <c r="AC5925" s="15"/>
      <c r="AD5925" s="15"/>
      <c r="AE5925" s="15"/>
      <c r="AT5925" s="268" t="s">
        <v>252</v>
      </c>
      <c r="AU5925" s="268" t="s">
        <v>93</v>
      </c>
      <c r="AV5925" s="15" t="s">
        <v>248</v>
      </c>
      <c r="AW5925" s="15" t="s">
        <v>46</v>
      </c>
      <c r="AX5925" s="15" t="s">
        <v>23</v>
      </c>
      <c r="AY5925" s="268" t="s">
        <v>241</v>
      </c>
    </row>
    <row r="5926" s="2" customFormat="1" ht="24.15" customHeight="1">
      <c r="A5926" s="42"/>
      <c r="B5926" s="43"/>
      <c r="C5926" s="218" t="s">
        <v>5241</v>
      </c>
      <c r="D5926" s="218" t="s">
        <v>243</v>
      </c>
      <c r="E5926" s="219" t="s">
        <v>5242</v>
      </c>
      <c r="F5926" s="220" t="s">
        <v>5243</v>
      </c>
      <c r="G5926" s="221" t="s">
        <v>561</v>
      </c>
      <c r="H5926" s="222">
        <v>34</v>
      </c>
      <c r="I5926" s="223"/>
      <c r="J5926" s="224">
        <f>ROUND(I5926*H5926,2)</f>
        <v>0</v>
      </c>
      <c r="K5926" s="220" t="s">
        <v>247</v>
      </c>
      <c r="L5926" s="48"/>
      <c r="M5926" s="225" t="s">
        <v>39</v>
      </c>
      <c r="N5926" s="226" t="s">
        <v>56</v>
      </c>
      <c r="O5926" s="88"/>
      <c r="P5926" s="227">
        <f>O5926*H5926</f>
        <v>0</v>
      </c>
      <c r="Q5926" s="227">
        <v>3.0000000000000001E-05</v>
      </c>
      <c r="R5926" s="227">
        <f>Q5926*H5926</f>
        <v>0.0010200000000000001</v>
      </c>
      <c r="S5926" s="227">
        <v>0</v>
      </c>
      <c r="T5926" s="228">
        <f>S5926*H5926</f>
        <v>0</v>
      </c>
      <c r="U5926" s="42"/>
      <c r="V5926" s="42"/>
      <c r="W5926" s="42"/>
      <c r="X5926" s="42"/>
      <c r="Y5926" s="42"/>
      <c r="Z5926" s="42"/>
      <c r="AA5926" s="42"/>
      <c r="AB5926" s="42"/>
      <c r="AC5926" s="42"/>
      <c r="AD5926" s="42"/>
      <c r="AE5926" s="42"/>
      <c r="AR5926" s="229" t="s">
        <v>462</v>
      </c>
      <c r="AT5926" s="229" t="s">
        <v>243</v>
      </c>
      <c r="AU5926" s="229" t="s">
        <v>93</v>
      </c>
      <c r="AY5926" s="20" t="s">
        <v>241</v>
      </c>
      <c r="BE5926" s="230">
        <f>IF(N5926="základní",J5926,0)</f>
        <v>0</v>
      </c>
      <c r="BF5926" s="230">
        <f>IF(N5926="snížená",J5926,0)</f>
        <v>0</v>
      </c>
      <c r="BG5926" s="230">
        <f>IF(N5926="zákl. přenesená",J5926,0)</f>
        <v>0</v>
      </c>
      <c r="BH5926" s="230">
        <f>IF(N5926="sníž. přenesená",J5926,0)</f>
        <v>0</v>
      </c>
      <c r="BI5926" s="230">
        <f>IF(N5926="nulová",J5926,0)</f>
        <v>0</v>
      </c>
      <c r="BJ5926" s="20" t="s">
        <v>23</v>
      </c>
      <c r="BK5926" s="230">
        <f>ROUND(I5926*H5926,2)</f>
        <v>0</v>
      </c>
      <c r="BL5926" s="20" t="s">
        <v>462</v>
      </c>
      <c r="BM5926" s="229" t="s">
        <v>5244</v>
      </c>
    </row>
    <row r="5927" s="2" customFormat="1">
      <c r="A5927" s="42"/>
      <c r="B5927" s="43"/>
      <c r="C5927" s="44"/>
      <c r="D5927" s="231" t="s">
        <v>250</v>
      </c>
      <c r="E5927" s="44"/>
      <c r="F5927" s="232" t="s">
        <v>5245</v>
      </c>
      <c r="G5927" s="44"/>
      <c r="H5927" s="44"/>
      <c r="I5927" s="233"/>
      <c r="J5927" s="44"/>
      <c r="K5927" s="44"/>
      <c r="L5927" s="48"/>
      <c r="M5927" s="234"/>
      <c r="N5927" s="235"/>
      <c r="O5927" s="88"/>
      <c r="P5927" s="88"/>
      <c r="Q5927" s="88"/>
      <c r="R5927" s="88"/>
      <c r="S5927" s="88"/>
      <c r="T5927" s="89"/>
      <c r="U5927" s="42"/>
      <c r="V5927" s="42"/>
      <c r="W5927" s="42"/>
      <c r="X5927" s="42"/>
      <c r="Y5927" s="42"/>
      <c r="Z5927" s="42"/>
      <c r="AA5927" s="42"/>
      <c r="AB5927" s="42"/>
      <c r="AC5927" s="42"/>
      <c r="AD5927" s="42"/>
      <c r="AE5927" s="42"/>
      <c r="AT5927" s="20" t="s">
        <v>250</v>
      </c>
      <c r="AU5927" s="20" t="s">
        <v>93</v>
      </c>
    </row>
    <row r="5928" s="13" customFormat="1">
      <c r="A5928" s="13"/>
      <c r="B5928" s="236"/>
      <c r="C5928" s="237"/>
      <c r="D5928" s="238" t="s">
        <v>252</v>
      </c>
      <c r="E5928" s="239" t="s">
        <v>39</v>
      </c>
      <c r="F5928" s="240" t="s">
        <v>5246</v>
      </c>
      <c r="G5928" s="237"/>
      <c r="H5928" s="239" t="s">
        <v>39</v>
      </c>
      <c r="I5928" s="241"/>
      <c r="J5928" s="237"/>
      <c r="K5928" s="237"/>
      <c r="L5928" s="242"/>
      <c r="M5928" s="243"/>
      <c r="N5928" s="244"/>
      <c r="O5928" s="244"/>
      <c r="P5928" s="244"/>
      <c r="Q5928" s="244"/>
      <c r="R5928" s="244"/>
      <c r="S5928" s="244"/>
      <c r="T5928" s="245"/>
      <c r="U5928" s="13"/>
      <c r="V5928" s="13"/>
      <c r="W5928" s="13"/>
      <c r="X5928" s="13"/>
      <c r="Y5928" s="13"/>
      <c r="Z5928" s="13"/>
      <c r="AA5928" s="13"/>
      <c r="AB5928" s="13"/>
      <c r="AC5928" s="13"/>
      <c r="AD5928" s="13"/>
      <c r="AE5928" s="13"/>
      <c r="AT5928" s="246" t="s">
        <v>252</v>
      </c>
      <c r="AU5928" s="246" t="s">
        <v>93</v>
      </c>
      <c r="AV5928" s="13" t="s">
        <v>23</v>
      </c>
      <c r="AW5928" s="13" t="s">
        <v>46</v>
      </c>
      <c r="AX5928" s="13" t="s">
        <v>85</v>
      </c>
      <c r="AY5928" s="246" t="s">
        <v>241</v>
      </c>
    </row>
    <row r="5929" s="14" customFormat="1">
      <c r="A5929" s="14"/>
      <c r="B5929" s="247"/>
      <c r="C5929" s="248"/>
      <c r="D5929" s="238" t="s">
        <v>252</v>
      </c>
      <c r="E5929" s="249" t="s">
        <v>39</v>
      </c>
      <c r="F5929" s="250" t="s">
        <v>699</v>
      </c>
      <c r="G5929" s="248"/>
      <c r="H5929" s="251">
        <v>34</v>
      </c>
      <c r="I5929" s="252"/>
      <c r="J5929" s="248"/>
      <c r="K5929" s="248"/>
      <c r="L5929" s="253"/>
      <c r="M5929" s="254"/>
      <c r="N5929" s="255"/>
      <c r="O5929" s="255"/>
      <c r="P5929" s="255"/>
      <c r="Q5929" s="255"/>
      <c r="R5929" s="255"/>
      <c r="S5929" s="255"/>
      <c r="T5929" s="256"/>
      <c r="U5929" s="14"/>
      <c r="V5929" s="14"/>
      <c r="W5929" s="14"/>
      <c r="X5929" s="14"/>
      <c r="Y5929" s="14"/>
      <c r="Z5929" s="14"/>
      <c r="AA5929" s="14"/>
      <c r="AB5929" s="14"/>
      <c r="AC5929" s="14"/>
      <c r="AD5929" s="14"/>
      <c r="AE5929" s="14"/>
      <c r="AT5929" s="257" t="s">
        <v>252</v>
      </c>
      <c r="AU5929" s="257" t="s">
        <v>93</v>
      </c>
      <c r="AV5929" s="14" t="s">
        <v>93</v>
      </c>
      <c r="AW5929" s="14" t="s">
        <v>46</v>
      </c>
      <c r="AX5929" s="14" t="s">
        <v>23</v>
      </c>
      <c r="AY5929" s="257" t="s">
        <v>241</v>
      </c>
    </row>
    <row r="5930" s="2" customFormat="1" ht="16.5" customHeight="1">
      <c r="A5930" s="42"/>
      <c r="B5930" s="43"/>
      <c r="C5930" s="280" t="s">
        <v>5247</v>
      </c>
      <c r="D5930" s="280" t="s">
        <v>463</v>
      </c>
      <c r="E5930" s="281" t="s">
        <v>5248</v>
      </c>
      <c r="F5930" s="282" t="s">
        <v>5249</v>
      </c>
      <c r="G5930" s="283" t="s">
        <v>561</v>
      </c>
      <c r="H5930" s="284">
        <v>34</v>
      </c>
      <c r="I5930" s="285"/>
      <c r="J5930" s="286">
        <f>ROUND(I5930*H5930,2)</f>
        <v>0</v>
      </c>
      <c r="K5930" s="282" t="s">
        <v>1267</v>
      </c>
      <c r="L5930" s="287"/>
      <c r="M5930" s="288" t="s">
        <v>39</v>
      </c>
      <c r="N5930" s="289" t="s">
        <v>56</v>
      </c>
      <c r="O5930" s="88"/>
      <c r="P5930" s="227">
        <f>O5930*H5930</f>
        <v>0</v>
      </c>
      <c r="Q5930" s="227">
        <v>9.0000000000000006E-05</v>
      </c>
      <c r="R5930" s="227">
        <f>Q5930*H5930</f>
        <v>0.0030600000000000002</v>
      </c>
      <c r="S5930" s="227">
        <v>0</v>
      </c>
      <c r="T5930" s="228">
        <f>S5930*H5930</f>
        <v>0</v>
      </c>
      <c r="U5930" s="42"/>
      <c r="V5930" s="42"/>
      <c r="W5930" s="42"/>
      <c r="X5930" s="42"/>
      <c r="Y5930" s="42"/>
      <c r="Z5930" s="42"/>
      <c r="AA5930" s="42"/>
      <c r="AB5930" s="42"/>
      <c r="AC5930" s="42"/>
      <c r="AD5930" s="42"/>
      <c r="AE5930" s="42"/>
      <c r="AR5930" s="229" t="s">
        <v>660</v>
      </c>
      <c r="AT5930" s="229" t="s">
        <v>463</v>
      </c>
      <c r="AU5930" s="229" t="s">
        <v>93</v>
      </c>
      <c r="AY5930" s="20" t="s">
        <v>241</v>
      </c>
      <c r="BE5930" s="230">
        <f>IF(N5930="základní",J5930,0)</f>
        <v>0</v>
      </c>
      <c r="BF5930" s="230">
        <f>IF(N5930="snížená",J5930,0)</f>
        <v>0</v>
      </c>
      <c r="BG5930" s="230">
        <f>IF(N5930="zákl. přenesená",J5930,0)</f>
        <v>0</v>
      </c>
      <c r="BH5930" s="230">
        <f>IF(N5930="sníž. přenesená",J5930,0)</f>
        <v>0</v>
      </c>
      <c r="BI5930" s="230">
        <f>IF(N5930="nulová",J5930,0)</f>
        <v>0</v>
      </c>
      <c r="BJ5930" s="20" t="s">
        <v>23</v>
      </c>
      <c r="BK5930" s="230">
        <f>ROUND(I5930*H5930,2)</f>
        <v>0</v>
      </c>
      <c r="BL5930" s="20" t="s">
        <v>462</v>
      </c>
      <c r="BM5930" s="229" t="s">
        <v>5250</v>
      </c>
    </row>
    <row r="5931" s="2" customFormat="1" ht="21.75" customHeight="1">
      <c r="A5931" s="42"/>
      <c r="B5931" s="43"/>
      <c r="C5931" s="218" t="s">
        <v>5251</v>
      </c>
      <c r="D5931" s="218" t="s">
        <v>243</v>
      </c>
      <c r="E5931" s="219" t="s">
        <v>5252</v>
      </c>
      <c r="F5931" s="220" t="s">
        <v>5253</v>
      </c>
      <c r="G5931" s="221" t="s">
        <v>561</v>
      </c>
      <c r="H5931" s="222">
        <v>3</v>
      </c>
      <c r="I5931" s="223"/>
      <c r="J5931" s="224">
        <f>ROUND(I5931*H5931,2)</f>
        <v>0</v>
      </c>
      <c r="K5931" s="220" t="s">
        <v>247</v>
      </c>
      <c r="L5931" s="48"/>
      <c r="M5931" s="225" t="s">
        <v>39</v>
      </c>
      <c r="N5931" s="226" t="s">
        <v>56</v>
      </c>
      <c r="O5931" s="88"/>
      <c r="P5931" s="227">
        <f>O5931*H5931</f>
        <v>0</v>
      </c>
      <c r="Q5931" s="227">
        <v>0.00022000000000000001</v>
      </c>
      <c r="R5931" s="227">
        <f>Q5931*H5931</f>
        <v>0.00066</v>
      </c>
      <c r="S5931" s="227">
        <v>0</v>
      </c>
      <c r="T5931" s="228">
        <f>S5931*H5931</f>
        <v>0</v>
      </c>
      <c r="U5931" s="42"/>
      <c r="V5931" s="42"/>
      <c r="W5931" s="42"/>
      <c r="X5931" s="42"/>
      <c r="Y5931" s="42"/>
      <c r="Z5931" s="42"/>
      <c r="AA5931" s="42"/>
      <c r="AB5931" s="42"/>
      <c r="AC5931" s="42"/>
      <c r="AD5931" s="42"/>
      <c r="AE5931" s="42"/>
      <c r="AR5931" s="229" t="s">
        <v>462</v>
      </c>
      <c r="AT5931" s="229" t="s">
        <v>243</v>
      </c>
      <c r="AU5931" s="229" t="s">
        <v>93</v>
      </c>
      <c r="AY5931" s="20" t="s">
        <v>241</v>
      </c>
      <c r="BE5931" s="230">
        <f>IF(N5931="základní",J5931,0)</f>
        <v>0</v>
      </c>
      <c r="BF5931" s="230">
        <f>IF(N5931="snížená",J5931,0)</f>
        <v>0</v>
      </c>
      <c r="BG5931" s="230">
        <f>IF(N5931="zákl. přenesená",J5931,0)</f>
        <v>0</v>
      </c>
      <c r="BH5931" s="230">
        <f>IF(N5931="sníž. přenesená",J5931,0)</f>
        <v>0</v>
      </c>
      <c r="BI5931" s="230">
        <f>IF(N5931="nulová",J5931,0)</f>
        <v>0</v>
      </c>
      <c r="BJ5931" s="20" t="s">
        <v>23</v>
      </c>
      <c r="BK5931" s="230">
        <f>ROUND(I5931*H5931,2)</f>
        <v>0</v>
      </c>
      <c r="BL5931" s="20" t="s">
        <v>462</v>
      </c>
      <c r="BM5931" s="229" t="s">
        <v>5254</v>
      </c>
    </row>
    <row r="5932" s="2" customFormat="1">
      <c r="A5932" s="42"/>
      <c r="B5932" s="43"/>
      <c r="C5932" s="44"/>
      <c r="D5932" s="231" t="s">
        <v>250</v>
      </c>
      <c r="E5932" s="44"/>
      <c r="F5932" s="232" t="s">
        <v>5255</v>
      </c>
      <c r="G5932" s="44"/>
      <c r="H5932" s="44"/>
      <c r="I5932" s="233"/>
      <c r="J5932" s="44"/>
      <c r="K5932" s="44"/>
      <c r="L5932" s="48"/>
      <c r="M5932" s="234"/>
      <c r="N5932" s="235"/>
      <c r="O5932" s="88"/>
      <c r="P5932" s="88"/>
      <c r="Q5932" s="88"/>
      <c r="R5932" s="88"/>
      <c r="S5932" s="88"/>
      <c r="T5932" s="89"/>
      <c r="U5932" s="42"/>
      <c r="V5932" s="42"/>
      <c r="W5932" s="42"/>
      <c r="X5932" s="42"/>
      <c r="Y5932" s="42"/>
      <c r="Z5932" s="42"/>
      <c r="AA5932" s="42"/>
      <c r="AB5932" s="42"/>
      <c r="AC5932" s="42"/>
      <c r="AD5932" s="42"/>
      <c r="AE5932" s="42"/>
      <c r="AT5932" s="20" t="s">
        <v>250</v>
      </c>
      <c r="AU5932" s="20" t="s">
        <v>93</v>
      </c>
    </row>
    <row r="5933" s="2" customFormat="1" ht="21.75" customHeight="1">
      <c r="A5933" s="42"/>
      <c r="B5933" s="43"/>
      <c r="C5933" s="280" t="s">
        <v>5256</v>
      </c>
      <c r="D5933" s="280" t="s">
        <v>463</v>
      </c>
      <c r="E5933" s="281" t="s">
        <v>5257</v>
      </c>
      <c r="F5933" s="282" t="s">
        <v>5258</v>
      </c>
      <c r="G5933" s="283" t="s">
        <v>561</v>
      </c>
      <c r="H5933" s="284">
        <v>2</v>
      </c>
      <c r="I5933" s="285"/>
      <c r="J5933" s="286">
        <f>ROUND(I5933*H5933,2)</f>
        <v>0</v>
      </c>
      <c r="K5933" s="282" t="s">
        <v>247</v>
      </c>
      <c r="L5933" s="287"/>
      <c r="M5933" s="288" t="s">
        <v>39</v>
      </c>
      <c r="N5933" s="289" t="s">
        <v>56</v>
      </c>
      <c r="O5933" s="88"/>
      <c r="P5933" s="227">
        <f>O5933*H5933</f>
        <v>0</v>
      </c>
      <c r="Q5933" s="227">
        <v>0.01521</v>
      </c>
      <c r="R5933" s="227">
        <f>Q5933*H5933</f>
        <v>0.030419999999999999</v>
      </c>
      <c r="S5933" s="227">
        <v>0</v>
      </c>
      <c r="T5933" s="228">
        <f>S5933*H5933</f>
        <v>0</v>
      </c>
      <c r="U5933" s="42"/>
      <c r="V5933" s="42"/>
      <c r="W5933" s="42"/>
      <c r="X5933" s="42"/>
      <c r="Y5933" s="42"/>
      <c r="Z5933" s="42"/>
      <c r="AA5933" s="42"/>
      <c r="AB5933" s="42"/>
      <c r="AC5933" s="42"/>
      <c r="AD5933" s="42"/>
      <c r="AE5933" s="42"/>
      <c r="AR5933" s="229" t="s">
        <v>660</v>
      </c>
      <c r="AT5933" s="229" t="s">
        <v>463</v>
      </c>
      <c r="AU5933" s="229" t="s">
        <v>93</v>
      </c>
      <c r="AY5933" s="20" t="s">
        <v>241</v>
      </c>
      <c r="BE5933" s="230">
        <f>IF(N5933="základní",J5933,0)</f>
        <v>0</v>
      </c>
      <c r="BF5933" s="230">
        <f>IF(N5933="snížená",J5933,0)</f>
        <v>0</v>
      </c>
      <c r="BG5933" s="230">
        <f>IF(N5933="zákl. přenesená",J5933,0)</f>
        <v>0</v>
      </c>
      <c r="BH5933" s="230">
        <f>IF(N5933="sníž. přenesená",J5933,0)</f>
        <v>0</v>
      </c>
      <c r="BI5933" s="230">
        <f>IF(N5933="nulová",J5933,0)</f>
        <v>0</v>
      </c>
      <c r="BJ5933" s="20" t="s">
        <v>23</v>
      </c>
      <c r="BK5933" s="230">
        <f>ROUND(I5933*H5933,2)</f>
        <v>0</v>
      </c>
      <c r="BL5933" s="20" t="s">
        <v>462</v>
      </c>
      <c r="BM5933" s="229" t="s">
        <v>5259</v>
      </c>
    </row>
    <row r="5934" s="14" customFormat="1">
      <c r="A5934" s="14"/>
      <c r="B5934" s="247"/>
      <c r="C5934" s="248"/>
      <c r="D5934" s="238" t="s">
        <v>252</v>
      </c>
      <c r="E5934" s="249" t="s">
        <v>39</v>
      </c>
      <c r="F5934" s="250" t="s">
        <v>5260</v>
      </c>
      <c r="G5934" s="248"/>
      <c r="H5934" s="251">
        <v>2</v>
      </c>
      <c r="I5934" s="252"/>
      <c r="J5934" s="248"/>
      <c r="K5934" s="248"/>
      <c r="L5934" s="253"/>
      <c r="M5934" s="254"/>
      <c r="N5934" s="255"/>
      <c r="O5934" s="255"/>
      <c r="P5934" s="255"/>
      <c r="Q5934" s="255"/>
      <c r="R5934" s="255"/>
      <c r="S5934" s="255"/>
      <c r="T5934" s="256"/>
      <c r="U5934" s="14"/>
      <c r="V5934" s="14"/>
      <c r="W5934" s="14"/>
      <c r="X5934" s="14"/>
      <c r="Y5934" s="14"/>
      <c r="Z5934" s="14"/>
      <c r="AA5934" s="14"/>
      <c r="AB5934" s="14"/>
      <c r="AC5934" s="14"/>
      <c r="AD5934" s="14"/>
      <c r="AE5934" s="14"/>
      <c r="AT5934" s="257" t="s">
        <v>252</v>
      </c>
      <c r="AU5934" s="257" t="s">
        <v>93</v>
      </c>
      <c r="AV5934" s="14" t="s">
        <v>93</v>
      </c>
      <c r="AW5934" s="14" t="s">
        <v>46</v>
      </c>
      <c r="AX5934" s="14" t="s">
        <v>23</v>
      </c>
      <c r="AY5934" s="257" t="s">
        <v>241</v>
      </c>
    </row>
    <row r="5935" s="2" customFormat="1" ht="21.75" customHeight="1">
      <c r="A5935" s="42"/>
      <c r="B5935" s="43"/>
      <c r="C5935" s="280" t="s">
        <v>5261</v>
      </c>
      <c r="D5935" s="280" t="s">
        <v>463</v>
      </c>
      <c r="E5935" s="281" t="s">
        <v>5262</v>
      </c>
      <c r="F5935" s="282" t="s">
        <v>5263</v>
      </c>
      <c r="G5935" s="283" t="s">
        <v>561</v>
      </c>
      <c r="H5935" s="284">
        <v>1</v>
      </c>
      <c r="I5935" s="285"/>
      <c r="J5935" s="286">
        <f>ROUND(I5935*H5935,2)</f>
        <v>0</v>
      </c>
      <c r="K5935" s="282" t="s">
        <v>247</v>
      </c>
      <c r="L5935" s="287"/>
      <c r="M5935" s="288" t="s">
        <v>39</v>
      </c>
      <c r="N5935" s="289" t="s">
        <v>56</v>
      </c>
      <c r="O5935" s="88"/>
      <c r="P5935" s="227">
        <f>O5935*H5935</f>
        <v>0</v>
      </c>
      <c r="Q5935" s="227">
        <v>0.01553</v>
      </c>
      <c r="R5935" s="227">
        <f>Q5935*H5935</f>
        <v>0.01553</v>
      </c>
      <c r="S5935" s="227">
        <v>0</v>
      </c>
      <c r="T5935" s="228">
        <f>S5935*H5935</f>
        <v>0</v>
      </c>
      <c r="U5935" s="42"/>
      <c r="V5935" s="42"/>
      <c r="W5935" s="42"/>
      <c r="X5935" s="42"/>
      <c r="Y5935" s="42"/>
      <c r="Z5935" s="42"/>
      <c r="AA5935" s="42"/>
      <c r="AB5935" s="42"/>
      <c r="AC5935" s="42"/>
      <c r="AD5935" s="42"/>
      <c r="AE5935" s="42"/>
      <c r="AR5935" s="229" t="s">
        <v>660</v>
      </c>
      <c r="AT5935" s="229" t="s">
        <v>463</v>
      </c>
      <c r="AU5935" s="229" t="s">
        <v>93</v>
      </c>
      <c r="AY5935" s="20" t="s">
        <v>241</v>
      </c>
      <c r="BE5935" s="230">
        <f>IF(N5935="základní",J5935,0)</f>
        <v>0</v>
      </c>
      <c r="BF5935" s="230">
        <f>IF(N5935="snížená",J5935,0)</f>
        <v>0</v>
      </c>
      <c r="BG5935" s="230">
        <f>IF(N5935="zákl. přenesená",J5935,0)</f>
        <v>0</v>
      </c>
      <c r="BH5935" s="230">
        <f>IF(N5935="sníž. přenesená",J5935,0)</f>
        <v>0</v>
      </c>
      <c r="BI5935" s="230">
        <f>IF(N5935="nulová",J5935,0)</f>
        <v>0</v>
      </c>
      <c r="BJ5935" s="20" t="s">
        <v>23</v>
      </c>
      <c r="BK5935" s="230">
        <f>ROUND(I5935*H5935,2)</f>
        <v>0</v>
      </c>
      <c r="BL5935" s="20" t="s">
        <v>462</v>
      </c>
      <c r="BM5935" s="229" t="s">
        <v>5264</v>
      </c>
    </row>
    <row r="5936" s="14" customFormat="1">
      <c r="A5936" s="14"/>
      <c r="B5936" s="247"/>
      <c r="C5936" s="248"/>
      <c r="D5936" s="238" t="s">
        <v>252</v>
      </c>
      <c r="E5936" s="249" t="s">
        <v>39</v>
      </c>
      <c r="F5936" s="250" t="s">
        <v>5265</v>
      </c>
      <c r="G5936" s="248"/>
      <c r="H5936" s="251">
        <v>1</v>
      </c>
      <c r="I5936" s="252"/>
      <c r="J5936" s="248"/>
      <c r="K5936" s="248"/>
      <c r="L5936" s="253"/>
      <c r="M5936" s="254"/>
      <c r="N5936" s="255"/>
      <c r="O5936" s="255"/>
      <c r="P5936" s="255"/>
      <c r="Q5936" s="255"/>
      <c r="R5936" s="255"/>
      <c r="S5936" s="255"/>
      <c r="T5936" s="256"/>
      <c r="U5936" s="14"/>
      <c r="V5936" s="14"/>
      <c r="W5936" s="14"/>
      <c r="X5936" s="14"/>
      <c r="Y5936" s="14"/>
      <c r="Z5936" s="14"/>
      <c r="AA5936" s="14"/>
      <c r="AB5936" s="14"/>
      <c r="AC5936" s="14"/>
      <c r="AD5936" s="14"/>
      <c r="AE5936" s="14"/>
      <c r="AT5936" s="257" t="s">
        <v>252</v>
      </c>
      <c r="AU5936" s="257" t="s">
        <v>93</v>
      </c>
      <c r="AV5936" s="14" t="s">
        <v>93</v>
      </c>
      <c r="AW5936" s="14" t="s">
        <v>46</v>
      </c>
      <c r="AX5936" s="14" t="s">
        <v>23</v>
      </c>
      <c r="AY5936" s="257" t="s">
        <v>241</v>
      </c>
    </row>
    <row r="5937" s="2" customFormat="1" ht="24.15" customHeight="1">
      <c r="A5937" s="42"/>
      <c r="B5937" s="43"/>
      <c r="C5937" s="218" t="s">
        <v>5266</v>
      </c>
      <c r="D5937" s="218" t="s">
        <v>243</v>
      </c>
      <c r="E5937" s="219" t="s">
        <v>5267</v>
      </c>
      <c r="F5937" s="220" t="s">
        <v>5268</v>
      </c>
      <c r="G5937" s="221" t="s">
        <v>561</v>
      </c>
      <c r="H5937" s="222">
        <v>1</v>
      </c>
      <c r="I5937" s="223"/>
      <c r="J5937" s="224">
        <f>ROUND(I5937*H5937,2)</f>
        <v>0</v>
      </c>
      <c r="K5937" s="220" t="s">
        <v>247</v>
      </c>
      <c r="L5937" s="48"/>
      <c r="M5937" s="225" t="s">
        <v>39</v>
      </c>
      <c r="N5937" s="226" t="s">
        <v>56</v>
      </c>
      <c r="O5937" s="88"/>
      <c r="P5937" s="227">
        <f>O5937*H5937</f>
        <v>0</v>
      </c>
      <c r="Q5937" s="227">
        <v>0.01583</v>
      </c>
      <c r="R5937" s="227">
        <f>Q5937*H5937</f>
        <v>0.01583</v>
      </c>
      <c r="S5937" s="227">
        <v>0</v>
      </c>
      <c r="T5937" s="228">
        <f>S5937*H5937</f>
        <v>0</v>
      </c>
      <c r="U5937" s="42"/>
      <c r="V5937" s="42"/>
      <c r="W5937" s="42"/>
      <c r="X5937" s="42"/>
      <c r="Y5937" s="42"/>
      <c r="Z5937" s="42"/>
      <c r="AA5937" s="42"/>
      <c r="AB5937" s="42"/>
      <c r="AC5937" s="42"/>
      <c r="AD5937" s="42"/>
      <c r="AE5937" s="42"/>
      <c r="AR5937" s="229" t="s">
        <v>462</v>
      </c>
      <c r="AT5937" s="229" t="s">
        <v>243</v>
      </c>
      <c r="AU5937" s="229" t="s">
        <v>93</v>
      </c>
      <c r="AY5937" s="20" t="s">
        <v>241</v>
      </c>
      <c r="BE5937" s="230">
        <f>IF(N5937="základní",J5937,0)</f>
        <v>0</v>
      </c>
      <c r="BF5937" s="230">
        <f>IF(N5937="snížená",J5937,0)</f>
        <v>0</v>
      </c>
      <c r="BG5937" s="230">
        <f>IF(N5937="zákl. přenesená",J5937,0)</f>
        <v>0</v>
      </c>
      <c r="BH5937" s="230">
        <f>IF(N5937="sníž. přenesená",J5937,0)</f>
        <v>0</v>
      </c>
      <c r="BI5937" s="230">
        <f>IF(N5937="nulová",J5937,0)</f>
        <v>0</v>
      </c>
      <c r="BJ5937" s="20" t="s">
        <v>23</v>
      </c>
      <c r="BK5937" s="230">
        <f>ROUND(I5937*H5937,2)</f>
        <v>0</v>
      </c>
      <c r="BL5937" s="20" t="s">
        <v>462</v>
      </c>
      <c r="BM5937" s="229" t="s">
        <v>5269</v>
      </c>
    </row>
    <row r="5938" s="2" customFormat="1">
      <c r="A5938" s="42"/>
      <c r="B5938" s="43"/>
      <c r="C5938" s="44"/>
      <c r="D5938" s="231" t="s">
        <v>250</v>
      </c>
      <c r="E5938" s="44"/>
      <c r="F5938" s="232" t="s">
        <v>5270</v>
      </c>
      <c r="G5938" s="44"/>
      <c r="H5938" s="44"/>
      <c r="I5938" s="233"/>
      <c r="J5938" s="44"/>
      <c r="K5938" s="44"/>
      <c r="L5938" s="48"/>
      <c r="M5938" s="234"/>
      <c r="N5938" s="235"/>
      <c r="O5938" s="88"/>
      <c r="P5938" s="88"/>
      <c r="Q5938" s="88"/>
      <c r="R5938" s="88"/>
      <c r="S5938" s="88"/>
      <c r="T5938" s="89"/>
      <c r="U5938" s="42"/>
      <c r="V5938" s="42"/>
      <c r="W5938" s="42"/>
      <c r="X5938" s="42"/>
      <c r="Y5938" s="42"/>
      <c r="Z5938" s="42"/>
      <c r="AA5938" s="42"/>
      <c r="AB5938" s="42"/>
      <c r="AC5938" s="42"/>
      <c r="AD5938" s="42"/>
      <c r="AE5938" s="42"/>
      <c r="AT5938" s="20" t="s">
        <v>250</v>
      </c>
      <c r="AU5938" s="20" t="s">
        <v>93</v>
      </c>
    </row>
    <row r="5939" s="13" customFormat="1">
      <c r="A5939" s="13"/>
      <c r="B5939" s="236"/>
      <c r="C5939" s="237"/>
      <c r="D5939" s="238" t="s">
        <v>252</v>
      </c>
      <c r="E5939" s="239" t="s">
        <v>39</v>
      </c>
      <c r="F5939" s="240" t="s">
        <v>1014</v>
      </c>
      <c r="G5939" s="237"/>
      <c r="H5939" s="239" t="s">
        <v>39</v>
      </c>
      <c r="I5939" s="241"/>
      <c r="J5939" s="237"/>
      <c r="K5939" s="237"/>
      <c r="L5939" s="242"/>
      <c r="M5939" s="243"/>
      <c r="N5939" s="244"/>
      <c r="O5939" s="244"/>
      <c r="P5939" s="244"/>
      <c r="Q5939" s="244"/>
      <c r="R5939" s="244"/>
      <c r="S5939" s="244"/>
      <c r="T5939" s="245"/>
      <c r="U5939" s="13"/>
      <c r="V5939" s="13"/>
      <c r="W5939" s="13"/>
      <c r="X5939" s="13"/>
      <c r="Y5939" s="13"/>
      <c r="Z5939" s="13"/>
      <c r="AA5939" s="13"/>
      <c r="AB5939" s="13"/>
      <c r="AC5939" s="13"/>
      <c r="AD5939" s="13"/>
      <c r="AE5939" s="13"/>
      <c r="AT5939" s="246" t="s">
        <v>252</v>
      </c>
      <c r="AU5939" s="246" t="s">
        <v>93</v>
      </c>
      <c r="AV5939" s="13" t="s">
        <v>23</v>
      </c>
      <c r="AW5939" s="13" t="s">
        <v>46</v>
      </c>
      <c r="AX5939" s="13" t="s">
        <v>85</v>
      </c>
      <c r="AY5939" s="246" t="s">
        <v>241</v>
      </c>
    </row>
    <row r="5940" s="14" customFormat="1">
      <c r="A5940" s="14"/>
      <c r="B5940" s="247"/>
      <c r="C5940" s="248"/>
      <c r="D5940" s="238" t="s">
        <v>252</v>
      </c>
      <c r="E5940" s="249" t="s">
        <v>39</v>
      </c>
      <c r="F5940" s="250" t="s">
        <v>5265</v>
      </c>
      <c r="G5940" s="248"/>
      <c r="H5940" s="251">
        <v>1</v>
      </c>
      <c r="I5940" s="252"/>
      <c r="J5940" s="248"/>
      <c r="K5940" s="248"/>
      <c r="L5940" s="253"/>
      <c r="M5940" s="254"/>
      <c r="N5940" s="255"/>
      <c r="O5940" s="255"/>
      <c r="P5940" s="255"/>
      <c r="Q5940" s="255"/>
      <c r="R5940" s="255"/>
      <c r="S5940" s="255"/>
      <c r="T5940" s="256"/>
      <c r="U5940" s="14"/>
      <c r="V5940" s="14"/>
      <c r="W5940" s="14"/>
      <c r="X5940" s="14"/>
      <c r="Y5940" s="14"/>
      <c r="Z5940" s="14"/>
      <c r="AA5940" s="14"/>
      <c r="AB5940" s="14"/>
      <c r="AC5940" s="14"/>
      <c r="AD5940" s="14"/>
      <c r="AE5940" s="14"/>
      <c r="AT5940" s="257" t="s">
        <v>252</v>
      </c>
      <c r="AU5940" s="257" t="s">
        <v>93</v>
      </c>
      <c r="AV5940" s="14" t="s">
        <v>93</v>
      </c>
      <c r="AW5940" s="14" t="s">
        <v>46</v>
      </c>
      <c r="AX5940" s="14" t="s">
        <v>23</v>
      </c>
      <c r="AY5940" s="257" t="s">
        <v>241</v>
      </c>
    </row>
    <row r="5941" s="2" customFormat="1" ht="24.15" customHeight="1">
      <c r="A5941" s="42"/>
      <c r="B5941" s="43"/>
      <c r="C5941" s="218" t="s">
        <v>5271</v>
      </c>
      <c r="D5941" s="218" t="s">
        <v>243</v>
      </c>
      <c r="E5941" s="219" t="s">
        <v>5272</v>
      </c>
      <c r="F5941" s="220" t="s">
        <v>5273</v>
      </c>
      <c r="G5941" s="221" t="s">
        <v>561</v>
      </c>
      <c r="H5941" s="222">
        <v>2</v>
      </c>
      <c r="I5941" s="223"/>
      <c r="J5941" s="224">
        <f>ROUND(I5941*H5941,2)</f>
        <v>0</v>
      </c>
      <c r="K5941" s="220" t="s">
        <v>247</v>
      </c>
      <c r="L5941" s="48"/>
      <c r="M5941" s="225" t="s">
        <v>39</v>
      </c>
      <c r="N5941" s="226" t="s">
        <v>56</v>
      </c>
      <c r="O5941" s="88"/>
      <c r="P5941" s="227">
        <f>O5941*H5941</f>
        <v>0</v>
      </c>
      <c r="Q5941" s="227">
        <v>0.018339999999999999</v>
      </c>
      <c r="R5941" s="227">
        <f>Q5941*H5941</f>
        <v>0.036679999999999997</v>
      </c>
      <c r="S5941" s="227">
        <v>0</v>
      </c>
      <c r="T5941" s="228">
        <f>S5941*H5941</f>
        <v>0</v>
      </c>
      <c r="U5941" s="42"/>
      <c r="V5941" s="42"/>
      <c r="W5941" s="42"/>
      <c r="X5941" s="42"/>
      <c r="Y5941" s="42"/>
      <c r="Z5941" s="42"/>
      <c r="AA5941" s="42"/>
      <c r="AB5941" s="42"/>
      <c r="AC5941" s="42"/>
      <c r="AD5941" s="42"/>
      <c r="AE5941" s="42"/>
      <c r="AR5941" s="229" t="s">
        <v>462</v>
      </c>
      <c r="AT5941" s="229" t="s">
        <v>243</v>
      </c>
      <c r="AU5941" s="229" t="s">
        <v>93</v>
      </c>
      <c r="AY5941" s="20" t="s">
        <v>241</v>
      </c>
      <c r="BE5941" s="230">
        <f>IF(N5941="základní",J5941,0)</f>
        <v>0</v>
      </c>
      <c r="BF5941" s="230">
        <f>IF(N5941="snížená",J5941,0)</f>
        <v>0</v>
      </c>
      <c r="BG5941" s="230">
        <f>IF(N5941="zákl. přenesená",J5941,0)</f>
        <v>0</v>
      </c>
      <c r="BH5941" s="230">
        <f>IF(N5941="sníž. přenesená",J5941,0)</f>
        <v>0</v>
      </c>
      <c r="BI5941" s="230">
        <f>IF(N5941="nulová",J5941,0)</f>
        <v>0</v>
      </c>
      <c r="BJ5941" s="20" t="s">
        <v>23</v>
      </c>
      <c r="BK5941" s="230">
        <f>ROUND(I5941*H5941,2)</f>
        <v>0</v>
      </c>
      <c r="BL5941" s="20" t="s">
        <v>462</v>
      </c>
      <c r="BM5941" s="229" t="s">
        <v>5274</v>
      </c>
    </row>
    <row r="5942" s="2" customFormat="1">
      <c r="A5942" s="42"/>
      <c r="B5942" s="43"/>
      <c r="C5942" s="44"/>
      <c r="D5942" s="231" t="s">
        <v>250</v>
      </c>
      <c r="E5942" s="44"/>
      <c r="F5942" s="232" t="s">
        <v>5275</v>
      </c>
      <c r="G5942" s="44"/>
      <c r="H5942" s="44"/>
      <c r="I5942" s="233"/>
      <c r="J5942" s="44"/>
      <c r="K5942" s="44"/>
      <c r="L5942" s="48"/>
      <c r="M5942" s="234"/>
      <c r="N5942" s="235"/>
      <c r="O5942" s="88"/>
      <c r="P5942" s="88"/>
      <c r="Q5942" s="88"/>
      <c r="R5942" s="88"/>
      <c r="S5942" s="88"/>
      <c r="T5942" s="89"/>
      <c r="U5942" s="42"/>
      <c r="V5942" s="42"/>
      <c r="W5942" s="42"/>
      <c r="X5942" s="42"/>
      <c r="Y5942" s="42"/>
      <c r="Z5942" s="42"/>
      <c r="AA5942" s="42"/>
      <c r="AB5942" s="42"/>
      <c r="AC5942" s="42"/>
      <c r="AD5942" s="42"/>
      <c r="AE5942" s="42"/>
      <c r="AT5942" s="20" t="s">
        <v>250</v>
      </c>
      <c r="AU5942" s="20" t="s">
        <v>93</v>
      </c>
    </row>
    <row r="5943" s="13" customFormat="1">
      <c r="A5943" s="13"/>
      <c r="B5943" s="236"/>
      <c r="C5943" s="237"/>
      <c r="D5943" s="238" t="s">
        <v>252</v>
      </c>
      <c r="E5943" s="239" t="s">
        <v>39</v>
      </c>
      <c r="F5943" s="240" t="s">
        <v>1033</v>
      </c>
      <c r="G5943" s="237"/>
      <c r="H5943" s="239" t="s">
        <v>39</v>
      </c>
      <c r="I5943" s="241"/>
      <c r="J5943" s="237"/>
      <c r="K5943" s="237"/>
      <c r="L5943" s="242"/>
      <c r="M5943" s="243"/>
      <c r="N5943" s="244"/>
      <c r="O5943" s="244"/>
      <c r="P5943" s="244"/>
      <c r="Q5943" s="244"/>
      <c r="R5943" s="244"/>
      <c r="S5943" s="244"/>
      <c r="T5943" s="245"/>
      <c r="U5943" s="13"/>
      <c r="V5943" s="13"/>
      <c r="W5943" s="13"/>
      <c r="X5943" s="13"/>
      <c r="Y5943" s="13"/>
      <c r="Z5943" s="13"/>
      <c r="AA5943" s="13"/>
      <c r="AB5943" s="13"/>
      <c r="AC5943" s="13"/>
      <c r="AD5943" s="13"/>
      <c r="AE5943" s="13"/>
      <c r="AT5943" s="246" t="s">
        <v>252</v>
      </c>
      <c r="AU5943" s="246" t="s">
        <v>93</v>
      </c>
      <c r="AV5943" s="13" t="s">
        <v>23</v>
      </c>
      <c r="AW5943" s="13" t="s">
        <v>46</v>
      </c>
      <c r="AX5943" s="13" t="s">
        <v>85</v>
      </c>
      <c r="AY5943" s="246" t="s">
        <v>241</v>
      </c>
    </row>
    <row r="5944" s="13" customFormat="1">
      <c r="A5944" s="13"/>
      <c r="B5944" s="236"/>
      <c r="C5944" s="237"/>
      <c r="D5944" s="238" t="s">
        <v>252</v>
      </c>
      <c r="E5944" s="239" t="s">
        <v>39</v>
      </c>
      <c r="F5944" s="240" t="s">
        <v>5276</v>
      </c>
      <c r="G5944" s="237"/>
      <c r="H5944" s="239" t="s">
        <v>39</v>
      </c>
      <c r="I5944" s="241"/>
      <c r="J5944" s="237"/>
      <c r="K5944" s="237"/>
      <c r="L5944" s="242"/>
      <c r="M5944" s="243"/>
      <c r="N5944" s="244"/>
      <c r="O5944" s="244"/>
      <c r="P5944" s="244"/>
      <c r="Q5944" s="244"/>
      <c r="R5944" s="244"/>
      <c r="S5944" s="244"/>
      <c r="T5944" s="245"/>
      <c r="U5944" s="13"/>
      <c r="V5944" s="13"/>
      <c r="W5944" s="13"/>
      <c r="X5944" s="13"/>
      <c r="Y5944" s="13"/>
      <c r="Z5944" s="13"/>
      <c r="AA5944" s="13"/>
      <c r="AB5944" s="13"/>
      <c r="AC5944" s="13"/>
      <c r="AD5944" s="13"/>
      <c r="AE5944" s="13"/>
      <c r="AT5944" s="246" t="s">
        <v>252</v>
      </c>
      <c r="AU5944" s="246" t="s">
        <v>93</v>
      </c>
      <c r="AV5944" s="13" t="s">
        <v>23</v>
      </c>
      <c r="AW5944" s="13" t="s">
        <v>46</v>
      </c>
      <c r="AX5944" s="13" t="s">
        <v>85</v>
      </c>
      <c r="AY5944" s="246" t="s">
        <v>241</v>
      </c>
    </row>
    <row r="5945" s="14" customFormat="1">
      <c r="A5945" s="14"/>
      <c r="B5945" s="247"/>
      <c r="C5945" s="248"/>
      <c r="D5945" s="238" t="s">
        <v>252</v>
      </c>
      <c r="E5945" s="249" t="s">
        <v>39</v>
      </c>
      <c r="F5945" s="250" t="s">
        <v>23</v>
      </c>
      <c r="G5945" s="248"/>
      <c r="H5945" s="251">
        <v>1</v>
      </c>
      <c r="I5945" s="252"/>
      <c r="J5945" s="248"/>
      <c r="K5945" s="248"/>
      <c r="L5945" s="253"/>
      <c r="M5945" s="254"/>
      <c r="N5945" s="255"/>
      <c r="O5945" s="255"/>
      <c r="P5945" s="255"/>
      <c r="Q5945" s="255"/>
      <c r="R5945" s="255"/>
      <c r="S5945" s="255"/>
      <c r="T5945" s="256"/>
      <c r="U5945" s="14"/>
      <c r="V5945" s="14"/>
      <c r="W5945" s="14"/>
      <c r="X5945" s="14"/>
      <c r="Y5945" s="14"/>
      <c r="Z5945" s="14"/>
      <c r="AA5945" s="14"/>
      <c r="AB5945" s="14"/>
      <c r="AC5945" s="14"/>
      <c r="AD5945" s="14"/>
      <c r="AE5945" s="14"/>
      <c r="AT5945" s="257" t="s">
        <v>252</v>
      </c>
      <c r="AU5945" s="257" t="s">
        <v>93</v>
      </c>
      <c r="AV5945" s="14" t="s">
        <v>93</v>
      </c>
      <c r="AW5945" s="14" t="s">
        <v>46</v>
      </c>
      <c r="AX5945" s="14" t="s">
        <v>85</v>
      </c>
      <c r="AY5945" s="257" t="s">
        <v>241</v>
      </c>
    </row>
    <row r="5946" s="13" customFormat="1">
      <c r="A5946" s="13"/>
      <c r="B5946" s="236"/>
      <c r="C5946" s="237"/>
      <c r="D5946" s="238" t="s">
        <v>252</v>
      </c>
      <c r="E5946" s="239" t="s">
        <v>39</v>
      </c>
      <c r="F5946" s="240" t="s">
        <v>5277</v>
      </c>
      <c r="G5946" s="237"/>
      <c r="H5946" s="239" t="s">
        <v>39</v>
      </c>
      <c r="I5946" s="241"/>
      <c r="J5946" s="237"/>
      <c r="K5946" s="237"/>
      <c r="L5946" s="242"/>
      <c r="M5946" s="243"/>
      <c r="N5946" s="244"/>
      <c r="O5946" s="244"/>
      <c r="P5946" s="244"/>
      <c r="Q5946" s="244"/>
      <c r="R5946" s="244"/>
      <c r="S5946" s="244"/>
      <c r="T5946" s="245"/>
      <c r="U5946" s="13"/>
      <c r="V5946" s="13"/>
      <c r="W5946" s="13"/>
      <c r="X5946" s="13"/>
      <c r="Y5946" s="13"/>
      <c r="Z5946" s="13"/>
      <c r="AA5946" s="13"/>
      <c r="AB5946" s="13"/>
      <c r="AC5946" s="13"/>
      <c r="AD5946" s="13"/>
      <c r="AE5946" s="13"/>
      <c r="AT5946" s="246" t="s">
        <v>252</v>
      </c>
      <c r="AU5946" s="246" t="s">
        <v>93</v>
      </c>
      <c r="AV5946" s="13" t="s">
        <v>23</v>
      </c>
      <c r="AW5946" s="13" t="s">
        <v>46</v>
      </c>
      <c r="AX5946" s="13" t="s">
        <v>85</v>
      </c>
      <c r="AY5946" s="246" t="s">
        <v>241</v>
      </c>
    </row>
    <row r="5947" s="14" customFormat="1">
      <c r="A5947" s="14"/>
      <c r="B5947" s="247"/>
      <c r="C5947" s="248"/>
      <c r="D5947" s="238" t="s">
        <v>252</v>
      </c>
      <c r="E5947" s="249" t="s">
        <v>39</v>
      </c>
      <c r="F5947" s="250" t="s">
        <v>23</v>
      </c>
      <c r="G5947" s="248"/>
      <c r="H5947" s="251">
        <v>1</v>
      </c>
      <c r="I5947" s="252"/>
      <c r="J5947" s="248"/>
      <c r="K5947" s="248"/>
      <c r="L5947" s="253"/>
      <c r="M5947" s="254"/>
      <c r="N5947" s="255"/>
      <c r="O5947" s="255"/>
      <c r="P5947" s="255"/>
      <c r="Q5947" s="255"/>
      <c r="R5947" s="255"/>
      <c r="S5947" s="255"/>
      <c r="T5947" s="256"/>
      <c r="U5947" s="14"/>
      <c r="V5947" s="14"/>
      <c r="W5947" s="14"/>
      <c r="X5947" s="14"/>
      <c r="Y5947" s="14"/>
      <c r="Z5947" s="14"/>
      <c r="AA5947" s="14"/>
      <c r="AB5947" s="14"/>
      <c r="AC5947" s="14"/>
      <c r="AD5947" s="14"/>
      <c r="AE5947" s="14"/>
      <c r="AT5947" s="257" t="s">
        <v>252</v>
      </c>
      <c r="AU5947" s="257" t="s">
        <v>93</v>
      </c>
      <c r="AV5947" s="14" t="s">
        <v>93</v>
      </c>
      <c r="AW5947" s="14" t="s">
        <v>46</v>
      </c>
      <c r="AX5947" s="14" t="s">
        <v>85</v>
      </c>
      <c r="AY5947" s="257" t="s">
        <v>241</v>
      </c>
    </row>
    <row r="5948" s="15" customFormat="1">
      <c r="A5948" s="15"/>
      <c r="B5948" s="258"/>
      <c r="C5948" s="259"/>
      <c r="D5948" s="238" t="s">
        <v>252</v>
      </c>
      <c r="E5948" s="260" t="s">
        <v>39</v>
      </c>
      <c r="F5948" s="261" t="s">
        <v>274</v>
      </c>
      <c r="G5948" s="259"/>
      <c r="H5948" s="262">
        <v>2</v>
      </c>
      <c r="I5948" s="263"/>
      <c r="J5948" s="259"/>
      <c r="K5948" s="259"/>
      <c r="L5948" s="264"/>
      <c r="M5948" s="265"/>
      <c r="N5948" s="266"/>
      <c r="O5948" s="266"/>
      <c r="P5948" s="266"/>
      <c r="Q5948" s="266"/>
      <c r="R5948" s="266"/>
      <c r="S5948" s="266"/>
      <c r="T5948" s="267"/>
      <c r="U5948" s="15"/>
      <c r="V5948" s="15"/>
      <c r="W5948" s="15"/>
      <c r="X5948" s="15"/>
      <c r="Y5948" s="15"/>
      <c r="Z5948" s="15"/>
      <c r="AA5948" s="15"/>
      <c r="AB5948" s="15"/>
      <c r="AC5948" s="15"/>
      <c r="AD5948" s="15"/>
      <c r="AE5948" s="15"/>
      <c r="AT5948" s="268" t="s">
        <v>252</v>
      </c>
      <c r="AU5948" s="268" t="s">
        <v>93</v>
      </c>
      <c r="AV5948" s="15" t="s">
        <v>248</v>
      </c>
      <c r="AW5948" s="15" t="s">
        <v>46</v>
      </c>
      <c r="AX5948" s="15" t="s">
        <v>23</v>
      </c>
      <c r="AY5948" s="268" t="s">
        <v>241</v>
      </c>
    </row>
    <row r="5949" s="2" customFormat="1" ht="37.8" customHeight="1">
      <c r="A5949" s="42"/>
      <c r="B5949" s="43"/>
      <c r="C5949" s="218" t="s">
        <v>5278</v>
      </c>
      <c r="D5949" s="218" t="s">
        <v>243</v>
      </c>
      <c r="E5949" s="219" t="s">
        <v>5279</v>
      </c>
      <c r="F5949" s="220" t="s">
        <v>5280</v>
      </c>
      <c r="G5949" s="221" t="s">
        <v>145</v>
      </c>
      <c r="H5949" s="222">
        <v>19.469999999999999</v>
      </c>
      <c r="I5949" s="223"/>
      <c r="J5949" s="224">
        <f>ROUND(I5949*H5949,2)</f>
        <v>0</v>
      </c>
      <c r="K5949" s="220" t="s">
        <v>1267</v>
      </c>
      <c r="L5949" s="48"/>
      <c r="M5949" s="225" t="s">
        <v>39</v>
      </c>
      <c r="N5949" s="226" t="s">
        <v>56</v>
      </c>
      <c r="O5949" s="88"/>
      <c r="P5949" s="227">
        <f>O5949*H5949</f>
        <v>0</v>
      </c>
      <c r="Q5949" s="227">
        <v>0.049029999999999997</v>
      </c>
      <c r="R5949" s="227">
        <f>Q5949*H5949</f>
        <v>0.95461409999999991</v>
      </c>
      <c r="S5949" s="227">
        <v>0</v>
      </c>
      <c r="T5949" s="228">
        <f>S5949*H5949</f>
        <v>0</v>
      </c>
      <c r="U5949" s="42"/>
      <c r="V5949" s="42"/>
      <c r="W5949" s="42"/>
      <c r="X5949" s="42"/>
      <c r="Y5949" s="42"/>
      <c r="Z5949" s="42"/>
      <c r="AA5949" s="42"/>
      <c r="AB5949" s="42"/>
      <c r="AC5949" s="42"/>
      <c r="AD5949" s="42"/>
      <c r="AE5949" s="42"/>
      <c r="AR5949" s="229" t="s">
        <v>462</v>
      </c>
      <c r="AT5949" s="229" t="s">
        <v>243</v>
      </c>
      <c r="AU5949" s="229" t="s">
        <v>93</v>
      </c>
      <c r="AY5949" s="20" t="s">
        <v>241</v>
      </c>
      <c r="BE5949" s="230">
        <f>IF(N5949="základní",J5949,0)</f>
        <v>0</v>
      </c>
      <c r="BF5949" s="230">
        <f>IF(N5949="snížená",J5949,0)</f>
        <v>0</v>
      </c>
      <c r="BG5949" s="230">
        <f>IF(N5949="zákl. přenesená",J5949,0)</f>
        <v>0</v>
      </c>
      <c r="BH5949" s="230">
        <f>IF(N5949="sníž. přenesená",J5949,0)</f>
        <v>0</v>
      </c>
      <c r="BI5949" s="230">
        <f>IF(N5949="nulová",J5949,0)</f>
        <v>0</v>
      </c>
      <c r="BJ5949" s="20" t="s">
        <v>23</v>
      </c>
      <c r="BK5949" s="230">
        <f>ROUND(I5949*H5949,2)</f>
        <v>0</v>
      </c>
      <c r="BL5949" s="20" t="s">
        <v>462</v>
      </c>
      <c r="BM5949" s="229" t="s">
        <v>5281</v>
      </c>
    </row>
    <row r="5950" s="13" customFormat="1">
      <c r="A5950" s="13"/>
      <c r="B5950" s="236"/>
      <c r="C5950" s="237"/>
      <c r="D5950" s="238" t="s">
        <v>252</v>
      </c>
      <c r="E5950" s="239" t="s">
        <v>39</v>
      </c>
      <c r="F5950" s="240" t="s">
        <v>1033</v>
      </c>
      <c r="G5950" s="237"/>
      <c r="H5950" s="239" t="s">
        <v>39</v>
      </c>
      <c r="I5950" s="241"/>
      <c r="J5950" s="237"/>
      <c r="K5950" s="237"/>
      <c r="L5950" s="242"/>
      <c r="M5950" s="243"/>
      <c r="N5950" s="244"/>
      <c r="O5950" s="244"/>
      <c r="P5950" s="244"/>
      <c r="Q5950" s="244"/>
      <c r="R5950" s="244"/>
      <c r="S5950" s="244"/>
      <c r="T5950" s="245"/>
      <c r="U5950" s="13"/>
      <c r="V5950" s="13"/>
      <c r="W5950" s="13"/>
      <c r="X5950" s="13"/>
      <c r="Y5950" s="13"/>
      <c r="Z5950" s="13"/>
      <c r="AA5950" s="13"/>
      <c r="AB5950" s="13"/>
      <c r="AC5950" s="13"/>
      <c r="AD5950" s="13"/>
      <c r="AE5950" s="13"/>
      <c r="AT5950" s="246" t="s">
        <v>252</v>
      </c>
      <c r="AU5950" s="246" t="s">
        <v>93</v>
      </c>
      <c r="AV5950" s="13" t="s">
        <v>23</v>
      </c>
      <c r="AW5950" s="13" t="s">
        <v>46</v>
      </c>
      <c r="AX5950" s="13" t="s">
        <v>85</v>
      </c>
      <c r="AY5950" s="246" t="s">
        <v>241</v>
      </c>
    </row>
    <row r="5951" s="13" customFormat="1">
      <c r="A5951" s="13"/>
      <c r="B5951" s="236"/>
      <c r="C5951" s="237"/>
      <c r="D5951" s="238" t="s">
        <v>252</v>
      </c>
      <c r="E5951" s="239" t="s">
        <v>39</v>
      </c>
      <c r="F5951" s="240" t="s">
        <v>5276</v>
      </c>
      <c r="G5951" s="237"/>
      <c r="H5951" s="239" t="s">
        <v>39</v>
      </c>
      <c r="I5951" s="241"/>
      <c r="J5951" s="237"/>
      <c r="K5951" s="237"/>
      <c r="L5951" s="242"/>
      <c r="M5951" s="243"/>
      <c r="N5951" s="244"/>
      <c r="O5951" s="244"/>
      <c r="P5951" s="244"/>
      <c r="Q5951" s="244"/>
      <c r="R5951" s="244"/>
      <c r="S5951" s="244"/>
      <c r="T5951" s="245"/>
      <c r="U5951" s="13"/>
      <c r="V5951" s="13"/>
      <c r="W5951" s="13"/>
      <c r="X5951" s="13"/>
      <c r="Y5951" s="13"/>
      <c r="Z5951" s="13"/>
      <c r="AA5951" s="13"/>
      <c r="AB5951" s="13"/>
      <c r="AC5951" s="13"/>
      <c r="AD5951" s="13"/>
      <c r="AE5951" s="13"/>
      <c r="AT5951" s="246" t="s">
        <v>252</v>
      </c>
      <c r="AU5951" s="246" t="s">
        <v>93</v>
      </c>
      <c r="AV5951" s="13" t="s">
        <v>23</v>
      </c>
      <c r="AW5951" s="13" t="s">
        <v>46</v>
      </c>
      <c r="AX5951" s="13" t="s">
        <v>85</v>
      </c>
      <c r="AY5951" s="246" t="s">
        <v>241</v>
      </c>
    </row>
    <row r="5952" s="14" customFormat="1">
      <c r="A5952" s="14"/>
      <c r="B5952" s="247"/>
      <c r="C5952" s="248"/>
      <c r="D5952" s="238" t="s">
        <v>252</v>
      </c>
      <c r="E5952" s="249" t="s">
        <v>39</v>
      </c>
      <c r="F5952" s="250" t="s">
        <v>5282</v>
      </c>
      <c r="G5952" s="248"/>
      <c r="H5952" s="251">
        <v>9.7349999999999994</v>
      </c>
      <c r="I5952" s="252"/>
      <c r="J5952" s="248"/>
      <c r="K5952" s="248"/>
      <c r="L5952" s="253"/>
      <c r="M5952" s="254"/>
      <c r="N5952" s="255"/>
      <c r="O5952" s="255"/>
      <c r="P5952" s="255"/>
      <c r="Q5952" s="255"/>
      <c r="R5952" s="255"/>
      <c r="S5952" s="255"/>
      <c r="T5952" s="256"/>
      <c r="U5952" s="14"/>
      <c r="V5952" s="14"/>
      <c r="W5952" s="14"/>
      <c r="X5952" s="14"/>
      <c r="Y5952" s="14"/>
      <c r="Z5952" s="14"/>
      <c r="AA5952" s="14"/>
      <c r="AB5952" s="14"/>
      <c r="AC5952" s="14"/>
      <c r="AD5952" s="14"/>
      <c r="AE5952" s="14"/>
      <c r="AT5952" s="257" t="s">
        <v>252</v>
      </c>
      <c r="AU5952" s="257" t="s">
        <v>93</v>
      </c>
      <c r="AV5952" s="14" t="s">
        <v>93</v>
      </c>
      <c r="AW5952" s="14" t="s">
        <v>46</v>
      </c>
      <c r="AX5952" s="14" t="s">
        <v>85</v>
      </c>
      <c r="AY5952" s="257" t="s">
        <v>241</v>
      </c>
    </row>
    <row r="5953" s="13" customFormat="1">
      <c r="A5953" s="13"/>
      <c r="B5953" s="236"/>
      <c r="C5953" s="237"/>
      <c r="D5953" s="238" t="s">
        <v>252</v>
      </c>
      <c r="E5953" s="239" t="s">
        <v>39</v>
      </c>
      <c r="F5953" s="240" t="s">
        <v>5277</v>
      </c>
      <c r="G5953" s="237"/>
      <c r="H5953" s="239" t="s">
        <v>39</v>
      </c>
      <c r="I5953" s="241"/>
      <c r="J5953" s="237"/>
      <c r="K5953" s="237"/>
      <c r="L5953" s="242"/>
      <c r="M5953" s="243"/>
      <c r="N5953" s="244"/>
      <c r="O5953" s="244"/>
      <c r="P5953" s="244"/>
      <c r="Q5953" s="244"/>
      <c r="R5953" s="244"/>
      <c r="S5953" s="244"/>
      <c r="T5953" s="245"/>
      <c r="U5953" s="13"/>
      <c r="V5953" s="13"/>
      <c r="W5953" s="13"/>
      <c r="X5953" s="13"/>
      <c r="Y5953" s="13"/>
      <c r="Z5953" s="13"/>
      <c r="AA5953" s="13"/>
      <c r="AB5953" s="13"/>
      <c r="AC5953" s="13"/>
      <c r="AD5953" s="13"/>
      <c r="AE5953" s="13"/>
      <c r="AT5953" s="246" t="s">
        <v>252</v>
      </c>
      <c r="AU5953" s="246" t="s">
        <v>93</v>
      </c>
      <c r="AV5953" s="13" t="s">
        <v>23</v>
      </c>
      <c r="AW5953" s="13" t="s">
        <v>46</v>
      </c>
      <c r="AX5953" s="13" t="s">
        <v>85</v>
      </c>
      <c r="AY5953" s="246" t="s">
        <v>241</v>
      </c>
    </row>
    <row r="5954" s="14" customFormat="1">
      <c r="A5954" s="14"/>
      <c r="B5954" s="247"/>
      <c r="C5954" s="248"/>
      <c r="D5954" s="238" t="s">
        <v>252</v>
      </c>
      <c r="E5954" s="249" t="s">
        <v>39</v>
      </c>
      <c r="F5954" s="250" t="s">
        <v>5282</v>
      </c>
      <c r="G5954" s="248"/>
      <c r="H5954" s="251">
        <v>9.7349999999999994</v>
      </c>
      <c r="I5954" s="252"/>
      <c r="J5954" s="248"/>
      <c r="K5954" s="248"/>
      <c r="L5954" s="253"/>
      <c r="M5954" s="254"/>
      <c r="N5954" s="255"/>
      <c r="O5954" s="255"/>
      <c r="P5954" s="255"/>
      <c r="Q5954" s="255"/>
      <c r="R5954" s="255"/>
      <c r="S5954" s="255"/>
      <c r="T5954" s="256"/>
      <c r="U5954" s="14"/>
      <c r="V5954" s="14"/>
      <c r="W5954" s="14"/>
      <c r="X5954" s="14"/>
      <c r="Y5954" s="14"/>
      <c r="Z5954" s="14"/>
      <c r="AA5954" s="14"/>
      <c r="AB5954" s="14"/>
      <c r="AC5954" s="14"/>
      <c r="AD5954" s="14"/>
      <c r="AE5954" s="14"/>
      <c r="AT5954" s="257" t="s">
        <v>252</v>
      </c>
      <c r="AU5954" s="257" t="s">
        <v>93</v>
      </c>
      <c r="AV5954" s="14" t="s">
        <v>93</v>
      </c>
      <c r="AW5954" s="14" t="s">
        <v>46</v>
      </c>
      <c r="AX5954" s="14" t="s">
        <v>85</v>
      </c>
      <c r="AY5954" s="257" t="s">
        <v>241</v>
      </c>
    </row>
    <row r="5955" s="15" customFormat="1">
      <c r="A5955" s="15"/>
      <c r="B5955" s="258"/>
      <c r="C5955" s="259"/>
      <c r="D5955" s="238" t="s">
        <v>252</v>
      </c>
      <c r="E5955" s="260" t="s">
        <v>39</v>
      </c>
      <c r="F5955" s="261" t="s">
        <v>274</v>
      </c>
      <c r="G5955" s="259"/>
      <c r="H5955" s="262">
        <v>19.469999999999999</v>
      </c>
      <c r="I5955" s="263"/>
      <c r="J5955" s="259"/>
      <c r="K5955" s="259"/>
      <c r="L5955" s="264"/>
      <c r="M5955" s="265"/>
      <c r="N5955" s="266"/>
      <c r="O5955" s="266"/>
      <c r="P5955" s="266"/>
      <c r="Q5955" s="266"/>
      <c r="R5955" s="266"/>
      <c r="S5955" s="266"/>
      <c r="T5955" s="267"/>
      <c r="U5955" s="15"/>
      <c r="V5955" s="15"/>
      <c r="W5955" s="15"/>
      <c r="X5955" s="15"/>
      <c r="Y5955" s="15"/>
      <c r="Z5955" s="15"/>
      <c r="AA5955" s="15"/>
      <c r="AB5955" s="15"/>
      <c r="AC5955" s="15"/>
      <c r="AD5955" s="15"/>
      <c r="AE5955" s="15"/>
      <c r="AT5955" s="268" t="s">
        <v>252</v>
      </c>
      <c r="AU5955" s="268" t="s">
        <v>93</v>
      </c>
      <c r="AV5955" s="15" t="s">
        <v>248</v>
      </c>
      <c r="AW5955" s="15" t="s">
        <v>46</v>
      </c>
      <c r="AX5955" s="15" t="s">
        <v>23</v>
      </c>
      <c r="AY5955" s="268" t="s">
        <v>241</v>
      </c>
    </row>
    <row r="5956" s="2" customFormat="1" ht="21.75" customHeight="1">
      <c r="A5956" s="42"/>
      <c r="B5956" s="43"/>
      <c r="C5956" s="218" t="s">
        <v>5283</v>
      </c>
      <c r="D5956" s="218" t="s">
        <v>243</v>
      </c>
      <c r="E5956" s="219" t="s">
        <v>5284</v>
      </c>
      <c r="F5956" s="220" t="s">
        <v>5285</v>
      </c>
      <c r="G5956" s="221" t="s">
        <v>145</v>
      </c>
      <c r="H5956" s="222">
        <v>48.770000000000003</v>
      </c>
      <c r="I5956" s="223"/>
      <c r="J5956" s="224">
        <f>ROUND(I5956*H5956,2)</f>
        <v>0</v>
      </c>
      <c r="K5956" s="220" t="s">
        <v>247</v>
      </c>
      <c r="L5956" s="48"/>
      <c r="M5956" s="225" t="s">
        <v>39</v>
      </c>
      <c r="N5956" s="226" t="s">
        <v>56</v>
      </c>
      <c r="O5956" s="88"/>
      <c r="P5956" s="227">
        <f>O5956*H5956</f>
        <v>0</v>
      </c>
      <c r="Q5956" s="227">
        <v>0.04725</v>
      </c>
      <c r="R5956" s="227">
        <f>Q5956*H5956</f>
        <v>2.3043825</v>
      </c>
      <c r="S5956" s="227">
        <v>0</v>
      </c>
      <c r="T5956" s="228">
        <f>S5956*H5956</f>
        <v>0</v>
      </c>
      <c r="U5956" s="42"/>
      <c r="V5956" s="42"/>
      <c r="W5956" s="42"/>
      <c r="X5956" s="42"/>
      <c r="Y5956" s="42"/>
      <c r="Z5956" s="42"/>
      <c r="AA5956" s="42"/>
      <c r="AB5956" s="42"/>
      <c r="AC5956" s="42"/>
      <c r="AD5956" s="42"/>
      <c r="AE5956" s="42"/>
      <c r="AR5956" s="229" t="s">
        <v>462</v>
      </c>
      <c r="AT5956" s="229" t="s">
        <v>243</v>
      </c>
      <c r="AU5956" s="229" t="s">
        <v>93</v>
      </c>
      <c r="AY5956" s="20" t="s">
        <v>241</v>
      </c>
      <c r="BE5956" s="230">
        <f>IF(N5956="základní",J5956,0)</f>
        <v>0</v>
      </c>
      <c r="BF5956" s="230">
        <f>IF(N5956="snížená",J5956,0)</f>
        <v>0</v>
      </c>
      <c r="BG5956" s="230">
        <f>IF(N5956="zákl. přenesená",J5956,0)</f>
        <v>0</v>
      </c>
      <c r="BH5956" s="230">
        <f>IF(N5956="sníž. přenesená",J5956,0)</f>
        <v>0</v>
      </c>
      <c r="BI5956" s="230">
        <f>IF(N5956="nulová",J5956,0)</f>
        <v>0</v>
      </c>
      <c r="BJ5956" s="20" t="s">
        <v>23</v>
      </c>
      <c r="BK5956" s="230">
        <f>ROUND(I5956*H5956,2)</f>
        <v>0</v>
      </c>
      <c r="BL5956" s="20" t="s">
        <v>462</v>
      </c>
      <c r="BM5956" s="229" t="s">
        <v>5286</v>
      </c>
    </row>
    <row r="5957" s="2" customFormat="1">
      <c r="A5957" s="42"/>
      <c r="B5957" s="43"/>
      <c r="C5957" s="44"/>
      <c r="D5957" s="231" t="s">
        <v>250</v>
      </c>
      <c r="E5957" s="44"/>
      <c r="F5957" s="232" t="s">
        <v>5287</v>
      </c>
      <c r="G5957" s="44"/>
      <c r="H5957" s="44"/>
      <c r="I5957" s="233"/>
      <c r="J5957" s="44"/>
      <c r="K5957" s="44"/>
      <c r="L5957" s="48"/>
      <c r="M5957" s="234"/>
      <c r="N5957" s="235"/>
      <c r="O5957" s="88"/>
      <c r="P5957" s="88"/>
      <c r="Q5957" s="88"/>
      <c r="R5957" s="88"/>
      <c r="S5957" s="88"/>
      <c r="T5957" s="89"/>
      <c r="U5957" s="42"/>
      <c r="V5957" s="42"/>
      <c r="W5957" s="42"/>
      <c r="X5957" s="42"/>
      <c r="Y5957" s="42"/>
      <c r="Z5957" s="42"/>
      <c r="AA5957" s="42"/>
      <c r="AB5957" s="42"/>
      <c r="AC5957" s="42"/>
      <c r="AD5957" s="42"/>
      <c r="AE5957" s="42"/>
      <c r="AT5957" s="20" t="s">
        <v>250</v>
      </c>
      <c r="AU5957" s="20" t="s">
        <v>93</v>
      </c>
    </row>
    <row r="5958" s="13" customFormat="1">
      <c r="A5958" s="13"/>
      <c r="B5958" s="236"/>
      <c r="C5958" s="237"/>
      <c r="D5958" s="238" t="s">
        <v>252</v>
      </c>
      <c r="E5958" s="239" t="s">
        <v>39</v>
      </c>
      <c r="F5958" s="240" t="s">
        <v>5288</v>
      </c>
      <c r="G5958" s="237"/>
      <c r="H5958" s="239" t="s">
        <v>39</v>
      </c>
      <c r="I5958" s="241"/>
      <c r="J5958" s="237"/>
      <c r="K5958" s="237"/>
      <c r="L5958" s="242"/>
      <c r="M5958" s="243"/>
      <c r="N5958" s="244"/>
      <c r="O5958" s="244"/>
      <c r="P5958" s="244"/>
      <c r="Q5958" s="244"/>
      <c r="R5958" s="244"/>
      <c r="S5958" s="244"/>
      <c r="T5958" s="245"/>
      <c r="U5958" s="13"/>
      <c r="V5958" s="13"/>
      <c r="W5958" s="13"/>
      <c r="X5958" s="13"/>
      <c r="Y5958" s="13"/>
      <c r="Z5958" s="13"/>
      <c r="AA5958" s="13"/>
      <c r="AB5958" s="13"/>
      <c r="AC5958" s="13"/>
      <c r="AD5958" s="13"/>
      <c r="AE5958" s="13"/>
      <c r="AT5958" s="246" t="s">
        <v>252</v>
      </c>
      <c r="AU5958" s="246" t="s">
        <v>93</v>
      </c>
      <c r="AV5958" s="13" t="s">
        <v>23</v>
      </c>
      <c r="AW5958" s="13" t="s">
        <v>46</v>
      </c>
      <c r="AX5958" s="13" t="s">
        <v>85</v>
      </c>
      <c r="AY5958" s="246" t="s">
        <v>241</v>
      </c>
    </row>
    <row r="5959" s="13" customFormat="1">
      <c r="A5959" s="13"/>
      <c r="B5959" s="236"/>
      <c r="C5959" s="237"/>
      <c r="D5959" s="238" t="s">
        <v>252</v>
      </c>
      <c r="E5959" s="239" t="s">
        <v>39</v>
      </c>
      <c r="F5959" s="240" t="s">
        <v>5289</v>
      </c>
      <c r="G5959" s="237"/>
      <c r="H5959" s="239" t="s">
        <v>39</v>
      </c>
      <c r="I5959" s="241"/>
      <c r="J5959" s="237"/>
      <c r="K5959" s="237"/>
      <c r="L5959" s="242"/>
      <c r="M5959" s="243"/>
      <c r="N5959" s="244"/>
      <c r="O5959" s="244"/>
      <c r="P5959" s="244"/>
      <c r="Q5959" s="244"/>
      <c r="R5959" s="244"/>
      <c r="S5959" s="244"/>
      <c r="T5959" s="245"/>
      <c r="U5959" s="13"/>
      <c r="V5959" s="13"/>
      <c r="W5959" s="13"/>
      <c r="X5959" s="13"/>
      <c r="Y5959" s="13"/>
      <c r="Z5959" s="13"/>
      <c r="AA5959" s="13"/>
      <c r="AB5959" s="13"/>
      <c r="AC5959" s="13"/>
      <c r="AD5959" s="13"/>
      <c r="AE5959" s="13"/>
      <c r="AT5959" s="246" t="s">
        <v>252</v>
      </c>
      <c r="AU5959" s="246" t="s">
        <v>93</v>
      </c>
      <c r="AV5959" s="13" t="s">
        <v>23</v>
      </c>
      <c r="AW5959" s="13" t="s">
        <v>46</v>
      </c>
      <c r="AX5959" s="13" t="s">
        <v>85</v>
      </c>
      <c r="AY5959" s="246" t="s">
        <v>241</v>
      </c>
    </row>
    <row r="5960" s="14" customFormat="1">
      <c r="A5960" s="14"/>
      <c r="B5960" s="247"/>
      <c r="C5960" s="248"/>
      <c r="D5960" s="238" t="s">
        <v>252</v>
      </c>
      <c r="E5960" s="249" t="s">
        <v>39</v>
      </c>
      <c r="F5960" s="250" t="s">
        <v>5290</v>
      </c>
      <c r="G5960" s="248"/>
      <c r="H5960" s="251">
        <v>7.0199999999999996</v>
      </c>
      <c r="I5960" s="252"/>
      <c r="J5960" s="248"/>
      <c r="K5960" s="248"/>
      <c r="L5960" s="253"/>
      <c r="M5960" s="254"/>
      <c r="N5960" s="255"/>
      <c r="O5960" s="255"/>
      <c r="P5960" s="255"/>
      <c r="Q5960" s="255"/>
      <c r="R5960" s="255"/>
      <c r="S5960" s="255"/>
      <c r="T5960" s="256"/>
      <c r="U5960" s="14"/>
      <c r="V5960" s="14"/>
      <c r="W5960" s="14"/>
      <c r="X5960" s="14"/>
      <c r="Y5960" s="14"/>
      <c r="Z5960" s="14"/>
      <c r="AA5960" s="14"/>
      <c r="AB5960" s="14"/>
      <c r="AC5960" s="14"/>
      <c r="AD5960" s="14"/>
      <c r="AE5960" s="14"/>
      <c r="AT5960" s="257" t="s">
        <v>252</v>
      </c>
      <c r="AU5960" s="257" t="s">
        <v>93</v>
      </c>
      <c r="AV5960" s="14" t="s">
        <v>93</v>
      </c>
      <c r="AW5960" s="14" t="s">
        <v>46</v>
      </c>
      <c r="AX5960" s="14" t="s">
        <v>85</v>
      </c>
      <c r="AY5960" s="257" t="s">
        <v>241</v>
      </c>
    </row>
    <row r="5961" s="13" customFormat="1">
      <c r="A5961" s="13"/>
      <c r="B5961" s="236"/>
      <c r="C5961" s="237"/>
      <c r="D5961" s="238" t="s">
        <v>252</v>
      </c>
      <c r="E5961" s="239" t="s">
        <v>39</v>
      </c>
      <c r="F5961" s="240" t="s">
        <v>5291</v>
      </c>
      <c r="G5961" s="237"/>
      <c r="H5961" s="239" t="s">
        <v>39</v>
      </c>
      <c r="I5961" s="241"/>
      <c r="J5961" s="237"/>
      <c r="K5961" s="237"/>
      <c r="L5961" s="242"/>
      <c r="M5961" s="243"/>
      <c r="N5961" s="244"/>
      <c r="O5961" s="244"/>
      <c r="P5961" s="244"/>
      <c r="Q5961" s="244"/>
      <c r="R5961" s="244"/>
      <c r="S5961" s="244"/>
      <c r="T5961" s="245"/>
      <c r="U5961" s="13"/>
      <c r="V5961" s="13"/>
      <c r="W5961" s="13"/>
      <c r="X5961" s="13"/>
      <c r="Y5961" s="13"/>
      <c r="Z5961" s="13"/>
      <c r="AA5961" s="13"/>
      <c r="AB5961" s="13"/>
      <c r="AC5961" s="13"/>
      <c r="AD5961" s="13"/>
      <c r="AE5961" s="13"/>
      <c r="AT5961" s="246" t="s">
        <v>252</v>
      </c>
      <c r="AU5961" s="246" t="s">
        <v>93</v>
      </c>
      <c r="AV5961" s="13" t="s">
        <v>23</v>
      </c>
      <c r="AW5961" s="13" t="s">
        <v>46</v>
      </c>
      <c r="AX5961" s="13" t="s">
        <v>85</v>
      </c>
      <c r="AY5961" s="246" t="s">
        <v>241</v>
      </c>
    </row>
    <row r="5962" s="14" customFormat="1">
      <c r="A5962" s="14"/>
      <c r="B5962" s="247"/>
      <c r="C5962" s="248"/>
      <c r="D5962" s="238" t="s">
        <v>252</v>
      </c>
      <c r="E5962" s="249" t="s">
        <v>39</v>
      </c>
      <c r="F5962" s="250" t="s">
        <v>5292</v>
      </c>
      <c r="G5962" s="248"/>
      <c r="H5962" s="251">
        <v>7.25</v>
      </c>
      <c r="I5962" s="252"/>
      <c r="J5962" s="248"/>
      <c r="K5962" s="248"/>
      <c r="L5962" s="253"/>
      <c r="M5962" s="254"/>
      <c r="N5962" s="255"/>
      <c r="O5962" s="255"/>
      <c r="P5962" s="255"/>
      <c r="Q5962" s="255"/>
      <c r="R5962" s="255"/>
      <c r="S5962" s="255"/>
      <c r="T5962" s="256"/>
      <c r="U5962" s="14"/>
      <c r="V5962" s="14"/>
      <c r="W5962" s="14"/>
      <c r="X5962" s="14"/>
      <c r="Y5962" s="14"/>
      <c r="Z5962" s="14"/>
      <c r="AA5962" s="14"/>
      <c r="AB5962" s="14"/>
      <c r="AC5962" s="14"/>
      <c r="AD5962" s="14"/>
      <c r="AE5962" s="14"/>
      <c r="AT5962" s="257" t="s">
        <v>252</v>
      </c>
      <c r="AU5962" s="257" t="s">
        <v>93</v>
      </c>
      <c r="AV5962" s="14" t="s">
        <v>93</v>
      </c>
      <c r="AW5962" s="14" t="s">
        <v>46</v>
      </c>
      <c r="AX5962" s="14" t="s">
        <v>85</v>
      </c>
      <c r="AY5962" s="257" t="s">
        <v>241</v>
      </c>
    </row>
    <row r="5963" s="13" customFormat="1">
      <c r="A5963" s="13"/>
      <c r="B5963" s="236"/>
      <c r="C5963" s="237"/>
      <c r="D5963" s="238" t="s">
        <v>252</v>
      </c>
      <c r="E5963" s="239" t="s">
        <v>39</v>
      </c>
      <c r="F5963" s="240" t="s">
        <v>5293</v>
      </c>
      <c r="G5963" s="237"/>
      <c r="H5963" s="239" t="s">
        <v>39</v>
      </c>
      <c r="I5963" s="241"/>
      <c r="J5963" s="237"/>
      <c r="K5963" s="237"/>
      <c r="L5963" s="242"/>
      <c r="M5963" s="243"/>
      <c r="N5963" s="244"/>
      <c r="O5963" s="244"/>
      <c r="P5963" s="244"/>
      <c r="Q5963" s="244"/>
      <c r="R5963" s="244"/>
      <c r="S5963" s="244"/>
      <c r="T5963" s="245"/>
      <c r="U5963" s="13"/>
      <c r="V5963" s="13"/>
      <c r="W5963" s="13"/>
      <c r="X5963" s="13"/>
      <c r="Y5963" s="13"/>
      <c r="Z5963" s="13"/>
      <c r="AA5963" s="13"/>
      <c r="AB5963" s="13"/>
      <c r="AC5963" s="13"/>
      <c r="AD5963" s="13"/>
      <c r="AE5963" s="13"/>
      <c r="AT5963" s="246" t="s">
        <v>252</v>
      </c>
      <c r="AU5963" s="246" t="s">
        <v>93</v>
      </c>
      <c r="AV5963" s="13" t="s">
        <v>23</v>
      </c>
      <c r="AW5963" s="13" t="s">
        <v>46</v>
      </c>
      <c r="AX5963" s="13" t="s">
        <v>85</v>
      </c>
      <c r="AY5963" s="246" t="s">
        <v>241</v>
      </c>
    </row>
    <row r="5964" s="14" customFormat="1">
      <c r="A5964" s="14"/>
      <c r="B5964" s="247"/>
      <c r="C5964" s="248"/>
      <c r="D5964" s="238" t="s">
        <v>252</v>
      </c>
      <c r="E5964" s="249" t="s">
        <v>39</v>
      </c>
      <c r="F5964" s="250" t="s">
        <v>5294</v>
      </c>
      <c r="G5964" s="248"/>
      <c r="H5964" s="251">
        <v>10.02</v>
      </c>
      <c r="I5964" s="252"/>
      <c r="J5964" s="248"/>
      <c r="K5964" s="248"/>
      <c r="L5964" s="253"/>
      <c r="M5964" s="254"/>
      <c r="N5964" s="255"/>
      <c r="O5964" s="255"/>
      <c r="P5964" s="255"/>
      <c r="Q5964" s="255"/>
      <c r="R5964" s="255"/>
      <c r="S5964" s="255"/>
      <c r="T5964" s="256"/>
      <c r="U5964" s="14"/>
      <c r="V5964" s="14"/>
      <c r="W5964" s="14"/>
      <c r="X5964" s="14"/>
      <c r="Y5964" s="14"/>
      <c r="Z5964" s="14"/>
      <c r="AA5964" s="14"/>
      <c r="AB5964" s="14"/>
      <c r="AC5964" s="14"/>
      <c r="AD5964" s="14"/>
      <c r="AE5964" s="14"/>
      <c r="AT5964" s="257" t="s">
        <v>252</v>
      </c>
      <c r="AU5964" s="257" t="s">
        <v>93</v>
      </c>
      <c r="AV5964" s="14" t="s">
        <v>93</v>
      </c>
      <c r="AW5964" s="14" t="s">
        <v>46</v>
      </c>
      <c r="AX5964" s="14" t="s">
        <v>85</v>
      </c>
      <c r="AY5964" s="257" t="s">
        <v>241</v>
      </c>
    </row>
    <row r="5965" s="13" customFormat="1">
      <c r="A5965" s="13"/>
      <c r="B5965" s="236"/>
      <c r="C5965" s="237"/>
      <c r="D5965" s="238" t="s">
        <v>252</v>
      </c>
      <c r="E5965" s="239" t="s">
        <v>39</v>
      </c>
      <c r="F5965" s="240" t="s">
        <v>5295</v>
      </c>
      <c r="G5965" s="237"/>
      <c r="H5965" s="239" t="s">
        <v>39</v>
      </c>
      <c r="I5965" s="241"/>
      <c r="J5965" s="237"/>
      <c r="K5965" s="237"/>
      <c r="L5965" s="242"/>
      <c r="M5965" s="243"/>
      <c r="N5965" s="244"/>
      <c r="O5965" s="244"/>
      <c r="P5965" s="244"/>
      <c r="Q5965" s="244"/>
      <c r="R5965" s="244"/>
      <c r="S5965" s="244"/>
      <c r="T5965" s="245"/>
      <c r="U5965" s="13"/>
      <c r="V5965" s="13"/>
      <c r="W5965" s="13"/>
      <c r="X5965" s="13"/>
      <c r="Y5965" s="13"/>
      <c r="Z5965" s="13"/>
      <c r="AA5965" s="13"/>
      <c r="AB5965" s="13"/>
      <c r="AC5965" s="13"/>
      <c r="AD5965" s="13"/>
      <c r="AE5965" s="13"/>
      <c r="AT5965" s="246" t="s">
        <v>252</v>
      </c>
      <c r="AU5965" s="246" t="s">
        <v>93</v>
      </c>
      <c r="AV5965" s="13" t="s">
        <v>23</v>
      </c>
      <c r="AW5965" s="13" t="s">
        <v>46</v>
      </c>
      <c r="AX5965" s="13" t="s">
        <v>85</v>
      </c>
      <c r="AY5965" s="246" t="s">
        <v>241</v>
      </c>
    </row>
    <row r="5966" s="14" customFormat="1">
      <c r="A5966" s="14"/>
      <c r="B5966" s="247"/>
      <c r="C5966" s="248"/>
      <c r="D5966" s="238" t="s">
        <v>252</v>
      </c>
      <c r="E5966" s="249" t="s">
        <v>39</v>
      </c>
      <c r="F5966" s="250" t="s">
        <v>5296</v>
      </c>
      <c r="G5966" s="248"/>
      <c r="H5966" s="251">
        <v>6.0199999999999996</v>
      </c>
      <c r="I5966" s="252"/>
      <c r="J5966" s="248"/>
      <c r="K5966" s="248"/>
      <c r="L5966" s="253"/>
      <c r="M5966" s="254"/>
      <c r="N5966" s="255"/>
      <c r="O5966" s="255"/>
      <c r="P5966" s="255"/>
      <c r="Q5966" s="255"/>
      <c r="R5966" s="255"/>
      <c r="S5966" s="255"/>
      <c r="T5966" s="256"/>
      <c r="U5966" s="14"/>
      <c r="V5966" s="14"/>
      <c r="W5966" s="14"/>
      <c r="X5966" s="14"/>
      <c r="Y5966" s="14"/>
      <c r="Z5966" s="14"/>
      <c r="AA5966" s="14"/>
      <c r="AB5966" s="14"/>
      <c r="AC5966" s="14"/>
      <c r="AD5966" s="14"/>
      <c r="AE5966" s="14"/>
      <c r="AT5966" s="257" t="s">
        <v>252</v>
      </c>
      <c r="AU5966" s="257" t="s">
        <v>93</v>
      </c>
      <c r="AV5966" s="14" t="s">
        <v>93</v>
      </c>
      <c r="AW5966" s="14" t="s">
        <v>46</v>
      </c>
      <c r="AX5966" s="14" t="s">
        <v>85</v>
      </c>
      <c r="AY5966" s="257" t="s">
        <v>241</v>
      </c>
    </row>
    <row r="5967" s="14" customFormat="1">
      <c r="A5967" s="14"/>
      <c r="B5967" s="247"/>
      <c r="C5967" s="248"/>
      <c r="D5967" s="238" t="s">
        <v>252</v>
      </c>
      <c r="E5967" s="249" t="s">
        <v>39</v>
      </c>
      <c r="F5967" s="250" t="s">
        <v>5297</v>
      </c>
      <c r="G5967" s="248"/>
      <c r="H5967" s="251">
        <v>6.2199999999999998</v>
      </c>
      <c r="I5967" s="252"/>
      <c r="J5967" s="248"/>
      <c r="K5967" s="248"/>
      <c r="L5967" s="253"/>
      <c r="M5967" s="254"/>
      <c r="N5967" s="255"/>
      <c r="O5967" s="255"/>
      <c r="P5967" s="255"/>
      <c r="Q5967" s="255"/>
      <c r="R5967" s="255"/>
      <c r="S5967" s="255"/>
      <c r="T5967" s="256"/>
      <c r="U5967" s="14"/>
      <c r="V5967" s="14"/>
      <c r="W5967" s="14"/>
      <c r="X5967" s="14"/>
      <c r="Y5967" s="14"/>
      <c r="Z5967" s="14"/>
      <c r="AA5967" s="14"/>
      <c r="AB5967" s="14"/>
      <c r="AC5967" s="14"/>
      <c r="AD5967" s="14"/>
      <c r="AE5967" s="14"/>
      <c r="AT5967" s="257" t="s">
        <v>252</v>
      </c>
      <c r="AU5967" s="257" t="s">
        <v>93</v>
      </c>
      <c r="AV5967" s="14" t="s">
        <v>93</v>
      </c>
      <c r="AW5967" s="14" t="s">
        <v>46</v>
      </c>
      <c r="AX5967" s="14" t="s">
        <v>85</v>
      </c>
      <c r="AY5967" s="257" t="s">
        <v>241</v>
      </c>
    </row>
    <row r="5968" s="13" customFormat="1">
      <c r="A5968" s="13"/>
      <c r="B5968" s="236"/>
      <c r="C5968" s="237"/>
      <c r="D5968" s="238" t="s">
        <v>252</v>
      </c>
      <c r="E5968" s="239" t="s">
        <v>39</v>
      </c>
      <c r="F5968" s="240" t="s">
        <v>5298</v>
      </c>
      <c r="G5968" s="237"/>
      <c r="H5968" s="239" t="s">
        <v>39</v>
      </c>
      <c r="I5968" s="241"/>
      <c r="J5968" s="237"/>
      <c r="K5968" s="237"/>
      <c r="L5968" s="242"/>
      <c r="M5968" s="243"/>
      <c r="N5968" s="244"/>
      <c r="O5968" s="244"/>
      <c r="P5968" s="244"/>
      <c r="Q5968" s="244"/>
      <c r="R5968" s="244"/>
      <c r="S5968" s="244"/>
      <c r="T5968" s="245"/>
      <c r="U5968" s="13"/>
      <c r="V5968" s="13"/>
      <c r="W5968" s="13"/>
      <c r="X5968" s="13"/>
      <c r="Y5968" s="13"/>
      <c r="Z5968" s="13"/>
      <c r="AA5968" s="13"/>
      <c r="AB5968" s="13"/>
      <c r="AC5968" s="13"/>
      <c r="AD5968" s="13"/>
      <c r="AE5968" s="13"/>
      <c r="AT5968" s="246" t="s">
        <v>252</v>
      </c>
      <c r="AU5968" s="246" t="s">
        <v>93</v>
      </c>
      <c r="AV5968" s="13" t="s">
        <v>23</v>
      </c>
      <c r="AW5968" s="13" t="s">
        <v>46</v>
      </c>
      <c r="AX5968" s="13" t="s">
        <v>85</v>
      </c>
      <c r="AY5968" s="246" t="s">
        <v>241</v>
      </c>
    </row>
    <row r="5969" s="14" customFormat="1">
      <c r="A5969" s="14"/>
      <c r="B5969" s="247"/>
      <c r="C5969" s="248"/>
      <c r="D5969" s="238" t="s">
        <v>252</v>
      </c>
      <c r="E5969" s="249" t="s">
        <v>39</v>
      </c>
      <c r="F5969" s="250" t="s">
        <v>5296</v>
      </c>
      <c r="G5969" s="248"/>
      <c r="H5969" s="251">
        <v>6.0199999999999996</v>
      </c>
      <c r="I5969" s="252"/>
      <c r="J5969" s="248"/>
      <c r="K5969" s="248"/>
      <c r="L5969" s="253"/>
      <c r="M5969" s="254"/>
      <c r="N5969" s="255"/>
      <c r="O5969" s="255"/>
      <c r="P5969" s="255"/>
      <c r="Q5969" s="255"/>
      <c r="R5969" s="255"/>
      <c r="S5969" s="255"/>
      <c r="T5969" s="256"/>
      <c r="U5969" s="14"/>
      <c r="V5969" s="14"/>
      <c r="W5969" s="14"/>
      <c r="X5969" s="14"/>
      <c r="Y5969" s="14"/>
      <c r="Z5969" s="14"/>
      <c r="AA5969" s="14"/>
      <c r="AB5969" s="14"/>
      <c r="AC5969" s="14"/>
      <c r="AD5969" s="14"/>
      <c r="AE5969" s="14"/>
      <c r="AT5969" s="257" t="s">
        <v>252</v>
      </c>
      <c r="AU5969" s="257" t="s">
        <v>93</v>
      </c>
      <c r="AV5969" s="14" t="s">
        <v>93</v>
      </c>
      <c r="AW5969" s="14" t="s">
        <v>46</v>
      </c>
      <c r="AX5969" s="14" t="s">
        <v>85</v>
      </c>
      <c r="AY5969" s="257" t="s">
        <v>241</v>
      </c>
    </row>
    <row r="5970" s="14" customFormat="1">
      <c r="A5970" s="14"/>
      <c r="B5970" s="247"/>
      <c r="C5970" s="248"/>
      <c r="D5970" s="238" t="s">
        <v>252</v>
      </c>
      <c r="E5970" s="249" t="s">
        <v>39</v>
      </c>
      <c r="F5970" s="250" t="s">
        <v>5297</v>
      </c>
      <c r="G5970" s="248"/>
      <c r="H5970" s="251">
        <v>6.2199999999999998</v>
      </c>
      <c r="I5970" s="252"/>
      <c r="J5970" s="248"/>
      <c r="K5970" s="248"/>
      <c r="L5970" s="253"/>
      <c r="M5970" s="254"/>
      <c r="N5970" s="255"/>
      <c r="O5970" s="255"/>
      <c r="P5970" s="255"/>
      <c r="Q5970" s="255"/>
      <c r="R5970" s="255"/>
      <c r="S5970" s="255"/>
      <c r="T5970" s="256"/>
      <c r="U5970" s="14"/>
      <c r="V5970" s="14"/>
      <c r="W5970" s="14"/>
      <c r="X5970" s="14"/>
      <c r="Y5970" s="14"/>
      <c r="Z5970" s="14"/>
      <c r="AA5970" s="14"/>
      <c r="AB5970" s="14"/>
      <c r="AC5970" s="14"/>
      <c r="AD5970" s="14"/>
      <c r="AE5970" s="14"/>
      <c r="AT5970" s="257" t="s">
        <v>252</v>
      </c>
      <c r="AU5970" s="257" t="s">
        <v>93</v>
      </c>
      <c r="AV5970" s="14" t="s">
        <v>93</v>
      </c>
      <c r="AW5970" s="14" t="s">
        <v>46</v>
      </c>
      <c r="AX5970" s="14" t="s">
        <v>85</v>
      </c>
      <c r="AY5970" s="257" t="s">
        <v>241</v>
      </c>
    </row>
    <row r="5971" s="15" customFormat="1">
      <c r="A5971" s="15"/>
      <c r="B5971" s="258"/>
      <c r="C5971" s="259"/>
      <c r="D5971" s="238" t="s">
        <v>252</v>
      </c>
      <c r="E5971" s="260" t="s">
        <v>39</v>
      </c>
      <c r="F5971" s="261" t="s">
        <v>274</v>
      </c>
      <c r="G5971" s="259"/>
      <c r="H5971" s="262">
        <v>48.770000000000003</v>
      </c>
      <c r="I5971" s="263"/>
      <c r="J5971" s="259"/>
      <c r="K5971" s="259"/>
      <c r="L5971" s="264"/>
      <c r="M5971" s="265"/>
      <c r="N5971" s="266"/>
      <c r="O5971" s="266"/>
      <c r="P5971" s="266"/>
      <c r="Q5971" s="266"/>
      <c r="R5971" s="266"/>
      <c r="S5971" s="266"/>
      <c r="T5971" s="267"/>
      <c r="U5971" s="15"/>
      <c r="V5971" s="15"/>
      <c r="W5971" s="15"/>
      <c r="X5971" s="15"/>
      <c r="Y5971" s="15"/>
      <c r="Z5971" s="15"/>
      <c r="AA5971" s="15"/>
      <c r="AB5971" s="15"/>
      <c r="AC5971" s="15"/>
      <c r="AD5971" s="15"/>
      <c r="AE5971" s="15"/>
      <c r="AT5971" s="268" t="s">
        <v>252</v>
      </c>
      <c r="AU5971" s="268" t="s">
        <v>93</v>
      </c>
      <c r="AV5971" s="15" t="s">
        <v>248</v>
      </c>
      <c r="AW5971" s="15" t="s">
        <v>46</v>
      </c>
      <c r="AX5971" s="15" t="s">
        <v>23</v>
      </c>
      <c r="AY5971" s="268" t="s">
        <v>241</v>
      </c>
    </row>
    <row r="5972" s="2" customFormat="1" ht="33" customHeight="1">
      <c r="A5972" s="42"/>
      <c r="B5972" s="43"/>
      <c r="C5972" s="218" t="s">
        <v>5299</v>
      </c>
      <c r="D5972" s="218" t="s">
        <v>243</v>
      </c>
      <c r="E5972" s="219" t="s">
        <v>5300</v>
      </c>
      <c r="F5972" s="220" t="s">
        <v>5301</v>
      </c>
      <c r="G5972" s="221" t="s">
        <v>561</v>
      </c>
      <c r="H5972" s="222">
        <v>15</v>
      </c>
      <c r="I5972" s="223"/>
      <c r="J5972" s="224">
        <f>ROUND(I5972*H5972,2)</f>
        <v>0</v>
      </c>
      <c r="K5972" s="220" t="s">
        <v>247</v>
      </c>
      <c r="L5972" s="48"/>
      <c r="M5972" s="225" t="s">
        <v>39</v>
      </c>
      <c r="N5972" s="226" t="s">
        <v>56</v>
      </c>
      <c r="O5972" s="88"/>
      <c r="P5972" s="227">
        <f>O5972*H5972</f>
        <v>0</v>
      </c>
      <c r="Q5972" s="227">
        <v>0.043959999999999999</v>
      </c>
      <c r="R5972" s="227">
        <f>Q5972*H5972</f>
        <v>0.65939999999999999</v>
      </c>
      <c r="S5972" s="227">
        <v>0</v>
      </c>
      <c r="T5972" s="228">
        <f>S5972*H5972</f>
        <v>0</v>
      </c>
      <c r="U5972" s="42"/>
      <c r="V5972" s="42"/>
      <c r="W5972" s="42"/>
      <c r="X5972" s="42"/>
      <c r="Y5972" s="42"/>
      <c r="Z5972" s="42"/>
      <c r="AA5972" s="42"/>
      <c r="AB5972" s="42"/>
      <c r="AC5972" s="42"/>
      <c r="AD5972" s="42"/>
      <c r="AE5972" s="42"/>
      <c r="AR5972" s="229" t="s">
        <v>462</v>
      </c>
      <c r="AT5972" s="229" t="s">
        <v>243</v>
      </c>
      <c r="AU5972" s="229" t="s">
        <v>93</v>
      </c>
      <c r="AY5972" s="20" t="s">
        <v>241</v>
      </c>
      <c r="BE5972" s="230">
        <f>IF(N5972="základní",J5972,0)</f>
        <v>0</v>
      </c>
      <c r="BF5972" s="230">
        <f>IF(N5972="snížená",J5972,0)</f>
        <v>0</v>
      </c>
      <c r="BG5972" s="230">
        <f>IF(N5972="zákl. přenesená",J5972,0)</f>
        <v>0</v>
      </c>
      <c r="BH5972" s="230">
        <f>IF(N5972="sníž. přenesená",J5972,0)</f>
        <v>0</v>
      </c>
      <c r="BI5972" s="230">
        <f>IF(N5972="nulová",J5972,0)</f>
        <v>0</v>
      </c>
      <c r="BJ5972" s="20" t="s">
        <v>23</v>
      </c>
      <c r="BK5972" s="230">
        <f>ROUND(I5972*H5972,2)</f>
        <v>0</v>
      </c>
      <c r="BL5972" s="20" t="s">
        <v>462</v>
      </c>
      <c r="BM5972" s="229" t="s">
        <v>5302</v>
      </c>
    </row>
    <row r="5973" s="2" customFormat="1">
      <c r="A5973" s="42"/>
      <c r="B5973" s="43"/>
      <c r="C5973" s="44"/>
      <c r="D5973" s="231" t="s">
        <v>250</v>
      </c>
      <c r="E5973" s="44"/>
      <c r="F5973" s="232" t="s">
        <v>5303</v>
      </c>
      <c r="G5973" s="44"/>
      <c r="H5973" s="44"/>
      <c r="I5973" s="233"/>
      <c r="J5973" s="44"/>
      <c r="K5973" s="44"/>
      <c r="L5973" s="48"/>
      <c r="M5973" s="234"/>
      <c r="N5973" s="235"/>
      <c r="O5973" s="88"/>
      <c r="P5973" s="88"/>
      <c r="Q5973" s="88"/>
      <c r="R5973" s="88"/>
      <c r="S5973" s="88"/>
      <c r="T5973" s="89"/>
      <c r="U5973" s="42"/>
      <c r="V5973" s="42"/>
      <c r="W5973" s="42"/>
      <c r="X5973" s="42"/>
      <c r="Y5973" s="42"/>
      <c r="Z5973" s="42"/>
      <c r="AA5973" s="42"/>
      <c r="AB5973" s="42"/>
      <c r="AC5973" s="42"/>
      <c r="AD5973" s="42"/>
      <c r="AE5973" s="42"/>
      <c r="AT5973" s="20" t="s">
        <v>250</v>
      </c>
      <c r="AU5973" s="20" t="s">
        <v>93</v>
      </c>
    </row>
    <row r="5974" s="13" customFormat="1">
      <c r="A5974" s="13"/>
      <c r="B5974" s="236"/>
      <c r="C5974" s="237"/>
      <c r="D5974" s="238" t="s">
        <v>252</v>
      </c>
      <c r="E5974" s="239" t="s">
        <v>39</v>
      </c>
      <c r="F5974" s="240" t="s">
        <v>5288</v>
      </c>
      <c r="G5974" s="237"/>
      <c r="H5974" s="239" t="s">
        <v>39</v>
      </c>
      <c r="I5974" s="241"/>
      <c r="J5974" s="237"/>
      <c r="K5974" s="237"/>
      <c r="L5974" s="242"/>
      <c r="M5974" s="243"/>
      <c r="N5974" s="244"/>
      <c r="O5974" s="244"/>
      <c r="P5974" s="244"/>
      <c r="Q5974" s="244"/>
      <c r="R5974" s="244"/>
      <c r="S5974" s="244"/>
      <c r="T5974" s="245"/>
      <c r="U5974" s="13"/>
      <c r="V5974" s="13"/>
      <c r="W5974" s="13"/>
      <c r="X5974" s="13"/>
      <c r="Y5974" s="13"/>
      <c r="Z5974" s="13"/>
      <c r="AA5974" s="13"/>
      <c r="AB5974" s="13"/>
      <c r="AC5974" s="13"/>
      <c r="AD5974" s="13"/>
      <c r="AE5974" s="13"/>
      <c r="AT5974" s="246" t="s">
        <v>252</v>
      </c>
      <c r="AU5974" s="246" t="s">
        <v>93</v>
      </c>
      <c r="AV5974" s="13" t="s">
        <v>23</v>
      </c>
      <c r="AW5974" s="13" t="s">
        <v>46</v>
      </c>
      <c r="AX5974" s="13" t="s">
        <v>85</v>
      </c>
      <c r="AY5974" s="246" t="s">
        <v>241</v>
      </c>
    </row>
    <row r="5975" s="13" customFormat="1">
      <c r="A5975" s="13"/>
      <c r="B5975" s="236"/>
      <c r="C5975" s="237"/>
      <c r="D5975" s="238" t="s">
        <v>252</v>
      </c>
      <c r="E5975" s="239" t="s">
        <v>39</v>
      </c>
      <c r="F5975" s="240" t="s">
        <v>5289</v>
      </c>
      <c r="G5975" s="237"/>
      <c r="H5975" s="239" t="s">
        <v>39</v>
      </c>
      <c r="I5975" s="241"/>
      <c r="J5975" s="237"/>
      <c r="K5975" s="237"/>
      <c r="L5975" s="242"/>
      <c r="M5975" s="243"/>
      <c r="N5975" s="244"/>
      <c r="O5975" s="244"/>
      <c r="P5975" s="244"/>
      <c r="Q5975" s="244"/>
      <c r="R5975" s="244"/>
      <c r="S5975" s="244"/>
      <c r="T5975" s="245"/>
      <c r="U5975" s="13"/>
      <c r="V5975" s="13"/>
      <c r="W5975" s="13"/>
      <c r="X5975" s="13"/>
      <c r="Y5975" s="13"/>
      <c r="Z5975" s="13"/>
      <c r="AA5975" s="13"/>
      <c r="AB5975" s="13"/>
      <c r="AC5975" s="13"/>
      <c r="AD5975" s="13"/>
      <c r="AE5975" s="13"/>
      <c r="AT5975" s="246" t="s">
        <v>252</v>
      </c>
      <c r="AU5975" s="246" t="s">
        <v>93</v>
      </c>
      <c r="AV5975" s="13" t="s">
        <v>23</v>
      </c>
      <c r="AW5975" s="13" t="s">
        <v>46</v>
      </c>
      <c r="AX5975" s="13" t="s">
        <v>85</v>
      </c>
      <c r="AY5975" s="246" t="s">
        <v>241</v>
      </c>
    </row>
    <row r="5976" s="14" customFormat="1">
      <c r="A5976" s="14"/>
      <c r="B5976" s="247"/>
      <c r="C5976" s="248"/>
      <c r="D5976" s="238" t="s">
        <v>252</v>
      </c>
      <c r="E5976" s="249" t="s">
        <v>39</v>
      </c>
      <c r="F5976" s="250" t="s">
        <v>93</v>
      </c>
      <c r="G5976" s="248"/>
      <c r="H5976" s="251">
        <v>2</v>
      </c>
      <c r="I5976" s="252"/>
      <c r="J5976" s="248"/>
      <c r="K5976" s="248"/>
      <c r="L5976" s="253"/>
      <c r="M5976" s="254"/>
      <c r="N5976" s="255"/>
      <c r="O5976" s="255"/>
      <c r="P5976" s="255"/>
      <c r="Q5976" s="255"/>
      <c r="R5976" s="255"/>
      <c r="S5976" s="255"/>
      <c r="T5976" s="256"/>
      <c r="U5976" s="14"/>
      <c r="V5976" s="14"/>
      <c r="W5976" s="14"/>
      <c r="X5976" s="14"/>
      <c r="Y5976" s="14"/>
      <c r="Z5976" s="14"/>
      <c r="AA5976" s="14"/>
      <c r="AB5976" s="14"/>
      <c r="AC5976" s="14"/>
      <c r="AD5976" s="14"/>
      <c r="AE5976" s="14"/>
      <c r="AT5976" s="257" t="s">
        <v>252</v>
      </c>
      <c r="AU5976" s="257" t="s">
        <v>93</v>
      </c>
      <c r="AV5976" s="14" t="s">
        <v>93</v>
      </c>
      <c r="AW5976" s="14" t="s">
        <v>46</v>
      </c>
      <c r="AX5976" s="14" t="s">
        <v>85</v>
      </c>
      <c r="AY5976" s="257" t="s">
        <v>241</v>
      </c>
    </row>
    <row r="5977" s="13" customFormat="1">
      <c r="A5977" s="13"/>
      <c r="B5977" s="236"/>
      <c r="C5977" s="237"/>
      <c r="D5977" s="238" t="s">
        <v>252</v>
      </c>
      <c r="E5977" s="239" t="s">
        <v>39</v>
      </c>
      <c r="F5977" s="240" t="s">
        <v>5291</v>
      </c>
      <c r="G5977" s="237"/>
      <c r="H5977" s="239" t="s">
        <v>39</v>
      </c>
      <c r="I5977" s="241"/>
      <c r="J5977" s="237"/>
      <c r="K5977" s="237"/>
      <c r="L5977" s="242"/>
      <c r="M5977" s="243"/>
      <c r="N5977" s="244"/>
      <c r="O5977" s="244"/>
      <c r="P5977" s="244"/>
      <c r="Q5977" s="244"/>
      <c r="R5977" s="244"/>
      <c r="S5977" s="244"/>
      <c r="T5977" s="245"/>
      <c r="U5977" s="13"/>
      <c r="V5977" s="13"/>
      <c r="W5977" s="13"/>
      <c r="X5977" s="13"/>
      <c r="Y5977" s="13"/>
      <c r="Z5977" s="13"/>
      <c r="AA5977" s="13"/>
      <c r="AB5977" s="13"/>
      <c r="AC5977" s="13"/>
      <c r="AD5977" s="13"/>
      <c r="AE5977" s="13"/>
      <c r="AT5977" s="246" t="s">
        <v>252</v>
      </c>
      <c r="AU5977" s="246" t="s">
        <v>93</v>
      </c>
      <c r="AV5977" s="13" t="s">
        <v>23</v>
      </c>
      <c r="AW5977" s="13" t="s">
        <v>46</v>
      </c>
      <c r="AX5977" s="13" t="s">
        <v>85</v>
      </c>
      <c r="AY5977" s="246" t="s">
        <v>241</v>
      </c>
    </row>
    <row r="5978" s="14" customFormat="1">
      <c r="A5978" s="14"/>
      <c r="B5978" s="247"/>
      <c r="C5978" s="248"/>
      <c r="D5978" s="238" t="s">
        <v>252</v>
      </c>
      <c r="E5978" s="249" t="s">
        <v>39</v>
      </c>
      <c r="F5978" s="250" t="s">
        <v>93</v>
      </c>
      <c r="G5978" s="248"/>
      <c r="H5978" s="251">
        <v>2</v>
      </c>
      <c r="I5978" s="252"/>
      <c r="J5978" s="248"/>
      <c r="K5978" s="248"/>
      <c r="L5978" s="253"/>
      <c r="M5978" s="254"/>
      <c r="N5978" s="255"/>
      <c r="O5978" s="255"/>
      <c r="P5978" s="255"/>
      <c r="Q5978" s="255"/>
      <c r="R5978" s="255"/>
      <c r="S5978" s="255"/>
      <c r="T5978" s="256"/>
      <c r="U5978" s="14"/>
      <c r="V5978" s="14"/>
      <c r="W5978" s="14"/>
      <c r="X5978" s="14"/>
      <c r="Y5978" s="14"/>
      <c r="Z5978" s="14"/>
      <c r="AA5978" s="14"/>
      <c r="AB5978" s="14"/>
      <c r="AC5978" s="14"/>
      <c r="AD5978" s="14"/>
      <c r="AE5978" s="14"/>
      <c r="AT5978" s="257" t="s">
        <v>252</v>
      </c>
      <c r="AU5978" s="257" t="s">
        <v>93</v>
      </c>
      <c r="AV5978" s="14" t="s">
        <v>93</v>
      </c>
      <c r="AW5978" s="14" t="s">
        <v>46</v>
      </c>
      <c r="AX5978" s="14" t="s">
        <v>85</v>
      </c>
      <c r="AY5978" s="257" t="s">
        <v>241</v>
      </c>
    </row>
    <row r="5979" s="13" customFormat="1">
      <c r="A5979" s="13"/>
      <c r="B5979" s="236"/>
      <c r="C5979" s="237"/>
      <c r="D5979" s="238" t="s">
        <v>252</v>
      </c>
      <c r="E5979" s="239" t="s">
        <v>39</v>
      </c>
      <c r="F5979" s="240" t="s">
        <v>5293</v>
      </c>
      <c r="G5979" s="237"/>
      <c r="H5979" s="239" t="s">
        <v>39</v>
      </c>
      <c r="I5979" s="241"/>
      <c r="J5979" s="237"/>
      <c r="K5979" s="237"/>
      <c r="L5979" s="242"/>
      <c r="M5979" s="243"/>
      <c r="N5979" s="244"/>
      <c r="O5979" s="244"/>
      <c r="P5979" s="244"/>
      <c r="Q5979" s="244"/>
      <c r="R5979" s="244"/>
      <c r="S5979" s="244"/>
      <c r="T5979" s="245"/>
      <c r="U5979" s="13"/>
      <c r="V5979" s="13"/>
      <c r="W5979" s="13"/>
      <c r="X5979" s="13"/>
      <c r="Y5979" s="13"/>
      <c r="Z5979" s="13"/>
      <c r="AA5979" s="13"/>
      <c r="AB5979" s="13"/>
      <c r="AC5979" s="13"/>
      <c r="AD5979" s="13"/>
      <c r="AE5979" s="13"/>
      <c r="AT5979" s="246" t="s">
        <v>252</v>
      </c>
      <c r="AU5979" s="246" t="s">
        <v>93</v>
      </c>
      <c r="AV5979" s="13" t="s">
        <v>23</v>
      </c>
      <c r="AW5979" s="13" t="s">
        <v>46</v>
      </c>
      <c r="AX5979" s="13" t="s">
        <v>85</v>
      </c>
      <c r="AY5979" s="246" t="s">
        <v>241</v>
      </c>
    </row>
    <row r="5980" s="14" customFormat="1">
      <c r="A5980" s="14"/>
      <c r="B5980" s="247"/>
      <c r="C5980" s="248"/>
      <c r="D5980" s="238" t="s">
        <v>252</v>
      </c>
      <c r="E5980" s="249" t="s">
        <v>39</v>
      </c>
      <c r="F5980" s="250" t="s">
        <v>113</v>
      </c>
      <c r="G5980" s="248"/>
      <c r="H5980" s="251">
        <v>3</v>
      </c>
      <c r="I5980" s="252"/>
      <c r="J5980" s="248"/>
      <c r="K5980" s="248"/>
      <c r="L5980" s="253"/>
      <c r="M5980" s="254"/>
      <c r="N5980" s="255"/>
      <c r="O5980" s="255"/>
      <c r="P5980" s="255"/>
      <c r="Q5980" s="255"/>
      <c r="R5980" s="255"/>
      <c r="S5980" s="255"/>
      <c r="T5980" s="256"/>
      <c r="U5980" s="14"/>
      <c r="V5980" s="14"/>
      <c r="W5980" s="14"/>
      <c r="X5980" s="14"/>
      <c r="Y5980" s="14"/>
      <c r="Z5980" s="14"/>
      <c r="AA5980" s="14"/>
      <c r="AB5980" s="14"/>
      <c r="AC5980" s="14"/>
      <c r="AD5980" s="14"/>
      <c r="AE5980" s="14"/>
      <c r="AT5980" s="257" t="s">
        <v>252</v>
      </c>
      <c r="AU5980" s="257" t="s">
        <v>93</v>
      </c>
      <c r="AV5980" s="14" t="s">
        <v>93</v>
      </c>
      <c r="AW5980" s="14" t="s">
        <v>46</v>
      </c>
      <c r="AX5980" s="14" t="s">
        <v>85</v>
      </c>
      <c r="AY5980" s="257" t="s">
        <v>241</v>
      </c>
    </row>
    <row r="5981" s="13" customFormat="1">
      <c r="A5981" s="13"/>
      <c r="B5981" s="236"/>
      <c r="C5981" s="237"/>
      <c r="D5981" s="238" t="s">
        <v>252</v>
      </c>
      <c r="E5981" s="239" t="s">
        <v>39</v>
      </c>
      <c r="F5981" s="240" t="s">
        <v>5295</v>
      </c>
      <c r="G5981" s="237"/>
      <c r="H5981" s="239" t="s">
        <v>39</v>
      </c>
      <c r="I5981" s="241"/>
      <c r="J5981" s="237"/>
      <c r="K5981" s="237"/>
      <c r="L5981" s="242"/>
      <c r="M5981" s="243"/>
      <c r="N5981" s="244"/>
      <c r="O5981" s="244"/>
      <c r="P5981" s="244"/>
      <c r="Q5981" s="244"/>
      <c r="R5981" s="244"/>
      <c r="S5981" s="244"/>
      <c r="T5981" s="245"/>
      <c r="U5981" s="13"/>
      <c r="V5981" s="13"/>
      <c r="W5981" s="13"/>
      <c r="X5981" s="13"/>
      <c r="Y5981" s="13"/>
      <c r="Z5981" s="13"/>
      <c r="AA5981" s="13"/>
      <c r="AB5981" s="13"/>
      <c r="AC5981" s="13"/>
      <c r="AD5981" s="13"/>
      <c r="AE5981" s="13"/>
      <c r="AT5981" s="246" t="s">
        <v>252</v>
      </c>
      <c r="AU5981" s="246" t="s">
        <v>93</v>
      </c>
      <c r="AV5981" s="13" t="s">
        <v>23</v>
      </c>
      <c r="AW5981" s="13" t="s">
        <v>46</v>
      </c>
      <c r="AX5981" s="13" t="s">
        <v>85</v>
      </c>
      <c r="AY5981" s="246" t="s">
        <v>241</v>
      </c>
    </row>
    <row r="5982" s="14" customFormat="1">
      <c r="A5982" s="14"/>
      <c r="B5982" s="247"/>
      <c r="C5982" s="248"/>
      <c r="D5982" s="238" t="s">
        <v>252</v>
      </c>
      <c r="E5982" s="249" t="s">
        <v>39</v>
      </c>
      <c r="F5982" s="250" t="s">
        <v>248</v>
      </c>
      <c r="G5982" s="248"/>
      <c r="H5982" s="251">
        <v>4</v>
      </c>
      <c r="I5982" s="252"/>
      <c r="J5982" s="248"/>
      <c r="K5982" s="248"/>
      <c r="L5982" s="253"/>
      <c r="M5982" s="254"/>
      <c r="N5982" s="255"/>
      <c r="O5982" s="255"/>
      <c r="P5982" s="255"/>
      <c r="Q5982" s="255"/>
      <c r="R5982" s="255"/>
      <c r="S5982" s="255"/>
      <c r="T5982" s="256"/>
      <c r="U5982" s="14"/>
      <c r="V5982" s="14"/>
      <c r="W5982" s="14"/>
      <c r="X5982" s="14"/>
      <c r="Y5982" s="14"/>
      <c r="Z5982" s="14"/>
      <c r="AA5982" s="14"/>
      <c r="AB5982" s="14"/>
      <c r="AC5982" s="14"/>
      <c r="AD5982" s="14"/>
      <c r="AE5982" s="14"/>
      <c r="AT5982" s="257" t="s">
        <v>252</v>
      </c>
      <c r="AU5982" s="257" t="s">
        <v>93</v>
      </c>
      <c r="AV5982" s="14" t="s">
        <v>93</v>
      </c>
      <c r="AW5982" s="14" t="s">
        <v>46</v>
      </c>
      <c r="AX5982" s="14" t="s">
        <v>85</v>
      </c>
      <c r="AY5982" s="257" t="s">
        <v>241</v>
      </c>
    </row>
    <row r="5983" s="13" customFormat="1">
      <c r="A5983" s="13"/>
      <c r="B5983" s="236"/>
      <c r="C5983" s="237"/>
      <c r="D5983" s="238" t="s">
        <v>252</v>
      </c>
      <c r="E5983" s="239" t="s">
        <v>39</v>
      </c>
      <c r="F5983" s="240" t="s">
        <v>5298</v>
      </c>
      <c r="G5983" s="237"/>
      <c r="H5983" s="239" t="s">
        <v>39</v>
      </c>
      <c r="I5983" s="241"/>
      <c r="J5983" s="237"/>
      <c r="K5983" s="237"/>
      <c r="L5983" s="242"/>
      <c r="M5983" s="243"/>
      <c r="N5983" s="244"/>
      <c r="O5983" s="244"/>
      <c r="P5983" s="244"/>
      <c r="Q5983" s="244"/>
      <c r="R5983" s="244"/>
      <c r="S5983" s="244"/>
      <c r="T5983" s="245"/>
      <c r="U5983" s="13"/>
      <c r="V5983" s="13"/>
      <c r="W5983" s="13"/>
      <c r="X5983" s="13"/>
      <c r="Y5983" s="13"/>
      <c r="Z5983" s="13"/>
      <c r="AA5983" s="13"/>
      <c r="AB5983" s="13"/>
      <c r="AC5983" s="13"/>
      <c r="AD5983" s="13"/>
      <c r="AE5983" s="13"/>
      <c r="AT5983" s="246" t="s">
        <v>252</v>
      </c>
      <c r="AU5983" s="246" t="s">
        <v>93</v>
      </c>
      <c r="AV5983" s="13" t="s">
        <v>23</v>
      </c>
      <c r="AW5983" s="13" t="s">
        <v>46</v>
      </c>
      <c r="AX5983" s="13" t="s">
        <v>85</v>
      </c>
      <c r="AY5983" s="246" t="s">
        <v>241</v>
      </c>
    </row>
    <row r="5984" s="14" customFormat="1">
      <c r="A5984" s="14"/>
      <c r="B5984" s="247"/>
      <c r="C5984" s="248"/>
      <c r="D5984" s="238" t="s">
        <v>252</v>
      </c>
      <c r="E5984" s="249" t="s">
        <v>39</v>
      </c>
      <c r="F5984" s="250" t="s">
        <v>248</v>
      </c>
      <c r="G5984" s="248"/>
      <c r="H5984" s="251">
        <v>4</v>
      </c>
      <c r="I5984" s="252"/>
      <c r="J5984" s="248"/>
      <c r="K5984" s="248"/>
      <c r="L5984" s="253"/>
      <c r="M5984" s="254"/>
      <c r="N5984" s="255"/>
      <c r="O5984" s="255"/>
      <c r="P5984" s="255"/>
      <c r="Q5984" s="255"/>
      <c r="R5984" s="255"/>
      <c r="S5984" s="255"/>
      <c r="T5984" s="256"/>
      <c r="U5984" s="14"/>
      <c r="V5984" s="14"/>
      <c r="W5984" s="14"/>
      <c r="X5984" s="14"/>
      <c r="Y5984" s="14"/>
      <c r="Z5984" s="14"/>
      <c r="AA5984" s="14"/>
      <c r="AB5984" s="14"/>
      <c r="AC5984" s="14"/>
      <c r="AD5984" s="14"/>
      <c r="AE5984" s="14"/>
      <c r="AT5984" s="257" t="s">
        <v>252</v>
      </c>
      <c r="AU5984" s="257" t="s">
        <v>93</v>
      </c>
      <c r="AV5984" s="14" t="s">
        <v>93</v>
      </c>
      <c r="AW5984" s="14" t="s">
        <v>46</v>
      </c>
      <c r="AX5984" s="14" t="s">
        <v>85</v>
      </c>
      <c r="AY5984" s="257" t="s">
        <v>241</v>
      </c>
    </row>
    <row r="5985" s="15" customFormat="1">
      <c r="A5985" s="15"/>
      <c r="B5985" s="258"/>
      <c r="C5985" s="259"/>
      <c r="D5985" s="238" t="s">
        <v>252</v>
      </c>
      <c r="E5985" s="260" t="s">
        <v>39</v>
      </c>
      <c r="F5985" s="261" t="s">
        <v>274</v>
      </c>
      <c r="G5985" s="259"/>
      <c r="H5985" s="262">
        <v>15</v>
      </c>
      <c r="I5985" s="263"/>
      <c r="J5985" s="259"/>
      <c r="K5985" s="259"/>
      <c r="L5985" s="264"/>
      <c r="M5985" s="265"/>
      <c r="N5985" s="266"/>
      <c r="O5985" s="266"/>
      <c r="P5985" s="266"/>
      <c r="Q5985" s="266"/>
      <c r="R5985" s="266"/>
      <c r="S5985" s="266"/>
      <c r="T5985" s="267"/>
      <c r="U5985" s="15"/>
      <c r="V5985" s="15"/>
      <c r="W5985" s="15"/>
      <c r="X5985" s="15"/>
      <c r="Y5985" s="15"/>
      <c r="Z5985" s="15"/>
      <c r="AA5985" s="15"/>
      <c r="AB5985" s="15"/>
      <c r="AC5985" s="15"/>
      <c r="AD5985" s="15"/>
      <c r="AE5985" s="15"/>
      <c r="AT5985" s="268" t="s">
        <v>252</v>
      </c>
      <c r="AU5985" s="268" t="s">
        <v>93</v>
      </c>
      <c r="AV5985" s="15" t="s">
        <v>248</v>
      </c>
      <c r="AW5985" s="15" t="s">
        <v>46</v>
      </c>
      <c r="AX5985" s="15" t="s">
        <v>23</v>
      </c>
      <c r="AY5985" s="268" t="s">
        <v>241</v>
      </c>
    </row>
    <row r="5986" s="2" customFormat="1" ht="24.15" customHeight="1">
      <c r="A5986" s="42"/>
      <c r="B5986" s="43"/>
      <c r="C5986" s="218" t="s">
        <v>5304</v>
      </c>
      <c r="D5986" s="218" t="s">
        <v>243</v>
      </c>
      <c r="E5986" s="219" t="s">
        <v>5305</v>
      </c>
      <c r="F5986" s="220" t="s">
        <v>5306</v>
      </c>
      <c r="G5986" s="221" t="s">
        <v>145</v>
      </c>
      <c r="H5986" s="222">
        <v>619.06899999999996</v>
      </c>
      <c r="I5986" s="223"/>
      <c r="J5986" s="224">
        <f>ROUND(I5986*H5986,2)</f>
        <v>0</v>
      </c>
      <c r="K5986" s="220" t="s">
        <v>247</v>
      </c>
      <c r="L5986" s="48"/>
      <c r="M5986" s="225" t="s">
        <v>39</v>
      </c>
      <c r="N5986" s="226" t="s">
        <v>56</v>
      </c>
      <c r="O5986" s="88"/>
      <c r="P5986" s="227">
        <f>O5986*H5986</f>
        <v>0</v>
      </c>
      <c r="Q5986" s="227">
        <v>0.0070499999999999998</v>
      </c>
      <c r="R5986" s="227">
        <f>Q5986*H5986</f>
        <v>4.3644364499999995</v>
      </c>
      <c r="S5986" s="227">
        <v>0</v>
      </c>
      <c r="T5986" s="228">
        <f>S5986*H5986</f>
        <v>0</v>
      </c>
      <c r="U5986" s="42"/>
      <c r="V5986" s="42"/>
      <c r="W5986" s="42"/>
      <c r="X5986" s="42"/>
      <c r="Y5986" s="42"/>
      <c r="Z5986" s="42"/>
      <c r="AA5986" s="42"/>
      <c r="AB5986" s="42"/>
      <c r="AC5986" s="42"/>
      <c r="AD5986" s="42"/>
      <c r="AE5986" s="42"/>
      <c r="AR5986" s="229" t="s">
        <v>462</v>
      </c>
      <c r="AT5986" s="229" t="s">
        <v>243</v>
      </c>
      <c r="AU5986" s="229" t="s">
        <v>93</v>
      </c>
      <c r="AY5986" s="20" t="s">
        <v>241</v>
      </c>
      <c r="BE5986" s="230">
        <f>IF(N5986="základní",J5986,0)</f>
        <v>0</v>
      </c>
      <c r="BF5986" s="230">
        <f>IF(N5986="snížená",J5986,0)</f>
        <v>0</v>
      </c>
      <c r="BG5986" s="230">
        <f>IF(N5986="zákl. přenesená",J5986,0)</f>
        <v>0</v>
      </c>
      <c r="BH5986" s="230">
        <f>IF(N5986="sníž. přenesená",J5986,0)</f>
        <v>0</v>
      </c>
      <c r="BI5986" s="230">
        <f>IF(N5986="nulová",J5986,0)</f>
        <v>0</v>
      </c>
      <c r="BJ5986" s="20" t="s">
        <v>23</v>
      </c>
      <c r="BK5986" s="230">
        <f>ROUND(I5986*H5986,2)</f>
        <v>0</v>
      </c>
      <c r="BL5986" s="20" t="s">
        <v>462</v>
      </c>
      <c r="BM5986" s="229" t="s">
        <v>5307</v>
      </c>
    </row>
    <row r="5987" s="2" customFormat="1">
      <c r="A5987" s="42"/>
      <c r="B5987" s="43"/>
      <c r="C5987" s="44"/>
      <c r="D5987" s="231" t="s">
        <v>250</v>
      </c>
      <c r="E5987" s="44"/>
      <c r="F5987" s="232" t="s">
        <v>5308</v>
      </c>
      <c r="G5987" s="44"/>
      <c r="H5987" s="44"/>
      <c r="I5987" s="233"/>
      <c r="J5987" s="44"/>
      <c r="K5987" s="44"/>
      <c r="L5987" s="48"/>
      <c r="M5987" s="234"/>
      <c r="N5987" s="235"/>
      <c r="O5987" s="88"/>
      <c r="P5987" s="88"/>
      <c r="Q5987" s="88"/>
      <c r="R5987" s="88"/>
      <c r="S5987" s="88"/>
      <c r="T5987" s="89"/>
      <c r="U5987" s="42"/>
      <c r="V5987" s="42"/>
      <c r="W5987" s="42"/>
      <c r="X5987" s="42"/>
      <c r="Y5987" s="42"/>
      <c r="Z5987" s="42"/>
      <c r="AA5987" s="42"/>
      <c r="AB5987" s="42"/>
      <c r="AC5987" s="42"/>
      <c r="AD5987" s="42"/>
      <c r="AE5987" s="42"/>
      <c r="AT5987" s="20" t="s">
        <v>250</v>
      </c>
      <c r="AU5987" s="20" t="s">
        <v>93</v>
      </c>
    </row>
    <row r="5988" s="13" customFormat="1">
      <c r="A5988" s="13"/>
      <c r="B5988" s="236"/>
      <c r="C5988" s="237"/>
      <c r="D5988" s="238" t="s">
        <v>252</v>
      </c>
      <c r="E5988" s="239" t="s">
        <v>39</v>
      </c>
      <c r="F5988" s="240" t="s">
        <v>4907</v>
      </c>
      <c r="G5988" s="237"/>
      <c r="H5988" s="239" t="s">
        <v>39</v>
      </c>
      <c r="I5988" s="241"/>
      <c r="J5988" s="237"/>
      <c r="K5988" s="237"/>
      <c r="L5988" s="242"/>
      <c r="M5988" s="243"/>
      <c r="N5988" s="244"/>
      <c r="O5988" s="244"/>
      <c r="P5988" s="244"/>
      <c r="Q5988" s="244"/>
      <c r="R5988" s="244"/>
      <c r="S5988" s="244"/>
      <c r="T5988" s="245"/>
      <c r="U5988" s="13"/>
      <c r="V5988" s="13"/>
      <c r="W5988" s="13"/>
      <c r="X5988" s="13"/>
      <c r="Y5988" s="13"/>
      <c r="Z5988" s="13"/>
      <c r="AA5988" s="13"/>
      <c r="AB5988" s="13"/>
      <c r="AC5988" s="13"/>
      <c r="AD5988" s="13"/>
      <c r="AE5988" s="13"/>
      <c r="AT5988" s="246" t="s">
        <v>252</v>
      </c>
      <c r="AU5988" s="246" t="s">
        <v>93</v>
      </c>
      <c r="AV5988" s="13" t="s">
        <v>23</v>
      </c>
      <c r="AW5988" s="13" t="s">
        <v>46</v>
      </c>
      <c r="AX5988" s="13" t="s">
        <v>85</v>
      </c>
      <c r="AY5988" s="246" t="s">
        <v>241</v>
      </c>
    </row>
    <row r="5989" s="13" customFormat="1">
      <c r="A5989" s="13"/>
      <c r="B5989" s="236"/>
      <c r="C5989" s="237"/>
      <c r="D5989" s="238" t="s">
        <v>252</v>
      </c>
      <c r="E5989" s="239" t="s">
        <v>39</v>
      </c>
      <c r="F5989" s="240" t="s">
        <v>2342</v>
      </c>
      <c r="G5989" s="237"/>
      <c r="H5989" s="239" t="s">
        <v>39</v>
      </c>
      <c r="I5989" s="241"/>
      <c r="J5989" s="237"/>
      <c r="K5989" s="237"/>
      <c r="L5989" s="242"/>
      <c r="M5989" s="243"/>
      <c r="N5989" s="244"/>
      <c r="O5989" s="244"/>
      <c r="P5989" s="244"/>
      <c r="Q5989" s="244"/>
      <c r="R5989" s="244"/>
      <c r="S5989" s="244"/>
      <c r="T5989" s="245"/>
      <c r="U5989" s="13"/>
      <c r="V5989" s="13"/>
      <c r="W5989" s="13"/>
      <c r="X5989" s="13"/>
      <c r="Y5989" s="13"/>
      <c r="Z5989" s="13"/>
      <c r="AA5989" s="13"/>
      <c r="AB5989" s="13"/>
      <c r="AC5989" s="13"/>
      <c r="AD5989" s="13"/>
      <c r="AE5989" s="13"/>
      <c r="AT5989" s="246" t="s">
        <v>252</v>
      </c>
      <c r="AU5989" s="246" t="s">
        <v>93</v>
      </c>
      <c r="AV5989" s="13" t="s">
        <v>23</v>
      </c>
      <c r="AW5989" s="13" t="s">
        <v>46</v>
      </c>
      <c r="AX5989" s="13" t="s">
        <v>85</v>
      </c>
      <c r="AY5989" s="246" t="s">
        <v>241</v>
      </c>
    </row>
    <row r="5990" s="14" customFormat="1">
      <c r="A5990" s="14"/>
      <c r="B5990" s="247"/>
      <c r="C5990" s="248"/>
      <c r="D5990" s="238" t="s">
        <v>252</v>
      </c>
      <c r="E5990" s="249" t="s">
        <v>39</v>
      </c>
      <c r="F5990" s="250" t="s">
        <v>3517</v>
      </c>
      <c r="G5990" s="248"/>
      <c r="H5990" s="251">
        <v>19.149999999999999</v>
      </c>
      <c r="I5990" s="252"/>
      <c r="J5990" s="248"/>
      <c r="K5990" s="248"/>
      <c r="L5990" s="253"/>
      <c r="M5990" s="254"/>
      <c r="N5990" s="255"/>
      <c r="O5990" s="255"/>
      <c r="P5990" s="255"/>
      <c r="Q5990" s="255"/>
      <c r="R5990" s="255"/>
      <c r="S5990" s="255"/>
      <c r="T5990" s="256"/>
      <c r="U5990" s="14"/>
      <c r="V5990" s="14"/>
      <c r="W5990" s="14"/>
      <c r="X5990" s="14"/>
      <c r="Y5990" s="14"/>
      <c r="Z5990" s="14"/>
      <c r="AA5990" s="14"/>
      <c r="AB5990" s="14"/>
      <c r="AC5990" s="14"/>
      <c r="AD5990" s="14"/>
      <c r="AE5990" s="14"/>
      <c r="AT5990" s="257" t="s">
        <v>252</v>
      </c>
      <c r="AU5990" s="257" t="s">
        <v>93</v>
      </c>
      <c r="AV5990" s="14" t="s">
        <v>93</v>
      </c>
      <c r="AW5990" s="14" t="s">
        <v>46</v>
      </c>
      <c r="AX5990" s="14" t="s">
        <v>85</v>
      </c>
      <c r="AY5990" s="257" t="s">
        <v>241</v>
      </c>
    </row>
    <row r="5991" s="14" customFormat="1">
      <c r="A5991" s="14"/>
      <c r="B5991" s="247"/>
      <c r="C5991" s="248"/>
      <c r="D5991" s="238" t="s">
        <v>252</v>
      </c>
      <c r="E5991" s="249" t="s">
        <v>39</v>
      </c>
      <c r="F5991" s="250" t="s">
        <v>3518</v>
      </c>
      <c r="G5991" s="248"/>
      <c r="H5991" s="251">
        <v>26.18</v>
      </c>
      <c r="I5991" s="252"/>
      <c r="J5991" s="248"/>
      <c r="K5991" s="248"/>
      <c r="L5991" s="253"/>
      <c r="M5991" s="254"/>
      <c r="N5991" s="255"/>
      <c r="O5991" s="255"/>
      <c r="P5991" s="255"/>
      <c r="Q5991" s="255"/>
      <c r="R5991" s="255"/>
      <c r="S5991" s="255"/>
      <c r="T5991" s="256"/>
      <c r="U5991" s="14"/>
      <c r="V5991" s="14"/>
      <c r="W5991" s="14"/>
      <c r="X5991" s="14"/>
      <c r="Y5991" s="14"/>
      <c r="Z5991" s="14"/>
      <c r="AA5991" s="14"/>
      <c r="AB5991" s="14"/>
      <c r="AC5991" s="14"/>
      <c r="AD5991" s="14"/>
      <c r="AE5991" s="14"/>
      <c r="AT5991" s="257" t="s">
        <v>252</v>
      </c>
      <c r="AU5991" s="257" t="s">
        <v>93</v>
      </c>
      <c r="AV5991" s="14" t="s">
        <v>93</v>
      </c>
      <c r="AW5991" s="14" t="s">
        <v>46</v>
      </c>
      <c r="AX5991" s="14" t="s">
        <v>85</v>
      </c>
      <c r="AY5991" s="257" t="s">
        <v>241</v>
      </c>
    </row>
    <row r="5992" s="14" customFormat="1">
      <c r="A5992" s="14"/>
      <c r="B5992" s="247"/>
      <c r="C5992" s="248"/>
      <c r="D5992" s="238" t="s">
        <v>252</v>
      </c>
      <c r="E5992" s="249" t="s">
        <v>39</v>
      </c>
      <c r="F5992" s="250" t="s">
        <v>3519</v>
      </c>
      <c r="G5992" s="248"/>
      <c r="H5992" s="251">
        <v>42.609999999999999</v>
      </c>
      <c r="I5992" s="252"/>
      <c r="J5992" s="248"/>
      <c r="K5992" s="248"/>
      <c r="L5992" s="253"/>
      <c r="M5992" s="254"/>
      <c r="N5992" s="255"/>
      <c r="O5992" s="255"/>
      <c r="P5992" s="255"/>
      <c r="Q5992" s="255"/>
      <c r="R5992" s="255"/>
      <c r="S5992" s="255"/>
      <c r="T5992" s="256"/>
      <c r="U5992" s="14"/>
      <c r="V5992" s="14"/>
      <c r="W5992" s="14"/>
      <c r="X5992" s="14"/>
      <c r="Y5992" s="14"/>
      <c r="Z5992" s="14"/>
      <c r="AA5992" s="14"/>
      <c r="AB5992" s="14"/>
      <c r="AC5992" s="14"/>
      <c r="AD5992" s="14"/>
      <c r="AE5992" s="14"/>
      <c r="AT5992" s="257" t="s">
        <v>252</v>
      </c>
      <c r="AU5992" s="257" t="s">
        <v>93</v>
      </c>
      <c r="AV5992" s="14" t="s">
        <v>93</v>
      </c>
      <c r="AW5992" s="14" t="s">
        <v>46</v>
      </c>
      <c r="AX5992" s="14" t="s">
        <v>85</v>
      </c>
      <c r="AY5992" s="257" t="s">
        <v>241</v>
      </c>
    </row>
    <row r="5993" s="14" customFormat="1">
      <c r="A5993" s="14"/>
      <c r="B5993" s="247"/>
      <c r="C5993" s="248"/>
      <c r="D5993" s="238" t="s">
        <v>252</v>
      </c>
      <c r="E5993" s="249" t="s">
        <v>39</v>
      </c>
      <c r="F5993" s="250" t="s">
        <v>3520</v>
      </c>
      <c r="G5993" s="248"/>
      <c r="H5993" s="251">
        <v>21.120000000000001</v>
      </c>
      <c r="I5993" s="252"/>
      <c r="J5993" s="248"/>
      <c r="K5993" s="248"/>
      <c r="L5993" s="253"/>
      <c r="M5993" s="254"/>
      <c r="N5993" s="255"/>
      <c r="O5993" s="255"/>
      <c r="P5993" s="255"/>
      <c r="Q5993" s="255"/>
      <c r="R5993" s="255"/>
      <c r="S5993" s="255"/>
      <c r="T5993" s="256"/>
      <c r="U5993" s="14"/>
      <c r="V5993" s="14"/>
      <c r="W5993" s="14"/>
      <c r="X5993" s="14"/>
      <c r="Y5993" s="14"/>
      <c r="Z5993" s="14"/>
      <c r="AA5993" s="14"/>
      <c r="AB5993" s="14"/>
      <c r="AC5993" s="14"/>
      <c r="AD5993" s="14"/>
      <c r="AE5993" s="14"/>
      <c r="AT5993" s="257" t="s">
        <v>252</v>
      </c>
      <c r="AU5993" s="257" t="s">
        <v>93</v>
      </c>
      <c r="AV5993" s="14" t="s">
        <v>93</v>
      </c>
      <c r="AW5993" s="14" t="s">
        <v>46</v>
      </c>
      <c r="AX5993" s="14" t="s">
        <v>85</v>
      </c>
      <c r="AY5993" s="257" t="s">
        <v>241</v>
      </c>
    </row>
    <row r="5994" s="14" customFormat="1">
      <c r="A5994" s="14"/>
      <c r="B5994" s="247"/>
      <c r="C5994" s="248"/>
      <c r="D5994" s="238" t="s">
        <v>252</v>
      </c>
      <c r="E5994" s="249" t="s">
        <v>39</v>
      </c>
      <c r="F5994" s="250" t="s">
        <v>3521</v>
      </c>
      <c r="G5994" s="248"/>
      <c r="H5994" s="251">
        <v>7.5</v>
      </c>
      <c r="I5994" s="252"/>
      <c r="J5994" s="248"/>
      <c r="K5994" s="248"/>
      <c r="L5994" s="253"/>
      <c r="M5994" s="254"/>
      <c r="N5994" s="255"/>
      <c r="O5994" s="255"/>
      <c r="P5994" s="255"/>
      <c r="Q5994" s="255"/>
      <c r="R5994" s="255"/>
      <c r="S5994" s="255"/>
      <c r="T5994" s="256"/>
      <c r="U5994" s="14"/>
      <c r="V5994" s="14"/>
      <c r="W5994" s="14"/>
      <c r="X5994" s="14"/>
      <c r="Y5994" s="14"/>
      <c r="Z5994" s="14"/>
      <c r="AA5994" s="14"/>
      <c r="AB5994" s="14"/>
      <c r="AC5994" s="14"/>
      <c r="AD5994" s="14"/>
      <c r="AE5994" s="14"/>
      <c r="AT5994" s="257" t="s">
        <v>252</v>
      </c>
      <c r="AU5994" s="257" t="s">
        <v>93</v>
      </c>
      <c r="AV5994" s="14" t="s">
        <v>93</v>
      </c>
      <c r="AW5994" s="14" t="s">
        <v>46</v>
      </c>
      <c r="AX5994" s="14" t="s">
        <v>85</v>
      </c>
      <c r="AY5994" s="257" t="s">
        <v>241</v>
      </c>
    </row>
    <row r="5995" s="14" customFormat="1">
      <c r="A5995" s="14"/>
      <c r="B5995" s="247"/>
      <c r="C5995" s="248"/>
      <c r="D5995" s="238" t="s">
        <v>252</v>
      </c>
      <c r="E5995" s="249" t="s">
        <v>39</v>
      </c>
      <c r="F5995" s="250" t="s">
        <v>3523</v>
      </c>
      <c r="G5995" s="248"/>
      <c r="H5995" s="251">
        <v>11.449999999999999</v>
      </c>
      <c r="I5995" s="252"/>
      <c r="J5995" s="248"/>
      <c r="K5995" s="248"/>
      <c r="L5995" s="253"/>
      <c r="M5995" s="254"/>
      <c r="N5995" s="255"/>
      <c r="O5995" s="255"/>
      <c r="P5995" s="255"/>
      <c r="Q5995" s="255"/>
      <c r="R5995" s="255"/>
      <c r="S5995" s="255"/>
      <c r="T5995" s="256"/>
      <c r="U5995" s="14"/>
      <c r="V5995" s="14"/>
      <c r="W5995" s="14"/>
      <c r="X5995" s="14"/>
      <c r="Y5995" s="14"/>
      <c r="Z5995" s="14"/>
      <c r="AA5995" s="14"/>
      <c r="AB5995" s="14"/>
      <c r="AC5995" s="14"/>
      <c r="AD5995" s="14"/>
      <c r="AE5995" s="14"/>
      <c r="AT5995" s="257" t="s">
        <v>252</v>
      </c>
      <c r="AU5995" s="257" t="s">
        <v>93</v>
      </c>
      <c r="AV5995" s="14" t="s">
        <v>93</v>
      </c>
      <c r="AW5995" s="14" t="s">
        <v>46</v>
      </c>
      <c r="AX5995" s="14" t="s">
        <v>85</v>
      </c>
      <c r="AY5995" s="257" t="s">
        <v>241</v>
      </c>
    </row>
    <row r="5996" s="14" customFormat="1">
      <c r="A5996" s="14"/>
      <c r="B5996" s="247"/>
      <c r="C5996" s="248"/>
      <c r="D5996" s="238" t="s">
        <v>252</v>
      </c>
      <c r="E5996" s="249" t="s">
        <v>39</v>
      </c>
      <c r="F5996" s="250" t="s">
        <v>3524</v>
      </c>
      <c r="G5996" s="248"/>
      <c r="H5996" s="251">
        <v>15.779999999999999</v>
      </c>
      <c r="I5996" s="252"/>
      <c r="J5996" s="248"/>
      <c r="K5996" s="248"/>
      <c r="L5996" s="253"/>
      <c r="M5996" s="254"/>
      <c r="N5996" s="255"/>
      <c r="O5996" s="255"/>
      <c r="P5996" s="255"/>
      <c r="Q5996" s="255"/>
      <c r="R5996" s="255"/>
      <c r="S5996" s="255"/>
      <c r="T5996" s="256"/>
      <c r="U5996" s="14"/>
      <c r="V5996" s="14"/>
      <c r="W5996" s="14"/>
      <c r="X5996" s="14"/>
      <c r="Y5996" s="14"/>
      <c r="Z5996" s="14"/>
      <c r="AA5996" s="14"/>
      <c r="AB5996" s="14"/>
      <c r="AC5996" s="14"/>
      <c r="AD5996" s="14"/>
      <c r="AE5996" s="14"/>
      <c r="AT5996" s="257" t="s">
        <v>252</v>
      </c>
      <c r="AU5996" s="257" t="s">
        <v>93</v>
      </c>
      <c r="AV5996" s="14" t="s">
        <v>93</v>
      </c>
      <c r="AW5996" s="14" t="s">
        <v>46</v>
      </c>
      <c r="AX5996" s="14" t="s">
        <v>85</v>
      </c>
      <c r="AY5996" s="257" t="s">
        <v>241</v>
      </c>
    </row>
    <row r="5997" s="14" customFormat="1">
      <c r="A5997" s="14"/>
      <c r="B5997" s="247"/>
      <c r="C5997" s="248"/>
      <c r="D5997" s="238" t="s">
        <v>252</v>
      </c>
      <c r="E5997" s="249" t="s">
        <v>39</v>
      </c>
      <c r="F5997" s="250" t="s">
        <v>3525</v>
      </c>
      <c r="G5997" s="248"/>
      <c r="H5997" s="251">
        <v>17.050000000000001</v>
      </c>
      <c r="I5997" s="252"/>
      <c r="J5997" s="248"/>
      <c r="K5997" s="248"/>
      <c r="L5997" s="253"/>
      <c r="M5997" s="254"/>
      <c r="N5997" s="255"/>
      <c r="O5997" s="255"/>
      <c r="P5997" s="255"/>
      <c r="Q5997" s="255"/>
      <c r="R5997" s="255"/>
      <c r="S5997" s="255"/>
      <c r="T5997" s="256"/>
      <c r="U5997" s="14"/>
      <c r="V5997" s="14"/>
      <c r="W5997" s="14"/>
      <c r="X5997" s="14"/>
      <c r="Y5997" s="14"/>
      <c r="Z5997" s="14"/>
      <c r="AA5997" s="14"/>
      <c r="AB5997" s="14"/>
      <c r="AC5997" s="14"/>
      <c r="AD5997" s="14"/>
      <c r="AE5997" s="14"/>
      <c r="AT5997" s="257" t="s">
        <v>252</v>
      </c>
      <c r="AU5997" s="257" t="s">
        <v>93</v>
      </c>
      <c r="AV5997" s="14" t="s">
        <v>93</v>
      </c>
      <c r="AW5997" s="14" t="s">
        <v>46</v>
      </c>
      <c r="AX5997" s="14" t="s">
        <v>85</v>
      </c>
      <c r="AY5997" s="257" t="s">
        <v>241</v>
      </c>
    </row>
    <row r="5998" s="14" customFormat="1">
      <c r="A5998" s="14"/>
      <c r="B5998" s="247"/>
      <c r="C5998" s="248"/>
      <c r="D5998" s="238" t="s">
        <v>252</v>
      </c>
      <c r="E5998" s="249" t="s">
        <v>39</v>
      </c>
      <c r="F5998" s="250" t="s">
        <v>3526</v>
      </c>
      <c r="G5998" s="248"/>
      <c r="H5998" s="251">
        <v>15.01</v>
      </c>
      <c r="I5998" s="252"/>
      <c r="J5998" s="248"/>
      <c r="K5998" s="248"/>
      <c r="L5998" s="253"/>
      <c r="M5998" s="254"/>
      <c r="N5998" s="255"/>
      <c r="O5998" s="255"/>
      <c r="P5998" s="255"/>
      <c r="Q5998" s="255"/>
      <c r="R5998" s="255"/>
      <c r="S5998" s="255"/>
      <c r="T5998" s="256"/>
      <c r="U5998" s="14"/>
      <c r="V5998" s="14"/>
      <c r="W5998" s="14"/>
      <c r="X5998" s="14"/>
      <c r="Y5998" s="14"/>
      <c r="Z5998" s="14"/>
      <c r="AA5998" s="14"/>
      <c r="AB5998" s="14"/>
      <c r="AC5998" s="14"/>
      <c r="AD5998" s="14"/>
      <c r="AE5998" s="14"/>
      <c r="AT5998" s="257" t="s">
        <v>252</v>
      </c>
      <c r="AU5998" s="257" t="s">
        <v>93</v>
      </c>
      <c r="AV5998" s="14" t="s">
        <v>93</v>
      </c>
      <c r="AW5998" s="14" t="s">
        <v>46</v>
      </c>
      <c r="AX5998" s="14" t="s">
        <v>85</v>
      </c>
      <c r="AY5998" s="257" t="s">
        <v>241</v>
      </c>
    </row>
    <row r="5999" s="14" customFormat="1">
      <c r="A5999" s="14"/>
      <c r="B5999" s="247"/>
      <c r="C5999" s="248"/>
      <c r="D5999" s="238" t="s">
        <v>252</v>
      </c>
      <c r="E5999" s="249" t="s">
        <v>39</v>
      </c>
      <c r="F5999" s="250" t="s">
        <v>3527</v>
      </c>
      <c r="G5999" s="248"/>
      <c r="H5999" s="251">
        <v>28.219999999999999</v>
      </c>
      <c r="I5999" s="252"/>
      <c r="J5999" s="248"/>
      <c r="K5999" s="248"/>
      <c r="L5999" s="253"/>
      <c r="M5999" s="254"/>
      <c r="N5999" s="255"/>
      <c r="O5999" s="255"/>
      <c r="P5999" s="255"/>
      <c r="Q5999" s="255"/>
      <c r="R5999" s="255"/>
      <c r="S5999" s="255"/>
      <c r="T5999" s="256"/>
      <c r="U5999" s="14"/>
      <c r="V5999" s="14"/>
      <c r="W5999" s="14"/>
      <c r="X5999" s="14"/>
      <c r="Y5999" s="14"/>
      <c r="Z5999" s="14"/>
      <c r="AA5999" s="14"/>
      <c r="AB5999" s="14"/>
      <c r="AC5999" s="14"/>
      <c r="AD5999" s="14"/>
      <c r="AE5999" s="14"/>
      <c r="AT5999" s="257" t="s">
        <v>252</v>
      </c>
      <c r="AU5999" s="257" t="s">
        <v>93</v>
      </c>
      <c r="AV5999" s="14" t="s">
        <v>93</v>
      </c>
      <c r="AW5999" s="14" t="s">
        <v>46</v>
      </c>
      <c r="AX5999" s="14" t="s">
        <v>85</v>
      </c>
      <c r="AY5999" s="257" t="s">
        <v>241</v>
      </c>
    </row>
    <row r="6000" s="14" customFormat="1">
      <c r="A6000" s="14"/>
      <c r="B6000" s="247"/>
      <c r="C6000" s="248"/>
      <c r="D6000" s="238" t="s">
        <v>252</v>
      </c>
      <c r="E6000" s="249" t="s">
        <v>39</v>
      </c>
      <c r="F6000" s="250" t="s">
        <v>3528</v>
      </c>
      <c r="G6000" s="248"/>
      <c r="H6000" s="251">
        <v>1.9099999999999999</v>
      </c>
      <c r="I6000" s="252"/>
      <c r="J6000" s="248"/>
      <c r="K6000" s="248"/>
      <c r="L6000" s="253"/>
      <c r="M6000" s="254"/>
      <c r="N6000" s="255"/>
      <c r="O6000" s="255"/>
      <c r="P6000" s="255"/>
      <c r="Q6000" s="255"/>
      <c r="R6000" s="255"/>
      <c r="S6000" s="255"/>
      <c r="T6000" s="256"/>
      <c r="U6000" s="14"/>
      <c r="V6000" s="14"/>
      <c r="W6000" s="14"/>
      <c r="X6000" s="14"/>
      <c r="Y6000" s="14"/>
      <c r="Z6000" s="14"/>
      <c r="AA6000" s="14"/>
      <c r="AB6000" s="14"/>
      <c r="AC6000" s="14"/>
      <c r="AD6000" s="14"/>
      <c r="AE6000" s="14"/>
      <c r="AT6000" s="257" t="s">
        <v>252</v>
      </c>
      <c r="AU6000" s="257" t="s">
        <v>93</v>
      </c>
      <c r="AV6000" s="14" t="s">
        <v>93</v>
      </c>
      <c r="AW6000" s="14" t="s">
        <v>46</v>
      </c>
      <c r="AX6000" s="14" t="s">
        <v>85</v>
      </c>
      <c r="AY6000" s="257" t="s">
        <v>241</v>
      </c>
    </row>
    <row r="6001" s="14" customFormat="1">
      <c r="A6001" s="14"/>
      <c r="B6001" s="247"/>
      <c r="C6001" s="248"/>
      <c r="D6001" s="238" t="s">
        <v>252</v>
      </c>
      <c r="E6001" s="249" t="s">
        <v>39</v>
      </c>
      <c r="F6001" s="250" t="s">
        <v>3529</v>
      </c>
      <c r="G6001" s="248"/>
      <c r="H6001" s="251">
        <v>1.6699999999999999</v>
      </c>
      <c r="I6001" s="252"/>
      <c r="J6001" s="248"/>
      <c r="K6001" s="248"/>
      <c r="L6001" s="253"/>
      <c r="M6001" s="254"/>
      <c r="N6001" s="255"/>
      <c r="O6001" s="255"/>
      <c r="P6001" s="255"/>
      <c r="Q6001" s="255"/>
      <c r="R6001" s="255"/>
      <c r="S6001" s="255"/>
      <c r="T6001" s="256"/>
      <c r="U6001" s="14"/>
      <c r="V6001" s="14"/>
      <c r="W6001" s="14"/>
      <c r="X6001" s="14"/>
      <c r="Y6001" s="14"/>
      <c r="Z6001" s="14"/>
      <c r="AA6001" s="14"/>
      <c r="AB6001" s="14"/>
      <c r="AC6001" s="14"/>
      <c r="AD6001" s="14"/>
      <c r="AE6001" s="14"/>
      <c r="AT6001" s="257" t="s">
        <v>252</v>
      </c>
      <c r="AU6001" s="257" t="s">
        <v>93</v>
      </c>
      <c r="AV6001" s="14" t="s">
        <v>93</v>
      </c>
      <c r="AW6001" s="14" t="s">
        <v>46</v>
      </c>
      <c r="AX6001" s="14" t="s">
        <v>85</v>
      </c>
      <c r="AY6001" s="257" t="s">
        <v>241</v>
      </c>
    </row>
    <row r="6002" s="14" customFormat="1">
      <c r="A6002" s="14"/>
      <c r="B6002" s="247"/>
      <c r="C6002" s="248"/>
      <c r="D6002" s="238" t="s">
        <v>252</v>
      </c>
      <c r="E6002" s="249" t="s">
        <v>39</v>
      </c>
      <c r="F6002" s="250" t="s">
        <v>3530</v>
      </c>
      <c r="G6002" s="248"/>
      <c r="H6002" s="251">
        <v>5.3799999999999999</v>
      </c>
      <c r="I6002" s="252"/>
      <c r="J6002" s="248"/>
      <c r="K6002" s="248"/>
      <c r="L6002" s="253"/>
      <c r="M6002" s="254"/>
      <c r="N6002" s="255"/>
      <c r="O6002" s="255"/>
      <c r="P6002" s="255"/>
      <c r="Q6002" s="255"/>
      <c r="R6002" s="255"/>
      <c r="S6002" s="255"/>
      <c r="T6002" s="256"/>
      <c r="U6002" s="14"/>
      <c r="V6002" s="14"/>
      <c r="W6002" s="14"/>
      <c r="X6002" s="14"/>
      <c r="Y6002" s="14"/>
      <c r="Z6002" s="14"/>
      <c r="AA6002" s="14"/>
      <c r="AB6002" s="14"/>
      <c r="AC6002" s="14"/>
      <c r="AD6002" s="14"/>
      <c r="AE6002" s="14"/>
      <c r="AT6002" s="257" t="s">
        <v>252</v>
      </c>
      <c r="AU6002" s="257" t="s">
        <v>93</v>
      </c>
      <c r="AV6002" s="14" t="s">
        <v>93</v>
      </c>
      <c r="AW6002" s="14" t="s">
        <v>46</v>
      </c>
      <c r="AX6002" s="14" t="s">
        <v>85</v>
      </c>
      <c r="AY6002" s="257" t="s">
        <v>241</v>
      </c>
    </row>
    <row r="6003" s="14" customFormat="1">
      <c r="A6003" s="14"/>
      <c r="B6003" s="247"/>
      <c r="C6003" s="248"/>
      <c r="D6003" s="238" t="s">
        <v>252</v>
      </c>
      <c r="E6003" s="249" t="s">
        <v>39</v>
      </c>
      <c r="F6003" s="250" t="s">
        <v>3531</v>
      </c>
      <c r="G6003" s="248"/>
      <c r="H6003" s="251">
        <v>9.5199999999999996</v>
      </c>
      <c r="I6003" s="252"/>
      <c r="J6003" s="248"/>
      <c r="K6003" s="248"/>
      <c r="L6003" s="253"/>
      <c r="M6003" s="254"/>
      <c r="N6003" s="255"/>
      <c r="O6003" s="255"/>
      <c r="P6003" s="255"/>
      <c r="Q6003" s="255"/>
      <c r="R6003" s="255"/>
      <c r="S6003" s="255"/>
      <c r="T6003" s="256"/>
      <c r="U6003" s="14"/>
      <c r="V6003" s="14"/>
      <c r="W6003" s="14"/>
      <c r="X6003" s="14"/>
      <c r="Y6003" s="14"/>
      <c r="Z6003" s="14"/>
      <c r="AA6003" s="14"/>
      <c r="AB6003" s="14"/>
      <c r="AC6003" s="14"/>
      <c r="AD6003" s="14"/>
      <c r="AE6003" s="14"/>
      <c r="AT6003" s="257" t="s">
        <v>252</v>
      </c>
      <c r="AU6003" s="257" t="s">
        <v>93</v>
      </c>
      <c r="AV6003" s="14" t="s">
        <v>93</v>
      </c>
      <c r="AW6003" s="14" t="s">
        <v>46</v>
      </c>
      <c r="AX6003" s="14" t="s">
        <v>85</v>
      </c>
      <c r="AY6003" s="257" t="s">
        <v>241</v>
      </c>
    </row>
    <row r="6004" s="14" customFormat="1">
      <c r="A6004" s="14"/>
      <c r="B6004" s="247"/>
      <c r="C6004" s="248"/>
      <c r="D6004" s="238" t="s">
        <v>252</v>
      </c>
      <c r="E6004" s="249" t="s">
        <v>39</v>
      </c>
      <c r="F6004" s="250" t="s">
        <v>5309</v>
      </c>
      <c r="G6004" s="248"/>
      <c r="H6004" s="251">
        <v>111.38500000000001</v>
      </c>
      <c r="I6004" s="252"/>
      <c r="J6004" s="248"/>
      <c r="K6004" s="248"/>
      <c r="L6004" s="253"/>
      <c r="M6004" s="254"/>
      <c r="N6004" s="255"/>
      <c r="O6004" s="255"/>
      <c r="P6004" s="255"/>
      <c r="Q6004" s="255"/>
      <c r="R6004" s="255"/>
      <c r="S6004" s="255"/>
      <c r="T6004" s="256"/>
      <c r="U6004" s="14"/>
      <c r="V6004" s="14"/>
      <c r="W6004" s="14"/>
      <c r="X6004" s="14"/>
      <c r="Y6004" s="14"/>
      <c r="Z6004" s="14"/>
      <c r="AA6004" s="14"/>
      <c r="AB6004" s="14"/>
      <c r="AC6004" s="14"/>
      <c r="AD6004" s="14"/>
      <c r="AE6004" s="14"/>
      <c r="AT6004" s="257" t="s">
        <v>252</v>
      </c>
      <c r="AU6004" s="257" t="s">
        <v>93</v>
      </c>
      <c r="AV6004" s="14" t="s">
        <v>93</v>
      </c>
      <c r="AW6004" s="14" t="s">
        <v>46</v>
      </c>
      <c r="AX6004" s="14" t="s">
        <v>85</v>
      </c>
      <c r="AY6004" s="257" t="s">
        <v>241</v>
      </c>
    </row>
    <row r="6005" s="14" customFormat="1">
      <c r="A6005" s="14"/>
      <c r="B6005" s="247"/>
      <c r="C6005" s="248"/>
      <c r="D6005" s="238" t="s">
        <v>252</v>
      </c>
      <c r="E6005" s="249" t="s">
        <v>39</v>
      </c>
      <c r="F6005" s="250" t="s">
        <v>3534</v>
      </c>
      <c r="G6005" s="248"/>
      <c r="H6005" s="251">
        <v>12.92</v>
      </c>
      <c r="I6005" s="252"/>
      <c r="J6005" s="248"/>
      <c r="K6005" s="248"/>
      <c r="L6005" s="253"/>
      <c r="M6005" s="254"/>
      <c r="N6005" s="255"/>
      <c r="O6005" s="255"/>
      <c r="P6005" s="255"/>
      <c r="Q6005" s="255"/>
      <c r="R6005" s="255"/>
      <c r="S6005" s="255"/>
      <c r="T6005" s="256"/>
      <c r="U6005" s="14"/>
      <c r="V6005" s="14"/>
      <c r="W6005" s="14"/>
      <c r="X6005" s="14"/>
      <c r="Y6005" s="14"/>
      <c r="Z6005" s="14"/>
      <c r="AA6005" s="14"/>
      <c r="AB6005" s="14"/>
      <c r="AC6005" s="14"/>
      <c r="AD6005" s="14"/>
      <c r="AE6005" s="14"/>
      <c r="AT6005" s="257" t="s">
        <v>252</v>
      </c>
      <c r="AU6005" s="257" t="s">
        <v>93</v>
      </c>
      <c r="AV6005" s="14" t="s">
        <v>93</v>
      </c>
      <c r="AW6005" s="14" t="s">
        <v>46</v>
      </c>
      <c r="AX6005" s="14" t="s">
        <v>85</v>
      </c>
      <c r="AY6005" s="257" t="s">
        <v>241</v>
      </c>
    </row>
    <row r="6006" s="14" customFormat="1">
      <c r="A6006" s="14"/>
      <c r="B6006" s="247"/>
      <c r="C6006" s="248"/>
      <c r="D6006" s="238" t="s">
        <v>252</v>
      </c>
      <c r="E6006" s="249" t="s">
        <v>39</v>
      </c>
      <c r="F6006" s="250" t="s">
        <v>3535</v>
      </c>
      <c r="G6006" s="248"/>
      <c r="H6006" s="251">
        <v>4.5899999999999999</v>
      </c>
      <c r="I6006" s="252"/>
      <c r="J6006" s="248"/>
      <c r="K6006" s="248"/>
      <c r="L6006" s="253"/>
      <c r="M6006" s="254"/>
      <c r="N6006" s="255"/>
      <c r="O6006" s="255"/>
      <c r="P6006" s="255"/>
      <c r="Q6006" s="255"/>
      <c r="R6006" s="255"/>
      <c r="S6006" s="255"/>
      <c r="T6006" s="256"/>
      <c r="U6006" s="14"/>
      <c r="V6006" s="14"/>
      <c r="W6006" s="14"/>
      <c r="X6006" s="14"/>
      <c r="Y6006" s="14"/>
      <c r="Z6006" s="14"/>
      <c r="AA6006" s="14"/>
      <c r="AB6006" s="14"/>
      <c r="AC6006" s="14"/>
      <c r="AD6006" s="14"/>
      <c r="AE6006" s="14"/>
      <c r="AT6006" s="257" t="s">
        <v>252</v>
      </c>
      <c r="AU6006" s="257" t="s">
        <v>93</v>
      </c>
      <c r="AV6006" s="14" t="s">
        <v>93</v>
      </c>
      <c r="AW6006" s="14" t="s">
        <v>46</v>
      </c>
      <c r="AX6006" s="14" t="s">
        <v>85</v>
      </c>
      <c r="AY6006" s="257" t="s">
        <v>241</v>
      </c>
    </row>
    <row r="6007" s="14" customFormat="1">
      <c r="A6007" s="14"/>
      <c r="B6007" s="247"/>
      <c r="C6007" s="248"/>
      <c r="D6007" s="238" t="s">
        <v>252</v>
      </c>
      <c r="E6007" s="249" t="s">
        <v>39</v>
      </c>
      <c r="F6007" s="250" t="s">
        <v>3536</v>
      </c>
      <c r="G6007" s="248"/>
      <c r="H6007" s="251">
        <v>5.3499999999999996</v>
      </c>
      <c r="I6007" s="252"/>
      <c r="J6007" s="248"/>
      <c r="K6007" s="248"/>
      <c r="L6007" s="253"/>
      <c r="M6007" s="254"/>
      <c r="N6007" s="255"/>
      <c r="O6007" s="255"/>
      <c r="P6007" s="255"/>
      <c r="Q6007" s="255"/>
      <c r="R6007" s="255"/>
      <c r="S6007" s="255"/>
      <c r="T6007" s="256"/>
      <c r="U6007" s="14"/>
      <c r="V6007" s="14"/>
      <c r="W6007" s="14"/>
      <c r="X6007" s="14"/>
      <c r="Y6007" s="14"/>
      <c r="Z6007" s="14"/>
      <c r="AA6007" s="14"/>
      <c r="AB6007" s="14"/>
      <c r="AC6007" s="14"/>
      <c r="AD6007" s="14"/>
      <c r="AE6007" s="14"/>
      <c r="AT6007" s="257" t="s">
        <v>252</v>
      </c>
      <c r="AU6007" s="257" t="s">
        <v>93</v>
      </c>
      <c r="AV6007" s="14" t="s">
        <v>93</v>
      </c>
      <c r="AW6007" s="14" t="s">
        <v>46</v>
      </c>
      <c r="AX6007" s="14" t="s">
        <v>85</v>
      </c>
      <c r="AY6007" s="257" t="s">
        <v>241</v>
      </c>
    </row>
    <row r="6008" s="14" customFormat="1">
      <c r="A6008" s="14"/>
      <c r="B6008" s="247"/>
      <c r="C6008" s="248"/>
      <c r="D6008" s="238" t="s">
        <v>252</v>
      </c>
      <c r="E6008" s="249" t="s">
        <v>39</v>
      </c>
      <c r="F6008" s="250" t="s">
        <v>5310</v>
      </c>
      <c r="G6008" s="248"/>
      <c r="H6008" s="251">
        <v>6.242</v>
      </c>
      <c r="I6008" s="252"/>
      <c r="J6008" s="248"/>
      <c r="K6008" s="248"/>
      <c r="L6008" s="253"/>
      <c r="M6008" s="254"/>
      <c r="N6008" s="255"/>
      <c r="O6008" s="255"/>
      <c r="P6008" s="255"/>
      <c r="Q6008" s="255"/>
      <c r="R6008" s="255"/>
      <c r="S6008" s="255"/>
      <c r="T6008" s="256"/>
      <c r="U6008" s="14"/>
      <c r="V6008" s="14"/>
      <c r="W6008" s="14"/>
      <c r="X6008" s="14"/>
      <c r="Y6008" s="14"/>
      <c r="Z6008" s="14"/>
      <c r="AA6008" s="14"/>
      <c r="AB6008" s="14"/>
      <c r="AC6008" s="14"/>
      <c r="AD6008" s="14"/>
      <c r="AE6008" s="14"/>
      <c r="AT6008" s="257" t="s">
        <v>252</v>
      </c>
      <c r="AU6008" s="257" t="s">
        <v>93</v>
      </c>
      <c r="AV6008" s="14" t="s">
        <v>93</v>
      </c>
      <c r="AW6008" s="14" t="s">
        <v>46</v>
      </c>
      <c r="AX6008" s="14" t="s">
        <v>85</v>
      </c>
      <c r="AY6008" s="257" t="s">
        <v>241</v>
      </c>
    </row>
    <row r="6009" s="14" customFormat="1">
      <c r="A6009" s="14"/>
      <c r="B6009" s="247"/>
      <c r="C6009" s="248"/>
      <c r="D6009" s="238" t="s">
        <v>252</v>
      </c>
      <c r="E6009" s="249" t="s">
        <v>39</v>
      </c>
      <c r="F6009" s="250" t="s">
        <v>5311</v>
      </c>
      <c r="G6009" s="248"/>
      <c r="H6009" s="251">
        <v>7.9470000000000001</v>
      </c>
      <c r="I6009" s="252"/>
      <c r="J6009" s="248"/>
      <c r="K6009" s="248"/>
      <c r="L6009" s="253"/>
      <c r="M6009" s="254"/>
      <c r="N6009" s="255"/>
      <c r="O6009" s="255"/>
      <c r="P6009" s="255"/>
      <c r="Q6009" s="255"/>
      <c r="R6009" s="255"/>
      <c r="S6009" s="255"/>
      <c r="T6009" s="256"/>
      <c r="U6009" s="14"/>
      <c r="V6009" s="14"/>
      <c r="W6009" s="14"/>
      <c r="X6009" s="14"/>
      <c r="Y6009" s="14"/>
      <c r="Z6009" s="14"/>
      <c r="AA6009" s="14"/>
      <c r="AB6009" s="14"/>
      <c r="AC6009" s="14"/>
      <c r="AD6009" s="14"/>
      <c r="AE6009" s="14"/>
      <c r="AT6009" s="257" t="s">
        <v>252</v>
      </c>
      <c r="AU6009" s="257" t="s">
        <v>93</v>
      </c>
      <c r="AV6009" s="14" t="s">
        <v>93</v>
      </c>
      <c r="AW6009" s="14" t="s">
        <v>46</v>
      </c>
      <c r="AX6009" s="14" t="s">
        <v>85</v>
      </c>
      <c r="AY6009" s="257" t="s">
        <v>241</v>
      </c>
    </row>
    <row r="6010" s="14" customFormat="1">
      <c r="A6010" s="14"/>
      <c r="B6010" s="247"/>
      <c r="C6010" s="248"/>
      <c r="D6010" s="238" t="s">
        <v>252</v>
      </c>
      <c r="E6010" s="249" t="s">
        <v>39</v>
      </c>
      <c r="F6010" s="250" t="s">
        <v>3540</v>
      </c>
      <c r="G6010" s="248"/>
      <c r="H6010" s="251">
        <v>48.530000000000001</v>
      </c>
      <c r="I6010" s="252"/>
      <c r="J6010" s="248"/>
      <c r="K6010" s="248"/>
      <c r="L6010" s="253"/>
      <c r="M6010" s="254"/>
      <c r="N6010" s="255"/>
      <c r="O6010" s="255"/>
      <c r="P6010" s="255"/>
      <c r="Q6010" s="255"/>
      <c r="R6010" s="255"/>
      <c r="S6010" s="255"/>
      <c r="T6010" s="256"/>
      <c r="U6010" s="14"/>
      <c r="V6010" s="14"/>
      <c r="W6010" s="14"/>
      <c r="X6010" s="14"/>
      <c r="Y6010" s="14"/>
      <c r="Z6010" s="14"/>
      <c r="AA6010" s="14"/>
      <c r="AB6010" s="14"/>
      <c r="AC6010" s="14"/>
      <c r="AD6010" s="14"/>
      <c r="AE6010" s="14"/>
      <c r="AT6010" s="257" t="s">
        <v>252</v>
      </c>
      <c r="AU6010" s="257" t="s">
        <v>93</v>
      </c>
      <c r="AV6010" s="14" t="s">
        <v>93</v>
      </c>
      <c r="AW6010" s="14" t="s">
        <v>46</v>
      </c>
      <c r="AX6010" s="14" t="s">
        <v>85</v>
      </c>
      <c r="AY6010" s="257" t="s">
        <v>241</v>
      </c>
    </row>
    <row r="6011" s="14" customFormat="1">
      <c r="A6011" s="14"/>
      <c r="B6011" s="247"/>
      <c r="C6011" s="248"/>
      <c r="D6011" s="238" t="s">
        <v>252</v>
      </c>
      <c r="E6011" s="249" t="s">
        <v>39</v>
      </c>
      <c r="F6011" s="250" t="s">
        <v>3541</v>
      </c>
      <c r="G6011" s="248"/>
      <c r="H6011" s="251">
        <v>5.3499999999999996</v>
      </c>
      <c r="I6011" s="252"/>
      <c r="J6011" s="248"/>
      <c r="K6011" s="248"/>
      <c r="L6011" s="253"/>
      <c r="M6011" s="254"/>
      <c r="N6011" s="255"/>
      <c r="O6011" s="255"/>
      <c r="P6011" s="255"/>
      <c r="Q6011" s="255"/>
      <c r="R6011" s="255"/>
      <c r="S6011" s="255"/>
      <c r="T6011" s="256"/>
      <c r="U6011" s="14"/>
      <c r="V6011" s="14"/>
      <c r="W6011" s="14"/>
      <c r="X6011" s="14"/>
      <c r="Y6011" s="14"/>
      <c r="Z6011" s="14"/>
      <c r="AA6011" s="14"/>
      <c r="AB6011" s="14"/>
      <c r="AC6011" s="14"/>
      <c r="AD6011" s="14"/>
      <c r="AE6011" s="14"/>
      <c r="AT6011" s="257" t="s">
        <v>252</v>
      </c>
      <c r="AU6011" s="257" t="s">
        <v>93</v>
      </c>
      <c r="AV6011" s="14" t="s">
        <v>93</v>
      </c>
      <c r="AW6011" s="14" t="s">
        <v>46</v>
      </c>
      <c r="AX6011" s="14" t="s">
        <v>85</v>
      </c>
      <c r="AY6011" s="257" t="s">
        <v>241</v>
      </c>
    </row>
    <row r="6012" s="14" customFormat="1">
      <c r="A6012" s="14"/>
      <c r="B6012" s="247"/>
      <c r="C6012" s="248"/>
      <c r="D6012" s="238" t="s">
        <v>252</v>
      </c>
      <c r="E6012" s="249" t="s">
        <v>39</v>
      </c>
      <c r="F6012" s="250" t="s">
        <v>3542</v>
      </c>
      <c r="G6012" s="248"/>
      <c r="H6012" s="251">
        <v>5.0700000000000003</v>
      </c>
      <c r="I6012" s="252"/>
      <c r="J6012" s="248"/>
      <c r="K6012" s="248"/>
      <c r="L6012" s="253"/>
      <c r="M6012" s="254"/>
      <c r="N6012" s="255"/>
      <c r="O6012" s="255"/>
      <c r="P6012" s="255"/>
      <c r="Q6012" s="255"/>
      <c r="R6012" s="255"/>
      <c r="S6012" s="255"/>
      <c r="T6012" s="256"/>
      <c r="U6012" s="14"/>
      <c r="V6012" s="14"/>
      <c r="W6012" s="14"/>
      <c r="X6012" s="14"/>
      <c r="Y6012" s="14"/>
      <c r="Z6012" s="14"/>
      <c r="AA6012" s="14"/>
      <c r="AB6012" s="14"/>
      <c r="AC6012" s="14"/>
      <c r="AD6012" s="14"/>
      <c r="AE6012" s="14"/>
      <c r="AT6012" s="257" t="s">
        <v>252</v>
      </c>
      <c r="AU6012" s="257" t="s">
        <v>93</v>
      </c>
      <c r="AV6012" s="14" t="s">
        <v>93</v>
      </c>
      <c r="AW6012" s="14" t="s">
        <v>46</v>
      </c>
      <c r="AX6012" s="14" t="s">
        <v>85</v>
      </c>
      <c r="AY6012" s="257" t="s">
        <v>241</v>
      </c>
    </row>
    <row r="6013" s="14" customFormat="1">
      <c r="A6013" s="14"/>
      <c r="B6013" s="247"/>
      <c r="C6013" s="248"/>
      <c r="D6013" s="238" t="s">
        <v>252</v>
      </c>
      <c r="E6013" s="249" t="s">
        <v>39</v>
      </c>
      <c r="F6013" s="250" t="s">
        <v>3543</v>
      </c>
      <c r="G6013" s="248"/>
      <c r="H6013" s="251">
        <v>2.3700000000000001</v>
      </c>
      <c r="I6013" s="252"/>
      <c r="J6013" s="248"/>
      <c r="K6013" s="248"/>
      <c r="L6013" s="253"/>
      <c r="M6013" s="254"/>
      <c r="N6013" s="255"/>
      <c r="O6013" s="255"/>
      <c r="P6013" s="255"/>
      <c r="Q6013" s="255"/>
      <c r="R6013" s="255"/>
      <c r="S6013" s="255"/>
      <c r="T6013" s="256"/>
      <c r="U6013" s="14"/>
      <c r="V6013" s="14"/>
      <c r="W6013" s="14"/>
      <c r="X6013" s="14"/>
      <c r="Y6013" s="14"/>
      <c r="Z6013" s="14"/>
      <c r="AA6013" s="14"/>
      <c r="AB6013" s="14"/>
      <c r="AC6013" s="14"/>
      <c r="AD6013" s="14"/>
      <c r="AE6013" s="14"/>
      <c r="AT6013" s="257" t="s">
        <v>252</v>
      </c>
      <c r="AU6013" s="257" t="s">
        <v>93</v>
      </c>
      <c r="AV6013" s="14" t="s">
        <v>93</v>
      </c>
      <c r="AW6013" s="14" t="s">
        <v>46</v>
      </c>
      <c r="AX6013" s="14" t="s">
        <v>85</v>
      </c>
      <c r="AY6013" s="257" t="s">
        <v>241</v>
      </c>
    </row>
    <row r="6014" s="14" customFormat="1">
      <c r="A6014" s="14"/>
      <c r="B6014" s="247"/>
      <c r="C6014" s="248"/>
      <c r="D6014" s="238" t="s">
        <v>252</v>
      </c>
      <c r="E6014" s="249" t="s">
        <v>39</v>
      </c>
      <c r="F6014" s="250" t="s">
        <v>3544</v>
      </c>
      <c r="G6014" s="248"/>
      <c r="H6014" s="251">
        <v>10.029999999999999</v>
      </c>
      <c r="I6014" s="252"/>
      <c r="J6014" s="248"/>
      <c r="K6014" s="248"/>
      <c r="L6014" s="253"/>
      <c r="M6014" s="254"/>
      <c r="N6014" s="255"/>
      <c r="O6014" s="255"/>
      <c r="P6014" s="255"/>
      <c r="Q6014" s="255"/>
      <c r="R6014" s="255"/>
      <c r="S6014" s="255"/>
      <c r="T6014" s="256"/>
      <c r="U6014" s="14"/>
      <c r="V6014" s="14"/>
      <c r="W6014" s="14"/>
      <c r="X6014" s="14"/>
      <c r="Y6014" s="14"/>
      <c r="Z6014" s="14"/>
      <c r="AA6014" s="14"/>
      <c r="AB6014" s="14"/>
      <c r="AC6014" s="14"/>
      <c r="AD6014" s="14"/>
      <c r="AE6014" s="14"/>
      <c r="AT6014" s="257" t="s">
        <v>252</v>
      </c>
      <c r="AU6014" s="257" t="s">
        <v>93</v>
      </c>
      <c r="AV6014" s="14" t="s">
        <v>93</v>
      </c>
      <c r="AW6014" s="14" t="s">
        <v>46</v>
      </c>
      <c r="AX6014" s="14" t="s">
        <v>85</v>
      </c>
      <c r="AY6014" s="257" t="s">
        <v>241</v>
      </c>
    </row>
    <row r="6015" s="14" customFormat="1">
      <c r="A6015" s="14"/>
      <c r="B6015" s="247"/>
      <c r="C6015" s="248"/>
      <c r="D6015" s="238" t="s">
        <v>252</v>
      </c>
      <c r="E6015" s="249" t="s">
        <v>39</v>
      </c>
      <c r="F6015" s="250" t="s">
        <v>3545</v>
      </c>
      <c r="G6015" s="248"/>
      <c r="H6015" s="251">
        <v>1.1499999999999999</v>
      </c>
      <c r="I6015" s="252"/>
      <c r="J6015" s="248"/>
      <c r="K6015" s="248"/>
      <c r="L6015" s="253"/>
      <c r="M6015" s="254"/>
      <c r="N6015" s="255"/>
      <c r="O6015" s="255"/>
      <c r="P6015" s="255"/>
      <c r="Q6015" s="255"/>
      <c r="R6015" s="255"/>
      <c r="S6015" s="255"/>
      <c r="T6015" s="256"/>
      <c r="U6015" s="14"/>
      <c r="V6015" s="14"/>
      <c r="W6015" s="14"/>
      <c r="X6015" s="14"/>
      <c r="Y6015" s="14"/>
      <c r="Z6015" s="14"/>
      <c r="AA6015" s="14"/>
      <c r="AB6015" s="14"/>
      <c r="AC6015" s="14"/>
      <c r="AD6015" s="14"/>
      <c r="AE6015" s="14"/>
      <c r="AT6015" s="257" t="s">
        <v>252</v>
      </c>
      <c r="AU6015" s="257" t="s">
        <v>93</v>
      </c>
      <c r="AV6015" s="14" t="s">
        <v>93</v>
      </c>
      <c r="AW6015" s="14" t="s">
        <v>46</v>
      </c>
      <c r="AX6015" s="14" t="s">
        <v>85</v>
      </c>
      <c r="AY6015" s="257" t="s">
        <v>241</v>
      </c>
    </row>
    <row r="6016" s="14" customFormat="1">
      <c r="A6016" s="14"/>
      <c r="B6016" s="247"/>
      <c r="C6016" s="248"/>
      <c r="D6016" s="238" t="s">
        <v>252</v>
      </c>
      <c r="E6016" s="249" t="s">
        <v>39</v>
      </c>
      <c r="F6016" s="250" t="s">
        <v>3546</v>
      </c>
      <c r="G6016" s="248"/>
      <c r="H6016" s="251">
        <v>2.6800000000000002</v>
      </c>
      <c r="I6016" s="252"/>
      <c r="J6016" s="248"/>
      <c r="K6016" s="248"/>
      <c r="L6016" s="253"/>
      <c r="M6016" s="254"/>
      <c r="N6016" s="255"/>
      <c r="O6016" s="255"/>
      <c r="P6016" s="255"/>
      <c r="Q6016" s="255"/>
      <c r="R6016" s="255"/>
      <c r="S6016" s="255"/>
      <c r="T6016" s="256"/>
      <c r="U6016" s="14"/>
      <c r="V6016" s="14"/>
      <c r="W6016" s="14"/>
      <c r="X6016" s="14"/>
      <c r="Y6016" s="14"/>
      <c r="Z6016" s="14"/>
      <c r="AA6016" s="14"/>
      <c r="AB6016" s="14"/>
      <c r="AC6016" s="14"/>
      <c r="AD6016" s="14"/>
      <c r="AE6016" s="14"/>
      <c r="AT6016" s="257" t="s">
        <v>252</v>
      </c>
      <c r="AU6016" s="257" t="s">
        <v>93</v>
      </c>
      <c r="AV6016" s="14" t="s">
        <v>93</v>
      </c>
      <c r="AW6016" s="14" t="s">
        <v>46</v>
      </c>
      <c r="AX6016" s="14" t="s">
        <v>85</v>
      </c>
      <c r="AY6016" s="257" t="s">
        <v>241</v>
      </c>
    </row>
    <row r="6017" s="14" customFormat="1">
      <c r="A6017" s="14"/>
      <c r="B6017" s="247"/>
      <c r="C6017" s="248"/>
      <c r="D6017" s="238" t="s">
        <v>252</v>
      </c>
      <c r="E6017" s="249" t="s">
        <v>39</v>
      </c>
      <c r="F6017" s="250" t="s">
        <v>3547</v>
      </c>
      <c r="G6017" s="248"/>
      <c r="H6017" s="251">
        <v>26.039999999999999</v>
      </c>
      <c r="I6017" s="252"/>
      <c r="J6017" s="248"/>
      <c r="K6017" s="248"/>
      <c r="L6017" s="253"/>
      <c r="M6017" s="254"/>
      <c r="N6017" s="255"/>
      <c r="O6017" s="255"/>
      <c r="P6017" s="255"/>
      <c r="Q6017" s="255"/>
      <c r="R6017" s="255"/>
      <c r="S6017" s="255"/>
      <c r="T6017" s="256"/>
      <c r="U6017" s="14"/>
      <c r="V6017" s="14"/>
      <c r="W6017" s="14"/>
      <c r="X6017" s="14"/>
      <c r="Y6017" s="14"/>
      <c r="Z6017" s="14"/>
      <c r="AA6017" s="14"/>
      <c r="AB6017" s="14"/>
      <c r="AC6017" s="14"/>
      <c r="AD6017" s="14"/>
      <c r="AE6017" s="14"/>
      <c r="AT6017" s="257" t="s">
        <v>252</v>
      </c>
      <c r="AU6017" s="257" t="s">
        <v>93</v>
      </c>
      <c r="AV6017" s="14" t="s">
        <v>93</v>
      </c>
      <c r="AW6017" s="14" t="s">
        <v>46</v>
      </c>
      <c r="AX6017" s="14" t="s">
        <v>85</v>
      </c>
      <c r="AY6017" s="257" t="s">
        <v>241</v>
      </c>
    </row>
    <row r="6018" s="14" customFormat="1">
      <c r="A6018" s="14"/>
      <c r="B6018" s="247"/>
      <c r="C6018" s="248"/>
      <c r="D6018" s="238" t="s">
        <v>252</v>
      </c>
      <c r="E6018" s="249" t="s">
        <v>39</v>
      </c>
      <c r="F6018" s="250" t="s">
        <v>3548</v>
      </c>
      <c r="G6018" s="248"/>
      <c r="H6018" s="251">
        <v>16.73</v>
      </c>
      <c r="I6018" s="252"/>
      <c r="J6018" s="248"/>
      <c r="K6018" s="248"/>
      <c r="L6018" s="253"/>
      <c r="M6018" s="254"/>
      <c r="N6018" s="255"/>
      <c r="O6018" s="255"/>
      <c r="P6018" s="255"/>
      <c r="Q6018" s="255"/>
      <c r="R6018" s="255"/>
      <c r="S6018" s="255"/>
      <c r="T6018" s="256"/>
      <c r="U6018" s="14"/>
      <c r="V6018" s="14"/>
      <c r="W6018" s="14"/>
      <c r="X6018" s="14"/>
      <c r="Y6018" s="14"/>
      <c r="Z6018" s="14"/>
      <c r="AA6018" s="14"/>
      <c r="AB6018" s="14"/>
      <c r="AC6018" s="14"/>
      <c r="AD6018" s="14"/>
      <c r="AE6018" s="14"/>
      <c r="AT6018" s="257" t="s">
        <v>252</v>
      </c>
      <c r="AU6018" s="257" t="s">
        <v>93</v>
      </c>
      <c r="AV6018" s="14" t="s">
        <v>93</v>
      </c>
      <c r="AW6018" s="14" t="s">
        <v>46</v>
      </c>
      <c r="AX6018" s="14" t="s">
        <v>85</v>
      </c>
      <c r="AY6018" s="257" t="s">
        <v>241</v>
      </c>
    </row>
    <row r="6019" s="14" customFormat="1">
      <c r="A6019" s="14"/>
      <c r="B6019" s="247"/>
      <c r="C6019" s="248"/>
      <c r="D6019" s="238" t="s">
        <v>252</v>
      </c>
      <c r="E6019" s="249" t="s">
        <v>39</v>
      </c>
      <c r="F6019" s="250" t="s">
        <v>3551</v>
      </c>
      <c r="G6019" s="248"/>
      <c r="H6019" s="251">
        <v>4.0199999999999996</v>
      </c>
      <c r="I6019" s="252"/>
      <c r="J6019" s="248"/>
      <c r="K6019" s="248"/>
      <c r="L6019" s="253"/>
      <c r="M6019" s="254"/>
      <c r="N6019" s="255"/>
      <c r="O6019" s="255"/>
      <c r="P6019" s="255"/>
      <c r="Q6019" s="255"/>
      <c r="R6019" s="255"/>
      <c r="S6019" s="255"/>
      <c r="T6019" s="256"/>
      <c r="U6019" s="14"/>
      <c r="V6019" s="14"/>
      <c r="W6019" s="14"/>
      <c r="X6019" s="14"/>
      <c r="Y6019" s="14"/>
      <c r="Z6019" s="14"/>
      <c r="AA6019" s="14"/>
      <c r="AB6019" s="14"/>
      <c r="AC6019" s="14"/>
      <c r="AD6019" s="14"/>
      <c r="AE6019" s="14"/>
      <c r="AT6019" s="257" t="s">
        <v>252</v>
      </c>
      <c r="AU6019" s="257" t="s">
        <v>93</v>
      </c>
      <c r="AV6019" s="14" t="s">
        <v>93</v>
      </c>
      <c r="AW6019" s="14" t="s">
        <v>46</v>
      </c>
      <c r="AX6019" s="14" t="s">
        <v>85</v>
      </c>
      <c r="AY6019" s="257" t="s">
        <v>241</v>
      </c>
    </row>
    <row r="6020" s="14" customFormat="1">
      <c r="A6020" s="14"/>
      <c r="B6020" s="247"/>
      <c r="C6020" s="248"/>
      <c r="D6020" s="238" t="s">
        <v>252</v>
      </c>
      <c r="E6020" s="249" t="s">
        <v>39</v>
      </c>
      <c r="F6020" s="250" t="s">
        <v>3552</v>
      </c>
      <c r="G6020" s="248"/>
      <c r="H6020" s="251">
        <v>7.79</v>
      </c>
      <c r="I6020" s="252"/>
      <c r="J6020" s="248"/>
      <c r="K6020" s="248"/>
      <c r="L6020" s="253"/>
      <c r="M6020" s="254"/>
      <c r="N6020" s="255"/>
      <c r="O6020" s="255"/>
      <c r="P6020" s="255"/>
      <c r="Q6020" s="255"/>
      <c r="R6020" s="255"/>
      <c r="S6020" s="255"/>
      <c r="T6020" s="256"/>
      <c r="U6020" s="14"/>
      <c r="V6020" s="14"/>
      <c r="W6020" s="14"/>
      <c r="X6020" s="14"/>
      <c r="Y6020" s="14"/>
      <c r="Z6020" s="14"/>
      <c r="AA6020" s="14"/>
      <c r="AB6020" s="14"/>
      <c r="AC6020" s="14"/>
      <c r="AD6020" s="14"/>
      <c r="AE6020" s="14"/>
      <c r="AT6020" s="257" t="s">
        <v>252</v>
      </c>
      <c r="AU6020" s="257" t="s">
        <v>93</v>
      </c>
      <c r="AV6020" s="14" t="s">
        <v>93</v>
      </c>
      <c r="AW6020" s="14" t="s">
        <v>46</v>
      </c>
      <c r="AX6020" s="14" t="s">
        <v>85</v>
      </c>
      <c r="AY6020" s="257" t="s">
        <v>241</v>
      </c>
    </row>
    <row r="6021" s="14" customFormat="1">
      <c r="A6021" s="14"/>
      <c r="B6021" s="247"/>
      <c r="C6021" s="248"/>
      <c r="D6021" s="238" t="s">
        <v>252</v>
      </c>
      <c r="E6021" s="249" t="s">
        <v>39</v>
      </c>
      <c r="F6021" s="250" t="s">
        <v>3553</v>
      </c>
      <c r="G6021" s="248"/>
      <c r="H6021" s="251">
        <v>81.349999999999994</v>
      </c>
      <c r="I6021" s="252"/>
      <c r="J6021" s="248"/>
      <c r="K6021" s="248"/>
      <c r="L6021" s="253"/>
      <c r="M6021" s="254"/>
      <c r="N6021" s="255"/>
      <c r="O6021" s="255"/>
      <c r="P6021" s="255"/>
      <c r="Q6021" s="255"/>
      <c r="R6021" s="255"/>
      <c r="S6021" s="255"/>
      <c r="T6021" s="256"/>
      <c r="U6021" s="14"/>
      <c r="V6021" s="14"/>
      <c r="W6021" s="14"/>
      <c r="X6021" s="14"/>
      <c r="Y6021" s="14"/>
      <c r="Z6021" s="14"/>
      <c r="AA6021" s="14"/>
      <c r="AB6021" s="14"/>
      <c r="AC6021" s="14"/>
      <c r="AD6021" s="14"/>
      <c r="AE6021" s="14"/>
      <c r="AT6021" s="257" t="s">
        <v>252</v>
      </c>
      <c r="AU6021" s="257" t="s">
        <v>93</v>
      </c>
      <c r="AV6021" s="14" t="s">
        <v>93</v>
      </c>
      <c r="AW6021" s="14" t="s">
        <v>46</v>
      </c>
      <c r="AX6021" s="14" t="s">
        <v>85</v>
      </c>
      <c r="AY6021" s="257" t="s">
        <v>241</v>
      </c>
    </row>
    <row r="6022" s="14" customFormat="1">
      <c r="A6022" s="14"/>
      <c r="B6022" s="247"/>
      <c r="C6022" s="248"/>
      <c r="D6022" s="238" t="s">
        <v>252</v>
      </c>
      <c r="E6022" s="249" t="s">
        <v>39</v>
      </c>
      <c r="F6022" s="250" t="s">
        <v>3554</v>
      </c>
      <c r="G6022" s="248"/>
      <c r="H6022" s="251">
        <v>12.92</v>
      </c>
      <c r="I6022" s="252"/>
      <c r="J6022" s="248"/>
      <c r="K6022" s="248"/>
      <c r="L6022" s="253"/>
      <c r="M6022" s="254"/>
      <c r="N6022" s="255"/>
      <c r="O6022" s="255"/>
      <c r="P6022" s="255"/>
      <c r="Q6022" s="255"/>
      <c r="R6022" s="255"/>
      <c r="S6022" s="255"/>
      <c r="T6022" s="256"/>
      <c r="U6022" s="14"/>
      <c r="V6022" s="14"/>
      <c r="W6022" s="14"/>
      <c r="X6022" s="14"/>
      <c r="Y6022" s="14"/>
      <c r="Z6022" s="14"/>
      <c r="AA6022" s="14"/>
      <c r="AB6022" s="14"/>
      <c r="AC6022" s="14"/>
      <c r="AD6022" s="14"/>
      <c r="AE6022" s="14"/>
      <c r="AT6022" s="257" t="s">
        <v>252</v>
      </c>
      <c r="AU6022" s="257" t="s">
        <v>93</v>
      </c>
      <c r="AV6022" s="14" t="s">
        <v>93</v>
      </c>
      <c r="AW6022" s="14" t="s">
        <v>46</v>
      </c>
      <c r="AX6022" s="14" t="s">
        <v>85</v>
      </c>
      <c r="AY6022" s="257" t="s">
        <v>241</v>
      </c>
    </row>
    <row r="6023" s="14" customFormat="1">
      <c r="A6023" s="14"/>
      <c r="B6023" s="247"/>
      <c r="C6023" s="248"/>
      <c r="D6023" s="238" t="s">
        <v>252</v>
      </c>
      <c r="E6023" s="249" t="s">
        <v>39</v>
      </c>
      <c r="F6023" s="250" t="s">
        <v>3555</v>
      </c>
      <c r="G6023" s="248"/>
      <c r="H6023" s="251">
        <v>4.5899999999999999</v>
      </c>
      <c r="I6023" s="252"/>
      <c r="J6023" s="248"/>
      <c r="K6023" s="248"/>
      <c r="L6023" s="253"/>
      <c r="M6023" s="254"/>
      <c r="N6023" s="255"/>
      <c r="O6023" s="255"/>
      <c r="P6023" s="255"/>
      <c r="Q6023" s="255"/>
      <c r="R6023" s="255"/>
      <c r="S6023" s="255"/>
      <c r="T6023" s="256"/>
      <c r="U6023" s="14"/>
      <c r="V6023" s="14"/>
      <c r="W6023" s="14"/>
      <c r="X6023" s="14"/>
      <c r="Y6023" s="14"/>
      <c r="Z6023" s="14"/>
      <c r="AA6023" s="14"/>
      <c r="AB6023" s="14"/>
      <c r="AC6023" s="14"/>
      <c r="AD6023" s="14"/>
      <c r="AE6023" s="14"/>
      <c r="AT6023" s="257" t="s">
        <v>252</v>
      </c>
      <c r="AU6023" s="257" t="s">
        <v>93</v>
      </c>
      <c r="AV6023" s="14" t="s">
        <v>93</v>
      </c>
      <c r="AW6023" s="14" t="s">
        <v>46</v>
      </c>
      <c r="AX6023" s="14" t="s">
        <v>85</v>
      </c>
      <c r="AY6023" s="257" t="s">
        <v>241</v>
      </c>
    </row>
    <row r="6024" s="14" customFormat="1">
      <c r="A6024" s="14"/>
      <c r="B6024" s="247"/>
      <c r="C6024" s="248"/>
      <c r="D6024" s="238" t="s">
        <v>252</v>
      </c>
      <c r="E6024" s="249" t="s">
        <v>39</v>
      </c>
      <c r="F6024" s="250" t="s">
        <v>3556</v>
      </c>
      <c r="G6024" s="248"/>
      <c r="H6024" s="251">
        <v>5.3499999999999996</v>
      </c>
      <c r="I6024" s="252"/>
      <c r="J6024" s="248"/>
      <c r="K6024" s="248"/>
      <c r="L6024" s="253"/>
      <c r="M6024" s="254"/>
      <c r="N6024" s="255"/>
      <c r="O6024" s="255"/>
      <c r="P6024" s="255"/>
      <c r="Q6024" s="255"/>
      <c r="R6024" s="255"/>
      <c r="S6024" s="255"/>
      <c r="T6024" s="256"/>
      <c r="U6024" s="14"/>
      <c r="V6024" s="14"/>
      <c r="W6024" s="14"/>
      <c r="X6024" s="14"/>
      <c r="Y6024" s="14"/>
      <c r="Z6024" s="14"/>
      <c r="AA6024" s="14"/>
      <c r="AB6024" s="14"/>
      <c r="AC6024" s="14"/>
      <c r="AD6024" s="14"/>
      <c r="AE6024" s="14"/>
      <c r="AT6024" s="257" t="s">
        <v>252</v>
      </c>
      <c r="AU6024" s="257" t="s">
        <v>93</v>
      </c>
      <c r="AV6024" s="14" t="s">
        <v>93</v>
      </c>
      <c r="AW6024" s="14" t="s">
        <v>46</v>
      </c>
      <c r="AX6024" s="14" t="s">
        <v>85</v>
      </c>
      <c r="AY6024" s="257" t="s">
        <v>241</v>
      </c>
    </row>
    <row r="6025" s="14" customFormat="1">
      <c r="A6025" s="14"/>
      <c r="B6025" s="247"/>
      <c r="C6025" s="248"/>
      <c r="D6025" s="238" t="s">
        <v>252</v>
      </c>
      <c r="E6025" s="249" t="s">
        <v>39</v>
      </c>
      <c r="F6025" s="250" t="s">
        <v>5312</v>
      </c>
      <c r="G6025" s="248"/>
      <c r="H6025" s="251">
        <v>6.242</v>
      </c>
      <c r="I6025" s="252"/>
      <c r="J6025" s="248"/>
      <c r="K6025" s="248"/>
      <c r="L6025" s="253"/>
      <c r="M6025" s="254"/>
      <c r="N6025" s="255"/>
      <c r="O6025" s="255"/>
      <c r="P6025" s="255"/>
      <c r="Q6025" s="255"/>
      <c r="R6025" s="255"/>
      <c r="S6025" s="255"/>
      <c r="T6025" s="256"/>
      <c r="U6025" s="14"/>
      <c r="V6025" s="14"/>
      <c r="W6025" s="14"/>
      <c r="X6025" s="14"/>
      <c r="Y6025" s="14"/>
      <c r="Z6025" s="14"/>
      <c r="AA6025" s="14"/>
      <c r="AB6025" s="14"/>
      <c r="AC6025" s="14"/>
      <c r="AD6025" s="14"/>
      <c r="AE6025" s="14"/>
      <c r="AT6025" s="257" t="s">
        <v>252</v>
      </c>
      <c r="AU6025" s="257" t="s">
        <v>93</v>
      </c>
      <c r="AV6025" s="14" t="s">
        <v>93</v>
      </c>
      <c r="AW6025" s="14" t="s">
        <v>46</v>
      </c>
      <c r="AX6025" s="14" t="s">
        <v>85</v>
      </c>
      <c r="AY6025" s="257" t="s">
        <v>241</v>
      </c>
    </row>
    <row r="6026" s="14" customFormat="1">
      <c r="A6026" s="14"/>
      <c r="B6026" s="247"/>
      <c r="C6026" s="248"/>
      <c r="D6026" s="238" t="s">
        <v>252</v>
      </c>
      <c r="E6026" s="249" t="s">
        <v>39</v>
      </c>
      <c r="F6026" s="250" t="s">
        <v>5313</v>
      </c>
      <c r="G6026" s="248"/>
      <c r="H6026" s="251">
        <v>7.8730000000000002</v>
      </c>
      <c r="I6026" s="252"/>
      <c r="J6026" s="248"/>
      <c r="K6026" s="248"/>
      <c r="L6026" s="253"/>
      <c r="M6026" s="254"/>
      <c r="N6026" s="255"/>
      <c r="O6026" s="255"/>
      <c r="P6026" s="255"/>
      <c r="Q6026" s="255"/>
      <c r="R6026" s="255"/>
      <c r="S6026" s="255"/>
      <c r="T6026" s="256"/>
      <c r="U6026" s="14"/>
      <c r="V6026" s="14"/>
      <c r="W6026" s="14"/>
      <c r="X6026" s="14"/>
      <c r="Y6026" s="14"/>
      <c r="Z6026" s="14"/>
      <c r="AA6026" s="14"/>
      <c r="AB6026" s="14"/>
      <c r="AC6026" s="14"/>
      <c r="AD6026" s="14"/>
      <c r="AE6026" s="14"/>
      <c r="AT6026" s="257" t="s">
        <v>252</v>
      </c>
      <c r="AU6026" s="257" t="s">
        <v>93</v>
      </c>
      <c r="AV6026" s="14" t="s">
        <v>93</v>
      </c>
      <c r="AW6026" s="14" t="s">
        <v>46</v>
      </c>
      <c r="AX6026" s="14" t="s">
        <v>85</v>
      </c>
      <c r="AY6026" s="257" t="s">
        <v>241</v>
      </c>
    </row>
    <row r="6027" s="15" customFormat="1">
      <c r="A6027" s="15"/>
      <c r="B6027" s="258"/>
      <c r="C6027" s="259"/>
      <c r="D6027" s="238" t="s">
        <v>252</v>
      </c>
      <c r="E6027" s="260" t="s">
        <v>39</v>
      </c>
      <c r="F6027" s="261" t="s">
        <v>274</v>
      </c>
      <c r="G6027" s="259"/>
      <c r="H6027" s="262">
        <v>619.06899999999996</v>
      </c>
      <c r="I6027" s="263"/>
      <c r="J6027" s="259"/>
      <c r="K6027" s="259"/>
      <c r="L6027" s="264"/>
      <c r="M6027" s="265"/>
      <c r="N6027" s="266"/>
      <c r="O6027" s="266"/>
      <c r="P6027" s="266"/>
      <c r="Q6027" s="266"/>
      <c r="R6027" s="266"/>
      <c r="S6027" s="266"/>
      <c r="T6027" s="267"/>
      <c r="U6027" s="15"/>
      <c r="V6027" s="15"/>
      <c r="W6027" s="15"/>
      <c r="X6027" s="15"/>
      <c r="Y6027" s="15"/>
      <c r="Z6027" s="15"/>
      <c r="AA6027" s="15"/>
      <c r="AB6027" s="15"/>
      <c r="AC6027" s="15"/>
      <c r="AD6027" s="15"/>
      <c r="AE6027" s="15"/>
      <c r="AT6027" s="268" t="s">
        <v>252</v>
      </c>
      <c r="AU6027" s="268" t="s">
        <v>93</v>
      </c>
      <c r="AV6027" s="15" t="s">
        <v>248</v>
      </c>
      <c r="AW6027" s="15" t="s">
        <v>46</v>
      </c>
      <c r="AX6027" s="15" t="s">
        <v>23</v>
      </c>
      <c r="AY6027" s="268" t="s">
        <v>241</v>
      </c>
    </row>
    <row r="6028" s="2" customFormat="1" ht="24.15" customHeight="1">
      <c r="A6028" s="42"/>
      <c r="B6028" s="43"/>
      <c r="C6028" s="280" t="s">
        <v>5314</v>
      </c>
      <c r="D6028" s="280" t="s">
        <v>463</v>
      </c>
      <c r="E6028" s="281" t="s">
        <v>5315</v>
      </c>
      <c r="F6028" s="282" t="s">
        <v>5316</v>
      </c>
      <c r="G6028" s="283" t="s">
        <v>145</v>
      </c>
      <c r="H6028" s="284">
        <v>680.976</v>
      </c>
      <c r="I6028" s="285"/>
      <c r="J6028" s="286">
        <f>ROUND(I6028*H6028,2)</f>
        <v>0</v>
      </c>
      <c r="K6028" s="282" t="s">
        <v>247</v>
      </c>
      <c r="L6028" s="287"/>
      <c r="M6028" s="288" t="s">
        <v>39</v>
      </c>
      <c r="N6028" s="289" t="s">
        <v>56</v>
      </c>
      <c r="O6028" s="88"/>
      <c r="P6028" s="227">
        <f>O6028*H6028</f>
        <v>0</v>
      </c>
      <c r="Q6028" s="227">
        <v>0.00382</v>
      </c>
      <c r="R6028" s="227">
        <f>Q6028*H6028</f>
        <v>2.6013283199999999</v>
      </c>
      <c r="S6028" s="227">
        <v>0</v>
      </c>
      <c r="T6028" s="228">
        <f>S6028*H6028</f>
        <v>0</v>
      </c>
      <c r="U6028" s="42"/>
      <c r="V6028" s="42"/>
      <c r="W6028" s="42"/>
      <c r="X6028" s="42"/>
      <c r="Y6028" s="42"/>
      <c r="Z6028" s="42"/>
      <c r="AA6028" s="42"/>
      <c r="AB6028" s="42"/>
      <c r="AC6028" s="42"/>
      <c r="AD6028" s="42"/>
      <c r="AE6028" s="42"/>
      <c r="AR6028" s="229" t="s">
        <v>660</v>
      </c>
      <c r="AT6028" s="229" t="s">
        <v>463</v>
      </c>
      <c r="AU6028" s="229" t="s">
        <v>93</v>
      </c>
      <c r="AY6028" s="20" t="s">
        <v>241</v>
      </c>
      <c r="BE6028" s="230">
        <f>IF(N6028="základní",J6028,0)</f>
        <v>0</v>
      </c>
      <c r="BF6028" s="230">
        <f>IF(N6028="snížená",J6028,0)</f>
        <v>0</v>
      </c>
      <c r="BG6028" s="230">
        <f>IF(N6028="zákl. přenesená",J6028,0)</f>
        <v>0</v>
      </c>
      <c r="BH6028" s="230">
        <f>IF(N6028="sníž. přenesená",J6028,0)</f>
        <v>0</v>
      </c>
      <c r="BI6028" s="230">
        <f>IF(N6028="nulová",J6028,0)</f>
        <v>0</v>
      </c>
      <c r="BJ6028" s="20" t="s">
        <v>23</v>
      </c>
      <c r="BK6028" s="230">
        <f>ROUND(I6028*H6028,2)</f>
        <v>0</v>
      </c>
      <c r="BL6028" s="20" t="s">
        <v>462</v>
      </c>
      <c r="BM6028" s="229" t="s">
        <v>5317</v>
      </c>
    </row>
    <row r="6029" s="14" customFormat="1">
      <c r="A6029" s="14"/>
      <c r="B6029" s="247"/>
      <c r="C6029" s="248"/>
      <c r="D6029" s="238" t="s">
        <v>252</v>
      </c>
      <c r="E6029" s="248"/>
      <c r="F6029" s="250" t="s">
        <v>5318</v>
      </c>
      <c r="G6029" s="248"/>
      <c r="H6029" s="251">
        <v>680.976</v>
      </c>
      <c r="I6029" s="252"/>
      <c r="J6029" s="248"/>
      <c r="K6029" s="248"/>
      <c r="L6029" s="253"/>
      <c r="M6029" s="254"/>
      <c r="N6029" s="255"/>
      <c r="O6029" s="255"/>
      <c r="P6029" s="255"/>
      <c r="Q6029" s="255"/>
      <c r="R6029" s="255"/>
      <c r="S6029" s="255"/>
      <c r="T6029" s="256"/>
      <c r="U6029" s="14"/>
      <c r="V6029" s="14"/>
      <c r="W6029" s="14"/>
      <c r="X6029" s="14"/>
      <c r="Y6029" s="14"/>
      <c r="Z6029" s="14"/>
      <c r="AA6029" s="14"/>
      <c r="AB6029" s="14"/>
      <c r="AC6029" s="14"/>
      <c r="AD6029" s="14"/>
      <c r="AE6029" s="14"/>
      <c r="AT6029" s="257" t="s">
        <v>252</v>
      </c>
      <c r="AU6029" s="257" t="s">
        <v>93</v>
      </c>
      <c r="AV6029" s="14" t="s">
        <v>93</v>
      </c>
      <c r="AW6029" s="14" t="s">
        <v>4</v>
      </c>
      <c r="AX6029" s="14" t="s">
        <v>23</v>
      </c>
      <c r="AY6029" s="257" t="s">
        <v>241</v>
      </c>
    </row>
    <row r="6030" s="2" customFormat="1" ht="24.15" customHeight="1">
      <c r="A6030" s="42"/>
      <c r="B6030" s="43"/>
      <c r="C6030" s="218" t="s">
        <v>5319</v>
      </c>
      <c r="D6030" s="218" t="s">
        <v>243</v>
      </c>
      <c r="E6030" s="219" t="s">
        <v>5305</v>
      </c>
      <c r="F6030" s="220" t="s">
        <v>5306</v>
      </c>
      <c r="G6030" s="221" t="s">
        <v>145</v>
      </c>
      <c r="H6030" s="222">
        <v>5.7599999999999998</v>
      </c>
      <c r="I6030" s="223"/>
      <c r="J6030" s="224">
        <f>ROUND(I6030*H6030,2)</f>
        <v>0</v>
      </c>
      <c r="K6030" s="220" t="s">
        <v>247</v>
      </c>
      <c r="L6030" s="48"/>
      <c r="M6030" s="225" t="s">
        <v>39</v>
      </c>
      <c r="N6030" s="226" t="s">
        <v>56</v>
      </c>
      <c r="O6030" s="88"/>
      <c r="P6030" s="227">
        <f>O6030*H6030</f>
        <v>0</v>
      </c>
      <c r="Q6030" s="227">
        <v>0.0070499999999999998</v>
      </c>
      <c r="R6030" s="227">
        <f>Q6030*H6030</f>
        <v>0.040607999999999998</v>
      </c>
      <c r="S6030" s="227">
        <v>0</v>
      </c>
      <c r="T6030" s="228">
        <f>S6030*H6030</f>
        <v>0</v>
      </c>
      <c r="U6030" s="42"/>
      <c r="V6030" s="42"/>
      <c r="W6030" s="42"/>
      <c r="X6030" s="42"/>
      <c r="Y6030" s="42"/>
      <c r="Z6030" s="42"/>
      <c r="AA6030" s="42"/>
      <c r="AB6030" s="42"/>
      <c r="AC6030" s="42"/>
      <c r="AD6030" s="42"/>
      <c r="AE6030" s="42"/>
      <c r="AR6030" s="229" t="s">
        <v>462</v>
      </c>
      <c r="AT6030" s="229" t="s">
        <v>243</v>
      </c>
      <c r="AU6030" s="229" t="s">
        <v>93</v>
      </c>
      <c r="AY6030" s="20" t="s">
        <v>241</v>
      </c>
      <c r="BE6030" s="230">
        <f>IF(N6030="základní",J6030,0)</f>
        <v>0</v>
      </c>
      <c r="BF6030" s="230">
        <f>IF(N6030="snížená",J6030,0)</f>
        <v>0</v>
      </c>
      <c r="BG6030" s="230">
        <f>IF(N6030="zákl. přenesená",J6030,0)</f>
        <v>0</v>
      </c>
      <c r="BH6030" s="230">
        <f>IF(N6030="sníž. přenesená",J6030,0)</f>
        <v>0</v>
      </c>
      <c r="BI6030" s="230">
        <f>IF(N6030="nulová",J6030,0)</f>
        <v>0</v>
      </c>
      <c r="BJ6030" s="20" t="s">
        <v>23</v>
      </c>
      <c r="BK6030" s="230">
        <f>ROUND(I6030*H6030,2)</f>
        <v>0</v>
      </c>
      <c r="BL6030" s="20" t="s">
        <v>462</v>
      </c>
      <c r="BM6030" s="229" t="s">
        <v>5320</v>
      </c>
    </row>
    <row r="6031" s="2" customFormat="1">
      <c r="A6031" s="42"/>
      <c r="B6031" s="43"/>
      <c r="C6031" s="44"/>
      <c r="D6031" s="231" t="s">
        <v>250</v>
      </c>
      <c r="E6031" s="44"/>
      <c r="F6031" s="232" t="s">
        <v>5308</v>
      </c>
      <c r="G6031" s="44"/>
      <c r="H6031" s="44"/>
      <c r="I6031" s="233"/>
      <c r="J6031" s="44"/>
      <c r="K6031" s="44"/>
      <c r="L6031" s="48"/>
      <c r="M6031" s="234"/>
      <c r="N6031" s="235"/>
      <c r="O6031" s="88"/>
      <c r="P6031" s="88"/>
      <c r="Q6031" s="88"/>
      <c r="R6031" s="88"/>
      <c r="S6031" s="88"/>
      <c r="T6031" s="89"/>
      <c r="U6031" s="42"/>
      <c r="V6031" s="42"/>
      <c r="W6031" s="42"/>
      <c r="X6031" s="42"/>
      <c r="Y6031" s="42"/>
      <c r="Z6031" s="42"/>
      <c r="AA6031" s="42"/>
      <c r="AB6031" s="42"/>
      <c r="AC6031" s="42"/>
      <c r="AD6031" s="42"/>
      <c r="AE6031" s="42"/>
      <c r="AT6031" s="20" t="s">
        <v>250</v>
      </c>
      <c r="AU6031" s="20" t="s">
        <v>93</v>
      </c>
    </row>
    <row r="6032" s="13" customFormat="1">
      <c r="A6032" s="13"/>
      <c r="B6032" s="236"/>
      <c r="C6032" s="237"/>
      <c r="D6032" s="238" t="s">
        <v>252</v>
      </c>
      <c r="E6032" s="239" t="s">
        <v>39</v>
      </c>
      <c r="F6032" s="240" t="s">
        <v>4907</v>
      </c>
      <c r="G6032" s="237"/>
      <c r="H6032" s="239" t="s">
        <v>39</v>
      </c>
      <c r="I6032" s="241"/>
      <c r="J6032" s="237"/>
      <c r="K6032" s="237"/>
      <c r="L6032" s="242"/>
      <c r="M6032" s="243"/>
      <c r="N6032" s="244"/>
      <c r="O6032" s="244"/>
      <c r="P6032" s="244"/>
      <c r="Q6032" s="244"/>
      <c r="R6032" s="244"/>
      <c r="S6032" s="244"/>
      <c r="T6032" s="245"/>
      <c r="U6032" s="13"/>
      <c r="V6032" s="13"/>
      <c r="W6032" s="13"/>
      <c r="X6032" s="13"/>
      <c r="Y6032" s="13"/>
      <c r="Z6032" s="13"/>
      <c r="AA6032" s="13"/>
      <c r="AB6032" s="13"/>
      <c r="AC6032" s="13"/>
      <c r="AD6032" s="13"/>
      <c r="AE6032" s="13"/>
      <c r="AT6032" s="246" t="s">
        <v>252</v>
      </c>
      <c r="AU6032" s="246" t="s">
        <v>93</v>
      </c>
      <c r="AV6032" s="13" t="s">
        <v>23</v>
      </c>
      <c r="AW6032" s="13" t="s">
        <v>46</v>
      </c>
      <c r="AX6032" s="13" t="s">
        <v>85</v>
      </c>
      <c r="AY6032" s="246" t="s">
        <v>241</v>
      </c>
    </row>
    <row r="6033" s="13" customFormat="1">
      <c r="A6033" s="13"/>
      <c r="B6033" s="236"/>
      <c r="C6033" s="237"/>
      <c r="D6033" s="238" t="s">
        <v>252</v>
      </c>
      <c r="E6033" s="239" t="s">
        <v>39</v>
      </c>
      <c r="F6033" s="240" t="s">
        <v>2342</v>
      </c>
      <c r="G6033" s="237"/>
      <c r="H6033" s="239" t="s">
        <v>39</v>
      </c>
      <c r="I6033" s="241"/>
      <c r="J6033" s="237"/>
      <c r="K6033" s="237"/>
      <c r="L6033" s="242"/>
      <c r="M6033" s="243"/>
      <c r="N6033" s="244"/>
      <c r="O6033" s="244"/>
      <c r="P6033" s="244"/>
      <c r="Q6033" s="244"/>
      <c r="R6033" s="244"/>
      <c r="S6033" s="244"/>
      <c r="T6033" s="245"/>
      <c r="U6033" s="13"/>
      <c r="V6033" s="13"/>
      <c r="W6033" s="13"/>
      <c r="X6033" s="13"/>
      <c r="Y6033" s="13"/>
      <c r="Z6033" s="13"/>
      <c r="AA6033" s="13"/>
      <c r="AB6033" s="13"/>
      <c r="AC6033" s="13"/>
      <c r="AD6033" s="13"/>
      <c r="AE6033" s="13"/>
      <c r="AT6033" s="246" t="s">
        <v>252</v>
      </c>
      <c r="AU6033" s="246" t="s">
        <v>93</v>
      </c>
      <c r="AV6033" s="13" t="s">
        <v>23</v>
      </c>
      <c r="AW6033" s="13" t="s">
        <v>46</v>
      </c>
      <c r="AX6033" s="13" t="s">
        <v>85</v>
      </c>
      <c r="AY6033" s="246" t="s">
        <v>241</v>
      </c>
    </row>
    <row r="6034" s="14" customFormat="1">
      <c r="A6034" s="14"/>
      <c r="B6034" s="247"/>
      <c r="C6034" s="248"/>
      <c r="D6034" s="238" t="s">
        <v>252</v>
      </c>
      <c r="E6034" s="249" t="s">
        <v>39</v>
      </c>
      <c r="F6034" s="250" t="s">
        <v>3522</v>
      </c>
      <c r="G6034" s="248"/>
      <c r="H6034" s="251">
        <v>5.7599999999999998</v>
      </c>
      <c r="I6034" s="252"/>
      <c r="J6034" s="248"/>
      <c r="K6034" s="248"/>
      <c r="L6034" s="253"/>
      <c r="M6034" s="254"/>
      <c r="N6034" s="255"/>
      <c r="O6034" s="255"/>
      <c r="P6034" s="255"/>
      <c r="Q6034" s="255"/>
      <c r="R6034" s="255"/>
      <c r="S6034" s="255"/>
      <c r="T6034" s="256"/>
      <c r="U6034" s="14"/>
      <c r="V6034" s="14"/>
      <c r="W6034" s="14"/>
      <c r="X6034" s="14"/>
      <c r="Y6034" s="14"/>
      <c r="Z6034" s="14"/>
      <c r="AA6034" s="14"/>
      <c r="AB6034" s="14"/>
      <c r="AC6034" s="14"/>
      <c r="AD6034" s="14"/>
      <c r="AE6034" s="14"/>
      <c r="AT6034" s="257" t="s">
        <v>252</v>
      </c>
      <c r="AU6034" s="257" t="s">
        <v>93</v>
      </c>
      <c r="AV6034" s="14" t="s">
        <v>93</v>
      </c>
      <c r="AW6034" s="14" t="s">
        <v>46</v>
      </c>
      <c r="AX6034" s="14" t="s">
        <v>23</v>
      </c>
      <c r="AY6034" s="257" t="s">
        <v>241</v>
      </c>
    </row>
    <row r="6035" s="2" customFormat="1" ht="24.15" customHeight="1">
      <c r="A6035" s="42"/>
      <c r="B6035" s="43"/>
      <c r="C6035" s="280" t="s">
        <v>5321</v>
      </c>
      <c r="D6035" s="280" t="s">
        <v>463</v>
      </c>
      <c r="E6035" s="281" t="s">
        <v>5322</v>
      </c>
      <c r="F6035" s="282" t="s">
        <v>5323</v>
      </c>
      <c r="G6035" s="283" t="s">
        <v>145</v>
      </c>
      <c r="H6035" s="284">
        <v>5.7599999999999998</v>
      </c>
      <c r="I6035" s="285"/>
      <c r="J6035" s="286">
        <f>ROUND(I6035*H6035,2)</f>
        <v>0</v>
      </c>
      <c r="K6035" s="282" t="s">
        <v>39</v>
      </c>
      <c r="L6035" s="287"/>
      <c r="M6035" s="288" t="s">
        <v>39</v>
      </c>
      <c r="N6035" s="289" t="s">
        <v>56</v>
      </c>
      <c r="O6035" s="88"/>
      <c r="P6035" s="227">
        <f>O6035*H6035</f>
        <v>0</v>
      </c>
      <c r="Q6035" s="227">
        <v>0.0051999999999999998</v>
      </c>
      <c r="R6035" s="227">
        <f>Q6035*H6035</f>
        <v>0.029951999999999996</v>
      </c>
      <c r="S6035" s="227">
        <v>0</v>
      </c>
      <c r="T6035" s="228">
        <f>S6035*H6035</f>
        <v>0</v>
      </c>
      <c r="U6035" s="42"/>
      <c r="V6035" s="42"/>
      <c r="W6035" s="42"/>
      <c r="X6035" s="42"/>
      <c r="Y6035" s="42"/>
      <c r="Z6035" s="42"/>
      <c r="AA6035" s="42"/>
      <c r="AB6035" s="42"/>
      <c r="AC6035" s="42"/>
      <c r="AD6035" s="42"/>
      <c r="AE6035" s="42"/>
      <c r="AR6035" s="229" t="s">
        <v>660</v>
      </c>
      <c r="AT6035" s="229" t="s">
        <v>463</v>
      </c>
      <c r="AU6035" s="229" t="s">
        <v>93</v>
      </c>
      <c r="AY6035" s="20" t="s">
        <v>241</v>
      </c>
      <c r="BE6035" s="230">
        <f>IF(N6035="základní",J6035,0)</f>
        <v>0</v>
      </c>
      <c r="BF6035" s="230">
        <f>IF(N6035="snížená",J6035,0)</f>
        <v>0</v>
      </c>
      <c r="BG6035" s="230">
        <f>IF(N6035="zákl. přenesená",J6035,0)</f>
        <v>0</v>
      </c>
      <c r="BH6035" s="230">
        <f>IF(N6035="sníž. přenesená",J6035,0)</f>
        <v>0</v>
      </c>
      <c r="BI6035" s="230">
        <f>IF(N6035="nulová",J6035,0)</f>
        <v>0</v>
      </c>
      <c r="BJ6035" s="20" t="s">
        <v>23</v>
      </c>
      <c r="BK6035" s="230">
        <f>ROUND(I6035*H6035,2)</f>
        <v>0</v>
      </c>
      <c r="BL6035" s="20" t="s">
        <v>462</v>
      </c>
      <c r="BM6035" s="229" t="s">
        <v>5324</v>
      </c>
    </row>
    <row r="6036" s="2" customFormat="1" ht="24.15" customHeight="1">
      <c r="A6036" s="42"/>
      <c r="B6036" s="43"/>
      <c r="C6036" s="218" t="s">
        <v>5325</v>
      </c>
      <c r="D6036" s="218" t="s">
        <v>243</v>
      </c>
      <c r="E6036" s="219" t="s">
        <v>5326</v>
      </c>
      <c r="F6036" s="220" t="s">
        <v>5327</v>
      </c>
      <c r="G6036" s="221" t="s">
        <v>145</v>
      </c>
      <c r="H6036" s="222">
        <v>69.739999999999995</v>
      </c>
      <c r="I6036" s="223"/>
      <c r="J6036" s="224">
        <f>ROUND(I6036*H6036,2)</f>
        <v>0</v>
      </c>
      <c r="K6036" s="220" t="s">
        <v>247</v>
      </c>
      <c r="L6036" s="48"/>
      <c r="M6036" s="225" t="s">
        <v>39</v>
      </c>
      <c r="N6036" s="226" t="s">
        <v>56</v>
      </c>
      <c r="O6036" s="88"/>
      <c r="P6036" s="227">
        <f>O6036*H6036</f>
        <v>0</v>
      </c>
      <c r="Q6036" s="227">
        <v>0.0070499999999999998</v>
      </c>
      <c r="R6036" s="227">
        <f>Q6036*H6036</f>
        <v>0.49166699999999997</v>
      </c>
      <c r="S6036" s="227">
        <v>0</v>
      </c>
      <c r="T6036" s="228">
        <f>S6036*H6036</f>
        <v>0</v>
      </c>
      <c r="U6036" s="42"/>
      <c r="V6036" s="42"/>
      <c r="W6036" s="42"/>
      <c r="X6036" s="42"/>
      <c r="Y6036" s="42"/>
      <c r="Z6036" s="42"/>
      <c r="AA6036" s="42"/>
      <c r="AB6036" s="42"/>
      <c r="AC6036" s="42"/>
      <c r="AD6036" s="42"/>
      <c r="AE6036" s="42"/>
      <c r="AR6036" s="229" t="s">
        <v>462</v>
      </c>
      <c r="AT6036" s="229" t="s">
        <v>243</v>
      </c>
      <c r="AU6036" s="229" t="s">
        <v>93</v>
      </c>
      <c r="AY6036" s="20" t="s">
        <v>241</v>
      </c>
      <c r="BE6036" s="230">
        <f>IF(N6036="základní",J6036,0)</f>
        <v>0</v>
      </c>
      <c r="BF6036" s="230">
        <f>IF(N6036="snížená",J6036,0)</f>
        <v>0</v>
      </c>
      <c r="BG6036" s="230">
        <f>IF(N6036="zákl. přenesená",J6036,0)</f>
        <v>0</v>
      </c>
      <c r="BH6036" s="230">
        <f>IF(N6036="sníž. přenesená",J6036,0)</f>
        <v>0</v>
      </c>
      <c r="BI6036" s="230">
        <f>IF(N6036="nulová",J6036,0)</f>
        <v>0</v>
      </c>
      <c r="BJ6036" s="20" t="s">
        <v>23</v>
      </c>
      <c r="BK6036" s="230">
        <f>ROUND(I6036*H6036,2)</f>
        <v>0</v>
      </c>
      <c r="BL6036" s="20" t="s">
        <v>462</v>
      </c>
      <c r="BM6036" s="229" t="s">
        <v>5328</v>
      </c>
    </row>
    <row r="6037" s="2" customFormat="1">
      <c r="A6037" s="42"/>
      <c r="B6037" s="43"/>
      <c r="C6037" s="44"/>
      <c r="D6037" s="231" t="s">
        <v>250</v>
      </c>
      <c r="E6037" s="44"/>
      <c r="F6037" s="232" t="s">
        <v>5329</v>
      </c>
      <c r="G6037" s="44"/>
      <c r="H6037" s="44"/>
      <c r="I6037" s="233"/>
      <c r="J6037" s="44"/>
      <c r="K6037" s="44"/>
      <c r="L6037" s="48"/>
      <c r="M6037" s="234"/>
      <c r="N6037" s="235"/>
      <c r="O6037" s="88"/>
      <c r="P6037" s="88"/>
      <c r="Q6037" s="88"/>
      <c r="R6037" s="88"/>
      <c r="S6037" s="88"/>
      <c r="T6037" s="89"/>
      <c r="U6037" s="42"/>
      <c r="V6037" s="42"/>
      <c r="W6037" s="42"/>
      <c r="X6037" s="42"/>
      <c r="Y6037" s="42"/>
      <c r="Z6037" s="42"/>
      <c r="AA6037" s="42"/>
      <c r="AB6037" s="42"/>
      <c r="AC6037" s="42"/>
      <c r="AD6037" s="42"/>
      <c r="AE6037" s="42"/>
      <c r="AT6037" s="20" t="s">
        <v>250</v>
      </c>
      <c r="AU6037" s="20" t="s">
        <v>93</v>
      </c>
    </row>
    <row r="6038" s="13" customFormat="1">
      <c r="A6038" s="13"/>
      <c r="B6038" s="236"/>
      <c r="C6038" s="237"/>
      <c r="D6038" s="238" t="s">
        <v>252</v>
      </c>
      <c r="E6038" s="239" t="s">
        <v>39</v>
      </c>
      <c r="F6038" s="240" t="s">
        <v>4907</v>
      </c>
      <c r="G6038" s="237"/>
      <c r="H6038" s="239" t="s">
        <v>39</v>
      </c>
      <c r="I6038" s="241"/>
      <c r="J6038" s="237"/>
      <c r="K6038" s="237"/>
      <c r="L6038" s="242"/>
      <c r="M6038" s="243"/>
      <c r="N6038" s="244"/>
      <c r="O6038" s="244"/>
      <c r="P6038" s="244"/>
      <c r="Q6038" s="244"/>
      <c r="R6038" s="244"/>
      <c r="S6038" s="244"/>
      <c r="T6038" s="245"/>
      <c r="U6038" s="13"/>
      <c r="V6038" s="13"/>
      <c r="W6038" s="13"/>
      <c r="X6038" s="13"/>
      <c r="Y6038" s="13"/>
      <c r="Z6038" s="13"/>
      <c r="AA6038" s="13"/>
      <c r="AB6038" s="13"/>
      <c r="AC6038" s="13"/>
      <c r="AD6038" s="13"/>
      <c r="AE6038" s="13"/>
      <c r="AT6038" s="246" t="s">
        <v>252</v>
      </c>
      <c r="AU6038" s="246" t="s">
        <v>93</v>
      </c>
      <c r="AV6038" s="13" t="s">
        <v>23</v>
      </c>
      <c r="AW6038" s="13" t="s">
        <v>46</v>
      </c>
      <c r="AX6038" s="13" t="s">
        <v>85</v>
      </c>
      <c r="AY6038" s="246" t="s">
        <v>241</v>
      </c>
    </row>
    <row r="6039" s="13" customFormat="1">
      <c r="A6039" s="13"/>
      <c r="B6039" s="236"/>
      <c r="C6039" s="237"/>
      <c r="D6039" s="238" t="s">
        <v>252</v>
      </c>
      <c r="E6039" s="239" t="s">
        <v>39</v>
      </c>
      <c r="F6039" s="240" t="s">
        <v>2342</v>
      </c>
      <c r="G6039" s="237"/>
      <c r="H6039" s="239" t="s">
        <v>39</v>
      </c>
      <c r="I6039" s="241"/>
      <c r="J6039" s="237"/>
      <c r="K6039" s="237"/>
      <c r="L6039" s="242"/>
      <c r="M6039" s="243"/>
      <c r="N6039" s="244"/>
      <c r="O6039" s="244"/>
      <c r="P6039" s="244"/>
      <c r="Q6039" s="244"/>
      <c r="R6039" s="244"/>
      <c r="S6039" s="244"/>
      <c r="T6039" s="245"/>
      <c r="U6039" s="13"/>
      <c r="V6039" s="13"/>
      <c r="W6039" s="13"/>
      <c r="X6039" s="13"/>
      <c r="Y6039" s="13"/>
      <c r="Z6039" s="13"/>
      <c r="AA6039" s="13"/>
      <c r="AB6039" s="13"/>
      <c r="AC6039" s="13"/>
      <c r="AD6039" s="13"/>
      <c r="AE6039" s="13"/>
      <c r="AT6039" s="246" t="s">
        <v>252</v>
      </c>
      <c r="AU6039" s="246" t="s">
        <v>93</v>
      </c>
      <c r="AV6039" s="13" t="s">
        <v>23</v>
      </c>
      <c r="AW6039" s="13" t="s">
        <v>46</v>
      </c>
      <c r="AX6039" s="13" t="s">
        <v>85</v>
      </c>
      <c r="AY6039" s="246" t="s">
        <v>241</v>
      </c>
    </row>
    <row r="6040" s="14" customFormat="1">
      <c r="A6040" s="14"/>
      <c r="B6040" s="247"/>
      <c r="C6040" s="248"/>
      <c r="D6040" s="238" t="s">
        <v>252</v>
      </c>
      <c r="E6040" s="249" t="s">
        <v>39</v>
      </c>
      <c r="F6040" s="250" t="s">
        <v>3549</v>
      </c>
      <c r="G6040" s="248"/>
      <c r="H6040" s="251">
        <v>33.090000000000003</v>
      </c>
      <c r="I6040" s="252"/>
      <c r="J6040" s="248"/>
      <c r="K6040" s="248"/>
      <c r="L6040" s="253"/>
      <c r="M6040" s="254"/>
      <c r="N6040" s="255"/>
      <c r="O6040" s="255"/>
      <c r="P6040" s="255"/>
      <c r="Q6040" s="255"/>
      <c r="R6040" s="255"/>
      <c r="S6040" s="255"/>
      <c r="T6040" s="256"/>
      <c r="U6040" s="14"/>
      <c r="V6040" s="14"/>
      <c r="W6040" s="14"/>
      <c r="X6040" s="14"/>
      <c r="Y6040" s="14"/>
      <c r="Z6040" s="14"/>
      <c r="AA6040" s="14"/>
      <c r="AB6040" s="14"/>
      <c r="AC6040" s="14"/>
      <c r="AD6040" s="14"/>
      <c r="AE6040" s="14"/>
      <c r="AT6040" s="257" t="s">
        <v>252</v>
      </c>
      <c r="AU6040" s="257" t="s">
        <v>93</v>
      </c>
      <c r="AV6040" s="14" t="s">
        <v>93</v>
      </c>
      <c r="AW6040" s="14" t="s">
        <v>46</v>
      </c>
      <c r="AX6040" s="14" t="s">
        <v>85</v>
      </c>
      <c r="AY6040" s="257" t="s">
        <v>241</v>
      </c>
    </row>
    <row r="6041" s="14" customFormat="1">
      <c r="A6041" s="14"/>
      <c r="B6041" s="247"/>
      <c r="C6041" s="248"/>
      <c r="D6041" s="238" t="s">
        <v>252</v>
      </c>
      <c r="E6041" s="249" t="s">
        <v>39</v>
      </c>
      <c r="F6041" s="250" t="s">
        <v>3550</v>
      </c>
      <c r="G6041" s="248"/>
      <c r="H6041" s="251">
        <v>36.649999999999999</v>
      </c>
      <c r="I6041" s="252"/>
      <c r="J6041" s="248"/>
      <c r="K6041" s="248"/>
      <c r="L6041" s="253"/>
      <c r="M6041" s="254"/>
      <c r="N6041" s="255"/>
      <c r="O6041" s="255"/>
      <c r="P6041" s="255"/>
      <c r="Q6041" s="255"/>
      <c r="R6041" s="255"/>
      <c r="S6041" s="255"/>
      <c r="T6041" s="256"/>
      <c r="U6041" s="14"/>
      <c r="V6041" s="14"/>
      <c r="W6041" s="14"/>
      <c r="X6041" s="14"/>
      <c r="Y6041" s="14"/>
      <c r="Z6041" s="14"/>
      <c r="AA6041" s="14"/>
      <c r="AB6041" s="14"/>
      <c r="AC6041" s="14"/>
      <c r="AD6041" s="14"/>
      <c r="AE6041" s="14"/>
      <c r="AT6041" s="257" t="s">
        <v>252</v>
      </c>
      <c r="AU6041" s="257" t="s">
        <v>93</v>
      </c>
      <c r="AV6041" s="14" t="s">
        <v>93</v>
      </c>
      <c r="AW6041" s="14" t="s">
        <v>46</v>
      </c>
      <c r="AX6041" s="14" t="s">
        <v>85</v>
      </c>
      <c r="AY6041" s="257" t="s">
        <v>241</v>
      </c>
    </row>
    <row r="6042" s="15" customFormat="1">
      <c r="A6042" s="15"/>
      <c r="B6042" s="258"/>
      <c r="C6042" s="259"/>
      <c r="D6042" s="238" t="s">
        <v>252</v>
      </c>
      <c r="E6042" s="260" t="s">
        <v>39</v>
      </c>
      <c r="F6042" s="261" t="s">
        <v>274</v>
      </c>
      <c r="G6042" s="259"/>
      <c r="H6042" s="262">
        <v>69.739999999999995</v>
      </c>
      <c r="I6042" s="263"/>
      <c r="J6042" s="259"/>
      <c r="K6042" s="259"/>
      <c r="L6042" s="264"/>
      <c r="M6042" s="265"/>
      <c r="N6042" s="266"/>
      <c r="O6042" s="266"/>
      <c r="P6042" s="266"/>
      <c r="Q6042" s="266"/>
      <c r="R6042" s="266"/>
      <c r="S6042" s="266"/>
      <c r="T6042" s="267"/>
      <c r="U6042" s="15"/>
      <c r="V6042" s="15"/>
      <c r="W6042" s="15"/>
      <c r="X6042" s="15"/>
      <c r="Y6042" s="15"/>
      <c r="Z6042" s="15"/>
      <c r="AA6042" s="15"/>
      <c r="AB6042" s="15"/>
      <c r="AC6042" s="15"/>
      <c r="AD6042" s="15"/>
      <c r="AE6042" s="15"/>
      <c r="AT6042" s="268" t="s">
        <v>252</v>
      </c>
      <c r="AU6042" s="268" t="s">
        <v>93</v>
      </c>
      <c r="AV6042" s="15" t="s">
        <v>248</v>
      </c>
      <c r="AW6042" s="15" t="s">
        <v>46</v>
      </c>
      <c r="AX6042" s="15" t="s">
        <v>23</v>
      </c>
      <c r="AY6042" s="268" t="s">
        <v>241</v>
      </c>
    </row>
    <row r="6043" s="2" customFormat="1" ht="24.15" customHeight="1">
      <c r="A6043" s="42"/>
      <c r="B6043" s="43"/>
      <c r="C6043" s="280" t="s">
        <v>5330</v>
      </c>
      <c r="D6043" s="280" t="s">
        <v>463</v>
      </c>
      <c r="E6043" s="281" t="s">
        <v>5331</v>
      </c>
      <c r="F6043" s="282" t="s">
        <v>5332</v>
      </c>
      <c r="G6043" s="283" t="s">
        <v>145</v>
      </c>
      <c r="H6043" s="284">
        <v>76.713999999999999</v>
      </c>
      <c r="I6043" s="285"/>
      <c r="J6043" s="286">
        <f>ROUND(I6043*H6043,2)</f>
        <v>0</v>
      </c>
      <c r="K6043" s="282" t="s">
        <v>247</v>
      </c>
      <c r="L6043" s="287"/>
      <c r="M6043" s="288" t="s">
        <v>39</v>
      </c>
      <c r="N6043" s="289" t="s">
        <v>56</v>
      </c>
      <c r="O6043" s="88"/>
      <c r="P6043" s="227">
        <f>O6043*H6043</f>
        <v>0</v>
      </c>
      <c r="Q6043" s="227">
        <v>0.0041000000000000003</v>
      </c>
      <c r="R6043" s="227">
        <f>Q6043*H6043</f>
        <v>0.31452740000000001</v>
      </c>
      <c r="S6043" s="227">
        <v>0</v>
      </c>
      <c r="T6043" s="228">
        <f>S6043*H6043</f>
        <v>0</v>
      </c>
      <c r="U6043" s="42"/>
      <c r="V6043" s="42"/>
      <c r="W6043" s="42"/>
      <c r="X6043" s="42"/>
      <c r="Y6043" s="42"/>
      <c r="Z6043" s="42"/>
      <c r="AA6043" s="42"/>
      <c r="AB6043" s="42"/>
      <c r="AC6043" s="42"/>
      <c r="AD6043" s="42"/>
      <c r="AE6043" s="42"/>
      <c r="AR6043" s="229" t="s">
        <v>660</v>
      </c>
      <c r="AT6043" s="229" t="s">
        <v>463</v>
      </c>
      <c r="AU6043" s="229" t="s">
        <v>93</v>
      </c>
      <c r="AY6043" s="20" t="s">
        <v>241</v>
      </c>
      <c r="BE6043" s="230">
        <f>IF(N6043="základní",J6043,0)</f>
        <v>0</v>
      </c>
      <c r="BF6043" s="230">
        <f>IF(N6043="snížená",J6043,0)</f>
        <v>0</v>
      </c>
      <c r="BG6043" s="230">
        <f>IF(N6043="zákl. přenesená",J6043,0)</f>
        <v>0</v>
      </c>
      <c r="BH6043" s="230">
        <f>IF(N6043="sníž. přenesená",J6043,0)</f>
        <v>0</v>
      </c>
      <c r="BI6043" s="230">
        <f>IF(N6043="nulová",J6043,0)</f>
        <v>0</v>
      </c>
      <c r="BJ6043" s="20" t="s">
        <v>23</v>
      </c>
      <c r="BK6043" s="230">
        <f>ROUND(I6043*H6043,2)</f>
        <v>0</v>
      </c>
      <c r="BL6043" s="20" t="s">
        <v>462</v>
      </c>
      <c r="BM6043" s="229" t="s">
        <v>5333</v>
      </c>
    </row>
    <row r="6044" s="14" customFormat="1">
      <c r="A6044" s="14"/>
      <c r="B6044" s="247"/>
      <c r="C6044" s="248"/>
      <c r="D6044" s="238" t="s">
        <v>252</v>
      </c>
      <c r="E6044" s="248"/>
      <c r="F6044" s="250" t="s">
        <v>5334</v>
      </c>
      <c r="G6044" s="248"/>
      <c r="H6044" s="251">
        <v>76.713999999999999</v>
      </c>
      <c r="I6044" s="252"/>
      <c r="J6044" s="248"/>
      <c r="K6044" s="248"/>
      <c r="L6044" s="253"/>
      <c r="M6044" s="254"/>
      <c r="N6044" s="255"/>
      <c r="O6044" s="255"/>
      <c r="P6044" s="255"/>
      <c r="Q6044" s="255"/>
      <c r="R6044" s="255"/>
      <c r="S6044" s="255"/>
      <c r="T6044" s="256"/>
      <c r="U6044" s="14"/>
      <c r="V6044" s="14"/>
      <c r="W6044" s="14"/>
      <c r="X6044" s="14"/>
      <c r="Y6044" s="14"/>
      <c r="Z6044" s="14"/>
      <c r="AA6044" s="14"/>
      <c r="AB6044" s="14"/>
      <c r="AC6044" s="14"/>
      <c r="AD6044" s="14"/>
      <c r="AE6044" s="14"/>
      <c r="AT6044" s="257" t="s">
        <v>252</v>
      </c>
      <c r="AU6044" s="257" t="s">
        <v>93</v>
      </c>
      <c r="AV6044" s="14" t="s">
        <v>93</v>
      </c>
      <c r="AW6044" s="14" t="s">
        <v>4</v>
      </c>
      <c r="AX6044" s="14" t="s">
        <v>23</v>
      </c>
      <c r="AY6044" s="257" t="s">
        <v>241</v>
      </c>
    </row>
    <row r="6045" s="2" customFormat="1" ht="21.75" customHeight="1">
      <c r="A6045" s="42"/>
      <c r="B6045" s="43"/>
      <c r="C6045" s="218" t="s">
        <v>5335</v>
      </c>
      <c r="D6045" s="218" t="s">
        <v>243</v>
      </c>
      <c r="E6045" s="219" t="s">
        <v>5336</v>
      </c>
      <c r="F6045" s="220" t="s">
        <v>5337</v>
      </c>
      <c r="G6045" s="221" t="s">
        <v>145</v>
      </c>
      <c r="H6045" s="222">
        <v>254.441</v>
      </c>
      <c r="I6045" s="223"/>
      <c r="J6045" s="224">
        <f>ROUND(I6045*H6045,2)</f>
        <v>0</v>
      </c>
      <c r="K6045" s="220" t="s">
        <v>1267</v>
      </c>
      <c r="L6045" s="48"/>
      <c r="M6045" s="225" t="s">
        <v>39</v>
      </c>
      <c r="N6045" s="226" t="s">
        <v>56</v>
      </c>
      <c r="O6045" s="88"/>
      <c r="P6045" s="227">
        <f>O6045*H6045</f>
        <v>0</v>
      </c>
      <c r="Q6045" s="227">
        <v>6.3E-05</v>
      </c>
      <c r="R6045" s="227">
        <f>Q6045*H6045</f>
        <v>0.016029782999999999</v>
      </c>
      <c r="S6045" s="227">
        <v>0</v>
      </c>
      <c r="T6045" s="228">
        <f>S6045*H6045</f>
        <v>0</v>
      </c>
      <c r="U6045" s="42"/>
      <c r="V6045" s="42"/>
      <c r="W6045" s="42"/>
      <c r="X6045" s="42"/>
      <c r="Y6045" s="42"/>
      <c r="Z6045" s="42"/>
      <c r="AA6045" s="42"/>
      <c r="AB6045" s="42"/>
      <c r="AC6045" s="42"/>
      <c r="AD6045" s="42"/>
      <c r="AE6045" s="42"/>
      <c r="AR6045" s="229" t="s">
        <v>462</v>
      </c>
      <c r="AT6045" s="229" t="s">
        <v>243</v>
      </c>
      <c r="AU6045" s="229" t="s">
        <v>93</v>
      </c>
      <c r="AY6045" s="20" t="s">
        <v>241</v>
      </c>
      <c r="BE6045" s="230">
        <f>IF(N6045="základní",J6045,0)</f>
        <v>0</v>
      </c>
      <c r="BF6045" s="230">
        <f>IF(N6045="snížená",J6045,0)</f>
        <v>0</v>
      </c>
      <c r="BG6045" s="230">
        <f>IF(N6045="zákl. přenesená",J6045,0)</f>
        <v>0</v>
      </c>
      <c r="BH6045" s="230">
        <f>IF(N6045="sníž. přenesená",J6045,0)</f>
        <v>0</v>
      </c>
      <c r="BI6045" s="230">
        <f>IF(N6045="nulová",J6045,0)</f>
        <v>0</v>
      </c>
      <c r="BJ6045" s="20" t="s">
        <v>23</v>
      </c>
      <c r="BK6045" s="230">
        <f>ROUND(I6045*H6045,2)</f>
        <v>0</v>
      </c>
      <c r="BL6045" s="20" t="s">
        <v>462</v>
      </c>
      <c r="BM6045" s="229" t="s">
        <v>5338</v>
      </c>
    </row>
    <row r="6046" s="13" customFormat="1">
      <c r="A6046" s="13"/>
      <c r="B6046" s="236"/>
      <c r="C6046" s="237"/>
      <c r="D6046" s="238" t="s">
        <v>252</v>
      </c>
      <c r="E6046" s="239" t="s">
        <v>39</v>
      </c>
      <c r="F6046" s="240" t="s">
        <v>2342</v>
      </c>
      <c r="G6046" s="237"/>
      <c r="H6046" s="239" t="s">
        <v>39</v>
      </c>
      <c r="I6046" s="241"/>
      <c r="J6046" s="237"/>
      <c r="K6046" s="237"/>
      <c r="L6046" s="242"/>
      <c r="M6046" s="243"/>
      <c r="N6046" s="244"/>
      <c r="O6046" s="244"/>
      <c r="P6046" s="244"/>
      <c r="Q6046" s="244"/>
      <c r="R6046" s="244"/>
      <c r="S6046" s="244"/>
      <c r="T6046" s="245"/>
      <c r="U6046" s="13"/>
      <c r="V6046" s="13"/>
      <c r="W6046" s="13"/>
      <c r="X6046" s="13"/>
      <c r="Y6046" s="13"/>
      <c r="Z6046" s="13"/>
      <c r="AA6046" s="13"/>
      <c r="AB6046" s="13"/>
      <c r="AC6046" s="13"/>
      <c r="AD6046" s="13"/>
      <c r="AE6046" s="13"/>
      <c r="AT6046" s="246" t="s">
        <v>252</v>
      </c>
      <c r="AU6046" s="246" t="s">
        <v>93</v>
      </c>
      <c r="AV6046" s="13" t="s">
        <v>23</v>
      </c>
      <c r="AW6046" s="13" t="s">
        <v>46</v>
      </c>
      <c r="AX6046" s="13" t="s">
        <v>85</v>
      </c>
      <c r="AY6046" s="246" t="s">
        <v>241</v>
      </c>
    </row>
    <row r="6047" s="14" customFormat="1">
      <c r="A6047" s="14"/>
      <c r="B6047" s="247"/>
      <c r="C6047" s="248"/>
      <c r="D6047" s="238" t="s">
        <v>252</v>
      </c>
      <c r="E6047" s="249" t="s">
        <v>39</v>
      </c>
      <c r="F6047" s="250" t="s">
        <v>3518</v>
      </c>
      <c r="G6047" s="248"/>
      <c r="H6047" s="251">
        <v>26.18</v>
      </c>
      <c r="I6047" s="252"/>
      <c r="J6047" s="248"/>
      <c r="K6047" s="248"/>
      <c r="L6047" s="253"/>
      <c r="M6047" s="254"/>
      <c r="N6047" s="255"/>
      <c r="O6047" s="255"/>
      <c r="P6047" s="255"/>
      <c r="Q6047" s="255"/>
      <c r="R6047" s="255"/>
      <c r="S6047" s="255"/>
      <c r="T6047" s="256"/>
      <c r="U6047" s="14"/>
      <c r="V6047" s="14"/>
      <c r="W6047" s="14"/>
      <c r="X6047" s="14"/>
      <c r="Y6047" s="14"/>
      <c r="Z6047" s="14"/>
      <c r="AA6047" s="14"/>
      <c r="AB6047" s="14"/>
      <c r="AC6047" s="14"/>
      <c r="AD6047" s="14"/>
      <c r="AE6047" s="14"/>
      <c r="AT6047" s="257" t="s">
        <v>252</v>
      </c>
      <c r="AU6047" s="257" t="s">
        <v>93</v>
      </c>
      <c r="AV6047" s="14" t="s">
        <v>93</v>
      </c>
      <c r="AW6047" s="14" t="s">
        <v>46</v>
      </c>
      <c r="AX6047" s="14" t="s">
        <v>85</v>
      </c>
      <c r="AY6047" s="257" t="s">
        <v>241</v>
      </c>
    </row>
    <row r="6048" s="14" customFormat="1">
      <c r="A6048" s="14"/>
      <c r="B6048" s="247"/>
      <c r="C6048" s="248"/>
      <c r="D6048" s="238" t="s">
        <v>252</v>
      </c>
      <c r="E6048" s="249" t="s">
        <v>39</v>
      </c>
      <c r="F6048" s="250" t="s">
        <v>3520</v>
      </c>
      <c r="G6048" s="248"/>
      <c r="H6048" s="251">
        <v>21.120000000000001</v>
      </c>
      <c r="I6048" s="252"/>
      <c r="J6048" s="248"/>
      <c r="K6048" s="248"/>
      <c r="L6048" s="253"/>
      <c r="M6048" s="254"/>
      <c r="N6048" s="255"/>
      <c r="O6048" s="255"/>
      <c r="P6048" s="255"/>
      <c r="Q6048" s="255"/>
      <c r="R6048" s="255"/>
      <c r="S6048" s="255"/>
      <c r="T6048" s="256"/>
      <c r="U6048" s="14"/>
      <c r="V6048" s="14"/>
      <c r="W6048" s="14"/>
      <c r="X6048" s="14"/>
      <c r="Y6048" s="14"/>
      <c r="Z6048" s="14"/>
      <c r="AA6048" s="14"/>
      <c r="AB6048" s="14"/>
      <c r="AC6048" s="14"/>
      <c r="AD6048" s="14"/>
      <c r="AE6048" s="14"/>
      <c r="AT6048" s="257" t="s">
        <v>252</v>
      </c>
      <c r="AU6048" s="257" t="s">
        <v>93</v>
      </c>
      <c r="AV6048" s="14" t="s">
        <v>93</v>
      </c>
      <c r="AW6048" s="14" t="s">
        <v>46</v>
      </c>
      <c r="AX6048" s="14" t="s">
        <v>85</v>
      </c>
      <c r="AY6048" s="257" t="s">
        <v>241</v>
      </c>
    </row>
    <row r="6049" s="14" customFormat="1">
      <c r="A6049" s="14"/>
      <c r="B6049" s="247"/>
      <c r="C6049" s="248"/>
      <c r="D6049" s="238" t="s">
        <v>252</v>
      </c>
      <c r="E6049" s="249" t="s">
        <v>39</v>
      </c>
      <c r="F6049" s="250" t="s">
        <v>3521</v>
      </c>
      <c r="G6049" s="248"/>
      <c r="H6049" s="251">
        <v>7.5</v>
      </c>
      <c r="I6049" s="252"/>
      <c r="J6049" s="248"/>
      <c r="K6049" s="248"/>
      <c r="L6049" s="253"/>
      <c r="M6049" s="254"/>
      <c r="N6049" s="255"/>
      <c r="O6049" s="255"/>
      <c r="P6049" s="255"/>
      <c r="Q6049" s="255"/>
      <c r="R6049" s="255"/>
      <c r="S6049" s="255"/>
      <c r="T6049" s="256"/>
      <c r="U6049" s="14"/>
      <c r="V6049" s="14"/>
      <c r="W6049" s="14"/>
      <c r="X6049" s="14"/>
      <c r="Y6049" s="14"/>
      <c r="Z6049" s="14"/>
      <c r="AA6049" s="14"/>
      <c r="AB6049" s="14"/>
      <c r="AC6049" s="14"/>
      <c r="AD6049" s="14"/>
      <c r="AE6049" s="14"/>
      <c r="AT6049" s="257" t="s">
        <v>252</v>
      </c>
      <c r="AU6049" s="257" t="s">
        <v>93</v>
      </c>
      <c r="AV6049" s="14" t="s">
        <v>93</v>
      </c>
      <c r="AW6049" s="14" t="s">
        <v>46</v>
      </c>
      <c r="AX6049" s="14" t="s">
        <v>85</v>
      </c>
      <c r="AY6049" s="257" t="s">
        <v>241</v>
      </c>
    </row>
    <row r="6050" s="14" customFormat="1">
      <c r="A6050" s="14"/>
      <c r="B6050" s="247"/>
      <c r="C6050" s="248"/>
      <c r="D6050" s="238" t="s">
        <v>252</v>
      </c>
      <c r="E6050" s="249" t="s">
        <v>39</v>
      </c>
      <c r="F6050" s="250" t="s">
        <v>3522</v>
      </c>
      <c r="G6050" s="248"/>
      <c r="H6050" s="251">
        <v>5.7599999999999998</v>
      </c>
      <c r="I6050" s="252"/>
      <c r="J6050" s="248"/>
      <c r="K6050" s="248"/>
      <c r="L6050" s="253"/>
      <c r="M6050" s="254"/>
      <c r="N6050" s="255"/>
      <c r="O6050" s="255"/>
      <c r="P6050" s="255"/>
      <c r="Q6050" s="255"/>
      <c r="R6050" s="255"/>
      <c r="S6050" s="255"/>
      <c r="T6050" s="256"/>
      <c r="U6050" s="14"/>
      <c r="V6050" s="14"/>
      <c r="W6050" s="14"/>
      <c r="X6050" s="14"/>
      <c r="Y6050" s="14"/>
      <c r="Z6050" s="14"/>
      <c r="AA6050" s="14"/>
      <c r="AB6050" s="14"/>
      <c r="AC6050" s="14"/>
      <c r="AD6050" s="14"/>
      <c r="AE6050" s="14"/>
      <c r="AT6050" s="257" t="s">
        <v>252</v>
      </c>
      <c r="AU6050" s="257" t="s">
        <v>93</v>
      </c>
      <c r="AV6050" s="14" t="s">
        <v>93</v>
      </c>
      <c r="AW6050" s="14" t="s">
        <v>46</v>
      </c>
      <c r="AX6050" s="14" t="s">
        <v>85</v>
      </c>
      <c r="AY6050" s="257" t="s">
        <v>241</v>
      </c>
    </row>
    <row r="6051" s="14" customFormat="1">
      <c r="A6051" s="14"/>
      <c r="B6051" s="247"/>
      <c r="C6051" s="248"/>
      <c r="D6051" s="238" t="s">
        <v>252</v>
      </c>
      <c r="E6051" s="249" t="s">
        <v>39</v>
      </c>
      <c r="F6051" s="250" t="s">
        <v>3524</v>
      </c>
      <c r="G6051" s="248"/>
      <c r="H6051" s="251">
        <v>15.779999999999999</v>
      </c>
      <c r="I6051" s="252"/>
      <c r="J6051" s="248"/>
      <c r="K6051" s="248"/>
      <c r="L6051" s="253"/>
      <c r="M6051" s="254"/>
      <c r="N6051" s="255"/>
      <c r="O6051" s="255"/>
      <c r="P6051" s="255"/>
      <c r="Q6051" s="255"/>
      <c r="R6051" s="255"/>
      <c r="S6051" s="255"/>
      <c r="T6051" s="256"/>
      <c r="U6051" s="14"/>
      <c r="V6051" s="14"/>
      <c r="W6051" s="14"/>
      <c r="X6051" s="14"/>
      <c r="Y6051" s="14"/>
      <c r="Z6051" s="14"/>
      <c r="AA6051" s="14"/>
      <c r="AB6051" s="14"/>
      <c r="AC6051" s="14"/>
      <c r="AD6051" s="14"/>
      <c r="AE6051" s="14"/>
      <c r="AT6051" s="257" t="s">
        <v>252</v>
      </c>
      <c r="AU6051" s="257" t="s">
        <v>93</v>
      </c>
      <c r="AV6051" s="14" t="s">
        <v>93</v>
      </c>
      <c r="AW6051" s="14" t="s">
        <v>46</v>
      </c>
      <c r="AX6051" s="14" t="s">
        <v>85</v>
      </c>
      <c r="AY6051" s="257" t="s">
        <v>241</v>
      </c>
    </row>
    <row r="6052" s="14" customFormat="1">
      <c r="A6052" s="14"/>
      <c r="B6052" s="247"/>
      <c r="C6052" s="248"/>
      <c r="D6052" s="238" t="s">
        <v>252</v>
      </c>
      <c r="E6052" s="249" t="s">
        <v>39</v>
      </c>
      <c r="F6052" s="250" t="s">
        <v>5339</v>
      </c>
      <c r="G6052" s="248"/>
      <c r="H6052" s="251">
        <v>69.385000000000005</v>
      </c>
      <c r="I6052" s="252"/>
      <c r="J6052" s="248"/>
      <c r="K6052" s="248"/>
      <c r="L6052" s="253"/>
      <c r="M6052" s="254"/>
      <c r="N6052" s="255"/>
      <c r="O6052" s="255"/>
      <c r="P6052" s="255"/>
      <c r="Q6052" s="255"/>
      <c r="R6052" s="255"/>
      <c r="S6052" s="255"/>
      <c r="T6052" s="256"/>
      <c r="U6052" s="14"/>
      <c r="V6052" s="14"/>
      <c r="W6052" s="14"/>
      <c r="X6052" s="14"/>
      <c r="Y6052" s="14"/>
      <c r="Z6052" s="14"/>
      <c r="AA6052" s="14"/>
      <c r="AB6052" s="14"/>
      <c r="AC6052" s="14"/>
      <c r="AD6052" s="14"/>
      <c r="AE6052" s="14"/>
      <c r="AT6052" s="257" t="s">
        <v>252</v>
      </c>
      <c r="AU6052" s="257" t="s">
        <v>93</v>
      </c>
      <c r="AV6052" s="14" t="s">
        <v>93</v>
      </c>
      <c r="AW6052" s="14" t="s">
        <v>46</v>
      </c>
      <c r="AX6052" s="14" t="s">
        <v>85</v>
      </c>
      <c r="AY6052" s="257" t="s">
        <v>241</v>
      </c>
    </row>
    <row r="6053" s="14" customFormat="1">
      <c r="A6053" s="14"/>
      <c r="B6053" s="247"/>
      <c r="C6053" s="248"/>
      <c r="D6053" s="238" t="s">
        <v>252</v>
      </c>
      <c r="E6053" s="249" t="s">
        <v>39</v>
      </c>
      <c r="F6053" s="250" t="s">
        <v>3535</v>
      </c>
      <c r="G6053" s="248"/>
      <c r="H6053" s="251">
        <v>4.5899999999999999</v>
      </c>
      <c r="I6053" s="252"/>
      <c r="J6053" s="248"/>
      <c r="K6053" s="248"/>
      <c r="L6053" s="253"/>
      <c r="M6053" s="254"/>
      <c r="N6053" s="255"/>
      <c r="O6053" s="255"/>
      <c r="P6053" s="255"/>
      <c r="Q6053" s="255"/>
      <c r="R6053" s="255"/>
      <c r="S6053" s="255"/>
      <c r="T6053" s="256"/>
      <c r="U6053" s="14"/>
      <c r="V6053" s="14"/>
      <c r="W6053" s="14"/>
      <c r="X6053" s="14"/>
      <c r="Y6053" s="14"/>
      <c r="Z6053" s="14"/>
      <c r="AA6053" s="14"/>
      <c r="AB6053" s="14"/>
      <c r="AC6053" s="14"/>
      <c r="AD6053" s="14"/>
      <c r="AE6053" s="14"/>
      <c r="AT6053" s="257" t="s">
        <v>252</v>
      </c>
      <c r="AU6053" s="257" t="s">
        <v>93</v>
      </c>
      <c r="AV6053" s="14" t="s">
        <v>93</v>
      </c>
      <c r="AW6053" s="14" t="s">
        <v>46</v>
      </c>
      <c r="AX6053" s="14" t="s">
        <v>85</v>
      </c>
      <c r="AY6053" s="257" t="s">
        <v>241</v>
      </c>
    </row>
    <row r="6054" s="14" customFormat="1">
      <c r="A6054" s="14"/>
      <c r="B6054" s="247"/>
      <c r="C6054" s="248"/>
      <c r="D6054" s="238" t="s">
        <v>252</v>
      </c>
      <c r="E6054" s="249" t="s">
        <v>39</v>
      </c>
      <c r="F6054" s="250" t="s">
        <v>3536</v>
      </c>
      <c r="G6054" s="248"/>
      <c r="H6054" s="251">
        <v>5.3499999999999996</v>
      </c>
      <c r="I6054" s="252"/>
      <c r="J6054" s="248"/>
      <c r="K6054" s="248"/>
      <c r="L6054" s="253"/>
      <c r="M6054" s="254"/>
      <c r="N6054" s="255"/>
      <c r="O6054" s="255"/>
      <c r="P6054" s="255"/>
      <c r="Q6054" s="255"/>
      <c r="R6054" s="255"/>
      <c r="S6054" s="255"/>
      <c r="T6054" s="256"/>
      <c r="U6054" s="14"/>
      <c r="V6054" s="14"/>
      <c r="W6054" s="14"/>
      <c r="X6054" s="14"/>
      <c r="Y6054" s="14"/>
      <c r="Z6054" s="14"/>
      <c r="AA6054" s="14"/>
      <c r="AB6054" s="14"/>
      <c r="AC6054" s="14"/>
      <c r="AD6054" s="14"/>
      <c r="AE6054" s="14"/>
      <c r="AT6054" s="257" t="s">
        <v>252</v>
      </c>
      <c r="AU6054" s="257" t="s">
        <v>93</v>
      </c>
      <c r="AV6054" s="14" t="s">
        <v>93</v>
      </c>
      <c r="AW6054" s="14" t="s">
        <v>46</v>
      </c>
      <c r="AX6054" s="14" t="s">
        <v>85</v>
      </c>
      <c r="AY6054" s="257" t="s">
        <v>241</v>
      </c>
    </row>
    <row r="6055" s="14" customFormat="1">
      <c r="A6055" s="14"/>
      <c r="B6055" s="247"/>
      <c r="C6055" s="248"/>
      <c r="D6055" s="238" t="s">
        <v>252</v>
      </c>
      <c r="E6055" s="249" t="s">
        <v>39</v>
      </c>
      <c r="F6055" s="250" t="s">
        <v>5340</v>
      </c>
      <c r="G6055" s="248"/>
      <c r="H6055" s="251">
        <v>4.0679999999999996</v>
      </c>
      <c r="I6055" s="252"/>
      <c r="J6055" s="248"/>
      <c r="K6055" s="248"/>
      <c r="L6055" s="253"/>
      <c r="M6055" s="254"/>
      <c r="N6055" s="255"/>
      <c r="O6055" s="255"/>
      <c r="P6055" s="255"/>
      <c r="Q6055" s="255"/>
      <c r="R6055" s="255"/>
      <c r="S6055" s="255"/>
      <c r="T6055" s="256"/>
      <c r="U6055" s="14"/>
      <c r="V6055" s="14"/>
      <c r="W6055" s="14"/>
      <c r="X6055" s="14"/>
      <c r="Y6055" s="14"/>
      <c r="Z6055" s="14"/>
      <c r="AA6055" s="14"/>
      <c r="AB6055" s="14"/>
      <c r="AC6055" s="14"/>
      <c r="AD6055" s="14"/>
      <c r="AE6055" s="14"/>
      <c r="AT6055" s="257" t="s">
        <v>252</v>
      </c>
      <c r="AU6055" s="257" t="s">
        <v>93</v>
      </c>
      <c r="AV6055" s="14" t="s">
        <v>93</v>
      </c>
      <c r="AW6055" s="14" t="s">
        <v>46</v>
      </c>
      <c r="AX6055" s="14" t="s">
        <v>85</v>
      </c>
      <c r="AY6055" s="257" t="s">
        <v>241</v>
      </c>
    </row>
    <row r="6056" s="14" customFormat="1">
      <c r="A6056" s="14"/>
      <c r="B6056" s="247"/>
      <c r="C6056" s="248"/>
      <c r="D6056" s="238" t="s">
        <v>252</v>
      </c>
      <c r="E6056" s="249" t="s">
        <v>39</v>
      </c>
      <c r="F6056" s="250" t="s">
        <v>3538</v>
      </c>
      <c r="G6056" s="248"/>
      <c r="H6056" s="251">
        <v>7.5300000000000002</v>
      </c>
      <c r="I6056" s="252"/>
      <c r="J6056" s="248"/>
      <c r="K6056" s="248"/>
      <c r="L6056" s="253"/>
      <c r="M6056" s="254"/>
      <c r="N6056" s="255"/>
      <c r="O6056" s="255"/>
      <c r="P6056" s="255"/>
      <c r="Q6056" s="255"/>
      <c r="R6056" s="255"/>
      <c r="S6056" s="255"/>
      <c r="T6056" s="256"/>
      <c r="U6056" s="14"/>
      <c r="V6056" s="14"/>
      <c r="W6056" s="14"/>
      <c r="X6056" s="14"/>
      <c r="Y6056" s="14"/>
      <c r="Z6056" s="14"/>
      <c r="AA6056" s="14"/>
      <c r="AB6056" s="14"/>
      <c r="AC6056" s="14"/>
      <c r="AD6056" s="14"/>
      <c r="AE6056" s="14"/>
      <c r="AT6056" s="257" t="s">
        <v>252</v>
      </c>
      <c r="AU6056" s="257" t="s">
        <v>93</v>
      </c>
      <c r="AV6056" s="14" t="s">
        <v>93</v>
      </c>
      <c r="AW6056" s="14" t="s">
        <v>46</v>
      </c>
      <c r="AX6056" s="14" t="s">
        <v>85</v>
      </c>
      <c r="AY6056" s="257" t="s">
        <v>241</v>
      </c>
    </row>
    <row r="6057" s="14" customFormat="1">
      <c r="A6057" s="14"/>
      <c r="B6057" s="247"/>
      <c r="C6057" s="248"/>
      <c r="D6057" s="238" t="s">
        <v>252</v>
      </c>
      <c r="E6057" s="249" t="s">
        <v>39</v>
      </c>
      <c r="F6057" s="250" t="s">
        <v>3541</v>
      </c>
      <c r="G6057" s="248"/>
      <c r="H6057" s="251">
        <v>5.3499999999999996</v>
      </c>
      <c r="I6057" s="252"/>
      <c r="J6057" s="248"/>
      <c r="K6057" s="248"/>
      <c r="L6057" s="253"/>
      <c r="M6057" s="254"/>
      <c r="N6057" s="255"/>
      <c r="O6057" s="255"/>
      <c r="P6057" s="255"/>
      <c r="Q6057" s="255"/>
      <c r="R6057" s="255"/>
      <c r="S6057" s="255"/>
      <c r="T6057" s="256"/>
      <c r="U6057" s="14"/>
      <c r="V6057" s="14"/>
      <c r="W6057" s="14"/>
      <c r="X6057" s="14"/>
      <c r="Y6057" s="14"/>
      <c r="Z6057" s="14"/>
      <c r="AA6057" s="14"/>
      <c r="AB6057" s="14"/>
      <c r="AC6057" s="14"/>
      <c r="AD6057" s="14"/>
      <c r="AE6057" s="14"/>
      <c r="AT6057" s="257" t="s">
        <v>252</v>
      </c>
      <c r="AU6057" s="257" t="s">
        <v>93</v>
      </c>
      <c r="AV6057" s="14" t="s">
        <v>93</v>
      </c>
      <c r="AW6057" s="14" t="s">
        <v>46</v>
      </c>
      <c r="AX6057" s="14" t="s">
        <v>85</v>
      </c>
      <c r="AY6057" s="257" t="s">
        <v>241</v>
      </c>
    </row>
    <row r="6058" s="14" customFormat="1">
      <c r="A6058" s="14"/>
      <c r="B6058" s="247"/>
      <c r="C6058" s="248"/>
      <c r="D6058" s="238" t="s">
        <v>252</v>
      </c>
      <c r="E6058" s="249" t="s">
        <v>39</v>
      </c>
      <c r="F6058" s="250" t="s">
        <v>3542</v>
      </c>
      <c r="G6058" s="248"/>
      <c r="H6058" s="251">
        <v>5.0700000000000003</v>
      </c>
      <c r="I6058" s="252"/>
      <c r="J6058" s="248"/>
      <c r="K6058" s="248"/>
      <c r="L6058" s="253"/>
      <c r="M6058" s="254"/>
      <c r="N6058" s="255"/>
      <c r="O6058" s="255"/>
      <c r="P6058" s="255"/>
      <c r="Q6058" s="255"/>
      <c r="R6058" s="255"/>
      <c r="S6058" s="255"/>
      <c r="T6058" s="256"/>
      <c r="U6058" s="14"/>
      <c r="V6058" s="14"/>
      <c r="W6058" s="14"/>
      <c r="X6058" s="14"/>
      <c r="Y6058" s="14"/>
      <c r="Z6058" s="14"/>
      <c r="AA6058" s="14"/>
      <c r="AB6058" s="14"/>
      <c r="AC6058" s="14"/>
      <c r="AD6058" s="14"/>
      <c r="AE6058" s="14"/>
      <c r="AT6058" s="257" t="s">
        <v>252</v>
      </c>
      <c r="AU6058" s="257" t="s">
        <v>93</v>
      </c>
      <c r="AV6058" s="14" t="s">
        <v>93</v>
      </c>
      <c r="AW6058" s="14" t="s">
        <v>46</v>
      </c>
      <c r="AX6058" s="14" t="s">
        <v>85</v>
      </c>
      <c r="AY6058" s="257" t="s">
        <v>241</v>
      </c>
    </row>
    <row r="6059" s="14" customFormat="1">
      <c r="A6059" s="14"/>
      <c r="B6059" s="247"/>
      <c r="C6059" s="248"/>
      <c r="D6059" s="238" t="s">
        <v>252</v>
      </c>
      <c r="E6059" s="249" t="s">
        <v>39</v>
      </c>
      <c r="F6059" s="250" t="s">
        <v>3543</v>
      </c>
      <c r="G6059" s="248"/>
      <c r="H6059" s="251">
        <v>2.3700000000000001</v>
      </c>
      <c r="I6059" s="252"/>
      <c r="J6059" s="248"/>
      <c r="K6059" s="248"/>
      <c r="L6059" s="253"/>
      <c r="M6059" s="254"/>
      <c r="N6059" s="255"/>
      <c r="O6059" s="255"/>
      <c r="P6059" s="255"/>
      <c r="Q6059" s="255"/>
      <c r="R6059" s="255"/>
      <c r="S6059" s="255"/>
      <c r="T6059" s="256"/>
      <c r="U6059" s="14"/>
      <c r="V6059" s="14"/>
      <c r="W6059" s="14"/>
      <c r="X6059" s="14"/>
      <c r="Y6059" s="14"/>
      <c r="Z6059" s="14"/>
      <c r="AA6059" s="14"/>
      <c r="AB6059" s="14"/>
      <c r="AC6059" s="14"/>
      <c r="AD6059" s="14"/>
      <c r="AE6059" s="14"/>
      <c r="AT6059" s="257" t="s">
        <v>252</v>
      </c>
      <c r="AU6059" s="257" t="s">
        <v>93</v>
      </c>
      <c r="AV6059" s="14" t="s">
        <v>93</v>
      </c>
      <c r="AW6059" s="14" t="s">
        <v>46</v>
      </c>
      <c r="AX6059" s="14" t="s">
        <v>85</v>
      </c>
      <c r="AY6059" s="257" t="s">
        <v>241</v>
      </c>
    </row>
    <row r="6060" s="14" customFormat="1">
      <c r="A6060" s="14"/>
      <c r="B6060" s="247"/>
      <c r="C6060" s="248"/>
      <c r="D6060" s="238" t="s">
        <v>252</v>
      </c>
      <c r="E6060" s="249" t="s">
        <v>39</v>
      </c>
      <c r="F6060" s="250" t="s">
        <v>3544</v>
      </c>
      <c r="G6060" s="248"/>
      <c r="H6060" s="251">
        <v>10.029999999999999</v>
      </c>
      <c r="I6060" s="252"/>
      <c r="J6060" s="248"/>
      <c r="K6060" s="248"/>
      <c r="L6060" s="253"/>
      <c r="M6060" s="254"/>
      <c r="N6060" s="255"/>
      <c r="O6060" s="255"/>
      <c r="P6060" s="255"/>
      <c r="Q6060" s="255"/>
      <c r="R6060" s="255"/>
      <c r="S6060" s="255"/>
      <c r="T6060" s="256"/>
      <c r="U6060" s="14"/>
      <c r="V6060" s="14"/>
      <c r="W6060" s="14"/>
      <c r="X6060" s="14"/>
      <c r="Y6060" s="14"/>
      <c r="Z6060" s="14"/>
      <c r="AA6060" s="14"/>
      <c r="AB6060" s="14"/>
      <c r="AC6060" s="14"/>
      <c r="AD6060" s="14"/>
      <c r="AE6060" s="14"/>
      <c r="AT6060" s="257" t="s">
        <v>252</v>
      </c>
      <c r="AU6060" s="257" t="s">
        <v>93</v>
      </c>
      <c r="AV6060" s="14" t="s">
        <v>93</v>
      </c>
      <c r="AW6060" s="14" t="s">
        <v>46</v>
      </c>
      <c r="AX6060" s="14" t="s">
        <v>85</v>
      </c>
      <c r="AY6060" s="257" t="s">
        <v>241</v>
      </c>
    </row>
    <row r="6061" s="14" customFormat="1">
      <c r="A6061" s="14"/>
      <c r="B6061" s="247"/>
      <c r="C6061" s="248"/>
      <c r="D6061" s="238" t="s">
        <v>252</v>
      </c>
      <c r="E6061" s="249" t="s">
        <v>39</v>
      </c>
      <c r="F6061" s="250" t="s">
        <v>3545</v>
      </c>
      <c r="G6061" s="248"/>
      <c r="H6061" s="251">
        <v>1.1499999999999999</v>
      </c>
      <c r="I6061" s="252"/>
      <c r="J6061" s="248"/>
      <c r="K6061" s="248"/>
      <c r="L6061" s="253"/>
      <c r="M6061" s="254"/>
      <c r="N6061" s="255"/>
      <c r="O6061" s="255"/>
      <c r="P6061" s="255"/>
      <c r="Q6061" s="255"/>
      <c r="R6061" s="255"/>
      <c r="S6061" s="255"/>
      <c r="T6061" s="256"/>
      <c r="U6061" s="14"/>
      <c r="V6061" s="14"/>
      <c r="W6061" s="14"/>
      <c r="X6061" s="14"/>
      <c r="Y6061" s="14"/>
      <c r="Z6061" s="14"/>
      <c r="AA6061" s="14"/>
      <c r="AB6061" s="14"/>
      <c r="AC6061" s="14"/>
      <c r="AD6061" s="14"/>
      <c r="AE6061" s="14"/>
      <c r="AT6061" s="257" t="s">
        <v>252</v>
      </c>
      <c r="AU6061" s="257" t="s">
        <v>93</v>
      </c>
      <c r="AV6061" s="14" t="s">
        <v>93</v>
      </c>
      <c r="AW6061" s="14" t="s">
        <v>46</v>
      </c>
      <c r="AX6061" s="14" t="s">
        <v>85</v>
      </c>
      <c r="AY6061" s="257" t="s">
        <v>241</v>
      </c>
    </row>
    <row r="6062" s="14" customFormat="1">
      <c r="A6062" s="14"/>
      <c r="B6062" s="247"/>
      <c r="C6062" s="248"/>
      <c r="D6062" s="238" t="s">
        <v>252</v>
      </c>
      <c r="E6062" s="249" t="s">
        <v>39</v>
      </c>
      <c r="F6062" s="250" t="s">
        <v>3546</v>
      </c>
      <c r="G6062" s="248"/>
      <c r="H6062" s="251">
        <v>2.6800000000000002</v>
      </c>
      <c r="I6062" s="252"/>
      <c r="J6062" s="248"/>
      <c r="K6062" s="248"/>
      <c r="L6062" s="253"/>
      <c r="M6062" s="254"/>
      <c r="N6062" s="255"/>
      <c r="O6062" s="255"/>
      <c r="P6062" s="255"/>
      <c r="Q6062" s="255"/>
      <c r="R6062" s="255"/>
      <c r="S6062" s="255"/>
      <c r="T6062" s="256"/>
      <c r="U6062" s="14"/>
      <c r="V6062" s="14"/>
      <c r="W6062" s="14"/>
      <c r="X6062" s="14"/>
      <c r="Y6062" s="14"/>
      <c r="Z6062" s="14"/>
      <c r="AA6062" s="14"/>
      <c r="AB6062" s="14"/>
      <c r="AC6062" s="14"/>
      <c r="AD6062" s="14"/>
      <c r="AE6062" s="14"/>
      <c r="AT6062" s="257" t="s">
        <v>252</v>
      </c>
      <c r="AU6062" s="257" t="s">
        <v>93</v>
      </c>
      <c r="AV6062" s="14" t="s">
        <v>93</v>
      </c>
      <c r="AW6062" s="14" t="s">
        <v>46</v>
      </c>
      <c r="AX6062" s="14" t="s">
        <v>85</v>
      </c>
      <c r="AY6062" s="257" t="s">
        <v>241</v>
      </c>
    </row>
    <row r="6063" s="14" customFormat="1">
      <c r="A6063" s="14"/>
      <c r="B6063" s="247"/>
      <c r="C6063" s="248"/>
      <c r="D6063" s="238" t="s">
        <v>252</v>
      </c>
      <c r="E6063" s="249" t="s">
        <v>39</v>
      </c>
      <c r="F6063" s="250" t="s">
        <v>3547</v>
      </c>
      <c r="G6063" s="248"/>
      <c r="H6063" s="251">
        <v>26.039999999999999</v>
      </c>
      <c r="I6063" s="252"/>
      <c r="J6063" s="248"/>
      <c r="K6063" s="248"/>
      <c r="L6063" s="253"/>
      <c r="M6063" s="254"/>
      <c r="N6063" s="255"/>
      <c r="O6063" s="255"/>
      <c r="P6063" s="255"/>
      <c r="Q6063" s="255"/>
      <c r="R6063" s="255"/>
      <c r="S6063" s="255"/>
      <c r="T6063" s="256"/>
      <c r="U6063" s="14"/>
      <c r="V6063" s="14"/>
      <c r="W6063" s="14"/>
      <c r="X6063" s="14"/>
      <c r="Y6063" s="14"/>
      <c r="Z6063" s="14"/>
      <c r="AA6063" s="14"/>
      <c r="AB6063" s="14"/>
      <c r="AC6063" s="14"/>
      <c r="AD6063" s="14"/>
      <c r="AE6063" s="14"/>
      <c r="AT6063" s="257" t="s">
        <v>252</v>
      </c>
      <c r="AU6063" s="257" t="s">
        <v>93</v>
      </c>
      <c r="AV6063" s="14" t="s">
        <v>93</v>
      </c>
      <c r="AW6063" s="14" t="s">
        <v>46</v>
      </c>
      <c r="AX6063" s="14" t="s">
        <v>85</v>
      </c>
      <c r="AY6063" s="257" t="s">
        <v>241</v>
      </c>
    </row>
    <row r="6064" s="14" customFormat="1">
      <c r="A6064" s="14"/>
      <c r="B6064" s="247"/>
      <c r="C6064" s="248"/>
      <c r="D6064" s="238" t="s">
        <v>252</v>
      </c>
      <c r="E6064" s="249" t="s">
        <v>39</v>
      </c>
      <c r="F6064" s="250" t="s">
        <v>3554</v>
      </c>
      <c r="G6064" s="248"/>
      <c r="H6064" s="251">
        <v>12.92</v>
      </c>
      <c r="I6064" s="252"/>
      <c r="J6064" s="248"/>
      <c r="K6064" s="248"/>
      <c r="L6064" s="253"/>
      <c r="M6064" s="254"/>
      <c r="N6064" s="255"/>
      <c r="O6064" s="255"/>
      <c r="P6064" s="255"/>
      <c r="Q6064" s="255"/>
      <c r="R6064" s="255"/>
      <c r="S6064" s="255"/>
      <c r="T6064" s="256"/>
      <c r="U6064" s="14"/>
      <c r="V6064" s="14"/>
      <c r="W6064" s="14"/>
      <c r="X6064" s="14"/>
      <c r="Y6064" s="14"/>
      <c r="Z6064" s="14"/>
      <c r="AA6064" s="14"/>
      <c r="AB6064" s="14"/>
      <c r="AC6064" s="14"/>
      <c r="AD6064" s="14"/>
      <c r="AE6064" s="14"/>
      <c r="AT6064" s="257" t="s">
        <v>252</v>
      </c>
      <c r="AU6064" s="257" t="s">
        <v>93</v>
      </c>
      <c r="AV6064" s="14" t="s">
        <v>93</v>
      </c>
      <c r="AW6064" s="14" t="s">
        <v>46</v>
      </c>
      <c r="AX6064" s="14" t="s">
        <v>85</v>
      </c>
      <c r="AY6064" s="257" t="s">
        <v>241</v>
      </c>
    </row>
    <row r="6065" s="14" customFormat="1">
      <c r="A6065" s="14"/>
      <c r="B6065" s="247"/>
      <c r="C6065" s="248"/>
      <c r="D6065" s="238" t="s">
        <v>252</v>
      </c>
      <c r="E6065" s="249" t="s">
        <v>39</v>
      </c>
      <c r="F6065" s="250" t="s">
        <v>3555</v>
      </c>
      <c r="G6065" s="248"/>
      <c r="H6065" s="251">
        <v>4.5899999999999999</v>
      </c>
      <c r="I6065" s="252"/>
      <c r="J6065" s="248"/>
      <c r="K6065" s="248"/>
      <c r="L6065" s="253"/>
      <c r="M6065" s="254"/>
      <c r="N6065" s="255"/>
      <c r="O6065" s="255"/>
      <c r="P6065" s="255"/>
      <c r="Q6065" s="255"/>
      <c r="R6065" s="255"/>
      <c r="S6065" s="255"/>
      <c r="T6065" s="256"/>
      <c r="U6065" s="14"/>
      <c r="V6065" s="14"/>
      <c r="W6065" s="14"/>
      <c r="X6065" s="14"/>
      <c r="Y6065" s="14"/>
      <c r="Z6065" s="14"/>
      <c r="AA6065" s="14"/>
      <c r="AB6065" s="14"/>
      <c r="AC6065" s="14"/>
      <c r="AD6065" s="14"/>
      <c r="AE6065" s="14"/>
      <c r="AT6065" s="257" t="s">
        <v>252</v>
      </c>
      <c r="AU6065" s="257" t="s">
        <v>93</v>
      </c>
      <c r="AV6065" s="14" t="s">
        <v>93</v>
      </c>
      <c r="AW6065" s="14" t="s">
        <v>46</v>
      </c>
      <c r="AX6065" s="14" t="s">
        <v>85</v>
      </c>
      <c r="AY6065" s="257" t="s">
        <v>241</v>
      </c>
    </row>
    <row r="6066" s="14" customFormat="1">
      <c r="A6066" s="14"/>
      <c r="B6066" s="247"/>
      <c r="C6066" s="248"/>
      <c r="D6066" s="238" t="s">
        <v>252</v>
      </c>
      <c r="E6066" s="249" t="s">
        <v>39</v>
      </c>
      <c r="F6066" s="250" t="s">
        <v>3556</v>
      </c>
      <c r="G6066" s="248"/>
      <c r="H6066" s="251">
        <v>5.3499999999999996</v>
      </c>
      <c r="I6066" s="252"/>
      <c r="J6066" s="248"/>
      <c r="K6066" s="248"/>
      <c r="L6066" s="253"/>
      <c r="M6066" s="254"/>
      <c r="N6066" s="255"/>
      <c r="O6066" s="255"/>
      <c r="P6066" s="255"/>
      <c r="Q6066" s="255"/>
      <c r="R6066" s="255"/>
      <c r="S6066" s="255"/>
      <c r="T6066" s="256"/>
      <c r="U6066" s="14"/>
      <c r="V6066" s="14"/>
      <c r="W6066" s="14"/>
      <c r="X6066" s="14"/>
      <c r="Y6066" s="14"/>
      <c r="Z6066" s="14"/>
      <c r="AA6066" s="14"/>
      <c r="AB6066" s="14"/>
      <c r="AC6066" s="14"/>
      <c r="AD6066" s="14"/>
      <c r="AE6066" s="14"/>
      <c r="AT6066" s="257" t="s">
        <v>252</v>
      </c>
      <c r="AU6066" s="257" t="s">
        <v>93</v>
      </c>
      <c r="AV6066" s="14" t="s">
        <v>93</v>
      </c>
      <c r="AW6066" s="14" t="s">
        <v>46</v>
      </c>
      <c r="AX6066" s="14" t="s">
        <v>85</v>
      </c>
      <c r="AY6066" s="257" t="s">
        <v>241</v>
      </c>
    </row>
    <row r="6067" s="14" customFormat="1">
      <c r="A6067" s="14"/>
      <c r="B6067" s="247"/>
      <c r="C6067" s="248"/>
      <c r="D6067" s="238" t="s">
        <v>252</v>
      </c>
      <c r="E6067" s="249" t="s">
        <v>39</v>
      </c>
      <c r="F6067" s="250" t="s">
        <v>5341</v>
      </c>
      <c r="G6067" s="248"/>
      <c r="H6067" s="251">
        <v>4.0679999999999996</v>
      </c>
      <c r="I6067" s="252"/>
      <c r="J6067" s="248"/>
      <c r="K6067" s="248"/>
      <c r="L6067" s="253"/>
      <c r="M6067" s="254"/>
      <c r="N6067" s="255"/>
      <c r="O6067" s="255"/>
      <c r="P6067" s="255"/>
      <c r="Q6067" s="255"/>
      <c r="R6067" s="255"/>
      <c r="S6067" s="255"/>
      <c r="T6067" s="256"/>
      <c r="U6067" s="14"/>
      <c r="V6067" s="14"/>
      <c r="W6067" s="14"/>
      <c r="X6067" s="14"/>
      <c r="Y6067" s="14"/>
      <c r="Z6067" s="14"/>
      <c r="AA6067" s="14"/>
      <c r="AB6067" s="14"/>
      <c r="AC6067" s="14"/>
      <c r="AD6067" s="14"/>
      <c r="AE6067" s="14"/>
      <c r="AT6067" s="257" t="s">
        <v>252</v>
      </c>
      <c r="AU6067" s="257" t="s">
        <v>93</v>
      </c>
      <c r="AV6067" s="14" t="s">
        <v>93</v>
      </c>
      <c r="AW6067" s="14" t="s">
        <v>46</v>
      </c>
      <c r="AX6067" s="14" t="s">
        <v>85</v>
      </c>
      <c r="AY6067" s="257" t="s">
        <v>241</v>
      </c>
    </row>
    <row r="6068" s="14" customFormat="1">
      <c r="A6068" s="14"/>
      <c r="B6068" s="247"/>
      <c r="C6068" s="248"/>
      <c r="D6068" s="238" t="s">
        <v>252</v>
      </c>
      <c r="E6068" s="249" t="s">
        <v>39</v>
      </c>
      <c r="F6068" s="250" t="s">
        <v>3558</v>
      </c>
      <c r="G6068" s="248"/>
      <c r="H6068" s="251">
        <v>7.5599999999999996</v>
      </c>
      <c r="I6068" s="252"/>
      <c r="J6068" s="248"/>
      <c r="K6068" s="248"/>
      <c r="L6068" s="253"/>
      <c r="M6068" s="254"/>
      <c r="N6068" s="255"/>
      <c r="O6068" s="255"/>
      <c r="P6068" s="255"/>
      <c r="Q6068" s="255"/>
      <c r="R6068" s="255"/>
      <c r="S6068" s="255"/>
      <c r="T6068" s="256"/>
      <c r="U6068" s="14"/>
      <c r="V6068" s="14"/>
      <c r="W6068" s="14"/>
      <c r="X6068" s="14"/>
      <c r="Y6068" s="14"/>
      <c r="Z6068" s="14"/>
      <c r="AA6068" s="14"/>
      <c r="AB6068" s="14"/>
      <c r="AC6068" s="14"/>
      <c r="AD6068" s="14"/>
      <c r="AE6068" s="14"/>
      <c r="AT6068" s="257" t="s">
        <v>252</v>
      </c>
      <c r="AU6068" s="257" t="s">
        <v>93</v>
      </c>
      <c r="AV6068" s="14" t="s">
        <v>93</v>
      </c>
      <c r="AW6068" s="14" t="s">
        <v>46</v>
      </c>
      <c r="AX6068" s="14" t="s">
        <v>85</v>
      </c>
      <c r="AY6068" s="257" t="s">
        <v>241</v>
      </c>
    </row>
    <row r="6069" s="15" customFormat="1">
      <c r="A6069" s="15"/>
      <c r="B6069" s="258"/>
      <c r="C6069" s="259"/>
      <c r="D6069" s="238" t="s">
        <v>252</v>
      </c>
      <c r="E6069" s="260" t="s">
        <v>39</v>
      </c>
      <c r="F6069" s="261" t="s">
        <v>274</v>
      </c>
      <c r="G6069" s="259"/>
      <c r="H6069" s="262">
        <v>254.441</v>
      </c>
      <c r="I6069" s="263"/>
      <c r="J6069" s="259"/>
      <c r="K6069" s="259"/>
      <c r="L6069" s="264"/>
      <c r="M6069" s="265"/>
      <c r="N6069" s="266"/>
      <c r="O6069" s="266"/>
      <c r="P6069" s="266"/>
      <c r="Q6069" s="266"/>
      <c r="R6069" s="266"/>
      <c r="S6069" s="266"/>
      <c r="T6069" s="267"/>
      <c r="U6069" s="15"/>
      <c r="V6069" s="15"/>
      <c r="W6069" s="15"/>
      <c r="X6069" s="15"/>
      <c r="Y6069" s="15"/>
      <c r="Z6069" s="15"/>
      <c r="AA6069" s="15"/>
      <c r="AB6069" s="15"/>
      <c r="AC6069" s="15"/>
      <c r="AD6069" s="15"/>
      <c r="AE6069" s="15"/>
      <c r="AT6069" s="268" t="s">
        <v>252</v>
      </c>
      <c r="AU6069" s="268" t="s">
        <v>93</v>
      </c>
      <c r="AV6069" s="15" t="s">
        <v>248</v>
      </c>
      <c r="AW6069" s="15" t="s">
        <v>46</v>
      </c>
      <c r="AX6069" s="15" t="s">
        <v>23</v>
      </c>
      <c r="AY6069" s="268" t="s">
        <v>241</v>
      </c>
    </row>
    <row r="6070" s="2" customFormat="1" ht="21.75" customHeight="1">
      <c r="A6070" s="42"/>
      <c r="B6070" s="43"/>
      <c r="C6070" s="218" t="s">
        <v>5342</v>
      </c>
      <c r="D6070" s="218" t="s">
        <v>243</v>
      </c>
      <c r="E6070" s="219" t="s">
        <v>5343</v>
      </c>
      <c r="F6070" s="220" t="s">
        <v>5344</v>
      </c>
      <c r="G6070" s="221" t="s">
        <v>145</v>
      </c>
      <c r="H6070" s="222">
        <v>19.254000000000001</v>
      </c>
      <c r="I6070" s="223"/>
      <c r="J6070" s="224">
        <f>ROUND(I6070*H6070,2)</f>
        <v>0</v>
      </c>
      <c r="K6070" s="220" t="s">
        <v>247</v>
      </c>
      <c r="L6070" s="48"/>
      <c r="M6070" s="225" t="s">
        <v>39</v>
      </c>
      <c r="N6070" s="226" t="s">
        <v>56</v>
      </c>
      <c r="O6070" s="88"/>
      <c r="P6070" s="227">
        <f>O6070*H6070</f>
        <v>0</v>
      </c>
      <c r="Q6070" s="227">
        <v>4.0000000000000003E-05</v>
      </c>
      <c r="R6070" s="227">
        <f>Q6070*H6070</f>
        <v>0.00077016000000000009</v>
      </c>
      <c r="S6070" s="227">
        <v>0</v>
      </c>
      <c r="T6070" s="228">
        <f>S6070*H6070</f>
        <v>0</v>
      </c>
      <c r="U6070" s="42"/>
      <c r="V6070" s="42"/>
      <c r="W6070" s="42"/>
      <c r="X6070" s="42"/>
      <c r="Y6070" s="42"/>
      <c r="Z6070" s="42"/>
      <c r="AA6070" s="42"/>
      <c r="AB6070" s="42"/>
      <c r="AC6070" s="42"/>
      <c r="AD6070" s="42"/>
      <c r="AE6070" s="42"/>
      <c r="AR6070" s="229" t="s">
        <v>462</v>
      </c>
      <c r="AT6070" s="229" t="s">
        <v>243</v>
      </c>
      <c r="AU6070" s="229" t="s">
        <v>93</v>
      </c>
      <c r="AY6070" s="20" t="s">
        <v>241</v>
      </c>
      <c r="BE6070" s="230">
        <f>IF(N6070="základní",J6070,0)</f>
        <v>0</v>
      </c>
      <c r="BF6070" s="230">
        <f>IF(N6070="snížená",J6070,0)</f>
        <v>0</v>
      </c>
      <c r="BG6070" s="230">
        <f>IF(N6070="zákl. přenesená",J6070,0)</f>
        <v>0</v>
      </c>
      <c r="BH6070" s="230">
        <f>IF(N6070="sníž. přenesená",J6070,0)</f>
        <v>0</v>
      </c>
      <c r="BI6070" s="230">
        <f>IF(N6070="nulová",J6070,0)</f>
        <v>0</v>
      </c>
      <c r="BJ6070" s="20" t="s">
        <v>23</v>
      </c>
      <c r="BK6070" s="230">
        <f>ROUND(I6070*H6070,2)</f>
        <v>0</v>
      </c>
      <c r="BL6070" s="20" t="s">
        <v>462</v>
      </c>
      <c r="BM6070" s="229" t="s">
        <v>5345</v>
      </c>
    </row>
    <row r="6071" s="2" customFormat="1">
      <c r="A6071" s="42"/>
      <c r="B6071" s="43"/>
      <c r="C6071" s="44"/>
      <c r="D6071" s="231" t="s">
        <v>250</v>
      </c>
      <c r="E6071" s="44"/>
      <c r="F6071" s="232" t="s">
        <v>5346</v>
      </c>
      <c r="G6071" s="44"/>
      <c r="H6071" s="44"/>
      <c r="I6071" s="233"/>
      <c r="J6071" s="44"/>
      <c r="K6071" s="44"/>
      <c r="L6071" s="48"/>
      <c r="M6071" s="234"/>
      <c r="N6071" s="235"/>
      <c r="O6071" s="88"/>
      <c r="P6071" s="88"/>
      <c r="Q6071" s="88"/>
      <c r="R6071" s="88"/>
      <c r="S6071" s="88"/>
      <c r="T6071" s="89"/>
      <c r="U6071" s="42"/>
      <c r="V6071" s="42"/>
      <c r="W6071" s="42"/>
      <c r="X6071" s="42"/>
      <c r="Y6071" s="42"/>
      <c r="Z6071" s="42"/>
      <c r="AA6071" s="42"/>
      <c r="AB6071" s="42"/>
      <c r="AC6071" s="42"/>
      <c r="AD6071" s="42"/>
      <c r="AE6071" s="42"/>
      <c r="AT6071" s="20" t="s">
        <v>250</v>
      </c>
      <c r="AU6071" s="20" t="s">
        <v>93</v>
      </c>
    </row>
    <row r="6072" s="13" customFormat="1">
      <c r="A6072" s="13"/>
      <c r="B6072" s="236"/>
      <c r="C6072" s="237"/>
      <c r="D6072" s="238" t="s">
        <v>252</v>
      </c>
      <c r="E6072" s="239" t="s">
        <v>39</v>
      </c>
      <c r="F6072" s="240" t="s">
        <v>2342</v>
      </c>
      <c r="G6072" s="237"/>
      <c r="H6072" s="239" t="s">
        <v>39</v>
      </c>
      <c r="I6072" s="241"/>
      <c r="J6072" s="237"/>
      <c r="K6072" s="237"/>
      <c r="L6072" s="242"/>
      <c r="M6072" s="243"/>
      <c r="N6072" s="244"/>
      <c r="O6072" s="244"/>
      <c r="P6072" s="244"/>
      <c r="Q6072" s="244"/>
      <c r="R6072" s="244"/>
      <c r="S6072" s="244"/>
      <c r="T6072" s="245"/>
      <c r="U6072" s="13"/>
      <c r="V6072" s="13"/>
      <c r="W6072" s="13"/>
      <c r="X6072" s="13"/>
      <c r="Y6072" s="13"/>
      <c r="Z6072" s="13"/>
      <c r="AA6072" s="13"/>
      <c r="AB6072" s="13"/>
      <c r="AC6072" s="13"/>
      <c r="AD6072" s="13"/>
      <c r="AE6072" s="13"/>
      <c r="AT6072" s="246" t="s">
        <v>252</v>
      </c>
      <c r="AU6072" s="246" t="s">
        <v>93</v>
      </c>
      <c r="AV6072" s="13" t="s">
        <v>23</v>
      </c>
      <c r="AW6072" s="13" t="s">
        <v>46</v>
      </c>
      <c r="AX6072" s="13" t="s">
        <v>85</v>
      </c>
      <c r="AY6072" s="246" t="s">
        <v>241</v>
      </c>
    </row>
    <row r="6073" s="14" customFormat="1">
      <c r="A6073" s="14"/>
      <c r="B6073" s="247"/>
      <c r="C6073" s="248"/>
      <c r="D6073" s="238" t="s">
        <v>252</v>
      </c>
      <c r="E6073" s="249" t="s">
        <v>39</v>
      </c>
      <c r="F6073" s="250" t="s">
        <v>3528</v>
      </c>
      <c r="G6073" s="248"/>
      <c r="H6073" s="251">
        <v>1.9099999999999999</v>
      </c>
      <c r="I6073" s="252"/>
      <c r="J6073" s="248"/>
      <c r="K6073" s="248"/>
      <c r="L6073" s="253"/>
      <c r="M6073" s="254"/>
      <c r="N6073" s="255"/>
      <c r="O6073" s="255"/>
      <c r="P6073" s="255"/>
      <c r="Q6073" s="255"/>
      <c r="R6073" s="255"/>
      <c r="S6073" s="255"/>
      <c r="T6073" s="256"/>
      <c r="U6073" s="14"/>
      <c r="V6073" s="14"/>
      <c r="W6073" s="14"/>
      <c r="X6073" s="14"/>
      <c r="Y6073" s="14"/>
      <c r="Z6073" s="14"/>
      <c r="AA6073" s="14"/>
      <c r="AB6073" s="14"/>
      <c r="AC6073" s="14"/>
      <c r="AD6073" s="14"/>
      <c r="AE6073" s="14"/>
      <c r="AT6073" s="257" t="s">
        <v>252</v>
      </c>
      <c r="AU6073" s="257" t="s">
        <v>93</v>
      </c>
      <c r="AV6073" s="14" t="s">
        <v>93</v>
      </c>
      <c r="AW6073" s="14" t="s">
        <v>46</v>
      </c>
      <c r="AX6073" s="14" t="s">
        <v>85</v>
      </c>
      <c r="AY6073" s="257" t="s">
        <v>241</v>
      </c>
    </row>
    <row r="6074" s="14" customFormat="1">
      <c r="A6074" s="14"/>
      <c r="B6074" s="247"/>
      <c r="C6074" s="248"/>
      <c r="D6074" s="238" t="s">
        <v>252</v>
      </c>
      <c r="E6074" s="249" t="s">
        <v>39</v>
      </c>
      <c r="F6074" s="250" t="s">
        <v>3529</v>
      </c>
      <c r="G6074" s="248"/>
      <c r="H6074" s="251">
        <v>1.6699999999999999</v>
      </c>
      <c r="I6074" s="252"/>
      <c r="J6074" s="248"/>
      <c r="K6074" s="248"/>
      <c r="L6074" s="253"/>
      <c r="M6074" s="254"/>
      <c r="N6074" s="255"/>
      <c r="O6074" s="255"/>
      <c r="P6074" s="255"/>
      <c r="Q6074" s="255"/>
      <c r="R6074" s="255"/>
      <c r="S6074" s="255"/>
      <c r="T6074" s="256"/>
      <c r="U6074" s="14"/>
      <c r="V6074" s="14"/>
      <c r="W6074" s="14"/>
      <c r="X6074" s="14"/>
      <c r="Y6074" s="14"/>
      <c r="Z6074" s="14"/>
      <c r="AA6074" s="14"/>
      <c r="AB6074" s="14"/>
      <c r="AC6074" s="14"/>
      <c r="AD6074" s="14"/>
      <c r="AE6074" s="14"/>
      <c r="AT6074" s="257" t="s">
        <v>252</v>
      </c>
      <c r="AU6074" s="257" t="s">
        <v>93</v>
      </c>
      <c r="AV6074" s="14" t="s">
        <v>93</v>
      </c>
      <c r="AW6074" s="14" t="s">
        <v>46</v>
      </c>
      <c r="AX6074" s="14" t="s">
        <v>85</v>
      </c>
      <c r="AY6074" s="257" t="s">
        <v>241</v>
      </c>
    </row>
    <row r="6075" s="14" customFormat="1">
      <c r="A6075" s="14"/>
      <c r="B6075" s="247"/>
      <c r="C6075" s="248"/>
      <c r="D6075" s="238" t="s">
        <v>252</v>
      </c>
      <c r="E6075" s="249" t="s">
        <v>39</v>
      </c>
      <c r="F6075" s="250" t="s">
        <v>5347</v>
      </c>
      <c r="G6075" s="248"/>
      <c r="H6075" s="251">
        <v>1.9319999999999999</v>
      </c>
      <c r="I6075" s="252"/>
      <c r="J6075" s="248"/>
      <c r="K6075" s="248"/>
      <c r="L6075" s="253"/>
      <c r="M6075" s="254"/>
      <c r="N6075" s="255"/>
      <c r="O6075" s="255"/>
      <c r="P6075" s="255"/>
      <c r="Q6075" s="255"/>
      <c r="R6075" s="255"/>
      <c r="S6075" s="255"/>
      <c r="T6075" s="256"/>
      <c r="U6075" s="14"/>
      <c r="V6075" s="14"/>
      <c r="W6075" s="14"/>
      <c r="X6075" s="14"/>
      <c r="Y6075" s="14"/>
      <c r="Z6075" s="14"/>
      <c r="AA6075" s="14"/>
      <c r="AB6075" s="14"/>
      <c r="AC6075" s="14"/>
      <c r="AD6075" s="14"/>
      <c r="AE6075" s="14"/>
      <c r="AT6075" s="257" t="s">
        <v>252</v>
      </c>
      <c r="AU6075" s="257" t="s">
        <v>93</v>
      </c>
      <c r="AV6075" s="14" t="s">
        <v>93</v>
      </c>
      <c r="AW6075" s="14" t="s">
        <v>46</v>
      </c>
      <c r="AX6075" s="14" t="s">
        <v>85</v>
      </c>
      <c r="AY6075" s="257" t="s">
        <v>241</v>
      </c>
    </row>
    <row r="6076" s="14" customFormat="1">
      <c r="A6076" s="14"/>
      <c r="B6076" s="247"/>
      <c r="C6076" s="248"/>
      <c r="D6076" s="238" t="s">
        <v>252</v>
      </c>
      <c r="E6076" s="249" t="s">
        <v>39</v>
      </c>
      <c r="F6076" s="250" t="s">
        <v>3551</v>
      </c>
      <c r="G6076" s="248"/>
      <c r="H6076" s="251">
        <v>4.0199999999999996</v>
      </c>
      <c r="I6076" s="252"/>
      <c r="J6076" s="248"/>
      <c r="K6076" s="248"/>
      <c r="L6076" s="253"/>
      <c r="M6076" s="254"/>
      <c r="N6076" s="255"/>
      <c r="O6076" s="255"/>
      <c r="P6076" s="255"/>
      <c r="Q6076" s="255"/>
      <c r="R6076" s="255"/>
      <c r="S6076" s="255"/>
      <c r="T6076" s="256"/>
      <c r="U6076" s="14"/>
      <c r="V6076" s="14"/>
      <c r="W6076" s="14"/>
      <c r="X6076" s="14"/>
      <c r="Y6076" s="14"/>
      <c r="Z6076" s="14"/>
      <c r="AA6076" s="14"/>
      <c r="AB6076" s="14"/>
      <c r="AC6076" s="14"/>
      <c r="AD6076" s="14"/>
      <c r="AE6076" s="14"/>
      <c r="AT6076" s="257" t="s">
        <v>252</v>
      </c>
      <c r="AU6076" s="257" t="s">
        <v>93</v>
      </c>
      <c r="AV6076" s="14" t="s">
        <v>93</v>
      </c>
      <c r="AW6076" s="14" t="s">
        <v>46</v>
      </c>
      <c r="AX6076" s="14" t="s">
        <v>85</v>
      </c>
      <c r="AY6076" s="257" t="s">
        <v>241</v>
      </c>
    </row>
    <row r="6077" s="14" customFormat="1">
      <c r="A6077" s="14"/>
      <c r="B6077" s="247"/>
      <c r="C6077" s="248"/>
      <c r="D6077" s="238" t="s">
        <v>252</v>
      </c>
      <c r="E6077" s="249" t="s">
        <v>39</v>
      </c>
      <c r="F6077" s="250" t="s">
        <v>3552</v>
      </c>
      <c r="G6077" s="248"/>
      <c r="H6077" s="251">
        <v>7.79</v>
      </c>
      <c r="I6077" s="252"/>
      <c r="J6077" s="248"/>
      <c r="K6077" s="248"/>
      <c r="L6077" s="253"/>
      <c r="M6077" s="254"/>
      <c r="N6077" s="255"/>
      <c r="O6077" s="255"/>
      <c r="P6077" s="255"/>
      <c r="Q6077" s="255"/>
      <c r="R6077" s="255"/>
      <c r="S6077" s="255"/>
      <c r="T6077" s="256"/>
      <c r="U6077" s="14"/>
      <c r="V6077" s="14"/>
      <c r="W6077" s="14"/>
      <c r="X6077" s="14"/>
      <c r="Y6077" s="14"/>
      <c r="Z6077" s="14"/>
      <c r="AA6077" s="14"/>
      <c r="AB6077" s="14"/>
      <c r="AC6077" s="14"/>
      <c r="AD6077" s="14"/>
      <c r="AE6077" s="14"/>
      <c r="AT6077" s="257" t="s">
        <v>252</v>
      </c>
      <c r="AU6077" s="257" t="s">
        <v>93</v>
      </c>
      <c r="AV6077" s="14" t="s">
        <v>93</v>
      </c>
      <c r="AW6077" s="14" t="s">
        <v>46</v>
      </c>
      <c r="AX6077" s="14" t="s">
        <v>85</v>
      </c>
      <c r="AY6077" s="257" t="s">
        <v>241</v>
      </c>
    </row>
    <row r="6078" s="14" customFormat="1">
      <c r="A6078" s="14"/>
      <c r="B6078" s="247"/>
      <c r="C6078" s="248"/>
      <c r="D6078" s="238" t="s">
        <v>252</v>
      </c>
      <c r="E6078" s="249" t="s">
        <v>39</v>
      </c>
      <c r="F6078" s="250" t="s">
        <v>5348</v>
      </c>
      <c r="G6078" s="248"/>
      <c r="H6078" s="251">
        <v>1.9319999999999999</v>
      </c>
      <c r="I6078" s="252"/>
      <c r="J6078" s="248"/>
      <c r="K6078" s="248"/>
      <c r="L6078" s="253"/>
      <c r="M6078" s="254"/>
      <c r="N6078" s="255"/>
      <c r="O6078" s="255"/>
      <c r="P6078" s="255"/>
      <c r="Q6078" s="255"/>
      <c r="R6078" s="255"/>
      <c r="S6078" s="255"/>
      <c r="T6078" s="256"/>
      <c r="U6078" s="14"/>
      <c r="V6078" s="14"/>
      <c r="W6078" s="14"/>
      <c r="X6078" s="14"/>
      <c r="Y6078" s="14"/>
      <c r="Z6078" s="14"/>
      <c r="AA6078" s="14"/>
      <c r="AB6078" s="14"/>
      <c r="AC6078" s="14"/>
      <c r="AD6078" s="14"/>
      <c r="AE6078" s="14"/>
      <c r="AT6078" s="257" t="s">
        <v>252</v>
      </c>
      <c r="AU6078" s="257" t="s">
        <v>93</v>
      </c>
      <c r="AV6078" s="14" t="s">
        <v>93</v>
      </c>
      <c r="AW6078" s="14" t="s">
        <v>46</v>
      </c>
      <c r="AX6078" s="14" t="s">
        <v>85</v>
      </c>
      <c r="AY6078" s="257" t="s">
        <v>241</v>
      </c>
    </row>
    <row r="6079" s="15" customFormat="1">
      <c r="A6079" s="15"/>
      <c r="B6079" s="258"/>
      <c r="C6079" s="259"/>
      <c r="D6079" s="238" t="s">
        <v>252</v>
      </c>
      <c r="E6079" s="260" t="s">
        <v>39</v>
      </c>
      <c r="F6079" s="261" t="s">
        <v>274</v>
      </c>
      <c r="G6079" s="259"/>
      <c r="H6079" s="262">
        <v>19.254000000000001</v>
      </c>
      <c r="I6079" s="263"/>
      <c r="J6079" s="259"/>
      <c r="K6079" s="259"/>
      <c r="L6079" s="264"/>
      <c r="M6079" s="265"/>
      <c r="N6079" s="266"/>
      <c r="O6079" s="266"/>
      <c r="P6079" s="266"/>
      <c r="Q6079" s="266"/>
      <c r="R6079" s="266"/>
      <c r="S6079" s="266"/>
      <c r="T6079" s="267"/>
      <c r="U6079" s="15"/>
      <c r="V6079" s="15"/>
      <c r="W6079" s="15"/>
      <c r="X6079" s="15"/>
      <c r="Y6079" s="15"/>
      <c r="Z6079" s="15"/>
      <c r="AA6079" s="15"/>
      <c r="AB6079" s="15"/>
      <c r="AC6079" s="15"/>
      <c r="AD6079" s="15"/>
      <c r="AE6079" s="15"/>
      <c r="AT6079" s="268" t="s">
        <v>252</v>
      </c>
      <c r="AU6079" s="268" t="s">
        <v>93</v>
      </c>
      <c r="AV6079" s="15" t="s">
        <v>248</v>
      </c>
      <c r="AW6079" s="15" t="s">
        <v>46</v>
      </c>
      <c r="AX6079" s="15" t="s">
        <v>23</v>
      </c>
      <c r="AY6079" s="268" t="s">
        <v>241</v>
      </c>
    </row>
    <row r="6080" s="2" customFormat="1" ht="16.5" customHeight="1">
      <c r="A6080" s="42"/>
      <c r="B6080" s="43"/>
      <c r="C6080" s="218" t="s">
        <v>5349</v>
      </c>
      <c r="D6080" s="218" t="s">
        <v>243</v>
      </c>
      <c r="E6080" s="219" t="s">
        <v>5350</v>
      </c>
      <c r="F6080" s="220" t="s">
        <v>5351</v>
      </c>
      <c r="G6080" s="221" t="s">
        <v>515</v>
      </c>
      <c r="H6080" s="222">
        <v>691.59199999999998</v>
      </c>
      <c r="I6080" s="223"/>
      <c r="J6080" s="224">
        <f>ROUND(I6080*H6080,2)</f>
        <v>0</v>
      </c>
      <c r="K6080" s="220" t="s">
        <v>247</v>
      </c>
      <c r="L6080" s="48"/>
      <c r="M6080" s="225" t="s">
        <v>39</v>
      </c>
      <c r="N6080" s="226" t="s">
        <v>56</v>
      </c>
      <c r="O6080" s="88"/>
      <c r="P6080" s="227">
        <f>O6080*H6080</f>
        <v>0</v>
      </c>
      <c r="Q6080" s="227">
        <v>0.00020000000000000001</v>
      </c>
      <c r="R6080" s="227">
        <f>Q6080*H6080</f>
        <v>0.13831840000000001</v>
      </c>
      <c r="S6080" s="227">
        <v>0</v>
      </c>
      <c r="T6080" s="228">
        <f>S6080*H6080</f>
        <v>0</v>
      </c>
      <c r="U6080" s="42"/>
      <c r="V6080" s="42"/>
      <c r="W6080" s="42"/>
      <c r="X6080" s="42"/>
      <c r="Y6080" s="42"/>
      <c r="Z6080" s="42"/>
      <c r="AA6080" s="42"/>
      <c r="AB6080" s="42"/>
      <c r="AC6080" s="42"/>
      <c r="AD6080" s="42"/>
      <c r="AE6080" s="42"/>
      <c r="AR6080" s="229" t="s">
        <v>462</v>
      </c>
      <c r="AT6080" s="229" t="s">
        <v>243</v>
      </c>
      <c r="AU6080" s="229" t="s">
        <v>93</v>
      </c>
      <c r="AY6080" s="20" t="s">
        <v>241</v>
      </c>
      <c r="BE6080" s="230">
        <f>IF(N6080="základní",J6080,0)</f>
        <v>0</v>
      </c>
      <c r="BF6080" s="230">
        <f>IF(N6080="snížená",J6080,0)</f>
        <v>0</v>
      </c>
      <c r="BG6080" s="230">
        <f>IF(N6080="zákl. přenesená",J6080,0)</f>
        <v>0</v>
      </c>
      <c r="BH6080" s="230">
        <f>IF(N6080="sníž. přenesená",J6080,0)</f>
        <v>0</v>
      </c>
      <c r="BI6080" s="230">
        <f>IF(N6080="nulová",J6080,0)</f>
        <v>0</v>
      </c>
      <c r="BJ6080" s="20" t="s">
        <v>23</v>
      </c>
      <c r="BK6080" s="230">
        <f>ROUND(I6080*H6080,2)</f>
        <v>0</v>
      </c>
      <c r="BL6080" s="20" t="s">
        <v>462</v>
      </c>
      <c r="BM6080" s="229" t="s">
        <v>5352</v>
      </c>
    </row>
    <row r="6081" s="2" customFormat="1">
      <c r="A6081" s="42"/>
      <c r="B6081" s="43"/>
      <c r="C6081" s="44"/>
      <c r="D6081" s="231" t="s">
        <v>250</v>
      </c>
      <c r="E6081" s="44"/>
      <c r="F6081" s="232" t="s">
        <v>5353</v>
      </c>
      <c r="G6081" s="44"/>
      <c r="H6081" s="44"/>
      <c r="I6081" s="233"/>
      <c r="J6081" s="44"/>
      <c r="K6081" s="44"/>
      <c r="L6081" s="48"/>
      <c r="M6081" s="234"/>
      <c r="N6081" s="235"/>
      <c r="O6081" s="88"/>
      <c r="P6081" s="88"/>
      <c r="Q6081" s="88"/>
      <c r="R6081" s="88"/>
      <c r="S6081" s="88"/>
      <c r="T6081" s="89"/>
      <c r="U6081" s="42"/>
      <c r="V6081" s="42"/>
      <c r="W6081" s="42"/>
      <c r="X6081" s="42"/>
      <c r="Y6081" s="42"/>
      <c r="Z6081" s="42"/>
      <c r="AA6081" s="42"/>
      <c r="AB6081" s="42"/>
      <c r="AC6081" s="42"/>
      <c r="AD6081" s="42"/>
      <c r="AE6081" s="42"/>
      <c r="AT6081" s="20" t="s">
        <v>250</v>
      </c>
      <c r="AU6081" s="20" t="s">
        <v>93</v>
      </c>
    </row>
    <row r="6082" s="13" customFormat="1">
      <c r="A6082" s="13"/>
      <c r="B6082" s="236"/>
      <c r="C6082" s="237"/>
      <c r="D6082" s="238" t="s">
        <v>252</v>
      </c>
      <c r="E6082" s="239" t="s">
        <v>39</v>
      </c>
      <c r="F6082" s="240" t="s">
        <v>2342</v>
      </c>
      <c r="G6082" s="237"/>
      <c r="H6082" s="239" t="s">
        <v>39</v>
      </c>
      <c r="I6082" s="241"/>
      <c r="J6082" s="237"/>
      <c r="K6082" s="237"/>
      <c r="L6082" s="242"/>
      <c r="M6082" s="243"/>
      <c r="N6082" s="244"/>
      <c r="O6082" s="244"/>
      <c r="P6082" s="244"/>
      <c r="Q6082" s="244"/>
      <c r="R6082" s="244"/>
      <c r="S6082" s="244"/>
      <c r="T6082" s="245"/>
      <c r="U6082" s="13"/>
      <c r="V6082" s="13"/>
      <c r="W6082" s="13"/>
      <c r="X6082" s="13"/>
      <c r="Y6082" s="13"/>
      <c r="Z6082" s="13"/>
      <c r="AA6082" s="13"/>
      <c r="AB6082" s="13"/>
      <c r="AC6082" s="13"/>
      <c r="AD6082" s="13"/>
      <c r="AE6082" s="13"/>
      <c r="AT6082" s="246" t="s">
        <v>252</v>
      </c>
      <c r="AU6082" s="246" t="s">
        <v>93</v>
      </c>
      <c r="AV6082" s="13" t="s">
        <v>23</v>
      </c>
      <c r="AW6082" s="13" t="s">
        <v>46</v>
      </c>
      <c r="AX6082" s="13" t="s">
        <v>85</v>
      </c>
      <c r="AY6082" s="246" t="s">
        <v>241</v>
      </c>
    </row>
    <row r="6083" s="14" customFormat="1">
      <c r="A6083" s="14"/>
      <c r="B6083" s="247"/>
      <c r="C6083" s="248"/>
      <c r="D6083" s="238" t="s">
        <v>252</v>
      </c>
      <c r="E6083" s="249" t="s">
        <v>39</v>
      </c>
      <c r="F6083" s="250" t="s">
        <v>5354</v>
      </c>
      <c r="G6083" s="248"/>
      <c r="H6083" s="251">
        <v>35.93</v>
      </c>
      <c r="I6083" s="252"/>
      <c r="J6083" s="248"/>
      <c r="K6083" s="248"/>
      <c r="L6083" s="253"/>
      <c r="M6083" s="254"/>
      <c r="N6083" s="255"/>
      <c r="O6083" s="255"/>
      <c r="P6083" s="255"/>
      <c r="Q6083" s="255"/>
      <c r="R6083" s="255"/>
      <c r="S6083" s="255"/>
      <c r="T6083" s="256"/>
      <c r="U6083" s="14"/>
      <c r="V6083" s="14"/>
      <c r="W6083" s="14"/>
      <c r="X6083" s="14"/>
      <c r="Y6083" s="14"/>
      <c r="Z6083" s="14"/>
      <c r="AA6083" s="14"/>
      <c r="AB6083" s="14"/>
      <c r="AC6083" s="14"/>
      <c r="AD6083" s="14"/>
      <c r="AE6083" s="14"/>
      <c r="AT6083" s="257" t="s">
        <v>252</v>
      </c>
      <c r="AU6083" s="257" t="s">
        <v>93</v>
      </c>
      <c r="AV6083" s="14" t="s">
        <v>93</v>
      </c>
      <c r="AW6083" s="14" t="s">
        <v>46</v>
      </c>
      <c r="AX6083" s="14" t="s">
        <v>85</v>
      </c>
      <c r="AY6083" s="257" t="s">
        <v>241</v>
      </c>
    </row>
    <row r="6084" s="14" customFormat="1">
      <c r="A6084" s="14"/>
      <c r="B6084" s="247"/>
      <c r="C6084" s="248"/>
      <c r="D6084" s="238" t="s">
        <v>252</v>
      </c>
      <c r="E6084" s="249" t="s">
        <v>39</v>
      </c>
      <c r="F6084" s="250" t="s">
        <v>5355</v>
      </c>
      <c r="G6084" s="248"/>
      <c r="H6084" s="251">
        <v>32.810000000000002</v>
      </c>
      <c r="I6084" s="252"/>
      <c r="J6084" s="248"/>
      <c r="K6084" s="248"/>
      <c r="L6084" s="253"/>
      <c r="M6084" s="254"/>
      <c r="N6084" s="255"/>
      <c r="O6084" s="255"/>
      <c r="P6084" s="255"/>
      <c r="Q6084" s="255"/>
      <c r="R6084" s="255"/>
      <c r="S6084" s="255"/>
      <c r="T6084" s="256"/>
      <c r="U6084" s="14"/>
      <c r="V6084" s="14"/>
      <c r="W6084" s="14"/>
      <c r="X6084" s="14"/>
      <c r="Y6084" s="14"/>
      <c r="Z6084" s="14"/>
      <c r="AA6084" s="14"/>
      <c r="AB6084" s="14"/>
      <c r="AC6084" s="14"/>
      <c r="AD6084" s="14"/>
      <c r="AE6084" s="14"/>
      <c r="AT6084" s="257" t="s">
        <v>252</v>
      </c>
      <c r="AU6084" s="257" t="s">
        <v>93</v>
      </c>
      <c r="AV6084" s="14" t="s">
        <v>93</v>
      </c>
      <c r="AW6084" s="14" t="s">
        <v>46</v>
      </c>
      <c r="AX6084" s="14" t="s">
        <v>85</v>
      </c>
      <c r="AY6084" s="257" t="s">
        <v>241</v>
      </c>
    </row>
    <row r="6085" s="14" customFormat="1">
      <c r="A6085" s="14"/>
      <c r="B6085" s="247"/>
      <c r="C6085" s="248"/>
      <c r="D6085" s="238" t="s">
        <v>252</v>
      </c>
      <c r="E6085" s="249" t="s">
        <v>39</v>
      </c>
      <c r="F6085" s="250" t="s">
        <v>4662</v>
      </c>
      <c r="G6085" s="248"/>
      <c r="H6085" s="251">
        <v>19.039999999999999</v>
      </c>
      <c r="I6085" s="252"/>
      <c r="J6085" s="248"/>
      <c r="K6085" s="248"/>
      <c r="L6085" s="253"/>
      <c r="M6085" s="254"/>
      <c r="N6085" s="255"/>
      <c r="O6085" s="255"/>
      <c r="P6085" s="255"/>
      <c r="Q6085" s="255"/>
      <c r="R6085" s="255"/>
      <c r="S6085" s="255"/>
      <c r="T6085" s="256"/>
      <c r="U6085" s="14"/>
      <c r="V6085" s="14"/>
      <c r="W6085" s="14"/>
      <c r="X6085" s="14"/>
      <c r="Y6085" s="14"/>
      <c r="Z6085" s="14"/>
      <c r="AA6085" s="14"/>
      <c r="AB6085" s="14"/>
      <c r="AC6085" s="14"/>
      <c r="AD6085" s="14"/>
      <c r="AE6085" s="14"/>
      <c r="AT6085" s="257" t="s">
        <v>252</v>
      </c>
      <c r="AU6085" s="257" t="s">
        <v>93</v>
      </c>
      <c r="AV6085" s="14" t="s">
        <v>93</v>
      </c>
      <c r="AW6085" s="14" t="s">
        <v>46</v>
      </c>
      <c r="AX6085" s="14" t="s">
        <v>85</v>
      </c>
      <c r="AY6085" s="257" t="s">
        <v>241</v>
      </c>
    </row>
    <row r="6086" s="14" customFormat="1">
      <c r="A6086" s="14"/>
      <c r="B6086" s="247"/>
      <c r="C6086" s="248"/>
      <c r="D6086" s="238" t="s">
        <v>252</v>
      </c>
      <c r="E6086" s="249" t="s">
        <v>39</v>
      </c>
      <c r="F6086" s="250" t="s">
        <v>4665</v>
      </c>
      <c r="G6086" s="248"/>
      <c r="H6086" s="251">
        <v>12.02</v>
      </c>
      <c r="I6086" s="252"/>
      <c r="J6086" s="248"/>
      <c r="K6086" s="248"/>
      <c r="L6086" s="253"/>
      <c r="M6086" s="254"/>
      <c r="N6086" s="255"/>
      <c r="O6086" s="255"/>
      <c r="P6086" s="255"/>
      <c r="Q6086" s="255"/>
      <c r="R6086" s="255"/>
      <c r="S6086" s="255"/>
      <c r="T6086" s="256"/>
      <c r="U6086" s="14"/>
      <c r="V6086" s="14"/>
      <c r="W6086" s="14"/>
      <c r="X6086" s="14"/>
      <c r="Y6086" s="14"/>
      <c r="Z6086" s="14"/>
      <c r="AA6086" s="14"/>
      <c r="AB6086" s="14"/>
      <c r="AC6086" s="14"/>
      <c r="AD6086" s="14"/>
      <c r="AE6086" s="14"/>
      <c r="AT6086" s="257" t="s">
        <v>252</v>
      </c>
      <c r="AU6086" s="257" t="s">
        <v>93</v>
      </c>
      <c r="AV6086" s="14" t="s">
        <v>93</v>
      </c>
      <c r="AW6086" s="14" t="s">
        <v>46</v>
      </c>
      <c r="AX6086" s="14" t="s">
        <v>85</v>
      </c>
      <c r="AY6086" s="257" t="s">
        <v>241</v>
      </c>
    </row>
    <row r="6087" s="14" customFormat="1">
      <c r="A6087" s="14"/>
      <c r="B6087" s="247"/>
      <c r="C6087" s="248"/>
      <c r="D6087" s="238" t="s">
        <v>252</v>
      </c>
      <c r="E6087" s="249" t="s">
        <v>39</v>
      </c>
      <c r="F6087" s="250" t="s">
        <v>4666</v>
      </c>
      <c r="G6087" s="248"/>
      <c r="H6087" s="251">
        <v>9.6999999999999993</v>
      </c>
      <c r="I6087" s="252"/>
      <c r="J6087" s="248"/>
      <c r="K6087" s="248"/>
      <c r="L6087" s="253"/>
      <c r="M6087" s="254"/>
      <c r="N6087" s="255"/>
      <c r="O6087" s="255"/>
      <c r="P6087" s="255"/>
      <c r="Q6087" s="255"/>
      <c r="R6087" s="255"/>
      <c r="S6087" s="255"/>
      <c r="T6087" s="256"/>
      <c r="U6087" s="14"/>
      <c r="V6087" s="14"/>
      <c r="W6087" s="14"/>
      <c r="X6087" s="14"/>
      <c r="Y6087" s="14"/>
      <c r="Z6087" s="14"/>
      <c r="AA6087" s="14"/>
      <c r="AB6087" s="14"/>
      <c r="AC6087" s="14"/>
      <c r="AD6087" s="14"/>
      <c r="AE6087" s="14"/>
      <c r="AT6087" s="257" t="s">
        <v>252</v>
      </c>
      <c r="AU6087" s="257" t="s">
        <v>93</v>
      </c>
      <c r="AV6087" s="14" t="s">
        <v>93</v>
      </c>
      <c r="AW6087" s="14" t="s">
        <v>46</v>
      </c>
      <c r="AX6087" s="14" t="s">
        <v>85</v>
      </c>
      <c r="AY6087" s="257" t="s">
        <v>241</v>
      </c>
    </row>
    <row r="6088" s="14" customFormat="1">
      <c r="A6088" s="14"/>
      <c r="B6088" s="247"/>
      <c r="C6088" s="248"/>
      <c r="D6088" s="238" t="s">
        <v>252</v>
      </c>
      <c r="E6088" s="249" t="s">
        <v>39</v>
      </c>
      <c r="F6088" s="250" t="s">
        <v>5356</v>
      </c>
      <c r="G6088" s="248"/>
      <c r="H6088" s="251">
        <v>13.199999999999999</v>
      </c>
      <c r="I6088" s="252"/>
      <c r="J6088" s="248"/>
      <c r="K6088" s="248"/>
      <c r="L6088" s="253"/>
      <c r="M6088" s="254"/>
      <c r="N6088" s="255"/>
      <c r="O6088" s="255"/>
      <c r="P6088" s="255"/>
      <c r="Q6088" s="255"/>
      <c r="R6088" s="255"/>
      <c r="S6088" s="255"/>
      <c r="T6088" s="256"/>
      <c r="U6088" s="14"/>
      <c r="V6088" s="14"/>
      <c r="W6088" s="14"/>
      <c r="X6088" s="14"/>
      <c r="Y6088" s="14"/>
      <c r="Z6088" s="14"/>
      <c r="AA6088" s="14"/>
      <c r="AB6088" s="14"/>
      <c r="AC6088" s="14"/>
      <c r="AD6088" s="14"/>
      <c r="AE6088" s="14"/>
      <c r="AT6088" s="257" t="s">
        <v>252</v>
      </c>
      <c r="AU6088" s="257" t="s">
        <v>93</v>
      </c>
      <c r="AV6088" s="14" t="s">
        <v>93</v>
      </c>
      <c r="AW6088" s="14" t="s">
        <v>46</v>
      </c>
      <c r="AX6088" s="14" t="s">
        <v>85</v>
      </c>
      <c r="AY6088" s="257" t="s">
        <v>241</v>
      </c>
    </row>
    <row r="6089" s="14" customFormat="1">
      <c r="A6089" s="14"/>
      <c r="B6089" s="247"/>
      <c r="C6089" s="248"/>
      <c r="D6089" s="238" t="s">
        <v>252</v>
      </c>
      <c r="E6089" s="249" t="s">
        <v>39</v>
      </c>
      <c r="F6089" s="250" t="s">
        <v>5357</v>
      </c>
      <c r="G6089" s="248"/>
      <c r="H6089" s="251">
        <v>15.6</v>
      </c>
      <c r="I6089" s="252"/>
      <c r="J6089" s="248"/>
      <c r="K6089" s="248"/>
      <c r="L6089" s="253"/>
      <c r="M6089" s="254"/>
      <c r="N6089" s="255"/>
      <c r="O6089" s="255"/>
      <c r="P6089" s="255"/>
      <c r="Q6089" s="255"/>
      <c r="R6089" s="255"/>
      <c r="S6089" s="255"/>
      <c r="T6089" s="256"/>
      <c r="U6089" s="14"/>
      <c r="V6089" s="14"/>
      <c r="W6089" s="14"/>
      <c r="X6089" s="14"/>
      <c r="Y6089" s="14"/>
      <c r="Z6089" s="14"/>
      <c r="AA6089" s="14"/>
      <c r="AB6089" s="14"/>
      <c r="AC6089" s="14"/>
      <c r="AD6089" s="14"/>
      <c r="AE6089" s="14"/>
      <c r="AT6089" s="257" t="s">
        <v>252</v>
      </c>
      <c r="AU6089" s="257" t="s">
        <v>93</v>
      </c>
      <c r="AV6089" s="14" t="s">
        <v>93</v>
      </c>
      <c r="AW6089" s="14" t="s">
        <v>46</v>
      </c>
      <c r="AX6089" s="14" t="s">
        <v>85</v>
      </c>
      <c r="AY6089" s="257" t="s">
        <v>241</v>
      </c>
    </row>
    <row r="6090" s="14" customFormat="1">
      <c r="A6090" s="14"/>
      <c r="B6090" s="247"/>
      <c r="C6090" s="248"/>
      <c r="D6090" s="238" t="s">
        <v>252</v>
      </c>
      <c r="E6090" s="249" t="s">
        <v>39</v>
      </c>
      <c r="F6090" s="250" t="s">
        <v>5358</v>
      </c>
      <c r="G6090" s="248"/>
      <c r="H6090" s="251">
        <v>25.100000000000001</v>
      </c>
      <c r="I6090" s="252"/>
      <c r="J6090" s="248"/>
      <c r="K6090" s="248"/>
      <c r="L6090" s="253"/>
      <c r="M6090" s="254"/>
      <c r="N6090" s="255"/>
      <c r="O6090" s="255"/>
      <c r="P6090" s="255"/>
      <c r="Q6090" s="255"/>
      <c r="R6090" s="255"/>
      <c r="S6090" s="255"/>
      <c r="T6090" s="256"/>
      <c r="U6090" s="14"/>
      <c r="V6090" s="14"/>
      <c r="W6090" s="14"/>
      <c r="X6090" s="14"/>
      <c r="Y6090" s="14"/>
      <c r="Z6090" s="14"/>
      <c r="AA6090" s="14"/>
      <c r="AB6090" s="14"/>
      <c r="AC6090" s="14"/>
      <c r="AD6090" s="14"/>
      <c r="AE6090" s="14"/>
      <c r="AT6090" s="257" t="s">
        <v>252</v>
      </c>
      <c r="AU6090" s="257" t="s">
        <v>93</v>
      </c>
      <c r="AV6090" s="14" t="s">
        <v>93</v>
      </c>
      <c r="AW6090" s="14" t="s">
        <v>46</v>
      </c>
      <c r="AX6090" s="14" t="s">
        <v>85</v>
      </c>
      <c r="AY6090" s="257" t="s">
        <v>241</v>
      </c>
    </row>
    <row r="6091" s="14" customFormat="1">
      <c r="A6091" s="14"/>
      <c r="B6091" s="247"/>
      <c r="C6091" s="248"/>
      <c r="D6091" s="238" t="s">
        <v>252</v>
      </c>
      <c r="E6091" s="249" t="s">
        <v>39</v>
      </c>
      <c r="F6091" s="250" t="s">
        <v>5359</v>
      </c>
      <c r="G6091" s="248"/>
      <c r="H6091" s="251">
        <v>29.600000000000001</v>
      </c>
      <c r="I6091" s="252"/>
      <c r="J6091" s="248"/>
      <c r="K6091" s="248"/>
      <c r="L6091" s="253"/>
      <c r="M6091" s="254"/>
      <c r="N6091" s="255"/>
      <c r="O6091" s="255"/>
      <c r="P6091" s="255"/>
      <c r="Q6091" s="255"/>
      <c r="R6091" s="255"/>
      <c r="S6091" s="255"/>
      <c r="T6091" s="256"/>
      <c r="U6091" s="14"/>
      <c r="V6091" s="14"/>
      <c r="W6091" s="14"/>
      <c r="X6091" s="14"/>
      <c r="Y6091" s="14"/>
      <c r="Z6091" s="14"/>
      <c r="AA6091" s="14"/>
      <c r="AB6091" s="14"/>
      <c r="AC6091" s="14"/>
      <c r="AD6091" s="14"/>
      <c r="AE6091" s="14"/>
      <c r="AT6091" s="257" t="s">
        <v>252</v>
      </c>
      <c r="AU6091" s="257" t="s">
        <v>93</v>
      </c>
      <c r="AV6091" s="14" t="s">
        <v>93</v>
      </c>
      <c r="AW6091" s="14" t="s">
        <v>46</v>
      </c>
      <c r="AX6091" s="14" t="s">
        <v>85</v>
      </c>
      <c r="AY6091" s="257" t="s">
        <v>241</v>
      </c>
    </row>
    <row r="6092" s="14" customFormat="1">
      <c r="A6092" s="14"/>
      <c r="B6092" s="247"/>
      <c r="C6092" s="248"/>
      <c r="D6092" s="238" t="s">
        <v>252</v>
      </c>
      <c r="E6092" s="249" t="s">
        <v>39</v>
      </c>
      <c r="F6092" s="250" t="s">
        <v>5360</v>
      </c>
      <c r="G6092" s="248"/>
      <c r="H6092" s="251">
        <v>5.7000000000000002</v>
      </c>
      <c r="I6092" s="252"/>
      <c r="J6092" s="248"/>
      <c r="K6092" s="248"/>
      <c r="L6092" s="253"/>
      <c r="M6092" s="254"/>
      <c r="N6092" s="255"/>
      <c r="O6092" s="255"/>
      <c r="P6092" s="255"/>
      <c r="Q6092" s="255"/>
      <c r="R6092" s="255"/>
      <c r="S6092" s="255"/>
      <c r="T6092" s="256"/>
      <c r="U6092" s="14"/>
      <c r="V6092" s="14"/>
      <c r="W6092" s="14"/>
      <c r="X6092" s="14"/>
      <c r="Y6092" s="14"/>
      <c r="Z6092" s="14"/>
      <c r="AA6092" s="14"/>
      <c r="AB6092" s="14"/>
      <c r="AC6092" s="14"/>
      <c r="AD6092" s="14"/>
      <c r="AE6092" s="14"/>
      <c r="AT6092" s="257" t="s">
        <v>252</v>
      </c>
      <c r="AU6092" s="257" t="s">
        <v>93</v>
      </c>
      <c r="AV6092" s="14" t="s">
        <v>93</v>
      </c>
      <c r="AW6092" s="14" t="s">
        <v>46</v>
      </c>
      <c r="AX6092" s="14" t="s">
        <v>85</v>
      </c>
      <c r="AY6092" s="257" t="s">
        <v>241</v>
      </c>
    </row>
    <row r="6093" s="14" customFormat="1">
      <c r="A6093" s="14"/>
      <c r="B6093" s="247"/>
      <c r="C6093" s="248"/>
      <c r="D6093" s="238" t="s">
        <v>252</v>
      </c>
      <c r="E6093" s="249" t="s">
        <v>39</v>
      </c>
      <c r="F6093" s="250" t="s">
        <v>5361</v>
      </c>
      <c r="G6093" s="248"/>
      <c r="H6093" s="251">
        <v>5.5199999999999996</v>
      </c>
      <c r="I6093" s="252"/>
      <c r="J6093" s="248"/>
      <c r="K6093" s="248"/>
      <c r="L6093" s="253"/>
      <c r="M6093" s="254"/>
      <c r="N6093" s="255"/>
      <c r="O6093" s="255"/>
      <c r="P6093" s="255"/>
      <c r="Q6093" s="255"/>
      <c r="R6093" s="255"/>
      <c r="S6093" s="255"/>
      <c r="T6093" s="256"/>
      <c r="U6093" s="14"/>
      <c r="V6093" s="14"/>
      <c r="W6093" s="14"/>
      <c r="X6093" s="14"/>
      <c r="Y6093" s="14"/>
      <c r="Z6093" s="14"/>
      <c r="AA6093" s="14"/>
      <c r="AB6093" s="14"/>
      <c r="AC6093" s="14"/>
      <c r="AD6093" s="14"/>
      <c r="AE6093" s="14"/>
      <c r="AT6093" s="257" t="s">
        <v>252</v>
      </c>
      <c r="AU6093" s="257" t="s">
        <v>93</v>
      </c>
      <c r="AV6093" s="14" t="s">
        <v>93</v>
      </c>
      <c r="AW6093" s="14" t="s">
        <v>46</v>
      </c>
      <c r="AX6093" s="14" t="s">
        <v>85</v>
      </c>
      <c r="AY6093" s="257" t="s">
        <v>241</v>
      </c>
    </row>
    <row r="6094" s="14" customFormat="1">
      <c r="A6094" s="14"/>
      <c r="B6094" s="247"/>
      <c r="C6094" s="248"/>
      <c r="D6094" s="238" t="s">
        <v>252</v>
      </c>
      <c r="E6094" s="249" t="s">
        <v>39</v>
      </c>
      <c r="F6094" s="250" t="s">
        <v>5362</v>
      </c>
      <c r="G6094" s="248"/>
      <c r="H6094" s="251">
        <v>9.1999999999999993</v>
      </c>
      <c r="I6094" s="252"/>
      <c r="J6094" s="248"/>
      <c r="K6094" s="248"/>
      <c r="L6094" s="253"/>
      <c r="M6094" s="254"/>
      <c r="N6094" s="255"/>
      <c r="O6094" s="255"/>
      <c r="P6094" s="255"/>
      <c r="Q6094" s="255"/>
      <c r="R6094" s="255"/>
      <c r="S6094" s="255"/>
      <c r="T6094" s="256"/>
      <c r="U6094" s="14"/>
      <c r="V6094" s="14"/>
      <c r="W6094" s="14"/>
      <c r="X6094" s="14"/>
      <c r="Y6094" s="14"/>
      <c r="Z6094" s="14"/>
      <c r="AA6094" s="14"/>
      <c r="AB6094" s="14"/>
      <c r="AC6094" s="14"/>
      <c r="AD6094" s="14"/>
      <c r="AE6094" s="14"/>
      <c r="AT6094" s="257" t="s">
        <v>252</v>
      </c>
      <c r="AU6094" s="257" t="s">
        <v>93</v>
      </c>
      <c r="AV6094" s="14" t="s">
        <v>93</v>
      </c>
      <c r="AW6094" s="14" t="s">
        <v>46</v>
      </c>
      <c r="AX6094" s="14" t="s">
        <v>85</v>
      </c>
      <c r="AY6094" s="257" t="s">
        <v>241</v>
      </c>
    </row>
    <row r="6095" s="14" customFormat="1">
      <c r="A6095" s="14"/>
      <c r="B6095" s="247"/>
      <c r="C6095" s="248"/>
      <c r="D6095" s="238" t="s">
        <v>252</v>
      </c>
      <c r="E6095" s="249" t="s">
        <v>39</v>
      </c>
      <c r="F6095" s="250" t="s">
        <v>5363</v>
      </c>
      <c r="G6095" s="248"/>
      <c r="H6095" s="251">
        <v>12.77</v>
      </c>
      <c r="I6095" s="252"/>
      <c r="J6095" s="248"/>
      <c r="K6095" s="248"/>
      <c r="L6095" s="253"/>
      <c r="M6095" s="254"/>
      <c r="N6095" s="255"/>
      <c r="O6095" s="255"/>
      <c r="P6095" s="255"/>
      <c r="Q6095" s="255"/>
      <c r="R6095" s="255"/>
      <c r="S6095" s="255"/>
      <c r="T6095" s="256"/>
      <c r="U6095" s="14"/>
      <c r="V6095" s="14"/>
      <c r="W6095" s="14"/>
      <c r="X6095" s="14"/>
      <c r="Y6095" s="14"/>
      <c r="Z6095" s="14"/>
      <c r="AA6095" s="14"/>
      <c r="AB6095" s="14"/>
      <c r="AC6095" s="14"/>
      <c r="AD6095" s="14"/>
      <c r="AE6095" s="14"/>
      <c r="AT6095" s="257" t="s">
        <v>252</v>
      </c>
      <c r="AU6095" s="257" t="s">
        <v>93</v>
      </c>
      <c r="AV6095" s="14" t="s">
        <v>93</v>
      </c>
      <c r="AW6095" s="14" t="s">
        <v>46</v>
      </c>
      <c r="AX6095" s="14" t="s">
        <v>85</v>
      </c>
      <c r="AY6095" s="257" t="s">
        <v>241</v>
      </c>
    </row>
    <row r="6096" s="14" customFormat="1">
      <c r="A6096" s="14"/>
      <c r="B6096" s="247"/>
      <c r="C6096" s="248"/>
      <c r="D6096" s="238" t="s">
        <v>252</v>
      </c>
      <c r="E6096" s="249" t="s">
        <v>39</v>
      </c>
      <c r="F6096" s="250" t="s">
        <v>5364</v>
      </c>
      <c r="G6096" s="248"/>
      <c r="H6096" s="251">
        <v>83.840000000000003</v>
      </c>
      <c r="I6096" s="252"/>
      <c r="J6096" s="248"/>
      <c r="K6096" s="248"/>
      <c r="L6096" s="253"/>
      <c r="M6096" s="254"/>
      <c r="N6096" s="255"/>
      <c r="O6096" s="255"/>
      <c r="P6096" s="255"/>
      <c r="Q6096" s="255"/>
      <c r="R6096" s="255"/>
      <c r="S6096" s="255"/>
      <c r="T6096" s="256"/>
      <c r="U6096" s="14"/>
      <c r="V6096" s="14"/>
      <c r="W6096" s="14"/>
      <c r="X6096" s="14"/>
      <c r="Y6096" s="14"/>
      <c r="Z6096" s="14"/>
      <c r="AA6096" s="14"/>
      <c r="AB6096" s="14"/>
      <c r="AC6096" s="14"/>
      <c r="AD6096" s="14"/>
      <c r="AE6096" s="14"/>
      <c r="AT6096" s="257" t="s">
        <v>252</v>
      </c>
      <c r="AU6096" s="257" t="s">
        <v>93</v>
      </c>
      <c r="AV6096" s="14" t="s">
        <v>93</v>
      </c>
      <c r="AW6096" s="14" t="s">
        <v>46</v>
      </c>
      <c r="AX6096" s="14" t="s">
        <v>85</v>
      </c>
      <c r="AY6096" s="257" t="s">
        <v>241</v>
      </c>
    </row>
    <row r="6097" s="14" customFormat="1">
      <c r="A6097" s="14"/>
      <c r="B6097" s="247"/>
      <c r="C6097" s="248"/>
      <c r="D6097" s="238" t="s">
        <v>252</v>
      </c>
      <c r="E6097" s="249" t="s">
        <v>39</v>
      </c>
      <c r="F6097" s="250" t="s">
        <v>5365</v>
      </c>
      <c r="G6097" s="248"/>
      <c r="H6097" s="251">
        <v>14.119999999999999</v>
      </c>
      <c r="I6097" s="252"/>
      <c r="J6097" s="248"/>
      <c r="K6097" s="248"/>
      <c r="L6097" s="253"/>
      <c r="M6097" s="254"/>
      <c r="N6097" s="255"/>
      <c r="O6097" s="255"/>
      <c r="P6097" s="255"/>
      <c r="Q6097" s="255"/>
      <c r="R6097" s="255"/>
      <c r="S6097" s="255"/>
      <c r="T6097" s="256"/>
      <c r="U6097" s="14"/>
      <c r="V6097" s="14"/>
      <c r="W6097" s="14"/>
      <c r="X6097" s="14"/>
      <c r="Y6097" s="14"/>
      <c r="Z6097" s="14"/>
      <c r="AA6097" s="14"/>
      <c r="AB6097" s="14"/>
      <c r="AC6097" s="14"/>
      <c r="AD6097" s="14"/>
      <c r="AE6097" s="14"/>
      <c r="AT6097" s="257" t="s">
        <v>252</v>
      </c>
      <c r="AU6097" s="257" t="s">
        <v>93</v>
      </c>
      <c r="AV6097" s="14" t="s">
        <v>93</v>
      </c>
      <c r="AW6097" s="14" t="s">
        <v>46</v>
      </c>
      <c r="AX6097" s="14" t="s">
        <v>85</v>
      </c>
      <c r="AY6097" s="257" t="s">
        <v>241</v>
      </c>
    </row>
    <row r="6098" s="14" customFormat="1">
      <c r="A6098" s="14"/>
      <c r="B6098" s="247"/>
      <c r="C6098" s="248"/>
      <c r="D6098" s="238" t="s">
        <v>252</v>
      </c>
      <c r="E6098" s="249" t="s">
        <v>39</v>
      </c>
      <c r="F6098" s="250" t="s">
        <v>5366</v>
      </c>
      <c r="G6098" s="248"/>
      <c r="H6098" s="251">
        <v>8.7599999999999998</v>
      </c>
      <c r="I6098" s="252"/>
      <c r="J6098" s="248"/>
      <c r="K6098" s="248"/>
      <c r="L6098" s="253"/>
      <c r="M6098" s="254"/>
      <c r="N6098" s="255"/>
      <c r="O6098" s="255"/>
      <c r="P6098" s="255"/>
      <c r="Q6098" s="255"/>
      <c r="R6098" s="255"/>
      <c r="S6098" s="255"/>
      <c r="T6098" s="256"/>
      <c r="U6098" s="14"/>
      <c r="V6098" s="14"/>
      <c r="W6098" s="14"/>
      <c r="X6098" s="14"/>
      <c r="Y6098" s="14"/>
      <c r="Z6098" s="14"/>
      <c r="AA6098" s="14"/>
      <c r="AB6098" s="14"/>
      <c r="AC6098" s="14"/>
      <c r="AD6098" s="14"/>
      <c r="AE6098" s="14"/>
      <c r="AT6098" s="257" t="s">
        <v>252</v>
      </c>
      <c r="AU6098" s="257" t="s">
        <v>93</v>
      </c>
      <c r="AV6098" s="14" t="s">
        <v>93</v>
      </c>
      <c r="AW6098" s="14" t="s">
        <v>46</v>
      </c>
      <c r="AX6098" s="14" t="s">
        <v>85</v>
      </c>
      <c r="AY6098" s="257" t="s">
        <v>241</v>
      </c>
    </row>
    <row r="6099" s="14" customFormat="1">
      <c r="A6099" s="14"/>
      <c r="B6099" s="247"/>
      <c r="C6099" s="248"/>
      <c r="D6099" s="238" t="s">
        <v>252</v>
      </c>
      <c r="E6099" s="249" t="s">
        <v>39</v>
      </c>
      <c r="F6099" s="250" t="s">
        <v>5367</v>
      </c>
      <c r="G6099" s="248"/>
      <c r="H6099" s="251">
        <v>9.3100000000000005</v>
      </c>
      <c r="I6099" s="252"/>
      <c r="J6099" s="248"/>
      <c r="K6099" s="248"/>
      <c r="L6099" s="253"/>
      <c r="M6099" s="254"/>
      <c r="N6099" s="255"/>
      <c r="O6099" s="255"/>
      <c r="P6099" s="255"/>
      <c r="Q6099" s="255"/>
      <c r="R6099" s="255"/>
      <c r="S6099" s="255"/>
      <c r="T6099" s="256"/>
      <c r="U6099" s="14"/>
      <c r="V6099" s="14"/>
      <c r="W6099" s="14"/>
      <c r="X6099" s="14"/>
      <c r="Y6099" s="14"/>
      <c r="Z6099" s="14"/>
      <c r="AA6099" s="14"/>
      <c r="AB6099" s="14"/>
      <c r="AC6099" s="14"/>
      <c r="AD6099" s="14"/>
      <c r="AE6099" s="14"/>
      <c r="AT6099" s="257" t="s">
        <v>252</v>
      </c>
      <c r="AU6099" s="257" t="s">
        <v>93</v>
      </c>
      <c r="AV6099" s="14" t="s">
        <v>93</v>
      </c>
      <c r="AW6099" s="14" t="s">
        <v>46</v>
      </c>
      <c r="AX6099" s="14" t="s">
        <v>85</v>
      </c>
      <c r="AY6099" s="257" t="s">
        <v>241</v>
      </c>
    </row>
    <row r="6100" s="14" customFormat="1">
      <c r="A6100" s="14"/>
      <c r="B6100" s="247"/>
      <c r="C6100" s="248"/>
      <c r="D6100" s="238" t="s">
        <v>252</v>
      </c>
      <c r="E6100" s="249" t="s">
        <v>39</v>
      </c>
      <c r="F6100" s="250" t="s">
        <v>5368</v>
      </c>
      <c r="G6100" s="248"/>
      <c r="H6100" s="251">
        <v>10.52</v>
      </c>
      <c r="I6100" s="252"/>
      <c r="J6100" s="248"/>
      <c r="K6100" s="248"/>
      <c r="L6100" s="253"/>
      <c r="M6100" s="254"/>
      <c r="N6100" s="255"/>
      <c r="O6100" s="255"/>
      <c r="P6100" s="255"/>
      <c r="Q6100" s="255"/>
      <c r="R6100" s="255"/>
      <c r="S6100" s="255"/>
      <c r="T6100" s="256"/>
      <c r="U6100" s="14"/>
      <c r="V6100" s="14"/>
      <c r="W6100" s="14"/>
      <c r="X6100" s="14"/>
      <c r="Y6100" s="14"/>
      <c r="Z6100" s="14"/>
      <c r="AA6100" s="14"/>
      <c r="AB6100" s="14"/>
      <c r="AC6100" s="14"/>
      <c r="AD6100" s="14"/>
      <c r="AE6100" s="14"/>
      <c r="AT6100" s="257" t="s">
        <v>252</v>
      </c>
      <c r="AU6100" s="257" t="s">
        <v>93</v>
      </c>
      <c r="AV6100" s="14" t="s">
        <v>93</v>
      </c>
      <c r="AW6100" s="14" t="s">
        <v>46</v>
      </c>
      <c r="AX6100" s="14" t="s">
        <v>85</v>
      </c>
      <c r="AY6100" s="257" t="s">
        <v>241</v>
      </c>
    </row>
    <row r="6101" s="14" customFormat="1">
      <c r="A6101" s="14"/>
      <c r="B6101" s="247"/>
      <c r="C6101" s="248"/>
      <c r="D6101" s="238" t="s">
        <v>252</v>
      </c>
      <c r="E6101" s="249" t="s">
        <v>39</v>
      </c>
      <c r="F6101" s="250" t="s">
        <v>5369</v>
      </c>
      <c r="G6101" s="248"/>
      <c r="H6101" s="251">
        <v>11.369999999999999</v>
      </c>
      <c r="I6101" s="252"/>
      <c r="J6101" s="248"/>
      <c r="K6101" s="248"/>
      <c r="L6101" s="253"/>
      <c r="M6101" s="254"/>
      <c r="N6101" s="255"/>
      <c r="O6101" s="255"/>
      <c r="P6101" s="255"/>
      <c r="Q6101" s="255"/>
      <c r="R6101" s="255"/>
      <c r="S6101" s="255"/>
      <c r="T6101" s="256"/>
      <c r="U6101" s="14"/>
      <c r="V6101" s="14"/>
      <c r="W6101" s="14"/>
      <c r="X6101" s="14"/>
      <c r="Y6101" s="14"/>
      <c r="Z6101" s="14"/>
      <c r="AA6101" s="14"/>
      <c r="AB6101" s="14"/>
      <c r="AC6101" s="14"/>
      <c r="AD6101" s="14"/>
      <c r="AE6101" s="14"/>
      <c r="AT6101" s="257" t="s">
        <v>252</v>
      </c>
      <c r="AU6101" s="257" t="s">
        <v>93</v>
      </c>
      <c r="AV6101" s="14" t="s">
        <v>93</v>
      </c>
      <c r="AW6101" s="14" t="s">
        <v>46</v>
      </c>
      <c r="AX6101" s="14" t="s">
        <v>85</v>
      </c>
      <c r="AY6101" s="257" t="s">
        <v>241</v>
      </c>
    </row>
    <row r="6102" s="14" customFormat="1">
      <c r="A6102" s="14"/>
      <c r="B6102" s="247"/>
      <c r="C6102" s="248"/>
      <c r="D6102" s="238" t="s">
        <v>252</v>
      </c>
      <c r="E6102" s="249" t="s">
        <v>39</v>
      </c>
      <c r="F6102" s="250" t="s">
        <v>5370</v>
      </c>
      <c r="G6102" s="248"/>
      <c r="H6102" s="251">
        <v>34.270000000000003</v>
      </c>
      <c r="I6102" s="252"/>
      <c r="J6102" s="248"/>
      <c r="K6102" s="248"/>
      <c r="L6102" s="253"/>
      <c r="M6102" s="254"/>
      <c r="N6102" s="255"/>
      <c r="O6102" s="255"/>
      <c r="P6102" s="255"/>
      <c r="Q6102" s="255"/>
      <c r="R6102" s="255"/>
      <c r="S6102" s="255"/>
      <c r="T6102" s="256"/>
      <c r="U6102" s="14"/>
      <c r="V6102" s="14"/>
      <c r="W6102" s="14"/>
      <c r="X6102" s="14"/>
      <c r="Y6102" s="14"/>
      <c r="Z6102" s="14"/>
      <c r="AA6102" s="14"/>
      <c r="AB6102" s="14"/>
      <c r="AC6102" s="14"/>
      <c r="AD6102" s="14"/>
      <c r="AE6102" s="14"/>
      <c r="AT6102" s="257" t="s">
        <v>252</v>
      </c>
      <c r="AU6102" s="257" t="s">
        <v>93</v>
      </c>
      <c r="AV6102" s="14" t="s">
        <v>93</v>
      </c>
      <c r="AW6102" s="14" t="s">
        <v>46</v>
      </c>
      <c r="AX6102" s="14" t="s">
        <v>85</v>
      </c>
      <c r="AY6102" s="257" t="s">
        <v>241</v>
      </c>
    </row>
    <row r="6103" s="14" customFormat="1">
      <c r="A6103" s="14"/>
      <c r="B6103" s="247"/>
      <c r="C6103" s="248"/>
      <c r="D6103" s="238" t="s">
        <v>252</v>
      </c>
      <c r="E6103" s="249" t="s">
        <v>39</v>
      </c>
      <c r="F6103" s="250" t="s">
        <v>5371</v>
      </c>
      <c r="G6103" s="248"/>
      <c r="H6103" s="251">
        <v>9.1999999999999993</v>
      </c>
      <c r="I6103" s="252"/>
      <c r="J6103" s="248"/>
      <c r="K6103" s="248"/>
      <c r="L6103" s="253"/>
      <c r="M6103" s="254"/>
      <c r="N6103" s="255"/>
      <c r="O6103" s="255"/>
      <c r="P6103" s="255"/>
      <c r="Q6103" s="255"/>
      <c r="R6103" s="255"/>
      <c r="S6103" s="255"/>
      <c r="T6103" s="256"/>
      <c r="U6103" s="14"/>
      <c r="V6103" s="14"/>
      <c r="W6103" s="14"/>
      <c r="X6103" s="14"/>
      <c r="Y6103" s="14"/>
      <c r="Z6103" s="14"/>
      <c r="AA6103" s="14"/>
      <c r="AB6103" s="14"/>
      <c r="AC6103" s="14"/>
      <c r="AD6103" s="14"/>
      <c r="AE6103" s="14"/>
      <c r="AT6103" s="257" t="s">
        <v>252</v>
      </c>
      <c r="AU6103" s="257" t="s">
        <v>93</v>
      </c>
      <c r="AV6103" s="14" t="s">
        <v>93</v>
      </c>
      <c r="AW6103" s="14" t="s">
        <v>46</v>
      </c>
      <c r="AX6103" s="14" t="s">
        <v>85</v>
      </c>
      <c r="AY6103" s="257" t="s">
        <v>241</v>
      </c>
    </row>
    <row r="6104" s="14" customFormat="1">
      <c r="A6104" s="14"/>
      <c r="B6104" s="247"/>
      <c r="C6104" s="248"/>
      <c r="D6104" s="238" t="s">
        <v>252</v>
      </c>
      <c r="E6104" s="249" t="s">
        <v>39</v>
      </c>
      <c r="F6104" s="250" t="s">
        <v>5372</v>
      </c>
      <c r="G6104" s="248"/>
      <c r="H6104" s="251">
        <v>8.9399999999999995</v>
      </c>
      <c r="I6104" s="252"/>
      <c r="J6104" s="248"/>
      <c r="K6104" s="248"/>
      <c r="L6104" s="253"/>
      <c r="M6104" s="254"/>
      <c r="N6104" s="255"/>
      <c r="O6104" s="255"/>
      <c r="P6104" s="255"/>
      <c r="Q6104" s="255"/>
      <c r="R6104" s="255"/>
      <c r="S6104" s="255"/>
      <c r="T6104" s="256"/>
      <c r="U6104" s="14"/>
      <c r="V6104" s="14"/>
      <c r="W6104" s="14"/>
      <c r="X6104" s="14"/>
      <c r="Y6104" s="14"/>
      <c r="Z6104" s="14"/>
      <c r="AA6104" s="14"/>
      <c r="AB6104" s="14"/>
      <c r="AC6104" s="14"/>
      <c r="AD6104" s="14"/>
      <c r="AE6104" s="14"/>
      <c r="AT6104" s="257" t="s">
        <v>252</v>
      </c>
      <c r="AU6104" s="257" t="s">
        <v>93</v>
      </c>
      <c r="AV6104" s="14" t="s">
        <v>93</v>
      </c>
      <c r="AW6104" s="14" t="s">
        <v>46</v>
      </c>
      <c r="AX6104" s="14" t="s">
        <v>85</v>
      </c>
      <c r="AY6104" s="257" t="s">
        <v>241</v>
      </c>
    </row>
    <row r="6105" s="14" customFormat="1">
      <c r="A6105" s="14"/>
      <c r="B6105" s="247"/>
      <c r="C6105" s="248"/>
      <c r="D6105" s="238" t="s">
        <v>252</v>
      </c>
      <c r="E6105" s="249" t="s">
        <v>39</v>
      </c>
      <c r="F6105" s="250" t="s">
        <v>5373</v>
      </c>
      <c r="G6105" s="248"/>
      <c r="H6105" s="251">
        <v>6.5</v>
      </c>
      <c r="I6105" s="252"/>
      <c r="J6105" s="248"/>
      <c r="K6105" s="248"/>
      <c r="L6105" s="253"/>
      <c r="M6105" s="254"/>
      <c r="N6105" s="255"/>
      <c r="O6105" s="255"/>
      <c r="P6105" s="255"/>
      <c r="Q6105" s="255"/>
      <c r="R6105" s="255"/>
      <c r="S6105" s="255"/>
      <c r="T6105" s="256"/>
      <c r="U6105" s="14"/>
      <c r="V6105" s="14"/>
      <c r="W6105" s="14"/>
      <c r="X6105" s="14"/>
      <c r="Y6105" s="14"/>
      <c r="Z6105" s="14"/>
      <c r="AA6105" s="14"/>
      <c r="AB6105" s="14"/>
      <c r="AC6105" s="14"/>
      <c r="AD6105" s="14"/>
      <c r="AE6105" s="14"/>
      <c r="AT6105" s="257" t="s">
        <v>252</v>
      </c>
      <c r="AU6105" s="257" t="s">
        <v>93</v>
      </c>
      <c r="AV6105" s="14" t="s">
        <v>93</v>
      </c>
      <c r="AW6105" s="14" t="s">
        <v>46</v>
      </c>
      <c r="AX6105" s="14" t="s">
        <v>85</v>
      </c>
      <c r="AY6105" s="257" t="s">
        <v>241</v>
      </c>
    </row>
    <row r="6106" s="14" customFormat="1">
      <c r="A6106" s="14"/>
      <c r="B6106" s="247"/>
      <c r="C6106" s="248"/>
      <c r="D6106" s="238" t="s">
        <v>252</v>
      </c>
      <c r="E6106" s="249" t="s">
        <v>39</v>
      </c>
      <c r="F6106" s="250" t="s">
        <v>5374</v>
      </c>
      <c r="G6106" s="248"/>
      <c r="H6106" s="251">
        <v>16.02</v>
      </c>
      <c r="I6106" s="252"/>
      <c r="J6106" s="248"/>
      <c r="K6106" s="248"/>
      <c r="L6106" s="253"/>
      <c r="M6106" s="254"/>
      <c r="N6106" s="255"/>
      <c r="O6106" s="255"/>
      <c r="P6106" s="255"/>
      <c r="Q6106" s="255"/>
      <c r="R6106" s="255"/>
      <c r="S6106" s="255"/>
      <c r="T6106" s="256"/>
      <c r="U6106" s="14"/>
      <c r="V6106" s="14"/>
      <c r="W6106" s="14"/>
      <c r="X6106" s="14"/>
      <c r="Y6106" s="14"/>
      <c r="Z6106" s="14"/>
      <c r="AA6106" s="14"/>
      <c r="AB6106" s="14"/>
      <c r="AC6106" s="14"/>
      <c r="AD6106" s="14"/>
      <c r="AE6106" s="14"/>
      <c r="AT6106" s="257" t="s">
        <v>252</v>
      </c>
      <c r="AU6106" s="257" t="s">
        <v>93</v>
      </c>
      <c r="AV6106" s="14" t="s">
        <v>93</v>
      </c>
      <c r="AW6106" s="14" t="s">
        <v>46</v>
      </c>
      <c r="AX6106" s="14" t="s">
        <v>85</v>
      </c>
      <c r="AY6106" s="257" t="s">
        <v>241</v>
      </c>
    </row>
    <row r="6107" s="14" customFormat="1">
      <c r="A6107" s="14"/>
      <c r="B6107" s="247"/>
      <c r="C6107" s="248"/>
      <c r="D6107" s="238" t="s">
        <v>252</v>
      </c>
      <c r="E6107" s="249" t="s">
        <v>39</v>
      </c>
      <c r="F6107" s="250" t="s">
        <v>5375</v>
      </c>
      <c r="G6107" s="248"/>
      <c r="H6107" s="251">
        <v>4.2000000000000002</v>
      </c>
      <c r="I6107" s="252"/>
      <c r="J6107" s="248"/>
      <c r="K6107" s="248"/>
      <c r="L6107" s="253"/>
      <c r="M6107" s="254"/>
      <c r="N6107" s="255"/>
      <c r="O6107" s="255"/>
      <c r="P6107" s="255"/>
      <c r="Q6107" s="255"/>
      <c r="R6107" s="255"/>
      <c r="S6107" s="255"/>
      <c r="T6107" s="256"/>
      <c r="U6107" s="14"/>
      <c r="V6107" s="14"/>
      <c r="W6107" s="14"/>
      <c r="X6107" s="14"/>
      <c r="Y6107" s="14"/>
      <c r="Z6107" s="14"/>
      <c r="AA6107" s="14"/>
      <c r="AB6107" s="14"/>
      <c r="AC6107" s="14"/>
      <c r="AD6107" s="14"/>
      <c r="AE6107" s="14"/>
      <c r="AT6107" s="257" t="s">
        <v>252</v>
      </c>
      <c r="AU6107" s="257" t="s">
        <v>93</v>
      </c>
      <c r="AV6107" s="14" t="s">
        <v>93</v>
      </c>
      <c r="AW6107" s="14" t="s">
        <v>46</v>
      </c>
      <c r="AX6107" s="14" t="s">
        <v>85</v>
      </c>
      <c r="AY6107" s="257" t="s">
        <v>241</v>
      </c>
    </row>
    <row r="6108" s="14" customFormat="1">
      <c r="A6108" s="14"/>
      <c r="B6108" s="247"/>
      <c r="C6108" s="248"/>
      <c r="D6108" s="238" t="s">
        <v>252</v>
      </c>
      <c r="E6108" s="249" t="s">
        <v>39</v>
      </c>
      <c r="F6108" s="250" t="s">
        <v>5376</v>
      </c>
      <c r="G6108" s="248"/>
      <c r="H6108" s="251">
        <v>6.7300000000000004</v>
      </c>
      <c r="I6108" s="252"/>
      <c r="J6108" s="248"/>
      <c r="K6108" s="248"/>
      <c r="L6108" s="253"/>
      <c r="M6108" s="254"/>
      <c r="N6108" s="255"/>
      <c r="O6108" s="255"/>
      <c r="P6108" s="255"/>
      <c r="Q6108" s="255"/>
      <c r="R6108" s="255"/>
      <c r="S6108" s="255"/>
      <c r="T6108" s="256"/>
      <c r="U6108" s="14"/>
      <c r="V6108" s="14"/>
      <c r="W6108" s="14"/>
      <c r="X6108" s="14"/>
      <c r="Y6108" s="14"/>
      <c r="Z6108" s="14"/>
      <c r="AA6108" s="14"/>
      <c r="AB6108" s="14"/>
      <c r="AC6108" s="14"/>
      <c r="AD6108" s="14"/>
      <c r="AE6108" s="14"/>
      <c r="AT6108" s="257" t="s">
        <v>252</v>
      </c>
      <c r="AU6108" s="257" t="s">
        <v>93</v>
      </c>
      <c r="AV6108" s="14" t="s">
        <v>93</v>
      </c>
      <c r="AW6108" s="14" t="s">
        <v>46</v>
      </c>
      <c r="AX6108" s="14" t="s">
        <v>85</v>
      </c>
      <c r="AY6108" s="257" t="s">
        <v>241</v>
      </c>
    </row>
    <row r="6109" s="14" customFormat="1">
      <c r="A6109" s="14"/>
      <c r="B6109" s="247"/>
      <c r="C6109" s="248"/>
      <c r="D6109" s="238" t="s">
        <v>252</v>
      </c>
      <c r="E6109" s="249" t="s">
        <v>39</v>
      </c>
      <c r="F6109" s="250" t="s">
        <v>5377</v>
      </c>
      <c r="G6109" s="248"/>
      <c r="H6109" s="251">
        <v>27.899999999999999</v>
      </c>
      <c r="I6109" s="252"/>
      <c r="J6109" s="248"/>
      <c r="K6109" s="248"/>
      <c r="L6109" s="253"/>
      <c r="M6109" s="254"/>
      <c r="N6109" s="255"/>
      <c r="O6109" s="255"/>
      <c r="P6109" s="255"/>
      <c r="Q6109" s="255"/>
      <c r="R6109" s="255"/>
      <c r="S6109" s="255"/>
      <c r="T6109" s="256"/>
      <c r="U6109" s="14"/>
      <c r="V6109" s="14"/>
      <c r="W6109" s="14"/>
      <c r="X6109" s="14"/>
      <c r="Y6109" s="14"/>
      <c r="Z6109" s="14"/>
      <c r="AA6109" s="14"/>
      <c r="AB6109" s="14"/>
      <c r="AC6109" s="14"/>
      <c r="AD6109" s="14"/>
      <c r="AE6109" s="14"/>
      <c r="AT6109" s="257" t="s">
        <v>252</v>
      </c>
      <c r="AU6109" s="257" t="s">
        <v>93</v>
      </c>
      <c r="AV6109" s="14" t="s">
        <v>93</v>
      </c>
      <c r="AW6109" s="14" t="s">
        <v>46</v>
      </c>
      <c r="AX6109" s="14" t="s">
        <v>85</v>
      </c>
      <c r="AY6109" s="257" t="s">
        <v>241</v>
      </c>
    </row>
    <row r="6110" s="14" customFormat="1">
      <c r="A6110" s="14"/>
      <c r="B6110" s="247"/>
      <c r="C6110" s="248"/>
      <c r="D6110" s="238" t="s">
        <v>252</v>
      </c>
      <c r="E6110" s="249" t="s">
        <v>39</v>
      </c>
      <c r="F6110" s="250" t="s">
        <v>5378</v>
      </c>
      <c r="G6110" s="248"/>
      <c r="H6110" s="251">
        <v>15.800000000000001</v>
      </c>
      <c r="I6110" s="252"/>
      <c r="J6110" s="248"/>
      <c r="K6110" s="248"/>
      <c r="L6110" s="253"/>
      <c r="M6110" s="254"/>
      <c r="N6110" s="255"/>
      <c r="O6110" s="255"/>
      <c r="P6110" s="255"/>
      <c r="Q6110" s="255"/>
      <c r="R6110" s="255"/>
      <c r="S6110" s="255"/>
      <c r="T6110" s="256"/>
      <c r="U6110" s="14"/>
      <c r="V6110" s="14"/>
      <c r="W6110" s="14"/>
      <c r="X6110" s="14"/>
      <c r="Y6110" s="14"/>
      <c r="Z6110" s="14"/>
      <c r="AA6110" s="14"/>
      <c r="AB6110" s="14"/>
      <c r="AC6110" s="14"/>
      <c r="AD6110" s="14"/>
      <c r="AE6110" s="14"/>
      <c r="AT6110" s="257" t="s">
        <v>252</v>
      </c>
      <c r="AU6110" s="257" t="s">
        <v>93</v>
      </c>
      <c r="AV6110" s="14" t="s">
        <v>93</v>
      </c>
      <c r="AW6110" s="14" t="s">
        <v>46</v>
      </c>
      <c r="AX6110" s="14" t="s">
        <v>85</v>
      </c>
      <c r="AY6110" s="257" t="s">
        <v>241</v>
      </c>
    </row>
    <row r="6111" s="14" customFormat="1">
      <c r="A6111" s="14"/>
      <c r="B6111" s="247"/>
      <c r="C6111" s="248"/>
      <c r="D6111" s="238" t="s">
        <v>252</v>
      </c>
      <c r="E6111" s="249" t="s">
        <v>39</v>
      </c>
      <c r="F6111" s="250" t="s">
        <v>5379</v>
      </c>
      <c r="G6111" s="248"/>
      <c r="H6111" s="251">
        <v>22</v>
      </c>
      <c r="I6111" s="252"/>
      <c r="J6111" s="248"/>
      <c r="K6111" s="248"/>
      <c r="L6111" s="253"/>
      <c r="M6111" s="254"/>
      <c r="N6111" s="255"/>
      <c r="O6111" s="255"/>
      <c r="P6111" s="255"/>
      <c r="Q6111" s="255"/>
      <c r="R6111" s="255"/>
      <c r="S6111" s="255"/>
      <c r="T6111" s="256"/>
      <c r="U6111" s="14"/>
      <c r="V6111" s="14"/>
      <c r="W6111" s="14"/>
      <c r="X6111" s="14"/>
      <c r="Y6111" s="14"/>
      <c r="Z6111" s="14"/>
      <c r="AA6111" s="14"/>
      <c r="AB6111" s="14"/>
      <c r="AC6111" s="14"/>
      <c r="AD6111" s="14"/>
      <c r="AE6111" s="14"/>
      <c r="AT6111" s="257" t="s">
        <v>252</v>
      </c>
      <c r="AU6111" s="257" t="s">
        <v>93</v>
      </c>
      <c r="AV6111" s="14" t="s">
        <v>93</v>
      </c>
      <c r="AW6111" s="14" t="s">
        <v>46</v>
      </c>
      <c r="AX6111" s="14" t="s">
        <v>85</v>
      </c>
      <c r="AY6111" s="257" t="s">
        <v>241</v>
      </c>
    </row>
    <row r="6112" s="14" customFormat="1">
      <c r="A6112" s="14"/>
      <c r="B6112" s="247"/>
      <c r="C6112" s="248"/>
      <c r="D6112" s="238" t="s">
        <v>252</v>
      </c>
      <c r="E6112" s="249" t="s">
        <v>39</v>
      </c>
      <c r="F6112" s="250" t="s">
        <v>5380</v>
      </c>
      <c r="G6112" s="248"/>
      <c r="H6112" s="251">
        <v>24.800000000000001</v>
      </c>
      <c r="I6112" s="252"/>
      <c r="J6112" s="248"/>
      <c r="K6112" s="248"/>
      <c r="L6112" s="253"/>
      <c r="M6112" s="254"/>
      <c r="N6112" s="255"/>
      <c r="O6112" s="255"/>
      <c r="P6112" s="255"/>
      <c r="Q6112" s="255"/>
      <c r="R6112" s="255"/>
      <c r="S6112" s="255"/>
      <c r="T6112" s="256"/>
      <c r="U6112" s="14"/>
      <c r="V6112" s="14"/>
      <c r="W6112" s="14"/>
      <c r="X6112" s="14"/>
      <c r="Y6112" s="14"/>
      <c r="Z6112" s="14"/>
      <c r="AA6112" s="14"/>
      <c r="AB6112" s="14"/>
      <c r="AC6112" s="14"/>
      <c r="AD6112" s="14"/>
      <c r="AE6112" s="14"/>
      <c r="AT6112" s="257" t="s">
        <v>252</v>
      </c>
      <c r="AU6112" s="257" t="s">
        <v>93</v>
      </c>
      <c r="AV6112" s="14" t="s">
        <v>93</v>
      </c>
      <c r="AW6112" s="14" t="s">
        <v>46</v>
      </c>
      <c r="AX6112" s="14" t="s">
        <v>85</v>
      </c>
      <c r="AY6112" s="257" t="s">
        <v>241</v>
      </c>
    </row>
    <row r="6113" s="14" customFormat="1">
      <c r="A6113" s="14"/>
      <c r="B6113" s="247"/>
      <c r="C6113" s="248"/>
      <c r="D6113" s="238" t="s">
        <v>252</v>
      </c>
      <c r="E6113" s="249" t="s">
        <v>39</v>
      </c>
      <c r="F6113" s="250" t="s">
        <v>5381</v>
      </c>
      <c r="G6113" s="248"/>
      <c r="H6113" s="251">
        <v>8.5199999999999996</v>
      </c>
      <c r="I6113" s="252"/>
      <c r="J6113" s="248"/>
      <c r="K6113" s="248"/>
      <c r="L6113" s="253"/>
      <c r="M6113" s="254"/>
      <c r="N6113" s="255"/>
      <c r="O6113" s="255"/>
      <c r="P6113" s="255"/>
      <c r="Q6113" s="255"/>
      <c r="R6113" s="255"/>
      <c r="S6113" s="255"/>
      <c r="T6113" s="256"/>
      <c r="U6113" s="14"/>
      <c r="V6113" s="14"/>
      <c r="W6113" s="14"/>
      <c r="X6113" s="14"/>
      <c r="Y6113" s="14"/>
      <c r="Z6113" s="14"/>
      <c r="AA6113" s="14"/>
      <c r="AB6113" s="14"/>
      <c r="AC6113" s="14"/>
      <c r="AD6113" s="14"/>
      <c r="AE6113" s="14"/>
      <c r="AT6113" s="257" t="s">
        <v>252</v>
      </c>
      <c r="AU6113" s="257" t="s">
        <v>93</v>
      </c>
      <c r="AV6113" s="14" t="s">
        <v>93</v>
      </c>
      <c r="AW6113" s="14" t="s">
        <v>46</v>
      </c>
      <c r="AX6113" s="14" t="s">
        <v>85</v>
      </c>
      <c r="AY6113" s="257" t="s">
        <v>241</v>
      </c>
    </row>
    <row r="6114" s="14" customFormat="1">
      <c r="A6114" s="14"/>
      <c r="B6114" s="247"/>
      <c r="C6114" s="248"/>
      <c r="D6114" s="238" t="s">
        <v>252</v>
      </c>
      <c r="E6114" s="249" t="s">
        <v>39</v>
      </c>
      <c r="F6114" s="250" t="s">
        <v>5382</v>
      </c>
      <c r="G6114" s="248"/>
      <c r="H6114" s="251">
        <v>11.52</v>
      </c>
      <c r="I6114" s="252"/>
      <c r="J6114" s="248"/>
      <c r="K6114" s="248"/>
      <c r="L6114" s="253"/>
      <c r="M6114" s="254"/>
      <c r="N6114" s="255"/>
      <c r="O6114" s="255"/>
      <c r="P6114" s="255"/>
      <c r="Q6114" s="255"/>
      <c r="R6114" s="255"/>
      <c r="S6114" s="255"/>
      <c r="T6114" s="256"/>
      <c r="U6114" s="14"/>
      <c r="V6114" s="14"/>
      <c r="W6114" s="14"/>
      <c r="X6114" s="14"/>
      <c r="Y6114" s="14"/>
      <c r="Z6114" s="14"/>
      <c r="AA6114" s="14"/>
      <c r="AB6114" s="14"/>
      <c r="AC6114" s="14"/>
      <c r="AD6114" s="14"/>
      <c r="AE6114" s="14"/>
      <c r="AT6114" s="257" t="s">
        <v>252</v>
      </c>
      <c r="AU6114" s="257" t="s">
        <v>93</v>
      </c>
      <c r="AV6114" s="14" t="s">
        <v>93</v>
      </c>
      <c r="AW6114" s="14" t="s">
        <v>46</v>
      </c>
      <c r="AX6114" s="14" t="s">
        <v>85</v>
      </c>
      <c r="AY6114" s="257" t="s">
        <v>241</v>
      </c>
    </row>
    <row r="6115" s="14" customFormat="1">
      <c r="A6115" s="14"/>
      <c r="B6115" s="247"/>
      <c r="C6115" s="248"/>
      <c r="D6115" s="238" t="s">
        <v>252</v>
      </c>
      <c r="E6115" s="249" t="s">
        <v>39</v>
      </c>
      <c r="F6115" s="250" t="s">
        <v>5383</v>
      </c>
      <c r="G6115" s="248"/>
      <c r="H6115" s="251">
        <v>77</v>
      </c>
      <c r="I6115" s="252"/>
      <c r="J6115" s="248"/>
      <c r="K6115" s="248"/>
      <c r="L6115" s="253"/>
      <c r="M6115" s="254"/>
      <c r="N6115" s="255"/>
      <c r="O6115" s="255"/>
      <c r="P6115" s="255"/>
      <c r="Q6115" s="255"/>
      <c r="R6115" s="255"/>
      <c r="S6115" s="255"/>
      <c r="T6115" s="256"/>
      <c r="U6115" s="14"/>
      <c r="V6115" s="14"/>
      <c r="W6115" s="14"/>
      <c r="X6115" s="14"/>
      <c r="Y6115" s="14"/>
      <c r="Z6115" s="14"/>
      <c r="AA6115" s="14"/>
      <c r="AB6115" s="14"/>
      <c r="AC6115" s="14"/>
      <c r="AD6115" s="14"/>
      <c r="AE6115" s="14"/>
      <c r="AT6115" s="257" t="s">
        <v>252</v>
      </c>
      <c r="AU6115" s="257" t="s">
        <v>93</v>
      </c>
      <c r="AV6115" s="14" t="s">
        <v>93</v>
      </c>
      <c r="AW6115" s="14" t="s">
        <v>46</v>
      </c>
      <c r="AX6115" s="14" t="s">
        <v>85</v>
      </c>
      <c r="AY6115" s="257" t="s">
        <v>241</v>
      </c>
    </row>
    <row r="6116" s="14" customFormat="1">
      <c r="A6116" s="14"/>
      <c r="B6116" s="247"/>
      <c r="C6116" s="248"/>
      <c r="D6116" s="238" t="s">
        <v>252</v>
      </c>
      <c r="E6116" s="249" t="s">
        <v>39</v>
      </c>
      <c r="F6116" s="250" t="s">
        <v>5384</v>
      </c>
      <c r="G6116" s="248"/>
      <c r="H6116" s="251">
        <v>14.119999999999999</v>
      </c>
      <c r="I6116" s="252"/>
      <c r="J6116" s="248"/>
      <c r="K6116" s="248"/>
      <c r="L6116" s="253"/>
      <c r="M6116" s="254"/>
      <c r="N6116" s="255"/>
      <c r="O6116" s="255"/>
      <c r="P6116" s="255"/>
      <c r="Q6116" s="255"/>
      <c r="R6116" s="255"/>
      <c r="S6116" s="255"/>
      <c r="T6116" s="256"/>
      <c r="U6116" s="14"/>
      <c r="V6116" s="14"/>
      <c r="W6116" s="14"/>
      <c r="X6116" s="14"/>
      <c r="Y6116" s="14"/>
      <c r="Z6116" s="14"/>
      <c r="AA6116" s="14"/>
      <c r="AB6116" s="14"/>
      <c r="AC6116" s="14"/>
      <c r="AD6116" s="14"/>
      <c r="AE6116" s="14"/>
      <c r="AT6116" s="257" t="s">
        <v>252</v>
      </c>
      <c r="AU6116" s="257" t="s">
        <v>93</v>
      </c>
      <c r="AV6116" s="14" t="s">
        <v>93</v>
      </c>
      <c r="AW6116" s="14" t="s">
        <v>46</v>
      </c>
      <c r="AX6116" s="14" t="s">
        <v>85</v>
      </c>
      <c r="AY6116" s="257" t="s">
        <v>241</v>
      </c>
    </row>
    <row r="6117" s="14" customFormat="1">
      <c r="A6117" s="14"/>
      <c r="B6117" s="247"/>
      <c r="C6117" s="248"/>
      <c r="D6117" s="238" t="s">
        <v>252</v>
      </c>
      <c r="E6117" s="249" t="s">
        <v>39</v>
      </c>
      <c r="F6117" s="250" t="s">
        <v>5385</v>
      </c>
      <c r="G6117" s="248"/>
      <c r="H6117" s="251">
        <v>8.7599999999999998</v>
      </c>
      <c r="I6117" s="252"/>
      <c r="J6117" s="248"/>
      <c r="K6117" s="248"/>
      <c r="L6117" s="253"/>
      <c r="M6117" s="254"/>
      <c r="N6117" s="255"/>
      <c r="O6117" s="255"/>
      <c r="P6117" s="255"/>
      <c r="Q6117" s="255"/>
      <c r="R6117" s="255"/>
      <c r="S6117" s="255"/>
      <c r="T6117" s="256"/>
      <c r="U6117" s="14"/>
      <c r="V6117" s="14"/>
      <c r="W6117" s="14"/>
      <c r="X6117" s="14"/>
      <c r="Y6117" s="14"/>
      <c r="Z6117" s="14"/>
      <c r="AA6117" s="14"/>
      <c r="AB6117" s="14"/>
      <c r="AC6117" s="14"/>
      <c r="AD6117" s="14"/>
      <c r="AE6117" s="14"/>
      <c r="AT6117" s="257" t="s">
        <v>252</v>
      </c>
      <c r="AU6117" s="257" t="s">
        <v>93</v>
      </c>
      <c r="AV6117" s="14" t="s">
        <v>93</v>
      </c>
      <c r="AW6117" s="14" t="s">
        <v>46</v>
      </c>
      <c r="AX6117" s="14" t="s">
        <v>85</v>
      </c>
      <c r="AY6117" s="257" t="s">
        <v>241</v>
      </c>
    </row>
    <row r="6118" s="14" customFormat="1">
      <c r="A6118" s="14"/>
      <c r="B6118" s="247"/>
      <c r="C6118" s="248"/>
      <c r="D6118" s="238" t="s">
        <v>252</v>
      </c>
      <c r="E6118" s="249" t="s">
        <v>39</v>
      </c>
      <c r="F6118" s="250" t="s">
        <v>5386</v>
      </c>
      <c r="G6118" s="248"/>
      <c r="H6118" s="251">
        <v>9.3119999999999994</v>
      </c>
      <c r="I6118" s="252"/>
      <c r="J6118" s="248"/>
      <c r="K6118" s="248"/>
      <c r="L6118" s="253"/>
      <c r="M6118" s="254"/>
      <c r="N6118" s="255"/>
      <c r="O6118" s="255"/>
      <c r="P6118" s="255"/>
      <c r="Q6118" s="255"/>
      <c r="R6118" s="255"/>
      <c r="S6118" s="255"/>
      <c r="T6118" s="256"/>
      <c r="U6118" s="14"/>
      <c r="V6118" s="14"/>
      <c r="W6118" s="14"/>
      <c r="X6118" s="14"/>
      <c r="Y6118" s="14"/>
      <c r="Z6118" s="14"/>
      <c r="AA6118" s="14"/>
      <c r="AB6118" s="14"/>
      <c r="AC6118" s="14"/>
      <c r="AD6118" s="14"/>
      <c r="AE6118" s="14"/>
      <c r="AT6118" s="257" t="s">
        <v>252</v>
      </c>
      <c r="AU6118" s="257" t="s">
        <v>93</v>
      </c>
      <c r="AV6118" s="14" t="s">
        <v>93</v>
      </c>
      <c r="AW6118" s="14" t="s">
        <v>46</v>
      </c>
      <c r="AX6118" s="14" t="s">
        <v>85</v>
      </c>
      <c r="AY6118" s="257" t="s">
        <v>241</v>
      </c>
    </row>
    <row r="6119" s="14" customFormat="1">
      <c r="A6119" s="14"/>
      <c r="B6119" s="247"/>
      <c r="C6119" s="248"/>
      <c r="D6119" s="238" t="s">
        <v>252</v>
      </c>
      <c r="E6119" s="249" t="s">
        <v>39</v>
      </c>
      <c r="F6119" s="250" t="s">
        <v>5387</v>
      </c>
      <c r="G6119" s="248"/>
      <c r="H6119" s="251">
        <v>10.52</v>
      </c>
      <c r="I6119" s="252"/>
      <c r="J6119" s="248"/>
      <c r="K6119" s="248"/>
      <c r="L6119" s="253"/>
      <c r="M6119" s="254"/>
      <c r="N6119" s="255"/>
      <c r="O6119" s="255"/>
      <c r="P6119" s="255"/>
      <c r="Q6119" s="255"/>
      <c r="R6119" s="255"/>
      <c r="S6119" s="255"/>
      <c r="T6119" s="256"/>
      <c r="U6119" s="14"/>
      <c r="V6119" s="14"/>
      <c r="W6119" s="14"/>
      <c r="X6119" s="14"/>
      <c r="Y6119" s="14"/>
      <c r="Z6119" s="14"/>
      <c r="AA6119" s="14"/>
      <c r="AB6119" s="14"/>
      <c r="AC6119" s="14"/>
      <c r="AD6119" s="14"/>
      <c r="AE6119" s="14"/>
      <c r="AT6119" s="257" t="s">
        <v>252</v>
      </c>
      <c r="AU6119" s="257" t="s">
        <v>93</v>
      </c>
      <c r="AV6119" s="14" t="s">
        <v>93</v>
      </c>
      <c r="AW6119" s="14" t="s">
        <v>46</v>
      </c>
      <c r="AX6119" s="14" t="s">
        <v>85</v>
      </c>
      <c r="AY6119" s="257" t="s">
        <v>241</v>
      </c>
    </row>
    <row r="6120" s="14" customFormat="1">
      <c r="A6120" s="14"/>
      <c r="B6120" s="247"/>
      <c r="C6120" s="248"/>
      <c r="D6120" s="238" t="s">
        <v>252</v>
      </c>
      <c r="E6120" s="249" t="s">
        <v>39</v>
      </c>
      <c r="F6120" s="250" t="s">
        <v>5388</v>
      </c>
      <c r="G6120" s="248"/>
      <c r="H6120" s="251">
        <v>11.369999999999999</v>
      </c>
      <c r="I6120" s="252"/>
      <c r="J6120" s="248"/>
      <c r="K6120" s="248"/>
      <c r="L6120" s="253"/>
      <c r="M6120" s="254"/>
      <c r="N6120" s="255"/>
      <c r="O6120" s="255"/>
      <c r="P6120" s="255"/>
      <c r="Q6120" s="255"/>
      <c r="R6120" s="255"/>
      <c r="S6120" s="255"/>
      <c r="T6120" s="256"/>
      <c r="U6120" s="14"/>
      <c r="V6120" s="14"/>
      <c r="W6120" s="14"/>
      <c r="X6120" s="14"/>
      <c r="Y6120" s="14"/>
      <c r="Z6120" s="14"/>
      <c r="AA6120" s="14"/>
      <c r="AB6120" s="14"/>
      <c r="AC6120" s="14"/>
      <c r="AD6120" s="14"/>
      <c r="AE6120" s="14"/>
      <c r="AT6120" s="257" t="s">
        <v>252</v>
      </c>
      <c r="AU6120" s="257" t="s">
        <v>93</v>
      </c>
      <c r="AV6120" s="14" t="s">
        <v>93</v>
      </c>
      <c r="AW6120" s="14" t="s">
        <v>46</v>
      </c>
      <c r="AX6120" s="14" t="s">
        <v>85</v>
      </c>
      <c r="AY6120" s="257" t="s">
        <v>241</v>
      </c>
    </row>
    <row r="6121" s="15" customFormat="1">
      <c r="A6121" s="15"/>
      <c r="B6121" s="258"/>
      <c r="C6121" s="259"/>
      <c r="D6121" s="238" t="s">
        <v>252</v>
      </c>
      <c r="E6121" s="260" t="s">
        <v>39</v>
      </c>
      <c r="F6121" s="261" t="s">
        <v>274</v>
      </c>
      <c r="G6121" s="259"/>
      <c r="H6121" s="262">
        <v>691.59199999999998</v>
      </c>
      <c r="I6121" s="263"/>
      <c r="J6121" s="259"/>
      <c r="K6121" s="259"/>
      <c r="L6121" s="264"/>
      <c r="M6121" s="265"/>
      <c r="N6121" s="266"/>
      <c r="O6121" s="266"/>
      <c r="P6121" s="266"/>
      <c r="Q6121" s="266"/>
      <c r="R6121" s="266"/>
      <c r="S6121" s="266"/>
      <c r="T6121" s="267"/>
      <c r="U6121" s="15"/>
      <c r="V6121" s="15"/>
      <c r="W6121" s="15"/>
      <c r="X6121" s="15"/>
      <c r="Y6121" s="15"/>
      <c r="Z6121" s="15"/>
      <c r="AA6121" s="15"/>
      <c r="AB6121" s="15"/>
      <c r="AC6121" s="15"/>
      <c r="AD6121" s="15"/>
      <c r="AE6121" s="15"/>
      <c r="AT6121" s="268" t="s">
        <v>252</v>
      </c>
      <c r="AU6121" s="268" t="s">
        <v>93</v>
      </c>
      <c r="AV6121" s="15" t="s">
        <v>248</v>
      </c>
      <c r="AW6121" s="15" t="s">
        <v>46</v>
      </c>
      <c r="AX6121" s="15" t="s">
        <v>23</v>
      </c>
      <c r="AY6121" s="268" t="s">
        <v>241</v>
      </c>
    </row>
    <row r="6122" s="2" customFormat="1" ht="37.8" customHeight="1">
      <c r="A6122" s="42"/>
      <c r="B6122" s="43"/>
      <c r="C6122" s="218" t="s">
        <v>5389</v>
      </c>
      <c r="D6122" s="218" t="s">
        <v>243</v>
      </c>
      <c r="E6122" s="219" t="s">
        <v>5390</v>
      </c>
      <c r="F6122" s="220" t="s">
        <v>5391</v>
      </c>
      <c r="G6122" s="221" t="s">
        <v>430</v>
      </c>
      <c r="H6122" s="222">
        <v>15.499000000000001</v>
      </c>
      <c r="I6122" s="223"/>
      <c r="J6122" s="224">
        <f>ROUND(I6122*H6122,2)</f>
        <v>0</v>
      </c>
      <c r="K6122" s="220" t="s">
        <v>247</v>
      </c>
      <c r="L6122" s="48"/>
      <c r="M6122" s="225" t="s">
        <v>39</v>
      </c>
      <c r="N6122" s="226" t="s">
        <v>56</v>
      </c>
      <c r="O6122" s="88"/>
      <c r="P6122" s="227">
        <f>O6122*H6122</f>
        <v>0</v>
      </c>
      <c r="Q6122" s="227">
        <v>0</v>
      </c>
      <c r="R6122" s="227">
        <f>Q6122*H6122</f>
        <v>0</v>
      </c>
      <c r="S6122" s="227">
        <v>0</v>
      </c>
      <c r="T6122" s="228">
        <f>S6122*H6122</f>
        <v>0</v>
      </c>
      <c r="U6122" s="42"/>
      <c r="V6122" s="42"/>
      <c r="W6122" s="42"/>
      <c r="X6122" s="42"/>
      <c r="Y6122" s="42"/>
      <c r="Z6122" s="42"/>
      <c r="AA6122" s="42"/>
      <c r="AB6122" s="42"/>
      <c r="AC6122" s="42"/>
      <c r="AD6122" s="42"/>
      <c r="AE6122" s="42"/>
      <c r="AR6122" s="229" t="s">
        <v>462</v>
      </c>
      <c r="AT6122" s="229" t="s">
        <v>243</v>
      </c>
      <c r="AU6122" s="229" t="s">
        <v>93</v>
      </c>
      <c r="AY6122" s="20" t="s">
        <v>241</v>
      </c>
      <c r="BE6122" s="230">
        <f>IF(N6122="základní",J6122,0)</f>
        <v>0</v>
      </c>
      <c r="BF6122" s="230">
        <f>IF(N6122="snížená",J6122,0)</f>
        <v>0</v>
      </c>
      <c r="BG6122" s="230">
        <f>IF(N6122="zákl. přenesená",J6122,0)</f>
        <v>0</v>
      </c>
      <c r="BH6122" s="230">
        <f>IF(N6122="sníž. přenesená",J6122,0)</f>
        <v>0</v>
      </c>
      <c r="BI6122" s="230">
        <f>IF(N6122="nulová",J6122,0)</f>
        <v>0</v>
      </c>
      <c r="BJ6122" s="20" t="s">
        <v>23</v>
      </c>
      <c r="BK6122" s="230">
        <f>ROUND(I6122*H6122,2)</f>
        <v>0</v>
      </c>
      <c r="BL6122" s="20" t="s">
        <v>462</v>
      </c>
      <c r="BM6122" s="229" t="s">
        <v>5392</v>
      </c>
    </row>
    <row r="6123" s="2" customFormat="1">
      <c r="A6123" s="42"/>
      <c r="B6123" s="43"/>
      <c r="C6123" s="44"/>
      <c r="D6123" s="231" t="s">
        <v>250</v>
      </c>
      <c r="E6123" s="44"/>
      <c r="F6123" s="232" t="s">
        <v>5393</v>
      </c>
      <c r="G6123" s="44"/>
      <c r="H6123" s="44"/>
      <c r="I6123" s="233"/>
      <c r="J6123" s="44"/>
      <c r="K6123" s="44"/>
      <c r="L6123" s="48"/>
      <c r="M6123" s="234"/>
      <c r="N6123" s="235"/>
      <c r="O6123" s="88"/>
      <c r="P6123" s="88"/>
      <c r="Q6123" s="88"/>
      <c r="R6123" s="88"/>
      <c r="S6123" s="88"/>
      <c r="T6123" s="89"/>
      <c r="U6123" s="42"/>
      <c r="V6123" s="42"/>
      <c r="W6123" s="42"/>
      <c r="X6123" s="42"/>
      <c r="Y6123" s="42"/>
      <c r="Z6123" s="42"/>
      <c r="AA6123" s="42"/>
      <c r="AB6123" s="42"/>
      <c r="AC6123" s="42"/>
      <c r="AD6123" s="42"/>
      <c r="AE6123" s="42"/>
      <c r="AT6123" s="20" t="s">
        <v>250</v>
      </c>
      <c r="AU6123" s="20" t="s">
        <v>93</v>
      </c>
    </row>
    <row r="6124" s="2" customFormat="1" ht="37.8" customHeight="1">
      <c r="A6124" s="42"/>
      <c r="B6124" s="43"/>
      <c r="C6124" s="218" t="s">
        <v>5394</v>
      </c>
      <c r="D6124" s="218" t="s">
        <v>243</v>
      </c>
      <c r="E6124" s="219" t="s">
        <v>5395</v>
      </c>
      <c r="F6124" s="220" t="s">
        <v>5396</v>
      </c>
      <c r="G6124" s="221" t="s">
        <v>430</v>
      </c>
      <c r="H6124" s="222">
        <v>15.499000000000001</v>
      </c>
      <c r="I6124" s="223"/>
      <c r="J6124" s="224">
        <f>ROUND(I6124*H6124,2)</f>
        <v>0</v>
      </c>
      <c r="K6124" s="220" t="s">
        <v>247</v>
      </c>
      <c r="L6124" s="48"/>
      <c r="M6124" s="225" t="s">
        <v>39</v>
      </c>
      <c r="N6124" s="226" t="s">
        <v>56</v>
      </c>
      <c r="O6124" s="88"/>
      <c r="P6124" s="227">
        <f>O6124*H6124</f>
        <v>0</v>
      </c>
      <c r="Q6124" s="227">
        <v>0</v>
      </c>
      <c r="R6124" s="227">
        <f>Q6124*H6124</f>
        <v>0</v>
      </c>
      <c r="S6124" s="227">
        <v>0</v>
      </c>
      <c r="T6124" s="228">
        <f>S6124*H6124</f>
        <v>0</v>
      </c>
      <c r="U6124" s="42"/>
      <c r="V6124" s="42"/>
      <c r="W6124" s="42"/>
      <c r="X6124" s="42"/>
      <c r="Y6124" s="42"/>
      <c r="Z6124" s="42"/>
      <c r="AA6124" s="42"/>
      <c r="AB6124" s="42"/>
      <c r="AC6124" s="42"/>
      <c r="AD6124" s="42"/>
      <c r="AE6124" s="42"/>
      <c r="AR6124" s="229" t="s">
        <v>462</v>
      </c>
      <c r="AT6124" s="229" t="s">
        <v>243</v>
      </c>
      <c r="AU6124" s="229" t="s">
        <v>93</v>
      </c>
      <c r="AY6124" s="20" t="s">
        <v>241</v>
      </c>
      <c r="BE6124" s="230">
        <f>IF(N6124="základní",J6124,0)</f>
        <v>0</v>
      </c>
      <c r="BF6124" s="230">
        <f>IF(N6124="snížená",J6124,0)</f>
        <v>0</v>
      </c>
      <c r="BG6124" s="230">
        <f>IF(N6124="zákl. přenesená",J6124,0)</f>
        <v>0</v>
      </c>
      <c r="BH6124" s="230">
        <f>IF(N6124="sníž. přenesená",J6124,0)</f>
        <v>0</v>
      </c>
      <c r="BI6124" s="230">
        <f>IF(N6124="nulová",J6124,0)</f>
        <v>0</v>
      </c>
      <c r="BJ6124" s="20" t="s">
        <v>23</v>
      </c>
      <c r="BK6124" s="230">
        <f>ROUND(I6124*H6124,2)</f>
        <v>0</v>
      </c>
      <c r="BL6124" s="20" t="s">
        <v>462</v>
      </c>
      <c r="BM6124" s="229" t="s">
        <v>5397</v>
      </c>
    </row>
    <row r="6125" s="2" customFormat="1">
      <c r="A6125" s="42"/>
      <c r="B6125" s="43"/>
      <c r="C6125" s="44"/>
      <c r="D6125" s="231" t="s">
        <v>250</v>
      </c>
      <c r="E6125" s="44"/>
      <c r="F6125" s="232" t="s">
        <v>5398</v>
      </c>
      <c r="G6125" s="44"/>
      <c r="H6125" s="44"/>
      <c r="I6125" s="233"/>
      <c r="J6125" s="44"/>
      <c r="K6125" s="44"/>
      <c r="L6125" s="48"/>
      <c r="M6125" s="234"/>
      <c r="N6125" s="235"/>
      <c r="O6125" s="88"/>
      <c r="P6125" s="88"/>
      <c r="Q6125" s="88"/>
      <c r="R6125" s="88"/>
      <c r="S6125" s="88"/>
      <c r="T6125" s="89"/>
      <c r="U6125" s="42"/>
      <c r="V6125" s="42"/>
      <c r="W6125" s="42"/>
      <c r="X6125" s="42"/>
      <c r="Y6125" s="42"/>
      <c r="Z6125" s="42"/>
      <c r="AA6125" s="42"/>
      <c r="AB6125" s="42"/>
      <c r="AC6125" s="42"/>
      <c r="AD6125" s="42"/>
      <c r="AE6125" s="42"/>
      <c r="AT6125" s="20" t="s">
        <v>250</v>
      </c>
      <c r="AU6125" s="20" t="s">
        <v>93</v>
      </c>
    </row>
    <row r="6126" s="12" customFormat="1" ht="22.8" customHeight="1">
      <c r="A6126" s="12"/>
      <c r="B6126" s="202"/>
      <c r="C6126" s="203"/>
      <c r="D6126" s="204" t="s">
        <v>84</v>
      </c>
      <c r="E6126" s="216" t="s">
        <v>5399</v>
      </c>
      <c r="F6126" s="216" t="s">
        <v>5400</v>
      </c>
      <c r="G6126" s="203"/>
      <c r="H6126" s="203"/>
      <c r="I6126" s="206"/>
      <c r="J6126" s="217">
        <f>BK6126</f>
        <v>0</v>
      </c>
      <c r="K6126" s="203"/>
      <c r="L6126" s="208"/>
      <c r="M6126" s="209"/>
      <c r="N6126" s="210"/>
      <c r="O6126" s="210"/>
      <c r="P6126" s="211">
        <f>SUM(P6127:P6360)</f>
        <v>0</v>
      </c>
      <c r="Q6126" s="210"/>
      <c r="R6126" s="211">
        <f>SUM(R6127:R6360)</f>
        <v>2.7582162499999998</v>
      </c>
      <c r="S6126" s="210"/>
      <c r="T6126" s="212">
        <f>SUM(T6127:T6360)</f>
        <v>0.5844680000000001</v>
      </c>
      <c r="U6126" s="12"/>
      <c r="V6126" s="12"/>
      <c r="W6126" s="12"/>
      <c r="X6126" s="12"/>
      <c r="Y6126" s="12"/>
      <c r="Z6126" s="12"/>
      <c r="AA6126" s="12"/>
      <c r="AB6126" s="12"/>
      <c r="AC6126" s="12"/>
      <c r="AD6126" s="12"/>
      <c r="AE6126" s="12"/>
      <c r="AR6126" s="213" t="s">
        <v>93</v>
      </c>
      <c r="AT6126" s="214" t="s">
        <v>84</v>
      </c>
      <c r="AU6126" s="214" t="s">
        <v>23</v>
      </c>
      <c r="AY6126" s="213" t="s">
        <v>241</v>
      </c>
      <c r="BK6126" s="215">
        <f>SUM(BK6127:BK6360)</f>
        <v>0</v>
      </c>
    </row>
    <row r="6127" s="2" customFormat="1" ht="16.5" customHeight="1">
      <c r="A6127" s="42"/>
      <c r="B6127" s="43"/>
      <c r="C6127" s="218" t="s">
        <v>5401</v>
      </c>
      <c r="D6127" s="218" t="s">
        <v>243</v>
      </c>
      <c r="E6127" s="219" t="s">
        <v>5402</v>
      </c>
      <c r="F6127" s="220" t="s">
        <v>5403</v>
      </c>
      <c r="G6127" s="221" t="s">
        <v>515</v>
      </c>
      <c r="H6127" s="222">
        <v>5</v>
      </c>
      <c r="I6127" s="223"/>
      <c r="J6127" s="224">
        <f>ROUND(I6127*H6127,2)</f>
        <v>0</v>
      </c>
      <c r="K6127" s="220" t="s">
        <v>247</v>
      </c>
      <c r="L6127" s="48"/>
      <c r="M6127" s="225" t="s">
        <v>39</v>
      </c>
      <c r="N6127" s="226" t="s">
        <v>56</v>
      </c>
      <c r="O6127" s="88"/>
      <c r="P6127" s="227">
        <f>O6127*H6127</f>
        <v>0</v>
      </c>
      <c r="Q6127" s="227">
        <v>0</v>
      </c>
      <c r="R6127" s="227">
        <f>Q6127*H6127</f>
        <v>0</v>
      </c>
      <c r="S6127" s="227">
        <v>0.0017600000000000001</v>
      </c>
      <c r="T6127" s="228">
        <f>S6127*H6127</f>
        <v>0.0088000000000000005</v>
      </c>
      <c r="U6127" s="42"/>
      <c r="V6127" s="42"/>
      <c r="W6127" s="42"/>
      <c r="X6127" s="42"/>
      <c r="Y6127" s="42"/>
      <c r="Z6127" s="42"/>
      <c r="AA6127" s="42"/>
      <c r="AB6127" s="42"/>
      <c r="AC6127" s="42"/>
      <c r="AD6127" s="42"/>
      <c r="AE6127" s="42"/>
      <c r="AR6127" s="229" t="s">
        <v>462</v>
      </c>
      <c r="AT6127" s="229" t="s">
        <v>243</v>
      </c>
      <c r="AU6127" s="229" t="s">
        <v>93</v>
      </c>
      <c r="AY6127" s="20" t="s">
        <v>241</v>
      </c>
      <c r="BE6127" s="230">
        <f>IF(N6127="základní",J6127,0)</f>
        <v>0</v>
      </c>
      <c r="BF6127" s="230">
        <f>IF(N6127="snížená",J6127,0)</f>
        <v>0</v>
      </c>
      <c r="BG6127" s="230">
        <f>IF(N6127="zákl. přenesená",J6127,0)</f>
        <v>0</v>
      </c>
      <c r="BH6127" s="230">
        <f>IF(N6127="sníž. přenesená",J6127,0)</f>
        <v>0</v>
      </c>
      <c r="BI6127" s="230">
        <f>IF(N6127="nulová",J6127,0)</f>
        <v>0</v>
      </c>
      <c r="BJ6127" s="20" t="s">
        <v>23</v>
      </c>
      <c r="BK6127" s="230">
        <f>ROUND(I6127*H6127,2)</f>
        <v>0</v>
      </c>
      <c r="BL6127" s="20" t="s">
        <v>462</v>
      </c>
      <c r="BM6127" s="229" t="s">
        <v>5404</v>
      </c>
    </row>
    <row r="6128" s="2" customFormat="1">
      <c r="A6128" s="42"/>
      <c r="B6128" s="43"/>
      <c r="C6128" s="44"/>
      <c r="D6128" s="231" t="s">
        <v>250</v>
      </c>
      <c r="E6128" s="44"/>
      <c r="F6128" s="232" t="s">
        <v>5405</v>
      </c>
      <c r="G6128" s="44"/>
      <c r="H6128" s="44"/>
      <c r="I6128" s="233"/>
      <c r="J6128" s="44"/>
      <c r="K6128" s="44"/>
      <c r="L6128" s="48"/>
      <c r="M6128" s="234"/>
      <c r="N6128" s="235"/>
      <c r="O6128" s="88"/>
      <c r="P6128" s="88"/>
      <c r="Q6128" s="88"/>
      <c r="R6128" s="88"/>
      <c r="S6128" s="88"/>
      <c r="T6128" s="89"/>
      <c r="U6128" s="42"/>
      <c r="V6128" s="42"/>
      <c r="W6128" s="42"/>
      <c r="X6128" s="42"/>
      <c r="Y6128" s="42"/>
      <c r="Z6128" s="42"/>
      <c r="AA6128" s="42"/>
      <c r="AB6128" s="42"/>
      <c r="AC6128" s="42"/>
      <c r="AD6128" s="42"/>
      <c r="AE6128" s="42"/>
      <c r="AT6128" s="20" t="s">
        <v>250</v>
      </c>
      <c r="AU6128" s="20" t="s">
        <v>93</v>
      </c>
    </row>
    <row r="6129" s="13" customFormat="1">
      <c r="A6129" s="13"/>
      <c r="B6129" s="236"/>
      <c r="C6129" s="237"/>
      <c r="D6129" s="238" t="s">
        <v>252</v>
      </c>
      <c r="E6129" s="239" t="s">
        <v>39</v>
      </c>
      <c r="F6129" s="240" t="s">
        <v>3709</v>
      </c>
      <c r="G6129" s="237"/>
      <c r="H6129" s="239" t="s">
        <v>39</v>
      </c>
      <c r="I6129" s="241"/>
      <c r="J6129" s="237"/>
      <c r="K6129" s="237"/>
      <c r="L6129" s="242"/>
      <c r="M6129" s="243"/>
      <c r="N6129" s="244"/>
      <c r="O6129" s="244"/>
      <c r="P6129" s="244"/>
      <c r="Q6129" s="244"/>
      <c r="R6129" s="244"/>
      <c r="S6129" s="244"/>
      <c r="T6129" s="245"/>
      <c r="U6129" s="13"/>
      <c r="V6129" s="13"/>
      <c r="W6129" s="13"/>
      <c r="X6129" s="13"/>
      <c r="Y6129" s="13"/>
      <c r="Z6129" s="13"/>
      <c r="AA6129" s="13"/>
      <c r="AB6129" s="13"/>
      <c r="AC6129" s="13"/>
      <c r="AD6129" s="13"/>
      <c r="AE6129" s="13"/>
      <c r="AT6129" s="246" t="s">
        <v>252</v>
      </c>
      <c r="AU6129" s="246" t="s">
        <v>93</v>
      </c>
      <c r="AV6129" s="13" t="s">
        <v>23</v>
      </c>
      <c r="AW6129" s="13" t="s">
        <v>46</v>
      </c>
      <c r="AX6129" s="13" t="s">
        <v>85</v>
      </c>
      <c r="AY6129" s="246" t="s">
        <v>241</v>
      </c>
    </row>
    <row r="6130" s="13" customFormat="1">
      <c r="A6130" s="13"/>
      <c r="B6130" s="236"/>
      <c r="C6130" s="237"/>
      <c r="D6130" s="238" t="s">
        <v>252</v>
      </c>
      <c r="E6130" s="239" t="s">
        <v>39</v>
      </c>
      <c r="F6130" s="240" t="s">
        <v>5406</v>
      </c>
      <c r="G6130" s="237"/>
      <c r="H6130" s="239" t="s">
        <v>39</v>
      </c>
      <c r="I6130" s="241"/>
      <c r="J6130" s="237"/>
      <c r="K6130" s="237"/>
      <c r="L6130" s="242"/>
      <c r="M6130" s="243"/>
      <c r="N6130" s="244"/>
      <c r="O6130" s="244"/>
      <c r="P6130" s="244"/>
      <c r="Q6130" s="244"/>
      <c r="R6130" s="244"/>
      <c r="S6130" s="244"/>
      <c r="T6130" s="245"/>
      <c r="U6130" s="13"/>
      <c r="V6130" s="13"/>
      <c r="W6130" s="13"/>
      <c r="X6130" s="13"/>
      <c r="Y6130" s="13"/>
      <c r="Z6130" s="13"/>
      <c r="AA6130" s="13"/>
      <c r="AB6130" s="13"/>
      <c r="AC6130" s="13"/>
      <c r="AD6130" s="13"/>
      <c r="AE6130" s="13"/>
      <c r="AT6130" s="246" t="s">
        <v>252</v>
      </c>
      <c r="AU6130" s="246" t="s">
        <v>93</v>
      </c>
      <c r="AV6130" s="13" t="s">
        <v>23</v>
      </c>
      <c r="AW6130" s="13" t="s">
        <v>46</v>
      </c>
      <c r="AX6130" s="13" t="s">
        <v>85</v>
      </c>
      <c r="AY6130" s="246" t="s">
        <v>241</v>
      </c>
    </row>
    <row r="6131" s="14" customFormat="1">
      <c r="A6131" s="14"/>
      <c r="B6131" s="247"/>
      <c r="C6131" s="248"/>
      <c r="D6131" s="238" t="s">
        <v>252</v>
      </c>
      <c r="E6131" s="249" t="s">
        <v>39</v>
      </c>
      <c r="F6131" s="250" t="s">
        <v>4268</v>
      </c>
      <c r="G6131" s="248"/>
      <c r="H6131" s="251">
        <v>5</v>
      </c>
      <c r="I6131" s="252"/>
      <c r="J6131" s="248"/>
      <c r="K6131" s="248"/>
      <c r="L6131" s="253"/>
      <c r="M6131" s="254"/>
      <c r="N6131" s="255"/>
      <c r="O6131" s="255"/>
      <c r="P6131" s="255"/>
      <c r="Q6131" s="255"/>
      <c r="R6131" s="255"/>
      <c r="S6131" s="255"/>
      <c r="T6131" s="256"/>
      <c r="U6131" s="14"/>
      <c r="V6131" s="14"/>
      <c r="W6131" s="14"/>
      <c r="X6131" s="14"/>
      <c r="Y6131" s="14"/>
      <c r="Z6131" s="14"/>
      <c r="AA6131" s="14"/>
      <c r="AB6131" s="14"/>
      <c r="AC6131" s="14"/>
      <c r="AD6131" s="14"/>
      <c r="AE6131" s="14"/>
      <c r="AT6131" s="257" t="s">
        <v>252</v>
      </c>
      <c r="AU6131" s="257" t="s">
        <v>93</v>
      </c>
      <c r="AV6131" s="14" t="s">
        <v>93</v>
      </c>
      <c r="AW6131" s="14" t="s">
        <v>46</v>
      </c>
      <c r="AX6131" s="14" t="s">
        <v>23</v>
      </c>
      <c r="AY6131" s="257" t="s">
        <v>241</v>
      </c>
    </row>
    <row r="6132" s="2" customFormat="1" ht="16.5" customHeight="1">
      <c r="A6132" s="42"/>
      <c r="B6132" s="43"/>
      <c r="C6132" s="218" t="s">
        <v>5407</v>
      </c>
      <c r="D6132" s="218" t="s">
        <v>243</v>
      </c>
      <c r="E6132" s="219" t="s">
        <v>5408</v>
      </c>
      <c r="F6132" s="220" t="s">
        <v>5409</v>
      </c>
      <c r="G6132" s="221" t="s">
        <v>145</v>
      </c>
      <c r="H6132" s="222">
        <v>22.024999999999999</v>
      </c>
      <c r="I6132" s="223"/>
      <c r="J6132" s="224">
        <f>ROUND(I6132*H6132,2)</f>
        <v>0</v>
      </c>
      <c r="K6132" s="220" t="s">
        <v>247</v>
      </c>
      <c r="L6132" s="48"/>
      <c r="M6132" s="225" t="s">
        <v>39</v>
      </c>
      <c r="N6132" s="226" t="s">
        <v>56</v>
      </c>
      <c r="O6132" s="88"/>
      <c r="P6132" s="227">
        <f>O6132*H6132</f>
        <v>0</v>
      </c>
      <c r="Q6132" s="227">
        <v>0</v>
      </c>
      <c r="R6132" s="227">
        <f>Q6132*H6132</f>
        <v>0</v>
      </c>
      <c r="S6132" s="227">
        <v>0.00594</v>
      </c>
      <c r="T6132" s="228">
        <f>S6132*H6132</f>
        <v>0.13082849999999999</v>
      </c>
      <c r="U6132" s="42"/>
      <c r="V6132" s="42"/>
      <c r="W6132" s="42"/>
      <c r="X6132" s="42"/>
      <c r="Y6132" s="42"/>
      <c r="Z6132" s="42"/>
      <c r="AA6132" s="42"/>
      <c r="AB6132" s="42"/>
      <c r="AC6132" s="42"/>
      <c r="AD6132" s="42"/>
      <c r="AE6132" s="42"/>
      <c r="AR6132" s="229" t="s">
        <v>462</v>
      </c>
      <c r="AT6132" s="229" t="s">
        <v>243</v>
      </c>
      <c r="AU6132" s="229" t="s">
        <v>93</v>
      </c>
      <c r="AY6132" s="20" t="s">
        <v>241</v>
      </c>
      <c r="BE6132" s="230">
        <f>IF(N6132="základní",J6132,0)</f>
        <v>0</v>
      </c>
      <c r="BF6132" s="230">
        <f>IF(N6132="snížená",J6132,0)</f>
        <v>0</v>
      </c>
      <c r="BG6132" s="230">
        <f>IF(N6132="zákl. přenesená",J6132,0)</f>
        <v>0</v>
      </c>
      <c r="BH6132" s="230">
        <f>IF(N6132="sníž. přenesená",J6132,0)</f>
        <v>0</v>
      </c>
      <c r="BI6132" s="230">
        <f>IF(N6132="nulová",J6132,0)</f>
        <v>0</v>
      </c>
      <c r="BJ6132" s="20" t="s">
        <v>23</v>
      </c>
      <c r="BK6132" s="230">
        <f>ROUND(I6132*H6132,2)</f>
        <v>0</v>
      </c>
      <c r="BL6132" s="20" t="s">
        <v>462</v>
      </c>
      <c r="BM6132" s="229" t="s">
        <v>5410</v>
      </c>
    </row>
    <row r="6133" s="2" customFormat="1">
      <c r="A6133" s="42"/>
      <c r="B6133" s="43"/>
      <c r="C6133" s="44"/>
      <c r="D6133" s="231" t="s">
        <v>250</v>
      </c>
      <c r="E6133" s="44"/>
      <c r="F6133" s="232" t="s">
        <v>5411</v>
      </c>
      <c r="G6133" s="44"/>
      <c r="H6133" s="44"/>
      <c r="I6133" s="233"/>
      <c r="J6133" s="44"/>
      <c r="K6133" s="44"/>
      <c r="L6133" s="48"/>
      <c r="M6133" s="234"/>
      <c r="N6133" s="235"/>
      <c r="O6133" s="88"/>
      <c r="P6133" s="88"/>
      <c r="Q6133" s="88"/>
      <c r="R6133" s="88"/>
      <c r="S6133" s="88"/>
      <c r="T6133" s="89"/>
      <c r="U6133" s="42"/>
      <c r="V6133" s="42"/>
      <c r="W6133" s="42"/>
      <c r="X6133" s="42"/>
      <c r="Y6133" s="42"/>
      <c r="Z6133" s="42"/>
      <c r="AA6133" s="42"/>
      <c r="AB6133" s="42"/>
      <c r="AC6133" s="42"/>
      <c r="AD6133" s="42"/>
      <c r="AE6133" s="42"/>
      <c r="AT6133" s="20" t="s">
        <v>250</v>
      </c>
      <c r="AU6133" s="20" t="s">
        <v>93</v>
      </c>
    </row>
    <row r="6134" s="13" customFormat="1">
      <c r="A6134" s="13"/>
      <c r="B6134" s="236"/>
      <c r="C6134" s="237"/>
      <c r="D6134" s="238" t="s">
        <v>252</v>
      </c>
      <c r="E6134" s="239" t="s">
        <v>39</v>
      </c>
      <c r="F6134" s="240" t="s">
        <v>3709</v>
      </c>
      <c r="G6134" s="237"/>
      <c r="H6134" s="239" t="s">
        <v>39</v>
      </c>
      <c r="I6134" s="241"/>
      <c r="J6134" s="237"/>
      <c r="K6134" s="237"/>
      <c r="L6134" s="242"/>
      <c r="M6134" s="243"/>
      <c r="N6134" s="244"/>
      <c r="O6134" s="244"/>
      <c r="P6134" s="244"/>
      <c r="Q6134" s="244"/>
      <c r="R6134" s="244"/>
      <c r="S6134" s="244"/>
      <c r="T6134" s="245"/>
      <c r="U6134" s="13"/>
      <c r="V6134" s="13"/>
      <c r="W6134" s="13"/>
      <c r="X6134" s="13"/>
      <c r="Y6134" s="13"/>
      <c r="Z6134" s="13"/>
      <c r="AA6134" s="13"/>
      <c r="AB6134" s="13"/>
      <c r="AC6134" s="13"/>
      <c r="AD6134" s="13"/>
      <c r="AE6134" s="13"/>
      <c r="AT6134" s="246" t="s">
        <v>252</v>
      </c>
      <c r="AU6134" s="246" t="s">
        <v>93</v>
      </c>
      <c r="AV6134" s="13" t="s">
        <v>23</v>
      </c>
      <c r="AW6134" s="13" t="s">
        <v>46</v>
      </c>
      <c r="AX6134" s="13" t="s">
        <v>85</v>
      </c>
      <c r="AY6134" s="246" t="s">
        <v>241</v>
      </c>
    </row>
    <row r="6135" s="13" customFormat="1">
      <c r="A6135" s="13"/>
      <c r="B6135" s="236"/>
      <c r="C6135" s="237"/>
      <c r="D6135" s="238" t="s">
        <v>252</v>
      </c>
      <c r="E6135" s="239" t="s">
        <v>39</v>
      </c>
      <c r="F6135" s="240" t="s">
        <v>5406</v>
      </c>
      <c r="G6135" s="237"/>
      <c r="H6135" s="239" t="s">
        <v>39</v>
      </c>
      <c r="I6135" s="241"/>
      <c r="J6135" s="237"/>
      <c r="K6135" s="237"/>
      <c r="L6135" s="242"/>
      <c r="M6135" s="243"/>
      <c r="N6135" s="244"/>
      <c r="O6135" s="244"/>
      <c r="P6135" s="244"/>
      <c r="Q6135" s="244"/>
      <c r="R6135" s="244"/>
      <c r="S6135" s="244"/>
      <c r="T6135" s="245"/>
      <c r="U6135" s="13"/>
      <c r="V6135" s="13"/>
      <c r="W6135" s="13"/>
      <c r="X6135" s="13"/>
      <c r="Y6135" s="13"/>
      <c r="Z6135" s="13"/>
      <c r="AA6135" s="13"/>
      <c r="AB6135" s="13"/>
      <c r="AC6135" s="13"/>
      <c r="AD6135" s="13"/>
      <c r="AE6135" s="13"/>
      <c r="AT6135" s="246" t="s">
        <v>252</v>
      </c>
      <c r="AU6135" s="246" t="s">
        <v>93</v>
      </c>
      <c r="AV6135" s="13" t="s">
        <v>23</v>
      </c>
      <c r="AW6135" s="13" t="s">
        <v>46</v>
      </c>
      <c r="AX6135" s="13" t="s">
        <v>85</v>
      </c>
      <c r="AY6135" s="246" t="s">
        <v>241</v>
      </c>
    </row>
    <row r="6136" s="14" customFormat="1">
      <c r="A6136" s="14"/>
      <c r="B6136" s="247"/>
      <c r="C6136" s="248"/>
      <c r="D6136" s="238" t="s">
        <v>252</v>
      </c>
      <c r="E6136" s="249" t="s">
        <v>39</v>
      </c>
      <c r="F6136" s="250" t="s">
        <v>4410</v>
      </c>
      <c r="G6136" s="248"/>
      <c r="H6136" s="251">
        <v>13.225</v>
      </c>
      <c r="I6136" s="252"/>
      <c r="J6136" s="248"/>
      <c r="K6136" s="248"/>
      <c r="L6136" s="253"/>
      <c r="M6136" s="254"/>
      <c r="N6136" s="255"/>
      <c r="O6136" s="255"/>
      <c r="P6136" s="255"/>
      <c r="Q6136" s="255"/>
      <c r="R6136" s="255"/>
      <c r="S6136" s="255"/>
      <c r="T6136" s="256"/>
      <c r="U6136" s="14"/>
      <c r="V6136" s="14"/>
      <c r="W6136" s="14"/>
      <c r="X6136" s="14"/>
      <c r="Y6136" s="14"/>
      <c r="Z6136" s="14"/>
      <c r="AA6136" s="14"/>
      <c r="AB6136" s="14"/>
      <c r="AC6136" s="14"/>
      <c r="AD6136" s="14"/>
      <c r="AE6136" s="14"/>
      <c r="AT6136" s="257" t="s">
        <v>252</v>
      </c>
      <c r="AU6136" s="257" t="s">
        <v>93</v>
      </c>
      <c r="AV6136" s="14" t="s">
        <v>93</v>
      </c>
      <c r="AW6136" s="14" t="s">
        <v>46</v>
      </c>
      <c r="AX6136" s="14" t="s">
        <v>85</v>
      </c>
      <c r="AY6136" s="257" t="s">
        <v>241</v>
      </c>
    </row>
    <row r="6137" s="13" customFormat="1">
      <c r="A6137" s="13"/>
      <c r="B6137" s="236"/>
      <c r="C6137" s="237"/>
      <c r="D6137" s="238" t="s">
        <v>252</v>
      </c>
      <c r="E6137" s="239" t="s">
        <v>39</v>
      </c>
      <c r="F6137" s="240" t="s">
        <v>1306</v>
      </c>
      <c r="G6137" s="237"/>
      <c r="H6137" s="239" t="s">
        <v>39</v>
      </c>
      <c r="I6137" s="241"/>
      <c r="J6137" s="237"/>
      <c r="K6137" s="237"/>
      <c r="L6137" s="242"/>
      <c r="M6137" s="243"/>
      <c r="N6137" s="244"/>
      <c r="O6137" s="244"/>
      <c r="P6137" s="244"/>
      <c r="Q6137" s="244"/>
      <c r="R6137" s="244"/>
      <c r="S6137" s="244"/>
      <c r="T6137" s="245"/>
      <c r="U6137" s="13"/>
      <c r="V6137" s="13"/>
      <c r="W6137" s="13"/>
      <c r="X6137" s="13"/>
      <c r="Y6137" s="13"/>
      <c r="Z6137" s="13"/>
      <c r="AA6137" s="13"/>
      <c r="AB6137" s="13"/>
      <c r="AC6137" s="13"/>
      <c r="AD6137" s="13"/>
      <c r="AE6137" s="13"/>
      <c r="AT6137" s="246" t="s">
        <v>252</v>
      </c>
      <c r="AU6137" s="246" t="s">
        <v>93</v>
      </c>
      <c r="AV6137" s="13" t="s">
        <v>23</v>
      </c>
      <c r="AW6137" s="13" t="s">
        <v>46</v>
      </c>
      <c r="AX6137" s="13" t="s">
        <v>85</v>
      </c>
      <c r="AY6137" s="246" t="s">
        <v>241</v>
      </c>
    </row>
    <row r="6138" s="13" customFormat="1">
      <c r="A6138" s="13"/>
      <c r="B6138" s="236"/>
      <c r="C6138" s="237"/>
      <c r="D6138" s="238" t="s">
        <v>252</v>
      </c>
      <c r="E6138" s="239" t="s">
        <v>39</v>
      </c>
      <c r="F6138" s="240" t="s">
        <v>2072</v>
      </c>
      <c r="G6138" s="237"/>
      <c r="H6138" s="239" t="s">
        <v>39</v>
      </c>
      <c r="I6138" s="241"/>
      <c r="J6138" s="237"/>
      <c r="K6138" s="237"/>
      <c r="L6138" s="242"/>
      <c r="M6138" s="243"/>
      <c r="N6138" s="244"/>
      <c r="O6138" s="244"/>
      <c r="P6138" s="244"/>
      <c r="Q6138" s="244"/>
      <c r="R6138" s="244"/>
      <c r="S6138" s="244"/>
      <c r="T6138" s="245"/>
      <c r="U6138" s="13"/>
      <c r="V6138" s="13"/>
      <c r="W6138" s="13"/>
      <c r="X6138" s="13"/>
      <c r="Y6138" s="13"/>
      <c r="Z6138" s="13"/>
      <c r="AA6138" s="13"/>
      <c r="AB6138" s="13"/>
      <c r="AC6138" s="13"/>
      <c r="AD6138" s="13"/>
      <c r="AE6138" s="13"/>
      <c r="AT6138" s="246" t="s">
        <v>252</v>
      </c>
      <c r="AU6138" s="246" t="s">
        <v>93</v>
      </c>
      <c r="AV6138" s="13" t="s">
        <v>23</v>
      </c>
      <c r="AW6138" s="13" t="s">
        <v>46</v>
      </c>
      <c r="AX6138" s="13" t="s">
        <v>85</v>
      </c>
      <c r="AY6138" s="246" t="s">
        <v>241</v>
      </c>
    </row>
    <row r="6139" s="14" customFormat="1">
      <c r="A6139" s="14"/>
      <c r="B6139" s="247"/>
      <c r="C6139" s="248"/>
      <c r="D6139" s="238" t="s">
        <v>252</v>
      </c>
      <c r="E6139" s="249" t="s">
        <v>39</v>
      </c>
      <c r="F6139" s="250" t="s">
        <v>5412</v>
      </c>
      <c r="G6139" s="248"/>
      <c r="H6139" s="251">
        <v>8.8000000000000007</v>
      </c>
      <c r="I6139" s="252"/>
      <c r="J6139" s="248"/>
      <c r="K6139" s="248"/>
      <c r="L6139" s="253"/>
      <c r="M6139" s="254"/>
      <c r="N6139" s="255"/>
      <c r="O6139" s="255"/>
      <c r="P6139" s="255"/>
      <c r="Q6139" s="255"/>
      <c r="R6139" s="255"/>
      <c r="S6139" s="255"/>
      <c r="T6139" s="256"/>
      <c r="U6139" s="14"/>
      <c r="V6139" s="14"/>
      <c r="W6139" s="14"/>
      <c r="X6139" s="14"/>
      <c r="Y6139" s="14"/>
      <c r="Z6139" s="14"/>
      <c r="AA6139" s="14"/>
      <c r="AB6139" s="14"/>
      <c r="AC6139" s="14"/>
      <c r="AD6139" s="14"/>
      <c r="AE6139" s="14"/>
      <c r="AT6139" s="257" t="s">
        <v>252</v>
      </c>
      <c r="AU6139" s="257" t="s">
        <v>93</v>
      </c>
      <c r="AV6139" s="14" t="s">
        <v>93</v>
      </c>
      <c r="AW6139" s="14" t="s">
        <v>46</v>
      </c>
      <c r="AX6139" s="14" t="s">
        <v>85</v>
      </c>
      <c r="AY6139" s="257" t="s">
        <v>241</v>
      </c>
    </row>
    <row r="6140" s="15" customFormat="1">
      <c r="A6140" s="15"/>
      <c r="B6140" s="258"/>
      <c r="C6140" s="259"/>
      <c r="D6140" s="238" t="s">
        <v>252</v>
      </c>
      <c r="E6140" s="260" t="s">
        <v>39</v>
      </c>
      <c r="F6140" s="261" t="s">
        <v>274</v>
      </c>
      <c r="G6140" s="259"/>
      <c r="H6140" s="262">
        <v>22.024999999999999</v>
      </c>
      <c r="I6140" s="263"/>
      <c r="J6140" s="259"/>
      <c r="K6140" s="259"/>
      <c r="L6140" s="264"/>
      <c r="M6140" s="265"/>
      <c r="N6140" s="266"/>
      <c r="O6140" s="266"/>
      <c r="P6140" s="266"/>
      <c r="Q6140" s="266"/>
      <c r="R6140" s="266"/>
      <c r="S6140" s="266"/>
      <c r="T6140" s="267"/>
      <c r="U6140" s="15"/>
      <c r="V6140" s="15"/>
      <c r="W6140" s="15"/>
      <c r="X6140" s="15"/>
      <c r="Y6140" s="15"/>
      <c r="Z6140" s="15"/>
      <c r="AA6140" s="15"/>
      <c r="AB6140" s="15"/>
      <c r="AC6140" s="15"/>
      <c r="AD6140" s="15"/>
      <c r="AE6140" s="15"/>
      <c r="AT6140" s="268" t="s">
        <v>252</v>
      </c>
      <c r="AU6140" s="268" t="s">
        <v>93</v>
      </c>
      <c r="AV6140" s="15" t="s">
        <v>248</v>
      </c>
      <c r="AW6140" s="15" t="s">
        <v>46</v>
      </c>
      <c r="AX6140" s="15" t="s">
        <v>23</v>
      </c>
      <c r="AY6140" s="268" t="s">
        <v>241</v>
      </c>
    </row>
    <row r="6141" s="2" customFormat="1" ht="16.5" customHeight="1">
      <c r="A6141" s="42"/>
      <c r="B6141" s="43"/>
      <c r="C6141" s="218" t="s">
        <v>5413</v>
      </c>
      <c r="D6141" s="218" t="s">
        <v>243</v>
      </c>
      <c r="E6141" s="219" t="s">
        <v>5414</v>
      </c>
      <c r="F6141" s="220" t="s">
        <v>5415</v>
      </c>
      <c r="G6141" s="221" t="s">
        <v>561</v>
      </c>
      <c r="H6141" s="222">
        <v>2</v>
      </c>
      <c r="I6141" s="223"/>
      <c r="J6141" s="224">
        <f>ROUND(I6141*H6141,2)</f>
        <v>0</v>
      </c>
      <c r="K6141" s="220" t="s">
        <v>247</v>
      </c>
      <c r="L6141" s="48"/>
      <c r="M6141" s="225" t="s">
        <v>39</v>
      </c>
      <c r="N6141" s="226" t="s">
        <v>56</v>
      </c>
      <c r="O6141" s="88"/>
      <c r="P6141" s="227">
        <f>O6141*H6141</f>
        <v>0</v>
      </c>
      <c r="Q6141" s="227">
        <v>0</v>
      </c>
      <c r="R6141" s="227">
        <f>Q6141*H6141</f>
        <v>0</v>
      </c>
      <c r="S6141" s="227">
        <v>0</v>
      </c>
      <c r="T6141" s="228">
        <f>S6141*H6141</f>
        <v>0</v>
      </c>
      <c r="U6141" s="42"/>
      <c r="V6141" s="42"/>
      <c r="W6141" s="42"/>
      <c r="X6141" s="42"/>
      <c r="Y6141" s="42"/>
      <c r="Z6141" s="42"/>
      <c r="AA6141" s="42"/>
      <c r="AB6141" s="42"/>
      <c r="AC6141" s="42"/>
      <c r="AD6141" s="42"/>
      <c r="AE6141" s="42"/>
      <c r="AR6141" s="229" t="s">
        <v>462</v>
      </c>
      <c r="AT6141" s="229" t="s">
        <v>243</v>
      </c>
      <c r="AU6141" s="229" t="s">
        <v>93</v>
      </c>
      <c r="AY6141" s="20" t="s">
        <v>241</v>
      </c>
      <c r="BE6141" s="230">
        <f>IF(N6141="základní",J6141,0)</f>
        <v>0</v>
      </c>
      <c r="BF6141" s="230">
        <f>IF(N6141="snížená",J6141,0)</f>
        <v>0</v>
      </c>
      <c r="BG6141" s="230">
        <f>IF(N6141="zákl. přenesená",J6141,0)</f>
        <v>0</v>
      </c>
      <c r="BH6141" s="230">
        <f>IF(N6141="sníž. přenesená",J6141,0)</f>
        <v>0</v>
      </c>
      <c r="BI6141" s="230">
        <f>IF(N6141="nulová",J6141,0)</f>
        <v>0</v>
      </c>
      <c r="BJ6141" s="20" t="s">
        <v>23</v>
      </c>
      <c r="BK6141" s="230">
        <f>ROUND(I6141*H6141,2)</f>
        <v>0</v>
      </c>
      <c r="BL6141" s="20" t="s">
        <v>462</v>
      </c>
      <c r="BM6141" s="229" t="s">
        <v>5416</v>
      </c>
    </row>
    <row r="6142" s="2" customFormat="1">
      <c r="A6142" s="42"/>
      <c r="B6142" s="43"/>
      <c r="C6142" s="44"/>
      <c r="D6142" s="231" t="s">
        <v>250</v>
      </c>
      <c r="E6142" s="44"/>
      <c r="F6142" s="232" t="s">
        <v>5417</v>
      </c>
      <c r="G6142" s="44"/>
      <c r="H6142" s="44"/>
      <c r="I6142" s="233"/>
      <c r="J6142" s="44"/>
      <c r="K6142" s="44"/>
      <c r="L6142" s="48"/>
      <c r="M6142" s="234"/>
      <c r="N6142" s="235"/>
      <c r="O6142" s="88"/>
      <c r="P6142" s="88"/>
      <c r="Q6142" s="88"/>
      <c r="R6142" s="88"/>
      <c r="S6142" s="88"/>
      <c r="T6142" s="89"/>
      <c r="U6142" s="42"/>
      <c r="V6142" s="42"/>
      <c r="W6142" s="42"/>
      <c r="X6142" s="42"/>
      <c r="Y6142" s="42"/>
      <c r="Z6142" s="42"/>
      <c r="AA6142" s="42"/>
      <c r="AB6142" s="42"/>
      <c r="AC6142" s="42"/>
      <c r="AD6142" s="42"/>
      <c r="AE6142" s="42"/>
      <c r="AT6142" s="20" t="s">
        <v>250</v>
      </c>
      <c r="AU6142" s="20" t="s">
        <v>93</v>
      </c>
    </row>
    <row r="6143" s="13" customFormat="1">
      <c r="A6143" s="13"/>
      <c r="B6143" s="236"/>
      <c r="C6143" s="237"/>
      <c r="D6143" s="238" t="s">
        <v>252</v>
      </c>
      <c r="E6143" s="239" t="s">
        <v>39</v>
      </c>
      <c r="F6143" s="240" t="s">
        <v>1306</v>
      </c>
      <c r="G6143" s="237"/>
      <c r="H6143" s="239" t="s">
        <v>39</v>
      </c>
      <c r="I6143" s="241"/>
      <c r="J6143" s="237"/>
      <c r="K6143" s="237"/>
      <c r="L6143" s="242"/>
      <c r="M6143" s="243"/>
      <c r="N6143" s="244"/>
      <c r="O6143" s="244"/>
      <c r="P6143" s="244"/>
      <c r="Q6143" s="244"/>
      <c r="R6143" s="244"/>
      <c r="S6143" s="244"/>
      <c r="T6143" s="245"/>
      <c r="U6143" s="13"/>
      <c r="V6143" s="13"/>
      <c r="W6143" s="13"/>
      <c r="X6143" s="13"/>
      <c r="Y6143" s="13"/>
      <c r="Z6143" s="13"/>
      <c r="AA6143" s="13"/>
      <c r="AB6143" s="13"/>
      <c r="AC6143" s="13"/>
      <c r="AD6143" s="13"/>
      <c r="AE6143" s="13"/>
      <c r="AT6143" s="246" t="s">
        <v>252</v>
      </c>
      <c r="AU6143" s="246" t="s">
        <v>93</v>
      </c>
      <c r="AV6143" s="13" t="s">
        <v>23</v>
      </c>
      <c r="AW6143" s="13" t="s">
        <v>46</v>
      </c>
      <c r="AX6143" s="13" t="s">
        <v>85</v>
      </c>
      <c r="AY6143" s="246" t="s">
        <v>241</v>
      </c>
    </row>
    <row r="6144" s="13" customFormat="1">
      <c r="A6144" s="13"/>
      <c r="B6144" s="236"/>
      <c r="C6144" s="237"/>
      <c r="D6144" s="238" t="s">
        <v>252</v>
      </c>
      <c r="E6144" s="239" t="s">
        <v>39</v>
      </c>
      <c r="F6144" s="240" t="s">
        <v>5418</v>
      </c>
      <c r="G6144" s="237"/>
      <c r="H6144" s="239" t="s">
        <v>39</v>
      </c>
      <c r="I6144" s="241"/>
      <c r="J6144" s="237"/>
      <c r="K6144" s="237"/>
      <c r="L6144" s="242"/>
      <c r="M6144" s="243"/>
      <c r="N6144" s="244"/>
      <c r="O6144" s="244"/>
      <c r="P6144" s="244"/>
      <c r="Q6144" s="244"/>
      <c r="R6144" s="244"/>
      <c r="S6144" s="244"/>
      <c r="T6144" s="245"/>
      <c r="U6144" s="13"/>
      <c r="V6144" s="13"/>
      <c r="W6144" s="13"/>
      <c r="X6144" s="13"/>
      <c r="Y6144" s="13"/>
      <c r="Z6144" s="13"/>
      <c r="AA6144" s="13"/>
      <c r="AB6144" s="13"/>
      <c r="AC6144" s="13"/>
      <c r="AD6144" s="13"/>
      <c r="AE6144" s="13"/>
      <c r="AT6144" s="246" t="s">
        <v>252</v>
      </c>
      <c r="AU6144" s="246" t="s">
        <v>93</v>
      </c>
      <c r="AV6144" s="13" t="s">
        <v>23</v>
      </c>
      <c r="AW6144" s="13" t="s">
        <v>46</v>
      </c>
      <c r="AX6144" s="13" t="s">
        <v>85</v>
      </c>
      <c r="AY6144" s="246" t="s">
        <v>241</v>
      </c>
    </row>
    <row r="6145" s="14" customFormat="1">
      <c r="A6145" s="14"/>
      <c r="B6145" s="247"/>
      <c r="C6145" s="248"/>
      <c r="D6145" s="238" t="s">
        <v>252</v>
      </c>
      <c r="E6145" s="249" t="s">
        <v>39</v>
      </c>
      <c r="F6145" s="250" t="s">
        <v>23</v>
      </c>
      <c r="G6145" s="248"/>
      <c r="H6145" s="251">
        <v>1</v>
      </c>
      <c r="I6145" s="252"/>
      <c r="J6145" s="248"/>
      <c r="K6145" s="248"/>
      <c r="L6145" s="253"/>
      <c r="M6145" s="254"/>
      <c r="N6145" s="255"/>
      <c r="O6145" s="255"/>
      <c r="P6145" s="255"/>
      <c r="Q6145" s="255"/>
      <c r="R6145" s="255"/>
      <c r="S6145" s="255"/>
      <c r="T6145" s="256"/>
      <c r="U6145" s="14"/>
      <c r="V6145" s="14"/>
      <c r="W6145" s="14"/>
      <c r="X6145" s="14"/>
      <c r="Y6145" s="14"/>
      <c r="Z6145" s="14"/>
      <c r="AA6145" s="14"/>
      <c r="AB6145" s="14"/>
      <c r="AC6145" s="14"/>
      <c r="AD6145" s="14"/>
      <c r="AE6145" s="14"/>
      <c r="AT6145" s="257" t="s">
        <v>252</v>
      </c>
      <c r="AU6145" s="257" t="s">
        <v>93</v>
      </c>
      <c r="AV6145" s="14" t="s">
        <v>93</v>
      </c>
      <c r="AW6145" s="14" t="s">
        <v>46</v>
      </c>
      <c r="AX6145" s="14" t="s">
        <v>85</v>
      </c>
      <c r="AY6145" s="257" t="s">
        <v>241</v>
      </c>
    </row>
    <row r="6146" s="13" customFormat="1">
      <c r="A6146" s="13"/>
      <c r="B6146" s="236"/>
      <c r="C6146" s="237"/>
      <c r="D6146" s="238" t="s">
        <v>252</v>
      </c>
      <c r="E6146" s="239" t="s">
        <v>39</v>
      </c>
      <c r="F6146" s="240" t="s">
        <v>1067</v>
      </c>
      <c r="G6146" s="237"/>
      <c r="H6146" s="239" t="s">
        <v>39</v>
      </c>
      <c r="I6146" s="241"/>
      <c r="J6146" s="237"/>
      <c r="K6146" s="237"/>
      <c r="L6146" s="242"/>
      <c r="M6146" s="243"/>
      <c r="N6146" s="244"/>
      <c r="O6146" s="244"/>
      <c r="P6146" s="244"/>
      <c r="Q6146" s="244"/>
      <c r="R6146" s="244"/>
      <c r="S6146" s="244"/>
      <c r="T6146" s="245"/>
      <c r="U6146" s="13"/>
      <c r="V6146" s="13"/>
      <c r="W6146" s="13"/>
      <c r="X6146" s="13"/>
      <c r="Y6146" s="13"/>
      <c r="Z6146" s="13"/>
      <c r="AA6146" s="13"/>
      <c r="AB6146" s="13"/>
      <c r="AC6146" s="13"/>
      <c r="AD6146" s="13"/>
      <c r="AE6146" s="13"/>
      <c r="AT6146" s="246" t="s">
        <v>252</v>
      </c>
      <c r="AU6146" s="246" t="s">
        <v>93</v>
      </c>
      <c r="AV6146" s="13" t="s">
        <v>23</v>
      </c>
      <c r="AW6146" s="13" t="s">
        <v>46</v>
      </c>
      <c r="AX6146" s="13" t="s">
        <v>85</v>
      </c>
      <c r="AY6146" s="246" t="s">
        <v>241</v>
      </c>
    </row>
    <row r="6147" s="13" customFormat="1">
      <c r="A6147" s="13"/>
      <c r="B6147" s="236"/>
      <c r="C6147" s="237"/>
      <c r="D6147" s="238" t="s">
        <v>252</v>
      </c>
      <c r="E6147" s="239" t="s">
        <v>39</v>
      </c>
      <c r="F6147" s="240" t="s">
        <v>5419</v>
      </c>
      <c r="G6147" s="237"/>
      <c r="H6147" s="239" t="s">
        <v>39</v>
      </c>
      <c r="I6147" s="241"/>
      <c r="J6147" s="237"/>
      <c r="K6147" s="237"/>
      <c r="L6147" s="242"/>
      <c r="M6147" s="243"/>
      <c r="N6147" s="244"/>
      <c r="O6147" s="244"/>
      <c r="P6147" s="244"/>
      <c r="Q6147" s="244"/>
      <c r="R6147" s="244"/>
      <c r="S6147" s="244"/>
      <c r="T6147" s="245"/>
      <c r="U6147" s="13"/>
      <c r="V6147" s="13"/>
      <c r="W6147" s="13"/>
      <c r="X6147" s="13"/>
      <c r="Y6147" s="13"/>
      <c r="Z6147" s="13"/>
      <c r="AA6147" s="13"/>
      <c r="AB6147" s="13"/>
      <c r="AC6147" s="13"/>
      <c r="AD6147" s="13"/>
      <c r="AE6147" s="13"/>
      <c r="AT6147" s="246" t="s">
        <v>252</v>
      </c>
      <c r="AU6147" s="246" t="s">
        <v>93</v>
      </c>
      <c r="AV6147" s="13" t="s">
        <v>23</v>
      </c>
      <c r="AW6147" s="13" t="s">
        <v>46</v>
      </c>
      <c r="AX6147" s="13" t="s">
        <v>85</v>
      </c>
      <c r="AY6147" s="246" t="s">
        <v>241</v>
      </c>
    </row>
    <row r="6148" s="14" customFormat="1">
      <c r="A6148" s="14"/>
      <c r="B6148" s="247"/>
      <c r="C6148" s="248"/>
      <c r="D6148" s="238" t="s">
        <v>252</v>
      </c>
      <c r="E6148" s="249" t="s">
        <v>39</v>
      </c>
      <c r="F6148" s="250" t="s">
        <v>23</v>
      </c>
      <c r="G6148" s="248"/>
      <c r="H6148" s="251">
        <v>1</v>
      </c>
      <c r="I6148" s="252"/>
      <c r="J6148" s="248"/>
      <c r="K6148" s="248"/>
      <c r="L6148" s="253"/>
      <c r="M6148" s="254"/>
      <c r="N6148" s="255"/>
      <c r="O6148" s="255"/>
      <c r="P6148" s="255"/>
      <c r="Q6148" s="255"/>
      <c r="R6148" s="255"/>
      <c r="S6148" s="255"/>
      <c r="T6148" s="256"/>
      <c r="U6148" s="14"/>
      <c r="V6148" s="14"/>
      <c r="W6148" s="14"/>
      <c r="X6148" s="14"/>
      <c r="Y6148" s="14"/>
      <c r="Z6148" s="14"/>
      <c r="AA6148" s="14"/>
      <c r="AB6148" s="14"/>
      <c r="AC6148" s="14"/>
      <c r="AD6148" s="14"/>
      <c r="AE6148" s="14"/>
      <c r="AT6148" s="257" t="s">
        <v>252</v>
      </c>
      <c r="AU6148" s="257" t="s">
        <v>93</v>
      </c>
      <c r="AV6148" s="14" t="s">
        <v>93</v>
      </c>
      <c r="AW6148" s="14" t="s">
        <v>46</v>
      </c>
      <c r="AX6148" s="14" t="s">
        <v>85</v>
      </c>
      <c r="AY6148" s="257" t="s">
        <v>241</v>
      </c>
    </row>
    <row r="6149" s="15" customFormat="1">
      <c r="A6149" s="15"/>
      <c r="B6149" s="258"/>
      <c r="C6149" s="259"/>
      <c r="D6149" s="238" t="s">
        <v>252</v>
      </c>
      <c r="E6149" s="260" t="s">
        <v>39</v>
      </c>
      <c r="F6149" s="261" t="s">
        <v>274</v>
      </c>
      <c r="G6149" s="259"/>
      <c r="H6149" s="262">
        <v>2</v>
      </c>
      <c r="I6149" s="263"/>
      <c r="J6149" s="259"/>
      <c r="K6149" s="259"/>
      <c r="L6149" s="264"/>
      <c r="M6149" s="265"/>
      <c r="N6149" s="266"/>
      <c r="O6149" s="266"/>
      <c r="P6149" s="266"/>
      <c r="Q6149" s="266"/>
      <c r="R6149" s="266"/>
      <c r="S6149" s="266"/>
      <c r="T6149" s="267"/>
      <c r="U6149" s="15"/>
      <c r="V6149" s="15"/>
      <c r="W6149" s="15"/>
      <c r="X6149" s="15"/>
      <c r="Y6149" s="15"/>
      <c r="Z6149" s="15"/>
      <c r="AA6149" s="15"/>
      <c r="AB6149" s="15"/>
      <c r="AC6149" s="15"/>
      <c r="AD6149" s="15"/>
      <c r="AE6149" s="15"/>
      <c r="AT6149" s="268" t="s">
        <v>252</v>
      </c>
      <c r="AU6149" s="268" t="s">
        <v>93</v>
      </c>
      <c r="AV6149" s="15" t="s">
        <v>248</v>
      </c>
      <c r="AW6149" s="15" t="s">
        <v>46</v>
      </c>
      <c r="AX6149" s="15" t="s">
        <v>23</v>
      </c>
      <c r="AY6149" s="268" t="s">
        <v>241</v>
      </c>
    </row>
    <row r="6150" s="2" customFormat="1" ht="16.5" customHeight="1">
      <c r="A6150" s="42"/>
      <c r="B6150" s="43"/>
      <c r="C6150" s="218" t="s">
        <v>5420</v>
      </c>
      <c r="D6150" s="218" t="s">
        <v>243</v>
      </c>
      <c r="E6150" s="219" t="s">
        <v>5421</v>
      </c>
      <c r="F6150" s="220" t="s">
        <v>5422</v>
      </c>
      <c r="G6150" s="221" t="s">
        <v>515</v>
      </c>
      <c r="H6150" s="222">
        <v>10.9</v>
      </c>
      <c r="I6150" s="223"/>
      <c r="J6150" s="224">
        <f>ROUND(I6150*H6150,2)</f>
        <v>0</v>
      </c>
      <c r="K6150" s="220" t="s">
        <v>247</v>
      </c>
      <c r="L6150" s="48"/>
      <c r="M6150" s="225" t="s">
        <v>39</v>
      </c>
      <c r="N6150" s="226" t="s">
        <v>56</v>
      </c>
      <c r="O6150" s="88"/>
      <c r="P6150" s="227">
        <f>O6150*H6150</f>
        <v>0</v>
      </c>
      <c r="Q6150" s="227">
        <v>0</v>
      </c>
      <c r="R6150" s="227">
        <f>Q6150*H6150</f>
        <v>0</v>
      </c>
      <c r="S6150" s="227">
        <v>0</v>
      </c>
      <c r="T6150" s="228">
        <f>S6150*H6150</f>
        <v>0</v>
      </c>
      <c r="U6150" s="42"/>
      <c r="V6150" s="42"/>
      <c r="W6150" s="42"/>
      <c r="X6150" s="42"/>
      <c r="Y6150" s="42"/>
      <c r="Z6150" s="42"/>
      <c r="AA6150" s="42"/>
      <c r="AB6150" s="42"/>
      <c r="AC6150" s="42"/>
      <c r="AD6150" s="42"/>
      <c r="AE6150" s="42"/>
      <c r="AR6150" s="229" t="s">
        <v>462</v>
      </c>
      <c r="AT6150" s="229" t="s">
        <v>243</v>
      </c>
      <c r="AU6150" s="229" t="s">
        <v>93</v>
      </c>
      <c r="AY6150" s="20" t="s">
        <v>241</v>
      </c>
      <c r="BE6150" s="230">
        <f>IF(N6150="základní",J6150,0)</f>
        <v>0</v>
      </c>
      <c r="BF6150" s="230">
        <f>IF(N6150="snížená",J6150,0)</f>
        <v>0</v>
      </c>
      <c r="BG6150" s="230">
        <f>IF(N6150="zákl. přenesená",J6150,0)</f>
        <v>0</v>
      </c>
      <c r="BH6150" s="230">
        <f>IF(N6150="sníž. přenesená",J6150,0)</f>
        <v>0</v>
      </c>
      <c r="BI6150" s="230">
        <f>IF(N6150="nulová",J6150,0)</f>
        <v>0</v>
      </c>
      <c r="BJ6150" s="20" t="s">
        <v>23</v>
      </c>
      <c r="BK6150" s="230">
        <f>ROUND(I6150*H6150,2)</f>
        <v>0</v>
      </c>
      <c r="BL6150" s="20" t="s">
        <v>462</v>
      </c>
      <c r="BM6150" s="229" t="s">
        <v>5423</v>
      </c>
    </row>
    <row r="6151" s="2" customFormat="1">
      <c r="A6151" s="42"/>
      <c r="B6151" s="43"/>
      <c r="C6151" s="44"/>
      <c r="D6151" s="231" t="s">
        <v>250</v>
      </c>
      <c r="E6151" s="44"/>
      <c r="F6151" s="232" t="s">
        <v>5424</v>
      </c>
      <c r="G6151" s="44"/>
      <c r="H6151" s="44"/>
      <c r="I6151" s="233"/>
      <c r="J6151" s="44"/>
      <c r="K6151" s="44"/>
      <c r="L6151" s="48"/>
      <c r="M6151" s="234"/>
      <c r="N6151" s="235"/>
      <c r="O6151" s="88"/>
      <c r="P6151" s="88"/>
      <c r="Q6151" s="88"/>
      <c r="R6151" s="88"/>
      <c r="S6151" s="88"/>
      <c r="T6151" s="89"/>
      <c r="U6151" s="42"/>
      <c r="V6151" s="42"/>
      <c r="W6151" s="42"/>
      <c r="X6151" s="42"/>
      <c r="Y6151" s="42"/>
      <c r="Z6151" s="42"/>
      <c r="AA6151" s="42"/>
      <c r="AB6151" s="42"/>
      <c r="AC6151" s="42"/>
      <c r="AD6151" s="42"/>
      <c r="AE6151" s="42"/>
      <c r="AT6151" s="20" t="s">
        <v>250</v>
      </c>
      <c r="AU6151" s="20" t="s">
        <v>93</v>
      </c>
    </row>
    <row r="6152" s="13" customFormat="1">
      <c r="A6152" s="13"/>
      <c r="B6152" s="236"/>
      <c r="C6152" s="237"/>
      <c r="D6152" s="238" t="s">
        <v>252</v>
      </c>
      <c r="E6152" s="239" t="s">
        <v>39</v>
      </c>
      <c r="F6152" s="240" t="s">
        <v>3055</v>
      </c>
      <c r="G6152" s="237"/>
      <c r="H6152" s="239" t="s">
        <v>39</v>
      </c>
      <c r="I6152" s="241"/>
      <c r="J6152" s="237"/>
      <c r="K6152" s="237"/>
      <c r="L6152" s="242"/>
      <c r="M6152" s="243"/>
      <c r="N6152" s="244"/>
      <c r="O6152" s="244"/>
      <c r="P6152" s="244"/>
      <c r="Q6152" s="244"/>
      <c r="R6152" s="244"/>
      <c r="S6152" s="244"/>
      <c r="T6152" s="245"/>
      <c r="U6152" s="13"/>
      <c r="V6152" s="13"/>
      <c r="W6152" s="13"/>
      <c r="X6152" s="13"/>
      <c r="Y6152" s="13"/>
      <c r="Z6152" s="13"/>
      <c r="AA6152" s="13"/>
      <c r="AB6152" s="13"/>
      <c r="AC6152" s="13"/>
      <c r="AD6152" s="13"/>
      <c r="AE6152" s="13"/>
      <c r="AT6152" s="246" t="s">
        <v>252</v>
      </c>
      <c r="AU6152" s="246" t="s">
        <v>93</v>
      </c>
      <c r="AV6152" s="13" t="s">
        <v>23</v>
      </c>
      <c r="AW6152" s="13" t="s">
        <v>46</v>
      </c>
      <c r="AX6152" s="13" t="s">
        <v>85</v>
      </c>
      <c r="AY6152" s="246" t="s">
        <v>241</v>
      </c>
    </row>
    <row r="6153" s="14" customFormat="1">
      <c r="A6153" s="14"/>
      <c r="B6153" s="247"/>
      <c r="C6153" s="248"/>
      <c r="D6153" s="238" t="s">
        <v>252</v>
      </c>
      <c r="E6153" s="249" t="s">
        <v>39</v>
      </c>
      <c r="F6153" s="250" t="s">
        <v>5425</v>
      </c>
      <c r="G6153" s="248"/>
      <c r="H6153" s="251">
        <v>2.1000000000000001</v>
      </c>
      <c r="I6153" s="252"/>
      <c r="J6153" s="248"/>
      <c r="K6153" s="248"/>
      <c r="L6153" s="253"/>
      <c r="M6153" s="254"/>
      <c r="N6153" s="255"/>
      <c r="O6153" s="255"/>
      <c r="P6153" s="255"/>
      <c r="Q6153" s="255"/>
      <c r="R6153" s="255"/>
      <c r="S6153" s="255"/>
      <c r="T6153" s="256"/>
      <c r="U6153" s="14"/>
      <c r="V6153" s="14"/>
      <c r="W6153" s="14"/>
      <c r="X6153" s="14"/>
      <c r="Y6153" s="14"/>
      <c r="Z6153" s="14"/>
      <c r="AA6153" s="14"/>
      <c r="AB6153" s="14"/>
      <c r="AC6153" s="14"/>
      <c r="AD6153" s="14"/>
      <c r="AE6153" s="14"/>
      <c r="AT6153" s="257" t="s">
        <v>252</v>
      </c>
      <c r="AU6153" s="257" t="s">
        <v>93</v>
      </c>
      <c r="AV6153" s="14" t="s">
        <v>93</v>
      </c>
      <c r="AW6153" s="14" t="s">
        <v>46</v>
      </c>
      <c r="AX6153" s="14" t="s">
        <v>85</v>
      </c>
      <c r="AY6153" s="257" t="s">
        <v>241</v>
      </c>
    </row>
    <row r="6154" s="13" customFormat="1">
      <c r="A6154" s="13"/>
      <c r="B6154" s="236"/>
      <c r="C6154" s="237"/>
      <c r="D6154" s="238" t="s">
        <v>252</v>
      </c>
      <c r="E6154" s="239" t="s">
        <v>39</v>
      </c>
      <c r="F6154" s="240" t="s">
        <v>1306</v>
      </c>
      <c r="G6154" s="237"/>
      <c r="H6154" s="239" t="s">
        <v>39</v>
      </c>
      <c r="I6154" s="241"/>
      <c r="J6154" s="237"/>
      <c r="K6154" s="237"/>
      <c r="L6154" s="242"/>
      <c r="M6154" s="243"/>
      <c r="N6154" s="244"/>
      <c r="O6154" s="244"/>
      <c r="P6154" s="244"/>
      <c r="Q6154" s="244"/>
      <c r="R6154" s="244"/>
      <c r="S6154" s="244"/>
      <c r="T6154" s="245"/>
      <c r="U6154" s="13"/>
      <c r="V6154" s="13"/>
      <c r="W6154" s="13"/>
      <c r="X6154" s="13"/>
      <c r="Y6154" s="13"/>
      <c r="Z6154" s="13"/>
      <c r="AA6154" s="13"/>
      <c r="AB6154" s="13"/>
      <c r="AC6154" s="13"/>
      <c r="AD6154" s="13"/>
      <c r="AE6154" s="13"/>
      <c r="AT6154" s="246" t="s">
        <v>252</v>
      </c>
      <c r="AU6154" s="246" t="s">
        <v>93</v>
      </c>
      <c r="AV6154" s="13" t="s">
        <v>23</v>
      </c>
      <c r="AW6154" s="13" t="s">
        <v>46</v>
      </c>
      <c r="AX6154" s="13" t="s">
        <v>85</v>
      </c>
      <c r="AY6154" s="246" t="s">
        <v>241</v>
      </c>
    </row>
    <row r="6155" s="13" customFormat="1">
      <c r="A6155" s="13"/>
      <c r="B6155" s="236"/>
      <c r="C6155" s="237"/>
      <c r="D6155" s="238" t="s">
        <v>252</v>
      </c>
      <c r="E6155" s="239" t="s">
        <v>39</v>
      </c>
      <c r="F6155" s="240" t="s">
        <v>2072</v>
      </c>
      <c r="G6155" s="237"/>
      <c r="H6155" s="239" t="s">
        <v>39</v>
      </c>
      <c r="I6155" s="241"/>
      <c r="J6155" s="237"/>
      <c r="K6155" s="237"/>
      <c r="L6155" s="242"/>
      <c r="M6155" s="243"/>
      <c r="N6155" s="244"/>
      <c r="O6155" s="244"/>
      <c r="P6155" s="244"/>
      <c r="Q6155" s="244"/>
      <c r="R6155" s="244"/>
      <c r="S6155" s="244"/>
      <c r="T6155" s="245"/>
      <c r="U6155" s="13"/>
      <c r="V6155" s="13"/>
      <c r="W6155" s="13"/>
      <c r="X6155" s="13"/>
      <c r="Y6155" s="13"/>
      <c r="Z6155" s="13"/>
      <c r="AA6155" s="13"/>
      <c r="AB6155" s="13"/>
      <c r="AC6155" s="13"/>
      <c r="AD6155" s="13"/>
      <c r="AE6155" s="13"/>
      <c r="AT6155" s="246" t="s">
        <v>252</v>
      </c>
      <c r="AU6155" s="246" t="s">
        <v>93</v>
      </c>
      <c r="AV6155" s="13" t="s">
        <v>23</v>
      </c>
      <c r="AW6155" s="13" t="s">
        <v>46</v>
      </c>
      <c r="AX6155" s="13" t="s">
        <v>85</v>
      </c>
      <c r="AY6155" s="246" t="s">
        <v>241</v>
      </c>
    </row>
    <row r="6156" s="14" customFormat="1">
      <c r="A6156" s="14"/>
      <c r="B6156" s="247"/>
      <c r="C6156" s="248"/>
      <c r="D6156" s="238" t="s">
        <v>252</v>
      </c>
      <c r="E6156" s="249" t="s">
        <v>39</v>
      </c>
      <c r="F6156" s="250" t="s">
        <v>5426</v>
      </c>
      <c r="G6156" s="248"/>
      <c r="H6156" s="251">
        <v>8.8000000000000007</v>
      </c>
      <c r="I6156" s="252"/>
      <c r="J6156" s="248"/>
      <c r="K6156" s="248"/>
      <c r="L6156" s="253"/>
      <c r="M6156" s="254"/>
      <c r="N6156" s="255"/>
      <c r="O6156" s="255"/>
      <c r="P6156" s="255"/>
      <c r="Q6156" s="255"/>
      <c r="R6156" s="255"/>
      <c r="S6156" s="255"/>
      <c r="T6156" s="256"/>
      <c r="U6156" s="14"/>
      <c r="V6156" s="14"/>
      <c r="W6156" s="14"/>
      <c r="X6156" s="14"/>
      <c r="Y6156" s="14"/>
      <c r="Z6156" s="14"/>
      <c r="AA6156" s="14"/>
      <c r="AB6156" s="14"/>
      <c r="AC6156" s="14"/>
      <c r="AD6156" s="14"/>
      <c r="AE6156" s="14"/>
      <c r="AT6156" s="257" t="s">
        <v>252</v>
      </c>
      <c r="AU6156" s="257" t="s">
        <v>93</v>
      </c>
      <c r="AV6156" s="14" t="s">
        <v>93</v>
      </c>
      <c r="AW6156" s="14" t="s">
        <v>46</v>
      </c>
      <c r="AX6156" s="14" t="s">
        <v>85</v>
      </c>
      <c r="AY6156" s="257" t="s">
        <v>241</v>
      </c>
    </row>
    <row r="6157" s="15" customFormat="1">
      <c r="A6157" s="15"/>
      <c r="B6157" s="258"/>
      <c r="C6157" s="259"/>
      <c r="D6157" s="238" t="s">
        <v>252</v>
      </c>
      <c r="E6157" s="260" t="s">
        <v>39</v>
      </c>
      <c r="F6157" s="261" t="s">
        <v>274</v>
      </c>
      <c r="G6157" s="259"/>
      <c r="H6157" s="262">
        <v>10.9</v>
      </c>
      <c r="I6157" s="263"/>
      <c r="J6157" s="259"/>
      <c r="K6157" s="259"/>
      <c r="L6157" s="264"/>
      <c r="M6157" s="265"/>
      <c r="N6157" s="266"/>
      <c r="O6157" s="266"/>
      <c r="P6157" s="266"/>
      <c r="Q6157" s="266"/>
      <c r="R6157" s="266"/>
      <c r="S6157" s="266"/>
      <c r="T6157" s="267"/>
      <c r="U6157" s="15"/>
      <c r="V6157" s="15"/>
      <c r="W6157" s="15"/>
      <c r="X6157" s="15"/>
      <c r="Y6157" s="15"/>
      <c r="Z6157" s="15"/>
      <c r="AA6157" s="15"/>
      <c r="AB6157" s="15"/>
      <c r="AC6157" s="15"/>
      <c r="AD6157" s="15"/>
      <c r="AE6157" s="15"/>
      <c r="AT6157" s="268" t="s">
        <v>252</v>
      </c>
      <c r="AU6157" s="268" t="s">
        <v>93</v>
      </c>
      <c r="AV6157" s="15" t="s">
        <v>248</v>
      </c>
      <c r="AW6157" s="15" t="s">
        <v>46</v>
      </c>
      <c r="AX6157" s="15" t="s">
        <v>23</v>
      </c>
      <c r="AY6157" s="268" t="s">
        <v>241</v>
      </c>
    </row>
    <row r="6158" s="2" customFormat="1" ht="16.5" customHeight="1">
      <c r="A6158" s="42"/>
      <c r="B6158" s="43"/>
      <c r="C6158" s="218" t="s">
        <v>5427</v>
      </c>
      <c r="D6158" s="218" t="s">
        <v>243</v>
      </c>
      <c r="E6158" s="219" t="s">
        <v>5428</v>
      </c>
      <c r="F6158" s="220" t="s">
        <v>5429</v>
      </c>
      <c r="G6158" s="221" t="s">
        <v>515</v>
      </c>
      <c r="H6158" s="222">
        <v>5</v>
      </c>
      <c r="I6158" s="223"/>
      <c r="J6158" s="224">
        <f>ROUND(I6158*H6158,2)</f>
        <v>0</v>
      </c>
      <c r="K6158" s="220" t="s">
        <v>247</v>
      </c>
      <c r="L6158" s="48"/>
      <c r="M6158" s="225" t="s">
        <v>39</v>
      </c>
      <c r="N6158" s="226" t="s">
        <v>56</v>
      </c>
      <c r="O6158" s="88"/>
      <c r="P6158" s="227">
        <f>O6158*H6158</f>
        <v>0</v>
      </c>
      <c r="Q6158" s="227">
        <v>0</v>
      </c>
      <c r="R6158" s="227">
        <f>Q6158*H6158</f>
        <v>0</v>
      </c>
      <c r="S6158" s="227">
        <v>0.0016999999999999999</v>
      </c>
      <c r="T6158" s="228">
        <f>S6158*H6158</f>
        <v>0.0084999999999999989</v>
      </c>
      <c r="U6158" s="42"/>
      <c r="V6158" s="42"/>
      <c r="W6158" s="42"/>
      <c r="X6158" s="42"/>
      <c r="Y6158" s="42"/>
      <c r="Z6158" s="42"/>
      <c r="AA6158" s="42"/>
      <c r="AB6158" s="42"/>
      <c r="AC6158" s="42"/>
      <c r="AD6158" s="42"/>
      <c r="AE6158" s="42"/>
      <c r="AR6158" s="229" t="s">
        <v>462</v>
      </c>
      <c r="AT6158" s="229" t="s">
        <v>243</v>
      </c>
      <c r="AU6158" s="229" t="s">
        <v>93</v>
      </c>
      <c r="AY6158" s="20" t="s">
        <v>241</v>
      </c>
      <c r="BE6158" s="230">
        <f>IF(N6158="základní",J6158,0)</f>
        <v>0</v>
      </c>
      <c r="BF6158" s="230">
        <f>IF(N6158="snížená",J6158,0)</f>
        <v>0</v>
      </c>
      <c r="BG6158" s="230">
        <f>IF(N6158="zákl. přenesená",J6158,0)</f>
        <v>0</v>
      </c>
      <c r="BH6158" s="230">
        <f>IF(N6158="sníž. přenesená",J6158,0)</f>
        <v>0</v>
      </c>
      <c r="BI6158" s="230">
        <f>IF(N6158="nulová",J6158,0)</f>
        <v>0</v>
      </c>
      <c r="BJ6158" s="20" t="s">
        <v>23</v>
      </c>
      <c r="BK6158" s="230">
        <f>ROUND(I6158*H6158,2)</f>
        <v>0</v>
      </c>
      <c r="BL6158" s="20" t="s">
        <v>462</v>
      </c>
      <c r="BM6158" s="229" t="s">
        <v>5430</v>
      </c>
    </row>
    <row r="6159" s="2" customFormat="1">
      <c r="A6159" s="42"/>
      <c r="B6159" s="43"/>
      <c r="C6159" s="44"/>
      <c r="D6159" s="231" t="s">
        <v>250</v>
      </c>
      <c r="E6159" s="44"/>
      <c r="F6159" s="232" t="s">
        <v>5431</v>
      </c>
      <c r="G6159" s="44"/>
      <c r="H6159" s="44"/>
      <c r="I6159" s="233"/>
      <c r="J6159" s="44"/>
      <c r="K6159" s="44"/>
      <c r="L6159" s="48"/>
      <c r="M6159" s="234"/>
      <c r="N6159" s="235"/>
      <c r="O6159" s="88"/>
      <c r="P6159" s="88"/>
      <c r="Q6159" s="88"/>
      <c r="R6159" s="88"/>
      <c r="S6159" s="88"/>
      <c r="T6159" s="89"/>
      <c r="U6159" s="42"/>
      <c r="V6159" s="42"/>
      <c r="W6159" s="42"/>
      <c r="X6159" s="42"/>
      <c r="Y6159" s="42"/>
      <c r="Z6159" s="42"/>
      <c r="AA6159" s="42"/>
      <c r="AB6159" s="42"/>
      <c r="AC6159" s="42"/>
      <c r="AD6159" s="42"/>
      <c r="AE6159" s="42"/>
      <c r="AT6159" s="20" t="s">
        <v>250</v>
      </c>
      <c r="AU6159" s="20" t="s">
        <v>93</v>
      </c>
    </row>
    <row r="6160" s="13" customFormat="1">
      <c r="A6160" s="13"/>
      <c r="B6160" s="236"/>
      <c r="C6160" s="237"/>
      <c r="D6160" s="238" t="s">
        <v>252</v>
      </c>
      <c r="E6160" s="239" t="s">
        <v>39</v>
      </c>
      <c r="F6160" s="240" t="s">
        <v>3709</v>
      </c>
      <c r="G6160" s="237"/>
      <c r="H6160" s="239" t="s">
        <v>39</v>
      </c>
      <c r="I6160" s="241"/>
      <c r="J6160" s="237"/>
      <c r="K6160" s="237"/>
      <c r="L6160" s="242"/>
      <c r="M6160" s="243"/>
      <c r="N6160" s="244"/>
      <c r="O6160" s="244"/>
      <c r="P6160" s="244"/>
      <c r="Q6160" s="244"/>
      <c r="R6160" s="244"/>
      <c r="S6160" s="244"/>
      <c r="T6160" s="245"/>
      <c r="U6160" s="13"/>
      <c r="V6160" s="13"/>
      <c r="W6160" s="13"/>
      <c r="X6160" s="13"/>
      <c r="Y6160" s="13"/>
      <c r="Z6160" s="13"/>
      <c r="AA6160" s="13"/>
      <c r="AB6160" s="13"/>
      <c r="AC6160" s="13"/>
      <c r="AD6160" s="13"/>
      <c r="AE6160" s="13"/>
      <c r="AT6160" s="246" t="s">
        <v>252</v>
      </c>
      <c r="AU6160" s="246" t="s">
        <v>93</v>
      </c>
      <c r="AV6160" s="13" t="s">
        <v>23</v>
      </c>
      <c r="AW6160" s="13" t="s">
        <v>46</v>
      </c>
      <c r="AX6160" s="13" t="s">
        <v>85</v>
      </c>
      <c r="AY6160" s="246" t="s">
        <v>241</v>
      </c>
    </row>
    <row r="6161" s="13" customFormat="1">
      <c r="A6161" s="13"/>
      <c r="B6161" s="236"/>
      <c r="C6161" s="237"/>
      <c r="D6161" s="238" t="s">
        <v>252</v>
      </c>
      <c r="E6161" s="239" t="s">
        <v>39</v>
      </c>
      <c r="F6161" s="240" t="s">
        <v>5406</v>
      </c>
      <c r="G6161" s="237"/>
      <c r="H6161" s="239" t="s">
        <v>39</v>
      </c>
      <c r="I6161" s="241"/>
      <c r="J6161" s="237"/>
      <c r="K6161" s="237"/>
      <c r="L6161" s="242"/>
      <c r="M6161" s="243"/>
      <c r="N6161" s="244"/>
      <c r="O6161" s="244"/>
      <c r="P6161" s="244"/>
      <c r="Q6161" s="244"/>
      <c r="R6161" s="244"/>
      <c r="S6161" s="244"/>
      <c r="T6161" s="245"/>
      <c r="U6161" s="13"/>
      <c r="V6161" s="13"/>
      <c r="W6161" s="13"/>
      <c r="X6161" s="13"/>
      <c r="Y6161" s="13"/>
      <c r="Z6161" s="13"/>
      <c r="AA6161" s="13"/>
      <c r="AB6161" s="13"/>
      <c r="AC6161" s="13"/>
      <c r="AD6161" s="13"/>
      <c r="AE6161" s="13"/>
      <c r="AT6161" s="246" t="s">
        <v>252</v>
      </c>
      <c r="AU6161" s="246" t="s">
        <v>93</v>
      </c>
      <c r="AV6161" s="13" t="s">
        <v>23</v>
      </c>
      <c r="AW6161" s="13" t="s">
        <v>46</v>
      </c>
      <c r="AX6161" s="13" t="s">
        <v>85</v>
      </c>
      <c r="AY6161" s="246" t="s">
        <v>241</v>
      </c>
    </row>
    <row r="6162" s="14" customFormat="1">
      <c r="A6162" s="14"/>
      <c r="B6162" s="247"/>
      <c r="C6162" s="248"/>
      <c r="D6162" s="238" t="s">
        <v>252</v>
      </c>
      <c r="E6162" s="249" t="s">
        <v>39</v>
      </c>
      <c r="F6162" s="250" t="s">
        <v>4268</v>
      </c>
      <c r="G6162" s="248"/>
      <c r="H6162" s="251">
        <v>5</v>
      </c>
      <c r="I6162" s="252"/>
      <c r="J6162" s="248"/>
      <c r="K6162" s="248"/>
      <c r="L6162" s="253"/>
      <c r="M6162" s="254"/>
      <c r="N6162" s="255"/>
      <c r="O6162" s="255"/>
      <c r="P6162" s="255"/>
      <c r="Q6162" s="255"/>
      <c r="R6162" s="255"/>
      <c r="S6162" s="255"/>
      <c r="T6162" s="256"/>
      <c r="U6162" s="14"/>
      <c r="V6162" s="14"/>
      <c r="W6162" s="14"/>
      <c r="X6162" s="14"/>
      <c r="Y6162" s="14"/>
      <c r="Z6162" s="14"/>
      <c r="AA6162" s="14"/>
      <c r="AB6162" s="14"/>
      <c r="AC6162" s="14"/>
      <c r="AD6162" s="14"/>
      <c r="AE6162" s="14"/>
      <c r="AT6162" s="257" t="s">
        <v>252</v>
      </c>
      <c r="AU6162" s="257" t="s">
        <v>93</v>
      </c>
      <c r="AV6162" s="14" t="s">
        <v>93</v>
      </c>
      <c r="AW6162" s="14" t="s">
        <v>46</v>
      </c>
      <c r="AX6162" s="14" t="s">
        <v>23</v>
      </c>
      <c r="AY6162" s="257" t="s">
        <v>241</v>
      </c>
    </row>
    <row r="6163" s="2" customFormat="1" ht="16.5" customHeight="1">
      <c r="A6163" s="42"/>
      <c r="B6163" s="43"/>
      <c r="C6163" s="218" t="s">
        <v>5432</v>
      </c>
      <c r="D6163" s="218" t="s">
        <v>243</v>
      </c>
      <c r="E6163" s="219" t="s">
        <v>5433</v>
      </c>
      <c r="F6163" s="220" t="s">
        <v>5434</v>
      </c>
      <c r="G6163" s="221" t="s">
        <v>515</v>
      </c>
      <c r="H6163" s="222">
        <v>69.900000000000006</v>
      </c>
      <c r="I6163" s="223"/>
      <c r="J6163" s="224">
        <f>ROUND(I6163*H6163,2)</f>
        <v>0</v>
      </c>
      <c r="K6163" s="220" t="s">
        <v>247</v>
      </c>
      <c r="L6163" s="48"/>
      <c r="M6163" s="225" t="s">
        <v>39</v>
      </c>
      <c r="N6163" s="226" t="s">
        <v>56</v>
      </c>
      <c r="O6163" s="88"/>
      <c r="P6163" s="227">
        <f>O6163*H6163</f>
        <v>0</v>
      </c>
      <c r="Q6163" s="227">
        <v>0</v>
      </c>
      <c r="R6163" s="227">
        <f>Q6163*H6163</f>
        <v>0</v>
      </c>
      <c r="S6163" s="227">
        <v>0.00167</v>
      </c>
      <c r="T6163" s="228">
        <f>S6163*H6163</f>
        <v>0.11673300000000002</v>
      </c>
      <c r="U6163" s="42"/>
      <c r="V6163" s="42"/>
      <c r="W6163" s="42"/>
      <c r="X6163" s="42"/>
      <c r="Y6163" s="42"/>
      <c r="Z6163" s="42"/>
      <c r="AA6163" s="42"/>
      <c r="AB6163" s="42"/>
      <c r="AC6163" s="42"/>
      <c r="AD6163" s="42"/>
      <c r="AE6163" s="42"/>
      <c r="AR6163" s="229" t="s">
        <v>462</v>
      </c>
      <c r="AT6163" s="229" t="s">
        <v>243</v>
      </c>
      <c r="AU6163" s="229" t="s">
        <v>93</v>
      </c>
      <c r="AY6163" s="20" t="s">
        <v>241</v>
      </c>
      <c r="BE6163" s="230">
        <f>IF(N6163="základní",J6163,0)</f>
        <v>0</v>
      </c>
      <c r="BF6163" s="230">
        <f>IF(N6163="snížená",J6163,0)</f>
        <v>0</v>
      </c>
      <c r="BG6163" s="230">
        <f>IF(N6163="zákl. přenesená",J6163,0)</f>
        <v>0</v>
      </c>
      <c r="BH6163" s="230">
        <f>IF(N6163="sníž. přenesená",J6163,0)</f>
        <v>0</v>
      </c>
      <c r="BI6163" s="230">
        <f>IF(N6163="nulová",J6163,0)</f>
        <v>0</v>
      </c>
      <c r="BJ6163" s="20" t="s">
        <v>23</v>
      </c>
      <c r="BK6163" s="230">
        <f>ROUND(I6163*H6163,2)</f>
        <v>0</v>
      </c>
      <c r="BL6163" s="20" t="s">
        <v>462</v>
      </c>
      <c r="BM6163" s="229" t="s">
        <v>5435</v>
      </c>
    </row>
    <row r="6164" s="2" customFormat="1">
      <c r="A6164" s="42"/>
      <c r="B6164" s="43"/>
      <c r="C6164" s="44"/>
      <c r="D6164" s="231" t="s">
        <v>250</v>
      </c>
      <c r="E6164" s="44"/>
      <c r="F6164" s="232" t="s">
        <v>5436</v>
      </c>
      <c r="G6164" s="44"/>
      <c r="H6164" s="44"/>
      <c r="I6164" s="233"/>
      <c r="J6164" s="44"/>
      <c r="K6164" s="44"/>
      <c r="L6164" s="48"/>
      <c r="M6164" s="234"/>
      <c r="N6164" s="235"/>
      <c r="O6164" s="88"/>
      <c r="P6164" s="88"/>
      <c r="Q6164" s="88"/>
      <c r="R6164" s="88"/>
      <c r="S6164" s="88"/>
      <c r="T6164" s="89"/>
      <c r="U6164" s="42"/>
      <c r="V6164" s="42"/>
      <c r="W6164" s="42"/>
      <c r="X6164" s="42"/>
      <c r="Y6164" s="42"/>
      <c r="Z6164" s="42"/>
      <c r="AA6164" s="42"/>
      <c r="AB6164" s="42"/>
      <c r="AC6164" s="42"/>
      <c r="AD6164" s="42"/>
      <c r="AE6164" s="42"/>
      <c r="AT6164" s="20" t="s">
        <v>250</v>
      </c>
      <c r="AU6164" s="20" t="s">
        <v>93</v>
      </c>
    </row>
    <row r="6165" s="13" customFormat="1">
      <c r="A6165" s="13"/>
      <c r="B6165" s="236"/>
      <c r="C6165" s="237"/>
      <c r="D6165" s="238" t="s">
        <v>252</v>
      </c>
      <c r="E6165" s="239" t="s">
        <v>39</v>
      </c>
      <c r="F6165" s="240" t="s">
        <v>5437</v>
      </c>
      <c r="G6165" s="237"/>
      <c r="H6165" s="239" t="s">
        <v>39</v>
      </c>
      <c r="I6165" s="241"/>
      <c r="J6165" s="237"/>
      <c r="K6165" s="237"/>
      <c r="L6165" s="242"/>
      <c r="M6165" s="243"/>
      <c r="N6165" s="244"/>
      <c r="O6165" s="244"/>
      <c r="P6165" s="244"/>
      <c r="Q6165" s="244"/>
      <c r="R6165" s="244"/>
      <c r="S6165" s="244"/>
      <c r="T6165" s="245"/>
      <c r="U6165" s="13"/>
      <c r="V6165" s="13"/>
      <c r="W6165" s="13"/>
      <c r="X6165" s="13"/>
      <c r="Y6165" s="13"/>
      <c r="Z6165" s="13"/>
      <c r="AA6165" s="13"/>
      <c r="AB6165" s="13"/>
      <c r="AC6165" s="13"/>
      <c r="AD6165" s="13"/>
      <c r="AE6165" s="13"/>
      <c r="AT6165" s="246" t="s">
        <v>252</v>
      </c>
      <c r="AU6165" s="246" t="s">
        <v>93</v>
      </c>
      <c r="AV6165" s="13" t="s">
        <v>23</v>
      </c>
      <c r="AW6165" s="13" t="s">
        <v>46</v>
      </c>
      <c r="AX6165" s="13" t="s">
        <v>85</v>
      </c>
      <c r="AY6165" s="246" t="s">
        <v>241</v>
      </c>
    </row>
    <row r="6166" s="13" customFormat="1">
      <c r="A6166" s="13"/>
      <c r="B6166" s="236"/>
      <c r="C6166" s="237"/>
      <c r="D6166" s="238" t="s">
        <v>252</v>
      </c>
      <c r="E6166" s="239" t="s">
        <v>39</v>
      </c>
      <c r="F6166" s="240" t="s">
        <v>3709</v>
      </c>
      <c r="G6166" s="237"/>
      <c r="H6166" s="239" t="s">
        <v>39</v>
      </c>
      <c r="I6166" s="241"/>
      <c r="J6166" s="237"/>
      <c r="K6166" s="237"/>
      <c r="L6166" s="242"/>
      <c r="M6166" s="243"/>
      <c r="N6166" s="244"/>
      <c r="O6166" s="244"/>
      <c r="P6166" s="244"/>
      <c r="Q6166" s="244"/>
      <c r="R6166" s="244"/>
      <c r="S6166" s="244"/>
      <c r="T6166" s="245"/>
      <c r="U6166" s="13"/>
      <c r="V6166" s="13"/>
      <c r="W6166" s="13"/>
      <c r="X6166" s="13"/>
      <c r="Y6166" s="13"/>
      <c r="Z6166" s="13"/>
      <c r="AA6166" s="13"/>
      <c r="AB6166" s="13"/>
      <c r="AC6166" s="13"/>
      <c r="AD6166" s="13"/>
      <c r="AE6166" s="13"/>
      <c r="AT6166" s="246" t="s">
        <v>252</v>
      </c>
      <c r="AU6166" s="246" t="s">
        <v>93</v>
      </c>
      <c r="AV6166" s="13" t="s">
        <v>23</v>
      </c>
      <c r="AW6166" s="13" t="s">
        <v>46</v>
      </c>
      <c r="AX6166" s="13" t="s">
        <v>85</v>
      </c>
      <c r="AY6166" s="246" t="s">
        <v>241</v>
      </c>
    </row>
    <row r="6167" s="13" customFormat="1">
      <c r="A6167" s="13"/>
      <c r="B6167" s="236"/>
      <c r="C6167" s="237"/>
      <c r="D6167" s="238" t="s">
        <v>252</v>
      </c>
      <c r="E6167" s="239" t="s">
        <v>39</v>
      </c>
      <c r="F6167" s="240" t="s">
        <v>3869</v>
      </c>
      <c r="G6167" s="237"/>
      <c r="H6167" s="239" t="s">
        <v>39</v>
      </c>
      <c r="I6167" s="241"/>
      <c r="J6167" s="237"/>
      <c r="K6167" s="237"/>
      <c r="L6167" s="242"/>
      <c r="M6167" s="243"/>
      <c r="N6167" s="244"/>
      <c r="O6167" s="244"/>
      <c r="P6167" s="244"/>
      <c r="Q6167" s="244"/>
      <c r="R6167" s="244"/>
      <c r="S6167" s="244"/>
      <c r="T6167" s="245"/>
      <c r="U6167" s="13"/>
      <c r="V6167" s="13"/>
      <c r="W6167" s="13"/>
      <c r="X6167" s="13"/>
      <c r="Y6167" s="13"/>
      <c r="Z6167" s="13"/>
      <c r="AA6167" s="13"/>
      <c r="AB6167" s="13"/>
      <c r="AC6167" s="13"/>
      <c r="AD6167" s="13"/>
      <c r="AE6167" s="13"/>
      <c r="AT6167" s="246" t="s">
        <v>252</v>
      </c>
      <c r="AU6167" s="246" t="s">
        <v>93</v>
      </c>
      <c r="AV6167" s="13" t="s">
        <v>23</v>
      </c>
      <c r="AW6167" s="13" t="s">
        <v>46</v>
      </c>
      <c r="AX6167" s="13" t="s">
        <v>85</v>
      </c>
      <c r="AY6167" s="246" t="s">
        <v>241</v>
      </c>
    </row>
    <row r="6168" s="14" customFormat="1">
      <c r="A6168" s="14"/>
      <c r="B6168" s="247"/>
      <c r="C6168" s="248"/>
      <c r="D6168" s="238" t="s">
        <v>252</v>
      </c>
      <c r="E6168" s="249" t="s">
        <v>39</v>
      </c>
      <c r="F6168" s="250" t="s">
        <v>5438</v>
      </c>
      <c r="G6168" s="248"/>
      <c r="H6168" s="251">
        <v>2.7000000000000002</v>
      </c>
      <c r="I6168" s="252"/>
      <c r="J6168" s="248"/>
      <c r="K6168" s="248"/>
      <c r="L6168" s="253"/>
      <c r="M6168" s="254"/>
      <c r="N6168" s="255"/>
      <c r="O6168" s="255"/>
      <c r="P6168" s="255"/>
      <c r="Q6168" s="255"/>
      <c r="R6168" s="255"/>
      <c r="S6168" s="255"/>
      <c r="T6168" s="256"/>
      <c r="U6168" s="14"/>
      <c r="V6168" s="14"/>
      <c r="W6168" s="14"/>
      <c r="X6168" s="14"/>
      <c r="Y6168" s="14"/>
      <c r="Z6168" s="14"/>
      <c r="AA6168" s="14"/>
      <c r="AB6168" s="14"/>
      <c r="AC6168" s="14"/>
      <c r="AD6168" s="14"/>
      <c r="AE6168" s="14"/>
      <c r="AT6168" s="257" t="s">
        <v>252</v>
      </c>
      <c r="AU6168" s="257" t="s">
        <v>93</v>
      </c>
      <c r="AV6168" s="14" t="s">
        <v>93</v>
      </c>
      <c r="AW6168" s="14" t="s">
        <v>46</v>
      </c>
      <c r="AX6168" s="14" t="s">
        <v>85</v>
      </c>
      <c r="AY6168" s="257" t="s">
        <v>241</v>
      </c>
    </row>
    <row r="6169" s="14" customFormat="1">
      <c r="A6169" s="14"/>
      <c r="B6169" s="247"/>
      <c r="C6169" s="248"/>
      <c r="D6169" s="238" t="s">
        <v>252</v>
      </c>
      <c r="E6169" s="249" t="s">
        <v>39</v>
      </c>
      <c r="F6169" s="250" t="s">
        <v>5439</v>
      </c>
      <c r="G6169" s="248"/>
      <c r="H6169" s="251">
        <v>1.2</v>
      </c>
      <c r="I6169" s="252"/>
      <c r="J6169" s="248"/>
      <c r="K6169" s="248"/>
      <c r="L6169" s="253"/>
      <c r="M6169" s="254"/>
      <c r="N6169" s="255"/>
      <c r="O6169" s="255"/>
      <c r="P6169" s="255"/>
      <c r="Q6169" s="255"/>
      <c r="R6169" s="255"/>
      <c r="S6169" s="255"/>
      <c r="T6169" s="256"/>
      <c r="U6169" s="14"/>
      <c r="V6169" s="14"/>
      <c r="W6169" s="14"/>
      <c r="X6169" s="14"/>
      <c r="Y6169" s="14"/>
      <c r="Z6169" s="14"/>
      <c r="AA6169" s="14"/>
      <c r="AB6169" s="14"/>
      <c r="AC6169" s="14"/>
      <c r="AD6169" s="14"/>
      <c r="AE6169" s="14"/>
      <c r="AT6169" s="257" t="s">
        <v>252</v>
      </c>
      <c r="AU6169" s="257" t="s">
        <v>93</v>
      </c>
      <c r="AV6169" s="14" t="s">
        <v>93</v>
      </c>
      <c r="AW6169" s="14" t="s">
        <v>46</v>
      </c>
      <c r="AX6169" s="14" t="s">
        <v>85</v>
      </c>
      <c r="AY6169" s="257" t="s">
        <v>241</v>
      </c>
    </row>
    <row r="6170" s="14" customFormat="1">
      <c r="A6170" s="14"/>
      <c r="B6170" s="247"/>
      <c r="C6170" s="248"/>
      <c r="D6170" s="238" t="s">
        <v>252</v>
      </c>
      <c r="E6170" s="249" t="s">
        <v>39</v>
      </c>
      <c r="F6170" s="250" t="s">
        <v>5440</v>
      </c>
      <c r="G6170" s="248"/>
      <c r="H6170" s="251">
        <v>1.8</v>
      </c>
      <c r="I6170" s="252"/>
      <c r="J6170" s="248"/>
      <c r="K6170" s="248"/>
      <c r="L6170" s="253"/>
      <c r="M6170" s="254"/>
      <c r="N6170" s="255"/>
      <c r="O6170" s="255"/>
      <c r="P6170" s="255"/>
      <c r="Q6170" s="255"/>
      <c r="R6170" s="255"/>
      <c r="S6170" s="255"/>
      <c r="T6170" s="256"/>
      <c r="U6170" s="14"/>
      <c r="V6170" s="14"/>
      <c r="W6170" s="14"/>
      <c r="X6170" s="14"/>
      <c r="Y6170" s="14"/>
      <c r="Z6170" s="14"/>
      <c r="AA6170" s="14"/>
      <c r="AB6170" s="14"/>
      <c r="AC6170" s="14"/>
      <c r="AD6170" s="14"/>
      <c r="AE6170" s="14"/>
      <c r="AT6170" s="257" t="s">
        <v>252</v>
      </c>
      <c r="AU6170" s="257" t="s">
        <v>93</v>
      </c>
      <c r="AV6170" s="14" t="s">
        <v>93</v>
      </c>
      <c r="AW6170" s="14" t="s">
        <v>46</v>
      </c>
      <c r="AX6170" s="14" t="s">
        <v>85</v>
      </c>
      <c r="AY6170" s="257" t="s">
        <v>241</v>
      </c>
    </row>
    <row r="6171" s="13" customFormat="1">
      <c r="A6171" s="13"/>
      <c r="B6171" s="236"/>
      <c r="C6171" s="237"/>
      <c r="D6171" s="238" t="s">
        <v>252</v>
      </c>
      <c r="E6171" s="239" t="s">
        <v>39</v>
      </c>
      <c r="F6171" s="240" t="s">
        <v>3870</v>
      </c>
      <c r="G6171" s="237"/>
      <c r="H6171" s="239" t="s">
        <v>39</v>
      </c>
      <c r="I6171" s="241"/>
      <c r="J6171" s="237"/>
      <c r="K6171" s="237"/>
      <c r="L6171" s="242"/>
      <c r="M6171" s="243"/>
      <c r="N6171" s="244"/>
      <c r="O6171" s="244"/>
      <c r="P6171" s="244"/>
      <c r="Q6171" s="244"/>
      <c r="R6171" s="244"/>
      <c r="S6171" s="244"/>
      <c r="T6171" s="245"/>
      <c r="U6171" s="13"/>
      <c r="V6171" s="13"/>
      <c r="W6171" s="13"/>
      <c r="X6171" s="13"/>
      <c r="Y6171" s="13"/>
      <c r="Z6171" s="13"/>
      <c r="AA6171" s="13"/>
      <c r="AB6171" s="13"/>
      <c r="AC6171" s="13"/>
      <c r="AD6171" s="13"/>
      <c r="AE6171" s="13"/>
      <c r="AT6171" s="246" t="s">
        <v>252</v>
      </c>
      <c r="AU6171" s="246" t="s">
        <v>93</v>
      </c>
      <c r="AV6171" s="13" t="s">
        <v>23</v>
      </c>
      <c r="AW6171" s="13" t="s">
        <v>46</v>
      </c>
      <c r="AX6171" s="13" t="s">
        <v>85</v>
      </c>
      <c r="AY6171" s="246" t="s">
        <v>241</v>
      </c>
    </row>
    <row r="6172" s="14" customFormat="1">
      <c r="A6172" s="14"/>
      <c r="B6172" s="247"/>
      <c r="C6172" s="248"/>
      <c r="D6172" s="238" t="s">
        <v>252</v>
      </c>
      <c r="E6172" s="249" t="s">
        <v>39</v>
      </c>
      <c r="F6172" s="250" t="s">
        <v>5441</v>
      </c>
      <c r="G6172" s="248"/>
      <c r="H6172" s="251">
        <v>2.3999999999999999</v>
      </c>
      <c r="I6172" s="252"/>
      <c r="J6172" s="248"/>
      <c r="K6172" s="248"/>
      <c r="L6172" s="253"/>
      <c r="M6172" s="254"/>
      <c r="N6172" s="255"/>
      <c r="O6172" s="255"/>
      <c r="P6172" s="255"/>
      <c r="Q6172" s="255"/>
      <c r="R6172" s="255"/>
      <c r="S6172" s="255"/>
      <c r="T6172" s="256"/>
      <c r="U6172" s="14"/>
      <c r="V6172" s="14"/>
      <c r="W6172" s="14"/>
      <c r="X6172" s="14"/>
      <c r="Y6172" s="14"/>
      <c r="Z6172" s="14"/>
      <c r="AA6172" s="14"/>
      <c r="AB6172" s="14"/>
      <c r="AC6172" s="14"/>
      <c r="AD6172" s="14"/>
      <c r="AE6172" s="14"/>
      <c r="AT6172" s="257" t="s">
        <v>252</v>
      </c>
      <c r="AU6172" s="257" t="s">
        <v>93</v>
      </c>
      <c r="AV6172" s="14" t="s">
        <v>93</v>
      </c>
      <c r="AW6172" s="14" t="s">
        <v>46</v>
      </c>
      <c r="AX6172" s="14" t="s">
        <v>85</v>
      </c>
      <c r="AY6172" s="257" t="s">
        <v>241</v>
      </c>
    </row>
    <row r="6173" s="14" customFormat="1">
      <c r="A6173" s="14"/>
      <c r="B6173" s="247"/>
      <c r="C6173" s="248"/>
      <c r="D6173" s="238" t="s">
        <v>252</v>
      </c>
      <c r="E6173" s="249" t="s">
        <v>39</v>
      </c>
      <c r="F6173" s="250" t="s">
        <v>5442</v>
      </c>
      <c r="G6173" s="248"/>
      <c r="H6173" s="251">
        <v>6</v>
      </c>
      <c r="I6173" s="252"/>
      <c r="J6173" s="248"/>
      <c r="K6173" s="248"/>
      <c r="L6173" s="253"/>
      <c r="M6173" s="254"/>
      <c r="N6173" s="255"/>
      <c r="O6173" s="255"/>
      <c r="P6173" s="255"/>
      <c r="Q6173" s="255"/>
      <c r="R6173" s="255"/>
      <c r="S6173" s="255"/>
      <c r="T6173" s="256"/>
      <c r="U6173" s="14"/>
      <c r="V6173" s="14"/>
      <c r="W6173" s="14"/>
      <c r="X6173" s="14"/>
      <c r="Y6173" s="14"/>
      <c r="Z6173" s="14"/>
      <c r="AA6173" s="14"/>
      <c r="AB6173" s="14"/>
      <c r="AC6173" s="14"/>
      <c r="AD6173" s="14"/>
      <c r="AE6173" s="14"/>
      <c r="AT6173" s="257" t="s">
        <v>252</v>
      </c>
      <c r="AU6173" s="257" t="s">
        <v>93</v>
      </c>
      <c r="AV6173" s="14" t="s">
        <v>93</v>
      </c>
      <c r="AW6173" s="14" t="s">
        <v>46</v>
      </c>
      <c r="AX6173" s="14" t="s">
        <v>85</v>
      </c>
      <c r="AY6173" s="257" t="s">
        <v>241</v>
      </c>
    </row>
    <row r="6174" s="14" customFormat="1">
      <c r="A6174" s="14"/>
      <c r="B6174" s="247"/>
      <c r="C6174" s="248"/>
      <c r="D6174" s="238" t="s">
        <v>252</v>
      </c>
      <c r="E6174" s="249" t="s">
        <v>39</v>
      </c>
      <c r="F6174" s="250" t="s">
        <v>5443</v>
      </c>
      <c r="G6174" s="248"/>
      <c r="H6174" s="251">
        <v>2.3999999999999999</v>
      </c>
      <c r="I6174" s="252"/>
      <c r="J6174" s="248"/>
      <c r="K6174" s="248"/>
      <c r="L6174" s="253"/>
      <c r="M6174" s="254"/>
      <c r="N6174" s="255"/>
      <c r="O6174" s="255"/>
      <c r="P6174" s="255"/>
      <c r="Q6174" s="255"/>
      <c r="R6174" s="255"/>
      <c r="S6174" s="255"/>
      <c r="T6174" s="256"/>
      <c r="U6174" s="14"/>
      <c r="V6174" s="14"/>
      <c r="W6174" s="14"/>
      <c r="X6174" s="14"/>
      <c r="Y6174" s="14"/>
      <c r="Z6174" s="14"/>
      <c r="AA6174" s="14"/>
      <c r="AB6174" s="14"/>
      <c r="AC6174" s="14"/>
      <c r="AD6174" s="14"/>
      <c r="AE6174" s="14"/>
      <c r="AT6174" s="257" t="s">
        <v>252</v>
      </c>
      <c r="AU6174" s="257" t="s">
        <v>93</v>
      </c>
      <c r="AV6174" s="14" t="s">
        <v>93</v>
      </c>
      <c r="AW6174" s="14" t="s">
        <v>46</v>
      </c>
      <c r="AX6174" s="14" t="s">
        <v>85</v>
      </c>
      <c r="AY6174" s="257" t="s">
        <v>241</v>
      </c>
    </row>
    <row r="6175" s="13" customFormat="1">
      <c r="A6175" s="13"/>
      <c r="B6175" s="236"/>
      <c r="C6175" s="237"/>
      <c r="D6175" s="238" t="s">
        <v>252</v>
      </c>
      <c r="E6175" s="239" t="s">
        <v>39</v>
      </c>
      <c r="F6175" s="240" t="s">
        <v>3885</v>
      </c>
      <c r="G6175" s="237"/>
      <c r="H6175" s="239" t="s">
        <v>39</v>
      </c>
      <c r="I6175" s="241"/>
      <c r="J6175" s="237"/>
      <c r="K6175" s="237"/>
      <c r="L6175" s="242"/>
      <c r="M6175" s="243"/>
      <c r="N6175" s="244"/>
      <c r="O6175" s="244"/>
      <c r="P6175" s="244"/>
      <c r="Q6175" s="244"/>
      <c r="R6175" s="244"/>
      <c r="S6175" s="244"/>
      <c r="T6175" s="245"/>
      <c r="U6175" s="13"/>
      <c r="V6175" s="13"/>
      <c r="W6175" s="13"/>
      <c r="X6175" s="13"/>
      <c r="Y6175" s="13"/>
      <c r="Z6175" s="13"/>
      <c r="AA6175" s="13"/>
      <c r="AB6175" s="13"/>
      <c r="AC6175" s="13"/>
      <c r="AD6175" s="13"/>
      <c r="AE6175" s="13"/>
      <c r="AT6175" s="246" t="s">
        <v>252</v>
      </c>
      <c r="AU6175" s="246" t="s">
        <v>93</v>
      </c>
      <c r="AV6175" s="13" t="s">
        <v>23</v>
      </c>
      <c r="AW6175" s="13" t="s">
        <v>46</v>
      </c>
      <c r="AX6175" s="13" t="s">
        <v>85</v>
      </c>
      <c r="AY6175" s="246" t="s">
        <v>241</v>
      </c>
    </row>
    <row r="6176" s="14" customFormat="1">
      <c r="A6176" s="14"/>
      <c r="B6176" s="247"/>
      <c r="C6176" s="248"/>
      <c r="D6176" s="238" t="s">
        <v>252</v>
      </c>
      <c r="E6176" s="249" t="s">
        <v>39</v>
      </c>
      <c r="F6176" s="250" t="s">
        <v>5444</v>
      </c>
      <c r="G6176" s="248"/>
      <c r="H6176" s="251">
        <v>3</v>
      </c>
      <c r="I6176" s="252"/>
      <c r="J6176" s="248"/>
      <c r="K6176" s="248"/>
      <c r="L6176" s="253"/>
      <c r="M6176" s="254"/>
      <c r="N6176" s="255"/>
      <c r="O6176" s="255"/>
      <c r="P6176" s="255"/>
      <c r="Q6176" s="255"/>
      <c r="R6176" s="255"/>
      <c r="S6176" s="255"/>
      <c r="T6176" s="256"/>
      <c r="U6176" s="14"/>
      <c r="V6176" s="14"/>
      <c r="W6176" s="14"/>
      <c r="X6176" s="14"/>
      <c r="Y6176" s="14"/>
      <c r="Z6176" s="14"/>
      <c r="AA6176" s="14"/>
      <c r="AB6176" s="14"/>
      <c r="AC6176" s="14"/>
      <c r="AD6176" s="14"/>
      <c r="AE6176" s="14"/>
      <c r="AT6176" s="257" t="s">
        <v>252</v>
      </c>
      <c r="AU6176" s="257" t="s">
        <v>93</v>
      </c>
      <c r="AV6176" s="14" t="s">
        <v>93</v>
      </c>
      <c r="AW6176" s="14" t="s">
        <v>46</v>
      </c>
      <c r="AX6176" s="14" t="s">
        <v>85</v>
      </c>
      <c r="AY6176" s="257" t="s">
        <v>241</v>
      </c>
    </row>
    <row r="6177" s="13" customFormat="1">
      <c r="A6177" s="13"/>
      <c r="B6177" s="236"/>
      <c r="C6177" s="237"/>
      <c r="D6177" s="238" t="s">
        <v>252</v>
      </c>
      <c r="E6177" s="239" t="s">
        <v>39</v>
      </c>
      <c r="F6177" s="240" t="s">
        <v>3871</v>
      </c>
      <c r="G6177" s="237"/>
      <c r="H6177" s="239" t="s">
        <v>39</v>
      </c>
      <c r="I6177" s="241"/>
      <c r="J6177" s="237"/>
      <c r="K6177" s="237"/>
      <c r="L6177" s="242"/>
      <c r="M6177" s="243"/>
      <c r="N6177" s="244"/>
      <c r="O6177" s="244"/>
      <c r="P6177" s="244"/>
      <c r="Q6177" s="244"/>
      <c r="R6177" s="244"/>
      <c r="S6177" s="244"/>
      <c r="T6177" s="245"/>
      <c r="U6177" s="13"/>
      <c r="V6177" s="13"/>
      <c r="W6177" s="13"/>
      <c r="X6177" s="13"/>
      <c r="Y6177" s="13"/>
      <c r="Z6177" s="13"/>
      <c r="AA6177" s="13"/>
      <c r="AB6177" s="13"/>
      <c r="AC6177" s="13"/>
      <c r="AD6177" s="13"/>
      <c r="AE6177" s="13"/>
      <c r="AT6177" s="246" t="s">
        <v>252</v>
      </c>
      <c r="AU6177" s="246" t="s">
        <v>93</v>
      </c>
      <c r="AV6177" s="13" t="s">
        <v>23</v>
      </c>
      <c r="AW6177" s="13" t="s">
        <v>46</v>
      </c>
      <c r="AX6177" s="13" t="s">
        <v>85</v>
      </c>
      <c r="AY6177" s="246" t="s">
        <v>241</v>
      </c>
    </row>
    <row r="6178" s="14" customFormat="1">
      <c r="A6178" s="14"/>
      <c r="B6178" s="247"/>
      <c r="C6178" s="248"/>
      <c r="D6178" s="238" t="s">
        <v>252</v>
      </c>
      <c r="E6178" s="249" t="s">
        <v>39</v>
      </c>
      <c r="F6178" s="250" t="s">
        <v>5445</v>
      </c>
      <c r="G6178" s="248"/>
      <c r="H6178" s="251">
        <v>1.8</v>
      </c>
      <c r="I6178" s="252"/>
      <c r="J6178" s="248"/>
      <c r="K6178" s="248"/>
      <c r="L6178" s="253"/>
      <c r="M6178" s="254"/>
      <c r="N6178" s="255"/>
      <c r="O6178" s="255"/>
      <c r="P6178" s="255"/>
      <c r="Q6178" s="255"/>
      <c r="R6178" s="255"/>
      <c r="S6178" s="255"/>
      <c r="T6178" s="256"/>
      <c r="U6178" s="14"/>
      <c r="V6178" s="14"/>
      <c r="W6178" s="14"/>
      <c r="X6178" s="14"/>
      <c r="Y6178" s="14"/>
      <c r="Z6178" s="14"/>
      <c r="AA6178" s="14"/>
      <c r="AB6178" s="14"/>
      <c r="AC6178" s="14"/>
      <c r="AD6178" s="14"/>
      <c r="AE6178" s="14"/>
      <c r="AT6178" s="257" t="s">
        <v>252</v>
      </c>
      <c r="AU6178" s="257" t="s">
        <v>93</v>
      </c>
      <c r="AV6178" s="14" t="s">
        <v>93</v>
      </c>
      <c r="AW6178" s="14" t="s">
        <v>46</v>
      </c>
      <c r="AX6178" s="14" t="s">
        <v>85</v>
      </c>
      <c r="AY6178" s="257" t="s">
        <v>241</v>
      </c>
    </row>
    <row r="6179" s="14" customFormat="1">
      <c r="A6179" s="14"/>
      <c r="B6179" s="247"/>
      <c r="C6179" s="248"/>
      <c r="D6179" s="238" t="s">
        <v>252</v>
      </c>
      <c r="E6179" s="249" t="s">
        <v>39</v>
      </c>
      <c r="F6179" s="250" t="s">
        <v>5446</v>
      </c>
      <c r="G6179" s="248"/>
      <c r="H6179" s="251">
        <v>1.8</v>
      </c>
      <c r="I6179" s="252"/>
      <c r="J6179" s="248"/>
      <c r="K6179" s="248"/>
      <c r="L6179" s="253"/>
      <c r="M6179" s="254"/>
      <c r="N6179" s="255"/>
      <c r="O6179" s="255"/>
      <c r="P6179" s="255"/>
      <c r="Q6179" s="255"/>
      <c r="R6179" s="255"/>
      <c r="S6179" s="255"/>
      <c r="T6179" s="256"/>
      <c r="U6179" s="14"/>
      <c r="V6179" s="14"/>
      <c r="W6179" s="14"/>
      <c r="X6179" s="14"/>
      <c r="Y6179" s="14"/>
      <c r="Z6179" s="14"/>
      <c r="AA6179" s="14"/>
      <c r="AB6179" s="14"/>
      <c r="AC6179" s="14"/>
      <c r="AD6179" s="14"/>
      <c r="AE6179" s="14"/>
      <c r="AT6179" s="257" t="s">
        <v>252</v>
      </c>
      <c r="AU6179" s="257" t="s">
        <v>93</v>
      </c>
      <c r="AV6179" s="14" t="s">
        <v>93</v>
      </c>
      <c r="AW6179" s="14" t="s">
        <v>46</v>
      </c>
      <c r="AX6179" s="14" t="s">
        <v>85</v>
      </c>
      <c r="AY6179" s="257" t="s">
        <v>241</v>
      </c>
    </row>
    <row r="6180" s="13" customFormat="1">
      <c r="A6180" s="13"/>
      <c r="B6180" s="236"/>
      <c r="C6180" s="237"/>
      <c r="D6180" s="238" t="s">
        <v>252</v>
      </c>
      <c r="E6180" s="239" t="s">
        <v>39</v>
      </c>
      <c r="F6180" s="240" t="s">
        <v>3887</v>
      </c>
      <c r="G6180" s="237"/>
      <c r="H6180" s="239" t="s">
        <v>39</v>
      </c>
      <c r="I6180" s="241"/>
      <c r="J6180" s="237"/>
      <c r="K6180" s="237"/>
      <c r="L6180" s="242"/>
      <c r="M6180" s="243"/>
      <c r="N6180" s="244"/>
      <c r="O6180" s="244"/>
      <c r="P6180" s="244"/>
      <c r="Q6180" s="244"/>
      <c r="R6180" s="244"/>
      <c r="S6180" s="244"/>
      <c r="T6180" s="245"/>
      <c r="U6180" s="13"/>
      <c r="V6180" s="13"/>
      <c r="W6180" s="13"/>
      <c r="X6180" s="13"/>
      <c r="Y6180" s="13"/>
      <c r="Z6180" s="13"/>
      <c r="AA6180" s="13"/>
      <c r="AB6180" s="13"/>
      <c r="AC6180" s="13"/>
      <c r="AD6180" s="13"/>
      <c r="AE6180" s="13"/>
      <c r="AT6180" s="246" t="s">
        <v>252</v>
      </c>
      <c r="AU6180" s="246" t="s">
        <v>93</v>
      </c>
      <c r="AV6180" s="13" t="s">
        <v>23</v>
      </c>
      <c r="AW6180" s="13" t="s">
        <v>46</v>
      </c>
      <c r="AX6180" s="13" t="s">
        <v>85</v>
      </c>
      <c r="AY6180" s="246" t="s">
        <v>241</v>
      </c>
    </row>
    <row r="6181" s="14" customFormat="1">
      <c r="A6181" s="14"/>
      <c r="B6181" s="247"/>
      <c r="C6181" s="248"/>
      <c r="D6181" s="238" t="s">
        <v>252</v>
      </c>
      <c r="E6181" s="249" t="s">
        <v>39</v>
      </c>
      <c r="F6181" s="250" t="s">
        <v>5447</v>
      </c>
      <c r="G6181" s="248"/>
      <c r="H6181" s="251">
        <v>1.5</v>
      </c>
      <c r="I6181" s="252"/>
      <c r="J6181" s="248"/>
      <c r="K6181" s="248"/>
      <c r="L6181" s="253"/>
      <c r="M6181" s="254"/>
      <c r="N6181" s="255"/>
      <c r="O6181" s="255"/>
      <c r="P6181" s="255"/>
      <c r="Q6181" s="255"/>
      <c r="R6181" s="255"/>
      <c r="S6181" s="255"/>
      <c r="T6181" s="256"/>
      <c r="U6181" s="14"/>
      <c r="V6181" s="14"/>
      <c r="W6181" s="14"/>
      <c r="X6181" s="14"/>
      <c r="Y6181" s="14"/>
      <c r="Z6181" s="14"/>
      <c r="AA6181" s="14"/>
      <c r="AB6181" s="14"/>
      <c r="AC6181" s="14"/>
      <c r="AD6181" s="14"/>
      <c r="AE6181" s="14"/>
      <c r="AT6181" s="257" t="s">
        <v>252</v>
      </c>
      <c r="AU6181" s="257" t="s">
        <v>93</v>
      </c>
      <c r="AV6181" s="14" t="s">
        <v>93</v>
      </c>
      <c r="AW6181" s="14" t="s">
        <v>46</v>
      </c>
      <c r="AX6181" s="14" t="s">
        <v>85</v>
      </c>
      <c r="AY6181" s="257" t="s">
        <v>241</v>
      </c>
    </row>
    <row r="6182" s="14" customFormat="1">
      <c r="A6182" s="14"/>
      <c r="B6182" s="247"/>
      <c r="C6182" s="248"/>
      <c r="D6182" s="238" t="s">
        <v>252</v>
      </c>
      <c r="E6182" s="249" t="s">
        <v>39</v>
      </c>
      <c r="F6182" s="250" t="s">
        <v>5448</v>
      </c>
      <c r="G6182" s="248"/>
      <c r="H6182" s="251">
        <v>14.4</v>
      </c>
      <c r="I6182" s="252"/>
      <c r="J6182" s="248"/>
      <c r="K6182" s="248"/>
      <c r="L6182" s="253"/>
      <c r="M6182" s="254"/>
      <c r="N6182" s="255"/>
      <c r="O6182" s="255"/>
      <c r="P6182" s="255"/>
      <c r="Q6182" s="255"/>
      <c r="R6182" s="255"/>
      <c r="S6182" s="255"/>
      <c r="T6182" s="256"/>
      <c r="U6182" s="14"/>
      <c r="V6182" s="14"/>
      <c r="W6182" s="14"/>
      <c r="X6182" s="14"/>
      <c r="Y6182" s="14"/>
      <c r="Z6182" s="14"/>
      <c r="AA6182" s="14"/>
      <c r="AB6182" s="14"/>
      <c r="AC6182" s="14"/>
      <c r="AD6182" s="14"/>
      <c r="AE6182" s="14"/>
      <c r="AT6182" s="257" t="s">
        <v>252</v>
      </c>
      <c r="AU6182" s="257" t="s">
        <v>93</v>
      </c>
      <c r="AV6182" s="14" t="s">
        <v>93</v>
      </c>
      <c r="AW6182" s="14" t="s">
        <v>46</v>
      </c>
      <c r="AX6182" s="14" t="s">
        <v>85</v>
      </c>
      <c r="AY6182" s="257" t="s">
        <v>241</v>
      </c>
    </row>
    <row r="6183" s="13" customFormat="1">
      <c r="A6183" s="13"/>
      <c r="B6183" s="236"/>
      <c r="C6183" s="237"/>
      <c r="D6183" s="238" t="s">
        <v>252</v>
      </c>
      <c r="E6183" s="239" t="s">
        <v>39</v>
      </c>
      <c r="F6183" s="240" t="s">
        <v>2443</v>
      </c>
      <c r="G6183" s="237"/>
      <c r="H6183" s="239" t="s">
        <v>39</v>
      </c>
      <c r="I6183" s="241"/>
      <c r="J6183" s="237"/>
      <c r="K6183" s="237"/>
      <c r="L6183" s="242"/>
      <c r="M6183" s="243"/>
      <c r="N6183" s="244"/>
      <c r="O6183" s="244"/>
      <c r="P6183" s="244"/>
      <c r="Q6183" s="244"/>
      <c r="R6183" s="244"/>
      <c r="S6183" s="244"/>
      <c r="T6183" s="245"/>
      <c r="U6183" s="13"/>
      <c r="V6183" s="13"/>
      <c r="W6183" s="13"/>
      <c r="X6183" s="13"/>
      <c r="Y6183" s="13"/>
      <c r="Z6183" s="13"/>
      <c r="AA6183" s="13"/>
      <c r="AB6183" s="13"/>
      <c r="AC6183" s="13"/>
      <c r="AD6183" s="13"/>
      <c r="AE6183" s="13"/>
      <c r="AT6183" s="246" t="s">
        <v>252</v>
      </c>
      <c r="AU6183" s="246" t="s">
        <v>93</v>
      </c>
      <c r="AV6183" s="13" t="s">
        <v>23</v>
      </c>
      <c r="AW6183" s="13" t="s">
        <v>46</v>
      </c>
      <c r="AX6183" s="13" t="s">
        <v>85</v>
      </c>
      <c r="AY6183" s="246" t="s">
        <v>241</v>
      </c>
    </row>
    <row r="6184" s="13" customFormat="1">
      <c r="A6184" s="13"/>
      <c r="B6184" s="236"/>
      <c r="C6184" s="237"/>
      <c r="D6184" s="238" t="s">
        <v>252</v>
      </c>
      <c r="E6184" s="239" t="s">
        <v>39</v>
      </c>
      <c r="F6184" s="240" t="s">
        <v>3869</v>
      </c>
      <c r="G6184" s="237"/>
      <c r="H6184" s="239" t="s">
        <v>39</v>
      </c>
      <c r="I6184" s="241"/>
      <c r="J6184" s="237"/>
      <c r="K6184" s="237"/>
      <c r="L6184" s="242"/>
      <c r="M6184" s="243"/>
      <c r="N6184" s="244"/>
      <c r="O6184" s="244"/>
      <c r="P6184" s="244"/>
      <c r="Q6184" s="244"/>
      <c r="R6184" s="244"/>
      <c r="S6184" s="244"/>
      <c r="T6184" s="245"/>
      <c r="U6184" s="13"/>
      <c r="V6184" s="13"/>
      <c r="W6184" s="13"/>
      <c r="X6184" s="13"/>
      <c r="Y6184" s="13"/>
      <c r="Z6184" s="13"/>
      <c r="AA6184" s="13"/>
      <c r="AB6184" s="13"/>
      <c r="AC6184" s="13"/>
      <c r="AD6184" s="13"/>
      <c r="AE6184" s="13"/>
      <c r="AT6184" s="246" t="s">
        <v>252</v>
      </c>
      <c r="AU6184" s="246" t="s">
        <v>93</v>
      </c>
      <c r="AV6184" s="13" t="s">
        <v>23</v>
      </c>
      <c r="AW6184" s="13" t="s">
        <v>46</v>
      </c>
      <c r="AX6184" s="13" t="s">
        <v>85</v>
      </c>
      <c r="AY6184" s="246" t="s">
        <v>241</v>
      </c>
    </row>
    <row r="6185" s="14" customFormat="1">
      <c r="A6185" s="14"/>
      <c r="B6185" s="247"/>
      <c r="C6185" s="248"/>
      <c r="D6185" s="238" t="s">
        <v>252</v>
      </c>
      <c r="E6185" s="249" t="s">
        <v>39</v>
      </c>
      <c r="F6185" s="250" t="s">
        <v>5438</v>
      </c>
      <c r="G6185" s="248"/>
      <c r="H6185" s="251">
        <v>2.7000000000000002</v>
      </c>
      <c r="I6185" s="252"/>
      <c r="J6185" s="248"/>
      <c r="K6185" s="248"/>
      <c r="L6185" s="253"/>
      <c r="M6185" s="254"/>
      <c r="N6185" s="255"/>
      <c r="O6185" s="255"/>
      <c r="P6185" s="255"/>
      <c r="Q6185" s="255"/>
      <c r="R6185" s="255"/>
      <c r="S6185" s="255"/>
      <c r="T6185" s="256"/>
      <c r="U6185" s="14"/>
      <c r="V6185" s="14"/>
      <c r="W6185" s="14"/>
      <c r="X6185" s="14"/>
      <c r="Y6185" s="14"/>
      <c r="Z6185" s="14"/>
      <c r="AA6185" s="14"/>
      <c r="AB6185" s="14"/>
      <c r="AC6185" s="14"/>
      <c r="AD6185" s="14"/>
      <c r="AE6185" s="14"/>
      <c r="AT6185" s="257" t="s">
        <v>252</v>
      </c>
      <c r="AU6185" s="257" t="s">
        <v>93</v>
      </c>
      <c r="AV6185" s="14" t="s">
        <v>93</v>
      </c>
      <c r="AW6185" s="14" t="s">
        <v>46</v>
      </c>
      <c r="AX6185" s="14" t="s">
        <v>85</v>
      </c>
      <c r="AY6185" s="257" t="s">
        <v>241</v>
      </c>
    </row>
    <row r="6186" s="14" customFormat="1">
      <c r="A6186" s="14"/>
      <c r="B6186" s="247"/>
      <c r="C6186" s="248"/>
      <c r="D6186" s="238" t="s">
        <v>252</v>
      </c>
      <c r="E6186" s="249" t="s">
        <v>39</v>
      </c>
      <c r="F6186" s="250" t="s">
        <v>5449</v>
      </c>
      <c r="G6186" s="248"/>
      <c r="H6186" s="251">
        <v>3.6000000000000001</v>
      </c>
      <c r="I6186" s="252"/>
      <c r="J6186" s="248"/>
      <c r="K6186" s="248"/>
      <c r="L6186" s="253"/>
      <c r="M6186" s="254"/>
      <c r="N6186" s="255"/>
      <c r="O6186" s="255"/>
      <c r="P6186" s="255"/>
      <c r="Q6186" s="255"/>
      <c r="R6186" s="255"/>
      <c r="S6186" s="255"/>
      <c r="T6186" s="256"/>
      <c r="U6186" s="14"/>
      <c r="V6186" s="14"/>
      <c r="W6186" s="14"/>
      <c r="X6186" s="14"/>
      <c r="Y6186" s="14"/>
      <c r="Z6186" s="14"/>
      <c r="AA6186" s="14"/>
      <c r="AB6186" s="14"/>
      <c r="AC6186" s="14"/>
      <c r="AD6186" s="14"/>
      <c r="AE6186" s="14"/>
      <c r="AT6186" s="257" t="s">
        <v>252</v>
      </c>
      <c r="AU6186" s="257" t="s">
        <v>93</v>
      </c>
      <c r="AV6186" s="14" t="s">
        <v>93</v>
      </c>
      <c r="AW6186" s="14" t="s">
        <v>46</v>
      </c>
      <c r="AX6186" s="14" t="s">
        <v>85</v>
      </c>
      <c r="AY6186" s="257" t="s">
        <v>241</v>
      </c>
    </row>
    <row r="6187" s="13" customFormat="1">
      <c r="A6187" s="13"/>
      <c r="B6187" s="236"/>
      <c r="C6187" s="237"/>
      <c r="D6187" s="238" t="s">
        <v>252</v>
      </c>
      <c r="E6187" s="239" t="s">
        <v>39</v>
      </c>
      <c r="F6187" s="240" t="s">
        <v>3871</v>
      </c>
      <c r="G6187" s="237"/>
      <c r="H6187" s="239" t="s">
        <v>39</v>
      </c>
      <c r="I6187" s="241"/>
      <c r="J6187" s="237"/>
      <c r="K6187" s="237"/>
      <c r="L6187" s="242"/>
      <c r="M6187" s="243"/>
      <c r="N6187" s="244"/>
      <c r="O6187" s="244"/>
      <c r="P6187" s="244"/>
      <c r="Q6187" s="244"/>
      <c r="R6187" s="244"/>
      <c r="S6187" s="244"/>
      <c r="T6187" s="245"/>
      <c r="U6187" s="13"/>
      <c r="V6187" s="13"/>
      <c r="W6187" s="13"/>
      <c r="X6187" s="13"/>
      <c r="Y6187" s="13"/>
      <c r="Z6187" s="13"/>
      <c r="AA6187" s="13"/>
      <c r="AB6187" s="13"/>
      <c r="AC6187" s="13"/>
      <c r="AD6187" s="13"/>
      <c r="AE6187" s="13"/>
      <c r="AT6187" s="246" t="s">
        <v>252</v>
      </c>
      <c r="AU6187" s="246" t="s">
        <v>93</v>
      </c>
      <c r="AV6187" s="13" t="s">
        <v>23</v>
      </c>
      <c r="AW6187" s="13" t="s">
        <v>46</v>
      </c>
      <c r="AX6187" s="13" t="s">
        <v>85</v>
      </c>
      <c r="AY6187" s="246" t="s">
        <v>241</v>
      </c>
    </row>
    <row r="6188" s="14" customFormat="1">
      <c r="A6188" s="14"/>
      <c r="B6188" s="247"/>
      <c r="C6188" s="248"/>
      <c r="D6188" s="238" t="s">
        <v>252</v>
      </c>
      <c r="E6188" s="249" t="s">
        <v>39</v>
      </c>
      <c r="F6188" s="250" t="s">
        <v>5445</v>
      </c>
      <c r="G6188" s="248"/>
      <c r="H6188" s="251">
        <v>1.8</v>
      </c>
      <c r="I6188" s="252"/>
      <c r="J6188" s="248"/>
      <c r="K6188" s="248"/>
      <c r="L6188" s="253"/>
      <c r="M6188" s="254"/>
      <c r="N6188" s="255"/>
      <c r="O6188" s="255"/>
      <c r="P6188" s="255"/>
      <c r="Q6188" s="255"/>
      <c r="R6188" s="255"/>
      <c r="S6188" s="255"/>
      <c r="T6188" s="256"/>
      <c r="U6188" s="14"/>
      <c r="V6188" s="14"/>
      <c r="W6188" s="14"/>
      <c r="X6188" s="14"/>
      <c r="Y6188" s="14"/>
      <c r="Z6188" s="14"/>
      <c r="AA6188" s="14"/>
      <c r="AB6188" s="14"/>
      <c r="AC6188" s="14"/>
      <c r="AD6188" s="14"/>
      <c r="AE6188" s="14"/>
      <c r="AT6188" s="257" t="s">
        <v>252</v>
      </c>
      <c r="AU6188" s="257" t="s">
        <v>93</v>
      </c>
      <c r="AV6188" s="14" t="s">
        <v>93</v>
      </c>
      <c r="AW6188" s="14" t="s">
        <v>46</v>
      </c>
      <c r="AX6188" s="14" t="s">
        <v>85</v>
      </c>
      <c r="AY6188" s="257" t="s">
        <v>241</v>
      </c>
    </row>
    <row r="6189" s="14" customFormat="1">
      <c r="A6189" s="14"/>
      <c r="B6189" s="247"/>
      <c r="C6189" s="248"/>
      <c r="D6189" s="238" t="s">
        <v>252</v>
      </c>
      <c r="E6189" s="249" t="s">
        <v>39</v>
      </c>
      <c r="F6189" s="250" t="s">
        <v>5446</v>
      </c>
      <c r="G6189" s="248"/>
      <c r="H6189" s="251">
        <v>1.8</v>
      </c>
      <c r="I6189" s="252"/>
      <c r="J6189" s="248"/>
      <c r="K6189" s="248"/>
      <c r="L6189" s="253"/>
      <c r="M6189" s="254"/>
      <c r="N6189" s="255"/>
      <c r="O6189" s="255"/>
      <c r="P6189" s="255"/>
      <c r="Q6189" s="255"/>
      <c r="R6189" s="255"/>
      <c r="S6189" s="255"/>
      <c r="T6189" s="256"/>
      <c r="U6189" s="14"/>
      <c r="V6189" s="14"/>
      <c r="W6189" s="14"/>
      <c r="X6189" s="14"/>
      <c r="Y6189" s="14"/>
      <c r="Z6189" s="14"/>
      <c r="AA6189" s="14"/>
      <c r="AB6189" s="14"/>
      <c r="AC6189" s="14"/>
      <c r="AD6189" s="14"/>
      <c r="AE6189" s="14"/>
      <c r="AT6189" s="257" t="s">
        <v>252</v>
      </c>
      <c r="AU6189" s="257" t="s">
        <v>93</v>
      </c>
      <c r="AV6189" s="14" t="s">
        <v>93</v>
      </c>
      <c r="AW6189" s="14" t="s">
        <v>46</v>
      </c>
      <c r="AX6189" s="14" t="s">
        <v>85</v>
      </c>
      <c r="AY6189" s="257" t="s">
        <v>241</v>
      </c>
    </row>
    <row r="6190" s="14" customFormat="1">
      <c r="A6190" s="14"/>
      <c r="B6190" s="247"/>
      <c r="C6190" s="248"/>
      <c r="D6190" s="238" t="s">
        <v>252</v>
      </c>
      <c r="E6190" s="249" t="s">
        <v>39</v>
      </c>
      <c r="F6190" s="250" t="s">
        <v>5440</v>
      </c>
      <c r="G6190" s="248"/>
      <c r="H6190" s="251">
        <v>1.8</v>
      </c>
      <c r="I6190" s="252"/>
      <c r="J6190" s="248"/>
      <c r="K6190" s="248"/>
      <c r="L6190" s="253"/>
      <c r="M6190" s="254"/>
      <c r="N6190" s="255"/>
      <c r="O6190" s="255"/>
      <c r="P6190" s="255"/>
      <c r="Q6190" s="255"/>
      <c r="R6190" s="255"/>
      <c r="S6190" s="255"/>
      <c r="T6190" s="256"/>
      <c r="U6190" s="14"/>
      <c r="V6190" s="14"/>
      <c r="W6190" s="14"/>
      <c r="X6190" s="14"/>
      <c r="Y6190" s="14"/>
      <c r="Z6190" s="14"/>
      <c r="AA6190" s="14"/>
      <c r="AB6190" s="14"/>
      <c r="AC6190" s="14"/>
      <c r="AD6190" s="14"/>
      <c r="AE6190" s="14"/>
      <c r="AT6190" s="257" t="s">
        <v>252</v>
      </c>
      <c r="AU6190" s="257" t="s">
        <v>93</v>
      </c>
      <c r="AV6190" s="14" t="s">
        <v>93</v>
      </c>
      <c r="AW6190" s="14" t="s">
        <v>46</v>
      </c>
      <c r="AX6190" s="14" t="s">
        <v>85</v>
      </c>
      <c r="AY6190" s="257" t="s">
        <v>241</v>
      </c>
    </row>
    <row r="6191" s="13" customFormat="1">
      <c r="A6191" s="13"/>
      <c r="B6191" s="236"/>
      <c r="C6191" s="237"/>
      <c r="D6191" s="238" t="s">
        <v>252</v>
      </c>
      <c r="E6191" s="239" t="s">
        <v>39</v>
      </c>
      <c r="F6191" s="240" t="s">
        <v>3887</v>
      </c>
      <c r="G6191" s="237"/>
      <c r="H6191" s="239" t="s">
        <v>39</v>
      </c>
      <c r="I6191" s="241"/>
      <c r="J6191" s="237"/>
      <c r="K6191" s="237"/>
      <c r="L6191" s="242"/>
      <c r="M6191" s="243"/>
      <c r="N6191" s="244"/>
      <c r="O6191" s="244"/>
      <c r="P6191" s="244"/>
      <c r="Q6191" s="244"/>
      <c r="R6191" s="244"/>
      <c r="S6191" s="244"/>
      <c r="T6191" s="245"/>
      <c r="U6191" s="13"/>
      <c r="V6191" s="13"/>
      <c r="W6191" s="13"/>
      <c r="X6191" s="13"/>
      <c r="Y6191" s="13"/>
      <c r="Z6191" s="13"/>
      <c r="AA6191" s="13"/>
      <c r="AB6191" s="13"/>
      <c r="AC6191" s="13"/>
      <c r="AD6191" s="13"/>
      <c r="AE6191" s="13"/>
      <c r="AT6191" s="246" t="s">
        <v>252</v>
      </c>
      <c r="AU6191" s="246" t="s">
        <v>93</v>
      </c>
      <c r="AV6191" s="13" t="s">
        <v>23</v>
      </c>
      <c r="AW6191" s="13" t="s">
        <v>46</v>
      </c>
      <c r="AX6191" s="13" t="s">
        <v>85</v>
      </c>
      <c r="AY6191" s="246" t="s">
        <v>241</v>
      </c>
    </row>
    <row r="6192" s="14" customFormat="1">
      <c r="A6192" s="14"/>
      <c r="B6192" s="247"/>
      <c r="C6192" s="248"/>
      <c r="D6192" s="238" t="s">
        <v>252</v>
      </c>
      <c r="E6192" s="249" t="s">
        <v>39</v>
      </c>
      <c r="F6192" s="250" t="s">
        <v>5450</v>
      </c>
      <c r="G6192" s="248"/>
      <c r="H6192" s="251">
        <v>9.5999999999999996</v>
      </c>
      <c r="I6192" s="252"/>
      <c r="J6192" s="248"/>
      <c r="K6192" s="248"/>
      <c r="L6192" s="253"/>
      <c r="M6192" s="254"/>
      <c r="N6192" s="255"/>
      <c r="O6192" s="255"/>
      <c r="P6192" s="255"/>
      <c r="Q6192" s="255"/>
      <c r="R6192" s="255"/>
      <c r="S6192" s="255"/>
      <c r="T6192" s="256"/>
      <c r="U6192" s="14"/>
      <c r="V6192" s="14"/>
      <c r="W6192" s="14"/>
      <c r="X6192" s="14"/>
      <c r="Y6192" s="14"/>
      <c r="Z6192" s="14"/>
      <c r="AA6192" s="14"/>
      <c r="AB6192" s="14"/>
      <c r="AC6192" s="14"/>
      <c r="AD6192" s="14"/>
      <c r="AE6192" s="14"/>
      <c r="AT6192" s="257" t="s">
        <v>252</v>
      </c>
      <c r="AU6192" s="257" t="s">
        <v>93</v>
      </c>
      <c r="AV6192" s="14" t="s">
        <v>93</v>
      </c>
      <c r="AW6192" s="14" t="s">
        <v>46</v>
      </c>
      <c r="AX6192" s="14" t="s">
        <v>85</v>
      </c>
      <c r="AY6192" s="257" t="s">
        <v>241</v>
      </c>
    </row>
    <row r="6193" s="14" customFormat="1">
      <c r="A6193" s="14"/>
      <c r="B6193" s="247"/>
      <c r="C6193" s="248"/>
      <c r="D6193" s="238" t="s">
        <v>252</v>
      </c>
      <c r="E6193" s="249" t="s">
        <v>39</v>
      </c>
      <c r="F6193" s="250" t="s">
        <v>5450</v>
      </c>
      <c r="G6193" s="248"/>
      <c r="H6193" s="251">
        <v>9.5999999999999996</v>
      </c>
      <c r="I6193" s="252"/>
      <c r="J6193" s="248"/>
      <c r="K6193" s="248"/>
      <c r="L6193" s="253"/>
      <c r="M6193" s="254"/>
      <c r="N6193" s="255"/>
      <c r="O6193" s="255"/>
      <c r="P6193" s="255"/>
      <c r="Q6193" s="255"/>
      <c r="R6193" s="255"/>
      <c r="S6193" s="255"/>
      <c r="T6193" s="256"/>
      <c r="U6193" s="14"/>
      <c r="V6193" s="14"/>
      <c r="W6193" s="14"/>
      <c r="X6193" s="14"/>
      <c r="Y6193" s="14"/>
      <c r="Z6193" s="14"/>
      <c r="AA6193" s="14"/>
      <c r="AB6193" s="14"/>
      <c r="AC6193" s="14"/>
      <c r="AD6193" s="14"/>
      <c r="AE6193" s="14"/>
      <c r="AT6193" s="257" t="s">
        <v>252</v>
      </c>
      <c r="AU6193" s="257" t="s">
        <v>93</v>
      </c>
      <c r="AV6193" s="14" t="s">
        <v>93</v>
      </c>
      <c r="AW6193" s="14" t="s">
        <v>46</v>
      </c>
      <c r="AX6193" s="14" t="s">
        <v>85</v>
      </c>
      <c r="AY6193" s="257" t="s">
        <v>241</v>
      </c>
    </row>
    <row r="6194" s="15" customFormat="1">
      <c r="A6194" s="15"/>
      <c r="B6194" s="258"/>
      <c r="C6194" s="259"/>
      <c r="D6194" s="238" t="s">
        <v>252</v>
      </c>
      <c r="E6194" s="260" t="s">
        <v>39</v>
      </c>
      <c r="F6194" s="261" t="s">
        <v>274</v>
      </c>
      <c r="G6194" s="259"/>
      <c r="H6194" s="262">
        <v>69.900000000000006</v>
      </c>
      <c r="I6194" s="263"/>
      <c r="J6194" s="259"/>
      <c r="K6194" s="259"/>
      <c r="L6194" s="264"/>
      <c r="M6194" s="265"/>
      <c r="N6194" s="266"/>
      <c r="O6194" s="266"/>
      <c r="P6194" s="266"/>
      <c r="Q6194" s="266"/>
      <c r="R6194" s="266"/>
      <c r="S6194" s="266"/>
      <c r="T6194" s="267"/>
      <c r="U6194" s="15"/>
      <c r="V6194" s="15"/>
      <c r="W6194" s="15"/>
      <c r="X6194" s="15"/>
      <c r="Y6194" s="15"/>
      <c r="Z6194" s="15"/>
      <c r="AA6194" s="15"/>
      <c r="AB6194" s="15"/>
      <c r="AC6194" s="15"/>
      <c r="AD6194" s="15"/>
      <c r="AE6194" s="15"/>
      <c r="AT6194" s="268" t="s">
        <v>252</v>
      </c>
      <c r="AU6194" s="268" t="s">
        <v>93</v>
      </c>
      <c r="AV6194" s="15" t="s">
        <v>248</v>
      </c>
      <c r="AW6194" s="15" t="s">
        <v>46</v>
      </c>
      <c r="AX6194" s="15" t="s">
        <v>23</v>
      </c>
      <c r="AY6194" s="268" t="s">
        <v>241</v>
      </c>
    </row>
    <row r="6195" s="2" customFormat="1" ht="16.5" customHeight="1">
      <c r="A6195" s="42"/>
      <c r="B6195" s="43"/>
      <c r="C6195" s="218" t="s">
        <v>5451</v>
      </c>
      <c r="D6195" s="218" t="s">
        <v>243</v>
      </c>
      <c r="E6195" s="219" t="s">
        <v>5452</v>
      </c>
      <c r="F6195" s="220" t="s">
        <v>5453</v>
      </c>
      <c r="G6195" s="221" t="s">
        <v>515</v>
      </c>
      <c r="H6195" s="222">
        <v>4.1299999999999999</v>
      </c>
      <c r="I6195" s="223"/>
      <c r="J6195" s="224">
        <f>ROUND(I6195*H6195,2)</f>
        <v>0</v>
      </c>
      <c r="K6195" s="220" t="s">
        <v>247</v>
      </c>
      <c r="L6195" s="48"/>
      <c r="M6195" s="225" t="s">
        <v>39</v>
      </c>
      <c r="N6195" s="226" t="s">
        <v>56</v>
      </c>
      <c r="O6195" s="88"/>
      <c r="P6195" s="227">
        <f>O6195*H6195</f>
        <v>0</v>
      </c>
      <c r="Q6195" s="227">
        <v>0</v>
      </c>
      <c r="R6195" s="227">
        <f>Q6195*H6195</f>
        <v>0</v>
      </c>
      <c r="S6195" s="227">
        <v>0.00175</v>
      </c>
      <c r="T6195" s="228">
        <f>S6195*H6195</f>
        <v>0.0072274999999999996</v>
      </c>
      <c r="U6195" s="42"/>
      <c r="V6195" s="42"/>
      <c r="W6195" s="42"/>
      <c r="X6195" s="42"/>
      <c r="Y6195" s="42"/>
      <c r="Z6195" s="42"/>
      <c r="AA6195" s="42"/>
      <c r="AB6195" s="42"/>
      <c r="AC6195" s="42"/>
      <c r="AD6195" s="42"/>
      <c r="AE6195" s="42"/>
      <c r="AR6195" s="229" t="s">
        <v>462</v>
      </c>
      <c r="AT6195" s="229" t="s">
        <v>243</v>
      </c>
      <c r="AU6195" s="229" t="s">
        <v>93</v>
      </c>
      <c r="AY6195" s="20" t="s">
        <v>241</v>
      </c>
      <c r="BE6195" s="230">
        <f>IF(N6195="základní",J6195,0)</f>
        <v>0</v>
      </c>
      <c r="BF6195" s="230">
        <f>IF(N6195="snížená",J6195,0)</f>
        <v>0</v>
      </c>
      <c r="BG6195" s="230">
        <f>IF(N6195="zákl. přenesená",J6195,0)</f>
        <v>0</v>
      </c>
      <c r="BH6195" s="230">
        <f>IF(N6195="sníž. přenesená",J6195,0)</f>
        <v>0</v>
      </c>
      <c r="BI6195" s="230">
        <f>IF(N6195="nulová",J6195,0)</f>
        <v>0</v>
      </c>
      <c r="BJ6195" s="20" t="s">
        <v>23</v>
      </c>
      <c r="BK6195" s="230">
        <f>ROUND(I6195*H6195,2)</f>
        <v>0</v>
      </c>
      <c r="BL6195" s="20" t="s">
        <v>462</v>
      </c>
      <c r="BM6195" s="229" t="s">
        <v>5454</v>
      </c>
    </row>
    <row r="6196" s="2" customFormat="1">
      <c r="A6196" s="42"/>
      <c r="B6196" s="43"/>
      <c r="C6196" s="44"/>
      <c r="D6196" s="231" t="s">
        <v>250</v>
      </c>
      <c r="E6196" s="44"/>
      <c r="F6196" s="232" t="s">
        <v>5455</v>
      </c>
      <c r="G6196" s="44"/>
      <c r="H6196" s="44"/>
      <c r="I6196" s="233"/>
      <c r="J6196" s="44"/>
      <c r="K6196" s="44"/>
      <c r="L6196" s="48"/>
      <c r="M6196" s="234"/>
      <c r="N6196" s="235"/>
      <c r="O6196" s="88"/>
      <c r="P6196" s="88"/>
      <c r="Q6196" s="88"/>
      <c r="R6196" s="88"/>
      <c r="S6196" s="88"/>
      <c r="T6196" s="89"/>
      <c r="U6196" s="42"/>
      <c r="V6196" s="42"/>
      <c r="W6196" s="42"/>
      <c r="X6196" s="42"/>
      <c r="Y6196" s="42"/>
      <c r="Z6196" s="42"/>
      <c r="AA6196" s="42"/>
      <c r="AB6196" s="42"/>
      <c r="AC6196" s="42"/>
      <c r="AD6196" s="42"/>
      <c r="AE6196" s="42"/>
      <c r="AT6196" s="20" t="s">
        <v>250</v>
      </c>
      <c r="AU6196" s="20" t="s">
        <v>93</v>
      </c>
    </row>
    <row r="6197" s="13" customFormat="1">
      <c r="A6197" s="13"/>
      <c r="B6197" s="236"/>
      <c r="C6197" s="237"/>
      <c r="D6197" s="238" t="s">
        <v>252</v>
      </c>
      <c r="E6197" s="239" t="s">
        <v>39</v>
      </c>
      <c r="F6197" s="240" t="s">
        <v>3709</v>
      </c>
      <c r="G6197" s="237"/>
      <c r="H6197" s="239" t="s">
        <v>39</v>
      </c>
      <c r="I6197" s="241"/>
      <c r="J6197" s="237"/>
      <c r="K6197" s="237"/>
      <c r="L6197" s="242"/>
      <c r="M6197" s="243"/>
      <c r="N6197" s="244"/>
      <c r="O6197" s="244"/>
      <c r="P6197" s="244"/>
      <c r="Q6197" s="244"/>
      <c r="R6197" s="244"/>
      <c r="S6197" s="244"/>
      <c r="T6197" s="245"/>
      <c r="U6197" s="13"/>
      <c r="V6197" s="13"/>
      <c r="W6197" s="13"/>
      <c r="X6197" s="13"/>
      <c r="Y6197" s="13"/>
      <c r="Z6197" s="13"/>
      <c r="AA6197" s="13"/>
      <c r="AB6197" s="13"/>
      <c r="AC6197" s="13"/>
      <c r="AD6197" s="13"/>
      <c r="AE6197" s="13"/>
      <c r="AT6197" s="246" t="s">
        <v>252</v>
      </c>
      <c r="AU6197" s="246" t="s">
        <v>93</v>
      </c>
      <c r="AV6197" s="13" t="s">
        <v>23</v>
      </c>
      <c r="AW6197" s="13" t="s">
        <v>46</v>
      </c>
      <c r="AX6197" s="13" t="s">
        <v>85</v>
      </c>
      <c r="AY6197" s="246" t="s">
        <v>241</v>
      </c>
    </row>
    <row r="6198" s="13" customFormat="1">
      <c r="A6198" s="13"/>
      <c r="B6198" s="236"/>
      <c r="C6198" s="237"/>
      <c r="D6198" s="238" t="s">
        <v>252</v>
      </c>
      <c r="E6198" s="239" t="s">
        <v>39</v>
      </c>
      <c r="F6198" s="240" t="s">
        <v>5070</v>
      </c>
      <c r="G6198" s="237"/>
      <c r="H6198" s="239" t="s">
        <v>39</v>
      </c>
      <c r="I6198" s="241"/>
      <c r="J6198" s="237"/>
      <c r="K6198" s="237"/>
      <c r="L6198" s="242"/>
      <c r="M6198" s="243"/>
      <c r="N6198" s="244"/>
      <c r="O6198" s="244"/>
      <c r="P6198" s="244"/>
      <c r="Q6198" s="244"/>
      <c r="R6198" s="244"/>
      <c r="S6198" s="244"/>
      <c r="T6198" s="245"/>
      <c r="U6198" s="13"/>
      <c r="V6198" s="13"/>
      <c r="W6198" s="13"/>
      <c r="X6198" s="13"/>
      <c r="Y6198" s="13"/>
      <c r="Z6198" s="13"/>
      <c r="AA6198" s="13"/>
      <c r="AB6198" s="13"/>
      <c r="AC6198" s="13"/>
      <c r="AD6198" s="13"/>
      <c r="AE6198" s="13"/>
      <c r="AT6198" s="246" t="s">
        <v>252</v>
      </c>
      <c r="AU6198" s="246" t="s">
        <v>93</v>
      </c>
      <c r="AV6198" s="13" t="s">
        <v>23</v>
      </c>
      <c r="AW6198" s="13" t="s">
        <v>46</v>
      </c>
      <c r="AX6198" s="13" t="s">
        <v>85</v>
      </c>
      <c r="AY6198" s="246" t="s">
        <v>241</v>
      </c>
    </row>
    <row r="6199" s="14" customFormat="1">
      <c r="A6199" s="14"/>
      <c r="B6199" s="247"/>
      <c r="C6199" s="248"/>
      <c r="D6199" s="238" t="s">
        <v>252</v>
      </c>
      <c r="E6199" s="249" t="s">
        <v>39</v>
      </c>
      <c r="F6199" s="250" t="s">
        <v>5456</v>
      </c>
      <c r="G6199" s="248"/>
      <c r="H6199" s="251">
        <v>4.1299999999999999</v>
      </c>
      <c r="I6199" s="252"/>
      <c r="J6199" s="248"/>
      <c r="K6199" s="248"/>
      <c r="L6199" s="253"/>
      <c r="M6199" s="254"/>
      <c r="N6199" s="255"/>
      <c r="O6199" s="255"/>
      <c r="P6199" s="255"/>
      <c r="Q6199" s="255"/>
      <c r="R6199" s="255"/>
      <c r="S6199" s="255"/>
      <c r="T6199" s="256"/>
      <c r="U6199" s="14"/>
      <c r="V6199" s="14"/>
      <c r="W6199" s="14"/>
      <c r="X6199" s="14"/>
      <c r="Y6199" s="14"/>
      <c r="Z6199" s="14"/>
      <c r="AA6199" s="14"/>
      <c r="AB6199" s="14"/>
      <c r="AC6199" s="14"/>
      <c r="AD6199" s="14"/>
      <c r="AE6199" s="14"/>
      <c r="AT6199" s="257" t="s">
        <v>252</v>
      </c>
      <c r="AU6199" s="257" t="s">
        <v>93</v>
      </c>
      <c r="AV6199" s="14" t="s">
        <v>93</v>
      </c>
      <c r="AW6199" s="14" t="s">
        <v>46</v>
      </c>
      <c r="AX6199" s="14" t="s">
        <v>23</v>
      </c>
      <c r="AY6199" s="257" t="s">
        <v>241</v>
      </c>
    </row>
    <row r="6200" s="2" customFormat="1" ht="16.5" customHeight="1">
      <c r="A6200" s="42"/>
      <c r="B6200" s="43"/>
      <c r="C6200" s="218" t="s">
        <v>5457</v>
      </c>
      <c r="D6200" s="218" t="s">
        <v>243</v>
      </c>
      <c r="E6200" s="219" t="s">
        <v>5458</v>
      </c>
      <c r="F6200" s="220" t="s">
        <v>5459</v>
      </c>
      <c r="G6200" s="221" t="s">
        <v>515</v>
      </c>
      <c r="H6200" s="222">
        <v>20.68</v>
      </c>
      <c r="I6200" s="223"/>
      <c r="J6200" s="224">
        <f>ROUND(I6200*H6200,2)</f>
        <v>0</v>
      </c>
      <c r="K6200" s="220" t="s">
        <v>247</v>
      </c>
      <c r="L6200" s="48"/>
      <c r="M6200" s="225" t="s">
        <v>39</v>
      </c>
      <c r="N6200" s="226" t="s">
        <v>56</v>
      </c>
      <c r="O6200" s="88"/>
      <c r="P6200" s="227">
        <f>O6200*H6200</f>
        <v>0</v>
      </c>
      <c r="Q6200" s="227">
        <v>0</v>
      </c>
      <c r="R6200" s="227">
        <f>Q6200*H6200</f>
        <v>0</v>
      </c>
      <c r="S6200" s="227">
        <v>0.0025999999999999999</v>
      </c>
      <c r="T6200" s="228">
        <f>S6200*H6200</f>
        <v>0.053767999999999996</v>
      </c>
      <c r="U6200" s="42"/>
      <c r="V6200" s="42"/>
      <c r="W6200" s="42"/>
      <c r="X6200" s="42"/>
      <c r="Y6200" s="42"/>
      <c r="Z6200" s="42"/>
      <c r="AA6200" s="42"/>
      <c r="AB6200" s="42"/>
      <c r="AC6200" s="42"/>
      <c r="AD6200" s="42"/>
      <c r="AE6200" s="42"/>
      <c r="AR6200" s="229" t="s">
        <v>462</v>
      </c>
      <c r="AT6200" s="229" t="s">
        <v>243</v>
      </c>
      <c r="AU6200" s="229" t="s">
        <v>93</v>
      </c>
      <c r="AY6200" s="20" t="s">
        <v>241</v>
      </c>
      <c r="BE6200" s="230">
        <f>IF(N6200="základní",J6200,0)</f>
        <v>0</v>
      </c>
      <c r="BF6200" s="230">
        <f>IF(N6200="snížená",J6200,0)</f>
        <v>0</v>
      </c>
      <c r="BG6200" s="230">
        <f>IF(N6200="zákl. přenesená",J6200,0)</f>
        <v>0</v>
      </c>
      <c r="BH6200" s="230">
        <f>IF(N6200="sníž. přenesená",J6200,0)</f>
        <v>0</v>
      </c>
      <c r="BI6200" s="230">
        <f>IF(N6200="nulová",J6200,0)</f>
        <v>0</v>
      </c>
      <c r="BJ6200" s="20" t="s">
        <v>23</v>
      </c>
      <c r="BK6200" s="230">
        <f>ROUND(I6200*H6200,2)</f>
        <v>0</v>
      </c>
      <c r="BL6200" s="20" t="s">
        <v>462</v>
      </c>
      <c r="BM6200" s="229" t="s">
        <v>5460</v>
      </c>
    </row>
    <row r="6201" s="2" customFormat="1">
      <c r="A6201" s="42"/>
      <c r="B6201" s="43"/>
      <c r="C6201" s="44"/>
      <c r="D6201" s="231" t="s">
        <v>250</v>
      </c>
      <c r="E6201" s="44"/>
      <c r="F6201" s="232" t="s">
        <v>5461</v>
      </c>
      <c r="G6201" s="44"/>
      <c r="H6201" s="44"/>
      <c r="I6201" s="233"/>
      <c r="J6201" s="44"/>
      <c r="K6201" s="44"/>
      <c r="L6201" s="48"/>
      <c r="M6201" s="234"/>
      <c r="N6201" s="235"/>
      <c r="O6201" s="88"/>
      <c r="P6201" s="88"/>
      <c r="Q6201" s="88"/>
      <c r="R6201" s="88"/>
      <c r="S6201" s="88"/>
      <c r="T6201" s="89"/>
      <c r="U6201" s="42"/>
      <c r="V6201" s="42"/>
      <c r="W6201" s="42"/>
      <c r="X6201" s="42"/>
      <c r="Y6201" s="42"/>
      <c r="Z6201" s="42"/>
      <c r="AA6201" s="42"/>
      <c r="AB6201" s="42"/>
      <c r="AC6201" s="42"/>
      <c r="AD6201" s="42"/>
      <c r="AE6201" s="42"/>
      <c r="AT6201" s="20" t="s">
        <v>250</v>
      </c>
      <c r="AU6201" s="20" t="s">
        <v>93</v>
      </c>
    </row>
    <row r="6202" s="13" customFormat="1">
      <c r="A6202" s="13"/>
      <c r="B6202" s="236"/>
      <c r="C6202" s="237"/>
      <c r="D6202" s="238" t="s">
        <v>252</v>
      </c>
      <c r="E6202" s="239" t="s">
        <v>39</v>
      </c>
      <c r="F6202" s="240" t="s">
        <v>3709</v>
      </c>
      <c r="G6202" s="237"/>
      <c r="H6202" s="239" t="s">
        <v>39</v>
      </c>
      <c r="I6202" s="241"/>
      <c r="J6202" s="237"/>
      <c r="K6202" s="237"/>
      <c r="L6202" s="242"/>
      <c r="M6202" s="243"/>
      <c r="N6202" s="244"/>
      <c r="O6202" s="244"/>
      <c r="P6202" s="244"/>
      <c r="Q6202" s="244"/>
      <c r="R6202" s="244"/>
      <c r="S6202" s="244"/>
      <c r="T6202" s="245"/>
      <c r="U6202" s="13"/>
      <c r="V6202" s="13"/>
      <c r="W6202" s="13"/>
      <c r="X6202" s="13"/>
      <c r="Y6202" s="13"/>
      <c r="Z6202" s="13"/>
      <c r="AA6202" s="13"/>
      <c r="AB6202" s="13"/>
      <c r="AC6202" s="13"/>
      <c r="AD6202" s="13"/>
      <c r="AE6202" s="13"/>
      <c r="AT6202" s="246" t="s">
        <v>252</v>
      </c>
      <c r="AU6202" s="246" t="s">
        <v>93</v>
      </c>
      <c r="AV6202" s="13" t="s">
        <v>23</v>
      </c>
      <c r="AW6202" s="13" t="s">
        <v>46</v>
      </c>
      <c r="AX6202" s="13" t="s">
        <v>85</v>
      </c>
      <c r="AY6202" s="246" t="s">
        <v>241</v>
      </c>
    </row>
    <row r="6203" s="13" customFormat="1">
      <c r="A6203" s="13"/>
      <c r="B6203" s="236"/>
      <c r="C6203" s="237"/>
      <c r="D6203" s="238" t="s">
        <v>252</v>
      </c>
      <c r="E6203" s="239" t="s">
        <v>39</v>
      </c>
      <c r="F6203" s="240" t="s">
        <v>5462</v>
      </c>
      <c r="G6203" s="237"/>
      <c r="H6203" s="239" t="s">
        <v>39</v>
      </c>
      <c r="I6203" s="241"/>
      <c r="J6203" s="237"/>
      <c r="K6203" s="237"/>
      <c r="L6203" s="242"/>
      <c r="M6203" s="243"/>
      <c r="N6203" s="244"/>
      <c r="O6203" s="244"/>
      <c r="P6203" s="244"/>
      <c r="Q6203" s="244"/>
      <c r="R6203" s="244"/>
      <c r="S6203" s="244"/>
      <c r="T6203" s="245"/>
      <c r="U6203" s="13"/>
      <c r="V6203" s="13"/>
      <c r="W6203" s="13"/>
      <c r="X6203" s="13"/>
      <c r="Y6203" s="13"/>
      <c r="Z6203" s="13"/>
      <c r="AA6203" s="13"/>
      <c r="AB6203" s="13"/>
      <c r="AC6203" s="13"/>
      <c r="AD6203" s="13"/>
      <c r="AE6203" s="13"/>
      <c r="AT6203" s="246" t="s">
        <v>252</v>
      </c>
      <c r="AU6203" s="246" t="s">
        <v>93</v>
      </c>
      <c r="AV6203" s="13" t="s">
        <v>23</v>
      </c>
      <c r="AW6203" s="13" t="s">
        <v>46</v>
      </c>
      <c r="AX6203" s="13" t="s">
        <v>85</v>
      </c>
      <c r="AY6203" s="246" t="s">
        <v>241</v>
      </c>
    </row>
    <row r="6204" s="14" customFormat="1">
      <c r="A6204" s="14"/>
      <c r="B6204" s="247"/>
      <c r="C6204" s="248"/>
      <c r="D6204" s="238" t="s">
        <v>252</v>
      </c>
      <c r="E6204" s="249" t="s">
        <v>39</v>
      </c>
      <c r="F6204" s="250" t="s">
        <v>5456</v>
      </c>
      <c r="G6204" s="248"/>
      <c r="H6204" s="251">
        <v>4.1299999999999999</v>
      </c>
      <c r="I6204" s="252"/>
      <c r="J6204" s="248"/>
      <c r="K6204" s="248"/>
      <c r="L6204" s="253"/>
      <c r="M6204" s="254"/>
      <c r="N6204" s="255"/>
      <c r="O6204" s="255"/>
      <c r="P6204" s="255"/>
      <c r="Q6204" s="255"/>
      <c r="R6204" s="255"/>
      <c r="S6204" s="255"/>
      <c r="T6204" s="256"/>
      <c r="U6204" s="14"/>
      <c r="V6204" s="14"/>
      <c r="W6204" s="14"/>
      <c r="X6204" s="14"/>
      <c r="Y6204" s="14"/>
      <c r="Z6204" s="14"/>
      <c r="AA6204" s="14"/>
      <c r="AB6204" s="14"/>
      <c r="AC6204" s="14"/>
      <c r="AD6204" s="14"/>
      <c r="AE6204" s="14"/>
      <c r="AT6204" s="257" t="s">
        <v>252</v>
      </c>
      <c r="AU6204" s="257" t="s">
        <v>93</v>
      </c>
      <c r="AV6204" s="14" t="s">
        <v>93</v>
      </c>
      <c r="AW6204" s="14" t="s">
        <v>46</v>
      </c>
      <c r="AX6204" s="14" t="s">
        <v>85</v>
      </c>
      <c r="AY6204" s="257" t="s">
        <v>241</v>
      </c>
    </row>
    <row r="6205" s="13" customFormat="1">
      <c r="A6205" s="13"/>
      <c r="B6205" s="236"/>
      <c r="C6205" s="237"/>
      <c r="D6205" s="238" t="s">
        <v>252</v>
      </c>
      <c r="E6205" s="239" t="s">
        <v>39</v>
      </c>
      <c r="F6205" s="240" t="s">
        <v>5463</v>
      </c>
      <c r="G6205" s="237"/>
      <c r="H6205" s="239" t="s">
        <v>39</v>
      </c>
      <c r="I6205" s="241"/>
      <c r="J6205" s="237"/>
      <c r="K6205" s="237"/>
      <c r="L6205" s="242"/>
      <c r="M6205" s="243"/>
      <c r="N6205" s="244"/>
      <c r="O6205" s="244"/>
      <c r="P6205" s="244"/>
      <c r="Q6205" s="244"/>
      <c r="R6205" s="244"/>
      <c r="S6205" s="244"/>
      <c r="T6205" s="245"/>
      <c r="U6205" s="13"/>
      <c r="V6205" s="13"/>
      <c r="W6205" s="13"/>
      <c r="X6205" s="13"/>
      <c r="Y6205" s="13"/>
      <c r="Z6205" s="13"/>
      <c r="AA6205" s="13"/>
      <c r="AB6205" s="13"/>
      <c r="AC6205" s="13"/>
      <c r="AD6205" s="13"/>
      <c r="AE6205" s="13"/>
      <c r="AT6205" s="246" t="s">
        <v>252</v>
      </c>
      <c r="AU6205" s="246" t="s">
        <v>93</v>
      </c>
      <c r="AV6205" s="13" t="s">
        <v>23</v>
      </c>
      <c r="AW6205" s="13" t="s">
        <v>46</v>
      </c>
      <c r="AX6205" s="13" t="s">
        <v>85</v>
      </c>
      <c r="AY6205" s="246" t="s">
        <v>241</v>
      </c>
    </row>
    <row r="6206" s="13" customFormat="1">
      <c r="A6206" s="13"/>
      <c r="B6206" s="236"/>
      <c r="C6206" s="237"/>
      <c r="D6206" s="238" t="s">
        <v>252</v>
      </c>
      <c r="E6206" s="239" t="s">
        <v>39</v>
      </c>
      <c r="F6206" s="240" t="s">
        <v>5406</v>
      </c>
      <c r="G6206" s="237"/>
      <c r="H6206" s="239" t="s">
        <v>39</v>
      </c>
      <c r="I6206" s="241"/>
      <c r="J6206" s="237"/>
      <c r="K6206" s="237"/>
      <c r="L6206" s="242"/>
      <c r="M6206" s="243"/>
      <c r="N6206" s="244"/>
      <c r="O6206" s="244"/>
      <c r="P6206" s="244"/>
      <c r="Q6206" s="244"/>
      <c r="R6206" s="244"/>
      <c r="S6206" s="244"/>
      <c r="T6206" s="245"/>
      <c r="U6206" s="13"/>
      <c r="V6206" s="13"/>
      <c r="W6206" s="13"/>
      <c r="X6206" s="13"/>
      <c r="Y6206" s="13"/>
      <c r="Z6206" s="13"/>
      <c r="AA6206" s="13"/>
      <c r="AB6206" s="13"/>
      <c r="AC6206" s="13"/>
      <c r="AD6206" s="13"/>
      <c r="AE6206" s="13"/>
      <c r="AT6206" s="246" t="s">
        <v>252</v>
      </c>
      <c r="AU6206" s="246" t="s">
        <v>93</v>
      </c>
      <c r="AV6206" s="13" t="s">
        <v>23</v>
      </c>
      <c r="AW6206" s="13" t="s">
        <v>46</v>
      </c>
      <c r="AX6206" s="13" t="s">
        <v>85</v>
      </c>
      <c r="AY6206" s="246" t="s">
        <v>241</v>
      </c>
    </row>
    <row r="6207" s="14" customFormat="1">
      <c r="A6207" s="14"/>
      <c r="B6207" s="247"/>
      <c r="C6207" s="248"/>
      <c r="D6207" s="238" t="s">
        <v>252</v>
      </c>
      <c r="E6207" s="249" t="s">
        <v>39</v>
      </c>
      <c r="F6207" s="250" t="s">
        <v>4268</v>
      </c>
      <c r="G6207" s="248"/>
      <c r="H6207" s="251">
        <v>5</v>
      </c>
      <c r="I6207" s="252"/>
      <c r="J6207" s="248"/>
      <c r="K6207" s="248"/>
      <c r="L6207" s="253"/>
      <c r="M6207" s="254"/>
      <c r="N6207" s="255"/>
      <c r="O6207" s="255"/>
      <c r="P6207" s="255"/>
      <c r="Q6207" s="255"/>
      <c r="R6207" s="255"/>
      <c r="S6207" s="255"/>
      <c r="T6207" s="256"/>
      <c r="U6207" s="14"/>
      <c r="V6207" s="14"/>
      <c r="W6207" s="14"/>
      <c r="X6207" s="14"/>
      <c r="Y6207" s="14"/>
      <c r="Z6207" s="14"/>
      <c r="AA6207" s="14"/>
      <c r="AB6207" s="14"/>
      <c r="AC6207" s="14"/>
      <c r="AD6207" s="14"/>
      <c r="AE6207" s="14"/>
      <c r="AT6207" s="257" t="s">
        <v>252</v>
      </c>
      <c r="AU6207" s="257" t="s">
        <v>93</v>
      </c>
      <c r="AV6207" s="14" t="s">
        <v>93</v>
      </c>
      <c r="AW6207" s="14" t="s">
        <v>46</v>
      </c>
      <c r="AX6207" s="14" t="s">
        <v>85</v>
      </c>
      <c r="AY6207" s="257" t="s">
        <v>241</v>
      </c>
    </row>
    <row r="6208" s="13" customFormat="1">
      <c r="A6208" s="13"/>
      <c r="B6208" s="236"/>
      <c r="C6208" s="237"/>
      <c r="D6208" s="238" t="s">
        <v>252</v>
      </c>
      <c r="E6208" s="239" t="s">
        <v>39</v>
      </c>
      <c r="F6208" s="240" t="s">
        <v>5062</v>
      </c>
      <c r="G6208" s="237"/>
      <c r="H6208" s="239" t="s">
        <v>39</v>
      </c>
      <c r="I6208" s="241"/>
      <c r="J6208" s="237"/>
      <c r="K6208" s="237"/>
      <c r="L6208" s="242"/>
      <c r="M6208" s="243"/>
      <c r="N6208" s="244"/>
      <c r="O6208" s="244"/>
      <c r="P6208" s="244"/>
      <c r="Q6208" s="244"/>
      <c r="R6208" s="244"/>
      <c r="S6208" s="244"/>
      <c r="T6208" s="245"/>
      <c r="U6208" s="13"/>
      <c r="V6208" s="13"/>
      <c r="W6208" s="13"/>
      <c r="X6208" s="13"/>
      <c r="Y6208" s="13"/>
      <c r="Z6208" s="13"/>
      <c r="AA6208" s="13"/>
      <c r="AB6208" s="13"/>
      <c r="AC6208" s="13"/>
      <c r="AD6208" s="13"/>
      <c r="AE6208" s="13"/>
      <c r="AT6208" s="246" t="s">
        <v>252</v>
      </c>
      <c r="AU6208" s="246" t="s">
        <v>93</v>
      </c>
      <c r="AV6208" s="13" t="s">
        <v>23</v>
      </c>
      <c r="AW6208" s="13" t="s">
        <v>46</v>
      </c>
      <c r="AX6208" s="13" t="s">
        <v>85</v>
      </c>
      <c r="AY6208" s="246" t="s">
        <v>241</v>
      </c>
    </row>
    <row r="6209" s="14" customFormat="1">
      <c r="A6209" s="14"/>
      <c r="B6209" s="247"/>
      <c r="C6209" s="248"/>
      <c r="D6209" s="238" t="s">
        <v>252</v>
      </c>
      <c r="E6209" s="249" t="s">
        <v>39</v>
      </c>
      <c r="F6209" s="250" t="s">
        <v>4020</v>
      </c>
      <c r="G6209" s="248"/>
      <c r="H6209" s="251">
        <v>11.550000000000001</v>
      </c>
      <c r="I6209" s="252"/>
      <c r="J6209" s="248"/>
      <c r="K6209" s="248"/>
      <c r="L6209" s="253"/>
      <c r="M6209" s="254"/>
      <c r="N6209" s="255"/>
      <c r="O6209" s="255"/>
      <c r="P6209" s="255"/>
      <c r="Q6209" s="255"/>
      <c r="R6209" s="255"/>
      <c r="S6209" s="255"/>
      <c r="T6209" s="256"/>
      <c r="U6209" s="14"/>
      <c r="V6209" s="14"/>
      <c r="W6209" s="14"/>
      <c r="X6209" s="14"/>
      <c r="Y6209" s="14"/>
      <c r="Z6209" s="14"/>
      <c r="AA6209" s="14"/>
      <c r="AB6209" s="14"/>
      <c r="AC6209" s="14"/>
      <c r="AD6209" s="14"/>
      <c r="AE6209" s="14"/>
      <c r="AT6209" s="257" t="s">
        <v>252</v>
      </c>
      <c r="AU6209" s="257" t="s">
        <v>93</v>
      </c>
      <c r="AV6209" s="14" t="s">
        <v>93</v>
      </c>
      <c r="AW6209" s="14" t="s">
        <v>46</v>
      </c>
      <c r="AX6209" s="14" t="s">
        <v>85</v>
      </c>
      <c r="AY6209" s="257" t="s">
        <v>241</v>
      </c>
    </row>
    <row r="6210" s="15" customFormat="1">
      <c r="A6210" s="15"/>
      <c r="B6210" s="258"/>
      <c r="C6210" s="259"/>
      <c r="D6210" s="238" t="s">
        <v>252</v>
      </c>
      <c r="E6210" s="260" t="s">
        <v>39</v>
      </c>
      <c r="F6210" s="261" t="s">
        <v>274</v>
      </c>
      <c r="G6210" s="259"/>
      <c r="H6210" s="262">
        <v>20.68</v>
      </c>
      <c r="I6210" s="263"/>
      <c r="J6210" s="259"/>
      <c r="K6210" s="259"/>
      <c r="L6210" s="264"/>
      <c r="M6210" s="265"/>
      <c r="N6210" s="266"/>
      <c r="O6210" s="266"/>
      <c r="P6210" s="266"/>
      <c r="Q6210" s="266"/>
      <c r="R6210" s="266"/>
      <c r="S6210" s="266"/>
      <c r="T6210" s="267"/>
      <c r="U6210" s="15"/>
      <c r="V6210" s="15"/>
      <c r="W6210" s="15"/>
      <c r="X6210" s="15"/>
      <c r="Y6210" s="15"/>
      <c r="Z6210" s="15"/>
      <c r="AA6210" s="15"/>
      <c r="AB6210" s="15"/>
      <c r="AC6210" s="15"/>
      <c r="AD6210" s="15"/>
      <c r="AE6210" s="15"/>
      <c r="AT6210" s="268" t="s">
        <v>252</v>
      </c>
      <c r="AU6210" s="268" t="s">
        <v>93</v>
      </c>
      <c r="AV6210" s="15" t="s">
        <v>248</v>
      </c>
      <c r="AW6210" s="15" t="s">
        <v>46</v>
      </c>
      <c r="AX6210" s="15" t="s">
        <v>23</v>
      </c>
      <c r="AY6210" s="268" t="s">
        <v>241</v>
      </c>
    </row>
    <row r="6211" s="2" customFormat="1" ht="16.5" customHeight="1">
      <c r="A6211" s="42"/>
      <c r="B6211" s="43"/>
      <c r="C6211" s="218" t="s">
        <v>5464</v>
      </c>
      <c r="D6211" s="218" t="s">
        <v>243</v>
      </c>
      <c r="E6211" s="219" t="s">
        <v>5465</v>
      </c>
      <c r="F6211" s="220" t="s">
        <v>5466</v>
      </c>
      <c r="G6211" s="221" t="s">
        <v>561</v>
      </c>
      <c r="H6211" s="222">
        <v>22</v>
      </c>
      <c r="I6211" s="223"/>
      <c r="J6211" s="224">
        <f>ROUND(I6211*H6211,2)</f>
        <v>0</v>
      </c>
      <c r="K6211" s="220" t="s">
        <v>247</v>
      </c>
      <c r="L6211" s="48"/>
      <c r="M6211" s="225" t="s">
        <v>39</v>
      </c>
      <c r="N6211" s="226" t="s">
        <v>56</v>
      </c>
      <c r="O6211" s="88"/>
      <c r="P6211" s="227">
        <f>O6211*H6211</f>
        <v>0</v>
      </c>
      <c r="Q6211" s="227">
        <v>0</v>
      </c>
      <c r="R6211" s="227">
        <f>Q6211*H6211</f>
        <v>0</v>
      </c>
      <c r="S6211" s="227">
        <v>0.0094000000000000004</v>
      </c>
      <c r="T6211" s="228">
        <f>S6211*H6211</f>
        <v>0.20680000000000001</v>
      </c>
      <c r="U6211" s="42"/>
      <c r="V6211" s="42"/>
      <c r="W6211" s="42"/>
      <c r="X6211" s="42"/>
      <c r="Y6211" s="42"/>
      <c r="Z6211" s="42"/>
      <c r="AA6211" s="42"/>
      <c r="AB6211" s="42"/>
      <c r="AC6211" s="42"/>
      <c r="AD6211" s="42"/>
      <c r="AE6211" s="42"/>
      <c r="AR6211" s="229" t="s">
        <v>462</v>
      </c>
      <c r="AT6211" s="229" t="s">
        <v>243</v>
      </c>
      <c r="AU6211" s="229" t="s">
        <v>93</v>
      </c>
      <c r="AY6211" s="20" t="s">
        <v>241</v>
      </c>
      <c r="BE6211" s="230">
        <f>IF(N6211="základní",J6211,0)</f>
        <v>0</v>
      </c>
      <c r="BF6211" s="230">
        <f>IF(N6211="snížená",J6211,0)</f>
        <v>0</v>
      </c>
      <c r="BG6211" s="230">
        <f>IF(N6211="zákl. přenesená",J6211,0)</f>
        <v>0</v>
      </c>
      <c r="BH6211" s="230">
        <f>IF(N6211="sníž. přenesená",J6211,0)</f>
        <v>0</v>
      </c>
      <c r="BI6211" s="230">
        <f>IF(N6211="nulová",J6211,0)</f>
        <v>0</v>
      </c>
      <c r="BJ6211" s="20" t="s">
        <v>23</v>
      </c>
      <c r="BK6211" s="230">
        <f>ROUND(I6211*H6211,2)</f>
        <v>0</v>
      </c>
      <c r="BL6211" s="20" t="s">
        <v>462</v>
      </c>
      <c r="BM6211" s="229" t="s">
        <v>5467</v>
      </c>
    </row>
    <row r="6212" s="2" customFormat="1">
      <c r="A6212" s="42"/>
      <c r="B6212" s="43"/>
      <c r="C6212" s="44"/>
      <c r="D6212" s="231" t="s">
        <v>250</v>
      </c>
      <c r="E6212" s="44"/>
      <c r="F6212" s="232" t="s">
        <v>5468</v>
      </c>
      <c r="G6212" s="44"/>
      <c r="H6212" s="44"/>
      <c r="I6212" s="233"/>
      <c r="J6212" s="44"/>
      <c r="K6212" s="44"/>
      <c r="L6212" s="48"/>
      <c r="M6212" s="234"/>
      <c r="N6212" s="235"/>
      <c r="O6212" s="88"/>
      <c r="P6212" s="88"/>
      <c r="Q6212" s="88"/>
      <c r="R6212" s="88"/>
      <c r="S6212" s="88"/>
      <c r="T6212" s="89"/>
      <c r="U6212" s="42"/>
      <c r="V6212" s="42"/>
      <c r="W6212" s="42"/>
      <c r="X6212" s="42"/>
      <c r="Y6212" s="42"/>
      <c r="Z6212" s="42"/>
      <c r="AA6212" s="42"/>
      <c r="AB6212" s="42"/>
      <c r="AC6212" s="42"/>
      <c r="AD6212" s="42"/>
      <c r="AE6212" s="42"/>
      <c r="AT6212" s="20" t="s">
        <v>250</v>
      </c>
      <c r="AU6212" s="20" t="s">
        <v>93</v>
      </c>
    </row>
    <row r="6213" s="13" customFormat="1">
      <c r="A6213" s="13"/>
      <c r="B6213" s="236"/>
      <c r="C6213" s="237"/>
      <c r="D6213" s="238" t="s">
        <v>252</v>
      </c>
      <c r="E6213" s="239" t="s">
        <v>39</v>
      </c>
      <c r="F6213" s="240" t="s">
        <v>3709</v>
      </c>
      <c r="G6213" s="237"/>
      <c r="H6213" s="239" t="s">
        <v>39</v>
      </c>
      <c r="I6213" s="241"/>
      <c r="J6213" s="237"/>
      <c r="K6213" s="237"/>
      <c r="L6213" s="242"/>
      <c r="M6213" s="243"/>
      <c r="N6213" s="244"/>
      <c r="O6213" s="244"/>
      <c r="P6213" s="244"/>
      <c r="Q6213" s="244"/>
      <c r="R6213" s="244"/>
      <c r="S6213" s="244"/>
      <c r="T6213" s="245"/>
      <c r="U6213" s="13"/>
      <c r="V6213" s="13"/>
      <c r="W6213" s="13"/>
      <c r="X6213" s="13"/>
      <c r="Y6213" s="13"/>
      <c r="Z6213" s="13"/>
      <c r="AA6213" s="13"/>
      <c r="AB6213" s="13"/>
      <c r="AC6213" s="13"/>
      <c r="AD6213" s="13"/>
      <c r="AE6213" s="13"/>
      <c r="AT6213" s="246" t="s">
        <v>252</v>
      </c>
      <c r="AU6213" s="246" t="s">
        <v>93</v>
      </c>
      <c r="AV6213" s="13" t="s">
        <v>23</v>
      </c>
      <c r="AW6213" s="13" t="s">
        <v>46</v>
      </c>
      <c r="AX6213" s="13" t="s">
        <v>85</v>
      </c>
      <c r="AY6213" s="246" t="s">
        <v>241</v>
      </c>
    </row>
    <row r="6214" s="13" customFormat="1">
      <c r="A6214" s="13"/>
      <c r="B6214" s="236"/>
      <c r="C6214" s="237"/>
      <c r="D6214" s="238" t="s">
        <v>252</v>
      </c>
      <c r="E6214" s="239" t="s">
        <v>39</v>
      </c>
      <c r="F6214" s="240" t="s">
        <v>5462</v>
      </c>
      <c r="G6214" s="237"/>
      <c r="H6214" s="239" t="s">
        <v>39</v>
      </c>
      <c r="I6214" s="241"/>
      <c r="J6214" s="237"/>
      <c r="K6214" s="237"/>
      <c r="L6214" s="242"/>
      <c r="M6214" s="243"/>
      <c r="N6214" s="244"/>
      <c r="O6214" s="244"/>
      <c r="P6214" s="244"/>
      <c r="Q6214" s="244"/>
      <c r="R6214" s="244"/>
      <c r="S6214" s="244"/>
      <c r="T6214" s="245"/>
      <c r="U6214" s="13"/>
      <c r="V6214" s="13"/>
      <c r="W6214" s="13"/>
      <c r="X6214" s="13"/>
      <c r="Y6214" s="13"/>
      <c r="Z6214" s="13"/>
      <c r="AA6214" s="13"/>
      <c r="AB6214" s="13"/>
      <c r="AC6214" s="13"/>
      <c r="AD6214" s="13"/>
      <c r="AE6214" s="13"/>
      <c r="AT6214" s="246" t="s">
        <v>252</v>
      </c>
      <c r="AU6214" s="246" t="s">
        <v>93</v>
      </c>
      <c r="AV6214" s="13" t="s">
        <v>23</v>
      </c>
      <c r="AW6214" s="13" t="s">
        <v>46</v>
      </c>
      <c r="AX6214" s="13" t="s">
        <v>85</v>
      </c>
      <c r="AY6214" s="246" t="s">
        <v>241</v>
      </c>
    </row>
    <row r="6215" s="14" customFormat="1">
      <c r="A6215" s="14"/>
      <c r="B6215" s="247"/>
      <c r="C6215" s="248"/>
      <c r="D6215" s="238" t="s">
        <v>252</v>
      </c>
      <c r="E6215" s="249" t="s">
        <v>39</v>
      </c>
      <c r="F6215" s="250" t="s">
        <v>248</v>
      </c>
      <c r="G6215" s="248"/>
      <c r="H6215" s="251">
        <v>4</v>
      </c>
      <c r="I6215" s="252"/>
      <c r="J6215" s="248"/>
      <c r="K6215" s="248"/>
      <c r="L6215" s="253"/>
      <c r="M6215" s="254"/>
      <c r="N6215" s="255"/>
      <c r="O6215" s="255"/>
      <c r="P6215" s="255"/>
      <c r="Q6215" s="255"/>
      <c r="R6215" s="255"/>
      <c r="S6215" s="255"/>
      <c r="T6215" s="256"/>
      <c r="U6215" s="14"/>
      <c r="V6215" s="14"/>
      <c r="W6215" s="14"/>
      <c r="X6215" s="14"/>
      <c r="Y6215" s="14"/>
      <c r="Z6215" s="14"/>
      <c r="AA6215" s="14"/>
      <c r="AB6215" s="14"/>
      <c r="AC6215" s="14"/>
      <c r="AD6215" s="14"/>
      <c r="AE6215" s="14"/>
      <c r="AT6215" s="257" t="s">
        <v>252</v>
      </c>
      <c r="AU6215" s="257" t="s">
        <v>93</v>
      </c>
      <c r="AV6215" s="14" t="s">
        <v>93</v>
      </c>
      <c r="AW6215" s="14" t="s">
        <v>46</v>
      </c>
      <c r="AX6215" s="14" t="s">
        <v>85</v>
      </c>
      <c r="AY6215" s="257" t="s">
        <v>241</v>
      </c>
    </row>
    <row r="6216" s="13" customFormat="1">
      <c r="A6216" s="13"/>
      <c r="B6216" s="236"/>
      <c r="C6216" s="237"/>
      <c r="D6216" s="238" t="s">
        <v>252</v>
      </c>
      <c r="E6216" s="239" t="s">
        <v>39</v>
      </c>
      <c r="F6216" s="240" t="s">
        <v>5463</v>
      </c>
      <c r="G6216" s="237"/>
      <c r="H6216" s="239" t="s">
        <v>39</v>
      </c>
      <c r="I6216" s="241"/>
      <c r="J6216" s="237"/>
      <c r="K6216" s="237"/>
      <c r="L6216" s="242"/>
      <c r="M6216" s="243"/>
      <c r="N6216" s="244"/>
      <c r="O6216" s="244"/>
      <c r="P6216" s="244"/>
      <c r="Q6216" s="244"/>
      <c r="R6216" s="244"/>
      <c r="S6216" s="244"/>
      <c r="T6216" s="245"/>
      <c r="U6216" s="13"/>
      <c r="V6216" s="13"/>
      <c r="W6216" s="13"/>
      <c r="X6216" s="13"/>
      <c r="Y6216" s="13"/>
      <c r="Z6216" s="13"/>
      <c r="AA6216" s="13"/>
      <c r="AB6216" s="13"/>
      <c r="AC6216" s="13"/>
      <c r="AD6216" s="13"/>
      <c r="AE6216" s="13"/>
      <c r="AT6216" s="246" t="s">
        <v>252</v>
      </c>
      <c r="AU6216" s="246" t="s">
        <v>93</v>
      </c>
      <c r="AV6216" s="13" t="s">
        <v>23</v>
      </c>
      <c r="AW6216" s="13" t="s">
        <v>46</v>
      </c>
      <c r="AX6216" s="13" t="s">
        <v>85</v>
      </c>
      <c r="AY6216" s="246" t="s">
        <v>241</v>
      </c>
    </row>
    <row r="6217" s="13" customFormat="1">
      <c r="A6217" s="13"/>
      <c r="B6217" s="236"/>
      <c r="C6217" s="237"/>
      <c r="D6217" s="238" t="s">
        <v>252</v>
      </c>
      <c r="E6217" s="239" t="s">
        <v>39</v>
      </c>
      <c r="F6217" s="240" t="s">
        <v>5406</v>
      </c>
      <c r="G6217" s="237"/>
      <c r="H6217" s="239" t="s">
        <v>39</v>
      </c>
      <c r="I6217" s="241"/>
      <c r="J6217" s="237"/>
      <c r="K6217" s="237"/>
      <c r="L6217" s="242"/>
      <c r="M6217" s="243"/>
      <c r="N6217" s="244"/>
      <c r="O6217" s="244"/>
      <c r="P6217" s="244"/>
      <c r="Q6217" s="244"/>
      <c r="R6217" s="244"/>
      <c r="S6217" s="244"/>
      <c r="T6217" s="245"/>
      <c r="U6217" s="13"/>
      <c r="V6217" s="13"/>
      <c r="W6217" s="13"/>
      <c r="X6217" s="13"/>
      <c r="Y6217" s="13"/>
      <c r="Z6217" s="13"/>
      <c r="AA6217" s="13"/>
      <c r="AB6217" s="13"/>
      <c r="AC6217" s="13"/>
      <c r="AD6217" s="13"/>
      <c r="AE6217" s="13"/>
      <c r="AT6217" s="246" t="s">
        <v>252</v>
      </c>
      <c r="AU6217" s="246" t="s">
        <v>93</v>
      </c>
      <c r="AV6217" s="13" t="s">
        <v>23</v>
      </c>
      <c r="AW6217" s="13" t="s">
        <v>46</v>
      </c>
      <c r="AX6217" s="13" t="s">
        <v>85</v>
      </c>
      <c r="AY6217" s="246" t="s">
        <v>241</v>
      </c>
    </row>
    <row r="6218" s="14" customFormat="1">
      <c r="A6218" s="14"/>
      <c r="B6218" s="247"/>
      <c r="C6218" s="248"/>
      <c r="D6218" s="238" t="s">
        <v>252</v>
      </c>
      <c r="E6218" s="249" t="s">
        <v>39</v>
      </c>
      <c r="F6218" s="250" t="s">
        <v>299</v>
      </c>
      <c r="G6218" s="248"/>
      <c r="H6218" s="251">
        <v>6</v>
      </c>
      <c r="I6218" s="252"/>
      <c r="J6218" s="248"/>
      <c r="K6218" s="248"/>
      <c r="L6218" s="253"/>
      <c r="M6218" s="254"/>
      <c r="N6218" s="255"/>
      <c r="O6218" s="255"/>
      <c r="P6218" s="255"/>
      <c r="Q6218" s="255"/>
      <c r="R6218" s="255"/>
      <c r="S6218" s="255"/>
      <c r="T6218" s="256"/>
      <c r="U6218" s="14"/>
      <c r="V6218" s="14"/>
      <c r="W6218" s="14"/>
      <c r="X6218" s="14"/>
      <c r="Y6218" s="14"/>
      <c r="Z6218" s="14"/>
      <c r="AA6218" s="14"/>
      <c r="AB6218" s="14"/>
      <c r="AC6218" s="14"/>
      <c r="AD6218" s="14"/>
      <c r="AE6218" s="14"/>
      <c r="AT6218" s="257" t="s">
        <v>252</v>
      </c>
      <c r="AU6218" s="257" t="s">
        <v>93</v>
      </c>
      <c r="AV6218" s="14" t="s">
        <v>93</v>
      </c>
      <c r="AW6218" s="14" t="s">
        <v>46</v>
      </c>
      <c r="AX6218" s="14" t="s">
        <v>85</v>
      </c>
      <c r="AY6218" s="257" t="s">
        <v>241</v>
      </c>
    </row>
    <row r="6219" s="13" customFormat="1">
      <c r="A6219" s="13"/>
      <c r="B6219" s="236"/>
      <c r="C6219" s="237"/>
      <c r="D6219" s="238" t="s">
        <v>252</v>
      </c>
      <c r="E6219" s="239" t="s">
        <v>39</v>
      </c>
      <c r="F6219" s="240" t="s">
        <v>5062</v>
      </c>
      <c r="G6219" s="237"/>
      <c r="H6219" s="239" t="s">
        <v>39</v>
      </c>
      <c r="I6219" s="241"/>
      <c r="J6219" s="237"/>
      <c r="K6219" s="237"/>
      <c r="L6219" s="242"/>
      <c r="M6219" s="243"/>
      <c r="N6219" s="244"/>
      <c r="O6219" s="244"/>
      <c r="P6219" s="244"/>
      <c r="Q6219" s="244"/>
      <c r="R6219" s="244"/>
      <c r="S6219" s="244"/>
      <c r="T6219" s="245"/>
      <c r="U6219" s="13"/>
      <c r="V6219" s="13"/>
      <c r="W6219" s="13"/>
      <c r="X6219" s="13"/>
      <c r="Y6219" s="13"/>
      <c r="Z6219" s="13"/>
      <c r="AA6219" s="13"/>
      <c r="AB6219" s="13"/>
      <c r="AC6219" s="13"/>
      <c r="AD6219" s="13"/>
      <c r="AE6219" s="13"/>
      <c r="AT6219" s="246" t="s">
        <v>252</v>
      </c>
      <c r="AU6219" s="246" t="s">
        <v>93</v>
      </c>
      <c r="AV6219" s="13" t="s">
        <v>23</v>
      </c>
      <c r="AW6219" s="13" t="s">
        <v>46</v>
      </c>
      <c r="AX6219" s="13" t="s">
        <v>85</v>
      </c>
      <c r="AY6219" s="246" t="s">
        <v>241</v>
      </c>
    </row>
    <row r="6220" s="14" customFormat="1">
      <c r="A6220" s="14"/>
      <c r="B6220" s="247"/>
      <c r="C6220" s="248"/>
      <c r="D6220" s="238" t="s">
        <v>252</v>
      </c>
      <c r="E6220" s="249" t="s">
        <v>39</v>
      </c>
      <c r="F6220" s="250" t="s">
        <v>8</v>
      </c>
      <c r="G6220" s="248"/>
      <c r="H6220" s="251">
        <v>12</v>
      </c>
      <c r="I6220" s="252"/>
      <c r="J6220" s="248"/>
      <c r="K6220" s="248"/>
      <c r="L6220" s="253"/>
      <c r="M6220" s="254"/>
      <c r="N6220" s="255"/>
      <c r="O6220" s="255"/>
      <c r="P6220" s="255"/>
      <c r="Q6220" s="255"/>
      <c r="R6220" s="255"/>
      <c r="S6220" s="255"/>
      <c r="T6220" s="256"/>
      <c r="U6220" s="14"/>
      <c r="V6220" s="14"/>
      <c r="W6220" s="14"/>
      <c r="X6220" s="14"/>
      <c r="Y6220" s="14"/>
      <c r="Z6220" s="14"/>
      <c r="AA6220" s="14"/>
      <c r="AB6220" s="14"/>
      <c r="AC6220" s="14"/>
      <c r="AD6220" s="14"/>
      <c r="AE6220" s="14"/>
      <c r="AT6220" s="257" t="s">
        <v>252</v>
      </c>
      <c r="AU6220" s="257" t="s">
        <v>93</v>
      </c>
      <c r="AV6220" s="14" t="s">
        <v>93</v>
      </c>
      <c r="AW6220" s="14" t="s">
        <v>46</v>
      </c>
      <c r="AX6220" s="14" t="s">
        <v>85</v>
      </c>
      <c r="AY6220" s="257" t="s">
        <v>241</v>
      </c>
    </row>
    <row r="6221" s="15" customFormat="1">
      <c r="A6221" s="15"/>
      <c r="B6221" s="258"/>
      <c r="C6221" s="259"/>
      <c r="D6221" s="238" t="s">
        <v>252</v>
      </c>
      <c r="E6221" s="260" t="s">
        <v>39</v>
      </c>
      <c r="F6221" s="261" t="s">
        <v>274</v>
      </c>
      <c r="G6221" s="259"/>
      <c r="H6221" s="262">
        <v>22</v>
      </c>
      <c r="I6221" s="263"/>
      <c r="J6221" s="259"/>
      <c r="K6221" s="259"/>
      <c r="L6221" s="264"/>
      <c r="M6221" s="265"/>
      <c r="N6221" s="266"/>
      <c r="O6221" s="266"/>
      <c r="P6221" s="266"/>
      <c r="Q6221" s="266"/>
      <c r="R6221" s="266"/>
      <c r="S6221" s="266"/>
      <c r="T6221" s="267"/>
      <c r="U6221" s="15"/>
      <c r="V6221" s="15"/>
      <c r="W6221" s="15"/>
      <c r="X6221" s="15"/>
      <c r="Y6221" s="15"/>
      <c r="Z6221" s="15"/>
      <c r="AA6221" s="15"/>
      <c r="AB6221" s="15"/>
      <c r="AC6221" s="15"/>
      <c r="AD6221" s="15"/>
      <c r="AE6221" s="15"/>
      <c r="AT6221" s="268" t="s">
        <v>252</v>
      </c>
      <c r="AU6221" s="268" t="s">
        <v>93</v>
      </c>
      <c r="AV6221" s="15" t="s">
        <v>248</v>
      </c>
      <c r="AW6221" s="15" t="s">
        <v>46</v>
      </c>
      <c r="AX6221" s="15" t="s">
        <v>23</v>
      </c>
      <c r="AY6221" s="268" t="s">
        <v>241</v>
      </c>
    </row>
    <row r="6222" s="2" customFormat="1" ht="16.5" customHeight="1">
      <c r="A6222" s="42"/>
      <c r="B6222" s="43"/>
      <c r="C6222" s="218" t="s">
        <v>5469</v>
      </c>
      <c r="D6222" s="218" t="s">
        <v>243</v>
      </c>
      <c r="E6222" s="219" t="s">
        <v>5470</v>
      </c>
      <c r="F6222" s="220" t="s">
        <v>5471</v>
      </c>
      <c r="G6222" s="221" t="s">
        <v>515</v>
      </c>
      <c r="H6222" s="222">
        <v>13.15</v>
      </c>
      <c r="I6222" s="223"/>
      <c r="J6222" s="224">
        <f>ROUND(I6222*H6222,2)</f>
        <v>0</v>
      </c>
      <c r="K6222" s="220" t="s">
        <v>247</v>
      </c>
      <c r="L6222" s="48"/>
      <c r="M6222" s="225" t="s">
        <v>39</v>
      </c>
      <c r="N6222" s="226" t="s">
        <v>56</v>
      </c>
      <c r="O6222" s="88"/>
      <c r="P6222" s="227">
        <f>O6222*H6222</f>
        <v>0</v>
      </c>
      <c r="Q6222" s="227">
        <v>0</v>
      </c>
      <c r="R6222" s="227">
        <f>Q6222*H6222</f>
        <v>0</v>
      </c>
      <c r="S6222" s="227">
        <v>0.0039399999999999999</v>
      </c>
      <c r="T6222" s="228">
        <f>S6222*H6222</f>
        <v>0.051811000000000003</v>
      </c>
      <c r="U6222" s="42"/>
      <c r="V6222" s="42"/>
      <c r="W6222" s="42"/>
      <c r="X6222" s="42"/>
      <c r="Y6222" s="42"/>
      <c r="Z6222" s="42"/>
      <c r="AA6222" s="42"/>
      <c r="AB6222" s="42"/>
      <c r="AC6222" s="42"/>
      <c r="AD6222" s="42"/>
      <c r="AE6222" s="42"/>
      <c r="AR6222" s="229" t="s">
        <v>462</v>
      </c>
      <c r="AT6222" s="229" t="s">
        <v>243</v>
      </c>
      <c r="AU6222" s="229" t="s">
        <v>93</v>
      </c>
      <c r="AY6222" s="20" t="s">
        <v>241</v>
      </c>
      <c r="BE6222" s="230">
        <f>IF(N6222="základní",J6222,0)</f>
        <v>0</v>
      </c>
      <c r="BF6222" s="230">
        <f>IF(N6222="snížená",J6222,0)</f>
        <v>0</v>
      </c>
      <c r="BG6222" s="230">
        <f>IF(N6222="zákl. přenesená",J6222,0)</f>
        <v>0</v>
      </c>
      <c r="BH6222" s="230">
        <f>IF(N6222="sníž. přenesená",J6222,0)</f>
        <v>0</v>
      </c>
      <c r="BI6222" s="230">
        <f>IF(N6222="nulová",J6222,0)</f>
        <v>0</v>
      </c>
      <c r="BJ6222" s="20" t="s">
        <v>23</v>
      </c>
      <c r="BK6222" s="230">
        <f>ROUND(I6222*H6222,2)</f>
        <v>0</v>
      </c>
      <c r="BL6222" s="20" t="s">
        <v>462</v>
      </c>
      <c r="BM6222" s="229" t="s">
        <v>5472</v>
      </c>
    </row>
    <row r="6223" s="2" customFormat="1">
      <c r="A6223" s="42"/>
      <c r="B6223" s="43"/>
      <c r="C6223" s="44"/>
      <c r="D6223" s="231" t="s">
        <v>250</v>
      </c>
      <c r="E6223" s="44"/>
      <c r="F6223" s="232" t="s">
        <v>5473</v>
      </c>
      <c r="G6223" s="44"/>
      <c r="H6223" s="44"/>
      <c r="I6223" s="233"/>
      <c r="J6223" s="44"/>
      <c r="K6223" s="44"/>
      <c r="L6223" s="48"/>
      <c r="M6223" s="234"/>
      <c r="N6223" s="235"/>
      <c r="O6223" s="88"/>
      <c r="P6223" s="88"/>
      <c r="Q6223" s="88"/>
      <c r="R6223" s="88"/>
      <c r="S6223" s="88"/>
      <c r="T6223" s="89"/>
      <c r="U6223" s="42"/>
      <c r="V6223" s="42"/>
      <c r="W6223" s="42"/>
      <c r="X6223" s="42"/>
      <c r="Y6223" s="42"/>
      <c r="Z6223" s="42"/>
      <c r="AA6223" s="42"/>
      <c r="AB6223" s="42"/>
      <c r="AC6223" s="42"/>
      <c r="AD6223" s="42"/>
      <c r="AE6223" s="42"/>
      <c r="AT6223" s="20" t="s">
        <v>250</v>
      </c>
      <c r="AU6223" s="20" t="s">
        <v>93</v>
      </c>
    </row>
    <row r="6224" s="13" customFormat="1">
      <c r="A6224" s="13"/>
      <c r="B6224" s="236"/>
      <c r="C6224" s="237"/>
      <c r="D6224" s="238" t="s">
        <v>252</v>
      </c>
      <c r="E6224" s="239" t="s">
        <v>39</v>
      </c>
      <c r="F6224" s="240" t="s">
        <v>3709</v>
      </c>
      <c r="G6224" s="237"/>
      <c r="H6224" s="239" t="s">
        <v>39</v>
      </c>
      <c r="I6224" s="241"/>
      <c r="J6224" s="237"/>
      <c r="K6224" s="237"/>
      <c r="L6224" s="242"/>
      <c r="M6224" s="243"/>
      <c r="N6224" s="244"/>
      <c r="O6224" s="244"/>
      <c r="P6224" s="244"/>
      <c r="Q6224" s="244"/>
      <c r="R6224" s="244"/>
      <c r="S6224" s="244"/>
      <c r="T6224" s="245"/>
      <c r="U6224" s="13"/>
      <c r="V6224" s="13"/>
      <c r="W6224" s="13"/>
      <c r="X6224" s="13"/>
      <c r="Y6224" s="13"/>
      <c r="Z6224" s="13"/>
      <c r="AA6224" s="13"/>
      <c r="AB6224" s="13"/>
      <c r="AC6224" s="13"/>
      <c r="AD6224" s="13"/>
      <c r="AE6224" s="13"/>
      <c r="AT6224" s="246" t="s">
        <v>252</v>
      </c>
      <c r="AU6224" s="246" t="s">
        <v>93</v>
      </c>
      <c r="AV6224" s="13" t="s">
        <v>23</v>
      </c>
      <c r="AW6224" s="13" t="s">
        <v>46</v>
      </c>
      <c r="AX6224" s="13" t="s">
        <v>85</v>
      </c>
      <c r="AY6224" s="246" t="s">
        <v>241</v>
      </c>
    </row>
    <row r="6225" s="13" customFormat="1">
      <c r="A6225" s="13"/>
      <c r="B6225" s="236"/>
      <c r="C6225" s="237"/>
      <c r="D6225" s="238" t="s">
        <v>252</v>
      </c>
      <c r="E6225" s="239" t="s">
        <v>39</v>
      </c>
      <c r="F6225" s="240" t="s">
        <v>5462</v>
      </c>
      <c r="G6225" s="237"/>
      <c r="H6225" s="239" t="s">
        <v>39</v>
      </c>
      <c r="I6225" s="241"/>
      <c r="J6225" s="237"/>
      <c r="K6225" s="237"/>
      <c r="L6225" s="242"/>
      <c r="M6225" s="243"/>
      <c r="N6225" s="244"/>
      <c r="O6225" s="244"/>
      <c r="P6225" s="244"/>
      <c r="Q6225" s="244"/>
      <c r="R6225" s="244"/>
      <c r="S6225" s="244"/>
      <c r="T6225" s="245"/>
      <c r="U6225" s="13"/>
      <c r="V6225" s="13"/>
      <c r="W6225" s="13"/>
      <c r="X6225" s="13"/>
      <c r="Y6225" s="13"/>
      <c r="Z6225" s="13"/>
      <c r="AA6225" s="13"/>
      <c r="AB6225" s="13"/>
      <c r="AC6225" s="13"/>
      <c r="AD6225" s="13"/>
      <c r="AE6225" s="13"/>
      <c r="AT6225" s="246" t="s">
        <v>252</v>
      </c>
      <c r="AU6225" s="246" t="s">
        <v>93</v>
      </c>
      <c r="AV6225" s="13" t="s">
        <v>23</v>
      </c>
      <c r="AW6225" s="13" t="s">
        <v>46</v>
      </c>
      <c r="AX6225" s="13" t="s">
        <v>85</v>
      </c>
      <c r="AY6225" s="246" t="s">
        <v>241</v>
      </c>
    </row>
    <row r="6226" s="14" customFormat="1">
      <c r="A6226" s="14"/>
      <c r="B6226" s="247"/>
      <c r="C6226" s="248"/>
      <c r="D6226" s="238" t="s">
        <v>252</v>
      </c>
      <c r="E6226" s="249" t="s">
        <v>39</v>
      </c>
      <c r="F6226" s="250" t="s">
        <v>1678</v>
      </c>
      <c r="G6226" s="248"/>
      <c r="H6226" s="251">
        <v>2.7000000000000002</v>
      </c>
      <c r="I6226" s="252"/>
      <c r="J6226" s="248"/>
      <c r="K6226" s="248"/>
      <c r="L6226" s="253"/>
      <c r="M6226" s="254"/>
      <c r="N6226" s="255"/>
      <c r="O6226" s="255"/>
      <c r="P6226" s="255"/>
      <c r="Q6226" s="255"/>
      <c r="R6226" s="255"/>
      <c r="S6226" s="255"/>
      <c r="T6226" s="256"/>
      <c r="U6226" s="14"/>
      <c r="V6226" s="14"/>
      <c r="W6226" s="14"/>
      <c r="X6226" s="14"/>
      <c r="Y6226" s="14"/>
      <c r="Z6226" s="14"/>
      <c r="AA6226" s="14"/>
      <c r="AB6226" s="14"/>
      <c r="AC6226" s="14"/>
      <c r="AD6226" s="14"/>
      <c r="AE6226" s="14"/>
      <c r="AT6226" s="257" t="s">
        <v>252</v>
      </c>
      <c r="AU6226" s="257" t="s">
        <v>93</v>
      </c>
      <c r="AV6226" s="14" t="s">
        <v>93</v>
      </c>
      <c r="AW6226" s="14" t="s">
        <v>46</v>
      </c>
      <c r="AX6226" s="14" t="s">
        <v>85</v>
      </c>
      <c r="AY6226" s="257" t="s">
        <v>241</v>
      </c>
    </row>
    <row r="6227" s="13" customFormat="1">
      <c r="A6227" s="13"/>
      <c r="B6227" s="236"/>
      <c r="C6227" s="237"/>
      <c r="D6227" s="238" t="s">
        <v>252</v>
      </c>
      <c r="E6227" s="239" t="s">
        <v>39</v>
      </c>
      <c r="F6227" s="240" t="s">
        <v>5406</v>
      </c>
      <c r="G6227" s="237"/>
      <c r="H6227" s="239" t="s">
        <v>39</v>
      </c>
      <c r="I6227" s="241"/>
      <c r="J6227" s="237"/>
      <c r="K6227" s="237"/>
      <c r="L6227" s="242"/>
      <c r="M6227" s="243"/>
      <c r="N6227" s="244"/>
      <c r="O6227" s="244"/>
      <c r="P6227" s="244"/>
      <c r="Q6227" s="244"/>
      <c r="R6227" s="244"/>
      <c r="S6227" s="244"/>
      <c r="T6227" s="245"/>
      <c r="U6227" s="13"/>
      <c r="V6227" s="13"/>
      <c r="W6227" s="13"/>
      <c r="X6227" s="13"/>
      <c r="Y6227" s="13"/>
      <c r="Z6227" s="13"/>
      <c r="AA6227" s="13"/>
      <c r="AB6227" s="13"/>
      <c r="AC6227" s="13"/>
      <c r="AD6227" s="13"/>
      <c r="AE6227" s="13"/>
      <c r="AT6227" s="246" t="s">
        <v>252</v>
      </c>
      <c r="AU6227" s="246" t="s">
        <v>93</v>
      </c>
      <c r="AV6227" s="13" t="s">
        <v>23</v>
      </c>
      <c r="AW6227" s="13" t="s">
        <v>46</v>
      </c>
      <c r="AX6227" s="13" t="s">
        <v>85</v>
      </c>
      <c r="AY6227" s="246" t="s">
        <v>241</v>
      </c>
    </row>
    <row r="6228" s="14" customFormat="1">
      <c r="A6228" s="14"/>
      <c r="B6228" s="247"/>
      <c r="C6228" s="248"/>
      <c r="D6228" s="238" t="s">
        <v>252</v>
      </c>
      <c r="E6228" s="249" t="s">
        <v>39</v>
      </c>
      <c r="F6228" s="250" t="s">
        <v>5474</v>
      </c>
      <c r="G6228" s="248"/>
      <c r="H6228" s="251">
        <v>3.4500000000000002</v>
      </c>
      <c r="I6228" s="252"/>
      <c r="J6228" s="248"/>
      <c r="K6228" s="248"/>
      <c r="L6228" s="253"/>
      <c r="M6228" s="254"/>
      <c r="N6228" s="255"/>
      <c r="O6228" s="255"/>
      <c r="P6228" s="255"/>
      <c r="Q6228" s="255"/>
      <c r="R6228" s="255"/>
      <c r="S6228" s="255"/>
      <c r="T6228" s="256"/>
      <c r="U6228" s="14"/>
      <c r="V6228" s="14"/>
      <c r="W6228" s="14"/>
      <c r="X6228" s="14"/>
      <c r="Y6228" s="14"/>
      <c r="Z6228" s="14"/>
      <c r="AA6228" s="14"/>
      <c r="AB6228" s="14"/>
      <c r="AC6228" s="14"/>
      <c r="AD6228" s="14"/>
      <c r="AE6228" s="14"/>
      <c r="AT6228" s="257" t="s">
        <v>252</v>
      </c>
      <c r="AU6228" s="257" t="s">
        <v>93</v>
      </c>
      <c r="AV6228" s="14" t="s">
        <v>93</v>
      </c>
      <c r="AW6228" s="14" t="s">
        <v>46</v>
      </c>
      <c r="AX6228" s="14" t="s">
        <v>85</v>
      </c>
      <c r="AY6228" s="257" t="s">
        <v>241</v>
      </c>
    </row>
    <row r="6229" s="13" customFormat="1">
      <c r="A6229" s="13"/>
      <c r="B6229" s="236"/>
      <c r="C6229" s="237"/>
      <c r="D6229" s="238" t="s">
        <v>252</v>
      </c>
      <c r="E6229" s="239" t="s">
        <v>39</v>
      </c>
      <c r="F6229" s="240" t="s">
        <v>5061</v>
      </c>
      <c r="G6229" s="237"/>
      <c r="H6229" s="239" t="s">
        <v>39</v>
      </c>
      <c r="I6229" s="241"/>
      <c r="J6229" s="237"/>
      <c r="K6229" s="237"/>
      <c r="L6229" s="242"/>
      <c r="M6229" s="243"/>
      <c r="N6229" s="244"/>
      <c r="O6229" s="244"/>
      <c r="P6229" s="244"/>
      <c r="Q6229" s="244"/>
      <c r="R6229" s="244"/>
      <c r="S6229" s="244"/>
      <c r="T6229" s="245"/>
      <c r="U6229" s="13"/>
      <c r="V6229" s="13"/>
      <c r="W6229" s="13"/>
      <c r="X6229" s="13"/>
      <c r="Y6229" s="13"/>
      <c r="Z6229" s="13"/>
      <c r="AA6229" s="13"/>
      <c r="AB6229" s="13"/>
      <c r="AC6229" s="13"/>
      <c r="AD6229" s="13"/>
      <c r="AE6229" s="13"/>
      <c r="AT6229" s="246" t="s">
        <v>252</v>
      </c>
      <c r="AU6229" s="246" t="s">
        <v>93</v>
      </c>
      <c r="AV6229" s="13" t="s">
        <v>23</v>
      </c>
      <c r="AW6229" s="13" t="s">
        <v>46</v>
      </c>
      <c r="AX6229" s="13" t="s">
        <v>85</v>
      </c>
      <c r="AY6229" s="246" t="s">
        <v>241</v>
      </c>
    </row>
    <row r="6230" s="13" customFormat="1">
      <c r="A6230" s="13"/>
      <c r="B6230" s="236"/>
      <c r="C6230" s="237"/>
      <c r="D6230" s="238" t="s">
        <v>252</v>
      </c>
      <c r="E6230" s="239" t="s">
        <v>39</v>
      </c>
      <c r="F6230" s="240" t="s">
        <v>5062</v>
      </c>
      <c r="G6230" s="237"/>
      <c r="H6230" s="239" t="s">
        <v>39</v>
      </c>
      <c r="I6230" s="241"/>
      <c r="J6230" s="237"/>
      <c r="K6230" s="237"/>
      <c r="L6230" s="242"/>
      <c r="M6230" s="243"/>
      <c r="N6230" s="244"/>
      <c r="O6230" s="244"/>
      <c r="P6230" s="244"/>
      <c r="Q6230" s="244"/>
      <c r="R6230" s="244"/>
      <c r="S6230" s="244"/>
      <c r="T6230" s="245"/>
      <c r="U6230" s="13"/>
      <c r="V6230" s="13"/>
      <c r="W6230" s="13"/>
      <c r="X6230" s="13"/>
      <c r="Y6230" s="13"/>
      <c r="Z6230" s="13"/>
      <c r="AA6230" s="13"/>
      <c r="AB6230" s="13"/>
      <c r="AC6230" s="13"/>
      <c r="AD6230" s="13"/>
      <c r="AE6230" s="13"/>
      <c r="AT6230" s="246" t="s">
        <v>252</v>
      </c>
      <c r="AU6230" s="246" t="s">
        <v>93</v>
      </c>
      <c r="AV6230" s="13" t="s">
        <v>23</v>
      </c>
      <c r="AW6230" s="13" t="s">
        <v>46</v>
      </c>
      <c r="AX6230" s="13" t="s">
        <v>85</v>
      </c>
      <c r="AY6230" s="246" t="s">
        <v>241</v>
      </c>
    </row>
    <row r="6231" s="14" customFormat="1">
      <c r="A6231" s="14"/>
      <c r="B6231" s="247"/>
      <c r="C6231" s="248"/>
      <c r="D6231" s="238" t="s">
        <v>252</v>
      </c>
      <c r="E6231" s="249" t="s">
        <v>39</v>
      </c>
      <c r="F6231" s="250" t="s">
        <v>5475</v>
      </c>
      <c r="G6231" s="248"/>
      <c r="H6231" s="251">
        <v>7</v>
      </c>
      <c r="I6231" s="252"/>
      <c r="J6231" s="248"/>
      <c r="K6231" s="248"/>
      <c r="L6231" s="253"/>
      <c r="M6231" s="254"/>
      <c r="N6231" s="255"/>
      <c r="O6231" s="255"/>
      <c r="P6231" s="255"/>
      <c r="Q6231" s="255"/>
      <c r="R6231" s="255"/>
      <c r="S6231" s="255"/>
      <c r="T6231" s="256"/>
      <c r="U6231" s="14"/>
      <c r="V6231" s="14"/>
      <c r="W6231" s="14"/>
      <c r="X6231" s="14"/>
      <c r="Y6231" s="14"/>
      <c r="Z6231" s="14"/>
      <c r="AA6231" s="14"/>
      <c r="AB6231" s="14"/>
      <c r="AC6231" s="14"/>
      <c r="AD6231" s="14"/>
      <c r="AE6231" s="14"/>
      <c r="AT6231" s="257" t="s">
        <v>252</v>
      </c>
      <c r="AU6231" s="257" t="s">
        <v>93</v>
      </c>
      <c r="AV6231" s="14" t="s">
        <v>93</v>
      </c>
      <c r="AW6231" s="14" t="s">
        <v>46</v>
      </c>
      <c r="AX6231" s="14" t="s">
        <v>85</v>
      </c>
      <c r="AY6231" s="257" t="s">
        <v>241</v>
      </c>
    </row>
    <row r="6232" s="15" customFormat="1">
      <c r="A6232" s="15"/>
      <c r="B6232" s="258"/>
      <c r="C6232" s="259"/>
      <c r="D6232" s="238" t="s">
        <v>252</v>
      </c>
      <c r="E6232" s="260" t="s">
        <v>39</v>
      </c>
      <c r="F6232" s="261" t="s">
        <v>274</v>
      </c>
      <c r="G6232" s="259"/>
      <c r="H6232" s="262">
        <v>13.15</v>
      </c>
      <c r="I6232" s="263"/>
      <c r="J6232" s="259"/>
      <c r="K6232" s="259"/>
      <c r="L6232" s="264"/>
      <c r="M6232" s="265"/>
      <c r="N6232" s="266"/>
      <c r="O6232" s="266"/>
      <c r="P6232" s="266"/>
      <c r="Q6232" s="266"/>
      <c r="R6232" s="266"/>
      <c r="S6232" s="266"/>
      <c r="T6232" s="267"/>
      <c r="U6232" s="15"/>
      <c r="V6232" s="15"/>
      <c r="W6232" s="15"/>
      <c r="X6232" s="15"/>
      <c r="Y6232" s="15"/>
      <c r="Z6232" s="15"/>
      <c r="AA6232" s="15"/>
      <c r="AB6232" s="15"/>
      <c r="AC6232" s="15"/>
      <c r="AD6232" s="15"/>
      <c r="AE6232" s="15"/>
      <c r="AT6232" s="268" t="s">
        <v>252</v>
      </c>
      <c r="AU6232" s="268" t="s">
        <v>93</v>
      </c>
      <c r="AV6232" s="15" t="s">
        <v>248</v>
      </c>
      <c r="AW6232" s="15" t="s">
        <v>46</v>
      </c>
      <c r="AX6232" s="15" t="s">
        <v>23</v>
      </c>
      <c r="AY6232" s="268" t="s">
        <v>241</v>
      </c>
    </row>
    <row r="6233" s="2" customFormat="1" ht="21.75" customHeight="1">
      <c r="A6233" s="42"/>
      <c r="B6233" s="43"/>
      <c r="C6233" s="218" t="s">
        <v>5476</v>
      </c>
      <c r="D6233" s="218" t="s">
        <v>243</v>
      </c>
      <c r="E6233" s="219" t="s">
        <v>5477</v>
      </c>
      <c r="F6233" s="220" t="s">
        <v>5478</v>
      </c>
      <c r="G6233" s="221" t="s">
        <v>515</v>
      </c>
      <c r="H6233" s="222">
        <v>30</v>
      </c>
      <c r="I6233" s="223"/>
      <c r="J6233" s="224">
        <f>ROUND(I6233*H6233,2)</f>
        <v>0</v>
      </c>
      <c r="K6233" s="220" t="s">
        <v>1267</v>
      </c>
      <c r="L6233" s="48"/>
      <c r="M6233" s="225" t="s">
        <v>39</v>
      </c>
      <c r="N6233" s="226" t="s">
        <v>56</v>
      </c>
      <c r="O6233" s="88"/>
      <c r="P6233" s="227">
        <f>O6233*H6233</f>
        <v>0</v>
      </c>
      <c r="Q6233" s="227">
        <v>0.00095</v>
      </c>
      <c r="R6233" s="227">
        <f>Q6233*H6233</f>
        <v>0.028500000000000001</v>
      </c>
      <c r="S6233" s="227">
        <v>0</v>
      </c>
      <c r="T6233" s="228">
        <f>S6233*H6233</f>
        <v>0</v>
      </c>
      <c r="U6233" s="42"/>
      <c r="V6233" s="42"/>
      <c r="W6233" s="42"/>
      <c r="X6233" s="42"/>
      <c r="Y6233" s="42"/>
      <c r="Z6233" s="42"/>
      <c r="AA6233" s="42"/>
      <c r="AB6233" s="42"/>
      <c r="AC6233" s="42"/>
      <c r="AD6233" s="42"/>
      <c r="AE6233" s="42"/>
      <c r="AR6233" s="229" t="s">
        <v>462</v>
      </c>
      <c r="AT6233" s="229" t="s">
        <v>243</v>
      </c>
      <c r="AU6233" s="229" t="s">
        <v>93</v>
      </c>
      <c r="AY6233" s="20" t="s">
        <v>241</v>
      </c>
      <c r="BE6233" s="230">
        <f>IF(N6233="základní",J6233,0)</f>
        <v>0</v>
      </c>
      <c r="BF6233" s="230">
        <f>IF(N6233="snížená",J6233,0)</f>
        <v>0</v>
      </c>
      <c r="BG6233" s="230">
        <f>IF(N6233="zákl. přenesená",J6233,0)</f>
        <v>0</v>
      </c>
      <c r="BH6233" s="230">
        <f>IF(N6233="sníž. přenesená",J6233,0)</f>
        <v>0</v>
      </c>
      <c r="BI6233" s="230">
        <f>IF(N6233="nulová",J6233,0)</f>
        <v>0</v>
      </c>
      <c r="BJ6233" s="20" t="s">
        <v>23</v>
      </c>
      <c r="BK6233" s="230">
        <f>ROUND(I6233*H6233,2)</f>
        <v>0</v>
      </c>
      <c r="BL6233" s="20" t="s">
        <v>462</v>
      </c>
      <c r="BM6233" s="229" t="s">
        <v>5479</v>
      </c>
    </row>
    <row r="6234" s="13" customFormat="1">
      <c r="A6234" s="13"/>
      <c r="B6234" s="236"/>
      <c r="C6234" s="237"/>
      <c r="D6234" s="238" t="s">
        <v>252</v>
      </c>
      <c r="E6234" s="239" t="s">
        <v>39</v>
      </c>
      <c r="F6234" s="240" t="s">
        <v>3055</v>
      </c>
      <c r="G6234" s="237"/>
      <c r="H6234" s="239" t="s">
        <v>39</v>
      </c>
      <c r="I6234" s="241"/>
      <c r="J6234" s="237"/>
      <c r="K6234" s="237"/>
      <c r="L6234" s="242"/>
      <c r="M6234" s="243"/>
      <c r="N6234" s="244"/>
      <c r="O6234" s="244"/>
      <c r="P6234" s="244"/>
      <c r="Q6234" s="244"/>
      <c r="R6234" s="244"/>
      <c r="S6234" s="244"/>
      <c r="T6234" s="245"/>
      <c r="U6234" s="13"/>
      <c r="V6234" s="13"/>
      <c r="W6234" s="13"/>
      <c r="X6234" s="13"/>
      <c r="Y6234" s="13"/>
      <c r="Z6234" s="13"/>
      <c r="AA6234" s="13"/>
      <c r="AB6234" s="13"/>
      <c r="AC6234" s="13"/>
      <c r="AD6234" s="13"/>
      <c r="AE6234" s="13"/>
      <c r="AT6234" s="246" t="s">
        <v>252</v>
      </c>
      <c r="AU6234" s="246" t="s">
        <v>93</v>
      </c>
      <c r="AV6234" s="13" t="s">
        <v>23</v>
      </c>
      <c r="AW6234" s="13" t="s">
        <v>46</v>
      </c>
      <c r="AX6234" s="13" t="s">
        <v>85</v>
      </c>
      <c r="AY6234" s="246" t="s">
        <v>241</v>
      </c>
    </row>
    <row r="6235" s="14" customFormat="1">
      <c r="A6235" s="14"/>
      <c r="B6235" s="247"/>
      <c r="C6235" s="248"/>
      <c r="D6235" s="238" t="s">
        <v>252</v>
      </c>
      <c r="E6235" s="249" t="s">
        <v>39</v>
      </c>
      <c r="F6235" s="250" t="s">
        <v>5480</v>
      </c>
      <c r="G6235" s="248"/>
      <c r="H6235" s="251">
        <v>30</v>
      </c>
      <c r="I6235" s="252"/>
      <c r="J6235" s="248"/>
      <c r="K6235" s="248"/>
      <c r="L6235" s="253"/>
      <c r="M6235" s="254"/>
      <c r="N6235" s="255"/>
      <c r="O6235" s="255"/>
      <c r="P6235" s="255"/>
      <c r="Q6235" s="255"/>
      <c r="R6235" s="255"/>
      <c r="S6235" s="255"/>
      <c r="T6235" s="256"/>
      <c r="U6235" s="14"/>
      <c r="V6235" s="14"/>
      <c r="W6235" s="14"/>
      <c r="X6235" s="14"/>
      <c r="Y6235" s="14"/>
      <c r="Z6235" s="14"/>
      <c r="AA6235" s="14"/>
      <c r="AB6235" s="14"/>
      <c r="AC6235" s="14"/>
      <c r="AD6235" s="14"/>
      <c r="AE6235" s="14"/>
      <c r="AT6235" s="257" t="s">
        <v>252</v>
      </c>
      <c r="AU6235" s="257" t="s">
        <v>93</v>
      </c>
      <c r="AV6235" s="14" t="s">
        <v>93</v>
      </c>
      <c r="AW6235" s="14" t="s">
        <v>46</v>
      </c>
      <c r="AX6235" s="14" t="s">
        <v>23</v>
      </c>
      <c r="AY6235" s="257" t="s">
        <v>241</v>
      </c>
    </row>
    <row r="6236" s="2" customFormat="1" ht="21.75" customHeight="1">
      <c r="A6236" s="42"/>
      <c r="B6236" s="43"/>
      <c r="C6236" s="218" t="s">
        <v>5481</v>
      </c>
      <c r="D6236" s="218" t="s">
        <v>243</v>
      </c>
      <c r="E6236" s="219" t="s">
        <v>5482</v>
      </c>
      <c r="F6236" s="220" t="s">
        <v>5483</v>
      </c>
      <c r="G6236" s="221" t="s">
        <v>515</v>
      </c>
      <c r="H6236" s="222">
        <v>8.5</v>
      </c>
      <c r="I6236" s="223"/>
      <c r="J6236" s="224">
        <f>ROUND(I6236*H6236,2)</f>
        <v>0</v>
      </c>
      <c r="K6236" s="220" t="s">
        <v>1267</v>
      </c>
      <c r="L6236" s="48"/>
      <c r="M6236" s="225" t="s">
        <v>39</v>
      </c>
      <c r="N6236" s="226" t="s">
        <v>56</v>
      </c>
      <c r="O6236" s="88"/>
      <c r="P6236" s="227">
        <f>O6236*H6236</f>
        <v>0</v>
      </c>
      <c r="Q6236" s="227">
        <v>0.0013600000000000001</v>
      </c>
      <c r="R6236" s="227">
        <f>Q6236*H6236</f>
        <v>0.011560000000000001</v>
      </c>
      <c r="S6236" s="227">
        <v>0</v>
      </c>
      <c r="T6236" s="228">
        <f>S6236*H6236</f>
        <v>0</v>
      </c>
      <c r="U6236" s="42"/>
      <c r="V6236" s="42"/>
      <c r="W6236" s="42"/>
      <c r="X6236" s="42"/>
      <c r="Y6236" s="42"/>
      <c r="Z6236" s="42"/>
      <c r="AA6236" s="42"/>
      <c r="AB6236" s="42"/>
      <c r="AC6236" s="42"/>
      <c r="AD6236" s="42"/>
      <c r="AE6236" s="42"/>
      <c r="AR6236" s="229" t="s">
        <v>462</v>
      </c>
      <c r="AT6236" s="229" t="s">
        <v>243</v>
      </c>
      <c r="AU6236" s="229" t="s">
        <v>93</v>
      </c>
      <c r="AY6236" s="20" t="s">
        <v>241</v>
      </c>
      <c r="BE6236" s="230">
        <f>IF(N6236="základní",J6236,0)</f>
        <v>0</v>
      </c>
      <c r="BF6236" s="230">
        <f>IF(N6236="snížená",J6236,0)</f>
        <v>0</v>
      </c>
      <c r="BG6236" s="230">
        <f>IF(N6236="zákl. přenesená",J6236,0)</f>
        <v>0</v>
      </c>
      <c r="BH6236" s="230">
        <f>IF(N6236="sníž. přenesená",J6236,0)</f>
        <v>0</v>
      </c>
      <c r="BI6236" s="230">
        <f>IF(N6236="nulová",J6236,0)</f>
        <v>0</v>
      </c>
      <c r="BJ6236" s="20" t="s">
        <v>23</v>
      </c>
      <c r="BK6236" s="230">
        <f>ROUND(I6236*H6236,2)</f>
        <v>0</v>
      </c>
      <c r="BL6236" s="20" t="s">
        <v>462</v>
      </c>
      <c r="BM6236" s="229" t="s">
        <v>5484</v>
      </c>
    </row>
    <row r="6237" s="13" customFormat="1">
      <c r="A6237" s="13"/>
      <c r="B6237" s="236"/>
      <c r="C6237" s="237"/>
      <c r="D6237" s="238" t="s">
        <v>252</v>
      </c>
      <c r="E6237" s="239" t="s">
        <v>39</v>
      </c>
      <c r="F6237" s="240" t="s">
        <v>3055</v>
      </c>
      <c r="G6237" s="237"/>
      <c r="H6237" s="239" t="s">
        <v>39</v>
      </c>
      <c r="I6237" s="241"/>
      <c r="J6237" s="237"/>
      <c r="K6237" s="237"/>
      <c r="L6237" s="242"/>
      <c r="M6237" s="243"/>
      <c r="N6237" s="244"/>
      <c r="O6237" s="244"/>
      <c r="P6237" s="244"/>
      <c r="Q6237" s="244"/>
      <c r="R6237" s="244"/>
      <c r="S6237" s="244"/>
      <c r="T6237" s="245"/>
      <c r="U6237" s="13"/>
      <c r="V6237" s="13"/>
      <c r="W6237" s="13"/>
      <c r="X6237" s="13"/>
      <c r="Y6237" s="13"/>
      <c r="Z6237" s="13"/>
      <c r="AA6237" s="13"/>
      <c r="AB6237" s="13"/>
      <c r="AC6237" s="13"/>
      <c r="AD6237" s="13"/>
      <c r="AE6237" s="13"/>
      <c r="AT6237" s="246" t="s">
        <v>252</v>
      </c>
      <c r="AU6237" s="246" t="s">
        <v>93</v>
      </c>
      <c r="AV6237" s="13" t="s">
        <v>23</v>
      </c>
      <c r="AW6237" s="13" t="s">
        <v>46</v>
      </c>
      <c r="AX6237" s="13" t="s">
        <v>85</v>
      </c>
      <c r="AY6237" s="246" t="s">
        <v>241</v>
      </c>
    </row>
    <row r="6238" s="14" customFormat="1">
      <c r="A6238" s="14"/>
      <c r="B6238" s="247"/>
      <c r="C6238" s="248"/>
      <c r="D6238" s="238" t="s">
        <v>252</v>
      </c>
      <c r="E6238" s="249" t="s">
        <v>39</v>
      </c>
      <c r="F6238" s="250" t="s">
        <v>5485</v>
      </c>
      <c r="G6238" s="248"/>
      <c r="H6238" s="251">
        <v>8.5</v>
      </c>
      <c r="I6238" s="252"/>
      <c r="J6238" s="248"/>
      <c r="K6238" s="248"/>
      <c r="L6238" s="253"/>
      <c r="M6238" s="254"/>
      <c r="N6238" s="255"/>
      <c r="O6238" s="255"/>
      <c r="P6238" s="255"/>
      <c r="Q6238" s="255"/>
      <c r="R6238" s="255"/>
      <c r="S6238" s="255"/>
      <c r="T6238" s="256"/>
      <c r="U6238" s="14"/>
      <c r="V6238" s="14"/>
      <c r="W6238" s="14"/>
      <c r="X6238" s="14"/>
      <c r="Y6238" s="14"/>
      <c r="Z6238" s="14"/>
      <c r="AA6238" s="14"/>
      <c r="AB6238" s="14"/>
      <c r="AC6238" s="14"/>
      <c r="AD6238" s="14"/>
      <c r="AE6238" s="14"/>
      <c r="AT6238" s="257" t="s">
        <v>252</v>
      </c>
      <c r="AU6238" s="257" t="s">
        <v>93</v>
      </c>
      <c r="AV6238" s="14" t="s">
        <v>93</v>
      </c>
      <c r="AW6238" s="14" t="s">
        <v>46</v>
      </c>
      <c r="AX6238" s="14" t="s">
        <v>23</v>
      </c>
      <c r="AY6238" s="257" t="s">
        <v>241</v>
      </c>
    </row>
    <row r="6239" s="2" customFormat="1" ht="21.75" customHeight="1">
      <c r="A6239" s="42"/>
      <c r="B6239" s="43"/>
      <c r="C6239" s="218" t="s">
        <v>5486</v>
      </c>
      <c r="D6239" s="218" t="s">
        <v>243</v>
      </c>
      <c r="E6239" s="219" t="s">
        <v>5487</v>
      </c>
      <c r="F6239" s="220" t="s">
        <v>5488</v>
      </c>
      <c r="G6239" s="221" t="s">
        <v>515</v>
      </c>
      <c r="H6239" s="222">
        <v>41.600000000000001</v>
      </c>
      <c r="I6239" s="223"/>
      <c r="J6239" s="224">
        <f>ROUND(I6239*H6239,2)</f>
        <v>0</v>
      </c>
      <c r="K6239" s="220" t="s">
        <v>1267</v>
      </c>
      <c r="L6239" s="48"/>
      <c r="M6239" s="225" t="s">
        <v>39</v>
      </c>
      <c r="N6239" s="226" t="s">
        <v>56</v>
      </c>
      <c r="O6239" s="88"/>
      <c r="P6239" s="227">
        <f>O6239*H6239</f>
        <v>0</v>
      </c>
      <c r="Q6239" s="227">
        <v>0.0017700000000000001</v>
      </c>
      <c r="R6239" s="227">
        <f>Q6239*H6239</f>
        <v>0.073632000000000003</v>
      </c>
      <c r="S6239" s="227">
        <v>0</v>
      </c>
      <c r="T6239" s="228">
        <f>S6239*H6239</f>
        <v>0</v>
      </c>
      <c r="U6239" s="42"/>
      <c r="V6239" s="42"/>
      <c r="W6239" s="42"/>
      <c r="X6239" s="42"/>
      <c r="Y6239" s="42"/>
      <c r="Z6239" s="42"/>
      <c r="AA6239" s="42"/>
      <c r="AB6239" s="42"/>
      <c r="AC6239" s="42"/>
      <c r="AD6239" s="42"/>
      <c r="AE6239" s="42"/>
      <c r="AR6239" s="229" t="s">
        <v>462</v>
      </c>
      <c r="AT6239" s="229" t="s">
        <v>243</v>
      </c>
      <c r="AU6239" s="229" t="s">
        <v>93</v>
      </c>
      <c r="AY6239" s="20" t="s">
        <v>241</v>
      </c>
      <c r="BE6239" s="230">
        <f>IF(N6239="základní",J6239,0)</f>
        <v>0</v>
      </c>
      <c r="BF6239" s="230">
        <f>IF(N6239="snížená",J6239,0)</f>
        <v>0</v>
      </c>
      <c r="BG6239" s="230">
        <f>IF(N6239="zákl. přenesená",J6239,0)</f>
        <v>0</v>
      </c>
      <c r="BH6239" s="230">
        <f>IF(N6239="sníž. přenesená",J6239,0)</f>
        <v>0</v>
      </c>
      <c r="BI6239" s="230">
        <f>IF(N6239="nulová",J6239,0)</f>
        <v>0</v>
      </c>
      <c r="BJ6239" s="20" t="s">
        <v>23</v>
      </c>
      <c r="BK6239" s="230">
        <f>ROUND(I6239*H6239,2)</f>
        <v>0</v>
      </c>
      <c r="BL6239" s="20" t="s">
        <v>462</v>
      </c>
      <c r="BM6239" s="229" t="s">
        <v>5489</v>
      </c>
    </row>
    <row r="6240" s="13" customFormat="1">
      <c r="A6240" s="13"/>
      <c r="B6240" s="236"/>
      <c r="C6240" s="237"/>
      <c r="D6240" s="238" t="s">
        <v>252</v>
      </c>
      <c r="E6240" s="239" t="s">
        <v>39</v>
      </c>
      <c r="F6240" s="240" t="s">
        <v>3055</v>
      </c>
      <c r="G6240" s="237"/>
      <c r="H6240" s="239" t="s">
        <v>39</v>
      </c>
      <c r="I6240" s="241"/>
      <c r="J6240" s="237"/>
      <c r="K6240" s="237"/>
      <c r="L6240" s="242"/>
      <c r="M6240" s="243"/>
      <c r="N6240" s="244"/>
      <c r="O6240" s="244"/>
      <c r="P6240" s="244"/>
      <c r="Q6240" s="244"/>
      <c r="R6240" s="244"/>
      <c r="S6240" s="244"/>
      <c r="T6240" s="245"/>
      <c r="U6240" s="13"/>
      <c r="V6240" s="13"/>
      <c r="W6240" s="13"/>
      <c r="X6240" s="13"/>
      <c r="Y6240" s="13"/>
      <c r="Z6240" s="13"/>
      <c r="AA6240" s="13"/>
      <c r="AB6240" s="13"/>
      <c r="AC6240" s="13"/>
      <c r="AD6240" s="13"/>
      <c r="AE6240" s="13"/>
      <c r="AT6240" s="246" t="s">
        <v>252</v>
      </c>
      <c r="AU6240" s="246" t="s">
        <v>93</v>
      </c>
      <c r="AV6240" s="13" t="s">
        <v>23</v>
      </c>
      <c r="AW6240" s="13" t="s">
        <v>46</v>
      </c>
      <c r="AX6240" s="13" t="s">
        <v>85</v>
      </c>
      <c r="AY6240" s="246" t="s">
        <v>241</v>
      </c>
    </row>
    <row r="6241" s="14" customFormat="1">
      <c r="A6241" s="14"/>
      <c r="B6241" s="247"/>
      <c r="C6241" s="248"/>
      <c r="D6241" s="238" t="s">
        <v>252</v>
      </c>
      <c r="E6241" s="249" t="s">
        <v>39</v>
      </c>
      <c r="F6241" s="250" t="s">
        <v>4488</v>
      </c>
      <c r="G6241" s="248"/>
      <c r="H6241" s="251">
        <v>41.600000000000001</v>
      </c>
      <c r="I6241" s="252"/>
      <c r="J6241" s="248"/>
      <c r="K6241" s="248"/>
      <c r="L6241" s="253"/>
      <c r="M6241" s="254"/>
      <c r="N6241" s="255"/>
      <c r="O6241" s="255"/>
      <c r="P6241" s="255"/>
      <c r="Q6241" s="255"/>
      <c r="R6241" s="255"/>
      <c r="S6241" s="255"/>
      <c r="T6241" s="256"/>
      <c r="U6241" s="14"/>
      <c r="V6241" s="14"/>
      <c r="W6241" s="14"/>
      <c r="X6241" s="14"/>
      <c r="Y6241" s="14"/>
      <c r="Z6241" s="14"/>
      <c r="AA6241" s="14"/>
      <c r="AB6241" s="14"/>
      <c r="AC6241" s="14"/>
      <c r="AD6241" s="14"/>
      <c r="AE6241" s="14"/>
      <c r="AT6241" s="257" t="s">
        <v>252</v>
      </c>
      <c r="AU6241" s="257" t="s">
        <v>93</v>
      </c>
      <c r="AV6241" s="14" t="s">
        <v>93</v>
      </c>
      <c r="AW6241" s="14" t="s">
        <v>46</v>
      </c>
      <c r="AX6241" s="14" t="s">
        <v>23</v>
      </c>
      <c r="AY6241" s="257" t="s">
        <v>241</v>
      </c>
    </row>
    <row r="6242" s="2" customFormat="1" ht="16.5" customHeight="1">
      <c r="A6242" s="42"/>
      <c r="B6242" s="43"/>
      <c r="C6242" s="218" t="s">
        <v>5490</v>
      </c>
      <c r="D6242" s="218" t="s">
        <v>243</v>
      </c>
      <c r="E6242" s="219" t="s">
        <v>5491</v>
      </c>
      <c r="F6242" s="220" t="s">
        <v>5492</v>
      </c>
      <c r="G6242" s="221" t="s">
        <v>515</v>
      </c>
      <c r="H6242" s="222">
        <v>392</v>
      </c>
      <c r="I6242" s="223"/>
      <c r="J6242" s="224">
        <f>ROUND(I6242*H6242,2)</f>
        <v>0</v>
      </c>
      <c r="K6242" s="220" t="s">
        <v>1267</v>
      </c>
      <c r="L6242" s="48"/>
      <c r="M6242" s="225" t="s">
        <v>39</v>
      </c>
      <c r="N6242" s="226" t="s">
        <v>56</v>
      </c>
      <c r="O6242" s="88"/>
      <c r="P6242" s="227">
        <f>O6242*H6242</f>
        <v>0</v>
      </c>
      <c r="Q6242" s="227">
        <v>0.00182</v>
      </c>
      <c r="R6242" s="227">
        <f>Q6242*H6242</f>
        <v>0.71343999999999996</v>
      </c>
      <c r="S6242" s="227">
        <v>0</v>
      </c>
      <c r="T6242" s="228">
        <f>S6242*H6242</f>
        <v>0</v>
      </c>
      <c r="U6242" s="42"/>
      <c r="V6242" s="42"/>
      <c r="W6242" s="42"/>
      <c r="X6242" s="42"/>
      <c r="Y6242" s="42"/>
      <c r="Z6242" s="42"/>
      <c r="AA6242" s="42"/>
      <c r="AB6242" s="42"/>
      <c r="AC6242" s="42"/>
      <c r="AD6242" s="42"/>
      <c r="AE6242" s="42"/>
      <c r="AR6242" s="229" t="s">
        <v>462</v>
      </c>
      <c r="AT6242" s="229" t="s">
        <v>243</v>
      </c>
      <c r="AU6242" s="229" t="s">
        <v>93</v>
      </c>
      <c r="AY6242" s="20" t="s">
        <v>241</v>
      </c>
      <c r="BE6242" s="230">
        <f>IF(N6242="základní",J6242,0)</f>
        <v>0</v>
      </c>
      <c r="BF6242" s="230">
        <f>IF(N6242="snížená",J6242,0)</f>
        <v>0</v>
      </c>
      <c r="BG6242" s="230">
        <f>IF(N6242="zákl. přenesená",J6242,0)</f>
        <v>0</v>
      </c>
      <c r="BH6242" s="230">
        <f>IF(N6242="sníž. přenesená",J6242,0)</f>
        <v>0</v>
      </c>
      <c r="BI6242" s="230">
        <f>IF(N6242="nulová",J6242,0)</f>
        <v>0</v>
      </c>
      <c r="BJ6242" s="20" t="s">
        <v>23</v>
      </c>
      <c r="BK6242" s="230">
        <f>ROUND(I6242*H6242,2)</f>
        <v>0</v>
      </c>
      <c r="BL6242" s="20" t="s">
        <v>462</v>
      </c>
      <c r="BM6242" s="229" t="s">
        <v>5493</v>
      </c>
    </row>
    <row r="6243" s="13" customFormat="1">
      <c r="A6243" s="13"/>
      <c r="B6243" s="236"/>
      <c r="C6243" s="237"/>
      <c r="D6243" s="238" t="s">
        <v>252</v>
      </c>
      <c r="E6243" s="239" t="s">
        <v>39</v>
      </c>
      <c r="F6243" s="240" t="s">
        <v>3055</v>
      </c>
      <c r="G6243" s="237"/>
      <c r="H6243" s="239" t="s">
        <v>39</v>
      </c>
      <c r="I6243" s="241"/>
      <c r="J6243" s="237"/>
      <c r="K6243" s="237"/>
      <c r="L6243" s="242"/>
      <c r="M6243" s="243"/>
      <c r="N6243" s="244"/>
      <c r="O6243" s="244"/>
      <c r="P6243" s="244"/>
      <c r="Q6243" s="244"/>
      <c r="R6243" s="244"/>
      <c r="S6243" s="244"/>
      <c r="T6243" s="245"/>
      <c r="U6243" s="13"/>
      <c r="V6243" s="13"/>
      <c r="W6243" s="13"/>
      <c r="X6243" s="13"/>
      <c r="Y6243" s="13"/>
      <c r="Z6243" s="13"/>
      <c r="AA6243" s="13"/>
      <c r="AB6243" s="13"/>
      <c r="AC6243" s="13"/>
      <c r="AD6243" s="13"/>
      <c r="AE6243" s="13"/>
      <c r="AT6243" s="246" t="s">
        <v>252</v>
      </c>
      <c r="AU6243" s="246" t="s">
        <v>93</v>
      </c>
      <c r="AV6243" s="13" t="s">
        <v>23</v>
      </c>
      <c r="AW6243" s="13" t="s">
        <v>46</v>
      </c>
      <c r="AX6243" s="13" t="s">
        <v>85</v>
      </c>
      <c r="AY6243" s="246" t="s">
        <v>241</v>
      </c>
    </row>
    <row r="6244" s="14" customFormat="1">
      <c r="A6244" s="14"/>
      <c r="B6244" s="247"/>
      <c r="C6244" s="248"/>
      <c r="D6244" s="238" t="s">
        <v>252</v>
      </c>
      <c r="E6244" s="249" t="s">
        <v>39</v>
      </c>
      <c r="F6244" s="250" t="s">
        <v>5494</v>
      </c>
      <c r="G6244" s="248"/>
      <c r="H6244" s="251">
        <v>287</v>
      </c>
      <c r="I6244" s="252"/>
      <c r="J6244" s="248"/>
      <c r="K6244" s="248"/>
      <c r="L6244" s="253"/>
      <c r="M6244" s="254"/>
      <c r="N6244" s="255"/>
      <c r="O6244" s="255"/>
      <c r="P6244" s="255"/>
      <c r="Q6244" s="255"/>
      <c r="R6244" s="255"/>
      <c r="S6244" s="255"/>
      <c r="T6244" s="256"/>
      <c r="U6244" s="14"/>
      <c r="V6244" s="14"/>
      <c r="W6244" s="14"/>
      <c r="X6244" s="14"/>
      <c r="Y6244" s="14"/>
      <c r="Z6244" s="14"/>
      <c r="AA6244" s="14"/>
      <c r="AB6244" s="14"/>
      <c r="AC6244" s="14"/>
      <c r="AD6244" s="14"/>
      <c r="AE6244" s="14"/>
      <c r="AT6244" s="257" t="s">
        <v>252</v>
      </c>
      <c r="AU6244" s="257" t="s">
        <v>93</v>
      </c>
      <c r="AV6244" s="14" t="s">
        <v>93</v>
      </c>
      <c r="AW6244" s="14" t="s">
        <v>46</v>
      </c>
      <c r="AX6244" s="14" t="s">
        <v>85</v>
      </c>
      <c r="AY6244" s="257" t="s">
        <v>241</v>
      </c>
    </row>
    <row r="6245" s="14" customFormat="1">
      <c r="A6245" s="14"/>
      <c r="B6245" s="247"/>
      <c r="C6245" s="248"/>
      <c r="D6245" s="238" t="s">
        <v>252</v>
      </c>
      <c r="E6245" s="249" t="s">
        <v>39</v>
      </c>
      <c r="F6245" s="250" t="s">
        <v>5495</v>
      </c>
      <c r="G6245" s="248"/>
      <c r="H6245" s="251">
        <v>82.599999999999994</v>
      </c>
      <c r="I6245" s="252"/>
      <c r="J6245" s="248"/>
      <c r="K6245" s="248"/>
      <c r="L6245" s="253"/>
      <c r="M6245" s="254"/>
      <c r="N6245" s="255"/>
      <c r="O6245" s="255"/>
      <c r="P6245" s="255"/>
      <c r="Q6245" s="255"/>
      <c r="R6245" s="255"/>
      <c r="S6245" s="255"/>
      <c r="T6245" s="256"/>
      <c r="U6245" s="14"/>
      <c r="V6245" s="14"/>
      <c r="W6245" s="14"/>
      <c r="X6245" s="14"/>
      <c r="Y6245" s="14"/>
      <c r="Z6245" s="14"/>
      <c r="AA6245" s="14"/>
      <c r="AB6245" s="14"/>
      <c r="AC6245" s="14"/>
      <c r="AD6245" s="14"/>
      <c r="AE6245" s="14"/>
      <c r="AT6245" s="257" t="s">
        <v>252</v>
      </c>
      <c r="AU6245" s="257" t="s">
        <v>93</v>
      </c>
      <c r="AV6245" s="14" t="s">
        <v>93</v>
      </c>
      <c r="AW6245" s="14" t="s">
        <v>46</v>
      </c>
      <c r="AX6245" s="14" t="s">
        <v>85</v>
      </c>
      <c r="AY6245" s="257" t="s">
        <v>241</v>
      </c>
    </row>
    <row r="6246" s="14" customFormat="1">
      <c r="A6246" s="14"/>
      <c r="B6246" s="247"/>
      <c r="C6246" s="248"/>
      <c r="D6246" s="238" t="s">
        <v>252</v>
      </c>
      <c r="E6246" s="249" t="s">
        <v>39</v>
      </c>
      <c r="F6246" s="250" t="s">
        <v>5496</v>
      </c>
      <c r="G6246" s="248"/>
      <c r="H6246" s="251">
        <v>22.399999999999999</v>
      </c>
      <c r="I6246" s="252"/>
      <c r="J6246" s="248"/>
      <c r="K6246" s="248"/>
      <c r="L6246" s="253"/>
      <c r="M6246" s="254"/>
      <c r="N6246" s="255"/>
      <c r="O6246" s="255"/>
      <c r="P6246" s="255"/>
      <c r="Q6246" s="255"/>
      <c r="R6246" s="255"/>
      <c r="S6246" s="255"/>
      <c r="T6246" s="256"/>
      <c r="U6246" s="14"/>
      <c r="V6246" s="14"/>
      <c r="W6246" s="14"/>
      <c r="X6246" s="14"/>
      <c r="Y6246" s="14"/>
      <c r="Z6246" s="14"/>
      <c r="AA6246" s="14"/>
      <c r="AB6246" s="14"/>
      <c r="AC6246" s="14"/>
      <c r="AD6246" s="14"/>
      <c r="AE6246" s="14"/>
      <c r="AT6246" s="257" t="s">
        <v>252</v>
      </c>
      <c r="AU6246" s="257" t="s">
        <v>93</v>
      </c>
      <c r="AV6246" s="14" t="s">
        <v>93</v>
      </c>
      <c r="AW6246" s="14" t="s">
        <v>46</v>
      </c>
      <c r="AX6246" s="14" t="s">
        <v>85</v>
      </c>
      <c r="AY6246" s="257" t="s">
        <v>241</v>
      </c>
    </row>
    <row r="6247" s="15" customFormat="1">
      <c r="A6247" s="15"/>
      <c r="B6247" s="258"/>
      <c r="C6247" s="259"/>
      <c r="D6247" s="238" t="s">
        <v>252</v>
      </c>
      <c r="E6247" s="260" t="s">
        <v>39</v>
      </c>
      <c r="F6247" s="261" t="s">
        <v>274</v>
      </c>
      <c r="G6247" s="259"/>
      <c r="H6247" s="262">
        <v>392</v>
      </c>
      <c r="I6247" s="263"/>
      <c r="J6247" s="259"/>
      <c r="K6247" s="259"/>
      <c r="L6247" s="264"/>
      <c r="M6247" s="265"/>
      <c r="N6247" s="266"/>
      <c r="O6247" s="266"/>
      <c r="P6247" s="266"/>
      <c r="Q6247" s="266"/>
      <c r="R6247" s="266"/>
      <c r="S6247" s="266"/>
      <c r="T6247" s="267"/>
      <c r="U6247" s="15"/>
      <c r="V6247" s="15"/>
      <c r="W6247" s="15"/>
      <c r="X6247" s="15"/>
      <c r="Y6247" s="15"/>
      <c r="Z6247" s="15"/>
      <c r="AA6247" s="15"/>
      <c r="AB6247" s="15"/>
      <c r="AC6247" s="15"/>
      <c r="AD6247" s="15"/>
      <c r="AE6247" s="15"/>
      <c r="AT6247" s="268" t="s">
        <v>252</v>
      </c>
      <c r="AU6247" s="268" t="s">
        <v>93</v>
      </c>
      <c r="AV6247" s="15" t="s">
        <v>248</v>
      </c>
      <c r="AW6247" s="15" t="s">
        <v>46</v>
      </c>
      <c r="AX6247" s="15" t="s">
        <v>23</v>
      </c>
      <c r="AY6247" s="268" t="s">
        <v>241</v>
      </c>
    </row>
    <row r="6248" s="2" customFormat="1" ht="21.75" customHeight="1">
      <c r="A6248" s="42"/>
      <c r="B6248" s="43"/>
      <c r="C6248" s="218" t="s">
        <v>5497</v>
      </c>
      <c r="D6248" s="218" t="s">
        <v>243</v>
      </c>
      <c r="E6248" s="219" t="s">
        <v>5498</v>
      </c>
      <c r="F6248" s="220" t="s">
        <v>5499</v>
      </c>
      <c r="G6248" s="221" t="s">
        <v>515</v>
      </c>
      <c r="H6248" s="222">
        <v>0.5</v>
      </c>
      <c r="I6248" s="223"/>
      <c r="J6248" s="224">
        <f>ROUND(I6248*H6248,2)</f>
        <v>0</v>
      </c>
      <c r="K6248" s="220" t="s">
        <v>247</v>
      </c>
      <c r="L6248" s="48"/>
      <c r="M6248" s="225" t="s">
        <v>39</v>
      </c>
      <c r="N6248" s="226" t="s">
        <v>56</v>
      </c>
      <c r="O6248" s="88"/>
      <c r="P6248" s="227">
        <f>O6248*H6248</f>
        <v>0</v>
      </c>
      <c r="Q6248" s="227">
        <v>0.0011100000000000001</v>
      </c>
      <c r="R6248" s="227">
        <f>Q6248*H6248</f>
        <v>0.00055500000000000005</v>
      </c>
      <c r="S6248" s="227">
        <v>0</v>
      </c>
      <c r="T6248" s="228">
        <f>S6248*H6248</f>
        <v>0</v>
      </c>
      <c r="U6248" s="42"/>
      <c r="V6248" s="42"/>
      <c r="W6248" s="42"/>
      <c r="X6248" s="42"/>
      <c r="Y6248" s="42"/>
      <c r="Z6248" s="42"/>
      <c r="AA6248" s="42"/>
      <c r="AB6248" s="42"/>
      <c r="AC6248" s="42"/>
      <c r="AD6248" s="42"/>
      <c r="AE6248" s="42"/>
      <c r="AR6248" s="229" t="s">
        <v>462</v>
      </c>
      <c r="AT6248" s="229" t="s">
        <v>243</v>
      </c>
      <c r="AU6248" s="229" t="s">
        <v>93</v>
      </c>
      <c r="AY6248" s="20" t="s">
        <v>241</v>
      </c>
      <c r="BE6248" s="230">
        <f>IF(N6248="základní",J6248,0)</f>
        <v>0</v>
      </c>
      <c r="BF6248" s="230">
        <f>IF(N6248="snížená",J6248,0)</f>
        <v>0</v>
      </c>
      <c r="BG6248" s="230">
        <f>IF(N6248="zákl. přenesená",J6248,0)</f>
        <v>0</v>
      </c>
      <c r="BH6248" s="230">
        <f>IF(N6248="sníž. přenesená",J6248,0)</f>
        <v>0</v>
      </c>
      <c r="BI6248" s="230">
        <f>IF(N6248="nulová",J6248,0)</f>
        <v>0</v>
      </c>
      <c r="BJ6248" s="20" t="s">
        <v>23</v>
      </c>
      <c r="BK6248" s="230">
        <f>ROUND(I6248*H6248,2)</f>
        <v>0</v>
      </c>
      <c r="BL6248" s="20" t="s">
        <v>462</v>
      </c>
      <c r="BM6248" s="229" t="s">
        <v>5500</v>
      </c>
    </row>
    <row r="6249" s="2" customFormat="1">
      <c r="A6249" s="42"/>
      <c r="B6249" s="43"/>
      <c r="C6249" s="44"/>
      <c r="D6249" s="231" t="s">
        <v>250</v>
      </c>
      <c r="E6249" s="44"/>
      <c r="F6249" s="232" t="s">
        <v>5501</v>
      </c>
      <c r="G6249" s="44"/>
      <c r="H6249" s="44"/>
      <c r="I6249" s="233"/>
      <c r="J6249" s="44"/>
      <c r="K6249" s="44"/>
      <c r="L6249" s="48"/>
      <c r="M6249" s="234"/>
      <c r="N6249" s="235"/>
      <c r="O6249" s="88"/>
      <c r="P6249" s="88"/>
      <c r="Q6249" s="88"/>
      <c r="R6249" s="88"/>
      <c r="S6249" s="88"/>
      <c r="T6249" s="89"/>
      <c r="U6249" s="42"/>
      <c r="V6249" s="42"/>
      <c r="W6249" s="42"/>
      <c r="X6249" s="42"/>
      <c r="Y6249" s="42"/>
      <c r="Z6249" s="42"/>
      <c r="AA6249" s="42"/>
      <c r="AB6249" s="42"/>
      <c r="AC6249" s="42"/>
      <c r="AD6249" s="42"/>
      <c r="AE6249" s="42"/>
      <c r="AT6249" s="20" t="s">
        <v>250</v>
      </c>
      <c r="AU6249" s="20" t="s">
        <v>93</v>
      </c>
    </row>
    <row r="6250" s="13" customFormat="1">
      <c r="A6250" s="13"/>
      <c r="B6250" s="236"/>
      <c r="C6250" s="237"/>
      <c r="D6250" s="238" t="s">
        <v>252</v>
      </c>
      <c r="E6250" s="239" t="s">
        <v>39</v>
      </c>
      <c r="F6250" s="240" t="s">
        <v>1067</v>
      </c>
      <c r="G6250" s="237"/>
      <c r="H6250" s="239" t="s">
        <v>39</v>
      </c>
      <c r="I6250" s="241"/>
      <c r="J6250" s="237"/>
      <c r="K6250" s="237"/>
      <c r="L6250" s="242"/>
      <c r="M6250" s="243"/>
      <c r="N6250" s="244"/>
      <c r="O6250" s="244"/>
      <c r="P6250" s="244"/>
      <c r="Q6250" s="244"/>
      <c r="R6250" s="244"/>
      <c r="S6250" s="244"/>
      <c r="T6250" s="245"/>
      <c r="U6250" s="13"/>
      <c r="V6250" s="13"/>
      <c r="W6250" s="13"/>
      <c r="X6250" s="13"/>
      <c r="Y6250" s="13"/>
      <c r="Z6250" s="13"/>
      <c r="AA6250" s="13"/>
      <c r="AB6250" s="13"/>
      <c r="AC6250" s="13"/>
      <c r="AD6250" s="13"/>
      <c r="AE6250" s="13"/>
      <c r="AT6250" s="246" t="s">
        <v>252</v>
      </c>
      <c r="AU6250" s="246" t="s">
        <v>93</v>
      </c>
      <c r="AV6250" s="13" t="s">
        <v>23</v>
      </c>
      <c r="AW6250" s="13" t="s">
        <v>46</v>
      </c>
      <c r="AX6250" s="13" t="s">
        <v>85</v>
      </c>
      <c r="AY6250" s="246" t="s">
        <v>241</v>
      </c>
    </row>
    <row r="6251" s="13" customFormat="1">
      <c r="A6251" s="13"/>
      <c r="B6251" s="236"/>
      <c r="C6251" s="237"/>
      <c r="D6251" s="238" t="s">
        <v>252</v>
      </c>
      <c r="E6251" s="239" t="s">
        <v>39</v>
      </c>
      <c r="F6251" s="240" t="s">
        <v>5502</v>
      </c>
      <c r="G6251" s="237"/>
      <c r="H6251" s="239" t="s">
        <v>39</v>
      </c>
      <c r="I6251" s="241"/>
      <c r="J6251" s="237"/>
      <c r="K6251" s="237"/>
      <c r="L6251" s="242"/>
      <c r="M6251" s="243"/>
      <c r="N6251" s="244"/>
      <c r="O6251" s="244"/>
      <c r="P6251" s="244"/>
      <c r="Q6251" s="244"/>
      <c r="R6251" s="244"/>
      <c r="S6251" s="244"/>
      <c r="T6251" s="245"/>
      <c r="U6251" s="13"/>
      <c r="V6251" s="13"/>
      <c r="W6251" s="13"/>
      <c r="X6251" s="13"/>
      <c r="Y6251" s="13"/>
      <c r="Z6251" s="13"/>
      <c r="AA6251" s="13"/>
      <c r="AB6251" s="13"/>
      <c r="AC6251" s="13"/>
      <c r="AD6251" s="13"/>
      <c r="AE6251" s="13"/>
      <c r="AT6251" s="246" t="s">
        <v>252</v>
      </c>
      <c r="AU6251" s="246" t="s">
        <v>93</v>
      </c>
      <c r="AV6251" s="13" t="s">
        <v>23</v>
      </c>
      <c r="AW6251" s="13" t="s">
        <v>46</v>
      </c>
      <c r="AX6251" s="13" t="s">
        <v>85</v>
      </c>
      <c r="AY6251" s="246" t="s">
        <v>241</v>
      </c>
    </row>
    <row r="6252" s="14" customFormat="1">
      <c r="A6252" s="14"/>
      <c r="B6252" s="247"/>
      <c r="C6252" s="248"/>
      <c r="D6252" s="238" t="s">
        <v>252</v>
      </c>
      <c r="E6252" s="249" t="s">
        <v>39</v>
      </c>
      <c r="F6252" s="250" t="s">
        <v>5503</v>
      </c>
      <c r="G6252" s="248"/>
      <c r="H6252" s="251">
        <v>0.5</v>
      </c>
      <c r="I6252" s="252"/>
      <c r="J6252" s="248"/>
      <c r="K6252" s="248"/>
      <c r="L6252" s="253"/>
      <c r="M6252" s="254"/>
      <c r="N6252" s="255"/>
      <c r="O6252" s="255"/>
      <c r="P6252" s="255"/>
      <c r="Q6252" s="255"/>
      <c r="R6252" s="255"/>
      <c r="S6252" s="255"/>
      <c r="T6252" s="256"/>
      <c r="U6252" s="14"/>
      <c r="V6252" s="14"/>
      <c r="W6252" s="14"/>
      <c r="X6252" s="14"/>
      <c r="Y6252" s="14"/>
      <c r="Z6252" s="14"/>
      <c r="AA6252" s="14"/>
      <c r="AB6252" s="14"/>
      <c r="AC6252" s="14"/>
      <c r="AD6252" s="14"/>
      <c r="AE6252" s="14"/>
      <c r="AT6252" s="257" t="s">
        <v>252</v>
      </c>
      <c r="AU6252" s="257" t="s">
        <v>93</v>
      </c>
      <c r="AV6252" s="14" t="s">
        <v>93</v>
      </c>
      <c r="AW6252" s="14" t="s">
        <v>46</v>
      </c>
      <c r="AX6252" s="14" t="s">
        <v>23</v>
      </c>
      <c r="AY6252" s="257" t="s">
        <v>241</v>
      </c>
    </row>
    <row r="6253" s="2" customFormat="1" ht="33" customHeight="1">
      <c r="A6253" s="42"/>
      <c r="B6253" s="43"/>
      <c r="C6253" s="218" t="s">
        <v>5504</v>
      </c>
      <c r="D6253" s="218" t="s">
        <v>243</v>
      </c>
      <c r="E6253" s="219" t="s">
        <v>5505</v>
      </c>
      <c r="F6253" s="220" t="s">
        <v>5506</v>
      </c>
      <c r="G6253" s="221" t="s">
        <v>145</v>
      </c>
      <c r="H6253" s="222">
        <v>10.207000000000001</v>
      </c>
      <c r="I6253" s="223"/>
      <c r="J6253" s="224">
        <f>ROUND(I6253*H6253,2)</f>
        <v>0</v>
      </c>
      <c r="K6253" s="220" t="s">
        <v>247</v>
      </c>
      <c r="L6253" s="48"/>
      <c r="M6253" s="225" t="s">
        <v>39</v>
      </c>
      <c r="N6253" s="226" t="s">
        <v>56</v>
      </c>
      <c r="O6253" s="88"/>
      <c r="P6253" s="227">
        <f>O6253*H6253</f>
        <v>0</v>
      </c>
      <c r="Q6253" s="227">
        <v>0.0068999999999999999</v>
      </c>
      <c r="R6253" s="227">
        <f>Q6253*H6253</f>
        <v>0.070428299999999999</v>
      </c>
      <c r="S6253" s="227">
        <v>0</v>
      </c>
      <c r="T6253" s="228">
        <f>S6253*H6253</f>
        <v>0</v>
      </c>
      <c r="U6253" s="42"/>
      <c r="V6253" s="42"/>
      <c r="W6253" s="42"/>
      <c r="X6253" s="42"/>
      <c r="Y6253" s="42"/>
      <c r="Z6253" s="42"/>
      <c r="AA6253" s="42"/>
      <c r="AB6253" s="42"/>
      <c r="AC6253" s="42"/>
      <c r="AD6253" s="42"/>
      <c r="AE6253" s="42"/>
      <c r="AR6253" s="229" t="s">
        <v>462</v>
      </c>
      <c r="AT6253" s="229" t="s">
        <v>243</v>
      </c>
      <c r="AU6253" s="229" t="s">
        <v>93</v>
      </c>
      <c r="AY6253" s="20" t="s">
        <v>241</v>
      </c>
      <c r="BE6253" s="230">
        <f>IF(N6253="základní",J6253,0)</f>
        <v>0</v>
      </c>
      <c r="BF6253" s="230">
        <f>IF(N6253="snížená",J6253,0)</f>
        <v>0</v>
      </c>
      <c r="BG6253" s="230">
        <f>IF(N6253="zákl. přenesená",J6253,0)</f>
        <v>0</v>
      </c>
      <c r="BH6253" s="230">
        <f>IF(N6253="sníž. přenesená",J6253,0)</f>
        <v>0</v>
      </c>
      <c r="BI6253" s="230">
        <f>IF(N6253="nulová",J6253,0)</f>
        <v>0</v>
      </c>
      <c r="BJ6253" s="20" t="s">
        <v>23</v>
      </c>
      <c r="BK6253" s="230">
        <f>ROUND(I6253*H6253,2)</f>
        <v>0</v>
      </c>
      <c r="BL6253" s="20" t="s">
        <v>462</v>
      </c>
      <c r="BM6253" s="229" t="s">
        <v>5507</v>
      </c>
    </row>
    <row r="6254" s="2" customFormat="1">
      <c r="A6254" s="42"/>
      <c r="B6254" s="43"/>
      <c r="C6254" s="44"/>
      <c r="D6254" s="231" t="s">
        <v>250</v>
      </c>
      <c r="E6254" s="44"/>
      <c r="F6254" s="232" t="s">
        <v>5508</v>
      </c>
      <c r="G6254" s="44"/>
      <c r="H6254" s="44"/>
      <c r="I6254" s="233"/>
      <c r="J6254" s="44"/>
      <c r="K6254" s="44"/>
      <c r="L6254" s="48"/>
      <c r="M6254" s="234"/>
      <c r="N6254" s="235"/>
      <c r="O6254" s="88"/>
      <c r="P6254" s="88"/>
      <c r="Q6254" s="88"/>
      <c r="R6254" s="88"/>
      <c r="S6254" s="88"/>
      <c r="T6254" s="89"/>
      <c r="U6254" s="42"/>
      <c r="V6254" s="42"/>
      <c r="W6254" s="42"/>
      <c r="X6254" s="42"/>
      <c r="Y6254" s="42"/>
      <c r="Z6254" s="42"/>
      <c r="AA6254" s="42"/>
      <c r="AB6254" s="42"/>
      <c r="AC6254" s="42"/>
      <c r="AD6254" s="42"/>
      <c r="AE6254" s="42"/>
      <c r="AT6254" s="20" t="s">
        <v>250</v>
      </c>
      <c r="AU6254" s="20" t="s">
        <v>93</v>
      </c>
    </row>
    <row r="6255" s="13" customFormat="1">
      <c r="A6255" s="13"/>
      <c r="B6255" s="236"/>
      <c r="C6255" s="237"/>
      <c r="D6255" s="238" t="s">
        <v>252</v>
      </c>
      <c r="E6255" s="239" t="s">
        <v>39</v>
      </c>
      <c r="F6255" s="240" t="s">
        <v>3055</v>
      </c>
      <c r="G6255" s="237"/>
      <c r="H6255" s="239" t="s">
        <v>39</v>
      </c>
      <c r="I6255" s="241"/>
      <c r="J6255" s="237"/>
      <c r="K6255" s="237"/>
      <c r="L6255" s="242"/>
      <c r="M6255" s="243"/>
      <c r="N6255" s="244"/>
      <c r="O6255" s="244"/>
      <c r="P6255" s="244"/>
      <c r="Q6255" s="244"/>
      <c r="R6255" s="244"/>
      <c r="S6255" s="244"/>
      <c r="T6255" s="245"/>
      <c r="U6255" s="13"/>
      <c r="V6255" s="13"/>
      <c r="W6255" s="13"/>
      <c r="X6255" s="13"/>
      <c r="Y6255" s="13"/>
      <c r="Z6255" s="13"/>
      <c r="AA6255" s="13"/>
      <c r="AB6255" s="13"/>
      <c r="AC6255" s="13"/>
      <c r="AD6255" s="13"/>
      <c r="AE6255" s="13"/>
      <c r="AT6255" s="246" t="s">
        <v>252</v>
      </c>
      <c r="AU6255" s="246" t="s">
        <v>93</v>
      </c>
      <c r="AV6255" s="13" t="s">
        <v>23</v>
      </c>
      <c r="AW6255" s="13" t="s">
        <v>46</v>
      </c>
      <c r="AX6255" s="13" t="s">
        <v>85</v>
      </c>
      <c r="AY6255" s="246" t="s">
        <v>241</v>
      </c>
    </row>
    <row r="6256" s="14" customFormat="1">
      <c r="A6256" s="14"/>
      <c r="B6256" s="247"/>
      <c r="C6256" s="248"/>
      <c r="D6256" s="238" t="s">
        <v>252</v>
      </c>
      <c r="E6256" s="249" t="s">
        <v>39</v>
      </c>
      <c r="F6256" s="250" t="s">
        <v>5509</v>
      </c>
      <c r="G6256" s="248"/>
      <c r="H6256" s="251">
        <v>1.407</v>
      </c>
      <c r="I6256" s="252"/>
      <c r="J6256" s="248"/>
      <c r="K6256" s="248"/>
      <c r="L6256" s="253"/>
      <c r="M6256" s="254"/>
      <c r="N6256" s="255"/>
      <c r="O6256" s="255"/>
      <c r="P6256" s="255"/>
      <c r="Q6256" s="255"/>
      <c r="R6256" s="255"/>
      <c r="S6256" s="255"/>
      <c r="T6256" s="256"/>
      <c r="U6256" s="14"/>
      <c r="V6256" s="14"/>
      <c r="W6256" s="14"/>
      <c r="X6256" s="14"/>
      <c r="Y6256" s="14"/>
      <c r="Z6256" s="14"/>
      <c r="AA6256" s="14"/>
      <c r="AB6256" s="14"/>
      <c r="AC6256" s="14"/>
      <c r="AD6256" s="14"/>
      <c r="AE6256" s="14"/>
      <c r="AT6256" s="257" t="s">
        <v>252</v>
      </c>
      <c r="AU6256" s="257" t="s">
        <v>93</v>
      </c>
      <c r="AV6256" s="14" t="s">
        <v>93</v>
      </c>
      <c r="AW6256" s="14" t="s">
        <v>46</v>
      </c>
      <c r="AX6256" s="14" t="s">
        <v>85</v>
      </c>
      <c r="AY6256" s="257" t="s">
        <v>241</v>
      </c>
    </row>
    <row r="6257" s="13" customFormat="1">
      <c r="A6257" s="13"/>
      <c r="B6257" s="236"/>
      <c r="C6257" s="237"/>
      <c r="D6257" s="238" t="s">
        <v>252</v>
      </c>
      <c r="E6257" s="239" t="s">
        <v>39</v>
      </c>
      <c r="F6257" s="240" t="s">
        <v>1306</v>
      </c>
      <c r="G6257" s="237"/>
      <c r="H6257" s="239" t="s">
        <v>39</v>
      </c>
      <c r="I6257" s="241"/>
      <c r="J6257" s="237"/>
      <c r="K6257" s="237"/>
      <c r="L6257" s="242"/>
      <c r="M6257" s="243"/>
      <c r="N6257" s="244"/>
      <c r="O6257" s="244"/>
      <c r="P6257" s="244"/>
      <c r="Q6257" s="244"/>
      <c r="R6257" s="244"/>
      <c r="S6257" s="244"/>
      <c r="T6257" s="245"/>
      <c r="U6257" s="13"/>
      <c r="V6257" s="13"/>
      <c r="W6257" s="13"/>
      <c r="X6257" s="13"/>
      <c r="Y6257" s="13"/>
      <c r="Z6257" s="13"/>
      <c r="AA6257" s="13"/>
      <c r="AB6257" s="13"/>
      <c r="AC6257" s="13"/>
      <c r="AD6257" s="13"/>
      <c r="AE6257" s="13"/>
      <c r="AT6257" s="246" t="s">
        <v>252</v>
      </c>
      <c r="AU6257" s="246" t="s">
        <v>93</v>
      </c>
      <c r="AV6257" s="13" t="s">
        <v>23</v>
      </c>
      <c r="AW6257" s="13" t="s">
        <v>46</v>
      </c>
      <c r="AX6257" s="13" t="s">
        <v>85</v>
      </c>
      <c r="AY6257" s="246" t="s">
        <v>241</v>
      </c>
    </row>
    <row r="6258" s="13" customFormat="1">
      <c r="A6258" s="13"/>
      <c r="B6258" s="236"/>
      <c r="C6258" s="237"/>
      <c r="D6258" s="238" t="s">
        <v>252</v>
      </c>
      <c r="E6258" s="239" t="s">
        <v>39</v>
      </c>
      <c r="F6258" s="240" t="s">
        <v>2072</v>
      </c>
      <c r="G6258" s="237"/>
      <c r="H6258" s="239" t="s">
        <v>39</v>
      </c>
      <c r="I6258" s="241"/>
      <c r="J6258" s="237"/>
      <c r="K6258" s="237"/>
      <c r="L6258" s="242"/>
      <c r="M6258" s="243"/>
      <c r="N6258" s="244"/>
      <c r="O6258" s="244"/>
      <c r="P6258" s="244"/>
      <c r="Q6258" s="244"/>
      <c r="R6258" s="244"/>
      <c r="S6258" s="244"/>
      <c r="T6258" s="245"/>
      <c r="U6258" s="13"/>
      <c r="V6258" s="13"/>
      <c r="W6258" s="13"/>
      <c r="X6258" s="13"/>
      <c r="Y6258" s="13"/>
      <c r="Z6258" s="13"/>
      <c r="AA6258" s="13"/>
      <c r="AB6258" s="13"/>
      <c r="AC6258" s="13"/>
      <c r="AD6258" s="13"/>
      <c r="AE6258" s="13"/>
      <c r="AT6258" s="246" t="s">
        <v>252</v>
      </c>
      <c r="AU6258" s="246" t="s">
        <v>93</v>
      </c>
      <c r="AV6258" s="13" t="s">
        <v>23</v>
      </c>
      <c r="AW6258" s="13" t="s">
        <v>46</v>
      </c>
      <c r="AX6258" s="13" t="s">
        <v>85</v>
      </c>
      <c r="AY6258" s="246" t="s">
        <v>241</v>
      </c>
    </row>
    <row r="6259" s="14" customFormat="1">
      <c r="A6259" s="14"/>
      <c r="B6259" s="247"/>
      <c r="C6259" s="248"/>
      <c r="D6259" s="238" t="s">
        <v>252</v>
      </c>
      <c r="E6259" s="249" t="s">
        <v>39</v>
      </c>
      <c r="F6259" s="250" t="s">
        <v>5412</v>
      </c>
      <c r="G6259" s="248"/>
      <c r="H6259" s="251">
        <v>8.8000000000000007</v>
      </c>
      <c r="I6259" s="252"/>
      <c r="J6259" s="248"/>
      <c r="K6259" s="248"/>
      <c r="L6259" s="253"/>
      <c r="M6259" s="254"/>
      <c r="N6259" s="255"/>
      <c r="O6259" s="255"/>
      <c r="P6259" s="255"/>
      <c r="Q6259" s="255"/>
      <c r="R6259" s="255"/>
      <c r="S6259" s="255"/>
      <c r="T6259" s="256"/>
      <c r="U6259" s="14"/>
      <c r="V6259" s="14"/>
      <c r="W6259" s="14"/>
      <c r="X6259" s="14"/>
      <c r="Y6259" s="14"/>
      <c r="Z6259" s="14"/>
      <c r="AA6259" s="14"/>
      <c r="AB6259" s="14"/>
      <c r="AC6259" s="14"/>
      <c r="AD6259" s="14"/>
      <c r="AE6259" s="14"/>
      <c r="AT6259" s="257" t="s">
        <v>252</v>
      </c>
      <c r="AU6259" s="257" t="s">
        <v>93</v>
      </c>
      <c r="AV6259" s="14" t="s">
        <v>93</v>
      </c>
      <c r="AW6259" s="14" t="s">
        <v>46</v>
      </c>
      <c r="AX6259" s="14" t="s">
        <v>85</v>
      </c>
      <c r="AY6259" s="257" t="s">
        <v>241</v>
      </c>
    </row>
    <row r="6260" s="15" customFormat="1">
      <c r="A6260" s="15"/>
      <c r="B6260" s="258"/>
      <c r="C6260" s="259"/>
      <c r="D6260" s="238" t="s">
        <v>252</v>
      </c>
      <c r="E6260" s="260" t="s">
        <v>39</v>
      </c>
      <c r="F6260" s="261" t="s">
        <v>274</v>
      </c>
      <c r="G6260" s="259"/>
      <c r="H6260" s="262">
        <v>10.207000000000001</v>
      </c>
      <c r="I6260" s="263"/>
      <c r="J6260" s="259"/>
      <c r="K6260" s="259"/>
      <c r="L6260" s="264"/>
      <c r="M6260" s="265"/>
      <c r="N6260" s="266"/>
      <c r="O6260" s="266"/>
      <c r="P6260" s="266"/>
      <c r="Q6260" s="266"/>
      <c r="R6260" s="266"/>
      <c r="S6260" s="266"/>
      <c r="T6260" s="267"/>
      <c r="U6260" s="15"/>
      <c r="V6260" s="15"/>
      <c r="W6260" s="15"/>
      <c r="X6260" s="15"/>
      <c r="Y6260" s="15"/>
      <c r="Z6260" s="15"/>
      <c r="AA6260" s="15"/>
      <c r="AB6260" s="15"/>
      <c r="AC6260" s="15"/>
      <c r="AD6260" s="15"/>
      <c r="AE6260" s="15"/>
      <c r="AT6260" s="268" t="s">
        <v>252</v>
      </c>
      <c r="AU6260" s="268" t="s">
        <v>93</v>
      </c>
      <c r="AV6260" s="15" t="s">
        <v>248</v>
      </c>
      <c r="AW6260" s="15" t="s">
        <v>46</v>
      </c>
      <c r="AX6260" s="15" t="s">
        <v>23</v>
      </c>
      <c r="AY6260" s="268" t="s">
        <v>241</v>
      </c>
    </row>
    <row r="6261" s="2" customFormat="1" ht="33" customHeight="1">
      <c r="A6261" s="42"/>
      <c r="B6261" s="43"/>
      <c r="C6261" s="218" t="s">
        <v>5510</v>
      </c>
      <c r="D6261" s="218" t="s">
        <v>243</v>
      </c>
      <c r="E6261" s="219" t="s">
        <v>5511</v>
      </c>
      <c r="F6261" s="220" t="s">
        <v>5512</v>
      </c>
      <c r="G6261" s="221" t="s">
        <v>145</v>
      </c>
      <c r="H6261" s="222">
        <v>10.207000000000001</v>
      </c>
      <c r="I6261" s="223"/>
      <c r="J6261" s="224">
        <f>ROUND(I6261*H6261,2)</f>
        <v>0</v>
      </c>
      <c r="K6261" s="220" t="s">
        <v>247</v>
      </c>
      <c r="L6261" s="48"/>
      <c r="M6261" s="225" t="s">
        <v>39</v>
      </c>
      <c r="N6261" s="226" t="s">
        <v>56</v>
      </c>
      <c r="O6261" s="88"/>
      <c r="P6261" s="227">
        <f>O6261*H6261</f>
        <v>0</v>
      </c>
      <c r="Q6261" s="227">
        <v>0.00035</v>
      </c>
      <c r="R6261" s="227">
        <f>Q6261*H6261</f>
        <v>0.00357245</v>
      </c>
      <c r="S6261" s="227">
        <v>0</v>
      </c>
      <c r="T6261" s="228">
        <f>S6261*H6261</f>
        <v>0</v>
      </c>
      <c r="U6261" s="42"/>
      <c r="V6261" s="42"/>
      <c r="W6261" s="42"/>
      <c r="X6261" s="42"/>
      <c r="Y6261" s="42"/>
      <c r="Z6261" s="42"/>
      <c r="AA6261" s="42"/>
      <c r="AB6261" s="42"/>
      <c r="AC6261" s="42"/>
      <c r="AD6261" s="42"/>
      <c r="AE6261" s="42"/>
      <c r="AR6261" s="229" t="s">
        <v>462</v>
      </c>
      <c r="AT6261" s="229" t="s">
        <v>243</v>
      </c>
      <c r="AU6261" s="229" t="s">
        <v>93</v>
      </c>
      <c r="AY6261" s="20" t="s">
        <v>241</v>
      </c>
      <c r="BE6261" s="230">
        <f>IF(N6261="základní",J6261,0)</f>
        <v>0</v>
      </c>
      <c r="BF6261" s="230">
        <f>IF(N6261="snížená",J6261,0)</f>
        <v>0</v>
      </c>
      <c r="BG6261" s="230">
        <f>IF(N6261="zákl. přenesená",J6261,0)</f>
        <v>0</v>
      </c>
      <c r="BH6261" s="230">
        <f>IF(N6261="sníž. přenesená",J6261,0)</f>
        <v>0</v>
      </c>
      <c r="BI6261" s="230">
        <f>IF(N6261="nulová",J6261,0)</f>
        <v>0</v>
      </c>
      <c r="BJ6261" s="20" t="s">
        <v>23</v>
      </c>
      <c r="BK6261" s="230">
        <f>ROUND(I6261*H6261,2)</f>
        <v>0</v>
      </c>
      <c r="BL6261" s="20" t="s">
        <v>462</v>
      </c>
      <c r="BM6261" s="229" t="s">
        <v>5513</v>
      </c>
    </row>
    <row r="6262" s="2" customFormat="1">
      <c r="A6262" s="42"/>
      <c r="B6262" s="43"/>
      <c r="C6262" s="44"/>
      <c r="D6262" s="231" t="s">
        <v>250</v>
      </c>
      <c r="E6262" s="44"/>
      <c r="F6262" s="232" t="s">
        <v>5514</v>
      </c>
      <c r="G6262" s="44"/>
      <c r="H6262" s="44"/>
      <c r="I6262" s="233"/>
      <c r="J6262" s="44"/>
      <c r="K6262" s="44"/>
      <c r="L6262" s="48"/>
      <c r="M6262" s="234"/>
      <c r="N6262" s="235"/>
      <c r="O6262" s="88"/>
      <c r="P6262" s="88"/>
      <c r="Q6262" s="88"/>
      <c r="R6262" s="88"/>
      <c r="S6262" s="88"/>
      <c r="T6262" s="89"/>
      <c r="U6262" s="42"/>
      <c r="V6262" s="42"/>
      <c r="W6262" s="42"/>
      <c r="X6262" s="42"/>
      <c r="Y6262" s="42"/>
      <c r="Z6262" s="42"/>
      <c r="AA6262" s="42"/>
      <c r="AB6262" s="42"/>
      <c r="AC6262" s="42"/>
      <c r="AD6262" s="42"/>
      <c r="AE6262" s="42"/>
      <c r="AT6262" s="20" t="s">
        <v>250</v>
      </c>
      <c r="AU6262" s="20" t="s">
        <v>93</v>
      </c>
    </row>
    <row r="6263" s="2" customFormat="1" ht="16.5" customHeight="1">
      <c r="A6263" s="42"/>
      <c r="B6263" s="43"/>
      <c r="C6263" s="218" t="s">
        <v>5515</v>
      </c>
      <c r="D6263" s="218" t="s">
        <v>243</v>
      </c>
      <c r="E6263" s="219" t="s">
        <v>5516</v>
      </c>
      <c r="F6263" s="220" t="s">
        <v>5517</v>
      </c>
      <c r="G6263" s="221" t="s">
        <v>515</v>
      </c>
      <c r="H6263" s="222">
        <v>163.25</v>
      </c>
      <c r="I6263" s="223"/>
      <c r="J6263" s="224">
        <f>ROUND(I6263*H6263,2)</f>
        <v>0</v>
      </c>
      <c r="K6263" s="220" t="s">
        <v>247</v>
      </c>
      <c r="L6263" s="48"/>
      <c r="M6263" s="225" t="s">
        <v>39</v>
      </c>
      <c r="N6263" s="226" t="s">
        <v>56</v>
      </c>
      <c r="O6263" s="88"/>
      <c r="P6263" s="227">
        <f>O6263*H6263</f>
        <v>0</v>
      </c>
      <c r="Q6263" s="227">
        <v>6.9999999999999994E-05</v>
      </c>
      <c r="R6263" s="227">
        <f>Q6263*H6263</f>
        <v>0.011427499999999998</v>
      </c>
      <c r="S6263" s="227">
        <v>0</v>
      </c>
      <c r="T6263" s="228">
        <f>S6263*H6263</f>
        <v>0</v>
      </c>
      <c r="U6263" s="42"/>
      <c r="V6263" s="42"/>
      <c r="W6263" s="42"/>
      <c r="X6263" s="42"/>
      <c r="Y6263" s="42"/>
      <c r="Z6263" s="42"/>
      <c r="AA6263" s="42"/>
      <c r="AB6263" s="42"/>
      <c r="AC6263" s="42"/>
      <c r="AD6263" s="42"/>
      <c r="AE6263" s="42"/>
      <c r="AR6263" s="229" t="s">
        <v>462</v>
      </c>
      <c r="AT6263" s="229" t="s">
        <v>243</v>
      </c>
      <c r="AU6263" s="229" t="s">
        <v>93</v>
      </c>
      <c r="AY6263" s="20" t="s">
        <v>241</v>
      </c>
      <c r="BE6263" s="230">
        <f>IF(N6263="základní",J6263,0)</f>
        <v>0</v>
      </c>
      <c r="BF6263" s="230">
        <f>IF(N6263="snížená",J6263,0)</f>
        <v>0</v>
      </c>
      <c r="BG6263" s="230">
        <f>IF(N6263="zákl. přenesená",J6263,0)</f>
        <v>0</v>
      </c>
      <c r="BH6263" s="230">
        <f>IF(N6263="sníž. přenesená",J6263,0)</f>
        <v>0</v>
      </c>
      <c r="BI6263" s="230">
        <f>IF(N6263="nulová",J6263,0)</f>
        <v>0</v>
      </c>
      <c r="BJ6263" s="20" t="s">
        <v>23</v>
      </c>
      <c r="BK6263" s="230">
        <f>ROUND(I6263*H6263,2)</f>
        <v>0</v>
      </c>
      <c r="BL6263" s="20" t="s">
        <v>462</v>
      </c>
      <c r="BM6263" s="229" t="s">
        <v>5518</v>
      </c>
    </row>
    <row r="6264" s="2" customFormat="1">
      <c r="A6264" s="42"/>
      <c r="B6264" s="43"/>
      <c r="C6264" s="44"/>
      <c r="D6264" s="231" t="s">
        <v>250</v>
      </c>
      <c r="E6264" s="44"/>
      <c r="F6264" s="232" t="s">
        <v>5519</v>
      </c>
      <c r="G6264" s="44"/>
      <c r="H6264" s="44"/>
      <c r="I6264" s="233"/>
      <c r="J6264" s="44"/>
      <c r="K6264" s="44"/>
      <c r="L6264" s="48"/>
      <c r="M6264" s="234"/>
      <c r="N6264" s="235"/>
      <c r="O6264" s="88"/>
      <c r="P6264" s="88"/>
      <c r="Q6264" s="88"/>
      <c r="R6264" s="88"/>
      <c r="S6264" s="88"/>
      <c r="T6264" s="89"/>
      <c r="U6264" s="42"/>
      <c r="V6264" s="42"/>
      <c r="W6264" s="42"/>
      <c r="X6264" s="42"/>
      <c r="Y6264" s="42"/>
      <c r="Z6264" s="42"/>
      <c r="AA6264" s="42"/>
      <c r="AB6264" s="42"/>
      <c r="AC6264" s="42"/>
      <c r="AD6264" s="42"/>
      <c r="AE6264" s="42"/>
      <c r="AT6264" s="20" t="s">
        <v>250</v>
      </c>
      <c r="AU6264" s="20" t="s">
        <v>93</v>
      </c>
    </row>
    <row r="6265" s="13" customFormat="1">
      <c r="A6265" s="13"/>
      <c r="B6265" s="236"/>
      <c r="C6265" s="237"/>
      <c r="D6265" s="238" t="s">
        <v>252</v>
      </c>
      <c r="E6265" s="239" t="s">
        <v>39</v>
      </c>
      <c r="F6265" s="240" t="s">
        <v>3055</v>
      </c>
      <c r="G6265" s="237"/>
      <c r="H6265" s="239" t="s">
        <v>39</v>
      </c>
      <c r="I6265" s="241"/>
      <c r="J6265" s="237"/>
      <c r="K6265" s="237"/>
      <c r="L6265" s="242"/>
      <c r="M6265" s="243"/>
      <c r="N6265" s="244"/>
      <c r="O6265" s="244"/>
      <c r="P6265" s="244"/>
      <c r="Q6265" s="244"/>
      <c r="R6265" s="244"/>
      <c r="S6265" s="244"/>
      <c r="T6265" s="245"/>
      <c r="U6265" s="13"/>
      <c r="V6265" s="13"/>
      <c r="W6265" s="13"/>
      <c r="X6265" s="13"/>
      <c r="Y6265" s="13"/>
      <c r="Z6265" s="13"/>
      <c r="AA6265" s="13"/>
      <c r="AB6265" s="13"/>
      <c r="AC6265" s="13"/>
      <c r="AD6265" s="13"/>
      <c r="AE6265" s="13"/>
      <c r="AT6265" s="246" t="s">
        <v>252</v>
      </c>
      <c r="AU6265" s="246" t="s">
        <v>93</v>
      </c>
      <c r="AV6265" s="13" t="s">
        <v>23</v>
      </c>
      <c r="AW6265" s="13" t="s">
        <v>46</v>
      </c>
      <c r="AX6265" s="13" t="s">
        <v>85</v>
      </c>
      <c r="AY6265" s="246" t="s">
        <v>241</v>
      </c>
    </row>
    <row r="6266" s="14" customFormat="1">
      <c r="A6266" s="14"/>
      <c r="B6266" s="247"/>
      <c r="C6266" s="248"/>
      <c r="D6266" s="238" t="s">
        <v>252</v>
      </c>
      <c r="E6266" s="249" t="s">
        <v>39</v>
      </c>
      <c r="F6266" s="250" t="s">
        <v>3056</v>
      </c>
      <c r="G6266" s="248"/>
      <c r="H6266" s="251">
        <v>91.200000000000003</v>
      </c>
      <c r="I6266" s="252"/>
      <c r="J6266" s="248"/>
      <c r="K6266" s="248"/>
      <c r="L6266" s="253"/>
      <c r="M6266" s="254"/>
      <c r="N6266" s="255"/>
      <c r="O6266" s="255"/>
      <c r="P6266" s="255"/>
      <c r="Q6266" s="255"/>
      <c r="R6266" s="255"/>
      <c r="S6266" s="255"/>
      <c r="T6266" s="256"/>
      <c r="U6266" s="14"/>
      <c r="V6266" s="14"/>
      <c r="W6266" s="14"/>
      <c r="X6266" s="14"/>
      <c r="Y6266" s="14"/>
      <c r="Z6266" s="14"/>
      <c r="AA6266" s="14"/>
      <c r="AB6266" s="14"/>
      <c r="AC6266" s="14"/>
      <c r="AD6266" s="14"/>
      <c r="AE6266" s="14"/>
      <c r="AT6266" s="257" t="s">
        <v>252</v>
      </c>
      <c r="AU6266" s="257" t="s">
        <v>93</v>
      </c>
      <c r="AV6266" s="14" t="s">
        <v>93</v>
      </c>
      <c r="AW6266" s="14" t="s">
        <v>46</v>
      </c>
      <c r="AX6266" s="14" t="s">
        <v>85</v>
      </c>
      <c r="AY6266" s="257" t="s">
        <v>241</v>
      </c>
    </row>
    <row r="6267" s="14" customFormat="1">
      <c r="A6267" s="14"/>
      <c r="B6267" s="247"/>
      <c r="C6267" s="248"/>
      <c r="D6267" s="238" t="s">
        <v>252</v>
      </c>
      <c r="E6267" s="249" t="s">
        <v>39</v>
      </c>
      <c r="F6267" s="250" t="s">
        <v>3057</v>
      </c>
      <c r="G6267" s="248"/>
      <c r="H6267" s="251">
        <v>2.6000000000000001</v>
      </c>
      <c r="I6267" s="252"/>
      <c r="J6267" s="248"/>
      <c r="K6267" s="248"/>
      <c r="L6267" s="253"/>
      <c r="M6267" s="254"/>
      <c r="N6267" s="255"/>
      <c r="O6267" s="255"/>
      <c r="P6267" s="255"/>
      <c r="Q6267" s="255"/>
      <c r="R6267" s="255"/>
      <c r="S6267" s="255"/>
      <c r="T6267" s="256"/>
      <c r="U6267" s="14"/>
      <c r="V6267" s="14"/>
      <c r="W6267" s="14"/>
      <c r="X6267" s="14"/>
      <c r="Y6267" s="14"/>
      <c r="Z6267" s="14"/>
      <c r="AA6267" s="14"/>
      <c r="AB6267" s="14"/>
      <c r="AC6267" s="14"/>
      <c r="AD6267" s="14"/>
      <c r="AE6267" s="14"/>
      <c r="AT6267" s="257" t="s">
        <v>252</v>
      </c>
      <c r="AU6267" s="257" t="s">
        <v>93</v>
      </c>
      <c r="AV6267" s="14" t="s">
        <v>93</v>
      </c>
      <c r="AW6267" s="14" t="s">
        <v>46</v>
      </c>
      <c r="AX6267" s="14" t="s">
        <v>85</v>
      </c>
      <c r="AY6267" s="257" t="s">
        <v>241</v>
      </c>
    </row>
    <row r="6268" s="14" customFormat="1">
      <c r="A6268" s="14"/>
      <c r="B6268" s="247"/>
      <c r="C6268" s="248"/>
      <c r="D6268" s="238" t="s">
        <v>252</v>
      </c>
      <c r="E6268" s="249" t="s">
        <v>39</v>
      </c>
      <c r="F6268" s="250" t="s">
        <v>3058</v>
      </c>
      <c r="G6268" s="248"/>
      <c r="H6268" s="251">
        <v>10.800000000000001</v>
      </c>
      <c r="I6268" s="252"/>
      <c r="J6268" s="248"/>
      <c r="K6268" s="248"/>
      <c r="L6268" s="253"/>
      <c r="M6268" s="254"/>
      <c r="N6268" s="255"/>
      <c r="O6268" s="255"/>
      <c r="P6268" s="255"/>
      <c r="Q6268" s="255"/>
      <c r="R6268" s="255"/>
      <c r="S6268" s="255"/>
      <c r="T6268" s="256"/>
      <c r="U6268" s="14"/>
      <c r="V6268" s="14"/>
      <c r="W6268" s="14"/>
      <c r="X6268" s="14"/>
      <c r="Y6268" s="14"/>
      <c r="Z6268" s="14"/>
      <c r="AA6268" s="14"/>
      <c r="AB6268" s="14"/>
      <c r="AC6268" s="14"/>
      <c r="AD6268" s="14"/>
      <c r="AE6268" s="14"/>
      <c r="AT6268" s="257" t="s">
        <v>252</v>
      </c>
      <c r="AU6268" s="257" t="s">
        <v>93</v>
      </c>
      <c r="AV6268" s="14" t="s">
        <v>93</v>
      </c>
      <c r="AW6268" s="14" t="s">
        <v>46</v>
      </c>
      <c r="AX6268" s="14" t="s">
        <v>85</v>
      </c>
      <c r="AY6268" s="257" t="s">
        <v>241</v>
      </c>
    </row>
    <row r="6269" s="14" customFormat="1">
      <c r="A6269" s="14"/>
      <c r="B6269" s="247"/>
      <c r="C6269" s="248"/>
      <c r="D6269" s="238" t="s">
        <v>252</v>
      </c>
      <c r="E6269" s="249" t="s">
        <v>39</v>
      </c>
      <c r="F6269" s="250" t="s">
        <v>3059</v>
      </c>
      <c r="G6269" s="248"/>
      <c r="H6269" s="251">
        <v>3.2999999999999998</v>
      </c>
      <c r="I6269" s="252"/>
      <c r="J6269" s="248"/>
      <c r="K6269" s="248"/>
      <c r="L6269" s="253"/>
      <c r="M6269" s="254"/>
      <c r="N6269" s="255"/>
      <c r="O6269" s="255"/>
      <c r="P6269" s="255"/>
      <c r="Q6269" s="255"/>
      <c r="R6269" s="255"/>
      <c r="S6269" s="255"/>
      <c r="T6269" s="256"/>
      <c r="U6269" s="14"/>
      <c r="V6269" s="14"/>
      <c r="W6269" s="14"/>
      <c r="X6269" s="14"/>
      <c r="Y6269" s="14"/>
      <c r="Z6269" s="14"/>
      <c r="AA6269" s="14"/>
      <c r="AB6269" s="14"/>
      <c r="AC6269" s="14"/>
      <c r="AD6269" s="14"/>
      <c r="AE6269" s="14"/>
      <c r="AT6269" s="257" t="s">
        <v>252</v>
      </c>
      <c r="AU6269" s="257" t="s">
        <v>93</v>
      </c>
      <c r="AV6269" s="14" t="s">
        <v>93</v>
      </c>
      <c r="AW6269" s="14" t="s">
        <v>46</v>
      </c>
      <c r="AX6269" s="14" t="s">
        <v>85</v>
      </c>
      <c r="AY6269" s="257" t="s">
        <v>241</v>
      </c>
    </row>
    <row r="6270" s="14" customFormat="1">
      <c r="A6270" s="14"/>
      <c r="B6270" s="247"/>
      <c r="C6270" s="248"/>
      <c r="D6270" s="238" t="s">
        <v>252</v>
      </c>
      <c r="E6270" s="249" t="s">
        <v>39</v>
      </c>
      <c r="F6270" s="250" t="s">
        <v>3060</v>
      </c>
      <c r="G6270" s="248"/>
      <c r="H6270" s="251">
        <v>1.3500000000000001</v>
      </c>
      <c r="I6270" s="252"/>
      <c r="J6270" s="248"/>
      <c r="K6270" s="248"/>
      <c r="L6270" s="253"/>
      <c r="M6270" s="254"/>
      <c r="N6270" s="255"/>
      <c r="O6270" s="255"/>
      <c r="P6270" s="255"/>
      <c r="Q6270" s="255"/>
      <c r="R6270" s="255"/>
      <c r="S6270" s="255"/>
      <c r="T6270" s="256"/>
      <c r="U6270" s="14"/>
      <c r="V6270" s="14"/>
      <c r="W6270" s="14"/>
      <c r="X6270" s="14"/>
      <c r="Y6270" s="14"/>
      <c r="Z6270" s="14"/>
      <c r="AA6270" s="14"/>
      <c r="AB6270" s="14"/>
      <c r="AC6270" s="14"/>
      <c r="AD6270" s="14"/>
      <c r="AE6270" s="14"/>
      <c r="AT6270" s="257" t="s">
        <v>252</v>
      </c>
      <c r="AU6270" s="257" t="s">
        <v>93</v>
      </c>
      <c r="AV6270" s="14" t="s">
        <v>93</v>
      </c>
      <c r="AW6270" s="14" t="s">
        <v>46</v>
      </c>
      <c r="AX6270" s="14" t="s">
        <v>85</v>
      </c>
      <c r="AY6270" s="257" t="s">
        <v>241</v>
      </c>
    </row>
    <row r="6271" s="14" customFormat="1">
      <c r="A6271" s="14"/>
      <c r="B6271" s="247"/>
      <c r="C6271" s="248"/>
      <c r="D6271" s="238" t="s">
        <v>252</v>
      </c>
      <c r="E6271" s="249" t="s">
        <v>39</v>
      </c>
      <c r="F6271" s="250" t="s">
        <v>3061</v>
      </c>
      <c r="G6271" s="248"/>
      <c r="H6271" s="251">
        <v>45.600000000000001</v>
      </c>
      <c r="I6271" s="252"/>
      <c r="J6271" s="248"/>
      <c r="K6271" s="248"/>
      <c r="L6271" s="253"/>
      <c r="M6271" s="254"/>
      <c r="N6271" s="255"/>
      <c r="O6271" s="255"/>
      <c r="P6271" s="255"/>
      <c r="Q6271" s="255"/>
      <c r="R6271" s="255"/>
      <c r="S6271" s="255"/>
      <c r="T6271" s="256"/>
      <c r="U6271" s="14"/>
      <c r="V6271" s="14"/>
      <c r="W6271" s="14"/>
      <c r="X6271" s="14"/>
      <c r="Y6271" s="14"/>
      <c r="Z6271" s="14"/>
      <c r="AA6271" s="14"/>
      <c r="AB6271" s="14"/>
      <c r="AC6271" s="14"/>
      <c r="AD6271" s="14"/>
      <c r="AE6271" s="14"/>
      <c r="AT6271" s="257" t="s">
        <v>252</v>
      </c>
      <c r="AU6271" s="257" t="s">
        <v>93</v>
      </c>
      <c r="AV6271" s="14" t="s">
        <v>93</v>
      </c>
      <c r="AW6271" s="14" t="s">
        <v>46</v>
      </c>
      <c r="AX6271" s="14" t="s">
        <v>85</v>
      </c>
      <c r="AY6271" s="257" t="s">
        <v>241</v>
      </c>
    </row>
    <row r="6272" s="14" customFormat="1">
      <c r="A6272" s="14"/>
      <c r="B6272" s="247"/>
      <c r="C6272" s="248"/>
      <c r="D6272" s="238" t="s">
        <v>252</v>
      </c>
      <c r="E6272" s="249" t="s">
        <v>39</v>
      </c>
      <c r="F6272" s="250" t="s">
        <v>3062</v>
      </c>
      <c r="G6272" s="248"/>
      <c r="H6272" s="251">
        <v>1.1000000000000001</v>
      </c>
      <c r="I6272" s="252"/>
      <c r="J6272" s="248"/>
      <c r="K6272" s="248"/>
      <c r="L6272" s="253"/>
      <c r="M6272" s="254"/>
      <c r="N6272" s="255"/>
      <c r="O6272" s="255"/>
      <c r="P6272" s="255"/>
      <c r="Q6272" s="255"/>
      <c r="R6272" s="255"/>
      <c r="S6272" s="255"/>
      <c r="T6272" s="256"/>
      <c r="U6272" s="14"/>
      <c r="V6272" s="14"/>
      <c r="W6272" s="14"/>
      <c r="X6272" s="14"/>
      <c r="Y6272" s="14"/>
      <c r="Z6272" s="14"/>
      <c r="AA6272" s="14"/>
      <c r="AB6272" s="14"/>
      <c r="AC6272" s="14"/>
      <c r="AD6272" s="14"/>
      <c r="AE6272" s="14"/>
      <c r="AT6272" s="257" t="s">
        <v>252</v>
      </c>
      <c r="AU6272" s="257" t="s">
        <v>93</v>
      </c>
      <c r="AV6272" s="14" t="s">
        <v>93</v>
      </c>
      <c r="AW6272" s="14" t="s">
        <v>46</v>
      </c>
      <c r="AX6272" s="14" t="s">
        <v>85</v>
      </c>
      <c r="AY6272" s="257" t="s">
        <v>241</v>
      </c>
    </row>
    <row r="6273" s="14" customFormat="1">
      <c r="A6273" s="14"/>
      <c r="B6273" s="247"/>
      <c r="C6273" s="248"/>
      <c r="D6273" s="238" t="s">
        <v>252</v>
      </c>
      <c r="E6273" s="249" t="s">
        <v>39</v>
      </c>
      <c r="F6273" s="250" t="s">
        <v>3063</v>
      </c>
      <c r="G6273" s="248"/>
      <c r="H6273" s="251">
        <v>1.5</v>
      </c>
      <c r="I6273" s="252"/>
      <c r="J6273" s="248"/>
      <c r="K6273" s="248"/>
      <c r="L6273" s="253"/>
      <c r="M6273" s="254"/>
      <c r="N6273" s="255"/>
      <c r="O6273" s="255"/>
      <c r="P6273" s="255"/>
      <c r="Q6273" s="255"/>
      <c r="R6273" s="255"/>
      <c r="S6273" s="255"/>
      <c r="T6273" s="256"/>
      <c r="U6273" s="14"/>
      <c r="V6273" s="14"/>
      <c r="W6273" s="14"/>
      <c r="X6273" s="14"/>
      <c r="Y6273" s="14"/>
      <c r="Z6273" s="14"/>
      <c r="AA6273" s="14"/>
      <c r="AB6273" s="14"/>
      <c r="AC6273" s="14"/>
      <c r="AD6273" s="14"/>
      <c r="AE6273" s="14"/>
      <c r="AT6273" s="257" t="s">
        <v>252</v>
      </c>
      <c r="AU6273" s="257" t="s">
        <v>93</v>
      </c>
      <c r="AV6273" s="14" t="s">
        <v>93</v>
      </c>
      <c r="AW6273" s="14" t="s">
        <v>46</v>
      </c>
      <c r="AX6273" s="14" t="s">
        <v>85</v>
      </c>
      <c r="AY6273" s="257" t="s">
        <v>241</v>
      </c>
    </row>
    <row r="6274" s="14" customFormat="1">
      <c r="A6274" s="14"/>
      <c r="B6274" s="247"/>
      <c r="C6274" s="248"/>
      <c r="D6274" s="238" t="s">
        <v>252</v>
      </c>
      <c r="E6274" s="249" t="s">
        <v>39</v>
      </c>
      <c r="F6274" s="250" t="s">
        <v>3064</v>
      </c>
      <c r="G6274" s="248"/>
      <c r="H6274" s="251">
        <v>1.8</v>
      </c>
      <c r="I6274" s="252"/>
      <c r="J6274" s="248"/>
      <c r="K6274" s="248"/>
      <c r="L6274" s="253"/>
      <c r="M6274" s="254"/>
      <c r="N6274" s="255"/>
      <c r="O6274" s="255"/>
      <c r="P6274" s="255"/>
      <c r="Q6274" s="255"/>
      <c r="R6274" s="255"/>
      <c r="S6274" s="255"/>
      <c r="T6274" s="256"/>
      <c r="U6274" s="14"/>
      <c r="V6274" s="14"/>
      <c r="W6274" s="14"/>
      <c r="X6274" s="14"/>
      <c r="Y6274" s="14"/>
      <c r="Z6274" s="14"/>
      <c r="AA6274" s="14"/>
      <c r="AB6274" s="14"/>
      <c r="AC6274" s="14"/>
      <c r="AD6274" s="14"/>
      <c r="AE6274" s="14"/>
      <c r="AT6274" s="257" t="s">
        <v>252</v>
      </c>
      <c r="AU6274" s="257" t="s">
        <v>93</v>
      </c>
      <c r="AV6274" s="14" t="s">
        <v>93</v>
      </c>
      <c r="AW6274" s="14" t="s">
        <v>46</v>
      </c>
      <c r="AX6274" s="14" t="s">
        <v>85</v>
      </c>
      <c r="AY6274" s="257" t="s">
        <v>241</v>
      </c>
    </row>
    <row r="6275" s="14" customFormat="1">
      <c r="A6275" s="14"/>
      <c r="B6275" s="247"/>
      <c r="C6275" s="248"/>
      <c r="D6275" s="238" t="s">
        <v>252</v>
      </c>
      <c r="E6275" s="249" t="s">
        <v>39</v>
      </c>
      <c r="F6275" s="250" t="s">
        <v>5520</v>
      </c>
      <c r="G6275" s="248"/>
      <c r="H6275" s="251">
        <v>2.6000000000000001</v>
      </c>
      <c r="I6275" s="252"/>
      <c r="J6275" s="248"/>
      <c r="K6275" s="248"/>
      <c r="L6275" s="253"/>
      <c r="M6275" s="254"/>
      <c r="N6275" s="255"/>
      <c r="O6275" s="255"/>
      <c r="P6275" s="255"/>
      <c r="Q6275" s="255"/>
      <c r="R6275" s="255"/>
      <c r="S6275" s="255"/>
      <c r="T6275" s="256"/>
      <c r="U6275" s="14"/>
      <c r="V6275" s="14"/>
      <c r="W6275" s="14"/>
      <c r="X6275" s="14"/>
      <c r="Y6275" s="14"/>
      <c r="Z6275" s="14"/>
      <c r="AA6275" s="14"/>
      <c r="AB6275" s="14"/>
      <c r="AC6275" s="14"/>
      <c r="AD6275" s="14"/>
      <c r="AE6275" s="14"/>
      <c r="AT6275" s="257" t="s">
        <v>252</v>
      </c>
      <c r="AU6275" s="257" t="s">
        <v>93</v>
      </c>
      <c r="AV6275" s="14" t="s">
        <v>93</v>
      </c>
      <c r="AW6275" s="14" t="s">
        <v>46</v>
      </c>
      <c r="AX6275" s="14" t="s">
        <v>85</v>
      </c>
      <c r="AY6275" s="257" t="s">
        <v>241</v>
      </c>
    </row>
    <row r="6276" s="14" customFormat="1">
      <c r="A6276" s="14"/>
      <c r="B6276" s="247"/>
      <c r="C6276" s="248"/>
      <c r="D6276" s="238" t="s">
        <v>252</v>
      </c>
      <c r="E6276" s="249" t="s">
        <v>39</v>
      </c>
      <c r="F6276" s="250" t="s">
        <v>5521</v>
      </c>
      <c r="G6276" s="248"/>
      <c r="H6276" s="251">
        <v>1.3999999999999999</v>
      </c>
      <c r="I6276" s="252"/>
      <c r="J6276" s="248"/>
      <c r="K6276" s="248"/>
      <c r="L6276" s="253"/>
      <c r="M6276" s="254"/>
      <c r="N6276" s="255"/>
      <c r="O6276" s="255"/>
      <c r="P6276" s="255"/>
      <c r="Q6276" s="255"/>
      <c r="R6276" s="255"/>
      <c r="S6276" s="255"/>
      <c r="T6276" s="256"/>
      <c r="U6276" s="14"/>
      <c r="V6276" s="14"/>
      <c r="W6276" s="14"/>
      <c r="X6276" s="14"/>
      <c r="Y6276" s="14"/>
      <c r="Z6276" s="14"/>
      <c r="AA6276" s="14"/>
      <c r="AB6276" s="14"/>
      <c r="AC6276" s="14"/>
      <c r="AD6276" s="14"/>
      <c r="AE6276" s="14"/>
      <c r="AT6276" s="257" t="s">
        <v>252</v>
      </c>
      <c r="AU6276" s="257" t="s">
        <v>93</v>
      </c>
      <c r="AV6276" s="14" t="s">
        <v>93</v>
      </c>
      <c r="AW6276" s="14" t="s">
        <v>46</v>
      </c>
      <c r="AX6276" s="14" t="s">
        <v>85</v>
      </c>
      <c r="AY6276" s="257" t="s">
        <v>241</v>
      </c>
    </row>
    <row r="6277" s="15" customFormat="1">
      <c r="A6277" s="15"/>
      <c r="B6277" s="258"/>
      <c r="C6277" s="259"/>
      <c r="D6277" s="238" t="s">
        <v>252</v>
      </c>
      <c r="E6277" s="260" t="s">
        <v>39</v>
      </c>
      <c r="F6277" s="261" t="s">
        <v>274</v>
      </c>
      <c r="G6277" s="259"/>
      <c r="H6277" s="262">
        <v>163.25</v>
      </c>
      <c r="I6277" s="263"/>
      <c r="J6277" s="259"/>
      <c r="K6277" s="259"/>
      <c r="L6277" s="264"/>
      <c r="M6277" s="265"/>
      <c r="N6277" s="266"/>
      <c r="O6277" s="266"/>
      <c r="P6277" s="266"/>
      <c r="Q6277" s="266"/>
      <c r="R6277" s="266"/>
      <c r="S6277" s="266"/>
      <c r="T6277" s="267"/>
      <c r="U6277" s="15"/>
      <c r="V6277" s="15"/>
      <c r="W6277" s="15"/>
      <c r="X6277" s="15"/>
      <c r="Y6277" s="15"/>
      <c r="Z6277" s="15"/>
      <c r="AA6277" s="15"/>
      <c r="AB6277" s="15"/>
      <c r="AC6277" s="15"/>
      <c r="AD6277" s="15"/>
      <c r="AE6277" s="15"/>
      <c r="AT6277" s="268" t="s">
        <v>252</v>
      </c>
      <c r="AU6277" s="268" t="s">
        <v>93</v>
      </c>
      <c r="AV6277" s="15" t="s">
        <v>248</v>
      </c>
      <c r="AW6277" s="15" t="s">
        <v>46</v>
      </c>
      <c r="AX6277" s="15" t="s">
        <v>23</v>
      </c>
      <c r="AY6277" s="268" t="s">
        <v>241</v>
      </c>
    </row>
    <row r="6278" s="2" customFormat="1" ht="16.5" customHeight="1">
      <c r="A6278" s="42"/>
      <c r="B6278" s="43"/>
      <c r="C6278" s="280" t="s">
        <v>5522</v>
      </c>
      <c r="D6278" s="280" t="s">
        <v>463</v>
      </c>
      <c r="E6278" s="281" t="s">
        <v>5523</v>
      </c>
      <c r="F6278" s="282" t="s">
        <v>5524</v>
      </c>
      <c r="G6278" s="283" t="s">
        <v>2199</v>
      </c>
      <c r="H6278" s="284">
        <v>76.090000000000003</v>
      </c>
      <c r="I6278" s="285"/>
      <c r="J6278" s="286">
        <f>ROUND(I6278*H6278,2)</f>
        <v>0</v>
      </c>
      <c r="K6278" s="282" t="s">
        <v>247</v>
      </c>
      <c r="L6278" s="287"/>
      <c r="M6278" s="288" t="s">
        <v>39</v>
      </c>
      <c r="N6278" s="289" t="s">
        <v>56</v>
      </c>
      <c r="O6278" s="88"/>
      <c r="P6278" s="227">
        <f>O6278*H6278</f>
        <v>0</v>
      </c>
      <c r="Q6278" s="227">
        <v>0.001</v>
      </c>
      <c r="R6278" s="227">
        <f>Q6278*H6278</f>
        <v>0.076090000000000005</v>
      </c>
      <c r="S6278" s="227">
        <v>0</v>
      </c>
      <c r="T6278" s="228">
        <f>S6278*H6278</f>
        <v>0</v>
      </c>
      <c r="U6278" s="42"/>
      <c r="V6278" s="42"/>
      <c r="W6278" s="42"/>
      <c r="X6278" s="42"/>
      <c r="Y6278" s="42"/>
      <c r="Z6278" s="42"/>
      <c r="AA6278" s="42"/>
      <c r="AB6278" s="42"/>
      <c r="AC6278" s="42"/>
      <c r="AD6278" s="42"/>
      <c r="AE6278" s="42"/>
      <c r="AR6278" s="229" t="s">
        <v>660</v>
      </c>
      <c r="AT6278" s="229" t="s">
        <v>463</v>
      </c>
      <c r="AU6278" s="229" t="s">
        <v>93</v>
      </c>
      <c r="AY6278" s="20" t="s">
        <v>241</v>
      </c>
      <c r="BE6278" s="230">
        <f>IF(N6278="základní",J6278,0)</f>
        <v>0</v>
      </c>
      <c r="BF6278" s="230">
        <f>IF(N6278="snížená",J6278,0)</f>
        <v>0</v>
      </c>
      <c r="BG6278" s="230">
        <f>IF(N6278="zákl. přenesená",J6278,0)</f>
        <v>0</v>
      </c>
      <c r="BH6278" s="230">
        <f>IF(N6278="sníž. přenesená",J6278,0)</f>
        <v>0</v>
      </c>
      <c r="BI6278" s="230">
        <f>IF(N6278="nulová",J6278,0)</f>
        <v>0</v>
      </c>
      <c r="BJ6278" s="20" t="s">
        <v>23</v>
      </c>
      <c r="BK6278" s="230">
        <f>ROUND(I6278*H6278,2)</f>
        <v>0</v>
      </c>
      <c r="BL6278" s="20" t="s">
        <v>462</v>
      </c>
      <c r="BM6278" s="229" t="s">
        <v>5525</v>
      </c>
    </row>
    <row r="6279" s="14" customFormat="1">
      <c r="A6279" s="14"/>
      <c r="B6279" s="247"/>
      <c r="C6279" s="248"/>
      <c r="D6279" s="238" t="s">
        <v>252</v>
      </c>
      <c r="E6279" s="249" t="s">
        <v>39</v>
      </c>
      <c r="F6279" s="250" t="s">
        <v>5526</v>
      </c>
      <c r="G6279" s="248"/>
      <c r="H6279" s="251">
        <v>45.600000000000001</v>
      </c>
      <c r="I6279" s="252"/>
      <c r="J6279" s="248"/>
      <c r="K6279" s="248"/>
      <c r="L6279" s="253"/>
      <c r="M6279" s="254"/>
      <c r="N6279" s="255"/>
      <c r="O6279" s="255"/>
      <c r="P6279" s="255"/>
      <c r="Q6279" s="255"/>
      <c r="R6279" s="255"/>
      <c r="S6279" s="255"/>
      <c r="T6279" s="256"/>
      <c r="U6279" s="14"/>
      <c r="V6279" s="14"/>
      <c r="W6279" s="14"/>
      <c r="X6279" s="14"/>
      <c r="Y6279" s="14"/>
      <c r="Z6279" s="14"/>
      <c r="AA6279" s="14"/>
      <c r="AB6279" s="14"/>
      <c r="AC6279" s="14"/>
      <c r="AD6279" s="14"/>
      <c r="AE6279" s="14"/>
      <c r="AT6279" s="257" t="s">
        <v>252</v>
      </c>
      <c r="AU6279" s="257" t="s">
        <v>93</v>
      </c>
      <c r="AV6279" s="14" t="s">
        <v>93</v>
      </c>
      <c r="AW6279" s="14" t="s">
        <v>46</v>
      </c>
      <c r="AX6279" s="14" t="s">
        <v>85</v>
      </c>
      <c r="AY6279" s="257" t="s">
        <v>241</v>
      </c>
    </row>
    <row r="6280" s="14" customFormat="1">
      <c r="A6280" s="14"/>
      <c r="B6280" s="247"/>
      <c r="C6280" s="248"/>
      <c r="D6280" s="238" t="s">
        <v>252</v>
      </c>
      <c r="E6280" s="249" t="s">
        <v>39</v>
      </c>
      <c r="F6280" s="250" t="s">
        <v>5527</v>
      </c>
      <c r="G6280" s="248"/>
      <c r="H6280" s="251">
        <v>1.3</v>
      </c>
      <c r="I6280" s="252"/>
      <c r="J6280" s="248"/>
      <c r="K6280" s="248"/>
      <c r="L6280" s="253"/>
      <c r="M6280" s="254"/>
      <c r="N6280" s="255"/>
      <c r="O6280" s="255"/>
      <c r="P6280" s="255"/>
      <c r="Q6280" s="255"/>
      <c r="R6280" s="255"/>
      <c r="S6280" s="255"/>
      <c r="T6280" s="256"/>
      <c r="U6280" s="14"/>
      <c r="V6280" s="14"/>
      <c r="W6280" s="14"/>
      <c r="X6280" s="14"/>
      <c r="Y6280" s="14"/>
      <c r="Z6280" s="14"/>
      <c r="AA6280" s="14"/>
      <c r="AB6280" s="14"/>
      <c r="AC6280" s="14"/>
      <c r="AD6280" s="14"/>
      <c r="AE6280" s="14"/>
      <c r="AT6280" s="257" t="s">
        <v>252</v>
      </c>
      <c r="AU6280" s="257" t="s">
        <v>93</v>
      </c>
      <c r="AV6280" s="14" t="s">
        <v>93</v>
      </c>
      <c r="AW6280" s="14" t="s">
        <v>46</v>
      </c>
      <c r="AX6280" s="14" t="s">
        <v>85</v>
      </c>
      <c r="AY6280" s="257" t="s">
        <v>241</v>
      </c>
    </row>
    <row r="6281" s="14" customFormat="1">
      <c r="A6281" s="14"/>
      <c r="B6281" s="247"/>
      <c r="C6281" s="248"/>
      <c r="D6281" s="238" t="s">
        <v>252</v>
      </c>
      <c r="E6281" s="249" t="s">
        <v>39</v>
      </c>
      <c r="F6281" s="250" t="s">
        <v>5528</v>
      </c>
      <c r="G6281" s="248"/>
      <c r="H6281" s="251">
        <v>5.4000000000000004</v>
      </c>
      <c r="I6281" s="252"/>
      <c r="J6281" s="248"/>
      <c r="K6281" s="248"/>
      <c r="L6281" s="253"/>
      <c r="M6281" s="254"/>
      <c r="N6281" s="255"/>
      <c r="O6281" s="255"/>
      <c r="P6281" s="255"/>
      <c r="Q6281" s="255"/>
      <c r="R6281" s="255"/>
      <c r="S6281" s="255"/>
      <c r="T6281" s="256"/>
      <c r="U6281" s="14"/>
      <c r="V6281" s="14"/>
      <c r="W6281" s="14"/>
      <c r="X6281" s="14"/>
      <c r="Y6281" s="14"/>
      <c r="Z6281" s="14"/>
      <c r="AA6281" s="14"/>
      <c r="AB6281" s="14"/>
      <c r="AC6281" s="14"/>
      <c r="AD6281" s="14"/>
      <c r="AE6281" s="14"/>
      <c r="AT6281" s="257" t="s">
        <v>252</v>
      </c>
      <c r="AU6281" s="257" t="s">
        <v>93</v>
      </c>
      <c r="AV6281" s="14" t="s">
        <v>93</v>
      </c>
      <c r="AW6281" s="14" t="s">
        <v>46</v>
      </c>
      <c r="AX6281" s="14" t="s">
        <v>85</v>
      </c>
      <c r="AY6281" s="257" t="s">
        <v>241</v>
      </c>
    </row>
    <row r="6282" s="14" customFormat="1">
      <c r="A6282" s="14"/>
      <c r="B6282" s="247"/>
      <c r="C6282" s="248"/>
      <c r="D6282" s="238" t="s">
        <v>252</v>
      </c>
      <c r="E6282" s="249" t="s">
        <v>39</v>
      </c>
      <c r="F6282" s="250" t="s">
        <v>5529</v>
      </c>
      <c r="G6282" s="248"/>
      <c r="H6282" s="251">
        <v>1.6499999999999999</v>
      </c>
      <c r="I6282" s="252"/>
      <c r="J6282" s="248"/>
      <c r="K6282" s="248"/>
      <c r="L6282" s="253"/>
      <c r="M6282" s="254"/>
      <c r="N6282" s="255"/>
      <c r="O6282" s="255"/>
      <c r="P6282" s="255"/>
      <c r="Q6282" s="255"/>
      <c r="R6282" s="255"/>
      <c r="S6282" s="255"/>
      <c r="T6282" s="256"/>
      <c r="U6282" s="14"/>
      <c r="V6282" s="14"/>
      <c r="W6282" s="14"/>
      <c r="X6282" s="14"/>
      <c r="Y6282" s="14"/>
      <c r="Z6282" s="14"/>
      <c r="AA6282" s="14"/>
      <c r="AB6282" s="14"/>
      <c r="AC6282" s="14"/>
      <c r="AD6282" s="14"/>
      <c r="AE6282" s="14"/>
      <c r="AT6282" s="257" t="s">
        <v>252</v>
      </c>
      <c r="AU6282" s="257" t="s">
        <v>93</v>
      </c>
      <c r="AV6282" s="14" t="s">
        <v>93</v>
      </c>
      <c r="AW6282" s="14" t="s">
        <v>46</v>
      </c>
      <c r="AX6282" s="14" t="s">
        <v>85</v>
      </c>
      <c r="AY6282" s="257" t="s">
        <v>241</v>
      </c>
    </row>
    <row r="6283" s="14" customFormat="1">
      <c r="A6283" s="14"/>
      <c r="B6283" s="247"/>
      <c r="C6283" s="248"/>
      <c r="D6283" s="238" t="s">
        <v>252</v>
      </c>
      <c r="E6283" s="249" t="s">
        <v>39</v>
      </c>
      <c r="F6283" s="250" t="s">
        <v>5530</v>
      </c>
      <c r="G6283" s="248"/>
      <c r="H6283" s="251">
        <v>0.54000000000000004</v>
      </c>
      <c r="I6283" s="252"/>
      <c r="J6283" s="248"/>
      <c r="K6283" s="248"/>
      <c r="L6283" s="253"/>
      <c r="M6283" s="254"/>
      <c r="N6283" s="255"/>
      <c r="O6283" s="255"/>
      <c r="P6283" s="255"/>
      <c r="Q6283" s="255"/>
      <c r="R6283" s="255"/>
      <c r="S6283" s="255"/>
      <c r="T6283" s="256"/>
      <c r="U6283" s="14"/>
      <c r="V6283" s="14"/>
      <c r="W6283" s="14"/>
      <c r="X6283" s="14"/>
      <c r="Y6283" s="14"/>
      <c r="Z6283" s="14"/>
      <c r="AA6283" s="14"/>
      <c r="AB6283" s="14"/>
      <c r="AC6283" s="14"/>
      <c r="AD6283" s="14"/>
      <c r="AE6283" s="14"/>
      <c r="AT6283" s="257" t="s">
        <v>252</v>
      </c>
      <c r="AU6283" s="257" t="s">
        <v>93</v>
      </c>
      <c r="AV6283" s="14" t="s">
        <v>93</v>
      </c>
      <c r="AW6283" s="14" t="s">
        <v>46</v>
      </c>
      <c r="AX6283" s="14" t="s">
        <v>85</v>
      </c>
      <c r="AY6283" s="257" t="s">
        <v>241</v>
      </c>
    </row>
    <row r="6284" s="14" customFormat="1">
      <c r="A6284" s="14"/>
      <c r="B6284" s="247"/>
      <c r="C6284" s="248"/>
      <c r="D6284" s="238" t="s">
        <v>252</v>
      </c>
      <c r="E6284" s="249" t="s">
        <v>39</v>
      </c>
      <c r="F6284" s="250" t="s">
        <v>5531</v>
      </c>
      <c r="G6284" s="248"/>
      <c r="H6284" s="251">
        <v>18.239999999999998</v>
      </c>
      <c r="I6284" s="252"/>
      <c r="J6284" s="248"/>
      <c r="K6284" s="248"/>
      <c r="L6284" s="253"/>
      <c r="M6284" s="254"/>
      <c r="N6284" s="255"/>
      <c r="O6284" s="255"/>
      <c r="P6284" s="255"/>
      <c r="Q6284" s="255"/>
      <c r="R6284" s="255"/>
      <c r="S6284" s="255"/>
      <c r="T6284" s="256"/>
      <c r="U6284" s="14"/>
      <c r="V6284" s="14"/>
      <c r="W6284" s="14"/>
      <c r="X6284" s="14"/>
      <c r="Y6284" s="14"/>
      <c r="Z6284" s="14"/>
      <c r="AA6284" s="14"/>
      <c r="AB6284" s="14"/>
      <c r="AC6284" s="14"/>
      <c r="AD6284" s="14"/>
      <c r="AE6284" s="14"/>
      <c r="AT6284" s="257" t="s">
        <v>252</v>
      </c>
      <c r="AU6284" s="257" t="s">
        <v>93</v>
      </c>
      <c r="AV6284" s="14" t="s">
        <v>93</v>
      </c>
      <c r="AW6284" s="14" t="s">
        <v>46</v>
      </c>
      <c r="AX6284" s="14" t="s">
        <v>85</v>
      </c>
      <c r="AY6284" s="257" t="s">
        <v>241</v>
      </c>
    </row>
    <row r="6285" s="14" customFormat="1">
      <c r="A6285" s="14"/>
      <c r="B6285" s="247"/>
      <c r="C6285" s="248"/>
      <c r="D6285" s="238" t="s">
        <v>252</v>
      </c>
      <c r="E6285" s="249" t="s">
        <v>39</v>
      </c>
      <c r="F6285" s="250" t="s">
        <v>5532</v>
      </c>
      <c r="G6285" s="248"/>
      <c r="H6285" s="251">
        <v>0.44</v>
      </c>
      <c r="I6285" s="252"/>
      <c r="J6285" s="248"/>
      <c r="K6285" s="248"/>
      <c r="L6285" s="253"/>
      <c r="M6285" s="254"/>
      <c r="N6285" s="255"/>
      <c r="O6285" s="255"/>
      <c r="P6285" s="255"/>
      <c r="Q6285" s="255"/>
      <c r="R6285" s="255"/>
      <c r="S6285" s="255"/>
      <c r="T6285" s="256"/>
      <c r="U6285" s="14"/>
      <c r="V6285" s="14"/>
      <c r="W6285" s="14"/>
      <c r="X6285" s="14"/>
      <c r="Y6285" s="14"/>
      <c r="Z6285" s="14"/>
      <c r="AA6285" s="14"/>
      <c r="AB6285" s="14"/>
      <c r="AC6285" s="14"/>
      <c r="AD6285" s="14"/>
      <c r="AE6285" s="14"/>
      <c r="AT6285" s="257" t="s">
        <v>252</v>
      </c>
      <c r="AU6285" s="257" t="s">
        <v>93</v>
      </c>
      <c r="AV6285" s="14" t="s">
        <v>93</v>
      </c>
      <c r="AW6285" s="14" t="s">
        <v>46</v>
      </c>
      <c r="AX6285" s="14" t="s">
        <v>85</v>
      </c>
      <c r="AY6285" s="257" t="s">
        <v>241</v>
      </c>
    </row>
    <row r="6286" s="14" customFormat="1">
      <c r="A6286" s="14"/>
      <c r="B6286" s="247"/>
      <c r="C6286" s="248"/>
      <c r="D6286" s="238" t="s">
        <v>252</v>
      </c>
      <c r="E6286" s="249" t="s">
        <v>39</v>
      </c>
      <c r="F6286" s="250" t="s">
        <v>5533</v>
      </c>
      <c r="G6286" s="248"/>
      <c r="H6286" s="251">
        <v>0.59999999999999998</v>
      </c>
      <c r="I6286" s="252"/>
      <c r="J6286" s="248"/>
      <c r="K6286" s="248"/>
      <c r="L6286" s="253"/>
      <c r="M6286" s="254"/>
      <c r="N6286" s="255"/>
      <c r="O6286" s="255"/>
      <c r="P6286" s="255"/>
      <c r="Q6286" s="255"/>
      <c r="R6286" s="255"/>
      <c r="S6286" s="255"/>
      <c r="T6286" s="256"/>
      <c r="U6286" s="14"/>
      <c r="V6286" s="14"/>
      <c r="W6286" s="14"/>
      <c r="X6286" s="14"/>
      <c r="Y6286" s="14"/>
      <c r="Z6286" s="14"/>
      <c r="AA6286" s="14"/>
      <c r="AB6286" s="14"/>
      <c r="AC6286" s="14"/>
      <c r="AD6286" s="14"/>
      <c r="AE6286" s="14"/>
      <c r="AT6286" s="257" t="s">
        <v>252</v>
      </c>
      <c r="AU6286" s="257" t="s">
        <v>93</v>
      </c>
      <c r="AV6286" s="14" t="s">
        <v>93</v>
      </c>
      <c r="AW6286" s="14" t="s">
        <v>46</v>
      </c>
      <c r="AX6286" s="14" t="s">
        <v>85</v>
      </c>
      <c r="AY6286" s="257" t="s">
        <v>241</v>
      </c>
    </row>
    <row r="6287" s="14" customFormat="1">
      <c r="A6287" s="14"/>
      <c r="B6287" s="247"/>
      <c r="C6287" s="248"/>
      <c r="D6287" s="238" t="s">
        <v>252</v>
      </c>
      <c r="E6287" s="249" t="s">
        <v>39</v>
      </c>
      <c r="F6287" s="250" t="s">
        <v>5534</v>
      </c>
      <c r="G6287" s="248"/>
      <c r="H6287" s="251">
        <v>0.71999999999999997</v>
      </c>
      <c r="I6287" s="252"/>
      <c r="J6287" s="248"/>
      <c r="K6287" s="248"/>
      <c r="L6287" s="253"/>
      <c r="M6287" s="254"/>
      <c r="N6287" s="255"/>
      <c r="O6287" s="255"/>
      <c r="P6287" s="255"/>
      <c r="Q6287" s="255"/>
      <c r="R6287" s="255"/>
      <c r="S6287" s="255"/>
      <c r="T6287" s="256"/>
      <c r="U6287" s="14"/>
      <c r="V6287" s="14"/>
      <c r="W6287" s="14"/>
      <c r="X6287" s="14"/>
      <c r="Y6287" s="14"/>
      <c r="Z6287" s="14"/>
      <c r="AA6287" s="14"/>
      <c r="AB6287" s="14"/>
      <c r="AC6287" s="14"/>
      <c r="AD6287" s="14"/>
      <c r="AE6287" s="14"/>
      <c r="AT6287" s="257" t="s">
        <v>252</v>
      </c>
      <c r="AU6287" s="257" t="s">
        <v>93</v>
      </c>
      <c r="AV6287" s="14" t="s">
        <v>93</v>
      </c>
      <c r="AW6287" s="14" t="s">
        <v>46</v>
      </c>
      <c r="AX6287" s="14" t="s">
        <v>85</v>
      </c>
      <c r="AY6287" s="257" t="s">
        <v>241</v>
      </c>
    </row>
    <row r="6288" s="14" customFormat="1">
      <c r="A6288" s="14"/>
      <c r="B6288" s="247"/>
      <c r="C6288" s="248"/>
      <c r="D6288" s="238" t="s">
        <v>252</v>
      </c>
      <c r="E6288" s="249" t="s">
        <v>39</v>
      </c>
      <c r="F6288" s="250" t="s">
        <v>5535</v>
      </c>
      <c r="G6288" s="248"/>
      <c r="H6288" s="251">
        <v>1.04</v>
      </c>
      <c r="I6288" s="252"/>
      <c r="J6288" s="248"/>
      <c r="K6288" s="248"/>
      <c r="L6288" s="253"/>
      <c r="M6288" s="254"/>
      <c r="N6288" s="255"/>
      <c r="O6288" s="255"/>
      <c r="P6288" s="255"/>
      <c r="Q6288" s="255"/>
      <c r="R6288" s="255"/>
      <c r="S6288" s="255"/>
      <c r="T6288" s="256"/>
      <c r="U6288" s="14"/>
      <c r="V6288" s="14"/>
      <c r="W6288" s="14"/>
      <c r="X6288" s="14"/>
      <c r="Y6288" s="14"/>
      <c r="Z6288" s="14"/>
      <c r="AA6288" s="14"/>
      <c r="AB6288" s="14"/>
      <c r="AC6288" s="14"/>
      <c r="AD6288" s="14"/>
      <c r="AE6288" s="14"/>
      <c r="AT6288" s="257" t="s">
        <v>252</v>
      </c>
      <c r="AU6288" s="257" t="s">
        <v>93</v>
      </c>
      <c r="AV6288" s="14" t="s">
        <v>93</v>
      </c>
      <c r="AW6288" s="14" t="s">
        <v>46</v>
      </c>
      <c r="AX6288" s="14" t="s">
        <v>85</v>
      </c>
      <c r="AY6288" s="257" t="s">
        <v>241</v>
      </c>
    </row>
    <row r="6289" s="14" customFormat="1">
      <c r="A6289" s="14"/>
      <c r="B6289" s="247"/>
      <c r="C6289" s="248"/>
      <c r="D6289" s="238" t="s">
        <v>252</v>
      </c>
      <c r="E6289" s="249" t="s">
        <v>39</v>
      </c>
      <c r="F6289" s="250" t="s">
        <v>5536</v>
      </c>
      <c r="G6289" s="248"/>
      <c r="H6289" s="251">
        <v>0.56000000000000005</v>
      </c>
      <c r="I6289" s="252"/>
      <c r="J6289" s="248"/>
      <c r="K6289" s="248"/>
      <c r="L6289" s="253"/>
      <c r="M6289" s="254"/>
      <c r="N6289" s="255"/>
      <c r="O6289" s="255"/>
      <c r="P6289" s="255"/>
      <c r="Q6289" s="255"/>
      <c r="R6289" s="255"/>
      <c r="S6289" s="255"/>
      <c r="T6289" s="256"/>
      <c r="U6289" s="14"/>
      <c r="V6289" s="14"/>
      <c r="W6289" s="14"/>
      <c r="X6289" s="14"/>
      <c r="Y6289" s="14"/>
      <c r="Z6289" s="14"/>
      <c r="AA6289" s="14"/>
      <c r="AB6289" s="14"/>
      <c r="AC6289" s="14"/>
      <c r="AD6289" s="14"/>
      <c r="AE6289" s="14"/>
      <c r="AT6289" s="257" t="s">
        <v>252</v>
      </c>
      <c r="AU6289" s="257" t="s">
        <v>93</v>
      </c>
      <c r="AV6289" s="14" t="s">
        <v>93</v>
      </c>
      <c r="AW6289" s="14" t="s">
        <v>46</v>
      </c>
      <c r="AX6289" s="14" t="s">
        <v>85</v>
      </c>
      <c r="AY6289" s="257" t="s">
        <v>241</v>
      </c>
    </row>
    <row r="6290" s="15" customFormat="1">
      <c r="A6290" s="15"/>
      <c r="B6290" s="258"/>
      <c r="C6290" s="259"/>
      <c r="D6290" s="238" t="s">
        <v>252</v>
      </c>
      <c r="E6290" s="260" t="s">
        <v>39</v>
      </c>
      <c r="F6290" s="261" t="s">
        <v>274</v>
      </c>
      <c r="G6290" s="259"/>
      <c r="H6290" s="262">
        <v>76.090000000000003</v>
      </c>
      <c r="I6290" s="263"/>
      <c r="J6290" s="259"/>
      <c r="K6290" s="259"/>
      <c r="L6290" s="264"/>
      <c r="M6290" s="265"/>
      <c r="N6290" s="266"/>
      <c r="O6290" s="266"/>
      <c r="P6290" s="266"/>
      <c r="Q6290" s="266"/>
      <c r="R6290" s="266"/>
      <c r="S6290" s="266"/>
      <c r="T6290" s="267"/>
      <c r="U6290" s="15"/>
      <c r="V6290" s="15"/>
      <c r="W6290" s="15"/>
      <c r="X6290" s="15"/>
      <c r="Y6290" s="15"/>
      <c r="Z6290" s="15"/>
      <c r="AA6290" s="15"/>
      <c r="AB6290" s="15"/>
      <c r="AC6290" s="15"/>
      <c r="AD6290" s="15"/>
      <c r="AE6290" s="15"/>
      <c r="AT6290" s="268" t="s">
        <v>252</v>
      </c>
      <c r="AU6290" s="268" t="s">
        <v>93</v>
      </c>
      <c r="AV6290" s="15" t="s">
        <v>248</v>
      </c>
      <c r="AW6290" s="15" t="s">
        <v>46</v>
      </c>
      <c r="AX6290" s="15" t="s">
        <v>23</v>
      </c>
      <c r="AY6290" s="268" t="s">
        <v>241</v>
      </c>
    </row>
    <row r="6291" s="2" customFormat="1" ht="16.5" customHeight="1">
      <c r="A6291" s="42"/>
      <c r="B6291" s="43"/>
      <c r="C6291" s="280" t="s">
        <v>5537</v>
      </c>
      <c r="D6291" s="280" t="s">
        <v>463</v>
      </c>
      <c r="E6291" s="281" t="s">
        <v>5538</v>
      </c>
      <c r="F6291" s="282" t="s">
        <v>5539</v>
      </c>
      <c r="G6291" s="283" t="s">
        <v>561</v>
      </c>
      <c r="H6291" s="284">
        <v>38</v>
      </c>
      <c r="I6291" s="285"/>
      <c r="J6291" s="286">
        <f>ROUND(I6291*H6291,2)</f>
        <v>0</v>
      </c>
      <c r="K6291" s="282" t="s">
        <v>39</v>
      </c>
      <c r="L6291" s="287"/>
      <c r="M6291" s="288" t="s">
        <v>39</v>
      </c>
      <c r="N6291" s="289" t="s">
        <v>56</v>
      </c>
      <c r="O6291" s="88"/>
      <c r="P6291" s="227">
        <f>O6291*H6291</f>
        <v>0</v>
      </c>
      <c r="Q6291" s="227">
        <v>0.0071999999999999998</v>
      </c>
      <c r="R6291" s="227">
        <f>Q6291*H6291</f>
        <v>0.27360000000000001</v>
      </c>
      <c r="S6291" s="227">
        <v>0</v>
      </c>
      <c r="T6291" s="228">
        <f>S6291*H6291</f>
        <v>0</v>
      </c>
      <c r="U6291" s="42"/>
      <c r="V6291" s="42"/>
      <c r="W6291" s="42"/>
      <c r="X6291" s="42"/>
      <c r="Y6291" s="42"/>
      <c r="Z6291" s="42"/>
      <c r="AA6291" s="42"/>
      <c r="AB6291" s="42"/>
      <c r="AC6291" s="42"/>
      <c r="AD6291" s="42"/>
      <c r="AE6291" s="42"/>
      <c r="AR6291" s="229" t="s">
        <v>660</v>
      </c>
      <c r="AT6291" s="229" t="s">
        <v>463</v>
      </c>
      <c r="AU6291" s="229" t="s">
        <v>93</v>
      </c>
      <c r="AY6291" s="20" t="s">
        <v>241</v>
      </c>
      <c r="BE6291" s="230">
        <f>IF(N6291="základní",J6291,0)</f>
        <v>0</v>
      </c>
      <c r="BF6291" s="230">
        <f>IF(N6291="snížená",J6291,0)</f>
        <v>0</v>
      </c>
      <c r="BG6291" s="230">
        <f>IF(N6291="zákl. přenesená",J6291,0)</f>
        <v>0</v>
      </c>
      <c r="BH6291" s="230">
        <f>IF(N6291="sníž. přenesená",J6291,0)</f>
        <v>0</v>
      </c>
      <c r="BI6291" s="230">
        <f>IF(N6291="nulová",J6291,0)</f>
        <v>0</v>
      </c>
      <c r="BJ6291" s="20" t="s">
        <v>23</v>
      </c>
      <c r="BK6291" s="230">
        <f>ROUND(I6291*H6291,2)</f>
        <v>0</v>
      </c>
      <c r="BL6291" s="20" t="s">
        <v>462</v>
      </c>
      <c r="BM6291" s="229" t="s">
        <v>5540</v>
      </c>
    </row>
    <row r="6292" s="2" customFormat="1">
      <c r="A6292" s="42"/>
      <c r="B6292" s="43"/>
      <c r="C6292" s="44"/>
      <c r="D6292" s="238" t="s">
        <v>3418</v>
      </c>
      <c r="E6292" s="44"/>
      <c r="F6292" s="290" t="s">
        <v>5541</v>
      </c>
      <c r="G6292" s="44"/>
      <c r="H6292" s="44"/>
      <c r="I6292" s="233"/>
      <c r="J6292" s="44"/>
      <c r="K6292" s="44"/>
      <c r="L6292" s="48"/>
      <c r="M6292" s="234"/>
      <c r="N6292" s="235"/>
      <c r="O6292" s="88"/>
      <c r="P6292" s="88"/>
      <c r="Q6292" s="88"/>
      <c r="R6292" s="88"/>
      <c r="S6292" s="88"/>
      <c r="T6292" s="89"/>
      <c r="U6292" s="42"/>
      <c r="V6292" s="42"/>
      <c r="W6292" s="42"/>
      <c r="X6292" s="42"/>
      <c r="Y6292" s="42"/>
      <c r="Z6292" s="42"/>
      <c r="AA6292" s="42"/>
      <c r="AB6292" s="42"/>
      <c r="AC6292" s="42"/>
      <c r="AD6292" s="42"/>
      <c r="AE6292" s="42"/>
      <c r="AT6292" s="20" t="s">
        <v>3418</v>
      </c>
      <c r="AU6292" s="20" t="s">
        <v>93</v>
      </c>
    </row>
    <row r="6293" s="14" customFormat="1">
      <c r="A6293" s="14"/>
      <c r="B6293" s="247"/>
      <c r="C6293" s="248"/>
      <c r="D6293" s="238" t="s">
        <v>252</v>
      </c>
      <c r="E6293" s="249" t="s">
        <v>39</v>
      </c>
      <c r="F6293" s="250" t="s">
        <v>5542</v>
      </c>
      <c r="G6293" s="248"/>
      <c r="H6293" s="251">
        <v>38</v>
      </c>
      <c r="I6293" s="252"/>
      <c r="J6293" s="248"/>
      <c r="K6293" s="248"/>
      <c r="L6293" s="253"/>
      <c r="M6293" s="254"/>
      <c r="N6293" s="255"/>
      <c r="O6293" s="255"/>
      <c r="P6293" s="255"/>
      <c r="Q6293" s="255"/>
      <c r="R6293" s="255"/>
      <c r="S6293" s="255"/>
      <c r="T6293" s="256"/>
      <c r="U6293" s="14"/>
      <c r="V6293" s="14"/>
      <c r="W6293" s="14"/>
      <c r="X6293" s="14"/>
      <c r="Y6293" s="14"/>
      <c r="Z6293" s="14"/>
      <c r="AA6293" s="14"/>
      <c r="AB6293" s="14"/>
      <c r="AC6293" s="14"/>
      <c r="AD6293" s="14"/>
      <c r="AE6293" s="14"/>
      <c r="AT6293" s="257" t="s">
        <v>252</v>
      </c>
      <c r="AU6293" s="257" t="s">
        <v>93</v>
      </c>
      <c r="AV6293" s="14" t="s">
        <v>93</v>
      </c>
      <c r="AW6293" s="14" t="s">
        <v>46</v>
      </c>
      <c r="AX6293" s="14" t="s">
        <v>23</v>
      </c>
      <c r="AY6293" s="257" t="s">
        <v>241</v>
      </c>
    </row>
    <row r="6294" s="2" customFormat="1" ht="16.5" customHeight="1">
      <c r="A6294" s="42"/>
      <c r="B6294" s="43"/>
      <c r="C6294" s="280" t="s">
        <v>5543</v>
      </c>
      <c r="D6294" s="280" t="s">
        <v>463</v>
      </c>
      <c r="E6294" s="281" t="s">
        <v>5544</v>
      </c>
      <c r="F6294" s="282" t="s">
        <v>5545</v>
      </c>
      <c r="G6294" s="283" t="s">
        <v>561</v>
      </c>
      <c r="H6294" s="284">
        <v>2</v>
      </c>
      <c r="I6294" s="285"/>
      <c r="J6294" s="286">
        <f>ROUND(I6294*H6294,2)</f>
        <v>0</v>
      </c>
      <c r="K6294" s="282" t="s">
        <v>39</v>
      </c>
      <c r="L6294" s="287"/>
      <c r="M6294" s="288" t="s">
        <v>39</v>
      </c>
      <c r="N6294" s="289" t="s">
        <v>56</v>
      </c>
      <c r="O6294" s="88"/>
      <c r="P6294" s="227">
        <f>O6294*H6294</f>
        <v>0</v>
      </c>
      <c r="Q6294" s="227">
        <v>0.0038999999999999998</v>
      </c>
      <c r="R6294" s="227">
        <f>Q6294*H6294</f>
        <v>0.0077999999999999996</v>
      </c>
      <c r="S6294" s="227">
        <v>0</v>
      </c>
      <c r="T6294" s="228">
        <f>S6294*H6294</f>
        <v>0</v>
      </c>
      <c r="U6294" s="42"/>
      <c r="V6294" s="42"/>
      <c r="W6294" s="42"/>
      <c r="X6294" s="42"/>
      <c r="Y6294" s="42"/>
      <c r="Z6294" s="42"/>
      <c r="AA6294" s="42"/>
      <c r="AB6294" s="42"/>
      <c r="AC6294" s="42"/>
      <c r="AD6294" s="42"/>
      <c r="AE6294" s="42"/>
      <c r="AR6294" s="229" t="s">
        <v>660</v>
      </c>
      <c r="AT6294" s="229" t="s">
        <v>463</v>
      </c>
      <c r="AU6294" s="229" t="s">
        <v>93</v>
      </c>
      <c r="AY6294" s="20" t="s">
        <v>241</v>
      </c>
      <c r="BE6294" s="230">
        <f>IF(N6294="základní",J6294,0)</f>
        <v>0</v>
      </c>
      <c r="BF6294" s="230">
        <f>IF(N6294="snížená",J6294,0)</f>
        <v>0</v>
      </c>
      <c r="BG6294" s="230">
        <f>IF(N6294="zákl. přenesená",J6294,0)</f>
        <v>0</v>
      </c>
      <c r="BH6294" s="230">
        <f>IF(N6294="sníž. přenesená",J6294,0)</f>
        <v>0</v>
      </c>
      <c r="BI6294" s="230">
        <f>IF(N6294="nulová",J6294,0)</f>
        <v>0</v>
      </c>
      <c r="BJ6294" s="20" t="s">
        <v>23</v>
      </c>
      <c r="BK6294" s="230">
        <f>ROUND(I6294*H6294,2)</f>
        <v>0</v>
      </c>
      <c r="BL6294" s="20" t="s">
        <v>462</v>
      </c>
      <c r="BM6294" s="229" t="s">
        <v>5546</v>
      </c>
    </row>
    <row r="6295" s="2" customFormat="1">
      <c r="A6295" s="42"/>
      <c r="B6295" s="43"/>
      <c r="C6295" s="44"/>
      <c r="D6295" s="238" t="s">
        <v>3418</v>
      </c>
      <c r="E6295" s="44"/>
      <c r="F6295" s="290" t="s">
        <v>5541</v>
      </c>
      <c r="G6295" s="44"/>
      <c r="H6295" s="44"/>
      <c r="I6295" s="233"/>
      <c r="J6295" s="44"/>
      <c r="K6295" s="44"/>
      <c r="L6295" s="48"/>
      <c r="M6295" s="234"/>
      <c r="N6295" s="235"/>
      <c r="O6295" s="88"/>
      <c r="P6295" s="88"/>
      <c r="Q6295" s="88"/>
      <c r="R6295" s="88"/>
      <c r="S6295" s="88"/>
      <c r="T6295" s="89"/>
      <c r="U6295" s="42"/>
      <c r="V6295" s="42"/>
      <c r="W6295" s="42"/>
      <c r="X6295" s="42"/>
      <c r="Y6295" s="42"/>
      <c r="Z6295" s="42"/>
      <c r="AA6295" s="42"/>
      <c r="AB6295" s="42"/>
      <c r="AC6295" s="42"/>
      <c r="AD6295" s="42"/>
      <c r="AE6295" s="42"/>
      <c r="AT6295" s="20" t="s">
        <v>3418</v>
      </c>
      <c r="AU6295" s="20" t="s">
        <v>93</v>
      </c>
    </row>
    <row r="6296" s="14" customFormat="1">
      <c r="A6296" s="14"/>
      <c r="B6296" s="247"/>
      <c r="C6296" s="248"/>
      <c r="D6296" s="238" t="s">
        <v>252</v>
      </c>
      <c r="E6296" s="249" t="s">
        <v>39</v>
      </c>
      <c r="F6296" s="250" t="s">
        <v>5547</v>
      </c>
      <c r="G6296" s="248"/>
      <c r="H6296" s="251">
        <v>2</v>
      </c>
      <c r="I6296" s="252"/>
      <c r="J6296" s="248"/>
      <c r="K6296" s="248"/>
      <c r="L6296" s="253"/>
      <c r="M6296" s="254"/>
      <c r="N6296" s="255"/>
      <c r="O6296" s="255"/>
      <c r="P6296" s="255"/>
      <c r="Q6296" s="255"/>
      <c r="R6296" s="255"/>
      <c r="S6296" s="255"/>
      <c r="T6296" s="256"/>
      <c r="U6296" s="14"/>
      <c r="V6296" s="14"/>
      <c r="W6296" s="14"/>
      <c r="X6296" s="14"/>
      <c r="Y6296" s="14"/>
      <c r="Z6296" s="14"/>
      <c r="AA6296" s="14"/>
      <c r="AB6296" s="14"/>
      <c r="AC6296" s="14"/>
      <c r="AD6296" s="14"/>
      <c r="AE6296" s="14"/>
      <c r="AT6296" s="257" t="s">
        <v>252</v>
      </c>
      <c r="AU6296" s="257" t="s">
        <v>93</v>
      </c>
      <c r="AV6296" s="14" t="s">
        <v>93</v>
      </c>
      <c r="AW6296" s="14" t="s">
        <v>46</v>
      </c>
      <c r="AX6296" s="14" t="s">
        <v>23</v>
      </c>
      <c r="AY6296" s="257" t="s">
        <v>241</v>
      </c>
    </row>
    <row r="6297" s="2" customFormat="1" ht="16.5" customHeight="1">
      <c r="A6297" s="42"/>
      <c r="B6297" s="43"/>
      <c r="C6297" s="280" t="s">
        <v>5548</v>
      </c>
      <c r="D6297" s="280" t="s">
        <v>463</v>
      </c>
      <c r="E6297" s="281" t="s">
        <v>5549</v>
      </c>
      <c r="F6297" s="282" t="s">
        <v>5550</v>
      </c>
      <c r="G6297" s="283" t="s">
        <v>561</v>
      </c>
      <c r="H6297" s="284">
        <v>9</v>
      </c>
      <c r="I6297" s="285"/>
      <c r="J6297" s="286">
        <f>ROUND(I6297*H6297,2)</f>
        <v>0</v>
      </c>
      <c r="K6297" s="282" t="s">
        <v>39</v>
      </c>
      <c r="L6297" s="287"/>
      <c r="M6297" s="288" t="s">
        <v>39</v>
      </c>
      <c r="N6297" s="289" t="s">
        <v>56</v>
      </c>
      <c r="O6297" s="88"/>
      <c r="P6297" s="227">
        <f>O6297*H6297</f>
        <v>0</v>
      </c>
      <c r="Q6297" s="227">
        <v>0.0035999999999999999</v>
      </c>
      <c r="R6297" s="227">
        <f>Q6297*H6297</f>
        <v>0.032399999999999998</v>
      </c>
      <c r="S6297" s="227">
        <v>0</v>
      </c>
      <c r="T6297" s="228">
        <f>S6297*H6297</f>
        <v>0</v>
      </c>
      <c r="U6297" s="42"/>
      <c r="V6297" s="42"/>
      <c r="W6297" s="42"/>
      <c r="X6297" s="42"/>
      <c r="Y6297" s="42"/>
      <c r="Z6297" s="42"/>
      <c r="AA6297" s="42"/>
      <c r="AB6297" s="42"/>
      <c r="AC6297" s="42"/>
      <c r="AD6297" s="42"/>
      <c r="AE6297" s="42"/>
      <c r="AR6297" s="229" t="s">
        <v>660</v>
      </c>
      <c r="AT6297" s="229" t="s">
        <v>463</v>
      </c>
      <c r="AU6297" s="229" t="s">
        <v>93</v>
      </c>
      <c r="AY6297" s="20" t="s">
        <v>241</v>
      </c>
      <c r="BE6297" s="230">
        <f>IF(N6297="základní",J6297,0)</f>
        <v>0</v>
      </c>
      <c r="BF6297" s="230">
        <f>IF(N6297="snížená",J6297,0)</f>
        <v>0</v>
      </c>
      <c r="BG6297" s="230">
        <f>IF(N6297="zákl. přenesená",J6297,0)</f>
        <v>0</v>
      </c>
      <c r="BH6297" s="230">
        <f>IF(N6297="sníž. přenesená",J6297,0)</f>
        <v>0</v>
      </c>
      <c r="BI6297" s="230">
        <f>IF(N6297="nulová",J6297,0)</f>
        <v>0</v>
      </c>
      <c r="BJ6297" s="20" t="s">
        <v>23</v>
      </c>
      <c r="BK6297" s="230">
        <f>ROUND(I6297*H6297,2)</f>
        <v>0</v>
      </c>
      <c r="BL6297" s="20" t="s">
        <v>462</v>
      </c>
      <c r="BM6297" s="229" t="s">
        <v>5551</v>
      </c>
    </row>
    <row r="6298" s="2" customFormat="1">
      <c r="A6298" s="42"/>
      <c r="B6298" s="43"/>
      <c r="C6298" s="44"/>
      <c r="D6298" s="238" t="s">
        <v>3418</v>
      </c>
      <c r="E6298" s="44"/>
      <c r="F6298" s="290" t="s">
        <v>5541</v>
      </c>
      <c r="G6298" s="44"/>
      <c r="H6298" s="44"/>
      <c r="I6298" s="233"/>
      <c r="J6298" s="44"/>
      <c r="K6298" s="44"/>
      <c r="L6298" s="48"/>
      <c r="M6298" s="234"/>
      <c r="N6298" s="235"/>
      <c r="O6298" s="88"/>
      <c r="P6298" s="88"/>
      <c r="Q6298" s="88"/>
      <c r="R6298" s="88"/>
      <c r="S6298" s="88"/>
      <c r="T6298" s="89"/>
      <c r="U6298" s="42"/>
      <c r="V6298" s="42"/>
      <c r="W6298" s="42"/>
      <c r="X6298" s="42"/>
      <c r="Y6298" s="42"/>
      <c r="Z6298" s="42"/>
      <c r="AA6298" s="42"/>
      <c r="AB6298" s="42"/>
      <c r="AC6298" s="42"/>
      <c r="AD6298" s="42"/>
      <c r="AE6298" s="42"/>
      <c r="AT6298" s="20" t="s">
        <v>3418</v>
      </c>
      <c r="AU6298" s="20" t="s">
        <v>93</v>
      </c>
    </row>
    <row r="6299" s="14" customFormat="1">
      <c r="A6299" s="14"/>
      <c r="B6299" s="247"/>
      <c r="C6299" s="248"/>
      <c r="D6299" s="238" t="s">
        <v>252</v>
      </c>
      <c r="E6299" s="249" t="s">
        <v>39</v>
      </c>
      <c r="F6299" s="250" t="s">
        <v>5552</v>
      </c>
      <c r="G6299" s="248"/>
      <c r="H6299" s="251">
        <v>9</v>
      </c>
      <c r="I6299" s="252"/>
      <c r="J6299" s="248"/>
      <c r="K6299" s="248"/>
      <c r="L6299" s="253"/>
      <c r="M6299" s="254"/>
      <c r="N6299" s="255"/>
      <c r="O6299" s="255"/>
      <c r="P6299" s="255"/>
      <c r="Q6299" s="255"/>
      <c r="R6299" s="255"/>
      <c r="S6299" s="255"/>
      <c r="T6299" s="256"/>
      <c r="U6299" s="14"/>
      <c r="V6299" s="14"/>
      <c r="W6299" s="14"/>
      <c r="X6299" s="14"/>
      <c r="Y6299" s="14"/>
      <c r="Z6299" s="14"/>
      <c r="AA6299" s="14"/>
      <c r="AB6299" s="14"/>
      <c r="AC6299" s="14"/>
      <c r="AD6299" s="14"/>
      <c r="AE6299" s="14"/>
      <c r="AT6299" s="257" t="s">
        <v>252</v>
      </c>
      <c r="AU6299" s="257" t="s">
        <v>93</v>
      </c>
      <c r="AV6299" s="14" t="s">
        <v>93</v>
      </c>
      <c r="AW6299" s="14" t="s">
        <v>46</v>
      </c>
      <c r="AX6299" s="14" t="s">
        <v>23</v>
      </c>
      <c r="AY6299" s="257" t="s">
        <v>241</v>
      </c>
    </row>
    <row r="6300" s="2" customFormat="1" ht="16.5" customHeight="1">
      <c r="A6300" s="42"/>
      <c r="B6300" s="43"/>
      <c r="C6300" s="280" t="s">
        <v>5553</v>
      </c>
      <c r="D6300" s="280" t="s">
        <v>463</v>
      </c>
      <c r="E6300" s="281" t="s">
        <v>5554</v>
      </c>
      <c r="F6300" s="282" t="s">
        <v>5555</v>
      </c>
      <c r="G6300" s="283" t="s">
        <v>561</v>
      </c>
      <c r="H6300" s="284">
        <v>3</v>
      </c>
      <c r="I6300" s="285"/>
      <c r="J6300" s="286">
        <f>ROUND(I6300*H6300,2)</f>
        <v>0</v>
      </c>
      <c r="K6300" s="282" t="s">
        <v>39</v>
      </c>
      <c r="L6300" s="287"/>
      <c r="M6300" s="288" t="s">
        <v>39</v>
      </c>
      <c r="N6300" s="289" t="s">
        <v>56</v>
      </c>
      <c r="O6300" s="88"/>
      <c r="P6300" s="227">
        <f>O6300*H6300</f>
        <v>0</v>
      </c>
      <c r="Q6300" s="227">
        <v>0.0033</v>
      </c>
      <c r="R6300" s="227">
        <f>Q6300*H6300</f>
        <v>0.0098999999999999991</v>
      </c>
      <c r="S6300" s="227">
        <v>0</v>
      </c>
      <c r="T6300" s="228">
        <f>S6300*H6300</f>
        <v>0</v>
      </c>
      <c r="U6300" s="42"/>
      <c r="V6300" s="42"/>
      <c r="W6300" s="42"/>
      <c r="X6300" s="42"/>
      <c r="Y6300" s="42"/>
      <c r="Z6300" s="42"/>
      <c r="AA6300" s="42"/>
      <c r="AB6300" s="42"/>
      <c r="AC6300" s="42"/>
      <c r="AD6300" s="42"/>
      <c r="AE6300" s="42"/>
      <c r="AR6300" s="229" t="s">
        <v>660</v>
      </c>
      <c r="AT6300" s="229" t="s">
        <v>463</v>
      </c>
      <c r="AU6300" s="229" t="s">
        <v>93</v>
      </c>
      <c r="AY6300" s="20" t="s">
        <v>241</v>
      </c>
      <c r="BE6300" s="230">
        <f>IF(N6300="základní",J6300,0)</f>
        <v>0</v>
      </c>
      <c r="BF6300" s="230">
        <f>IF(N6300="snížená",J6300,0)</f>
        <v>0</v>
      </c>
      <c r="BG6300" s="230">
        <f>IF(N6300="zákl. přenesená",J6300,0)</f>
        <v>0</v>
      </c>
      <c r="BH6300" s="230">
        <f>IF(N6300="sníž. přenesená",J6300,0)</f>
        <v>0</v>
      </c>
      <c r="BI6300" s="230">
        <f>IF(N6300="nulová",J6300,0)</f>
        <v>0</v>
      </c>
      <c r="BJ6300" s="20" t="s">
        <v>23</v>
      </c>
      <c r="BK6300" s="230">
        <f>ROUND(I6300*H6300,2)</f>
        <v>0</v>
      </c>
      <c r="BL6300" s="20" t="s">
        <v>462</v>
      </c>
      <c r="BM6300" s="229" t="s">
        <v>5556</v>
      </c>
    </row>
    <row r="6301" s="2" customFormat="1">
      <c r="A6301" s="42"/>
      <c r="B6301" s="43"/>
      <c r="C6301" s="44"/>
      <c r="D6301" s="238" t="s">
        <v>3418</v>
      </c>
      <c r="E6301" s="44"/>
      <c r="F6301" s="290" t="s">
        <v>5541</v>
      </c>
      <c r="G6301" s="44"/>
      <c r="H6301" s="44"/>
      <c r="I6301" s="233"/>
      <c r="J6301" s="44"/>
      <c r="K6301" s="44"/>
      <c r="L6301" s="48"/>
      <c r="M6301" s="234"/>
      <c r="N6301" s="235"/>
      <c r="O6301" s="88"/>
      <c r="P6301" s="88"/>
      <c r="Q6301" s="88"/>
      <c r="R6301" s="88"/>
      <c r="S6301" s="88"/>
      <c r="T6301" s="89"/>
      <c r="U6301" s="42"/>
      <c r="V6301" s="42"/>
      <c r="W6301" s="42"/>
      <c r="X6301" s="42"/>
      <c r="Y6301" s="42"/>
      <c r="Z6301" s="42"/>
      <c r="AA6301" s="42"/>
      <c r="AB6301" s="42"/>
      <c r="AC6301" s="42"/>
      <c r="AD6301" s="42"/>
      <c r="AE6301" s="42"/>
      <c r="AT6301" s="20" t="s">
        <v>3418</v>
      </c>
      <c r="AU6301" s="20" t="s">
        <v>93</v>
      </c>
    </row>
    <row r="6302" s="14" customFormat="1">
      <c r="A6302" s="14"/>
      <c r="B6302" s="247"/>
      <c r="C6302" s="248"/>
      <c r="D6302" s="238" t="s">
        <v>252</v>
      </c>
      <c r="E6302" s="249" t="s">
        <v>39</v>
      </c>
      <c r="F6302" s="250" t="s">
        <v>5557</v>
      </c>
      <c r="G6302" s="248"/>
      <c r="H6302" s="251">
        <v>3</v>
      </c>
      <c r="I6302" s="252"/>
      <c r="J6302" s="248"/>
      <c r="K6302" s="248"/>
      <c r="L6302" s="253"/>
      <c r="M6302" s="254"/>
      <c r="N6302" s="255"/>
      <c r="O6302" s="255"/>
      <c r="P6302" s="255"/>
      <c r="Q6302" s="255"/>
      <c r="R6302" s="255"/>
      <c r="S6302" s="255"/>
      <c r="T6302" s="256"/>
      <c r="U6302" s="14"/>
      <c r="V6302" s="14"/>
      <c r="W6302" s="14"/>
      <c r="X6302" s="14"/>
      <c r="Y6302" s="14"/>
      <c r="Z6302" s="14"/>
      <c r="AA6302" s="14"/>
      <c r="AB6302" s="14"/>
      <c r="AC6302" s="14"/>
      <c r="AD6302" s="14"/>
      <c r="AE6302" s="14"/>
      <c r="AT6302" s="257" t="s">
        <v>252</v>
      </c>
      <c r="AU6302" s="257" t="s">
        <v>93</v>
      </c>
      <c r="AV6302" s="14" t="s">
        <v>93</v>
      </c>
      <c r="AW6302" s="14" t="s">
        <v>46</v>
      </c>
      <c r="AX6302" s="14" t="s">
        <v>23</v>
      </c>
      <c r="AY6302" s="257" t="s">
        <v>241</v>
      </c>
    </row>
    <row r="6303" s="2" customFormat="1" ht="16.5" customHeight="1">
      <c r="A6303" s="42"/>
      <c r="B6303" s="43"/>
      <c r="C6303" s="280" t="s">
        <v>5558</v>
      </c>
      <c r="D6303" s="280" t="s">
        <v>463</v>
      </c>
      <c r="E6303" s="281" t="s">
        <v>5559</v>
      </c>
      <c r="F6303" s="282" t="s">
        <v>5560</v>
      </c>
      <c r="G6303" s="283" t="s">
        <v>561</v>
      </c>
      <c r="H6303" s="284">
        <v>1</v>
      </c>
      <c r="I6303" s="285"/>
      <c r="J6303" s="286">
        <f>ROUND(I6303*H6303,2)</f>
        <v>0</v>
      </c>
      <c r="K6303" s="282" t="s">
        <v>39</v>
      </c>
      <c r="L6303" s="287"/>
      <c r="M6303" s="288" t="s">
        <v>39</v>
      </c>
      <c r="N6303" s="289" t="s">
        <v>56</v>
      </c>
      <c r="O6303" s="88"/>
      <c r="P6303" s="227">
        <f>O6303*H6303</f>
        <v>0</v>
      </c>
      <c r="Q6303" s="227">
        <v>0.0027000000000000001</v>
      </c>
      <c r="R6303" s="227">
        <f>Q6303*H6303</f>
        <v>0.0027000000000000001</v>
      </c>
      <c r="S6303" s="227">
        <v>0</v>
      </c>
      <c r="T6303" s="228">
        <f>S6303*H6303</f>
        <v>0</v>
      </c>
      <c r="U6303" s="42"/>
      <c r="V6303" s="42"/>
      <c r="W6303" s="42"/>
      <c r="X6303" s="42"/>
      <c r="Y6303" s="42"/>
      <c r="Z6303" s="42"/>
      <c r="AA6303" s="42"/>
      <c r="AB6303" s="42"/>
      <c r="AC6303" s="42"/>
      <c r="AD6303" s="42"/>
      <c r="AE6303" s="42"/>
      <c r="AR6303" s="229" t="s">
        <v>660</v>
      </c>
      <c r="AT6303" s="229" t="s">
        <v>463</v>
      </c>
      <c r="AU6303" s="229" t="s">
        <v>93</v>
      </c>
      <c r="AY6303" s="20" t="s">
        <v>241</v>
      </c>
      <c r="BE6303" s="230">
        <f>IF(N6303="základní",J6303,0)</f>
        <v>0</v>
      </c>
      <c r="BF6303" s="230">
        <f>IF(N6303="snížená",J6303,0)</f>
        <v>0</v>
      </c>
      <c r="BG6303" s="230">
        <f>IF(N6303="zákl. přenesená",J6303,0)</f>
        <v>0</v>
      </c>
      <c r="BH6303" s="230">
        <f>IF(N6303="sníž. přenesená",J6303,0)</f>
        <v>0</v>
      </c>
      <c r="BI6303" s="230">
        <f>IF(N6303="nulová",J6303,0)</f>
        <v>0</v>
      </c>
      <c r="BJ6303" s="20" t="s">
        <v>23</v>
      </c>
      <c r="BK6303" s="230">
        <f>ROUND(I6303*H6303,2)</f>
        <v>0</v>
      </c>
      <c r="BL6303" s="20" t="s">
        <v>462</v>
      </c>
      <c r="BM6303" s="229" t="s">
        <v>5561</v>
      </c>
    </row>
    <row r="6304" s="2" customFormat="1">
      <c r="A6304" s="42"/>
      <c r="B6304" s="43"/>
      <c r="C6304" s="44"/>
      <c r="D6304" s="238" t="s">
        <v>3418</v>
      </c>
      <c r="E6304" s="44"/>
      <c r="F6304" s="290" t="s">
        <v>5541</v>
      </c>
      <c r="G6304" s="44"/>
      <c r="H6304" s="44"/>
      <c r="I6304" s="233"/>
      <c r="J6304" s="44"/>
      <c r="K6304" s="44"/>
      <c r="L6304" s="48"/>
      <c r="M6304" s="234"/>
      <c r="N6304" s="235"/>
      <c r="O6304" s="88"/>
      <c r="P6304" s="88"/>
      <c r="Q6304" s="88"/>
      <c r="R6304" s="88"/>
      <c r="S6304" s="88"/>
      <c r="T6304" s="89"/>
      <c r="U6304" s="42"/>
      <c r="V6304" s="42"/>
      <c r="W6304" s="42"/>
      <c r="X6304" s="42"/>
      <c r="Y6304" s="42"/>
      <c r="Z6304" s="42"/>
      <c r="AA6304" s="42"/>
      <c r="AB6304" s="42"/>
      <c r="AC6304" s="42"/>
      <c r="AD6304" s="42"/>
      <c r="AE6304" s="42"/>
      <c r="AT6304" s="20" t="s">
        <v>3418</v>
      </c>
      <c r="AU6304" s="20" t="s">
        <v>93</v>
      </c>
    </row>
    <row r="6305" s="14" customFormat="1">
      <c r="A6305" s="14"/>
      <c r="B6305" s="247"/>
      <c r="C6305" s="248"/>
      <c r="D6305" s="238" t="s">
        <v>252</v>
      </c>
      <c r="E6305" s="249" t="s">
        <v>39</v>
      </c>
      <c r="F6305" s="250" t="s">
        <v>5562</v>
      </c>
      <c r="G6305" s="248"/>
      <c r="H6305" s="251">
        <v>1</v>
      </c>
      <c r="I6305" s="252"/>
      <c r="J6305" s="248"/>
      <c r="K6305" s="248"/>
      <c r="L6305" s="253"/>
      <c r="M6305" s="254"/>
      <c r="N6305" s="255"/>
      <c r="O6305" s="255"/>
      <c r="P6305" s="255"/>
      <c r="Q6305" s="255"/>
      <c r="R6305" s="255"/>
      <c r="S6305" s="255"/>
      <c r="T6305" s="256"/>
      <c r="U6305" s="14"/>
      <c r="V6305" s="14"/>
      <c r="W6305" s="14"/>
      <c r="X6305" s="14"/>
      <c r="Y6305" s="14"/>
      <c r="Z6305" s="14"/>
      <c r="AA6305" s="14"/>
      <c r="AB6305" s="14"/>
      <c r="AC6305" s="14"/>
      <c r="AD6305" s="14"/>
      <c r="AE6305" s="14"/>
      <c r="AT6305" s="257" t="s">
        <v>252</v>
      </c>
      <c r="AU6305" s="257" t="s">
        <v>93</v>
      </c>
      <c r="AV6305" s="14" t="s">
        <v>93</v>
      </c>
      <c r="AW6305" s="14" t="s">
        <v>46</v>
      </c>
      <c r="AX6305" s="14" t="s">
        <v>23</v>
      </c>
      <c r="AY6305" s="257" t="s">
        <v>241</v>
      </c>
    </row>
    <row r="6306" s="2" customFormat="1" ht="16.5" customHeight="1">
      <c r="A6306" s="42"/>
      <c r="B6306" s="43"/>
      <c r="C6306" s="280" t="s">
        <v>5563</v>
      </c>
      <c r="D6306" s="280" t="s">
        <v>463</v>
      </c>
      <c r="E6306" s="281" t="s">
        <v>5564</v>
      </c>
      <c r="F6306" s="282" t="s">
        <v>5565</v>
      </c>
      <c r="G6306" s="283" t="s">
        <v>561</v>
      </c>
      <c r="H6306" s="284">
        <v>19</v>
      </c>
      <c r="I6306" s="285"/>
      <c r="J6306" s="286">
        <f>ROUND(I6306*H6306,2)</f>
        <v>0</v>
      </c>
      <c r="K6306" s="282" t="s">
        <v>39</v>
      </c>
      <c r="L6306" s="287"/>
      <c r="M6306" s="288" t="s">
        <v>39</v>
      </c>
      <c r="N6306" s="289" t="s">
        <v>56</v>
      </c>
      <c r="O6306" s="88"/>
      <c r="P6306" s="227">
        <f>O6306*H6306</f>
        <v>0</v>
      </c>
      <c r="Q6306" s="227">
        <v>0.0047999999999999996</v>
      </c>
      <c r="R6306" s="227">
        <f>Q6306*H6306</f>
        <v>0.091199999999999989</v>
      </c>
      <c r="S6306" s="227">
        <v>0</v>
      </c>
      <c r="T6306" s="228">
        <f>S6306*H6306</f>
        <v>0</v>
      </c>
      <c r="U6306" s="42"/>
      <c r="V6306" s="42"/>
      <c r="W6306" s="42"/>
      <c r="X6306" s="42"/>
      <c r="Y6306" s="42"/>
      <c r="Z6306" s="42"/>
      <c r="AA6306" s="42"/>
      <c r="AB6306" s="42"/>
      <c r="AC6306" s="42"/>
      <c r="AD6306" s="42"/>
      <c r="AE6306" s="42"/>
      <c r="AR6306" s="229" t="s">
        <v>660</v>
      </c>
      <c r="AT6306" s="229" t="s">
        <v>463</v>
      </c>
      <c r="AU6306" s="229" t="s">
        <v>93</v>
      </c>
      <c r="AY6306" s="20" t="s">
        <v>241</v>
      </c>
      <c r="BE6306" s="230">
        <f>IF(N6306="základní",J6306,0)</f>
        <v>0</v>
      </c>
      <c r="BF6306" s="230">
        <f>IF(N6306="snížená",J6306,0)</f>
        <v>0</v>
      </c>
      <c r="BG6306" s="230">
        <f>IF(N6306="zákl. přenesená",J6306,0)</f>
        <v>0</v>
      </c>
      <c r="BH6306" s="230">
        <f>IF(N6306="sníž. přenesená",J6306,0)</f>
        <v>0</v>
      </c>
      <c r="BI6306" s="230">
        <f>IF(N6306="nulová",J6306,0)</f>
        <v>0</v>
      </c>
      <c r="BJ6306" s="20" t="s">
        <v>23</v>
      </c>
      <c r="BK6306" s="230">
        <f>ROUND(I6306*H6306,2)</f>
        <v>0</v>
      </c>
      <c r="BL6306" s="20" t="s">
        <v>462</v>
      </c>
      <c r="BM6306" s="229" t="s">
        <v>5566</v>
      </c>
    </row>
    <row r="6307" s="2" customFormat="1">
      <c r="A6307" s="42"/>
      <c r="B6307" s="43"/>
      <c r="C6307" s="44"/>
      <c r="D6307" s="238" t="s">
        <v>3418</v>
      </c>
      <c r="E6307" s="44"/>
      <c r="F6307" s="290" t="s">
        <v>5541</v>
      </c>
      <c r="G6307" s="44"/>
      <c r="H6307" s="44"/>
      <c r="I6307" s="233"/>
      <c r="J6307" s="44"/>
      <c r="K6307" s="44"/>
      <c r="L6307" s="48"/>
      <c r="M6307" s="234"/>
      <c r="N6307" s="235"/>
      <c r="O6307" s="88"/>
      <c r="P6307" s="88"/>
      <c r="Q6307" s="88"/>
      <c r="R6307" s="88"/>
      <c r="S6307" s="88"/>
      <c r="T6307" s="89"/>
      <c r="U6307" s="42"/>
      <c r="V6307" s="42"/>
      <c r="W6307" s="42"/>
      <c r="X6307" s="42"/>
      <c r="Y6307" s="42"/>
      <c r="Z6307" s="42"/>
      <c r="AA6307" s="42"/>
      <c r="AB6307" s="42"/>
      <c r="AC6307" s="42"/>
      <c r="AD6307" s="42"/>
      <c r="AE6307" s="42"/>
      <c r="AT6307" s="20" t="s">
        <v>3418</v>
      </c>
      <c r="AU6307" s="20" t="s">
        <v>93</v>
      </c>
    </row>
    <row r="6308" s="14" customFormat="1">
      <c r="A6308" s="14"/>
      <c r="B6308" s="247"/>
      <c r="C6308" s="248"/>
      <c r="D6308" s="238" t="s">
        <v>252</v>
      </c>
      <c r="E6308" s="249" t="s">
        <v>39</v>
      </c>
      <c r="F6308" s="250" t="s">
        <v>5567</v>
      </c>
      <c r="G6308" s="248"/>
      <c r="H6308" s="251">
        <v>19</v>
      </c>
      <c r="I6308" s="252"/>
      <c r="J6308" s="248"/>
      <c r="K6308" s="248"/>
      <c r="L6308" s="253"/>
      <c r="M6308" s="254"/>
      <c r="N6308" s="255"/>
      <c r="O6308" s="255"/>
      <c r="P6308" s="255"/>
      <c r="Q6308" s="255"/>
      <c r="R6308" s="255"/>
      <c r="S6308" s="255"/>
      <c r="T6308" s="256"/>
      <c r="U6308" s="14"/>
      <c r="V6308" s="14"/>
      <c r="W6308" s="14"/>
      <c r="X6308" s="14"/>
      <c r="Y6308" s="14"/>
      <c r="Z6308" s="14"/>
      <c r="AA6308" s="14"/>
      <c r="AB6308" s="14"/>
      <c r="AC6308" s="14"/>
      <c r="AD6308" s="14"/>
      <c r="AE6308" s="14"/>
      <c r="AT6308" s="257" t="s">
        <v>252</v>
      </c>
      <c r="AU6308" s="257" t="s">
        <v>93</v>
      </c>
      <c r="AV6308" s="14" t="s">
        <v>93</v>
      </c>
      <c r="AW6308" s="14" t="s">
        <v>46</v>
      </c>
      <c r="AX6308" s="14" t="s">
        <v>23</v>
      </c>
      <c r="AY6308" s="257" t="s">
        <v>241</v>
      </c>
    </row>
    <row r="6309" s="2" customFormat="1" ht="16.5" customHeight="1">
      <c r="A6309" s="42"/>
      <c r="B6309" s="43"/>
      <c r="C6309" s="280" t="s">
        <v>5568</v>
      </c>
      <c r="D6309" s="280" t="s">
        <v>463</v>
      </c>
      <c r="E6309" s="281" t="s">
        <v>5569</v>
      </c>
      <c r="F6309" s="282" t="s">
        <v>5570</v>
      </c>
      <c r="G6309" s="283" t="s">
        <v>561</v>
      </c>
      <c r="H6309" s="284">
        <v>1</v>
      </c>
      <c r="I6309" s="285"/>
      <c r="J6309" s="286">
        <f>ROUND(I6309*H6309,2)</f>
        <v>0</v>
      </c>
      <c r="K6309" s="282" t="s">
        <v>39</v>
      </c>
      <c r="L6309" s="287"/>
      <c r="M6309" s="288" t="s">
        <v>39</v>
      </c>
      <c r="N6309" s="289" t="s">
        <v>56</v>
      </c>
      <c r="O6309" s="88"/>
      <c r="P6309" s="227">
        <f>O6309*H6309</f>
        <v>0</v>
      </c>
      <c r="Q6309" s="227">
        <v>0.0022000000000000001</v>
      </c>
      <c r="R6309" s="227">
        <f>Q6309*H6309</f>
        <v>0.0022000000000000001</v>
      </c>
      <c r="S6309" s="227">
        <v>0</v>
      </c>
      <c r="T6309" s="228">
        <f>S6309*H6309</f>
        <v>0</v>
      </c>
      <c r="U6309" s="42"/>
      <c r="V6309" s="42"/>
      <c r="W6309" s="42"/>
      <c r="X6309" s="42"/>
      <c r="Y6309" s="42"/>
      <c r="Z6309" s="42"/>
      <c r="AA6309" s="42"/>
      <c r="AB6309" s="42"/>
      <c r="AC6309" s="42"/>
      <c r="AD6309" s="42"/>
      <c r="AE6309" s="42"/>
      <c r="AR6309" s="229" t="s">
        <v>660</v>
      </c>
      <c r="AT6309" s="229" t="s">
        <v>463</v>
      </c>
      <c r="AU6309" s="229" t="s">
        <v>93</v>
      </c>
      <c r="AY6309" s="20" t="s">
        <v>241</v>
      </c>
      <c r="BE6309" s="230">
        <f>IF(N6309="základní",J6309,0)</f>
        <v>0</v>
      </c>
      <c r="BF6309" s="230">
        <f>IF(N6309="snížená",J6309,0)</f>
        <v>0</v>
      </c>
      <c r="BG6309" s="230">
        <f>IF(N6309="zákl. přenesená",J6309,0)</f>
        <v>0</v>
      </c>
      <c r="BH6309" s="230">
        <f>IF(N6309="sníž. přenesená",J6309,0)</f>
        <v>0</v>
      </c>
      <c r="BI6309" s="230">
        <f>IF(N6309="nulová",J6309,0)</f>
        <v>0</v>
      </c>
      <c r="BJ6309" s="20" t="s">
        <v>23</v>
      </c>
      <c r="BK6309" s="230">
        <f>ROUND(I6309*H6309,2)</f>
        <v>0</v>
      </c>
      <c r="BL6309" s="20" t="s">
        <v>462</v>
      </c>
      <c r="BM6309" s="229" t="s">
        <v>5571</v>
      </c>
    </row>
    <row r="6310" s="2" customFormat="1">
      <c r="A6310" s="42"/>
      <c r="B6310" s="43"/>
      <c r="C6310" s="44"/>
      <c r="D6310" s="238" t="s">
        <v>3418</v>
      </c>
      <c r="E6310" s="44"/>
      <c r="F6310" s="290" t="s">
        <v>5541</v>
      </c>
      <c r="G6310" s="44"/>
      <c r="H6310" s="44"/>
      <c r="I6310" s="233"/>
      <c r="J6310" s="44"/>
      <c r="K6310" s="44"/>
      <c r="L6310" s="48"/>
      <c r="M6310" s="234"/>
      <c r="N6310" s="235"/>
      <c r="O6310" s="88"/>
      <c r="P6310" s="88"/>
      <c r="Q6310" s="88"/>
      <c r="R6310" s="88"/>
      <c r="S6310" s="88"/>
      <c r="T6310" s="89"/>
      <c r="U6310" s="42"/>
      <c r="V6310" s="42"/>
      <c r="W6310" s="42"/>
      <c r="X6310" s="42"/>
      <c r="Y6310" s="42"/>
      <c r="Z6310" s="42"/>
      <c r="AA6310" s="42"/>
      <c r="AB6310" s="42"/>
      <c r="AC6310" s="42"/>
      <c r="AD6310" s="42"/>
      <c r="AE6310" s="42"/>
      <c r="AT6310" s="20" t="s">
        <v>3418</v>
      </c>
      <c r="AU6310" s="20" t="s">
        <v>93</v>
      </c>
    </row>
    <row r="6311" s="14" customFormat="1">
      <c r="A6311" s="14"/>
      <c r="B6311" s="247"/>
      <c r="C6311" s="248"/>
      <c r="D6311" s="238" t="s">
        <v>252</v>
      </c>
      <c r="E6311" s="249" t="s">
        <v>39</v>
      </c>
      <c r="F6311" s="250" t="s">
        <v>5572</v>
      </c>
      <c r="G6311" s="248"/>
      <c r="H6311" s="251">
        <v>1</v>
      </c>
      <c r="I6311" s="252"/>
      <c r="J6311" s="248"/>
      <c r="K6311" s="248"/>
      <c r="L6311" s="253"/>
      <c r="M6311" s="254"/>
      <c r="N6311" s="255"/>
      <c r="O6311" s="255"/>
      <c r="P6311" s="255"/>
      <c r="Q6311" s="255"/>
      <c r="R6311" s="255"/>
      <c r="S6311" s="255"/>
      <c r="T6311" s="256"/>
      <c r="U6311" s="14"/>
      <c r="V6311" s="14"/>
      <c r="W6311" s="14"/>
      <c r="X6311" s="14"/>
      <c r="Y6311" s="14"/>
      <c r="Z6311" s="14"/>
      <c r="AA6311" s="14"/>
      <c r="AB6311" s="14"/>
      <c r="AC6311" s="14"/>
      <c r="AD6311" s="14"/>
      <c r="AE6311" s="14"/>
      <c r="AT6311" s="257" t="s">
        <v>252</v>
      </c>
      <c r="AU6311" s="257" t="s">
        <v>93</v>
      </c>
      <c r="AV6311" s="14" t="s">
        <v>93</v>
      </c>
      <c r="AW6311" s="14" t="s">
        <v>46</v>
      </c>
      <c r="AX6311" s="14" t="s">
        <v>23</v>
      </c>
      <c r="AY6311" s="257" t="s">
        <v>241</v>
      </c>
    </row>
    <row r="6312" s="2" customFormat="1" ht="16.5" customHeight="1">
      <c r="A6312" s="42"/>
      <c r="B6312" s="43"/>
      <c r="C6312" s="280" t="s">
        <v>5573</v>
      </c>
      <c r="D6312" s="280" t="s">
        <v>463</v>
      </c>
      <c r="E6312" s="281" t="s">
        <v>5574</v>
      </c>
      <c r="F6312" s="282" t="s">
        <v>5575</v>
      </c>
      <c r="G6312" s="283" t="s">
        <v>561</v>
      </c>
      <c r="H6312" s="284">
        <v>1</v>
      </c>
      <c r="I6312" s="285"/>
      <c r="J6312" s="286">
        <f>ROUND(I6312*H6312,2)</f>
        <v>0</v>
      </c>
      <c r="K6312" s="282" t="s">
        <v>39</v>
      </c>
      <c r="L6312" s="287"/>
      <c r="M6312" s="288" t="s">
        <v>39</v>
      </c>
      <c r="N6312" s="289" t="s">
        <v>56</v>
      </c>
      <c r="O6312" s="88"/>
      <c r="P6312" s="227">
        <f>O6312*H6312</f>
        <v>0</v>
      </c>
      <c r="Q6312" s="227">
        <v>0.0030000000000000001</v>
      </c>
      <c r="R6312" s="227">
        <f>Q6312*H6312</f>
        <v>0.0030000000000000001</v>
      </c>
      <c r="S6312" s="227">
        <v>0</v>
      </c>
      <c r="T6312" s="228">
        <f>S6312*H6312</f>
        <v>0</v>
      </c>
      <c r="U6312" s="42"/>
      <c r="V6312" s="42"/>
      <c r="W6312" s="42"/>
      <c r="X6312" s="42"/>
      <c r="Y6312" s="42"/>
      <c r="Z6312" s="42"/>
      <c r="AA6312" s="42"/>
      <c r="AB6312" s="42"/>
      <c r="AC6312" s="42"/>
      <c r="AD6312" s="42"/>
      <c r="AE6312" s="42"/>
      <c r="AR6312" s="229" t="s">
        <v>660</v>
      </c>
      <c r="AT6312" s="229" t="s">
        <v>463</v>
      </c>
      <c r="AU6312" s="229" t="s">
        <v>93</v>
      </c>
      <c r="AY6312" s="20" t="s">
        <v>241</v>
      </c>
      <c r="BE6312" s="230">
        <f>IF(N6312="základní",J6312,0)</f>
        <v>0</v>
      </c>
      <c r="BF6312" s="230">
        <f>IF(N6312="snížená",J6312,0)</f>
        <v>0</v>
      </c>
      <c r="BG6312" s="230">
        <f>IF(N6312="zákl. přenesená",J6312,0)</f>
        <v>0</v>
      </c>
      <c r="BH6312" s="230">
        <f>IF(N6312="sníž. přenesená",J6312,0)</f>
        <v>0</v>
      </c>
      <c r="BI6312" s="230">
        <f>IF(N6312="nulová",J6312,0)</f>
        <v>0</v>
      </c>
      <c r="BJ6312" s="20" t="s">
        <v>23</v>
      </c>
      <c r="BK6312" s="230">
        <f>ROUND(I6312*H6312,2)</f>
        <v>0</v>
      </c>
      <c r="BL6312" s="20" t="s">
        <v>462</v>
      </c>
      <c r="BM6312" s="229" t="s">
        <v>5576</v>
      </c>
    </row>
    <row r="6313" s="2" customFormat="1">
      <c r="A6313" s="42"/>
      <c r="B6313" s="43"/>
      <c r="C6313" s="44"/>
      <c r="D6313" s="238" t="s">
        <v>3418</v>
      </c>
      <c r="E6313" s="44"/>
      <c r="F6313" s="290" t="s">
        <v>5541</v>
      </c>
      <c r="G6313" s="44"/>
      <c r="H6313" s="44"/>
      <c r="I6313" s="233"/>
      <c r="J6313" s="44"/>
      <c r="K6313" s="44"/>
      <c r="L6313" s="48"/>
      <c r="M6313" s="234"/>
      <c r="N6313" s="235"/>
      <c r="O6313" s="88"/>
      <c r="P6313" s="88"/>
      <c r="Q6313" s="88"/>
      <c r="R6313" s="88"/>
      <c r="S6313" s="88"/>
      <c r="T6313" s="89"/>
      <c r="U6313" s="42"/>
      <c r="V6313" s="42"/>
      <c r="W6313" s="42"/>
      <c r="X6313" s="42"/>
      <c r="Y6313" s="42"/>
      <c r="Z6313" s="42"/>
      <c r="AA6313" s="42"/>
      <c r="AB6313" s="42"/>
      <c r="AC6313" s="42"/>
      <c r="AD6313" s="42"/>
      <c r="AE6313" s="42"/>
      <c r="AT6313" s="20" t="s">
        <v>3418</v>
      </c>
      <c r="AU6313" s="20" t="s">
        <v>93</v>
      </c>
    </row>
    <row r="6314" s="14" customFormat="1">
      <c r="A6314" s="14"/>
      <c r="B6314" s="247"/>
      <c r="C6314" s="248"/>
      <c r="D6314" s="238" t="s">
        <v>252</v>
      </c>
      <c r="E6314" s="249" t="s">
        <v>39</v>
      </c>
      <c r="F6314" s="250" t="s">
        <v>5577</v>
      </c>
      <c r="G6314" s="248"/>
      <c r="H6314" s="251">
        <v>1</v>
      </c>
      <c r="I6314" s="252"/>
      <c r="J6314" s="248"/>
      <c r="K6314" s="248"/>
      <c r="L6314" s="253"/>
      <c r="M6314" s="254"/>
      <c r="N6314" s="255"/>
      <c r="O6314" s="255"/>
      <c r="P6314" s="255"/>
      <c r="Q6314" s="255"/>
      <c r="R6314" s="255"/>
      <c r="S6314" s="255"/>
      <c r="T6314" s="256"/>
      <c r="U6314" s="14"/>
      <c r="V6314" s="14"/>
      <c r="W6314" s="14"/>
      <c r="X6314" s="14"/>
      <c r="Y6314" s="14"/>
      <c r="Z6314" s="14"/>
      <c r="AA6314" s="14"/>
      <c r="AB6314" s="14"/>
      <c r="AC6314" s="14"/>
      <c r="AD6314" s="14"/>
      <c r="AE6314" s="14"/>
      <c r="AT6314" s="257" t="s">
        <v>252</v>
      </c>
      <c r="AU6314" s="257" t="s">
        <v>93</v>
      </c>
      <c r="AV6314" s="14" t="s">
        <v>93</v>
      </c>
      <c r="AW6314" s="14" t="s">
        <v>46</v>
      </c>
      <c r="AX6314" s="14" t="s">
        <v>23</v>
      </c>
      <c r="AY6314" s="257" t="s">
        <v>241</v>
      </c>
    </row>
    <row r="6315" s="2" customFormat="1" ht="16.5" customHeight="1">
      <c r="A6315" s="42"/>
      <c r="B6315" s="43"/>
      <c r="C6315" s="280" t="s">
        <v>5578</v>
      </c>
      <c r="D6315" s="280" t="s">
        <v>463</v>
      </c>
      <c r="E6315" s="281" t="s">
        <v>5579</v>
      </c>
      <c r="F6315" s="282" t="s">
        <v>5580</v>
      </c>
      <c r="G6315" s="283" t="s">
        <v>561</v>
      </c>
      <c r="H6315" s="284">
        <v>1</v>
      </c>
      <c r="I6315" s="285"/>
      <c r="J6315" s="286">
        <f>ROUND(I6315*H6315,2)</f>
        <v>0</v>
      </c>
      <c r="K6315" s="282" t="s">
        <v>39</v>
      </c>
      <c r="L6315" s="287"/>
      <c r="M6315" s="288" t="s">
        <v>39</v>
      </c>
      <c r="N6315" s="289" t="s">
        <v>56</v>
      </c>
      <c r="O6315" s="88"/>
      <c r="P6315" s="227">
        <f>O6315*H6315</f>
        <v>0</v>
      </c>
      <c r="Q6315" s="227">
        <v>0.0035999999999999999</v>
      </c>
      <c r="R6315" s="227">
        <f>Q6315*H6315</f>
        <v>0.0035999999999999999</v>
      </c>
      <c r="S6315" s="227">
        <v>0</v>
      </c>
      <c r="T6315" s="228">
        <f>S6315*H6315</f>
        <v>0</v>
      </c>
      <c r="U6315" s="42"/>
      <c r="V6315" s="42"/>
      <c r="W6315" s="42"/>
      <c r="X6315" s="42"/>
      <c r="Y6315" s="42"/>
      <c r="Z6315" s="42"/>
      <c r="AA6315" s="42"/>
      <c r="AB6315" s="42"/>
      <c r="AC6315" s="42"/>
      <c r="AD6315" s="42"/>
      <c r="AE6315" s="42"/>
      <c r="AR6315" s="229" t="s">
        <v>660</v>
      </c>
      <c r="AT6315" s="229" t="s">
        <v>463</v>
      </c>
      <c r="AU6315" s="229" t="s">
        <v>93</v>
      </c>
      <c r="AY6315" s="20" t="s">
        <v>241</v>
      </c>
      <c r="BE6315" s="230">
        <f>IF(N6315="základní",J6315,0)</f>
        <v>0</v>
      </c>
      <c r="BF6315" s="230">
        <f>IF(N6315="snížená",J6315,0)</f>
        <v>0</v>
      </c>
      <c r="BG6315" s="230">
        <f>IF(N6315="zákl. přenesená",J6315,0)</f>
        <v>0</v>
      </c>
      <c r="BH6315" s="230">
        <f>IF(N6315="sníž. přenesená",J6315,0)</f>
        <v>0</v>
      </c>
      <c r="BI6315" s="230">
        <f>IF(N6315="nulová",J6315,0)</f>
        <v>0</v>
      </c>
      <c r="BJ6315" s="20" t="s">
        <v>23</v>
      </c>
      <c r="BK6315" s="230">
        <f>ROUND(I6315*H6315,2)</f>
        <v>0</v>
      </c>
      <c r="BL6315" s="20" t="s">
        <v>462</v>
      </c>
      <c r="BM6315" s="229" t="s">
        <v>5581</v>
      </c>
    </row>
    <row r="6316" s="2" customFormat="1">
      <c r="A6316" s="42"/>
      <c r="B6316" s="43"/>
      <c r="C6316" s="44"/>
      <c r="D6316" s="238" t="s">
        <v>3418</v>
      </c>
      <c r="E6316" s="44"/>
      <c r="F6316" s="290" t="s">
        <v>5541</v>
      </c>
      <c r="G6316" s="44"/>
      <c r="H6316" s="44"/>
      <c r="I6316" s="233"/>
      <c r="J6316" s="44"/>
      <c r="K6316" s="44"/>
      <c r="L6316" s="48"/>
      <c r="M6316" s="234"/>
      <c r="N6316" s="235"/>
      <c r="O6316" s="88"/>
      <c r="P6316" s="88"/>
      <c r="Q6316" s="88"/>
      <c r="R6316" s="88"/>
      <c r="S6316" s="88"/>
      <c r="T6316" s="89"/>
      <c r="U6316" s="42"/>
      <c r="V6316" s="42"/>
      <c r="W6316" s="42"/>
      <c r="X6316" s="42"/>
      <c r="Y6316" s="42"/>
      <c r="Z6316" s="42"/>
      <c r="AA6316" s="42"/>
      <c r="AB6316" s="42"/>
      <c r="AC6316" s="42"/>
      <c r="AD6316" s="42"/>
      <c r="AE6316" s="42"/>
      <c r="AT6316" s="20" t="s">
        <v>3418</v>
      </c>
      <c r="AU6316" s="20" t="s">
        <v>93</v>
      </c>
    </row>
    <row r="6317" s="14" customFormat="1">
      <c r="A6317" s="14"/>
      <c r="B6317" s="247"/>
      <c r="C6317" s="248"/>
      <c r="D6317" s="238" t="s">
        <v>252</v>
      </c>
      <c r="E6317" s="249" t="s">
        <v>39</v>
      </c>
      <c r="F6317" s="250" t="s">
        <v>5582</v>
      </c>
      <c r="G6317" s="248"/>
      <c r="H6317" s="251">
        <v>1</v>
      </c>
      <c r="I6317" s="252"/>
      <c r="J6317" s="248"/>
      <c r="K6317" s="248"/>
      <c r="L6317" s="253"/>
      <c r="M6317" s="254"/>
      <c r="N6317" s="255"/>
      <c r="O6317" s="255"/>
      <c r="P6317" s="255"/>
      <c r="Q6317" s="255"/>
      <c r="R6317" s="255"/>
      <c r="S6317" s="255"/>
      <c r="T6317" s="256"/>
      <c r="U6317" s="14"/>
      <c r="V6317" s="14"/>
      <c r="W6317" s="14"/>
      <c r="X6317" s="14"/>
      <c r="Y6317" s="14"/>
      <c r="Z6317" s="14"/>
      <c r="AA6317" s="14"/>
      <c r="AB6317" s="14"/>
      <c r="AC6317" s="14"/>
      <c r="AD6317" s="14"/>
      <c r="AE6317" s="14"/>
      <c r="AT6317" s="257" t="s">
        <v>252</v>
      </c>
      <c r="AU6317" s="257" t="s">
        <v>93</v>
      </c>
      <c r="AV6317" s="14" t="s">
        <v>93</v>
      </c>
      <c r="AW6317" s="14" t="s">
        <v>46</v>
      </c>
      <c r="AX6317" s="14" t="s">
        <v>23</v>
      </c>
      <c r="AY6317" s="257" t="s">
        <v>241</v>
      </c>
    </row>
    <row r="6318" s="2" customFormat="1" ht="16.5" customHeight="1">
      <c r="A6318" s="42"/>
      <c r="B6318" s="43"/>
      <c r="C6318" s="280" t="s">
        <v>5583</v>
      </c>
      <c r="D6318" s="280" t="s">
        <v>463</v>
      </c>
      <c r="E6318" s="281" t="s">
        <v>5584</v>
      </c>
      <c r="F6318" s="282" t="s">
        <v>5585</v>
      </c>
      <c r="G6318" s="283" t="s">
        <v>561</v>
      </c>
      <c r="H6318" s="284">
        <v>2</v>
      </c>
      <c r="I6318" s="285"/>
      <c r="J6318" s="286">
        <f>ROUND(I6318*H6318,2)</f>
        <v>0</v>
      </c>
      <c r="K6318" s="282" t="s">
        <v>39</v>
      </c>
      <c r="L6318" s="287"/>
      <c r="M6318" s="288" t="s">
        <v>39</v>
      </c>
      <c r="N6318" s="289" t="s">
        <v>56</v>
      </c>
      <c r="O6318" s="88"/>
      <c r="P6318" s="227">
        <f>O6318*H6318</f>
        <v>0</v>
      </c>
      <c r="Q6318" s="227">
        <v>0.0025999999999999999</v>
      </c>
      <c r="R6318" s="227">
        <f>Q6318*H6318</f>
        <v>0.0051999999999999998</v>
      </c>
      <c r="S6318" s="227">
        <v>0</v>
      </c>
      <c r="T6318" s="228">
        <f>S6318*H6318</f>
        <v>0</v>
      </c>
      <c r="U6318" s="42"/>
      <c r="V6318" s="42"/>
      <c r="W6318" s="42"/>
      <c r="X6318" s="42"/>
      <c r="Y6318" s="42"/>
      <c r="Z6318" s="42"/>
      <c r="AA6318" s="42"/>
      <c r="AB6318" s="42"/>
      <c r="AC6318" s="42"/>
      <c r="AD6318" s="42"/>
      <c r="AE6318" s="42"/>
      <c r="AR6318" s="229" t="s">
        <v>660</v>
      </c>
      <c r="AT6318" s="229" t="s">
        <v>463</v>
      </c>
      <c r="AU6318" s="229" t="s">
        <v>93</v>
      </c>
      <c r="AY6318" s="20" t="s">
        <v>241</v>
      </c>
      <c r="BE6318" s="230">
        <f>IF(N6318="základní",J6318,0)</f>
        <v>0</v>
      </c>
      <c r="BF6318" s="230">
        <f>IF(N6318="snížená",J6318,0)</f>
        <v>0</v>
      </c>
      <c r="BG6318" s="230">
        <f>IF(N6318="zákl. přenesená",J6318,0)</f>
        <v>0</v>
      </c>
      <c r="BH6318" s="230">
        <f>IF(N6318="sníž. přenesená",J6318,0)</f>
        <v>0</v>
      </c>
      <c r="BI6318" s="230">
        <f>IF(N6318="nulová",J6318,0)</f>
        <v>0</v>
      </c>
      <c r="BJ6318" s="20" t="s">
        <v>23</v>
      </c>
      <c r="BK6318" s="230">
        <f>ROUND(I6318*H6318,2)</f>
        <v>0</v>
      </c>
      <c r="BL6318" s="20" t="s">
        <v>462</v>
      </c>
      <c r="BM6318" s="229" t="s">
        <v>5586</v>
      </c>
    </row>
    <row r="6319" s="2" customFormat="1">
      <c r="A6319" s="42"/>
      <c r="B6319" s="43"/>
      <c r="C6319" s="44"/>
      <c r="D6319" s="238" t="s">
        <v>3418</v>
      </c>
      <c r="E6319" s="44"/>
      <c r="F6319" s="290" t="s">
        <v>5541</v>
      </c>
      <c r="G6319" s="44"/>
      <c r="H6319" s="44"/>
      <c r="I6319" s="233"/>
      <c r="J6319" s="44"/>
      <c r="K6319" s="44"/>
      <c r="L6319" s="48"/>
      <c r="M6319" s="234"/>
      <c r="N6319" s="235"/>
      <c r="O6319" s="88"/>
      <c r="P6319" s="88"/>
      <c r="Q6319" s="88"/>
      <c r="R6319" s="88"/>
      <c r="S6319" s="88"/>
      <c r="T6319" s="89"/>
      <c r="U6319" s="42"/>
      <c r="V6319" s="42"/>
      <c r="W6319" s="42"/>
      <c r="X6319" s="42"/>
      <c r="Y6319" s="42"/>
      <c r="Z6319" s="42"/>
      <c r="AA6319" s="42"/>
      <c r="AB6319" s="42"/>
      <c r="AC6319" s="42"/>
      <c r="AD6319" s="42"/>
      <c r="AE6319" s="42"/>
      <c r="AT6319" s="20" t="s">
        <v>3418</v>
      </c>
      <c r="AU6319" s="20" t="s">
        <v>93</v>
      </c>
    </row>
    <row r="6320" s="14" customFormat="1">
      <c r="A6320" s="14"/>
      <c r="B6320" s="247"/>
      <c r="C6320" s="248"/>
      <c r="D6320" s="238" t="s">
        <v>252</v>
      </c>
      <c r="E6320" s="249" t="s">
        <v>39</v>
      </c>
      <c r="F6320" s="250" t="s">
        <v>5587</v>
      </c>
      <c r="G6320" s="248"/>
      <c r="H6320" s="251">
        <v>2</v>
      </c>
      <c r="I6320" s="252"/>
      <c r="J6320" s="248"/>
      <c r="K6320" s="248"/>
      <c r="L6320" s="253"/>
      <c r="M6320" s="254"/>
      <c r="N6320" s="255"/>
      <c r="O6320" s="255"/>
      <c r="P6320" s="255"/>
      <c r="Q6320" s="255"/>
      <c r="R6320" s="255"/>
      <c r="S6320" s="255"/>
      <c r="T6320" s="256"/>
      <c r="U6320" s="14"/>
      <c r="V6320" s="14"/>
      <c r="W6320" s="14"/>
      <c r="X6320" s="14"/>
      <c r="Y6320" s="14"/>
      <c r="Z6320" s="14"/>
      <c r="AA6320" s="14"/>
      <c r="AB6320" s="14"/>
      <c r="AC6320" s="14"/>
      <c r="AD6320" s="14"/>
      <c r="AE6320" s="14"/>
      <c r="AT6320" s="257" t="s">
        <v>252</v>
      </c>
      <c r="AU6320" s="257" t="s">
        <v>93</v>
      </c>
      <c r="AV6320" s="14" t="s">
        <v>93</v>
      </c>
      <c r="AW6320" s="14" t="s">
        <v>46</v>
      </c>
      <c r="AX6320" s="14" t="s">
        <v>23</v>
      </c>
      <c r="AY6320" s="257" t="s">
        <v>241</v>
      </c>
    </row>
    <row r="6321" s="2" customFormat="1" ht="16.5" customHeight="1">
      <c r="A6321" s="42"/>
      <c r="B6321" s="43"/>
      <c r="C6321" s="280" t="s">
        <v>5588</v>
      </c>
      <c r="D6321" s="280" t="s">
        <v>463</v>
      </c>
      <c r="E6321" s="281" t="s">
        <v>5589</v>
      </c>
      <c r="F6321" s="282" t="s">
        <v>5590</v>
      </c>
      <c r="G6321" s="283" t="s">
        <v>561</v>
      </c>
      <c r="H6321" s="284">
        <v>1</v>
      </c>
      <c r="I6321" s="285"/>
      <c r="J6321" s="286">
        <f>ROUND(I6321*H6321,2)</f>
        <v>0</v>
      </c>
      <c r="K6321" s="282" t="s">
        <v>39</v>
      </c>
      <c r="L6321" s="287"/>
      <c r="M6321" s="288" t="s">
        <v>39</v>
      </c>
      <c r="N6321" s="289" t="s">
        <v>56</v>
      </c>
      <c r="O6321" s="88"/>
      <c r="P6321" s="227">
        <f>O6321*H6321</f>
        <v>0</v>
      </c>
      <c r="Q6321" s="227">
        <v>0.0028</v>
      </c>
      <c r="R6321" s="227">
        <f>Q6321*H6321</f>
        <v>0.0028</v>
      </c>
      <c r="S6321" s="227">
        <v>0</v>
      </c>
      <c r="T6321" s="228">
        <f>S6321*H6321</f>
        <v>0</v>
      </c>
      <c r="U6321" s="42"/>
      <c r="V6321" s="42"/>
      <c r="W6321" s="42"/>
      <c r="X6321" s="42"/>
      <c r="Y6321" s="42"/>
      <c r="Z6321" s="42"/>
      <c r="AA6321" s="42"/>
      <c r="AB6321" s="42"/>
      <c r="AC6321" s="42"/>
      <c r="AD6321" s="42"/>
      <c r="AE6321" s="42"/>
      <c r="AR6321" s="229" t="s">
        <v>660</v>
      </c>
      <c r="AT6321" s="229" t="s">
        <v>463</v>
      </c>
      <c r="AU6321" s="229" t="s">
        <v>93</v>
      </c>
      <c r="AY6321" s="20" t="s">
        <v>241</v>
      </c>
      <c r="BE6321" s="230">
        <f>IF(N6321="základní",J6321,0)</f>
        <v>0</v>
      </c>
      <c r="BF6321" s="230">
        <f>IF(N6321="snížená",J6321,0)</f>
        <v>0</v>
      </c>
      <c r="BG6321" s="230">
        <f>IF(N6321="zákl. přenesená",J6321,0)</f>
        <v>0</v>
      </c>
      <c r="BH6321" s="230">
        <f>IF(N6321="sníž. přenesená",J6321,0)</f>
        <v>0</v>
      </c>
      <c r="BI6321" s="230">
        <f>IF(N6321="nulová",J6321,0)</f>
        <v>0</v>
      </c>
      <c r="BJ6321" s="20" t="s">
        <v>23</v>
      </c>
      <c r="BK6321" s="230">
        <f>ROUND(I6321*H6321,2)</f>
        <v>0</v>
      </c>
      <c r="BL6321" s="20" t="s">
        <v>462</v>
      </c>
      <c r="BM6321" s="229" t="s">
        <v>5591</v>
      </c>
    </row>
    <row r="6322" s="2" customFormat="1">
      <c r="A6322" s="42"/>
      <c r="B6322" s="43"/>
      <c r="C6322" s="44"/>
      <c r="D6322" s="238" t="s">
        <v>3418</v>
      </c>
      <c r="E6322" s="44"/>
      <c r="F6322" s="290" t="s">
        <v>5541</v>
      </c>
      <c r="G6322" s="44"/>
      <c r="H6322" s="44"/>
      <c r="I6322" s="233"/>
      <c r="J6322" s="44"/>
      <c r="K6322" s="44"/>
      <c r="L6322" s="48"/>
      <c r="M6322" s="234"/>
      <c r="N6322" s="235"/>
      <c r="O6322" s="88"/>
      <c r="P6322" s="88"/>
      <c r="Q6322" s="88"/>
      <c r="R6322" s="88"/>
      <c r="S6322" s="88"/>
      <c r="T6322" s="89"/>
      <c r="U6322" s="42"/>
      <c r="V6322" s="42"/>
      <c r="W6322" s="42"/>
      <c r="X6322" s="42"/>
      <c r="Y6322" s="42"/>
      <c r="Z6322" s="42"/>
      <c r="AA6322" s="42"/>
      <c r="AB6322" s="42"/>
      <c r="AC6322" s="42"/>
      <c r="AD6322" s="42"/>
      <c r="AE6322" s="42"/>
      <c r="AT6322" s="20" t="s">
        <v>3418</v>
      </c>
      <c r="AU6322" s="20" t="s">
        <v>93</v>
      </c>
    </row>
    <row r="6323" s="14" customFormat="1">
      <c r="A6323" s="14"/>
      <c r="B6323" s="247"/>
      <c r="C6323" s="248"/>
      <c r="D6323" s="238" t="s">
        <v>252</v>
      </c>
      <c r="E6323" s="249" t="s">
        <v>39</v>
      </c>
      <c r="F6323" s="250" t="s">
        <v>5592</v>
      </c>
      <c r="G6323" s="248"/>
      <c r="H6323" s="251">
        <v>1</v>
      </c>
      <c r="I6323" s="252"/>
      <c r="J6323" s="248"/>
      <c r="K6323" s="248"/>
      <c r="L6323" s="253"/>
      <c r="M6323" s="254"/>
      <c r="N6323" s="255"/>
      <c r="O6323" s="255"/>
      <c r="P6323" s="255"/>
      <c r="Q6323" s="255"/>
      <c r="R6323" s="255"/>
      <c r="S6323" s="255"/>
      <c r="T6323" s="256"/>
      <c r="U6323" s="14"/>
      <c r="V6323" s="14"/>
      <c r="W6323" s="14"/>
      <c r="X6323" s="14"/>
      <c r="Y6323" s="14"/>
      <c r="Z6323" s="14"/>
      <c r="AA6323" s="14"/>
      <c r="AB6323" s="14"/>
      <c r="AC6323" s="14"/>
      <c r="AD6323" s="14"/>
      <c r="AE6323" s="14"/>
      <c r="AT6323" s="257" t="s">
        <v>252</v>
      </c>
      <c r="AU6323" s="257" t="s">
        <v>93</v>
      </c>
      <c r="AV6323" s="14" t="s">
        <v>93</v>
      </c>
      <c r="AW6323" s="14" t="s">
        <v>46</v>
      </c>
      <c r="AX6323" s="14" t="s">
        <v>23</v>
      </c>
      <c r="AY6323" s="257" t="s">
        <v>241</v>
      </c>
    </row>
    <row r="6324" s="2" customFormat="1" ht="24.15" customHeight="1">
      <c r="A6324" s="42"/>
      <c r="B6324" s="43"/>
      <c r="C6324" s="218" t="s">
        <v>5593</v>
      </c>
      <c r="D6324" s="218" t="s">
        <v>243</v>
      </c>
      <c r="E6324" s="219" t="s">
        <v>5594</v>
      </c>
      <c r="F6324" s="220" t="s">
        <v>5595</v>
      </c>
      <c r="G6324" s="221" t="s">
        <v>515</v>
      </c>
      <c r="H6324" s="222">
        <v>143.5</v>
      </c>
      <c r="I6324" s="223"/>
      <c r="J6324" s="224">
        <f>ROUND(I6324*H6324,2)</f>
        <v>0</v>
      </c>
      <c r="K6324" s="220" t="s">
        <v>1267</v>
      </c>
      <c r="L6324" s="48"/>
      <c r="M6324" s="225" t="s">
        <v>39</v>
      </c>
      <c r="N6324" s="226" t="s">
        <v>56</v>
      </c>
      <c r="O6324" s="88"/>
      <c r="P6324" s="227">
        <f>O6324*H6324</f>
        <v>0</v>
      </c>
      <c r="Q6324" s="227">
        <v>0.0058399999999999997</v>
      </c>
      <c r="R6324" s="227">
        <f>Q6324*H6324</f>
        <v>0.83804000000000001</v>
      </c>
      <c r="S6324" s="227">
        <v>0</v>
      </c>
      <c r="T6324" s="228">
        <f>S6324*H6324</f>
        <v>0</v>
      </c>
      <c r="U6324" s="42"/>
      <c r="V6324" s="42"/>
      <c r="W6324" s="42"/>
      <c r="X6324" s="42"/>
      <c r="Y6324" s="42"/>
      <c r="Z6324" s="42"/>
      <c r="AA6324" s="42"/>
      <c r="AB6324" s="42"/>
      <c r="AC6324" s="42"/>
      <c r="AD6324" s="42"/>
      <c r="AE6324" s="42"/>
      <c r="AR6324" s="229" t="s">
        <v>248</v>
      </c>
      <c r="AT6324" s="229" t="s">
        <v>243</v>
      </c>
      <c r="AU6324" s="229" t="s">
        <v>93</v>
      </c>
      <c r="AY6324" s="20" t="s">
        <v>241</v>
      </c>
      <c r="BE6324" s="230">
        <f>IF(N6324="základní",J6324,0)</f>
        <v>0</v>
      </c>
      <c r="BF6324" s="230">
        <f>IF(N6324="snížená",J6324,0)</f>
        <v>0</v>
      </c>
      <c r="BG6324" s="230">
        <f>IF(N6324="zákl. přenesená",J6324,0)</f>
        <v>0</v>
      </c>
      <c r="BH6324" s="230">
        <f>IF(N6324="sníž. přenesená",J6324,0)</f>
        <v>0</v>
      </c>
      <c r="BI6324" s="230">
        <f>IF(N6324="nulová",J6324,0)</f>
        <v>0</v>
      </c>
      <c r="BJ6324" s="20" t="s">
        <v>23</v>
      </c>
      <c r="BK6324" s="230">
        <f>ROUND(I6324*H6324,2)</f>
        <v>0</v>
      </c>
      <c r="BL6324" s="20" t="s">
        <v>248</v>
      </c>
      <c r="BM6324" s="229" t="s">
        <v>5596</v>
      </c>
    </row>
    <row r="6325" s="13" customFormat="1">
      <c r="A6325" s="13"/>
      <c r="B6325" s="236"/>
      <c r="C6325" s="237"/>
      <c r="D6325" s="238" t="s">
        <v>252</v>
      </c>
      <c r="E6325" s="239" t="s">
        <v>39</v>
      </c>
      <c r="F6325" s="240" t="s">
        <v>3055</v>
      </c>
      <c r="G6325" s="237"/>
      <c r="H6325" s="239" t="s">
        <v>39</v>
      </c>
      <c r="I6325" s="241"/>
      <c r="J6325" s="237"/>
      <c r="K6325" s="237"/>
      <c r="L6325" s="242"/>
      <c r="M6325" s="243"/>
      <c r="N6325" s="244"/>
      <c r="O6325" s="244"/>
      <c r="P6325" s="244"/>
      <c r="Q6325" s="244"/>
      <c r="R6325" s="244"/>
      <c r="S6325" s="244"/>
      <c r="T6325" s="245"/>
      <c r="U6325" s="13"/>
      <c r="V6325" s="13"/>
      <c r="W6325" s="13"/>
      <c r="X6325" s="13"/>
      <c r="Y6325" s="13"/>
      <c r="Z6325" s="13"/>
      <c r="AA6325" s="13"/>
      <c r="AB6325" s="13"/>
      <c r="AC6325" s="13"/>
      <c r="AD6325" s="13"/>
      <c r="AE6325" s="13"/>
      <c r="AT6325" s="246" t="s">
        <v>252</v>
      </c>
      <c r="AU6325" s="246" t="s">
        <v>93</v>
      </c>
      <c r="AV6325" s="13" t="s">
        <v>23</v>
      </c>
      <c r="AW6325" s="13" t="s">
        <v>46</v>
      </c>
      <c r="AX6325" s="13" t="s">
        <v>85</v>
      </c>
      <c r="AY6325" s="246" t="s">
        <v>241</v>
      </c>
    </row>
    <row r="6326" s="14" customFormat="1">
      <c r="A6326" s="14"/>
      <c r="B6326" s="247"/>
      <c r="C6326" s="248"/>
      <c r="D6326" s="238" t="s">
        <v>252</v>
      </c>
      <c r="E6326" s="249" t="s">
        <v>39</v>
      </c>
      <c r="F6326" s="250" t="s">
        <v>5597</v>
      </c>
      <c r="G6326" s="248"/>
      <c r="H6326" s="251">
        <v>143.5</v>
      </c>
      <c r="I6326" s="252"/>
      <c r="J6326" s="248"/>
      <c r="K6326" s="248"/>
      <c r="L6326" s="253"/>
      <c r="M6326" s="254"/>
      <c r="N6326" s="255"/>
      <c r="O6326" s="255"/>
      <c r="P6326" s="255"/>
      <c r="Q6326" s="255"/>
      <c r="R6326" s="255"/>
      <c r="S6326" s="255"/>
      <c r="T6326" s="256"/>
      <c r="U6326" s="14"/>
      <c r="V6326" s="14"/>
      <c r="W6326" s="14"/>
      <c r="X6326" s="14"/>
      <c r="Y6326" s="14"/>
      <c r="Z6326" s="14"/>
      <c r="AA6326" s="14"/>
      <c r="AB6326" s="14"/>
      <c r="AC6326" s="14"/>
      <c r="AD6326" s="14"/>
      <c r="AE6326" s="14"/>
      <c r="AT6326" s="257" t="s">
        <v>252</v>
      </c>
      <c r="AU6326" s="257" t="s">
        <v>93</v>
      </c>
      <c r="AV6326" s="14" t="s">
        <v>93</v>
      </c>
      <c r="AW6326" s="14" t="s">
        <v>46</v>
      </c>
      <c r="AX6326" s="14" t="s">
        <v>23</v>
      </c>
      <c r="AY6326" s="257" t="s">
        <v>241</v>
      </c>
    </row>
    <row r="6327" s="2" customFormat="1" ht="24.15" customHeight="1">
      <c r="A6327" s="42"/>
      <c r="B6327" s="43"/>
      <c r="C6327" s="218" t="s">
        <v>5598</v>
      </c>
      <c r="D6327" s="218" t="s">
        <v>243</v>
      </c>
      <c r="E6327" s="219" t="s">
        <v>5599</v>
      </c>
      <c r="F6327" s="220" t="s">
        <v>5600</v>
      </c>
      <c r="G6327" s="221" t="s">
        <v>515</v>
      </c>
      <c r="H6327" s="222">
        <v>41.299999999999997</v>
      </c>
      <c r="I6327" s="223"/>
      <c r="J6327" s="224">
        <f>ROUND(I6327*H6327,2)</f>
        <v>0</v>
      </c>
      <c r="K6327" s="220" t="s">
        <v>1267</v>
      </c>
      <c r="L6327" s="48"/>
      <c r="M6327" s="225" t="s">
        <v>39</v>
      </c>
      <c r="N6327" s="226" t="s">
        <v>56</v>
      </c>
      <c r="O6327" s="88"/>
      <c r="P6327" s="227">
        <f>O6327*H6327</f>
        <v>0</v>
      </c>
      <c r="Q6327" s="227">
        <v>0.0065300000000000002</v>
      </c>
      <c r="R6327" s="227">
        <f>Q6327*H6327</f>
        <v>0.26968900000000001</v>
      </c>
      <c r="S6327" s="227">
        <v>0</v>
      </c>
      <c r="T6327" s="228">
        <f>S6327*H6327</f>
        <v>0</v>
      </c>
      <c r="U6327" s="42"/>
      <c r="V6327" s="42"/>
      <c r="W6327" s="42"/>
      <c r="X6327" s="42"/>
      <c r="Y6327" s="42"/>
      <c r="Z6327" s="42"/>
      <c r="AA6327" s="42"/>
      <c r="AB6327" s="42"/>
      <c r="AC6327" s="42"/>
      <c r="AD6327" s="42"/>
      <c r="AE6327" s="42"/>
      <c r="AR6327" s="229" t="s">
        <v>248</v>
      </c>
      <c r="AT6327" s="229" t="s">
        <v>243</v>
      </c>
      <c r="AU6327" s="229" t="s">
        <v>93</v>
      </c>
      <c r="AY6327" s="20" t="s">
        <v>241</v>
      </c>
      <c r="BE6327" s="230">
        <f>IF(N6327="základní",J6327,0)</f>
        <v>0</v>
      </c>
      <c r="BF6327" s="230">
        <f>IF(N6327="snížená",J6327,0)</f>
        <v>0</v>
      </c>
      <c r="BG6327" s="230">
        <f>IF(N6327="zákl. přenesená",J6327,0)</f>
        <v>0</v>
      </c>
      <c r="BH6327" s="230">
        <f>IF(N6327="sníž. přenesená",J6327,0)</f>
        <v>0</v>
      </c>
      <c r="BI6327" s="230">
        <f>IF(N6327="nulová",J6327,0)</f>
        <v>0</v>
      </c>
      <c r="BJ6327" s="20" t="s">
        <v>23</v>
      </c>
      <c r="BK6327" s="230">
        <f>ROUND(I6327*H6327,2)</f>
        <v>0</v>
      </c>
      <c r="BL6327" s="20" t="s">
        <v>248</v>
      </c>
      <c r="BM6327" s="229" t="s">
        <v>5601</v>
      </c>
    </row>
    <row r="6328" s="13" customFormat="1">
      <c r="A6328" s="13"/>
      <c r="B6328" s="236"/>
      <c r="C6328" s="237"/>
      <c r="D6328" s="238" t="s">
        <v>252</v>
      </c>
      <c r="E6328" s="239" t="s">
        <v>39</v>
      </c>
      <c r="F6328" s="240" t="s">
        <v>3055</v>
      </c>
      <c r="G6328" s="237"/>
      <c r="H6328" s="239" t="s">
        <v>39</v>
      </c>
      <c r="I6328" s="241"/>
      <c r="J6328" s="237"/>
      <c r="K6328" s="237"/>
      <c r="L6328" s="242"/>
      <c r="M6328" s="243"/>
      <c r="N6328" s="244"/>
      <c r="O6328" s="244"/>
      <c r="P6328" s="244"/>
      <c r="Q6328" s="244"/>
      <c r="R6328" s="244"/>
      <c r="S6328" s="244"/>
      <c r="T6328" s="245"/>
      <c r="U6328" s="13"/>
      <c r="V6328" s="13"/>
      <c r="W6328" s="13"/>
      <c r="X6328" s="13"/>
      <c r="Y6328" s="13"/>
      <c r="Z6328" s="13"/>
      <c r="AA6328" s="13"/>
      <c r="AB6328" s="13"/>
      <c r="AC6328" s="13"/>
      <c r="AD6328" s="13"/>
      <c r="AE6328" s="13"/>
      <c r="AT6328" s="246" t="s">
        <v>252</v>
      </c>
      <c r="AU6328" s="246" t="s">
        <v>93</v>
      </c>
      <c r="AV6328" s="13" t="s">
        <v>23</v>
      </c>
      <c r="AW6328" s="13" t="s">
        <v>46</v>
      </c>
      <c r="AX6328" s="13" t="s">
        <v>85</v>
      </c>
      <c r="AY6328" s="246" t="s">
        <v>241</v>
      </c>
    </row>
    <row r="6329" s="14" customFormat="1">
      <c r="A6329" s="14"/>
      <c r="B6329" s="247"/>
      <c r="C6329" s="248"/>
      <c r="D6329" s="238" t="s">
        <v>252</v>
      </c>
      <c r="E6329" s="249" t="s">
        <v>39</v>
      </c>
      <c r="F6329" s="250" t="s">
        <v>5602</v>
      </c>
      <c r="G6329" s="248"/>
      <c r="H6329" s="251">
        <v>41.299999999999997</v>
      </c>
      <c r="I6329" s="252"/>
      <c r="J6329" s="248"/>
      <c r="K6329" s="248"/>
      <c r="L6329" s="253"/>
      <c r="M6329" s="254"/>
      <c r="N6329" s="255"/>
      <c r="O6329" s="255"/>
      <c r="P6329" s="255"/>
      <c r="Q6329" s="255"/>
      <c r="R6329" s="255"/>
      <c r="S6329" s="255"/>
      <c r="T6329" s="256"/>
      <c r="U6329" s="14"/>
      <c r="V6329" s="14"/>
      <c r="W6329" s="14"/>
      <c r="X6329" s="14"/>
      <c r="Y6329" s="14"/>
      <c r="Z6329" s="14"/>
      <c r="AA6329" s="14"/>
      <c r="AB6329" s="14"/>
      <c r="AC6329" s="14"/>
      <c r="AD6329" s="14"/>
      <c r="AE6329" s="14"/>
      <c r="AT6329" s="257" t="s">
        <v>252</v>
      </c>
      <c r="AU6329" s="257" t="s">
        <v>93</v>
      </c>
      <c r="AV6329" s="14" t="s">
        <v>93</v>
      </c>
      <c r="AW6329" s="14" t="s">
        <v>46</v>
      </c>
      <c r="AX6329" s="14" t="s">
        <v>23</v>
      </c>
      <c r="AY6329" s="257" t="s">
        <v>241</v>
      </c>
    </row>
    <row r="6330" s="2" customFormat="1" ht="24.15" customHeight="1">
      <c r="A6330" s="42"/>
      <c r="B6330" s="43"/>
      <c r="C6330" s="218" t="s">
        <v>5603</v>
      </c>
      <c r="D6330" s="218" t="s">
        <v>243</v>
      </c>
      <c r="E6330" s="219" t="s">
        <v>5604</v>
      </c>
      <c r="F6330" s="220" t="s">
        <v>5605</v>
      </c>
      <c r="G6330" s="221" t="s">
        <v>515</v>
      </c>
      <c r="H6330" s="222">
        <v>11.199999999999999</v>
      </c>
      <c r="I6330" s="223"/>
      <c r="J6330" s="224">
        <f>ROUND(I6330*H6330,2)</f>
        <v>0</v>
      </c>
      <c r="K6330" s="220" t="s">
        <v>1267</v>
      </c>
      <c r="L6330" s="48"/>
      <c r="M6330" s="225" t="s">
        <v>39</v>
      </c>
      <c r="N6330" s="226" t="s">
        <v>56</v>
      </c>
      <c r="O6330" s="88"/>
      <c r="P6330" s="227">
        <f>O6330*H6330</f>
        <v>0</v>
      </c>
      <c r="Q6330" s="227">
        <v>0.0058399999999999997</v>
      </c>
      <c r="R6330" s="227">
        <f>Q6330*H6330</f>
        <v>0.065407999999999994</v>
      </c>
      <c r="S6330" s="227">
        <v>0</v>
      </c>
      <c r="T6330" s="228">
        <f>S6330*H6330</f>
        <v>0</v>
      </c>
      <c r="U6330" s="42"/>
      <c r="V6330" s="42"/>
      <c r="W6330" s="42"/>
      <c r="X6330" s="42"/>
      <c r="Y6330" s="42"/>
      <c r="Z6330" s="42"/>
      <c r="AA6330" s="42"/>
      <c r="AB6330" s="42"/>
      <c r="AC6330" s="42"/>
      <c r="AD6330" s="42"/>
      <c r="AE6330" s="42"/>
      <c r="AR6330" s="229" t="s">
        <v>248</v>
      </c>
      <c r="AT6330" s="229" t="s">
        <v>243</v>
      </c>
      <c r="AU6330" s="229" t="s">
        <v>93</v>
      </c>
      <c r="AY6330" s="20" t="s">
        <v>241</v>
      </c>
      <c r="BE6330" s="230">
        <f>IF(N6330="základní",J6330,0)</f>
        <v>0</v>
      </c>
      <c r="BF6330" s="230">
        <f>IF(N6330="snížená",J6330,0)</f>
        <v>0</v>
      </c>
      <c r="BG6330" s="230">
        <f>IF(N6330="zákl. přenesená",J6330,0)</f>
        <v>0</v>
      </c>
      <c r="BH6330" s="230">
        <f>IF(N6330="sníž. přenesená",J6330,0)</f>
        <v>0</v>
      </c>
      <c r="BI6330" s="230">
        <f>IF(N6330="nulová",J6330,0)</f>
        <v>0</v>
      </c>
      <c r="BJ6330" s="20" t="s">
        <v>23</v>
      </c>
      <c r="BK6330" s="230">
        <f>ROUND(I6330*H6330,2)</f>
        <v>0</v>
      </c>
      <c r="BL6330" s="20" t="s">
        <v>248</v>
      </c>
      <c r="BM6330" s="229" t="s">
        <v>5606</v>
      </c>
    </row>
    <row r="6331" s="13" customFormat="1">
      <c r="A6331" s="13"/>
      <c r="B6331" s="236"/>
      <c r="C6331" s="237"/>
      <c r="D6331" s="238" t="s">
        <v>252</v>
      </c>
      <c r="E6331" s="239" t="s">
        <v>39</v>
      </c>
      <c r="F6331" s="240" t="s">
        <v>3055</v>
      </c>
      <c r="G6331" s="237"/>
      <c r="H6331" s="239" t="s">
        <v>39</v>
      </c>
      <c r="I6331" s="241"/>
      <c r="J6331" s="237"/>
      <c r="K6331" s="237"/>
      <c r="L6331" s="242"/>
      <c r="M6331" s="243"/>
      <c r="N6331" s="244"/>
      <c r="O6331" s="244"/>
      <c r="P6331" s="244"/>
      <c r="Q6331" s="244"/>
      <c r="R6331" s="244"/>
      <c r="S6331" s="244"/>
      <c r="T6331" s="245"/>
      <c r="U6331" s="13"/>
      <c r="V6331" s="13"/>
      <c r="W6331" s="13"/>
      <c r="X6331" s="13"/>
      <c r="Y6331" s="13"/>
      <c r="Z6331" s="13"/>
      <c r="AA6331" s="13"/>
      <c r="AB6331" s="13"/>
      <c r="AC6331" s="13"/>
      <c r="AD6331" s="13"/>
      <c r="AE6331" s="13"/>
      <c r="AT6331" s="246" t="s">
        <v>252</v>
      </c>
      <c r="AU6331" s="246" t="s">
        <v>93</v>
      </c>
      <c r="AV6331" s="13" t="s">
        <v>23</v>
      </c>
      <c r="AW6331" s="13" t="s">
        <v>46</v>
      </c>
      <c r="AX6331" s="13" t="s">
        <v>85</v>
      </c>
      <c r="AY6331" s="246" t="s">
        <v>241</v>
      </c>
    </row>
    <row r="6332" s="14" customFormat="1">
      <c r="A6332" s="14"/>
      <c r="B6332" s="247"/>
      <c r="C6332" s="248"/>
      <c r="D6332" s="238" t="s">
        <v>252</v>
      </c>
      <c r="E6332" s="249" t="s">
        <v>39</v>
      </c>
      <c r="F6332" s="250" t="s">
        <v>5607</v>
      </c>
      <c r="G6332" s="248"/>
      <c r="H6332" s="251">
        <v>11.199999999999999</v>
      </c>
      <c r="I6332" s="252"/>
      <c r="J6332" s="248"/>
      <c r="K6332" s="248"/>
      <c r="L6332" s="253"/>
      <c r="M6332" s="254"/>
      <c r="N6332" s="255"/>
      <c r="O6332" s="255"/>
      <c r="P6332" s="255"/>
      <c r="Q6332" s="255"/>
      <c r="R6332" s="255"/>
      <c r="S6332" s="255"/>
      <c r="T6332" s="256"/>
      <c r="U6332" s="14"/>
      <c r="V6332" s="14"/>
      <c r="W6332" s="14"/>
      <c r="X6332" s="14"/>
      <c r="Y6332" s="14"/>
      <c r="Z6332" s="14"/>
      <c r="AA6332" s="14"/>
      <c r="AB6332" s="14"/>
      <c r="AC6332" s="14"/>
      <c r="AD6332" s="14"/>
      <c r="AE6332" s="14"/>
      <c r="AT6332" s="257" t="s">
        <v>252</v>
      </c>
      <c r="AU6332" s="257" t="s">
        <v>93</v>
      </c>
      <c r="AV6332" s="14" t="s">
        <v>93</v>
      </c>
      <c r="AW6332" s="14" t="s">
        <v>46</v>
      </c>
      <c r="AX6332" s="14" t="s">
        <v>23</v>
      </c>
      <c r="AY6332" s="257" t="s">
        <v>241</v>
      </c>
    </row>
    <row r="6333" s="2" customFormat="1" ht="16.5" customHeight="1">
      <c r="A6333" s="42"/>
      <c r="B6333" s="43"/>
      <c r="C6333" s="218" t="s">
        <v>5608</v>
      </c>
      <c r="D6333" s="218" t="s">
        <v>243</v>
      </c>
      <c r="E6333" s="219" t="s">
        <v>5609</v>
      </c>
      <c r="F6333" s="220" t="s">
        <v>5610</v>
      </c>
      <c r="G6333" s="221" t="s">
        <v>515</v>
      </c>
      <c r="H6333" s="222">
        <v>18.899999999999999</v>
      </c>
      <c r="I6333" s="223"/>
      <c r="J6333" s="224">
        <f>ROUND(I6333*H6333,2)</f>
        <v>0</v>
      </c>
      <c r="K6333" s="220" t="s">
        <v>1267</v>
      </c>
      <c r="L6333" s="48"/>
      <c r="M6333" s="225" t="s">
        <v>39</v>
      </c>
      <c r="N6333" s="226" t="s">
        <v>56</v>
      </c>
      <c r="O6333" s="88"/>
      <c r="P6333" s="227">
        <f>O6333*H6333</f>
        <v>0</v>
      </c>
      <c r="Q6333" s="227">
        <v>0.0043600000000000002</v>
      </c>
      <c r="R6333" s="227">
        <f>Q6333*H6333</f>
        <v>0.082403999999999991</v>
      </c>
      <c r="S6333" s="227">
        <v>0</v>
      </c>
      <c r="T6333" s="228">
        <f>S6333*H6333</f>
        <v>0</v>
      </c>
      <c r="U6333" s="42"/>
      <c r="V6333" s="42"/>
      <c r="W6333" s="42"/>
      <c r="X6333" s="42"/>
      <c r="Y6333" s="42"/>
      <c r="Z6333" s="42"/>
      <c r="AA6333" s="42"/>
      <c r="AB6333" s="42"/>
      <c r="AC6333" s="42"/>
      <c r="AD6333" s="42"/>
      <c r="AE6333" s="42"/>
      <c r="AR6333" s="229" t="s">
        <v>462</v>
      </c>
      <c r="AT6333" s="229" t="s">
        <v>243</v>
      </c>
      <c r="AU6333" s="229" t="s">
        <v>93</v>
      </c>
      <c r="AY6333" s="20" t="s">
        <v>241</v>
      </c>
      <c r="BE6333" s="230">
        <f>IF(N6333="základní",J6333,0)</f>
        <v>0</v>
      </c>
      <c r="BF6333" s="230">
        <f>IF(N6333="snížená",J6333,0)</f>
        <v>0</v>
      </c>
      <c r="BG6333" s="230">
        <f>IF(N6333="zákl. přenesená",J6333,0)</f>
        <v>0</v>
      </c>
      <c r="BH6333" s="230">
        <f>IF(N6333="sníž. přenesená",J6333,0)</f>
        <v>0</v>
      </c>
      <c r="BI6333" s="230">
        <f>IF(N6333="nulová",J6333,0)</f>
        <v>0</v>
      </c>
      <c r="BJ6333" s="20" t="s">
        <v>23</v>
      </c>
      <c r="BK6333" s="230">
        <f>ROUND(I6333*H6333,2)</f>
        <v>0</v>
      </c>
      <c r="BL6333" s="20" t="s">
        <v>462</v>
      </c>
      <c r="BM6333" s="229" t="s">
        <v>5611</v>
      </c>
    </row>
    <row r="6334" s="13" customFormat="1">
      <c r="A6334" s="13"/>
      <c r="B6334" s="236"/>
      <c r="C6334" s="237"/>
      <c r="D6334" s="238" t="s">
        <v>252</v>
      </c>
      <c r="E6334" s="239" t="s">
        <v>39</v>
      </c>
      <c r="F6334" s="240" t="s">
        <v>3055</v>
      </c>
      <c r="G6334" s="237"/>
      <c r="H6334" s="239" t="s">
        <v>39</v>
      </c>
      <c r="I6334" s="241"/>
      <c r="J6334" s="237"/>
      <c r="K6334" s="237"/>
      <c r="L6334" s="242"/>
      <c r="M6334" s="243"/>
      <c r="N6334" s="244"/>
      <c r="O6334" s="244"/>
      <c r="P6334" s="244"/>
      <c r="Q6334" s="244"/>
      <c r="R6334" s="244"/>
      <c r="S6334" s="244"/>
      <c r="T6334" s="245"/>
      <c r="U6334" s="13"/>
      <c r="V6334" s="13"/>
      <c r="W6334" s="13"/>
      <c r="X6334" s="13"/>
      <c r="Y6334" s="13"/>
      <c r="Z6334" s="13"/>
      <c r="AA6334" s="13"/>
      <c r="AB6334" s="13"/>
      <c r="AC6334" s="13"/>
      <c r="AD6334" s="13"/>
      <c r="AE6334" s="13"/>
      <c r="AT6334" s="246" t="s">
        <v>252</v>
      </c>
      <c r="AU6334" s="246" t="s">
        <v>93</v>
      </c>
      <c r="AV6334" s="13" t="s">
        <v>23</v>
      </c>
      <c r="AW6334" s="13" t="s">
        <v>46</v>
      </c>
      <c r="AX6334" s="13" t="s">
        <v>85</v>
      </c>
      <c r="AY6334" s="246" t="s">
        <v>241</v>
      </c>
    </row>
    <row r="6335" s="14" customFormat="1">
      <c r="A6335" s="14"/>
      <c r="B6335" s="247"/>
      <c r="C6335" s="248"/>
      <c r="D6335" s="238" t="s">
        <v>252</v>
      </c>
      <c r="E6335" s="249" t="s">
        <v>39</v>
      </c>
      <c r="F6335" s="250" t="s">
        <v>5612</v>
      </c>
      <c r="G6335" s="248"/>
      <c r="H6335" s="251">
        <v>18.899999999999999</v>
      </c>
      <c r="I6335" s="252"/>
      <c r="J6335" s="248"/>
      <c r="K6335" s="248"/>
      <c r="L6335" s="253"/>
      <c r="M6335" s="254"/>
      <c r="N6335" s="255"/>
      <c r="O6335" s="255"/>
      <c r="P6335" s="255"/>
      <c r="Q6335" s="255"/>
      <c r="R6335" s="255"/>
      <c r="S6335" s="255"/>
      <c r="T6335" s="256"/>
      <c r="U6335" s="14"/>
      <c r="V6335" s="14"/>
      <c r="W6335" s="14"/>
      <c r="X6335" s="14"/>
      <c r="Y6335" s="14"/>
      <c r="Z6335" s="14"/>
      <c r="AA6335" s="14"/>
      <c r="AB6335" s="14"/>
      <c r="AC6335" s="14"/>
      <c r="AD6335" s="14"/>
      <c r="AE6335" s="14"/>
      <c r="AT6335" s="257" t="s">
        <v>252</v>
      </c>
      <c r="AU6335" s="257" t="s">
        <v>93</v>
      </c>
      <c r="AV6335" s="14" t="s">
        <v>93</v>
      </c>
      <c r="AW6335" s="14" t="s">
        <v>46</v>
      </c>
      <c r="AX6335" s="14" t="s">
        <v>23</v>
      </c>
      <c r="AY6335" s="257" t="s">
        <v>241</v>
      </c>
    </row>
    <row r="6336" s="2" customFormat="1" ht="16.5" customHeight="1">
      <c r="A6336" s="42"/>
      <c r="B6336" s="43"/>
      <c r="C6336" s="218" t="s">
        <v>5613</v>
      </c>
      <c r="D6336" s="218" t="s">
        <v>243</v>
      </c>
      <c r="E6336" s="219" t="s">
        <v>5614</v>
      </c>
      <c r="F6336" s="220" t="s">
        <v>5615</v>
      </c>
      <c r="G6336" s="221" t="s">
        <v>515</v>
      </c>
      <c r="H6336" s="222">
        <v>20.699999999999999</v>
      </c>
      <c r="I6336" s="223"/>
      <c r="J6336" s="224">
        <f>ROUND(I6336*H6336,2)</f>
        <v>0</v>
      </c>
      <c r="K6336" s="220" t="s">
        <v>1267</v>
      </c>
      <c r="L6336" s="48"/>
      <c r="M6336" s="225" t="s">
        <v>39</v>
      </c>
      <c r="N6336" s="226" t="s">
        <v>56</v>
      </c>
      <c r="O6336" s="88"/>
      <c r="P6336" s="227">
        <f>O6336*H6336</f>
        <v>0</v>
      </c>
      <c r="Q6336" s="227">
        <v>0.0035000000000000001</v>
      </c>
      <c r="R6336" s="227">
        <f>Q6336*H6336</f>
        <v>0.072450000000000001</v>
      </c>
      <c r="S6336" s="227">
        <v>0</v>
      </c>
      <c r="T6336" s="228">
        <f>S6336*H6336</f>
        <v>0</v>
      </c>
      <c r="U6336" s="42"/>
      <c r="V6336" s="42"/>
      <c r="W6336" s="42"/>
      <c r="X6336" s="42"/>
      <c r="Y6336" s="42"/>
      <c r="Z6336" s="42"/>
      <c r="AA6336" s="42"/>
      <c r="AB6336" s="42"/>
      <c r="AC6336" s="42"/>
      <c r="AD6336" s="42"/>
      <c r="AE6336" s="42"/>
      <c r="AR6336" s="229" t="s">
        <v>462</v>
      </c>
      <c r="AT6336" s="229" t="s">
        <v>243</v>
      </c>
      <c r="AU6336" s="229" t="s">
        <v>93</v>
      </c>
      <c r="AY6336" s="20" t="s">
        <v>241</v>
      </c>
      <c r="BE6336" s="230">
        <f>IF(N6336="základní",J6336,0)</f>
        <v>0</v>
      </c>
      <c r="BF6336" s="230">
        <f>IF(N6336="snížená",J6336,0)</f>
        <v>0</v>
      </c>
      <c r="BG6336" s="230">
        <f>IF(N6336="zákl. přenesená",J6336,0)</f>
        <v>0</v>
      </c>
      <c r="BH6336" s="230">
        <f>IF(N6336="sníž. přenesená",J6336,0)</f>
        <v>0</v>
      </c>
      <c r="BI6336" s="230">
        <f>IF(N6336="nulová",J6336,0)</f>
        <v>0</v>
      </c>
      <c r="BJ6336" s="20" t="s">
        <v>23</v>
      </c>
      <c r="BK6336" s="230">
        <f>ROUND(I6336*H6336,2)</f>
        <v>0</v>
      </c>
      <c r="BL6336" s="20" t="s">
        <v>462</v>
      </c>
      <c r="BM6336" s="229" t="s">
        <v>5616</v>
      </c>
    </row>
    <row r="6337" s="13" customFormat="1">
      <c r="A6337" s="13"/>
      <c r="B6337" s="236"/>
      <c r="C6337" s="237"/>
      <c r="D6337" s="238" t="s">
        <v>252</v>
      </c>
      <c r="E6337" s="239" t="s">
        <v>39</v>
      </c>
      <c r="F6337" s="240" t="s">
        <v>3055</v>
      </c>
      <c r="G6337" s="237"/>
      <c r="H6337" s="239" t="s">
        <v>39</v>
      </c>
      <c r="I6337" s="241"/>
      <c r="J6337" s="237"/>
      <c r="K6337" s="237"/>
      <c r="L6337" s="242"/>
      <c r="M6337" s="243"/>
      <c r="N6337" s="244"/>
      <c r="O6337" s="244"/>
      <c r="P6337" s="244"/>
      <c r="Q6337" s="244"/>
      <c r="R6337" s="244"/>
      <c r="S6337" s="244"/>
      <c r="T6337" s="245"/>
      <c r="U6337" s="13"/>
      <c r="V6337" s="13"/>
      <c r="W6337" s="13"/>
      <c r="X6337" s="13"/>
      <c r="Y6337" s="13"/>
      <c r="Z6337" s="13"/>
      <c r="AA6337" s="13"/>
      <c r="AB6337" s="13"/>
      <c r="AC6337" s="13"/>
      <c r="AD6337" s="13"/>
      <c r="AE6337" s="13"/>
      <c r="AT6337" s="246" t="s">
        <v>252</v>
      </c>
      <c r="AU6337" s="246" t="s">
        <v>93</v>
      </c>
      <c r="AV6337" s="13" t="s">
        <v>23</v>
      </c>
      <c r="AW6337" s="13" t="s">
        <v>46</v>
      </c>
      <c r="AX6337" s="13" t="s">
        <v>85</v>
      </c>
      <c r="AY6337" s="246" t="s">
        <v>241</v>
      </c>
    </row>
    <row r="6338" s="14" customFormat="1">
      <c r="A6338" s="14"/>
      <c r="B6338" s="247"/>
      <c r="C6338" s="248"/>
      <c r="D6338" s="238" t="s">
        <v>252</v>
      </c>
      <c r="E6338" s="249" t="s">
        <v>39</v>
      </c>
      <c r="F6338" s="250" t="s">
        <v>5617</v>
      </c>
      <c r="G6338" s="248"/>
      <c r="H6338" s="251">
        <v>20.699999999999999</v>
      </c>
      <c r="I6338" s="252"/>
      <c r="J6338" s="248"/>
      <c r="K6338" s="248"/>
      <c r="L6338" s="253"/>
      <c r="M6338" s="254"/>
      <c r="N6338" s="255"/>
      <c r="O6338" s="255"/>
      <c r="P6338" s="255"/>
      <c r="Q6338" s="255"/>
      <c r="R6338" s="255"/>
      <c r="S6338" s="255"/>
      <c r="T6338" s="256"/>
      <c r="U6338" s="14"/>
      <c r="V6338" s="14"/>
      <c r="W6338" s="14"/>
      <c r="X6338" s="14"/>
      <c r="Y6338" s="14"/>
      <c r="Z6338" s="14"/>
      <c r="AA6338" s="14"/>
      <c r="AB6338" s="14"/>
      <c r="AC6338" s="14"/>
      <c r="AD6338" s="14"/>
      <c r="AE6338" s="14"/>
      <c r="AT6338" s="257" t="s">
        <v>252</v>
      </c>
      <c r="AU6338" s="257" t="s">
        <v>93</v>
      </c>
      <c r="AV6338" s="14" t="s">
        <v>93</v>
      </c>
      <c r="AW6338" s="14" t="s">
        <v>46</v>
      </c>
      <c r="AX6338" s="14" t="s">
        <v>23</v>
      </c>
      <c r="AY6338" s="257" t="s">
        <v>241</v>
      </c>
    </row>
    <row r="6339" s="2" customFormat="1" ht="21.75" customHeight="1">
      <c r="A6339" s="42"/>
      <c r="B6339" s="43"/>
      <c r="C6339" s="218" t="s">
        <v>5618</v>
      </c>
      <c r="D6339" s="218" t="s">
        <v>243</v>
      </c>
      <c r="E6339" s="219" t="s">
        <v>5619</v>
      </c>
      <c r="F6339" s="220" t="s">
        <v>5620</v>
      </c>
      <c r="G6339" s="221" t="s">
        <v>561</v>
      </c>
      <c r="H6339" s="222">
        <v>1</v>
      </c>
      <c r="I6339" s="223"/>
      <c r="J6339" s="224">
        <f>ROUND(I6339*H6339,2)</f>
        <v>0</v>
      </c>
      <c r="K6339" s="220" t="s">
        <v>1267</v>
      </c>
      <c r="L6339" s="48"/>
      <c r="M6339" s="225" t="s">
        <v>39</v>
      </c>
      <c r="N6339" s="226" t="s">
        <v>56</v>
      </c>
      <c r="O6339" s="88"/>
      <c r="P6339" s="227">
        <f>O6339*H6339</f>
        <v>0</v>
      </c>
      <c r="Q6339" s="227">
        <v>0.00051000000000000004</v>
      </c>
      <c r="R6339" s="227">
        <f>Q6339*H6339</f>
        <v>0.00051000000000000004</v>
      </c>
      <c r="S6339" s="227">
        <v>0</v>
      </c>
      <c r="T6339" s="228">
        <f>S6339*H6339</f>
        <v>0</v>
      </c>
      <c r="U6339" s="42"/>
      <c r="V6339" s="42"/>
      <c r="W6339" s="42"/>
      <c r="X6339" s="42"/>
      <c r="Y6339" s="42"/>
      <c r="Z6339" s="42"/>
      <c r="AA6339" s="42"/>
      <c r="AB6339" s="42"/>
      <c r="AC6339" s="42"/>
      <c r="AD6339" s="42"/>
      <c r="AE6339" s="42"/>
      <c r="AR6339" s="229" t="s">
        <v>462</v>
      </c>
      <c r="AT6339" s="229" t="s">
        <v>243</v>
      </c>
      <c r="AU6339" s="229" t="s">
        <v>93</v>
      </c>
      <c r="AY6339" s="20" t="s">
        <v>241</v>
      </c>
      <c r="BE6339" s="230">
        <f>IF(N6339="základní",J6339,0)</f>
        <v>0</v>
      </c>
      <c r="BF6339" s="230">
        <f>IF(N6339="snížená",J6339,0)</f>
        <v>0</v>
      </c>
      <c r="BG6339" s="230">
        <f>IF(N6339="zákl. přenesená",J6339,0)</f>
        <v>0</v>
      </c>
      <c r="BH6339" s="230">
        <f>IF(N6339="sníž. přenesená",J6339,0)</f>
        <v>0</v>
      </c>
      <c r="BI6339" s="230">
        <f>IF(N6339="nulová",J6339,0)</f>
        <v>0</v>
      </c>
      <c r="BJ6339" s="20" t="s">
        <v>23</v>
      </c>
      <c r="BK6339" s="230">
        <f>ROUND(I6339*H6339,2)</f>
        <v>0</v>
      </c>
      <c r="BL6339" s="20" t="s">
        <v>462</v>
      </c>
      <c r="BM6339" s="229" t="s">
        <v>5621</v>
      </c>
    </row>
    <row r="6340" s="13" customFormat="1">
      <c r="A6340" s="13"/>
      <c r="B6340" s="236"/>
      <c r="C6340" s="237"/>
      <c r="D6340" s="238" t="s">
        <v>252</v>
      </c>
      <c r="E6340" s="239" t="s">
        <v>39</v>
      </c>
      <c r="F6340" s="240" t="s">
        <v>3055</v>
      </c>
      <c r="G6340" s="237"/>
      <c r="H6340" s="239" t="s">
        <v>39</v>
      </c>
      <c r="I6340" s="241"/>
      <c r="J6340" s="237"/>
      <c r="K6340" s="237"/>
      <c r="L6340" s="242"/>
      <c r="M6340" s="243"/>
      <c r="N6340" s="244"/>
      <c r="O6340" s="244"/>
      <c r="P6340" s="244"/>
      <c r="Q6340" s="244"/>
      <c r="R6340" s="244"/>
      <c r="S6340" s="244"/>
      <c r="T6340" s="245"/>
      <c r="U6340" s="13"/>
      <c r="V6340" s="13"/>
      <c r="W6340" s="13"/>
      <c r="X6340" s="13"/>
      <c r="Y6340" s="13"/>
      <c r="Z6340" s="13"/>
      <c r="AA6340" s="13"/>
      <c r="AB6340" s="13"/>
      <c r="AC6340" s="13"/>
      <c r="AD6340" s="13"/>
      <c r="AE6340" s="13"/>
      <c r="AT6340" s="246" t="s">
        <v>252</v>
      </c>
      <c r="AU6340" s="246" t="s">
        <v>93</v>
      </c>
      <c r="AV6340" s="13" t="s">
        <v>23</v>
      </c>
      <c r="AW6340" s="13" t="s">
        <v>46</v>
      </c>
      <c r="AX6340" s="13" t="s">
        <v>85</v>
      </c>
      <c r="AY6340" s="246" t="s">
        <v>241</v>
      </c>
    </row>
    <row r="6341" s="14" customFormat="1">
      <c r="A6341" s="14"/>
      <c r="B6341" s="247"/>
      <c r="C6341" s="248"/>
      <c r="D6341" s="238" t="s">
        <v>252</v>
      </c>
      <c r="E6341" s="249" t="s">
        <v>39</v>
      </c>
      <c r="F6341" s="250" t="s">
        <v>5622</v>
      </c>
      <c r="G6341" s="248"/>
      <c r="H6341" s="251">
        <v>1</v>
      </c>
      <c r="I6341" s="252"/>
      <c r="J6341" s="248"/>
      <c r="K6341" s="248"/>
      <c r="L6341" s="253"/>
      <c r="M6341" s="254"/>
      <c r="N6341" s="255"/>
      <c r="O6341" s="255"/>
      <c r="P6341" s="255"/>
      <c r="Q6341" s="255"/>
      <c r="R6341" s="255"/>
      <c r="S6341" s="255"/>
      <c r="T6341" s="256"/>
      <c r="U6341" s="14"/>
      <c r="V6341" s="14"/>
      <c r="W6341" s="14"/>
      <c r="X6341" s="14"/>
      <c r="Y6341" s="14"/>
      <c r="Z6341" s="14"/>
      <c r="AA6341" s="14"/>
      <c r="AB6341" s="14"/>
      <c r="AC6341" s="14"/>
      <c r="AD6341" s="14"/>
      <c r="AE6341" s="14"/>
      <c r="AT6341" s="257" t="s">
        <v>252</v>
      </c>
      <c r="AU6341" s="257" t="s">
        <v>93</v>
      </c>
      <c r="AV6341" s="14" t="s">
        <v>93</v>
      </c>
      <c r="AW6341" s="14" t="s">
        <v>46</v>
      </c>
      <c r="AX6341" s="14" t="s">
        <v>23</v>
      </c>
      <c r="AY6341" s="257" t="s">
        <v>241</v>
      </c>
    </row>
    <row r="6342" s="2" customFormat="1" ht="21.75" customHeight="1">
      <c r="A6342" s="42"/>
      <c r="B6342" s="43"/>
      <c r="C6342" s="218" t="s">
        <v>5623</v>
      </c>
      <c r="D6342" s="218" t="s">
        <v>243</v>
      </c>
      <c r="E6342" s="219" t="s">
        <v>5624</v>
      </c>
      <c r="F6342" s="220" t="s">
        <v>5625</v>
      </c>
      <c r="G6342" s="221" t="s">
        <v>515</v>
      </c>
      <c r="H6342" s="222">
        <v>0.5</v>
      </c>
      <c r="I6342" s="223"/>
      <c r="J6342" s="224">
        <f>ROUND(I6342*H6342,2)</f>
        <v>0</v>
      </c>
      <c r="K6342" s="220" t="s">
        <v>247</v>
      </c>
      <c r="L6342" s="48"/>
      <c r="M6342" s="225" t="s">
        <v>39</v>
      </c>
      <c r="N6342" s="226" t="s">
        <v>56</v>
      </c>
      <c r="O6342" s="88"/>
      <c r="P6342" s="227">
        <f>O6342*H6342</f>
        <v>0</v>
      </c>
      <c r="Q6342" s="227">
        <v>0.0027399999999999998</v>
      </c>
      <c r="R6342" s="227">
        <f>Q6342*H6342</f>
        <v>0.0013699999999999999</v>
      </c>
      <c r="S6342" s="227">
        <v>0</v>
      </c>
      <c r="T6342" s="228">
        <f>S6342*H6342</f>
        <v>0</v>
      </c>
      <c r="U6342" s="42"/>
      <c r="V6342" s="42"/>
      <c r="W6342" s="42"/>
      <c r="X6342" s="42"/>
      <c r="Y6342" s="42"/>
      <c r="Z6342" s="42"/>
      <c r="AA6342" s="42"/>
      <c r="AB6342" s="42"/>
      <c r="AC6342" s="42"/>
      <c r="AD6342" s="42"/>
      <c r="AE6342" s="42"/>
      <c r="AR6342" s="229" t="s">
        <v>462</v>
      </c>
      <c r="AT6342" s="229" t="s">
        <v>243</v>
      </c>
      <c r="AU6342" s="229" t="s">
        <v>93</v>
      </c>
      <c r="AY6342" s="20" t="s">
        <v>241</v>
      </c>
      <c r="BE6342" s="230">
        <f>IF(N6342="základní",J6342,0)</f>
        <v>0</v>
      </c>
      <c r="BF6342" s="230">
        <f>IF(N6342="snížená",J6342,0)</f>
        <v>0</v>
      </c>
      <c r="BG6342" s="230">
        <f>IF(N6342="zákl. přenesená",J6342,0)</f>
        <v>0</v>
      </c>
      <c r="BH6342" s="230">
        <f>IF(N6342="sníž. přenesená",J6342,0)</f>
        <v>0</v>
      </c>
      <c r="BI6342" s="230">
        <f>IF(N6342="nulová",J6342,0)</f>
        <v>0</v>
      </c>
      <c r="BJ6342" s="20" t="s">
        <v>23</v>
      </c>
      <c r="BK6342" s="230">
        <f>ROUND(I6342*H6342,2)</f>
        <v>0</v>
      </c>
      <c r="BL6342" s="20" t="s">
        <v>462</v>
      </c>
      <c r="BM6342" s="229" t="s">
        <v>5626</v>
      </c>
    </row>
    <row r="6343" s="2" customFormat="1">
      <c r="A6343" s="42"/>
      <c r="B6343" s="43"/>
      <c r="C6343" s="44"/>
      <c r="D6343" s="231" t="s">
        <v>250</v>
      </c>
      <c r="E6343" s="44"/>
      <c r="F6343" s="232" t="s">
        <v>5627</v>
      </c>
      <c r="G6343" s="44"/>
      <c r="H6343" s="44"/>
      <c r="I6343" s="233"/>
      <c r="J6343" s="44"/>
      <c r="K6343" s="44"/>
      <c r="L6343" s="48"/>
      <c r="M6343" s="234"/>
      <c r="N6343" s="235"/>
      <c r="O6343" s="88"/>
      <c r="P6343" s="88"/>
      <c r="Q6343" s="88"/>
      <c r="R6343" s="88"/>
      <c r="S6343" s="88"/>
      <c r="T6343" s="89"/>
      <c r="U6343" s="42"/>
      <c r="V6343" s="42"/>
      <c r="W6343" s="42"/>
      <c r="X6343" s="42"/>
      <c r="Y6343" s="42"/>
      <c r="Z6343" s="42"/>
      <c r="AA6343" s="42"/>
      <c r="AB6343" s="42"/>
      <c r="AC6343" s="42"/>
      <c r="AD6343" s="42"/>
      <c r="AE6343" s="42"/>
      <c r="AT6343" s="20" t="s">
        <v>250</v>
      </c>
      <c r="AU6343" s="20" t="s">
        <v>93</v>
      </c>
    </row>
    <row r="6344" s="13" customFormat="1">
      <c r="A6344" s="13"/>
      <c r="B6344" s="236"/>
      <c r="C6344" s="237"/>
      <c r="D6344" s="238" t="s">
        <v>252</v>
      </c>
      <c r="E6344" s="239" t="s">
        <v>39</v>
      </c>
      <c r="F6344" s="240" t="s">
        <v>1306</v>
      </c>
      <c r="G6344" s="237"/>
      <c r="H6344" s="239" t="s">
        <v>39</v>
      </c>
      <c r="I6344" s="241"/>
      <c r="J6344" s="237"/>
      <c r="K6344" s="237"/>
      <c r="L6344" s="242"/>
      <c r="M6344" s="243"/>
      <c r="N6344" s="244"/>
      <c r="O6344" s="244"/>
      <c r="P6344" s="244"/>
      <c r="Q6344" s="244"/>
      <c r="R6344" s="244"/>
      <c r="S6344" s="244"/>
      <c r="T6344" s="245"/>
      <c r="U6344" s="13"/>
      <c r="V6344" s="13"/>
      <c r="W6344" s="13"/>
      <c r="X6344" s="13"/>
      <c r="Y6344" s="13"/>
      <c r="Z6344" s="13"/>
      <c r="AA6344" s="13"/>
      <c r="AB6344" s="13"/>
      <c r="AC6344" s="13"/>
      <c r="AD6344" s="13"/>
      <c r="AE6344" s="13"/>
      <c r="AT6344" s="246" t="s">
        <v>252</v>
      </c>
      <c r="AU6344" s="246" t="s">
        <v>93</v>
      </c>
      <c r="AV6344" s="13" t="s">
        <v>23</v>
      </c>
      <c r="AW6344" s="13" t="s">
        <v>46</v>
      </c>
      <c r="AX6344" s="13" t="s">
        <v>85</v>
      </c>
      <c r="AY6344" s="246" t="s">
        <v>241</v>
      </c>
    </row>
    <row r="6345" s="13" customFormat="1">
      <c r="A6345" s="13"/>
      <c r="B6345" s="236"/>
      <c r="C6345" s="237"/>
      <c r="D6345" s="238" t="s">
        <v>252</v>
      </c>
      <c r="E6345" s="239" t="s">
        <v>39</v>
      </c>
      <c r="F6345" s="240" t="s">
        <v>5628</v>
      </c>
      <c r="G6345" s="237"/>
      <c r="H6345" s="239" t="s">
        <v>39</v>
      </c>
      <c r="I6345" s="241"/>
      <c r="J6345" s="237"/>
      <c r="K6345" s="237"/>
      <c r="L6345" s="242"/>
      <c r="M6345" s="243"/>
      <c r="N6345" s="244"/>
      <c r="O6345" s="244"/>
      <c r="P6345" s="244"/>
      <c r="Q6345" s="244"/>
      <c r="R6345" s="244"/>
      <c r="S6345" s="244"/>
      <c r="T6345" s="245"/>
      <c r="U6345" s="13"/>
      <c r="V6345" s="13"/>
      <c r="W6345" s="13"/>
      <c r="X6345" s="13"/>
      <c r="Y6345" s="13"/>
      <c r="Z6345" s="13"/>
      <c r="AA6345" s="13"/>
      <c r="AB6345" s="13"/>
      <c r="AC6345" s="13"/>
      <c r="AD6345" s="13"/>
      <c r="AE6345" s="13"/>
      <c r="AT6345" s="246" t="s">
        <v>252</v>
      </c>
      <c r="AU6345" s="246" t="s">
        <v>93</v>
      </c>
      <c r="AV6345" s="13" t="s">
        <v>23</v>
      </c>
      <c r="AW6345" s="13" t="s">
        <v>46</v>
      </c>
      <c r="AX6345" s="13" t="s">
        <v>85</v>
      </c>
      <c r="AY6345" s="246" t="s">
        <v>241</v>
      </c>
    </row>
    <row r="6346" s="14" customFormat="1">
      <c r="A6346" s="14"/>
      <c r="B6346" s="247"/>
      <c r="C6346" s="248"/>
      <c r="D6346" s="238" t="s">
        <v>252</v>
      </c>
      <c r="E6346" s="249" t="s">
        <v>39</v>
      </c>
      <c r="F6346" s="250" t="s">
        <v>5503</v>
      </c>
      <c r="G6346" s="248"/>
      <c r="H6346" s="251">
        <v>0.5</v>
      </c>
      <c r="I6346" s="252"/>
      <c r="J6346" s="248"/>
      <c r="K6346" s="248"/>
      <c r="L6346" s="253"/>
      <c r="M6346" s="254"/>
      <c r="N6346" s="255"/>
      <c r="O6346" s="255"/>
      <c r="P6346" s="255"/>
      <c r="Q6346" s="255"/>
      <c r="R6346" s="255"/>
      <c r="S6346" s="255"/>
      <c r="T6346" s="256"/>
      <c r="U6346" s="14"/>
      <c r="V6346" s="14"/>
      <c r="W6346" s="14"/>
      <c r="X6346" s="14"/>
      <c r="Y6346" s="14"/>
      <c r="Z6346" s="14"/>
      <c r="AA6346" s="14"/>
      <c r="AB6346" s="14"/>
      <c r="AC6346" s="14"/>
      <c r="AD6346" s="14"/>
      <c r="AE6346" s="14"/>
      <c r="AT6346" s="257" t="s">
        <v>252</v>
      </c>
      <c r="AU6346" s="257" t="s">
        <v>93</v>
      </c>
      <c r="AV6346" s="14" t="s">
        <v>93</v>
      </c>
      <c r="AW6346" s="14" t="s">
        <v>46</v>
      </c>
      <c r="AX6346" s="14" t="s">
        <v>23</v>
      </c>
      <c r="AY6346" s="257" t="s">
        <v>241</v>
      </c>
    </row>
    <row r="6347" s="2" customFormat="1" ht="24.15" customHeight="1">
      <c r="A6347" s="42"/>
      <c r="B6347" s="43"/>
      <c r="C6347" s="218" t="s">
        <v>5629</v>
      </c>
      <c r="D6347" s="218" t="s">
        <v>243</v>
      </c>
      <c r="E6347" s="219" t="s">
        <v>5630</v>
      </c>
      <c r="F6347" s="220" t="s">
        <v>5631</v>
      </c>
      <c r="G6347" s="221" t="s">
        <v>561</v>
      </c>
      <c r="H6347" s="222">
        <v>1</v>
      </c>
      <c r="I6347" s="223"/>
      <c r="J6347" s="224">
        <f>ROUND(I6347*H6347,2)</f>
        <v>0</v>
      </c>
      <c r="K6347" s="220" t="s">
        <v>247</v>
      </c>
      <c r="L6347" s="48"/>
      <c r="M6347" s="225" t="s">
        <v>39</v>
      </c>
      <c r="N6347" s="226" t="s">
        <v>56</v>
      </c>
      <c r="O6347" s="88"/>
      <c r="P6347" s="227">
        <f>O6347*H6347</f>
        <v>0</v>
      </c>
      <c r="Q6347" s="227">
        <v>0.00029999999999999997</v>
      </c>
      <c r="R6347" s="227">
        <f>Q6347*H6347</f>
        <v>0.00029999999999999997</v>
      </c>
      <c r="S6347" s="227">
        <v>0</v>
      </c>
      <c r="T6347" s="228">
        <f>S6347*H6347</f>
        <v>0</v>
      </c>
      <c r="U6347" s="42"/>
      <c r="V6347" s="42"/>
      <c r="W6347" s="42"/>
      <c r="X6347" s="42"/>
      <c r="Y6347" s="42"/>
      <c r="Z6347" s="42"/>
      <c r="AA6347" s="42"/>
      <c r="AB6347" s="42"/>
      <c r="AC6347" s="42"/>
      <c r="AD6347" s="42"/>
      <c r="AE6347" s="42"/>
      <c r="AR6347" s="229" t="s">
        <v>462</v>
      </c>
      <c r="AT6347" s="229" t="s">
        <v>243</v>
      </c>
      <c r="AU6347" s="229" t="s">
        <v>93</v>
      </c>
      <c r="AY6347" s="20" t="s">
        <v>241</v>
      </c>
      <c r="BE6347" s="230">
        <f>IF(N6347="základní",J6347,0)</f>
        <v>0</v>
      </c>
      <c r="BF6347" s="230">
        <f>IF(N6347="snížená",J6347,0)</f>
        <v>0</v>
      </c>
      <c r="BG6347" s="230">
        <f>IF(N6347="zákl. přenesená",J6347,0)</f>
        <v>0</v>
      </c>
      <c r="BH6347" s="230">
        <f>IF(N6347="sníž. přenesená",J6347,0)</f>
        <v>0</v>
      </c>
      <c r="BI6347" s="230">
        <f>IF(N6347="nulová",J6347,0)</f>
        <v>0</v>
      </c>
      <c r="BJ6347" s="20" t="s">
        <v>23</v>
      </c>
      <c r="BK6347" s="230">
        <f>ROUND(I6347*H6347,2)</f>
        <v>0</v>
      </c>
      <c r="BL6347" s="20" t="s">
        <v>462</v>
      </c>
      <c r="BM6347" s="229" t="s">
        <v>5632</v>
      </c>
    </row>
    <row r="6348" s="2" customFormat="1">
      <c r="A6348" s="42"/>
      <c r="B6348" s="43"/>
      <c r="C6348" s="44"/>
      <c r="D6348" s="231" t="s">
        <v>250</v>
      </c>
      <c r="E6348" s="44"/>
      <c r="F6348" s="232" t="s">
        <v>5633</v>
      </c>
      <c r="G6348" s="44"/>
      <c r="H6348" s="44"/>
      <c r="I6348" s="233"/>
      <c r="J6348" s="44"/>
      <c r="K6348" s="44"/>
      <c r="L6348" s="48"/>
      <c r="M6348" s="234"/>
      <c r="N6348" s="235"/>
      <c r="O6348" s="88"/>
      <c r="P6348" s="88"/>
      <c r="Q6348" s="88"/>
      <c r="R6348" s="88"/>
      <c r="S6348" s="88"/>
      <c r="T6348" s="89"/>
      <c r="U6348" s="42"/>
      <c r="V6348" s="42"/>
      <c r="W6348" s="42"/>
      <c r="X6348" s="42"/>
      <c r="Y6348" s="42"/>
      <c r="Z6348" s="42"/>
      <c r="AA6348" s="42"/>
      <c r="AB6348" s="42"/>
      <c r="AC6348" s="42"/>
      <c r="AD6348" s="42"/>
      <c r="AE6348" s="42"/>
      <c r="AT6348" s="20" t="s">
        <v>250</v>
      </c>
      <c r="AU6348" s="20" t="s">
        <v>93</v>
      </c>
    </row>
    <row r="6349" s="13" customFormat="1">
      <c r="A6349" s="13"/>
      <c r="B6349" s="236"/>
      <c r="C6349" s="237"/>
      <c r="D6349" s="238" t="s">
        <v>252</v>
      </c>
      <c r="E6349" s="239" t="s">
        <v>39</v>
      </c>
      <c r="F6349" s="240" t="s">
        <v>1306</v>
      </c>
      <c r="G6349" s="237"/>
      <c r="H6349" s="239" t="s">
        <v>39</v>
      </c>
      <c r="I6349" s="241"/>
      <c r="J6349" s="237"/>
      <c r="K6349" s="237"/>
      <c r="L6349" s="242"/>
      <c r="M6349" s="243"/>
      <c r="N6349" s="244"/>
      <c r="O6349" s="244"/>
      <c r="P6349" s="244"/>
      <c r="Q6349" s="244"/>
      <c r="R6349" s="244"/>
      <c r="S6349" s="244"/>
      <c r="T6349" s="245"/>
      <c r="U6349" s="13"/>
      <c r="V6349" s="13"/>
      <c r="W6349" s="13"/>
      <c r="X6349" s="13"/>
      <c r="Y6349" s="13"/>
      <c r="Z6349" s="13"/>
      <c r="AA6349" s="13"/>
      <c r="AB6349" s="13"/>
      <c r="AC6349" s="13"/>
      <c r="AD6349" s="13"/>
      <c r="AE6349" s="13"/>
      <c r="AT6349" s="246" t="s">
        <v>252</v>
      </c>
      <c r="AU6349" s="246" t="s">
        <v>93</v>
      </c>
      <c r="AV6349" s="13" t="s">
        <v>23</v>
      </c>
      <c r="AW6349" s="13" t="s">
        <v>46</v>
      </c>
      <c r="AX6349" s="13" t="s">
        <v>85</v>
      </c>
      <c r="AY6349" s="246" t="s">
        <v>241</v>
      </c>
    </row>
    <row r="6350" s="13" customFormat="1">
      <c r="A6350" s="13"/>
      <c r="B6350" s="236"/>
      <c r="C6350" s="237"/>
      <c r="D6350" s="238" t="s">
        <v>252</v>
      </c>
      <c r="E6350" s="239" t="s">
        <v>39</v>
      </c>
      <c r="F6350" s="240" t="s">
        <v>5628</v>
      </c>
      <c r="G6350" s="237"/>
      <c r="H6350" s="239" t="s">
        <v>39</v>
      </c>
      <c r="I6350" s="241"/>
      <c r="J6350" s="237"/>
      <c r="K6350" s="237"/>
      <c r="L6350" s="242"/>
      <c r="M6350" s="243"/>
      <c r="N6350" s="244"/>
      <c r="O6350" s="244"/>
      <c r="P6350" s="244"/>
      <c r="Q6350" s="244"/>
      <c r="R6350" s="244"/>
      <c r="S6350" s="244"/>
      <c r="T6350" s="245"/>
      <c r="U6350" s="13"/>
      <c r="V6350" s="13"/>
      <c r="W6350" s="13"/>
      <c r="X6350" s="13"/>
      <c r="Y6350" s="13"/>
      <c r="Z6350" s="13"/>
      <c r="AA6350" s="13"/>
      <c r="AB6350" s="13"/>
      <c r="AC6350" s="13"/>
      <c r="AD6350" s="13"/>
      <c r="AE6350" s="13"/>
      <c r="AT6350" s="246" t="s">
        <v>252</v>
      </c>
      <c r="AU6350" s="246" t="s">
        <v>93</v>
      </c>
      <c r="AV6350" s="13" t="s">
        <v>23</v>
      </c>
      <c r="AW6350" s="13" t="s">
        <v>46</v>
      </c>
      <c r="AX6350" s="13" t="s">
        <v>85</v>
      </c>
      <c r="AY6350" s="246" t="s">
        <v>241</v>
      </c>
    </row>
    <row r="6351" s="14" customFormat="1">
      <c r="A6351" s="14"/>
      <c r="B6351" s="247"/>
      <c r="C6351" s="248"/>
      <c r="D6351" s="238" t="s">
        <v>252</v>
      </c>
      <c r="E6351" s="249" t="s">
        <v>39</v>
      </c>
      <c r="F6351" s="250" t="s">
        <v>23</v>
      </c>
      <c r="G6351" s="248"/>
      <c r="H6351" s="251">
        <v>1</v>
      </c>
      <c r="I6351" s="252"/>
      <c r="J6351" s="248"/>
      <c r="K6351" s="248"/>
      <c r="L6351" s="253"/>
      <c r="M6351" s="254"/>
      <c r="N6351" s="255"/>
      <c r="O6351" s="255"/>
      <c r="P6351" s="255"/>
      <c r="Q6351" s="255"/>
      <c r="R6351" s="255"/>
      <c r="S6351" s="255"/>
      <c r="T6351" s="256"/>
      <c r="U6351" s="14"/>
      <c r="V6351" s="14"/>
      <c r="W6351" s="14"/>
      <c r="X6351" s="14"/>
      <c r="Y6351" s="14"/>
      <c r="Z6351" s="14"/>
      <c r="AA6351" s="14"/>
      <c r="AB6351" s="14"/>
      <c r="AC6351" s="14"/>
      <c r="AD6351" s="14"/>
      <c r="AE6351" s="14"/>
      <c r="AT6351" s="257" t="s">
        <v>252</v>
      </c>
      <c r="AU6351" s="257" t="s">
        <v>93</v>
      </c>
      <c r="AV6351" s="14" t="s">
        <v>93</v>
      </c>
      <c r="AW6351" s="14" t="s">
        <v>46</v>
      </c>
      <c r="AX6351" s="14" t="s">
        <v>23</v>
      </c>
      <c r="AY6351" s="257" t="s">
        <v>241</v>
      </c>
    </row>
    <row r="6352" s="2" customFormat="1" ht="24.15" customHeight="1">
      <c r="A6352" s="42"/>
      <c r="B6352" s="43"/>
      <c r="C6352" s="218" t="s">
        <v>5634</v>
      </c>
      <c r="D6352" s="218" t="s">
        <v>243</v>
      </c>
      <c r="E6352" s="219" t="s">
        <v>5635</v>
      </c>
      <c r="F6352" s="220" t="s">
        <v>5636</v>
      </c>
      <c r="G6352" s="221" t="s">
        <v>515</v>
      </c>
      <c r="H6352" s="222">
        <v>4</v>
      </c>
      <c r="I6352" s="223"/>
      <c r="J6352" s="224">
        <f>ROUND(I6352*H6352,2)</f>
        <v>0</v>
      </c>
      <c r="K6352" s="220" t="s">
        <v>247</v>
      </c>
      <c r="L6352" s="48"/>
      <c r="M6352" s="225" t="s">
        <v>39</v>
      </c>
      <c r="N6352" s="226" t="s">
        <v>56</v>
      </c>
      <c r="O6352" s="88"/>
      <c r="P6352" s="227">
        <f>O6352*H6352</f>
        <v>0</v>
      </c>
      <c r="Q6352" s="227">
        <v>0.0011100000000000001</v>
      </c>
      <c r="R6352" s="227">
        <f>Q6352*H6352</f>
        <v>0.0044400000000000004</v>
      </c>
      <c r="S6352" s="227">
        <v>0</v>
      </c>
      <c r="T6352" s="228">
        <f>S6352*H6352</f>
        <v>0</v>
      </c>
      <c r="U6352" s="42"/>
      <c r="V6352" s="42"/>
      <c r="W6352" s="42"/>
      <c r="X6352" s="42"/>
      <c r="Y6352" s="42"/>
      <c r="Z6352" s="42"/>
      <c r="AA6352" s="42"/>
      <c r="AB6352" s="42"/>
      <c r="AC6352" s="42"/>
      <c r="AD6352" s="42"/>
      <c r="AE6352" s="42"/>
      <c r="AR6352" s="229" t="s">
        <v>462</v>
      </c>
      <c r="AT6352" s="229" t="s">
        <v>243</v>
      </c>
      <c r="AU6352" s="229" t="s">
        <v>93</v>
      </c>
      <c r="AY6352" s="20" t="s">
        <v>241</v>
      </c>
      <c r="BE6352" s="230">
        <f>IF(N6352="základní",J6352,0)</f>
        <v>0</v>
      </c>
      <c r="BF6352" s="230">
        <f>IF(N6352="snížená",J6352,0)</f>
        <v>0</v>
      </c>
      <c r="BG6352" s="230">
        <f>IF(N6352="zákl. přenesená",J6352,0)</f>
        <v>0</v>
      </c>
      <c r="BH6352" s="230">
        <f>IF(N6352="sníž. přenesená",J6352,0)</f>
        <v>0</v>
      </c>
      <c r="BI6352" s="230">
        <f>IF(N6352="nulová",J6352,0)</f>
        <v>0</v>
      </c>
      <c r="BJ6352" s="20" t="s">
        <v>23</v>
      </c>
      <c r="BK6352" s="230">
        <f>ROUND(I6352*H6352,2)</f>
        <v>0</v>
      </c>
      <c r="BL6352" s="20" t="s">
        <v>462</v>
      </c>
      <c r="BM6352" s="229" t="s">
        <v>5637</v>
      </c>
    </row>
    <row r="6353" s="2" customFormat="1">
      <c r="A6353" s="42"/>
      <c r="B6353" s="43"/>
      <c r="C6353" s="44"/>
      <c r="D6353" s="231" t="s">
        <v>250</v>
      </c>
      <c r="E6353" s="44"/>
      <c r="F6353" s="232" t="s">
        <v>5638</v>
      </c>
      <c r="G6353" s="44"/>
      <c r="H6353" s="44"/>
      <c r="I6353" s="233"/>
      <c r="J6353" s="44"/>
      <c r="K6353" s="44"/>
      <c r="L6353" s="48"/>
      <c r="M6353" s="234"/>
      <c r="N6353" s="235"/>
      <c r="O6353" s="88"/>
      <c r="P6353" s="88"/>
      <c r="Q6353" s="88"/>
      <c r="R6353" s="88"/>
      <c r="S6353" s="88"/>
      <c r="T6353" s="89"/>
      <c r="U6353" s="42"/>
      <c r="V6353" s="42"/>
      <c r="W6353" s="42"/>
      <c r="X6353" s="42"/>
      <c r="Y6353" s="42"/>
      <c r="Z6353" s="42"/>
      <c r="AA6353" s="42"/>
      <c r="AB6353" s="42"/>
      <c r="AC6353" s="42"/>
      <c r="AD6353" s="42"/>
      <c r="AE6353" s="42"/>
      <c r="AT6353" s="20" t="s">
        <v>250</v>
      </c>
      <c r="AU6353" s="20" t="s">
        <v>93</v>
      </c>
    </row>
    <row r="6354" s="13" customFormat="1">
      <c r="A6354" s="13"/>
      <c r="B6354" s="236"/>
      <c r="C6354" s="237"/>
      <c r="D6354" s="238" t="s">
        <v>252</v>
      </c>
      <c r="E6354" s="239" t="s">
        <v>39</v>
      </c>
      <c r="F6354" s="240" t="s">
        <v>1306</v>
      </c>
      <c r="G6354" s="237"/>
      <c r="H6354" s="239" t="s">
        <v>39</v>
      </c>
      <c r="I6354" s="241"/>
      <c r="J6354" s="237"/>
      <c r="K6354" s="237"/>
      <c r="L6354" s="242"/>
      <c r="M6354" s="243"/>
      <c r="N6354" s="244"/>
      <c r="O6354" s="244"/>
      <c r="P6354" s="244"/>
      <c r="Q6354" s="244"/>
      <c r="R6354" s="244"/>
      <c r="S6354" s="244"/>
      <c r="T6354" s="245"/>
      <c r="U6354" s="13"/>
      <c r="V6354" s="13"/>
      <c r="W6354" s="13"/>
      <c r="X6354" s="13"/>
      <c r="Y6354" s="13"/>
      <c r="Z6354" s="13"/>
      <c r="AA6354" s="13"/>
      <c r="AB6354" s="13"/>
      <c r="AC6354" s="13"/>
      <c r="AD6354" s="13"/>
      <c r="AE6354" s="13"/>
      <c r="AT6354" s="246" t="s">
        <v>252</v>
      </c>
      <c r="AU6354" s="246" t="s">
        <v>93</v>
      </c>
      <c r="AV6354" s="13" t="s">
        <v>23</v>
      </c>
      <c r="AW6354" s="13" t="s">
        <v>46</v>
      </c>
      <c r="AX6354" s="13" t="s">
        <v>85</v>
      </c>
      <c r="AY6354" s="246" t="s">
        <v>241</v>
      </c>
    </row>
    <row r="6355" s="13" customFormat="1">
      <c r="A6355" s="13"/>
      <c r="B6355" s="236"/>
      <c r="C6355" s="237"/>
      <c r="D6355" s="238" t="s">
        <v>252</v>
      </c>
      <c r="E6355" s="239" t="s">
        <v>39</v>
      </c>
      <c r="F6355" s="240" t="s">
        <v>5628</v>
      </c>
      <c r="G6355" s="237"/>
      <c r="H6355" s="239" t="s">
        <v>39</v>
      </c>
      <c r="I6355" s="241"/>
      <c r="J6355" s="237"/>
      <c r="K6355" s="237"/>
      <c r="L6355" s="242"/>
      <c r="M6355" s="243"/>
      <c r="N6355" s="244"/>
      <c r="O6355" s="244"/>
      <c r="P6355" s="244"/>
      <c r="Q6355" s="244"/>
      <c r="R6355" s="244"/>
      <c r="S6355" s="244"/>
      <c r="T6355" s="245"/>
      <c r="U6355" s="13"/>
      <c r="V6355" s="13"/>
      <c r="W6355" s="13"/>
      <c r="X6355" s="13"/>
      <c r="Y6355" s="13"/>
      <c r="Z6355" s="13"/>
      <c r="AA6355" s="13"/>
      <c r="AB6355" s="13"/>
      <c r="AC6355" s="13"/>
      <c r="AD6355" s="13"/>
      <c r="AE6355" s="13"/>
      <c r="AT6355" s="246" t="s">
        <v>252</v>
      </c>
      <c r="AU6355" s="246" t="s">
        <v>93</v>
      </c>
      <c r="AV6355" s="13" t="s">
        <v>23</v>
      </c>
      <c r="AW6355" s="13" t="s">
        <v>46</v>
      </c>
      <c r="AX6355" s="13" t="s">
        <v>85</v>
      </c>
      <c r="AY6355" s="246" t="s">
        <v>241</v>
      </c>
    </row>
    <row r="6356" s="14" customFormat="1">
      <c r="A6356" s="14"/>
      <c r="B6356" s="247"/>
      <c r="C6356" s="248"/>
      <c r="D6356" s="238" t="s">
        <v>252</v>
      </c>
      <c r="E6356" s="249" t="s">
        <v>39</v>
      </c>
      <c r="F6356" s="250" t="s">
        <v>5639</v>
      </c>
      <c r="G6356" s="248"/>
      <c r="H6356" s="251">
        <v>4</v>
      </c>
      <c r="I6356" s="252"/>
      <c r="J6356" s="248"/>
      <c r="K6356" s="248"/>
      <c r="L6356" s="253"/>
      <c r="M6356" s="254"/>
      <c r="N6356" s="255"/>
      <c r="O6356" s="255"/>
      <c r="P6356" s="255"/>
      <c r="Q6356" s="255"/>
      <c r="R6356" s="255"/>
      <c r="S6356" s="255"/>
      <c r="T6356" s="256"/>
      <c r="U6356" s="14"/>
      <c r="V6356" s="14"/>
      <c r="W6356" s="14"/>
      <c r="X6356" s="14"/>
      <c r="Y6356" s="14"/>
      <c r="Z6356" s="14"/>
      <c r="AA6356" s="14"/>
      <c r="AB6356" s="14"/>
      <c r="AC6356" s="14"/>
      <c r="AD6356" s="14"/>
      <c r="AE6356" s="14"/>
      <c r="AT6356" s="257" t="s">
        <v>252</v>
      </c>
      <c r="AU6356" s="257" t="s">
        <v>93</v>
      </c>
      <c r="AV6356" s="14" t="s">
        <v>93</v>
      </c>
      <c r="AW6356" s="14" t="s">
        <v>46</v>
      </c>
      <c r="AX6356" s="14" t="s">
        <v>23</v>
      </c>
      <c r="AY6356" s="257" t="s">
        <v>241</v>
      </c>
    </row>
    <row r="6357" s="2" customFormat="1" ht="33" customHeight="1">
      <c r="A6357" s="42"/>
      <c r="B6357" s="43"/>
      <c r="C6357" s="218" t="s">
        <v>5640</v>
      </c>
      <c r="D6357" s="218" t="s">
        <v>243</v>
      </c>
      <c r="E6357" s="219" t="s">
        <v>5641</v>
      </c>
      <c r="F6357" s="220" t="s">
        <v>5642</v>
      </c>
      <c r="G6357" s="221" t="s">
        <v>430</v>
      </c>
      <c r="H6357" s="222">
        <v>1.585</v>
      </c>
      <c r="I6357" s="223"/>
      <c r="J6357" s="224">
        <f>ROUND(I6357*H6357,2)</f>
        <v>0</v>
      </c>
      <c r="K6357" s="220" t="s">
        <v>247</v>
      </c>
      <c r="L6357" s="48"/>
      <c r="M6357" s="225" t="s">
        <v>39</v>
      </c>
      <c r="N6357" s="226" t="s">
        <v>56</v>
      </c>
      <c r="O6357" s="88"/>
      <c r="P6357" s="227">
        <f>O6357*H6357</f>
        <v>0</v>
      </c>
      <c r="Q6357" s="227">
        <v>0</v>
      </c>
      <c r="R6357" s="227">
        <f>Q6357*H6357</f>
        <v>0</v>
      </c>
      <c r="S6357" s="227">
        <v>0</v>
      </c>
      <c r="T6357" s="228">
        <f>S6357*H6357</f>
        <v>0</v>
      </c>
      <c r="U6357" s="42"/>
      <c r="V6357" s="42"/>
      <c r="W6357" s="42"/>
      <c r="X6357" s="42"/>
      <c r="Y6357" s="42"/>
      <c r="Z6357" s="42"/>
      <c r="AA6357" s="42"/>
      <c r="AB6357" s="42"/>
      <c r="AC6357" s="42"/>
      <c r="AD6357" s="42"/>
      <c r="AE6357" s="42"/>
      <c r="AR6357" s="229" t="s">
        <v>462</v>
      </c>
      <c r="AT6357" s="229" t="s">
        <v>243</v>
      </c>
      <c r="AU6357" s="229" t="s">
        <v>93</v>
      </c>
      <c r="AY6357" s="20" t="s">
        <v>241</v>
      </c>
      <c r="BE6357" s="230">
        <f>IF(N6357="základní",J6357,0)</f>
        <v>0</v>
      </c>
      <c r="BF6357" s="230">
        <f>IF(N6357="snížená",J6357,0)</f>
        <v>0</v>
      </c>
      <c r="BG6357" s="230">
        <f>IF(N6357="zákl. přenesená",J6357,0)</f>
        <v>0</v>
      </c>
      <c r="BH6357" s="230">
        <f>IF(N6357="sníž. přenesená",J6357,0)</f>
        <v>0</v>
      </c>
      <c r="BI6357" s="230">
        <f>IF(N6357="nulová",J6357,0)</f>
        <v>0</v>
      </c>
      <c r="BJ6357" s="20" t="s">
        <v>23</v>
      </c>
      <c r="BK6357" s="230">
        <f>ROUND(I6357*H6357,2)</f>
        <v>0</v>
      </c>
      <c r="BL6357" s="20" t="s">
        <v>462</v>
      </c>
      <c r="BM6357" s="229" t="s">
        <v>5643</v>
      </c>
    </row>
    <row r="6358" s="2" customFormat="1">
      <c r="A6358" s="42"/>
      <c r="B6358" s="43"/>
      <c r="C6358" s="44"/>
      <c r="D6358" s="231" t="s">
        <v>250</v>
      </c>
      <c r="E6358" s="44"/>
      <c r="F6358" s="232" t="s">
        <v>5644</v>
      </c>
      <c r="G6358" s="44"/>
      <c r="H6358" s="44"/>
      <c r="I6358" s="233"/>
      <c r="J6358" s="44"/>
      <c r="K6358" s="44"/>
      <c r="L6358" s="48"/>
      <c r="M6358" s="234"/>
      <c r="N6358" s="235"/>
      <c r="O6358" s="88"/>
      <c r="P6358" s="88"/>
      <c r="Q6358" s="88"/>
      <c r="R6358" s="88"/>
      <c r="S6358" s="88"/>
      <c r="T6358" s="89"/>
      <c r="U6358" s="42"/>
      <c r="V6358" s="42"/>
      <c r="W6358" s="42"/>
      <c r="X6358" s="42"/>
      <c r="Y6358" s="42"/>
      <c r="Z6358" s="42"/>
      <c r="AA6358" s="42"/>
      <c r="AB6358" s="42"/>
      <c r="AC6358" s="42"/>
      <c r="AD6358" s="42"/>
      <c r="AE6358" s="42"/>
      <c r="AT6358" s="20" t="s">
        <v>250</v>
      </c>
      <c r="AU6358" s="20" t="s">
        <v>93</v>
      </c>
    </row>
    <row r="6359" s="2" customFormat="1" ht="37.8" customHeight="1">
      <c r="A6359" s="42"/>
      <c r="B6359" s="43"/>
      <c r="C6359" s="218" t="s">
        <v>5645</v>
      </c>
      <c r="D6359" s="218" t="s">
        <v>243</v>
      </c>
      <c r="E6359" s="219" t="s">
        <v>5646</v>
      </c>
      <c r="F6359" s="220" t="s">
        <v>5647</v>
      </c>
      <c r="G6359" s="221" t="s">
        <v>430</v>
      </c>
      <c r="H6359" s="222">
        <v>1.585</v>
      </c>
      <c r="I6359" s="223"/>
      <c r="J6359" s="224">
        <f>ROUND(I6359*H6359,2)</f>
        <v>0</v>
      </c>
      <c r="K6359" s="220" t="s">
        <v>247</v>
      </c>
      <c r="L6359" s="48"/>
      <c r="M6359" s="225" t="s">
        <v>39</v>
      </c>
      <c r="N6359" s="226" t="s">
        <v>56</v>
      </c>
      <c r="O6359" s="88"/>
      <c r="P6359" s="227">
        <f>O6359*H6359</f>
        <v>0</v>
      </c>
      <c r="Q6359" s="227">
        <v>0</v>
      </c>
      <c r="R6359" s="227">
        <f>Q6359*H6359</f>
        <v>0</v>
      </c>
      <c r="S6359" s="227">
        <v>0</v>
      </c>
      <c r="T6359" s="228">
        <f>S6359*H6359</f>
        <v>0</v>
      </c>
      <c r="U6359" s="42"/>
      <c r="V6359" s="42"/>
      <c r="W6359" s="42"/>
      <c r="X6359" s="42"/>
      <c r="Y6359" s="42"/>
      <c r="Z6359" s="42"/>
      <c r="AA6359" s="42"/>
      <c r="AB6359" s="42"/>
      <c r="AC6359" s="42"/>
      <c r="AD6359" s="42"/>
      <c r="AE6359" s="42"/>
      <c r="AR6359" s="229" t="s">
        <v>462</v>
      </c>
      <c r="AT6359" s="229" t="s">
        <v>243</v>
      </c>
      <c r="AU6359" s="229" t="s">
        <v>93</v>
      </c>
      <c r="AY6359" s="20" t="s">
        <v>241</v>
      </c>
      <c r="BE6359" s="230">
        <f>IF(N6359="základní",J6359,0)</f>
        <v>0</v>
      </c>
      <c r="BF6359" s="230">
        <f>IF(N6359="snížená",J6359,0)</f>
        <v>0</v>
      </c>
      <c r="BG6359" s="230">
        <f>IF(N6359="zákl. přenesená",J6359,0)</f>
        <v>0</v>
      </c>
      <c r="BH6359" s="230">
        <f>IF(N6359="sníž. přenesená",J6359,0)</f>
        <v>0</v>
      </c>
      <c r="BI6359" s="230">
        <f>IF(N6359="nulová",J6359,0)</f>
        <v>0</v>
      </c>
      <c r="BJ6359" s="20" t="s">
        <v>23</v>
      </c>
      <c r="BK6359" s="230">
        <f>ROUND(I6359*H6359,2)</f>
        <v>0</v>
      </c>
      <c r="BL6359" s="20" t="s">
        <v>462</v>
      </c>
      <c r="BM6359" s="229" t="s">
        <v>5648</v>
      </c>
    </row>
    <row r="6360" s="2" customFormat="1">
      <c r="A6360" s="42"/>
      <c r="B6360" s="43"/>
      <c r="C6360" s="44"/>
      <c r="D6360" s="231" t="s">
        <v>250</v>
      </c>
      <c r="E6360" s="44"/>
      <c r="F6360" s="232" t="s">
        <v>5649</v>
      </c>
      <c r="G6360" s="44"/>
      <c r="H6360" s="44"/>
      <c r="I6360" s="233"/>
      <c r="J6360" s="44"/>
      <c r="K6360" s="44"/>
      <c r="L6360" s="48"/>
      <c r="M6360" s="234"/>
      <c r="N6360" s="235"/>
      <c r="O6360" s="88"/>
      <c r="P6360" s="88"/>
      <c r="Q6360" s="88"/>
      <c r="R6360" s="88"/>
      <c r="S6360" s="88"/>
      <c r="T6360" s="89"/>
      <c r="U6360" s="42"/>
      <c r="V6360" s="42"/>
      <c r="W6360" s="42"/>
      <c r="X6360" s="42"/>
      <c r="Y6360" s="42"/>
      <c r="Z6360" s="42"/>
      <c r="AA6360" s="42"/>
      <c r="AB6360" s="42"/>
      <c r="AC6360" s="42"/>
      <c r="AD6360" s="42"/>
      <c r="AE6360" s="42"/>
      <c r="AT6360" s="20" t="s">
        <v>250</v>
      </c>
      <c r="AU6360" s="20" t="s">
        <v>93</v>
      </c>
    </row>
    <row r="6361" s="12" customFormat="1" ht="22.8" customHeight="1">
      <c r="A6361" s="12"/>
      <c r="B6361" s="202"/>
      <c r="C6361" s="203"/>
      <c r="D6361" s="204" t="s">
        <v>84</v>
      </c>
      <c r="E6361" s="216" t="s">
        <v>5650</v>
      </c>
      <c r="F6361" s="216" t="s">
        <v>5651</v>
      </c>
      <c r="G6361" s="203"/>
      <c r="H6361" s="203"/>
      <c r="I6361" s="206"/>
      <c r="J6361" s="217">
        <f>BK6361</f>
        <v>0</v>
      </c>
      <c r="K6361" s="203"/>
      <c r="L6361" s="208"/>
      <c r="M6361" s="209"/>
      <c r="N6361" s="210"/>
      <c r="O6361" s="210"/>
      <c r="P6361" s="211">
        <f>SUM(P6362:P6371)</f>
        <v>0</v>
      </c>
      <c r="Q6361" s="210"/>
      <c r="R6361" s="211">
        <f>SUM(R6362:R6371)</f>
        <v>0.016432259999999997</v>
      </c>
      <c r="S6361" s="210"/>
      <c r="T6361" s="212">
        <f>SUM(T6362:T6371)</f>
        <v>0.050711259999999994</v>
      </c>
      <c r="U6361" s="12"/>
      <c r="V6361" s="12"/>
      <c r="W6361" s="12"/>
      <c r="X6361" s="12"/>
      <c r="Y6361" s="12"/>
      <c r="Z6361" s="12"/>
      <c r="AA6361" s="12"/>
      <c r="AB6361" s="12"/>
      <c r="AC6361" s="12"/>
      <c r="AD6361" s="12"/>
      <c r="AE6361" s="12"/>
      <c r="AR6361" s="213" t="s">
        <v>93</v>
      </c>
      <c r="AT6361" s="214" t="s">
        <v>84</v>
      </c>
      <c r="AU6361" s="214" t="s">
        <v>23</v>
      </c>
      <c r="AY6361" s="213" t="s">
        <v>241</v>
      </c>
      <c r="BK6361" s="215">
        <f>SUM(BK6362:BK6371)</f>
        <v>0</v>
      </c>
    </row>
    <row r="6362" s="2" customFormat="1" ht="16.5" customHeight="1">
      <c r="A6362" s="42"/>
      <c r="B6362" s="43"/>
      <c r="C6362" s="218" t="s">
        <v>5652</v>
      </c>
      <c r="D6362" s="218" t="s">
        <v>243</v>
      </c>
      <c r="E6362" s="219" t="s">
        <v>5653</v>
      </c>
      <c r="F6362" s="220" t="s">
        <v>5654</v>
      </c>
      <c r="G6362" s="221" t="s">
        <v>145</v>
      </c>
      <c r="H6362" s="222">
        <v>8.2599999999999998</v>
      </c>
      <c r="I6362" s="223"/>
      <c r="J6362" s="224">
        <f>ROUND(I6362*H6362,2)</f>
        <v>0</v>
      </c>
      <c r="K6362" s="220" t="s">
        <v>247</v>
      </c>
      <c r="L6362" s="48"/>
      <c r="M6362" s="225" t="s">
        <v>39</v>
      </c>
      <c r="N6362" s="226" t="s">
        <v>56</v>
      </c>
      <c r="O6362" s="88"/>
      <c r="P6362" s="227">
        <f>O6362*H6362</f>
        <v>0</v>
      </c>
      <c r="Q6362" s="227">
        <v>0</v>
      </c>
      <c r="R6362" s="227">
        <f>Q6362*H6362</f>
        <v>0</v>
      </c>
      <c r="S6362" s="227">
        <v>0.00415</v>
      </c>
      <c r="T6362" s="228">
        <f>S6362*H6362</f>
        <v>0.034278999999999997</v>
      </c>
      <c r="U6362" s="42"/>
      <c r="V6362" s="42"/>
      <c r="W6362" s="42"/>
      <c r="X6362" s="42"/>
      <c r="Y6362" s="42"/>
      <c r="Z6362" s="42"/>
      <c r="AA6362" s="42"/>
      <c r="AB6362" s="42"/>
      <c r="AC6362" s="42"/>
      <c r="AD6362" s="42"/>
      <c r="AE6362" s="42"/>
      <c r="AR6362" s="229" t="s">
        <v>462</v>
      </c>
      <c r="AT6362" s="229" t="s">
        <v>243</v>
      </c>
      <c r="AU6362" s="229" t="s">
        <v>93</v>
      </c>
      <c r="AY6362" s="20" t="s">
        <v>241</v>
      </c>
      <c r="BE6362" s="230">
        <f>IF(N6362="základní",J6362,0)</f>
        <v>0</v>
      </c>
      <c r="BF6362" s="230">
        <f>IF(N6362="snížená",J6362,0)</f>
        <v>0</v>
      </c>
      <c r="BG6362" s="230">
        <f>IF(N6362="zákl. přenesená",J6362,0)</f>
        <v>0</v>
      </c>
      <c r="BH6362" s="230">
        <f>IF(N6362="sníž. přenesená",J6362,0)</f>
        <v>0</v>
      </c>
      <c r="BI6362" s="230">
        <f>IF(N6362="nulová",J6362,0)</f>
        <v>0</v>
      </c>
      <c r="BJ6362" s="20" t="s">
        <v>23</v>
      </c>
      <c r="BK6362" s="230">
        <f>ROUND(I6362*H6362,2)</f>
        <v>0</v>
      </c>
      <c r="BL6362" s="20" t="s">
        <v>462</v>
      </c>
      <c r="BM6362" s="229" t="s">
        <v>5655</v>
      </c>
    </row>
    <row r="6363" s="2" customFormat="1">
      <c r="A6363" s="42"/>
      <c r="B6363" s="43"/>
      <c r="C6363" s="44"/>
      <c r="D6363" s="231" t="s">
        <v>250</v>
      </c>
      <c r="E6363" s="44"/>
      <c r="F6363" s="232" t="s">
        <v>5656</v>
      </c>
      <c r="G6363" s="44"/>
      <c r="H6363" s="44"/>
      <c r="I6363" s="233"/>
      <c r="J6363" s="44"/>
      <c r="K6363" s="44"/>
      <c r="L6363" s="48"/>
      <c r="M6363" s="234"/>
      <c r="N6363" s="235"/>
      <c r="O6363" s="88"/>
      <c r="P6363" s="88"/>
      <c r="Q6363" s="88"/>
      <c r="R6363" s="88"/>
      <c r="S6363" s="88"/>
      <c r="T6363" s="89"/>
      <c r="U6363" s="42"/>
      <c r="V6363" s="42"/>
      <c r="W6363" s="42"/>
      <c r="X6363" s="42"/>
      <c r="Y6363" s="42"/>
      <c r="Z6363" s="42"/>
      <c r="AA6363" s="42"/>
      <c r="AB6363" s="42"/>
      <c r="AC6363" s="42"/>
      <c r="AD6363" s="42"/>
      <c r="AE6363" s="42"/>
      <c r="AT6363" s="20" t="s">
        <v>250</v>
      </c>
      <c r="AU6363" s="20" t="s">
        <v>93</v>
      </c>
    </row>
    <row r="6364" s="13" customFormat="1">
      <c r="A6364" s="13"/>
      <c r="B6364" s="236"/>
      <c r="C6364" s="237"/>
      <c r="D6364" s="238" t="s">
        <v>252</v>
      </c>
      <c r="E6364" s="239" t="s">
        <v>39</v>
      </c>
      <c r="F6364" s="240" t="s">
        <v>3709</v>
      </c>
      <c r="G6364" s="237"/>
      <c r="H6364" s="239" t="s">
        <v>39</v>
      </c>
      <c r="I6364" s="241"/>
      <c r="J6364" s="237"/>
      <c r="K6364" s="237"/>
      <c r="L6364" s="242"/>
      <c r="M6364" s="243"/>
      <c r="N6364" s="244"/>
      <c r="O6364" s="244"/>
      <c r="P6364" s="244"/>
      <c r="Q6364" s="244"/>
      <c r="R6364" s="244"/>
      <c r="S6364" s="244"/>
      <c r="T6364" s="245"/>
      <c r="U6364" s="13"/>
      <c r="V6364" s="13"/>
      <c r="W6364" s="13"/>
      <c r="X6364" s="13"/>
      <c r="Y6364" s="13"/>
      <c r="Z6364" s="13"/>
      <c r="AA6364" s="13"/>
      <c r="AB6364" s="13"/>
      <c r="AC6364" s="13"/>
      <c r="AD6364" s="13"/>
      <c r="AE6364" s="13"/>
      <c r="AT6364" s="246" t="s">
        <v>252</v>
      </c>
      <c r="AU6364" s="246" t="s">
        <v>93</v>
      </c>
      <c r="AV6364" s="13" t="s">
        <v>23</v>
      </c>
      <c r="AW6364" s="13" t="s">
        <v>46</v>
      </c>
      <c r="AX6364" s="13" t="s">
        <v>85</v>
      </c>
      <c r="AY6364" s="246" t="s">
        <v>241</v>
      </c>
    </row>
    <row r="6365" s="13" customFormat="1">
      <c r="A6365" s="13"/>
      <c r="B6365" s="236"/>
      <c r="C6365" s="237"/>
      <c r="D6365" s="238" t="s">
        <v>252</v>
      </c>
      <c r="E6365" s="239" t="s">
        <v>39</v>
      </c>
      <c r="F6365" s="240" t="s">
        <v>5070</v>
      </c>
      <c r="G6365" s="237"/>
      <c r="H6365" s="239" t="s">
        <v>39</v>
      </c>
      <c r="I6365" s="241"/>
      <c r="J6365" s="237"/>
      <c r="K6365" s="237"/>
      <c r="L6365" s="242"/>
      <c r="M6365" s="243"/>
      <c r="N6365" s="244"/>
      <c r="O6365" s="244"/>
      <c r="P6365" s="244"/>
      <c r="Q6365" s="244"/>
      <c r="R6365" s="244"/>
      <c r="S6365" s="244"/>
      <c r="T6365" s="245"/>
      <c r="U6365" s="13"/>
      <c r="V6365" s="13"/>
      <c r="W6365" s="13"/>
      <c r="X6365" s="13"/>
      <c r="Y6365" s="13"/>
      <c r="Z6365" s="13"/>
      <c r="AA6365" s="13"/>
      <c r="AB6365" s="13"/>
      <c r="AC6365" s="13"/>
      <c r="AD6365" s="13"/>
      <c r="AE6365" s="13"/>
      <c r="AT6365" s="246" t="s">
        <v>252</v>
      </c>
      <c r="AU6365" s="246" t="s">
        <v>93</v>
      </c>
      <c r="AV6365" s="13" t="s">
        <v>23</v>
      </c>
      <c r="AW6365" s="13" t="s">
        <v>46</v>
      </c>
      <c r="AX6365" s="13" t="s">
        <v>85</v>
      </c>
      <c r="AY6365" s="246" t="s">
        <v>241</v>
      </c>
    </row>
    <row r="6366" s="14" customFormat="1">
      <c r="A6366" s="14"/>
      <c r="B6366" s="247"/>
      <c r="C6366" s="248"/>
      <c r="D6366" s="238" t="s">
        <v>252</v>
      </c>
      <c r="E6366" s="249" t="s">
        <v>39</v>
      </c>
      <c r="F6366" s="250" t="s">
        <v>4403</v>
      </c>
      <c r="G6366" s="248"/>
      <c r="H6366" s="251">
        <v>8.2599999999999998</v>
      </c>
      <c r="I6366" s="252"/>
      <c r="J6366" s="248"/>
      <c r="K6366" s="248"/>
      <c r="L6366" s="253"/>
      <c r="M6366" s="254"/>
      <c r="N6366" s="255"/>
      <c r="O6366" s="255"/>
      <c r="P6366" s="255"/>
      <c r="Q6366" s="255"/>
      <c r="R6366" s="255"/>
      <c r="S6366" s="255"/>
      <c r="T6366" s="256"/>
      <c r="U6366" s="14"/>
      <c r="V6366" s="14"/>
      <c r="W6366" s="14"/>
      <c r="X6366" s="14"/>
      <c r="Y6366" s="14"/>
      <c r="Z6366" s="14"/>
      <c r="AA6366" s="14"/>
      <c r="AB6366" s="14"/>
      <c r="AC6366" s="14"/>
      <c r="AD6366" s="14"/>
      <c r="AE6366" s="14"/>
      <c r="AT6366" s="257" t="s">
        <v>252</v>
      </c>
      <c r="AU6366" s="257" t="s">
        <v>93</v>
      </c>
      <c r="AV6366" s="14" t="s">
        <v>93</v>
      </c>
      <c r="AW6366" s="14" t="s">
        <v>46</v>
      </c>
      <c r="AX6366" s="14" t="s">
        <v>23</v>
      </c>
      <c r="AY6366" s="257" t="s">
        <v>241</v>
      </c>
    </row>
    <row r="6367" s="2" customFormat="1" ht="16.5" customHeight="1">
      <c r="A6367" s="42"/>
      <c r="B6367" s="43"/>
      <c r="C6367" s="218" t="s">
        <v>5657</v>
      </c>
      <c r="D6367" s="218" t="s">
        <v>243</v>
      </c>
      <c r="E6367" s="219" t="s">
        <v>5658</v>
      </c>
      <c r="F6367" s="220" t="s">
        <v>5659</v>
      </c>
      <c r="G6367" s="221" t="s">
        <v>145</v>
      </c>
      <c r="H6367" s="222">
        <v>63.201000000000001</v>
      </c>
      <c r="I6367" s="223"/>
      <c r="J6367" s="224">
        <f>ROUND(I6367*H6367,2)</f>
        <v>0</v>
      </c>
      <c r="K6367" s="220" t="s">
        <v>247</v>
      </c>
      <c r="L6367" s="48"/>
      <c r="M6367" s="225" t="s">
        <v>39</v>
      </c>
      <c r="N6367" s="226" t="s">
        <v>56</v>
      </c>
      <c r="O6367" s="88"/>
      <c r="P6367" s="227">
        <f>O6367*H6367</f>
        <v>0</v>
      </c>
      <c r="Q6367" s="227">
        <v>0.00025999999999999998</v>
      </c>
      <c r="R6367" s="227">
        <f>Q6367*H6367</f>
        <v>0.016432259999999997</v>
      </c>
      <c r="S6367" s="227">
        <v>0.00025999999999999998</v>
      </c>
      <c r="T6367" s="228">
        <f>S6367*H6367</f>
        <v>0.016432259999999997</v>
      </c>
      <c r="U6367" s="42"/>
      <c r="V6367" s="42"/>
      <c r="W6367" s="42"/>
      <c r="X6367" s="42"/>
      <c r="Y6367" s="42"/>
      <c r="Z6367" s="42"/>
      <c r="AA6367" s="42"/>
      <c r="AB6367" s="42"/>
      <c r="AC6367" s="42"/>
      <c r="AD6367" s="42"/>
      <c r="AE6367" s="42"/>
      <c r="AR6367" s="229" t="s">
        <v>462</v>
      </c>
      <c r="AT6367" s="229" t="s">
        <v>243</v>
      </c>
      <c r="AU6367" s="229" t="s">
        <v>93</v>
      </c>
      <c r="AY6367" s="20" t="s">
        <v>241</v>
      </c>
      <c r="BE6367" s="230">
        <f>IF(N6367="základní",J6367,0)</f>
        <v>0</v>
      </c>
      <c r="BF6367" s="230">
        <f>IF(N6367="snížená",J6367,0)</f>
        <v>0</v>
      </c>
      <c r="BG6367" s="230">
        <f>IF(N6367="zákl. přenesená",J6367,0)</f>
        <v>0</v>
      </c>
      <c r="BH6367" s="230">
        <f>IF(N6367="sníž. přenesená",J6367,0)</f>
        <v>0</v>
      </c>
      <c r="BI6367" s="230">
        <f>IF(N6367="nulová",J6367,0)</f>
        <v>0</v>
      </c>
      <c r="BJ6367" s="20" t="s">
        <v>23</v>
      </c>
      <c r="BK6367" s="230">
        <f>ROUND(I6367*H6367,2)</f>
        <v>0</v>
      </c>
      <c r="BL6367" s="20" t="s">
        <v>462</v>
      </c>
      <c r="BM6367" s="229" t="s">
        <v>5660</v>
      </c>
    </row>
    <row r="6368" s="2" customFormat="1">
      <c r="A6368" s="42"/>
      <c r="B6368" s="43"/>
      <c r="C6368" s="44"/>
      <c r="D6368" s="231" t="s">
        <v>250</v>
      </c>
      <c r="E6368" s="44"/>
      <c r="F6368" s="232" t="s">
        <v>5661</v>
      </c>
      <c r="G6368" s="44"/>
      <c r="H6368" s="44"/>
      <c r="I6368" s="233"/>
      <c r="J6368" s="44"/>
      <c r="K6368" s="44"/>
      <c r="L6368" s="48"/>
      <c r="M6368" s="234"/>
      <c r="N6368" s="235"/>
      <c r="O6368" s="88"/>
      <c r="P6368" s="88"/>
      <c r="Q6368" s="88"/>
      <c r="R6368" s="88"/>
      <c r="S6368" s="88"/>
      <c r="T6368" s="89"/>
      <c r="U6368" s="42"/>
      <c r="V6368" s="42"/>
      <c r="W6368" s="42"/>
      <c r="X6368" s="42"/>
      <c r="Y6368" s="42"/>
      <c r="Z6368" s="42"/>
      <c r="AA6368" s="42"/>
      <c r="AB6368" s="42"/>
      <c r="AC6368" s="42"/>
      <c r="AD6368" s="42"/>
      <c r="AE6368" s="42"/>
      <c r="AT6368" s="20" t="s">
        <v>250</v>
      </c>
      <c r="AU6368" s="20" t="s">
        <v>93</v>
      </c>
    </row>
    <row r="6369" s="13" customFormat="1">
      <c r="A6369" s="13"/>
      <c r="B6369" s="236"/>
      <c r="C6369" s="237"/>
      <c r="D6369" s="238" t="s">
        <v>252</v>
      </c>
      <c r="E6369" s="239" t="s">
        <v>39</v>
      </c>
      <c r="F6369" s="240" t="s">
        <v>5463</v>
      </c>
      <c r="G6369" s="237"/>
      <c r="H6369" s="239" t="s">
        <v>39</v>
      </c>
      <c r="I6369" s="241"/>
      <c r="J6369" s="237"/>
      <c r="K6369" s="237"/>
      <c r="L6369" s="242"/>
      <c r="M6369" s="243"/>
      <c r="N6369" s="244"/>
      <c r="O6369" s="244"/>
      <c r="P6369" s="244"/>
      <c r="Q6369" s="244"/>
      <c r="R6369" s="244"/>
      <c r="S6369" s="244"/>
      <c r="T6369" s="245"/>
      <c r="U6369" s="13"/>
      <c r="V6369" s="13"/>
      <c r="W6369" s="13"/>
      <c r="X6369" s="13"/>
      <c r="Y6369" s="13"/>
      <c r="Z6369" s="13"/>
      <c r="AA6369" s="13"/>
      <c r="AB6369" s="13"/>
      <c r="AC6369" s="13"/>
      <c r="AD6369" s="13"/>
      <c r="AE6369" s="13"/>
      <c r="AT6369" s="246" t="s">
        <v>252</v>
      </c>
      <c r="AU6369" s="246" t="s">
        <v>93</v>
      </c>
      <c r="AV6369" s="13" t="s">
        <v>23</v>
      </c>
      <c r="AW6369" s="13" t="s">
        <v>46</v>
      </c>
      <c r="AX6369" s="13" t="s">
        <v>85</v>
      </c>
      <c r="AY6369" s="246" t="s">
        <v>241</v>
      </c>
    </row>
    <row r="6370" s="13" customFormat="1">
      <c r="A6370" s="13"/>
      <c r="B6370" s="236"/>
      <c r="C6370" s="237"/>
      <c r="D6370" s="238" t="s">
        <v>252</v>
      </c>
      <c r="E6370" s="239" t="s">
        <v>39</v>
      </c>
      <c r="F6370" s="240" t="s">
        <v>5062</v>
      </c>
      <c r="G6370" s="237"/>
      <c r="H6370" s="239" t="s">
        <v>39</v>
      </c>
      <c r="I6370" s="241"/>
      <c r="J6370" s="237"/>
      <c r="K6370" s="237"/>
      <c r="L6370" s="242"/>
      <c r="M6370" s="243"/>
      <c r="N6370" s="244"/>
      <c r="O6370" s="244"/>
      <c r="P6370" s="244"/>
      <c r="Q6370" s="244"/>
      <c r="R6370" s="244"/>
      <c r="S6370" s="244"/>
      <c r="T6370" s="245"/>
      <c r="U6370" s="13"/>
      <c r="V6370" s="13"/>
      <c r="W6370" s="13"/>
      <c r="X6370" s="13"/>
      <c r="Y6370" s="13"/>
      <c r="Z6370" s="13"/>
      <c r="AA6370" s="13"/>
      <c r="AB6370" s="13"/>
      <c r="AC6370" s="13"/>
      <c r="AD6370" s="13"/>
      <c r="AE6370" s="13"/>
      <c r="AT6370" s="246" t="s">
        <v>252</v>
      </c>
      <c r="AU6370" s="246" t="s">
        <v>93</v>
      </c>
      <c r="AV6370" s="13" t="s">
        <v>23</v>
      </c>
      <c r="AW6370" s="13" t="s">
        <v>46</v>
      </c>
      <c r="AX6370" s="13" t="s">
        <v>85</v>
      </c>
      <c r="AY6370" s="246" t="s">
        <v>241</v>
      </c>
    </row>
    <row r="6371" s="14" customFormat="1">
      <c r="A6371" s="14"/>
      <c r="B6371" s="247"/>
      <c r="C6371" s="248"/>
      <c r="D6371" s="238" t="s">
        <v>252</v>
      </c>
      <c r="E6371" s="249" t="s">
        <v>39</v>
      </c>
      <c r="F6371" s="250" t="s">
        <v>5662</v>
      </c>
      <c r="G6371" s="248"/>
      <c r="H6371" s="251">
        <v>63.201000000000001</v>
      </c>
      <c r="I6371" s="252"/>
      <c r="J6371" s="248"/>
      <c r="K6371" s="248"/>
      <c r="L6371" s="253"/>
      <c r="M6371" s="254"/>
      <c r="N6371" s="255"/>
      <c r="O6371" s="255"/>
      <c r="P6371" s="255"/>
      <c r="Q6371" s="255"/>
      <c r="R6371" s="255"/>
      <c r="S6371" s="255"/>
      <c r="T6371" s="256"/>
      <c r="U6371" s="14"/>
      <c r="V6371" s="14"/>
      <c r="W6371" s="14"/>
      <c r="X6371" s="14"/>
      <c r="Y6371" s="14"/>
      <c r="Z6371" s="14"/>
      <c r="AA6371" s="14"/>
      <c r="AB6371" s="14"/>
      <c r="AC6371" s="14"/>
      <c r="AD6371" s="14"/>
      <c r="AE6371" s="14"/>
      <c r="AT6371" s="257" t="s">
        <v>252</v>
      </c>
      <c r="AU6371" s="257" t="s">
        <v>93</v>
      </c>
      <c r="AV6371" s="14" t="s">
        <v>93</v>
      </c>
      <c r="AW6371" s="14" t="s">
        <v>46</v>
      </c>
      <c r="AX6371" s="14" t="s">
        <v>23</v>
      </c>
      <c r="AY6371" s="257" t="s">
        <v>241</v>
      </c>
    </row>
    <row r="6372" s="12" customFormat="1" ht="22.8" customHeight="1">
      <c r="A6372" s="12"/>
      <c r="B6372" s="202"/>
      <c r="C6372" s="203"/>
      <c r="D6372" s="204" t="s">
        <v>84</v>
      </c>
      <c r="E6372" s="216" t="s">
        <v>5663</v>
      </c>
      <c r="F6372" s="216" t="s">
        <v>5664</v>
      </c>
      <c r="G6372" s="203"/>
      <c r="H6372" s="203"/>
      <c r="I6372" s="206"/>
      <c r="J6372" s="217">
        <f>BK6372</f>
        <v>0</v>
      </c>
      <c r="K6372" s="203"/>
      <c r="L6372" s="208"/>
      <c r="M6372" s="209"/>
      <c r="N6372" s="210"/>
      <c r="O6372" s="210"/>
      <c r="P6372" s="211">
        <f>SUM(P6373:P6649)</f>
        <v>0</v>
      </c>
      <c r="Q6372" s="210"/>
      <c r="R6372" s="211">
        <f>SUM(R6373:R6649)</f>
        <v>9.5892396600000005</v>
      </c>
      <c r="S6372" s="210"/>
      <c r="T6372" s="212">
        <f>SUM(T6373:T6649)</f>
        <v>1.5604737</v>
      </c>
      <c r="U6372" s="12"/>
      <c r="V6372" s="12"/>
      <c r="W6372" s="12"/>
      <c r="X6372" s="12"/>
      <c r="Y6372" s="12"/>
      <c r="Z6372" s="12"/>
      <c r="AA6372" s="12"/>
      <c r="AB6372" s="12"/>
      <c r="AC6372" s="12"/>
      <c r="AD6372" s="12"/>
      <c r="AE6372" s="12"/>
      <c r="AR6372" s="213" t="s">
        <v>93</v>
      </c>
      <c r="AT6372" s="214" t="s">
        <v>84</v>
      </c>
      <c r="AU6372" s="214" t="s">
        <v>23</v>
      </c>
      <c r="AY6372" s="213" t="s">
        <v>241</v>
      </c>
      <c r="BK6372" s="215">
        <f>SUM(BK6373:BK6649)</f>
        <v>0</v>
      </c>
    </row>
    <row r="6373" s="2" customFormat="1" ht="16.5" customHeight="1">
      <c r="A6373" s="42"/>
      <c r="B6373" s="43"/>
      <c r="C6373" s="218" t="s">
        <v>5665</v>
      </c>
      <c r="D6373" s="218" t="s">
        <v>243</v>
      </c>
      <c r="E6373" s="219" t="s">
        <v>5666</v>
      </c>
      <c r="F6373" s="220" t="s">
        <v>5667</v>
      </c>
      <c r="G6373" s="221" t="s">
        <v>145</v>
      </c>
      <c r="H6373" s="222">
        <v>2.0649999999999999</v>
      </c>
      <c r="I6373" s="223"/>
      <c r="J6373" s="224">
        <f>ROUND(I6373*H6373,2)</f>
        <v>0</v>
      </c>
      <c r="K6373" s="220" t="s">
        <v>247</v>
      </c>
      <c r="L6373" s="48"/>
      <c r="M6373" s="225" t="s">
        <v>39</v>
      </c>
      <c r="N6373" s="226" t="s">
        <v>56</v>
      </c>
      <c r="O6373" s="88"/>
      <c r="P6373" s="227">
        <f>O6373*H6373</f>
        <v>0</v>
      </c>
      <c r="Q6373" s="227">
        <v>0</v>
      </c>
      <c r="R6373" s="227">
        <f>Q6373*H6373</f>
        <v>0</v>
      </c>
      <c r="S6373" s="227">
        <v>0.01098</v>
      </c>
      <c r="T6373" s="228">
        <f>S6373*H6373</f>
        <v>0.022673700000000001</v>
      </c>
      <c r="U6373" s="42"/>
      <c r="V6373" s="42"/>
      <c r="W6373" s="42"/>
      <c r="X6373" s="42"/>
      <c r="Y6373" s="42"/>
      <c r="Z6373" s="42"/>
      <c r="AA6373" s="42"/>
      <c r="AB6373" s="42"/>
      <c r="AC6373" s="42"/>
      <c r="AD6373" s="42"/>
      <c r="AE6373" s="42"/>
      <c r="AR6373" s="229" t="s">
        <v>462</v>
      </c>
      <c r="AT6373" s="229" t="s">
        <v>243</v>
      </c>
      <c r="AU6373" s="229" t="s">
        <v>93</v>
      </c>
      <c r="AY6373" s="20" t="s">
        <v>241</v>
      </c>
      <c r="BE6373" s="230">
        <f>IF(N6373="základní",J6373,0)</f>
        <v>0</v>
      </c>
      <c r="BF6373" s="230">
        <f>IF(N6373="snížená",J6373,0)</f>
        <v>0</v>
      </c>
      <c r="BG6373" s="230">
        <f>IF(N6373="zákl. přenesená",J6373,0)</f>
        <v>0</v>
      </c>
      <c r="BH6373" s="230">
        <f>IF(N6373="sníž. přenesená",J6373,0)</f>
        <v>0</v>
      </c>
      <c r="BI6373" s="230">
        <f>IF(N6373="nulová",J6373,0)</f>
        <v>0</v>
      </c>
      <c r="BJ6373" s="20" t="s">
        <v>23</v>
      </c>
      <c r="BK6373" s="230">
        <f>ROUND(I6373*H6373,2)</f>
        <v>0</v>
      </c>
      <c r="BL6373" s="20" t="s">
        <v>462</v>
      </c>
      <c r="BM6373" s="229" t="s">
        <v>5668</v>
      </c>
    </row>
    <row r="6374" s="2" customFormat="1">
      <c r="A6374" s="42"/>
      <c r="B6374" s="43"/>
      <c r="C6374" s="44"/>
      <c r="D6374" s="231" t="s">
        <v>250</v>
      </c>
      <c r="E6374" s="44"/>
      <c r="F6374" s="232" t="s">
        <v>5669</v>
      </c>
      <c r="G6374" s="44"/>
      <c r="H6374" s="44"/>
      <c r="I6374" s="233"/>
      <c r="J6374" s="44"/>
      <c r="K6374" s="44"/>
      <c r="L6374" s="48"/>
      <c r="M6374" s="234"/>
      <c r="N6374" s="235"/>
      <c r="O6374" s="88"/>
      <c r="P6374" s="88"/>
      <c r="Q6374" s="88"/>
      <c r="R6374" s="88"/>
      <c r="S6374" s="88"/>
      <c r="T6374" s="89"/>
      <c r="U6374" s="42"/>
      <c r="V6374" s="42"/>
      <c r="W6374" s="42"/>
      <c r="X6374" s="42"/>
      <c r="Y6374" s="42"/>
      <c r="Z6374" s="42"/>
      <c r="AA6374" s="42"/>
      <c r="AB6374" s="42"/>
      <c r="AC6374" s="42"/>
      <c r="AD6374" s="42"/>
      <c r="AE6374" s="42"/>
      <c r="AT6374" s="20" t="s">
        <v>250</v>
      </c>
      <c r="AU6374" s="20" t="s">
        <v>93</v>
      </c>
    </row>
    <row r="6375" s="13" customFormat="1">
      <c r="A6375" s="13"/>
      <c r="B6375" s="236"/>
      <c r="C6375" s="237"/>
      <c r="D6375" s="238" t="s">
        <v>252</v>
      </c>
      <c r="E6375" s="239" t="s">
        <v>39</v>
      </c>
      <c r="F6375" s="240" t="s">
        <v>3709</v>
      </c>
      <c r="G6375" s="237"/>
      <c r="H6375" s="239" t="s">
        <v>39</v>
      </c>
      <c r="I6375" s="241"/>
      <c r="J6375" s="237"/>
      <c r="K6375" s="237"/>
      <c r="L6375" s="242"/>
      <c r="M6375" s="243"/>
      <c r="N6375" s="244"/>
      <c r="O6375" s="244"/>
      <c r="P6375" s="244"/>
      <c r="Q6375" s="244"/>
      <c r="R6375" s="244"/>
      <c r="S6375" s="244"/>
      <c r="T6375" s="245"/>
      <c r="U6375" s="13"/>
      <c r="V6375" s="13"/>
      <c r="W6375" s="13"/>
      <c r="X6375" s="13"/>
      <c r="Y6375" s="13"/>
      <c r="Z6375" s="13"/>
      <c r="AA6375" s="13"/>
      <c r="AB6375" s="13"/>
      <c r="AC6375" s="13"/>
      <c r="AD6375" s="13"/>
      <c r="AE6375" s="13"/>
      <c r="AT6375" s="246" t="s">
        <v>252</v>
      </c>
      <c r="AU6375" s="246" t="s">
        <v>93</v>
      </c>
      <c r="AV6375" s="13" t="s">
        <v>23</v>
      </c>
      <c r="AW6375" s="13" t="s">
        <v>46</v>
      </c>
      <c r="AX6375" s="13" t="s">
        <v>85</v>
      </c>
      <c r="AY6375" s="246" t="s">
        <v>241</v>
      </c>
    </row>
    <row r="6376" s="13" customFormat="1">
      <c r="A6376" s="13"/>
      <c r="B6376" s="236"/>
      <c r="C6376" s="237"/>
      <c r="D6376" s="238" t="s">
        <v>252</v>
      </c>
      <c r="E6376" s="239" t="s">
        <v>39</v>
      </c>
      <c r="F6376" s="240" t="s">
        <v>5070</v>
      </c>
      <c r="G6376" s="237"/>
      <c r="H6376" s="239" t="s">
        <v>39</v>
      </c>
      <c r="I6376" s="241"/>
      <c r="J6376" s="237"/>
      <c r="K6376" s="237"/>
      <c r="L6376" s="242"/>
      <c r="M6376" s="243"/>
      <c r="N6376" s="244"/>
      <c r="O6376" s="244"/>
      <c r="P6376" s="244"/>
      <c r="Q6376" s="244"/>
      <c r="R6376" s="244"/>
      <c r="S6376" s="244"/>
      <c r="T6376" s="245"/>
      <c r="U6376" s="13"/>
      <c r="V6376" s="13"/>
      <c r="W6376" s="13"/>
      <c r="X6376" s="13"/>
      <c r="Y6376" s="13"/>
      <c r="Z6376" s="13"/>
      <c r="AA6376" s="13"/>
      <c r="AB6376" s="13"/>
      <c r="AC6376" s="13"/>
      <c r="AD6376" s="13"/>
      <c r="AE6376" s="13"/>
      <c r="AT6376" s="246" t="s">
        <v>252</v>
      </c>
      <c r="AU6376" s="246" t="s">
        <v>93</v>
      </c>
      <c r="AV6376" s="13" t="s">
        <v>23</v>
      </c>
      <c r="AW6376" s="13" t="s">
        <v>46</v>
      </c>
      <c r="AX6376" s="13" t="s">
        <v>85</v>
      </c>
      <c r="AY6376" s="246" t="s">
        <v>241</v>
      </c>
    </row>
    <row r="6377" s="14" customFormat="1">
      <c r="A6377" s="14"/>
      <c r="B6377" s="247"/>
      <c r="C6377" s="248"/>
      <c r="D6377" s="238" t="s">
        <v>252</v>
      </c>
      <c r="E6377" s="249" t="s">
        <v>39</v>
      </c>
      <c r="F6377" s="250" t="s">
        <v>5670</v>
      </c>
      <c r="G6377" s="248"/>
      <c r="H6377" s="251">
        <v>2.0649999999999999</v>
      </c>
      <c r="I6377" s="252"/>
      <c r="J6377" s="248"/>
      <c r="K6377" s="248"/>
      <c r="L6377" s="253"/>
      <c r="M6377" s="254"/>
      <c r="N6377" s="255"/>
      <c r="O6377" s="255"/>
      <c r="P6377" s="255"/>
      <c r="Q6377" s="255"/>
      <c r="R6377" s="255"/>
      <c r="S6377" s="255"/>
      <c r="T6377" s="256"/>
      <c r="U6377" s="14"/>
      <c r="V6377" s="14"/>
      <c r="W6377" s="14"/>
      <c r="X6377" s="14"/>
      <c r="Y6377" s="14"/>
      <c r="Z6377" s="14"/>
      <c r="AA6377" s="14"/>
      <c r="AB6377" s="14"/>
      <c r="AC6377" s="14"/>
      <c r="AD6377" s="14"/>
      <c r="AE6377" s="14"/>
      <c r="AT6377" s="257" t="s">
        <v>252</v>
      </c>
      <c r="AU6377" s="257" t="s">
        <v>93</v>
      </c>
      <c r="AV6377" s="14" t="s">
        <v>93</v>
      </c>
      <c r="AW6377" s="14" t="s">
        <v>46</v>
      </c>
      <c r="AX6377" s="14" t="s">
        <v>23</v>
      </c>
      <c r="AY6377" s="257" t="s">
        <v>241</v>
      </c>
    </row>
    <row r="6378" s="2" customFormat="1" ht="21.75" customHeight="1">
      <c r="A6378" s="42"/>
      <c r="B6378" s="43"/>
      <c r="C6378" s="218" t="s">
        <v>5671</v>
      </c>
      <c r="D6378" s="218" t="s">
        <v>243</v>
      </c>
      <c r="E6378" s="219" t="s">
        <v>5672</v>
      </c>
      <c r="F6378" s="220" t="s">
        <v>5673</v>
      </c>
      <c r="G6378" s="221" t="s">
        <v>145</v>
      </c>
      <c r="H6378" s="222">
        <v>39.600000000000001</v>
      </c>
      <c r="I6378" s="223"/>
      <c r="J6378" s="224">
        <f>ROUND(I6378*H6378,2)</f>
        <v>0</v>
      </c>
      <c r="K6378" s="220" t="s">
        <v>247</v>
      </c>
      <c r="L6378" s="48"/>
      <c r="M6378" s="225" t="s">
        <v>39</v>
      </c>
      <c r="N6378" s="226" t="s">
        <v>56</v>
      </c>
      <c r="O6378" s="88"/>
      <c r="P6378" s="227">
        <f>O6378*H6378</f>
        <v>0</v>
      </c>
      <c r="Q6378" s="227">
        <v>0.00025999999999999998</v>
      </c>
      <c r="R6378" s="227">
        <f>Q6378*H6378</f>
        <v>0.010296</v>
      </c>
      <c r="S6378" s="227">
        <v>0</v>
      </c>
      <c r="T6378" s="228">
        <f>S6378*H6378</f>
        <v>0</v>
      </c>
      <c r="U6378" s="42"/>
      <c r="V6378" s="42"/>
      <c r="W6378" s="42"/>
      <c r="X6378" s="42"/>
      <c r="Y6378" s="42"/>
      <c r="Z6378" s="42"/>
      <c r="AA6378" s="42"/>
      <c r="AB6378" s="42"/>
      <c r="AC6378" s="42"/>
      <c r="AD6378" s="42"/>
      <c r="AE6378" s="42"/>
      <c r="AR6378" s="229" t="s">
        <v>462</v>
      </c>
      <c r="AT6378" s="229" t="s">
        <v>243</v>
      </c>
      <c r="AU6378" s="229" t="s">
        <v>93</v>
      </c>
      <c r="AY6378" s="20" t="s">
        <v>241</v>
      </c>
      <c r="BE6378" s="230">
        <f>IF(N6378="základní",J6378,0)</f>
        <v>0</v>
      </c>
      <c r="BF6378" s="230">
        <f>IF(N6378="snížená",J6378,0)</f>
        <v>0</v>
      </c>
      <c r="BG6378" s="230">
        <f>IF(N6378="zákl. přenesená",J6378,0)</f>
        <v>0</v>
      </c>
      <c r="BH6378" s="230">
        <f>IF(N6378="sníž. přenesená",J6378,0)</f>
        <v>0</v>
      </c>
      <c r="BI6378" s="230">
        <f>IF(N6378="nulová",J6378,0)</f>
        <v>0</v>
      </c>
      <c r="BJ6378" s="20" t="s">
        <v>23</v>
      </c>
      <c r="BK6378" s="230">
        <f>ROUND(I6378*H6378,2)</f>
        <v>0</v>
      </c>
      <c r="BL6378" s="20" t="s">
        <v>462</v>
      </c>
      <c r="BM6378" s="229" t="s">
        <v>5674</v>
      </c>
    </row>
    <row r="6379" s="2" customFormat="1">
      <c r="A6379" s="42"/>
      <c r="B6379" s="43"/>
      <c r="C6379" s="44"/>
      <c r="D6379" s="231" t="s">
        <v>250</v>
      </c>
      <c r="E6379" s="44"/>
      <c r="F6379" s="232" t="s">
        <v>5675</v>
      </c>
      <c r="G6379" s="44"/>
      <c r="H6379" s="44"/>
      <c r="I6379" s="233"/>
      <c r="J6379" s="44"/>
      <c r="K6379" s="44"/>
      <c r="L6379" s="48"/>
      <c r="M6379" s="234"/>
      <c r="N6379" s="235"/>
      <c r="O6379" s="88"/>
      <c r="P6379" s="88"/>
      <c r="Q6379" s="88"/>
      <c r="R6379" s="88"/>
      <c r="S6379" s="88"/>
      <c r="T6379" s="89"/>
      <c r="U6379" s="42"/>
      <c r="V6379" s="42"/>
      <c r="W6379" s="42"/>
      <c r="X6379" s="42"/>
      <c r="Y6379" s="42"/>
      <c r="Z6379" s="42"/>
      <c r="AA6379" s="42"/>
      <c r="AB6379" s="42"/>
      <c r="AC6379" s="42"/>
      <c r="AD6379" s="42"/>
      <c r="AE6379" s="42"/>
      <c r="AT6379" s="20" t="s">
        <v>250</v>
      </c>
      <c r="AU6379" s="20" t="s">
        <v>93</v>
      </c>
    </row>
    <row r="6380" s="13" customFormat="1">
      <c r="A6380" s="13"/>
      <c r="B6380" s="236"/>
      <c r="C6380" s="237"/>
      <c r="D6380" s="238" t="s">
        <v>252</v>
      </c>
      <c r="E6380" s="239" t="s">
        <v>39</v>
      </c>
      <c r="F6380" s="240" t="s">
        <v>2834</v>
      </c>
      <c r="G6380" s="237"/>
      <c r="H6380" s="239" t="s">
        <v>39</v>
      </c>
      <c r="I6380" s="241"/>
      <c r="J6380" s="237"/>
      <c r="K6380" s="237"/>
      <c r="L6380" s="242"/>
      <c r="M6380" s="243"/>
      <c r="N6380" s="244"/>
      <c r="O6380" s="244"/>
      <c r="P6380" s="244"/>
      <c r="Q6380" s="244"/>
      <c r="R6380" s="244"/>
      <c r="S6380" s="244"/>
      <c r="T6380" s="245"/>
      <c r="U6380" s="13"/>
      <c r="V6380" s="13"/>
      <c r="W6380" s="13"/>
      <c r="X6380" s="13"/>
      <c r="Y6380" s="13"/>
      <c r="Z6380" s="13"/>
      <c r="AA6380" s="13"/>
      <c r="AB6380" s="13"/>
      <c r="AC6380" s="13"/>
      <c r="AD6380" s="13"/>
      <c r="AE6380" s="13"/>
      <c r="AT6380" s="246" t="s">
        <v>252</v>
      </c>
      <c r="AU6380" s="246" t="s">
        <v>93</v>
      </c>
      <c r="AV6380" s="13" t="s">
        <v>23</v>
      </c>
      <c r="AW6380" s="13" t="s">
        <v>46</v>
      </c>
      <c r="AX6380" s="13" t="s">
        <v>85</v>
      </c>
      <c r="AY6380" s="246" t="s">
        <v>241</v>
      </c>
    </row>
    <row r="6381" s="14" customFormat="1">
      <c r="A6381" s="14"/>
      <c r="B6381" s="247"/>
      <c r="C6381" s="248"/>
      <c r="D6381" s="238" t="s">
        <v>252</v>
      </c>
      <c r="E6381" s="249" t="s">
        <v>39</v>
      </c>
      <c r="F6381" s="250" t="s">
        <v>3212</v>
      </c>
      <c r="G6381" s="248"/>
      <c r="H6381" s="251">
        <v>28.800000000000001</v>
      </c>
      <c r="I6381" s="252"/>
      <c r="J6381" s="248"/>
      <c r="K6381" s="248"/>
      <c r="L6381" s="253"/>
      <c r="M6381" s="254"/>
      <c r="N6381" s="255"/>
      <c r="O6381" s="255"/>
      <c r="P6381" s="255"/>
      <c r="Q6381" s="255"/>
      <c r="R6381" s="255"/>
      <c r="S6381" s="255"/>
      <c r="T6381" s="256"/>
      <c r="U6381" s="14"/>
      <c r="V6381" s="14"/>
      <c r="W6381" s="14"/>
      <c r="X6381" s="14"/>
      <c r="Y6381" s="14"/>
      <c r="Z6381" s="14"/>
      <c r="AA6381" s="14"/>
      <c r="AB6381" s="14"/>
      <c r="AC6381" s="14"/>
      <c r="AD6381" s="14"/>
      <c r="AE6381" s="14"/>
      <c r="AT6381" s="257" t="s">
        <v>252</v>
      </c>
      <c r="AU6381" s="257" t="s">
        <v>93</v>
      </c>
      <c r="AV6381" s="14" t="s">
        <v>93</v>
      </c>
      <c r="AW6381" s="14" t="s">
        <v>46</v>
      </c>
      <c r="AX6381" s="14" t="s">
        <v>85</v>
      </c>
      <c r="AY6381" s="257" t="s">
        <v>241</v>
      </c>
    </row>
    <row r="6382" s="14" customFormat="1">
      <c r="A6382" s="14"/>
      <c r="B6382" s="247"/>
      <c r="C6382" s="248"/>
      <c r="D6382" s="238" t="s">
        <v>252</v>
      </c>
      <c r="E6382" s="249" t="s">
        <v>39</v>
      </c>
      <c r="F6382" s="250" t="s">
        <v>3228</v>
      </c>
      <c r="G6382" s="248"/>
      <c r="H6382" s="251">
        <v>9</v>
      </c>
      <c r="I6382" s="252"/>
      <c r="J6382" s="248"/>
      <c r="K6382" s="248"/>
      <c r="L6382" s="253"/>
      <c r="M6382" s="254"/>
      <c r="N6382" s="255"/>
      <c r="O6382" s="255"/>
      <c r="P6382" s="255"/>
      <c r="Q6382" s="255"/>
      <c r="R6382" s="255"/>
      <c r="S6382" s="255"/>
      <c r="T6382" s="256"/>
      <c r="U6382" s="14"/>
      <c r="V6382" s="14"/>
      <c r="W6382" s="14"/>
      <c r="X6382" s="14"/>
      <c r="Y6382" s="14"/>
      <c r="Z6382" s="14"/>
      <c r="AA6382" s="14"/>
      <c r="AB6382" s="14"/>
      <c r="AC6382" s="14"/>
      <c r="AD6382" s="14"/>
      <c r="AE6382" s="14"/>
      <c r="AT6382" s="257" t="s">
        <v>252</v>
      </c>
      <c r="AU6382" s="257" t="s">
        <v>93</v>
      </c>
      <c r="AV6382" s="14" t="s">
        <v>93</v>
      </c>
      <c r="AW6382" s="14" t="s">
        <v>46</v>
      </c>
      <c r="AX6382" s="14" t="s">
        <v>85</v>
      </c>
      <c r="AY6382" s="257" t="s">
        <v>241</v>
      </c>
    </row>
    <row r="6383" s="14" customFormat="1">
      <c r="A6383" s="14"/>
      <c r="B6383" s="247"/>
      <c r="C6383" s="248"/>
      <c r="D6383" s="238" t="s">
        <v>252</v>
      </c>
      <c r="E6383" s="249" t="s">
        <v>39</v>
      </c>
      <c r="F6383" s="250" t="s">
        <v>5676</v>
      </c>
      <c r="G6383" s="248"/>
      <c r="H6383" s="251">
        <v>1.8</v>
      </c>
      <c r="I6383" s="252"/>
      <c r="J6383" s="248"/>
      <c r="K6383" s="248"/>
      <c r="L6383" s="253"/>
      <c r="M6383" s="254"/>
      <c r="N6383" s="255"/>
      <c r="O6383" s="255"/>
      <c r="P6383" s="255"/>
      <c r="Q6383" s="255"/>
      <c r="R6383" s="255"/>
      <c r="S6383" s="255"/>
      <c r="T6383" s="256"/>
      <c r="U6383" s="14"/>
      <c r="V6383" s="14"/>
      <c r="W6383" s="14"/>
      <c r="X6383" s="14"/>
      <c r="Y6383" s="14"/>
      <c r="Z6383" s="14"/>
      <c r="AA6383" s="14"/>
      <c r="AB6383" s="14"/>
      <c r="AC6383" s="14"/>
      <c r="AD6383" s="14"/>
      <c r="AE6383" s="14"/>
      <c r="AT6383" s="257" t="s">
        <v>252</v>
      </c>
      <c r="AU6383" s="257" t="s">
        <v>93</v>
      </c>
      <c r="AV6383" s="14" t="s">
        <v>93</v>
      </c>
      <c r="AW6383" s="14" t="s">
        <v>46</v>
      </c>
      <c r="AX6383" s="14" t="s">
        <v>85</v>
      </c>
      <c r="AY6383" s="257" t="s">
        <v>241</v>
      </c>
    </row>
    <row r="6384" s="15" customFormat="1">
      <c r="A6384" s="15"/>
      <c r="B6384" s="258"/>
      <c r="C6384" s="259"/>
      <c r="D6384" s="238" t="s">
        <v>252</v>
      </c>
      <c r="E6384" s="260" t="s">
        <v>39</v>
      </c>
      <c r="F6384" s="261" t="s">
        <v>274</v>
      </c>
      <c r="G6384" s="259"/>
      <c r="H6384" s="262">
        <v>39.600000000000001</v>
      </c>
      <c r="I6384" s="263"/>
      <c r="J6384" s="259"/>
      <c r="K6384" s="259"/>
      <c r="L6384" s="264"/>
      <c r="M6384" s="265"/>
      <c r="N6384" s="266"/>
      <c r="O6384" s="266"/>
      <c r="P6384" s="266"/>
      <c r="Q6384" s="266"/>
      <c r="R6384" s="266"/>
      <c r="S6384" s="266"/>
      <c r="T6384" s="267"/>
      <c r="U6384" s="15"/>
      <c r="V6384" s="15"/>
      <c r="W6384" s="15"/>
      <c r="X6384" s="15"/>
      <c r="Y6384" s="15"/>
      <c r="Z6384" s="15"/>
      <c r="AA6384" s="15"/>
      <c r="AB6384" s="15"/>
      <c r="AC6384" s="15"/>
      <c r="AD6384" s="15"/>
      <c r="AE6384" s="15"/>
      <c r="AT6384" s="268" t="s">
        <v>252</v>
      </c>
      <c r="AU6384" s="268" t="s">
        <v>93</v>
      </c>
      <c r="AV6384" s="15" t="s">
        <v>248</v>
      </c>
      <c r="AW6384" s="15" t="s">
        <v>46</v>
      </c>
      <c r="AX6384" s="15" t="s">
        <v>23</v>
      </c>
      <c r="AY6384" s="268" t="s">
        <v>241</v>
      </c>
    </row>
    <row r="6385" s="2" customFormat="1" ht="21.75" customHeight="1">
      <c r="A6385" s="42"/>
      <c r="B6385" s="43"/>
      <c r="C6385" s="280" t="s">
        <v>5677</v>
      </c>
      <c r="D6385" s="280" t="s">
        <v>463</v>
      </c>
      <c r="E6385" s="281" t="s">
        <v>5678</v>
      </c>
      <c r="F6385" s="282" t="s">
        <v>5679</v>
      </c>
      <c r="G6385" s="283" t="s">
        <v>561</v>
      </c>
      <c r="H6385" s="284">
        <v>8</v>
      </c>
      <c r="I6385" s="285"/>
      <c r="J6385" s="286">
        <f>ROUND(I6385*H6385,2)</f>
        <v>0</v>
      </c>
      <c r="K6385" s="282" t="s">
        <v>1267</v>
      </c>
      <c r="L6385" s="287"/>
      <c r="M6385" s="288" t="s">
        <v>39</v>
      </c>
      <c r="N6385" s="289" t="s">
        <v>56</v>
      </c>
      <c r="O6385" s="88"/>
      <c r="P6385" s="227">
        <f>O6385*H6385</f>
        <v>0</v>
      </c>
      <c r="Q6385" s="227">
        <v>0.112016</v>
      </c>
      <c r="R6385" s="227">
        <f>Q6385*H6385</f>
        <v>0.89612800000000004</v>
      </c>
      <c r="S6385" s="227">
        <v>0</v>
      </c>
      <c r="T6385" s="228">
        <f>S6385*H6385</f>
        <v>0</v>
      </c>
      <c r="U6385" s="42"/>
      <c r="V6385" s="42"/>
      <c r="W6385" s="42"/>
      <c r="X6385" s="42"/>
      <c r="Y6385" s="42"/>
      <c r="Z6385" s="42"/>
      <c r="AA6385" s="42"/>
      <c r="AB6385" s="42"/>
      <c r="AC6385" s="42"/>
      <c r="AD6385" s="42"/>
      <c r="AE6385" s="42"/>
      <c r="AR6385" s="229" t="s">
        <v>660</v>
      </c>
      <c r="AT6385" s="229" t="s">
        <v>463</v>
      </c>
      <c r="AU6385" s="229" t="s">
        <v>93</v>
      </c>
      <c r="AY6385" s="20" t="s">
        <v>241</v>
      </c>
      <c r="BE6385" s="230">
        <f>IF(N6385="základní",J6385,0)</f>
        <v>0</v>
      </c>
      <c r="BF6385" s="230">
        <f>IF(N6385="snížená",J6385,0)</f>
        <v>0</v>
      </c>
      <c r="BG6385" s="230">
        <f>IF(N6385="zákl. přenesená",J6385,0)</f>
        <v>0</v>
      </c>
      <c r="BH6385" s="230">
        <f>IF(N6385="sníž. přenesená",J6385,0)</f>
        <v>0</v>
      </c>
      <c r="BI6385" s="230">
        <f>IF(N6385="nulová",J6385,0)</f>
        <v>0</v>
      </c>
      <c r="BJ6385" s="20" t="s">
        <v>23</v>
      </c>
      <c r="BK6385" s="230">
        <f>ROUND(I6385*H6385,2)</f>
        <v>0</v>
      </c>
      <c r="BL6385" s="20" t="s">
        <v>462</v>
      </c>
      <c r="BM6385" s="229" t="s">
        <v>5680</v>
      </c>
    </row>
    <row r="6386" s="2" customFormat="1">
      <c r="A6386" s="42"/>
      <c r="B6386" s="43"/>
      <c r="C6386" s="44"/>
      <c r="D6386" s="238" t="s">
        <v>3418</v>
      </c>
      <c r="E6386" s="44"/>
      <c r="F6386" s="290" t="s">
        <v>5681</v>
      </c>
      <c r="G6386" s="44"/>
      <c r="H6386" s="44"/>
      <c r="I6386" s="233"/>
      <c r="J6386" s="44"/>
      <c r="K6386" s="44"/>
      <c r="L6386" s="48"/>
      <c r="M6386" s="234"/>
      <c r="N6386" s="235"/>
      <c r="O6386" s="88"/>
      <c r="P6386" s="88"/>
      <c r="Q6386" s="88"/>
      <c r="R6386" s="88"/>
      <c r="S6386" s="88"/>
      <c r="T6386" s="89"/>
      <c r="U6386" s="42"/>
      <c r="V6386" s="42"/>
      <c r="W6386" s="42"/>
      <c r="X6386" s="42"/>
      <c r="Y6386" s="42"/>
      <c r="Z6386" s="42"/>
      <c r="AA6386" s="42"/>
      <c r="AB6386" s="42"/>
      <c r="AC6386" s="42"/>
      <c r="AD6386" s="42"/>
      <c r="AE6386" s="42"/>
      <c r="AT6386" s="20" t="s">
        <v>3418</v>
      </c>
      <c r="AU6386" s="20" t="s">
        <v>93</v>
      </c>
    </row>
    <row r="6387" s="2" customFormat="1" ht="16.5" customHeight="1">
      <c r="A6387" s="42"/>
      <c r="B6387" s="43"/>
      <c r="C6387" s="280" t="s">
        <v>5682</v>
      </c>
      <c r="D6387" s="280" t="s">
        <v>463</v>
      </c>
      <c r="E6387" s="281" t="s">
        <v>5683</v>
      </c>
      <c r="F6387" s="282" t="s">
        <v>5684</v>
      </c>
      <c r="G6387" s="283" t="s">
        <v>561</v>
      </c>
      <c r="H6387" s="284">
        <v>5</v>
      </c>
      <c r="I6387" s="285"/>
      <c r="J6387" s="286">
        <f>ROUND(I6387*H6387,2)</f>
        <v>0</v>
      </c>
      <c r="K6387" s="282" t="s">
        <v>1267</v>
      </c>
      <c r="L6387" s="287"/>
      <c r="M6387" s="288" t="s">
        <v>39</v>
      </c>
      <c r="N6387" s="289" t="s">
        <v>56</v>
      </c>
      <c r="O6387" s="88"/>
      <c r="P6387" s="227">
        <f>O6387*H6387</f>
        <v>0</v>
      </c>
      <c r="Q6387" s="227">
        <v>0.055008000000000001</v>
      </c>
      <c r="R6387" s="227">
        <f>Q6387*H6387</f>
        <v>0.27504000000000001</v>
      </c>
      <c r="S6387" s="227">
        <v>0</v>
      </c>
      <c r="T6387" s="228">
        <f>S6387*H6387</f>
        <v>0</v>
      </c>
      <c r="U6387" s="42"/>
      <c r="V6387" s="42"/>
      <c r="W6387" s="42"/>
      <c r="X6387" s="42"/>
      <c r="Y6387" s="42"/>
      <c r="Z6387" s="42"/>
      <c r="AA6387" s="42"/>
      <c r="AB6387" s="42"/>
      <c r="AC6387" s="42"/>
      <c r="AD6387" s="42"/>
      <c r="AE6387" s="42"/>
      <c r="AR6387" s="229" t="s">
        <v>660</v>
      </c>
      <c r="AT6387" s="229" t="s">
        <v>463</v>
      </c>
      <c r="AU6387" s="229" t="s">
        <v>93</v>
      </c>
      <c r="AY6387" s="20" t="s">
        <v>241</v>
      </c>
      <c r="BE6387" s="230">
        <f>IF(N6387="základní",J6387,0)</f>
        <v>0</v>
      </c>
      <c r="BF6387" s="230">
        <f>IF(N6387="snížená",J6387,0)</f>
        <v>0</v>
      </c>
      <c r="BG6387" s="230">
        <f>IF(N6387="zákl. přenesená",J6387,0)</f>
        <v>0</v>
      </c>
      <c r="BH6387" s="230">
        <f>IF(N6387="sníž. přenesená",J6387,0)</f>
        <v>0</v>
      </c>
      <c r="BI6387" s="230">
        <f>IF(N6387="nulová",J6387,0)</f>
        <v>0</v>
      </c>
      <c r="BJ6387" s="20" t="s">
        <v>23</v>
      </c>
      <c r="BK6387" s="230">
        <f>ROUND(I6387*H6387,2)</f>
        <v>0</v>
      </c>
      <c r="BL6387" s="20" t="s">
        <v>462</v>
      </c>
      <c r="BM6387" s="229" t="s">
        <v>5685</v>
      </c>
    </row>
    <row r="6388" s="2" customFormat="1">
      <c r="A6388" s="42"/>
      <c r="B6388" s="43"/>
      <c r="C6388" s="44"/>
      <c r="D6388" s="238" t="s">
        <v>3418</v>
      </c>
      <c r="E6388" s="44"/>
      <c r="F6388" s="290" t="s">
        <v>5681</v>
      </c>
      <c r="G6388" s="44"/>
      <c r="H6388" s="44"/>
      <c r="I6388" s="233"/>
      <c r="J6388" s="44"/>
      <c r="K6388" s="44"/>
      <c r="L6388" s="48"/>
      <c r="M6388" s="234"/>
      <c r="N6388" s="235"/>
      <c r="O6388" s="88"/>
      <c r="P6388" s="88"/>
      <c r="Q6388" s="88"/>
      <c r="R6388" s="88"/>
      <c r="S6388" s="88"/>
      <c r="T6388" s="89"/>
      <c r="U6388" s="42"/>
      <c r="V6388" s="42"/>
      <c r="W6388" s="42"/>
      <c r="X6388" s="42"/>
      <c r="Y6388" s="42"/>
      <c r="Z6388" s="42"/>
      <c r="AA6388" s="42"/>
      <c r="AB6388" s="42"/>
      <c r="AC6388" s="42"/>
      <c r="AD6388" s="42"/>
      <c r="AE6388" s="42"/>
      <c r="AT6388" s="20" t="s">
        <v>3418</v>
      </c>
      <c r="AU6388" s="20" t="s">
        <v>93</v>
      </c>
    </row>
    <row r="6389" s="2" customFormat="1" ht="16.5" customHeight="1">
      <c r="A6389" s="42"/>
      <c r="B6389" s="43"/>
      <c r="C6389" s="280" t="s">
        <v>5686</v>
      </c>
      <c r="D6389" s="280" t="s">
        <v>463</v>
      </c>
      <c r="E6389" s="281" t="s">
        <v>5687</v>
      </c>
      <c r="F6389" s="282" t="s">
        <v>5688</v>
      </c>
      <c r="G6389" s="283" t="s">
        <v>561</v>
      </c>
      <c r="H6389" s="284">
        <v>1</v>
      </c>
      <c r="I6389" s="285"/>
      <c r="J6389" s="286">
        <f>ROUND(I6389*H6389,2)</f>
        <v>0</v>
      </c>
      <c r="K6389" s="282" t="s">
        <v>1267</v>
      </c>
      <c r="L6389" s="287"/>
      <c r="M6389" s="288" t="s">
        <v>39</v>
      </c>
      <c r="N6389" s="289" t="s">
        <v>56</v>
      </c>
      <c r="O6389" s="88"/>
      <c r="P6389" s="227">
        <f>O6389*H6389</f>
        <v>0</v>
      </c>
      <c r="Q6389" s="227">
        <v>0.055008000000000001</v>
      </c>
      <c r="R6389" s="227">
        <f>Q6389*H6389</f>
        <v>0.055008000000000001</v>
      </c>
      <c r="S6389" s="227">
        <v>0</v>
      </c>
      <c r="T6389" s="228">
        <f>S6389*H6389</f>
        <v>0</v>
      </c>
      <c r="U6389" s="42"/>
      <c r="V6389" s="42"/>
      <c r="W6389" s="42"/>
      <c r="X6389" s="42"/>
      <c r="Y6389" s="42"/>
      <c r="Z6389" s="42"/>
      <c r="AA6389" s="42"/>
      <c r="AB6389" s="42"/>
      <c r="AC6389" s="42"/>
      <c r="AD6389" s="42"/>
      <c r="AE6389" s="42"/>
      <c r="AR6389" s="229" t="s">
        <v>660</v>
      </c>
      <c r="AT6389" s="229" t="s">
        <v>463</v>
      </c>
      <c r="AU6389" s="229" t="s">
        <v>93</v>
      </c>
      <c r="AY6389" s="20" t="s">
        <v>241</v>
      </c>
      <c r="BE6389" s="230">
        <f>IF(N6389="základní",J6389,0)</f>
        <v>0</v>
      </c>
      <c r="BF6389" s="230">
        <f>IF(N6389="snížená",J6389,0)</f>
        <v>0</v>
      </c>
      <c r="BG6389" s="230">
        <f>IF(N6389="zákl. přenesená",J6389,0)</f>
        <v>0</v>
      </c>
      <c r="BH6389" s="230">
        <f>IF(N6389="sníž. přenesená",J6389,0)</f>
        <v>0</v>
      </c>
      <c r="BI6389" s="230">
        <f>IF(N6389="nulová",J6389,0)</f>
        <v>0</v>
      </c>
      <c r="BJ6389" s="20" t="s">
        <v>23</v>
      </c>
      <c r="BK6389" s="230">
        <f>ROUND(I6389*H6389,2)</f>
        <v>0</v>
      </c>
      <c r="BL6389" s="20" t="s">
        <v>462</v>
      </c>
      <c r="BM6389" s="229" t="s">
        <v>5689</v>
      </c>
    </row>
    <row r="6390" s="2" customFormat="1">
      <c r="A6390" s="42"/>
      <c r="B6390" s="43"/>
      <c r="C6390" s="44"/>
      <c r="D6390" s="238" t="s">
        <v>3418</v>
      </c>
      <c r="E6390" s="44"/>
      <c r="F6390" s="290" t="s">
        <v>5681</v>
      </c>
      <c r="G6390" s="44"/>
      <c r="H6390" s="44"/>
      <c r="I6390" s="233"/>
      <c r="J6390" s="44"/>
      <c r="K6390" s="44"/>
      <c r="L6390" s="48"/>
      <c r="M6390" s="234"/>
      <c r="N6390" s="235"/>
      <c r="O6390" s="88"/>
      <c r="P6390" s="88"/>
      <c r="Q6390" s="88"/>
      <c r="R6390" s="88"/>
      <c r="S6390" s="88"/>
      <c r="T6390" s="89"/>
      <c r="U6390" s="42"/>
      <c r="V6390" s="42"/>
      <c r="W6390" s="42"/>
      <c r="X6390" s="42"/>
      <c r="Y6390" s="42"/>
      <c r="Z6390" s="42"/>
      <c r="AA6390" s="42"/>
      <c r="AB6390" s="42"/>
      <c r="AC6390" s="42"/>
      <c r="AD6390" s="42"/>
      <c r="AE6390" s="42"/>
      <c r="AT6390" s="20" t="s">
        <v>3418</v>
      </c>
      <c r="AU6390" s="20" t="s">
        <v>93</v>
      </c>
    </row>
    <row r="6391" s="2" customFormat="1" ht="21.75" customHeight="1">
      <c r="A6391" s="42"/>
      <c r="B6391" s="43"/>
      <c r="C6391" s="218" t="s">
        <v>5690</v>
      </c>
      <c r="D6391" s="218" t="s">
        <v>243</v>
      </c>
      <c r="E6391" s="219" t="s">
        <v>5691</v>
      </c>
      <c r="F6391" s="220" t="s">
        <v>5692</v>
      </c>
      <c r="G6391" s="221" t="s">
        <v>145</v>
      </c>
      <c r="H6391" s="222">
        <v>190.69</v>
      </c>
      <c r="I6391" s="223"/>
      <c r="J6391" s="224">
        <f>ROUND(I6391*H6391,2)</f>
        <v>0</v>
      </c>
      <c r="K6391" s="220" t="s">
        <v>247</v>
      </c>
      <c r="L6391" s="48"/>
      <c r="M6391" s="225" t="s">
        <v>39</v>
      </c>
      <c r="N6391" s="226" t="s">
        <v>56</v>
      </c>
      <c r="O6391" s="88"/>
      <c r="P6391" s="227">
        <f>O6391*H6391</f>
        <v>0</v>
      </c>
      <c r="Q6391" s="227">
        <v>0.00025000000000000001</v>
      </c>
      <c r="R6391" s="227">
        <f>Q6391*H6391</f>
        <v>0.0476725</v>
      </c>
      <c r="S6391" s="227">
        <v>0</v>
      </c>
      <c r="T6391" s="228">
        <f>S6391*H6391</f>
        <v>0</v>
      </c>
      <c r="U6391" s="42"/>
      <c r="V6391" s="42"/>
      <c r="W6391" s="42"/>
      <c r="X6391" s="42"/>
      <c r="Y6391" s="42"/>
      <c r="Z6391" s="42"/>
      <c r="AA6391" s="42"/>
      <c r="AB6391" s="42"/>
      <c r="AC6391" s="42"/>
      <c r="AD6391" s="42"/>
      <c r="AE6391" s="42"/>
      <c r="AR6391" s="229" t="s">
        <v>462</v>
      </c>
      <c r="AT6391" s="229" t="s">
        <v>243</v>
      </c>
      <c r="AU6391" s="229" t="s">
        <v>93</v>
      </c>
      <c r="AY6391" s="20" t="s">
        <v>241</v>
      </c>
      <c r="BE6391" s="230">
        <f>IF(N6391="základní",J6391,0)</f>
        <v>0</v>
      </c>
      <c r="BF6391" s="230">
        <f>IF(N6391="snížená",J6391,0)</f>
        <v>0</v>
      </c>
      <c r="BG6391" s="230">
        <f>IF(N6391="zákl. přenesená",J6391,0)</f>
        <v>0</v>
      </c>
      <c r="BH6391" s="230">
        <f>IF(N6391="sníž. přenesená",J6391,0)</f>
        <v>0</v>
      </c>
      <c r="BI6391" s="230">
        <f>IF(N6391="nulová",J6391,0)</f>
        <v>0</v>
      </c>
      <c r="BJ6391" s="20" t="s">
        <v>23</v>
      </c>
      <c r="BK6391" s="230">
        <f>ROUND(I6391*H6391,2)</f>
        <v>0</v>
      </c>
      <c r="BL6391" s="20" t="s">
        <v>462</v>
      </c>
      <c r="BM6391" s="229" t="s">
        <v>5693</v>
      </c>
    </row>
    <row r="6392" s="2" customFormat="1">
      <c r="A6392" s="42"/>
      <c r="B6392" s="43"/>
      <c r="C6392" s="44"/>
      <c r="D6392" s="231" t="s">
        <v>250</v>
      </c>
      <c r="E6392" s="44"/>
      <c r="F6392" s="232" t="s">
        <v>5694</v>
      </c>
      <c r="G6392" s="44"/>
      <c r="H6392" s="44"/>
      <c r="I6392" s="233"/>
      <c r="J6392" s="44"/>
      <c r="K6392" s="44"/>
      <c r="L6392" s="48"/>
      <c r="M6392" s="234"/>
      <c r="N6392" s="235"/>
      <c r="O6392" s="88"/>
      <c r="P6392" s="88"/>
      <c r="Q6392" s="88"/>
      <c r="R6392" s="88"/>
      <c r="S6392" s="88"/>
      <c r="T6392" s="89"/>
      <c r="U6392" s="42"/>
      <c r="V6392" s="42"/>
      <c r="W6392" s="42"/>
      <c r="X6392" s="42"/>
      <c r="Y6392" s="42"/>
      <c r="Z6392" s="42"/>
      <c r="AA6392" s="42"/>
      <c r="AB6392" s="42"/>
      <c r="AC6392" s="42"/>
      <c r="AD6392" s="42"/>
      <c r="AE6392" s="42"/>
      <c r="AT6392" s="20" t="s">
        <v>250</v>
      </c>
      <c r="AU6392" s="20" t="s">
        <v>93</v>
      </c>
    </row>
    <row r="6393" s="13" customFormat="1">
      <c r="A6393" s="13"/>
      <c r="B6393" s="236"/>
      <c r="C6393" s="237"/>
      <c r="D6393" s="238" t="s">
        <v>252</v>
      </c>
      <c r="E6393" s="239" t="s">
        <v>39</v>
      </c>
      <c r="F6393" s="240" t="s">
        <v>2834</v>
      </c>
      <c r="G6393" s="237"/>
      <c r="H6393" s="239" t="s">
        <v>39</v>
      </c>
      <c r="I6393" s="241"/>
      <c r="J6393" s="237"/>
      <c r="K6393" s="237"/>
      <c r="L6393" s="242"/>
      <c r="M6393" s="243"/>
      <c r="N6393" s="244"/>
      <c r="O6393" s="244"/>
      <c r="P6393" s="244"/>
      <c r="Q6393" s="244"/>
      <c r="R6393" s="244"/>
      <c r="S6393" s="244"/>
      <c r="T6393" s="245"/>
      <c r="U6393" s="13"/>
      <c r="V6393" s="13"/>
      <c r="W6393" s="13"/>
      <c r="X6393" s="13"/>
      <c r="Y6393" s="13"/>
      <c r="Z6393" s="13"/>
      <c r="AA6393" s="13"/>
      <c r="AB6393" s="13"/>
      <c r="AC6393" s="13"/>
      <c r="AD6393" s="13"/>
      <c r="AE6393" s="13"/>
      <c r="AT6393" s="246" t="s">
        <v>252</v>
      </c>
      <c r="AU6393" s="246" t="s">
        <v>93</v>
      </c>
      <c r="AV6393" s="13" t="s">
        <v>23</v>
      </c>
      <c r="AW6393" s="13" t="s">
        <v>46</v>
      </c>
      <c r="AX6393" s="13" t="s">
        <v>85</v>
      </c>
      <c r="AY6393" s="246" t="s">
        <v>241</v>
      </c>
    </row>
    <row r="6394" s="14" customFormat="1">
      <c r="A6394" s="14"/>
      <c r="B6394" s="247"/>
      <c r="C6394" s="248"/>
      <c r="D6394" s="238" t="s">
        <v>252</v>
      </c>
      <c r="E6394" s="249" t="s">
        <v>39</v>
      </c>
      <c r="F6394" s="250" t="s">
        <v>3222</v>
      </c>
      <c r="G6394" s="248"/>
      <c r="H6394" s="251">
        <v>133.19999999999999</v>
      </c>
      <c r="I6394" s="252"/>
      <c r="J6394" s="248"/>
      <c r="K6394" s="248"/>
      <c r="L6394" s="253"/>
      <c r="M6394" s="254"/>
      <c r="N6394" s="255"/>
      <c r="O6394" s="255"/>
      <c r="P6394" s="255"/>
      <c r="Q6394" s="255"/>
      <c r="R6394" s="255"/>
      <c r="S6394" s="255"/>
      <c r="T6394" s="256"/>
      <c r="U6394" s="14"/>
      <c r="V6394" s="14"/>
      <c r="W6394" s="14"/>
      <c r="X6394" s="14"/>
      <c r="Y6394" s="14"/>
      <c r="Z6394" s="14"/>
      <c r="AA6394" s="14"/>
      <c r="AB6394" s="14"/>
      <c r="AC6394" s="14"/>
      <c r="AD6394" s="14"/>
      <c r="AE6394" s="14"/>
      <c r="AT6394" s="257" t="s">
        <v>252</v>
      </c>
      <c r="AU6394" s="257" t="s">
        <v>93</v>
      </c>
      <c r="AV6394" s="14" t="s">
        <v>93</v>
      </c>
      <c r="AW6394" s="14" t="s">
        <v>46</v>
      </c>
      <c r="AX6394" s="14" t="s">
        <v>85</v>
      </c>
      <c r="AY6394" s="257" t="s">
        <v>241</v>
      </c>
    </row>
    <row r="6395" s="14" customFormat="1">
      <c r="A6395" s="14"/>
      <c r="B6395" s="247"/>
      <c r="C6395" s="248"/>
      <c r="D6395" s="238" t="s">
        <v>252</v>
      </c>
      <c r="E6395" s="249" t="s">
        <v>39</v>
      </c>
      <c r="F6395" s="250" t="s">
        <v>3223</v>
      </c>
      <c r="G6395" s="248"/>
      <c r="H6395" s="251">
        <v>4.8099999999999996</v>
      </c>
      <c r="I6395" s="252"/>
      <c r="J6395" s="248"/>
      <c r="K6395" s="248"/>
      <c r="L6395" s="253"/>
      <c r="M6395" s="254"/>
      <c r="N6395" s="255"/>
      <c r="O6395" s="255"/>
      <c r="P6395" s="255"/>
      <c r="Q6395" s="255"/>
      <c r="R6395" s="255"/>
      <c r="S6395" s="255"/>
      <c r="T6395" s="256"/>
      <c r="U6395" s="14"/>
      <c r="V6395" s="14"/>
      <c r="W6395" s="14"/>
      <c r="X6395" s="14"/>
      <c r="Y6395" s="14"/>
      <c r="Z6395" s="14"/>
      <c r="AA6395" s="14"/>
      <c r="AB6395" s="14"/>
      <c r="AC6395" s="14"/>
      <c r="AD6395" s="14"/>
      <c r="AE6395" s="14"/>
      <c r="AT6395" s="257" t="s">
        <v>252</v>
      </c>
      <c r="AU6395" s="257" t="s">
        <v>93</v>
      </c>
      <c r="AV6395" s="14" t="s">
        <v>93</v>
      </c>
      <c r="AW6395" s="14" t="s">
        <v>46</v>
      </c>
      <c r="AX6395" s="14" t="s">
        <v>85</v>
      </c>
      <c r="AY6395" s="257" t="s">
        <v>241</v>
      </c>
    </row>
    <row r="6396" s="14" customFormat="1">
      <c r="A6396" s="14"/>
      <c r="B6396" s="247"/>
      <c r="C6396" s="248"/>
      <c r="D6396" s="238" t="s">
        <v>252</v>
      </c>
      <c r="E6396" s="249" t="s">
        <v>39</v>
      </c>
      <c r="F6396" s="250" t="s">
        <v>3226</v>
      </c>
      <c r="G6396" s="248"/>
      <c r="H6396" s="251">
        <v>5.7599999999999998</v>
      </c>
      <c r="I6396" s="252"/>
      <c r="J6396" s="248"/>
      <c r="K6396" s="248"/>
      <c r="L6396" s="253"/>
      <c r="M6396" s="254"/>
      <c r="N6396" s="255"/>
      <c r="O6396" s="255"/>
      <c r="P6396" s="255"/>
      <c r="Q6396" s="255"/>
      <c r="R6396" s="255"/>
      <c r="S6396" s="255"/>
      <c r="T6396" s="256"/>
      <c r="U6396" s="14"/>
      <c r="V6396" s="14"/>
      <c r="W6396" s="14"/>
      <c r="X6396" s="14"/>
      <c r="Y6396" s="14"/>
      <c r="Z6396" s="14"/>
      <c r="AA6396" s="14"/>
      <c r="AB6396" s="14"/>
      <c r="AC6396" s="14"/>
      <c r="AD6396" s="14"/>
      <c r="AE6396" s="14"/>
      <c r="AT6396" s="257" t="s">
        <v>252</v>
      </c>
      <c r="AU6396" s="257" t="s">
        <v>93</v>
      </c>
      <c r="AV6396" s="14" t="s">
        <v>93</v>
      </c>
      <c r="AW6396" s="14" t="s">
        <v>46</v>
      </c>
      <c r="AX6396" s="14" t="s">
        <v>85</v>
      </c>
      <c r="AY6396" s="257" t="s">
        <v>241</v>
      </c>
    </row>
    <row r="6397" s="14" customFormat="1">
      <c r="A6397" s="14"/>
      <c r="B6397" s="247"/>
      <c r="C6397" s="248"/>
      <c r="D6397" s="238" t="s">
        <v>252</v>
      </c>
      <c r="E6397" s="249" t="s">
        <v>39</v>
      </c>
      <c r="F6397" s="250" t="s">
        <v>3211</v>
      </c>
      <c r="G6397" s="248"/>
      <c r="H6397" s="251">
        <v>23.039999999999999</v>
      </c>
      <c r="I6397" s="252"/>
      <c r="J6397" s="248"/>
      <c r="K6397" s="248"/>
      <c r="L6397" s="253"/>
      <c r="M6397" s="254"/>
      <c r="N6397" s="255"/>
      <c r="O6397" s="255"/>
      <c r="P6397" s="255"/>
      <c r="Q6397" s="255"/>
      <c r="R6397" s="255"/>
      <c r="S6397" s="255"/>
      <c r="T6397" s="256"/>
      <c r="U6397" s="14"/>
      <c r="V6397" s="14"/>
      <c r="W6397" s="14"/>
      <c r="X6397" s="14"/>
      <c r="Y6397" s="14"/>
      <c r="Z6397" s="14"/>
      <c r="AA6397" s="14"/>
      <c r="AB6397" s="14"/>
      <c r="AC6397" s="14"/>
      <c r="AD6397" s="14"/>
      <c r="AE6397" s="14"/>
      <c r="AT6397" s="257" t="s">
        <v>252</v>
      </c>
      <c r="AU6397" s="257" t="s">
        <v>93</v>
      </c>
      <c r="AV6397" s="14" t="s">
        <v>93</v>
      </c>
      <c r="AW6397" s="14" t="s">
        <v>46</v>
      </c>
      <c r="AX6397" s="14" t="s">
        <v>85</v>
      </c>
      <c r="AY6397" s="257" t="s">
        <v>241</v>
      </c>
    </row>
    <row r="6398" s="14" customFormat="1">
      <c r="A6398" s="14"/>
      <c r="B6398" s="247"/>
      <c r="C6398" s="248"/>
      <c r="D6398" s="238" t="s">
        <v>252</v>
      </c>
      <c r="E6398" s="249" t="s">
        <v>39</v>
      </c>
      <c r="F6398" s="250" t="s">
        <v>3230</v>
      </c>
      <c r="G6398" s="248"/>
      <c r="H6398" s="251">
        <v>20.640000000000001</v>
      </c>
      <c r="I6398" s="252"/>
      <c r="J6398" s="248"/>
      <c r="K6398" s="248"/>
      <c r="L6398" s="253"/>
      <c r="M6398" s="254"/>
      <c r="N6398" s="255"/>
      <c r="O6398" s="255"/>
      <c r="P6398" s="255"/>
      <c r="Q6398" s="255"/>
      <c r="R6398" s="255"/>
      <c r="S6398" s="255"/>
      <c r="T6398" s="256"/>
      <c r="U6398" s="14"/>
      <c r="V6398" s="14"/>
      <c r="W6398" s="14"/>
      <c r="X6398" s="14"/>
      <c r="Y6398" s="14"/>
      <c r="Z6398" s="14"/>
      <c r="AA6398" s="14"/>
      <c r="AB6398" s="14"/>
      <c r="AC6398" s="14"/>
      <c r="AD6398" s="14"/>
      <c r="AE6398" s="14"/>
      <c r="AT6398" s="257" t="s">
        <v>252</v>
      </c>
      <c r="AU6398" s="257" t="s">
        <v>93</v>
      </c>
      <c r="AV6398" s="14" t="s">
        <v>93</v>
      </c>
      <c r="AW6398" s="14" t="s">
        <v>46</v>
      </c>
      <c r="AX6398" s="14" t="s">
        <v>85</v>
      </c>
      <c r="AY6398" s="257" t="s">
        <v>241</v>
      </c>
    </row>
    <row r="6399" s="14" customFormat="1">
      <c r="A6399" s="14"/>
      <c r="B6399" s="247"/>
      <c r="C6399" s="248"/>
      <c r="D6399" s="238" t="s">
        <v>252</v>
      </c>
      <c r="E6399" s="249" t="s">
        <v>39</v>
      </c>
      <c r="F6399" s="250" t="s">
        <v>5695</v>
      </c>
      <c r="G6399" s="248"/>
      <c r="H6399" s="251">
        <v>3.2400000000000002</v>
      </c>
      <c r="I6399" s="252"/>
      <c r="J6399" s="248"/>
      <c r="K6399" s="248"/>
      <c r="L6399" s="253"/>
      <c r="M6399" s="254"/>
      <c r="N6399" s="255"/>
      <c r="O6399" s="255"/>
      <c r="P6399" s="255"/>
      <c r="Q6399" s="255"/>
      <c r="R6399" s="255"/>
      <c r="S6399" s="255"/>
      <c r="T6399" s="256"/>
      <c r="U6399" s="14"/>
      <c r="V6399" s="14"/>
      <c r="W6399" s="14"/>
      <c r="X6399" s="14"/>
      <c r="Y6399" s="14"/>
      <c r="Z6399" s="14"/>
      <c r="AA6399" s="14"/>
      <c r="AB6399" s="14"/>
      <c r="AC6399" s="14"/>
      <c r="AD6399" s="14"/>
      <c r="AE6399" s="14"/>
      <c r="AT6399" s="257" t="s">
        <v>252</v>
      </c>
      <c r="AU6399" s="257" t="s">
        <v>93</v>
      </c>
      <c r="AV6399" s="14" t="s">
        <v>93</v>
      </c>
      <c r="AW6399" s="14" t="s">
        <v>46</v>
      </c>
      <c r="AX6399" s="14" t="s">
        <v>85</v>
      </c>
      <c r="AY6399" s="257" t="s">
        <v>241</v>
      </c>
    </row>
    <row r="6400" s="15" customFormat="1">
      <c r="A6400" s="15"/>
      <c r="B6400" s="258"/>
      <c r="C6400" s="259"/>
      <c r="D6400" s="238" t="s">
        <v>252</v>
      </c>
      <c r="E6400" s="260" t="s">
        <v>39</v>
      </c>
      <c r="F6400" s="261" t="s">
        <v>274</v>
      </c>
      <c r="G6400" s="259"/>
      <c r="H6400" s="262">
        <v>190.69</v>
      </c>
      <c r="I6400" s="263"/>
      <c r="J6400" s="259"/>
      <c r="K6400" s="259"/>
      <c r="L6400" s="264"/>
      <c r="M6400" s="265"/>
      <c r="N6400" s="266"/>
      <c r="O6400" s="266"/>
      <c r="P6400" s="266"/>
      <c r="Q6400" s="266"/>
      <c r="R6400" s="266"/>
      <c r="S6400" s="266"/>
      <c r="T6400" s="267"/>
      <c r="U6400" s="15"/>
      <c r="V6400" s="15"/>
      <c r="W6400" s="15"/>
      <c r="X6400" s="15"/>
      <c r="Y6400" s="15"/>
      <c r="Z6400" s="15"/>
      <c r="AA6400" s="15"/>
      <c r="AB6400" s="15"/>
      <c r="AC6400" s="15"/>
      <c r="AD6400" s="15"/>
      <c r="AE6400" s="15"/>
      <c r="AT6400" s="268" t="s">
        <v>252</v>
      </c>
      <c r="AU6400" s="268" t="s">
        <v>93</v>
      </c>
      <c r="AV6400" s="15" t="s">
        <v>248</v>
      </c>
      <c r="AW6400" s="15" t="s">
        <v>46</v>
      </c>
      <c r="AX6400" s="15" t="s">
        <v>23</v>
      </c>
      <c r="AY6400" s="268" t="s">
        <v>241</v>
      </c>
    </row>
    <row r="6401" s="2" customFormat="1" ht="16.5" customHeight="1">
      <c r="A6401" s="42"/>
      <c r="B6401" s="43"/>
      <c r="C6401" s="280" t="s">
        <v>5696</v>
      </c>
      <c r="D6401" s="280" t="s">
        <v>463</v>
      </c>
      <c r="E6401" s="281" t="s">
        <v>5697</v>
      </c>
      <c r="F6401" s="282" t="s">
        <v>5698</v>
      </c>
      <c r="G6401" s="283" t="s">
        <v>561</v>
      </c>
      <c r="H6401" s="284">
        <v>30</v>
      </c>
      <c r="I6401" s="285"/>
      <c r="J6401" s="286">
        <f>ROUND(I6401*H6401,2)</f>
        <v>0</v>
      </c>
      <c r="K6401" s="282" t="s">
        <v>1267</v>
      </c>
      <c r="L6401" s="287"/>
      <c r="M6401" s="288" t="s">
        <v>39</v>
      </c>
      <c r="N6401" s="289" t="s">
        <v>56</v>
      </c>
      <c r="O6401" s="88"/>
      <c r="P6401" s="227">
        <f>O6401*H6401</f>
        <v>0</v>
      </c>
      <c r="Q6401" s="227">
        <v>0.13320000000000001</v>
      </c>
      <c r="R6401" s="227">
        <f>Q6401*H6401</f>
        <v>3.9960000000000004</v>
      </c>
      <c r="S6401" s="227">
        <v>0</v>
      </c>
      <c r="T6401" s="228">
        <f>S6401*H6401</f>
        <v>0</v>
      </c>
      <c r="U6401" s="42"/>
      <c r="V6401" s="42"/>
      <c r="W6401" s="42"/>
      <c r="X6401" s="42"/>
      <c r="Y6401" s="42"/>
      <c r="Z6401" s="42"/>
      <c r="AA6401" s="42"/>
      <c r="AB6401" s="42"/>
      <c r="AC6401" s="42"/>
      <c r="AD6401" s="42"/>
      <c r="AE6401" s="42"/>
      <c r="AR6401" s="229" t="s">
        <v>660</v>
      </c>
      <c r="AT6401" s="229" t="s">
        <v>463</v>
      </c>
      <c r="AU6401" s="229" t="s">
        <v>93</v>
      </c>
      <c r="AY6401" s="20" t="s">
        <v>241</v>
      </c>
      <c r="BE6401" s="230">
        <f>IF(N6401="základní",J6401,0)</f>
        <v>0</v>
      </c>
      <c r="BF6401" s="230">
        <f>IF(N6401="snížená",J6401,0)</f>
        <v>0</v>
      </c>
      <c r="BG6401" s="230">
        <f>IF(N6401="zákl. přenesená",J6401,0)</f>
        <v>0</v>
      </c>
      <c r="BH6401" s="230">
        <f>IF(N6401="sníž. přenesená",J6401,0)</f>
        <v>0</v>
      </c>
      <c r="BI6401" s="230">
        <f>IF(N6401="nulová",J6401,0)</f>
        <v>0</v>
      </c>
      <c r="BJ6401" s="20" t="s">
        <v>23</v>
      </c>
      <c r="BK6401" s="230">
        <f>ROUND(I6401*H6401,2)</f>
        <v>0</v>
      </c>
      <c r="BL6401" s="20" t="s">
        <v>462</v>
      </c>
      <c r="BM6401" s="229" t="s">
        <v>5699</v>
      </c>
    </row>
    <row r="6402" s="2" customFormat="1">
      <c r="A6402" s="42"/>
      <c r="B6402" s="43"/>
      <c r="C6402" s="44"/>
      <c r="D6402" s="238" t="s">
        <v>3418</v>
      </c>
      <c r="E6402" s="44"/>
      <c r="F6402" s="290" t="s">
        <v>5681</v>
      </c>
      <c r="G6402" s="44"/>
      <c r="H6402" s="44"/>
      <c r="I6402" s="233"/>
      <c r="J6402" s="44"/>
      <c r="K6402" s="44"/>
      <c r="L6402" s="48"/>
      <c r="M6402" s="234"/>
      <c r="N6402" s="235"/>
      <c r="O6402" s="88"/>
      <c r="P6402" s="88"/>
      <c r="Q6402" s="88"/>
      <c r="R6402" s="88"/>
      <c r="S6402" s="88"/>
      <c r="T6402" s="89"/>
      <c r="U6402" s="42"/>
      <c r="V6402" s="42"/>
      <c r="W6402" s="42"/>
      <c r="X6402" s="42"/>
      <c r="Y6402" s="42"/>
      <c r="Z6402" s="42"/>
      <c r="AA6402" s="42"/>
      <c r="AB6402" s="42"/>
      <c r="AC6402" s="42"/>
      <c r="AD6402" s="42"/>
      <c r="AE6402" s="42"/>
      <c r="AT6402" s="20" t="s">
        <v>3418</v>
      </c>
      <c r="AU6402" s="20" t="s">
        <v>93</v>
      </c>
    </row>
    <row r="6403" s="2" customFormat="1" ht="16.5" customHeight="1">
      <c r="A6403" s="42"/>
      <c r="B6403" s="43"/>
      <c r="C6403" s="280" t="s">
        <v>5700</v>
      </c>
      <c r="D6403" s="280" t="s">
        <v>463</v>
      </c>
      <c r="E6403" s="281" t="s">
        <v>5701</v>
      </c>
      <c r="F6403" s="282" t="s">
        <v>5702</v>
      </c>
      <c r="G6403" s="283" t="s">
        <v>561</v>
      </c>
      <c r="H6403" s="284">
        <v>2</v>
      </c>
      <c r="I6403" s="285"/>
      <c r="J6403" s="286">
        <f>ROUND(I6403*H6403,2)</f>
        <v>0</v>
      </c>
      <c r="K6403" s="282" t="s">
        <v>1267</v>
      </c>
      <c r="L6403" s="287"/>
      <c r="M6403" s="288" t="s">
        <v>39</v>
      </c>
      <c r="N6403" s="289" t="s">
        <v>56</v>
      </c>
      <c r="O6403" s="88"/>
      <c r="P6403" s="227">
        <f>O6403*H6403</f>
        <v>0</v>
      </c>
      <c r="Q6403" s="227">
        <v>0.072150000000000006</v>
      </c>
      <c r="R6403" s="227">
        <f>Q6403*H6403</f>
        <v>0.14430000000000001</v>
      </c>
      <c r="S6403" s="227">
        <v>0</v>
      </c>
      <c r="T6403" s="228">
        <f>S6403*H6403</f>
        <v>0</v>
      </c>
      <c r="U6403" s="42"/>
      <c r="V6403" s="42"/>
      <c r="W6403" s="42"/>
      <c r="X6403" s="42"/>
      <c r="Y6403" s="42"/>
      <c r="Z6403" s="42"/>
      <c r="AA6403" s="42"/>
      <c r="AB6403" s="42"/>
      <c r="AC6403" s="42"/>
      <c r="AD6403" s="42"/>
      <c r="AE6403" s="42"/>
      <c r="AR6403" s="229" t="s">
        <v>660</v>
      </c>
      <c r="AT6403" s="229" t="s">
        <v>463</v>
      </c>
      <c r="AU6403" s="229" t="s">
        <v>93</v>
      </c>
      <c r="AY6403" s="20" t="s">
        <v>241</v>
      </c>
      <c r="BE6403" s="230">
        <f>IF(N6403="základní",J6403,0)</f>
        <v>0</v>
      </c>
      <c r="BF6403" s="230">
        <f>IF(N6403="snížená",J6403,0)</f>
        <v>0</v>
      </c>
      <c r="BG6403" s="230">
        <f>IF(N6403="zákl. přenesená",J6403,0)</f>
        <v>0</v>
      </c>
      <c r="BH6403" s="230">
        <f>IF(N6403="sníž. přenesená",J6403,0)</f>
        <v>0</v>
      </c>
      <c r="BI6403" s="230">
        <f>IF(N6403="nulová",J6403,0)</f>
        <v>0</v>
      </c>
      <c r="BJ6403" s="20" t="s">
        <v>23</v>
      </c>
      <c r="BK6403" s="230">
        <f>ROUND(I6403*H6403,2)</f>
        <v>0</v>
      </c>
      <c r="BL6403" s="20" t="s">
        <v>462</v>
      </c>
      <c r="BM6403" s="229" t="s">
        <v>5703</v>
      </c>
    </row>
    <row r="6404" s="2" customFormat="1">
      <c r="A6404" s="42"/>
      <c r="B6404" s="43"/>
      <c r="C6404" s="44"/>
      <c r="D6404" s="238" t="s">
        <v>3418</v>
      </c>
      <c r="E6404" s="44"/>
      <c r="F6404" s="290" t="s">
        <v>5681</v>
      </c>
      <c r="G6404" s="44"/>
      <c r="H6404" s="44"/>
      <c r="I6404" s="233"/>
      <c r="J6404" s="44"/>
      <c r="K6404" s="44"/>
      <c r="L6404" s="48"/>
      <c r="M6404" s="234"/>
      <c r="N6404" s="235"/>
      <c r="O6404" s="88"/>
      <c r="P6404" s="88"/>
      <c r="Q6404" s="88"/>
      <c r="R6404" s="88"/>
      <c r="S6404" s="88"/>
      <c r="T6404" s="89"/>
      <c r="U6404" s="42"/>
      <c r="V6404" s="42"/>
      <c r="W6404" s="42"/>
      <c r="X6404" s="42"/>
      <c r="Y6404" s="42"/>
      <c r="Z6404" s="42"/>
      <c r="AA6404" s="42"/>
      <c r="AB6404" s="42"/>
      <c r="AC6404" s="42"/>
      <c r="AD6404" s="42"/>
      <c r="AE6404" s="42"/>
      <c r="AT6404" s="20" t="s">
        <v>3418</v>
      </c>
      <c r="AU6404" s="20" t="s">
        <v>93</v>
      </c>
    </row>
    <row r="6405" s="2" customFormat="1" ht="24.15" customHeight="1">
      <c r="A6405" s="42"/>
      <c r="B6405" s="43"/>
      <c r="C6405" s="280" t="s">
        <v>5704</v>
      </c>
      <c r="D6405" s="280" t="s">
        <v>463</v>
      </c>
      <c r="E6405" s="281" t="s">
        <v>5705</v>
      </c>
      <c r="F6405" s="282" t="s">
        <v>5706</v>
      </c>
      <c r="G6405" s="283" t="s">
        <v>561</v>
      </c>
      <c r="H6405" s="284">
        <v>1</v>
      </c>
      <c r="I6405" s="285"/>
      <c r="J6405" s="286">
        <f>ROUND(I6405*H6405,2)</f>
        <v>0</v>
      </c>
      <c r="K6405" s="282" t="s">
        <v>1267</v>
      </c>
      <c r="L6405" s="287"/>
      <c r="M6405" s="288" t="s">
        <v>39</v>
      </c>
      <c r="N6405" s="289" t="s">
        <v>56</v>
      </c>
      <c r="O6405" s="88"/>
      <c r="P6405" s="227">
        <f>O6405*H6405</f>
        <v>0</v>
      </c>
      <c r="Q6405" s="227">
        <v>0.25617600000000001</v>
      </c>
      <c r="R6405" s="227">
        <f>Q6405*H6405</f>
        <v>0.25617600000000001</v>
      </c>
      <c r="S6405" s="227">
        <v>0</v>
      </c>
      <c r="T6405" s="228">
        <f>S6405*H6405</f>
        <v>0</v>
      </c>
      <c r="U6405" s="42"/>
      <c r="V6405" s="42"/>
      <c r="W6405" s="42"/>
      <c r="X6405" s="42"/>
      <c r="Y6405" s="42"/>
      <c r="Z6405" s="42"/>
      <c r="AA6405" s="42"/>
      <c r="AB6405" s="42"/>
      <c r="AC6405" s="42"/>
      <c r="AD6405" s="42"/>
      <c r="AE6405" s="42"/>
      <c r="AR6405" s="229" t="s">
        <v>660</v>
      </c>
      <c r="AT6405" s="229" t="s">
        <v>463</v>
      </c>
      <c r="AU6405" s="229" t="s">
        <v>93</v>
      </c>
      <c r="AY6405" s="20" t="s">
        <v>241</v>
      </c>
      <c r="BE6405" s="230">
        <f>IF(N6405="základní",J6405,0)</f>
        <v>0</v>
      </c>
      <c r="BF6405" s="230">
        <f>IF(N6405="snížená",J6405,0)</f>
        <v>0</v>
      </c>
      <c r="BG6405" s="230">
        <f>IF(N6405="zákl. přenesená",J6405,0)</f>
        <v>0</v>
      </c>
      <c r="BH6405" s="230">
        <f>IF(N6405="sníž. přenesená",J6405,0)</f>
        <v>0</v>
      </c>
      <c r="BI6405" s="230">
        <f>IF(N6405="nulová",J6405,0)</f>
        <v>0</v>
      </c>
      <c r="BJ6405" s="20" t="s">
        <v>23</v>
      </c>
      <c r="BK6405" s="230">
        <f>ROUND(I6405*H6405,2)</f>
        <v>0</v>
      </c>
      <c r="BL6405" s="20" t="s">
        <v>462</v>
      </c>
      <c r="BM6405" s="229" t="s">
        <v>5707</v>
      </c>
    </row>
    <row r="6406" s="2" customFormat="1">
      <c r="A6406" s="42"/>
      <c r="B6406" s="43"/>
      <c r="C6406" s="44"/>
      <c r="D6406" s="238" t="s">
        <v>3418</v>
      </c>
      <c r="E6406" s="44"/>
      <c r="F6406" s="290" t="s">
        <v>5681</v>
      </c>
      <c r="G6406" s="44"/>
      <c r="H6406" s="44"/>
      <c r="I6406" s="233"/>
      <c r="J6406" s="44"/>
      <c r="K6406" s="44"/>
      <c r="L6406" s="48"/>
      <c r="M6406" s="234"/>
      <c r="N6406" s="235"/>
      <c r="O6406" s="88"/>
      <c r="P6406" s="88"/>
      <c r="Q6406" s="88"/>
      <c r="R6406" s="88"/>
      <c r="S6406" s="88"/>
      <c r="T6406" s="89"/>
      <c r="U6406" s="42"/>
      <c r="V6406" s="42"/>
      <c r="W6406" s="42"/>
      <c r="X6406" s="42"/>
      <c r="Y6406" s="42"/>
      <c r="Z6406" s="42"/>
      <c r="AA6406" s="42"/>
      <c r="AB6406" s="42"/>
      <c r="AC6406" s="42"/>
      <c r="AD6406" s="42"/>
      <c r="AE6406" s="42"/>
      <c r="AT6406" s="20" t="s">
        <v>3418</v>
      </c>
      <c r="AU6406" s="20" t="s">
        <v>93</v>
      </c>
    </row>
    <row r="6407" s="2" customFormat="1" ht="16.5" customHeight="1">
      <c r="A6407" s="42"/>
      <c r="B6407" s="43"/>
      <c r="C6407" s="280" t="s">
        <v>5708</v>
      </c>
      <c r="D6407" s="280" t="s">
        <v>463</v>
      </c>
      <c r="E6407" s="281" t="s">
        <v>5709</v>
      </c>
      <c r="F6407" s="282" t="s">
        <v>5710</v>
      </c>
      <c r="G6407" s="283" t="s">
        <v>561</v>
      </c>
      <c r="H6407" s="284">
        <v>4</v>
      </c>
      <c r="I6407" s="285"/>
      <c r="J6407" s="286">
        <f>ROUND(I6407*H6407,2)</f>
        <v>0</v>
      </c>
      <c r="K6407" s="282" t="s">
        <v>1267</v>
      </c>
      <c r="L6407" s="287"/>
      <c r="M6407" s="288" t="s">
        <v>39</v>
      </c>
      <c r="N6407" s="289" t="s">
        <v>56</v>
      </c>
      <c r="O6407" s="88"/>
      <c r="P6407" s="227">
        <f>O6407*H6407</f>
        <v>0</v>
      </c>
      <c r="Q6407" s="227">
        <v>0.17280000000000001</v>
      </c>
      <c r="R6407" s="227">
        <f>Q6407*H6407</f>
        <v>0.69120000000000004</v>
      </c>
      <c r="S6407" s="227">
        <v>0</v>
      </c>
      <c r="T6407" s="228">
        <f>S6407*H6407</f>
        <v>0</v>
      </c>
      <c r="U6407" s="42"/>
      <c r="V6407" s="42"/>
      <c r="W6407" s="42"/>
      <c r="X6407" s="42"/>
      <c r="Y6407" s="42"/>
      <c r="Z6407" s="42"/>
      <c r="AA6407" s="42"/>
      <c r="AB6407" s="42"/>
      <c r="AC6407" s="42"/>
      <c r="AD6407" s="42"/>
      <c r="AE6407" s="42"/>
      <c r="AR6407" s="229" t="s">
        <v>660</v>
      </c>
      <c r="AT6407" s="229" t="s">
        <v>463</v>
      </c>
      <c r="AU6407" s="229" t="s">
        <v>93</v>
      </c>
      <c r="AY6407" s="20" t="s">
        <v>241</v>
      </c>
      <c r="BE6407" s="230">
        <f>IF(N6407="základní",J6407,0)</f>
        <v>0</v>
      </c>
      <c r="BF6407" s="230">
        <f>IF(N6407="snížená",J6407,0)</f>
        <v>0</v>
      </c>
      <c r="BG6407" s="230">
        <f>IF(N6407="zákl. přenesená",J6407,0)</f>
        <v>0</v>
      </c>
      <c r="BH6407" s="230">
        <f>IF(N6407="sníž. přenesená",J6407,0)</f>
        <v>0</v>
      </c>
      <c r="BI6407" s="230">
        <f>IF(N6407="nulová",J6407,0)</f>
        <v>0</v>
      </c>
      <c r="BJ6407" s="20" t="s">
        <v>23</v>
      </c>
      <c r="BK6407" s="230">
        <f>ROUND(I6407*H6407,2)</f>
        <v>0</v>
      </c>
      <c r="BL6407" s="20" t="s">
        <v>462</v>
      </c>
      <c r="BM6407" s="229" t="s">
        <v>5711</v>
      </c>
    </row>
    <row r="6408" s="2" customFormat="1">
      <c r="A6408" s="42"/>
      <c r="B6408" s="43"/>
      <c r="C6408" s="44"/>
      <c r="D6408" s="238" t="s">
        <v>3418</v>
      </c>
      <c r="E6408" s="44"/>
      <c r="F6408" s="290" t="s">
        <v>5681</v>
      </c>
      <c r="G6408" s="44"/>
      <c r="H6408" s="44"/>
      <c r="I6408" s="233"/>
      <c r="J6408" s="44"/>
      <c r="K6408" s="44"/>
      <c r="L6408" s="48"/>
      <c r="M6408" s="234"/>
      <c r="N6408" s="235"/>
      <c r="O6408" s="88"/>
      <c r="P6408" s="88"/>
      <c r="Q6408" s="88"/>
      <c r="R6408" s="88"/>
      <c r="S6408" s="88"/>
      <c r="T6408" s="89"/>
      <c r="U6408" s="42"/>
      <c r="V6408" s="42"/>
      <c r="W6408" s="42"/>
      <c r="X6408" s="42"/>
      <c r="Y6408" s="42"/>
      <c r="Z6408" s="42"/>
      <c r="AA6408" s="42"/>
      <c r="AB6408" s="42"/>
      <c r="AC6408" s="42"/>
      <c r="AD6408" s="42"/>
      <c r="AE6408" s="42"/>
      <c r="AT6408" s="20" t="s">
        <v>3418</v>
      </c>
      <c r="AU6408" s="20" t="s">
        <v>93</v>
      </c>
    </row>
    <row r="6409" s="2" customFormat="1" ht="16.5" customHeight="1">
      <c r="A6409" s="42"/>
      <c r="B6409" s="43"/>
      <c r="C6409" s="280" t="s">
        <v>5712</v>
      </c>
      <c r="D6409" s="280" t="s">
        <v>463</v>
      </c>
      <c r="E6409" s="281" t="s">
        <v>5713</v>
      </c>
      <c r="F6409" s="282" t="s">
        <v>5714</v>
      </c>
      <c r="G6409" s="283" t="s">
        <v>561</v>
      </c>
      <c r="H6409" s="284">
        <v>4</v>
      </c>
      <c r="I6409" s="285"/>
      <c r="J6409" s="286">
        <f>ROUND(I6409*H6409,2)</f>
        <v>0</v>
      </c>
      <c r="K6409" s="282" t="s">
        <v>1267</v>
      </c>
      <c r="L6409" s="287"/>
      <c r="M6409" s="288" t="s">
        <v>39</v>
      </c>
      <c r="N6409" s="289" t="s">
        <v>56</v>
      </c>
      <c r="O6409" s="88"/>
      <c r="P6409" s="227">
        <f>O6409*H6409</f>
        <v>0</v>
      </c>
      <c r="Q6409" s="227">
        <v>0.15479999999999999</v>
      </c>
      <c r="R6409" s="227">
        <f>Q6409*H6409</f>
        <v>0.61919999999999997</v>
      </c>
      <c r="S6409" s="227">
        <v>0</v>
      </c>
      <c r="T6409" s="228">
        <f>S6409*H6409</f>
        <v>0</v>
      </c>
      <c r="U6409" s="42"/>
      <c r="V6409" s="42"/>
      <c r="W6409" s="42"/>
      <c r="X6409" s="42"/>
      <c r="Y6409" s="42"/>
      <c r="Z6409" s="42"/>
      <c r="AA6409" s="42"/>
      <c r="AB6409" s="42"/>
      <c r="AC6409" s="42"/>
      <c r="AD6409" s="42"/>
      <c r="AE6409" s="42"/>
      <c r="AR6409" s="229" t="s">
        <v>660</v>
      </c>
      <c r="AT6409" s="229" t="s">
        <v>463</v>
      </c>
      <c r="AU6409" s="229" t="s">
        <v>93</v>
      </c>
      <c r="AY6409" s="20" t="s">
        <v>241</v>
      </c>
      <c r="BE6409" s="230">
        <f>IF(N6409="základní",J6409,0)</f>
        <v>0</v>
      </c>
      <c r="BF6409" s="230">
        <f>IF(N6409="snížená",J6409,0)</f>
        <v>0</v>
      </c>
      <c r="BG6409" s="230">
        <f>IF(N6409="zákl. přenesená",J6409,0)</f>
        <v>0</v>
      </c>
      <c r="BH6409" s="230">
        <f>IF(N6409="sníž. přenesená",J6409,0)</f>
        <v>0</v>
      </c>
      <c r="BI6409" s="230">
        <f>IF(N6409="nulová",J6409,0)</f>
        <v>0</v>
      </c>
      <c r="BJ6409" s="20" t="s">
        <v>23</v>
      </c>
      <c r="BK6409" s="230">
        <f>ROUND(I6409*H6409,2)</f>
        <v>0</v>
      </c>
      <c r="BL6409" s="20" t="s">
        <v>462</v>
      </c>
      <c r="BM6409" s="229" t="s">
        <v>5715</v>
      </c>
    </row>
    <row r="6410" s="2" customFormat="1">
      <c r="A6410" s="42"/>
      <c r="B6410" s="43"/>
      <c r="C6410" s="44"/>
      <c r="D6410" s="238" t="s">
        <v>3418</v>
      </c>
      <c r="E6410" s="44"/>
      <c r="F6410" s="290" t="s">
        <v>5681</v>
      </c>
      <c r="G6410" s="44"/>
      <c r="H6410" s="44"/>
      <c r="I6410" s="233"/>
      <c r="J6410" s="44"/>
      <c r="K6410" s="44"/>
      <c r="L6410" s="48"/>
      <c r="M6410" s="234"/>
      <c r="N6410" s="235"/>
      <c r="O6410" s="88"/>
      <c r="P6410" s="88"/>
      <c r="Q6410" s="88"/>
      <c r="R6410" s="88"/>
      <c r="S6410" s="88"/>
      <c r="T6410" s="89"/>
      <c r="U6410" s="42"/>
      <c r="V6410" s="42"/>
      <c r="W6410" s="42"/>
      <c r="X6410" s="42"/>
      <c r="Y6410" s="42"/>
      <c r="Z6410" s="42"/>
      <c r="AA6410" s="42"/>
      <c r="AB6410" s="42"/>
      <c r="AC6410" s="42"/>
      <c r="AD6410" s="42"/>
      <c r="AE6410" s="42"/>
      <c r="AT6410" s="20" t="s">
        <v>3418</v>
      </c>
      <c r="AU6410" s="20" t="s">
        <v>93</v>
      </c>
    </row>
    <row r="6411" s="2" customFormat="1" ht="16.5" customHeight="1">
      <c r="A6411" s="42"/>
      <c r="B6411" s="43"/>
      <c r="C6411" s="280" t="s">
        <v>5716</v>
      </c>
      <c r="D6411" s="280" t="s">
        <v>463</v>
      </c>
      <c r="E6411" s="281" t="s">
        <v>5717</v>
      </c>
      <c r="F6411" s="282" t="s">
        <v>5718</v>
      </c>
      <c r="G6411" s="283" t="s">
        <v>561</v>
      </c>
      <c r="H6411" s="284">
        <v>1</v>
      </c>
      <c r="I6411" s="285"/>
      <c r="J6411" s="286">
        <f>ROUND(I6411*H6411,2)</f>
        <v>0</v>
      </c>
      <c r="K6411" s="282" t="s">
        <v>1267</v>
      </c>
      <c r="L6411" s="287"/>
      <c r="M6411" s="288" t="s">
        <v>39</v>
      </c>
      <c r="N6411" s="289" t="s">
        <v>56</v>
      </c>
      <c r="O6411" s="88"/>
      <c r="P6411" s="227">
        <f>O6411*H6411</f>
        <v>0</v>
      </c>
      <c r="Q6411" s="227">
        <v>0.097199999999999995</v>
      </c>
      <c r="R6411" s="227">
        <f>Q6411*H6411</f>
        <v>0.097199999999999995</v>
      </c>
      <c r="S6411" s="227">
        <v>0</v>
      </c>
      <c r="T6411" s="228">
        <f>S6411*H6411</f>
        <v>0</v>
      </c>
      <c r="U6411" s="42"/>
      <c r="V6411" s="42"/>
      <c r="W6411" s="42"/>
      <c r="X6411" s="42"/>
      <c r="Y6411" s="42"/>
      <c r="Z6411" s="42"/>
      <c r="AA6411" s="42"/>
      <c r="AB6411" s="42"/>
      <c r="AC6411" s="42"/>
      <c r="AD6411" s="42"/>
      <c r="AE6411" s="42"/>
      <c r="AR6411" s="229" t="s">
        <v>660</v>
      </c>
      <c r="AT6411" s="229" t="s">
        <v>463</v>
      </c>
      <c r="AU6411" s="229" t="s">
        <v>93</v>
      </c>
      <c r="AY6411" s="20" t="s">
        <v>241</v>
      </c>
      <c r="BE6411" s="230">
        <f>IF(N6411="základní",J6411,0)</f>
        <v>0</v>
      </c>
      <c r="BF6411" s="230">
        <f>IF(N6411="snížená",J6411,0)</f>
        <v>0</v>
      </c>
      <c r="BG6411" s="230">
        <f>IF(N6411="zákl. přenesená",J6411,0)</f>
        <v>0</v>
      </c>
      <c r="BH6411" s="230">
        <f>IF(N6411="sníž. přenesená",J6411,0)</f>
        <v>0</v>
      </c>
      <c r="BI6411" s="230">
        <f>IF(N6411="nulová",J6411,0)</f>
        <v>0</v>
      </c>
      <c r="BJ6411" s="20" t="s">
        <v>23</v>
      </c>
      <c r="BK6411" s="230">
        <f>ROUND(I6411*H6411,2)</f>
        <v>0</v>
      </c>
      <c r="BL6411" s="20" t="s">
        <v>462</v>
      </c>
      <c r="BM6411" s="229" t="s">
        <v>5719</v>
      </c>
    </row>
    <row r="6412" s="2" customFormat="1">
      <c r="A6412" s="42"/>
      <c r="B6412" s="43"/>
      <c r="C6412" s="44"/>
      <c r="D6412" s="238" t="s">
        <v>3418</v>
      </c>
      <c r="E6412" s="44"/>
      <c r="F6412" s="290" t="s">
        <v>5681</v>
      </c>
      <c r="G6412" s="44"/>
      <c r="H6412" s="44"/>
      <c r="I6412" s="233"/>
      <c r="J6412" s="44"/>
      <c r="K6412" s="44"/>
      <c r="L6412" s="48"/>
      <c r="M6412" s="234"/>
      <c r="N6412" s="235"/>
      <c r="O6412" s="88"/>
      <c r="P6412" s="88"/>
      <c r="Q6412" s="88"/>
      <c r="R6412" s="88"/>
      <c r="S6412" s="88"/>
      <c r="T6412" s="89"/>
      <c r="U6412" s="42"/>
      <c r="V6412" s="42"/>
      <c r="W6412" s="42"/>
      <c r="X6412" s="42"/>
      <c r="Y6412" s="42"/>
      <c r="Z6412" s="42"/>
      <c r="AA6412" s="42"/>
      <c r="AB6412" s="42"/>
      <c r="AC6412" s="42"/>
      <c r="AD6412" s="42"/>
      <c r="AE6412" s="42"/>
      <c r="AT6412" s="20" t="s">
        <v>3418</v>
      </c>
      <c r="AU6412" s="20" t="s">
        <v>93</v>
      </c>
    </row>
    <row r="6413" s="2" customFormat="1" ht="16.5" customHeight="1">
      <c r="A6413" s="42"/>
      <c r="B6413" s="43"/>
      <c r="C6413" s="218" t="s">
        <v>5720</v>
      </c>
      <c r="D6413" s="218" t="s">
        <v>243</v>
      </c>
      <c r="E6413" s="219" t="s">
        <v>5721</v>
      </c>
      <c r="F6413" s="220" t="s">
        <v>5722</v>
      </c>
      <c r="G6413" s="221" t="s">
        <v>561</v>
      </c>
      <c r="H6413" s="222">
        <v>10</v>
      </c>
      <c r="I6413" s="223"/>
      <c r="J6413" s="224">
        <f>ROUND(I6413*H6413,2)</f>
        <v>0</v>
      </c>
      <c r="K6413" s="220" t="s">
        <v>247</v>
      </c>
      <c r="L6413" s="48"/>
      <c r="M6413" s="225" t="s">
        <v>39</v>
      </c>
      <c r="N6413" s="226" t="s">
        <v>56</v>
      </c>
      <c r="O6413" s="88"/>
      <c r="P6413" s="227">
        <f>O6413*H6413</f>
        <v>0</v>
      </c>
      <c r="Q6413" s="227">
        <v>0.00025999999999999998</v>
      </c>
      <c r="R6413" s="227">
        <f>Q6413*H6413</f>
        <v>0.0025999999999999999</v>
      </c>
      <c r="S6413" s="227">
        <v>0</v>
      </c>
      <c r="T6413" s="228">
        <f>S6413*H6413</f>
        <v>0</v>
      </c>
      <c r="U6413" s="42"/>
      <c r="V6413" s="42"/>
      <c r="W6413" s="42"/>
      <c r="X6413" s="42"/>
      <c r="Y6413" s="42"/>
      <c r="Z6413" s="42"/>
      <c r="AA6413" s="42"/>
      <c r="AB6413" s="42"/>
      <c r="AC6413" s="42"/>
      <c r="AD6413" s="42"/>
      <c r="AE6413" s="42"/>
      <c r="AR6413" s="229" t="s">
        <v>462</v>
      </c>
      <c r="AT6413" s="229" t="s">
        <v>243</v>
      </c>
      <c r="AU6413" s="229" t="s">
        <v>93</v>
      </c>
      <c r="AY6413" s="20" t="s">
        <v>241</v>
      </c>
      <c r="BE6413" s="230">
        <f>IF(N6413="základní",J6413,0)</f>
        <v>0</v>
      </c>
      <c r="BF6413" s="230">
        <f>IF(N6413="snížená",J6413,0)</f>
        <v>0</v>
      </c>
      <c r="BG6413" s="230">
        <f>IF(N6413="zákl. přenesená",J6413,0)</f>
        <v>0</v>
      </c>
      <c r="BH6413" s="230">
        <f>IF(N6413="sníž. přenesená",J6413,0)</f>
        <v>0</v>
      </c>
      <c r="BI6413" s="230">
        <f>IF(N6413="nulová",J6413,0)</f>
        <v>0</v>
      </c>
      <c r="BJ6413" s="20" t="s">
        <v>23</v>
      </c>
      <c r="BK6413" s="230">
        <f>ROUND(I6413*H6413,2)</f>
        <v>0</v>
      </c>
      <c r="BL6413" s="20" t="s">
        <v>462</v>
      </c>
      <c r="BM6413" s="229" t="s">
        <v>5723</v>
      </c>
    </row>
    <row r="6414" s="2" customFormat="1">
      <c r="A6414" s="42"/>
      <c r="B6414" s="43"/>
      <c r="C6414" s="44"/>
      <c r="D6414" s="231" t="s">
        <v>250</v>
      </c>
      <c r="E6414" s="44"/>
      <c r="F6414" s="232" t="s">
        <v>5724</v>
      </c>
      <c r="G6414" s="44"/>
      <c r="H6414" s="44"/>
      <c r="I6414" s="233"/>
      <c r="J6414" s="44"/>
      <c r="K6414" s="44"/>
      <c r="L6414" s="48"/>
      <c r="M6414" s="234"/>
      <c r="N6414" s="235"/>
      <c r="O6414" s="88"/>
      <c r="P6414" s="88"/>
      <c r="Q6414" s="88"/>
      <c r="R6414" s="88"/>
      <c r="S6414" s="88"/>
      <c r="T6414" s="89"/>
      <c r="U6414" s="42"/>
      <c r="V6414" s="42"/>
      <c r="W6414" s="42"/>
      <c r="X6414" s="42"/>
      <c r="Y6414" s="42"/>
      <c r="Z6414" s="42"/>
      <c r="AA6414" s="42"/>
      <c r="AB6414" s="42"/>
      <c r="AC6414" s="42"/>
      <c r="AD6414" s="42"/>
      <c r="AE6414" s="42"/>
      <c r="AT6414" s="20" t="s">
        <v>250</v>
      </c>
      <c r="AU6414" s="20" t="s">
        <v>93</v>
      </c>
    </row>
    <row r="6415" s="13" customFormat="1">
      <c r="A6415" s="13"/>
      <c r="B6415" s="236"/>
      <c r="C6415" s="237"/>
      <c r="D6415" s="238" t="s">
        <v>252</v>
      </c>
      <c r="E6415" s="239" t="s">
        <v>39</v>
      </c>
      <c r="F6415" s="240" t="s">
        <v>2834</v>
      </c>
      <c r="G6415" s="237"/>
      <c r="H6415" s="239" t="s">
        <v>39</v>
      </c>
      <c r="I6415" s="241"/>
      <c r="J6415" s="237"/>
      <c r="K6415" s="237"/>
      <c r="L6415" s="242"/>
      <c r="M6415" s="243"/>
      <c r="N6415" s="244"/>
      <c r="O6415" s="244"/>
      <c r="P6415" s="244"/>
      <c r="Q6415" s="244"/>
      <c r="R6415" s="244"/>
      <c r="S6415" s="244"/>
      <c r="T6415" s="245"/>
      <c r="U6415" s="13"/>
      <c r="V6415" s="13"/>
      <c r="W6415" s="13"/>
      <c r="X6415" s="13"/>
      <c r="Y6415" s="13"/>
      <c r="Z6415" s="13"/>
      <c r="AA6415" s="13"/>
      <c r="AB6415" s="13"/>
      <c r="AC6415" s="13"/>
      <c r="AD6415" s="13"/>
      <c r="AE6415" s="13"/>
      <c r="AT6415" s="246" t="s">
        <v>252</v>
      </c>
      <c r="AU6415" s="246" t="s">
        <v>93</v>
      </c>
      <c r="AV6415" s="13" t="s">
        <v>23</v>
      </c>
      <c r="AW6415" s="13" t="s">
        <v>46</v>
      </c>
      <c r="AX6415" s="13" t="s">
        <v>85</v>
      </c>
      <c r="AY6415" s="246" t="s">
        <v>241</v>
      </c>
    </row>
    <row r="6416" s="14" customFormat="1">
      <c r="A6416" s="14"/>
      <c r="B6416" s="247"/>
      <c r="C6416" s="248"/>
      <c r="D6416" s="238" t="s">
        <v>252</v>
      </c>
      <c r="E6416" s="249" t="s">
        <v>39</v>
      </c>
      <c r="F6416" s="250" t="s">
        <v>5725</v>
      </c>
      <c r="G6416" s="248"/>
      <c r="H6416" s="251">
        <v>4</v>
      </c>
      <c r="I6416" s="252"/>
      <c r="J6416" s="248"/>
      <c r="K6416" s="248"/>
      <c r="L6416" s="253"/>
      <c r="M6416" s="254"/>
      <c r="N6416" s="255"/>
      <c r="O6416" s="255"/>
      <c r="P6416" s="255"/>
      <c r="Q6416" s="255"/>
      <c r="R6416" s="255"/>
      <c r="S6416" s="255"/>
      <c r="T6416" s="256"/>
      <c r="U6416" s="14"/>
      <c r="V6416" s="14"/>
      <c r="W6416" s="14"/>
      <c r="X6416" s="14"/>
      <c r="Y6416" s="14"/>
      <c r="Z6416" s="14"/>
      <c r="AA6416" s="14"/>
      <c r="AB6416" s="14"/>
      <c r="AC6416" s="14"/>
      <c r="AD6416" s="14"/>
      <c r="AE6416" s="14"/>
      <c r="AT6416" s="257" t="s">
        <v>252</v>
      </c>
      <c r="AU6416" s="257" t="s">
        <v>93</v>
      </c>
      <c r="AV6416" s="14" t="s">
        <v>93</v>
      </c>
      <c r="AW6416" s="14" t="s">
        <v>46</v>
      </c>
      <c r="AX6416" s="14" t="s">
        <v>85</v>
      </c>
      <c r="AY6416" s="257" t="s">
        <v>241</v>
      </c>
    </row>
    <row r="6417" s="14" customFormat="1">
      <c r="A6417" s="14"/>
      <c r="B6417" s="247"/>
      <c r="C6417" s="248"/>
      <c r="D6417" s="238" t="s">
        <v>252</v>
      </c>
      <c r="E6417" s="249" t="s">
        <v>39</v>
      </c>
      <c r="F6417" s="250" t="s">
        <v>5726</v>
      </c>
      <c r="G6417" s="248"/>
      <c r="H6417" s="251">
        <v>4</v>
      </c>
      <c r="I6417" s="252"/>
      <c r="J6417" s="248"/>
      <c r="K6417" s="248"/>
      <c r="L6417" s="253"/>
      <c r="M6417" s="254"/>
      <c r="N6417" s="255"/>
      <c r="O6417" s="255"/>
      <c r="P6417" s="255"/>
      <c r="Q6417" s="255"/>
      <c r="R6417" s="255"/>
      <c r="S6417" s="255"/>
      <c r="T6417" s="256"/>
      <c r="U6417" s="14"/>
      <c r="V6417" s="14"/>
      <c r="W6417" s="14"/>
      <c r="X6417" s="14"/>
      <c r="Y6417" s="14"/>
      <c r="Z6417" s="14"/>
      <c r="AA6417" s="14"/>
      <c r="AB6417" s="14"/>
      <c r="AC6417" s="14"/>
      <c r="AD6417" s="14"/>
      <c r="AE6417" s="14"/>
      <c r="AT6417" s="257" t="s">
        <v>252</v>
      </c>
      <c r="AU6417" s="257" t="s">
        <v>93</v>
      </c>
      <c r="AV6417" s="14" t="s">
        <v>93</v>
      </c>
      <c r="AW6417" s="14" t="s">
        <v>46</v>
      </c>
      <c r="AX6417" s="14" t="s">
        <v>85</v>
      </c>
      <c r="AY6417" s="257" t="s">
        <v>241</v>
      </c>
    </row>
    <row r="6418" s="14" customFormat="1">
      <c r="A6418" s="14"/>
      <c r="B6418" s="247"/>
      <c r="C6418" s="248"/>
      <c r="D6418" s="238" t="s">
        <v>252</v>
      </c>
      <c r="E6418" s="249" t="s">
        <v>39</v>
      </c>
      <c r="F6418" s="250" t="s">
        <v>5727</v>
      </c>
      <c r="G6418" s="248"/>
      <c r="H6418" s="251">
        <v>2</v>
      </c>
      <c r="I6418" s="252"/>
      <c r="J6418" s="248"/>
      <c r="K6418" s="248"/>
      <c r="L6418" s="253"/>
      <c r="M6418" s="254"/>
      <c r="N6418" s="255"/>
      <c r="O6418" s="255"/>
      <c r="P6418" s="255"/>
      <c r="Q6418" s="255"/>
      <c r="R6418" s="255"/>
      <c r="S6418" s="255"/>
      <c r="T6418" s="256"/>
      <c r="U6418" s="14"/>
      <c r="V6418" s="14"/>
      <c r="W6418" s="14"/>
      <c r="X6418" s="14"/>
      <c r="Y6418" s="14"/>
      <c r="Z6418" s="14"/>
      <c r="AA6418" s="14"/>
      <c r="AB6418" s="14"/>
      <c r="AC6418" s="14"/>
      <c r="AD6418" s="14"/>
      <c r="AE6418" s="14"/>
      <c r="AT6418" s="257" t="s">
        <v>252</v>
      </c>
      <c r="AU6418" s="257" t="s">
        <v>93</v>
      </c>
      <c r="AV6418" s="14" t="s">
        <v>93</v>
      </c>
      <c r="AW6418" s="14" t="s">
        <v>46</v>
      </c>
      <c r="AX6418" s="14" t="s">
        <v>85</v>
      </c>
      <c r="AY6418" s="257" t="s">
        <v>241</v>
      </c>
    </row>
    <row r="6419" s="15" customFormat="1">
      <c r="A6419" s="15"/>
      <c r="B6419" s="258"/>
      <c r="C6419" s="259"/>
      <c r="D6419" s="238" t="s">
        <v>252</v>
      </c>
      <c r="E6419" s="260" t="s">
        <v>39</v>
      </c>
      <c r="F6419" s="261" t="s">
        <v>274</v>
      </c>
      <c r="G6419" s="259"/>
      <c r="H6419" s="262">
        <v>10</v>
      </c>
      <c r="I6419" s="263"/>
      <c r="J6419" s="259"/>
      <c r="K6419" s="259"/>
      <c r="L6419" s="264"/>
      <c r="M6419" s="265"/>
      <c r="N6419" s="266"/>
      <c r="O6419" s="266"/>
      <c r="P6419" s="266"/>
      <c r="Q6419" s="266"/>
      <c r="R6419" s="266"/>
      <c r="S6419" s="266"/>
      <c r="T6419" s="267"/>
      <c r="U6419" s="15"/>
      <c r="V6419" s="15"/>
      <c r="W6419" s="15"/>
      <c r="X6419" s="15"/>
      <c r="Y6419" s="15"/>
      <c r="Z6419" s="15"/>
      <c r="AA6419" s="15"/>
      <c r="AB6419" s="15"/>
      <c r="AC6419" s="15"/>
      <c r="AD6419" s="15"/>
      <c r="AE6419" s="15"/>
      <c r="AT6419" s="268" t="s">
        <v>252</v>
      </c>
      <c r="AU6419" s="268" t="s">
        <v>93</v>
      </c>
      <c r="AV6419" s="15" t="s">
        <v>248</v>
      </c>
      <c r="AW6419" s="15" t="s">
        <v>46</v>
      </c>
      <c r="AX6419" s="15" t="s">
        <v>23</v>
      </c>
      <c r="AY6419" s="268" t="s">
        <v>241</v>
      </c>
    </row>
    <row r="6420" s="2" customFormat="1" ht="21.75" customHeight="1">
      <c r="A6420" s="42"/>
      <c r="B6420" s="43"/>
      <c r="C6420" s="280" t="s">
        <v>5728</v>
      </c>
      <c r="D6420" s="280" t="s">
        <v>463</v>
      </c>
      <c r="E6420" s="281" t="s">
        <v>5729</v>
      </c>
      <c r="F6420" s="282" t="s">
        <v>5730</v>
      </c>
      <c r="G6420" s="283" t="s">
        <v>561</v>
      </c>
      <c r="H6420" s="284">
        <v>4</v>
      </c>
      <c r="I6420" s="285"/>
      <c r="J6420" s="286">
        <f>ROUND(I6420*H6420,2)</f>
        <v>0</v>
      </c>
      <c r="K6420" s="282" t="s">
        <v>1267</v>
      </c>
      <c r="L6420" s="287"/>
      <c r="M6420" s="288" t="s">
        <v>39</v>
      </c>
      <c r="N6420" s="289" t="s">
        <v>56</v>
      </c>
      <c r="O6420" s="88"/>
      <c r="P6420" s="227">
        <f>O6420*H6420</f>
        <v>0</v>
      </c>
      <c r="Q6420" s="227">
        <v>0.031623039999999998</v>
      </c>
      <c r="R6420" s="227">
        <f>Q6420*H6420</f>
        <v>0.12649215999999999</v>
      </c>
      <c r="S6420" s="227">
        <v>0</v>
      </c>
      <c r="T6420" s="228">
        <f>S6420*H6420</f>
        <v>0</v>
      </c>
      <c r="U6420" s="42"/>
      <c r="V6420" s="42"/>
      <c r="W6420" s="42"/>
      <c r="X6420" s="42"/>
      <c r="Y6420" s="42"/>
      <c r="Z6420" s="42"/>
      <c r="AA6420" s="42"/>
      <c r="AB6420" s="42"/>
      <c r="AC6420" s="42"/>
      <c r="AD6420" s="42"/>
      <c r="AE6420" s="42"/>
      <c r="AR6420" s="229" t="s">
        <v>660</v>
      </c>
      <c r="AT6420" s="229" t="s">
        <v>463</v>
      </c>
      <c r="AU6420" s="229" t="s">
        <v>93</v>
      </c>
      <c r="AY6420" s="20" t="s">
        <v>241</v>
      </c>
      <c r="BE6420" s="230">
        <f>IF(N6420="základní",J6420,0)</f>
        <v>0</v>
      </c>
      <c r="BF6420" s="230">
        <f>IF(N6420="snížená",J6420,0)</f>
        <v>0</v>
      </c>
      <c r="BG6420" s="230">
        <f>IF(N6420="zákl. přenesená",J6420,0)</f>
        <v>0</v>
      </c>
      <c r="BH6420" s="230">
        <f>IF(N6420="sníž. přenesená",J6420,0)</f>
        <v>0</v>
      </c>
      <c r="BI6420" s="230">
        <f>IF(N6420="nulová",J6420,0)</f>
        <v>0</v>
      </c>
      <c r="BJ6420" s="20" t="s">
        <v>23</v>
      </c>
      <c r="BK6420" s="230">
        <f>ROUND(I6420*H6420,2)</f>
        <v>0</v>
      </c>
      <c r="BL6420" s="20" t="s">
        <v>462</v>
      </c>
      <c r="BM6420" s="229" t="s">
        <v>5731</v>
      </c>
    </row>
    <row r="6421" s="2" customFormat="1">
      <c r="A6421" s="42"/>
      <c r="B6421" s="43"/>
      <c r="C6421" s="44"/>
      <c r="D6421" s="238" t="s">
        <v>3418</v>
      </c>
      <c r="E6421" s="44"/>
      <c r="F6421" s="290" t="s">
        <v>5681</v>
      </c>
      <c r="G6421" s="44"/>
      <c r="H6421" s="44"/>
      <c r="I6421" s="233"/>
      <c r="J6421" s="44"/>
      <c r="K6421" s="44"/>
      <c r="L6421" s="48"/>
      <c r="M6421" s="234"/>
      <c r="N6421" s="235"/>
      <c r="O6421" s="88"/>
      <c r="P6421" s="88"/>
      <c r="Q6421" s="88"/>
      <c r="R6421" s="88"/>
      <c r="S6421" s="88"/>
      <c r="T6421" s="89"/>
      <c r="U6421" s="42"/>
      <c r="V6421" s="42"/>
      <c r="W6421" s="42"/>
      <c r="X6421" s="42"/>
      <c r="Y6421" s="42"/>
      <c r="Z6421" s="42"/>
      <c r="AA6421" s="42"/>
      <c r="AB6421" s="42"/>
      <c r="AC6421" s="42"/>
      <c r="AD6421" s="42"/>
      <c r="AE6421" s="42"/>
      <c r="AT6421" s="20" t="s">
        <v>3418</v>
      </c>
      <c r="AU6421" s="20" t="s">
        <v>93</v>
      </c>
    </row>
    <row r="6422" s="2" customFormat="1" ht="21.75" customHeight="1">
      <c r="A6422" s="42"/>
      <c r="B6422" s="43"/>
      <c r="C6422" s="280" t="s">
        <v>5732</v>
      </c>
      <c r="D6422" s="280" t="s">
        <v>463</v>
      </c>
      <c r="E6422" s="281" t="s">
        <v>5733</v>
      </c>
      <c r="F6422" s="282" t="s">
        <v>5734</v>
      </c>
      <c r="G6422" s="283" t="s">
        <v>561</v>
      </c>
      <c r="H6422" s="284">
        <v>4</v>
      </c>
      <c r="I6422" s="285"/>
      <c r="J6422" s="286">
        <f>ROUND(I6422*H6422,2)</f>
        <v>0</v>
      </c>
      <c r="K6422" s="282" t="s">
        <v>1267</v>
      </c>
      <c r="L6422" s="287"/>
      <c r="M6422" s="288" t="s">
        <v>39</v>
      </c>
      <c r="N6422" s="289" t="s">
        <v>56</v>
      </c>
      <c r="O6422" s="88"/>
      <c r="P6422" s="227">
        <f>O6422*H6422</f>
        <v>0</v>
      </c>
      <c r="Q6422" s="227">
        <v>0.032247999999999999</v>
      </c>
      <c r="R6422" s="227">
        <f>Q6422*H6422</f>
        <v>0.128992</v>
      </c>
      <c r="S6422" s="227">
        <v>0</v>
      </c>
      <c r="T6422" s="228">
        <f>S6422*H6422</f>
        <v>0</v>
      </c>
      <c r="U6422" s="42"/>
      <c r="V6422" s="42"/>
      <c r="W6422" s="42"/>
      <c r="X6422" s="42"/>
      <c r="Y6422" s="42"/>
      <c r="Z6422" s="42"/>
      <c r="AA6422" s="42"/>
      <c r="AB6422" s="42"/>
      <c r="AC6422" s="42"/>
      <c r="AD6422" s="42"/>
      <c r="AE6422" s="42"/>
      <c r="AR6422" s="229" t="s">
        <v>660</v>
      </c>
      <c r="AT6422" s="229" t="s">
        <v>463</v>
      </c>
      <c r="AU6422" s="229" t="s">
        <v>93</v>
      </c>
      <c r="AY6422" s="20" t="s">
        <v>241</v>
      </c>
      <c r="BE6422" s="230">
        <f>IF(N6422="základní",J6422,0)</f>
        <v>0</v>
      </c>
      <c r="BF6422" s="230">
        <f>IF(N6422="snížená",J6422,0)</f>
        <v>0</v>
      </c>
      <c r="BG6422" s="230">
        <f>IF(N6422="zákl. přenesená",J6422,0)</f>
        <v>0</v>
      </c>
      <c r="BH6422" s="230">
        <f>IF(N6422="sníž. přenesená",J6422,0)</f>
        <v>0</v>
      </c>
      <c r="BI6422" s="230">
        <f>IF(N6422="nulová",J6422,0)</f>
        <v>0</v>
      </c>
      <c r="BJ6422" s="20" t="s">
        <v>23</v>
      </c>
      <c r="BK6422" s="230">
        <f>ROUND(I6422*H6422,2)</f>
        <v>0</v>
      </c>
      <c r="BL6422" s="20" t="s">
        <v>462</v>
      </c>
      <c r="BM6422" s="229" t="s">
        <v>5735</v>
      </c>
    </row>
    <row r="6423" s="2" customFormat="1">
      <c r="A6423" s="42"/>
      <c r="B6423" s="43"/>
      <c r="C6423" s="44"/>
      <c r="D6423" s="238" t="s">
        <v>3418</v>
      </c>
      <c r="E6423" s="44"/>
      <c r="F6423" s="290" t="s">
        <v>5681</v>
      </c>
      <c r="G6423" s="44"/>
      <c r="H6423" s="44"/>
      <c r="I6423" s="233"/>
      <c r="J6423" s="44"/>
      <c r="K6423" s="44"/>
      <c r="L6423" s="48"/>
      <c r="M6423" s="234"/>
      <c r="N6423" s="235"/>
      <c r="O6423" s="88"/>
      <c r="P6423" s="88"/>
      <c r="Q6423" s="88"/>
      <c r="R6423" s="88"/>
      <c r="S6423" s="88"/>
      <c r="T6423" s="89"/>
      <c r="U6423" s="42"/>
      <c r="V6423" s="42"/>
      <c r="W6423" s="42"/>
      <c r="X6423" s="42"/>
      <c r="Y6423" s="42"/>
      <c r="Z6423" s="42"/>
      <c r="AA6423" s="42"/>
      <c r="AB6423" s="42"/>
      <c r="AC6423" s="42"/>
      <c r="AD6423" s="42"/>
      <c r="AE6423" s="42"/>
      <c r="AT6423" s="20" t="s">
        <v>3418</v>
      </c>
      <c r="AU6423" s="20" t="s">
        <v>93</v>
      </c>
    </row>
    <row r="6424" s="2" customFormat="1" ht="21.75" customHeight="1">
      <c r="A6424" s="42"/>
      <c r="B6424" s="43"/>
      <c r="C6424" s="280" t="s">
        <v>5736</v>
      </c>
      <c r="D6424" s="280" t="s">
        <v>463</v>
      </c>
      <c r="E6424" s="281" t="s">
        <v>5737</v>
      </c>
      <c r="F6424" s="282" t="s">
        <v>5738</v>
      </c>
      <c r="G6424" s="283" t="s">
        <v>561</v>
      </c>
      <c r="H6424" s="284">
        <v>2</v>
      </c>
      <c r="I6424" s="285"/>
      <c r="J6424" s="286">
        <f>ROUND(I6424*H6424,2)</f>
        <v>0</v>
      </c>
      <c r="K6424" s="282" t="s">
        <v>1267</v>
      </c>
      <c r="L6424" s="287"/>
      <c r="M6424" s="288" t="s">
        <v>39</v>
      </c>
      <c r="N6424" s="289" t="s">
        <v>56</v>
      </c>
      <c r="O6424" s="88"/>
      <c r="P6424" s="227">
        <f>O6424*H6424</f>
        <v>0</v>
      </c>
      <c r="Q6424" s="227">
        <v>0.025998400000000001</v>
      </c>
      <c r="R6424" s="227">
        <f>Q6424*H6424</f>
        <v>0.051996800000000003</v>
      </c>
      <c r="S6424" s="227">
        <v>0</v>
      </c>
      <c r="T6424" s="228">
        <f>S6424*H6424</f>
        <v>0</v>
      </c>
      <c r="U6424" s="42"/>
      <c r="V6424" s="42"/>
      <c r="W6424" s="42"/>
      <c r="X6424" s="42"/>
      <c r="Y6424" s="42"/>
      <c r="Z6424" s="42"/>
      <c r="AA6424" s="42"/>
      <c r="AB6424" s="42"/>
      <c r="AC6424" s="42"/>
      <c r="AD6424" s="42"/>
      <c r="AE6424" s="42"/>
      <c r="AR6424" s="229" t="s">
        <v>660</v>
      </c>
      <c r="AT6424" s="229" t="s">
        <v>463</v>
      </c>
      <c r="AU6424" s="229" t="s">
        <v>93</v>
      </c>
      <c r="AY6424" s="20" t="s">
        <v>241</v>
      </c>
      <c r="BE6424" s="230">
        <f>IF(N6424="základní",J6424,0)</f>
        <v>0</v>
      </c>
      <c r="BF6424" s="230">
        <f>IF(N6424="snížená",J6424,0)</f>
        <v>0</v>
      </c>
      <c r="BG6424" s="230">
        <f>IF(N6424="zákl. přenesená",J6424,0)</f>
        <v>0</v>
      </c>
      <c r="BH6424" s="230">
        <f>IF(N6424="sníž. přenesená",J6424,0)</f>
        <v>0</v>
      </c>
      <c r="BI6424" s="230">
        <f>IF(N6424="nulová",J6424,0)</f>
        <v>0</v>
      </c>
      <c r="BJ6424" s="20" t="s">
        <v>23</v>
      </c>
      <c r="BK6424" s="230">
        <f>ROUND(I6424*H6424,2)</f>
        <v>0</v>
      </c>
      <c r="BL6424" s="20" t="s">
        <v>462</v>
      </c>
      <c r="BM6424" s="229" t="s">
        <v>5739</v>
      </c>
    </row>
    <row r="6425" s="2" customFormat="1">
      <c r="A6425" s="42"/>
      <c r="B6425" s="43"/>
      <c r="C6425" s="44"/>
      <c r="D6425" s="238" t="s">
        <v>3418</v>
      </c>
      <c r="E6425" s="44"/>
      <c r="F6425" s="290" t="s">
        <v>5681</v>
      </c>
      <c r="G6425" s="44"/>
      <c r="H6425" s="44"/>
      <c r="I6425" s="233"/>
      <c r="J6425" s="44"/>
      <c r="K6425" s="44"/>
      <c r="L6425" s="48"/>
      <c r="M6425" s="234"/>
      <c r="N6425" s="235"/>
      <c r="O6425" s="88"/>
      <c r="P6425" s="88"/>
      <c r="Q6425" s="88"/>
      <c r="R6425" s="88"/>
      <c r="S6425" s="88"/>
      <c r="T6425" s="89"/>
      <c r="U6425" s="42"/>
      <c r="V6425" s="42"/>
      <c r="W6425" s="42"/>
      <c r="X6425" s="42"/>
      <c r="Y6425" s="42"/>
      <c r="Z6425" s="42"/>
      <c r="AA6425" s="42"/>
      <c r="AB6425" s="42"/>
      <c r="AC6425" s="42"/>
      <c r="AD6425" s="42"/>
      <c r="AE6425" s="42"/>
      <c r="AT6425" s="20" t="s">
        <v>3418</v>
      </c>
      <c r="AU6425" s="20" t="s">
        <v>93</v>
      </c>
    </row>
    <row r="6426" s="2" customFormat="1" ht="24.15" customHeight="1">
      <c r="A6426" s="42"/>
      <c r="B6426" s="43"/>
      <c r="C6426" s="218" t="s">
        <v>5740</v>
      </c>
      <c r="D6426" s="218" t="s">
        <v>243</v>
      </c>
      <c r="E6426" s="219" t="s">
        <v>5741</v>
      </c>
      <c r="F6426" s="220" t="s">
        <v>5742</v>
      </c>
      <c r="G6426" s="221" t="s">
        <v>515</v>
      </c>
      <c r="H6426" s="222">
        <v>507.72000000000003</v>
      </c>
      <c r="I6426" s="223"/>
      <c r="J6426" s="224">
        <f>ROUND(I6426*H6426,2)</f>
        <v>0</v>
      </c>
      <c r="K6426" s="220" t="s">
        <v>247</v>
      </c>
      <c r="L6426" s="48"/>
      <c r="M6426" s="225" t="s">
        <v>39</v>
      </c>
      <c r="N6426" s="226" t="s">
        <v>56</v>
      </c>
      <c r="O6426" s="88"/>
      <c r="P6426" s="227">
        <f>O6426*H6426</f>
        <v>0</v>
      </c>
      <c r="Q6426" s="227">
        <v>0.00016000000000000001</v>
      </c>
      <c r="R6426" s="227">
        <f>Q6426*H6426</f>
        <v>0.081235200000000007</v>
      </c>
      <c r="S6426" s="227">
        <v>0</v>
      </c>
      <c r="T6426" s="228">
        <f>S6426*H6426</f>
        <v>0</v>
      </c>
      <c r="U6426" s="42"/>
      <c r="V6426" s="42"/>
      <c r="W6426" s="42"/>
      <c r="X6426" s="42"/>
      <c r="Y6426" s="42"/>
      <c r="Z6426" s="42"/>
      <c r="AA6426" s="42"/>
      <c r="AB6426" s="42"/>
      <c r="AC6426" s="42"/>
      <c r="AD6426" s="42"/>
      <c r="AE6426" s="42"/>
      <c r="AR6426" s="229" t="s">
        <v>462</v>
      </c>
      <c r="AT6426" s="229" t="s">
        <v>243</v>
      </c>
      <c r="AU6426" s="229" t="s">
        <v>93</v>
      </c>
      <c r="AY6426" s="20" t="s">
        <v>241</v>
      </c>
      <c r="BE6426" s="230">
        <f>IF(N6426="základní",J6426,0)</f>
        <v>0</v>
      </c>
      <c r="BF6426" s="230">
        <f>IF(N6426="snížená",J6426,0)</f>
        <v>0</v>
      </c>
      <c r="BG6426" s="230">
        <f>IF(N6426="zákl. přenesená",J6426,0)</f>
        <v>0</v>
      </c>
      <c r="BH6426" s="230">
        <f>IF(N6426="sníž. přenesená",J6426,0)</f>
        <v>0</v>
      </c>
      <c r="BI6426" s="230">
        <f>IF(N6426="nulová",J6426,0)</f>
        <v>0</v>
      </c>
      <c r="BJ6426" s="20" t="s">
        <v>23</v>
      </c>
      <c r="BK6426" s="230">
        <f>ROUND(I6426*H6426,2)</f>
        <v>0</v>
      </c>
      <c r="BL6426" s="20" t="s">
        <v>462</v>
      </c>
      <c r="BM6426" s="229" t="s">
        <v>5743</v>
      </c>
    </row>
    <row r="6427" s="2" customFormat="1">
      <c r="A6427" s="42"/>
      <c r="B6427" s="43"/>
      <c r="C6427" s="44"/>
      <c r="D6427" s="231" t="s">
        <v>250</v>
      </c>
      <c r="E6427" s="44"/>
      <c r="F6427" s="232" t="s">
        <v>5744</v>
      </c>
      <c r="G6427" s="44"/>
      <c r="H6427" s="44"/>
      <c r="I6427" s="233"/>
      <c r="J6427" s="44"/>
      <c r="K6427" s="44"/>
      <c r="L6427" s="48"/>
      <c r="M6427" s="234"/>
      <c r="N6427" s="235"/>
      <c r="O6427" s="88"/>
      <c r="P6427" s="88"/>
      <c r="Q6427" s="88"/>
      <c r="R6427" s="88"/>
      <c r="S6427" s="88"/>
      <c r="T6427" s="89"/>
      <c r="U6427" s="42"/>
      <c r="V6427" s="42"/>
      <c r="W6427" s="42"/>
      <c r="X6427" s="42"/>
      <c r="Y6427" s="42"/>
      <c r="Z6427" s="42"/>
      <c r="AA6427" s="42"/>
      <c r="AB6427" s="42"/>
      <c r="AC6427" s="42"/>
      <c r="AD6427" s="42"/>
      <c r="AE6427" s="42"/>
      <c r="AT6427" s="20" t="s">
        <v>250</v>
      </c>
      <c r="AU6427" s="20" t="s">
        <v>93</v>
      </c>
    </row>
    <row r="6428" s="13" customFormat="1">
      <c r="A6428" s="13"/>
      <c r="B6428" s="236"/>
      <c r="C6428" s="237"/>
      <c r="D6428" s="238" t="s">
        <v>252</v>
      </c>
      <c r="E6428" s="239" t="s">
        <v>39</v>
      </c>
      <c r="F6428" s="240" t="s">
        <v>2834</v>
      </c>
      <c r="G6428" s="237"/>
      <c r="H6428" s="239" t="s">
        <v>39</v>
      </c>
      <c r="I6428" s="241"/>
      <c r="J6428" s="237"/>
      <c r="K6428" s="237"/>
      <c r="L6428" s="242"/>
      <c r="M6428" s="243"/>
      <c r="N6428" s="244"/>
      <c r="O6428" s="244"/>
      <c r="P6428" s="244"/>
      <c r="Q6428" s="244"/>
      <c r="R6428" s="244"/>
      <c r="S6428" s="244"/>
      <c r="T6428" s="245"/>
      <c r="U6428" s="13"/>
      <c r="V6428" s="13"/>
      <c r="W6428" s="13"/>
      <c r="X6428" s="13"/>
      <c r="Y6428" s="13"/>
      <c r="Z6428" s="13"/>
      <c r="AA6428" s="13"/>
      <c r="AB6428" s="13"/>
      <c r="AC6428" s="13"/>
      <c r="AD6428" s="13"/>
      <c r="AE6428" s="13"/>
      <c r="AT6428" s="246" t="s">
        <v>252</v>
      </c>
      <c r="AU6428" s="246" t="s">
        <v>93</v>
      </c>
      <c r="AV6428" s="13" t="s">
        <v>23</v>
      </c>
      <c r="AW6428" s="13" t="s">
        <v>46</v>
      </c>
      <c r="AX6428" s="13" t="s">
        <v>85</v>
      </c>
      <c r="AY6428" s="246" t="s">
        <v>241</v>
      </c>
    </row>
    <row r="6429" s="14" customFormat="1">
      <c r="A6429" s="14"/>
      <c r="B6429" s="247"/>
      <c r="C6429" s="248"/>
      <c r="D6429" s="238" t="s">
        <v>252</v>
      </c>
      <c r="E6429" s="249" t="s">
        <v>39</v>
      </c>
      <c r="F6429" s="250" t="s">
        <v>5745</v>
      </c>
      <c r="G6429" s="248"/>
      <c r="H6429" s="251">
        <v>255</v>
      </c>
      <c r="I6429" s="252"/>
      <c r="J6429" s="248"/>
      <c r="K6429" s="248"/>
      <c r="L6429" s="253"/>
      <c r="M6429" s="254"/>
      <c r="N6429" s="255"/>
      <c r="O6429" s="255"/>
      <c r="P6429" s="255"/>
      <c r="Q6429" s="255"/>
      <c r="R6429" s="255"/>
      <c r="S6429" s="255"/>
      <c r="T6429" s="256"/>
      <c r="U6429" s="14"/>
      <c r="V6429" s="14"/>
      <c r="W6429" s="14"/>
      <c r="X6429" s="14"/>
      <c r="Y6429" s="14"/>
      <c r="Z6429" s="14"/>
      <c r="AA6429" s="14"/>
      <c r="AB6429" s="14"/>
      <c r="AC6429" s="14"/>
      <c r="AD6429" s="14"/>
      <c r="AE6429" s="14"/>
      <c r="AT6429" s="257" t="s">
        <v>252</v>
      </c>
      <c r="AU6429" s="257" t="s">
        <v>93</v>
      </c>
      <c r="AV6429" s="14" t="s">
        <v>93</v>
      </c>
      <c r="AW6429" s="14" t="s">
        <v>46</v>
      </c>
      <c r="AX6429" s="14" t="s">
        <v>85</v>
      </c>
      <c r="AY6429" s="257" t="s">
        <v>241</v>
      </c>
    </row>
    <row r="6430" s="14" customFormat="1">
      <c r="A6430" s="14"/>
      <c r="B6430" s="247"/>
      <c r="C6430" s="248"/>
      <c r="D6430" s="238" t="s">
        <v>252</v>
      </c>
      <c r="E6430" s="249" t="s">
        <v>39</v>
      </c>
      <c r="F6430" s="250" t="s">
        <v>5746</v>
      </c>
      <c r="G6430" s="248"/>
      <c r="H6430" s="251">
        <v>12.6</v>
      </c>
      <c r="I6430" s="252"/>
      <c r="J6430" s="248"/>
      <c r="K6430" s="248"/>
      <c r="L6430" s="253"/>
      <c r="M6430" s="254"/>
      <c r="N6430" s="255"/>
      <c r="O6430" s="255"/>
      <c r="P6430" s="255"/>
      <c r="Q6430" s="255"/>
      <c r="R6430" s="255"/>
      <c r="S6430" s="255"/>
      <c r="T6430" s="256"/>
      <c r="U6430" s="14"/>
      <c r="V6430" s="14"/>
      <c r="W6430" s="14"/>
      <c r="X6430" s="14"/>
      <c r="Y6430" s="14"/>
      <c r="Z6430" s="14"/>
      <c r="AA6430" s="14"/>
      <c r="AB6430" s="14"/>
      <c r="AC6430" s="14"/>
      <c r="AD6430" s="14"/>
      <c r="AE6430" s="14"/>
      <c r="AT6430" s="257" t="s">
        <v>252</v>
      </c>
      <c r="AU6430" s="257" t="s">
        <v>93</v>
      </c>
      <c r="AV6430" s="14" t="s">
        <v>93</v>
      </c>
      <c r="AW6430" s="14" t="s">
        <v>46</v>
      </c>
      <c r="AX6430" s="14" t="s">
        <v>85</v>
      </c>
      <c r="AY6430" s="257" t="s">
        <v>241</v>
      </c>
    </row>
    <row r="6431" s="14" customFormat="1">
      <c r="A6431" s="14"/>
      <c r="B6431" s="247"/>
      <c r="C6431" s="248"/>
      <c r="D6431" s="238" t="s">
        <v>252</v>
      </c>
      <c r="E6431" s="249" t="s">
        <v>39</v>
      </c>
      <c r="F6431" s="250" t="s">
        <v>5747</v>
      </c>
      <c r="G6431" s="248"/>
      <c r="H6431" s="251">
        <v>15.52</v>
      </c>
      <c r="I6431" s="252"/>
      <c r="J6431" s="248"/>
      <c r="K6431" s="248"/>
      <c r="L6431" s="253"/>
      <c r="M6431" s="254"/>
      <c r="N6431" s="255"/>
      <c r="O6431" s="255"/>
      <c r="P6431" s="255"/>
      <c r="Q6431" s="255"/>
      <c r="R6431" s="255"/>
      <c r="S6431" s="255"/>
      <c r="T6431" s="256"/>
      <c r="U6431" s="14"/>
      <c r="V6431" s="14"/>
      <c r="W6431" s="14"/>
      <c r="X6431" s="14"/>
      <c r="Y6431" s="14"/>
      <c r="Z6431" s="14"/>
      <c r="AA6431" s="14"/>
      <c r="AB6431" s="14"/>
      <c r="AC6431" s="14"/>
      <c r="AD6431" s="14"/>
      <c r="AE6431" s="14"/>
      <c r="AT6431" s="257" t="s">
        <v>252</v>
      </c>
      <c r="AU6431" s="257" t="s">
        <v>93</v>
      </c>
      <c r="AV6431" s="14" t="s">
        <v>93</v>
      </c>
      <c r="AW6431" s="14" t="s">
        <v>46</v>
      </c>
      <c r="AX6431" s="14" t="s">
        <v>85</v>
      </c>
      <c r="AY6431" s="257" t="s">
        <v>241</v>
      </c>
    </row>
    <row r="6432" s="14" customFormat="1">
      <c r="A6432" s="14"/>
      <c r="B6432" s="247"/>
      <c r="C6432" s="248"/>
      <c r="D6432" s="238" t="s">
        <v>252</v>
      </c>
      <c r="E6432" s="249" t="s">
        <v>39</v>
      </c>
      <c r="F6432" s="250" t="s">
        <v>5748</v>
      </c>
      <c r="G6432" s="248"/>
      <c r="H6432" s="251">
        <v>9.5999999999999996</v>
      </c>
      <c r="I6432" s="252"/>
      <c r="J6432" s="248"/>
      <c r="K6432" s="248"/>
      <c r="L6432" s="253"/>
      <c r="M6432" s="254"/>
      <c r="N6432" s="255"/>
      <c r="O6432" s="255"/>
      <c r="P6432" s="255"/>
      <c r="Q6432" s="255"/>
      <c r="R6432" s="255"/>
      <c r="S6432" s="255"/>
      <c r="T6432" s="256"/>
      <c r="U6432" s="14"/>
      <c r="V6432" s="14"/>
      <c r="W6432" s="14"/>
      <c r="X6432" s="14"/>
      <c r="Y6432" s="14"/>
      <c r="Z6432" s="14"/>
      <c r="AA6432" s="14"/>
      <c r="AB6432" s="14"/>
      <c r="AC6432" s="14"/>
      <c r="AD6432" s="14"/>
      <c r="AE6432" s="14"/>
      <c r="AT6432" s="257" t="s">
        <v>252</v>
      </c>
      <c r="AU6432" s="257" t="s">
        <v>93</v>
      </c>
      <c r="AV6432" s="14" t="s">
        <v>93</v>
      </c>
      <c r="AW6432" s="14" t="s">
        <v>46</v>
      </c>
      <c r="AX6432" s="14" t="s">
        <v>85</v>
      </c>
      <c r="AY6432" s="257" t="s">
        <v>241</v>
      </c>
    </row>
    <row r="6433" s="14" customFormat="1">
      <c r="A6433" s="14"/>
      <c r="B6433" s="247"/>
      <c r="C6433" s="248"/>
      <c r="D6433" s="238" t="s">
        <v>252</v>
      </c>
      <c r="E6433" s="249" t="s">
        <v>39</v>
      </c>
      <c r="F6433" s="250" t="s">
        <v>5749</v>
      </c>
      <c r="G6433" s="248"/>
      <c r="H6433" s="251">
        <v>15.6</v>
      </c>
      <c r="I6433" s="252"/>
      <c r="J6433" s="248"/>
      <c r="K6433" s="248"/>
      <c r="L6433" s="253"/>
      <c r="M6433" s="254"/>
      <c r="N6433" s="255"/>
      <c r="O6433" s="255"/>
      <c r="P6433" s="255"/>
      <c r="Q6433" s="255"/>
      <c r="R6433" s="255"/>
      <c r="S6433" s="255"/>
      <c r="T6433" s="256"/>
      <c r="U6433" s="14"/>
      <c r="V6433" s="14"/>
      <c r="W6433" s="14"/>
      <c r="X6433" s="14"/>
      <c r="Y6433" s="14"/>
      <c r="Z6433" s="14"/>
      <c r="AA6433" s="14"/>
      <c r="AB6433" s="14"/>
      <c r="AC6433" s="14"/>
      <c r="AD6433" s="14"/>
      <c r="AE6433" s="14"/>
      <c r="AT6433" s="257" t="s">
        <v>252</v>
      </c>
      <c r="AU6433" s="257" t="s">
        <v>93</v>
      </c>
      <c r="AV6433" s="14" t="s">
        <v>93</v>
      </c>
      <c r="AW6433" s="14" t="s">
        <v>46</v>
      </c>
      <c r="AX6433" s="14" t="s">
        <v>85</v>
      </c>
      <c r="AY6433" s="257" t="s">
        <v>241</v>
      </c>
    </row>
    <row r="6434" s="14" customFormat="1">
      <c r="A6434" s="14"/>
      <c r="B6434" s="247"/>
      <c r="C6434" s="248"/>
      <c r="D6434" s="238" t="s">
        <v>252</v>
      </c>
      <c r="E6434" s="249" t="s">
        <v>39</v>
      </c>
      <c r="F6434" s="250" t="s">
        <v>5750</v>
      </c>
      <c r="G6434" s="248"/>
      <c r="H6434" s="251">
        <v>38.399999999999999</v>
      </c>
      <c r="I6434" s="252"/>
      <c r="J6434" s="248"/>
      <c r="K6434" s="248"/>
      <c r="L6434" s="253"/>
      <c r="M6434" s="254"/>
      <c r="N6434" s="255"/>
      <c r="O6434" s="255"/>
      <c r="P6434" s="255"/>
      <c r="Q6434" s="255"/>
      <c r="R6434" s="255"/>
      <c r="S6434" s="255"/>
      <c r="T6434" s="256"/>
      <c r="U6434" s="14"/>
      <c r="V6434" s="14"/>
      <c r="W6434" s="14"/>
      <c r="X6434" s="14"/>
      <c r="Y6434" s="14"/>
      <c r="Z6434" s="14"/>
      <c r="AA6434" s="14"/>
      <c r="AB6434" s="14"/>
      <c r="AC6434" s="14"/>
      <c r="AD6434" s="14"/>
      <c r="AE6434" s="14"/>
      <c r="AT6434" s="257" t="s">
        <v>252</v>
      </c>
      <c r="AU6434" s="257" t="s">
        <v>93</v>
      </c>
      <c r="AV6434" s="14" t="s">
        <v>93</v>
      </c>
      <c r="AW6434" s="14" t="s">
        <v>46</v>
      </c>
      <c r="AX6434" s="14" t="s">
        <v>85</v>
      </c>
      <c r="AY6434" s="257" t="s">
        <v>241</v>
      </c>
    </row>
    <row r="6435" s="14" customFormat="1">
      <c r="A6435" s="14"/>
      <c r="B6435" s="247"/>
      <c r="C6435" s="248"/>
      <c r="D6435" s="238" t="s">
        <v>252</v>
      </c>
      <c r="E6435" s="249" t="s">
        <v>39</v>
      </c>
      <c r="F6435" s="250" t="s">
        <v>5751</v>
      </c>
      <c r="G6435" s="248"/>
      <c r="H6435" s="251">
        <v>62.399999999999999</v>
      </c>
      <c r="I6435" s="252"/>
      <c r="J6435" s="248"/>
      <c r="K6435" s="248"/>
      <c r="L6435" s="253"/>
      <c r="M6435" s="254"/>
      <c r="N6435" s="255"/>
      <c r="O6435" s="255"/>
      <c r="P6435" s="255"/>
      <c r="Q6435" s="255"/>
      <c r="R6435" s="255"/>
      <c r="S6435" s="255"/>
      <c r="T6435" s="256"/>
      <c r="U6435" s="14"/>
      <c r="V6435" s="14"/>
      <c r="W6435" s="14"/>
      <c r="X6435" s="14"/>
      <c r="Y6435" s="14"/>
      <c r="Z6435" s="14"/>
      <c r="AA6435" s="14"/>
      <c r="AB6435" s="14"/>
      <c r="AC6435" s="14"/>
      <c r="AD6435" s="14"/>
      <c r="AE6435" s="14"/>
      <c r="AT6435" s="257" t="s">
        <v>252</v>
      </c>
      <c r="AU6435" s="257" t="s">
        <v>93</v>
      </c>
      <c r="AV6435" s="14" t="s">
        <v>93</v>
      </c>
      <c r="AW6435" s="14" t="s">
        <v>46</v>
      </c>
      <c r="AX6435" s="14" t="s">
        <v>85</v>
      </c>
      <c r="AY6435" s="257" t="s">
        <v>241</v>
      </c>
    </row>
    <row r="6436" s="14" customFormat="1">
      <c r="A6436" s="14"/>
      <c r="B6436" s="247"/>
      <c r="C6436" s="248"/>
      <c r="D6436" s="238" t="s">
        <v>252</v>
      </c>
      <c r="E6436" s="249" t="s">
        <v>39</v>
      </c>
      <c r="F6436" s="250" t="s">
        <v>5752</v>
      </c>
      <c r="G6436" s="248"/>
      <c r="H6436" s="251">
        <v>27</v>
      </c>
      <c r="I6436" s="252"/>
      <c r="J6436" s="248"/>
      <c r="K6436" s="248"/>
      <c r="L6436" s="253"/>
      <c r="M6436" s="254"/>
      <c r="N6436" s="255"/>
      <c r="O6436" s="255"/>
      <c r="P6436" s="255"/>
      <c r="Q6436" s="255"/>
      <c r="R6436" s="255"/>
      <c r="S6436" s="255"/>
      <c r="T6436" s="256"/>
      <c r="U6436" s="14"/>
      <c r="V6436" s="14"/>
      <c r="W6436" s="14"/>
      <c r="X6436" s="14"/>
      <c r="Y6436" s="14"/>
      <c r="Z6436" s="14"/>
      <c r="AA6436" s="14"/>
      <c r="AB6436" s="14"/>
      <c r="AC6436" s="14"/>
      <c r="AD6436" s="14"/>
      <c r="AE6436" s="14"/>
      <c r="AT6436" s="257" t="s">
        <v>252</v>
      </c>
      <c r="AU6436" s="257" t="s">
        <v>93</v>
      </c>
      <c r="AV6436" s="14" t="s">
        <v>93</v>
      </c>
      <c r="AW6436" s="14" t="s">
        <v>46</v>
      </c>
      <c r="AX6436" s="14" t="s">
        <v>85</v>
      </c>
      <c r="AY6436" s="257" t="s">
        <v>241</v>
      </c>
    </row>
    <row r="6437" s="14" customFormat="1">
      <c r="A6437" s="14"/>
      <c r="B6437" s="247"/>
      <c r="C6437" s="248"/>
      <c r="D6437" s="238" t="s">
        <v>252</v>
      </c>
      <c r="E6437" s="249" t="s">
        <v>39</v>
      </c>
      <c r="F6437" s="250" t="s">
        <v>5753</v>
      </c>
      <c r="G6437" s="248"/>
      <c r="H6437" s="251">
        <v>7.2000000000000002</v>
      </c>
      <c r="I6437" s="252"/>
      <c r="J6437" s="248"/>
      <c r="K6437" s="248"/>
      <c r="L6437" s="253"/>
      <c r="M6437" s="254"/>
      <c r="N6437" s="255"/>
      <c r="O6437" s="255"/>
      <c r="P6437" s="255"/>
      <c r="Q6437" s="255"/>
      <c r="R6437" s="255"/>
      <c r="S6437" s="255"/>
      <c r="T6437" s="256"/>
      <c r="U6437" s="14"/>
      <c r="V6437" s="14"/>
      <c r="W6437" s="14"/>
      <c r="X6437" s="14"/>
      <c r="Y6437" s="14"/>
      <c r="Z6437" s="14"/>
      <c r="AA6437" s="14"/>
      <c r="AB6437" s="14"/>
      <c r="AC6437" s="14"/>
      <c r="AD6437" s="14"/>
      <c r="AE6437" s="14"/>
      <c r="AT6437" s="257" t="s">
        <v>252</v>
      </c>
      <c r="AU6437" s="257" t="s">
        <v>93</v>
      </c>
      <c r="AV6437" s="14" t="s">
        <v>93</v>
      </c>
      <c r="AW6437" s="14" t="s">
        <v>46</v>
      </c>
      <c r="AX6437" s="14" t="s">
        <v>85</v>
      </c>
      <c r="AY6437" s="257" t="s">
        <v>241</v>
      </c>
    </row>
    <row r="6438" s="14" customFormat="1">
      <c r="A6438" s="14"/>
      <c r="B6438" s="247"/>
      <c r="C6438" s="248"/>
      <c r="D6438" s="238" t="s">
        <v>252</v>
      </c>
      <c r="E6438" s="249" t="s">
        <v>39</v>
      </c>
      <c r="F6438" s="250" t="s">
        <v>5754</v>
      </c>
      <c r="G6438" s="248"/>
      <c r="H6438" s="251">
        <v>36.399999999999999</v>
      </c>
      <c r="I6438" s="252"/>
      <c r="J6438" s="248"/>
      <c r="K6438" s="248"/>
      <c r="L6438" s="253"/>
      <c r="M6438" s="254"/>
      <c r="N6438" s="255"/>
      <c r="O6438" s="255"/>
      <c r="P6438" s="255"/>
      <c r="Q6438" s="255"/>
      <c r="R6438" s="255"/>
      <c r="S6438" s="255"/>
      <c r="T6438" s="256"/>
      <c r="U6438" s="14"/>
      <c r="V6438" s="14"/>
      <c r="W6438" s="14"/>
      <c r="X6438" s="14"/>
      <c r="Y6438" s="14"/>
      <c r="Z6438" s="14"/>
      <c r="AA6438" s="14"/>
      <c r="AB6438" s="14"/>
      <c r="AC6438" s="14"/>
      <c r="AD6438" s="14"/>
      <c r="AE6438" s="14"/>
      <c r="AT6438" s="257" t="s">
        <v>252</v>
      </c>
      <c r="AU6438" s="257" t="s">
        <v>93</v>
      </c>
      <c r="AV6438" s="14" t="s">
        <v>93</v>
      </c>
      <c r="AW6438" s="14" t="s">
        <v>46</v>
      </c>
      <c r="AX6438" s="14" t="s">
        <v>85</v>
      </c>
      <c r="AY6438" s="257" t="s">
        <v>241</v>
      </c>
    </row>
    <row r="6439" s="14" customFormat="1">
      <c r="A6439" s="14"/>
      <c r="B6439" s="247"/>
      <c r="C6439" s="248"/>
      <c r="D6439" s="238" t="s">
        <v>252</v>
      </c>
      <c r="E6439" s="249" t="s">
        <v>39</v>
      </c>
      <c r="F6439" s="250" t="s">
        <v>2651</v>
      </c>
      <c r="G6439" s="248"/>
      <c r="H6439" s="251">
        <v>5.4000000000000004</v>
      </c>
      <c r="I6439" s="252"/>
      <c r="J6439" s="248"/>
      <c r="K6439" s="248"/>
      <c r="L6439" s="253"/>
      <c r="M6439" s="254"/>
      <c r="N6439" s="255"/>
      <c r="O6439" s="255"/>
      <c r="P6439" s="255"/>
      <c r="Q6439" s="255"/>
      <c r="R6439" s="255"/>
      <c r="S6439" s="255"/>
      <c r="T6439" s="256"/>
      <c r="U6439" s="14"/>
      <c r="V6439" s="14"/>
      <c r="W6439" s="14"/>
      <c r="X6439" s="14"/>
      <c r="Y6439" s="14"/>
      <c r="Z6439" s="14"/>
      <c r="AA6439" s="14"/>
      <c r="AB6439" s="14"/>
      <c r="AC6439" s="14"/>
      <c r="AD6439" s="14"/>
      <c r="AE6439" s="14"/>
      <c r="AT6439" s="257" t="s">
        <v>252</v>
      </c>
      <c r="AU6439" s="257" t="s">
        <v>93</v>
      </c>
      <c r="AV6439" s="14" t="s">
        <v>93</v>
      </c>
      <c r="AW6439" s="14" t="s">
        <v>46</v>
      </c>
      <c r="AX6439" s="14" t="s">
        <v>85</v>
      </c>
      <c r="AY6439" s="257" t="s">
        <v>241</v>
      </c>
    </row>
    <row r="6440" s="14" customFormat="1">
      <c r="A6440" s="14"/>
      <c r="B6440" s="247"/>
      <c r="C6440" s="248"/>
      <c r="D6440" s="238" t="s">
        <v>252</v>
      </c>
      <c r="E6440" s="249" t="s">
        <v>39</v>
      </c>
      <c r="F6440" s="250" t="s">
        <v>2652</v>
      </c>
      <c r="G6440" s="248"/>
      <c r="H6440" s="251">
        <v>7.2000000000000002</v>
      </c>
      <c r="I6440" s="252"/>
      <c r="J6440" s="248"/>
      <c r="K6440" s="248"/>
      <c r="L6440" s="253"/>
      <c r="M6440" s="254"/>
      <c r="N6440" s="255"/>
      <c r="O6440" s="255"/>
      <c r="P6440" s="255"/>
      <c r="Q6440" s="255"/>
      <c r="R6440" s="255"/>
      <c r="S6440" s="255"/>
      <c r="T6440" s="256"/>
      <c r="U6440" s="14"/>
      <c r="V6440" s="14"/>
      <c r="W6440" s="14"/>
      <c r="X6440" s="14"/>
      <c r="Y6440" s="14"/>
      <c r="Z6440" s="14"/>
      <c r="AA6440" s="14"/>
      <c r="AB6440" s="14"/>
      <c r="AC6440" s="14"/>
      <c r="AD6440" s="14"/>
      <c r="AE6440" s="14"/>
      <c r="AT6440" s="257" t="s">
        <v>252</v>
      </c>
      <c r="AU6440" s="257" t="s">
        <v>93</v>
      </c>
      <c r="AV6440" s="14" t="s">
        <v>93</v>
      </c>
      <c r="AW6440" s="14" t="s">
        <v>46</v>
      </c>
      <c r="AX6440" s="14" t="s">
        <v>85</v>
      </c>
      <c r="AY6440" s="257" t="s">
        <v>241</v>
      </c>
    </row>
    <row r="6441" s="14" customFormat="1">
      <c r="A6441" s="14"/>
      <c r="B6441" s="247"/>
      <c r="C6441" s="248"/>
      <c r="D6441" s="238" t="s">
        <v>252</v>
      </c>
      <c r="E6441" s="249" t="s">
        <v>39</v>
      </c>
      <c r="F6441" s="250" t="s">
        <v>5755</v>
      </c>
      <c r="G6441" s="248"/>
      <c r="H6441" s="251">
        <v>15.4</v>
      </c>
      <c r="I6441" s="252"/>
      <c r="J6441" s="248"/>
      <c r="K6441" s="248"/>
      <c r="L6441" s="253"/>
      <c r="M6441" s="254"/>
      <c r="N6441" s="255"/>
      <c r="O6441" s="255"/>
      <c r="P6441" s="255"/>
      <c r="Q6441" s="255"/>
      <c r="R6441" s="255"/>
      <c r="S6441" s="255"/>
      <c r="T6441" s="256"/>
      <c r="U6441" s="14"/>
      <c r="V6441" s="14"/>
      <c r="W6441" s="14"/>
      <c r="X6441" s="14"/>
      <c r="Y6441" s="14"/>
      <c r="Z6441" s="14"/>
      <c r="AA6441" s="14"/>
      <c r="AB6441" s="14"/>
      <c r="AC6441" s="14"/>
      <c r="AD6441" s="14"/>
      <c r="AE6441" s="14"/>
      <c r="AT6441" s="257" t="s">
        <v>252</v>
      </c>
      <c r="AU6441" s="257" t="s">
        <v>93</v>
      </c>
      <c r="AV6441" s="14" t="s">
        <v>93</v>
      </c>
      <c r="AW6441" s="14" t="s">
        <v>46</v>
      </c>
      <c r="AX6441" s="14" t="s">
        <v>85</v>
      </c>
      <c r="AY6441" s="257" t="s">
        <v>241</v>
      </c>
    </row>
    <row r="6442" s="15" customFormat="1">
      <c r="A6442" s="15"/>
      <c r="B6442" s="258"/>
      <c r="C6442" s="259"/>
      <c r="D6442" s="238" t="s">
        <v>252</v>
      </c>
      <c r="E6442" s="260" t="s">
        <v>39</v>
      </c>
      <c r="F6442" s="261" t="s">
        <v>274</v>
      </c>
      <c r="G6442" s="259"/>
      <c r="H6442" s="262">
        <v>507.72000000000003</v>
      </c>
      <c r="I6442" s="263"/>
      <c r="J6442" s="259"/>
      <c r="K6442" s="259"/>
      <c r="L6442" s="264"/>
      <c r="M6442" s="265"/>
      <c r="N6442" s="266"/>
      <c r="O6442" s="266"/>
      <c r="P6442" s="266"/>
      <c r="Q6442" s="266"/>
      <c r="R6442" s="266"/>
      <c r="S6442" s="266"/>
      <c r="T6442" s="267"/>
      <c r="U6442" s="15"/>
      <c r="V6442" s="15"/>
      <c r="W6442" s="15"/>
      <c r="X6442" s="15"/>
      <c r="Y6442" s="15"/>
      <c r="Z6442" s="15"/>
      <c r="AA6442" s="15"/>
      <c r="AB6442" s="15"/>
      <c r="AC6442" s="15"/>
      <c r="AD6442" s="15"/>
      <c r="AE6442" s="15"/>
      <c r="AT6442" s="268" t="s">
        <v>252</v>
      </c>
      <c r="AU6442" s="268" t="s">
        <v>93</v>
      </c>
      <c r="AV6442" s="15" t="s">
        <v>248</v>
      </c>
      <c r="AW6442" s="15" t="s">
        <v>46</v>
      </c>
      <c r="AX6442" s="15" t="s">
        <v>23</v>
      </c>
      <c r="AY6442" s="268" t="s">
        <v>241</v>
      </c>
    </row>
    <row r="6443" s="2" customFormat="1" ht="24.15" customHeight="1">
      <c r="A6443" s="42"/>
      <c r="B6443" s="43"/>
      <c r="C6443" s="218" t="s">
        <v>5756</v>
      </c>
      <c r="D6443" s="218" t="s">
        <v>243</v>
      </c>
      <c r="E6443" s="219" t="s">
        <v>5757</v>
      </c>
      <c r="F6443" s="220" t="s">
        <v>5758</v>
      </c>
      <c r="G6443" s="221" t="s">
        <v>561</v>
      </c>
      <c r="H6443" s="222">
        <v>23</v>
      </c>
      <c r="I6443" s="223"/>
      <c r="J6443" s="224">
        <f>ROUND(I6443*H6443,2)</f>
        <v>0</v>
      </c>
      <c r="K6443" s="220" t="s">
        <v>247</v>
      </c>
      <c r="L6443" s="48"/>
      <c r="M6443" s="225" t="s">
        <v>39</v>
      </c>
      <c r="N6443" s="226" t="s">
        <v>56</v>
      </c>
      <c r="O6443" s="88"/>
      <c r="P6443" s="227">
        <f>O6443*H6443</f>
        <v>0</v>
      </c>
      <c r="Q6443" s="227">
        <v>0</v>
      </c>
      <c r="R6443" s="227">
        <f>Q6443*H6443</f>
        <v>0</v>
      </c>
      <c r="S6443" s="227">
        <v>0</v>
      </c>
      <c r="T6443" s="228">
        <f>S6443*H6443</f>
        <v>0</v>
      </c>
      <c r="U6443" s="42"/>
      <c r="V6443" s="42"/>
      <c r="W6443" s="42"/>
      <c r="X6443" s="42"/>
      <c r="Y6443" s="42"/>
      <c r="Z6443" s="42"/>
      <c r="AA6443" s="42"/>
      <c r="AB6443" s="42"/>
      <c r="AC6443" s="42"/>
      <c r="AD6443" s="42"/>
      <c r="AE6443" s="42"/>
      <c r="AR6443" s="229" t="s">
        <v>462</v>
      </c>
      <c r="AT6443" s="229" t="s">
        <v>243</v>
      </c>
      <c r="AU6443" s="229" t="s">
        <v>93</v>
      </c>
      <c r="AY6443" s="20" t="s">
        <v>241</v>
      </c>
      <c r="BE6443" s="230">
        <f>IF(N6443="základní",J6443,0)</f>
        <v>0</v>
      </c>
      <c r="BF6443" s="230">
        <f>IF(N6443="snížená",J6443,0)</f>
        <v>0</v>
      </c>
      <c r="BG6443" s="230">
        <f>IF(N6443="zákl. přenesená",J6443,0)</f>
        <v>0</v>
      </c>
      <c r="BH6443" s="230">
        <f>IF(N6443="sníž. přenesená",J6443,0)</f>
        <v>0</v>
      </c>
      <c r="BI6443" s="230">
        <f>IF(N6443="nulová",J6443,0)</f>
        <v>0</v>
      </c>
      <c r="BJ6443" s="20" t="s">
        <v>23</v>
      </c>
      <c r="BK6443" s="230">
        <f>ROUND(I6443*H6443,2)</f>
        <v>0</v>
      </c>
      <c r="BL6443" s="20" t="s">
        <v>462</v>
      </c>
      <c r="BM6443" s="229" t="s">
        <v>5759</v>
      </c>
    </row>
    <row r="6444" s="2" customFormat="1">
      <c r="A6444" s="42"/>
      <c r="B6444" s="43"/>
      <c r="C6444" s="44"/>
      <c r="D6444" s="231" t="s">
        <v>250</v>
      </c>
      <c r="E6444" s="44"/>
      <c r="F6444" s="232" t="s">
        <v>5760</v>
      </c>
      <c r="G6444" s="44"/>
      <c r="H6444" s="44"/>
      <c r="I6444" s="233"/>
      <c r="J6444" s="44"/>
      <c r="K6444" s="44"/>
      <c r="L6444" s="48"/>
      <c r="M6444" s="234"/>
      <c r="N6444" s="235"/>
      <c r="O6444" s="88"/>
      <c r="P6444" s="88"/>
      <c r="Q6444" s="88"/>
      <c r="R6444" s="88"/>
      <c r="S6444" s="88"/>
      <c r="T6444" s="89"/>
      <c r="U6444" s="42"/>
      <c r="V6444" s="42"/>
      <c r="W6444" s="42"/>
      <c r="X6444" s="42"/>
      <c r="Y6444" s="42"/>
      <c r="Z6444" s="42"/>
      <c r="AA6444" s="42"/>
      <c r="AB6444" s="42"/>
      <c r="AC6444" s="42"/>
      <c r="AD6444" s="42"/>
      <c r="AE6444" s="42"/>
      <c r="AT6444" s="20" t="s">
        <v>250</v>
      </c>
      <c r="AU6444" s="20" t="s">
        <v>93</v>
      </c>
    </row>
    <row r="6445" s="2" customFormat="1" ht="24.15" customHeight="1">
      <c r="A6445" s="42"/>
      <c r="B6445" s="43"/>
      <c r="C6445" s="280" t="s">
        <v>5761</v>
      </c>
      <c r="D6445" s="280" t="s">
        <v>463</v>
      </c>
      <c r="E6445" s="281" t="s">
        <v>5762</v>
      </c>
      <c r="F6445" s="282" t="s">
        <v>5763</v>
      </c>
      <c r="G6445" s="283" t="s">
        <v>561</v>
      </c>
      <c r="H6445" s="284">
        <v>2</v>
      </c>
      <c r="I6445" s="285"/>
      <c r="J6445" s="286">
        <f>ROUND(I6445*H6445,2)</f>
        <v>0</v>
      </c>
      <c r="K6445" s="282" t="s">
        <v>1267</v>
      </c>
      <c r="L6445" s="287"/>
      <c r="M6445" s="288" t="s">
        <v>39</v>
      </c>
      <c r="N6445" s="289" t="s">
        <v>56</v>
      </c>
      <c r="O6445" s="88"/>
      <c r="P6445" s="227">
        <f>O6445*H6445</f>
        <v>0</v>
      </c>
      <c r="Q6445" s="227">
        <v>0.025000000000000001</v>
      </c>
      <c r="R6445" s="227">
        <f>Q6445*H6445</f>
        <v>0.050000000000000003</v>
      </c>
      <c r="S6445" s="227">
        <v>0</v>
      </c>
      <c r="T6445" s="228">
        <f>S6445*H6445</f>
        <v>0</v>
      </c>
      <c r="U6445" s="42"/>
      <c r="V6445" s="42"/>
      <c r="W6445" s="42"/>
      <c r="X6445" s="42"/>
      <c r="Y6445" s="42"/>
      <c r="Z6445" s="42"/>
      <c r="AA6445" s="42"/>
      <c r="AB6445" s="42"/>
      <c r="AC6445" s="42"/>
      <c r="AD6445" s="42"/>
      <c r="AE6445" s="42"/>
      <c r="AR6445" s="229" t="s">
        <v>660</v>
      </c>
      <c r="AT6445" s="229" t="s">
        <v>463</v>
      </c>
      <c r="AU6445" s="229" t="s">
        <v>93</v>
      </c>
      <c r="AY6445" s="20" t="s">
        <v>241</v>
      </c>
      <c r="BE6445" s="230">
        <f>IF(N6445="základní",J6445,0)</f>
        <v>0</v>
      </c>
      <c r="BF6445" s="230">
        <f>IF(N6445="snížená",J6445,0)</f>
        <v>0</v>
      </c>
      <c r="BG6445" s="230">
        <f>IF(N6445="zákl. přenesená",J6445,0)</f>
        <v>0</v>
      </c>
      <c r="BH6445" s="230">
        <f>IF(N6445="sníž. přenesená",J6445,0)</f>
        <v>0</v>
      </c>
      <c r="BI6445" s="230">
        <f>IF(N6445="nulová",J6445,0)</f>
        <v>0</v>
      </c>
      <c r="BJ6445" s="20" t="s">
        <v>23</v>
      </c>
      <c r="BK6445" s="230">
        <f>ROUND(I6445*H6445,2)</f>
        <v>0</v>
      </c>
      <c r="BL6445" s="20" t="s">
        <v>462</v>
      </c>
      <c r="BM6445" s="229" t="s">
        <v>5764</v>
      </c>
    </row>
    <row r="6446" s="2" customFormat="1">
      <c r="A6446" s="42"/>
      <c r="B6446" s="43"/>
      <c r="C6446" s="44"/>
      <c r="D6446" s="238" t="s">
        <v>3418</v>
      </c>
      <c r="E6446" s="44"/>
      <c r="F6446" s="290" t="s">
        <v>5765</v>
      </c>
      <c r="G6446" s="44"/>
      <c r="H6446" s="44"/>
      <c r="I6446" s="233"/>
      <c r="J6446" s="44"/>
      <c r="K6446" s="44"/>
      <c r="L6446" s="48"/>
      <c r="M6446" s="234"/>
      <c r="N6446" s="235"/>
      <c r="O6446" s="88"/>
      <c r="P6446" s="88"/>
      <c r="Q6446" s="88"/>
      <c r="R6446" s="88"/>
      <c r="S6446" s="88"/>
      <c r="T6446" s="89"/>
      <c r="U6446" s="42"/>
      <c r="V6446" s="42"/>
      <c r="W6446" s="42"/>
      <c r="X6446" s="42"/>
      <c r="Y6446" s="42"/>
      <c r="Z6446" s="42"/>
      <c r="AA6446" s="42"/>
      <c r="AB6446" s="42"/>
      <c r="AC6446" s="42"/>
      <c r="AD6446" s="42"/>
      <c r="AE6446" s="42"/>
      <c r="AT6446" s="20" t="s">
        <v>3418</v>
      </c>
      <c r="AU6446" s="20" t="s">
        <v>93</v>
      </c>
    </row>
    <row r="6447" s="2" customFormat="1" ht="24.15" customHeight="1">
      <c r="A6447" s="42"/>
      <c r="B6447" s="43"/>
      <c r="C6447" s="280" t="s">
        <v>5766</v>
      </c>
      <c r="D6447" s="280" t="s">
        <v>463</v>
      </c>
      <c r="E6447" s="281" t="s">
        <v>5767</v>
      </c>
      <c r="F6447" s="282" t="s">
        <v>5768</v>
      </c>
      <c r="G6447" s="283" t="s">
        <v>561</v>
      </c>
      <c r="H6447" s="284">
        <v>1</v>
      </c>
      <c r="I6447" s="285"/>
      <c r="J6447" s="286">
        <f>ROUND(I6447*H6447,2)</f>
        <v>0</v>
      </c>
      <c r="K6447" s="282" t="s">
        <v>1267</v>
      </c>
      <c r="L6447" s="287"/>
      <c r="M6447" s="288" t="s">
        <v>39</v>
      </c>
      <c r="N6447" s="289" t="s">
        <v>56</v>
      </c>
      <c r="O6447" s="88"/>
      <c r="P6447" s="227">
        <f>O6447*H6447</f>
        <v>0</v>
      </c>
      <c r="Q6447" s="227">
        <v>0.023050000000000001</v>
      </c>
      <c r="R6447" s="227">
        <f>Q6447*H6447</f>
        <v>0.023050000000000001</v>
      </c>
      <c r="S6447" s="227">
        <v>0</v>
      </c>
      <c r="T6447" s="228">
        <f>S6447*H6447</f>
        <v>0</v>
      </c>
      <c r="U6447" s="42"/>
      <c r="V6447" s="42"/>
      <c r="W6447" s="42"/>
      <c r="X6447" s="42"/>
      <c r="Y6447" s="42"/>
      <c r="Z6447" s="42"/>
      <c r="AA6447" s="42"/>
      <c r="AB6447" s="42"/>
      <c r="AC6447" s="42"/>
      <c r="AD6447" s="42"/>
      <c r="AE6447" s="42"/>
      <c r="AR6447" s="229" t="s">
        <v>660</v>
      </c>
      <c r="AT6447" s="229" t="s">
        <v>463</v>
      </c>
      <c r="AU6447" s="229" t="s">
        <v>93</v>
      </c>
      <c r="AY6447" s="20" t="s">
        <v>241</v>
      </c>
      <c r="BE6447" s="230">
        <f>IF(N6447="základní",J6447,0)</f>
        <v>0</v>
      </c>
      <c r="BF6447" s="230">
        <f>IF(N6447="snížená",J6447,0)</f>
        <v>0</v>
      </c>
      <c r="BG6447" s="230">
        <f>IF(N6447="zákl. přenesená",J6447,0)</f>
        <v>0</v>
      </c>
      <c r="BH6447" s="230">
        <f>IF(N6447="sníž. přenesená",J6447,0)</f>
        <v>0</v>
      </c>
      <c r="BI6447" s="230">
        <f>IF(N6447="nulová",J6447,0)</f>
        <v>0</v>
      </c>
      <c r="BJ6447" s="20" t="s">
        <v>23</v>
      </c>
      <c r="BK6447" s="230">
        <f>ROUND(I6447*H6447,2)</f>
        <v>0</v>
      </c>
      <c r="BL6447" s="20" t="s">
        <v>462</v>
      </c>
      <c r="BM6447" s="229" t="s">
        <v>5769</v>
      </c>
    </row>
    <row r="6448" s="2" customFormat="1">
      <c r="A6448" s="42"/>
      <c r="B6448" s="43"/>
      <c r="C6448" s="44"/>
      <c r="D6448" s="238" t="s">
        <v>3418</v>
      </c>
      <c r="E6448" s="44"/>
      <c r="F6448" s="290" t="s">
        <v>5770</v>
      </c>
      <c r="G6448" s="44"/>
      <c r="H6448" s="44"/>
      <c r="I6448" s="233"/>
      <c r="J6448" s="44"/>
      <c r="K6448" s="44"/>
      <c r="L6448" s="48"/>
      <c r="M6448" s="234"/>
      <c r="N6448" s="235"/>
      <c r="O6448" s="88"/>
      <c r="P6448" s="88"/>
      <c r="Q6448" s="88"/>
      <c r="R6448" s="88"/>
      <c r="S6448" s="88"/>
      <c r="T6448" s="89"/>
      <c r="U6448" s="42"/>
      <c r="V6448" s="42"/>
      <c r="W6448" s="42"/>
      <c r="X6448" s="42"/>
      <c r="Y6448" s="42"/>
      <c r="Z6448" s="42"/>
      <c r="AA6448" s="42"/>
      <c r="AB6448" s="42"/>
      <c r="AC6448" s="42"/>
      <c r="AD6448" s="42"/>
      <c r="AE6448" s="42"/>
      <c r="AT6448" s="20" t="s">
        <v>3418</v>
      </c>
      <c r="AU6448" s="20" t="s">
        <v>93</v>
      </c>
    </row>
    <row r="6449" s="2" customFormat="1" ht="24.15" customHeight="1">
      <c r="A6449" s="42"/>
      <c r="B6449" s="43"/>
      <c r="C6449" s="280" t="s">
        <v>5771</v>
      </c>
      <c r="D6449" s="280" t="s">
        <v>463</v>
      </c>
      <c r="E6449" s="281" t="s">
        <v>5772</v>
      </c>
      <c r="F6449" s="282" t="s">
        <v>5773</v>
      </c>
      <c r="G6449" s="283" t="s">
        <v>561</v>
      </c>
      <c r="H6449" s="284">
        <v>1</v>
      </c>
      <c r="I6449" s="285"/>
      <c r="J6449" s="286">
        <f>ROUND(I6449*H6449,2)</f>
        <v>0</v>
      </c>
      <c r="K6449" s="282" t="s">
        <v>1267</v>
      </c>
      <c r="L6449" s="287"/>
      <c r="M6449" s="288" t="s">
        <v>39</v>
      </c>
      <c r="N6449" s="289" t="s">
        <v>56</v>
      </c>
      <c r="O6449" s="88"/>
      <c r="P6449" s="227">
        <f>O6449*H6449</f>
        <v>0</v>
      </c>
      <c r="Q6449" s="227">
        <v>0.02325</v>
      </c>
      <c r="R6449" s="227">
        <f>Q6449*H6449</f>
        <v>0.02325</v>
      </c>
      <c r="S6449" s="227">
        <v>0</v>
      </c>
      <c r="T6449" s="228">
        <f>S6449*H6449</f>
        <v>0</v>
      </c>
      <c r="U6449" s="42"/>
      <c r="V6449" s="42"/>
      <c r="W6449" s="42"/>
      <c r="X6449" s="42"/>
      <c r="Y6449" s="42"/>
      <c r="Z6449" s="42"/>
      <c r="AA6449" s="42"/>
      <c r="AB6449" s="42"/>
      <c r="AC6449" s="42"/>
      <c r="AD6449" s="42"/>
      <c r="AE6449" s="42"/>
      <c r="AR6449" s="229" t="s">
        <v>660</v>
      </c>
      <c r="AT6449" s="229" t="s">
        <v>463</v>
      </c>
      <c r="AU6449" s="229" t="s">
        <v>93</v>
      </c>
      <c r="AY6449" s="20" t="s">
        <v>241</v>
      </c>
      <c r="BE6449" s="230">
        <f>IF(N6449="základní",J6449,0)</f>
        <v>0</v>
      </c>
      <c r="BF6449" s="230">
        <f>IF(N6449="snížená",J6449,0)</f>
        <v>0</v>
      </c>
      <c r="BG6449" s="230">
        <f>IF(N6449="zákl. přenesená",J6449,0)</f>
        <v>0</v>
      </c>
      <c r="BH6449" s="230">
        <f>IF(N6449="sníž. přenesená",J6449,0)</f>
        <v>0</v>
      </c>
      <c r="BI6449" s="230">
        <f>IF(N6449="nulová",J6449,0)</f>
        <v>0</v>
      </c>
      <c r="BJ6449" s="20" t="s">
        <v>23</v>
      </c>
      <c r="BK6449" s="230">
        <f>ROUND(I6449*H6449,2)</f>
        <v>0</v>
      </c>
      <c r="BL6449" s="20" t="s">
        <v>462</v>
      </c>
      <c r="BM6449" s="229" t="s">
        <v>5774</v>
      </c>
    </row>
    <row r="6450" s="2" customFormat="1">
      <c r="A6450" s="42"/>
      <c r="B6450" s="43"/>
      <c r="C6450" s="44"/>
      <c r="D6450" s="238" t="s">
        <v>3418</v>
      </c>
      <c r="E6450" s="44"/>
      <c r="F6450" s="290" t="s">
        <v>5775</v>
      </c>
      <c r="G6450" s="44"/>
      <c r="H6450" s="44"/>
      <c r="I6450" s="233"/>
      <c r="J6450" s="44"/>
      <c r="K6450" s="44"/>
      <c r="L6450" s="48"/>
      <c r="M6450" s="234"/>
      <c r="N6450" s="235"/>
      <c r="O6450" s="88"/>
      <c r="P6450" s="88"/>
      <c r="Q6450" s="88"/>
      <c r="R6450" s="88"/>
      <c r="S6450" s="88"/>
      <c r="T6450" s="89"/>
      <c r="U6450" s="42"/>
      <c r="V6450" s="42"/>
      <c r="W6450" s="42"/>
      <c r="X6450" s="42"/>
      <c r="Y6450" s="42"/>
      <c r="Z6450" s="42"/>
      <c r="AA6450" s="42"/>
      <c r="AB6450" s="42"/>
      <c r="AC6450" s="42"/>
      <c r="AD6450" s="42"/>
      <c r="AE6450" s="42"/>
      <c r="AT6450" s="20" t="s">
        <v>3418</v>
      </c>
      <c r="AU6450" s="20" t="s">
        <v>93</v>
      </c>
    </row>
    <row r="6451" s="2" customFormat="1" ht="24.15" customHeight="1">
      <c r="A6451" s="42"/>
      <c r="B6451" s="43"/>
      <c r="C6451" s="280" t="s">
        <v>5776</v>
      </c>
      <c r="D6451" s="280" t="s">
        <v>463</v>
      </c>
      <c r="E6451" s="281" t="s">
        <v>5777</v>
      </c>
      <c r="F6451" s="282" t="s">
        <v>5778</v>
      </c>
      <c r="G6451" s="283" t="s">
        <v>561</v>
      </c>
      <c r="H6451" s="284">
        <v>1</v>
      </c>
      <c r="I6451" s="285"/>
      <c r="J6451" s="286">
        <f>ROUND(I6451*H6451,2)</f>
        <v>0</v>
      </c>
      <c r="K6451" s="282" t="s">
        <v>1267</v>
      </c>
      <c r="L6451" s="287"/>
      <c r="M6451" s="288" t="s">
        <v>39</v>
      </c>
      <c r="N6451" s="289" t="s">
        <v>56</v>
      </c>
      <c r="O6451" s="88"/>
      <c r="P6451" s="227">
        <f>O6451*H6451</f>
        <v>0</v>
      </c>
      <c r="Q6451" s="227">
        <v>0.022200000000000001</v>
      </c>
      <c r="R6451" s="227">
        <f>Q6451*H6451</f>
        <v>0.022200000000000001</v>
      </c>
      <c r="S6451" s="227">
        <v>0</v>
      </c>
      <c r="T6451" s="228">
        <f>S6451*H6451</f>
        <v>0</v>
      </c>
      <c r="U6451" s="42"/>
      <c r="V6451" s="42"/>
      <c r="W6451" s="42"/>
      <c r="X6451" s="42"/>
      <c r="Y6451" s="42"/>
      <c r="Z6451" s="42"/>
      <c r="AA6451" s="42"/>
      <c r="AB6451" s="42"/>
      <c r="AC6451" s="42"/>
      <c r="AD6451" s="42"/>
      <c r="AE6451" s="42"/>
      <c r="AR6451" s="229" t="s">
        <v>660</v>
      </c>
      <c r="AT6451" s="229" t="s">
        <v>463</v>
      </c>
      <c r="AU6451" s="229" t="s">
        <v>93</v>
      </c>
      <c r="AY6451" s="20" t="s">
        <v>241</v>
      </c>
      <c r="BE6451" s="230">
        <f>IF(N6451="základní",J6451,0)</f>
        <v>0</v>
      </c>
      <c r="BF6451" s="230">
        <f>IF(N6451="snížená",J6451,0)</f>
        <v>0</v>
      </c>
      <c r="BG6451" s="230">
        <f>IF(N6451="zákl. přenesená",J6451,0)</f>
        <v>0</v>
      </c>
      <c r="BH6451" s="230">
        <f>IF(N6451="sníž. přenesená",J6451,0)</f>
        <v>0</v>
      </c>
      <c r="BI6451" s="230">
        <f>IF(N6451="nulová",J6451,0)</f>
        <v>0</v>
      </c>
      <c r="BJ6451" s="20" t="s">
        <v>23</v>
      </c>
      <c r="BK6451" s="230">
        <f>ROUND(I6451*H6451,2)</f>
        <v>0</v>
      </c>
      <c r="BL6451" s="20" t="s">
        <v>462</v>
      </c>
      <c r="BM6451" s="229" t="s">
        <v>5779</v>
      </c>
    </row>
    <row r="6452" s="2" customFormat="1">
      <c r="A6452" s="42"/>
      <c r="B6452" s="43"/>
      <c r="C6452" s="44"/>
      <c r="D6452" s="238" t="s">
        <v>3418</v>
      </c>
      <c r="E6452" s="44"/>
      <c r="F6452" s="290" t="s">
        <v>5780</v>
      </c>
      <c r="G6452" s="44"/>
      <c r="H6452" s="44"/>
      <c r="I6452" s="233"/>
      <c r="J6452" s="44"/>
      <c r="K6452" s="44"/>
      <c r="L6452" s="48"/>
      <c r="M6452" s="234"/>
      <c r="N6452" s="235"/>
      <c r="O6452" s="88"/>
      <c r="P6452" s="88"/>
      <c r="Q6452" s="88"/>
      <c r="R6452" s="88"/>
      <c r="S6452" s="88"/>
      <c r="T6452" s="89"/>
      <c r="U6452" s="42"/>
      <c r="V6452" s="42"/>
      <c r="W6452" s="42"/>
      <c r="X6452" s="42"/>
      <c r="Y6452" s="42"/>
      <c r="Z6452" s="42"/>
      <c r="AA6452" s="42"/>
      <c r="AB6452" s="42"/>
      <c r="AC6452" s="42"/>
      <c r="AD6452" s="42"/>
      <c r="AE6452" s="42"/>
      <c r="AT6452" s="20" t="s">
        <v>3418</v>
      </c>
      <c r="AU6452" s="20" t="s">
        <v>93</v>
      </c>
    </row>
    <row r="6453" s="2" customFormat="1" ht="24.15" customHeight="1">
      <c r="A6453" s="42"/>
      <c r="B6453" s="43"/>
      <c r="C6453" s="280" t="s">
        <v>5781</v>
      </c>
      <c r="D6453" s="280" t="s">
        <v>463</v>
      </c>
      <c r="E6453" s="281" t="s">
        <v>5782</v>
      </c>
      <c r="F6453" s="282" t="s">
        <v>5783</v>
      </c>
      <c r="G6453" s="283" t="s">
        <v>561</v>
      </c>
      <c r="H6453" s="284">
        <v>2</v>
      </c>
      <c r="I6453" s="285"/>
      <c r="J6453" s="286">
        <f>ROUND(I6453*H6453,2)</f>
        <v>0</v>
      </c>
      <c r="K6453" s="282" t="s">
        <v>1267</v>
      </c>
      <c r="L6453" s="287"/>
      <c r="M6453" s="288" t="s">
        <v>39</v>
      </c>
      <c r="N6453" s="289" t="s">
        <v>56</v>
      </c>
      <c r="O6453" s="88"/>
      <c r="P6453" s="227">
        <f>O6453*H6453</f>
        <v>0</v>
      </c>
      <c r="Q6453" s="227">
        <v>0.025049999999999999</v>
      </c>
      <c r="R6453" s="227">
        <f>Q6453*H6453</f>
        <v>0.050099999999999999</v>
      </c>
      <c r="S6453" s="227">
        <v>0</v>
      </c>
      <c r="T6453" s="228">
        <f>S6453*H6453</f>
        <v>0</v>
      </c>
      <c r="U6453" s="42"/>
      <c r="V6453" s="42"/>
      <c r="W6453" s="42"/>
      <c r="X6453" s="42"/>
      <c r="Y6453" s="42"/>
      <c r="Z6453" s="42"/>
      <c r="AA6453" s="42"/>
      <c r="AB6453" s="42"/>
      <c r="AC6453" s="42"/>
      <c r="AD6453" s="42"/>
      <c r="AE6453" s="42"/>
      <c r="AR6453" s="229" t="s">
        <v>660</v>
      </c>
      <c r="AT6453" s="229" t="s">
        <v>463</v>
      </c>
      <c r="AU6453" s="229" t="s">
        <v>93</v>
      </c>
      <c r="AY6453" s="20" t="s">
        <v>241</v>
      </c>
      <c r="BE6453" s="230">
        <f>IF(N6453="základní",J6453,0)</f>
        <v>0</v>
      </c>
      <c r="BF6453" s="230">
        <f>IF(N6453="snížená",J6453,0)</f>
        <v>0</v>
      </c>
      <c r="BG6453" s="230">
        <f>IF(N6453="zákl. přenesená",J6453,0)</f>
        <v>0</v>
      </c>
      <c r="BH6453" s="230">
        <f>IF(N6453="sníž. přenesená",J6453,0)</f>
        <v>0</v>
      </c>
      <c r="BI6453" s="230">
        <f>IF(N6453="nulová",J6453,0)</f>
        <v>0</v>
      </c>
      <c r="BJ6453" s="20" t="s">
        <v>23</v>
      </c>
      <c r="BK6453" s="230">
        <f>ROUND(I6453*H6453,2)</f>
        <v>0</v>
      </c>
      <c r="BL6453" s="20" t="s">
        <v>462</v>
      </c>
      <c r="BM6453" s="229" t="s">
        <v>5784</v>
      </c>
    </row>
    <row r="6454" s="2" customFormat="1">
      <c r="A6454" s="42"/>
      <c r="B6454" s="43"/>
      <c r="C6454" s="44"/>
      <c r="D6454" s="238" t="s">
        <v>3418</v>
      </c>
      <c r="E6454" s="44"/>
      <c r="F6454" s="290" t="s">
        <v>5785</v>
      </c>
      <c r="G6454" s="44"/>
      <c r="H6454" s="44"/>
      <c r="I6454" s="233"/>
      <c r="J6454" s="44"/>
      <c r="K6454" s="44"/>
      <c r="L6454" s="48"/>
      <c r="M6454" s="234"/>
      <c r="N6454" s="235"/>
      <c r="O6454" s="88"/>
      <c r="P6454" s="88"/>
      <c r="Q6454" s="88"/>
      <c r="R6454" s="88"/>
      <c r="S6454" s="88"/>
      <c r="T6454" s="89"/>
      <c r="U6454" s="42"/>
      <c r="V6454" s="42"/>
      <c r="W6454" s="42"/>
      <c r="X6454" s="42"/>
      <c r="Y6454" s="42"/>
      <c r="Z6454" s="42"/>
      <c r="AA6454" s="42"/>
      <c r="AB6454" s="42"/>
      <c r="AC6454" s="42"/>
      <c r="AD6454" s="42"/>
      <c r="AE6454" s="42"/>
      <c r="AT6454" s="20" t="s">
        <v>3418</v>
      </c>
      <c r="AU6454" s="20" t="s">
        <v>93</v>
      </c>
    </row>
    <row r="6455" s="2" customFormat="1" ht="24.15" customHeight="1">
      <c r="A6455" s="42"/>
      <c r="B6455" s="43"/>
      <c r="C6455" s="280" t="s">
        <v>5786</v>
      </c>
      <c r="D6455" s="280" t="s">
        <v>463</v>
      </c>
      <c r="E6455" s="281" t="s">
        <v>5787</v>
      </c>
      <c r="F6455" s="282" t="s">
        <v>5788</v>
      </c>
      <c r="G6455" s="283" t="s">
        <v>561</v>
      </c>
      <c r="H6455" s="284">
        <v>3</v>
      </c>
      <c r="I6455" s="285"/>
      <c r="J6455" s="286">
        <f>ROUND(I6455*H6455,2)</f>
        <v>0</v>
      </c>
      <c r="K6455" s="282" t="s">
        <v>1267</v>
      </c>
      <c r="L6455" s="287"/>
      <c r="M6455" s="288" t="s">
        <v>39</v>
      </c>
      <c r="N6455" s="289" t="s">
        <v>56</v>
      </c>
      <c r="O6455" s="88"/>
      <c r="P6455" s="227">
        <f>O6455*H6455</f>
        <v>0</v>
      </c>
      <c r="Q6455" s="227">
        <v>0.025049999999999999</v>
      </c>
      <c r="R6455" s="227">
        <f>Q6455*H6455</f>
        <v>0.075149999999999995</v>
      </c>
      <c r="S6455" s="227">
        <v>0</v>
      </c>
      <c r="T6455" s="228">
        <f>S6455*H6455</f>
        <v>0</v>
      </c>
      <c r="U6455" s="42"/>
      <c r="V6455" s="42"/>
      <c r="W6455" s="42"/>
      <c r="X6455" s="42"/>
      <c r="Y6455" s="42"/>
      <c r="Z6455" s="42"/>
      <c r="AA6455" s="42"/>
      <c r="AB6455" s="42"/>
      <c r="AC6455" s="42"/>
      <c r="AD6455" s="42"/>
      <c r="AE6455" s="42"/>
      <c r="AR6455" s="229" t="s">
        <v>660</v>
      </c>
      <c r="AT6455" s="229" t="s">
        <v>463</v>
      </c>
      <c r="AU6455" s="229" t="s">
        <v>93</v>
      </c>
      <c r="AY6455" s="20" t="s">
        <v>241</v>
      </c>
      <c r="BE6455" s="230">
        <f>IF(N6455="základní",J6455,0)</f>
        <v>0</v>
      </c>
      <c r="BF6455" s="230">
        <f>IF(N6455="snížená",J6455,0)</f>
        <v>0</v>
      </c>
      <c r="BG6455" s="230">
        <f>IF(N6455="zákl. přenesená",J6455,0)</f>
        <v>0</v>
      </c>
      <c r="BH6455" s="230">
        <f>IF(N6455="sníž. přenesená",J6455,0)</f>
        <v>0</v>
      </c>
      <c r="BI6455" s="230">
        <f>IF(N6455="nulová",J6455,0)</f>
        <v>0</v>
      </c>
      <c r="BJ6455" s="20" t="s">
        <v>23</v>
      </c>
      <c r="BK6455" s="230">
        <f>ROUND(I6455*H6455,2)</f>
        <v>0</v>
      </c>
      <c r="BL6455" s="20" t="s">
        <v>462</v>
      </c>
      <c r="BM6455" s="229" t="s">
        <v>5789</v>
      </c>
    </row>
    <row r="6456" s="2" customFormat="1">
      <c r="A6456" s="42"/>
      <c r="B6456" s="43"/>
      <c r="C6456" s="44"/>
      <c r="D6456" s="238" t="s">
        <v>3418</v>
      </c>
      <c r="E6456" s="44"/>
      <c r="F6456" s="290" t="s">
        <v>5790</v>
      </c>
      <c r="G6456" s="44"/>
      <c r="H6456" s="44"/>
      <c r="I6456" s="233"/>
      <c r="J6456" s="44"/>
      <c r="K6456" s="44"/>
      <c r="L6456" s="48"/>
      <c r="M6456" s="234"/>
      <c r="N6456" s="235"/>
      <c r="O6456" s="88"/>
      <c r="P6456" s="88"/>
      <c r="Q6456" s="88"/>
      <c r="R6456" s="88"/>
      <c r="S6456" s="88"/>
      <c r="T6456" s="89"/>
      <c r="U6456" s="42"/>
      <c r="V6456" s="42"/>
      <c r="W6456" s="42"/>
      <c r="X6456" s="42"/>
      <c r="Y6456" s="42"/>
      <c r="Z6456" s="42"/>
      <c r="AA6456" s="42"/>
      <c r="AB6456" s="42"/>
      <c r="AC6456" s="42"/>
      <c r="AD6456" s="42"/>
      <c r="AE6456" s="42"/>
      <c r="AT6456" s="20" t="s">
        <v>3418</v>
      </c>
      <c r="AU6456" s="20" t="s">
        <v>93</v>
      </c>
    </row>
    <row r="6457" s="2" customFormat="1" ht="24.15" customHeight="1">
      <c r="A6457" s="42"/>
      <c r="B6457" s="43"/>
      <c r="C6457" s="280" t="s">
        <v>5791</v>
      </c>
      <c r="D6457" s="280" t="s">
        <v>463</v>
      </c>
      <c r="E6457" s="281" t="s">
        <v>5792</v>
      </c>
      <c r="F6457" s="282" t="s">
        <v>5793</v>
      </c>
      <c r="G6457" s="283" t="s">
        <v>561</v>
      </c>
      <c r="H6457" s="284">
        <v>1</v>
      </c>
      <c r="I6457" s="285"/>
      <c r="J6457" s="286">
        <f>ROUND(I6457*H6457,2)</f>
        <v>0</v>
      </c>
      <c r="K6457" s="282" t="s">
        <v>1267</v>
      </c>
      <c r="L6457" s="287"/>
      <c r="M6457" s="288" t="s">
        <v>39</v>
      </c>
      <c r="N6457" s="289" t="s">
        <v>56</v>
      </c>
      <c r="O6457" s="88"/>
      <c r="P6457" s="227">
        <f>O6457*H6457</f>
        <v>0</v>
      </c>
      <c r="Q6457" s="227">
        <v>0.021999999999999999</v>
      </c>
      <c r="R6457" s="227">
        <f>Q6457*H6457</f>
        <v>0.021999999999999999</v>
      </c>
      <c r="S6457" s="227">
        <v>0</v>
      </c>
      <c r="T6457" s="228">
        <f>S6457*H6457</f>
        <v>0</v>
      </c>
      <c r="U6457" s="42"/>
      <c r="V6457" s="42"/>
      <c r="W6457" s="42"/>
      <c r="X6457" s="42"/>
      <c r="Y6457" s="42"/>
      <c r="Z6457" s="42"/>
      <c r="AA6457" s="42"/>
      <c r="AB6457" s="42"/>
      <c r="AC6457" s="42"/>
      <c r="AD6457" s="42"/>
      <c r="AE6457" s="42"/>
      <c r="AR6457" s="229" t="s">
        <v>660</v>
      </c>
      <c r="AT6457" s="229" t="s">
        <v>463</v>
      </c>
      <c r="AU6457" s="229" t="s">
        <v>93</v>
      </c>
      <c r="AY6457" s="20" t="s">
        <v>241</v>
      </c>
      <c r="BE6457" s="230">
        <f>IF(N6457="základní",J6457,0)</f>
        <v>0</v>
      </c>
      <c r="BF6457" s="230">
        <f>IF(N6457="snížená",J6457,0)</f>
        <v>0</v>
      </c>
      <c r="BG6457" s="230">
        <f>IF(N6457="zákl. přenesená",J6457,0)</f>
        <v>0</v>
      </c>
      <c r="BH6457" s="230">
        <f>IF(N6457="sníž. přenesená",J6457,0)</f>
        <v>0</v>
      </c>
      <c r="BI6457" s="230">
        <f>IF(N6457="nulová",J6457,0)</f>
        <v>0</v>
      </c>
      <c r="BJ6457" s="20" t="s">
        <v>23</v>
      </c>
      <c r="BK6457" s="230">
        <f>ROUND(I6457*H6457,2)</f>
        <v>0</v>
      </c>
      <c r="BL6457" s="20" t="s">
        <v>462</v>
      </c>
      <c r="BM6457" s="229" t="s">
        <v>5794</v>
      </c>
    </row>
    <row r="6458" s="2" customFormat="1">
      <c r="A6458" s="42"/>
      <c r="B6458" s="43"/>
      <c r="C6458" s="44"/>
      <c r="D6458" s="238" t="s">
        <v>3418</v>
      </c>
      <c r="E6458" s="44"/>
      <c r="F6458" s="290" t="s">
        <v>5795</v>
      </c>
      <c r="G6458" s="44"/>
      <c r="H6458" s="44"/>
      <c r="I6458" s="233"/>
      <c r="J6458" s="44"/>
      <c r="K6458" s="44"/>
      <c r="L6458" s="48"/>
      <c r="M6458" s="234"/>
      <c r="N6458" s="235"/>
      <c r="O6458" s="88"/>
      <c r="P6458" s="88"/>
      <c r="Q6458" s="88"/>
      <c r="R6458" s="88"/>
      <c r="S6458" s="88"/>
      <c r="T6458" s="89"/>
      <c r="U6458" s="42"/>
      <c r="V6458" s="42"/>
      <c r="W6458" s="42"/>
      <c r="X6458" s="42"/>
      <c r="Y6458" s="42"/>
      <c r="Z6458" s="42"/>
      <c r="AA6458" s="42"/>
      <c r="AB6458" s="42"/>
      <c r="AC6458" s="42"/>
      <c r="AD6458" s="42"/>
      <c r="AE6458" s="42"/>
      <c r="AT6458" s="20" t="s">
        <v>3418</v>
      </c>
      <c r="AU6458" s="20" t="s">
        <v>93</v>
      </c>
    </row>
    <row r="6459" s="2" customFormat="1" ht="24.15" customHeight="1">
      <c r="A6459" s="42"/>
      <c r="B6459" s="43"/>
      <c r="C6459" s="280" t="s">
        <v>5796</v>
      </c>
      <c r="D6459" s="280" t="s">
        <v>463</v>
      </c>
      <c r="E6459" s="281" t="s">
        <v>5797</v>
      </c>
      <c r="F6459" s="282" t="s">
        <v>5798</v>
      </c>
      <c r="G6459" s="283" t="s">
        <v>561</v>
      </c>
      <c r="H6459" s="284">
        <v>2</v>
      </c>
      <c r="I6459" s="285"/>
      <c r="J6459" s="286">
        <f>ROUND(I6459*H6459,2)</f>
        <v>0</v>
      </c>
      <c r="K6459" s="282" t="s">
        <v>1267</v>
      </c>
      <c r="L6459" s="287"/>
      <c r="M6459" s="288" t="s">
        <v>39</v>
      </c>
      <c r="N6459" s="289" t="s">
        <v>56</v>
      </c>
      <c r="O6459" s="88"/>
      <c r="P6459" s="227">
        <f>O6459*H6459</f>
        <v>0</v>
      </c>
      <c r="Q6459" s="227">
        <v>0.042500000000000003</v>
      </c>
      <c r="R6459" s="227">
        <f>Q6459*H6459</f>
        <v>0.085000000000000006</v>
      </c>
      <c r="S6459" s="227">
        <v>0</v>
      </c>
      <c r="T6459" s="228">
        <f>S6459*H6459</f>
        <v>0</v>
      </c>
      <c r="U6459" s="42"/>
      <c r="V6459" s="42"/>
      <c r="W6459" s="42"/>
      <c r="X6459" s="42"/>
      <c r="Y6459" s="42"/>
      <c r="Z6459" s="42"/>
      <c r="AA6459" s="42"/>
      <c r="AB6459" s="42"/>
      <c r="AC6459" s="42"/>
      <c r="AD6459" s="42"/>
      <c r="AE6459" s="42"/>
      <c r="AR6459" s="229" t="s">
        <v>660</v>
      </c>
      <c r="AT6459" s="229" t="s">
        <v>463</v>
      </c>
      <c r="AU6459" s="229" t="s">
        <v>93</v>
      </c>
      <c r="AY6459" s="20" t="s">
        <v>241</v>
      </c>
      <c r="BE6459" s="230">
        <f>IF(N6459="základní",J6459,0)</f>
        <v>0</v>
      </c>
      <c r="BF6459" s="230">
        <f>IF(N6459="snížená",J6459,0)</f>
        <v>0</v>
      </c>
      <c r="BG6459" s="230">
        <f>IF(N6459="zákl. přenesená",J6459,0)</f>
        <v>0</v>
      </c>
      <c r="BH6459" s="230">
        <f>IF(N6459="sníž. přenesená",J6459,0)</f>
        <v>0</v>
      </c>
      <c r="BI6459" s="230">
        <f>IF(N6459="nulová",J6459,0)</f>
        <v>0</v>
      </c>
      <c r="BJ6459" s="20" t="s">
        <v>23</v>
      </c>
      <c r="BK6459" s="230">
        <f>ROUND(I6459*H6459,2)</f>
        <v>0</v>
      </c>
      <c r="BL6459" s="20" t="s">
        <v>462</v>
      </c>
      <c r="BM6459" s="229" t="s">
        <v>5799</v>
      </c>
    </row>
    <row r="6460" s="2" customFormat="1">
      <c r="A6460" s="42"/>
      <c r="B6460" s="43"/>
      <c r="C6460" s="44"/>
      <c r="D6460" s="238" t="s">
        <v>3418</v>
      </c>
      <c r="E6460" s="44"/>
      <c r="F6460" s="290" t="s">
        <v>5800</v>
      </c>
      <c r="G6460" s="44"/>
      <c r="H6460" s="44"/>
      <c r="I6460" s="233"/>
      <c r="J6460" s="44"/>
      <c r="K6460" s="44"/>
      <c r="L6460" s="48"/>
      <c r="M6460" s="234"/>
      <c r="N6460" s="235"/>
      <c r="O6460" s="88"/>
      <c r="P6460" s="88"/>
      <c r="Q6460" s="88"/>
      <c r="R6460" s="88"/>
      <c r="S6460" s="88"/>
      <c r="T6460" s="89"/>
      <c r="U6460" s="42"/>
      <c r="V6460" s="42"/>
      <c r="W6460" s="42"/>
      <c r="X6460" s="42"/>
      <c r="Y6460" s="42"/>
      <c r="Z6460" s="42"/>
      <c r="AA6460" s="42"/>
      <c r="AB6460" s="42"/>
      <c r="AC6460" s="42"/>
      <c r="AD6460" s="42"/>
      <c r="AE6460" s="42"/>
      <c r="AT6460" s="20" t="s">
        <v>3418</v>
      </c>
      <c r="AU6460" s="20" t="s">
        <v>93</v>
      </c>
    </row>
    <row r="6461" s="2" customFormat="1" ht="24.15" customHeight="1">
      <c r="A6461" s="42"/>
      <c r="B6461" s="43"/>
      <c r="C6461" s="280" t="s">
        <v>5801</v>
      </c>
      <c r="D6461" s="280" t="s">
        <v>463</v>
      </c>
      <c r="E6461" s="281" t="s">
        <v>5802</v>
      </c>
      <c r="F6461" s="282" t="s">
        <v>5803</v>
      </c>
      <c r="G6461" s="283" t="s">
        <v>561</v>
      </c>
      <c r="H6461" s="284">
        <v>1</v>
      </c>
      <c r="I6461" s="285"/>
      <c r="J6461" s="286">
        <f>ROUND(I6461*H6461,2)</f>
        <v>0</v>
      </c>
      <c r="K6461" s="282" t="s">
        <v>1267</v>
      </c>
      <c r="L6461" s="287"/>
      <c r="M6461" s="288" t="s">
        <v>39</v>
      </c>
      <c r="N6461" s="289" t="s">
        <v>56</v>
      </c>
      <c r="O6461" s="88"/>
      <c r="P6461" s="227">
        <f>O6461*H6461</f>
        <v>0</v>
      </c>
      <c r="Q6461" s="227">
        <v>0.023050000000000001</v>
      </c>
      <c r="R6461" s="227">
        <f>Q6461*H6461</f>
        <v>0.023050000000000001</v>
      </c>
      <c r="S6461" s="227">
        <v>0</v>
      </c>
      <c r="T6461" s="228">
        <f>S6461*H6461</f>
        <v>0</v>
      </c>
      <c r="U6461" s="42"/>
      <c r="V6461" s="42"/>
      <c r="W6461" s="42"/>
      <c r="X6461" s="42"/>
      <c r="Y6461" s="42"/>
      <c r="Z6461" s="42"/>
      <c r="AA6461" s="42"/>
      <c r="AB6461" s="42"/>
      <c r="AC6461" s="42"/>
      <c r="AD6461" s="42"/>
      <c r="AE6461" s="42"/>
      <c r="AR6461" s="229" t="s">
        <v>660</v>
      </c>
      <c r="AT6461" s="229" t="s">
        <v>463</v>
      </c>
      <c r="AU6461" s="229" t="s">
        <v>93</v>
      </c>
      <c r="AY6461" s="20" t="s">
        <v>241</v>
      </c>
      <c r="BE6461" s="230">
        <f>IF(N6461="základní",J6461,0)</f>
        <v>0</v>
      </c>
      <c r="BF6461" s="230">
        <f>IF(N6461="snížená",J6461,0)</f>
        <v>0</v>
      </c>
      <c r="BG6461" s="230">
        <f>IF(N6461="zákl. přenesená",J6461,0)</f>
        <v>0</v>
      </c>
      <c r="BH6461" s="230">
        <f>IF(N6461="sníž. přenesená",J6461,0)</f>
        <v>0</v>
      </c>
      <c r="BI6461" s="230">
        <f>IF(N6461="nulová",J6461,0)</f>
        <v>0</v>
      </c>
      <c r="BJ6461" s="20" t="s">
        <v>23</v>
      </c>
      <c r="BK6461" s="230">
        <f>ROUND(I6461*H6461,2)</f>
        <v>0</v>
      </c>
      <c r="BL6461" s="20" t="s">
        <v>462</v>
      </c>
      <c r="BM6461" s="229" t="s">
        <v>5804</v>
      </c>
    </row>
    <row r="6462" s="2" customFormat="1">
      <c r="A6462" s="42"/>
      <c r="B6462" s="43"/>
      <c r="C6462" s="44"/>
      <c r="D6462" s="238" t="s">
        <v>3418</v>
      </c>
      <c r="E6462" s="44"/>
      <c r="F6462" s="290" t="s">
        <v>5805</v>
      </c>
      <c r="G6462" s="44"/>
      <c r="H6462" s="44"/>
      <c r="I6462" s="233"/>
      <c r="J6462" s="44"/>
      <c r="K6462" s="44"/>
      <c r="L6462" s="48"/>
      <c r="M6462" s="234"/>
      <c r="N6462" s="235"/>
      <c r="O6462" s="88"/>
      <c r="P6462" s="88"/>
      <c r="Q6462" s="88"/>
      <c r="R6462" s="88"/>
      <c r="S6462" s="88"/>
      <c r="T6462" s="89"/>
      <c r="U6462" s="42"/>
      <c r="V6462" s="42"/>
      <c r="W6462" s="42"/>
      <c r="X6462" s="42"/>
      <c r="Y6462" s="42"/>
      <c r="Z6462" s="42"/>
      <c r="AA6462" s="42"/>
      <c r="AB6462" s="42"/>
      <c r="AC6462" s="42"/>
      <c r="AD6462" s="42"/>
      <c r="AE6462" s="42"/>
      <c r="AT6462" s="20" t="s">
        <v>3418</v>
      </c>
      <c r="AU6462" s="20" t="s">
        <v>93</v>
      </c>
    </row>
    <row r="6463" s="2" customFormat="1" ht="24.15" customHeight="1">
      <c r="A6463" s="42"/>
      <c r="B6463" s="43"/>
      <c r="C6463" s="280" t="s">
        <v>5806</v>
      </c>
      <c r="D6463" s="280" t="s">
        <v>463</v>
      </c>
      <c r="E6463" s="281" t="s">
        <v>5807</v>
      </c>
      <c r="F6463" s="282" t="s">
        <v>5808</v>
      </c>
      <c r="G6463" s="283" t="s">
        <v>561</v>
      </c>
      <c r="H6463" s="284">
        <v>1</v>
      </c>
      <c r="I6463" s="285"/>
      <c r="J6463" s="286">
        <f>ROUND(I6463*H6463,2)</f>
        <v>0</v>
      </c>
      <c r="K6463" s="282" t="s">
        <v>1267</v>
      </c>
      <c r="L6463" s="287"/>
      <c r="M6463" s="288" t="s">
        <v>39</v>
      </c>
      <c r="N6463" s="289" t="s">
        <v>56</v>
      </c>
      <c r="O6463" s="88"/>
      <c r="P6463" s="227">
        <f>O6463*H6463</f>
        <v>0</v>
      </c>
      <c r="Q6463" s="227">
        <v>0.020049999999999998</v>
      </c>
      <c r="R6463" s="227">
        <f>Q6463*H6463</f>
        <v>0.020049999999999998</v>
      </c>
      <c r="S6463" s="227">
        <v>0</v>
      </c>
      <c r="T6463" s="228">
        <f>S6463*H6463</f>
        <v>0</v>
      </c>
      <c r="U6463" s="42"/>
      <c r="V6463" s="42"/>
      <c r="W6463" s="42"/>
      <c r="X6463" s="42"/>
      <c r="Y6463" s="42"/>
      <c r="Z6463" s="42"/>
      <c r="AA6463" s="42"/>
      <c r="AB6463" s="42"/>
      <c r="AC6463" s="42"/>
      <c r="AD6463" s="42"/>
      <c r="AE6463" s="42"/>
      <c r="AR6463" s="229" t="s">
        <v>660</v>
      </c>
      <c r="AT6463" s="229" t="s">
        <v>463</v>
      </c>
      <c r="AU6463" s="229" t="s">
        <v>93</v>
      </c>
      <c r="AY6463" s="20" t="s">
        <v>241</v>
      </c>
      <c r="BE6463" s="230">
        <f>IF(N6463="základní",J6463,0)</f>
        <v>0</v>
      </c>
      <c r="BF6463" s="230">
        <f>IF(N6463="snížená",J6463,0)</f>
        <v>0</v>
      </c>
      <c r="BG6463" s="230">
        <f>IF(N6463="zákl. přenesená",J6463,0)</f>
        <v>0</v>
      </c>
      <c r="BH6463" s="230">
        <f>IF(N6463="sníž. přenesená",J6463,0)</f>
        <v>0</v>
      </c>
      <c r="BI6463" s="230">
        <f>IF(N6463="nulová",J6463,0)</f>
        <v>0</v>
      </c>
      <c r="BJ6463" s="20" t="s">
        <v>23</v>
      </c>
      <c r="BK6463" s="230">
        <f>ROUND(I6463*H6463,2)</f>
        <v>0</v>
      </c>
      <c r="BL6463" s="20" t="s">
        <v>462</v>
      </c>
      <c r="BM6463" s="229" t="s">
        <v>5809</v>
      </c>
    </row>
    <row r="6464" s="2" customFormat="1">
      <c r="A6464" s="42"/>
      <c r="B6464" s="43"/>
      <c r="C6464" s="44"/>
      <c r="D6464" s="238" t="s">
        <v>3418</v>
      </c>
      <c r="E6464" s="44"/>
      <c r="F6464" s="290" t="s">
        <v>5810</v>
      </c>
      <c r="G6464" s="44"/>
      <c r="H6464" s="44"/>
      <c r="I6464" s="233"/>
      <c r="J6464" s="44"/>
      <c r="K6464" s="44"/>
      <c r="L6464" s="48"/>
      <c r="M6464" s="234"/>
      <c r="N6464" s="235"/>
      <c r="O6464" s="88"/>
      <c r="P6464" s="88"/>
      <c r="Q6464" s="88"/>
      <c r="R6464" s="88"/>
      <c r="S6464" s="88"/>
      <c r="T6464" s="89"/>
      <c r="U6464" s="42"/>
      <c r="V6464" s="42"/>
      <c r="W6464" s="42"/>
      <c r="X6464" s="42"/>
      <c r="Y6464" s="42"/>
      <c r="Z6464" s="42"/>
      <c r="AA6464" s="42"/>
      <c r="AB6464" s="42"/>
      <c r="AC6464" s="42"/>
      <c r="AD6464" s="42"/>
      <c r="AE6464" s="42"/>
      <c r="AT6464" s="20" t="s">
        <v>3418</v>
      </c>
      <c r="AU6464" s="20" t="s">
        <v>93</v>
      </c>
    </row>
    <row r="6465" s="2" customFormat="1" ht="24.15" customHeight="1">
      <c r="A6465" s="42"/>
      <c r="B6465" s="43"/>
      <c r="C6465" s="280" t="s">
        <v>5811</v>
      </c>
      <c r="D6465" s="280" t="s">
        <v>463</v>
      </c>
      <c r="E6465" s="281" t="s">
        <v>5812</v>
      </c>
      <c r="F6465" s="282" t="s">
        <v>5813</v>
      </c>
      <c r="G6465" s="283" t="s">
        <v>561</v>
      </c>
      <c r="H6465" s="284">
        <v>1</v>
      </c>
      <c r="I6465" s="285"/>
      <c r="J6465" s="286">
        <f>ROUND(I6465*H6465,2)</f>
        <v>0</v>
      </c>
      <c r="K6465" s="282" t="s">
        <v>1267</v>
      </c>
      <c r="L6465" s="287"/>
      <c r="M6465" s="288" t="s">
        <v>39</v>
      </c>
      <c r="N6465" s="289" t="s">
        <v>56</v>
      </c>
      <c r="O6465" s="88"/>
      <c r="P6465" s="227">
        <f>O6465*H6465</f>
        <v>0</v>
      </c>
      <c r="Q6465" s="227">
        <v>0.021999999999999999</v>
      </c>
      <c r="R6465" s="227">
        <f>Q6465*H6465</f>
        <v>0.021999999999999999</v>
      </c>
      <c r="S6465" s="227">
        <v>0</v>
      </c>
      <c r="T6465" s="228">
        <f>S6465*H6465</f>
        <v>0</v>
      </c>
      <c r="U6465" s="42"/>
      <c r="V6465" s="42"/>
      <c r="W6465" s="42"/>
      <c r="X6465" s="42"/>
      <c r="Y6465" s="42"/>
      <c r="Z6465" s="42"/>
      <c r="AA6465" s="42"/>
      <c r="AB6465" s="42"/>
      <c r="AC6465" s="42"/>
      <c r="AD6465" s="42"/>
      <c r="AE6465" s="42"/>
      <c r="AR6465" s="229" t="s">
        <v>660</v>
      </c>
      <c r="AT6465" s="229" t="s">
        <v>463</v>
      </c>
      <c r="AU6465" s="229" t="s">
        <v>93</v>
      </c>
      <c r="AY6465" s="20" t="s">
        <v>241</v>
      </c>
      <c r="BE6465" s="230">
        <f>IF(N6465="základní",J6465,0)</f>
        <v>0</v>
      </c>
      <c r="BF6465" s="230">
        <f>IF(N6465="snížená",J6465,0)</f>
        <v>0</v>
      </c>
      <c r="BG6465" s="230">
        <f>IF(N6465="zákl. přenesená",J6465,0)</f>
        <v>0</v>
      </c>
      <c r="BH6465" s="230">
        <f>IF(N6465="sníž. přenesená",J6465,0)</f>
        <v>0</v>
      </c>
      <c r="BI6465" s="230">
        <f>IF(N6465="nulová",J6465,0)</f>
        <v>0</v>
      </c>
      <c r="BJ6465" s="20" t="s">
        <v>23</v>
      </c>
      <c r="BK6465" s="230">
        <f>ROUND(I6465*H6465,2)</f>
        <v>0</v>
      </c>
      <c r="BL6465" s="20" t="s">
        <v>462</v>
      </c>
      <c r="BM6465" s="229" t="s">
        <v>5814</v>
      </c>
    </row>
    <row r="6466" s="2" customFormat="1">
      <c r="A6466" s="42"/>
      <c r="B6466" s="43"/>
      <c r="C6466" s="44"/>
      <c r="D6466" s="238" t="s">
        <v>3418</v>
      </c>
      <c r="E6466" s="44"/>
      <c r="F6466" s="290" t="s">
        <v>5815</v>
      </c>
      <c r="G6466" s="44"/>
      <c r="H6466" s="44"/>
      <c r="I6466" s="233"/>
      <c r="J6466" s="44"/>
      <c r="K6466" s="44"/>
      <c r="L6466" s="48"/>
      <c r="M6466" s="234"/>
      <c r="N6466" s="235"/>
      <c r="O6466" s="88"/>
      <c r="P6466" s="88"/>
      <c r="Q6466" s="88"/>
      <c r="R6466" s="88"/>
      <c r="S6466" s="88"/>
      <c r="T6466" s="89"/>
      <c r="U6466" s="42"/>
      <c r="V6466" s="42"/>
      <c r="W6466" s="42"/>
      <c r="X6466" s="42"/>
      <c r="Y6466" s="42"/>
      <c r="Z6466" s="42"/>
      <c r="AA6466" s="42"/>
      <c r="AB6466" s="42"/>
      <c r="AC6466" s="42"/>
      <c r="AD6466" s="42"/>
      <c r="AE6466" s="42"/>
      <c r="AT6466" s="20" t="s">
        <v>3418</v>
      </c>
      <c r="AU6466" s="20" t="s">
        <v>93</v>
      </c>
    </row>
    <row r="6467" s="2" customFormat="1" ht="24.15" customHeight="1">
      <c r="A6467" s="42"/>
      <c r="B6467" s="43"/>
      <c r="C6467" s="280" t="s">
        <v>5816</v>
      </c>
      <c r="D6467" s="280" t="s">
        <v>463</v>
      </c>
      <c r="E6467" s="281" t="s">
        <v>5817</v>
      </c>
      <c r="F6467" s="282" t="s">
        <v>5818</v>
      </c>
      <c r="G6467" s="283" t="s">
        <v>561</v>
      </c>
      <c r="H6467" s="284">
        <v>2</v>
      </c>
      <c r="I6467" s="285"/>
      <c r="J6467" s="286">
        <f>ROUND(I6467*H6467,2)</f>
        <v>0</v>
      </c>
      <c r="K6467" s="282" t="s">
        <v>1267</v>
      </c>
      <c r="L6467" s="287"/>
      <c r="M6467" s="288" t="s">
        <v>39</v>
      </c>
      <c r="N6467" s="289" t="s">
        <v>56</v>
      </c>
      <c r="O6467" s="88"/>
      <c r="P6467" s="227">
        <f>O6467*H6467</f>
        <v>0</v>
      </c>
      <c r="Q6467" s="227">
        <v>0.025049999999999999</v>
      </c>
      <c r="R6467" s="227">
        <f>Q6467*H6467</f>
        <v>0.050099999999999999</v>
      </c>
      <c r="S6467" s="227">
        <v>0</v>
      </c>
      <c r="T6467" s="228">
        <f>S6467*H6467</f>
        <v>0</v>
      </c>
      <c r="U6467" s="42"/>
      <c r="V6467" s="42"/>
      <c r="W6467" s="42"/>
      <c r="X6467" s="42"/>
      <c r="Y6467" s="42"/>
      <c r="Z6467" s="42"/>
      <c r="AA6467" s="42"/>
      <c r="AB6467" s="42"/>
      <c r="AC6467" s="42"/>
      <c r="AD6467" s="42"/>
      <c r="AE6467" s="42"/>
      <c r="AR6467" s="229" t="s">
        <v>660</v>
      </c>
      <c r="AT6467" s="229" t="s">
        <v>463</v>
      </c>
      <c r="AU6467" s="229" t="s">
        <v>93</v>
      </c>
      <c r="AY6467" s="20" t="s">
        <v>241</v>
      </c>
      <c r="BE6467" s="230">
        <f>IF(N6467="základní",J6467,0)</f>
        <v>0</v>
      </c>
      <c r="BF6467" s="230">
        <f>IF(N6467="snížená",J6467,0)</f>
        <v>0</v>
      </c>
      <c r="BG6467" s="230">
        <f>IF(N6467="zákl. přenesená",J6467,0)</f>
        <v>0</v>
      </c>
      <c r="BH6467" s="230">
        <f>IF(N6467="sníž. přenesená",J6467,0)</f>
        <v>0</v>
      </c>
      <c r="BI6467" s="230">
        <f>IF(N6467="nulová",J6467,0)</f>
        <v>0</v>
      </c>
      <c r="BJ6467" s="20" t="s">
        <v>23</v>
      </c>
      <c r="BK6467" s="230">
        <f>ROUND(I6467*H6467,2)</f>
        <v>0</v>
      </c>
      <c r="BL6467" s="20" t="s">
        <v>462</v>
      </c>
      <c r="BM6467" s="229" t="s">
        <v>5819</v>
      </c>
    </row>
    <row r="6468" s="2" customFormat="1">
      <c r="A6468" s="42"/>
      <c r="B6468" s="43"/>
      <c r="C6468" s="44"/>
      <c r="D6468" s="238" t="s">
        <v>3418</v>
      </c>
      <c r="E6468" s="44"/>
      <c r="F6468" s="290" t="s">
        <v>5820</v>
      </c>
      <c r="G6468" s="44"/>
      <c r="H6468" s="44"/>
      <c r="I6468" s="233"/>
      <c r="J6468" s="44"/>
      <c r="K6468" s="44"/>
      <c r="L6468" s="48"/>
      <c r="M6468" s="234"/>
      <c r="N6468" s="235"/>
      <c r="O6468" s="88"/>
      <c r="P6468" s="88"/>
      <c r="Q6468" s="88"/>
      <c r="R6468" s="88"/>
      <c r="S6468" s="88"/>
      <c r="T6468" s="89"/>
      <c r="U6468" s="42"/>
      <c r="V6468" s="42"/>
      <c r="W6468" s="42"/>
      <c r="X6468" s="42"/>
      <c r="Y6468" s="42"/>
      <c r="Z6468" s="42"/>
      <c r="AA6468" s="42"/>
      <c r="AB6468" s="42"/>
      <c r="AC6468" s="42"/>
      <c r="AD6468" s="42"/>
      <c r="AE6468" s="42"/>
      <c r="AT6468" s="20" t="s">
        <v>3418</v>
      </c>
      <c r="AU6468" s="20" t="s">
        <v>93</v>
      </c>
    </row>
    <row r="6469" s="2" customFormat="1" ht="24.15" customHeight="1">
      <c r="A6469" s="42"/>
      <c r="B6469" s="43"/>
      <c r="C6469" s="280" t="s">
        <v>5821</v>
      </c>
      <c r="D6469" s="280" t="s">
        <v>463</v>
      </c>
      <c r="E6469" s="281" t="s">
        <v>5822</v>
      </c>
      <c r="F6469" s="282" t="s">
        <v>5823</v>
      </c>
      <c r="G6469" s="283" t="s">
        <v>561</v>
      </c>
      <c r="H6469" s="284">
        <v>3</v>
      </c>
      <c r="I6469" s="285"/>
      <c r="J6469" s="286">
        <f>ROUND(I6469*H6469,2)</f>
        <v>0</v>
      </c>
      <c r="K6469" s="282" t="s">
        <v>1267</v>
      </c>
      <c r="L6469" s="287"/>
      <c r="M6469" s="288" t="s">
        <v>39</v>
      </c>
      <c r="N6469" s="289" t="s">
        <v>56</v>
      </c>
      <c r="O6469" s="88"/>
      <c r="P6469" s="227">
        <f>O6469*H6469</f>
        <v>0</v>
      </c>
      <c r="Q6469" s="227">
        <v>0.020049999999999998</v>
      </c>
      <c r="R6469" s="227">
        <f>Q6469*H6469</f>
        <v>0.060149999999999995</v>
      </c>
      <c r="S6469" s="227">
        <v>0</v>
      </c>
      <c r="T6469" s="228">
        <f>S6469*H6469</f>
        <v>0</v>
      </c>
      <c r="U6469" s="42"/>
      <c r="V6469" s="42"/>
      <c r="W6469" s="42"/>
      <c r="X6469" s="42"/>
      <c r="Y6469" s="42"/>
      <c r="Z6469" s="42"/>
      <c r="AA6469" s="42"/>
      <c r="AB6469" s="42"/>
      <c r="AC6469" s="42"/>
      <c r="AD6469" s="42"/>
      <c r="AE6469" s="42"/>
      <c r="AR6469" s="229" t="s">
        <v>660</v>
      </c>
      <c r="AT6469" s="229" t="s">
        <v>463</v>
      </c>
      <c r="AU6469" s="229" t="s">
        <v>93</v>
      </c>
      <c r="AY6469" s="20" t="s">
        <v>241</v>
      </c>
      <c r="BE6469" s="230">
        <f>IF(N6469="základní",J6469,0)</f>
        <v>0</v>
      </c>
      <c r="BF6469" s="230">
        <f>IF(N6469="snížená",J6469,0)</f>
        <v>0</v>
      </c>
      <c r="BG6469" s="230">
        <f>IF(N6469="zákl. přenesená",J6469,0)</f>
        <v>0</v>
      </c>
      <c r="BH6469" s="230">
        <f>IF(N6469="sníž. přenesená",J6469,0)</f>
        <v>0</v>
      </c>
      <c r="BI6469" s="230">
        <f>IF(N6469="nulová",J6469,0)</f>
        <v>0</v>
      </c>
      <c r="BJ6469" s="20" t="s">
        <v>23</v>
      </c>
      <c r="BK6469" s="230">
        <f>ROUND(I6469*H6469,2)</f>
        <v>0</v>
      </c>
      <c r="BL6469" s="20" t="s">
        <v>462</v>
      </c>
      <c r="BM6469" s="229" t="s">
        <v>5824</v>
      </c>
    </row>
    <row r="6470" s="2" customFormat="1">
      <c r="A6470" s="42"/>
      <c r="B6470" s="43"/>
      <c r="C6470" s="44"/>
      <c r="D6470" s="238" t="s">
        <v>3418</v>
      </c>
      <c r="E6470" s="44"/>
      <c r="F6470" s="290" t="s">
        <v>5825</v>
      </c>
      <c r="G6470" s="44"/>
      <c r="H6470" s="44"/>
      <c r="I6470" s="233"/>
      <c r="J6470" s="44"/>
      <c r="K6470" s="44"/>
      <c r="L6470" s="48"/>
      <c r="M6470" s="234"/>
      <c r="N6470" s="235"/>
      <c r="O6470" s="88"/>
      <c r="P6470" s="88"/>
      <c r="Q6470" s="88"/>
      <c r="R6470" s="88"/>
      <c r="S6470" s="88"/>
      <c r="T6470" s="89"/>
      <c r="U6470" s="42"/>
      <c r="V6470" s="42"/>
      <c r="W6470" s="42"/>
      <c r="X6470" s="42"/>
      <c r="Y6470" s="42"/>
      <c r="Z6470" s="42"/>
      <c r="AA6470" s="42"/>
      <c r="AB6470" s="42"/>
      <c r="AC6470" s="42"/>
      <c r="AD6470" s="42"/>
      <c r="AE6470" s="42"/>
      <c r="AT6470" s="20" t="s">
        <v>3418</v>
      </c>
      <c r="AU6470" s="20" t="s">
        <v>93</v>
      </c>
    </row>
    <row r="6471" s="2" customFormat="1" ht="24.15" customHeight="1">
      <c r="A6471" s="42"/>
      <c r="B6471" s="43"/>
      <c r="C6471" s="280" t="s">
        <v>5826</v>
      </c>
      <c r="D6471" s="280" t="s">
        <v>463</v>
      </c>
      <c r="E6471" s="281" t="s">
        <v>5827</v>
      </c>
      <c r="F6471" s="282" t="s">
        <v>5828</v>
      </c>
      <c r="G6471" s="283" t="s">
        <v>561</v>
      </c>
      <c r="H6471" s="284">
        <v>1</v>
      </c>
      <c r="I6471" s="285"/>
      <c r="J6471" s="286">
        <f>ROUND(I6471*H6471,2)</f>
        <v>0</v>
      </c>
      <c r="K6471" s="282" t="s">
        <v>1267</v>
      </c>
      <c r="L6471" s="287"/>
      <c r="M6471" s="288" t="s">
        <v>39</v>
      </c>
      <c r="N6471" s="289" t="s">
        <v>56</v>
      </c>
      <c r="O6471" s="88"/>
      <c r="P6471" s="227">
        <f>O6471*H6471</f>
        <v>0</v>
      </c>
      <c r="Q6471" s="227">
        <v>0.02205</v>
      </c>
      <c r="R6471" s="227">
        <f>Q6471*H6471</f>
        <v>0.02205</v>
      </c>
      <c r="S6471" s="227">
        <v>0</v>
      </c>
      <c r="T6471" s="228">
        <f>S6471*H6471</f>
        <v>0</v>
      </c>
      <c r="U6471" s="42"/>
      <c r="V6471" s="42"/>
      <c r="W6471" s="42"/>
      <c r="X6471" s="42"/>
      <c r="Y6471" s="42"/>
      <c r="Z6471" s="42"/>
      <c r="AA6471" s="42"/>
      <c r="AB6471" s="42"/>
      <c r="AC6471" s="42"/>
      <c r="AD6471" s="42"/>
      <c r="AE6471" s="42"/>
      <c r="AR6471" s="229" t="s">
        <v>660</v>
      </c>
      <c r="AT6471" s="229" t="s">
        <v>463</v>
      </c>
      <c r="AU6471" s="229" t="s">
        <v>93</v>
      </c>
      <c r="AY6471" s="20" t="s">
        <v>241</v>
      </c>
      <c r="BE6471" s="230">
        <f>IF(N6471="základní",J6471,0)</f>
        <v>0</v>
      </c>
      <c r="BF6471" s="230">
        <f>IF(N6471="snížená",J6471,0)</f>
        <v>0</v>
      </c>
      <c r="BG6471" s="230">
        <f>IF(N6471="zákl. přenesená",J6471,0)</f>
        <v>0</v>
      </c>
      <c r="BH6471" s="230">
        <f>IF(N6471="sníž. přenesená",J6471,0)</f>
        <v>0</v>
      </c>
      <c r="BI6471" s="230">
        <f>IF(N6471="nulová",J6471,0)</f>
        <v>0</v>
      </c>
      <c r="BJ6471" s="20" t="s">
        <v>23</v>
      </c>
      <c r="BK6471" s="230">
        <f>ROUND(I6471*H6471,2)</f>
        <v>0</v>
      </c>
      <c r="BL6471" s="20" t="s">
        <v>462</v>
      </c>
      <c r="BM6471" s="229" t="s">
        <v>5829</v>
      </c>
    </row>
    <row r="6472" s="2" customFormat="1">
      <c r="A6472" s="42"/>
      <c r="B6472" s="43"/>
      <c r="C6472" s="44"/>
      <c r="D6472" s="238" t="s">
        <v>3418</v>
      </c>
      <c r="E6472" s="44"/>
      <c r="F6472" s="290" t="s">
        <v>5830</v>
      </c>
      <c r="G6472" s="44"/>
      <c r="H6472" s="44"/>
      <c r="I6472" s="233"/>
      <c r="J6472" s="44"/>
      <c r="K6472" s="44"/>
      <c r="L6472" s="48"/>
      <c r="M6472" s="234"/>
      <c r="N6472" s="235"/>
      <c r="O6472" s="88"/>
      <c r="P6472" s="88"/>
      <c r="Q6472" s="88"/>
      <c r="R6472" s="88"/>
      <c r="S6472" s="88"/>
      <c r="T6472" s="89"/>
      <c r="U6472" s="42"/>
      <c r="V6472" s="42"/>
      <c r="W6472" s="42"/>
      <c r="X6472" s="42"/>
      <c r="Y6472" s="42"/>
      <c r="Z6472" s="42"/>
      <c r="AA6472" s="42"/>
      <c r="AB6472" s="42"/>
      <c r="AC6472" s="42"/>
      <c r="AD6472" s="42"/>
      <c r="AE6472" s="42"/>
      <c r="AT6472" s="20" t="s">
        <v>3418</v>
      </c>
      <c r="AU6472" s="20" t="s">
        <v>93</v>
      </c>
    </row>
    <row r="6473" s="2" customFormat="1" ht="24.15" customHeight="1">
      <c r="A6473" s="42"/>
      <c r="B6473" s="43"/>
      <c r="C6473" s="280" t="s">
        <v>5831</v>
      </c>
      <c r="D6473" s="280" t="s">
        <v>463</v>
      </c>
      <c r="E6473" s="281" t="s">
        <v>5832</v>
      </c>
      <c r="F6473" s="282" t="s">
        <v>5833</v>
      </c>
      <c r="G6473" s="283" t="s">
        <v>561</v>
      </c>
      <c r="H6473" s="284">
        <v>1</v>
      </c>
      <c r="I6473" s="285"/>
      <c r="J6473" s="286">
        <f>ROUND(I6473*H6473,2)</f>
        <v>0</v>
      </c>
      <c r="K6473" s="282" t="s">
        <v>1267</v>
      </c>
      <c r="L6473" s="287"/>
      <c r="M6473" s="288" t="s">
        <v>39</v>
      </c>
      <c r="N6473" s="289" t="s">
        <v>56</v>
      </c>
      <c r="O6473" s="88"/>
      <c r="P6473" s="227">
        <f>O6473*H6473</f>
        <v>0</v>
      </c>
      <c r="Q6473" s="227">
        <v>0.021999999999999999</v>
      </c>
      <c r="R6473" s="227">
        <f>Q6473*H6473</f>
        <v>0.021999999999999999</v>
      </c>
      <c r="S6473" s="227">
        <v>0</v>
      </c>
      <c r="T6473" s="228">
        <f>S6473*H6473</f>
        <v>0</v>
      </c>
      <c r="U6473" s="42"/>
      <c r="V6473" s="42"/>
      <c r="W6473" s="42"/>
      <c r="X6473" s="42"/>
      <c r="Y6473" s="42"/>
      <c r="Z6473" s="42"/>
      <c r="AA6473" s="42"/>
      <c r="AB6473" s="42"/>
      <c r="AC6473" s="42"/>
      <c r="AD6473" s="42"/>
      <c r="AE6473" s="42"/>
      <c r="AR6473" s="229" t="s">
        <v>660</v>
      </c>
      <c r="AT6473" s="229" t="s">
        <v>463</v>
      </c>
      <c r="AU6473" s="229" t="s">
        <v>93</v>
      </c>
      <c r="AY6473" s="20" t="s">
        <v>241</v>
      </c>
      <c r="BE6473" s="230">
        <f>IF(N6473="základní",J6473,0)</f>
        <v>0</v>
      </c>
      <c r="BF6473" s="230">
        <f>IF(N6473="snížená",J6473,0)</f>
        <v>0</v>
      </c>
      <c r="BG6473" s="230">
        <f>IF(N6473="zákl. přenesená",J6473,0)</f>
        <v>0</v>
      </c>
      <c r="BH6473" s="230">
        <f>IF(N6473="sníž. přenesená",J6473,0)</f>
        <v>0</v>
      </c>
      <c r="BI6473" s="230">
        <f>IF(N6473="nulová",J6473,0)</f>
        <v>0</v>
      </c>
      <c r="BJ6473" s="20" t="s">
        <v>23</v>
      </c>
      <c r="BK6473" s="230">
        <f>ROUND(I6473*H6473,2)</f>
        <v>0</v>
      </c>
      <c r="BL6473" s="20" t="s">
        <v>462</v>
      </c>
      <c r="BM6473" s="229" t="s">
        <v>5834</v>
      </c>
    </row>
    <row r="6474" s="2" customFormat="1">
      <c r="A6474" s="42"/>
      <c r="B6474" s="43"/>
      <c r="C6474" s="44"/>
      <c r="D6474" s="238" t="s">
        <v>3418</v>
      </c>
      <c r="E6474" s="44"/>
      <c r="F6474" s="290" t="s">
        <v>5815</v>
      </c>
      <c r="G6474" s="44"/>
      <c r="H6474" s="44"/>
      <c r="I6474" s="233"/>
      <c r="J6474" s="44"/>
      <c r="K6474" s="44"/>
      <c r="L6474" s="48"/>
      <c r="M6474" s="234"/>
      <c r="N6474" s="235"/>
      <c r="O6474" s="88"/>
      <c r="P6474" s="88"/>
      <c r="Q6474" s="88"/>
      <c r="R6474" s="88"/>
      <c r="S6474" s="88"/>
      <c r="T6474" s="89"/>
      <c r="U6474" s="42"/>
      <c r="V6474" s="42"/>
      <c r="W6474" s="42"/>
      <c r="X6474" s="42"/>
      <c r="Y6474" s="42"/>
      <c r="Z6474" s="42"/>
      <c r="AA6474" s="42"/>
      <c r="AB6474" s="42"/>
      <c r="AC6474" s="42"/>
      <c r="AD6474" s="42"/>
      <c r="AE6474" s="42"/>
      <c r="AT6474" s="20" t="s">
        <v>3418</v>
      </c>
      <c r="AU6474" s="20" t="s">
        <v>93</v>
      </c>
    </row>
    <row r="6475" s="2" customFormat="1" ht="24.15" customHeight="1">
      <c r="A6475" s="42"/>
      <c r="B6475" s="43"/>
      <c r="C6475" s="218" t="s">
        <v>5835</v>
      </c>
      <c r="D6475" s="218" t="s">
        <v>243</v>
      </c>
      <c r="E6475" s="219" t="s">
        <v>5836</v>
      </c>
      <c r="F6475" s="220" t="s">
        <v>5837</v>
      </c>
      <c r="G6475" s="221" t="s">
        <v>561</v>
      </c>
      <c r="H6475" s="222">
        <v>18</v>
      </c>
      <c r="I6475" s="223"/>
      <c r="J6475" s="224">
        <f>ROUND(I6475*H6475,2)</f>
        <v>0</v>
      </c>
      <c r="K6475" s="220" t="s">
        <v>247</v>
      </c>
      <c r="L6475" s="48"/>
      <c r="M6475" s="225" t="s">
        <v>39</v>
      </c>
      <c r="N6475" s="226" t="s">
        <v>56</v>
      </c>
      <c r="O6475" s="88"/>
      <c r="P6475" s="227">
        <f>O6475*H6475</f>
        <v>0</v>
      </c>
      <c r="Q6475" s="227">
        <v>0</v>
      </c>
      <c r="R6475" s="227">
        <f>Q6475*H6475</f>
        <v>0</v>
      </c>
      <c r="S6475" s="227">
        <v>0</v>
      </c>
      <c r="T6475" s="228">
        <f>S6475*H6475</f>
        <v>0</v>
      </c>
      <c r="U6475" s="42"/>
      <c r="V6475" s="42"/>
      <c r="W6475" s="42"/>
      <c r="X6475" s="42"/>
      <c r="Y6475" s="42"/>
      <c r="Z6475" s="42"/>
      <c r="AA6475" s="42"/>
      <c r="AB6475" s="42"/>
      <c r="AC6475" s="42"/>
      <c r="AD6475" s="42"/>
      <c r="AE6475" s="42"/>
      <c r="AR6475" s="229" t="s">
        <v>462</v>
      </c>
      <c r="AT6475" s="229" t="s">
        <v>243</v>
      </c>
      <c r="AU6475" s="229" t="s">
        <v>93</v>
      </c>
      <c r="AY6475" s="20" t="s">
        <v>241</v>
      </c>
      <c r="BE6475" s="230">
        <f>IF(N6475="základní",J6475,0)</f>
        <v>0</v>
      </c>
      <c r="BF6475" s="230">
        <f>IF(N6475="snížená",J6475,0)</f>
        <v>0</v>
      </c>
      <c r="BG6475" s="230">
        <f>IF(N6475="zákl. přenesená",J6475,0)</f>
        <v>0</v>
      </c>
      <c r="BH6475" s="230">
        <f>IF(N6475="sníž. přenesená",J6475,0)</f>
        <v>0</v>
      </c>
      <c r="BI6475" s="230">
        <f>IF(N6475="nulová",J6475,0)</f>
        <v>0</v>
      </c>
      <c r="BJ6475" s="20" t="s">
        <v>23</v>
      </c>
      <c r="BK6475" s="230">
        <f>ROUND(I6475*H6475,2)</f>
        <v>0</v>
      </c>
      <c r="BL6475" s="20" t="s">
        <v>462</v>
      </c>
      <c r="BM6475" s="229" t="s">
        <v>5838</v>
      </c>
    </row>
    <row r="6476" s="2" customFormat="1">
      <c r="A6476" s="42"/>
      <c r="B6476" s="43"/>
      <c r="C6476" s="44"/>
      <c r="D6476" s="231" t="s">
        <v>250</v>
      </c>
      <c r="E6476" s="44"/>
      <c r="F6476" s="232" t="s">
        <v>5839</v>
      </c>
      <c r="G6476" s="44"/>
      <c r="H6476" s="44"/>
      <c r="I6476" s="233"/>
      <c r="J6476" s="44"/>
      <c r="K6476" s="44"/>
      <c r="L6476" s="48"/>
      <c r="M6476" s="234"/>
      <c r="N6476" s="235"/>
      <c r="O6476" s="88"/>
      <c r="P6476" s="88"/>
      <c r="Q6476" s="88"/>
      <c r="R6476" s="88"/>
      <c r="S6476" s="88"/>
      <c r="T6476" s="89"/>
      <c r="U6476" s="42"/>
      <c r="V6476" s="42"/>
      <c r="W6476" s="42"/>
      <c r="X6476" s="42"/>
      <c r="Y6476" s="42"/>
      <c r="Z6476" s="42"/>
      <c r="AA6476" s="42"/>
      <c r="AB6476" s="42"/>
      <c r="AC6476" s="42"/>
      <c r="AD6476" s="42"/>
      <c r="AE6476" s="42"/>
      <c r="AT6476" s="20" t="s">
        <v>250</v>
      </c>
      <c r="AU6476" s="20" t="s">
        <v>93</v>
      </c>
    </row>
    <row r="6477" s="2" customFormat="1" ht="24.15" customHeight="1">
      <c r="A6477" s="42"/>
      <c r="B6477" s="43"/>
      <c r="C6477" s="280" t="s">
        <v>5840</v>
      </c>
      <c r="D6477" s="280" t="s">
        <v>463</v>
      </c>
      <c r="E6477" s="281" t="s">
        <v>5841</v>
      </c>
      <c r="F6477" s="282" t="s">
        <v>5842</v>
      </c>
      <c r="G6477" s="283" t="s">
        <v>561</v>
      </c>
      <c r="H6477" s="284">
        <v>7</v>
      </c>
      <c r="I6477" s="285"/>
      <c r="J6477" s="286">
        <f>ROUND(I6477*H6477,2)</f>
        <v>0</v>
      </c>
      <c r="K6477" s="282" t="s">
        <v>1267</v>
      </c>
      <c r="L6477" s="287"/>
      <c r="M6477" s="288" t="s">
        <v>39</v>
      </c>
      <c r="N6477" s="289" t="s">
        <v>56</v>
      </c>
      <c r="O6477" s="88"/>
      <c r="P6477" s="227">
        <f>O6477*H6477</f>
        <v>0</v>
      </c>
      <c r="Q6477" s="227">
        <v>0.043499999999999997</v>
      </c>
      <c r="R6477" s="227">
        <f>Q6477*H6477</f>
        <v>0.30449999999999999</v>
      </c>
      <c r="S6477" s="227">
        <v>0</v>
      </c>
      <c r="T6477" s="228">
        <f>S6477*H6477</f>
        <v>0</v>
      </c>
      <c r="U6477" s="42"/>
      <c r="V6477" s="42"/>
      <c r="W6477" s="42"/>
      <c r="X6477" s="42"/>
      <c r="Y6477" s="42"/>
      <c r="Z6477" s="42"/>
      <c r="AA6477" s="42"/>
      <c r="AB6477" s="42"/>
      <c r="AC6477" s="42"/>
      <c r="AD6477" s="42"/>
      <c r="AE6477" s="42"/>
      <c r="AR6477" s="229" t="s">
        <v>660</v>
      </c>
      <c r="AT6477" s="229" t="s">
        <v>463</v>
      </c>
      <c r="AU6477" s="229" t="s">
        <v>93</v>
      </c>
      <c r="AY6477" s="20" t="s">
        <v>241</v>
      </c>
      <c r="BE6477" s="230">
        <f>IF(N6477="základní",J6477,0)</f>
        <v>0</v>
      </c>
      <c r="BF6477" s="230">
        <f>IF(N6477="snížená",J6477,0)</f>
        <v>0</v>
      </c>
      <c r="BG6477" s="230">
        <f>IF(N6477="zákl. přenesená",J6477,0)</f>
        <v>0</v>
      </c>
      <c r="BH6477" s="230">
        <f>IF(N6477="sníž. přenesená",J6477,0)</f>
        <v>0</v>
      </c>
      <c r="BI6477" s="230">
        <f>IF(N6477="nulová",J6477,0)</f>
        <v>0</v>
      </c>
      <c r="BJ6477" s="20" t="s">
        <v>23</v>
      </c>
      <c r="BK6477" s="230">
        <f>ROUND(I6477*H6477,2)</f>
        <v>0</v>
      </c>
      <c r="BL6477" s="20" t="s">
        <v>462</v>
      </c>
      <c r="BM6477" s="229" t="s">
        <v>5843</v>
      </c>
    </row>
    <row r="6478" s="2" customFormat="1">
      <c r="A6478" s="42"/>
      <c r="B6478" s="43"/>
      <c r="C6478" s="44"/>
      <c r="D6478" s="238" t="s">
        <v>3418</v>
      </c>
      <c r="E6478" s="44"/>
      <c r="F6478" s="290" t="s">
        <v>5844</v>
      </c>
      <c r="G6478" s="44"/>
      <c r="H6478" s="44"/>
      <c r="I6478" s="233"/>
      <c r="J6478" s="44"/>
      <c r="K6478" s="44"/>
      <c r="L6478" s="48"/>
      <c r="M6478" s="234"/>
      <c r="N6478" s="235"/>
      <c r="O6478" s="88"/>
      <c r="P6478" s="88"/>
      <c r="Q6478" s="88"/>
      <c r="R6478" s="88"/>
      <c r="S6478" s="88"/>
      <c r="T6478" s="89"/>
      <c r="U6478" s="42"/>
      <c r="V6478" s="42"/>
      <c r="W6478" s="42"/>
      <c r="X6478" s="42"/>
      <c r="Y6478" s="42"/>
      <c r="Z6478" s="42"/>
      <c r="AA6478" s="42"/>
      <c r="AB6478" s="42"/>
      <c r="AC6478" s="42"/>
      <c r="AD6478" s="42"/>
      <c r="AE6478" s="42"/>
      <c r="AT6478" s="20" t="s">
        <v>3418</v>
      </c>
      <c r="AU6478" s="20" t="s">
        <v>93</v>
      </c>
    </row>
    <row r="6479" s="2" customFormat="1" ht="24.15" customHeight="1">
      <c r="A6479" s="42"/>
      <c r="B6479" s="43"/>
      <c r="C6479" s="280" t="s">
        <v>5845</v>
      </c>
      <c r="D6479" s="280" t="s">
        <v>463</v>
      </c>
      <c r="E6479" s="281" t="s">
        <v>5846</v>
      </c>
      <c r="F6479" s="282" t="s">
        <v>5847</v>
      </c>
      <c r="G6479" s="283" t="s">
        <v>561</v>
      </c>
      <c r="H6479" s="284">
        <v>7</v>
      </c>
      <c r="I6479" s="285"/>
      <c r="J6479" s="286">
        <f>ROUND(I6479*H6479,2)</f>
        <v>0</v>
      </c>
      <c r="K6479" s="282" t="s">
        <v>1267</v>
      </c>
      <c r="L6479" s="287"/>
      <c r="M6479" s="288" t="s">
        <v>39</v>
      </c>
      <c r="N6479" s="289" t="s">
        <v>56</v>
      </c>
      <c r="O6479" s="88"/>
      <c r="P6479" s="227">
        <f>O6479*H6479</f>
        <v>0</v>
      </c>
      <c r="Q6479" s="227">
        <v>0.043499999999999997</v>
      </c>
      <c r="R6479" s="227">
        <f>Q6479*H6479</f>
        <v>0.30449999999999999</v>
      </c>
      <c r="S6479" s="227">
        <v>0</v>
      </c>
      <c r="T6479" s="228">
        <f>S6479*H6479</f>
        <v>0</v>
      </c>
      <c r="U6479" s="42"/>
      <c r="V6479" s="42"/>
      <c r="W6479" s="42"/>
      <c r="X6479" s="42"/>
      <c r="Y6479" s="42"/>
      <c r="Z6479" s="42"/>
      <c r="AA6479" s="42"/>
      <c r="AB6479" s="42"/>
      <c r="AC6479" s="42"/>
      <c r="AD6479" s="42"/>
      <c r="AE6479" s="42"/>
      <c r="AR6479" s="229" t="s">
        <v>660</v>
      </c>
      <c r="AT6479" s="229" t="s">
        <v>463</v>
      </c>
      <c r="AU6479" s="229" t="s">
        <v>93</v>
      </c>
      <c r="AY6479" s="20" t="s">
        <v>241</v>
      </c>
      <c r="BE6479" s="230">
        <f>IF(N6479="základní",J6479,0)</f>
        <v>0</v>
      </c>
      <c r="BF6479" s="230">
        <f>IF(N6479="snížená",J6479,0)</f>
        <v>0</v>
      </c>
      <c r="BG6479" s="230">
        <f>IF(N6479="zákl. přenesená",J6479,0)</f>
        <v>0</v>
      </c>
      <c r="BH6479" s="230">
        <f>IF(N6479="sníž. přenesená",J6479,0)</f>
        <v>0</v>
      </c>
      <c r="BI6479" s="230">
        <f>IF(N6479="nulová",J6479,0)</f>
        <v>0</v>
      </c>
      <c r="BJ6479" s="20" t="s">
        <v>23</v>
      </c>
      <c r="BK6479" s="230">
        <f>ROUND(I6479*H6479,2)</f>
        <v>0</v>
      </c>
      <c r="BL6479" s="20" t="s">
        <v>462</v>
      </c>
      <c r="BM6479" s="229" t="s">
        <v>5848</v>
      </c>
    </row>
    <row r="6480" s="2" customFormat="1">
      <c r="A6480" s="42"/>
      <c r="B6480" s="43"/>
      <c r="C6480" s="44"/>
      <c r="D6480" s="238" t="s">
        <v>3418</v>
      </c>
      <c r="E6480" s="44"/>
      <c r="F6480" s="290" t="s">
        <v>5800</v>
      </c>
      <c r="G6480" s="44"/>
      <c r="H6480" s="44"/>
      <c r="I6480" s="233"/>
      <c r="J6480" s="44"/>
      <c r="K6480" s="44"/>
      <c r="L6480" s="48"/>
      <c r="M6480" s="234"/>
      <c r="N6480" s="235"/>
      <c r="O6480" s="88"/>
      <c r="P6480" s="88"/>
      <c r="Q6480" s="88"/>
      <c r="R6480" s="88"/>
      <c r="S6480" s="88"/>
      <c r="T6480" s="89"/>
      <c r="U6480" s="42"/>
      <c r="V6480" s="42"/>
      <c r="W6480" s="42"/>
      <c r="X6480" s="42"/>
      <c r="Y6480" s="42"/>
      <c r="Z6480" s="42"/>
      <c r="AA6480" s="42"/>
      <c r="AB6480" s="42"/>
      <c r="AC6480" s="42"/>
      <c r="AD6480" s="42"/>
      <c r="AE6480" s="42"/>
      <c r="AT6480" s="20" t="s">
        <v>3418</v>
      </c>
      <c r="AU6480" s="20" t="s">
        <v>93</v>
      </c>
    </row>
    <row r="6481" s="2" customFormat="1" ht="24.15" customHeight="1">
      <c r="A6481" s="42"/>
      <c r="B6481" s="43"/>
      <c r="C6481" s="280" t="s">
        <v>5849</v>
      </c>
      <c r="D6481" s="280" t="s">
        <v>463</v>
      </c>
      <c r="E6481" s="281" t="s">
        <v>5850</v>
      </c>
      <c r="F6481" s="282" t="s">
        <v>5851</v>
      </c>
      <c r="G6481" s="283" t="s">
        <v>561</v>
      </c>
      <c r="H6481" s="284">
        <v>3</v>
      </c>
      <c r="I6481" s="285"/>
      <c r="J6481" s="286">
        <f>ROUND(I6481*H6481,2)</f>
        <v>0</v>
      </c>
      <c r="K6481" s="282" t="s">
        <v>1267</v>
      </c>
      <c r="L6481" s="287"/>
      <c r="M6481" s="288" t="s">
        <v>39</v>
      </c>
      <c r="N6481" s="289" t="s">
        <v>56</v>
      </c>
      <c r="O6481" s="88"/>
      <c r="P6481" s="227">
        <f>O6481*H6481</f>
        <v>0</v>
      </c>
      <c r="Q6481" s="227">
        <v>0.023199999999999998</v>
      </c>
      <c r="R6481" s="227">
        <f>Q6481*H6481</f>
        <v>0.069599999999999995</v>
      </c>
      <c r="S6481" s="227">
        <v>0</v>
      </c>
      <c r="T6481" s="228">
        <f>S6481*H6481</f>
        <v>0</v>
      </c>
      <c r="U6481" s="42"/>
      <c r="V6481" s="42"/>
      <c r="W6481" s="42"/>
      <c r="X6481" s="42"/>
      <c r="Y6481" s="42"/>
      <c r="Z6481" s="42"/>
      <c r="AA6481" s="42"/>
      <c r="AB6481" s="42"/>
      <c r="AC6481" s="42"/>
      <c r="AD6481" s="42"/>
      <c r="AE6481" s="42"/>
      <c r="AR6481" s="229" t="s">
        <v>660</v>
      </c>
      <c r="AT6481" s="229" t="s">
        <v>463</v>
      </c>
      <c r="AU6481" s="229" t="s">
        <v>93</v>
      </c>
      <c r="AY6481" s="20" t="s">
        <v>241</v>
      </c>
      <c r="BE6481" s="230">
        <f>IF(N6481="základní",J6481,0)</f>
        <v>0</v>
      </c>
      <c r="BF6481" s="230">
        <f>IF(N6481="snížená",J6481,0)</f>
        <v>0</v>
      </c>
      <c r="BG6481" s="230">
        <f>IF(N6481="zákl. přenesená",J6481,0)</f>
        <v>0</v>
      </c>
      <c r="BH6481" s="230">
        <f>IF(N6481="sníž. přenesená",J6481,0)</f>
        <v>0</v>
      </c>
      <c r="BI6481" s="230">
        <f>IF(N6481="nulová",J6481,0)</f>
        <v>0</v>
      </c>
      <c r="BJ6481" s="20" t="s">
        <v>23</v>
      </c>
      <c r="BK6481" s="230">
        <f>ROUND(I6481*H6481,2)</f>
        <v>0</v>
      </c>
      <c r="BL6481" s="20" t="s">
        <v>462</v>
      </c>
      <c r="BM6481" s="229" t="s">
        <v>5852</v>
      </c>
    </row>
    <row r="6482" s="2" customFormat="1">
      <c r="A6482" s="42"/>
      <c r="B6482" s="43"/>
      <c r="C6482" s="44"/>
      <c r="D6482" s="238" t="s">
        <v>3418</v>
      </c>
      <c r="E6482" s="44"/>
      <c r="F6482" s="290" t="s">
        <v>5853</v>
      </c>
      <c r="G6482" s="44"/>
      <c r="H6482" s="44"/>
      <c r="I6482" s="233"/>
      <c r="J6482" s="44"/>
      <c r="K6482" s="44"/>
      <c r="L6482" s="48"/>
      <c r="M6482" s="234"/>
      <c r="N6482" s="235"/>
      <c r="O6482" s="88"/>
      <c r="P6482" s="88"/>
      <c r="Q6482" s="88"/>
      <c r="R6482" s="88"/>
      <c r="S6482" s="88"/>
      <c r="T6482" s="89"/>
      <c r="U6482" s="42"/>
      <c r="V6482" s="42"/>
      <c r="W6482" s="42"/>
      <c r="X6482" s="42"/>
      <c r="Y6482" s="42"/>
      <c r="Z6482" s="42"/>
      <c r="AA6482" s="42"/>
      <c r="AB6482" s="42"/>
      <c r="AC6482" s="42"/>
      <c r="AD6482" s="42"/>
      <c r="AE6482" s="42"/>
      <c r="AT6482" s="20" t="s">
        <v>3418</v>
      </c>
      <c r="AU6482" s="20" t="s">
        <v>93</v>
      </c>
    </row>
    <row r="6483" s="2" customFormat="1" ht="24.15" customHeight="1">
      <c r="A6483" s="42"/>
      <c r="B6483" s="43"/>
      <c r="C6483" s="280" t="s">
        <v>5854</v>
      </c>
      <c r="D6483" s="280" t="s">
        <v>463</v>
      </c>
      <c r="E6483" s="281" t="s">
        <v>5855</v>
      </c>
      <c r="F6483" s="282" t="s">
        <v>5856</v>
      </c>
      <c r="G6483" s="283" t="s">
        <v>561</v>
      </c>
      <c r="H6483" s="284">
        <v>1</v>
      </c>
      <c r="I6483" s="285"/>
      <c r="J6483" s="286">
        <f>ROUND(I6483*H6483,2)</f>
        <v>0</v>
      </c>
      <c r="K6483" s="282" t="s">
        <v>1267</v>
      </c>
      <c r="L6483" s="287"/>
      <c r="M6483" s="288" t="s">
        <v>39</v>
      </c>
      <c r="N6483" s="289" t="s">
        <v>56</v>
      </c>
      <c r="O6483" s="88"/>
      <c r="P6483" s="227">
        <f>O6483*H6483</f>
        <v>0</v>
      </c>
      <c r="Q6483" s="227">
        <v>0.043499999999999997</v>
      </c>
      <c r="R6483" s="227">
        <f>Q6483*H6483</f>
        <v>0.043499999999999997</v>
      </c>
      <c r="S6483" s="227">
        <v>0</v>
      </c>
      <c r="T6483" s="228">
        <f>S6483*H6483</f>
        <v>0</v>
      </c>
      <c r="U6483" s="42"/>
      <c r="V6483" s="42"/>
      <c r="W6483" s="42"/>
      <c r="X6483" s="42"/>
      <c r="Y6483" s="42"/>
      <c r="Z6483" s="42"/>
      <c r="AA6483" s="42"/>
      <c r="AB6483" s="42"/>
      <c r="AC6483" s="42"/>
      <c r="AD6483" s="42"/>
      <c r="AE6483" s="42"/>
      <c r="AR6483" s="229" t="s">
        <v>660</v>
      </c>
      <c r="AT6483" s="229" t="s">
        <v>463</v>
      </c>
      <c r="AU6483" s="229" t="s">
        <v>93</v>
      </c>
      <c r="AY6483" s="20" t="s">
        <v>241</v>
      </c>
      <c r="BE6483" s="230">
        <f>IF(N6483="základní",J6483,0)</f>
        <v>0</v>
      </c>
      <c r="BF6483" s="230">
        <f>IF(N6483="snížená",J6483,0)</f>
        <v>0</v>
      </c>
      <c r="BG6483" s="230">
        <f>IF(N6483="zákl. přenesená",J6483,0)</f>
        <v>0</v>
      </c>
      <c r="BH6483" s="230">
        <f>IF(N6483="sníž. přenesená",J6483,0)</f>
        <v>0</v>
      </c>
      <c r="BI6483" s="230">
        <f>IF(N6483="nulová",J6483,0)</f>
        <v>0</v>
      </c>
      <c r="BJ6483" s="20" t="s">
        <v>23</v>
      </c>
      <c r="BK6483" s="230">
        <f>ROUND(I6483*H6483,2)</f>
        <v>0</v>
      </c>
      <c r="BL6483" s="20" t="s">
        <v>462</v>
      </c>
      <c r="BM6483" s="229" t="s">
        <v>5857</v>
      </c>
    </row>
    <row r="6484" s="2" customFormat="1">
      <c r="A6484" s="42"/>
      <c r="B6484" s="43"/>
      <c r="C6484" s="44"/>
      <c r="D6484" s="238" t="s">
        <v>3418</v>
      </c>
      <c r="E6484" s="44"/>
      <c r="F6484" s="290" t="s">
        <v>5795</v>
      </c>
      <c r="G6484" s="44"/>
      <c r="H6484" s="44"/>
      <c r="I6484" s="233"/>
      <c r="J6484" s="44"/>
      <c r="K6484" s="44"/>
      <c r="L6484" s="48"/>
      <c r="M6484" s="234"/>
      <c r="N6484" s="235"/>
      <c r="O6484" s="88"/>
      <c r="P6484" s="88"/>
      <c r="Q6484" s="88"/>
      <c r="R6484" s="88"/>
      <c r="S6484" s="88"/>
      <c r="T6484" s="89"/>
      <c r="U6484" s="42"/>
      <c r="V6484" s="42"/>
      <c r="W6484" s="42"/>
      <c r="X6484" s="42"/>
      <c r="Y6484" s="42"/>
      <c r="Z6484" s="42"/>
      <c r="AA6484" s="42"/>
      <c r="AB6484" s="42"/>
      <c r="AC6484" s="42"/>
      <c r="AD6484" s="42"/>
      <c r="AE6484" s="42"/>
      <c r="AT6484" s="20" t="s">
        <v>3418</v>
      </c>
      <c r="AU6484" s="20" t="s">
        <v>93</v>
      </c>
    </row>
    <row r="6485" s="2" customFormat="1" ht="24.15" customHeight="1">
      <c r="A6485" s="42"/>
      <c r="B6485" s="43"/>
      <c r="C6485" s="218" t="s">
        <v>5858</v>
      </c>
      <c r="D6485" s="218" t="s">
        <v>243</v>
      </c>
      <c r="E6485" s="219" t="s">
        <v>5859</v>
      </c>
      <c r="F6485" s="220" t="s">
        <v>5860</v>
      </c>
      <c r="G6485" s="221" t="s">
        <v>561</v>
      </c>
      <c r="H6485" s="222">
        <v>4</v>
      </c>
      <c r="I6485" s="223"/>
      <c r="J6485" s="224">
        <f>ROUND(I6485*H6485,2)</f>
        <v>0</v>
      </c>
      <c r="K6485" s="220" t="s">
        <v>247</v>
      </c>
      <c r="L6485" s="48"/>
      <c r="M6485" s="225" t="s">
        <v>39</v>
      </c>
      <c r="N6485" s="226" t="s">
        <v>56</v>
      </c>
      <c r="O6485" s="88"/>
      <c r="P6485" s="227">
        <f>O6485*H6485</f>
        <v>0</v>
      </c>
      <c r="Q6485" s="227">
        <v>0</v>
      </c>
      <c r="R6485" s="227">
        <f>Q6485*H6485</f>
        <v>0</v>
      </c>
      <c r="S6485" s="227">
        <v>0</v>
      </c>
      <c r="T6485" s="228">
        <f>S6485*H6485</f>
        <v>0</v>
      </c>
      <c r="U6485" s="42"/>
      <c r="V6485" s="42"/>
      <c r="W6485" s="42"/>
      <c r="X6485" s="42"/>
      <c r="Y6485" s="42"/>
      <c r="Z6485" s="42"/>
      <c r="AA6485" s="42"/>
      <c r="AB6485" s="42"/>
      <c r="AC6485" s="42"/>
      <c r="AD6485" s="42"/>
      <c r="AE6485" s="42"/>
      <c r="AR6485" s="229" t="s">
        <v>462</v>
      </c>
      <c r="AT6485" s="229" t="s">
        <v>243</v>
      </c>
      <c r="AU6485" s="229" t="s">
        <v>93</v>
      </c>
      <c r="AY6485" s="20" t="s">
        <v>241</v>
      </c>
      <c r="BE6485" s="230">
        <f>IF(N6485="základní",J6485,0)</f>
        <v>0</v>
      </c>
      <c r="BF6485" s="230">
        <f>IF(N6485="snížená",J6485,0)</f>
        <v>0</v>
      </c>
      <c r="BG6485" s="230">
        <f>IF(N6485="zákl. přenesená",J6485,0)</f>
        <v>0</v>
      </c>
      <c r="BH6485" s="230">
        <f>IF(N6485="sníž. přenesená",J6485,0)</f>
        <v>0</v>
      </c>
      <c r="BI6485" s="230">
        <f>IF(N6485="nulová",J6485,0)</f>
        <v>0</v>
      </c>
      <c r="BJ6485" s="20" t="s">
        <v>23</v>
      </c>
      <c r="BK6485" s="230">
        <f>ROUND(I6485*H6485,2)</f>
        <v>0</v>
      </c>
      <c r="BL6485" s="20" t="s">
        <v>462</v>
      </c>
      <c r="BM6485" s="229" t="s">
        <v>5861</v>
      </c>
    </row>
    <row r="6486" s="2" customFormat="1">
      <c r="A6486" s="42"/>
      <c r="B6486" s="43"/>
      <c r="C6486" s="44"/>
      <c r="D6486" s="231" t="s">
        <v>250</v>
      </c>
      <c r="E6486" s="44"/>
      <c r="F6486" s="232" t="s">
        <v>5862</v>
      </c>
      <c r="G6486" s="44"/>
      <c r="H6486" s="44"/>
      <c r="I6486" s="233"/>
      <c r="J6486" s="44"/>
      <c r="K6486" s="44"/>
      <c r="L6486" s="48"/>
      <c r="M6486" s="234"/>
      <c r="N6486" s="235"/>
      <c r="O6486" s="88"/>
      <c r="P6486" s="88"/>
      <c r="Q6486" s="88"/>
      <c r="R6486" s="88"/>
      <c r="S6486" s="88"/>
      <c r="T6486" s="89"/>
      <c r="U6486" s="42"/>
      <c r="V6486" s="42"/>
      <c r="W6486" s="42"/>
      <c r="X6486" s="42"/>
      <c r="Y6486" s="42"/>
      <c r="Z6486" s="42"/>
      <c r="AA6486" s="42"/>
      <c r="AB6486" s="42"/>
      <c r="AC6486" s="42"/>
      <c r="AD6486" s="42"/>
      <c r="AE6486" s="42"/>
      <c r="AT6486" s="20" t="s">
        <v>250</v>
      </c>
      <c r="AU6486" s="20" t="s">
        <v>93</v>
      </c>
    </row>
    <row r="6487" s="2" customFormat="1" ht="24.15" customHeight="1">
      <c r="A6487" s="42"/>
      <c r="B6487" s="43"/>
      <c r="C6487" s="280" t="s">
        <v>5863</v>
      </c>
      <c r="D6487" s="280" t="s">
        <v>463</v>
      </c>
      <c r="E6487" s="281" t="s">
        <v>5864</v>
      </c>
      <c r="F6487" s="282" t="s">
        <v>5865</v>
      </c>
      <c r="G6487" s="283" t="s">
        <v>561</v>
      </c>
      <c r="H6487" s="284">
        <v>3</v>
      </c>
      <c r="I6487" s="285"/>
      <c r="J6487" s="286">
        <f>ROUND(I6487*H6487,2)</f>
        <v>0</v>
      </c>
      <c r="K6487" s="282" t="s">
        <v>1267</v>
      </c>
      <c r="L6487" s="287"/>
      <c r="M6487" s="288" t="s">
        <v>39</v>
      </c>
      <c r="N6487" s="289" t="s">
        <v>56</v>
      </c>
      <c r="O6487" s="88"/>
      <c r="P6487" s="227">
        <f>O6487*H6487</f>
        <v>0</v>
      </c>
      <c r="Q6487" s="227">
        <v>0.027099999999999999</v>
      </c>
      <c r="R6487" s="227">
        <f>Q6487*H6487</f>
        <v>0.081299999999999997</v>
      </c>
      <c r="S6487" s="227">
        <v>0</v>
      </c>
      <c r="T6487" s="228">
        <f>S6487*H6487</f>
        <v>0</v>
      </c>
      <c r="U6487" s="42"/>
      <c r="V6487" s="42"/>
      <c r="W6487" s="42"/>
      <c r="X6487" s="42"/>
      <c r="Y6487" s="42"/>
      <c r="Z6487" s="42"/>
      <c r="AA6487" s="42"/>
      <c r="AB6487" s="42"/>
      <c r="AC6487" s="42"/>
      <c r="AD6487" s="42"/>
      <c r="AE6487" s="42"/>
      <c r="AR6487" s="229" t="s">
        <v>660</v>
      </c>
      <c r="AT6487" s="229" t="s">
        <v>463</v>
      </c>
      <c r="AU6487" s="229" t="s">
        <v>93</v>
      </c>
      <c r="AY6487" s="20" t="s">
        <v>241</v>
      </c>
      <c r="BE6487" s="230">
        <f>IF(N6487="základní",J6487,0)</f>
        <v>0</v>
      </c>
      <c r="BF6487" s="230">
        <f>IF(N6487="snížená",J6487,0)</f>
        <v>0</v>
      </c>
      <c r="BG6487" s="230">
        <f>IF(N6487="zákl. přenesená",J6487,0)</f>
        <v>0</v>
      </c>
      <c r="BH6487" s="230">
        <f>IF(N6487="sníž. přenesená",J6487,0)</f>
        <v>0</v>
      </c>
      <c r="BI6487" s="230">
        <f>IF(N6487="nulová",J6487,0)</f>
        <v>0</v>
      </c>
      <c r="BJ6487" s="20" t="s">
        <v>23</v>
      </c>
      <c r="BK6487" s="230">
        <f>ROUND(I6487*H6487,2)</f>
        <v>0</v>
      </c>
      <c r="BL6487" s="20" t="s">
        <v>462</v>
      </c>
      <c r="BM6487" s="229" t="s">
        <v>5866</v>
      </c>
    </row>
    <row r="6488" s="2" customFormat="1">
      <c r="A6488" s="42"/>
      <c r="B6488" s="43"/>
      <c r="C6488" s="44"/>
      <c r="D6488" s="238" t="s">
        <v>3418</v>
      </c>
      <c r="E6488" s="44"/>
      <c r="F6488" s="290" t="s">
        <v>5867</v>
      </c>
      <c r="G6488" s="44"/>
      <c r="H6488" s="44"/>
      <c r="I6488" s="233"/>
      <c r="J6488" s="44"/>
      <c r="K6488" s="44"/>
      <c r="L6488" s="48"/>
      <c r="M6488" s="234"/>
      <c r="N6488" s="235"/>
      <c r="O6488" s="88"/>
      <c r="P6488" s="88"/>
      <c r="Q6488" s="88"/>
      <c r="R6488" s="88"/>
      <c r="S6488" s="88"/>
      <c r="T6488" s="89"/>
      <c r="U6488" s="42"/>
      <c r="V6488" s="42"/>
      <c r="W6488" s="42"/>
      <c r="X6488" s="42"/>
      <c r="Y6488" s="42"/>
      <c r="Z6488" s="42"/>
      <c r="AA6488" s="42"/>
      <c r="AB6488" s="42"/>
      <c r="AC6488" s="42"/>
      <c r="AD6488" s="42"/>
      <c r="AE6488" s="42"/>
      <c r="AT6488" s="20" t="s">
        <v>3418</v>
      </c>
      <c r="AU6488" s="20" t="s">
        <v>93</v>
      </c>
    </row>
    <row r="6489" s="2" customFormat="1" ht="24.15" customHeight="1">
      <c r="A6489" s="42"/>
      <c r="B6489" s="43"/>
      <c r="C6489" s="280" t="s">
        <v>5868</v>
      </c>
      <c r="D6489" s="280" t="s">
        <v>463</v>
      </c>
      <c r="E6489" s="281" t="s">
        <v>5869</v>
      </c>
      <c r="F6489" s="282" t="s">
        <v>5870</v>
      </c>
      <c r="G6489" s="283" t="s">
        <v>561</v>
      </c>
      <c r="H6489" s="284">
        <v>1</v>
      </c>
      <c r="I6489" s="285"/>
      <c r="J6489" s="286">
        <f>ROUND(I6489*H6489,2)</f>
        <v>0</v>
      </c>
      <c r="K6489" s="282" t="s">
        <v>1267</v>
      </c>
      <c r="L6489" s="287"/>
      <c r="M6489" s="288" t="s">
        <v>39</v>
      </c>
      <c r="N6489" s="289" t="s">
        <v>56</v>
      </c>
      <c r="O6489" s="88"/>
      <c r="P6489" s="227">
        <f>O6489*H6489</f>
        <v>0</v>
      </c>
      <c r="Q6489" s="227">
        <v>0.027300000000000001</v>
      </c>
      <c r="R6489" s="227">
        <f>Q6489*H6489</f>
        <v>0.027300000000000001</v>
      </c>
      <c r="S6489" s="227">
        <v>0</v>
      </c>
      <c r="T6489" s="228">
        <f>S6489*H6489</f>
        <v>0</v>
      </c>
      <c r="U6489" s="42"/>
      <c r="V6489" s="42"/>
      <c r="W6489" s="42"/>
      <c r="X6489" s="42"/>
      <c r="Y6489" s="42"/>
      <c r="Z6489" s="42"/>
      <c r="AA6489" s="42"/>
      <c r="AB6489" s="42"/>
      <c r="AC6489" s="42"/>
      <c r="AD6489" s="42"/>
      <c r="AE6489" s="42"/>
      <c r="AR6489" s="229" t="s">
        <v>660</v>
      </c>
      <c r="AT6489" s="229" t="s">
        <v>463</v>
      </c>
      <c r="AU6489" s="229" t="s">
        <v>93</v>
      </c>
      <c r="AY6489" s="20" t="s">
        <v>241</v>
      </c>
      <c r="BE6489" s="230">
        <f>IF(N6489="základní",J6489,0)</f>
        <v>0</v>
      </c>
      <c r="BF6489" s="230">
        <f>IF(N6489="snížená",J6489,0)</f>
        <v>0</v>
      </c>
      <c r="BG6489" s="230">
        <f>IF(N6489="zákl. přenesená",J6489,0)</f>
        <v>0</v>
      </c>
      <c r="BH6489" s="230">
        <f>IF(N6489="sníž. přenesená",J6489,0)</f>
        <v>0</v>
      </c>
      <c r="BI6489" s="230">
        <f>IF(N6489="nulová",J6489,0)</f>
        <v>0</v>
      </c>
      <c r="BJ6489" s="20" t="s">
        <v>23</v>
      </c>
      <c r="BK6489" s="230">
        <f>ROUND(I6489*H6489,2)</f>
        <v>0</v>
      </c>
      <c r="BL6489" s="20" t="s">
        <v>462</v>
      </c>
      <c r="BM6489" s="229" t="s">
        <v>5871</v>
      </c>
    </row>
    <row r="6490" s="2" customFormat="1">
      <c r="A6490" s="42"/>
      <c r="B6490" s="43"/>
      <c r="C6490" s="44"/>
      <c r="D6490" s="238" t="s">
        <v>3418</v>
      </c>
      <c r="E6490" s="44"/>
      <c r="F6490" s="290" t="s">
        <v>5872</v>
      </c>
      <c r="G6490" s="44"/>
      <c r="H6490" s="44"/>
      <c r="I6490" s="233"/>
      <c r="J6490" s="44"/>
      <c r="K6490" s="44"/>
      <c r="L6490" s="48"/>
      <c r="M6490" s="234"/>
      <c r="N6490" s="235"/>
      <c r="O6490" s="88"/>
      <c r="P6490" s="88"/>
      <c r="Q6490" s="88"/>
      <c r="R6490" s="88"/>
      <c r="S6490" s="88"/>
      <c r="T6490" s="89"/>
      <c r="U6490" s="42"/>
      <c r="V6490" s="42"/>
      <c r="W6490" s="42"/>
      <c r="X6490" s="42"/>
      <c r="Y6490" s="42"/>
      <c r="Z6490" s="42"/>
      <c r="AA6490" s="42"/>
      <c r="AB6490" s="42"/>
      <c r="AC6490" s="42"/>
      <c r="AD6490" s="42"/>
      <c r="AE6490" s="42"/>
      <c r="AT6490" s="20" t="s">
        <v>3418</v>
      </c>
      <c r="AU6490" s="20" t="s">
        <v>93</v>
      </c>
    </row>
    <row r="6491" s="2" customFormat="1" ht="24.15" customHeight="1">
      <c r="A6491" s="42"/>
      <c r="B6491" s="43"/>
      <c r="C6491" s="218" t="s">
        <v>5873</v>
      </c>
      <c r="D6491" s="218" t="s">
        <v>243</v>
      </c>
      <c r="E6491" s="219" t="s">
        <v>5874</v>
      </c>
      <c r="F6491" s="220" t="s">
        <v>5875</v>
      </c>
      <c r="G6491" s="221" t="s">
        <v>561</v>
      </c>
      <c r="H6491" s="222">
        <v>2</v>
      </c>
      <c r="I6491" s="223"/>
      <c r="J6491" s="224">
        <f>ROUND(I6491*H6491,2)</f>
        <v>0</v>
      </c>
      <c r="K6491" s="220" t="s">
        <v>247</v>
      </c>
      <c r="L6491" s="48"/>
      <c r="M6491" s="225" t="s">
        <v>39</v>
      </c>
      <c r="N6491" s="226" t="s">
        <v>56</v>
      </c>
      <c r="O6491" s="88"/>
      <c r="P6491" s="227">
        <f>O6491*H6491</f>
        <v>0</v>
      </c>
      <c r="Q6491" s="227">
        <v>0</v>
      </c>
      <c r="R6491" s="227">
        <f>Q6491*H6491</f>
        <v>0</v>
      </c>
      <c r="S6491" s="227">
        <v>0</v>
      </c>
      <c r="T6491" s="228">
        <f>S6491*H6491</f>
        <v>0</v>
      </c>
      <c r="U6491" s="42"/>
      <c r="V6491" s="42"/>
      <c r="W6491" s="42"/>
      <c r="X6491" s="42"/>
      <c r="Y6491" s="42"/>
      <c r="Z6491" s="42"/>
      <c r="AA6491" s="42"/>
      <c r="AB6491" s="42"/>
      <c r="AC6491" s="42"/>
      <c r="AD6491" s="42"/>
      <c r="AE6491" s="42"/>
      <c r="AR6491" s="229" t="s">
        <v>462</v>
      </c>
      <c r="AT6491" s="229" t="s">
        <v>243</v>
      </c>
      <c r="AU6491" s="229" t="s">
        <v>93</v>
      </c>
      <c r="AY6491" s="20" t="s">
        <v>241</v>
      </c>
      <c r="BE6491" s="230">
        <f>IF(N6491="základní",J6491,0)</f>
        <v>0</v>
      </c>
      <c r="BF6491" s="230">
        <f>IF(N6491="snížená",J6491,0)</f>
        <v>0</v>
      </c>
      <c r="BG6491" s="230">
        <f>IF(N6491="zákl. přenesená",J6491,0)</f>
        <v>0</v>
      </c>
      <c r="BH6491" s="230">
        <f>IF(N6491="sníž. přenesená",J6491,0)</f>
        <v>0</v>
      </c>
      <c r="BI6491" s="230">
        <f>IF(N6491="nulová",J6491,0)</f>
        <v>0</v>
      </c>
      <c r="BJ6491" s="20" t="s">
        <v>23</v>
      </c>
      <c r="BK6491" s="230">
        <f>ROUND(I6491*H6491,2)</f>
        <v>0</v>
      </c>
      <c r="BL6491" s="20" t="s">
        <v>462</v>
      </c>
      <c r="BM6491" s="229" t="s">
        <v>5876</v>
      </c>
    </row>
    <row r="6492" s="2" customFormat="1">
      <c r="A6492" s="42"/>
      <c r="B6492" s="43"/>
      <c r="C6492" s="44"/>
      <c r="D6492" s="231" t="s">
        <v>250</v>
      </c>
      <c r="E6492" s="44"/>
      <c r="F6492" s="232" t="s">
        <v>5877</v>
      </c>
      <c r="G6492" s="44"/>
      <c r="H6492" s="44"/>
      <c r="I6492" s="233"/>
      <c r="J6492" s="44"/>
      <c r="K6492" s="44"/>
      <c r="L6492" s="48"/>
      <c r="M6492" s="234"/>
      <c r="N6492" s="235"/>
      <c r="O6492" s="88"/>
      <c r="P6492" s="88"/>
      <c r="Q6492" s="88"/>
      <c r="R6492" s="88"/>
      <c r="S6492" s="88"/>
      <c r="T6492" s="89"/>
      <c r="U6492" s="42"/>
      <c r="V6492" s="42"/>
      <c r="W6492" s="42"/>
      <c r="X6492" s="42"/>
      <c r="Y6492" s="42"/>
      <c r="Z6492" s="42"/>
      <c r="AA6492" s="42"/>
      <c r="AB6492" s="42"/>
      <c r="AC6492" s="42"/>
      <c r="AD6492" s="42"/>
      <c r="AE6492" s="42"/>
      <c r="AT6492" s="20" t="s">
        <v>250</v>
      </c>
      <c r="AU6492" s="20" t="s">
        <v>93</v>
      </c>
    </row>
    <row r="6493" s="2" customFormat="1" ht="24.15" customHeight="1">
      <c r="A6493" s="42"/>
      <c r="B6493" s="43"/>
      <c r="C6493" s="280" t="s">
        <v>5878</v>
      </c>
      <c r="D6493" s="280" t="s">
        <v>463</v>
      </c>
      <c r="E6493" s="281" t="s">
        <v>5879</v>
      </c>
      <c r="F6493" s="282" t="s">
        <v>5880</v>
      </c>
      <c r="G6493" s="283" t="s">
        <v>561</v>
      </c>
      <c r="H6493" s="284">
        <v>2</v>
      </c>
      <c r="I6493" s="285"/>
      <c r="J6493" s="286">
        <f>ROUND(I6493*H6493,2)</f>
        <v>0</v>
      </c>
      <c r="K6493" s="282" t="s">
        <v>1267</v>
      </c>
      <c r="L6493" s="287"/>
      <c r="M6493" s="288" t="s">
        <v>39</v>
      </c>
      <c r="N6493" s="289" t="s">
        <v>56</v>
      </c>
      <c r="O6493" s="88"/>
      <c r="P6493" s="227">
        <f>O6493*H6493</f>
        <v>0</v>
      </c>
      <c r="Q6493" s="227">
        <v>0.031</v>
      </c>
      <c r="R6493" s="227">
        <f>Q6493*H6493</f>
        <v>0.062</v>
      </c>
      <c r="S6493" s="227">
        <v>0</v>
      </c>
      <c r="T6493" s="228">
        <f>S6493*H6493</f>
        <v>0</v>
      </c>
      <c r="U6493" s="42"/>
      <c r="V6493" s="42"/>
      <c r="W6493" s="42"/>
      <c r="X6493" s="42"/>
      <c r="Y6493" s="42"/>
      <c r="Z6493" s="42"/>
      <c r="AA6493" s="42"/>
      <c r="AB6493" s="42"/>
      <c r="AC6493" s="42"/>
      <c r="AD6493" s="42"/>
      <c r="AE6493" s="42"/>
      <c r="AR6493" s="229" t="s">
        <v>660</v>
      </c>
      <c r="AT6493" s="229" t="s">
        <v>463</v>
      </c>
      <c r="AU6493" s="229" t="s">
        <v>93</v>
      </c>
      <c r="AY6493" s="20" t="s">
        <v>241</v>
      </c>
      <c r="BE6493" s="230">
        <f>IF(N6493="základní",J6493,0)</f>
        <v>0</v>
      </c>
      <c r="BF6493" s="230">
        <f>IF(N6493="snížená",J6493,0)</f>
        <v>0</v>
      </c>
      <c r="BG6493" s="230">
        <f>IF(N6493="zákl. přenesená",J6493,0)</f>
        <v>0</v>
      </c>
      <c r="BH6493" s="230">
        <f>IF(N6493="sníž. přenesená",J6493,0)</f>
        <v>0</v>
      </c>
      <c r="BI6493" s="230">
        <f>IF(N6493="nulová",J6493,0)</f>
        <v>0</v>
      </c>
      <c r="BJ6493" s="20" t="s">
        <v>23</v>
      </c>
      <c r="BK6493" s="230">
        <f>ROUND(I6493*H6493,2)</f>
        <v>0</v>
      </c>
      <c r="BL6493" s="20" t="s">
        <v>462</v>
      </c>
      <c r="BM6493" s="229" t="s">
        <v>5881</v>
      </c>
    </row>
    <row r="6494" s="2" customFormat="1">
      <c r="A6494" s="42"/>
      <c r="B6494" s="43"/>
      <c r="C6494" s="44"/>
      <c r="D6494" s="238" t="s">
        <v>3418</v>
      </c>
      <c r="E6494" s="44"/>
      <c r="F6494" s="290" t="s">
        <v>5882</v>
      </c>
      <c r="G6494" s="44"/>
      <c r="H6494" s="44"/>
      <c r="I6494" s="233"/>
      <c r="J6494" s="44"/>
      <c r="K6494" s="44"/>
      <c r="L6494" s="48"/>
      <c r="M6494" s="234"/>
      <c r="N6494" s="235"/>
      <c r="O6494" s="88"/>
      <c r="P6494" s="88"/>
      <c r="Q6494" s="88"/>
      <c r="R6494" s="88"/>
      <c r="S6494" s="88"/>
      <c r="T6494" s="89"/>
      <c r="U6494" s="42"/>
      <c r="V6494" s="42"/>
      <c r="W6494" s="42"/>
      <c r="X6494" s="42"/>
      <c r="Y6494" s="42"/>
      <c r="Z6494" s="42"/>
      <c r="AA6494" s="42"/>
      <c r="AB6494" s="42"/>
      <c r="AC6494" s="42"/>
      <c r="AD6494" s="42"/>
      <c r="AE6494" s="42"/>
      <c r="AT6494" s="20" t="s">
        <v>3418</v>
      </c>
      <c r="AU6494" s="20" t="s">
        <v>93</v>
      </c>
    </row>
    <row r="6495" s="2" customFormat="1" ht="24.15" customHeight="1">
      <c r="A6495" s="42"/>
      <c r="B6495" s="43"/>
      <c r="C6495" s="218" t="s">
        <v>5883</v>
      </c>
      <c r="D6495" s="218" t="s">
        <v>243</v>
      </c>
      <c r="E6495" s="219" t="s">
        <v>5884</v>
      </c>
      <c r="F6495" s="220" t="s">
        <v>5885</v>
      </c>
      <c r="G6495" s="221" t="s">
        <v>561</v>
      </c>
      <c r="H6495" s="222">
        <v>8</v>
      </c>
      <c r="I6495" s="223"/>
      <c r="J6495" s="224">
        <f>ROUND(I6495*H6495,2)</f>
        <v>0</v>
      </c>
      <c r="K6495" s="220" t="s">
        <v>247</v>
      </c>
      <c r="L6495" s="48"/>
      <c r="M6495" s="225" t="s">
        <v>39</v>
      </c>
      <c r="N6495" s="226" t="s">
        <v>56</v>
      </c>
      <c r="O6495" s="88"/>
      <c r="P6495" s="227">
        <f>O6495*H6495</f>
        <v>0</v>
      </c>
      <c r="Q6495" s="227">
        <v>0</v>
      </c>
      <c r="R6495" s="227">
        <f>Q6495*H6495</f>
        <v>0</v>
      </c>
      <c r="S6495" s="227">
        <v>0</v>
      </c>
      <c r="T6495" s="228">
        <f>S6495*H6495</f>
        <v>0</v>
      </c>
      <c r="U6495" s="42"/>
      <c r="V6495" s="42"/>
      <c r="W6495" s="42"/>
      <c r="X6495" s="42"/>
      <c r="Y6495" s="42"/>
      <c r="Z6495" s="42"/>
      <c r="AA6495" s="42"/>
      <c r="AB6495" s="42"/>
      <c r="AC6495" s="42"/>
      <c r="AD6495" s="42"/>
      <c r="AE6495" s="42"/>
      <c r="AR6495" s="229" t="s">
        <v>462</v>
      </c>
      <c r="AT6495" s="229" t="s">
        <v>243</v>
      </c>
      <c r="AU6495" s="229" t="s">
        <v>93</v>
      </c>
      <c r="AY6495" s="20" t="s">
        <v>241</v>
      </c>
      <c r="BE6495" s="230">
        <f>IF(N6495="základní",J6495,0)</f>
        <v>0</v>
      </c>
      <c r="BF6495" s="230">
        <f>IF(N6495="snížená",J6495,0)</f>
        <v>0</v>
      </c>
      <c r="BG6495" s="230">
        <f>IF(N6495="zákl. přenesená",J6495,0)</f>
        <v>0</v>
      </c>
      <c r="BH6495" s="230">
        <f>IF(N6495="sníž. přenesená",J6495,0)</f>
        <v>0</v>
      </c>
      <c r="BI6495" s="230">
        <f>IF(N6495="nulová",J6495,0)</f>
        <v>0</v>
      </c>
      <c r="BJ6495" s="20" t="s">
        <v>23</v>
      </c>
      <c r="BK6495" s="230">
        <f>ROUND(I6495*H6495,2)</f>
        <v>0</v>
      </c>
      <c r="BL6495" s="20" t="s">
        <v>462</v>
      </c>
      <c r="BM6495" s="229" t="s">
        <v>5886</v>
      </c>
    </row>
    <row r="6496" s="2" customFormat="1">
      <c r="A6496" s="42"/>
      <c r="B6496" s="43"/>
      <c r="C6496" s="44"/>
      <c r="D6496" s="231" t="s">
        <v>250</v>
      </c>
      <c r="E6496" s="44"/>
      <c r="F6496" s="232" t="s">
        <v>5887</v>
      </c>
      <c r="G6496" s="44"/>
      <c r="H6496" s="44"/>
      <c r="I6496" s="233"/>
      <c r="J6496" s="44"/>
      <c r="K6496" s="44"/>
      <c r="L6496" s="48"/>
      <c r="M6496" s="234"/>
      <c r="N6496" s="235"/>
      <c r="O6496" s="88"/>
      <c r="P6496" s="88"/>
      <c r="Q6496" s="88"/>
      <c r="R6496" s="88"/>
      <c r="S6496" s="88"/>
      <c r="T6496" s="89"/>
      <c r="U6496" s="42"/>
      <c r="V6496" s="42"/>
      <c r="W6496" s="42"/>
      <c r="X6496" s="42"/>
      <c r="Y6496" s="42"/>
      <c r="Z6496" s="42"/>
      <c r="AA6496" s="42"/>
      <c r="AB6496" s="42"/>
      <c r="AC6496" s="42"/>
      <c r="AD6496" s="42"/>
      <c r="AE6496" s="42"/>
      <c r="AT6496" s="20" t="s">
        <v>250</v>
      </c>
      <c r="AU6496" s="20" t="s">
        <v>93</v>
      </c>
    </row>
    <row r="6497" s="13" customFormat="1">
      <c r="A6497" s="13"/>
      <c r="B6497" s="236"/>
      <c r="C6497" s="237"/>
      <c r="D6497" s="238" t="s">
        <v>252</v>
      </c>
      <c r="E6497" s="239" t="s">
        <v>39</v>
      </c>
      <c r="F6497" s="240" t="s">
        <v>2852</v>
      </c>
      <c r="G6497" s="237"/>
      <c r="H6497" s="239" t="s">
        <v>39</v>
      </c>
      <c r="I6497" s="241"/>
      <c r="J6497" s="237"/>
      <c r="K6497" s="237"/>
      <c r="L6497" s="242"/>
      <c r="M6497" s="243"/>
      <c r="N6497" s="244"/>
      <c r="O6497" s="244"/>
      <c r="P6497" s="244"/>
      <c r="Q6497" s="244"/>
      <c r="R6497" s="244"/>
      <c r="S6497" s="244"/>
      <c r="T6497" s="245"/>
      <c r="U6497" s="13"/>
      <c r="V6497" s="13"/>
      <c r="W6497" s="13"/>
      <c r="X6497" s="13"/>
      <c r="Y6497" s="13"/>
      <c r="Z6497" s="13"/>
      <c r="AA6497" s="13"/>
      <c r="AB6497" s="13"/>
      <c r="AC6497" s="13"/>
      <c r="AD6497" s="13"/>
      <c r="AE6497" s="13"/>
      <c r="AT6497" s="246" t="s">
        <v>252</v>
      </c>
      <c r="AU6497" s="246" t="s">
        <v>93</v>
      </c>
      <c r="AV6497" s="13" t="s">
        <v>23</v>
      </c>
      <c r="AW6497" s="13" t="s">
        <v>46</v>
      </c>
      <c r="AX6497" s="13" t="s">
        <v>85</v>
      </c>
      <c r="AY6497" s="246" t="s">
        <v>241</v>
      </c>
    </row>
    <row r="6498" s="14" customFormat="1">
      <c r="A6498" s="14"/>
      <c r="B6498" s="247"/>
      <c r="C6498" s="248"/>
      <c r="D6498" s="238" t="s">
        <v>252</v>
      </c>
      <c r="E6498" s="249" t="s">
        <v>39</v>
      </c>
      <c r="F6498" s="250" t="s">
        <v>5888</v>
      </c>
      <c r="G6498" s="248"/>
      <c r="H6498" s="251">
        <v>5</v>
      </c>
      <c r="I6498" s="252"/>
      <c r="J6498" s="248"/>
      <c r="K6498" s="248"/>
      <c r="L6498" s="253"/>
      <c r="M6498" s="254"/>
      <c r="N6498" s="255"/>
      <c r="O6498" s="255"/>
      <c r="P6498" s="255"/>
      <c r="Q6498" s="255"/>
      <c r="R6498" s="255"/>
      <c r="S6498" s="255"/>
      <c r="T6498" s="256"/>
      <c r="U6498" s="14"/>
      <c r="V6498" s="14"/>
      <c r="W6498" s="14"/>
      <c r="X6498" s="14"/>
      <c r="Y6498" s="14"/>
      <c r="Z6498" s="14"/>
      <c r="AA6498" s="14"/>
      <c r="AB6498" s="14"/>
      <c r="AC6498" s="14"/>
      <c r="AD6498" s="14"/>
      <c r="AE6498" s="14"/>
      <c r="AT6498" s="257" t="s">
        <v>252</v>
      </c>
      <c r="AU6498" s="257" t="s">
        <v>93</v>
      </c>
      <c r="AV6498" s="14" t="s">
        <v>93</v>
      </c>
      <c r="AW6498" s="14" t="s">
        <v>46</v>
      </c>
      <c r="AX6498" s="14" t="s">
        <v>85</v>
      </c>
      <c r="AY6498" s="257" t="s">
        <v>241</v>
      </c>
    </row>
    <row r="6499" s="14" customFormat="1">
      <c r="A6499" s="14"/>
      <c r="B6499" s="247"/>
      <c r="C6499" s="248"/>
      <c r="D6499" s="238" t="s">
        <v>252</v>
      </c>
      <c r="E6499" s="249" t="s">
        <v>39</v>
      </c>
      <c r="F6499" s="250" t="s">
        <v>5889</v>
      </c>
      <c r="G6499" s="248"/>
      <c r="H6499" s="251">
        <v>2</v>
      </c>
      <c r="I6499" s="252"/>
      <c r="J6499" s="248"/>
      <c r="K6499" s="248"/>
      <c r="L6499" s="253"/>
      <c r="M6499" s="254"/>
      <c r="N6499" s="255"/>
      <c r="O6499" s="255"/>
      <c r="P6499" s="255"/>
      <c r="Q6499" s="255"/>
      <c r="R6499" s="255"/>
      <c r="S6499" s="255"/>
      <c r="T6499" s="256"/>
      <c r="U6499" s="14"/>
      <c r="V6499" s="14"/>
      <c r="W6499" s="14"/>
      <c r="X6499" s="14"/>
      <c r="Y6499" s="14"/>
      <c r="Z6499" s="14"/>
      <c r="AA6499" s="14"/>
      <c r="AB6499" s="14"/>
      <c r="AC6499" s="14"/>
      <c r="AD6499" s="14"/>
      <c r="AE6499" s="14"/>
      <c r="AT6499" s="257" t="s">
        <v>252</v>
      </c>
      <c r="AU6499" s="257" t="s">
        <v>93</v>
      </c>
      <c r="AV6499" s="14" t="s">
        <v>93</v>
      </c>
      <c r="AW6499" s="14" t="s">
        <v>46</v>
      </c>
      <c r="AX6499" s="14" t="s">
        <v>85</v>
      </c>
      <c r="AY6499" s="257" t="s">
        <v>241</v>
      </c>
    </row>
    <row r="6500" s="14" customFormat="1">
      <c r="A6500" s="14"/>
      <c r="B6500" s="247"/>
      <c r="C6500" s="248"/>
      <c r="D6500" s="238" t="s">
        <v>252</v>
      </c>
      <c r="E6500" s="249" t="s">
        <v>39</v>
      </c>
      <c r="F6500" s="250" t="s">
        <v>5890</v>
      </c>
      <c r="G6500" s="248"/>
      <c r="H6500" s="251">
        <v>1</v>
      </c>
      <c r="I6500" s="252"/>
      <c r="J6500" s="248"/>
      <c r="K6500" s="248"/>
      <c r="L6500" s="253"/>
      <c r="M6500" s="254"/>
      <c r="N6500" s="255"/>
      <c r="O6500" s="255"/>
      <c r="P6500" s="255"/>
      <c r="Q6500" s="255"/>
      <c r="R6500" s="255"/>
      <c r="S6500" s="255"/>
      <c r="T6500" s="256"/>
      <c r="U6500" s="14"/>
      <c r="V6500" s="14"/>
      <c r="W6500" s="14"/>
      <c r="X6500" s="14"/>
      <c r="Y6500" s="14"/>
      <c r="Z6500" s="14"/>
      <c r="AA6500" s="14"/>
      <c r="AB6500" s="14"/>
      <c r="AC6500" s="14"/>
      <c r="AD6500" s="14"/>
      <c r="AE6500" s="14"/>
      <c r="AT6500" s="257" t="s">
        <v>252</v>
      </c>
      <c r="AU6500" s="257" t="s">
        <v>93</v>
      </c>
      <c r="AV6500" s="14" t="s">
        <v>93</v>
      </c>
      <c r="AW6500" s="14" t="s">
        <v>46</v>
      </c>
      <c r="AX6500" s="14" t="s">
        <v>85</v>
      </c>
      <c r="AY6500" s="257" t="s">
        <v>241</v>
      </c>
    </row>
    <row r="6501" s="15" customFormat="1">
      <c r="A6501" s="15"/>
      <c r="B6501" s="258"/>
      <c r="C6501" s="259"/>
      <c r="D6501" s="238" t="s">
        <v>252</v>
      </c>
      <c r="E6501" s="260" t="s">
        <v>39</v>
      </c>
      <c r="F6501" s="261" t="s">
        <v>274</v>
      </c>
      <c r="G6501" s="259"/>
      <c r="H6501" s="262">
        <v>8</v>
      </c>
      <c r="I6501" s="263"/>
      <c r="J6501" s="259"/>
      <c r="K6501" s="259"/>
      <c r="L6501" s="264"/>
      <c r="M6501" s="265"/>
      <c r="N6501" s="266"/>
      <c r="O6501" s="266"/>
      <c r="P6501" s="266"/>
      <c r="Q6501" s="266"/>
      <c r="R6501" s="266"/>
      <c r="S6501" s="266"/>
      <c r="T6501" s="267"/>
      <c r="U6501" s="15"/>
      <c r="V6501" s="15"/>
      <c r="W6501" s="15"/>
      <c r="X6501" s="15"/>
      <c r="Y6501" s="15"/>
      <c r="Z6501" s="15"/>
      <c r="AA6501" s="15"/>
      <c r="AB6501" s="15"/>
      <c r="AC6501" s="15"/>
      <c r="AD6501" s="15"/>
      <c r="AE6501" s="15"/>
      <c r="AT6501" s="268" t="s">
        <v>252</v>
      </c>
      <c r="AU6501" s="268" t="s">
        <v>93</v>
      </c>
      <c r="AV6501" s="15" t="s">
        <v>248</v>
      </c>
      <c r="AW6501" s="15" t="s">
        <v>46</v>
      </c>
      <c r="AX6501" s="15" t="s">
        <v>23</v>
      </c>
      <c r="AY6501" s="268" t="s">
        <v>241</v>
      </c>
    </row>
    <row r="6502" s="2" customFormat="1" ht="16.5" customHeight="1">
      <c r="A6502" s="42"/>
      <c r="B6502" s="43"/>
      <c r="C6502" s="280" t="s">
        <v>5891</v>
      </c>
      <c r="D6502" s="280" t="s">
        <v>463</v>
      </c>
      <c r="E6502" s="281" t="s">
        <v>5892</v>
      </c>
      <c r="F6502" s="282" t="s">
        <v>5893</v>
      </c>
      <c r="G6502" s="283" t="s">
        <v>5894</v>
      </c>
      <c r="H6502" s="284">
        <v>8</v>
      </c>
      <c r="I6502" s="285"/>
      <c r="J6502" s="286">
        <f>ROUND(I6502*H6502,2)</f>
        <v>0</v>
      </c>
      <c r="K6502" s="282" t="s">
        <v>247</v>
      </c>
      <c r="L6502" s="287"/>
      <c r="M6502" s="288" t="s">
        <v>39</v>
      </c>
      <c r="N6502" s="289" t="s">
        <v>56</v>
      </c>
      <c r="O6502" s="88"/>
      <c r="P6502" s="227">
        <f>O6502*H6502</f>
        <v>0</v>
      </c>
      <c r="Q6502" s="227">
        <v>0.0016000000000000001</v>
      </c>
      <c r="R6502" s="227">
        <f>Q6502*H6502</f>
        <v>0.012800000000000001</v>
      </c>
      <c r="S6502" s="227">
        <v>0</v>
      </c>
      <c r="T6502" s="228">
        <f>S6502*H6502</f>
        <v>0</v>
      </c>
      <c r="U6502" s="42"/>
      <c r="V6502" s="42"/>
      <c r="W6502" s="42"/>
      <c r="X6502" s="42"/>
      <c r="Y6502" s="42"/>
      <c r="Z6502" s="42"/>
      <c r="AA6502" s="42"/>
      <c r="AB6502" s="42"/>
      <c r="AC6502" s="42"/>
      <c r="AD6502" s="42"/>
      <c r="AE6502" s="42"/>
      <c r="AR6502" s="229" t="s">
        <v>660</v>
      </c>
      <c r="AT6502" s="229" t="s">
        <v>463</v>
      </c>
      <c r="AU6502" s="229" t="s">
        <v>93</v>
      </c>
      <c r="AY6502" s="20" t="s">
        <v>241</v>
      </c>
      <c r="BE6502" s="230">
        <f>IF(N6502="základní",J6502,0)</f>
        <v>0</v>
      </c>
      <c r="BF6502" s="230">
        <f>IF(N6502="snížená",J6502,0)</f>
        <v>0</v>
      </c>
      <c r="BG6502" s="230">
        <f>IF(N6502="zákl. přenesená",J6502,0)</f>
        <v>0</v>
      </c>
      <c r="BH6502" s="230">
        <f>IF(N6502="sníž. přenesená",J6502,0)</f>
        <v>0</v>
      </c>
      <c r="BI6502" s="230">
        <f>IF(N6502="nulová",J6502,0)</f>
        <v>0</v>
      </c>
      <c r="BJ6502" s="20" t="s">
        <v>23</v>
      </c>
      <c r="BK6502" s="230">
        <f>ROUND(I6502*H6502,2)</f>
        <v>0</v>
      </c>
      <c r="BL6502" s="20" t="s">
        <v>462</v>
      </c>
      <c r="BM6502" s="229" t="s">
        <v>5895</v>
      </c>
    </row>
    <row r="6503" s="2" customFormat="1" ht="24.15" customHeight="1">
      <c r="A6503" s="42"/>
      <c r="B6503" s="43"/>
      <c r="C6503" s="280" t="s">
        <v>5896</v>
      </c>
      <c r="D6503" s="280" t="s">
        <v>463</v>
      </c>
      <c r="E6503" s="281" t="s">
        <v>5897</v>
      </c>
      <c r="F6503" s="282" t="s">
        <v>5898</v>
      </c>
      <c r="G6503" s="283" t="s">
        <v>561</v>
      </c>
      <c r="H6503" s="284">
        <v>5</v>
      </c>
      <c r="I6503" s="285"/>
      <c r="J6503" s="286">
        <f>ROUND(I6503*H6503,2)</f>
        <v>0</v>
      </c>
      <c r="K6503" s="282" t="s">
        <v>1267</v>
      </c>
      <c r="L6503" s="287"/>
      <c r="M6503" s="288" t="s">
        <v>39</v>
      </c>
      <c r="N6503" s="289" t="s">
        <v>56</v>
      </c>
      <c r="O6503" s="88"/>
      <c r="P6503" s="227">
        <f>O6503*H6503</f>
        <v>0</v>
      </c>
      <c r="Q6503" s="227">
        <v>0.019550000000000001</v>
      </c>
      <c r="R6503" s="227">
        <f>Q6503*H6503</f>
        <v>0.097750000000000004</v>
      </c>
      <c r="S6503" s="227">
        <v>0</v>
      </c>
      <c r="T6503" s="228">
        <f>S6503*H6503</f>
        <v>0</v>
      </c>
      <c r="U6503" s="42"/>
      <c r="V6503" s="42"/>
      <c r="W6503" s="42"/>
      <c r="X6503" s="42"/>
      <c r="Y6503" s="42"/>
      <c r="Z6503" s="42"/>
      <c r="AA6503" s="42"/>
      <c r="AB6503" s="42"/>
      <c r="AC6503" s="42"/>
      <c r="AD6503" s="42"/>
      <c r="AE6503" s="42"/>
      <c r="AR6503" s="229" t="s">
        <v>660</v>
      </c>
      <c r="AT6503" s="229" t="s">
        <v>463</v>
      </c>
      <c r="AU6503" s="229" t="s">
        <v>93</v>
      </c>
      <c r="AY6503" s="20" t="s">
        <v>241</v>
      </c>
      <c r="BE6503" s="230">
        <f>IF(N6503="základní",J6503,0)</f>
        <v>0</v>
      </c>
      <c r="BF6503" s="230">
        <f>IF(N6503="snížená",J6503,0)</f>
        <v>0</v>
      </c>
      <c r="BG6503" s="230">
        <f>IF(N6503="zákl. přenesená",J6503,0)</f>
        <v>0</v>
      </c>
      <c r="BH6503" s="230">
        <f>IF(N6503="sníž. přenesená",J6503,0)</f>
        <v>0</v>
      </c>
      <c r="BI6503" s="230">
        <f>IF(N6503="nulová",J6503,0)</f>
        <v>0</v>
      </c>
      <c r="BJ6503" s="20" t="s">
        <v>23</v>
      </c>
      <c r="BK6503" s="230">
        <f>ROUND(I6503*H6503,2)</f>
        <v>0</v>
      </c>
      <c r="BL6503" s="20" t="s">
        <v>462</v>
      </c>
      <c r="BM6503" s="229" t="s">
        <v>5899</v>
      </c>
    </row>
    <row r="6504" s="2" customFormat="1">
      <c r="A6504" s="42"/>
      <c r="B6504" s="43"/>
      <c r="C6504" s="44"/>
      <c r="D6504" s="238" t="s">
        <v>3418</v>
      </c>
      <c r="E6504" s="44"/>
      <c r="F6504" s="290" t="s">
        <v>5900</v>
      </c>
      <c r="G6504" s="44"/>
      <c r="H6504" s="44"/>
      <c r="I6504" s="233"/>
      <c r="J6504" s="44"/>
      <c r="K6504" s="44"/>
      <c r="L6504" s="48"/>
      <c r="M6504" s="234"/>
      <c r="N6504" s="235"/>
      <c r="O6504" s="88"/>
      <c r="P6504" s="88"/>
      <c r="Q6504" s="88"/>
      <c r="R6504" s="88"/>
      <c r="S6504" s="88"/>
      <c r="T6504" s="89"/>
      <c r="U6504" s="42"/>
      <c r="V6504" s="42"/>
      <c r="W6504" s="42"/>
      <c r="X6504" s="42"/>
      <c r="Y6504" s="42"/>
      <c r="Z6504" s="42"/>
      <c r="AA6504" s="42"/>
      <c r="AB6504" s="42"/>
      <c r="AC6504" s="42"/>
      <c r="AD6504" s="42"/>
      <c r="AE6504" s="42"/>
      <c r="AT6504" s="20" t="s">
        <v>3418</v>
      </c>
      <c r="AU6504" s="20" t="s">
        <v>93</v>
      </c>
    </row>
    <row r="6505" s="2" customFormat="1" ht="24.15" customHeight="1">
      <c r="A6505" s="42"/>
      <c r="B6505" s="43"/>
      <c r="C6505" s="280" t="s">
        <v>5901</v>
      </c>
      <c r="D6505" s="280" t="s">
        <v>463</v>
      </c>
      <c r="E6505" s="281" t="s">
        <v>5902</v>
      </c>
      <c r="F6505" s="282" t="s">
        <v>5903</v>
      </c>
      <c r="G6505" s="283" t="s">
        <v>561</v>
      </c>
      <c r="H6505" s="284">
        <v>2</v>
      </c>
      <c r="I6505" s="285"/>
      <c r="J6505" s="286">
        <f>ROUND(I6505*H6505,2)</f>
        <v>0</v>
      </c>
      <c r="K6505" s="282" t="s">
        <v>1267</v>
      </c>
      <c r="L6505" s="287"/>
      <c r="M6505" s="288" t="s">
        <v>39</v>
      </c>
      <c r="N6505" s="289" t="s">
        <v>56</v>
      </c>
      <c r="O6505" s="88"/>
      <c r="P6505" s="227">
        <f>O6505*H6505</f>
        <v>0</v>
      </c>
      <c r="Q6505" s="227">
        <v>0.019550000000000001</v>
      </c>
      <c r="R6505" s="227">
        <f>Q6505*H6505</f>
        <v>0.039100000000000003</v>
      </c>
      <c r="S6505" s="227">
        <v>0</v>
      </c>
      <c r="T6505" s="228">
        <f>S6505*H6505</f>
        <v>0</v>
      </c>
      <c r="U6505" s="42"/>
      <c r="V6505" s="42"/>
      <c r="W6505" s="42"/>
      <c r="X6505" s="42"/>
      <c r="Y6505" s="42"/>
      <c r="Z6505" s="42"/>
      <c r="AA6505" s="42"/>
      <c r="AB6505" s="42"/>
      <c r="AC6505" s="42"/>
      <c r="AD6505" s="42"/>
      <c r="AE6505" s="42"/>
      <c r="AR6505" s="229" t="s">
        <v>660</v>
      </c>
      <c r="AT6505" s="229" t="s">
        <v>463</v>
      </c>
      <c r="AU6505" s="229" t="s">
        <v>93</v>
      </c>
      <c r="AY6505" s="20" t="s">
        <v>241</v>
      </c>
      <c r="BE6505" s="230">
        <f>IF(N6505="základní",J6505,0)</f>
        <v>0</v>
      </c>
      <c r="BF6505" s="230">
        <f>IF(N6505="snížená",J6505,0)</f>
        <v>0</v>
      </c>
      <c r="BG6505" s="230">
        <f>IF(N6505="zákl. přenesená",J6505,0)</f>
        <v>0</v>
      </c>
      <c r="BH6505" s="230">
        <f>IF(N6505="sníž. přenesená",J6505,0)</f>
        <v>0</v>
      </c>
      <c r="BI6505" s="230">
        <f>IF(N6505="nulová",J6505,0)</f>
        <v>0</v>
      </c>
      <c r="BJ6505" s="20" t="s">
        <v>23</v>
      </c>
      <c r="BK6505" s="230">
        <f>ROUND(I6505*H6505,2)</f>
        <v>0</v>
      </c>
      <c r="BL6505" s="20" t="s">
        <v>462</v>
      </c>
      <c r="BM6505" s="229" t="s">
        <v>5904</v>
      </c>
    </row>
    <row r="6506" s="2" customFormat="1">
      <c r="A6506" s="42"/>
      <c r="B6506" s="43"/>
      <c r="C6506" s="44"/>
      <c r="D6506" s="238" t="s">
        <v>3418</v>
      </c>
      <c r="E6506" s="44"/>
      <c r="F6506" s="290" t="s">
        <v>5905</v>
      </c>
      <c r="G6506" s="44"/>
      <c r="H6506" s="44"/>
      <c r="I6506" s="233"/>
      <c r="J6506" s="44"/>
      <c r="K6506" s="44"/>
      <c r="L6506" s="48"/>
      <c r="M6506" s="234"/>
      <c r="N6506" s="235"/>
      <c r="O6506" s="88"/>
      <c r="P6506" s="88"/>
      <c r="Q6506" s="88"/>
      <c r="R6506" s="88"/>
      <c r="S6506" s="88"/>
      <c r="T6506" s="89"/>
      <c r="U6506" s="42"/>
      <c r="V6506" s="42"/>
      <c r="W6506" s="42"/>
      <c r="X6506" s="42"/>
      <c r="Y6506" s="42"/>
      <c r="Z6506" s="42"/>
      <c r="AA6506" s="42"/>
      <c r="AB6506" s="42"/>
      <c r="AC6506" s="42"/>
      <c r="AD6506" s="42"/>
      <c r="AE6506" s="42"/>
      <c r="AT6506" s="20" t="s">
        <v>3418</v>
      </c>
      <c r="AU6506" s="20" t="s">
        <v>93</v>
      </c>
    </row>
    <row r="6507" s="2" customFormat="1" ht="24.15" customHeight="1">
      <c r="A6507" s="42"/>
      <c r="B6507" s="43"/>
      <c r="C6507" s="280" t="s">
        <v>5906</v>
      </c>
      <c r="D6507" s="280" t="s">
        <v>463</v>
      </c>
      <c r="E6507" s="281" t="s">
        <v>5907</v>
      </c>
      <c r="F6507" s="282" t="s">
        <v>5908</v>
      </c>
      <c r="G6507" s="283" t="s">
        <v>561</v>
      </c>
      <c r="H6507" s="284">
        <v>1</v>
      </c>
      <c r="I6507" s="285"/>
      <c r="J6507" s="286">
        <f>ROUND(I6507*H6507,2)</f>
        <v>0</v>
      </c>
      <c r="K6507" s="282" t="s">
        <v>1267</v>
      </c>
      <c r="L6507" s="287"/>
      <c r="M6507" s="288" t="s">
        <v>39</v>
      </c>
      <c r="N6507" s="289" t="s">
        <v>56</v>
      </c>
      <c r="O6507" s="88"/>
      <c r="P6507" s="227">
        <f>O6507*H6507</f>
        <v>0</v>
      </c>
      <c r="Q6507" s="227">
        <v>0.01755</v>
      </c>
      <c r="R6507" s="227">
        <f>Q6507*H6507</f>
        <v>0.01755</v>
      </c>
      <c r="S6507" s="227">
        <v>0</v>
      </c>
      <c r="T6507" s="228">
        <f>S6507*H6507</f>
        <v>0</v>
      </c>
      <c r="U6507" s="42"/>
      <c r="V6507" s="42"/>
      <c r="W6507" s="42"/>
      <c r="X6507" s="42"/>
      <c r="Y6507" s="42"/>
      <c r="Z6507" s="42"/>
      <c r="AA6507" s="42"/>
      <c r="AB6507" s="42"/>
      <c r="AC6507" s="42"/>
      <c r="AD6507" s="42"/>
      <c r="AE6507" s="42"/>
      <c r="AR6507" s="229" t="s">
        <v>660</v>
      </c>
      <c r="AT6507" s="229" t="s">
        <v>463</v>
      </c>
      <c r="AU6507" s="229" t="s">
        <v>93</v>
      </c>
      <c r="AY6507" s="20" t="s">
        <v>241</v>
      </c>
      <c r="BE6507" s="230">
        <f>IF(N6507="základní",J6507,0)</f>
        <v>0</v>
      </c>
      <c r="BF6507" s="230">
        <f>IF(N6507="snížená",J6507,0)</f>
        <v>0</v>
      </c>
      <c r="BG6507" s="230">
        <f>IF(N6507="zákl. přenesená",J6507,0)</f>
        <v>0</v>
      </c>
      <c r="BH6507" s="230">
        <f>IF(N6507="sníž. přenesená",J6507,0)</f>
        <v>0</v>
      </c>
      <c r="BI6507" s="230">
        <f>IF(N6507="nulová",J6507,0)</f>
        <v>0</v>
      </c>
      <c r="BJ6507" s="20" t="s">
        <v>23</v>
      </c>
      <c r="BK6507" s="230">
        <f>ROUND(I6507*H6507,2)</f>
        <v>0</v>
      </c>
      <c r="BL6507" s="20" t="s">
        <v>462</v>
      </c>
      <c r="BM6507" s="229" t="s">
        <v>5909</v>
      </c>
    </row>
    <row r="6508" s="2" customFormat="1">
      <c r="A6508" s="42"/>
      <c r="B6508" s="43"/>
      <c r="C6508" s="44"/>
      <c r="D6508" s="238" t="s">
        <v>3418</v>
      </c>
      <c r="E6508" s="44"/>
      <c r="F6508" s="290" t="s">
        <v>5905</v>
      </c>
      <c r="G6508" s="44"/>
      <c r="H6508" s="44"/>
      <c r="I6508" s="233"/>
      <c r="J6508" s="44"/>
      <c r="K6508" s="44"/>
      <c r="L6508" s="48"/>
      <c r="M6508" s="234"/>
      <c r="N6508" s="235"/>
      <c r="O6508" s="88"/>
      <c r="P6508" s="88"/>
      <c r="Q6508" s="88"/>
      <c r="R6508" s="88"/>
      <c r="S6508" s="88"/>
      <c r="T6508" s="89"/>
      <c r="U6508" s="42"/>
      <c r="V6508" s="42"/>
      <c r="W6508" s="42"/>
      <c r="X6508" s="42"/>
      <c r="Y6508" s="42"/>
      <c r="Z6508" s="42"/>
      <c r="AA6508" s="42"/>
      <c r="AB6508" s="42"/>
      <c r="AC6508" s="42"/>
      <c r="AD6508" s="42"/>
      <c r="AE6508" s="42"/>
      <c r="AT6508" s="20" t="s">
        <v>3418</v>
      </c>
      <c r="AU6508" s="20" t="s">
        <v>93</v>
      </c>
    </row>
    <row r="6509" s="2" customFormat="1" ht="16.5" customHeight="1">
      <c r="A6509" s="42"/>
      <c r="B6509" s="43"/>
      <c r="C6509" s="218" t="s">
        <v>5910</v>
      </c>
      <c r="D6509" s="218" t="s">
        <v>243</v>
      </c>
      <c r="E6509" s="219" t="s">
        <v>5911</v>
      </c>
      <c r="F6509" s="220" t="s">
        <v>5912</v>
      </c>
      <c r="G6509" s="221" t="s">
        <v>561</v>
      </c>
      <c r="H6509" s="222">
        <v>2</v>
      </c>
      <c r="I6509" s="223"/>
      <c r="J6509" s="224">
        <f>ROUND(I6509*H6509,2)</f>
        <v>0</v>
      </c>
      <c r="K6509" s="220" t="s">
        <v>247</v>
      </c>
      <c r="L6509" s="48"/>
      <c r="M6509" s="225" t="s">
        <v>39</v>
      </c>
      <c r="N6509" s="226" t="s">
        <v>56</v>
      </c>
      <c r="O6509" s="88"/>
      <c r="P6509" s="227">
        <f>O6509*H6509</f>
        <v>0</v>
      </c>
      <c r="Q6509" s="227">
        <v>0.00088999999999999995</v>
      </c>
      <c r="R6509" s="227">
        <f>Q6509*H6509</f>
        <v>0.0017799999999999999</v>
      </c>
      <c r="S6509" s="227">
        <v>0</v>
      </c>
      <c r="T6509" s="228">
        <f>S6509*H6509</f>
        <v>0</v>
      </c>
      <c r="U6509" s="42"/>
      <c r="V6509" s="42"/>
      <c r="W6509" s="42"/>
      <c r="X6509" s="42"/>
      <c r="Y6509" s="42"/>
      <c r="Z6509" s="42"/>
      <c r="AA6509" s="42"/>
      <c r="AB6509" s="42"/>
      <c r="AC6509" s="42"/>
      <c r="AD6509" s="42"/>
      <c r="AE6509" s="42"/>
      <c r="AR6509" s="229" t="s">
        <v>462</v>
      </c>
      <c r="AT6509" s="229" t="s">
        <v>243</v>
      </c>
      <c r="AU6509" s="229" t="s">
        <v>93</v>
      </c>
      <c r="AY6509" s="20" t="s">
        <v>241</v>
      </c>
      <c r="BE6509" s="230">
        <f>IF(N6509="základní",J6509,0)</f>
        <v>0</v>
      </c>
      <c r="BF6509" s="230">
        <f>IF(N6509="snížená",J6509,0)</f>
        <v>0</v>
      </c>
      <c r="BG6509" s="230">
        <f>IF(N6509="zákl. přenesená",J6509,0)</f>
        <v>0</v>
      </c>
      <c r="BH6509" s="230">
        <f>IF(N6509="sníž. přenesená",J6509,0)</f>
        <v>0</v>
      </c>
      <c r="BI6509" s="230">
        <f>IF(N6509="nulová",J6509,0)</f>
        <v>0</v>
      </c>
      <c r="BJ6509" s="20" t="s">
        <v>23</v>
      </c>
      <c r="BK6509" s="230">
        <f>ROUND(I6509*H6509,2)</f>
        <v>0</v>
      </c>
      <c r="BL6509" s="20" t="s">
        <v>462</v>
      </c>
      <c r="BM6509" s="229" t="s">
        <v>5913</v>
      </c>
    </row>
    <row r="6510" s="2" customFormat="1">
      <c r="A6510" s="42"/>
      <c r="B6510" s="43"/>
      <c r="C6510" s="44"/>
      <c r="D6510" s="231" t="s">
        <v>250</v>
      </c>
      <c r="E6510" s="44"/>
      <c r="F6510" s="232" t="s">
        <v>5914</v>
      </c>
      <c r="G6510" s="44"/>
      <c r="H6510" s="44"/>
      <c r="I6510" s="233"/>
      <c r="J6510" s="44"/>
      <c r="K6510" s="44"/>
      <c r="L6510" s="48"/>
      <c r="M6510" s="234"/>
      <c r="N6510" s="235"/>
      <c r="O6510" s="88"/>
      <c r="P6510" s="88"/>
      <c r="Q6510" s="88"/>
      <c r="R6510" s="88"/>
      <c r="S6510" s="88"/>
      <c r="T6510" s="89"/>
      <c r="U6510" s="42"/>
      <c r="V6510" s="42"/>
      <c r="W6510" s="42"/>
      <c r="X6510" s="42"/>
      <c r="Y6510" s="42"/>
      <c r="Z6510" s="42"/>
      <c r="AA6510" s="42"/>
      <c r="AB6510" s="42"/>
      <c r="AC6510" s="42"/>
      <c r="AD6510" s="42"/>
      <c r="AE6510" s="42"/>
      <c r="AT6510" s="20" t="s">
        <v>250</v>
      </c>
      <c r="AU6510" s="20" t="s">
        <v>93</v>
      </c>
    </row>
    <row r="6511" s="13" customFormat="1">
      <c r="A6511" s="13"/>
      <c r="B6511" s="236"/>
      <c r="C6511" s="237"/>
      <c r="D6511" s="238" t="s">
        <v>252</v>
      </c>
      <c r="E6511" s="239" t="s">
        <v>39</v>
      </c>
      <c r="F6511" s="240" t="s">
        <v>2852</v>
      </c>
      <c r="G6511" s="237"/>
      <c r="H6511" s="239" t="s">
        <v>39</v>
      </c>
      <c r="I6511" s="241"/>
      <c r="J6511" s="237"/>
      <c r="K6511" s="237"/>
      <c r="L6511" s="242"/>
      <c r="M6511" s="243"/>
      <c r="N6511" s="244"/>
      <c r="O6511" s="244"/>
      <c r="P6511" s="244"/>
      <c r="Q6511" s="244"/>
      <c r="R6511" s="244"/>
      <c r="S6511" s="244"/>
      <c r="T6511" s="245"/>
      <c r="U6511" s="13"/>
      <c r="V6511" s="13"/>
      <c r="W6511" s="13"/>
      <c r="X6511" s="13"/>
      <c r="Y6511" s="13"/>
      <c r="Z6511" s="13"/>
      <c r="AA6511" s="13"/>
      <c r="AB6511" s="13"/>
      <c r="AC6511" s="13"/>
      <c r="AD6511" s="13"/>
      <c r="AE6511" s="13"/>
      <c r="AT6511" s="246" t="s">
        <v>252</v>
      </c>
      <c r="AU6511" s="246" t="s">
        <v>93</v>
      </c>
      <c r="AV6511" s="13" t="s">
        <v>23</v>
      </c>
      <c r="AW6511" s="13" t="s">
        <v>46</v>
      </c>
      <c r="AX6511" s="13" t="s">
        <v>85</v>
      </c>
      <c r="AY6511" s="246" t="s">
        <v>241</v>
      </c>
    </row>
    <row r="6512" s="14" customFormat="1">
      <c r="A6512" s="14"/>
      <c r="B6512" s="247"/>
      <c r="C6512" s="248"/>
      <c r="D6512" s="238" t="s">
        <v>252</v>
      </c>
      <c r="E6512" s="249" t="s">
        <v>39</v>
      </c>
      <c r="F6512" s="250" t="s">
        <v>5915</v>
      </c>
      <c r="G6512" s="248"/>
      <c r="H6512" s="251">
        <v>2</v>
      </c>
      <c r="I6512" s="252"/>
      <c r="J6512" s="248"/>
      <c r="K6512" s="248"/>
      <c r="L6512" s="253"/>
      <c r="M6512" s="254"/>
      <c r="N6512" s="255"/>
      <c r="O6512" s="255"/>
      <c r="P6512" s="255"/>
      <c r="Q6512" s="255"/>
      <c r="R6512" s="255"/>
      <c r="S6512" s="255"/>
      <c r="T6512" s="256"/>
      <c r="U6512" s="14"/>
      <c r="V6512" s="14"/>
      <c r="W6512" s="14"/>
      <c r="X6512" s="14"/>
      <c r="Y6512" s="14"/>
      <c r="Z6512" s="14"/>
      <c r="AA6512" s="14"/>
      <c r="AB6512" s="14"/>
      <c r="AC6512" s="14"/>
      <c r="AD6512" s="14"/>
      <c r="AE6512" s="14"/>
      <c r="AT6512" s="257" t="s">
        <v>252</v>
      </c>
      <c r="AU6512" s="257" t="s">
        <v>93</v>
      </c>
      <c r="AV6512" s="14" t="s">
        <v>93</v>
      </c>
      <c r="AW6512" s="14" t="s">
        <v>46</v>
      </c>
      <c r="AX6512" s="14" t="s">
        <v>23</v>
      </c>
      <c r="AY6512" s="257" t="s">
        <v>241</v>
      </c>
    </row>
    <row r="6513" s="2" customFormat="1" ht="24.15" customHeight="1">
      <c r="A6513" s="42"/>
      <c r="B6513" s="43"/>
      <c r="C6513" s="280" t="s">
        <v>5916</v>
      </c>
      <c r="D6513" s="280" t="s">
        <v>463</v>
      </c>
      <c r="E6513" s="281" t="s">
        <v>5917</v>
      </c>
      <c r="F6513" s="282" t="s">
        <v>5918</v>
      </c>
      <c r="G6513" s="283" t="s">
        <v>561</v>
      </c>
      <c r="H6513" s="284">
        <v>2</v>
      </c>
      <c r="I6513" s="285"/>
      <c r="J6513" s="286">
        <f>ROUND(I6513*H6513,2)</f>
        <v>0</v>
      </c>
      <c r="K6513" s="282" t="s">
        <v>1267</v>
      </c>
      <c r="L6513" s="287"/>
      <c r="M6513" s="288" t="s">
        <v>39</v>
      </c>
      <c r="N6513" s="289" t="s">
        <v>56</v>
      </c>
      <c r="O6513" s="88"/>
      <c r="P6513" s="227">
        <f>O6513*H6513</f>
        <v>0</v>
      </c>
      <c r="Q6513" s="227">
        <v>0.1478815</v>
      </c>
      <c r="R6513" s="227">
        <f>Q6513*H6513</f>
        <v>0.295763</v>
      </c>
      <c r="S6513" s="227">
        <v>0</v>
      </c>
      <c r="T6513" s="228">
        <f>S6513*H6513</f>
        <v>0</v>
      </c>
      <c r="U6513" s="42"/>
      <c r="V6513" s="42"/>
      <c r="W6513" s="42"/>
      <c r="X6513" s="42"/>
      <c r="Y6513" s="42"/>
      <c r="Z6513" s="42"/>
      <c r="AA6513" s="42"/>
      <c r="AB6513" s="42"/>
      <c r="AC6513" s="42"/>
      <c r="AD6513" s="42"/>
      <c r="AE6513" s="42"/>
      <c r="AR6513" s="229" t="s">
        <v>660</v>
      </c>
      <c r="AT6513" s="229" t="s">
        <v>463</v>
      </c>
      <c r="AU6513" s="229" t="s">
        <v>93</v>
      </c>
      <c r="AY6513" s="20" t="s">
        <v>241</v>
      </c>
      <c r="BE6513" s="230">
        <f>IF(N6513="základní",J6513,0)</f>
        <v>0</v>
      </c>
      <c r="BF6513" s="230">
        <f>IF(N6513="snížená",J6513,0)</f>
        <v>0</v>
      </c>
      <c r="BG6513" s="230">
        <f>IF(N6513="zákl. přenesená",J6513,0)</f>
        <v>0</v>
      </c>
      <c r="BH6513" s="230">
        <f>IF(N6513="sníž. přenesená",J6513,0)</f>
        <v>0</v>
      </c>
      <c r="BI6513" s="230">
        <f>IF(N6513="nulová",J6513,0)</f>
        <v>0</v>
      </c>
      <c r="BJ6513" s="20" t="s">
        <v>23</v>
      </c>
      <c r="BK6513" s="230">
        <f>ROUND(I6513*H6513,2)</f>
        <v>0</v>
      </c>
      <c r="BL6513" s="20" t="s">
        <v>462</v>
      </c>
      <c r="BM6513" s="229" t="s">
        <v>5919</v>
      </c>
    </row>
    <row r="6514" s="2" customFormat="1">
      <c r="A6514" s="42"/>
      <c r="B6514" s="43"/>
      <c r="C6514" s="44"/>
      <c r="D6514" s="238" t="s">
        <v>3418</v>
      </c>
      <c r="E6514" s="44"/>
      <c r="F6514" s="290" t="s">
        <v>5920</v>
      </c>
      <c r="G6514" s="44"/>
      <c r="H6514" s="44"/>
      <c r="I6514" s="233"/>
      <c r="J6514" s="44"/>
      <c r="K6514" s="44"/>
      <c r="L6514" s="48"/>
      <c r="M6514" s="234"/>
      <c r="N6514" s="235"/>
      <c r="O6514" s="88"/>
      <c r="P6514" s="88"/>
      <c r="Q6514" s="88"/>
      <c r="R6514" s="88"/>
      <c r="S6514" s="88"/>
      <c r="T6514" s="89"/>
      <c r="U6514" s="42"/>
      <c r="V6514" s="42"/>
      <c r="W6514" s="42"/>
      <c r="X6514" s="42"/>
      <c r="Y6514" s="42"/>
      <c r="Z6514" s="42"/>
      <c r="AA6514" s="42"/>
      <c r="AB6514" s="42"/>
      <c r="AC6514" s="42"/>
      <c r="AD6514" s="42"/>
      <c r="AE6514" s="42"/>
      <c r="AT6514" s="20" t="s">
        <v>3418</v>
      </c>
      <c r="AU6514" s="20" t="s">
        <v>93</v>
      </c>
    </row>
    <row r="6515" s="2" customFormat="1" ht="16.5" customHeight="1">
      <c r="A6515" s="42"/>
      <c r="B6515" s="43"/>
      <c r="C6515" s="218" t="s">
        <v>5921</v>
      </c>
      <c r="D6515" s="218" t="s">
        <v>243</v>
      </c>
      <c r="E6515" s="219" t="s">
        <v>5922</v>
      </c>
      <c r="F6515" s="220" t="s">
        <v>5923</v>
      </c>
      <c r="G6515" s="221" t="s">
        <v>561</v>
      </c>
      <c r="H6515" s="222">
        <v>29</v>
      </c>
      <c r="I6515" s="223"/>
      <c r="J6515" s="224">
        <f>ROUND(I6515*H6515,2)</f>
        <v>0</v>
      </c>
      <c r="K6515" s="220" t="s">
        <v>247</v>
      </c>
      <c r="L6515" s="48"/>
      <c r="M6515" s="225" t="s">
        <v>39</v>
      </c>
      <c r="N6515" s="226" t="s">
        <v>56</v>
      </c>
      <c r="O6515" s="88"/>
      <c r="P6515" s="227">
        <f>O6515*H6515</f>
        <v>0</v>
      </c>
      <c r="Q6515" s="227">
        <v>0</v>
      </c>
      <c r="R6515" s="227">
        <f>Q6515*H6515</f>
        <v>0</v>
      </c>
      <c r="S6515" s="227">
        <v>0</v>
      </c>
      <c r="T6515" s="228">
        <f>S6515*H6515</f>
        <v>0</v>
      </c>
      <c r="U6515" s="42"/>
      <c r="V6515" s="42"/>
      <c r="W6515" s="42"/>
      <c r="X6515" s="42"/>
      <c r="Y6515" s="42"/>
      <c r="Z6515" s="42"/>
      <c r="AA6515" s="42"/>
      <c r="AB6515" s="42"/>
      <c r="AC6515" s="42"/>
      <c r="AD6515" s="42"/>
      <c r="AE6515" s="42"/>
      <c r="AR6515" s="229" t="s">
        <v>462</v>
      </c>
      <c r="AT6515" s="229" t="s">
        <v>243</v>
      </c>
      <c r="AU6515" s="229" t="s">
        <v>93</v>
      </c>
      <c r="AY6515" s="20" t="s">
        <v>241</v>
      </c>
      <c r="BE6515" s="230">
        <f>IF(N6515="základní",J6515,0)</f>
        <v>0</v>
      </c>
      <c r="BF6515" s="230">
        <f>IF(N6515="snížená",J6515,0)</f>
        <v>0</v>
      </c>
      <c r="BG6515" s="230">
        <f>IF(N6515="zákl. přenesená",J6515,0)</f>
        <v>0</v>
      </c>
      <c r="BH6515" s="230">
        <f>IF(N6515="sníž. přenesená",J6515,0)</f>
        <v>0</v>
      </c>
      <c r="BI6515" s="230">
        <f>IF(N6515="nulová",J6515,0)</f>
        <v>0</v>
      </c>
      <c r="BJ6515" s="20" t="s">
        <v>23</v>
      </c>
      <c r="BK6515" s="230">
        <f>ROUND(I6515*H6515,2)</f>
        <v>0</v>
      </c>
      <c r="BL6515" s="20" t="s">
        <v>462</v>
      </c>
      <c r="BM6515" s="229" t="s">
        <v>5924</v>
      </c>
    </row>
    <row r="6516" s="2" customFormat="1">
      <c r="A6516" s="42"/>
      <c r="B6516" s="43"/>
      <c r="C6516" s="44"/>
      <c r="D6516" s="231" t="s">
        <v>250</v>
      </c>
      <c r="E6516" s="44"/>
      <c r="F6516" s="232" t="s">
        <v>5925</v>
      </c>
      <c r="G6516" s="44"/>
      <c r="H6516" s="44"/>
      <c r="I6516" s="233"/>
      <c r="J6516" s="44"/>
      <c r="K6516" s="44"/>
      <c r="L6516" s="48"/>
      <c r="M6516" s="234"/>
      <c r="N6516" s="235"/>
      <c r="O6516" s="88"/>
      <c r="P6516" s="88"/>
      <c r="Q6516" s="88"/>
      <c r="R6516" s="88"/>
      <c r="S6516" s="88"/>
      <c r="T6516" s="89"/>
      <c r="U6516" s="42"/>
      <c r="V6516" s="42"/>
      <c r="W6516" s="42"/>
      <c r="X6516" s="42"/>
      <c r="Y6516" s="42"/>
      <c r="Z6516" s="42"/>
      <c r="AA6516" s="42"/>
      <c r="AB6516" s="42"/>
      <c r="AC6516" s="42"/>
      <c r="AD6516" s="42"/>
      <c r="AE6516" s="42"/>
      <c r="AT6516" s="20" t="s">
        <v>250</v>
      </c>
      <c r="AU6516" s="20" t="s">
        <v>93</v>
      </c>
    </row>
    <row r="6517" s="13" customFormat="1">
      <c r="A6517" s="13"/>
      <c r="B6517" s="236"/>
      <c r="C6517" s="237"/>
      <c r="D6517" s="238" t="s">
        <v>252</v>
      </c>
      <c r="E6517" s="239" t="s">
        <v>39</v>
      </c>
      <c r="F6517" s="240" t="s">
        <v>5926</v>
      </c>
      <c r="G6517" s="237"/>
      <c r="H6517" s="239" t="s">
        <v>39</v>
      </c>
      <c r="I6517" s="241"/>
      <c r="J6517" s="237"/>
      <c r="K6517" s="237"/>
      <c r="L6517" s="242"/>
      <c r="M6517" s="243"/>
      <c r="N6517" s="244"/>
      <c r="O6517" s="244"/>
      <c r="P6517" s="244"/>
      <c r="Q6517" s="244"/>
      <c r="R6517" s="244"/>
      <c r="S6517" s="244"/>
      <c r="T6517" s="245"/>
      <c r="U6517" s="13"/>
      <c r="V6517" s="13"/>
      <c r="W6517" s="13"/>
      <c r="X6517" s="13"/>
      <c r="Y6517" s="13"/>
      <c r="Z6517" s="13"/>
      <c r="AA6517" s="13"/>
      <c r="AB6517" s="13"/>
      <c r="AC6517" s="13"/>
      <c r="AD6517" s="13"/>
      <c r="AE6517" s="13"/>
      <c r="AT6517" s="246" t="s">
        <v>252</v>
      </c>
      <c r="AU6517" s="246" t="s">
        <v>93</v>
      </c>
      <c r="AV6517" s="13" t="s">
        <v>23</v>
      </c>
      <c r="AW6517" s="13" t="s">
        <v>46</v>
      </c>
      <c r="AX6517" s="13" t="s">
        <v>85</v>
      </c>
      <c r="AY6517" s="246" t="s">
        <v>241</v>
      </c>
    </row>
    <row r="6518" s="13" customFormat="1">
      <c r="A6518" s="13"/>
      <c r="B6518" s="236"/>
      <c r="C6518" s="237"/>
      <c r="D6518" s="238" t="s">
        <v>252</v>
      </c>
      <c r="E6518" s="239" t="s">
        <v>39</v>
      </c>
      <c r="F6518" s="240" t="s">
        <v>1011</v>
      </c>
      <c r="G6518" s="237"/>
      <c r="H6518" s="239" t="s">
        <v>39</v>
      </c>
      <c r="I6518" s="241"/>
      <c r="J6518" s="237"/>
      <c r="K6518" s="237"/>
      <c r="L6518" s="242"/>
      <c r="M6518" s="243"/>
      <c r="N6518" s="244"/>
      <c r="O6518" s="244"/>
      <c r="P6518" s="244"/>
      <c r="Q6518" s="244"/>
      <c r="R6518" s="244"/>
      <c r="S6518" s="244"/>
      <c r="T6518" s="245"/>
      <c r="U6518" s="13"/>
      <c r="V6518" s="13"/>
      <c r="W6518" s="13"/>
      <c r="X6518" s="13"/>
      <c r="Y6518" s="13"/>
      <c r="Z6518" s="13"/>
      <c r="AA6518" s="13"/>
      <c r="AB6518" s="13"/>
      <c r="AC6518" s="13"/>
      <c r="AD6518" s="13"/>
      <c r="AE6518" s="13"/>
      <c r="AT6518" s="246" t="s">
        <v>252</v>
      </c>
      <c r="AU6518" s="246" t="s">
        <v>93</v>
      </c>
      <c r="AV6518" s="13" t="s">
        <v>23</v>
      </c>
      <c r="AW6518" s="13" t="s">
        <v>46</v>
      </c>
      <c r="AX6518" s="13" t="s">
        <v>85</v>
      </c>
      <c r="AY6518" s="246" t="s">
        <v>241</v>
      </c>
    </row>
    <row r="6519" s="13" customFormat="1">
      <c r="A6519" s="13"/>
      <c r="B6519" s="236"/>
      <c r="C6519" s="237"/>
      <c r="D6519" s="238" t="s">
        <v>252</v>
      </c>
      <c r="E6519" s="239" t="s">
        <v>39</v>
      </c>
      <c r="F6519" s="240" t="s">
        <v>5927</v>
      </c>
      <c r="G6519" s="237"/>
      <c r="H6519" s="239" t="s">
        <v>39</v>
      </c>
      <c r="I6519" s="241"/>
      <c r="J6519" s="237"/>
      <c r="K6519" s="237"/>
      <c r="L6519" s="242"/>
      <c r="M6519" s="243"/>
      <c r="N6519" s="244"/>
      <c r="O6519" s="244"/>
      <c r="P6519" s="244"/>
      <c r="Q6519" s="244"/>
      <c r="R6519" s="244"/>
      <c r="S6519" s="244"/>
      <c r="T6519" s="245"/>
      <c r="U6519" s="13"/>
      <c r="V6519" s="13"/>
      <c r="W6519" s="13"/>
      <c r="X6519" s="13"/>
      <c r="Y6519" s="13"/>
      <c r="Z6519" s="13"/>
      <c r="AA6519" s="13"/>
      <c r="AB6519" s="13"/>
      <c r="AC6519" s="13"/>
      <c r="AD6519" s="13"/>
      <c r="AE6519" s="13"/>
      <c r="AT6519" s="246" t="s">
        <v>252</v>
      </c>
      <c r="AU6519" s="246" t="s">
        <v>93</v>
      </c>
      <c r="AV6519" s="13" t="s">
        <v>23</v>
      </c>
      <c r="AW6519" s="13" t="s">
        <v>46</v>
      </c>
      <c r="AX6519" s="13" t="s">
        <v>85</v>
      </c>
      <c r="AY6519" s="246" t="s">
        <v>241</v>
      </c>
    </row>
    <row r="6520" s="14" customFormat="1">
      <c r="A6520" s="14"/>
      <c r="B6520" s="247"/>
      <c r="C6520" s="248"/>
      <c r="D6520" s="238" t="s">
        <v>252</v>
      </c>
      <c r="E6520" s="249" t="s">
        <v>39</v>
      </c>
      <c r="F6520" s="250" t="s">
        <v>286</v>
      </c>
      <c r="G6520" s="248"/>
      <c r="H6520" s="251">
        <v>5</v>
      </c>
      <c r="I6520" s="252"/>
      <c r="J6520" s="248"/>
      <c r="K6520" s="248"/>
      <c r="L6520" s="253"/>
      <c r="M6520" s="254"/>
      <c r="N6520" s="255"/>
      <c r="O6520" s="255"/>
      <c r="P6520" s="255"/>
      <c r="Q6520" s="255"/>
      <c r="R6520" s="255"/>
      <c r="S6520" s="255"/>
      <c r="T6520" s="256"/>
      <c r="U6520" s="14"/>
      <c r="V6520" s="14"/>
      <c r="W6520" s="14"/>
      <c r="X6520" s="14"/>
      <c r="Y6520" s="14"/>
      <c r="Z6520" s="14"/>
      <c r="AA6520" s="14"/>
      <c r="AB6520" s="14"/>
      <c r="AC6520" s="14"/>
      <c r="AD6520" s="14"/>
      <c r="AE6520" s="14"/>
      <c r="AT6520" s="257" t="s">
        <v>252</v>
      </c>
      <c r="AU6520" s="257" t="s">
        <v>93</v>
      </c>
      <c r="AV6520" s="14" t="s">
        <v>93</v>
      </c>
      <c r="AW6520" s="14" t="s">
        <v>46</v>
      </c>
      <c r="AX6520" s="14" t="s">
        <v>85</v>
      </c>
      <c r="AY6520" s="257" t="s">
        <v>241</v>
      </c>
    </row>
    <row r="6521" s="13" customFormat="1">
      <c r="A6521" s="13"/>
      <c r="B6521" s="236"/>
      <c r="C6521" s="237"/>
      <c r="D6521" s="238" t="s">
        <v>252</v>
      </c>
      <c r="E6521" s="239" t="s">
        <v>39</v>
      </c>
      <c r="F6521" s="240" t="s">
        <v>5928</v>
      </c>
      <c r="G6521" s="237"/>
      <c r="H6521" s="239" t="s">
        <v>39</v>
      </c>
      <c r="I6521" s="241"/>
      <c r="J6521" s="237"/>
      <c r="K6521" s="237"/>
      <c r="L6521" s="242"/>
      <c r="M6521" s="243"/>
      <c r="N6521" s="244"/>
      <c r="O6521" s="244"/>
      <c r="P6521" s="244"/>
      <c r="Q6521" s="244"/>
      <c r="R6521" s="244"/>
      <c r="S6521" s="244"/>
      <c r="T6521" s="245"/>
      <c r="U6521" s="13"/>
      <c r="V6521" s="13"/>
      <c r="W6521" s="13"/>
      <c r="X6521" s="13"/>
      <c r="Y6521" s="13"/>
      <c r="Z6521" s="13"/>
      <c r="AA6521" s="13"/>
      <c r="AB6521" s="13"/>
      <c r="AC6521" s="13"/>
      <c r="AD6521" s="13"/>
      <c r="AE6521" s="13"/>
      <c r="AT6521" s="246" t="s">
        <v>252</v>
      </c>
      <c r="AU6521" s="246" t="s">
        <v>93</v>
      </c>
      <c r="AV6521" s="13" t="s">
        <v>23</v>
      </c>
      <c r="AW6521" s="13" t="s">
        <v>46</v>
      </c>
      <c r="AX6521" s="13" t="s">
        <v>85</v>
      </c>
      <c r="AY6521" s="246" t="s">
        <v>241</v>
      </c>
    </row>
    <row r="6522" s="14" customFormat="1">
      <c r="A6522" s="14"/>
      <c r="B6522" s="247"/>
      <c r="C6522" s="248"/>
      <c r="D6522" s="238" t="s">
        <v>252</v>
      </c>
      <c r="E6522" s="249" t="s">
        <v>39</v>
      </c>
      <c r="F6522" s="250" t="s">
        <v>356</v>
      </c>
      <c r="G6522" s="248"/>
      <c r="H6522" s="251">
        <v>9</v>
      </c>
      <c r="I6522" s="252"/>
      <c r="J6522" s="248"/>
      <c r="K6522" s="248"/>
      <c r="L6522" s="253"/>
      <c r="M6522" s="254"/>
      <c r="N6522" s="255"/>
      <c r="O6522" s="255"/>
      <c r="P6522" s="255"/>
      <c r="Q6522" s="255"/>
      <c r="R6522" s="255"/>
      <c r="S6522" s="255"/>
      <c r="T6522" s="256"/>
      <c r="U6522" s="14"/>
      <c r="V6522" s="14"/>
      <c r="W6522" s="14"/>
      <c r="X6522" s="14"/>
      <c r="Y6522" s="14"/>
      <c r="Z6522" s="14"/>
      <c r="AA6522" s="14"/>
      <c r="AB6522" s="14"/>
      <c r="AC6522" s="14"/>
      <c r="AD6522" s="14"/>
      <c r="AE6522" s="14"/>
      <c r="AT6522" s="257" t="s">
        <v>252</v>
      </c>
      <c r="AU6522" s="257" t="s">
        <v>93</v>
      </c>
      <c r="AV6522" s="14" t="s">
        <v>93</v>
      </c>
      <c r="AW6522" s="14" t="s">
        <v>46</v>
      </c>
      <c r="AX6522" s="14" t="s">
        <v>85</v>
      </c>
      <c r="AY6522" s="257" t="s">
        <v>241</v>
      </c>
    </row>
    <row r="6523" s="13" customFormat="1">
      <c r="A6523" s="13"/>
      <c r="B6523" s="236"/>
      <c r="C6523" s="237"/>
      <c r="D6523" s="238" t="s">
        <v>252</v>
      </c>
      <c r="E6523" s="239" t="s">
        <v>39</v>
      </c>
      <c r="F6523" s="240" t="s">
        <v>1021</v>
      </c>
      <c r="G6523" s="237"/>
      <c r="H6523" s="239" t="s">
        <v>39</v>
      </c>
      <c r="I6523" s="241"/>
      <c r="J6523" s="237"/>
      <c r="K6523" s="237"/>
      <c r="L6523" s="242"/>
      <c r="M6523" s="243"/>
      <c r="N6523" s="244"/>
      <c r="O6523" s="244"/>
      <c r="P6523" s="244"/>
      <c r="Q6523" s="244"/>
      <c r="R6523" s="244"/>
      <c r="S6523" s="244"/>
      <c r="T6523" s="245"/>
      <c r="U6523" s="13"/>
      <c r="V6523" s="13"/>
      <c r="W6523" s="13"/>
      <c r="X6523" s="13"/>
      <c r="Y6523" s="13"/>
      <c r="Z6523" s="13"/>
      <c r="AA6523" s="13"/>
      <c r="AB6523" s="13"/>
      <c r="AC6523" s="13"/>
      <c r="AD6523" s="13"/>
      <c r="AE6523" s="13"/>
      <c r="AT6523" s="246" t="s">
        <v>252</v>
      </c>
      <c r="AU6523" s="246" t="s">
        <v>93</v>
      </c>
      <c r="AV6523" s="13" t="s">
        <v>23</v>
      </c>
      <c r="AW6523" s="13" t="s">
        <v>46</v>
      </c>
      <c r="AX6523" s="13" t="s">
        <v>85</v>
      </c>
      <c r="AY6523" s="246" t="s">
        <v>241</v>
      </c>
    </row>
    <row r="6524" s="13" customFormat="1">
      <c r="A6524" s="13"/>
      <c r="B6524" s="236"/>
      <c r="C6524" s="237"/>
      <c r="D6524" s="238" t="s">
        <v>252</v>
      </c>
      <c r="E6524" s="239" t="s">
        <v>39</v>
      </c>
      <c r="F6524" s="240" t="s">
        <v>5927</v>
      </c>
      <c r="G6524" s="237"/>
      <c r="H6524" s="239" t="s">
        <v>39</v>
      </c>
      <c r="I6524" s="241"/>
      <c r="J6524" s="237"/>
      <c r="K6524" s="237"/>
      <c r="L6524" s="242"/>
      <c r="M6524" s="243"/>
      <c r="N6524" s="244"/>
      <c r="O6524" s="244"/>
      <c r="P6524" s="244"/>
      <c r="Q6524" s="244"/>
      <c r="R6524" s="244"/>
      <c r="S6524" s="244"/>
      <c r="T6524" s="245"/>
      <c r="U6524" s="13"/>
      <c r="V6524" s="13"/>
      <c r="W6524" s="13"/>
      <c r="X6524" s="13"/>
      <c r="Y6524" s="13"/>
      <c r="Z6524" s="13"/>
      <c r="AA6524" s="13"/>
      <c r="AB6524" s="13"/>
      <c r="AC6524" s="13"/>
      <c r="AD6524" s="13"/>
      <c r="AE6524" s="13"/>
      <c r="AT6524" s="246" t="s">
        <v>252</v>
      </c>
      <c r="AU6524" s="246" t="s">
        <v>93</v>
      </c>
      <c r="AV6524" s="13" t="s">
        <v>23</v>
      </c>
      <c r="AW6524" s="13" t="s">
        <v>46</v>
      </c>
      <c r="AX6524" s="13" t="s">
        <v>85</v>
      </c>
      <c r="AY6524" s="246" t="s">
        <v>241</v>
      </c>
    </row>
    <row r="6525" s="14" customFormat="1">
      <c r="A6525" s="14"/>
      <c r="B6525" s="247"/>
      <c r="C6525" s="248"/>
      <c r="D6525" s="238" t="s">
        <v>252</v>
      </c>
      <c r="E6525" s="249" t="s">
        <v>39</v>
      </c>
      <c r="F6525" s="250" t="s">
        <v>113</v>
      </c>
      <c r="G6525" s="248"/>
      <c r="H6525" s="251">
        <v>3</v>
      </c>
      <c r="I6525" s="252"/>
      <c r="J6525" s="248"/>
      <c r="K6525" s="248"/>
      <c r="L6525" s="253"/>
      <c r="M6525" s="254"/>
      <c r="N6525" s="255"/>
      <c r="O6525" s="255"/>
      <c r="P6525" s="255"/>
      <c r="Q6525" s="255"/>
      <c r="R6525" s="255"/>
      <c r="S6525" s="255"/>
      <c r="T6525" s="256"/>
      <c r="U6525" s="14"/>
      <c r="V6525" s="14"/>
      <c r="W6525" s="14"/>
      <c r="X6525" s="14"/>
      <c r="Y6525" s="14"/>
      <c r="Z6525" s="14"/>
      <c r="AA6525" s="14"/>
      <c r="AB6525" s="14"/>
      <c r="AC6525" s="14"/>
      <c r="AD6525" s="14"/>
      <c r="AE6525" s="14"/>
      <c r="AT6525" s="257" t="s">
        <v>252</v>
      </c>
      <c r="AU6525" s="257" t="s">
        <v>93</v>
      </c>
      <c r="AV6525" s="14" t="s">
        <v>93</v>
      </c>
      <c r="AW6525" s="14" t="s">
        <v>46</v>
      </c>
      <c r="AX6525" s="14" t="s">
        <v>85</v>
      </c>
      <c r="AY6525" s="257" t="s">
        <v>241</v>
      </c>
    </row>
    <row r="6526" s="13" customFormat="1">
      <c r="A6526" s="13"/>
      <c r="B6526" s="236"/>
      <c r="C6526" s="237"/>
      <c r="D6526" s="238" t="s">
        <v>252</v>
      </c>
      <c r="E6526" s="239" t="s">
        <v>39</v>
      </c>
      <c r="F6526" s="240" t="s">
        <v>1033</v>
      </c>
      <c r="G6526" s="237"/>
      <c r="H6526" s="239" t="s">
        <v>39</v>
      </c>
      <c r="I6526" s="241"/>
      <c r="J6526" s="237"/>
      <c r="K6526" s="237"/>
      <c r="L6526" s="242"/>
      <c r="M6526" s="243"/>
      <c r="N6526" s="244"/>
      <c r="O6526" s="244"/>
      <c r="P6526" s="244"/>
      <c r="Q6526" s="244"/>
      <c r="R6526" s="244"/>
      <c r="S6526" s="244"/>
      <c r="T6526" s="245"/>
      <c r="U6526" s="13"/>
      <c r="V6526" s="13"/>
      <c r="W6526" s="13"/>
      <c r="X6526" s="13"/>
      <c r="Y6526" s="13"/>
      <c r="Z6526" s="13"/>
      <c r="AA6526" s="13"/>
      <c r="AB6526" s="13"/>
      <c r="AC6526" s="13"/>
      <c r="AD6526" s="13"/>
      <c r="AE6526" s="13"/>
      <c r="AT6526" s="246" t="s">
        <v>252</v>
      </c>
      <c r="AU6526" s="246" t="s">
        <v>93</v>
      </c>
      <c r="AV6526" s="13" t="s">
        <v>23</v>
      </c>
      <c r="AW6526" s="13" t="s">
        <v>46</v>
      </c>
      <c r="AX6526" s="13" t="s">
        <v>85</v>
      </c>
      <c r="AY6526" s="246" t="s">
        <v>241</v>
      </c>
    </row>
    <row r="6527" s="13" customFormat="1">
      <c r="A6527" s="13"/>
      <c r="B6527" s="236"/>
      <c r="C6527" s="237"/>
      <c r="D6527" s="238" t="s">
        <v>252</v>
      </c>
      <c r="E6527" s="239" t="s">
        <v>39</v>
      </c>
      <c r="F6527" s="240" t="s">
        <v>1791</v>
      </c>
      <c r="G6527" s="237"/>
      <c r="H6527" s="239" t="s">
        <v>39</v>
      </c>
      <c r="I6527" s="241"/>
      <c r="J6527" s="237"/>
      <c r="K6527" s="237"/>
      <c r="L6527" s="242"/>
      <c r="M6527" s="243"/>
      <c r="N6527" s="244"/>
      <c r="O6527" s="244"/>
      <c r="P6527" s="244"/>
      <c r="Q6527" s="244"/>
      <c r="R6527" s="244"/>
      <c r="S6527" s="244"/>
      <c r="T6527" s="245"/>
      <c r="U6527" s="13"/>
      <c r="V6527" s="13"/>
      <c r="W6527" s="13"/>
      <c r="X6527" s="13"/>
      <c r="Y6527" s="13"/>
      <c r="Z6527" s="13"/>
      <c r="AA6527" s="13"/>
      <c r="AB6527" s="13"/>
      <c r="AC6527" s="13"/>
      <c r="AD6527" s="13"/>
      <c r="AE6527" s="13"/>
      <c r="AT6527" s="246" t="s">
        <v>252</v>
      </c>
      <c r="AU6527" s="246" t="s">
        <v>93</v>
      </c>
      <c r="AV6527" s="13" t="s">
        <v>23</v>
      </c>
      <c r="AW6527" s="13" t="s">
        <v>46</v>
      </c>
      <c r="AX6527" s="13" t="s">
        <v>85</v>
      </c>
      <c r="AY6527" s="246" t="s">
        <v>241</v>
      </c>
    </row>
    <row r="6528" s="14" customFormat="1">
      <c r="A6528" s="14"/>
      <c r="B6528" s="247"/>
      <c r="C6528" s="248"/>
      <c r="D6528" s="238" t="s">
        <v>252</v>
      </c>
      <c r="E6528" s="249" t="s">
        <v>39</v>
      </c>
      <c r="F6528" s="250" t="s">
        <v>248</v>
      </c>
      <c r="G6528" s="248"/>
      <c r="H6528" s="251">
        <v>4</v>
      </c>
      <c r="I6528" s="252"/>
      <c r="J6528" s="248"/>
      <c r="K6528" s="248"/>
      <c r="L6528" s="253"/>
      <c r="M6528" s="254"/>
      <c r="N6528" s="255"/>
      <c r="O6528" s="255"/>
      <c r="P6528" s="255"/>
      <c r="Q6528" s="255"/>
      <c r="R6528" s="255"/>
      <c r="S6528" s="255"/>
      <c r="T6528" s="256"/>
      <c r="U6528" s="14"/>
      <c r="V6528" s="14"/>
      <c r="W6528" s="14"/>
      <c r="X6528" s="14"/>
      <c r="Y6528" s="14"/>
      <c r="Z6528" s="14"/>
      <c r="AA6528" s="14"/>
      <c r="AB6528" s="14"/>
      <c r="AC6528" s="14"/>
      <c r="AD6528" s="14"/>
      <c r="AE6528" s="14"/>
      <c r="AT6528" s="257" t="s">
        <v>252</v>
      </c>
      <c r="AU6528" s="257" t="s">
        <v>93</v>
      </c>
      <c r="AV6528" s="14" t="s">
        <v>93</v>
      </c>
      <c r="AW6528" s="14" t="s">
        <v>46</v>
      </c>
      <c r="AX6528" s="14" t="s">
        <v>85</v>
      </c>
      <c r="AY6528" s="257" t="s">
        <v>241</v>
      </c>
    </row>
    <row r="6529" s="13" customFormat="1">
      <c r="A6529" s="13"/>
      <c r="B6529" s="236"/>
      <c r="C6529" s="237"/>
      <c r="D6529" s="238" t="s">
        <v>252</v>
      </c>
      <c r="E6529" s="239" t="s">
        <v>39</v>
      </c>
      <c r="F6529" s="240" t="s">
        <v>1014</v>
      </c>
      <c r="G6529" s="237"/>
      <c r="H6529" s="239" t="s">
        <v>39</v>
      </c>
      <c r="I6529" s="241"/>
      <c r="J6529" s="237"/>
      <c r="K6529" s="237"/>
      <c r="L6529" s="242"/>
      <c r="M6529" s="243"/>
      <c r="N6529" s="244"/>
      <c r="O6529" s="244"/>
      <c r="P6529" s="244"/>
      <c r="Q6529" s="244"/>
      <c r="R6529" s="244"/>
      <c r="S6529" s="244"/>
      <c r="T6529" s="245"/>
      <c r="U6529" s="13"/>
      <c r="V6529" s="13"/>
      <c r="W6529" s="13"/>
      <c r="X6529" s="13"/>
      <c r="Y6529" s="13"/>
      <c r="Z6529" s="13"/>
      <c r="AA6529" s="13"/>
      <c r="AB6529" s="13"/>
      <c r="AC6529" s="13"/>
      <c r="AD6529" s="13"/>
      <c r="AE6529" s="13"/>
      <c r="AT6529" s="246" t="s">
        <v>252</v>
      </c>
      <c r="AU6529" s="246" t="s">
        <v>93</v>
      </c>
      <c r="AV6529" s="13" t="s">
        <v>23</v>
      </c>
      <c r="AW6529" s="13" t="s">
        <v>46</v>
      </c>
      <c r="AX6529" s="13" t="s">
        <v>85</v>
      </c>
      <c r="AY6529" s="246" t="s">
        <v>241</v>
      </c>
    </row>
    <row r="6530" s="13" customFormat="1">
      <c r="A6530" s="13"/>
      <c r="B6530" s="236"/>
      <c r="C6530" s="237"/>
      <c r="D6530" s="238" t="s">
        <v>252</v>
      </c>
      <c r="E6530" s="239" t="s">
        <v>39</v>
      </c>
      <c r="F6530" s="240" t="s">
        <v>5927</v>
      </c>
      <c r="G6530" s="237"/>
      <c r="H6530" s="239" t="s">
        <v>39</v>
      </c>
      <c r="I6530" s="241"/>
      <c r="J6530" s="237"/>
      <c r="K6530" s="237"/>
      <c r="L6530" s="242"/>
      <c r="M6530" s="243"/>
      <c r="N6530" s="244"/>
      <c r="O6530" s="244"/>
      <c r="P6530" s="244"/>
      <c r="Q6530" s="244"/>
      <c r="R6530" s="244"/>
      <c r="S6530" s="244"/>
      <c r="T6530" s="245"/>
      <c r="U6530" s="13"/>
      <c r="V6530" s="13"/>
      <c r="W6530" s="13"/>
      <c r="X6530" s="13"/>
      <c r="Y6530" s="13"/>
      <c r="Z6530" s="13"/>
      <c r="AA6530" s="13"/>
      <c r="AB6530" s="13"/>
      <c r="AC6530" s="13"/>
      <c r="AD6530" s="13"/>
      <c r="AE6530" s="13"/>
      <c r="AT6530" s="246" t="s">
        <v>252</v>
      </c>
      <c r="AU6530" s="246" t="s">
        <v>93</v>
      </c>
      <c r="AV6530" s="13" t="s">
        <v>23</v>
      </c>
      <c r="AW6530" s="13" t="s">
        <v>46</v>
      </c>
      <c r="AX6530" s="13" t="s">
        <v>85</v>
      </c>
      <c r="AY6530" s="246" t="s">
        <v>241</v>
      </c>
    </row>
    <row r="6531" s="14" customFormat="1">
      <c r="A6531" s="14"/>
      <c r="B6531" s="247"/>
      <c r="C6531" s="248"/>
      <c r="D6531" s="238" t="s">
        <v>252</v>
      </c>
      <c r="E6531" s="249" t="s">
        <v>39</v>
      </c>
      <c r="F6531" s="250" t="s">
        <v>248</v>
      </c>
      <c r="G6531" s="248"/>
      <c r="H6531" s="251">
        <v>4</v>
      </c>
      <c r="I6531" s="252"/>
      <c r="J6531" s="248"/>
      <c r="K6531" s="248"/>
      <c r="L6531" s="253"/>
      <c r="M6531" s="254"/>
      <c r="N6531" s="255"/>
      <c r="O6531" s="255"/>
      <c r="P6531" s="255"/>
      <c r="Q6531" s="255"/>
      <c r="R6531" s="255"/>
      <c r="S6531" s="255"/>
      <c r="T6531" s="256"/>
      <c r="U6531" s="14"/>
      <c r="V6531" s="14"/>
      <c r="W6531" s="14"/>
      <c r="X6531" s="14"/>
      <c r="Y6531" s="14"/>
      <c r="Z6531" s="14"/>
      <c r="AA6531" s="14"/>
      <c r="AB6531" s="14"/>
      <c r="AC6531" s="14"/>
      <c r="AD6531" s="14"/>
      <c r="AE6531" s="14"/>
      <c r="AT6531" s="257" t="s">
        <v>252</v>
      </c>
      <c r="AU6531" s="257" t="s">
        <v>93</v>
      </c>
      <c r="AV6531" s="14" t="s">
        <v>93</v>
      </c>
      <c r="AW6531" s="14" t="s">
        <v>46</v>
      </c>
      <c r="AX6531" s="14" t="s">
        <v>85</v>
      </c>
      <c r="AY6531" s="257" t="s">
        <v>241</v>
      </c>
    </row>
    <row r="6532" s="13" customFormat="1">
      <c r="A6532" s="13"/>
      <c r="B6532" s="236"/>
      <c r="C6532" s="237"/>
      <c r="D6532" s="238" t="s">
        <v>252</v>
      </c>
      <c r="E6532" s="239" t="s">
        <v>39</v>
      </c>
      <c r="F6532" s="240" t="s">
        <v>1024</v>
      </c>
      <c r="G6532" s="237"/>
      <c r="H6532" s="239" t="s">
        <v>39</v>
      </c>
      <c r="I6532" s="241"/>
      <c r="J6532" s="237"/>
      <c r="K6532" s="237"/>
      <c r="L6532" s="242"/>
      <c r="M6532" s="243"/>
      <c r="N6532" s="244"/>
      <c r="O6532" s="244"/>
      <c r="P6532" s="244"/>
      <c r="Q6532" s="244"/>
      <c r="R6532" s="244"/>
      <c r="S6532" s="244"/>
      <c r="T6532" s="245"/>
      <c r="U6532" s="13"/>
      <c r="V6532" s="13"/>
      <c r="W6532" s="13"/>
      <c r="X6532" s="13"/>
      <c r="Y6532" s="13"/>
      <c r="Z6532" s="13"/>
      <c r="AA6532" s="13"/>
      <c r="AB6532" s="13"/>
      <c r="AC6532" s="13"/>
      <c r="AD6532" s="13"/>
      <c r="AE6532" s="13"/>
      <c r="AT6532" s="246" t="s">
        <v>252</v>
      </c>
      <c r="AU6532" s="246" t="s">
        <v>93</v>
      </c>
      <c r="AV6532" s="13" t="s">
        <v>23</v>
      </c>
      <c r="AW6532" s="13" t="s">
        <v>46</v>
      </c>
      <c r="AX6532" s="13" t="s">
        <v>85</v>
      </c>
      <c r="AY6532" s="246" t="s">
        <v>241</v>
      </c>
    </row>
    <row r="6533" s="13" customFormat="1">
      <c r="A6533" s="13"/>
      <c r="B6533" s="236"/>
      <c r="C6533" s="237"/>
      <c r="D6533" s="238" t="s">
        <v>252</v>
      </c>
      <c r="E6533" s="239" t="s">
        <v>39</v>
      </c>
      <c r="F6533" s="240" t="s">
        <v>5927</v>
      </c>
      <c r="G6533" s="237"/>
      <c r="H6533" s="239" t="s">
        <v>39</v>
      </c>
      <c r="I6533" s="241"/>
      <c r="J6533" s="237"/>
      <c r="K6533" s="237"/>
      <c r="L6533" s="242"/>
      <c r="M6533" s="243"/>
      <c r="N6533" s="244"/>
      <c r="O6533" s="244"/>
      <c r="P6533" s="244"/>
      <c r="Q6533" s="244"/>
      <c r="R6533" s="244"/>
      <c r="S6533" s="244"/>
      <c r="T6533" s="245"/>
      <c r="U6533" s="13"/>
      <c r="V6533" s="13"/>
      <c r="W6533" s="13"/>
      <c r="X6533" s="13"/>
      <c r="Y6533" s="13"/>
      <c r="Z6533" s="13"/>
      <c r="AA6533" s="13"/>
      <c r="AB6533" s="13"/>
      <c r="AC6533" s="13"/>
      <c r="AD6533" s="13"/>
      <c r="AE6533" s="13"/>
      <c r="AT6533" s="246" t="s">
        <v>252</v>
      </c>
      <c r="AU6533" s="246" t="s">
        <v>93</v>
      </c>
      <c r="AV6533" s="13" t="s">
        <v>23</v>
      </c>
      <c r="AW6533" s="13" t="s">
        <v>46</v>
      </c>
      <c r="AX6533" s="13" t="s">
        <v>85</v>
      </c>
      <c r="AY6533" s="246" t="s">
        <v>241</v>
      </c>
    </row>
    <row r="6534" s="14" customFormat="1">
      <c r="A6534" s="14"/>
      <c r="B6534" s="247"/>
      <c r="C6534" s="248"/>
      <c r="D6534" s="238" t="s">
        <v>252</v>
      </c>
      <c r="E6534" s="249" t="s">
        <v>39</v>
      </c>
      <c r="F6534" s="250" t="s">
        <v>113</v>
      </c>
      <c r="G6534" s="248"/>
      <c r="H6534" s="251">
        <v>3</v>
      </c>
      <c r="I6534" s="252"/>
      <c r="J6534" s="248"/>
      <c r="K6534" s="248"/>
      <c r="L6534" s="253"/>
      <c r="M6534" s="254"/>
      <c r="N6534" s="255"/>
      <c r="O6534" s="255"/>
      <c r="P6534" s="255"/>
      <c r="Q6534" s="255"/>
      <c r="R6534" s="255"/>
      <c r="S6534" s="255"/>
      <c r="T6534" s="256"/>
      <c r="U6534" s="14"/>
      <c r="V6534" s="14"/>
      <c r="W6534" s="14"/>
      <c r="X6534" s="14"/>
      <c r="Y6534" s="14"/>
      <c r="Z6534" s="14"/>
      <c r="AA6534" s="14"/>
      <c r="AB6534" s="14"/>
      <c r="AC6534" s="14"/>
      <c r="AD6534" s="14"/>
      <c r="AE6534" s="14"/>
      <c r="AT6534" s="257" t="s">
        <v>252</v>
      </c>
      <c r="AU6534" s="257" t="s">
        <v>93</v>
      </c>
      <c r="AV6534" s="14" t="s">
        <v>93</v>
      </c>
      <c r="AW6534" s="14" t="s">
        <v>46</v>
      </c>
      <c r="AX6534" s="14" t="s">
        <v>85</v>
      </c>
      <c r="AY6534" s="257" t="s">
        <v>241</v>
      </c>
    </row>
    <row r="6535" s="13" customFormat="1">
      <c r="A6535" s="13"/>
      <c r="B6535" s="236"/>
      <c r="C6535" s="237"/>
      <c r="D6535" s="238" t="s">
        <v>252</v>
      </c>
      <c r="E6535" s="239" t="s">
        <v>39</v>
      </c>
      <c r="F6535" s="240" t="s">
        <v>1131</v>
      </c>
      <c r="G6535" s="237"/>
      <c r="H6535" s="239" t="s">
        <v>39</v>
      </c>
      <c r="I6535" s="241"/>
      <c r="J6535" s="237"/>
      <c r="K6535" s="237"/>
      <c r="L6535" s="242"/>
      <c r="M6535" s="243"/>
      <c r="N6535" s="244"/>
      <c r="O6535" s="244"/>
      <c r="P6535" s="244"/>
      <c r="Q6535" s="244"/>
      <c r="R6535" s="244"/>
      <c r="S6535" s="244"/>
      <c r="T6535" s="245"/>
      <c r="U6535" s="13"/>
      <c r="V6535" s="13"/>
      <c r="W6535" s="13"/>
      <c r="X6535" s="13"/>
      <c r="Y6535" s="13"/>
      <c r="Z6535" s="13"/>
      <c r="AA6535" s="13"/>
      <c r="AB6535" s="13"/>
      <c r="AC6535" s="13"/>
      <c r="AD6535" s="13"/>
      <c r="AE6535" s="13"/>
      <c r="AT6535" s="246" t="s">
        <v>252</v>
      </c>
      <c r="AU6535" s="246" t="s">
        <v>93</v>
      </c>
      <c r="AV6535" s="13" t="s">
        <v>23</v>
      </c>
      <c r="AW6535" s="13" t="s">
        <v>46</v>
      </c>
      <c r="AX6535" s="13" t="s">
        <v>85</v>
      </c>
      <c r="AY6535" s="246" t="s">
        <v>241</v>
      </c>
    </row>
    <row r="6536" s="13" customFormat="1">
      <c r="A6536" s="13"/>
      <c r="B6536" s="236"/>
      <c r="C6536" s="237"/>
      <c r="D6536" s="238" t="s">
        <v>252</v>
      </c>
      <c r="E6536" s="239" t="s">
        <v>39</v>
      </c>
      <c r="F6536" s="240" t="s">
        <v>1791</v>
      </c>
      <c r="G6536" s="237"/>
      <c r="H6536" s="239" t="s">
        <v>39</v>
      </c>
      <c r="I6536" s="241"/>
      <c r="J6536" s="237"/>
      <c r="K6536" s="237"/>
      <c r="L6536" s="242"/>
      <c r="M6536" s="243"/>
      <c r="N6536" s="244"/>
      <c r="O6536" s="244"/>
      <c r="P6536" s="244"/>
      <c r="Q6536" s="244"/>
      <c r="R6536" s="244"/>
      <c r="S6536" s="244"/>
      <c r="T6536" s="245"/>
      <c r="U6536" s="13"/>
      <c r="V6536" s="13"/>
      <c r="W6536" s="13"/>
      <c r="X6536" s="13"/>
      <c r="Y6536" s="13"/>
      <c r="Z6536" s="13"/>
      <c r="AA6536" s="13"/>
      <c r="AB6536" s="13"/>
      <c r="AC6536" s="13"/>
      <c r="AD6536" s="13"/>
      <c r="AE6536" s="13"/>
      <c r="AT6536" s="246" t="s">
        <v>252</v>
      </c>
      <c r="AU6536" s="246" t="s">
        <v>93</v>
      </c>
      <c r="AV6536" s="13" t="s">
        <v>23</v>
      </c>
      <c r="AW6536" s="13" t="s">
        <v>46</v>
      </c>
      <c r="AX6536" s="13" t="s">
        <v>85</v>
      </c>
      <c r="AY6536" s="246" t="s">
        <v>241</v>
      </c>
    </row>
    <row r="6537" s="14" customFormat="1">
      <c r="A6537" s="14"/>
      <c r="B6537" s="247"/>
      <c r="C6537" s="248"/>
      <c r="D6537" s="238" t="s">
        <v>252</v>
      </c>
      <c r="E6537" s="249" t="s">
        <v>39</v>
      </c>
      <c r="F6537" s="250" t="s">
        <v>23</v>
      </c>
      <c r="G6537" s="248"/>
      <c r="H6537" s="251">
        <v>1</v>
      </c>
      <c r="I6537" s="252"/>
      <c r="J6537" s="248"/>
      <c r="K6537" s="248"/>
      <c r="L6537" s="253"/>
      <c r="M6537" s="254"/>
      <c r="N6537" s="255"/>
      <c r="O6537" s="255"/>
      <c r="P6537" s="255"/>
      <c r="Q6537" s="255"/>
      <c r="R6537" s="255"/>
      <c r="S6537" s="255"/>
      <c r="T6537" s="256"/>
      <c r="U6537" s="14"/>
      <c r="V6537" s="14"/>
      <c r="W6537" s="14"/>
      <c r="X6537" s="14"/>
      <c r="Y6537" s="14"/>
      <c r="Z6537" s="14"/>
      <c r="AA6537" s="14"/>
      <c r="AB6537" s="14"/>
      <c r="AC6537" s="14"/>
      <c r="AD6537" s="14"/>
      <c r="AE6537" s="14"/>
      <c r="AT6537" s="257" t="s">
        <v>252</v>
      </c>
      <c r="AU6537" s="257" t="s">
        <v>93</v>
      </c>
      <c r="AV6537" s="14" t="s">
        <v>93</v>
      </c>
      <c r="AW6537" s="14" t="s">
        <v>46</v>
      </c>
      <c r="AX6537" s="14" t="s">
        <v>85</v>
      </c>
      <c r="AY6537" s="257" t="s">
        <v>241</v>
      </c>
    </row>
    <row r="6538" s="15" customFormat="1">
      <c r="A6538" s="15"/>
      <c r="B6538" s="258"/>
      <c r="C6538" s="259"/>
      <c r="D6538" s="238" t="s">
        <v>252</v>
      </c>
      <c r="E6538" s="260" t="s">
        <v>39</v>
      </c>
      <c r="F6538" s="261" t="s">
        <v>274</v>
      </c>
      <c r="G6538" s="259"/>
      <c r="H6538" s="262">
        <v>29</v>
      </c>
      <c r="I6538" s="263"/>
      <c r="J6538" s="259"/>
      <c r="K6538" s="259"/>
      <c r="L6538" s="264"/>
      <c r="M6538" s="265"/>
      <c r="N6538" s="266"/>
      <c r="O6538" s="266"/>
      <c r="P6538" s="266"/>
      <c r="Q6538" s="266"/>
      <c r="R6538" s="266"/>
      <c r="S6538" s="266"/>
      <c r="T6538" s="267"/>
      <c r="U6538" s="15"/>
      <c r="V6538" s="15"/>
      <c r="W6538" s="15"/>
      <c r="X6538" s="15"/>
      <c r="Y6538" s="15"/>
      <c r="Z6538" s="15"/>
      <c r="AA6538" s="15"/>
      <c r="AB6538" s="15"/>
      <c r="AC6538" s="15"/>
      <c r="AD6538" s="15"/>
      <c r="AE6538" s="15"/>
      <c r="AT6538" s="268" t="s">
        <v>252</v>
      </c>
      <c r="AU6538" s="268" t="s">
        <v>93</v>
      </c>
      <c r="AV6538" s="15" t="s">
        <v>248</v>
      </c>
      <c r="AW6538" s="15" t="s">
        <v>46</v>
      </c>
      <c r="AX6538" s="15" t="s">
        <v>23</v>
      </c>
      <c r="AY6538" s="268" t="s">
        <v>241</v>
      </c>
    </row>
    <row r="6539" s="2" customFormat="1" ht="16.5" customHeight="1">
      <c r="A6539" s="42"/>
      <c r="B6539" s="43"/>
      <c r="C6539" s="280" t="s">
        <v>5929</v>
      </c>
      <c r="D6539" s="280" t="s">
        <v>463</v>
      </c>
      <c r="E6539" s="281" t="s">
        <v>5930</v>
      </c>
      <c r="F6539" s="282" t="s">
        <v>5931</v>
      </c>
      <c r="G6539" s="283" t="s">
        <v>561</v>
      </c>
      <c r="H6539" s="284">
        <v>29</v>
      </c>
      <c r="I6539" s="285"/>
      <c r="J6539" s="286">
        <f>ROUND(I6539*H6539,2)</f>
        <v>0</v>
      </c>
      <c r="K6539" s="282" t="s">
        <v>39</v>
      </c>
      <c r="L6539" s="287"/>
      <c r="M6539" s="288" t="s">
        <v>39</v>
      </c>
      <c r="N6539" s="289" t="s">
        <v>56</v>
      </c>
      <c r="O6539" s="88"/>
      <c r="P6539" s="227">
        <f>O6539*H6539</f>
        <v>0</v>
      </c>
      <c r="Q6539" s="227">
        <v>0.00020000000000000001</v>
      </c>
      <c r="R6539" s="227">
        <f>Q6539*H6539</f>
        <v>0.0058000000000000005</v>
      </c>
      <c r="S6539" s="227">
        <v>0</v>
      </c>
      <c r="T6539" s="228">
        <f>S6539*H6539</f>
        <v>0</v>
      </c>
      <c r="U6539" s="42"/>
      <c r="V6539" s="42"/>
      <c r="W6539" s="42"/>
      <c r="X6539" s="42"/>
      <c r="Y6539" s="42"/>
      <c r="Z6539" s="42"/>
      <c r="AA6539" s="42"/>
      <c r="AB6539" s="42"/>
      <c r="AC6539" s="42"/>
      <c r="AD6539" s="42"/>
      <c r="AE6539" s="42"/>
      <c r="AR6539" s="229" t="s">
        <v>660</v>
      </c>
      <c r="AT6539" s="229" t="s">
        <v>463</v>
      </c>
      <c r="AU6539" s="229" t="s">
        <v>93</v>
      </c>
      <c r="AY6539" s="20" t="s">
        <v>241</v>
      </c>
      <c r="BE6539" s="230">
        <f>IF(N6539="základní",J6539,0)</f>
        <v>0</v>
      </c>
      <c r="BF6539" s="230">
        <f>IF(N6539="snížená",J6539,0)</f>
        <v>0</v>
      </c>
      <c r="BG6539" s="230">
        <f>IF(N6539="zákl. přenesená",J6539,0)</f>
        <v>0</v>
      </c>
      <c r="BH6539" s="230">
        <f>IF(N6539="sníž. přenesená",J6539,0)</f>
        <v>0</v>
      </c>
      <c r="BI6539" s="230">
        <f>IF(N6539="nulová",J6539,0)</f>
        <v>0</v>
      </c>
      <c r="BJ6539" s="20" t="s">
        <v>23</v>
      </c>
      <c r="BK6539" s="230">
        <f>ROUND(I6539*H6539,2)</f>
        <v>0</v>
      </c>
      <c r="BL6539" s="20" t="s">
        <v>462</v>
      </c>
      <c r="BM6539" s="229" t="s">
        <v>5932</v>
      </c>
    </row>
    <row r="6540" s="2" customFormat="1" ht="16.5" customHeight="1">
      <c r="A6540" s="42"/>
      <c r="B6540" s="43"/>
      <c r="C6540" s="218" t="s">
        <v>5933</v>
      </c>
      <c r="D6540" s="218" t="s">
        <v>243</v>
      </c>
      <c r="E6540" s="219" t="s">
        <v>5934</v>
      </c>
      <c r="F6540" s="220" t="s">
        <v>5935</v>
      </c>
      <c r="G6540" s="221" t="s">
        <v>561</v>
      </c>
      <c r="H6540" s="222">
        <v>1</v>
      </c>
      <c r="I6540" s="223"/>
      <c r="J6540" s="224">
        <f>ROUND(I6540*H6540,2)</f>
        <v>0</v>
      </c>
      <c r="K6540" s="220" t="s">
        <v>247</v>
      </c>
      <c r="L6540" s="48"/>
      <c r="M6540" s="225" t="s">
        <v>39</v>
      </c>
      <c r="N6540" s="226" t="s">
        <v>56</v>
      </c>
      <c r="O6540" s="88"/>
      <c r="P6540" s="227">
        <f>O6540*H6540</f>
        <v>0</v>
      </c>
      <c r="Q6540" s="227">
        <v>0</v>
      </c>
      <c r="R6540" s="227">
        <f>Q6540*H6540</f>
        <v>0</v>
      </c>
      <c r="S6540" s="227">
        <v>0</v>
      </c>
      <c r="T6540" s="228">
        <f>S6540*H6540</f>
        <v>0</v>
      </c>
      <c r="U6540" s="42"/>
      <c r="V6540" s="42"/>
      <c r="W6540" s="42"/>
      <c r="X6540" s="42"/>
      <c r="Y6540" s="42"/>
      <c r="Z6540" s="42"/>
      <c r="AA6540" s="42"/>
      <c r="AB6540" s="42"/>
      <c r="AC6540" s="42"/>
      <c r="AD6540" s="42"/>
      <c r="AE6540" s="42"/>
      <c r="AR6540" s="229" t="s">
        <v>462</v>
      </c>
      <c r="AT6540" s="229" t="s">
        <v>243</v>
      </c>
      <c r="AU6540" s="229" t="s">
        <v>93</v>
      </c>
      <c r="AY6540" s="20" t="s">
        <v>241</v>
      </c>
      <c r="BE6540" s="230">
        <f>IF(N6540="základní",J6540,0)</f>
        <v>0</v>
      </c>
      <c r="BF6540" s="230">
        <f>IF(N6540="snížená",J6540,0)</f>
        <v>0</v>
      </c>
      <c r="BG6540" s="230">
        <f>IF(N6540="zákl. přenesená",J6540,0)</f>
        <v>0</v>
      </c>
      <c r="BH6540" s="230">
        <f>IF(N6540="sníž. přenesená",J6540,0)</f>
        <v>0</v>
      </c>
      <c r="BI6540" s="230">
        <f>IF(N6540="nulová",J6540,0)</f>
        <v>0</v>
      </c>
      <c r="BJ6540" s="20" t="s">
        <v>23</v>
      </c>
      <c r="BK6540" s="230">
        <f>ROUND(I6540*H6540,2)</f>
        <v>0</v>
      </c>
      <c r="BL6540" s="20" t="s">
        <v>462</v>
      </c>
      <c r="BM6540" s="229" t="s">
        <v>5936</v>
      </c>
    </row>
    <row r="6541" s="2" customFormat="1">
      <c r="A6541" s="42"/>
      <c r="B6541" s="43"/>
      <c r="C6541" s="44"/>
      <c r="D6541" s="231" t="s">
        <v>250</v>
      </c>
      <c r="E6541" s="44"/>
      <c r="F6541" s="232" t="s">
        <v>5937</v>
      </c>
      <c r="G6541" s="44"/>
      <c r="H6541" s="44"/>
      <c r="I6541" s="233"/>
      <c r="J6541" s="44"/>
      <c r="K6541" s="44"/>
      <c r="L6541" s="48"/>
      <c r="M6541" s="234"/>
      <c r="N6541" s="235"/>
      <c r="O6541" s="88"/>
      <c r="P6541" s="88"/>
      <c r="Q6541" s="88"/>
      <c r="R6541" s="88"/>
      <c r="S6541" s="88"/>
      <c r="T6541" s="89"/>
      <c r="U6541" s="42"/>
      <c r="V6541" s="42"/>
      <c r="W6541" s="42"/>
      <c r="X6541" s="42"/>
      <c r="Y6541" s="42"/>
      <c r="Z6541" s="42"/>
      <c r="AA6541" s="42"/>
      <c r="AB6541" s="42"/>
      <c r="AC6541" s="42"/>
      <c r="AD6541" s="42"/>
      <c r="AE6541" s="42"/>
      <c r="AT6541" s="20" t="s">
        <v>250</v>
      </c>
      <c r="AU6541" s="20" t="s">
        <v>93</v>
      </c>
    </row>
    <row r="6542" s="13" customFormat="1">
      <c r="A6542" s="13"/>
      <c r="B6542" s="236"/>
      <c r="C6542" s="237"/>
      <c r="D6542" s="238" t="s">
        <v>252</v>
      </c>
      <c r="E6542" s="239" t="s">
        <v>39</v>
      </c>
      <c r="F6542" s="240" t="s">
        <v>2852</v>
      </c>
      <c r="G6542" s="237"/>
      <c r="H6542" s="239" t="s">
        <v>39</v>
      </c>
      <c r="I6542" s="241"/>
      <c r="J6542" s="237"/>
      <c r="K6542" s="237"/>
      <c r="L6542" s="242"/>
      <c r="M6542" s="243"/>
      <c r="N6542" s="244"/>
      <c r="O6542" s="244"/>
      <c r="P6542" s="244"/>
      <c r="Q6542" s="244"/>
      <c r="R6542" s="244"/>
      <c r="S6542" s="244"/>
      <c r="T6542" s="245"/>
      <c r="U6542" s="13"/>
      <c r="V6542" s="13"/>
      <c r="W6542" s="13"/>
      <c r="X6542" s="13"/>
      <c r="Y6542" s="13"/>
      <c r="Z6542" s="13"/>
      <c r="AA6542" s="13"/>
      <c r="AB6542" s="13"/>
      <c r="AC6542" s="13"/>
      <c r="AD6542" s="13"/>
      <c r="AE6542" s="13"/>
      <c r="AT6542" s="246" t="s">
        <v>252</v>
      </c>
      <c r="AU6542" s="246" t="s">
        <v>93</v>
      </c>
      <c r="AV6542" s="13" t="s">
        <v>23</v>
      </c>
      <c r="AW6542" s="13" t="s">
        <v>46</v>
      </c>
      <c r="AX6542" s="13" t="s">
        <v>85</v>
      </c>
      <c r="AY6542" s="246" t="s">
        <v>241</v>
      </c>
    </row>
    <row r="6543" s="14" customFormat="1">
      <c r="A6543" s="14"/>
      <c r="B6543" s="247"/>
      <c r="C6543" s="248"/>
      <c r="D6543" s="238" t="s">
        <v>252</v>
      </c>
      <c r="E6543" s="249" t="s">
        <v>39</v>
      </c>
      <c r="F6543" s="250" t="s">
        <v>5938</v>
      </c>
      <c r="G6543" s="248"/>
      <c r="H6543" s="251">
        <v>1</v>
      </c>
      <c r="I6543" s="252"/>
      <c r="J6543" s="248"/>
      <c r="K6543" s="248"/>
      <c r="L6543" s="253"/>
      <c r="M6543" s="254"/>
      <c r="N6543" s="255"/>
      <c r="O6543" s="255"/>
      <c r="P6543" s="255"/>
      <c r="Q6543" s="255"/>
      <c r="R6543" s="255"/>
      <c r="S6543" s="255"/>
      <c r="T6543" s="256"/>
      <c r="U6543" s="14"/>
      <c r="V6543" s="14"/>
      <c r="W6543" s="14"/>
      <c r="X6543" s="14"/>
      <c r="Y6543" s="14"/>
      <c r="Z6543" s="14"/>
      <c r="AA6543" s="14"/>
      <c r="AB6543" s="14"/>
      <c r="AC6543" s="14"/>
      <c r="AD6543" s="14"/>
      <c r="AE6543" s="14"/>
      <c r="AT6543" s="257" t="s">
        <v>252</v>
      </c>
      <c r="AU6543" s="257" t="s">
        <v>93</v>
      </c>
      <c r="AV6543" s="14" t="s">
        <v>93</v>
      </c>
      <c r="AW6543" s="14" t="s">
        <v>46</v>
      </c>
      <c r="AX6543" s="14" t="s">
        <v>23</v>
      </c>
      <c r="AY6543" s="257" t="s">
        <v>241</v>
      </c>
    </row>
    <row r="6544" s="2" customFormat="1" ht="16.5" customHeight="1">
      <c r="A6544" s="42"/>
      <c r="B6544" s="43"/>
      <c r="C6544" s="280" t="s">
        <v>5939</v>
      </c>
      <c r="D6544" s="280" t="s">
        <v>463</v>
      </c>
      <c r="E6544" s="281" t="s">
        <v>5940</v>
      </c>
      <c r="F6544" s="282" t="s">
        <v>5941</v>
      </c>
      <c r="G6544" s="283" t="s">
        <v>561</v>
      </c>
      <c r="H6544" s="284">
        <v>1</v>
      </c>
      <c r="I6544" s="285"/>
      <c r="J6544" s="286">
        <f>ROUND(I6544*H6544,2)</f>
        <v>0</v>
      </c>
      <c r="K6544" s="282" t="s">
        <v>247</v>
      </c>
      <c r="L6544" s="287"/>
      <c r="M6544" s="288" t="s">
        <v>39</v>
      </c>
      <c r="N6544" s="289" t="s">
        <v>56</v>
      </c>
      <c r="O6544" s="88"/>
      <c r="P6544" s="227">
        <f>O6544*H6544</f>
        <v>0</v>
      </c>
      <c r="Q6544" s="227">
        <v>0.0022000000000000001</v>
      </c>
      <c r="R6544" s="227">
        <f>Q6544*H6544</f>
        <v>0.0022000000000000001</v>
      </c>
      <c r="S6544" s="227">
        <v>0</v>
      </c>
      <c r="T6544" s="228">
        <f>S6544*H6544</f>
        <v>0</v>
      </c>
      <c r="U6544" s="42"/>
      <c r="V6544" s="42"/>
      <c r="W6544" s="42"/>
      <c r="X6544" s="42"/>
      <c r="Y6544" s="42"/>
      <c r="Z6544" s="42"/>
      <c r="AA6544" s="42"/>
      <c r="AB6544" s="42"/>
      <c r="AC6544" s="42"/>
      <c r="AD6544" s="42"/>
      <c r="AE6544" s="42"/>
      <c r="AR6544" s="229" t="s">
        <v>660</v>
      </c>
      <c r="AT6544" s="229" t="s">
        <v>463</v>
      </c>
      <c r="AU6544" s="229" t="s">
        <v>93</v>
      </c>
      <c r="AY6544" s="20" t="s">
        <v>241</v>
      </c>
      <c r="BE6544" s="230">
        <f>IF(N6544="základní",J6544,0)</f>
        <v>0</v>
      </c>
      <c r="BF6544" s="230">
        <f>IF(N6544="snížená",J6544,0)</f>
        <v>0</v>
      </c>
      <c r="BG6544" s="230">
        <f>IF(N6544="zákl. přenesená",J6544,0)</f>
        <v>0</v>
      </c>
      <c r="BH6544" s="230">
        <f>IF(N6544="sníž. přenesená",J6544,0)</f>
        <v>0</v>
      </c>
      <c r="BI6544" s="230">
        <f>IF(N6544="nulová",J6544,0)</f>
        <v>0</v>
      </c>
      <c r="BJ6544" s="20" t="s">
        <v>23</v>
      </c>
      <c r="BK6544" s="230">
        <f>ROUND(I6544*H6544,2)</f>
        <v>0</v>
      </c>
      <c r="BL6544" s="20" t="s">
        <v>462</v>
      </c>
      <c r="BM6544" s="229" t="s">
        <v>5942</v>
      </c>
    </row>
    <row r="6545" s="2" customFormat="1" ht="16.5" customHeight="1">
      <c r="A6545" s="42"/>
      <c r="B6545" s="43"/>
      <c r="C6545" s="218" t="s">
        <v>5943</v>
      </c>
      <c r="D6545" s="218" t="s">
        <v>243</v>
      </c>
      <c r="E6545" s="219" t="s">
        <v>5944</v>
      </c>
      <c r="F6545" s="220" t="s">
        <v>5945</v>
      </c>
      <c r="G6545" s="221" t="s">
        <v>561</v>
      </c>
      <c r="H6545" s="222">
        <v>1</v>
      </c>
      <c r="I6545" s="223"/>
      <c r="J6545" s="224">
        <f>ROUND(I6545*H6545,2)</f>
        <v>0</v>
      </c>
      <c r="K6545" s="220" t="s">
        <v>247</v>
      </c>
      <c r="L6545" s="48"/>
      <c r="M6545" s="225" t="s">
        <v>39</v>
      </c>
      <c r="N6545" s="226" t="s">
        <v>56</v>
      </c>
      <c r="O6545" s="88"/>
      <c r="P6545" s="227">
        <f>O6545*H6545</f>
        <v>0</v>
      </c>
      <c r="Q6545" s="227">
        <v>0</v>
      </c>
      <c r="R6545" s="227">
        <f>Q6545*H6545</f>
        <v>0</v>
      </c>
      <c r="S6545" s="227">
        <v>0.001</v>
      </c>
      <c r="T6545" s="228">
        <f>S6545*H6545</f>
        <v>0.001</v>
      </c>
      <c r="U6545" s="42"/>
      <c r="V6545" s="42"/>
      <c r="W6545" s="42"/>
      <c r="X6545" s="42"/>
      <c r="Y6545" s="42"/>
      <c r="Z6545" s="42"/>
      <c r="AA6545" s="42"/>
      <c r="AB6545" s="42"/>
      <c r="AC6545" s="42"/>
      <c r="AD6545" s="42"/>
      <c r="AE6545" s="42"/>
      <c r="AR6545" s="229" t="s">
        <v>462</v>
      </c>
      <c r="AT6545" s="229" t="s">
        <v>243</v>
      </c>
      <c r="AU6545" s="229" t="s">
        <v>93</v>
      </c>
      <c r="AY6545" s="20" t="s">
        <v>241</v>
      </c>
      <c r="BE6545" s="230">
        <f>IF(N6545="základní",J6545,0)</f>
        <v>0</v>
      </c>
      <c r="BF6545" s="230">
        <f>IF(N6545="snížená",J6545,0)</f>
        <v>0</v>
      </c>
      <c r="BG6545" s="230">
        <f>IF(N6545="zákl. přenesená",J6545,0)</f>
        <v>0</v>
      </c>
      <c r="BH6545" s="230">
        <f>IF(N6545="sníž. přenesená",J6545,0)</f>
        <v>0</v>
      </c>
      <c r="BI6545" s="230">
        <f>IF(N6545="nulová",J6545,0)</f>
        <v>0</v>
      </c>
      <c r="BJ6545" s="20" t="s">
        <v>23</v>
      </c>
      <c r="BK6545" s="230">
        <f>ROUND(I6545*H6545,2)</f>
        <v>0</v>
      </c>
      <c r="BL6545" s="20" t="s">
        <v>462</v>
      </c>
      <c r="BM6545" s="229" t="s">
        <v>5946</v>
      </c>
    </row>
    <row r="6546" s="2" customFormat="1">
      <c r="A6546" s="42"/>
      <c r="B6546" s="43"/>
      <c r="C6546" s="44"/>
      <c r="D6546" s="231" t="s">
        <v>250</v>
      </c>
      <c r="E6546" s="44"/>
      <c r="F6546" s="232" t="s">
        <v>5947</v>
      </c>
      <c r="G6546" s="44"/>
      <c r="H6546" s="44"/>
      <c r="I6546" s="233"/>
      <c r="J6546" s="44"/>
      <c r="K6546" s="44"/>
      <c r="L6546" s="48"/>
      <c r="M6546" s="234"/>
      <c r="N6546" s="235"/>
      <c r="O6546" s="88"/>
      <c r="P6546" s="88"/>
      <c r="Q6546" s="88"/>
      <c r="R6546" s="88"/>
      <c r="S6546" s="88"/>
      <c r="T6546" s="89"/>
      <c r="U6546" s="42"/>
      <c r="V6546" s="42"/>
      <c r="W6546" s="42"/>
      <c r="X6546" s="42"/>
      <c r="Y6546" s="42"/>
      <c r="Z6546" s="42"/>
      <c r="AA6546" s="42"/>
      <c r="AB6546" s="42"/>
      <c r="AC6546" s="42"/>
      <c r="AD6546" s="42"/>
      <c r="AE6546" s="42"/>
      <c r="AT6546" s="20" t="s">
        <v>250</v>
      </c>
      <c r="AU6546" s="20" t="s">
        <v>93</v>
      </c>
    </row>
    <row r="6547" s="13" customFormat="1">
      <c r="A6547" s="13"/>
      <c r="B6547" s="236"/>
      <c r="C6547" s="237"/>
      <c r="D6547" s="238" t="s">
        <v>252</v>
      </c>
      <c r="E6547" s="239" t="s">
        <v>39</v>
      </c>
      <c r="F6547" s="240" t="s">
        <v>2852</v>
      </c>
      <c r="G6547" s="237"/>
      <c r="H6547" s="239" t="s">
        <v>39</v>
      </c>
      <c r="I6547" s="241"/>
      <c r="J6547" s="237"/>
      <c r="K6547" s="237"/>
      <c r="L6547" s="242"/>
      <c r="M6547" s="243"/>
      <c r="N6547" s="244"/>
      <c r="O6547" s="244"/>
      <c r="P6547" s="244"/>
      <c r="Q6547" s="244"/>
      <c r="R6547" s="244"/>
      <c r="S6547" s="244"/>
      <c r="T6547" s="245"/>
      <c r="U6547" s="13"/>
      <c r="V6547" s="13"/>
      <c r="W6547" s="13"/>
      <c r="X6547" s="13"/>
      <c r="Y6547" s="13"/>
      <c r="Z6547" s="13"/>
      <c r="AA6547" s="13"/>
      <c r="AB6547" s="13"/>
      <c r="AC6547" s="13"/>
      <c r="AD6547" s="13"/>
      <c r="AE6547" s="13"/>
      <c r="AT6547" s="246" t="s">
        <v>252</v>
      </c>
      <c r="AU6547" s="246" t="s">
        <v>93</v>
      </c>
      <c r="AV6547" s="13" t="s">
        <v>23</v>
      </c>
      <c r="AW6547" s="13" t="s">
        <v>46</v>
      </c>
      <c r="AX6547" s="13" t="s">
        <v>85</v>
      </c>
      <c r="AY6547" s="246" t="s">
        <v>241</v>
      </c>
    </row>
    <row r="6548" s="14" customFormat="1">
      <c r="A6548" s="14"/>
      <c r="B6548" s="247"/>
      <c r="C6548" s="248"/>
      <c r="D6548" s="238" t="s">
        <v>252</v>
      </c>
      <c r="E6548" s="249" t="s">
        <v>39</v>
      </c>
      <c r="F6548" s="250" t="s">
        <v>5938</v>
      </c>
      <c r="G6548" s="248"/>
      <c r="H6548" s="251">
        <v>1</v>
      </c>
      <c r="I6548" s="252"/>
      <c r="J6548" s="248"/>
      <c r="K6548" s="248"/>
      <c r="L6548" s="253"/>
      <c r="M6548" s="254"/>
      <c r="N6548" s="255"/>
      <c r="O6548" s="255"/>
      <c r="P6548" s="255"/>
      <c r="Q6548" s="255"/>
      <c r="R6548" s="255"/>
      <c r="S6548" s="255"/>
      <c r="T6548" s="256"/>
      <c r="U6548" s="14"/>
      <c r="V6548" s="14"/>
      <c r="W6548" s="14"/>
      <c r="X6548" s="14"/>
      <c r="Y6548" s="14"/>
      <c r="Z6548" s="14"/>
      <c r="AA6548" s="14"/>
      <c r="AB6548" s="14"/>
      <c r="AC6548" s="14"/>
      <c r="AD6548" s="14"/>
      <c r="AE6548" s="14"/>
      <c r="AT6548" s="257" t="s">
        <v>252</v>
      </c>
      <c r="AU6548" s="257" t="s">
        <v>93</v>
      </c>
      <c r="AV6548" s="14" t="s">
        <v>93</v>
      </c>
      <c r="AW6548" s="14" t="s">
        <v>46</v>
      </c>
      <c r="AX6548" s="14" t="s">
        <v>23</v>
      </c>
      <c r="AY6548" s="257" t="s">
        <v>241</v>
      </c>
    </row>
    <row r="6549" s="2" customFormat="1" ht="16.5" customHeight="1">
      <c r="A6549" s="42"/>
      <c r="B6549" s="43"/>
      <c r="C6549" s="218" t="s">
        <v>5948</v>
      </c>
      <c r="D6549" s="218" t="s">
        <v>243</v>
      </c>
      <c r="E6549" s="219" t="s">
        <v>5949</v>
      </c>
      <c r="F6549" s="220" t="s">
        <v>5950</v>
      </c>
      <c r="G6549" s="221" t="s">
        <v>561</v>
      </c>
      <c r="H6549" s="222">
        <v>2</v>
      </c>
      <c r="I6549" s="223"/>
      <c r="J6549" s="224">
        <f>ROUND(I6549*H6549,2)</f>
        <v>0</v>
      </c>
      <c r="K6549" s="220" t="s">
        <v>247</v>
      </c>
      <c r="L6549" s="48"/>
      <c r="M6549" s="225" t="s">
        <v>39</v>
      </c>
      <c r="N6549" s="226" t="s">
        <v>56</v>
      </c>
      <c r="O6549" s="88"/>
      <c r="P6549" s="227">
        <f>O6549*H6549</f>
        <v>0</v>
      </c>
      <c r="Q6549" s="227">
        <v>0</v>
      </c>
      <c r="R6549" s="227">
        <f>Q6549*H6549</f>
        <v>0</v>
      </c>
      <c r="S6549" s="227">
        <v>0.00010000000000000001</v>
      </c>
      <c r="T6549" s="228">
        <f>S6549*H6549</f>
        <v>0.00020000000000000001</v>
      </c>
      <c r="U6549" s="42"/>
      <c r="V6549" s="42"/>
      <c r="W6549" s="42"/>
      <c r="X6549" s="42"/>
      <c r="Y6549" s="42"/>
      <c r="Z6549" s="42"/>
      <c r="AA6549" s="42"/>
      <c r="AB6549" s="42"/>
      <c r="AC6549" s="42"/>
      <c r="AD6549" s="42"/>
      <c r="AE6549" s="42"/>
      <c r="AR6549" s="229" t="s">
        <v>462</v>
      </c>
      <c r="AT6549" s="229" t="s">
        <v>243</v>
      </c>
      <c r="AU6549" s="229" t="s">
        <v>93</v>
      </c>
      <c r="AY6549" s="20" t="s">
        <v>241</v>
      </c>
      <c r="BE6549" s="230">
        <f>IF(N6549="základní",J6549,0)</f>
        <v>0</v>
      </c>
      <c r="BF6549" s="230">
        <f>IF(N6549="snížená",J6549,0)</f>
        <v>0</v>
      </c>
      <c r="BG6549" s="230">
        <f>IF(N6549="zákl. přenesená",J6549,0)</f>
        <v>0</v>
      </c>
      <c r="BH6549" s="230">
        <f>IF(N6549="sníž. přenesená",J6549,0)</f>
        <v>0</v>
      </c>
      <c r="BI6549" s="230">
        <f>IF(N6549="nulová",J6549,0)</f>
        <v>0</v>
      </c>
      <c r="BJ6549" s="20" t="s">
        <v>23</v>
      </c>
      <c r="BK6549" s="230">
        <f>ROUND(I6549*H6549,2)</f>
        <v>0</v>
      </c>
      <c r="BL6549" s="20" t="s">
        <v>462</v>
      </c>
      <c r="BM6549" s="229" t="s">
        <v>5951</v>
      </c>
    </row>
    <row r="6550" s="2" customFormat="1">
      <c r="A6550" s="42"/>
      <c r="B6550" s="43"/>
      <c r="C6550" s="44"/>
      <c r="D6550" s="231" t="s">
        <v>250</v>
      </c>
      <c r="E6550" s="44"/>
      <c r="F6550" s="232" t="s">
        <v>5952</v>
      </c>
      <c r="G6550" s="44"/>
      <c r="H6550" s="44"/>
      <c r="I6550" s="233"/>
      <c r="J6550" s="44"/>
      <c r="K6550" s="44"/>
      <c r="L6550" s="48"/>
      <c r="M6550" s="234"/>
      <c r="N6550" s="235"/>
      <c r="O6550" s="88"/>
      <c r="P6550" s="88"/>
      <c r="Q6550" s="88"/>
      <c r="R6550" s="88"/>
      <c r="S6550" s="88"/>
      <c r="T6550" s="89"/>
      <c r="U6550" s="42"/>
      <c r="V6550" s="42"/>
      <c r="W6550" s="42"/>
      <c r="X6550" s="42"/>
      <c r="Y6550" s="42"/>
      <c r="Z6550" s="42"/>
      <c r="AA6550" s="42"/>
      <c r="AB6550" s="42"/>
      <c r="AC6550" s="42"/>
      <c r="AD6550" s="42"/>
      <c r="AE6550" s="42"/>
      <c r="AT6550" s="20" t="s">
        <v>250</v>
      </c>
      <c r="AU6550" s="20" t="s">
        <v>93</v>
      </c>
    </row>
    <row r="6551" s="13" customFormat="1">
      <c r="A6551" s="13"/>
      <c r="B6551" s="236"/>
      <c r="C6551" s="237"/>
      <c r="D6551" s="238" t="s">
        <v>252</v>
      </c>
      <c r="E6551" s="239" t="s">
        <v>39</v>
      </c>
      <c r="F6551" s="240" t="s">
        <v>5953</v>
      </c>
      <c r="G6551" s="237"/>
      <c r="H6551" s="239" t="s">
        <v>39</v>
      </c>
      <c r="I6551" s="241"/>
      <c r="J6551" s="237"/>
      <c r="K6551" s="237"/>
      <c r="L6551" s="242"/>
      <c r="M6551" s="243"/>
      <c r="N6551" s="244"/>
      <c r="O6551" s="244"/>
      <c r="P6551" s="244"/>
      <c r="Q6551" s="244"/>
      <c r="R6551" s="244"/>
      <c r="S6551" s="244"/>
      <c r="T6551" s="245"/>
      <c r="U6551" s="13"/>
      <c r="V6551" s="13"/>
      <c r="W6551" s="13"/>
      <c r="X6551" s="13"/>
      <c r="Y6551" s="13"/>
      <c r="Z6551" s="13"/>
      <c r="AA6551" s="13"/>
      <c r="AB6551" s="13"/>
      <c r="AC6551" s="13"/>
      <c r="AD6551" s="13"/>
      <c r="AE6551" s="13"/>
      <c r="AT6551" s="246" t="s">
        <v>252</v>
      </c>
      <c r="AU6551" s="246" t="s">
        <v>93</v>
      </c>
      <c r="AV6551" s="13" t="s">
        <v>23</v>
      </c>
      <c r="AW6551" s="13" t="s">
        <v>46</v>
      </c>
      <c r="AX6551" s="13" t="s">
        <v>85</v>
      </c>
      <c r="AY6551" s="246" t="s">
        <v>241</v>
      </c>
    </row>
    <row r="6552" s="13" customFormat="1">
      <c r="A6552" s="13"/>
      <c r="B6552" s="236"/>
      <c r="C6552" s="237"/>
      <c r="D6552" s="238" t="s">
        <v>252</v>
      </c>
      <c r="E6552" s="239" t="s">
        <v>39</v>
      </c>
      <c r="F6552" s="240" t="s">
        <v>5954</v>
      </c>
      <c r="G6552" s="237"/>
      <c r="H6552" s="239" t="s">
        <v>39</v>
      </c>
      <c r="I6552" s="241"/>
      <c r="J6552" s="237"/>
      <c r="K6552" s="237"/>
      <c r="L6552" s="242"/>
      <c r="M6552" s="243"/>
      <c r="N6552" s="244"/>
      <c r="O6552" s="244"/>
      <c r="P6552" s="244"/>
      <c r="Q6552" s="244"/>
      <c r="R6552" s="244"/>
      <c r="S6552" s="244"/>
      <c r="T6552" s="245"/>
      <c r="U6552" s="13"/>
      <c r="V6552" s="13"/>
      <c r="W6552" s="13"/>
      <c r="X6552" s="13"/>
      <c r="Y6552" s="13"/>
      <c r="Z6552" s="13"/>
      <c r="AA6552" s="13"/>
      <c r="AB6552" s="13"/>
      <c r="AC6552" s="13"/>
      <c r="AD6552" s="13"/>
      <c r="AE6552" s="13"/>
      <c r="AT6552" s="246" t="s">
        <v>252</v>
      </c>
      <c r="AU6552" s="246" t="s">
        <v>93</v>
      </c>
      <c r="AV6552" s="13" t="s">
        <v>23</v>
      </c>
      <c r="AW6552" s="13" t="s">
        <v>46</v>
      </c>
      <c r="AX6552" s="13" t="s">
        <v>85</v>
      </c>
      <c r="AY6552" s="246" t="s">
        <v>241</v>
      </c>
    </row>
    <row r="6553" s="13" customFormat="1">
      <c r="A6553" s="13"/>
      <c r="B6553" s="236"/>
      <c r="C6553" s="237"/>
      <c r="D6553" s="238" t="s">
        <v>252</v>
      </c>
      <c r="E6553" s="239" t="s">
        <v>39</v>
      </c>
      <c r="F6553" s="240" t="s">
        <v>5955</v>
      </c>
      <c r="G6553" s="237"/>
      <c r="H6553" s="239" t="s">
        <v>39</v>
      </c>
      <c r="I6553" s="241"/>
      <c r="J6553" s="237"/>
      <c r="K6553" s="237"/>
      <c r="L6553" s="242"/>
      <c r="M6553" s="243"/>
      <c r="N6553" s="244"/>
      <c r="O6553" s="244"/>
      <c r="P6553" s="244"/>
      <c r="Q6553" s="244"/>
      <c r="R6553" s="244"/>
      <c r="S6553" s="244"/>
      <c r="T6553" s="245"/>
      <c r="U6553" s="13"/>
      <c r="V6553" s="13"/>
      <c r="W6553" s="13"/>
      <c r="X6553" s="13"/>
      <c r="Y6553" s="13"/>
      <c r="Z6553" s="13"/>
      <c r="AA6553" s="13"/>
      <c r="AB6553" s="13"/>
      <c r="AC6553" s="13"/>
      <c r="AD6553" s="13"/>
      <c r="AE6553" s="13"/>
      <c r="AT6553" s="246" t="s">
        <v>252</v>
      </c>
      <c r="AU6553" s="246" t="s">
        <v>93</v>
      </c>
      <c r="AV6553" s="13" t="s">
        <v>23</v>
      </c>
      <c r="AW6553" s="13" t="s">
        <v>46</v>
      </c>
      <c r="AX6553" s="13" t="s">
        <v>85</v>
      </c>
      <c r="AY6553" s="246" t="s">
        <v>241</v>
      </c>
    </row>
    <row r="6554" s="14" customFormat="1">
      <c r="A6554" s="14"/>
      <c r="B6554" s="247"/>
      <c r="C6554" s="248"/>
      <c r="D6554" s="238" t="s">
        <v>252</v>
      </c>
      <c r="E6554" s="249" t="s">
        <v>39</v>
      </c>
      <c r="F6554" s="250" t="s">
        <v>3397</v>
      </c>
      <c r="G6554" s="248"/>
      <c r="H6554" s="251">
        <v>2</v>
      </c>
      <c r="I6554" s="252"/>
      <c r="J6554" s="248"/>
      <c r="K6554" s="248"/>
      <c r="L6554" s="253"/>
      <c r="M6554" s="254"/>
      <c r="N6554" s="255"/>
      <c r="O6554" s="255"/>
      <c r="P6554" s="255"/>
      <c r="Q6554" s="255"/>
      <c r="R6554" s="255"/>
      <c r="S6554" s="255"/>
      <c r="T6554" s="256"/>
      <c r="U6554" s="14"/>
      <c r="V6554" s="14"/>
      <c r="W6554" s="14"/>
      <c r="X6554" s="14"/>
      <c r="Y6554" s="14"/>
      <c r="Z6554" s="14"/>
      <c r="AA6554" s="14"/>
      <c r="AB6554" s="14"/>
      <c r="AC6554" s="14"/>
      <c r="AD6554" s="14"/>
      <c r="AE6554" s="14"/>
      <c r="AT6554" s="257" t="s">
        <v>252</v>
      </c>
      <c r="AU6554" s="257" t="s">
        <v>93</v>
      </c>
      <c r="AV6554" s="14" t="s">
        <v>93</v>
      </c>
      <c r="AW6554" s="14" t="s">
        <v>46</v>
      </c>
      <c r="AX6554" s="14" t="s">
        <v>23</v>
      </c>
      <c r="AY6554" s="257" t="s">
        <v>241</v>
      </c>
    </row>
    <row r="6555" s="2" customFormat="1" ht="24.15" customHeight="1">
      <c r="A6555" s="42"/>
      <c r="B6555" s="43"/>
      <c r="C6555" s="218" t="s">
        <v>5956</v>
      </c>
      <c r="D6555" s="218" t="s">
        <v>243</v>
      </c>
      <c r="E6555" s="219" t="s">
        <v>5957</v>
      </c>
      <c r="F6555" s="220" t="s">
        <v>5958</v>
      </c>
      <c r="G6555" s="221" t="s">
        <v>5959</v>
      </c>
      <c r="H6555" s="222">
        <v>1</v>
      </c>
      <c r="I6555" s="223"/>
      <c r="J6555" s="224">
        <f>ROUND(I6555*H6555,2)</f>
        <v>0</v>
      </c>
      <c r="K6555" s="220" t="s">
        <v>39</v>
      </c>
      <c r="L6555" s="48"/>
      <c r="M6555" s="225" t="s">
        <v>39</v>
      </c>
      <c r="N6555" s="226" t="s">
        <v>56</v>
      </c>
      <c r="O6555" s="88"/>
      <c r="P6555" s="227">
        <f>O6555*H6555</f>
        <v>0</v>
      </c>
      <c r="Q6555" s="227">
        <v>0.00075000000000000002</v>
      </c>
      <c r="R6555" s="227">
        <f>Q6555*H6555</f>
        <v>0.00075000000000000002</v>
      </c>
      <c r="S6555" s="227">
        <v>0</v>
      </c>
      <c r="T6555" s="228">
        <f>S6555*H6555</f>
        <v>0</v>
      </c>
      <c r="U6555" s="42"/>
      <c r="V6555" s="42"/>
      <c r="W6555" s="42"/>
      <c r="X6555" s="42"/>
      <c r="Y6555" s="42"/>
      <c r="Z6555" s="42"/>
      <c r="AA6555" s="42"/>
      <c r="AB6555" s="42"/>
      <c r="AC6555" s="42"/>
      <c r="AD6555" s="42"/>
      <c r="AE6555" s="42"/>
      <c r="AR6555" s="229" t="s">
        <v>462</v>
      </c>
      <c r="AT6555" s="229" t="s">
        <v>243</v>
      </c>
      <c r="AU6555" s="229" t="s">
        <v>93</v>
      </c>
      <c r="AY6555" s="20" t="s">
        <v>241</v>
      </c>
      <c r="BE6555" s="230">
        <f>IF(N6555="základní",J6555,0)</f>
        <v>0</v>
      </c>
      <c r="BF6555" s="230">
        <f>IF(N6555="snížená",J6555,0)</f>
        <v>0</v>
      </c>
      <c r="BG6555" s="230">
        <f>IF(N6555="zákl. přenesená",J6555,0)</f>
        <v>0</v>
      </c>
      <c r="BH6555" s="230">
        <f>IF(N6555="sníž. přenesená",J6555,0)</f>
        <v>0</v>
      </c>
      <c r="BI6555" s="230">
        <f>IF(N6555="nulová",J6555,0)</f>
        <v>0</v>
      </c>
      <c r="BJ6555" s="20" t="s">
        <v>23</v>
      </c>
      <c r="BK6555" s="230">
        <f>ROUND(I6555*H6555,2)</f>
        <v>0</v>
      </c>
      <c r="BL6555" s="20" t="s">
        <v>462</v>
      </c>
      <c r="BM6555" s="229" t="s">
        <v>5960</v>
      </c>
    </row>
    <row r="6556" s="2" customFormat="1">
      <c r="A6556" s="42"/>
      <c r="B6556" s="43"/>
      <c r="C6556" s="44"/>
      <c r="D6556" s="238" t="s">
        <v>3418</v>
      </c>
      <c r="E6556" s="44"/>
      <c r="F6556" s="290" t="s">
        <v>5961</v>
      </c>
      <c r="G6556" s="44"/>
      <c r="H6556" s="44"/>
      <c r="I6556" s="233"/>
      <c r="J6556" s="44"/>
      <c r="K6556" s="44"/>
      <c r="L6556" s="48"/>
      <c r="M6556" s="234"/>
      <c r="N6556" s="235"/>
      <c r="O6556" s="88"/>
      <c r="P6556" s="88"/>
      <c r="Q6556" s="88"/>
      <c r="R6556" s="88"/>
      <c r="S6556" s="88"/>
      <c r="T6556" s="89"/>
      <c r="U6556" s="42"/>
      <c r="V6556" s="42"/>
      <c r="W6556" s="42"/>
      <c r="X6556" s="42"/>
      <c r="Y6556" s="42"/>
      <c r="Z6556" s="42"/>
      <c r="AA6556" s="42"/>
      <c r="AB6556" s="42"/>
      <c r="AC6556" s="42"/>
      <c r="AD6556" s="42"/>
      <c r="AE6556" s="42"/>
      <c r="AT6556" s="20" t="s">
        <v>3418</v>
      </c>
      <c r="AU6556" s="20" t="s">
        <v>93</v>
      </c>
    </row>
    <row r="6557" s="13" customFormat="1">
      <c r="A6557" s="13"/>
      <c r="B6557" s="236"/>
      <c r="C6557" s="237"/>
      <c r="D6557" s="238" t="s">
        <v>252</v>
      </c>
      <c r="E6557" s="239" t="s">
        <v>39</v>
      </c>
      <c r="F6557" s="240" t="s">
        <v>5953</v>
      </c>
      <c r="G6557" s="237"/>
      <c r="H6557" s="239" t="s">
        <v>39</v>
      </c>
      <c r="I6557" s="241"/>
      <c r="J6557" s="237"/>
      <c r="K6557" s="237"/>
      <c r="L6557" s="242"/>
      <c r="M6557" s="243"/>
      <c r="N6557" s="244"/>
      <c r="O6557" s="244"/>
      <c r="P6557" s="244"/>
      <c r="Q6557" s="244"/>
      <c r="R6557" s="244"/>
      <c r="S6557" s="244"/>
      <c r="T6557" s="245"/>
      <c r="U6557" s="13"/>
      <c r="V6557" s="13"/>
      <c r="W6557" s="13"/>
      <c r="X6557" s="13"/>
      <c r="Y6557" s="13"/>
      <c r="Z6557" s="13"/>
      <c r="AA6557" s="13"/>
      <c r="AB6557" s="13"/>
      <c r="AC6557" s="13"/>
      <c r="AD6557" s="13"/>
      <c r="AE6557" s="13"/>
      <c r="AT6557" s="246" t="s">
        <v>252</v>
      </c>
      <c r="AU6557" s="246" t="s">
        <v>93</v>
      </c>
      <c r="AV6557" s="13" t="s">
        <v>23</v>
      </c>
      <c r="AW6557" s="13" t="s">
        <v>46</v>
      </c>
      <c r="AX6557" s="13" t="s">
        <v>85</v>
      </c>
      <c r="AY6557" s="246" t="s">
        <v>241</v>
      </c>
    </row>
    <row r="6558" s="13" customFormat="1">
      <c r="A6558" s="13"/>
      <c r="B6558" s="236"/>
      <c r="C6558" s="237"/>
      <c r="D6558" s="238" t="s">
        <v>252</v>
      </c>
      <c r="E6558" s="239" t="s">
        <v>39</v>
      </c>
      <c r="F6558" s="240" t="s">
        <v>5962</v>
      </c>
      <c r="G6558" s="237"/>
      <c r="H6558" s="239" t="s">
        <v>39</v>
      </c>
      <c r="I6558" s="241"/>
      <c r="J6558" s="237"/>
      <c r="K6558" s="237"/>
      <c r="L6558" s="242"/>
      <c r="M6558" s="243"/>
      <c r="N6558" s="244"/>
      <c r="O6558" s="244"/>
      <c r="P6558" s="244"/>
      <c r="Q6558" s="244"/>
      <c r="R6558" s="244"/>
      <c r="S6558" s="244"/>
      <c r="T6558" s="245"/>
      <c r="U6558" s="13"/>
      <c r="V6558" s="13"/>
      <c r="W6558" s="13"/>
      <c r="X6558" s="13"/>
      <c r="Y6558" s="13"/>
      <c r="Z6558" s="13"/>
      <c r="AA6558" s="13"/>
      <c r="AB6558" s="13"/>
      <c r="AC6558" s="13"/>
      <c r="AD6558" s="13"/>
      <c r="AE6558" s="13"/>
      <c r="AT6558" s="246" t="s">
        <v>252</v>
      </c>
      <c r="AU6558" s="246" t="s">
        <v>93</v>
      </c>
      <c r="AV6558" s="13" t="s">
        <v>23</v>
      </c>
      <c r="AW6558" s="13" t="s">
        <v>46</v>
      </c>
      <c r="AX6558" s="13" t="s">
        <v>85</v>
      </c>
      <c r="AY6558" s="246" t="s">
        <v>241</v>
      </c>
    </row>
    <row r="6559" s="14" customFormat="1">
      <c r="A6559" s="14"/>
      <c r="B6559" s="247"/>
      <c r="C6559" s="248"/>
      <c r="D6559" s="238" t="s">
        <v>252</v>
      </c>
      <c r="E6559" s="249" t="s">
        <v>39</v>
      </c>
      <c r="F6559" s="250" t="s">
        <v>23</v>
      </c>
      <c r="G6559" s="248"/>
      <c r="H6559" s="251">
        <v>1</v>
      </c>
      <c r="I6559" s="252"/>
      <c r="J6559" s="248"/>
      <c r="K6559" s="248"/>
      <c r="L6559" s="253"/>
      <c r="M6559" s="254"/>
      <c r="N6559" s="255"/>
      <c r="O6559" s="255"/>
      <c r="P6559" s="255"/>
      <c r="Q6559" s="255"/>
      <c r="R6559" s="255"/>
      <c r="S6559" s="255"/>
      <c r="T6559" s="256"/>
      <c r="U6559" s="14"/>
      <c r="V6559" s="14"/>
      <c r="W6559" s="14"/>
      <c r="X6559" s="14"/>
      <c r="Y6559" s="14"/>
      <c r="Z6559" s="14"/>
      <c r="AA6559" s="14"/>
      <c r="AB6559" s="14"/>
      <c r="AC6559" s="14"/>
      <c r="AD6559" s="14"/>
      <c r="AE6559" s="14"/>
      <c r="AT6559" s="257" t="s">
        <v>252</v>
      </c>
      <c r="AU6559" s="257" t="s">
        <v>93</v>
      </c>
      <c r="AV6559" s="14" t="s">
        <v>93</v>
      </c>
      <c r="AW6559" s="14" t="s">
        <v>46</v>
      </c>
      <c r="AX6559" s="14" t="s">
        <v>23</v>
      </c>
      <c r="AY6559" s="257" t="s">
        <v>241</v>
      </c>
    </row>
    <row r="6560" s="2" customFormat="1" ht="24.15" customHeight="1">
      <c r="A6560" s="42"/>
      <c r="B6560" s="43"/>
      <c r="C6560" s="218" t="s">
        <v>5963</v>
      </c>
      <c r="D6560" s="218" t="s">
        <v>243</v>
      </c>
      <c r="E6560" s="219" t="s">
        <v>5964</v>
      </c>
      <c r="F6560" s="220" t="s">
        <v>5965</v>
      </c>
      <c r="G6560" s="221" t="s">
        <v>5959</v>
      </c>
      <c r="H6560" s="222">
        <v>1</v>
      </c>
      <c r="I6560" s="223"/>
      <c r="J6560" s="224">
        <f>ROUND(I6560*H6560,2)</f>
        <v>0</v>
      </c>
      <c r="K6560" s="220" t="s">
        <v>39</v>
      </c>
      <c r="L6560" s="48"/>
      <c r="M6560" s="225" t="s">
        <v>39</v>
      </c>
      <c r="N6560" s="226" t="s">
        <v>56</v>
      </c>
      <c r="O6560" s="88"/>
      <c r="P6560" s="227">
        <f>O6560*H6560</f>
        <v>0</v>
      </c>
      <c r="Q6560" s="227">
        <v>0.00044999999999999999</v>
      </c>
      <c r="R6560" s="227">
        <f>Q6560*H6560</f>
        <v>0.00044999999999999999</v>
      </c>
      <c r="S6560" s="227">
        <v>0</v>
      </c>
      <c r="T6560" s="228">
        <f>S6560*H6560</f>
        <v>0</v>
      </c>
      <c r="U6560" s="42"/>
      <c r="V6560" s="42"/>
      <c r="W6560" s="42"/>
      <c r="X6560" s="42"/>
      <c r="Y6560" s="42"/>
      <c r="Z6560" s="42"/>
      <c r="AA6560" s="42"/>
      <c r="AB6560" s="42"/>
      <c r="AC6560" s="42"/>
      <c r="AD6560" s="42"/>
      <c r="AE6560" s="42"/>
      <c r="AR6560" s="229" t="s">
        <v>462</v>
      </c>
      <c r="AT6560" s="229" t="s">
        <v>243</v>
      </c>
      <c r="AU6560" s="229" t="s">
        <v>93</v>
      </c>
      <c r="AY6560" s="20" t="s">
        <v>241</v>
      </c>
      <c r="BE6560" s="230">
        <f>IF(N6560="základní",J6560,0)</f>
        <v>0</v>
      </c>
      <c r="BF6560" s="230">
        <f>IF(N6560="snížená",J6560,0)</f>
        <v>0</v>
      </c>
      <c r="BG6560" s="230">
        <f>IF(N6560="zákl. přenesená",J6560,0)</f>
        <v>0</v>
      </c>
      <c r="BH6560" s="230">
        <f>IF(N6560="sníž. přenesená",J6560,0)</f>
        <v>0</v>
      </c>
      <c r="BI6560" s="230">
        <f>IF(N6560="nulová",J6560,0)</f>
        <v>0</v>
      </c>
      <c r="BJ6560" s="20" t="s">
        <v>23</v>
      </c>
      <c r="BK6560" s="230">
        <f>ROUND(I6560*H6560,2)</f>
        <v>0</v>
      </c>
      <c r="BL6560" s="20" t="s">
        <v>462</v>
      </c>
      <c r="BM6560" s="229" t="s">
        <v>5966</v>
      </c>
    </row>
    <row r="6561" s="2" customFormat="1">
      <c r="A6561" s="42"/>
      <c r="B6561" s="43"/>
      <c r="C6561" s="44"/>
      <c r="D6561" s="238" t="s">
        <v>3418</v>
      </c>
      <c r="E6561" s="44"/>
      <c r="F6561" s="290" t="s">
        <v>5961</v>
      </c>
      <c r="G6561" s="44"/>
      <c r="H6561" s="44"/>
      <c r="I6561" s="233"/>
      <c r="J6561" s="44"/>
      <c r="K6561" s="44"/>
      <c r="L6561" s="48"/>
      <c r="M6561" s="234"/>
      <c r="N6561" s="235"/>
      <c r="O6561" s="88"/>
      <c r="P6561" s="88"/>
      <c r="Q6561" s="88"/>
      <c r="R6561" s="88"/>
      <c r="S6561" s="88"/>
      <c r="T6561" s="89"/>
      <c r="U6561" s="42"/>
      <c r="V6561" s="42"/>
      <c r="W6561" s="42"/>
      <c r="X6561" s="42"/>
      <c r="Y6561" s="42"/>
      <c r="Z6561" s="42"/>
      <c r="AA6561" s="42"/>
      <c r="AB6561" s="42"/>
      <c r="AC6561" s="42"/>
      <c r="AD6561" s="42"/>
      <c r="AE6561" s="42"/>
      <c r="AT6561" s="20" t="s">
        <v>3418</v>
      </c>
      <c r="AU6561" s="20" t="s">
        <v>93</v>
      </c>
    </row>
    <row r="6562" s="13" customFormat="1">
      <c r="A6562" s="13"/>
      <c r="B6562" s="236"/>
      <c r="C6562" s="237"/>
      <c r="D6562" s="238" t="s">
        <v>252</v>
      </c>
      <c r="E6562" s="239" t="s">
        <v>39</v>
      </c>
      <c r="F6562" s="240" t="s">
        <v>5953</v>
      </c>
      <c r="G6562" s="237"/>
      <c r="H6562" s="239" t="s">
        <v>39</v>
      </c>
      <c r="I6562" s="241"/>
      <c r="J6562" s="237"/>
      <c r="K6562" s="237"/>
      <c r="L6562" s="242"/>
      <c r="M6562" s="243"/>
      <c r="N6562" s="244"/>
      <c r="O6562" s="244"/>
      <c r="P6562" s="244"/>
      <c r="Q6562" s="244"/>
      <c r="R6562" s="244"/>
      <c r="S6562" s="244"/>
      <c r="T6562" s="245"/>
      <c r="U6562" s="13"/>
      <c r="V6562" s="13"/>
      <c r="W6562" s="13"/>
      <c r="X6562" s="13"/>
      <c r="Y6562" s="13"/>
      <c r="Z6562" s="13"/>
      <c r="AA6562" s="13"/>
      <c r="AB6562" s="13"/>
      <c r="AC6562" s="13"/>
      <c r="AD6562" s="13"/>
      <c r="AE6562" s="13"/>
      <c r="AT6562" s="246" t="s">
        <v>252</v>
      </c>
      <c r="AU6562" s="246" t="s">
        <v>93</v>
      </c>
      <c r="AV6562" s="13" t="s">
        <v>23</v>
      </c>
      <c r="AW6562" s="13" t="s">
        <v>46</v>
      </c>
      <c r="AX6562" s="13" t="s">
        <v>85</v>
      </c>
      <c r="AY6562" s="246" t="s">
        <v>241</v>
      </c>
    </row>
    <row r="6563" s="13" customFormat="1">
      <c r="A6563" s="13"/>
      <c r="B6563" s="236"/>
      <c r="C6563" s="237"/>
      <c r="D6563" s="238" t="s">
        <v>252</v>
      </c>
      <c r="E6563" s="239" t="s">
        <v>39</v>
      </c>
      <c r="F6563" s="240" t="s">
        <v>5967</v>
      </c>
      <c r="G6563" s="237"/>
      <c r="H6563" s="239" t="s">
        <v>39</v>
      </c>
      <c r="I6563" s="241"/>
      <c r="J6563" s="237"/>
      <c r="K6563" s="237"/>
      <c r="L6563" s="242"/>
      <c r="M6563" s="243"/>
      <c r="N6563" s="244"/>
      <c r="O6563" s="244"/>
      <c r="P6563" s="244"/>
      <c r="Q6563" s="244"/>
      <c r="R6563" s="244"/>
      <c r="S6563" s="244"/>
      <c r="T6563" s="245"/>
      <c r="U6563" s="13"/>
      <c r="V6563" s="13"/>
      <c r="W6563" s="13"/>
      <c r="X6563" s="13"/>
      <c r="Y6563" s="13"/>
      <c r="Z6563" s="13"/>
      <c r="AA6563" s="13"/>
      <c r="AB6563" s="13"/>
      <c r="AC6563" s="13"/>
      <c r="AD6563" s="13"/>
      <c r="AE6563" s="13"/>
      <c r="AT6563" s="246" t="s">
        <v>252</v>
      </c>
      <c r="AU6563" s="246" t="s">
        <v>93</v>
      </c>
      <c r="AV6563" s="13" t="s">
        <v>23</v>
      </c>
      <c r="AW6563" s="13" t="s">
        <v>46</v>
      </c>
      <c r="AX6563" s="13" t="s">
        <v>85</v>
      </c>
      <c r="AY6563" s="246" t="s">
        <v>241</v>
      </c>
    </row>
    <row r="6564" s="14" customFormat="1">
      <c r="A6564" s="14"/>
      <c r="B6564" s="247"/>
      <c r="C6564" s="248"/>
      <c r="D6564" s="238" t="s">
        <v>252</v>
      </c>
      <c r="E6564" s="249" t="s">
        <v>39</v>
      </c>
      <c r="F6564" s="250" t="s">
        <v>23</v>
      </c>
      <c r="G6564" s="248"/>
      <c r="H6564" s="251">
        <v>1</v>
      </c>
      <c r="I6564" s="252"/>
      <c r="J6564" s="248"/>
      <c r="K6564" s="248"/>
      <c r="L6564" s="253"/>
      <c r="M6564" s="254"/>
      <c r="N6564" s="255"/>
      <c r="O6564" s="255"/>
      <c r="P6564" s="255"/>
      <c r="Q6564" s="255"/>
      <c r="R6564" s="255"/>
      <c r="S6564" s="255"/>
      <c r="T6564" s="256"/>
      <c r="U6564" s="14"/>
      <c r="V6564" s="14"/>
      <c r="W6564" s="14"/>
      <c r="X6564" s="14"/>
      <c r="Y6564" s="14"/>
      <c r="Z6564" s="14"/>
      <c r="AA6564" s="14"/>
      <c r="AB6564" s="14"/>
      <c r="AC6564" s="14"/>
      <c r="AD6564" s="14"/>
      <c r="AE6564" s="14"/>
      <c r="AT6564" s="257" t="s">
        <v>252</v>
      </c>
      <c r="AU6564" s="257" t="s">
        <v>93</v>
      </c>
      <c r="AV6564" s="14" t="s">
        <v>93</v>
      </c>
      <c r="AW6564" s="14" t="s">
        <v>46</v>
      </c>
      <c r="AX6564" s="14" t="s">
        <v>23</v>
      </c>
      <c r="AY6564" s="257" t="s">
        <v>241</v>
      </c>
    </row>
    <row r="6565" s="2" customFormat="1" ht="24.15" customHeight="1">
      <c r="A6565" s="42"/>
      <c r="B6565" s="43"/>
      <c r="C6565" s="218" t="s">
        <v>5968</v>
      </c>
      <c r="D6565" s="218" t="s">
        <v>243</v>
      </c>
      <c r="E6565" s="219" t="s">
        <v>5969</v>
      </c>
      <c r="F6565" s="220" t="s">
        <v>5970</v>
      </c>
      <c r="G6565" s="221" t="s">
        <v>5959</v>
      </c>
      <c r="H6565" s="222">
        <v>1</v>
      </c>
      <c r="I6565" s="223"/>
      <c r="J6565" s="224">
        <f>ROUND(I6565*H6565,2)</f>
        <v>0</v>
      </c>
      <c r="K6565" s="220" t="s">
        <v>39</v>
      </c>
      <c r="L6565" s="48"/>
      <c r="M6565" s="225" t="s">
        <v>39</v>
      </c>
      <c r="N6565" s="226" t="s">
        <v>56</v>
      </c>
      <c r="O6565" s="88"/>
      <c r="P6565" s="227">
        <f>O6565*H6565</f>
        <v>0</v>
      </c>
      <c r="Q6565" s="227">
        <v>0.0023999999999999998</v>
      </c>
      <c r="R6565" s="227">
        <f>Q6565*H6565</f>
        <v>0.0023999999999999998</v>
      </c>
      <c r="S6565" s="227">
        <v>0</v>
      </c>
      <c r="T6565" s="228">
        <f>S6565*H6565</f>
        <v>0</v>
      </c>
      <c r="U6565" s="42"/>
      <c r="V6565" s="42"/>
      <c r="W6565" s="42"/>
      <c r="X6565" s="42"/>
      <c r="Y6565" s="42"/>
      <c r="Z6565" s="42"/>
      <c r="AA6565" s="42"/>
      <c r="AB6565" s="42"/>
      <c r="AC6565" s="42"/>
      <c r="AD6565" s="42"/>
      <c r="AE6565" s="42"/>
      <c r="AR6565" s="229" t="s">
        <v>462</v>
      </c>
      <c r="AT6565" s="229" t="s">
        <v>243</v>
      </c>
      <c r="AU6565" s="229" t="s">
        <v>93</v>
      </c>
      <c r="AY6565" s="20" t="s">
        <v>241</v>
      </c>
      <c r="BE6565" s="230">
        <f>IF(N6565="základní",J6565,0)</f>
        <v>0</v>
      </c>
      <c r="BF6565" s="230">
        <f>IF(N6565="snížená",J6565,0)</f>
        <v>0</v>
      </c>
      <c r="BG6565" s="230">
        <f>IF(N6565="zákl. přenesená",J6565,0)</f>
        <v>0</v>
      </c>
      <c r="BH6565" s="230">
        <f>IF(N6565="sníž. přenesená",J6565,0)</f>
        <v>0</v>
      </c>
      <c r="BI6565" s="230">
        <f>IF(N6565="nulová",J6565,0)</f>
        <v>0</v>
      </c>
      <c r="BJ6565" s="20" t="s">
        <v>23</v>
      </c>
      <c r="BK6565" s="230">
        <f>ROUND(I6565*H6565,2)</f>
        <v>0</v>
      </c>
      <c r="BL6565" s="20" t="s">
        <v>462</v>
      </c>
      <c r="BM6565" s="229" t="s">
        <v>5971</v>
      </c>
    </row>
    <row r="6566" s="2" customFormat="1">
      <c r="A6566" s="42"/>
      <c r="B6566" s="43"/>
      <c r="C6566" s="44"/>
      <c r="D6566" s="238" t="s">
        <v>3418</v>
      </c>
      <c r="E6566" s="44"/>
      <c r="F6566" s="290" t="s">
        <v>5961</v>
      </c>
      <c r="G6566" s="44"/>
      <c r="H6566" s="44"/>
      <c r="I6566" s="233"/>
      <c r="J6566" s="44"/>
      <c r="K6566" s="44"/>
      <c r="L6566" s="48"/>
      <c r="M6566" s="234"/>
      <c r="N6566" s="235"/>
      <c r="O6566" s="88"/>
      <c r="P6566" s="88"/>
      <c r="Q6566" s="88"/>
      <c r="R6566" s="88"/>
      <c r="S6566" s="88"/>
      <c r="T6566" s="89"/>
      <c r="U6566" s="42"/>
      <c r="V6566" s="42"/>
      <c r="W6566" s="42"/>
      <c r="X6566" s="42"/>
      <c r="Y6566" s="42"/>
      <c r="Z6566" s="42"/>
      <c r="AA6566" s="42"/>
      <c r="AB6566" s="42"/>
      <c r="AC6566" s="42"/>
      <c r="AD6566" s="42"/>
      <c r="AE6566" s="42"/>
      <c r="AT6566" s="20" t="s">
        <v>3418</v>
      </c>
      <c r="AU6566" s="20" t="s">
        <v>93</v>
      </c>
    </row>
    <row r="6567" s="13" customFormat="1">
      <c r="A6567" s="13"/>
      <c r="B6567" s="236"/>
      <c r="C6567" s="237"/>
      <c r="D6567" s="238" t="s">
        <v>252</v>
      </c>
      <c r="E6567" s="239" t="s">
        <v>39</v>
      </c>
      <c r="F6567" s="240" t="s">
        <v>5953</v>
      </c>
      <c r="G6567" s="237"/>
      <c r="H6567" s="239" t="s">
        <v>39</v>
      </c>
      <c r="I6567" s="241"/>
      <c r="J6567" s="237"/>
      <c r="K6567" s="237"/>
      <c r="L6567" s="242"/>
      <c r="M6567" s="243"/>
      <c r="N6567" s="244"/>
      <c r="O6567" s="244"/>
      <c r="P6567" s="244"/>
      <c r="Q6567" s="244"/>
      <c r="R6567" s="244"/>
      <c r="S6567" s="244"/>
      <c r="T6567" s="245"/>
      <c r="U6567" s="13"/>
      <c r="V6567" s="13"/>
      <c r="W6567" s="13"/>
      <c r="X6567" s="13"/>
      <c r="Y6567" s="13"/>
      <c r="Z6567" s="13"/>
      <c r="AA6567" s="13"/>
      <c r="AB6567" s="13"/>
      <c r="AC6567" s="13"/>
      <c r="AD6567" s="13"/>
      <c r="AE6567" s="13"/>
      <c r="AT6567" s="246" t="s">
        <v>252</v>
      </c>
      <c r="AU6567" s="246" t="s">
        <v>93</v>
      </c>
      <c r="AV6567" s="13" t="s">
        <v>23</v>
      </c>
      <c r="AW6567" s="13" t="s">
        <v>46</v>
      </c>
      <c r="AX6567" s="13" t="s">
        <v>85</v>
      </c>
      <c r="AY6567" s="246" t="s">
        <v>241</v>
      </c>
    </row>
    <row r="6568" s="13" customFormat="1">
      <c r="A6568" s="13"/>
      <c r="B6568" s="236"/>
      <c r="C6568" s="237"/>
      <c r="D6568" s="238" t="s">
        <v>252</v>
      </c>
      <c r="E6568" s="239" t="s">
        <v>39</v>
      </c>
      <c r="F6568" s="240" t="s">
        <v>5972</v>
      </c>
      <c r="G6568" s="237"/>
      <c r="H6568" s="239" t="s">
        <v>39</v>
      </c>
      <c r="I6568" s="241"/>
      <c r="J6568" s="237"/>
      <c r="K6568" s="237"/>
      <c r="L6568" s="242"/>
      <c r="M6568" s="243"/>
      <c r="N6568" s="244"/>
      <c r="O6568" s="244"/>
      <c r="P6568" s="244"/>
      <c r="Q6568" s="244"/>
      <c r="R6568" s="244"/>
      <c r="S6568" s="244"/>
      <c r="T6568" s="245"/>
      <c r="U6568" s="13"/>
      <c r="V6568" s="13"/>
      <c r="W6568" s="13"/>
      <c r="X6568" s="13"/>
      <c r="Y6568" s="13"/>
      <c r="Z6568" s="13"/>
      <c r="AA6568" s="13"/>
      <c r="AB6568" s="13"/>
      <c r="AC6568" s="13"/>
      <c r="AD6568" s="13"/>
      <c r="AE6568" s="13"/>
      <c r="AT6568" s="246" t="s">
        <v>252</v>
      </c>
      <c r="AU6568" s="246" t="s">
        <v>93</v>
      </c>
      <c r="AV6568" s="13" t="s">
        <v>23</v>
      </c>
      <c r="AW6568" s="13" t="s">
        <v>46</v>
      </c>
      <c r="AX6568" s="13" t="s">
        <v>85</v>
      </c>
      <c r="AY6568" s="246" t="s">
        <v>241</v>
      </c>
    </row>
    <row r="6569" s="13" customFormat="1">
      <c r="A6569" s="13"/>
      <c r="B6569" s="236"/>
      <c r="C6569" s="237"/>
      <c r="D6569" s="238" t="s">
        <v>252</v>
      </c>
      <c r="E6569" s="239" t="s">
        <v>39</v>
      </c>
      <c r="F6569" s="240" t="s">
        <v>5973</v>
      </c>
      <c r="G6569" s="237"/>
      <c r="H6569" s="239" t="s">
        <v>39</v>
      </c>
      <c r="I6569" s="241"/>
      <c r="J6569" s="237"/>
      <c r="K6569" s="237"/>
      <c r="L6569" s="242"/>
      <c r="M6569" s="243"/>
      <c r="N6569" s="244"/>
      <c r="O6569" s="244"/>
      <c r="P6569" s="244"/>
      <c r="Q6569" s="244"/>
      <c r="R6569" s="244"/>
      <c r="S6569" s="244"/>
      <c r="T6569" s="245"/>
      <c r="U6569" s="13"/>
      <c r="V6569" s="13"/>
      <c r="W6569" s="13"/>
      <c r="X6569" s="13"/>
      <c r="Y6569" s="13"/>
      <c r="Z6569" s="13"/>
      <c r="AA6569" s="13"/>
      <c r="AB6569" s="13"/>
      <c r="AC6569" s="13"/>
      <c r="AD6569" s="13"/>
      <c r="AE6569" s="13"/>
      <c r="AT6569" s="246" t="s">
        <v>252</v>
      </c>
      <c r="AU6569" s="246" t="s">
        <v>93</v>
      </c>
      <c r="AV6569" s="13" t="s">
        <v>23</v>
      </c>
      <c r="AW6569" s="13" t="s">
        <v>46</v>
      </c>
      <c r="AX6569" s="13" t="s">
        <v>85</v>
      </c>
      <c r="AY6569" s="246" t="s">
        <v>241</v>
      </c>
    </row>
    <row r="6570" s="13" customFormat="1">
      <c r="A6570" s="13"/>
      <c r="B6570" s="236"/>
      <c r="C6570" s="237"/>
      <c r="D6570" s="238" t="s">
        <v>252</v>
      </c>
      <c r="E6570" s="239" t="s">
        <v>39</v>
      </c>
      <c r="F6570" s="240" t="s">
        <v>5974</v>
      </c>
      <c r="G6570" s="237"/>
      <c r="H6570" s="239" t="s">
        <v>39</v>
      </c>
      <c r="I6570" s="241"/>
      <c r="J6570" s="237"/>
      <c r="K6570" s="237"/>
      <c r="L6570" s="242"/>
      <c r="M6570" s="243"/>
      <c r="N6570" s="244"/>
      <c r="O6570" s="244"/>
      <c r="P6570" s="244"/>
      <c r="Q6570" s="244"/>
      <c r="R6570" s="244"/>
      <c r="S6570" s="244"/>
      <c r="T6570" s="245"/>
      <c r="U6570" s="13"/>
      <c r="V6570" s="13"/>
      <c r="W6570" s="13"/>
      <c r="X6570" s="13"/>
      <c r="Y6570" s="13"/>
      <c r="Z6570" s="13"/>
      <c r="AA6570" s="13"/>
      <c r="AB6570" s="13"/>
      <c r="AC6570" s="13"/>
      <c r="AD6570" s="13"/>
      <c r="AE6570" s="13"/>
      <c r="AT6570" s="246" t="s">
        <v>252</v>
      </c>
      <c r="AU6570" s="246" t="s">
        <v>93</v>
      </c>
      <c r="AV6570" s="13" t="s">
        <v>23</v>
      </c>
      <c r="AW6570" s="13" t="s">
        <v>46</v>
      </c>
      <c r="AX6570" s="13" t="s">
        <v>85</v>
      </c>
      <c r="AY6570" s="246" t="s">
        <v>241</v>
      </c>
    </row>
    <row r="6571" s="14" customFormat="1">
      <c r="A6571" s="14"/>
      <c r="B6571" s="247"/>
      <c r="C6571" s="248"/>
      <c r="D6571" s="238" t="s">
        <v>252</v>
      </c>
      <c r="E6571" s="249" t="s">
        <v>39</v>
      </c>
      <c r="F6571" s="250" t="s">
        <v>23</v>
      </c>
      <c r="G6571" s="248"/>
      <c r="H6571" s="251">
        <v>1</v>
      </c>
      <c r="I6571" s="252"/>
      <c r="J6571" s="248"/>
      <c r="K6571" s="248"/>
      <c r="L6571" s="253"/>
      <c r="M6571" s="254"/>
      <c r="N6571" s="255"/>
      <c r="O6571" s="255"/>
      <c r="P6571" s="255"/>
      <c r="Q6571" s="255"/>
      <c r="R6571" s="255"/>
      <c r="S6571" s="255"/>
      <c r="T6571" s="256"/>
      <c r="U6571" s="14"/>
      <c r="V6571" s="14"/>
      <c r="W6571" s="14"/>
      <c r="X6571" s="14"/>
      <c r="Y6571" s="14"/>
      <c r="Z6571" s="14"/>
      <c r="AA6571" s="14"/>
      <c r="AB6571" s="14"/>
      <c r="AC6571" s="14"/>
      <c r="AD6571" s="14"/>
      <c r="AE6571" s="14"/>
      <c r="AT6571" s="257" t="s">
        <v>252</v>
      </c>
      <c r="AU6571" s="257" t="s">
        <v>93</v>
      </c>
      <c r="AV6571" s="14" t="s">
        <v>93</v>
      </c>
      <c r="AW6571" s="14" t="s">
        <v>46</v>
      </c>
      <c r="AX6571" s="14" t="s">
        <v>23</v>
      </c>
      <c r="AY6571" s="257" t="s">
        <v>241</v>
      </c>
    </row>
    <row r="6572" s="2" customFormat="1" ht="16.5" customHeight="1">
      <c r="A6572" s="42"/>
      <c r="B6572" s="43"/>
      <c r="C6572" s="218" t="s">
        <v>5975</v>
      </c>
      <c r="D6572" s="218" t="s">
        <v>243</v>
      </c>
      <c r="E6572" s="219" t="s">
        <v>5976</v>
      </c>
      <c r="F6572" s="220" t="s">
        <v>5977</v>
      </c>
      <c r="G6572" s="221" t="s">
        <v>515</v>
      </c>
      <c r="H6572" s="222">
        <v>72.299999999999997</v>
      </c>
      <c r="I6572" s="223"/>
      <c r="J6572" s="224">
        <f>ROUND(I6572*H6572,2)</f>
        <v>0</v>
      </c>
      <c r="K6572" s="220" t="s">
        <v>247</v>
      </c>
      <c r="L6572" s="48"/>
      <c r="M6572" s="225" t="s">
        <v>39</v>
      </c>
      <c r="N6572" s="226" t="s">
        <v>56</v>
      </c>
      <c r="O6572" s="88"/>
      <c r="P6572" s="227">
        <f>O6572*H6572</f>
        <v>0</v>
      </c>
      <c r="Q6572" s="227">
        <v>0</v>
      </c>
      <c r="R6572" s="227">
        <f>Q6572*H6572</f>
        <v>0</v>
      </c>
      <c r="S6572" s="227">
        <v>0.002</v>
      </c>
      <c r="T6572" s="228">
        <f>S6572*H6572</f>
        <v>0.14460000000000001</v>
      </c>
      <c r="U6572" s="42"/>
      <c r="V6572" s="42"/>
      <c r="W6572" s="42"/>
      <c r="X6572" s="42"/>
      <c r="Y6572" s="42"/>
      <c r="Z6572" s="42"/>
      <c r="AA6572" s="42"/>
      <c r="AB6572" s="42"/>
      <c r="AC6572" s="42"/>
      <c r="AD6572" s="42"/>
      <c r="AE6572" s="42"/>
      <c r="AR6572" s="229" t="s">
        <v>462</v>
      </c>
      <c r="AT6572" s="229" t="s">
        <v>243</v>
      </c>
      <c r="AU6572" s="229" t="s">
        <v>93</v>
      </c>
      <c r="AY6572" s="20" t="s">
        <v>241</v>
      </c>
      <c r="BE6572" s="230">
        <f>IF(N6572="základní",J6572,0)</f>
        <v>0</v>
      </c>
      <c r="BF6572" s="230">
        <f>IF(N6572="snížená",J6572,0)</f>
        <v>0</v>
      </c>
      <c r="BG6572" s="230">
        <f>IF(N6572="zákl. přenesená",J6572,0)</f>
        <v>0</v>
      </c>
      <c r="BH6572" s="230">
        <f>IF(N6572="sníž. přenesená",J6572,0)</f>
        <v>0</v>
      </c>
      <c r="BI6572" s="230">
        <f>IF(N6572="nulová",J6572,0)</f>
        <v>0</v>
      </c>
      <c r="BJ6572" s="20" t="s">
        <v>23</v>
      </c>
      <c r="BK6572" s="230">
        <f>ROUND(I6572*H6572,2)</f>
        <v>0</v>
      </c>
      <c r="BL6572" s="20" t="s">
        <v>462</v>
      </c>
      <c r="BM6572" s="229" t="s">
        <v>5978</v>
      </c>
    </row>
    <row r="6573" s="2" customFormat="1">
      <c r="A6573" s="42"/>
      <c r="B6573" s="43"/>
      <c r="C6573" s="44"/>
      <c r="D6573" s="231" t="s">
        <v>250</v>
      </c>
      <c r="E6573" s="44"/>
      <c r="F6573" s="232" t="s">
        <v>5979</v>
      </c>
      <c r="G6573" s="44"/>
      <c r="H6573" s="44"/>
      <c r="I6573" s="233"/>
      <c r="J6573" s="44"/>
      <c r="K6573" s="44"/>
      <c r="L6573" s="48"/>
      <c r="M6573" s="234"/>
      <c r="N6573" s="235"/>
      <c r="O6573" s="88"/>
      <c r="P6573" s="88"/>
      <c r="Q6573" s="88"/>
      <c r="R6573" s="88"/>
      <c r="S6573" s="88"/>
      <c r="T6573" s="89"/>
      <c r="U6573" s="42"/>
      <c r="V6573" s="42"/>
      <c r="W6573" s="42"/>
      <c r="X6573" s="42"/>
      <c r="Y6573" s="42"/>
      <c r="Z6573" s="42"/>
      <c r="AA6573" s="42"/>
      <c r="AB6573" s="42"/>
      <c r="AC6573" s="42"/>
      <c r="AD6573" s="42"/>
      <c r="AE6573" s="42"/>
      <c r="AT6573" s="20" t="s">
        <v>250</v>
      </c>
      <c r="AU6573" s="20" t="s">
        <v>93</v>
      </c>
    </row>
    <row r="6574" s="13" customFormat="1">
      <c r="A6574" s="13"/>
      <c r="B6574" s="236"/>
      <c r="C6574" s="237"/>
      <c r="D6574" s="238" t="s">
        <v>252</v>
      </c>
      <c r="E6574" s="239" t="s">
        <v>39</v>
      </c>
      <c r="F6574" s="240" t="s">
        <v>5437</v>
      </c>
      <c r="G6574" s="237"/>
      <c r="H6574" s="239" t="s">
        <v>39</v>
      </c>
      <c r="I6574" s="241"/>
      <c r="J6574" s="237"/>
      <c r="K6574" s="237"/>
      <c r="L6574" s="242"/>
      <c r="M6574" s="243"/>
      <c r="N6574" s="244"/>
      <c r="O6574" s="244"/>
      <c r="P6574" s="244"/>
      <c r="Q6574" s="244"/>
      <c r="R6574" s="244"/>
      <c r="S6574" s="244"/>
      <c r="T6574" s="245"/>
      <c r="U6574" s="13"/>
      <c r="V6574" s="13"/>
      <c r="W6574" s="13"/>
      <c r="X6574" s="13"/>
      <c r="Y6574" s="13"/>
      <c r="Z6574" s="13"/>
      <c r="AA6574" s="13"/>
      <c r="AB6574" s="13"/>
      <c r="AC6574" s="13"/>
      <c r="AD6574" s="13"/>
      <c r="AE6574" s="13"/>
      <c r="AT6574" s="246" t="s">
        <v>252</v>
      </c>
      <c r="AU6574" s="246" t="s">
        <v>93</v>
      </c>
      <c r="AV6574" s="13" t="s">
        <v>23</v>
      </c>
      <c r="AW6574" s="13" t="s">
        <v>46</v>
      </c>
      <c r="AX6574" s="13" t="s">
        <v>85</v>
      </c>
      <c r="AY6574" s="246" t="s">
        <v>241</v>
      </c>
    </row>
    <row r="6575" s="13" customFormat="1">
      <c r="A6575" s="13"/>
      <c r="B6575" s="236"/>
      <c r="C6575" s="237"/>
      <c r="D6575" s="238" t="s">
        <v>252</v>
      </c>
      <c r="E6575" s="239" t="s">
        <v>39</v>
      </c>
      <c r="F6575" s="240" t="s">
        <v>3709</v>
      </c>
      <c r="G6575" s="237"/>
      <c r="H6575" s="239" t="s">
        <v>39</v>
      </c>
      <c r="I6575" s="241"/>
      <c r="J6575" s="237"/>
      <c r="K6575" s="237"/>
      <c r="L6575" s="242"/>
      <c r="M6575" s="243"/>
      <c r="N6575" s="244"/>
      <c r="O6575" s="244"/>
      <c r="P6575" s="244"/>
      <c r="Q6575" s="244"/>
      <c r="R6575" s="244"/>
      <c r="S6575" s="244"/>
      <c r="T6575" s="245"/>
      <c r="U6575" s="13"/>
      <c r="V6575" s="13"/>
      <c r="W6575" s="13"/>
      <c r="X6575" s="13"/>
      <c r="Y6575" s="13"/>
      <c r="Z6575" s="13"/>
      <c r="AA6575" s="13"/>
      <c r="AB6575" s="13"/>
      <c r="AC6575" s="13"/>
      <c r="AD6575" s="13"/>
      <c r="AE6575" s="13"/>
      <c r="AT6575" s="246" t="s">
        <v>252</v>
      </c>
      <c r="AU6575" s="246" t="s">
        <v>93</v>
      </c>
      <c r="AV6575" s="13" t="s">
        <v>23</v>
      </c>
      <c r="AW6575" s="13" t="s">
        <v>46</v>
      </c>
      <c r="AX6575" s="13" t="s">
        <v>85</v>
      </c>
      <c r="AY6575" s="246" t="s">
        <v>241</v>
      </c>
    </row>
    <row r="6576" s="13" customFormat="1">
      <c r="A6576" s="13"/>
      <c r="B6576" s="236"/>
      <c r="C6576" s="237"/>
      <c r="D6576" s="238" t="s">
        <v>252</v>
      </c>
      <c r="E6576" s="239" t="s">
        <v>39</v>
      </c>
      <c r="F6576" s="240" t="s">
        <v>3869</v>
      </c>
      <c r="G6576" s="237"/>
      <c r="H6576" s="239" t="s">
        <v>39</v>
      </c>
      <c r="I6576" s="241"/>
      <c r="J6576" s="237"/>
      <c r="K6576" s="237"/>
      <c r="L6576" s="242"/>
      <c r="M6576" s="243"/>
      <c r="N6576" s="244"/>
      <c r="O6576" s="244"/>
      <c r="P6576" s="244"/>
      <c r="Q6576" s="244"/>
      <c r="R6576" s="244"/>
      <c r="S6576" s="244"/>
      <c r="T6576" s="245"/>
      <c r="U6576" s="13"/>
      <c r="V6576" s="13"/>
      <c r="W6576" s="13"/>
      <c r="X6576" s="13"/>
      <c r="Y6576" s="13"/>
      <c r="Z6576" s="13"/>
      <c r="AA6576" s="13"/>
      <c r="AB6576" s="13"/>
      <c r="AC6576" s="13"/>
      <c r="AD6576" s="13"/>
      <c r="AE6576" s="13"/>
      <c r="AT6576" s="246" t="s">
        <v>252</v>
      </c>
      <c r="AU6576" s="246" t="s">
        <v>93</v>
      </c>
      <c r="AV6576" s="13" t="s">
        <v>23</v>
      </c>
      <c r="AW6576" s="13" t="s">
        <v>46</v>
      </c>
      <c r="AX6576" s="13" t="s">
        <v>85</v>
      </c>
      <c r="AY6576" s="246" t="s">
        <v>241</v>
      </c>
    </row>
    <row r="6577" s="14" customFormat="1">
      <c r="A6577" s="14"/>
      <c r="B6577" s="247"/>
      <c r="C6577" s="248"/>
      <c r="D6577" s="238" t="s">
        <v>252</v>
      </c>
      <c r="E6577" s="249" t="s">
        <v>39</v>
      </c>
      <c r="F6577" s="250" t="s">
        <v>5438</v>
      </c>
      <c r="G6577" s="248"/>
      <c r="H6577" s="251">
        <v>2.7000000000000002</v>
      </c>
      <c r="I6577" s="252"/>
      <c r="J6577" s="248"/>
      <c r="K6577" s="248"/>
      <c r="L6577" s="253"/>
      <c r="M6577" s="254"/>
      <c r="N6577" s="255"/>
      <c r="O6577" s="255"/>
      <c r="P6577" s="255"/>
      <c r="Q6577" s="255"/>
      <c r="R6577" s="255"/>
      <c r="S6577" s="255"/>
      <c r="T6577" s="256"/>
      <c r="U6577" s="14"/>
      <c r="V6577" s="14"/>
      <c r="W6577" s="14"/>
      <c r="X6577" s="14"/>
      <c r="Y6577" s="14"/>
      <c r="Z6577" s="14"/>
      <c r="AA6577" s="14"/>
      <c r="AB6577" s="14"/>
      <c r="AC6577" s="14"/>
      <c r="AD6577" s="14"/>
      <c r="AE6577" s="14"/>
      <c r="AT6577" s="257" t="s">
        <v>252</v>
      </c>
      <c r="AU6577" s="257" t="s">
        <v>93</v>
      </c>
      <c r="AV6577" s="14" t="s">
        <v>93</v>
      </c>
      <c r="AW6577" s="14" t="s">
        <v>46</v>
      </c>
      <c r="AX6577" s="14" t="s">
        <v>85</v>
      </c>
      <c r="AY6577" s="257" t="s">
        <v>241</v>
      </c>
    </row>
    <row r="6578" s="14" customFormat="1">
      <c r="A6578" s="14"/>
      <c r="B6578" s="247"/>
      <c r="C6578" s="248"/>
      <c r="D6578" s="238" t="s">
        <v>252</v>
      </c>
      <c r="E6578" s="249" t="s">
        <v>39</v>
      </c>
      <c r="F6578" s="250" t="s">
        <v>5439</v>
      </c>
      <c r="G6578" s="248"/>
      <c r="H6578" s="251">
        <v>1.2</v>
      </c>
      <c r="I6578" s="252"/>
      <c r="J6578" s="248"/>
      <c r="K6578" s="248"/>
      <c r="L6578" s="253"/>
      <c r="M6578" s="254"/>
      <c r="N6578" s="255"/>
      <c r="O6578" s="255"/>
      <c r="P6578" s="255"/>
      <c r="Q6578" s="255"/>
      <c r="R6578" s="255"/>
      <c r="S6578" s="255"/>
      <c r="T6578" s="256"/>
      <c r="U6578" s="14"/>
      <c r="V6578" s="14"/>
      <c r="W6578" s="14"/>
      <c r="X6578" s="14"/>
      <c r="Y6578" s="14"/>
      <c r="Z6578" s="14"/>
      <c r="AA6578" s="14"/>
      <c r="AB6578" s="14"/>
      <c r="AC6578" s="14"/>
      <c r="AD6578" s="14"/>
      <c r="AE6578" s="14"/>
      <c r="AT6578" s="257" t="s">
        <v>252</v>
      </c>
      <c r="AU6578" s="257" t="s">
        <v>93</v>
      </c>
      <c r="AV6578" s="14" t="s">
        <v>93</v>
      </c>
      <c r="AW6578" s="14" t="s">
        <v>46</v>
      </c>
      <c r="AX6578" s="14" t="s">
        <v>85</v>
      </c>
      <c r="AY6578" s="257" t="s">
        <v>241</v>
      </c>
    </row>
    <row r="6579" s="14" customFormat="1">
      <c r="A6579" s="14"/>
      <c r="B6579" s="247"/>
      <c r="C6579" s="248"/>
      <c r="D6579" s="238" t="s">
        <v>252</v>
      </c>
      <c r="E6579" s="249" t="s">
        <v>39</v>
      </c>
      <c r="F6579" s="250" t="s">
        <v>5440</v>
      </c>
      <c r="G6579" s="248"/>
      <c r="H6579" s="251">
        <v>1.8</v>
      </c>
      <c r="I6579" s="252"/>
      <c r="J6579" s="248"/>
      <c r="K6579" s="248"/>
      <c r="L6579" s="253"/>
      <c r="M6579" s="254"/>
      <c r="N6579" s="255"/>
      <c r="O6579" s="255"/>
      <c r="P6579" s="255"/>
      <c r="Q6579" s="255"/>
      <c r="R6579" s="255"/>
      <c r="S6579" s="255"/>
      <c r="T6579" s="256"/>
      <c r="U6579" s="14"/>
      <c r="V6579" s="14"/>
      <c r="W6579" s="14"/>
      <c r="X6579" s="14"/>
      <c r="Y6579" s="14"/>
      <c r="Z6579" s="14"/>
      <c r="AA6579" s="14"/>
      <c r="AB6579" s="14"/>
      <c r="AC6579" s="14"/>
      <c r="AD6579" s="14"/>
      <c r="AE6579" s="14"/>
      <c r="AT6579" s="257" t="s">
        <v>252</v>
      </c>
      <c r="AU6579" s="257" t="s">
        <v>93</v>
      </c>
      <c r="AV6579" s="14" t="s">
        <v>93</v>
      </c>
      <c r="AW6579" s="14" t="s">
        <v>46</v>
      </c>
      <c r="AX6579" s="14" t="s">
        <v>85</v>
      </c>
      <c r="AY6579" s="257" t="s">
        <v>241</v>
      </c>
    </row>
    <row r="6580" s="14" customFormat="1">
      <c r="A6580" s="14"/>
      <c r="B6580" s="247"/>
      <c r="C6580" s="248"/>
      <c r="D6580" s="238" t="s">
        <v>252</v>
      </c>
      <c r="E6580" s="249" t="s">
        <v>39</v>
      </c>
      <c r="F6580" s="250" t="s">
        <v>5980</v>
      </c>
      <c r="G6580" s="248"/>
      <c r="H6580" s="251">
        <v>2.3999999999999999</v>
      </c>
      <c r="I6580" s="252"/>
      <c r="J6580" s="248"/>
      <c r="K6580" s="248"/>
      <c r="L6580" s="253"/>
      <c r="M6580" s="254"/>
      <c r="N6580" s="255"/>
      <c r="O6580" s="255"/>
      <c r="P6580" s="255"/>
      <c r="Q6580" s="255"/>
      <c r="R6580" s="255"/>
      <c r="S6580" s="255"/>
      <c r="T6580" s="256"/>
      <c r="U6580" s="14"/>
      <c r="V6580" s="14"/>
      <c r="W6580" s="14"/>
      <c r="X6580" s="14"/>
      <c r="Y6580" s="14"/>
      <c r="Z6580" s="14"/>
      <c r="AA6580" s="14"/>
      <c r="AB6580" s="14"/>
      <c r="AC6580" s="14"/>
      <c r="AD6580" s="14"/>
      <c r="AE6580" s="14"/>
      <c r="AT6580" s="257" t="s">
        <v>252</v>
      </c>
      <c r="AU6580" s="257" t="s">
        <v>93</v>
      </c>
      <c r="AV6580" s="14" t="s">
        <v>93</v>
      </c>
      <c r="AW6580" s="14" t="s">
        <v>46</v>
      </c>
      <c r="AX6580" s="14" t="s">
        <v>85</v>
      </c>
      <c r="AY6580" s="257" t="s">
        <v>241</v>
      </c>
    </row>
    <row r="6581" s="13" customFormat="1">
      <c r="A6581" s="13"/>
      <c r="B6581" s="236"/>
      <c r="C6581" s="237"/>
      <c r="D6581" s="238" t="s">
        <v>252</v>
      </c>
      <c r="E6581" s="239" t="s">
        <v>39</v>
      </c>
      <c r="F6581" s="240" t="s">
        <v>3870</v>
      </c>
      <c r="G6581" s="237"/>
      <c r="H6581" s="239" t="s">
        <v>39</v>
      </c>
      <c r="I6581" s="241"/>
      <c r="J6581" s="237"/>
      <c r="K6581" s="237"/>
      <c r="L6581" s="242"/>
      <c r="M6581" s="243"/>
      <c r="N6581" s="244"/>
      <c r="O6581" s="244"/>
      <c r="P6581" s="244"/>
      <c r="Q6581" s="244"/>
      <c r="R6581" s="244"/>
      <c r="S6581" s="244"/>
      <c r="T6581" s="245"/>
      <c r="U6581" s="13"/>
      <c r="V6581" s="13"/>
      <c r="W6581" s="13"/>
      <c r="X6581" s="13"/>
      <c r="Y6581" s="13"/>
      <c r="Z6581" s="13"/>
      <c r="AA6581" s="13"/>
      <c r="AB6581" s="13"/>
      <c r="AC6581" s="13"/>
      <c r="AD6581" s="13"/>
      <c r="AE6581" s="13"/>
      <c r="AT6581" s="246" t="s">
        <v>252</v>
      </c>
      <c r="AU6581" s="246" t="s">
        <v>93</v>
      </c>
      <c r="AV6581" s="13" t="s">
        <v>23</v>
      </c>
      <c r="AW6581" s="13" t="s">
        <v>46</v>
      </c>
      <c r="AX6581" s="13" t="s">
        <v>85</v>
      </c>
      <c r="AY6581" s="246" t="s">
        <v>241</v>
      </c>
    </row>
    <row r="6582" s="14" customFormat="1">
      <c r="A6582" s="14"/>
      <c r="B6582" s="247"/>
      <c r="C6582" s="248"/>
      <c r="D6582" s="238" t="s">
        <v>252</v>
      </c>
      <c r="E6582" s="249" t="s">
        <v>39</v>
      </c>
      <c r="F6582" s="250" t="s">
        <v>5441</v>
      </c>
      <c r="G6582" s="248"/>
      <c r="H6582" s="251">
        <v>2.3999999999999999</v>
      </c>
      <c r="I6582" s="252"/>
      <c r="J6582" s="248"/>
      <c r="K6582" s="248"/>
      <c r="L6582" s="253"/>
      <c r="M6582" s="254"/>
      <c r="N6582" s="255"/>
      <c r="O6582" s="255"/>
      <c r="P6582" s="255"/>
      <c r="Q6582" s="255"/>
      <c r="R6582" s="255"/>
      <c r="S6582" s="255"/>
      <c r="T6582" s="256"/>
      <c r="U6582" s="14"/>
      <c r="V6582" s="14"/>
      <c r="W6582" s="14"/>
      <c r="X6582" s="14"/>
      <c r="Y6582" s="14"/>
      <c r="Z6582" s="14"/>
      <c r="AA6582" s="14"/>
      <c r="AB6582" s="14"/>
      <c r="AC6582" s="14"/>
      <c r="AD6582" s="14"/>
      <c r="AE6582" s="14"/>
      <c r="AT6582" s="257" t="s">
        <v>252</v>
      </c>
      <c r="AU6582" s="257" t="s">
        <v>93</v>
      </c>
      <c r="AV6582" s="14" t="s">
        <v>93</v>
      </c>
      <c r="AW6582" s="14" t="s">
        <v>46</v>
      </c>
      <c r="AX6582" s="14" t="s">
        <v>85</v>
      </c>
      <c r="AY6582" s="257" t="s">
        <v>241</v>
      </c>
    </row>
    <row r="6583" s="14" customFormat="1">
      <c r="A6583" s="14"/>
      <c r="B6583" s="247"/>
      <c r="C6583" s="248"/>
      <c r="D6583" s="238" t="s">
        <v>252</v>
      </c>
      <c r="E6583" s="249" t="s">
        <v>39</v>
      </c>
      <c r="F6583" s="250" t="s">
        <v>5442</v>
      </c>
      <c r="G6583" s="248"/>
      <c r="H6583" s="251">
        <v>6</v>
      </c>
      <c r="I6583" s="252"/>
      <c r="J6583" s="248"/>
      <c r="K6583" s="248"/>
      <c r="L6583" s="253"/>
      <c r="M6583" s="254"/>
      <c r="N6583" s="255"/>
      <c r="O6583" s="255"/>
      <c r="P6583" s="255"/>
      <c r="Q6583" s="255"/>
      <c r="R6583" s="255"/>
      <c r="S6583" s="255"/>
      <c r="T6583" s="256"/>
      <c r="U6583" s="14"/>
      <c r="V6583" s="14"/>
      <c r="W6583" s="14"/>
      <c r="X6583" s="14"/>
      <c r="Y6583" s="14"/>
      <c r="Z6583" s="14"/>
      <c r="AA6583" s="14"/>
      <c r="AB6583" s="14"/>
      <c r="AC6583" s="14"/>
      <c r="AD6583" s="14"/>
      <c r="AE6583" s="14"/>
      <c r="AT6583" s="257" t="s">
        <v>252</v>
      </c>
      <c r="AU6583" s="257" t="s">
        <v>93</v>
      </c>
      <c r="AV6583" s="14" t="s">
        <v>93</v>
      </c>
      <c r="AW6583" s="14" t="s">
        <v>46</v>
      </c>
      <c r="AX6583" s="14" t="s">
        <v>85</v>
      </c>
      <c r="AY6583" s="257" t="s">
        <v>241</v>
      </c>
    </row>
    <row r="6584" s="14" customFormat="1">
      <c r="A6584" s="14"/>
      <c r="B6584" s="247"/>
      <c r="C6584" s="248"/>
      <c r="D6584" s="238" t="s">
        <v>252</v>
      </c>
      <c r="E6584" s="249" t="s">
        <v>39</v>
      </c>
      <c r="F6584" s="250" t="s">
        <v>5443</v>
      </c>
      <c r="G6584" s="248"/>
      <c r="H6584" s="251">
        <v>2.3999999999999999</v>
      </c>
      <c r="I6584" s="252"/>
      <c r="J6584" s="248"/>
      <c r="K6584" s="248"/>
      <c r="L6584" s="253"/>
      <c r="M6584" s="254"/>
      <c r="N6584" s="255"/>
      <c r="O6584" s="255"/>
      <c r="P6584" s="255"/>
      <c r="Q6584" s="255"/>
      <c r="R6584" s="255"/>
      <c r="S6584" s="255"/>
      <c r="T6584" s="256"/>
      <c r="U6584" s="14"/>
      <c r="V6584" s="14"/>
      <c r="W6584" s="14"/>
      <c r="X6584" s="14"/>
      <c r="Y6584" s="14"/>
      <c r="Z6584" s="14"/>
      <c r="AA6584" s="14"/>
      <c r="AB6584" s="14"/>
      <c r="AC6584" s="14"/>
      <c r="AD6584" s="14"/>
      <c r="AE6584" s="14"/>
      <c r="AT6584" s="257" t="s">
        <v>252</v>
      </c>
      <c r="AU6584" s="257" t="s">
        <v>93</v>
      </c>
      <c r="AV6584" s="14" t="s">
        <v>93</v>
      </c>
      <c r="AW6584" s="14" t="s">
        <v>46</v>
      </c>
      <c r="AX6584" s="14" t="s">
        <v>85</v>
      </c>
      <c r="AY6584" s="257" t="s">
        <v>241</v>
      </c>
    </row>
    <row r="6585" s="13" customFormat="1">
      <c r="A6585" s="13"/>
      <c r="B6585" s="236"/>
      <c r="C6585" s="237"/>
      <c r="D6585" s="238" t="s">
        <v>252</v>
      </c>
      <c r="E6585" s="239" t="s">
        <v>39</v>
      </c>
      <c r="F6585" s="240" t="s">
        <v>3885</v>
      </c>
      <c r="G6585" s="237"/>
      <c r="H6585" s="239" t="s">
        <v>39</v>
      </c>
      <c r="I6585" s="241"/>
      <c r="J6585" s="237"/>
      <c r="K6585" s="237"/>
      <c r="L6585" s="242"/>
      <c r="M6585" s="243"/>
      <c r="N6585" s="244"/>
      <c r="O6585" s="244"/>
      <c r="P6585" s="244"/>
      <c r="Q6585" s="244"/>
      <c r="R6585" s="244"/>
      <c r="S6585" s="244"/>
      <c r="T6585" s="245"/>
      <c r="U6585" s="13"/>
      <c r="V6585" s="13"/>
      <c r="W6585" s="13"/>
      <c r="X6585" s="13"/>
      <c r="Y6585" s="13"/>
      <c r="Z6585" s="13"/>
      <c r="AA6585" s="13"/>
      <c r="AB6585" s="13"/>
      <c r="AC6585" s="13"/>
      <c r="AD6585" s="13"/>
      <c r="AE6585" s="13"/>
      <c r="AT6585" s="246" t="s">
        <v>252</v>
      </c>
      <c r="AU6585" s="246" t="s">
        <v>93</v>
      </c>
      <c r="AV6585" s="13" t="s">
        <v>23</v>
      </c>
      <c r="AW6585" s="13" t="s">
        <v>46</v>
      </c>
      <c r="AX6585" s="13" t="s">
        <v>85</v>
      </c>
      <c r="AY6585" s="246" t="s">
        <v>241</v>
      </c>
    </row>
    <row r="6586" s="14" customFormat="1">
      <c r="A6586" s="14"/>
      <c r="B6586" s="247"/>
      <c r="C6586" s="248"/>
      <c r="D6586" s="238" t="s">
        <v>252</v>
      </c>
      <c r="E6586" s="249" t="s">
        <v>39</v>
      </c>
      <c r="F6586" s="250" t="s">
        <v>5444</v>
      </c>
      <c r="G6586" s="248"/>
      <c r="H6586" s="251">
        <v>3</v>
      </c>
      <c r="I6586" s="252"/>
      <c r="J6586" s="248"/>
      <c r="K6586" s="248"/>
      <c r="L6586" s="253"/>
      <c r="M6586" s="254"/>
      <c r="N6586" s="255"/>
      <c r="O6586" s="255"/>
      <c r="P6586" s="255"/>
      <c r="Q6586" s="255"/>
      <c r="R6586" s="255"/>
      <c r="S6586" s="255"/>
      <c r="T6586" s="256"/>
      <c r="U6586" s="14"/>
      <c r="V6586" s="14"/>
      <c r="W6586" s="14"/>
      <c r="X6586" s="14"/>
      <c r="Y6586" s="14"/>
      <c r="Z6586" s="14"/>
      <c r="AA6586" s="14"/>
      <c r="AB6586" s="14"/>
      <c r="AC6586" s="14"/>
      <c r="AD6586" s="14"/>
      <c r="AE6586" s="14"/>
      <c r="AT6586" s="257" t="s">
        <v>252</v>
      </c>
      <c r="AU6586" s="257" t="s">
        <v>93</v>
      </c>
      <c r="AV6586" s="14" t="s">
        <v>93</v>
      </c>
      <c r="AW6586" s="14" t="s">
        <v>46</v>
      </c>
      <c r="AX6586" s="14" t="s">
        <v>85</v>
      </c>
      <c r="AY6586" s="257" t="s">
        <v>241</v>
      </c>
    </row>
    <row r="6587" s="13" customFormat="1">
      <c r="A6587" s="13"/>
      <c r="B6587" s="236"/>
      <c r="C6587" s="237"/>
      <c r="D6587" s="238" t="s">
        <v>252</v>
      </c>
      <c r="E6587" s="239" t="s">
        <v>39</v>
      </c>
      <c r="F6587" s="240" t="s">
        <v>3871</v>
      </c>
      <c r="G6587" s="237"/>
      <c r="H6587" s="239" t="s">
        <v>39</v>
      </c>
      <c r="I6587" s="241"/>
      <c r="J6587" s="237"/>
      <c r="K6587" s="237"/>
      <c r="L6587" s="242"/>
      <c r="M6587" s="243"/>
      <c r="N6587" s="244"/>
      <c r="O6587" s="244"/>
      <c r="P6587" s="244"/>
      <c r="Q6587" s="244"/>
      <c r="R6587" s="244"/>
      <c r="S6587" s="244"/>
      <c r="T6587" s="245"/>
      <c r="U6587" s="13"/>
      <c r="V6587" s="13"/>
      <c r="W6587" s="13"/>
      <c r="X6587" s="13"/>
      <c r="Y6587" s="13"/>
      <c r="Z6587" s="13"/>
      <c r="AA6587" s="13"/>
      <c r="AB6587" s="13"/>
      <c r="AC6587" s="13"/>
      <c r="AD6587" s="13"/>
      <c r="AE6587" s="13"/>
      <c r="AT6587" s="246" t="s">
        <v>252</v>
      </c>
      <c r="AU6587" s="246" t="s">
        <v>93</v>
      </c>
      <c r="AV6587" s="13" t="s">
        <v>23</v>
      </c>
      <c r="AW6587" s="13" t="s">
        <v>46</v>
      </c>
      <c r="AX6587" s="13" t="s">
        <v>85</v>
      </c>
      <c r="AY6587" s="246" t="s">
        <v>241</v>
      </c>
    </row>
    <row r="6588" s="14" customFormat="1">
      <c r="A6588" s="14"/>
      <c r="B6588" s="247"/>
      <c r="C6588" s="248"/>
      <c r="D6588" s="238" t="s">
        <v>252</v>
      </c>
      <c r="E6588" s="249" t="s">
        <v>39</v>
      </c>
      <c r="F6588" s="250" t="s">
        <v>5445</v>
      </c>
      <c r="G6588" s="248"/>
      <c r="H6588" s="251">
        <v>1.8</v>
      </c>
      <c r="I6588" s="252"/>
      <c r="J6588" s="248"/>
      <c r="K6588" s="248"/>
      <c r="L6588" s="253"/>
      <c r="M6588" s="254"/>
      <c r="N6588" s="255"/>
      <c r="O6588" s="255"/>
      <c r="P6588" s="255"/>
      <c r="Q6588" s="255"/>
      <c r="R6588" s="255"/>
      <c r="S6588" s="255"/>
      <c r="T6588" s="256"/>
      <c r="U6588" s="14"/>
      <c r="V6588" s="14"/>
      <c r="W6588" s="14"/>
      <c r="X6588" s="14"/>
      <c r="Y6588" s="14"/>
      <c r="Z6588" s="14"/>
      <c r="AA6588" s="14"/>
      <c r="AB6588" s="14"/>
      <c r="AC6588" s="14"/>
      <c r="AD6588" s="14"/>
      <c r="AE6588" s="14"/>
      <c r="AT6588" s="257" t="s">
        <v>252</v>
      </c>
      <c r="AU6588" s="257" t="s">
        <v>93</v>
      </c>
      <c r="AV6588" s="14" t="s">
        <v>93</v>
      </c>
      <c r="AW6588" s="14" t="s">
        <v>46</v>
      </c>
      <c r="AX6588" s="14" t="s">
        <v>85</v>
      </c>
      <c r="AY6588" s="257" t="s">
        <v>241</v>
      </c>
    </row>
    <row r="6589" s="14" customFormat="1">
      <c r="A6589" s="14"/>
      <c r="B6589" s="247"/>
      <c r="C6589" s="248"/>
      <c r="D6589" s="238" t="s">
        <v>252</v>
      </c>
      <c r="E6589" s="249" t="s">
        <v>39</v>
      </c>
      <c r="F6589" s="250" t="s">
        <v>5446</v>
      </c>
      <c r="G6589" s="248"/>
      <c r="H6589" s="251">
        <v>1.8</v>
      </c>
      <c r="I6589" s="252"/>
      <c r="J6589" s="248"/>
      <c r="K6589" s="248"/>
      <c r="L6589" s="253"/>
      <c r="M6589" s="254"/>
      <c r="N6589" s="255"/>
      <c r="O6589" s="255"/>
      <c r="P6589" s="255"/>
      <c r="Q6589" s="255"/>
      <c r="R6589" s="255"/>
      <c r="S6589" s="255"/>
      <c r="T6589" s="256"/>
      <c r="U6589" s="14"/>
      <c r="V6589" s="14"/>
      <c r="W6589" s="14"/>
      <c r="X6589" s="14"/>
      <c r="Y6589" s="14"/>
      <c r="Z6589" s="14"/>
      <c r="AA6589" s="14"/>
      <c r="AB6589" s="14"/>
      <c r="AC6589" s="14"/>
      <c r="AD6589" s="14"/>
      <c r="AE6589" s="14"/>
      <c r="AT6589" s="257" t="s">
        <v>252</v>
      </c>
      <c r="AU6589" s="257" t="s">
        <v>93</v>
      </c>
      <c r="AV6589" s="14" t="s">
        <v>93</v>
      </c>
      <c r="AW6589" s="14" t="s">
        <v>46</v>
      </c>
      <c r="AX6589" s="14" t="s">
        <v>85</v>
      </c>
      <c r="AY6589" s="257" t="s">
        <v>241</v>
      </c>
    </row>
    <row r="6590" s="13" customFormat="1">
      <c r="A6590" s="13"/>
      <c r="B6590" s="236"/>
      <c r="C6590" s="237"/>
      <c r="D6590" s="238" t="s">
        <v>252</v>
      </c>
      <c r="E6590" s="239" t="s">
        <v>39</v>
      </c>
      <c r="F6590" s="240" t="s">
        <v>3887</v>
      </c>
      <c r="G6590" s="237"/>
      <c r="H6590" s="239" t="s">
        <v>39</v>
      </c>
      <c r="I6590" s="241"/>
      <c r="J6590" s="237"/>
      <c r="K6590" s="237"/>
      <c r="L6590" s="242"/>
      <c r="M6590" s="243"/>
      <c r="N6590" s="244"/>
      <c r="O6590" s="244"/>
      <c r="P6590" s="244"/>
      <c r="Q6590" s="244"/>
      <c r="R6590" s="244"/>
      <c r="S6590" s="244"/>
      <c r="T6590" s="245"/>
      <c r="U6590" s="13"/>
      <c r="V6590" s="13"/>
      <c r="W6590" s="13"/>
      <c r="X6590" s="13"/>
      <c r="Y6590" s="13"/>
      <c r="Z6590" s="13"/>
      <c r="AA6590" s="13"/>
      <c r="AB6590" s="13"/>
      <c r="AC6590" s="13"/>
      <c r="AD6590" s="13"/>
      <c r="AE6590" s="13"/>
      <c r="AT6590" s="246" t="s">
        <v>252</v>
      </c>
      <c r="AU6590" s="246" t="s">
        <v>93</v>
      </c>
      <c r="AV6590" s="13" t="s">
        <v>23</v>
      </c>
      <c r="AW6590" s="13" t="s">
        <v>46</v>
      </c>
      <c r="AX6590" s="13" t="s">
        <v>85</v>
      </c>
      <c r="AY6590" s="246" t="s">
        <v>241</v>
      </c>
    </row>
    <row r="6591" s="14" customFormat="1">
      <c r="A6591" s="14"/>
      <c r="B6591" s="247"/>
      <c r="C6591" s="248"/>
      <c r="D6591" s="238" t="s">
        <v>252</v>
      </c>
      <c r="E6591" s="249" t="s">
        <v>39</v>
      </c>
      <c r="F6591" s="250" t="s">
        <v>5447</v>
      </c>
      <c r="G6591" s="248"/>
      <c r="H6591" s="251">
        <v>1.5</v>
      </c>
      <c r="I6591" s="252"/>
      <c r="J6591" s="248"/>
      <c r="K6591" s="248"/>
      <c r="L6591" s="253"/>
      <c r="M6591" s="254"/>
      <c r="N6591" s="255"/>
      <c r="O6591" s="255"/>
      <c r="P6591" s="255"/>
      <c r="Q6591" s="255"/>
      <c r="R6591" s="255"/>
      <c r="S6591" s="255"/>
      <c r="T6591" s="256"/>
      <c r="U6591" s="14"/>
      <c r="V6591" s="14"/>
      <c r="W6591" s="14"/>
      <c r="X6591" s="14"/>
      <c r="Y6591" s="14"/>
      <c r="Z6591" s="14"/>
      <c r="AA6591" s="14"/>
      <c r="AB6591" s="14"/>
      <c r="AC6591" s="14"/>
      <c r="AD6591" s="14"/>
      <c r="AE6591" s="14"/>
      <c r="AT6591" s="257" t="s">
        <v>252</v>
      </c>
      <c r="AU6591" s="257" t="s">
        <v>93</v>
      </c>
      <c r="AV6591" s="14" t="s">
        <v>93</v>
      </c>
      <c r="AW6591" s="14" t="s">
        <v>46</v>
      </c>
      <c r="AX6591" s="14" t="s">
        <v>85</v>
      </c>
      <c r="AY6591" s="257" t="s">
        <v>241</v>
      </c>
    </row>
    <row r="6592" s="14" customFormat="1">
      <c r="A6592" s="14"/>
      <c r="B6592" s="247"/>
      <c r="C6592" s="248"/>
      <c r="D6592" s="238" t="s">
        <v>252</v>
      </c>
      <c r="E6592" s="249" t="s">
        <v>39</v>
      </c>
      <c r="F6592" s="250" t="s">
        <v>5448</v>
      </c>
      <c r="G6592" s="248"/>
      <c r="H6592" s="251">
        <v>14.4</v>
      </c>
      <c r="I6592" s="252"/>
      <c r="J6592" s="248"/>
      <c r="K6592" s="248"/>
      <c r="L6592" s="253"/>
      <c r="M6592" s="254"/>
      <c r="N6592" s="255"/>
      <c r="O6592" s="255"/>
      <c r="P6592" s="255"/>
      <c r="Q6592" s="255"/>
      <c r="R6592" s="255"/>
      <c r="S6592" s="255"/>
      <c r="T6592" s="256"/>
      <c r="U6592" s="14"/>
      <c r="V6592" s="14"/>
      <c r="W6592" s="14"/>
      <c r="X6592" s="14"/>
      <c r="Y6592" s="14"/>
      <c r="Z6592" s="14"/>
      <c r="AA6592" s="14"/>
      <c r="AB6592" s="14"/>
      <c r="AC6592" s="14"/>
      <c r="AD6592" s="14"/>
      <c r="AE6592" s="14"/>
      <c r="AT6592" s="257" t="s">
        <v>252</v>
      </c>
      <c r="AU6592" s="257" t="s">
        <v>93</v>
      </c>
      <c r="AV6592" s="14" t="s">
        <v>93</v>
      </c>
      <c r="AW6592" s="14" t="s">
        <v>46</v>
      </c>
      <c r="AX6592" s="14" t="s">
        <v>85</v>
      </c>
      <c r="AY6592" s="257" t="s">
        <v>241</v>
      </c>
    </row>
    <row r="6593" s="13" customFormat="1">
      <c r="A6593" s="13"/>
      <c r="B6593" s="236"/>
      <c r="C6593" s="237"/>
      <c r="D6593" s="238" t="s">
        <v>252</v>
      </c>
      <c r="E6593" s="239" t="s">
        <v>39</v>
      </c>
      <c r="F6593" s="240" t="s">
        <v>2443</v>
      </c>
      <c r="G6593" s="237"/>
      <c r="H6593" s="239" t="s">
        <v>39</v>
      </c>
      <c r="I6593" s="241"/>
      <c r="J6593" s="237"/>
      <c r="K6593" s="237"/>
      <c r="L6593" s="242"/>
      <c r="M6593" s="243"/>
      <c r="N6593" s="244"/>
      <c r="O6593" s="244"/>
      <c r="P6593" s="244"/>
      <c r="Q6593" s="244"/>
      <c r="R6593" s="244"/>
      <c r="S6593" s="244"/>
      <c r="T6593" s="245"/>
      <c r="U6593" s="13"/>
      <c r="V6593" s="13"/>
      <c r="W6593" s="13"/>
      <c r="X6593" s="13"/>
      <c r="Y6593" s="13"/>
      <c r="Z6593" s="13"/>
      <c r="AA6593" s="13"/>
      <c r="AB6593" s="13"/>
      <c r="AC6593" s="13"/>
      <c r="AD6593" s="13"/>
      <c r="AE6593" s="13"/>
      <c r="AT6593" s="246" t="s">
        <v>252</v>
      </c>
      <c r="AU6593" s="246" t="s">
        <v>93</v>
      </c>
      <c r="AV6593" s="13" t="s">
        <v>23</v>
      </c>
      <c r="AW6593" s="13" t="s">
        <v>46</v>
      </c>
      <c r="AX6593" s="13" t="s">
        <v>85</v>
      </c>
      <c r="AY6593" s="246" t="s">
        <v>241</v>
      </c>
    </row>
    <row r="6594" s="13" customFormat="1">
      <c r="A6594" s="13"/>
      <c r="B6594" s="236"/>
      <c r="C6594" s="237"/>
      <c r="D6594" s="238" t="s">
        <v>252</v>
      </c>
      <c r="E6594" s="239" t="s">
        <v>39</v>
      </c>
      <c r="F6594" s="240" t="s">
        <v>3869</v>
      </c>
      <c r="G6594" s="237"/>
      <c r="H6594" s="239" t="s">
        <v>39</v>
      </c>
      <c r="I6594" s="241"/>
      <c r="J6594" s="237"/>
      <c r="K6594" s="237"/>
      <c r="L6594" s="242"/>
      <c r="M6594" s="243"/>
      <c r="N6594" s="244"/>
      <c r="O6594" s="244"/>
      <c r="P6594" s="244"/>
      <c r="Q6594" s="244"/>
      <c r="R6594" s="244"/>
      <c r="S6594" s="244"/>
      <c r="T6594" s="245"/>
      <c r="U6594" s="13"/>
      <c r="V6594" s="13"/>
      <c r="W6594" s="13"/>
      <c r="X6594" s="13"/>
      <c r="Y6594" s="13"/>
      <c r="Z6594" s="13"/>
      <c r="AA6594" s="13"/>
      <c r="AB6594" s="13"/>
      <c r="AC6594" s="13"/>
      <c r="AD6594" s="13"/>
      <c r="AE6594" s="13"/>
      <c r="AT6594" s="246" t="s">
        <v>252</v>
      </c>
      <c r="AU6594" s="246" t="s">
        <v>93</v>
      </c>
      <c r="AV6594" s="13" t="s">
        <v>23</v>
      </c>
      <c r="AW6594" s="13" t="s">
        <v>46</v>
      </c>
      <c r="AX6594" s="13" t="s">
        <v>85</v>
      </c>
      <c r="AY6594" s="246" t="s">
        <v>241</v>
      </c>
    </row>
    <row r="6595" s="14" customFormat="1">
      <c r="A6595" s="14"/>
      <c r="B6595" s="247"/>
      <c r="C6595" s="248"/>
      <c r="D6595" s="238" t="s">
        <v>252</v>
      </c>
      <c r="E6595" s="249" t="s">
        <v>39</v>
      </c>
      <c r="F6595" s="250" t="s">
        <v>5438</v>
      </c>
      <c r="G6595" s="248"/>
      <c r="H6595" s="251">
        <v>2.7000000000000002</v>
      </c>
      <c r="I6595" s="252"/>
      <c r="J6595" s="248"/>
      <c r="K6595" s="248"/>
      <c r="L6595" s="253"/>
      <c r="M6595" s="254"/>
      <c r="N6595" s="255"/>
      <c r="O6595" s="255"/>
      <c r="P6595" s="255"/>
      <c r="Q6595" s="255"/>
      <c r="R6595" s="255"/>
      <c r="S6595" s="255"/>
      <c r="T6595" s="256"/>
      <c r="U6595" s="14"/>
      <c r="V6595" s="14"/>
      <c r="W6595" s="14"/>
      <c r="X6595" s="14"/>
      <c r="Y6595" s="14"/>
      <c r="Z6595" s="14"/>
      <c r="AA6595" s="14"/>
      <c r="AB6595" s="14"/>
      <c r="AC6595" s="14"/>
      <c r="AD6595" s="14"/>
      <c r="AE6595" s="14"/>
      <c r="AT6595" s="257" t="s">
        <v>252</v>
      </c>
      <c r="AU6595" s="257" t="s">
        <v>93</v>
      </c>
      <c r="AV6595" s="14" t="s">
        <v>93</v>
      </c>
      <c r="AW6595" s="14" t="s">
        <v>46</v>
      </c>
      <c r="AX6595" s="14" t="s">
        <v>85</v>
      </c>
      <c r="AY6595" s="257" t="s">
        <v>241</v>
      </c>
    </row>
    <row r="6596" s="14" customFormat="1">
      <c r="A6596" s="14"/>
      <c r="B6596" s="247"/>
      <c r="C6596" s="248"/>
      <c r="D6596" s="238" t="s">
        <v>252</v>
      </c>
      <c r="E6596" s="249" t="s">
        <v>39</v>
      </c>
      <c r="F6596" s="250" t="s">
        <v>5449</v>
      </c>
      <c r="G6596" s="248"/>
      <c r="H6596" s="251">
        <v>3.6000000000000001</v>
      </c>
      <c r="I6596" s="252"/>
      <c r="J6596" s="248"/>
      <c r="K6596" s="248"/>
      <c r="L6596" s="253"/>
      <c r="M6596" s="254"/>
      <c r="N6596" s="255"/>
      <c r="O6596" s="255"/>
      <c r="P6596" s="255"/>
      <c r="Q6596" s="255"/>
      <c r="R6596" s="255"/>
      <c r="S6596" s="255"/>
      <c r="T6596" s="256"/>
      <c r="U6596" s="14"/>
      <c r="V6596" s="14"/>
      <c r="W6596" s="14"/>
      <c r="X6596" s="14"/>
      <c r="Y6596" s="14"/>
      <c r="Z6596" s="14"/>
      <c r="AA6596" s="14"/>
      <c r="AB6596" s="14"/>
      <c r="AC6596" s="14"/>
      <c r="AD6596" s="14"/>
      <c r="AE6596" s="14"/>
      <c r="AT6596" s="257" t="s">
        <v>252</v>
      </c>
      <c r="AU6596" s="257" t="s">
        <v>93</v>
      </c>
      <c r="AV6596" s="14" t="s">
        <v>93</v>
      </c>
      <c r="AW6596" s="14" t="s">
        <v>46</v>
      </c>
      <c r="AX6596" s="14" t="s">
        <v>85</v>
      </c>
      <c r="AY6596" s="257" t="s">
        <v>241</v>
      </c>
    </row>
    <row r="6597" s="13" customFormat="1">
      <c r="A6597" s="13"/>
      <c r="B6597" s="236"/>
      <c r="C6597" s="237"/>
      <c r="D6597" s="238" t="s">
        <v>252</v>
      </c>
      <c r="E6597" s="239" t="s">
        <v>39</v>
      </c>
      <c r="F6597" s="240" t="s">
        <v>3871</v>
      </c>
      <c r="G6597" s="237"/>
      <c r="H6597" s="239" t="s">
        <v>39</v>
      </c>
      <c r="I6597" s="241"/>
      <c r="J6597" s="237"/>
      <c r="K6597" s="237"/>
      <c r="L6597" s="242"/>
      <c r="M6597" s="243"/>
      <c r="N6597" s="244"/>
      <c r="O6597" s="244"/>
      <c r="P6597" s="244"/>
      <c r="Q6597" s="244"/>
      <c r="R6597" s="244"/>
      <c r="S6597" s="244"/>
      <c r="T6597" s="245"/>
      <c r="U6597" s="13"/>
      <c r="V6597" s="13"/>
      <c r="W6597" s="13"/>
      <c r="X6597" s="13"/>
      <c r="Y6597" s="13"/>
      <c r="Z6597" s="13"/>
      <c r="AA6597" s="13"/>
      <c r="AB6597" s="13"/>
      <c r="AC6597" s="13"/>
      <c r="AD6597" s="13"/>
      <c r="AE6597" s="13"/>
      <c r="AT6597" s="246" t="s">
        <v>252</v>
      </c>
      <c r="AU6597" s="246" t="s">
        <v>93</v>
      </c>
      <c r="AV6597" s="13" t="s">
        <v>23</v>
      </c>
      <c r="AW6597" s="13" t="s">
        <v>46</v>
      </c>
      <c r="AX6597" s="13" t="s">
        <v>85</v>
      </c>
      <c r="AY6597" s="246" t="s">
        <v>241</v>
      </c>
    </row>
    <row r="6598" s="14" customFormat="1">
      <c r="A6598" s="14"/>
      <c r="B6598" s="247"/>
      <c r="C6598" s="248"/>
      <c r="D6598" s="238" t="s">
        <v>252</v>
      </c>
      <c r="E6598" s="249" t="s">
        <v>39</v>
      </c>
      <c r="F6598" s="250" t="s">
        <v>5445</v>
      </c>
      <c r="G6598" s="248"/>
      <c r="H6598" s="251">
        <v>1.8</v>
      </c>
      <c r="I6598" s="252"/>
      <c r="J6598" s="248"/>
      <c r="K6598" s="248"/>
      <c r="L6598" s="253"/>
      <c r="M6598" s="254"/>
      <c r="N6598" s="255"/>
      <c r="O6598" s="255"/>
      <c r="P6598" s="255"/>
      <c r="Q6598" s="255"/>
      <c r="R6598" s="255"/>
      <c r="S6598" s="255"/>
      <c r="T6598" s="256"/>
      <c r="U6598" s="14"/>
      <c r="V6598" s="14"/>
      <c r="W6598" s="14"/>
      <c r="X6598" s="14"/>
      <c r="Y6598" s="14"/>
      <c r="Z6598" s="14"/>
      <c r="AA6598" s="14"/>
      <c r="AB6598" s="14"/>
      <c r="AC6598" s="14"/>
      <c r="AD6598" s="14"/>
      <c r="AE6598" s="14"/>
      <c r="AT6598" s="257" t="s">
        <v>252</v>
      </c>
      <c r="AU6598" s="257" t="s">
        <v>93</v>
      </c>
      <c r="AV6598" s="14" t="s">
        <v>93</v>
      </c>
      <c r="AW6598" s="14" t="s">
        <v>46</v>
      </c>
      <c r="AX6598" s="14" t="s">
        <v>85</v>
      </c>
      <c r="AY6598" s="257" t="s">
        <v>241</v>
      </c>
    </row>
    <row r="6599" s="14" customFormat="1">
      <c r="A6599" s="14"/>
      <c r="B6599" s="247"/>
      <c r="C6599" s="248"/>
      <c r="D6599" s="238" t="s">
        <v>252</v>
      </c>
      <c r="E6599" s="249" t="s">
        <v>39</v>
      </c>
      <c r="F6599" s="250" t="s">
        <v>5446</v>
      </c>
      <c r="G6599" s="248"/>
      <c r="H6599" s="251">
        <v>1.8</v>
      </c>
      <c r="I6599" s="252"/>
      <c r="J6599" s="248"/>
      <c r="K6599" s="248"/>
      <c r="L6599" s="253"/>
      <c r="M6599" s="254"/>
      <c r="N6599" s="255"/>
      <c r="O6599" s="255"/>
      <c r="P6599" s="255"/>
      <c r="Q6599" s="255"/>
      <c r="R6599" s="255"/>
      <c r="S6599" s="255"/>
      <c r="T6599" s="256"/>
      <c r="U6599" s="14"/>
      <c r="V6599" s="14"/>
      <c r="W6599" s="14"/>
      <c r="X6599" s="14"/>
      <c r="Y6599" s="14"/>
      <c r="Z6599" s="14"/>
      <c r="AA6599" s="14"/>
      <c r="AB6599" s="14"/>
      <c r="AC6599" s="14"/>
      <c r="AD6599" s="14"/>
      <c r="AE6599" s="14"/>
      <c r="AT6599" s="257" t="s">
        <v>252</v>
      </c>
      <c r="AU6599" s="257" t="s">
        <v>93</v>
      </c>
      <c r="AV6599" s="14" t="s">
        <v>93</v>
      </c>
      <c r="AW6599" s="14" t="s">
        <v>46</v>
      </c>
      <c r="AX6599" s="14" t="s">
        <v>85</v>
      </c>
      <c r="AY6599" s="257" t="s">
        <v>241</v>
      </c>
    </row>
    <row r="6600" s="14" customFormat="1">
      <c r="A6600" s="14"/>
      <c r="B6600" s="247"/>
      <c r="C6600" s="248"/>
      <c r="D6600" s="238" t="s">
        <v>252</v>
      </c>
      <c r="E6600" s="249" t="s">
        <v>39</v>
      </c>
      <c r="F6600" s="250" t="s">
        <v>5440</v>
      </c>
      <c r="G6600" s="248"/>
      <c r="H6600" s="251">
        <v>1.8</v>
      </c>
      <c r="I6600" s="252"/>
      <c r="J6600" s="248"/>
      <c r="K6600" s="248"/>
      <c r="L6600" s="253"/>
      <c r="M6600" s="254"/>
      <c r="N6600" s="255"/>
      <c r="O6600" s="255"/>
      <c r="P6600" s="255"/>
      <c r="Q6600" s="255"/>
      <c r="R6600" s="255"/>
      <c r="S6600" s="255"/>
      <c r="T6600" s="256"/>
      <c r="U6600" s="14"/>
      <c r="V6600" s="14"/>
      <c r="W6600" s="14"/>
      <c r="X6600" s="14"/>
      <c r="Y6600" s="14"/>
      <c r="Z6600" s="14"/>
      <c r="AA6600" s="14"/>
      <c r="AB6600" s="14"/>
      <c r="AC6600" s="14"/>
      <c r="AD6600" s="14"/>
      <c r="AE6600" s="14"/>
      <c r="AT6600" s="257" t="s">
        <v>252</v>
      </c>
      <c r="AU6600" s="257" t="s">
        <v>93</v>
      </c>
      <c r="AV6600" s="14" t="s">
        <v>93</v>
      </c>
      <c r="AW6600" s="14" t="s">
        <v>46</v>
      </c>
      <c r="AX6600" s="14" t="s">
        <v>85</v>
      </c>
      <c r="AY6600" s="257" t="s">
        <v>241</v>
      </c>
    </row>
    <row r="6601" s="13" customFormat="1">
      <c r="A6601" s="13"/>
      <c r="B6601" s="236"/>
      <c r="C6601" s="237"/>
      <c r="D6601" s="238" t="s">
        <v>252</v>
      </c>
      <c r="E6601" s="239" t="s">
        <v>39</v>
      </c>
      <c r="F6601" s="240" t="s">
        <v>3887</v>
      </c>
      <c r="G6601" s="237"/>
      <c r="H6601" s="239" t="s">
        <v>39</v>
      </c>
      <c r="I6601" s="241"/>
      <c r="J6601" s="237"/>
      <c r="K6601" s="237"/>
      <c r="L6601" s="242"/>
      <c r="M6601" s="243"/>
      <c r="N6601" s="244"/>
      <c r="O6601" s="244"/>
      <c r="P6601" s="244"/>
      <c r="Q6601" s="244"/>
      <c r="R6601" s="244"/>
      <c r="S6601" s="244"/>
      <c r="T6601" s="245"/>
      <c r="U6601" s="13"/>
      <c r="V6601" s="13"/>
      <c r="W6601" s="13"/>
      <c r="X6601" s="13"/>
      <c r="Y6601" s="13"/>
      <c r="Z6601" s="13"/>
      <c r="AA6601" s="13"/>
      <c r="AB6601" s="13"/>
      <c r="AC6601" s="13"/>
      <c r="AD6601" s="13"/>
      <c r="AE6601" s="13"/>
      <c r="AT6601" s="246" t="s">
        <v>252</v>
      </c>
      <c r="AU6601" s="246" t="s">
        <v>93</v>
      </c>
      <c r="AV6601" s="13" t="s">
        <v>23</v>
      </c>
      <c r="AW6601" s="13" t="s">
        <v>46</v>
      </c>
      <c r="AX6601" s="13" t="s">
        <v>85</v>
      </c>
      <c r="AY6601" s="246" t="s">
        <v>241</v>
      </c>
    </row>
    <row r="6602" s="14" customFormat="1">
      <c r="A6602" s="14"/>
      <c r="B6602" s="247"/>
      <c r="C6602" s="248"/>
      <c r="D6602" s="238" t="s">
        <v>252</v>
      </c>
      <c r="E6602" s="249" t="s">
        <v>39</v>
      </c>
      <c r="F6602" s="250" t="s">
        <v>5450</v>
      </c>
      <c r="G6602" s="248"/>
      <c r="H6602" s="251">
        <v>9.5999999999999996</v>
      </c>
      <c r="I6602" s="252"/>
      <c r="J6602" s="248"/>
      <c r="K6602" s="248"/>
      <c r="L6602" s="253"/>
      <c r="M6602" s="254"/>
      <c r="N6602" s="255"/>
      <c r="O6602" s="255"/>
      <c r="P6602" s="255"/>
      <c r="Q6602" s="255"/>
      <c r="R6602" s="255"/>
      <c r="S6602" s="255"/>
      <c r="T6602" s="256"/>
      <c r="U6602" s="14"/>
      <c r="V6602" s="14"/>
      <c r="W6602" s="14"/>
      <c r="X6602" s="14"/>
      <c r="Y6602" s="14"/>
      <c r="Z6602" s="14"/>
      <c r="AA6602" s="14"/>
      <c r="AB6602" s="14"/>
      <c r="AC6602" s="14"/>
      <c r="AD6602" s="14"/>
      <c r="AE6602" s="14"/>
      <c r="AT6602" s="257" t="s">
        <v>252</v>
      </c>
      <c r="AU6602" s="257" t="s">
        <v>93</v>
      </c>
      <c r="AV6602" s="14" t="s">
        <v>93</v>
      </c>
      <c r="AW6602" s="14" t="s">
        <v>46</v>
      </c>
      <c r="AX6602" s="14" t="s">
        <v>85</v>
      </c>
      <c r="AY6602" s="257" t="s">
        <v>241</v>
      </c>
    </row>
    <row r="6603" s="14" customFormat="1">
      <c r="A6603" s="14"/>
      <c r="B6603" s="247"/>
      <c r="C6603" s="248"/>
      <c r="D6603" s="238" t="s">
        <v>252</v>
      </c>
      <c r="E6603" s="249" t="s">
        <v>39</v>
      </c>
      <c r="F6603" s="250" t="s">
        <v>5450</v>
      </c>
      <c r="G6603" s="248"/>
      <c r="H6603" s="251">
        <v>9.5999999999999996</v>
      </c>
      <c r="I6603" s="252"/>
      <c r="J6603" s="248"/>
      <c r="K6603" s="248"/>
      <c r="L6603" s="253"/>
      <c r="M6603" s="254"/>
      <c r="N6603" s="255"/>
      <c r="O6603" s="255"/>
      <c r="P6603" s="255"/>
      <c r="Q6603" s="255"/>
      <c r="R6603" s="255"/>
      <c r="S6603" s="255"/>
      <c r="T6603" s="256"/>
      <c r="U6603" s="14"/>
      <c r="V6603" s="14"/>
      <c r="W6603" s="14"/>
      <c r="X6603" s="14"/>
      <c r="Y6603" s="14"/>
      <c r="Z6603" s="14"/>
      <c r="AA6603" s="14"/>
      <c r="AB6603" s="14"/>
      <c r="AC6603" s="14"/>
      <c r="AD6603" s="14"/>
      <c r="AE6603" s="14"/>
      <c r="AT6603" s="257" t="s">
        <v>252</v>
      </c>
      <c r="AU6603" s="257" t="s">
        <v>93</v>
      </c>
      <c r="AV6603" s="14" t="s">
        <v>93</v>
      </c>
      <c r="AW6603" s="14" t="s">
        <v>46</v>
      </c>
      <c r="AX6603" s="14" t="s">
        <v>85</v>
      </c>
      <c r="AY6603" s="257" t="s">
        <v>241</v>
      </c>
    </row>
    <row r="6604" s="15" customFormat="1">
      <c r="A6604" s="15"/>
      <c r="B6604" s="258"/>
      <c r="C6604" s="259"/>
      <c r="D6604" s="238" t="s">
        <v>252</v>
      </c>
      <c r="E6604" s="260" t="s">
        <v>39</v>
      </c>
      <c r="F6604" s="261" t="s">
        <v>274</v>
      </c>
      <c r="G6604" s="259"/>
      <c r="H6604" s="262">
        <v>72.299999999999997</v>
      </c>
      <c r="I6604" s="263"/>
      <c r="J6604" s="259"/>
      <c r="K6604" s="259"/>
      <c r="L6604" s="264"/>
      <c r="M6604" s="265"/>
      <c r="N6604" s="266"/>
      <c r="O6604" s="266"/>
      <c r="P6604" s="266"/>
      <c r="Q6604" s="266"/>
      <c r="R6604" s="266"/>
      <c r="S6604" s="266"/>
      <c r="T6604" s="267"/>
      <c r="U6604" s="15"/>
      <c r="V6604" s="15"/>
      <c r="W6604" s="15"/>
      <c r="X6604" s="15"/>
      <c r="Y6604" s="15"/>
      <c r="Z6604" s="15"/>
      <c r="AA6604" s="15"/>
      <c r="AB6604" s="15"/>
      <c r="AC6604" s="15"/>
      <c r="AD6604" s="15"/>
      <c r="AE6604" s="15"/>
      <c r="AT6604" s="268" t="s">
        <v>252</v>
      </c>
      <c r="AU6604" s="268" t="s">
        <v>93</v>
      </c>
      <c r="AV6604" s="15" t="s">
        <v>248</v>
      </c>
      <c r="AW6604" s="15" t="s">
        <v>46</v>
      </c>
      <c r="AX6604" s="15" t="s">
        <v>23</v>
      </c>
      <c r="AY6604" s="268" t="s">
        <v>241</v>
      </c>
    </row>
    <row r="6605" s="2" customFormat="1" ht="16.5" customHeight="1">
      <c r="A6605" s="42"/>
      <c r="B6605" s="43"/>
      <c r="C6605" s="218" t="s">
        <v>5981</v>
      </c>
      <c r="D6605" s="218" t="s">
        <v>243</v>
      </c>
      <c r="E6605" s="219" t="s">
        <v>5982</v>
      </c>
      <c r="F6605" s="220" t="s">
        <v>5983</v>
      </c>
      <c r="G6605" s="221" t="s">
        <v>561</v>
      </c>
      <c r="H6605" s="222">
        <v>58</v>
      </c>
      <c r="I6605" s="223"/>
      <c r="J6605" s="224">
        <f>ROUND(I6605*H6605,2)</f>
        <v>0</v>
      </c>
      <c r="K6605" s="220" t="s">
        <v>247</v>
      </c>
      <c r="L6605" s="48"/>
      <c r="M6605" s="225" t="s">
        <v>39</v>
      </c>
      <c r="N6605" s="226" t="s">
        <v>56</v>
      </c>
      <c r="O6605" s="88"/>
      <c r="P6605" s="227">
        <f>O6605*H6605</f>
        <v>0</v>
      </c>
      <c r="Q6605" s="227">
        <v>0</v>
      </c>
      <c r="R6605" s="227">
        <f>Q6605*H6605</f>
        <v>0</v>
      </c>
      <c r="S6605" s="227">
        <v>0.024</v>
      </c>
      <c r="T6605" s="228">
        <f>S6605*H6605</f>
        <v>1.3920000000000001</v>
      </c>
      <c r="U6605" s="42"/>
      <c r="V6605" s="42"/>
      <c r="W6605" s="42"/>
      <c r="X6605" s="42"/>
      <c r="Y6605" s="42"/>
      <c r="Z6605" s="42"/>
      <c r="AA6605" s="42"/>
      <c r="AB6605" s="42"/>
      <c r="AC6605" s="42"/>
      <c r="AD6605" s="42"/>
      <c r="AE6605" s="42"/>
      <c r="AR6605" s="229" t="s">
        <v>462</v>
      </c>
      <c r="AT6605" s="229" t="s">
        <v>243</v>
      </c>
      <c r="AU6605" s="229" t="s">
        <v>93</v>
      </c>
      <c r="AY6605" s="20" t="s">
        <v>241</v>
      </c>
      <c r="BE6605" s="230">
        <f>IF(N6605="základní",J6605,0)</f>
        <v>0</v>
      </c>
      <c r="BF6605" s="230">
        <f>IF(N6605="snížená",J6605,0)</f>
        <v>0</v>
      </c>
      <c r="BG6605" s="230">
        <f>IF(N6605="zákl. přenesená",J6605,0)</f>
        <v>0</v>
      </c>
      <c r="BH6605" s="230">
        <f>IF(N6605="sníž. přenesená",J6605,0)</f>
        <v>0</v>
      </c>
      <c r="BI6605" s="230">
        <f>IF(N6605="nulová",J6605,0)</f>
        <v>0</v>
      </c>
      <c r="BJ6605" s="20" t="s">
        <v>23</v>
      </c>
      <c r="BK6605" s="230">
        <f>ROUND(I6605*H6605,2)</f>
        <v>0</v>
      </c>
      <c r="BL6605" s="20" t="s">
        <v>462</v>
      </c>
      <c r="BM6605" s="229" t="s">
        <v>5984</v>
      </c>
    </row>
    <row r="6606" s="2" customFormat="1">
      <c r="A6606" s="42"/>
      <c r="B6606" s="43"/>
      <c r="C6606" s="44"/>
      <c r="D6606" s="231" t="s">
        <v>250</v>
      </c>
      <c r="E6606" s="44"/>
      <c r="F6606" s="232" t="s">
        <v>5985</v>
      </c>
      <c r="G6606" s="44"/>
      <c r="H6606" s="44"/>
      <c r="I6606" s="233"/>
      <c r="J6606" s="44"/>
      <c r="K6606" s="44"/>
      <c r="L6606" s="48"/>
      <c r="M6606" s="234"/>
      <c r="N6606" s="235"/>
      <c r="O6606" s="88"/>
      <c r="P6606" s="88"/>
      <c r="Q6606" s="88"/>
      <c r="R6606" s="88"/>
      <c r="S6606" s="88"/>
      <c r="T6606" s="89"/>
      <c r="U6606" s="42"/>
      <c r="V6606" s="42"/>
      <c r="W6606" s="42"/>
      <c r="X6606" s="42"/>
      <c r="Y6606" s="42"/>
      <c r="Z6606" s="42"/>
      <c r="AA6606" s="42"/>
      <c r="AB6606" s="42"/>
      <c r="AC6606" s="42"/>
      <c r="AD6606" s="42"/>
      <c r="AE6606" s="42"/>
      <c r="AT6606" s="20" t="s">
        <v>250</v>
      </c>
      <c r="AU6606" s="20" t="s">
        <v>93</v>
      </c>
    </row>
    <row r="6607" s="13" customFormat="1">
      <c r="A6607" s="13"/>
      <c r="B6607" s="236"/>
      <c r="C6607" s="237"/>
      <c r="D6607" s="238" t="s">
        <v>252</v>
      </c>
      <c r="E6607" s="239" t="s">
        <v>39</v>
      </c>
      <c r="F6607" s="240" t="s">
        <v>5926</v>
      </c>
      <c r="G6607" s="237"/>
      <c r="H6607" s="239" t="s">
        <v>39</v>
      </c>
      <c r="I6607" s="241"/>
      <c r="J6607" s="237"/>
      <c r="K6607" s="237"/>
      <c r="L6607" s="242"/>
      <c r="M6607" s="243"/>
      <c r="N6607" s="244"/>
      <c r="O6607" s="244"/>
      <c r="P6607" s="244"/>
      <c r="Q6607" s="244"/>
      <c r="R6607" s="244"/>
      <c r="S6607" s="244"/>
      <c r="T6607" s="245"/>
      <c r="U6607" s="13"/>
      <c r="V6607" s="13"/>
      <c r="W6607" s="13"/>
      <c r="X6607" s="13"/>
      <c r="Y6607" s="13"/>
      <c r="Z6607" s="13"/>
      <c r="AA6607" s="13"/>
      <c r="AB6607" s="13"/>
      <c r="AC6607" s="13"/>
      <c r="AD6607" s="13"/>
      <c r="AE6607" s="13"/>
      <c r="AT6607" s="246" t="s">
        <v>252</v>
      </c>
      <c r="AU6607" s="246" t="s">
        <v>93</v>
      </c>
      <c r="AV6607" s="13" t="s">
        <v>23</v>
      </c>
      <c r="AW6607" s="13" t="s">
        <v>46</v>
      </c>
      <c r="AX6607" s="13" t="s">
        <v>85</v>
      </c>
      <c r="AY6607" s="246" t="s">
        <v>241</v>
      </c>
    </row>
    <row r="6608" s="13" customFormat="1">
      <c r="A6608" s="13"/>
      <c r="B6608" s="236"/>
      <c r="C6608" s="237"/>
      <c r="D6608" s="238" t="s">
        <v>252</v>
      </c>
      <c r="E6608" s="239" t="s">
        <v>39</v>
      </c>
      <c r="F6608" s="240" t="s">
        <v>5986</v>
      </c>
      <c r="G6608" s="237"/>
      <c r="H6608" s="239" t="s">
        <v>39</v>
      </c>
      <c r="I6608" s="241"/>
      <c r="J6608" s="237"/>
      <c r="K6608" s="237"/>
      <c r="L6608" s="242"/>
      <c r="M6608" s="243"/>
      <c r="N6608" s="244"/>
      <c r="O6608" s="244"/>
      <c r="P6608" s="244"/>
      <c r="Q6608" s="244"/>
      <c r="R6608" s="244"/>
      <c r="S6608" s="244"/>
      <c r="T6608" s="245"/>
      <c r="U6608" s="13"/>
      <c r="V6608" s="13"/>
      <c r="W6608" s="13"/>
      <c r="X6608" s="13"/>
      <c r="Y6608" s="13"/>
      <c r="Z6608" s="13"/>
      <c r="AA6608" s="13"/>
      <c r="AB6608" s="13"/>
      <c r="AC6608" s="13"/>
      <c r="AD6608" s="13"/>
      <c r="AE6608" s="13"/>
      <c r="AT6608" s="246" t="s">
        <v>252</v>
      </c>
      <c r="AU6608" s="246" t="s">
        <v>93</v>
      </c>
      <c r="AV6608" s="13" t="s">
        <v>23</v>
      </c>
      <c r="AW6608" s="13" t="s">
        <v>46</v>
      </c>
      <c r="AX6608" s="13" t="s">
        <v>85</v>
      </c>
      <c r="AY6608" s="246" t="s">
        <v>241</v>
      </c>
    </row>
    <row r="6609" s="14" customFormat="1">
      <c r="A6609" s="14"/>
      <c r="B6609" s="247"/>
      <c r="C6609" s="248"/>
      <c r="D6609" s="238" t="s">
        <v>252</v>
      </c>
      <c r="E6609" s="249" t="s">
        <v>39</v>
      </c>
      <c r="F6609" s="250" t="s">
        <v>582</v>
      </c>
      <c r="G6609" s="248"/>
      <c r="H6609" s="251">
        <v>29</v>
      </c>
      <c r="I6609" s="252"/>
      <c r="J6609" s="248"/>
      <c r="K6609" s="248"/>
      <c r="L6609" s="253"/>
      <c r="M6609" s="254"/>
      <c r="N6609" s="255"/>
      <c r="O6609" s="255"/>
      <c r="P6609" s="255"/>
      <c r="Q6609" s="255"/>
      <c r="R6609" s="255"/>
      <c r="S6609" s="255"/>
      <c r="T6609" s="256"/>
      <c r="U6609" s="14"/>
      <c r="V6609" s="14"/>
      <c r="W6609" s="14"/>
      <c r="X6609" s="14"/>
      <c r="Y6609" s="14"/>
      <c r="Z6609" s="14"/>
      <c r="AA6609" s="14"/>
      <c r="AB6609" s="14"/>
      <c r="AC6609" s="14"/>
      <c r="AD6609" s="14"/>
      <c r="AE6609" s="14"/>
      <c r="AT6609" s="257" t="s">
        <v>252</v>
      </c>
      <c r="AU6609" s="257" t="s">
        <v>93</v>
      </c>
      <c r="AV6609" s="14" t="s">
        <v>93</v>
      </c>
      <c r="AW6609" s="14" t="s">
        <v>46</v>
      </c>
      <c r="AX6609" s="14" t="s">
        <v>85</v>
      </c>
      <c r="AY6609" s="257" t="s">
        <v>241</v>
      </c>
    </row>
    <row r="6610" s="13" customFormat="1">
      <c r="A6610" s="13"/>
      <c r="B6610" s="236"/>
      <c r="C6610" s="237"/>
      <c r="D6610" s="238" t="s">
        <v>252</v>
      </c>
      <c r="E6610" s="239" t="s">
        <v>39</v>
      </c>
      <c r="F6610" s="240" t="s">
        <v>5987</v>
      </c>
      <c r="G6610" s="237"/>
      <c r="H6610" s="239" t="s">
        <v>39</v>
      </c>
      <c r="I6610" s="241"/>
      <c r="J6610" s="237"/>
      <c r="K6610" s="237"/>
      <c r="L6610" s="242"/>
      <c r="M6610" s="243"/>
      <c r="N6610" s="244"/>
      <c r="O6610" s="244"/>
      <c r="P6610" s="244"/>
      <c r="Q6610" s="244"/>
      <c r="R6610" s="244"/>
      <c r="S6610" s="244"/>
      <c r="T6610" s="245"/>
      <c r="U6610" s="13"/>
      <c r="V6610" s="13"/>
      <c r="W6610" s="13"/>
      <c r="X6610" s="13"/>
      <c r="Y6610" s="13"/>
      <c r="Z6610" s="13"/>
      <c r="AA6610" s="13"/>
      <c r="AB6610" s="13"/>
      <c r="AC6610" s="13"/>
      <c r="AD6610" s="13"/>
      <c r="AE6610" s="13"/>
      <c r="AT6610" s="246" t="s">
        <v>252</v>
      </c>
      <c r="AU6610" s="246" t="s">
        <v>93</v>
      </c>
      <c r="AV6610" s="13" t="s">
        <v>23</v>
      </c>
      <c r="AW6610" s="13" t="s">
        <v>46</v>
      </c>
      <c r="AX6610" s="13" t="s">
        <v>85</v>
      </c>
      <c r="AY6610" s="246" t="s">
        <v>241</v>
      </c>
    </row>
    <row r="6611" s="14" customFormat="1">
      <c r="A6611" s="14"/>
      <c r="B6611" s="247"/>
      <c r="C6611" s="248"/>
      <c r="D6611" s="238" t="s">
        <v>252</v>
      </c>
      <c r="E6611" s="249" t="s">
        <v>39</v>
      </c>
      <c r="F6611" s="250" t="s">
        <v>582</v>
      </c>
      <c r="G6611" s="248"/>
      <c r="H6611" s="251">
        <v>29</v>
      </c>
      <c r="I6611" s="252"/>
      <c r="J6611" s="248"/>
      <c r="K6611" s="248"/>
      <c r="L6611" s="253"/>
      <c r="M6611" s="254"/>
      <c r="N6611" s="255"/>
      <c r="O6611" s="255"/>
      <c r="P6611" s="255"/>
      <c r="Q6611" s="255"/>
      <c r="R6611" s="255"/>
      <c r="S6611" s="255"/>
      <c r="T6611" s="256"/>
      <c r="U6611" s="14"/>
      <c r="V6611" s="14"/>
      <c r="W6611" s="14"/>
      <c r="X6611" s="14"/>
      <c r="Y6611" s="14"/>
      <c r="Z6611" s="14"/>
      <c r="AA6611" s="14"/>
      <c r="AB6611" s="14"/>
      <c r="AC6611" s="14"/>
      <c r="AD6611" s="14"/>
      <c r="AE6611" s="14"/>
      <c r="AT6611" s="257" t="s">
        <v>252</v>
      </c>
      <c r="AU6611" s="257" t="s">
        <v>93</v>
      </c>
      <c r="AV6611" s="14" t="s">
        <v>93</v>
      </c>
      <c r="AW6611" s="14" t="s">
        <v>46</v>
      </c>
      <c r="AX6611" s="14" t="s">
        <v>85</v>
      </c>
      <c r="AY6611" s="257" t="s">
        <v>241</v>
      </c>
    </row>
    <row r="6612" s="15" customFormat="1">
      <c r="A6612" s="15"/>
      <c r="B6612" s="258"/>
      <c r="C6612" s="259"/>
      <c r="D6612" s="238" t="s">
        <v>252</v>
      </c>
      <c r="E6612" s="260" t="s">
        <v>39</v>
      </c>
      <c r="F6612" s="261" t="s">
        <v>274</v>
      </c>
      <c r="G6612" s="259"/>
      <c r="H6612" s="262">
        <v>58</v>
      </c>
      <c r="I6612" s="263"/>
      <c r="J6612" s="259"/>
      <c r="K6612" s="259"/>
      <c r="L6612" s="264"/>
      <c r="M6612" s="265"/>
      <c r="N6612" s="266"/>
      <c r="O6612" s="266"/>
      <c r="P6612" s="266"/>
      <c r="Q6612" s="266"/>
      <c r="R6612" s="266"/>
      <c r="S6612" s="266"/>
      <c r="T6612" s="267"/>
      <c r="U6612" s="15"/>
      <c r="V6612" s="15"/>
      <c r="W6612" s="15"/>
      <c r="X6612" s="15"/>
      <c r="Y6612" s="15"/>
      <c r="Z6612" s="15"/>
      <c r="AA6612" s="15"/>
      <c r="AB6612" s="15"/>
      <c r="AC6612" s="15"/>
      <c r="AD6612" s="15"/>
      <c r="AE6612" s="15"/>
      <c r="AT6612" s="268" t="s">
        <v>252</v>
      </c>
      <c r="AU6612" s="268" t="s">
        <v>93</v>
      </c>
      <c r="AV6612" s="15" t="s">
        <v>248</v>
      </c>
      <c r="AW6612" s="15" t="s">
        <v>46</v>
      </c>
      <c r="AX6612" s="15" t="s">
        <v>23</v>
      </c>
      <c r="AY6612" s="268" t="s">
        <v>241</v>
      </c>
    </row>
    <row r="6613" s="2" customFormat="1" ht="21.75" customHeight="1">
      <c r="A6613" s="42"/>
      <c r="B6613" s="43"/>
      <c r="C6613" s="218" t="s">
        <v>5988</v>
      </c>
      <c r="D6613" s="218" t="s">
        <v>243</v>
      </c>
      <c r="E6613" s="219" t="s">
        <v>5989</v>
      </c>
      <c r="F6613" s="220" t="s">
        <v>5990</v>
      </c>
      <c r="G6613" s="221" t="s">
        <v>515</v>
      </c>
      <c r="H6613" s="222">
        <v>149.65000000000001</v>
      </c>
      <c r="I6613" s="223"/>
      <c r="J6613" s="224">
        <f>ROUND(I6613*H6613,2)</f>
        <v>0</v>
      </c>
      <c r="K6613" s="220" t="s">
        <v>247</v>
      </c>
      <c r="L6613" s="48"/>
      <c r="M6613" s="225" t="s">
        <v>39</v>
      </c>
      <c r="N6613" s="226" t="s">
        <v>56</v>
      </c>
      <c r="O6613" s="88"/>
      <c r="P6613" s="227">
        <f>O6613*H6613</f>
        <v>0</v>
      </c>
      <c r="Q6613" s="227">
        <v>0</v>
      </c>
      <c r="R6613" s="227">
        <f>Q6613*H6613</f>
        <v>0</v>
      </c>
      <c r="S6613" s="227">
        <v>0</v>
      </c>
      <c r="T6613" s="228">
        <f>S6613*H6613</f>
        <v>0</v>
      </c>
      <c r="U6613" s="42"/>
      <c r="V6613" s="42"/>
      <c r="W6613" s="42"/>
      <c r="X6613" s="42"/>
      <c r="Y6613" s="42"/>
      <c r="Z6613" s="42"/>
      <c r="AA6613" s="42"/>
      <c r="AB6613" s="42"/>
      <c r="AC6613" s="42"/>
      <c r="AD6613" s="42"/>
      <c r="AE6613" s="42"/>
      <c r="AR6613" s="229" t="s">
        <v>462</v>
      </c>
      <c r="AT6613" s="229" t="s">
        <v>243</v>
      </c>
      <c r="AU6613" s="229" t="s">
        <v>93</v>
      </c>
      <c r="AY6613" s="20" t="s">
        <v>241</v>
      </c>
      <c r="BE6613" s="230">
        <f>IF(N6613="základní",J6613,0)</f>
        <v>0</v>
      </c>
      <c r="BF6613" s="230">
        <f>IF(N6613="snížená",J6613,0)</f>
        <v>0</v>
      </c>
      <c r="BG6613" s="230">
        <f>IF(N6613="zákl. přenesená",J6613,0)</f>
        <v>0</v>
      </c>
      <c r="BH6613" s="230">
        <f>IF(N6613="sníž. přenesená",J6613,0)</f>
        <v>0</v>
      </c>
      <c r="BI6613" s="230">
        <f>IF(N6613="nulová",J6613,0)</f>
        <v>0</v>
      </c>
      <c r="BJ6613" s="20" t="s">
        <v>23</v>
      </c>
      <c r="BK6613" s="230">
        <f>ROUND(I6613*H6613,2)</f>
        <v>0</v>
      </c>
      <c r="BL6613" s="20" t="s">
        <v>462</v>
      </c>
      <c r="BM6613" s="229" t="s">
        <v>5991</v>
      </c>
    </row>
    <row r="6614" s="2" customFormat="1">
      <c r="A6614" s="42"/>
      <c r="B6614" s="43"/>
      <c r="C6614" s="44"/>
      <c r="D6614" s="231" t="s">
        <v>250</v>
      </c>
      <c r="E6614" s="44"/>
      <c r="F6614" s="232" t="s">
        <v>5992</v>
      </c>
      <c r="G6614" s="44"/>
      <c r="H6614" s="44"/>
      <c r="I6614" s="233"/>
      <c r="J6614" s="44"/>
      <c r="K6614" s="44"/>
      <c r="L6614" s="48"/>
      <c r="M6614" s="234"/>
      <c r="N6614" s="235"/>
      <c r="O6614" s="88"/>
      <c r="P6614" s="88"/>
      <c r="Q6614" s="88"/>
      <c r="R6614" s="88"/>
      <c r="S6614" s="88"/>
      <c r="T6614" s="89"/>
      <c r="U6614" s="42"/>
      <c r="V6614" s="42"/>
      <c r="W6614" s="42"/>
      <c r="X6614" s="42"/>
      <c r="Y6614" s="42"/>
      <c r="Z6614" s="42"/>
      <c r="AA6614" s="42"/>
      <c r="AB6614" s="42"/>
      <c r="AC6614" s="42"/>
      <c r="AD6614" s="42"/>
      <c r="AE6614" s="42"/>
      <c r="AT6614" s="20" t="s">
        <v>250</v>
      </c>
      <c r="AU6614" s="20" t="s">
        <v>93</v>
      </c>
    </row>
    <row r="6615" s="13" customFormat="1">
      <c r="A6615" s="13"/>
      <c r="B6615" s="236"/>
      <c r="C6615" s="237"/>
      <c r="D6615" s="238" t="s">
        <v>252</v>
      </c>
      <c r="E6615" s="239" t="s">
        <v>39</v>
      </c>
      <c r="F6615" s="240" t="s">
        <v>2630</v>
      </c>
      <c r="G6615" s="237"/>
      <c r="H6615" s="239" t="s">
        <v>39</v>
      </c>
      <c r="I6615" s="241"/>
      <c r="J6615" s="237"/>
      <c r="K6615" s="237"/>
      <c r="L6615" s="242"/>
      <c r="M6615" s="243"/>
      <c r="N6615" s="244"/>
      <c r="O6615" s="244"/>
      <c r="P6615" s="244"/>
      <c r="Q6615" s="244"/>
      <c r="R6615" s="244"/>
      <c r="S6615" s="244"/>
      <c r="T6615" s="245"/>
      <c r="U6615" s="13"/>
      <c r="V6615" s="13"/>
      <c r="W6615" s="13"/>
      <c r="X6615" s="13"/>
      <c r="Y6615" s="13"/>
      <c r="Z6615" s="13"/>
      <c r="AA6615" s="13"/>
      <c r="AB6615" s="13"/>
      <c r="AC6615" s="13"/>
      <c r="AD6615" s="13"/>
      <c r="AE6615" s="13"/>
      <c r="AT6615" s="246" t="s">
        <v>252</v>
      </c>
      <c r="AU6615" s="246" t="s">
        <v>93</v>
      </c>
      <c r="AV6615" s="13" t="s">
        <v>23</v>
      </c>
      <c r="AW6615" s="13" t="s">
        <v>46</v>
      </c>
      <c r="AX6615" s="13" t="s">
        <v>85</v>
      </c>
      <c r="AY6615" s="246" t="s">
        <v>241</v>
      </c>
    </row>
    <row r="6616" s="14" customFormat="1">
      <c r="A6616" s="14"/>
      <c r="B6616" s="247"/>
      <c r="C6616" s="248"/>
      <c r="D6616" s="238" t="s">
        <v>252</v>
      </c>
      <c r="E6616" s="249" t="s">
        <v>39</v>
      </c>
      <c r="F6616" s="250" t="s">
        <v>5993</v>
      </c>
      <c r="G6616" s="248"/>
      <c r="H6616" s="251">
        <v>127.2</v>
      </c>
      <c r="I6616" s="252"/>
      <c r="J6616" s="248"/>
      <c r="K6616" s="248"/>
      <c r="L6616" s="253"/>
      <c r="M6616" s="254"/>
      <c r="N6616" s="255"/>
      <c r="O6616" s="255"/>
      <c r="P6616" s="255"/>
      <c r="Q6616" s="255"/>
      <c r="R6616" s="255"/>
      <c r="S6616" s="255"/>
      <c r="T6616" s="256"/>
      <c r="U6616" s="14"/>
      <c r="V6616" s="14"/>
      <c r="W6616" s="14"/>
      <c r="X6616" s="14"/>
      <c r="Y6616" s="14"/>
      <c r="Z6616" s="14"/>
      <c r="AA6616" s="14"/>
      <c r="AB6616" s="14"/>
      <c r="AC6616" s="14"/>
      <c r="AD6616" s="14"/>
      <c r="AE6616" s="14"/>
      <c r="AT6616" s="257" t="s">
        <v>252</v>
      </c>
      <c r="AU6616" s="257" t="s">
        <v>93</v>
      </c>
      <c r="AV6616" s="14" t="s">
        <v>93</v>
      </c>
      <c r="AW6616" s="14" t="s">
        <v>46</v>
      </c>
      <c r="AX6616" s="14" t="s">
        <v>85</v>
      </c>
      <c r="AY6616" s="257" t="s">
        <v>241</v>
      </c>
    </row>
    <row r="6617" s="14" customFormat="1">
      <c r="A6617" s="14"/>
      <c r="B6617" s="247"/>
      <c r="C6617" s="248"/>
      <c r="D6617" s="238" t="s">
        <v>252</v>
      </c>
      <c r="E6617" s="249" t="s">
        <v>39</v>
      </c>
      <c r="F6617" s="250" t="s">
        <v>5994</v>
      </c>
      <c r="G6617" s="248"/>
      <c r="H6617" s="251">
        <v>2.6000000000000001</v>
      </c>
      <c r="I6617" s="252"/>
      <c r="J6617" s="248"/>
      <c r="K6617" s="248"/>
      <c r="L6617" s="253"/>
      <c r="M6617" s="254"/>
      <c r="N6617" s="255"/>
      <c r="O6617" s="255"/>
      <c r="P6617" s="255"/>
      <c r="Q6617" s="255"/>
      <c r="R6617" s="255"/>
      <c r="S6617" s="255"/>
      <c r="T6617" s="256"/>
      <c r="U6617" s="14"/>
      <c r="V6617" s="14"/>
      <c r="W6617" s="14"/>
      <c r="X6617" s="14"/>
      <c r="Y6617" s="14"/>
      <c r="Z6617" s="14"/>
      <c r="AA6617" s="14"/>
      <c r="AB6617" s="14"/>
      <c r="AC6617" s="14"/>
      <c r="AD6617" s="14"/>
      <c r="AE6617" s="14"/>
      <c r="AT6617" s="257" t="s">
        <v>252</v>
      </c>
      <c r="AU6617" s="257" t="s">
        <v>93</v>
      </c>
      <c r="AV6617" s="14" t="s">
        <v>93</v>
      </c>
      <c r="AW6617" s="14" t="s">
        <v>46</v>
      </c>
      <c r="AX6617" s="14" t="s">
        <v>85</v>
      </c>
      <c r="AY6617" s="257" t="s">
        <v>241</v>
      </c>
    </row>
    <row r="6618" s="14" customFormat="1">
      <c r="A6618" s="14"/>
      <c r="B6618" s="247"/>
      <c r="C6618" s="248"/>
      <c r="D6618" s="238" t="s">
        <v>252</v>
      </c>
      <c r="E6618" s="249" t="s">
        <v>39</v>
      </c>
      <c r="F6618" s="250" t="s">
        <v>5995</v>
      </c>
      <c r="G6618" s="248"/>
      <c r="H6618" s="251">
        <v>2.3999999999999999</v>
      </c>
      <c r="I6618" s="252"/>
      <c r="J6618" s="248"/>
      <c r="K6618" s="248"/>
      <c r="L6618" s="253"/>
      <c r="M6618" s="254"/>
      <c r="N6618" s="255"/>
      <c r="O6618" s="255"/>
      <c r="P6618" s="255"/>
      <c r="Q6618" s="255"/>
      <c r="R6618" s="255"/>
      <c r="S6618" s="255"/>
      <c r="T6618" s="256"/>
      <c r="U6618" s="14"/>
      <c r="V6618" s="14"/>
      <c r="W6618" s="14"/>
      <c r="X6618" s="14"/>
      <c r="Y6618" s="14"/>
      <c r="Z6618" s="14"/>
      <c r="AA6618" s="14"/>
      <c r="AB6618" s="14"/>
      <c r="AC6618" s="14"/>
      <c r="AD6618" s="14"/>
      <c r="AE6618" s="14"/>
      <c r="AT6618" s="257" t="s">
        <v>252</v>
      </c>
      <c r="AU6618" s="257" t="s">
        <v>93</v>
      </c>
      <c r="AV6618" s="14" t="s">
        <v>93</v>
      </c>
      <c r="AW6618" s="14" t="s">
        <v>46</v>
      </c>
      <c r="AX6618" s="14" t="s">
        <v>85</v>
      </c>
      <c r="AY6618" s="257" t="s">
        <v>241</v>
      </c>
    </row>
    <row r="6619" s="14" customFormat="1">
      <c r="A6619" s="14"/>
      <c r="B6619" s="247"/>
      <c r="C6619" s="248"/>
      <c r="D6619" s="238" t="s">
        <v>252</v>
      </c>
      <c r="E6619" s="249" t="s">
        <v>39</v>
      </c>
      <c r="F6619" s="250" t="s">
        <v>5996</v>
      </c>
      <c r="G6619" s="248"/>
      <c r="H6619" s="251">
        <v>4.4000000000000004</v>
      </c>
      <c r="I6619" s="252"/>
      <c r="J6619" s="248"/>
      <c r="K6619" s="248"/>
      <c r="L6619" s="253"/>
      <c r="M6619" s="254"/>
      <c r="N6619" s="255"/>
      <c r="O6619" s="255"/>
      <c r="P6619" s="255"/>
      <c r="Q6619" s="255"/>
      <c r="R6619" s="255"/>
      <c r="S6619" s="255"/>
      <c r="T6619" s="256"/>
      <c r="U6619" s="14"/>
      <c r="V6619" s="14"/>
      <c r="W6619" s="14"/>
      <c r="X6619" s="14"/>
      <c r="Y6619" s="14"/>
      <c r="Z6619" s="14"/>
      <c r="AA6619" s="14"/>
      <c r="AB6619" s="14"/>
      <c r="AC6619" s="14"/>
      <c r="AD6619" s="14"/>
      <c r="AE6619" s="14"/>
      <c r="AT6619" s="257" t="s">
        <v>252</v>
      </c>
      <c r="AU6619" s="257" t="s">
        <v>93</v>
      </c>
      <c r="AV6619" s="14" t="s">
        <v>93</v>
      </c>
      <c r="AW6619" s="14" t="s">
        <v>46</v>
      </c>
      <c r="AX6619" s="14" t="s">
        <v>85</v>
      </c>
      <c r="AY6619" s="257" t="s">
        <v>241</v>
      </c>
    </row>
    <row r="6620" s="14" customFormat="1">
      <c r="A6620" s="14"/>
      <c r="B6620" s="247"/>
      <c r="C6620" s="248"/>
      <c r="D6620" s="238" t="s">
        <v>252</v>
      </c>
      <c r="E6620" s="249" t="s">
        <v>39</v>
      </c>
      <c r="F6620" s="250" t="s">
        <v>5997</v>
      </c>
      <c r="G6620" s="248"/>
      <c r="H6620" s="251">
        <v>1.3500000000000001</v>
      </c>
      <c r="I6620" s="252"/>
      <c r="J6620" s="248"/>
      <c r="K6620" s="248"/>
      <c r="L6620" s="253"/>
      <c r="M6620" s="254"/>
      <c r="N6620" s="255"/>
      <c r="O6620" s="255"/>
      <c r="P6620" s="255"/>
      <c r="Q6620" s="255"/>
      <c r="R6620" s="255"/>
      <c r="S6620" s="255"/>
      <c r="T6620" s="256"/>
      <c r="U6620" s="14"/>
      <c r="V6620" s="14"/>
      <c r="W6620" s="14"/>
      <c r="X6620" s="14"/>
      <c r="Y6620" s="14"/>
      <c r="Z6620" s="14"/>
      <c r="AA6620" s="14"/>
      <c r="AB6620" s="14"/>
      <c r="AC6620" s="14"/>
      <c r="AD6620" s="14"/>
      <c r="AE6620" s="14"/>
      <c r="AT6620" s="257" t="s">
        <v>252</v>
      </c>
      <c r="AU6620" s="257" t="s">
        <v>93</v>
      </c>
      <c r="AV6620" s="14" t="s">
        <v>93</v>
      </c>
      <c r="AW6620" s="14" t="s">
        <v>46</v>
      </c>
      <c r="AX6620" s="14" t="s">
        <v>85</v>
      </c>
      <c r="AY6620" s="257" t="s">
        <v>241</v>
      </c>
    </row>
    <row r="6621" s="14" customFormat="1">
      <c r="A6621" s="14"/>
      <c r="B6621" s="247"/>
      <c r="C6621" s="248"/>
      <c r="D6621" s="238" t="s">
        <v>252</v>
      </c>
      <c r="E6621" s="249" t="s">
        <v>39</v>
      </c>
      <c r="F6621" s="250" t="s">
        <v>5998</v>
      </c>
      <c r="G6621" s="248"/>
      <c r="H6621" s="251">
        <v>8.4000000000000004</v>
      </c>
      <c r="I6621" s="252"/>
      <c r="J6621" s="248"/>
      <c r="K6621" s="248"/>
      <c r="L6621" s="253"/>
      <c r="M6621" s="254"/>
      <c r="N6621" s="255"/>
      <c r="O6621" s="255"/>
      <c r="P6621" s="255"/>
      <c r="Q6621" s="255"/>
      <c r="R6621" s="255"/>
      <c r="S6621" s="255"/>
      <c r="T6621" s="256"/>
      <c r="U6621" s="14"/>
      <c r="V6621" s="14"/>
      <c r="W6621" s="14"/>
      <c r="X6621" s="14"/>
      <c r="Y6621" s="14"/>
      <c r="Z6621" s="14"/>
      <c r="AA6621" s="14"/>
      <c r="AB6621" s="14"/>
      <c r="AC6621" s="14"/>
      <c r="AD6621" s="14"/>
      <c r="AE6621" s="14"/>
      <c r="AT6621" s="257" t="s">
        <v>252</v>
      </c>
      <c r="AU6621" s="257" t="s">
        <v>93</v>
      </c>
      <c r="AV6621" s="14" t="s">
        <v>93</v>
      </c>
      <c r="AW6621" s="14" t="s">
        <v>46</v>
      </c>
      <c r="AX6621" s="14" t="s">
        <v>85</v>
      </c>
      <c r="AY6621" s="257" t="s">
        <v>241</v>
      </c>
    </row>
    <row r="6622" s="14" customFormat="1">
      <c r="A6622" s="14"/>
      <c r="B6622" s="247"/>
      <c r="C6622" s="248"/>
      <c r="D6622" s="238" t="s">
        <v>252</v>
      </c>
      <c r="E6622" s="249" t="s">
        <v>39</v>
      </c>
      <c r="F6622" s="250" t="s">
        <v>5999</v>
      </c>
      <c r="G6622" s="248"/>
      <c r="H6622" s="251">
        <v>1.5</v>
      </c>
      <c r="I6622" s="252"/>
      <c r="J6622" s="248"/>
      <c r="K6622" s="248"/>
      <c r="L6622" s="253"/>
      <c r="M6622" s="254"/>
      <c r="N6622" s="255"/>
      <c r="O6622" s="255"/>
      <c r="P6622" s="255"/>
      <c r="Q6622" s="255"/>
      <c r="R6622" s="255"/>
      <c r="S6622" s="255"/>
      <c r="T6622" s="256"/>
      <c r="U6622" s="14"/>
      <c r="V6622" s="14"/>
      <c r="W6622" s="14"/>
      <c r="X6622" s="14"/>
      <c r="Y6622" s="14"/>
      <c r="Z6622" s="14"/>
      <c r="AA6622" s="14"/>
      <c r="AB6622" s="14"/>
      <c r="AC6622" s="14"/>
      <c r="AD6622" s="14"/>
      <c r="AE6622" s="14"/>
      <c r="AT6622" s="257" t="s">
        <v>252</v>
      </c>
      <c r="AU6622" s="257" t="s">
        <v>93</v>
      </c>
      <c r="AV6622" s="14" t="s">
        <v>93</v>
      </c>
      <c r="AW6622" s="14" t="s">
        <v>46</v>
      </c>
      <c r="AX6622" s="14" t="s">
        <v>85</v>
      </c>
      <c r="AY6622" s="257" t="s">
        <v>241</v>
      </c>
    </row>
    <row r="6623" s="14" customFormat="1">
      <c r="A6623" s="14"/>
      <c r="B6623" s="247"/>
      <c r="C6623" s="248"/>
      <c r="D6623" s="238" t="s">
        <v>252</v>
      </c>
      <c r="E6623" s="249" t="s">
        <v>39</v>
      </c>
      <c r="F6623" s="250" t="s">
        <v>6000</v>
      </c>
      <c r="G6623" s="248"/>
      <c r="H6623" s="251">
        <v>1.8</v>
      </c>
      <c r="I6623" s="252"/>
      <c r="J6623" s="248"/>
      <c r="K6623" s="248"/>
      <c r="L6623" s="253"/>
      <c r="M6623" s="254"/>
      <c r="N6623" s="255"/>
      <c r="O6623" s="255"/>
      <c r="P6623" s="255"/>
      <c r="Q6623" s="255"/>
      <c r="R6623" s="255"/>
      <c r="S6623" s="255"/>
      <c r="T6623" s="256"/>
      <c r="U6623" s="14"/>
      <c r="V6623" s="14"/>
      <c r="W6623" s="14"/>
      <c r="X6623" s="14"/>
      <c r="Y6623" s="14"/>
      <c r="Z6623" s="14"/>
      <c r="AA6623" s="14"/>
      <c r="AB6623" s="14"/>
      <c r="AC6623" s="14"/>
      <c r="AD6623" s="14"/>
      <c r="AE6623" s="14"/>
      <c r="AT6623" s="257" t="s">
        <v>252</v>
      </c>
      <c r="AU6623" s="257" t="s">
        <v>93</v>
      </c>
      <c r="AV6623" s="14" t="s">
        <v>93</v>
      </c>
      <c r="AW6623" s="14" t="s">
        <v>46</v>
      </c>
      <c r="AX6623" s="14" t="s">
        <v>85</v>
      </c>
      <c r="AY6623" s="257" t="s">
        <v>241</v>
      </c>
    </row>
    <row r="6624" s="15" customFormat="1">
      <c r="A6624" s="15"/>
      <c r="B6624" s="258"/>
      <c r="C6624" s="259"/>
      <c r="D6624" s="238" t="s">
        <v>252</v>
      </c>
      <c r="E6624" s="260" t="s">
        <v>39</v>
      </c>
      <c r="F6624" s="261" t="s">
        <v>274</v>
      </c>
      <c r="G6624" s="259"/>
      <c r="H6624" s="262">
        <v>149.65000000000001</v>
      </c>
      <c r="I6624" s="263"/>
      <c r="J6624" s="259"/>
      <c r="K6624" s="259"/>
      <c r="L6624" s="264"/>
      <c r="M6624" s="265"/>
      <c r="N6624" s="266"/>
      <c r="O6624" s="266"/>
      <c r="P6624" s="266"/>
      <c r="Q6624" s="266"/>
      <c r="R6624" s="266"/>
      <c r="S6624" s="266"/>
      <c r="T6624" s="267"/>
      <c r="U6624" s="15"/>
      <c r="V6624" s="15"/>
      <c r="W6624" s="15"/>
      <c r="X6624" s="15"/>
      <c r="Y6624" s="15"/>
      <c r="Z6624" s="15"/>
      <c r="AA6624" s="15"/>
      <c r="AB6624" s="15"/>
      <c r="AC6624" s="15"/>
      <c r="AD6624" s="15"/>
      <c r="AE6624" s="15"/>
      <c r="AT6624" s="268" t="s">
        <v>252</v>
      </c>
      <c r="AU6624" s="268" t="s">
        <v>93</v>
      </c>
      <c r="AV6624" s="15" t="s">
        <v>248</v>
      </c>
      <c r="AW6624" s="15" t="s">
        <v>46</v>
      </c>
      <c r="AX6624" s="15" t="s">
        <v>23</v>
      </c>
      <c r="AY6624" s="268" t="s">
        <v>241</v>
      </c>
    </row>
    <row r="6625" s="2" customFormat="1" ht="16.5" customHeight="1">
      <c r="A6625" s="42"/>
      <c r="B6625" s="43"/>
      <c r="C6625" s="280" t="s">
        <v>6001</v>
      </c>
      <c r="D6625" s="280" t="s">
        <v>463</v>
      </c>
      <c r="E6625" s="281" t="s">
        <v>6002</v>
      </c>
      <c r="F6625" s="282" t="s">
        <v>6003</v>
      </c>
      <c r="G6625" s="283" t="s">
        <v>561</v>
      </c>
      <c r="H6625" s="284">
        <v>53</v>
      </c>
      <c r="I6625" s="285"/>
      <c r="J6625" s="286">
        <f>ROUND(I6625*H6625,2)</f>
        <v>0</v>
      </c>
      <c r="K6625" s="282" t="s">
        <v>39</v>
      </c>
      <c r="L6625" s="287"/>
      <c r="M6625" s="288" t="s">
        <v>39</v>
      </c>
      <c r="N6625" s="289" t="s">
        <v>56</v>
      </c>
      <c r="O6625" s="88"/>
      <c r="P6625" s="227">
        <f>O6625*H6625</f>
        <v>0</v>
      </c>
      <c r="Q6625" s="227">
        <v>0.0025999999999999999</v>
      </c>
      <c r="R6625" s="227">
        <f>Q6625*H6625</f>
        <v>0.13780000000000001</v>
      </c>
      <c r="S6625" s="227">
        <v>0</v>
      </c>
      <c r="T6625" s="228">
        <f>S6625*H6625</f>
        <v>0</v>
      </c>
      <c r="U6625" s="42"/>
      <c r="V6625" s="42"/>
      <c r="W6625" s="42"/>
      <c r="X6625" s="42"/>
      <c r="Y6625" s="42"/>
      <c r="Z6625" s="42"/>
      <c r="AA6625" s="42"/>
      <c r="AB6625" s="42"/>
      <c r="AC6625" s="42"/>
      <c r="AD6625" s="42"/>
      <c r="AE6625" s="42"/>
      <c r="AR6625" s="229" t="s">
        <v>660</v>
      </c>
      <c r="AT6625" s="229" t="s">
        <v>463</v>
      </c>
      <c r="AU6625" s="229" t="s">
        <v>93</v>
      </c>
      <c r="AY6625" s="20" t="s">
        <v>241</v>
      </c>
      <c r="BE6625" s="230">
        <f>IF(N6625="základní",J6625,0)</f>
        <v>0</v>
      </c>
      <c r="BF6625" s="230">
        <f>IF(N6625="snížená",J6625,0)</f>
        <v>0</v>
      </c>
      <c r="BG6625" s="230">
        <f>IF(N6625="zákl. přenesená",J6625,0)</f>
        <v>0</v>
      </c>
      <c r="BH6625" s="230">
        <f>IF(N6625="sníž. přenesená",J6625,0)</f>
        <v>0</v>
      </c>
      <c r="BI6625" s="230">
        <f>IF(N6625="nulová",J6625,0)</f>
        <v>0</v>
      </c>
      <c r="BJ6625" s="20" t="s">
        <v>23</v>
      </c>
      <c r="BK6625" s="230">
        <f>ROUND(I6625*H6625,2)</f>
        <v>0</v>
      </c>
      <c r="BL6625" s="20" t="s">
        <v>462</v>
      </c>
      <c r="BM6625" s="229" t="s">
        <v>6004</v>
      </c>
    </row>
    <row r="6626" s="2" customFormat="1">
      <c r="A6626" s="42"/>
      <c r="B6626" s="43"/>
      <c r="C6626" s="44"/>
      <c r="D6626" s="238" t="s">
        <v>3418</v>
      </c>
      <c r="E6626" s="44"/>
      <c r="F6626" s="290" t="s">
        <v>6005</v>
      </c>
      <c r="G6626" s="44"/>
      <c r="H6626" s="44"/>
      <c r="I6626" s="233"/>
      <c r="J6626" s="44"/>
      <c r="K6626" s="44"/>
      <c r="L6626" s="48"/>
      <c r="M6626" s="234"/>
      <c r="N6626" s="235"/>
      <c r="O6626" s="88"/>
      <c r="P6626" s="88"/>
      <c r="Q6626" s="88"/>
      <c r="R6626" s="88"/>
      <c r="S6626" s="88"/>
      <c r="T6626" s="89"/>
      <c r="U6626" s="42"/>
      <c r="V6626" s="42"/>
      <c r="W6626" s="42"/>
      <c r="X6626" s="42"/>
      <c r="Y6626" s="42"/>
      <c r="Z6626" s="42"/>
      <c r="AA6626" s="42"/>
      <c r="AB6626" s="42"/>
      <c r="AC6626" s="42"/>
      <c r="AD6626" s="42"/>
      <c r="AE6626" s="42"/>
      <c r="AT6626" s="20" t="s">
        <v>3418</v>
      </c>
      <c r="AU6626" s="20" t="s">
        <v>93</v>
      </c>
    </row>
    <row r="6627" s="2" customFormat="1" ht="16.5" customHeight="1">
      <c r="A6627" s="42"/>
      <c r="B6627" s="43"/>
      <c r="C6627" s="280" t="s">
        <v>6006</v>
      </c>
      <c r="D6627" s="280" t="s">
        <v>463</v>
      </c>
      <c r="E6627" s="281" t="s">
        <v>6007</v>
      </c>
      <c r="F6627" s="282" t="s">
        <v>6008</v>
      </c>
      <c r="G6627" s="283" t="s">
        <v>561</v>
      </c>
      <c r="H6627" s="284">
        <v>2</v>
      </c>
      <c r="I6627" s="285"/>
      <c r="J6627" s="286">
        <f>ROUND(I6627*H6627,2)</f>
        <v>0</v>
      </c>
      <c r="K6627" s="282" t="s">
        <v>39</v>
      </c>
      <c r="L6627" s="287"/>
      <c r="M6627" s="288" t="s">
        <v>39</v>
      </c>
      <c r="N6627" s="289" t="s">
        <v>56</v>
      </c>
      <c r="O6627" s="88"/>
      <c r="P6627" s="227">
        <f>O6627*H6627</f>
        <v>0</v>
      </c>
      <c r="Q6627" s="227">
        <v>0.0015</v>
      </c>
      <c r="R6627" s="227">
        <f>Q6627*H6627</f>
        <v>0.0030000000000000001</v>
      </c>
      <c r="S6627" s="227">
        <v>0</v>
      </c>
      <c r="T6627" s="228">
        <f>S6627*H6627</f>
        <v>0</v>
      </c>
      <c r="U6627" s="42"/>
      <c r="V6627" s="42"/>
      <c r="W6627" s="42"/>
      <c r="X6627" s="42"/>
      <c r="Y6627" s="42"/>
      <c r="Z6627" s="42"/>
      <c r="AA6627" s="42"/>
      <c r="AB6627" s="42"/>
      <c r="AC6627" s="42"/>
      <c r="AD6627" s="42"/>
      <c r="AE6627" s="42"/>
      <c r="AR6627" s="229" t="s">
        <v>660</v>
      </c>
      <c r="AT6627" s="229" t="s">
        <v>463</v>
      </c>
      <c r="AU6627" s="229" t="s">
        <v>93</v>
      </c>
      <c r="AY6627" s="20" t="s">
        <v>241</v>
      </c>
      <c r="BE6627" s="230">
        <f>IF(N6627="základní",J6627,0)</f>
        <v>0</v>
      </c>
      <c r="BF6627" s="230">
        <f>IF(N6627="snížená",J6627,0)</f>
        <v>0</v>
      </c>
      <c r="BG6627" s="230">
        <f>IF(N6627="zákl. přenesená",J6627,0)</f>
        <v>0</v>
      </c>
      <c r="BH6627" s="230">
        <f>IF(N6627="sníž. přenesená",J6627,0)</f>
        <v>0</v>
      </c>
      <c r="BI6627" s="230">
        <f>IF(N6627="nulová",J6627,0)</f>
        <v>0</v>
      </c>
      <c r="BJ6627" s="20" t="s">
        <v>23</v>
      </c>
      <c r="BK6627" s="230">
        <f>ROUND(I6627*H6627,2)</f>
        <v>0</v>
      </c>
      <c r="BL6627" s="20" t="s">
        <v>462</v>
      </c>
      <c r="BM6627" s="229" t="s">
        <v>6009</v>
      </c>
    </row>
    <row r="6628" s="2" customFormat="1">
      <c r="A6628" s="42"/>
      <c r="B6628" s="43"/>
      <c r="C6628" s="44"/>
      <c r="D6628" s="238" t="s">
        <v>3418</v>
      </c>
      <c r="E6628" s="44"/>
      <c r="F6628" s="290" t="s">
        <v>6005</v>
      </c>
      <c r="G6628" s="44"/>
      <c r="H6628" s="44"/>
      <c r="I6628" s="233"/>
      <c r="J6628" s="44"/>
      <c r="K6628" s="44"/>
      <c r="L6628" s="48"/>
      <c r="M6628" s="234"/>
      <c r="N6628" s="235"/>
      <c r="O6628" s="88"/>
      <c r="P6628" s="88"/>
      <c r="Q6628" s="88"/>
      <c r="R6628" s="88"/>
      <c r="S6628" s="88"/>
      <c r="T6628" s="89"/>
      <c r="U6628" s="42"/>
      <c r="V6628" s="42"/>
      <c r="W6628" s="42"/>
      <c r="X6628" s="42"/>
      <c r="Y6628" s="42"/>
      <c r="Z6628" s="42"/>
      <c r="AA6628" s="42"/>
      <c r="AB6628" s="42"/>
      <c r="AC6628" s="42"/>
      <c r="AD6628" s="42"/>
      <c r="AE6628" s="42"/>
      <c r="AT6628" s="20" t="s">
        <v>3418</v>
      </c>
      <c r="AU6628" s="20" t="s">
        <v>93</v>
      </c>
    </row>
    <row r="6629" s="2" customFormat="1" ht="16.5" customHeight="1">
      <c r="A6629" s="42"/>
      <c r="B6629" s="43"/>
      <c r="C6629" s="280" t="s">
        <v>6010</v>
      </c>
      <c r="D6629" s="280" t="s">
        <v>463</v>
      </c>
      <c r="E6629" s="281" t="s">
        <v>6011</v>
      </c>
      <c r="F6629" s="282" t="s">
        <v>6012</v>
      </c>
      <c r="G6629" s="283" t="s">
        <v>561</v>
      </c>
      <c r="H6629" s="284">
        <v>2</v>
      </c>
      <c r="I6629" s="285"/>
      <c r="J6629" s="286">
        <f>ROUND(I6629*H6629,2)</f>
        <v>0</v>
      </c>
      <c r="K6629" s="282" t="s">
        <v>39</v>
      </c>
      <c r="L6629" s="287"/>
      <c r="M6629" s="288" t="s">
        <v>39</v>
      </c>
      <c r="N6629" s="289" t="s">
        <v>56</v>
      </c>
      <c r="O6629" s="88"/>
      <c r="P6629" s="227">
        <f>O6629*H6629</f>
        <v>0</v>
      </c>
      <c r="Q6629" s="227">
        <v>0.0014</v>
      </c>
      <c r="R6629" s="227">
        <f>Q6629*H6629</f>
        <v>0.0028</v>
      </c>
      <c r="S6629" s="227">
        <v>0</v>
      </c>
      <c r="T6629" s="228">
        <f>S6629*H6629</f>
        <v>0</v>
      </c>
      <c r="U6629" s="42"/>
      <c r="V6629" s="42"/>
      <c r="W6629" s="42"/>
      <c r="X6629" s="42"/>
      <c r="Y6629" s="42"/>
      <c r="Z6629" s="42"/>
      <c r="AA6629" s="42"/>
      <c r="AB6629" s="42"/>
      <c r="AC6629" s="42"/>
      <c r="AD6629" s="42"/>
      <c r="AE6629" s="42"/>
      <c r="AR6629" s="229" t="s">
        <v>660</v>
      </c>
      <c r="AT6629" s="229" t="s">
        <v>463</v>
      </c>
      <c r="AU6629" s="229" t="s">
        <v>93</v>
      </c>
      <c r="AY6629" s="20" t="s">
        <v>241</v>
      </c>
      <c r="BE6629" s="230">
        <f>IF(N6629="základní",J6629,0)</f>
        <v>0</v>
      </c>
      <c r="BF6629" s="230">
        <f>IF(N6629="snížená",J6629,0)</f>
        <v>0</v>
      </c>
      <c r="BG6629" s="230">
        <f>IF(N6629="zákl. přenesená",J6629,0)</f>
        <v>0</v>
      </c>
      <c r="BH6629" s="230">
        <f>IF(N6629="sníž. přenesená",J6629,0)</f>
        <v>0</v>
      </c>
      <c r="BI6629" s="230">
        <f>IF(N6629="nulová",J6629,0)</f>
        <v>0</v>
      </c>
      <c r="BJ6629" s="20" t="s">
        <v>23</v>
      </c>
      <c r="BK6629" s="230">
        <f>ROUND(I6629*H6629,2)</f>
        <v>0</v>
      </c>
      <c r="BL6629" s="20" t="s">
        <v>462</v>
      </c>
      <c r="BM6629" s="229" t="s">
        <v>6013</v>
      </c>
    </row>
    <row r="6630" s="2" customFormat="1">
      <c r="A6630" s="42"/>
      <c r="B6630" s="43"/>
      <c r="C6630" s="44"/>
      <c r="D6630" s="238" t="s">
        <v>3418</v>
      </c>
      <c r="E6630" s="44"/>
      <c r="F6630" s="290" t="s">
        <v>6005</v>
      </c>
      <c r="G6630" s="44"/>
      <c r="H6630" s="44"/>
      <c r="I6630" s="233"/>
      <c r="J6630" s="44"/>
      <c r="K6630" s="44"/>
      <c r="L6630" s="48"/>
      <c r="M6630" s="234"/>
      <c r="N6630" s="235"/>
      <c r="O6630" s="88"/>
      <c r="P6630" s="88"/>
      <c r="Q6630" s="88"/>
      <c r="R6630" s="88"/>
      <c r="S6630" s="88"/>
      <c r="T6630" s="89"/>
      <c r="U6630" s="42"/>
      <c r="V6630" s="42"/>
      <c r="W6630" s="42"/>
      <c r="X6630" s="42"/>
      <c r="Y6630" s="42"/>
      <c r="Z6630" s="42"/>
      <c r="AA6630" s="42"/>
      <c r="AB6630" s="42"/>
      <c r="AC6630" s="42"/>
      <c r="AD6630" s="42"/>
      <c r="AE6630" s="42"/>
      <c r="AT6630" s="20" t="s">
        <v>3418</v>
      </c>
      <c r="AU6630" s="20" t="s">
        <v>93</v>
      </c>
    </row>
    <row r="6631" s="2" customFormat="1" ht="16.5" customHeight="1">
      <c r="A6631" s="42"/>
      <c r="B6631" s="43"/>
      <c r="C6631" s="280" t="s">
        <v>6014</v>
      </c>
      <c r="D6631" s="280" t="s">
        <v>463</v>
      </c>
      <c r="E6631" s="281" t="s">
        <v>6015</v>
      </c>
      <c r="F6631" s="282" t="s">
        <v>6016</v>
      </c>
      <c r="G6631" s="283" t="s">
        <v>561</v>
      </c>
      <c r="H6631" s="284">
        <v>4</v>
      </c>
      <c r="I6631" s="285"/>
      <c r="J6631" s="286">
        <f>ROUND(I6631*H6631,2)</f>
        <v>0</v>
      </c>
      <c r="K6631" s="282" t="s">
        <v>39</v>
      </c>
      <c r="L6631" s="287"/>
      <c r="M6631" s="288" t="s">
        <v>39</v>
      </c>
      <c r="N6631" s="289" t="s">
        <v>56</v>
      </c>
      <c r="O6631" s="88"/>
      <c r="P6631" s="227">
        <f>O6631*H6631</f>
        <v>0</v>
      </c>
      <c r="Q6631" s="227">
        <v>0.0012999999999999999</v>
      </c>
      <c r="R6631" s="227">
        <f>Q6631*H6631</f>
        <v>0.0051999999999999998</v>
      </c>
      <c r="S6631" s="227">
        <v>0</v>
      </c>
      <c r="T6631" s="228">
        <f>S6631*H6631</f>
        <v>0</v>
      </c>
      <c r="U6631" s="42"/>
      <c r="V6631" s="42"/>
      <c r="W6631" s="42"/>
      <c r="X6631" s="42"/>
      <c r="Y6631" s="42"/>
      <c r="Z6631" s="42"/>
      <c r="AA6631" s="42"/>
      <c r="AB6631" s="42"/>
      <c r="AC6631" s="42"/>
      <c r="AD6631" s="42"/>
      <c r="AE6631" s="42"/>
      <c r="AR6631" s="229" t="s">
        <v>660</v>
      </c>
      <c r="AT6631" s="229" t="s">
        <v>463</v>
      </c>
      <c r="AU6631" s="229" t="s">
        <v>93</v>
      </c>
      <c r="AY6631" s="20" t="s">
        <v>241</v>
      </c>
      <c r="BE6631" s="230">
        <f>IF(N6631="základní",J6631,0)</f>
        <v>0</v>
      </c>
      <c r="BF6631" s="230">
        <f>IF(N6631="snížená",J6631,0)</f>
        <v>0</v>
      </c>
      <c r="BG6631" s="230">
        <f>IF(N6631="zákl. přenesená",J6631,0)</f>
        <v>0</v>
      </c>
      <c r="BH6631" s="230">
        <f>IF(N6631="sníž. přenesená",J6631,0)</f>
        <v>0</v>
      </c>
      <c r="BI6631" s="230">
        <f>IF(N6631="nulová",J6631,0)</f>
        <v>0</v>
      </c>
      <c r="BJ6631" s="20" t="s">
        <v>23</v>
      </c>
      <c r="BK6631" s="230">
        <f>ROUND(I6631*H6631,2)</f>
        <v>0</v>
      </c>
      <c r="BL6631" s="20" t="s">
        <v>462</v>
      </c>
      <c r="BM6631" s="229" t="s">
        <v>6017</v>
      </c>
    </row>
    <row r="6632" s="2" customFormat="1">
      <c r="A6632" s="42"/>
      <c r="B6632" s="43"/>
      <c r="C6632" s="44"/>
      <c r="D6632" s="238" t="s">
        <v>3418</v>
      </c>
      <c r="E6632" s="44"/>
      <c r="F6632" s="290" t="s">
        <v>6005</v>
      </c>
      <c r="G6632" s="44"/>
      <c r="H6632" s="44"/>
      <c r="I6632" s="233"/>
      <c r="J6632" s="44"/>
      <c r="K6632" s="44"/>
      <c r="L6632" s="48"/>
      <c r="M6632" s="234"/>
      <c r="N6632" s="235"/>
      <c r="O6632" s="88"/>
      <c r="P6632" s="88"/>
      <c r="Q6632" s="88"/>
      <c r="R6632" s="88"/>
      <c r="S6632" s="88"/>
      <c r="T6632" s="89"/>
      <c r="U6632" s="42"/>
      <c r="V6632" s="42"/>
      <c r="W6632" s="42"/>
      <c r="X6632" s="42"/>
      <c r="Y6632" s="42"/>
      <c r="Z6632" s="42"/>
      <c r="AA6632" s="42"/>
      <c r="AB6632" s="42"/>
      <c r="AC6632" s="42"/>
      <c r="AD6632" s="42"/>
      <c r="AE6632" s="42"/>
      <c r="AT6632" s="20" t="s">
        <v>3418</v>
      </c>
      <c r="AU6632" s="20" t="s">
        <v>93</v>
      </c>
    </row>
    <row r="6633" s="2" customFormat="1" ht="16.5" customHeight="1">
      <c r="A6633" s="42"/>
      <c r="B6633" s="43"/>
      <c r="C6633" s="280" t="s">
        <v>6018</v>
      </c>
      <c r="D6633" s="280" t="s">
        <v>463</v>
      </c>
      <c r="E6633" s="281" t="s">
        <v>6019</v>
      </c>
      <c r="F6633" s="282" t="s">
        <v>6020</v>
      </c>
      <c r="G6633" s="283" t="s">
        <v>561</v>
      </c>
      <c r="H6633" s="284">
        <v>1</v>
      </c>
      <c r="I6633" s="285"/>
      <c r="J6633" s="286">
        <f>ROUND(I6633*H6633,2)</f>
        <v>0</v>
      </c>
      <c r="K6633" s="282" t="s">
        <v>39</v>
      </c>
      <c r="L6633" s="287"/>
      <c r="M6633" s="288" t="s">
        <v>39</v>
      </c>
      <c r="N6633" s="289" t="s">
        <v>56</v>
      </c>
      <c r="O6633" s="88"/>
      <c r="P6633" s="227">
        <f>O6633*H6633</f>
        <v>0</v>
      </c>
      <c r="Q6633" s="227">
        <v>0.00155</v>
      </c>
      <c r="R6633" s="227">
        <f>Q6633*H6633</f>
        <v>0.00155</v>
      </c>
      <c r="S6633" s="227">
        <v>0</v>
      </c>
      <c r="T6633" s="228">
        <f>S6633*H6633</f>
        <v>0</v>
      </c>
      <c r="U6633" s="42"/>
      <c r="V6633" s="42"/>
      <c r="W6633" s="42"/>
      <c r="X6633" s="42"/>
      <c r="Y6633" s="42"/>
      <c r="Z6633" s="42"/>
      <c r="AA6633" s="42"/>
      <c r="AB6633" s="42"/>
      <c r="AC6633" s="42"/>
      <c r="AD6633" s="42"/>
      <c r="AE6633" s="42"/>
      <c r="AR6633" s="229" t="s">
        <v>660</v>
      </c>
      <c r="AT6633" s="229" t="s">
        <v>463</v>
      </c>
      <c r="AU6633" s="229" t="s">
        <v>93</v>
      </c>
      <c r="AY6633" s="20" t="s">
        <v>241</v>
      </c>
      <c r="BE6633" s="230">
        <f>IF(N6633="základní",J6633,0)</f>
        <v>0</v>
      </c>
      <c r="BF6633" s="230">
        <f>IF(N6633="snížená",J6633,0)</f>
        <v>0</v>
      </c>
      <c r="BG6633" s="230">
        <f>IF(N6633="zákl. přenesená",J6633,0)</f>
        <v>0</v>
      </c>
      <c r="BH6633" s="230">
        <f>IF(N6633="sníž. přenesená",J6633,0)</f>
        <v>0</v>
      </c>
      <c r="BI6633" s="230">
        <f>IF(N6633="nulová",J6633,0)</f>
        <v>0</v>
      </c>
      <c r="BJ6633" s="20" t="s">
        <v>23</v>
      </c>
      <c r="BK6633" s="230">
        <f>ROUND(I6633*H6633,2)</f>
        <v>0</v>
      </c>
      <c r="BL6633" s="20" t="s">
        <v>462</v>
      </c>
      <c r="BM6633" s="229" t="s">
        <v>6021</v>
      </c>
    </row>
    <row r="6634" s="2" customFormat="1">
      <c r="A6634" s="42"/>
      <c r="B6634" s="43"/>
      <c r="C6634" s="44"/>
      <c r="D6634" s="238" t="s">
        <v>3418</v>
      </c>
      <c r="E6634" s="44"/>
      <c r="F6634" s="290" t="s">
        <v>6005</v>
      </c>
      <c r="G6634" s="44"/>
      <c r="H6634" s="44"/>
      <c r="I6634" s="233"/>
      <c r="J6634" s="44"/>
      <c r="K6634" s="44"/>
      <c r="L6634" s="48"/>
      <c r="M6634" s="234"/>
      <c r="N6634" s="235"/>
      <c r="O6634" s="88"/>
      <c r="P6634" s="88"/>
      <c r="Q6634" s="88"/>
      <c r="R6634" s="88"/>
      <c r="S6634" s="88"/>
      <c r="T6634" s="89"/>
      <c r="U6634" s="42"/>
      <c r="V6634" s="42"/>
      <c r="W6634" s="42"/>
      <c r="X6634" s="42"/>
      <c r="Y6634" s="42"/>
      <c r="Z6634" s="42"/>
      <c r="AA6634" s="42"/>
      <c r="AB6634" s="42"/>
      <c r="AC6634" s="42"/>
      <c r="AD6634" s="42"/>
      <c r="AE6634" s="42"/>
      <c r="AT6634" s="20" t="s">
        <v>3418</v>
      </c>
      <c r="AU6634" s="20" t="s">
        <v>93</v>
      </c>
    </row>
    <row r="6635" s="2" customFormat="1" ht="16.5" customHeight="1">
      <c r="A6635" s="42"/>
      <c r="B6635" s="43"/>
      <c r="C6635" s="280" t="s">
        <v>6022</v>
      </c>
      <c r="D6635" s="280" t="s">
        <v>463</v>
      </c>
      <c r="E6635" s="281" t="s">
        <v>6023</v>
      </c>
      <c r="F6635" s="282" t="s">
        <v>6024</v>
      </c>
      <c r="G6635" s="283" t="s">
        <v>561</v>
      </c>
      <c r="H6635" s="284">
        <v>7</v>
      </c>
      <c r="I6635" s="285"/>
      <c r="J6635" s="286">
        <f>ROUND(I6635*H6635,2)</f>
        <v>0</v>
      </c>
      <c r="K6635" s="282" t="s">
        <v>39</v>
      </c>
      <c r="L6635" s="287"/>
      <c r="M6635" s="288" t="s">
        <v>39</v>
      </c>
      <c r="N6635" s="289" t="s">
        <v>56</v>
      </c>
      <c r="O6635" s="88"/>
      <c r="P6635" s="227">
        <f>O6635*H6635</f>
        <v>0</v>
      </c>
      <c r="Q6635" s="227">
        <v>0.002</v>
      </c>
      <c r="R6635" s="227">
        <f>Q6635*H6635</f>
        <v>0.014</v>
      </c>
      <c r="S6635" s="227">
        <v>0</v>
      </c>
      <c r="T6635" s="228">
        <f>S6635*H6635</f>
        <v>0</v>
      </c>
      <c r="U6635" s="42"/>
      <c r="V6635" s="42"/>
      <c r="W6635" s="42"/>
      <c r="X6635" s="42"/>
      <c r="Y6635" s="42"/>
      <c r="Z6635" s="42"/>
      <c r="AA6635" s="42"/>
      <c r="AB6635" s="42"/>
      <c r="AC6635" s="42"/>
      <c r="AD6635" s="42"/>
      <c r="AE6635" s="42"/>
      <c r="AR6635" s="229" t="s">
        <v>660</v>
      </c>
      <c r="AT6635" s="229" t="s">
        <v>463</v>
      </c>
      <c r="AU6635" s="229" t="s">
        <v>93</v>
      </c>
      <c r="AY6635" s="20" t="s">
        <v>241</v>
      </c>
      <c r="BE6635" s="230">
        <f>IF(N6635="základní",J6635,0)</f>
        <v>0</v>
      </c>
      <c r="BF6635" s="230">
        <f>IF(N6635="snížená",J6635,0)</f>
        <v>0</v>
      </c>
      <c r="BG6635" s="230">
        <f>IF(N6635="zákl. přenesená",J6635,0)</f>
        <v>0</v>
      </c>
      <c r="BH6635" s="230">
        <f>IF(N6635="sníž. přenesená",J6635,0)</f>
        <v>0</v>
      </c>
      <c r="BI6635" s="230">
        <f>IF(N6635="nulová",J6635,0)</f>
        <v>0</v>
      </c>
      <c r="BJ6635" s="20" t="s">
        <v>23</v>
      </c>
      <c r="BK6635" s="230">
        <f>ROUND(I6635*H6635,2)</f>
        <v>0</v>
      </c>
      <c r="BL6635" s="20" t="s">
        <v>462</v>
      </c>
      <c r="BM6635" s="229" t="s">
        <v>6025</v>
      </c>
    </row>
    <row r="6636" s="2" customFormat="1">
      <c r="A6636" s="42"/>
      <c r="B6636" s="43"/>
      <c r="C6636" s="44"/>
      <c r="D6636" s="238" t="s">
        <v>3418</v>
      </c>
      <c r="E6636" s="44"/>
      <c r="F6636" s="290" t="s">
        <v>6005</v>
      </c>
      <c r="G6636" s="44"/>
      <c r="H6636" s="44"/>
      <c r="I6636" s="233"/>
      <c r="J6636" s="44"/>
      <c r="K6636" s="44"/>
      <c r="L6636" s="48"/>
      <c r="M6636" s="234"/>
      <c r="N6636" s="235"/>
      <c r="O6636" s="88"/>
      <c r="P6636" s="88"/>
      <c r="Q6636" s="88"/>
      <c r="R6636" s="88"/>
      <c r="S6636" s="88"/>
      <c r="T6636" s="89"/>
      <c r="U6636" s="42"/>
      <c r="V6636" s="42"/>
      <c r="W6636" s="42"/>
      <c r="X6636" s="42"/>
      <c r="Y6636" s="42"/>
      <c r="Z6636" s="42"/>
      <c r="AA6636" s="42"/>
      <c r="AB6636" s="42"/>
      <c r="AC6636" s="42"/>
      <c r="AD6636" s="42"/>
      <c r="AE6636" s="42"/>
      <c r="AT6636" s="20" t="s">
        <v>3418</v>
      </c>
      <c r="AU6636" s="20" t="s">
        <v>93</v>
      </c>
    </row>
    <row r="6637" s="2" customFormat="1" ht="16.5" customHeight="1">
      <c r="A6637" s="42"/>
      <c r="B6637" s="43"/>
      <c r="C6637" s="280" t="s">
        <v>6026</v>
      </c>
      <c r="D6637" s="280" t="s">
        <v>463</v>
      </c>
      <c r="E6637" s="281" t="s">
        <v>6027</v>
      </c>
      <c r="F6637" s="282" t="s">
        <v>6028</v>
      </c>
      <c r="G6637" s="283" t="s">
        <v>561</v>
      </c>
      <c r="H6637" s="284">
        <v>1</v>
      </c>
      <c r="I6637" s="285"/>
      <c r="J6637" s="286">
        <f>ROUND(I6637*H6637,2)</f>
        <v>0</v>
      </c>
      <c r="K6637" s="282" t="s">
        <v>39</v>
      </c>
      <c r="L6637" s="287"/>
      <c r="M6637" s="288" t="s">
        <v>39</v>
      </c>
      <c r="N6637" s="289" t="s">
        <v>56</v>
      </c>
      <c r="O6637" s="88"/>
      <c r="P6637" s="227">
        <f>O6637*H6637</f>
        <v>0</v>
      </c>
      <c r="Q6637" s="227">
        <v>0.0016999999999999999</v>
      </c>
      <c r="R6637" s="227">
        <f>Q6637*H6637</f>
        <v>0.0016999999999999999</v>
      </c>
      <c r="S6637" s="227">
        <v>0</v>
      </c>
      <c r="T6637" s="228">
        <f>S6637*H6637</f>
        <v>0</v>
      </c>
      <c r="U6637" s="42"/>
      <c r="V6637" s="42"/>
      <c r="W6637" s="42"/>
      <c r="X6637" s="42"/>
      <c r="Y6637" s="42"/>
      <c r="Z6637" s="42"/>
      <c r="AA6637" s="42"/>
      <c r="AB6637" s="42"/>
      <c r="AC6637" s="42"/>
      <c r="AD6637" s="42"/>
      <c r="AE6637" s="42"/>
      <c r="AR6637" s="229" t="s">
        <v>660</v>
      </c>
      <c r="AT6637" s="229" t="s">
        <v>463</v>
      </c>
      <c r="AU6637" s="229" t="s">
        <v>93</v>
      </c>
      <c r="AY6637" s="20" t="s">
        <v>241</v>
      </c>
      <c r="BE6637" s="230">
        <f>IF(N6637="základní",J6637,0)</f>
        <v>0</v>
      </c>
      <c r="BF6637" s="230">
        <f>IF(N6637="snížená",J6637,0)</f>
        <v>0</v>
      </c>
      <c r="BG6637" s="230">
        <f>IF(N6637="zákl. přenesená",J6637,0)</f>
        <v>0</v>
      </c>
      <c r="BH6637" s="230">
        <f>IF(N6637="sníž. přenesená",J6637,0)</f>
        <v>0</v>
      </c>
      <c r="BI6637" s="230">
        <f>IF(N6637="nulová",J6637,0)</f>
        <v>0</v>
      </c>
      <c r="BJ6637" s="20" t="s">
        <v>23</v>
      </c>
      <c r="BK6637" s="230">
        <f>ROUND(I6637*H6637,2)</f>
        <v>0</v>
      </c>
      <c r="BL6637" s="20" t="s">
        <v>462</v>
      </c>
      <c r="BM6637" s="229" t="s">
        <v>6029</v>
      </c>
    </row>
    <row r="6638" s="2" customFormat="1">
      <c r="A6638" s="42"/>
      <c r="B6638" s="43"/>
      <c r="C6638" s="44"/>
      <c r="D6638" s="238" t="s">
        <v>3418</v>
      </c>
      <c r="E6638" s="44"/>
      <c r="F6638" s="290" t="s">
        <v>6005</v>
      </c>
      <c r="G6638" s="44"/>
      <c r="H6638" s="44"/>
      <c r="I6638" s="233"/>
      <c r="J6638" s="44"/>
      <c r="K6638" s="44"/>
      <c r="L6638" s="48"/>
      <c r="M6638" s="234"/>
      <c r="N6638" s="235"/>
      <c r="O6638" s="88"/>
      <c r="P6638" s="88"/>
      <c r="Q6638" s="88"/>
      <c r="R6638" s="88"/>
      <c r="S6638" s="88"/>
      <c r="T6638" s="89"/>
      <c r="U6638" s="42"/>
      <c r="V6638" s="42"/>
      <c r="W6638" s="42"/>
      <c r="X6638" s="42"/>
      <c r="Y6638" s="42"/>
      <c r="Z6638" s="42"/>
      <c r="AA6638" s="42"/>
      <c r="AB6638" s="42"/>
      <c r="AC6638" s="42"/>
      <c r="AD6638" s="42"/>
      <c r="AE6638" s="42"/>
      <c r="AT6638" s="20" t="s">
        <v>3418</v>
      </c>
      <c r="AU6638" s="20" t="s">
        <v>93</v>
      </c>
    </row>
    <row r="6639" s="2" customFormat="1" ht="16.5" customHeight="1">
      <c r="A6639" s="42"/>
      <c r="B6639" s="43"/>
      <c r="C6639" s="280" t="s">
        <v>6030</v>
      </c>
      <c r="D6639" s="280" t="s">
        <v>463</v>
      </c>
      <c r="E6639" s="281" t="s">
        <v>6031</v>
      </c>
      <c r="F6639" s="282" t="s">
        <v>6032</v>
      </c>
      <c r="G6639" s="283" t="s">
        <v>561</v>
      </c>
      <c r="H6639" s="284">
        <v>1</v>
      </c>
      <c r="I6639" s="285"/>
      <c r="J6639" s="286">
        <f>ROUND(I6639*H6639,2)</f>
        <v>0</v>
      </c>
      <c r="K6639" s="282" t="s">
        <v>39</v>
      </c>
      <c r="L6639" s="287"/>
      <c r="M6639" s="288" t="s">
        <v>39</v>
      </c>
      <c r="N6639" s="289" t="s">
        <v>56</v>
      </c>
      <c r="O6639" s="88"/>
      <c r="P6639" s="227">
        <f>O6639*H6639</f>
        <v>0</v>
      </c>
      <c r="Q6639" s="227">
        <v>0.002</v>
      </c>
      <c r="R6639" s="227">
        <f>Q6639*H6639</f>
        <v>0.002</v>
      </c>
      <c r="S6639" s="227">
        <v>0</v>
      </c>
      <c r="T6639" s="228">
        <f>S6639*H6639</f>
        <v>0</v>
      </c>
      <c r="U6639" s="42"/>
      <c r="V6639" s="42"/>
      <c r="W6639" s="42"/>
      <c r="X6639" s="42"/>
      <c r="Y6639" s="42"/>
      <c r="Z6639" s="42"/>
      <c r="AA6639" s="42"/>
      <c r="AB6639" s="42"/>
      <c r="AC6639" s="42"/>
      <c r="AD6639" s="42"/>
      <c r="AE6639" s="42"/>
      <c r="AR6639" s="229" t="s">
        <v>660</v>
      </c>
      <c r="AT6639" s="229" t="s">
        <v>463</v>
      </c>
      <c r="AU6639" s="229" t="s">
        <v>93</v>
      </c>
      <c r="AY6639" s="20" t="s">
        <v>241</v>
      </c>
      <c r="BE6639" s="230">
        <f>IF(N6639="základní",J6639,0)</f>
        <v>0</v>
      </c>
      <c r="BF6639" s="230">
        <f>IF(N6639="snížená",J6639,0)</f>
        <v>0</v>
      </c>
      <c r="BG6639" s="230">
        <f>IF(N6639="zákl. přenesená",J6639,0)</f>
        <v>0</v>
      </c>
      <c r="BH6639" s="230">
        <f>IF(N6639="sníž. přenesená",J6639,0)</f>
        <v>0</v>
      </c>
      <c r="BI6639" s="230">
        <f>IF(N6639="nulová",J6639,0)</f>
        <v>0</v>
      </c>
      <c r="BJ6639" s="20" t="s">
        <v>23</v>
      </c>
      <c r="BK6639" s="230">
        <f>ROUND(I6639*H6639,2)</f>
        <v>0</v>
      </c>
      <c r="BL6639" s="20" t="s">
        <v>462</v>
      </c>
      <c r="BM6639" s="229" t="s">
        <v>6033</v>
      </c>
    </row>
    <row r="6640" s="2" customFormat="1">
      <c r="A6640" s="42"/>
      <c r="B6640" s="43"/>
      <c r="C6640" s="44"/>
      <c r="D6640" s="238" t="s">
        <v>3418</v>
      </c>
      <c r="E6640" s="44"/>
      <c r="F6640" s="290" t="s">
        <v>6005</v>
      </c>
      <c r="G6640" s="44"/>
      <c r="H6640" s="44"/>
      <c r="I6640" s="233"/>
      <c r="J6640" s="44"/>
      <c r="K6640" s="44"/>
      <c r="L6640" s="48"/>
      <c r="M6640" s="234"/>
      <c r="N6640" s="235"/>
      <c r="O6640" s="88"/>
      <c r="P6640" s="88"/>
      <c r="Q6640" s="88"/>
      <c r="R6640" s="88"/>
      <c r="S6640" s="88"/>
      <c r="T6640" s="89"/>
      <c r="U6640" s="42"/>
      <c r="V6640" s="42"/>
      <c r="W6640" s="42"/>
      <c r="X6640" s="42"/>
      <c r="Y6640" s="42"/>
      <c r="Z6640" s="42"/>
      <c r="AA6640" s="42"/>
      <c r="AB6640" s="42"/>
      <c r="AC6640" s="42"/>
      <c r="AD6640" s="42"/>
      <c r="AE6640" s="42"/>
      <c r="AT6640" s="20" t="s">
        <v>3418</v>
      </c>
      <c r="AU6640" s="20" t="s">
        <v>93</v>
      </c>
    </row>
    <row r="6641" s="2" customFormat="1" ht="16.5" customHeight="1">
      <c r="A6641" s="42"/>
      <c r="B6641" s="43"/>
      <c r="C6641" s="218" t="s">
        <v>6034</v>
      </c>
      <c r="D6641" s="218" t="s">
        <v>243</v>
      </c>
      <c r="E6641" s="219" t="s">
        <v>6035</v>
      </c>
      <c r="F6641" s="220" t="s">
        <v>6036</v>
      </c>
      <c r="G6641" s="221" t="s">
        <v>561</v>
      </c>
      <c r="H6641" s="222">
        <v>2</v>
      </c>
      <c r="I6641" s="223"/>
      <c r="J6641" s="224">
        <f>ROUND(I6641*H6641,2)</f>
        <v>0</v>
      </c>
      <c r="K6641" s="220" t="s">
        <v>247</v>
      </c>
      <c r="L6641" s="48"/>
      <c r="M6641" s="225" t="s">
        <v>39</v>
      </c>
      <c r="N6641" s="226" t="s">
        <v>56</v>
      </c>
      <c r="O6641" s="88"/>
      <c r="P6641" s="227">
        <f>O6641*H6641</f>
        <v>0</v>
      </c>
      <c r="Q6641" s="227">
        <v>0</v>
      </c>
      <c r="R6641" s="227">
        <f>Q6641*H6641</f>
        <v>0</v>
      </c>
      <c r="S6641" s="227">
        <v>0</v>
      </c>
      <c r="T6641" s="228">
        <f>S6641*H6641</f>
        <v>0</v>
      </c>
      <c r="U6641" s="42"/>
      <c r="V6641" s="42"/>
      <c r="W6641" s="42"/>
      <c r="X6641" s="42"/>
      <c r="Y6641" s="42"/>
      <c r="Z6641" s="42"/>
      <c r="AA6641" s="42"/>
      <c r="AB6641" s="42"/>
      <c r="AC6641" s="42"/>
      <c r="AD6641" s="42"/>
      <c r="AE6641" s="42"/>
      <c r="AR6641" s="229" t="s">
        <v>462</v>
      </c>
      <c r="AT6641" s="229" t="s">
        <v>243</v>
      </c>
      <c r="AU6641" s="229" t="s">
        <v>93</v>
      </c>
      <c r="AY6641" s="20" t="s">
        <v>241</v>
      </c>
      <c r="BE6641" s="230">
        <f>IF(N6641="základní",J6641,0)</f>
        <v>0</v>
      </c>
      <c r="BF6641" s="230">
        <f>IF(N6641="snížená",J6641,0)</f>
        <v>0</v>
      </c>
      <c r="BG6641" s="230">
        <f>IF(N6641="zákl. přenesená",J6641,0)</f>
        <v>0</v>
      </c>
      <c r="BH6641" s="230">
        <f>IF(N6641="sníž. přenesená",J6641,0)</f>
        <v>0</v>
      </c>
      <c r="BI6641" s="230">
        <f>IF(N6641="nulová",J6641,0)</f>
        <v>0</v>
      </c>
      <c r="BJ6641" s="20" t="s">
        <v>23</v>
      </c>
      <c r="BK6641" s="230">
        <f>ROUND(I6641*H6641,2)</f>
        <v>0</v>
      </c>
      <c r="BL6641" s="20" t="s">
        <v>462</v>
      </c>
      <c r="BM6641" s="229" t="s">
        <v>6037</v>
      </c>
    </row>
    <row r="6642" s="2" customFormat="1">
      <c r="A6642" s="42"/>
      <c r="B6642" s="43"/>
      <c r="C6642" s="44"/>
      <c r="D6642" s="231" t="s">
        <v>250</v>
      </c>
      <c r="E6642" s="44"/>
      <c r="F6642" s="232" t="s">
        <v>6038</v>
      </c>
      <c r="G6642" s="44"/>
      <c r="H6642" s="44"/>
      <c r="I6642" s="233"/>
      <c r="J6642" s="44"/>
      <c r="K6642" s="44"/>
      <c r="L6642" s="48"/>
      <c r="M6642" s="234"/>
      <c r="N6642" s="235"/>
      <c r="O6642" s="88"/>
      <c r="P6642" s="88"/>
      <c r="Q6642" s="88"/>
      <c r="R6642" s="88"/>
      <c r="S6642" s="88"/>
      <c r="T6642" s="89"/>
      <c r="U6642" s="42"/>
      <c r="V6642" s="42"/>
      <c r="W6642" s="42"/>
      <c r="X6642" s="42"/>
      <c r="Y6642" s="42"/>
      <c r="Z6642" s="42"/>
      <c r="AA6642" s="42"/>
      <c r="AB6642" s="42"/>
      <c r="AC6642" s="42"/>
      <c r="AD6642" s="42"/>
      <c r="AE6642" s="42"/>
      <c r="AT6642" s="20" t="s">
        <v>250</v>
      </c>
      <c r="AU6642" s="20" t="s">
        <v>93</v>
      </c>
    </row>
    <row r="6643" s="13" customFormat="1">
      <c r="A6643" s="13"/>
      <c r="B6643" s="236"/>
      <c r="C6643" s="237"/>
      <c r="D6643" s="238" t="s">
        <v>252</v>
      </c>
      <c r="E6643" s="239" t="s">
        <v>39</v>
      </c>
      <c r="F6643" s="240" t="s">
        <v>2852</v>
      </c>
      <c r="G6643" s="237"/>
      <c r="H6643" s="239" t="s">
        <v>39</v>
      </c>
      <c r="I6643" s="241"/>
      <c r="J6643" s="237"/>
      <c r="K6643" s="237"/>
      <c r="L6643" s="242"/>
      <c r="M6643" s="243"/>
      <c r="N6643" s="244"/>
      <c r="O6643" s="244"/>
      <c r="P6643" s="244"/>
      <c r="Q6643" s="244"/>
      <c r="R6643" s="244"/>
      <c r="S6643" s="244"/>
      <c r="T6643" s="245"/>
      <c r="U6643" s="13"/>
      <c r="V6643" s="13"/>
      <c r="W6643" s="13"/>
      <c r="X6643" s="13"/>
      <c r="Y6643" s="13"/>
      <c r="Z6643" s="13"/>
      <c r="AA6643" s="13"/>
      <c r="AB6643" s="13"/>
      <c r="AC6643" s="13"/>
      <c r="AD6643" s="13"/>
      <c r="AE6643" s="13"/>
      <c r="AT6643" s="246" t="s">
        <v>252</v>
      </c>
      <c r="AU6643" s="246" t="s">
        <v>93</v>
      </c>
      <c r="AV6643" s="13" t="s">
        <v>23</v>
      </c>
      <c r="AW6643" s="13" t="s">
        <v>46</v>
      </c>
      <c r="AX6643" s="13" t="s">
        <v>85</v>
      </c>
      <c r="AY6643" s="246" t="s">
        <v>241</v>
      </c>
    </row>
    <row r="6644" s="14" customFormat="1">
      <c r="A6644" s="14"/>
      <c r="B6644" s="247"/>
      <c r="C6644" s="248"/>
      <c r="D6644" s="238" t="s">
        <v>252</v>
      </c>
      <c r="E6644" s="249" t="s">
        <v>39</v>
      </c>
      <c r="F6644" s="250" t="s">
        <v>6039</v>
      </c>
      <c r="G6644" s="248"/>
      <c r="H6644" s="251">
        <v>2</v>
      </c>
      <c r="I6644" s="252"/>
      <c r="J6644" s="248"/>
      <c r="K6644" s="248"/>
      <c r="L6644" s="253"/>
      <c r="M6644" s="254"/>
      <c r="N6644" s="255"/>
      <c r="O6644" s="255"/>
      <c r="P6644" s="255"/>
      <c r="Q6644" s="255"/>
      <c r="R6644" s="255"/>
      <c r="S6644" s="255"/>
      <c r="T6644" s="256"/>
      <c r="U6644" s="14"/>
      <c r="V6644" s="14"/>
      <c r="W6644" s="14"/>
      <c r="X6644" s="14"/>
      <c r="Y6644" s="14"/>
      <c r="Z6644" s="14"/>
      <c r="AA6644" s="14"/>
      <c r="AB6644" s="14"/>
      <c r="AC6644" s="14"/>
      <c r="AD6644" s="14"/>
      <c r="AE6644" s="14"/>
      <c r="AT6644" s="257" t="s">
        <v>252</v>
      </c>
      <c r="AU6644" s="257" t="s">
        <v>93</v>
      </c>
      <c r="AV6644" s="14" t="s">
        <v>93</v>
      </c>
      <c r="AW6644" s="14" t="s">
        <v>46</v>
      </c>
      <c r="AX6644" s="14" t="s">
        <v>23</v>
      </c>
      <c r="AY6644" s="257" t="s">
        <v>241</v>
      </c>
    </row>
    <row r="6645" s="2" customFormat="1" ht="16.5" customHeight="1">
      <c r="A6645" s="42"/>
      <c r="B6645" s="43"/>
      <c r="C6645" s="280" t="s">
        <v>6040</v>
      </c>
      <c r="D6645" s="280" t="s">
        <v>463</v>
      </c>
      <c r="E6645" s="281" t="s">
        <v>6041</v>
      </c>
      <c r="F6645" s="282" t="s">
        <v>6042</v>
      </c>
      <c r="G6645" s="283" t="s">
        <v>561</v>
      </c>
      <c r="H6645" s="284">
        <v>2</v>
      </c>
      <c r="I6645" s="285"/>
      <c r="J6645" s="286">
        <f>ROUND(I6645*H6645,2)</f>
        <v>0</v>
      </c>
      <c r="K6645" s="282" t="s">
        <v>247</v>
      </c>
      <c r="L6645" s="287"/>
      <c r="M6645" s="288" t="s">
        <v>39</v>
      </c>
      <c r="N6645" s="289" t="s">
        <v>56</v>
      </c>
      <c r="O6645" s="88"/>
      <c r="P6645" s="227">
        <f>O6645*H6645</f>
        <v>0</v>
      </c>
      <c r="Q6645" s="227">
        <v>0.00123</v>
      </c>
      <c r="R6645" s="227">
        <f>Q6645*H6645</f>
        <v>0.0024599999999999999</v>
      </c>
      <c r="S6645" s="227">
        <v>0</v>
      </c>
      <c r="T6645" s="228">
        <f>S6645*H6645</f>
        <v>0</v>
      </c>
      <c r="U6645" s="42"/>
      <c r="V6645" s="42"/>
      <c r="W6645" s="42"/>
      <c r="X6645" s="42"/>
      <c r="Y6645" s="42"/>
      <c r="Z6645" s="42"/>
      <c r="AA6645" s="42"/>
      <c r="AB6645" s="42"/>
      <c r="AC6645" s="42"/>
      <c r="AD6645" s="42"/>
      <c r="AE6645" s="42"/>
      <c r="AR6645" s="229" t="s">
        <v>660</v>
      </c>
      <c r="AT6645" s="229" t="s">
        <v>463</v>
      </c>
      <c r="AU6645" s="229" t="s">
        <v>93</v>
      </c>
      <c r="AY6645" s="20" t="s">
        <v>241</v>
      </c>
      <c r="BE6645" s="230">
        <f>IF(N6645="základní",J6645,0)</f>
        <v>0</v>
      </c>
      <c r="BF6645" s="230">
        <f>IF(N6645="snížená",J6645,0)</f>
        <v>0</v>
      </c>
      <c r="BG6645" s="230">
        <f>IF(N6645="zákl. přenesená",J6645,0)</f>
        <v>0</v>
      </c>
      <c r="BH6645" s="230">
        <f>IF(N6645="sníž. přenesená",J6645,0)</f>
        <v>0</v>
      </c>
      <c r="BI6645" s="230">
        <f>IF(N6645="nulová",J6645,0)</f>
        <v>0</v>
      </c>
      <c r="BJ6645" s="20" t="s">
        <v>23</v>
      </c>
      <c r="BK6645" s="230">
        <f>ROUND(I6645*H6645,2)</f>
        <v>0</v>
      </c>
      <c r="BL6645" s="20" t="s">
        <v>462</v>
      </c>
      <c r="BM6645" s="229" t="s">
        <v>6043</v>
      </c>
    </row>
    <row r="6646" s="2" customFormat="1" ht="24.15" customHeight="1">
      <c r="A6646" s="42"/>
      <c r="B6646" s="43"/>
      <c r="C6646" s="218" t="s">
        <v>6044</v>
      </c>
      <c r="D6646" s="218" t="s">
        <v>243</v>
      </c>
      <c r="E6646" s="219" t="s">
        <v>6045</v>
      </c>
      <c r="F6646" s="220" t="s">
        <v>6046</v>
      </c>
      <c r="G6646" s="221" t="s">
        <v>430</v>
      </c>
      <c r="H6646" s="222">
        <v>9.5890000000000004</v>
      </c>
      <c r="I6646" s="223"/>
      <c r="J6646" s="224">
        <f>ROUND(I6646*H6646,2)</f>
        <v>0</v>
      </c>
      <c r="K6646" s="220" t="s">
        <v>247</v>
      </c>
      <c r="L6646" s="48"/>
      <c r="M6646" s="225" t="s">
        <v>39</v>
      </c>
      <c r="N6646" s="226" t="s">
        <v>56</v>
      </c>
      <c r="O6646" s="88"/>
      <c r="P6646" s="227">
        <f>O6646*H6646</f>
        <v>0</v>
      </c>
      <c r="Q6646" s="227">
        <v>0</v>
      </c>
      <c r="R6646" s="227">
        <f>Q6646*H6646</f>
        <v>0</v>
      </c>
      <c r="S6646" s="227">
        <v>0</v>
      </c>
      <c r="T6646" s="228">
        <f>S6646*H6646</f>
        <v>0</v>
      </c>
      <c r="U6646" s="42"/>
      <c r="V6646" s="42"/>
      <c r="W6646" s="42"/>
      <c r="X6646" s="42"/>
      <c r="Y6646" s="42"/>
      <c r="Z6646" s="42"/>
      <c r="AA6646" s="42"/>
      <c r="AB6646" s="42"/>
      <c r="AC6646" s="42"/>
      <c r="AD6646" s="42"/>
      <c r="AE6646" s="42"/>
      <c r="AR6646" s="229" t="s">
        <v>462</v>
      </c>
      <c r="AT6646" s="229" t="s">
        <v>243</v>
      </c>
      <c r="AU6646" s="229" t="s">
        <v>93</v>
      </c>
      <c r="AY6646" s="20" t="s">
        <v>241</v>
      </c>
      <c r="BE6646" s="230">
        <f>IF(N6646="základní",J6646,0)</f>
        <v>0</v>
      </c>
      <c r="BF6646" s="230">
        <f>IF(N6646="snížená",J6646,0)</f>
        <v>0</v>
      </c>
      <c r="BG6646" s="230">
        <f>IF(N6646="zákl. přenesená",J6646,0)</f>
        <v>0</v>
      </c>
      <c r="BH6646" s="230">
        <f>IF(N6646="sníž. přenesená",J6646,0)</f>
        <v>0</v>
      </c>
      <c r="BI6646" s="230">
        <f>IF(N6646="nulová",J6646,0)</f>
        <v>0</v>
      </c>
      <c r="BJ6646" s="20" t="s">
        <v>23</v>
      </c>
      <c r="BK6646" s="230">
        <f>ROUND(I6646*H6646,2)</f>
        <v>0</v>
      </c>
      <c r="BL6646" s="20" t="s">
        <v>462</v>
      </c>
      <c r="BM6646" s="229" t="s">
        <v>6047</v>
      </c>
    </row>
    <row r="6647" s="2" customFormat="1">
      <c r="A6647" s="42"/>
      <c r="B6647" s="43"/>
      <c r="C6647" s="44"/>
      <c r="D6647" s="231" t="s">
        <v>250</v>
      </c>
      <c r="E6647" s="44"/>
      <c r="F6647" s="232" t="s">
        <v>6048</v>
      </c>
      <c r="G6647" s="44"/>
      <c r="H6647" s="44"/>
      <c r="I6647" s="233"/>
      <c r="J6647" s="44"/>
      <c r="K6647" s="44"/>
      <c r="L6647" s="48"/>
      <c r="M6647" s="234"/>
      <c r="N6647" s="235"/>
      <c r="O6647" s="88"/>
      <c r="P6647" s="88"/>
      <c r="Q6647" s="88"/>
      <c r="R6647" s="88"/>
      <c r="S6647" s="88"/>
      <c r="T6647" s="89"/>
      <c r="U6647" s="42"/>
      <c r="V6647" s="42"/>
      <c r="W6647" s="42"/>
      <c r="X6647" s="42"/>
      <c r="Y6647" s="42"/>
      <c r="Z6647" s="42"/>
      <c r="AA6647" s="42"/>
      <c r="AB6647" s="42"/>
      <c r="AC6647" s="42"/>
      <c r="AD6647" s="42"/>
      <c r="AE6647" s="42"/>
      <c r="AT6647" s="20" t="s">
        <v>250</v>
      </c>
      <c r="AU6647" s="20" t="s">
        <v>93</v>
      </c>
    </row>
    <row r="6648" s="2" customFormat="1" ht="37.8" customHeight="1">
      <c r="A6648" s="42"/>
      <c r="B6648" s="43"/>
      <c r="C6648" s="218" t="s">
        <v>6049</v>
      </c>
      <c r="D6648" s="218" t="s">
        <v>243</v>
      </c>
      <c r="E6648" s="219" t="s">
        <v>6050</v>
      </c>
      <c r="F6648" s="220" t="s">
        <v>6051</v>
      </c>
      <c r="G6648" s="221" t="s">
        <v>430</v>
      </c>
      <c r="H6648" s="222">
        <v>9.5890000000000004</v>
      </c>
      <c r="I6648" s="223"/>
      <c r="J6648" s="224">
        <f>ROUND(I6648*H6648,2)</f>
        <v>0</v>
      </c>
      <c r="K6648" s="220" t="s">
        <v>247</v>
      </c>
      <c r="L6648" s="48"/>
      <c r="M6648" s="225" t="s">
        <v>39</v>
      </c>
      <c r="N6648" s="226" t="s">
        <v>56</v>
      </c>
      <c r="O6648" s="88"/>
      <c r="P6648" s="227">
        <f>O6648*H6648</f>
        <v>0</v>
      </c>
      <c r="Q6648" s="227">
        <v>0</v>
      </c>
      <c r="R6648" s="227">
        <f>Q6648*H6648</f>
        <v>0</v>
      </c>
      <c r="S6648" s="227">
        <v>0</v>
      </c>
      <c r="T6648" s="228">
        <f>S6648*H6648</f>
        <v>0</v>
      </c>
      <c r="U6648" s="42"/>
      <c r="V6648" s="42"/>
      <c r="W6648" s="42"/>
      <c r="X6648" s="42"/>
      <c r="Y6648" s="42"/>
      <c r="Z6648" s="42"/>
      <c r="AA6648" s="42"/>
      <c r="AB6648" s="42"/>
      <c r="AC6648" s="42"/>
      <c r="AD6648" s="42"/>
      <c r="AE6648" s="42"/>
      <c r="AR6648" s="229" t="s">
        <v>462</v>
      </c>
      <c r="AT6648" s="229" t="s">
        <v>243</v>
      </c>
      <c r="AU6648" s="229" t="s">
        <v>93</v>
      </c>
      <c r="AY6648" s="20" t="s">
        <v>241</v>
      </c>
      <c r="BE6648" s="230">
        <f>IF(N6648="základní",J6648,0)</f>
        <v>0</v>
      </c>
      <c r="BF6648" s="230">
        <f>IF(N6648="snížená",J6648,0)</f>
        <v>0</v>
      </c>
      <c r="BG6648" s="230">
        <f>IF(N6648="zákl. přenesená",J6648,0)</f>
        <v>0</v>
      </c>
      <c r="BH6648" s="230">
        <f>IF(N6648="sníž. přenesená",J6648,0)</f>
        <v>0</v>
      </c>
      <c r="BI6648" s="230">
        <f>IF(N6648="nulová",J6648,0)</f>
        <v>0</v>
      </c>
      <c r="BJ6648" s="20" t="s">
        <v>23</v>
      </c>
      <c r="BK6648" s="230">
        <f>ROUND(I6648*H6648,2)</f>
        <v>0</v>
      </c>
      <c r="BL6648" s="20" t="s">
        <v>462</v>
      </c>
      <c r="BM6648" s="229" t="s">
        <v>6052</v>
      </c>
    </row>
    <row r="6649" s="2" customFormat="1">
      <c r="A6649" s="42"/>
      <c r="B6649" s="43"/>
      <c r="C6649" s="44"/>
      <c r="D6649" s="231" t="s">
        <v>250</v>
      </c>
      <c r="E6649" s="44"/>
      <c r="F6649" s="232" t="s">
        <v>6053</v>
      </c>
      <c r="G6649" s="44"/>
      <c r="H6649" s="44"/>
      <c r="I6649" s="233"/>
      <c r="J6649" s="44"/>
      <c r="K6649" s="44"/>
      <c r="L6649" s="48"/>
      <c r="M6649" s="234"/>
      <c r="N6649" s="235"/>
      <c r="O6649" s="88"/>
      <c r="P6649" s="88"/>
      <c r="Q6649" s="88"/>
      <c r="R6649" s="88"/>
      <c r="S6649" s="88"/>
      <c r="T6649" s="89"/>
      <c r="U6649" s="42"/>
      <c r="V6649" s="42"/>
      <c r="W6649" s="42"/>
      <c r="X6649" s="42"/>
      <c r="Y6649" s="42"/>
      <c r="Z6649" s="42"/>
      <c r="AA6649" s="42"/>
      <c r="AB6649" s="42"/>
      <c r="AC6649" s="42"/>
      <c r="AD6649" s="42"/>
      <c r="AE6649" s="42"/>
      <c r="AT6649" s="20" t="s">
        <v>250</v>
      </c>
      <c r="AU6649" s="20" t="s">
        <v>93</v>
      </c>
    </row>
    <row r="6650" s="12" customFormat="1" ht="22.8" customHeight="1">
      <c r="A6650" s="12"/>
      <c r="B6650" s="202"/>
      <c r="C6650" s="203"/>
      <c r="D6650" s="204" t="s">
        <v>84</v>
      </c>
      <c r="E6650" s="216" t="s">
        <v>6054</v>
      </c>
      <c r="F6650" s="216" t="s">
        <v>6055</v>
      </c>
      <c r="G6650" s="203"/>
      <c r="H6650" s="203"/>
      <c r="I6650" s="206"/>
      <c r="J6650" s="217">
        <f>BK6650</f>
        <v>0</v>
      </c>
      <c r="K6650" s="203"/>
      <c r="L6650" s="208"/>
      <c r="M6650" s="209"/>
      <c r="N6650" s="210"/>
      <c r="O6650" s="210"/>
      <c r="P6650" s="211">
        <f>SUM(P6651:P7033)</f>
        <v>0</v>
      </c>
      <c r="Q6650" s="210"/>
      <c r="R6650" s="211">
        <f>SUM(R6651:R7033)</f>
        <v>15.890505295499999</v>
      </c>
      <c r="S6650" s="210"/>
      <c r="T6650" s="212">
        <f>SUM(T6651:T7033)</f>
        <v>0.66541099999999997</v>
      </c>
      <c r="U6650" s="12"/>
      <c r="V6650" s="12"/>
      <c r="W6650" s="12"/>
      <c r="X6650" s="12"/>
      <c r="Y6650" s="12"/>
      <c r="Z6650" s="12"/>
      <c r="AA6650" s="12"/>
      <c r="AB6650" s="12"/>
      <c r="AC6650" s="12"/>
      <c r="AD6650" s="12"/>
      <c r="AE6650" s="12"/>
      <c r="AR6650" s="213" t="s">
        <v>93</v>
      </c>
      <c r="AT6650" s="214" t="s">
        <v>84</v>
      </c>
      <c r="AU6650" s="214" t="s">
        <v>23</v>
      </c>
      <c r="AY6650" s="213" t="s">
        <v>241</v>
      </c>
      <c r="BK6650" s="215">
        <f>SUM(BK6651:BK7033)</f>
        <v>0</v>
      </c>
    </row>
    <row r="6651" s="2" customFormat="1" ht="24.15" customHeight="1">
      <c r="A6651" s="42"/>
      <c r="B6651" s="43"/>
      <c r="C6651" s="218" t="s">
        <v>6056</v>
      </c>
      <c r="D6651" s="218" t="s">
        <v>243</v>
      </c>
      <c r="E6651" s="219" t="s">
        <v>6057</v>
      </c>
      <c r="F6651" s="220" t="s">
        <v>6058</v>
      </c>
      <c r="G6651" s="221" t="s">
        <v>145</v>
      </c>
      <c r="H6651" s="222">
        <v>5.4900000000000002</v>
      </c>
      <c r="I6651" s="223"/>
      <c r="J6651" s="224">
        <f>ROUND(I6651*H6651,2)</f>
        <v>0</v>
      </c>
      <c r="K6651" s="220" t="s">
        <v>247</v>
      </c>
      <c r="L6651" s="48"/>
      <c r="M6651" s="225" t="s">
        <v>39</v>
      </c>
      <c r="N6651" s="226" t="s">
        <v>56</v>
      </c>
      <c r="O6651" s="88"/>
      <c r="P6651" s="227">
        <f>O6651*H6651</f>
        <v>0</v>
      </c>
      <c r="Q6651" s="227">
        <v>0.00024000000000000001</v>
      </c>
      <c r="R6651" s="227">
        <f>Q6651*H6651</f>
        <v>0.0013176000000000002</v>
      </c>
      <c r="S6651" s="227">
        <v>0</v>
      </c>
      <c r="T6651" s="228">
        <f>S6651*H6651</f>
        <v>0</v>
      </c>
      <c r="U6651" s="42"/>
      <c r="V6651" s="42"/>
      <c r="W6651" s="42"/>
      <c r="X6651" s="42"/>
      <c r="Y6651" s="42"/>
      <c r="Z6651" s="42"/>
      <c r="AA6651" s="42"/>
      <c r="AB6651" s="42"/>
      <c r="AC6651" s="42"/>
      <c r="AD6651" s="42"/>
      <c r="AE6651" s="42"/>
      <c r="AR6651" s="229" t="s">
        <v>462</v>
      </c>
      <c r="AT6651" s="229" t="s">
        <v>243</v>
      </c>
      <c r="AU6651" s="229" t="s">
        <v>93</v>
      </c>
      <c r="AY6651" s="20" t="s">
        <v>241</v>
      </c>
      <c r="BE6651" s="230">
        <f>IF(N6651="základní",J6651,0)</f>
        <v>0</v>
      </c>
      <c r="BF6651" s="230">
        <f>IF(N6651="snížená",J6651,0)</f>
        <v>0</v>
      </c>
      <c r="BG6651" s="230">
        <f>IF(N6651="zákl. přenesená",J6651,0)</f>
        <v>0</v>
      </c>
      <c r="BH6651" s="230">
        <f>IF(N6651="sníž. přenesená",J6651,0)</f>
        <v>0</v>
      </c>
      <c r="BI6651" s="230">
        <f>IF(N6651="nulová",J6651,0)</f>
        <v>0</v>
      </c>
      <c r="BJ6651" s="20" t="s">
        <v>23</v>
      </c>
      <c r="BK6651" s="230">
        <f>ROUND(I6651*H6651,2)</f>
        <v>0</v>
      </c>
      <c r="BL6651" s="20" t="s">
        <v>462</v>
      </c>
      <c r="BM6651" s="229" t="s">
        <v>6059</v>
      </c>
    </row>
    <row r="6652" s="2" customFormat="1">
      <c r="A6652" s="42"/>
      <c r="B6652" s="43"/>
      <c r="C6652" s="44"/>
      <c r="D6652" s="231" t="s">
        <v>250</v>
      </c>
      <c r="E6652" s="44"/>
      <c r="F6652" s="232" t="s">
        <v>6060</v>
      </c>
      <c r="G6652" s="44"/>
      <c r="H6652" s="44"/>
      <c r="I6652" s="233"/>
      <c r="J6652" s="44"/>
      <c r="K6652" s="44"/>
      <c r="L6652" s="48"/>
      <c r="M6652" s="234"/>
      <c r="N6652" s="235"/>
      <c r="O6652" s="88"/>
      <c r="P6652" s="88"/>
      <c r="Q6652" s="88"/>
      <c r="R6652" s="88"/>
      <c r="S6652" s="88"/>
      <c r="T6652" s="89"/>
      <c r="U6652" s="42"/>
      <c r="V6652" s="42"/>
      <c r="W6652" s="42"/>
      <c r="X6652" s="42"/>
      <c r="Y6652" s="42"/>
      <c r="Z6652" s="42"/>
      <c r="AA6652" s="42"/>
      <c r="AB6652" s="42"/>
      <c r="AC6652" s="42"/>
      <c r="AD6652" s="42"/>
      <c r="AE6652" s="42"/>
      <c r="AT6652" s="20" t="s">
        <v>250</v>
      </c>
      <c r="AU6652" s="20" t="s">
        <v>93</v>
      </c>
    </row>
    <row r="6653" s="13" customFormat="1">
      <c r="A6653" s="13"/>
      <c r="B6653" s="236"/>
      <c r="C6653" s="237"/>
      <c r="D6653" s="238" t="s">
        <v>252</v>
      </c>
      <c r="E6653" s="239" t="s">
        <v>39</v>
      </c>
      <c r="F6653" s="240" t="s">
        <v>2852</v>
      </c>
      <c r="G6653" s="237"/>
      <c r="H6653" s="239" t="s">
        <v>39</v>
      </c>
      <c r="I6653" s="241"/>
      <c r="J6653" s="237"/>
      <c r="K6653" s="237"/>
      <c r="L6653" s="242"/>
      <c r="M6653" s="243"/>
      <c r="N6653" s="244"/>
      <c r="O6653" s="244"/>
      <c r="P6653" s="244"/>
      <c r="Q6653" s="244"/>
      <c r="R6653" s="244"/>
      <c r="S6653" s="244"/>
      <c r="T6653" s="245"/>
      <c r="U6653" s="13"/>
      <c r="V6653" s="13"/>
      <c r="W6653" s="13"/>
      <c r="X6653" s="13"/>
      <c r="Y6653" s="13"/>
      <c r="Z6653" s="13"/>
      <c r="AA6653" s="13"/>
      <c r="AB6653" s="13"/>
      <c r="AC6653" s="13"/>
      <c r="AD6653" s="13"/>
      <c r="AE6653" s="13"/>
      <c r="AT6653" s="246" t="s">
        <v>252</v>
      </c>
      <c r="AU6653" s="246" t="s">
        <v>93</v>
      </c>
      <c r="AV6653" s="13" t="s">
        <v>23</v>
      </c>
      <c r="AW6653" s="13" t="s">
        <v>46</v>
      </c>
      <c r="AX6653" s="13" t="s">
        <v>85</v>
      </c>
      <c r="AY6653" s="246" t="s">
        <v>241</v>
      </c>
    </row>
    <row r="6654" s="14" customFormat="1">
      <c r="A6654" s="14"/>
      <c r="B6654" s="247"/>
      <c r="C6654" s="248"/>
      <c r="D6654" s="238" t="s">
        <v>252</v>
      </c>
      <c r="E6654" s="249" t="s">
        <v>39</v>
      </c>
      <c r="F6654" s="250" t="s">
        <v>6061</v>
      </c>
      <c r="G6654" s="248"/>
      <c r="H6654" s="251">
        <v>5.4900000000000002</v>
      </c>
      <c r="I6654" s="252"/>
      <c r="J6654" s="248"/>
      <c r="K6654" s="248"/>
      <c r="L6654" s="253"/>
      <c r="M6654" s="254"/>
      <c r="N6654" s="255"/>
      <c r="O6654" s="255"/>
      <c r="P6654" s="255"/>
      <c r="Q6654" s="255"/>
      <c r="R6654" s="255"/>
      <c r="S6654" s="255"/>
      <c r="T6654" s="256"/>
      <c r="U6654" s="14"/>
      <c r="V6654" s="14"/>
      <c r="W6654" s="14"/>
      <c r="X6654" s="14"/>
      <c r="Y6654" s="14"/>
      <c r="Z6654" s="14"/>
      <c r="AA6654" s="14"/>
      <c r="AB6654" s="14"/>
      <c r="AC6654" s="14"/>
      <c r="AD6654" s="14"/>
      <c r="AE6654" s="14"/>
      <c r="AT6654" s="257" t="s">
        <v>252</v>
      </c>
      <c r="AU6654" s="257" t="s">
        <v>93</v>
      </c>
      <c r="AV6654" s="14" t="s">
        <v>93</v>
      </c>
      <c r="AW6654" s="14" t="s">
        <v>46</v>
      </c>
      <c r="AX6654" s="14" t="s">
        <v>23</v>
      </c>
      <c r="AY6654" s="257" t="s">
        <v>241</v>
      </c>
    </row>
    <row r="6655" s="2" customFormat="1" ht="21.75" customHeight="1">
      <c r="A6655" s="42"/>
      <c r="B6655" s="43"/>
      <c r="C6655" s="280" t="s">
        <v>6062</v>
      </c>
      <c r="D6655" s="280" t="s">
        <v>463</v>
      </c>
      <c r="E6655" s="281" t="s">
        <v>6063</v>
      </c>
      <c r="F6655" s="282" t="s">
        <v>6064</v>
      </c>
      <c r="G6655" s="283" t="s">
        <v>561</v>
      </c>
      <c r="H6655" s="284">
        <v>1</v>
      </c>
      <c r="I6655" s="285"/>
      <c r="J6655" s="286">
        <f>ROUND(I6655*H6655,2)</f>
        <v>0</v>
      </c>
      <c r="K6655" s="282" t="s">
        <v>1267</v>
      </c>
      <c r="L6655" s="287"/>
      <c r="M6655" s="288" t="s">
        <v>39</v>
      </c>
      <c r="N6655" s="289" t="s">
        <v>56</v>
      </c>
      <c r="O6655" s="88"/>
      <c r="P6655" s="227">
        <f>O6655*H6655</f>
        <v>0</v>
      </c>
      <c r="Q6655" s="227">
        <v>0.21570496585000001</v>
      </c>
      <c r="R6655" s="227">
        <f>Q6655*H6655</f>
        <v>0.21570496585000001</v>
      </c>
      <c r="S6655" s="227">
        <v>0</v>
      </c>
      <c r="T6655" s="228">
        <f>S6655*H6655</f>
        <v>0</v>
      </c>
      <c r="U6655" s="42"/>
      <c r="V6655" s="42"/>
      <c r="W6655" s="42"/>
      <c r="X6655" s="42"/>
      <c r="Y6655" s="42"/>
      <c r="Z6655" s="42"/>
      <c r="AA6655" s="42"/>
      <c r="AB6655" s="42"/>
      <c r="AC6655" s="42"/>
      <c r="AD6655" s="42"/>
      <c r="AE6655" s="42"/>
      <c r="AR6655" s="229" t="s">
        <v>660</v>
      </c>
      <c r="AT6655" s="229" t="s">
        <v>463</v>
      </c>
      <c r="AU6655" s="229" t="s">
        <v>93</v>
      </c>
      <c r="AY6655" s="20" t="s">
        <v>241</v>
      </c>
      <c r="BE6655" s="230">
        <f>IF(N6655="základní",J6655,0)</f>
        <v>0</v>
      </c>
      <c r="BF6655" s="230">
        <f>IF(N6655="snížená",J6655,0)</f>
        <v>0</v>
      </c>
      <c r="BG6655" s="230">
        <f>IF(N6655="zákl. přenesená",J6655,0)</f>
        <v>0</v>
      </c>
      <c r="BH6655" s="230">
        <f>IF(N6655="sníž. přenesená",J6655,0)</f>
        <v>0</v>
      </c>
      <c r="BI6655" s="230">
        <f>IF(N6655="nulová",J6655,0)</f>
        <v>0</v>
      </c>
      <c r="BJ6655" s="20" t="s">
        <v>23</v>
      </c>
      <c r="BK6655" s="230">
        <f>ROUND(I6655*H6655,2)</f>
        <v>0</v>
      </c>
      <c r="BL6655" s="20" t="s">
        <v>462</v>
      </c>
      <c r="BM6655" s="229" t="s">
        <v>6065</v>
      </c>
    </row>
    <row r="6656" s="2" customFormat="1">
      <c r="A6656" s="42"/>
      <c r="B6656" s="43"/>
      <c r="C6656" s="44"/>
      <c r="D6656" s="238" t="s">
        <v>3418</v>
      </c>
      <c r="E6656" s="44"/>
      <c r="F6656" s="290" t="s">
        <v>6066</v>
      </c>
      <c r="G6656" s="44"/>
      <c r="H6656" s="44"/>
      <c r="I6656" s="233"/>
      <c r="J6656" s="44"/>
      <c r="K6656" s="44"/>
      <c r="L6656" s="48"/>
      <c r="M6656" s="234"/>
      <c r="N6656" s="235"/>
      <c r="O6656" s="88"/>
      <c r="P6656" s="88"/>
      <c r="Q6656" s="88"/>
      <c r="R6656" s="88"/>
      <c r="S6656" s="88"/>
      <c r="T6656" s="89"/>
      <c r="U6656" s="42"/>
      <c r="V6656" s="42"/>
      <c r="W6656" s="42"/>
      <c r="X6656" s="42"/>
      <c r="Y6656" s="42"/>
      <c r="Z6656" s="42"/>
      <c r="AA6656" s="42"/>
      <c r="AB6656" s="42"/>
      <c r="AC6656" s="42"/>
      <c r="AD6656" s="42"/>
      <c r="AE6656" s="42"/>
      <c r="AT6656" s="20" t="s">
        <v>3418</v>
      </c>
      <c r="AU6656" s="20" t="s">
        <v>93</v>
      </c>
    </row>
    <row r="6657" s="2" customFormat="1" ht="24.15" customHeight="1">
      <c r="A6657" s="42"/>
      <c r="B6657" s="43"/>
      <c r="C6657" s="218" t="s">
        <v>6067</v>
      </c>
      <c r="D6657" s="218" t="s">
        <v>243</v>
      </c>
      <c r="E6657" s="219" t="s">
        <v>6068</v>
      </c>
      <c r="F6657" s="220" t="s">
        <v>6069</v>
      </c>
      <c r="G6657" s="221" t="s">
        <v>145</v>
      </c>
      <c r="H6657" s="222">
        <v>5.4900000000000002</v>
      </c>
      <c r="I6657" s="223"/>
      <c r="J6657" s="224">
        <f>ROUND(I6657*H6657,2)</f>
        <v>0</v>
      </c>
      <c r="K6657" s="220" t="s">
        <v>247</v>
      </c>
      <c r="L6657" s="48"/>
      <c r="M6657" s="225" t="s">
        <v>39</v>
      </c>
      <c r="N6657" s="226" t="s">
        <v>56</v>
      </c>
      <c r="O6657" s="88"/>
      <c r="P6657" s="227">
        <f>O6657*H6657</f>
        <v>0</v>
      </c>
      <c r="Q6657" s="227">
        <v>0.00027999999999999998</v>
      </c>
      <c r="R6657" s="227">
        <f>Q6657*H6657</f>
        <v>0.0015371999999999999</v>
      </c>
      <c r="S6657" s="227">
        <v>0</v>
      </c>
      <c r="T6657" s="228">
        <f>S6657*H6657</f>
        <v>0</v>
      </c>
      <c r="U6657" s="42"/>
      <c r="V6657" s="42"/>
      <c r="W6657" s="42"/>
      <c r="X6657" s="42"/>
      <c r="Y6657" s="42"/>
      <c r="Z6657" s="42"/>
      <c r="AA6657" s="42"/>
      <c r="AB6657" s="42"/>
      <c r="AC6657" s="42"/>
      <c r="AD6657" s="42"/>
      <c r="AE6657" s="42"/>
      <c r="AR6657" s="229" t="s">
        <v>462</v>
      </c>
      <c r="AT6657" s="229" t="s">
        <v>243</v>
      </c>
      <c r="AU6657" s="229" t="s">
        <v>93</v>
      </c>
      <c r="AY6657" s="20" t="s">
        <v>241</v>
      </c>
      <c r="BE6657" s="230">
        <f>IF(N6657="základní",J6657,0)</f>
        <v>0</v>
      </c>
      <c r="BF6657" s="230">
        <f>IF(N6657="snížená",J6657,0)</f>
        <v>0</v>
      </c>
      <c r="BG6657" s="230">
        <f>IF(N6657="zákl. přenesená",J6657,0)</f>
        <v>0</v>
      </c>
      <c r="BH6657" s="230">
        <f>IF(N6657="sníž. přenesená",J6657,0)</f>
        <v>0</v>
      </c>
      <c r="BI6657" s="230">
        <f>IF(N6657="nulová",J6657,0)</f>
        <v>0</v>
      </c>
      <c r="BJ6657" s="20" t="s">
        <v>23</v>
      </c>
      <c r="BK6657" s="230">
        <f>ROUND(I6657*H6657,2)</f>
        <v>0</v>
      </c>
      <c r="BL6657" s="20" t="s">
        <v>462</v>
      </c>
      <c r="BM6657" s="229" t="s">
        <v>6070</v>
      </c>
    </row>
    <row r="6658" s="2" customFormat="1">
      <c r="A6658" s="42"/>
      <c r="B6658" s="43"/>
      <c r="C6658" s="44"/>
      <c r="D6658" s="231" t="s">
        <v>250</v>
      </c>
      <c r="E6658" s="44"/>
      <c r="F6658" s="232" t="s">
        <v>6071</v>
      </c>
      <c r="G6658" s="44"/>
      <c r="H6658" s="44"/>
      <c r="I6658" s="233"/>
      <c r="J6658" s="44"/>
      <c r="K6658" s="44"/>
      <c r="L6658" s="48"/>
      <c r="M6658" s="234"/>
      <c r="N6658" s="235"/>
      <c r="O6658" s="88"/>
      <c r="P6658" s="88"/>
      <c r="Q6658" s="88"/>
      <c r="R6658" s="88"/>
      <c r="S6658" s="88"/>
      <c r="T6658" s="89"/>
      <c r="U6658" s="42"/>
      <c r="V6658" s="42"/>
      <c r="W6658" s="42"/>
      <c r="X6658" s="42"/>
      <c r="Y6658" s="42"/>
      <c r="Z6658" s="42"/>
      <c r="AA6658" s="42"/>
      <c r="AB6658" s="42"/>
      <c r="AC6658" s="42"/>
      <c r="AD6658" s="42"/>
      <c r="AE6658" s="42"/>
      <c r="AT6658" s="20" t="s">
        <v>250</v>
      </c>
      <c r="AU6658" s="20" t="s">
        <v>93</v>
      </c>
    </row>
    <row r="6659" s="13" customFormat="1">
      <c r="A6659" s="13"/>
      <c r="B6659" s="236"/>
      <c r="C6659" s="237"/>
      <c r="D6659" s="238" t="s">
        <v>252</v>
      </c>
      <c r="E6659" s="239" t="s">
        <v>39</v>
      </c>
      <c r="F6659" s="240" t="s">
        <v>2852</v>
      </c>
      <c r="G6659" s="237"/>
      <c r="H6659" s="239" t="s">
        <v>39</v>
      </c>
      <c r="I6659" s="241"/>
      <c r="J6659" s="237"/>
      <c r="K6659" s="237"/>
      <c r="L6659" s="242"/>
      <c r="M6659" s="243"/>
      <c r="N6659" s="244"/>
      <c r="O6659" s="244"/>
      <c r="P6659" s="244"/>
      <c r="Q6659" s="244"/>
      <c r="R6659" s="244"/>
      <c r="S6659" s="244"/>
      <c r="T6659" s="245"/>
      <c r="U6659" s="13"/>
      <c r="V6659" s="13"/>
      <c r="W6659" s="13"/>
      <c r="X6659" s="13"/>
      <c r="Y6659" s="13"/>
      <c r="Z6659" s="13"/>
      <c r="AA6659" s="13"/>
      <c r="AB6659" s="13"/>
      <c r="AC6659" s="13"/>
      <c r="AD6659" s="13"/>
      <c r="AE6659" s="13"/>
      <c r="AT6659" s="246" t="s">
        <v>252</v>
      </c>
      <c r="AU6659" s="246" t="s">
        <v>93</v>
      </c>
      <c r="AV6659" s="13" t="s">
        <v>23</v>
      </c>
      <c r="AW6659" s="13" t="s">
        <v>46</v>
      </c>
      <c r="AX6659" s="13" t="s">
        <v>85</v>
      </c>
      <c r="AY6659" s="246" t="s">
        <v>241</v>
      </c>
    </row>
    <row r="6660" s="14" customFormat="1">
      <c r="A6660" s="14"/>
      <c r="B6660" s="247"/>
      <c r="C6660" s="248"/>
      <c r="D6660" s="238" t="s">
        <v>252</v>
      </c>
      <c r="E6660" s="249" t="s">
        <v>39</v>
      </c>
      <c r="F6660" s="250" t="s">
        <v>6072</v>
      </c>
      <c r="G6660" s="248"/>
      <c r="H6660" s="251">
        <v>5.4900000000000002</v>
      </c>
      <c r="I6660" s="252"/>
      <c r="J6660" s="248"/>
      <c r="K6660" s="248"/>
      <c r="L6660" s="253"/>
      <c r="M6660" s="254"/>
      <c r="N6660" s="255"/>
      <c r="O6660" s="255"/>
      <c r="P6660" s="255"/>
      <c r="Q6660" s="255"/>
      <c r="R6660" s="255"/>
      <c r="S6660" s="255"/>
      <c r="T6660" s="256"/>
      <c r="U6660" s="14"/>
      <c r="V6660" s="14"/>
      <c r="W6660" s="14"/>
      <c r="X6660" s="14"/>
      <c r="Y6660" s="14"/>
      <c r="Z6660" s="14"/>
      <c r="AA6660" s="14"/>
      <c r="AB6660" s="14"/>
      <c r="AC6660" s="14"/>
      <c r="AD6660" s="14"/>
      <c r="AE6660" s="14"/>
      <c r="AT6660" s="257" t="s">
        <v>252</v>
      </c>
      <c r="AU6660" s="257" t="s">
        <v>93</v>
      </c>
      <c r="AV6660" s="14" t="s">
        <v>93</v>
      </c>
      <c r="AW6660" s="14" t="s">
        <v>46</v>
      </c>
      <c r="AX6660" s="14" t="s">
        <v>23</v>
      </c>
      <c r="AY6660" s="257" t="s">
        <v>241</v>
      </c>
    </row>
    <row r="6661" s="2" customFormat="1" ht="24.15" customHeight="1">
      <c r="A6661" s="42"/>
      <c r="B6661" s="43"/>
      <c r="C6661" s="280" t="s">
        <v>6073</v>
      </c>
      <c r="D6661" s="280" t="s">
        <v>463</v>
      </c>
      <c r="E6661" s="281" t="s">
        <v>6074</v>
      </c>
      <c r="F6661" s="282" t="s">
        <v>6075</v>
      </c>
      <c r="G6661" s="283" t="s">
        <v>561</v>
      </c>
      <c r="H6661" s="284">
        <v>1</v>
      </c>
      <c r="I6661" s="285"/>
      <c r="J6661" s="286">
        <f>ROUND(I6661*H6661,2)</f>
        <v>0</v>
      </c>
      <c r="K6661" s="282" t="s">
        <v>1267</v>
      </c>
      <c r="L6661" s="287"/>
      <c r="M6661" s="288" t="s">
        <v>39</v>
      </c>
      <c r="N6661" s="289" t="s">
        <v>56</v>
      </c>
      <c r="O6661" s="88"/>
      <c r="P6661" s="227">
        <f>O6661*H6661</f>
        <v>0</v>
      </c>
      <c r="Q6661" s="227">
        <v>0.21320496585000001</v>
      </c>
      <c r="R6661" s="227">
        <f>Q6661*H6661</f>
        <v>0.21320496585000001</v>
      </c>
      <c r="S6661" s="227">
        <v>0</v>
      </c>
      <c r="T6661" s="228">
        <f>S6661*H6661</f>
        <v>0</v>
      </c>
      <c r="U6661" s="42"/>
      <c r="V6661" s="42"/>
      <c r="W6661" s="42"/>
      <c r="X6661" s="42"/>
      <c r="Y6661" s="42"/>
      <c r="Z6661" s="42"/>
      <c r="AA6661" s="42"/>
      <c r="AB6661" s="42"/>
      <c r="AC6661" s="42"/>
      <c r="AD6661" s="42"/>
      <c r="AE6661" s="42"/>
      <c r="AR6661" s="229" t="s">
        <v>660</v>
      </c>
      <c r="AT6661" s="229" t="s">
        <v>463</v>
      </c>
      <c r="AU6661" s="229" t="s">
        <v>93</v>
      </c>
      <c r="AY6661" s="20" t="s">
        <v>241</v>
      </c>
      <c r="BE6661" s="230">
        <f>IF(N6661="základní",J6661,0)</f>
        <v>0</v>
      </c>
      <c r="BF6661" s="230">
        <f>IF(N6661="snížená",J6661,0)</f>
        <v>0</v>
      </c>
      <c r="BG6661" s="230">
        <f>IF(N6661="zákl. přenesená",J6661,0)</f>
        <v>0</v>
      </c>
      <c r="BH6661" s="230">
        <f>IF(N6661="sníž. přenesená",J6661,0)</f>
        <v>0</v>
      </c>
      <c r="BI6661" s="230">
        <f>IF(N6661="nulová",J6661,0)</f>
        <v>0</v>
      </c>
      <c r="BJ6661" s="20" t="s">
        <v>23</v>
      </c>
      <c r="BK6661" s="230">
        <f>ROUND(I6661*H6661,2)</f>
        <v>0</v>
      </c>
      <c r="BL6661" s="20" t="s">
        <v>462</v>
      </c>
      <c r="BM6661" s="229" t="s">
        <v>6076</v>
      </c>
    </row>
    <row r="6662" s="2" customFormat="1">
      <c r="A6662" s="42"/>
      <c r="B6662" s="43"/>
      <c r="C6662" s="44"/>
      <c r="D6662" s="238" t="s">
        <v>3418</v>
      </c>
      <c r="E6662" s="44"/>
      <c r="F6662" s="290" t="s">
        <v>6077</v>
      </c>
      <c r="G6662" s="44"/>
      <c r="H6662" s="44"/>
      <c r="I6662" s="233"/>
      <c r="J6662" s="44"/>
      <c r="K6662" s="44"/>
      <c r="L6662" s="48"/>
      <c r="M6662" s="234"/>
      <c r="N6662" s="235"/>
      <c r="O6662" s="88"/>
      <c r="P6662" s="88"/>
      <c r="Q6662" s="88"/>
      <c r="R6662" s="88"/>
      <c r="S6662" s="88"/>
      <c r="T6662" s="89"/>
      <c r="U6662" s="42"/>
      <c r="V6662" s="42"/>
      <c r="W6662" s="42"/>
      <c r="X6662" s="42"/>
      <c r="Y6662" s="42"/>
      <c r="Z6662" s="42"/>
      <c r="AA6662" s="42"/>
      <c r="AB6662" s="42"/>
      <c r="AC6662" s="42"/>
      <c r="AD6662" s="42"/>
      <c r="AE6662" s="42"/>
      <c r="AT6662" s="20" t="s">
        <v>3418</v>
      </c>
      <c r="AU6662" s="20" t="s">
        <v>93</v>
      </c>
    </row>
    <row r="6663" s="2" customFormat="1" ht="16.5" customHeight="1">
      <c r="A6663" s="42"/>
      <c r="B6663" s="43"/>
      <c r="C6663" s="218" t="s">
        <v>6078</v>
      </c>
      <c r="D6663" s="218" t="s">
        <v>243</v>
      </c>
      <c r="E6663" s="219" t="s">
        <v>6079</v>
      </c>
      <c r="F6663" s="220" t="s">
        <v>6080</v>
      </c>
      <c r="G6663" s="221" t="s">
        <v>145</v>
      </c>
      <c r="H6663" s="222">
        <v>85.891999999999996</v>
      </c>
      <c r="I6663" s="223"/>
      <c r="J6663" s="224">
        <f>ROUND(I6663*H6663,2)</f>
        <v>0</v>
      </c>
      <c r="K6663" s="220" t="s">
        <v>247</v>
      </c>
      <c r="L6663" s="48"/>
      <c r="M6663" s="225" t="s">
        <v>39</v>
      </c>
      <c r="N6663" s="226" t="s">
        <v>56</v>
      </c>
      <c r="O6663" s="88"/>
      <c r="P6663" s="227">
        <f>O6663*H6663</f>
        <v>0</v>
      </c>
      <c r="Q6663" s="227">
        <v>6.0000000000000002E-05</v>
      </c>
      <c r="R6663" s="227">
        <f>Q6663*H6663</f>
        <v>0.00515352</v>
      </c>
      <c r="S6663" s="227">
        <v>0</v>
      </c>
      <c r="T6663" s="228">
        <f>S6663*H6663</f>
        <v>0</v>
      </c>
      <c r="U6663" s="42"/>
      <c r="V6663" s="42"/>
      <c r="W6663" s="42"/>
      <c r="X6663" s="42"/>
      <c r="Y6663" s="42"/>
      <c r="Z6663" s="42"/>
      <c r="AA6663" s="42"/>
      <c r="AB6663" s="42"/>
      <c r="AC6663" s="42"/>
      <c r="AD6663" s="42"/>
      <c r="AE6663" s="42"/>
      <c r="AR6663" s="229" t="s">
        <v>248</v>
      </c>
      <c r="AT6663" s="229" t="s">
        <v>243</v>
      </c>
      <c r="AU6663" s="229" t="s">
        <v>93</v>
      </c>
      <c r="AY6663" s="20" t="s">
        <v>241</v>
      </c>
      <c r="BE6663" s="230">
        <f>IF(N6663="základní",J6663,0)</f>
        <v>0</v>
      </c>
      <c r="BF6663" s="230">
        <f>IF(N6663="snížená",J6663,0)</f>
        <v>0</v>
      </c>
      <c r="BG6663" s="230">
        <f>IF(N6663="zákl. přenesená",J6663,0)</f>
        <v>0</v>
      </c>
      <c r="BH6663" s="230">
        <f>IF(N6663="sníž. přenesená",J6663,0)</f>
        <v>0</v>
      </c>
      <c r="BI6663" s="230">
        <f>IF(N6663="nulová",J6663,0)</f>
        <v>0</v>
      </c>
      <c r="BJ6663" s="20" t="s">
        <v>23</v>
      </c>
      <c r="BK6663" s="230">
        <f>ROUND(I6663*H6663,2)</f>
        <v>0</v>
      </c>
      <c r="BL6663" s="20" t="s">
        <v>248</v>
      </c>
      <c r="BM6663" s="229" t="s">
        <v>6081</v>
      </c>
    </row>
    <row r="6664" s="2" customFormat="1">
      <c r="A6664" s="42"/>
      <c r="B6664" s="43"/>
      <c r="C6664" s="44"/>
      <c r="D6664" s="231" t="s">
        <v>250</v>
      </c>
      <c r="E6664" s="44"/>
      <c r="F6664" s="232" t="s">
        <v>6082</v>
      </c>
      <c r="G6664" s="44"/>
      <c r="H6664" s="44"/>
      <c r="I6664" s="233"/>
      <c r="J6664" s="44"/>
      <c r="K6664" s="44"/>
      <c r="L6664" s="48"/>
      <c r="M6664" s="234"/>
      <c r="N6664" s="235"/>
      <c r="O6664" s="88"/>
      <c r="P6664" s="88"/>
      <c r="Q6664" s="88"/>
      <c r="R6664" s="88"/>
      <c r="S6664" s="88"/>
      <c r="T6664" s="89"/>
      <c r="U6664" s="42"/>
      <c r="V6664" s="42"/>
      <c r="W6664" s="42"/>
      <c r="X6664" s="42"/>
      <c r="Y6664" s="42"/>
      <c r="Z6664" s="42"/>
      <c r="AA6664" s="42"/>
      <c r="AB6664" s="42"/>
      <c r="AC6664" s="42"/>
      <c r="AD6664" s="42"/>
      <c r="AE6664" s="42"/>
      <c r="AT6664" s="20" t="s">
        <v>250</v>
      </c>
      <c r="AU6664" s="20" t="s">
        <v>93</v>
      </c>
    </row>
    <row r="6665" s="13" customFormat="1">
      <c r="A6665" s="13"/>
      <c r="B6665" s="236"/>
      <c r="C6665" s="237"/>
      <c r="D6665" s="238" t="s">
        <v>252</v>
      </c>
      <c r="E6665" s="239" t="s">
        <v>39</v>
      </c>
      <c r="F6665" s="240" t="s">
        <v>1479</v>
      </c>
      <c r="G6665" s="237"/>
      <c r="H6665" s="239" t="s">
        <v>39</v>
      </c>
      <c r="I6665" s="241"/>
      <c r="J6665" s="237"/>
      <c r="K6665" s="237"/>
      <c r="L6665" s="242"/>
      <c r="M6665" s="243"/>
      <c r="N6665" s="244"/>
      <c r="O6665" s="244"/>
      <c r="P6665" s="244"/>
      <c r="Q6665" s="244"/>
      <c r="R6665" s="244"/>
      <c r="S6665" s="244"/>
      <c r="T6665" s="245"/>
      <c r="U6665" s="13"/>
      <c r="V6665" s="13"/>
      <c r="W6665" s="13"/>
      <c r="X6665" s="13"/>
      <c r="Y6665" s="13"/>
      <c r="Z6665" s="13"/>
      <c r="AA6665" s="13"/>
      <c r="AB6665" s="13"/>
      <c r="AC6665" s="13"/>
      <c r="AD6665" s="13"/>
      <c r="AE6665" s="13"/>
      <c r="AT6665" s="246" t="s">
        <v>252</v>
      </c>
      <c r="AU6665" s="246" t="s">
        <v>93</v>
      </c>
      <c r="AV6665" s="13" t="s">
        <v>23</v>
      </c>
      <c r="AW6665" s="13" t="s">
        <v>46</v>
      </c>
      <c r="AX6665" s="13" t="s">
        <v>85</v>
      </c>
      <c r="AY6665" s="246" t="s">
        <v>241</v>
      </c>
    </row>
    <row r="6666" s="13" customFormat="1">
      <c r="A6666" s="13"/>
      <c r="B6666" s="236"/>
      <c r="C6666" s="237"/>
      <c r="D6666" s="238" t="s">
        <v>252</v>
      </c>
      <c r="E6666" s="239" t="s">
        <v>39</v>
      </c>
      <c r="F6666" s="240" t="s">
        <v>6083</v>
      </c>
      <c r="G6666" s="237"/>
      <c r="H6666" s="239" t="s">
        <v>39</v>
      </c>
      <c r="I6666" s="241"/>
      <c r="J6666" s="237"/>
      <c r="K6666" s="237"/>
      <c r="L6666" s="242"/>
      <c r="M6666" s="243"/>
      <c r="N6666" s="244"/>
      <c r="O6666" s="244"/>
      <c r="P6666" s="244"/>
      <c r="Q6666" s="244"/>
      <c r="R6666" s="244"/>
      <c r="S6666" s="244"/>
      <c r="T6666" s="245"/>
      <c r="U6666" s="13"/>
      <c r="V6666" s="13"/>
      <c r="W6666" s="13"/>
      <c r="X6666" s="13"/>
      <c r="Y6666" s="13"/>
      <c r="Z6666" s="13"/>
      <c r="AA6666" s="13"/>
      <c r="AB6666" s="13"/>
      <c r="AC6666" s="13"/>
      <c r="AD6666" s="13"/>
      <c r="AE6666" s="13"/>
      <c r="AT6666" s="246" t="s">
        <v>252</v>
      </c>
      <c r="AU6666" s="246" t="s">
        <v>93</v>
      </c>
      <c r="AV6666" s="13" t="s">
        <v>23</v>
      </c>
      <c r="AW6666" s="13" t="s">
        <v>46</v>
      </c>
      <c r="AX6666" s="13" t="s">
        <v>85</v>
      </c>
      <c r="AY6666" s="246" t="s">
        <v>241</v>
      </c>
    </row>
    <row r="6667" s="13" customFormat="1">
      <c r="A6667" s="13"/>
      <c r="B6667" s="236"/>
      <c r="C6667" s="237"/>
      <c r="D6667" s="238" t="s">
        <v>252</v>
      </c>
      <c r="E6667" s="239" t="s">
        <v>39</v>
      </c>
      <c r="F6667" s="240" t="s">
        <v>1480</v>
      </c>
      <c r="G6667" s="237"/>
      <c r="H6667" s="239" t="s">
        <v>39</v>
      </c>
      <c r="I6667" s="241"/>
      <c r="J6667" s="237"/>
      <c r="K6667" s="237"/>
      <c r="L6667" s="242"/>
      <c r="M6667" s="243"/>
      <c r="N6667" s="244"/>
      <c r="O6667" s="244"/>
      <c r="P6667" s="244"/>
      <c r="Q6667" s="244"/>
      <c r="R6667" s="244"/>
      <c r="S6667" s="244"/>
      <c r="T6667" s="245"/>
      <c r="U6667" s="13"/>
      <c r="V6667" s="13"/>
      <c r="W6667" s="13"/>
      <c r="X6667" s="13"/>
      <c r="Y6667" s="13"/>
      <c r="Z6667" s="13"/>
      <c r="AA6667" s="13"/>
      <c r="AB6667" s="13"/>
      <c r="AC6667" s="13"/>
      <c r="AD6667" s="13"/>
      <c r="AE6667" s="13"/>
      <c r="AT6667" s="246" t="s">
        <v>252</v>
      </c>
      <c r="AU6667" s="246" t="s">
        <v>93</v>
      </c>
      <c r="AV6667" s="13" t="s">
        <v>23</v>
      </c>
      <c r="AW6667" s="13" t="s">
        <v>46</v>
      </c>
      <c r="AX6667" s="13" t="s">
        <v>85</v>
      </c>
      <c r="AY6667" s="246" t="s">
        <v>241</v>
      </c>
    </row>
    <row r="6668" s="14" customFormat="1">
      <c r="A6668" s="14"/>
      <c r="B6668" s="247"/>
      <c r="C6668" s="248"/>
      <c r="D6668" s="238" t="s">
        <v>252</v>
      </c>
      <c r="E6668" s="249" t="s">
        <v>39</v>
      </c>
      <c r="F6668" s="250" t="s">
        <v>6084</v>
      </c>
      <c r="G6668" s="248"/>
      <c r="H6668" s="251">
        <v>12.646000000000001</v>
      </c>
      <c r="I6668" s="252"/>
      <c r="J6668" s="248"/>
      <c r="K6668" s="248"/>
      <c r="L6668" s="253"/>
      <c r="M6668" s="254"/>
      <c r="N6668" s="255"/>
      <c r="O6668" s="255"/>
      <c r="P6668" s="255"/>
      <c r="Q6668" s="255"/>
      <c r="R6668" s="255"/>
      <c r="S6668" s="255"/>
      <c r="T6668" s="256"/>
      <c r="U6668" s="14"/>
      <c r="V6668" s="14"/>
      <c r="W6668" s="14"/>
      <c r="X6668" s="14"/>
      <c r="Y6668" s="14"/>
      <c r="Z6668" s="14"/>
      <c r="AA6668" s="14"/>
      <c r="AB6668" s="14"/>
      <c r="AC6668" s="14"/>
      <c r="AD6668" s="14"/>
      <c r="AE6668" s="14"/>
      <c r="AT6668" s="257" t="s">
        <v>252</v>
      </c>
      <c r="AU6668" s="257" t="s">
        <v>93</v>
      </c>
      <c r="AV6668" s="14" t="s">
        <v>93</v>
      </c>
      <c r="AW6668" s="14" t="s">
        <v>46</v>
      </c>
      <c r="AX6668" s="14" t="s">
        <v>85</v>
      </c>
      <c r="AY6668" s="257" t="s">
        <v>241</v>
      </c>
    </row>
    <row r="6669" s="14" customFormat="1">
      <c r="A6669" s="14"/>
      <c r="B6669" s="247"/>
      <c r="C6669" s="248"/>
      <c r="D6669" s="238" t="s">
        <v>252</v>
      </c>
      <c r="E6669" s="249" t="s">
        <v>39</v>
      </c>
      <c r="F6669" s="250" t="s">
        <v>6085</v>
      </c>
      <c r="G6669" s="248"/>
      <c r="H6669" s="251">
        <v>13.363</v>
      </c>
      <c r="I6669" s="252"/>
      <c r="J6669" s="248"/>
      <c r="K6669" s="248"/>
      <c r="L6669" s="253"/>
      <c r="M6669" s="254"/>
      <c r="N6669" s="255"/>
      <c r="O6669" s="255"/>
      <c r="P6669" s="255"/>
      <c r="Q6669" s="255"/>
      <c r="R6669" s="255"/>
      <c r="S6669" s="255"/>
      <c r="T6669" s="256"/>
      <c r="U6669" s="14"/>
      <c r="V6669" s="14"/>
      <c r="W6669" s="14"/>
      <c r="X6669" s="14"/>
      <c r="Y6669" s="14"/>
      <c r="Z6669" s="14"/>
      <c r="AA6669" s="14"/>
      <c r="AB6669" s="14"/>
      <c r="AC6669" s="14"/>
      <c r="AD6669" s="14"/>
      <c r="AE6669" s="14"/>
      <c r="AT6669" s="257" t="s">
        <v>252</v>
      </c>
      <c r="AU6669" s="257" t="s">
        <v>93</v>
      </c>
      <c r="AV6669" s="14" t="s">
        <v>93</v>
      </c>
      <c r="AW6669" s="14" t="s">
        <v>46</v>
      </c>
      <c r="AX6669" s="14" t="s">
        <v>85</v>
      </c>
      <c r="AY6669" s="257" t="s">
        <v>241</v>
      </c>
    </row>
    <row r="6670" s="16" customFormat="1">
      <c r="A6670" s="16"/>
      <c r="B6670" s="269"/>
      <c r="C6670" s="270"/>
      <c r="D6670" s="238" t="s">
        <v>252</v>
      </c>
      <c r="E6670" s="271" t="s">
        <v>39</v>
      </c>
      <c r="F6670" s="272" t="s">
        <v>295</v>
      </c>
      <c r="G6670" s="270"/>
      <c r="H6670" s="273">
        <v>26.009</v>
      </c>
      <c r="I6670" s="274"/>
      <c r="J6670" s="270"/>
      <c r="K6670" s="270"/>
      <c r="L6670" s="275"/>
      <c r="M6670" s="276"/>
      <c r="N6670" s="277"/>
      <c r="O6670" s="277"/>
      <c r="P6670" s="277"/>
      <c r="Q6670" s="277"/>
      <c r="R6670" s="277"/>
      <c r="S6670" s="277"/>
      <c r="T6670" s="278"/>
      <c r="U6670" s="16"/>
      <c r="V6670" s="16"/>
      <c r="W6670" s="16"/>
      <c r="X6670" s="16"/>
      <c r="Y6670" s="16"/>
      <c r="Z6670" s="16"/>
      <c r="AA6670" s="16"/>
      <c r="AB6670" s="16"/>
      <c r="AC6670" s="16"/>
      <c r="AD6670" s="16"/>
      <c r="AE6670" s="16"/>
      <c r="AT6670" s="279" t="s">
        <v>252</v>
      </c>
      <c r="AU6670" s="279" t="s">
        <v>93</v>
      </c>
      <c r="AV6670" s="16" t="s">
        <v>113</v>
      </c>
      <c r="AW6670" s="16" t="s">
        <v>46</v>
      </c>
      <c r="AX6670" s="16" t="s">
        <v>85</v>
      </c>
      <c r="AY6670" s="279" t="s">
        <v>241</v>
      </c>
    </row>
    <row r="6671" s="13" customFormat="1">
      <c r="A6671" s="13"/>
      <c r="B6671" s="236"/>
      <c r="C6671" s="237"/>
      <c r="D6671" s="238" t="s">
        <v>252</v>
      </c>
      <c r="E6671" s="239" t="s">
        <v>39</v>
      </c>
      <c r="F6671" s="240" t="s">
        <v>1488</v>
      </c>
      <c r="G6671" s="237"/>
      <c r="H6671" s="239" t="s">
        <v>39</v>
      </c>
      <c r="I6671" s="241"/>
      <c r="J6671" s="237"/>
      <c r="K6671" s="237"/>
      <c r="L6671" s="242"/>
      <c r="M6671" s="243"/>
      <c r="N6671" s="244"/>
      <c r="O6671" s="244"/>
      <c r="P6671" s="244"/>
      <c r="Q6671" s="244"/>
      <c r="R6671" s="244"/>
      <c r="S6671" s="244"/>
      <c r="T6671" s="245"/>
      <c r="U6671" s="13"/>
      <c r="V6671" s="13"/>
      <c r="W6671" s="13"/>
      <c r="X6671" s="13"/>
      <c r="Y6671" s="13"/>
      <c r="Z6671" s="13"/>
      <c r="AA6671" s="13"/>
      <c r="AB6671" s="13"/>
      <c r="AC6671" s="13"/>
      <c r="AD6671" s="13"/>
      <c r="AE6671" s="13"/>
      <c r="AT6671" s="246" t="s">
        <v>252</v>
      </c>
      <c r="AU6671" s="246" t="s">
        <v>93</v>
      </c>
      <c r="AV6671" s="13" t="s">
        <v>23</v>
      </c>
      <c r="AW6671" s="13" t="s">
        <v>46</v>
      </c>
      <c r="AX6671" s="13" t="s">
        <v>85</v>
      </c>
      <c r="AY6671" s="246" t="s">
        <v>241</v>
      </c>
    </row>
    <row r="6672" s="14" customFormat="1">
      <c r="A6672" s="14"/>
      <c r="B6672" s="247"/>
      <c r="C6672" s="248"/>
      <c r="D6672" s="238" t="s">
        <v>252</v>
      </c>
      <c r="E6672" s="249" t="s">
        <v>39</v>
      </c>
      <c r="F6672" s="250" t="s">
        <v>6086</v>
      </c>
      <c r="G6672" s="248"/>
      <c r="H6672" s="251">
        <v>13.093</v>
      </c>
      <c r="I6672" s="252"/>
      <c r="J6672" s="248"/>
      <c r="K6672" s="248"/>
      <c r="L6672" s="253"/>
      <c r="M6672" s="254"/>
      <c r="N6672" s="255"/>
      <c r="O6672" s="255"/>
      <c r="P6672" s="255"/>
      <c r="Q6672" s="255"/>
      <c r="R6672" s="255"/>
      <c r="S6672" s="255"/>
      <c r="T6672" s="256"/>
      <c r="U6672" s="14"/>
      <c r="V6672" s="14"/>
      <c r="W6672" s="14"/>
      <c r="X6672" s="14"/>
      <c r="Y6672" s="14"/>
      <c r="Z6672" s="14"/>
      <c r="AA6672" s="14"/>
      <c r="AB6672" s="14"/>
      <c r="AC6672" s="14"/>
      <c r="AD6672" s="14"/>
      <c r="AE6672" s="14"/>
      <c r="AT6672" s="257" t="s">
        <v>252</v>
      </c>
      <c r="AU6672" s="257" t="s">
        <v>93</v>
      </c>
      <c r="AV6672" s="14" t="s">
        <v>93</v>
      </c>
      <c r="AW6672" s="14" t="s">
        <v>46</v>
      </c>
      <c r="AX6672" s="14" t="s">
        <v>85</v>
      </c>
      <c r="AY6672" s="257" t="s">
        <v>241</v>
      </c>
    </row>
    <row r="6673" s="14" customFormat="1">
      <c r="A6673" s="14"/>
      <c r="B6673" s="247"/>
      <c r="C6673" s="248"/>
      <c r="D6673" s="238" t="s">
        <v>252</v>
      </c>
      <c r="E6673" s="249" t="s">
        <v>39</v>
      </c>
      <c r="F6673" s="250" t="s">
        <v>6087</v>
      </c>
      <c r="G6673" s="248"/>
      <c r="H6673" s="251">
        <v>10.561</v>
      </c>
      <c r="I6673" s="252"/>
      <c r="J6673" s="248"/>
      <c r="K6673" s="248"/>
      <c r="L6673" s="253"/>
      <c r="M6673" s="254"/>
      <c r="N6673" s="255"/>
      <c r="O6673" s="255"/>
      <c r="P6673" s="255"/>
      <c r="Q6673" s="255"/>
      <c r="R6673" s="255"/>
      <c r="S6673" s="255"/>
      <c r="T6673" s="256"/>
      <c r="U6673" s="14"/>
      <c r="V6673" s="14"/>
      <c r="W6673" s="14"/>
      <c r="X6673" s="14"/>
      <c r="Y6673" s="14"/>
      <c r="Z6673" s="14"/>
      <c r="AA6673" s="14"/>
      <c r="AB6673" s="14"/>
      <c r="AC6673" s="14"/>
      <c r="AD6673" s="14"/>
      <c r="AE6673" s="14"/>
      <c r="AT6673" s="257" t="s">
        <v>252</v>
      </c>
      <c r="AU6673" s="257" t="s">
        <v>93</v>
      </c>
      <c r="AV6673" s="14" t="s">
        <v>93</v>
      </c>
      <c r="AW6673" s="14" t="s">
        <v>46</v>
      </c>
      <c r="AX6673" s="14" t="s">
        <v>85</v>
      </c>
      <c r="AY6673" s="257" t="s">
        <v>241</v>
      </c>
    </row>
    <row r="6674" s="14" customFormat="1">
      <c r="A6674" s="14"/>
      <c r="B6674" s="247"/>
      <c r="C6674" s="248"/>
      <c r="D6674" s="238" t="s">
        <v>252</v>
      </c>
      <c r="E6674" s="249" t="s">
        <v>39</v>
      </c>
      <c r="F6674" s="250" t="s">
        <v>6088</v>
      </c>
      <c r="G6674" s="248"/>
      <c r="H6674" s="251">
        <v>11.158</v>
      </c>
      <c r="I6674" s="252"/>
      <c r="J6674" s="248"/>
      <c r="K6674" s="248"/>
      <c r="L6674" s="253"/>
      <c r="M6674" s="254"/>
      <c r="N6674" s="255"/>
      <c r="O6674" s="255"/>
      <c r="P6674" s="255"/>
      <c r="Q6674" s="255"/>
      <c r="R6674" s="255"/>
      <c r="S6674" s="255"/>
      <c r="T6674" s="256"/>
      <c r="U6674" s="14"/>
      <c r="V6674" s="14"/>
      <c r="W6674" s="14"/>
      <c r="X6674" s="14"/>
      <c r="Y6674" s="14"/>
      <c r="Z6674" s="14"/>
      <c r="AA6674" s="14"/>
      <c r="AB6674" s="14"/>
      <c r="AC6674" s="14"/>
      <c r="AD6674" s="14"/>
      <c r="AE6674" s="14"/>
      <c r="AT6674" s="257" t="s">
        <v>252</v>
      </c>
      <c r="AU6674" s="257" t="s">
        <v>93</v>
      </c>
      <c r="AV6674" s="14" t="s">
        <v>93</v>
      </c>
      <c r="AW6674" s="14" t="s">
        <v>46</v>
      </c>
      <c r="AX6674" s="14" t="s">
        <v>85</v>
      </c>
      <c r="AY6674" s="257" t="s">
        <v>241</v>
      </c>
    </row>
    <row r="6675" s="16" customFormat="1">
      <c r="A6675" s="16"/>
      <c r="B6675" s="269"/>
      <c r="C6675" s="270"/>
      <c r="D6675" s="238" t="s">
        <v>252</v>
      </c>
      <c r="E6675" s="271" t="s">
        <v>39</v>
      </c>
      <c r="F6675" s="272" t="s">
        <v>295</v>
      </c>
      <c r="G6675" s="270"/>
      <c r="H6675" s="273">
        <v>34.811999999999998</v>
      </c>
      <c r="I6675" s="274"/>
      <c r="J6675" s="270"/>
      <c r="K6675" s="270"/>
      <c r="L6675" s="275"/>
      <c r="M6675" s="276"/>
      <c r="N6675" s="277"/>
      <c r="O6675" s="277"/>
      <c r="P6675" s="277"/>
      <c r="Q6675" s="277"/>
      <c r="R6675" s="277"/>
      <c r="S6675" s="277"/>
      <c r="T6675" s="278"/>
      <c r="U6675" s="16"/>
      <c r="V6675" s="16"/>
      <c r="W6675" s="16"/>
      <c r="X6675" s="16"/>
      <c r="Y6675" s="16"/>
      <c r="Z6675" s="16"/>
      <c r="AA6675" s="16"/>
      <c r="AB6675" s="16"/>
      <c r="AC6675" s="16"/>
      <c r="AD6675" s="16"/>
      <c r="AE6675" s="16"/>
      <c r="AT6675" s="279" t="s">
        <v>252</v>
      </c>
      <c r="AU6675" s="279" t="s">
        <v>93</v>
      </c>
      <c r="AV6675" s="16" t="s">
        <v>113</v>
      </c>
      <c r="AW6675" s="16" t="s">
        <v>46</v>
      </c>
      <c r="AX6675" s="16" t="s">
        <v>85</v>
      </c>
      <c r="AY6675" s="279" t="s">
        <v>241</v>
      </c>
    </row>
    <row r="6676" s="13" customFormat="1">
      <c r="A6676" s="13"/>
      <c r="B6676" s="236"/>
      <c r="C6676" s="237"/>
      <c r="D6676" s="238" t="s">
        <v>252</v>
      </c>
      <c r="E6676" s="239" t="s">
        <v>39</v>
      </c>
      <c r="F6676" s="240" t="s">
        <v>1493</v>
      </c>
      <c r="G6676" s="237"/>
      <c r="H6676" s="239" t="s">
        <v>39</v>
      </c>
      <c r="I6676" s="241"/>
      <c r="J6676" s="237"/>
      <c r="K6676" s="237"/>
      <c r="L6676" s="242"/>
      <c r="M6676" s="243"/>
      <c r="N6676" s="244"/>
      <c r="O6676" s="244"/>
      <c r="P6676" s="244"/>
      <c r="Q6676" s="244"/>
      <c r="R6676" s="244"/>
      <c r="S6676" s="244"/>
      <c r="T6676" s="245"/>
      <c r="U6676" s="13"/>
      <c r="V6676" s="13"/>
      <c r="W6676" s="13"/>
      <c r="X6676" s="13"/>
      <c r="Y6676" s="13"/>
      <c r="Z6676" s="13"/>
      <c r="AA6676" s="13"/>
      <c r="AB6676" s="13"/>
      <c r="AC6676" s="13"/>
      <c r="AD6676" s="13"/>
      <c r="AE6676" s="13"/>
      <c r="AT6676" s="246" t="s">
        <v>252</v>
      </c>
      <c r="AU6676" s="246" t="s">
        <v>93</v>
      </c>
      <c r="AV6676" s="13" t="s">
        <v>23</v>
      </c>
      <c r="AW6676" s="13" t="s">
        <v>46</v>
      </c>
      <c r="AX6676" s="13" t="s">
        <v>85</v>
      </c>
      <c r="AY6676" s="246" t="s">
        <v>241</v>
      </c>
    </row>
    <row r="6677" s="14" customFormat="1">
      <c r="A6677" s="14"/>
      <c r="B6677" s="247"/>
      <c r="C6677" s="248"/>
      <c r="D6677" s="238" t="s">
        <v>252</v>
      </c>
      <c r="E6677" s="249" t="s">
        <v>39</v>
      </c>
      <c r="F6677" s="250" t="s">
        <v>6089</v>
      </c>
      <c r="G6677" s="248"/>
      <c r="H6677" s="251">
        <v>10.401999999999999</v>
      </c>
      <c r="I6677" s="252"/>
      <c r="J6677" s="248"/>
      <c r="K6677" s="248"/>
      <c r="L6677" s="253"/>
      <c r="M6677" s="254"/>
      <c r="N6677" s="255"/>
      <c r="O6677" s="255"/>
      <c r="P6677" s="255"/>
      <c r="Q6677" s="255"/>
      <c r="R6677" s="255"/>
      <c r="S6677" s="255"/>
      <c r="T6677" s="256"/>
      <c r="U6677" s="14"/>
      <c r="V6677" s="14"/>
      <c r="W6677" s="14"/>
      <c r="X6677" s="14"/>
      <c r="Y6677" s="14"/>
      <c r="Z6677" s="14"/>
      <c r="AA6677" s="14"/>
      <c r="AB6677" s="14"/>
      <c r="AC6677" s="14"/>
      <c r="AD6677" s="14"/>
      <c r="AE6677" s="14"/>
      <c r="AT6677" s="257" t="s">
        <v>252</v>
      </c>
      <c r="AU6677" s="257" t="s">
        <v>93</v>
      </c>
      <c r="AV6677" s="14" t="s">
        <v>93</v>
      </c>
      <c r="AW6677" s="14" t="s">
        <v>46</v>
      </c>
      <c r="AX6677" s="14" t="s">
        <v>85</v>
      </c>
      <c r="AY6677" s="257" t="s">
        <v>241</v>
      </c>
    </row>
    <row r="6678" s="14" customFormat="1">
      <c r="A6678" s="14"/>
      <c r="B6678" s="247"/>
      <c r="C6678" s="248"/>
      <c r="D6678" s="238" t="s">
        <v>252</v>
      </c>
      <c r="E6678" s="249" t="s">
        <v>39</v>
      </c>
      <c r="F6678" s="250" t="s">
        <v>6090</v>
      </c>
      <c r="G6678" s="248"/>
      <c r="H6678" s="251">
        <v>14.669000000000001</v>
      </c>
      <c r="I6678" s="252"/>
      <c r="J6678" s="248"/>
      <c r="K6678" s="248"/>
      <c r="L6678" s="253"/>
      <c r="M6678" s="254"/>
      <c r="N6678" s="255"/>
      <c r="O6678" s="255"/>
      <c r="P6678" s="255"/>
      <c r="Q6678" s="255"/>
      <c r="R6678" s="255"/>
      <c r="S6678" s="255"/>
      <c r="T6678" s="256"/>
      <c r="U6678" s="14"/>
      <c r="V6678" s="14"/>
      <c r="W6678" s="14"/>
      <c r="X6678" s="14"/>
      <c r="Y6678" s="14"/>
      <c r="Z6678" s="14"/>
      <c r="AA6678" s="14"/>
      <c r="AB6678" s="14"/>
      <c r="AC6678" s="14"/>
      <c r="AD6678" s="14"/>
      <c r="AE6678" s="14"/>
      <c r="AT6678" s="257" t="s">
        <v>252</v>
      </c>
      <c r="AU6678" s="257" t="s">
        <v>93</v>
      </c>
      <c r="AV6678" s="14" t="s">
        <v>93</v>
      </c>
      <c r="AW6678" s="14" t="s">
        <v>46</v>
      </c>
      <c r="AX6678" s="14" t="s">
        <v>85</v>
      </c>
      <c r="AY6678" s="257" t="s">
        <v>241</v>
      </c>
    </row>
    <row r="6679" s="16" customFormat="1">
      <c r="A6679" s="16"/>
      <c r="B6679" s="269"/>
      <c r="C6679" s="270"/>
      <c r="D6679" s="238" t="s">
        <v>252</v>
      </c>
      <c r="E6679" s="271" t="s">
        <v>39</v>
      </c>
      <c r="F6679" s="272" t="s">
        <v>295</v>
      </c>
      <c r="G6679" s="270"/>
      <c r="H6679" s="273">
        <v>25.071000000000002</v>
      </c>
      <c r="I6679" s="274"/>
      <c r="J6679" s="270"/>
      <c r="K6679" s="270"/>
      <c r="L6679" s="275"/>
      <c r="M6679" s="276"/>
      <c r="N6679" s="277"/>
      <c r="O6679" s="277"/>
      <c r="P6679" s="277"/>
      <c r="Q6679" s="277"/>
      <c r="R6679" s="277"/>
      <c r="S6679" s="277"/>
      <c r="T6679" s="278"/>
      <c r="U6679" s="16"/>
      <c r="V6679" s="16"/>
      <c r="W6679" s="16"/>
      <c r="X6679" s="16"/>
      <c r="Y6679" s="16"/>
      <c r="Z6679" s="16"/>
      <c r="AA6679" s="16"/>
      <c r="AB6679" s="16"/>
      <c r="AC6679" s="16"/>
      <c r="AD6679" s="16"/>
      <c r="AE6679" s="16"/>
      <c r="AT6679" s="279" t="s">
        <v>252</v>
      </c>
      <c r="AU6679" s="279" t="s">
        <v>93</v>
      </c>
      <c r="AV6679" s="16" t="s">
        <v>113</v>
      </c>
      <c r="AW6679" s="16" t="s">
        <v>46</v>
      </c>
      <c r="AX6679" s="16" t="s">
        <v>85</v>
      </c>
      <c r="AY6679" s="279" t="s">
        <v>241</v>
      </c>
    </row>
    <row r="6680" s="15" customFormat="1">
      <c r="A6680" s="15"/>
      <c r="B6680" s="258"/>
      <c r="C6680" s="259"/>
      <c r="D6680" s="238" t="s">
        <v>252</v>
      </c>
      <c r="E6680" s="260" t="s">
        <v>39</v>
      </c>
      <c r="F6680" s="261" t="s">
        <v>274</v>
      </c>
      <c r="G6680" s="259"/>
      <c r="H6680" s="262">
        <v>85.891999999999996</v>
      </c>
      <c r="I6680" s="263"/>
      <c r="J6680" s="259"/>
      <c r="K6680" s="259"/>
      <c r="L6680" s="264"/>
      <c r="M6680" s="265"/>
      <c r="N6680" s="266"/>
      <c r="O6680" s="266"/>
      <c r="P6680" s="266"/>
      <c r="Q6680" s="266"/>
      <c r="R6680" s="266"/>
      <c r="S6680" s="266"/>
      <c r="T6680" s="267"/>
      <c r="U6680" s="15"/>
      <c r="V6680" s="15"/>
      <c r="W6680" s="15"/>
      <c r="X6680" s="15"/>
      <c r="Y6680" s="15"/>
      <c r="Z6680" s="15"/>
      <c r="AA6680" s="15"/>
      <c r="AB6680" s="15"/>
      <c r="AC6680" s="15"/>
      <c r="AD6680" s="15"/>
      <c r="AE6680" s="15"/>
      <c r="AT6680" s="268" t="s">
        <v>252</v>
      </c>
      <c r="AU6680" s="268" t="s">
        <v>93</v>
      </c>
      <c r="AV6680" s="15" t="s">
        <v>248</v>
      </c>
      <c r="AW6680" s="15" t="s">
        <v>46</v>
      </c>
      <c r="AX6680" s="15" t="s">
        <v>23</v>
      </c>
      <c r="AY6680" s="268" t="s">
        <v>241</v>
      </c>
    </row>
    <row r="6681" s="2" customFormat="1" ht="16.5" customHeight="1">
      <c r="A6681" s="42"/>
      <c r="B6681" s="43"/>
      <c r="C6681" s="280" t="s">
        <v>6091</v>
      </c>
      <c r="D6681" s="280" t="s">
        <v>463</v>
      </c>
      <c r="E6681" s="281" t="s">
        <v>6092</v>
      </c>
      <c r="F6681" s="282" t="s">
        <v>6093</v>
      </c>
      <c r="G6681" s="283" t="s">
        <v>145</v>
      </c>
      <c r="H6681" s="284">
        <v>103.06999999999999</v>
      </c>
      <c r="I6681" s="285"/>
      <c r="J6681" s="286">
        <f>ROUND(I6681*H6681,2)</f>
        <v>0</v>
      </c>
      <c r="K6681" s="282" t="s">
        <v>39</v>
      </c>
      <c r="L6681" s="287"/>
      <c r="M6681" s="288" t="s">
        <v>39</v>
      </c>
      <c r="N6681" s="289" t="s">
        <v>56</v>
      </c>
      <c r="O6681" s="88"/>
      <c r="P6681" s="227">
        <f>O6681*H6681</f>
        <v>0</v>
      </c>
      <c r="Q6681" s="227">
        <v>0.0047999999999999996</v>
      </c>
      <c r="R6681" s="227">
        <f>Q6681*H6681</f>
        <v>0.4947359999999999</v>
      </c>
      <c r="S6681" s="227">
        <v>0</v>
      </c>
      <c r="T6681" s="228">
        <f>S6681*H6681</f>
        <v>0</v>
      </c>
      <c r="U6681" s="42"/>
      <c r="V6681" s="42"/>
      <c r="W6681" s="42"/>
      <c r="X6681" s="42"/>
      <c r="Y6681" s="42"/>
      <c r="Z6681" s="42"/>
      <c r="AA6681" s="42"/>
      <c r="AB6681" s="42"/>
      <c r="AC6681" s="42"/>
      <c r="AD6681" s="42"/>
      <c r="AE6681" s="42"/>
      <c r="AR6681" s="229" t="s">
        <v>321</v>
      </c>
      <c r="AT6681" s="229" t="s">
        <v>463</v>
      </c>
      <c r="AU6681" s="229" t="s">
        <v>93</v>
      </c>
      <c r="AY6681" s="20" t="s">
        <v>241</v>
      </c>
      <c r="BE6681" s="230">
        <f>IF(N6681="základní",J6681,0)</f>
        <v>0</v>
      </c>
      <c r="BF6681" s="230">
        <f>IF(N6681="snížená",J6681,0)</f>
        <v>0</v>
      </c>
      <c r="BG6681" s="230">
        <f>IF(N6681="zákl. přenesená",J6681,0)</f>
        <v>0</v>
      </c>
      <c r="BH6681" s="230">
        <f>IF(N6681="sníž. přenesená",J6681,0)</f>
        <v>0</v>
      </c>
      <c r="BI6681" s="230">
        <f>IF(N6681="nulová",J6681,0)</f>
        <v>0</v>
      </c>
      <c r="BJ6681" s="20" t="s">
        <v>23</v>
      </c>
      <c r="BK6681" s="230">
        <f>ROUND(I6681*H6681,2)</f>
        <v>0</v>
      </c>
      <c r="BL6681" s="20" t="s">
        <v>248</v>
      </c>
      <c r="BM6681" s="229" t="s">
        <v>6094</v>
      </c>
    </row>
    <row r="6682" s="2" customFormat="1">
      <c r="A6682" s="42"/>
      <c r="B6682" s="43"/>
      <c r="C6682" s="44"/>
      <c r="D6682" s="238" t="s">
        <v>3418</v>
      </c>
      <c r="E6682" s="44"/>
      <c r="F6682" s="290" t="s">
        <v>6095</v>
      </c>
      <c r="G6682" s="44"/>
      <c r="H6682" s="44"/>
      <c r="I6682" s="233"/>
      <c r="J6682" s="44"/>
      <c r="K6682" s="44"/>
      <c r="L6682" s="48"/>
      <c r="M6682" s="234"/>
      <c r="N6682" s="235"/>
      <c r="O6682" s="88"/>
      <c r="P6682" s="88"/>
      <c r="Q6682" s="88"/>
      <c r="R6682" s="88"/>
      <c r="S6682" s="88"/>
      <c r="T6682" s="89"/>
      <c r="U6682" s="42"/>
      <c r="V6682" s="42"/>
      <c r="W6682" s="42"/>
      <c r="X6682" s="42"/>
      <c r="Y6682" s="42"/>
      <c r="Z6682" s="42"/>
      <c r="AA6682" s="42"/>
      <c r="AB6682" s="42"/>
      <c r="AC6682" s="42"/>
      <c r="AD6682" s="42"/>
      <c r="AE6682" s="42"/>
      <c r="AT6682" s="20" t="s">
        <v>3418</v>
      </c>
      <c r="AU6682" s="20" t="s">
        <v>93</v>
      </c>
    </row>
    <row r="6683" s="14" customFormat="1">
      <c r="A6683" s="14"/>
      <c r="B6683" s="247"/>
      <c r="C6683" s="248"/>
      <c r="D6683" s="238" t="s">
        <v>252</v>
      </c>
      <c r="E6683" s="248"/>
      <c r="F6683" s="250" t="s">
        <v>6096</v>
      </c>
      <c r="G6683" s="248"/>
      <c r="H6683" s="251">
        <v>103.06999999999999</v>
      </c>
      <c r="I6683" s="252"/>
      <c r="J6683" s="248"/>
      <c r="K6683" s="248"/>
      <c r="L6683" s="253"/>
      <c r="M6683" s="254"/>
      <c r="N6683" s="255"/>
      <c r="O6683" s="255"/>
      <c r="P6683" s="255"/>
      <c r="Q6683" s="255"/>
      <c r="R6683" s="255"/>
      <c r="S6683" s="255"/>
      <c r="T6683" s="256"/>
      <c r="U6683" s="14"/>
      <c r="V6683" s="14"/>
      <c r="W6683" s="14"/>
      <c r="X6683" s="14"/>
      <c r="Y6683" s="14"/>
      <c r="Z6683" s="14"/>
      <c r="AA6683" s="14"/>
      <c r="AB6683" s="14"/>
      <c r="AC6683" s="14"/>
      <c r="AD6683" s="14"/>
      <c r="AE6683" s="14"/>
      <c r="AT6683" s="257" t="s">
        <v>252</v>
      </c>
      <c r="AU6683" s="257" t="s">
        <v>93</v>
      </c>
      <c r="AV6683" s="14" t="s">
        <v>93</v>
      </c>
      <c r="AW6683" s="14" t="s">
        <v>4</v>
      </c>
      <c r="AX6683" s="14" t="s">
        <v>23</v>
      </c>
      <c r="AY6683" s="257" t="s">
        <v>241</v>
      </c>
    </row>
    <row r="6684" s="2" customFormat="1" ht="16.5" customHeight="1">
      <c r="A6684" s="42"/>
      <c r="B6684" s="43"/>
      <c r="C6684" s="218" t="s">
        <v>6097</v>
      </c>
      <c r="D6684" s="218" t="s">
        <v>243</v>
      </c>
      <c r="E6684" s="219" t="s">
        <v>6098</v>
      </c>
      <c r="F6684" s="220" t="s">
        <v>6099</v>
      </c>
      <c r="G6684" s="221" t="s">
        <v>515</v>
      </c>
      <c r="H6684" s="222">
        <v>2.3500000000000001</v>
      </c>
      <c r="I6684" s="223"/>
      <c r="J6684" s="224">
        <f>ROUND(I6684*H6684,2)</f>
        <v>0</v>
      </c>
      <c r="K6684" s="220" t="s">
        <v>247</v>
      </c>
      <c r="L6684" s="48"/>
      <c r="M6684" s="225" t="s">
        <v>39</v>
      </c>
      <c r="N6684" s="226" t="s">
        <v>56</v>
      </c>
      <c r="O6684" s="88"/>
      <c r="P6684" s="227">
        <f>O6684*H6684</f>
        <v>0</v>
      </c>
      <c r="Q6684" s="227">
        <v>0</v>
      </c>
      <c r="R6684" s="227">
        <f>Q6684*H6684</f>
        <v>0</v>
      </c>
      <c r="S6684" s="227">
        <v>0.016</v>
      </c>
      <c r="T6684" s="228">
        <f>S6684*H6684</f>
        <v>0.037600000000000001</v>
      </c>
      <c r="U6684" s="42"/>
      <c r="V6684" s="42"/>
      <c r="W6684" s="42"/>
      <c r="X6684" s="42"/>
      <c r="Y6684" s="42"/>
      <c r="Z6684" s="42"/>
      <c r="AA6684" s="42"/>
      <c r="AB6684" s="42"/>
      <c r="AC6684" s="42"/>
      <c r="AD6684" s="42"/>
      <c r="AE6684" s="42"/>
      <c r="AR6684" s="229" t="s">
        <v>462</v>
      </c>
      <c r="AT6684" s="229" t="s">
        <v>243</v>
      </c>
      <c r="AU6684" s="229" t="s">
        <v>93</v>
      </c>
      <c r="AY6684" s="20" t="s">
        <v>241</v>
      </c>
      <c r="BE6684" s="230">
        <f>IF(N6684="základní",J6684,0)</f>
        <v>0</v>
      </c>
      <c r="BF6684" s="230">
        <f>IF(N6684="snížená",J6684,0)</f>
        <v>0</v>
      </c>
      <c r="BG6684" s="230">
        <f>IF(N6684="zákl. přenesená",J6684,0)</f>
        <v>0</v>
      </c>
      <c r="BH6684" s="230">
        <f>IF(N6684="sníž. přenesená",J6684,0)</f>
        <v>0</v>
      </c>
      <c r="BI6684" s="230">
        <f>IF(N6684="nulová",J6684,0)</f>
        <v>0</v>
      </c>
      <c r="BJ6684" s="20" t="s">
        <v>23</v>
      </c>
      <c r="BK6684" s="230">
        <f>ROUND(I6684*H6684,2)</f>
        <v>0</v>
      </c>
      <c r="BL6684" s="20" t="s">
        <v>462</v>
      </c>
      <c r="BM6684" s="229" t="s">
        <v>6100</v>
      </c>
    </row>
    <row r="6685" s="2" customFormat="1">
      <c r="A6685" s="42"/>
      <c r="B6685" s="43"/>
      <c r="C6685" s="44"/>
      <c r="D6685" s="231" t="s">
        <v>250</v>
      </c>
      <c r="E6685" s="44"/>
      <c r="F6685" s="232" t="s">
        <v>6101</v>
      </c>
      <c r="G6685" s="44"/>
      <c r="H6685" s="44"/>
      <c r="I6685" s="233"/>
      <c r="J6685" s="44"/>
      <c r="K6685" s="44"/>
      <c r="L6685" s="48"/>
      <c r="M6685" s="234"/>
      <c r="N6685" s="235"/>
      <c r="O6685" s="88"/>
      <c r="P6685" s="88"/>
      <c r="Q6685" s="88"/>
      <c r="R6685" s="88"/>
      <c r="S6685" s="88"/>
      <c r="T6685" s="89"/>
      <c r="U6685" s="42"/>
      <c r="V6685" s="42"/>
      <c r="W6685" s="42"/>
      <c r="X6685" s="42"/>
      <c r="Y6685" s="42"/>
      <c r="Z6685" s="42"/>
      <c r="AA6685" s="42"/>
      <c r="AB6685" s="42"/>
      <c r="AC6685" s="42"/>
      <c r="AD6685" s="42"/>
      <c r="AE6685" s="42"/>
      <c r="AT6685" s="20" t="s">
        <v>250</v>
      </c>
      <c r="AU6685" s="20" t="s">
        <v>93</v>
      </c>
    </row>
    <row r="6686" s="13" customFormat="1">
      <c r="A6686" s="13"/>
      <c r="B6686" s="236"/>
      <c r="C6686" s="237"/>
      <c r="D6686" s="238" t="s">
        <v>252</v>
      </c>
      <c r="E6686" s="239" t="s">
        <v>39</v>
      </c>
      <c r="F6686" s="240" t="s">
        <v>6102</v>
      </c>
      <c r="G6686" s="237"/>
      <c r="H6686" s="239" t="s">
        <v>39</v>
      </c>
      <c r="I6686" s="241"/>
      <c r="J6686" s="237"/>
      <c r="K6686" s="237"/>
      <c r="L6686" s="242"/>
      <c r="M6686" s="243"/>
      <c r="N6686" s="244"/>
      <c r="O6686" s="244"/>
      <c r="P6686" s="244"/>
      <c r="Q6686" s="244"/>
      <c r="R6686" s="244"/>
      <c r="S6686" s="244"/>
      <c r="T6686" s="245"/>
      <c r="U6686" s="13"/>
      <c r="V6686" s="13"/>
      <c r="W6686" s="13"/>
      <c r="X6686" s="13"/>
      <c r="Y6686" s="13"/>
      <c r="Z6686" s="13"/>
      <c r="AA6686" s="13"/>
      <c r="AB6686" s="13"/>
      <c r="AC6686" s="13"/>
      <c r="AD6686" s="13"/>
      <c r="AE6686" s="13"/>
      <c r="AT6686" s="246" t="s">
        <v>252</v>
      </c>
      <c r="AU6686" s="246" t="s">
        <v>93</v>
      </c>
      <c r="AV6686" s="13" t="s">
        <v>23</v>
      </c>
      <c r="AW6686" s="13" t="s">
        <v>46</v>
      </c>
      <c r="AX6686" s="13" t="s">
        <v>85</v>
      </c>
      <c r="AY6686" s="246" t="s">
        <v>241</v>
      </c>
    </row>
    <row r="6687" s="13" customFormat="1">
      <c r="A6687" s="13"/>
      <c r="B6687" s="236"/>
      <c r="C6687" s="237"/>
      <c r="D6687" s="238" t="s">
        <v>252</v>
      </c>
      <c r="E6687" s="239" t="s">
        <v>39</v>
      </c>
      <c r="F6687" s="240" t="s">
        <v>3746</v>
      </c>
      <c r="G6687" s="237"/>
      <c r="H6687" s="239" t="s">
        <v>39</v>
      </c>
      <c r="I6687" s="241"/>
      <c r="J6687" s="237"/>
      <c r="K6687" s="237"/>
      <c r="L6687" s="242"/>
      <c r="M6687" s="243"/>
      <c r="N6687" s="244"/>
      <c r="O6687" s="244"/>
      <c r="P6687" s="244"/>
      <c r="Q6687" s="244"/>
      <c r="R6687" s="244"/>
      <c r="S6687" s="244"/>
      <c r="T6687" s="245"/>
      <c r="U6687" s="13"/>
      <c r="V6687" s="13"/>
      <c r="W6687" s="13"/>
      <c r="X6687" s="13"/>
      <c r="Y6687" s="13"/>
      <c r="Z6687" s="13"/>
      <c r="AA6687" s="13"/>
      <c r="AB6687" s="13"/>
      <c r="AC6687" s="13"/>
      <c r="AD6687" s="13"/>
      <c r="AE6687" s="13"/>
      <c r="AT6687" s="246" t="s">
        <v>252</v>
      </c>
      <c r="AU6687" s="246" t="s">
        <v>93</v>
      </c>
      <c r="AV6687" s="13" t="s">
        <v>23</v>
      </c>
      <c r="AW6687" s="13" t="s">
        <v>46</v>
      </c>
      <c r="AX6687" s="13" t="s">
        <v>85</v>
      </c>
      <c r="AY6687" s="246" t="s">
        <v>241</v>
      </c>
    </row>
    <row r="6688" s="14" customFormat="1">
      <c r="A6688" s="14"/>
      <c r="B6688" s="247"/>
      <c r="C6688" s="248"/>
      <c r="D6688" s="238" t="s">
        <v>252</v>
      </c>
      <c r="E6688" s="249" t="s">
        <v>39</v>
      </c>
      <c r="F6688" s="250" t="s">
        <v>6103</v>
      </c>
      <c r="G6688" s="248"/>
      <c r="H6688" s="251">
        <v>2.3500000000000001</v>
      </c>
      <c r="I6688" s="252"/>
      <c r="J6688" s="248"/>
      <c r="K6688" s="248"/>
      <c r="L6688" s="253"/>
      <c r="M6688" s="254"/>
      <c r="N6688" s="255"/>
      <c r="O6688" s="255"/>
      <c r="P6688" s="255"/>
      <c r="Q6688" s="255"/>
      <c r="R6688" s="255"/>
      <c r="S6688" s="255"/>
      <c r="T6688" s="256"/>
      <c r="U6688" s="14"/>
      <c r="V6688" s="14"/>
      <c r="W6688" s="14"/>
      <c r="X6688" s="14"/>
      <c r="Y6688" s="14"/>
      <c r="Z6688" s="14"/>
      <c r="AA6688" s="14"/>
      <c r="AB6688" s="14"/>
      <c r="AC6688" s="14"/>
      <c r="AD6688" s="14"/>
      <c r="AE6688" s="14"/>
      <c r="AT6688" s="257" t="s">
        <v>252</v>
      </c>
      <c r="AU6688" s="257" t="s">
        <v>93</v>
      </c>
      <c r="AV6688" s="14" t="s">
        <v>93</v>
      </c>
      <c r="AW6688" s="14" t="s">
        <v>46</v>
      </c>
      <c r="AX6688" s="14" t="s">
        <v>23</v>
      </c>
      <c r="AY6688" s="257" t="s">
        <v>241</v>
      </c>
    </row>
    <row r="6689" s="2" customFormat="1" ht="16.5" customHeight="1">
      <c r="A6689" s="42"/>
      <c r="B6689" s="43"/>
      <c r="C6689" s="218" t="s">
        <v>6104</v>
      </c>
      <c r="D6689" s="218" t="s">
        <v>243</v>
      </c>
      <c r="E6689" s="219" t="s">
        <v>6105</v>
      </c>
      <c r="F6689" s="220" t="s">
        <v>6106</v>
      </c>
      <c r="G6689" s="221" t="s">
        <v>515</v>
      </c>
      <c r="H6689" s="222">
        <v>0.80000000000000004</v>
      </c>
      <c r="I6689" s="223"/>
      <c r="J6689" s="224">
        <f>ROUND(I6689*H6689,2)</f>
        <v>0</v>
      </c>
      <c r="K6689" s="220" t="s">
        <v>247</v>
      </c>
      <c r="L6689" s="48"/>
      <c r="M6689" s="225" t="s">
        <v>39</v>
      </c>
      <c r="N6689" s="226" t="s">
        <v>56</v>
      </c>
      <c r="O6689" s="88"/>
      <c r="P6689" s="227">
        <f>O6689*H6689</f>
        <v>0</v>
      </c>
      <c r="Q6689" s="227">
        <v>0</v>
      </c>
      <c r="R6689" s="227">
        <f>Q6689*H6689</f>
        <v>0</v>
      </c>
      <c r="S6689" s="227">
        <v>0.0030000000000000001</v>
      </c>
      <c r="T6689" s="228">
        <f>S6689*H6689</f>
        <v>0.0024000000000000002</v>
      </c>
      <c r="U6689" s="42"/>
      <c r="V6689" s="42"/>
      <c r="W6689" s="42"/>
      <c r="X6689" s="42"/>
      <c r="Y6689" s="42"/>
      <c r="Z6689" s="42"/>
      <c r="AA6689" s="42"/>
      <c r="AB6689" s="42"/>
      <c r="AC6689" s="42"/>
      <c r="AD6689" s="42"/>
      <c r="AE6689" s="42"/>
      <c r="AR6689" s="229" t="s">
        <v>462</v>
      </c>
      <c r="AT6689" s="229" t="s">
        <v>243</v>
      </c>
      <c r="AU6689" s="229" t="s">
        <v>93</v>
      </c>
      <c r="AY6689" s="20" t="s">
        <v>241</v>
      </c>
      <c r="BE6689" s="230">
        <f>IF(N6689="základní",J6689,0)</f>
        <v>0</v>
      </c>
      <c r="BF6689" s="230">
        <f>IF(N6689="snížená",J6689,0)</f>
        <v>0</v>
      </c>
      <c r="BG6689" s="230">
        <f>IF(N6689="zákl. přenesená",J6689,0)</f>
        <v>0</v>
      </c>
      <c r="BH6689" s="230">
        <f>IF(N6689="sníž. přenesená",J6689,0)</f>
        <v>0</v>
      </c>
      <c r="BI6689" s="230">
        <f>IF(N6689="nulová",J6689,0)</f>
        <v>0</v>
      </c>
      <c r="BJ6689" s="20" t="s">
        <v>23</v>
      </c>
      <c r="BK6689" s="230">
        <f>ROUND(I6689*H6689,2)</f>
        <v>0</v>
      </c>
      <c r="BL6689" s="20" t="s">
        <v>462</v>
      </c>
      <c r="BM6689" s="229" t="s">
        <v>6107</v>
      </c>
    </row>
    <row r="6690" s="2" customFormat="1">
      <c r="A6690" s="42"/>
      <c r="B6690" s="43"/>
      <c r="C6690" s="44"/>
      <c r="D6690" s="231" t="s">
        <v>250</v>
      </c>
      <c r="E6690" s="44"/>
      <c r="F6690" s="232" t="s">
        <v>6108</v>
      </c>
      <c r="G6690" s="44"/>
      <c r="H6690" s="44"/>
      <c r="I6690" s="233"/>
      <c r="J6690" s="44"/>
      <c r="K6690" s="44"/>
      <c r="L6690" s="48"/>
      <c r="M6690" s="234"/>
      <c r="N6690" s="235"/>
      <c r="O6690" s="88"/>
      <c r="P6690" s="88"/>
      <c r="Q6690" s="88"/>
      <c r="R6690" s="88"/>
      <c r="S6690" s="88"/>
      <c r="T6690" s="89"/>
      <c r="U6690" s="42"/>
      <c r="V6690" s="42"/>
      <c r="W6690" s="42"/>
      <c r="X6690" s="42"/>
      <c r="Y6690" s="42"/>
      <c r="Z6690" s="42"/>
      <c r="AA6690" s="42"/>
      <c r="AB6690" s="42"/>
      <c r="AC6690" s="42"/>
      <c r="AD6690" s="42"/>
      <c r="AE6690" s="42"/>
      <c r="AT6690" s="20" t="s">
        <v>250</v>
      </c>
      <c r="AU6690" s="20" t="s">
        <v>93</v>
      </c>
    </row>
    <row r="6691" s="13" customFormat="1">
      <c r="A6691" s="13"/>
      <c r="B6691" s="236"/>
      <c r="C6691" s="237"/>
      <c r="D6691" s="238" t="s">
        <v>252</v>
      </c>
      <c r="E6691" s="239" t="s">
        <v>39</v>
      </c>
      <c r="F6691" s="240" t="s">
        <v>3709</v>
      </c>
      <c r="G6691" s="237"/>
      <c r="H6691" s="239" t="s">
        <v>39</v>
      </c>
      <c r="I6691" s="241"/>
      <c r="J6691" s="237"/>
      <c r="K6691" s="237"/>
      <c r="L6691" s="242"/>
      <c r="M6691" s="243"/>
      <c r="N6691" s="244"/>
      <c r="O6691" s="244"/>
      <c r="P6691" s="244"/>
      <c r="Q6691" s="244"/>
      <c r="R6691" s="244"/>
      <c r="S6691" s="244"/>
      <c r="T6691" s="245"/>
      <c r="U6691" s="13"/>
      <c r="V6691" s="13"/>
      <c r="W6691" s="13"/>
      <c r="X6691" s="13"/>
      <c r="Y6691" s="13"/>
      <c r="Z6691" s="13"/>
      <c r="AA6691" s="13"/>
      <c r="AB6691" s="13"/>
      <c r="AC6691" s="13"/>
      <c r="AD6691" s="13"/>
      <c r="AE6691" s="13"/>
      <c r="AT6691" s="246" t="s">
        <v>252</v>
      </c>
      <c r="AU6691" s="246" t="s">
        <v>93</v>
      </c>
      <c r="AV6691" s="13" t="s">
        <v>23</v>
      </c>
      <c r="AW6691" s="13" t="s">
        <v>46</v>
      </c>
      <c r="AX6691" s="13" t="s">
        <v>85</v>
      </c>
      <c r="AY6691" s="246" t="s">
        <v>241</v>
      </c>
    </row>
    <row r="6692" s="13" customFormat="1">
      <c r="A6692" s="13"/>
      <c r="B6692" s="236"/>
      <c r="C6692" s="237"/>
      <c r="D6692" s="238" t="s">
        <v>252</v>
      </c>
      <c r="E6692" s="239" t="s">
        <v>39</v>
      </c>
      <c r="F6692" s="240" t="s">
        <v>6109</v>
      </c>
      <c r="G6692" s="237"/>
      <c r="H6692" s="239" t="s">
        <v>39</v>
      </c>
      <c r="I6692" s="241"/>
      <c r="J6692" s="237"/>
      <c r="K6692" s="237"/>
      <c r="L6692" s="242"/>
      <c r="M6692" s="243"/>
      <c r="N6692" s="244"/>
      <c r="O6692" s="244"/>
      <c r="P6692" s="244"/>
      <c r="Q6692" s="244"/>
      <c r="R6692" s="244"/>
      <c r="S6692" s="244"/>
      <c r="T6692" s="245"/>
      <c r="U6692" s="13"/>
      <c r="V6692" s="13"/>
      <c r="W6692" s="13"/>
      <c r="X6692" s="13"/>
      <c r="Y6692" s="13"/>
      <c r="Z6692" s="13"/>
      <c r="AA6692" s="13"/>
      <c r="AB6692" s="13"/>
      <c r="AC6692" s="13"/>
      <c r="AD6692" s="13"/>
      <c r="AE6692" s="13"/>
      <c r="AT6692" s="246" t="s">
        <v>252</v>
      </c>
      <c r="AU6692" s="246" t="s">
        <v>93</v>
      </c>
      <c r="AV6692" s="13" t="s">
        <v>23</v>
      </c>
      <c r="AW6692" s="13" t="s">
        <v>46</v>
      </c>
      <c r="AX6692" s="13" t="s">
        <v>85</v>
      </c>
      <c r="AY6692" s="246" t="s">
        <v>241</v>
      </c>
    </row>
    <row r="6693" s="14" customFormat="1">
      <c r="A6693" s="14"/>
      <c r="B6693" s="247"/>
      <c r="C6693" s="248"/>
      <c r="D6693" s="238" t="s">
        <v>252</v>
      </c>
      <c r="E6693" s="249" t="s">
        <v>39</v>
      </c>
      <c r="F6693" s="250" t="s">
        <v>6110</v>
      </c>
      <c r="G6693" s="248"/>
      <c r="H6693" s="251">
        <v>0.80000000000000004</v>
      </c>
      <c r="I6693" s="252"/>
      <c r="J6693" s="248"/>
      <c r="K6693" s="248"/>
      <c r="L6693" s="253"/>
      <c r="M6693" s="254"/>
      <c r="N6693" s="255"/>
      <c r="O6693" s="255"/>
      <c r="P6693" s="255"/>
      <c r="Q6693" s="255"/>
      <c r="R6693" s="255"/>
      <c r="S6693" s="255"/>
      <c r="T6693" s="256"/>
      <c r="U6693" s="14"/>
      <c r="V6693" s="14"/>
      <c r="W6693" s="14"/>
      <c r="X6693" s="14"/>
      <c r="Y6693" s="14"/>
      <c r="Z6693" s="14"/>
      <c r="AA6693" s="14"/>
      <c r="AB6693" s="14"/>
      <c r="AC6693" s="14"/>
      <c r="AD6693" s="14"/>
      <c r="AE6693" s="14"/>
      <c r="AT6693" s="257" t="s">
        <v>252</v>
      </c>
      <c r="AU6693" s="257" t="s">
        <v>93</v>
      </c>
      <c r="AV6693" s="14" t="s">
        <v>93</v>
      </c>
      <c r="AW6693" s="14" t="s">
        <v>46</v>
      </c>
      <c r="AX6693" s="14" t="s">
        <v>23</v>
      </c>
      <c r="AY6693" s="257" t="s">
        <v>241</v>
      </c>
    </row>
    <row r="6694" s="2" customFormat="1" ht="16.5" customHeight="1">
      <c r="A6694" s="42"/>
      <c r="B6694" s="43"/>
      <c r="C6694" s="218" t="s">
        <v>6111</v>
      </c>
      <c r="D6694" s="218" t="s">
        <v>243</v>
      </c>
      <c r="E6694" s="219" t="s">
        <v>6112</v>
      </c>
      <c r="F6694" s="220" t="s">
        <v>6113</v>
      </c>
      <c r="G6694" s="221" t="s">
        <v>561</v>
      </c>
      <c r="H6694" s="222">
        <v>1</v>
      </c>
      <c r="I6694" s="223"/>
      <c r="J6694" s="224">
        <f>ROUND(I6694*H6694,2)</f>
        <v>0</v>
      </c>
      <c r="K6694" s="220" t="s">
        <v>39</v>
      </c>
      <c r="L6694" s="48"/>
      <c r="M6694" s="225" t="s">
        <v>39</v>
      </c>
      <c r="N6694" s="226" t="s">
        <v>56</v>
      </c>
      <c r="O6694" s="88"/>
      <c r="P6694" s="227">
        <f>O6694*H6694</f>
        <v>0</v>
      </c>
      <c r="Q6694" s="227">
        <v>0.029559999999999999</v>
      </c>
      <c r="R6694" s="227">
        <f>Q6694*H6694</f>
        <v>0.029559999999999999</v>
      </c>
      <c r="S6694" s="227">
        <v>0</v>
      </c>
      <c r="T6694" s="228">
        <f>S6694*H6694</f>
        <v>0</v>
      </c>
      <c r="U6694" s="42"/>
      <c r="V6694" s="42"/>
      <c r="W6694" s="42"/>
      <c r="X6694" s="42"/>
      <c r="Y6694" s="42"/>
      <c r="Z6694" s="42"/>
      <c r="AA6694" s="42"/>
      <c r="AB6694" s="42"/>
      <c r="AC6694" s="42"/>
      <c r="AD6694" s="42"/>
      <c r="AE6694" s="42"/>
      <c r="AR6694" s="229" t="s">
        <v>462</v>
      </c>
      <c r="AT6694" s="229" t="s">
        <v>243</v>
      </c>
      <c r="AU6694" s="229" t="s">
        <v>93</v>
      </c>
      <c r="AY6694" s="20" t="s">
        <v>241</v>
      </c>
      <c r="BE6694" s="230">
        <f>IF(N6694="základní",J6694,0)</f>
        <v>0</v>
      </c>
      <c r="BF6694" s="230">
        <f>IF(N6694="snížená",J6694,0)</f>
        <v>0</v>
      </c>
      <c r="BG6694" s="230">
        <f>IF(N6694="zákl. přenesená",J6694,0)</f>
        <v>0</v>
      </c>
      <c r="BH6694" s="230">
        <f>IF(N6694="sníž. přenesená",J6694,0)</f>
        <v>0</v>
      </c>
      <c r="BI6694" s="230">
        <f>IF(N6694="nulová",J6694,0)</f>
        <v>0</v>
      </c>
      <c r="BJ6694" s="20" t="s">
        <v>23</v>
      </c>
      <c r="BK6694" s="230">
        <f>ROUND(I6694*H6694,2)</f>
        <v>0</v>
      </c>
      <c r="BL6694" s="20" t="s">
        <v>462</v>
      </c>
      <c r="BM6694" s="229" t="s">
        <v>6114</v>
      </c>
    </row>
    <row r="6695" s="2" customFormat="1">
      <c r="A6695" s="42"/>
      <c r="B6695" s="43"/>
      <c r="C6695" s="44"/>
      <c r="D6695" s="238" t="s">
        <v>3418</v>
      </c>
      <c r="E6695" s="44"/>
      <c r="F6695" s="290" t="s">
        <v>6115</v>
      </c>
      <c r="G6695" s="44"/>
      <c r="H6695" s="44"/>
      <c r="I6695" s="233"/>
      <c r="J6695" s="44"/>
      <c r="K6695" s="44"/>
      <c r="L6695" s="48"/>
      <c r="M6695" s="234"/>
      <c r="N6695" s="235"/>
      <c r="O6695" s="88"/>
      <c r="P6695" s="88"/>
      <c r="Q6695" s="88"/>
      <c r="R6695" s="88"/>
      <c r="S6695" s="88"/>
      <c r="T6695" s="89"/>
      <c r="U6695" s="42"/>
      <c r="V6695" s="42"/>
      <c r="W6695" s="42"/>
      <c r="X6695" s="42"/>
      <c r="Y6695" s="42"/>
      <c r="Z6695" s="42"/>
      <c r="AA6695" s="42"/>
      <c r="AB6695" s="42"/>
      <c r="AC6695" s="42"/>
      <c r="AD6695" s="42"/>
      <c r="AE6695" s="42"/>
      <c r="AT6695" s="20" t="s">
        <v>3418</v>
      </c>
      <c r="AU6695" s="20" t="s">
        <v>93</v>
      </c>
    </row>
    <row r="6696" s="2" customFormat="1" ht="16.5" customHeight="1">
      <c r="A6696" s="42"/>
      <c r="B6696" s="43"/>
      <c r="C6696" s="218" t="s">
        <v>6116</v>
      </c>
      <c r="D6696" s="218" t="s">
        <v>243</v>
      </c>
      <c r="E6696" s="219" t="s">
        <v>6117</v>
      </c>
      <c r="F6696" s="220" t="s">
        <v>6118</v>
      </c>
      <c r="G6696" s="221" t="s">
        <v>561</v>
      </c>
      <c r="H6696" s="222">
        <v>1</v>
      </c>
      <c r="I6696" s="223"/>
      <c r="J6696" s="224">
        <f>ROUND(I6696*H6696,2)</f>
        <v>0</v>
      </c>
      <c r="K6696" s="220" t="s">
        <v>39</v>
      </c>
      <c r="L6696" s="48"/>
      <c r="M6696" s="225" t="s">
        <v>39</v>
      </c>
      <c r="N6696" s="226" t="s">
        <v>56</v>
      </c>
      <c r="O6696" s="88"/>
      <c r="P6696" s="227">
        <f>O6696*H6696</f>
        <v>0</v>
      </c>
      <c r="Q6696" s="227">
        <v>0.1212208</v>
      </c>
      <c r="R6696" s="227">
        <f>Q6696*H6696</f>
        <v>0.1212208</v>
      </c>
      <c r="S6696" s="227">
        <v>0</v>
      </c>
      <c r="T6696" s="228">
        <f>S6696*H6696</f>
        <v>0</v>
      </c>
      <c r="U6696" s="42"/>
      <c r="V6696" s="42"/>
      <c r="W6696" s="42"/>
      <c r="X6696" s="42"/>
      <c r="Y6696" s="42"/>
      <c r="Z6696" s="42"/>
      <c r="AA6696" s="42"/>
      <c r="AB6696" s="42"/>
      <c r="AC6696" s="42"/>
      <c r="AD6696" s="42"/>
      <c r="AE6696" s="42"/>
      <c r="AR6696" s="229" t="s">
        <v>462</v>
      </c>
      <c r="AT6696" s="229" t="s">
        <v>243</v>
      </c>
      <c r="AU6696" s="229" t="s">
        <v>93</v>
      </c>
      <c r="AY6696" s="20" t="s">
        <v>241</v>
      </c>
      <c r="BE6696" s="230">
        <f>IF(N6696="základní",J6696,0)</f>
        <v>0</v>
      </c>
      <c r="BF6696" s="230">
        <f>IF(N6696="snížená",J6696,0)</f>
        <v>0</v>
      </c>
      <c r="BG6696" s="230">
        <f>IF(N6696="zákl. přenesená",J6696,0)</f>
        <v>0</v>
      </c>
      <c r="BH6696" s="230">
        <f>IF(N6696="sníž. přenesená",J6696,0)</f>
        <v>0</v>
      </c>
      <c r="BI6696" s="230">
        <f>IF(N6696="nulová",J6696,0)</f>
        <v>0</v>
      </c>
      <c r="BJ6696" s="20" t="s">
        <v>23</v>
      </c>
      <c r="BK6696" s="230">
        <f>ROUND(I6696*H6696,2)</f>
        <v>0</v>
      </c>
      <c r="BL6696" s="20" t="s">
        <v>462</v>
      </c>
      <c r="BM6696" s="229" t="s">
        <v>6119</v>
      </c>
    </row>
    <row r="6697" s="2" customFormat="1">
      <c r="A6697" s="42"/>
      <c r="B6697" s="43"/>
      <c r="C6697" s="44"/>
      <c r="D6697" s="238" t="s">
        <v>3418</v>
      </c>
      <c r="E6697" s="44"/>
      <c r="F6697" s="290" t="s">
        <v>6115</v>
      </c>
      <c r="G6697" s="44"/>
      <c r="H6697" s="44"/>
      <c r="I6697" s="233"/>
      <c r="J6697" s="44"/>
      <c r="K6697" s="44"/>
      <c r="L6697" s="48"/>
      <c r="M6697" s="234"/>
      <c r="N6697" s="235"/>
      <c r="O6697" s="88"/>
      <c r="P6697" s="88"/>
      <c r="Q6697" s="88"/>
      <c r="R6697" s="88"/>
      <c r="S6697" s="88"/>
      <c r="T6697" s="89"/>
      <c r="U6697" s="42"/>
      <c r="V6697" s="42"/>
      <c r="W6697" s="42"/>
      <c r="X6697" s="42"/>
      <c r="Y6697" s="42"/>
      <c r="Z6697" s="42"/>
      <c r="AA6697" s="42"/>
      <c r="AB6697" s="42"/>
      <c r="AC6697" s="42"/>
      <c r="AD6697" s="42"/>
      <c r="AE6697" s="42"/>
      <c r="AT6697" s="20" t="s">
        <v>3418</v>
      </c>
      <c r="AU6697" s="20" t="s">
        <v>93</v>
      </c>
    </row>
    <row r="6698" s="2" customFormat="1" ht="21.75" customHeight="1">
      <c r="A6698" s="42"/>
      <c r="B6698" s="43"/>
      <c r="C6698" s="218" t="s">
        <v>6120</v>
      </c>
      <c r="D6698" s="218" t="s">
        <v>243</v>
      </c>
      <c r="E6698" s="219" t="s">
        <v>6121</v>
      </c>
      <c r="F6698" s="220" t="s">
        <v>6122</v>
      </c>
      <c r="G6698" s="221" t="s">
        <v>5959</v>
      </c>
      <c r="H6698" s="222">
        <v>1</v>
      </c>
      <c r="I6698" s="223"/>
      <c r="J6698" s="224">
        <f>ROUND(I6698*H6698,2)</f>
        <v>0</v>
      </c>
      <c r="K6698" s="220" t="s">
        <v>39</v>
      </c>
      <c r="L6698" s="48"/>
      <c r="M6698" s="225" t="s">
        <v>39</v>
      </c>
      <c r="N6698" s="226" t="s">
        <v>56</v>
      </c>
      <c r="O6698" s="88"/>
      <c r="P6698" s="227">
        <f>O6698*H6698</f>
        <v>0</v>
      </c>
      <c r="Q6698" s="227">
        <v>0.02034</v>
      </c>
      <c r="R6698" s="227">
        <f>Q6698*H6698</f>
        <v>0.02034</v>
      </c>
      <c r="S6698" s="227">
        <v>0</v>
      </c>
      <c r="T6698" s="228">
        <f>S6698*H6698</f>
        <v>0</v>
      </c>
      <c r="U6698" s="42"/>
      <c r="V6698" s="42"/>
      <c r="W6698" s="42"/>
      <c r="X6698" s="42"/>
      <c r="Y6698" s="42"/>
      <c r="Z6698" s="42"/>
      <c r="AA6698" s="42"/>
      <c r="AB6698" s="42"/>
      <c r="AC6698" s="42"/>
      <c r="AD6698" s="42"/>
      <c r="AE6698" s="42"/>
      <c r="AR6698" s="229" t="s">
        <v>462</v>
      </c>
      <c r="AT6698" s="229" t="s">
        <v>243</v>
      </c>
      <c r="AU6698" s="229" t="s">
        <v>93</v>
      </c>
      <c r="AY6698" s="20" t="s">
        <v>241</v>
      </c>
      <c r="BE6698" s="230">
        <f>IF(N6698="základní",J6698,0)</f>
        <v>0</v>
      </c>
      <c r="BF6698" s="230">
        <f>IF(N6698="snížená",J6698,0)</f>
        <v>0</v>
      </c>
      <c r="BG6698" s="230">
        <f>IF(N6698="zákl. přenesená",J6698,0)</f>
        <v>0</v>
      </c>
      <c r="BH6698" s="230">
        <f>IF(N6698="sníž. přenesená",J6698,0)</f>
        <v>0</v>
      </c>
      <c r="BI6698" s="230">
        <f>IF(N6698="nulová",J6698,0)</f>
        <v>0</v>
      </c>
      <c r="BJ6698" s="20" t="s">
        <v>23</v>
      </c>
      <c r="BK6698" s="230">
        <f>ROUND(I6698*H6698,2)</f>
        <v>0</v>
      </c>
      <c r="BL6698" s="20" t="s">
        <v>462</v>
      </c>
      <c r="BM6698" s="229" t="s">
        <v>6123</v>
      </c>
    </row>
    <row r="6699" s="2" customFormat="1">
      <c r="A6699" s="42"/>
      <c r="B6699" s="43"/>
      <c r="C6699" s="44"/>
      <c r="D6699" s="238" t="s">
        <v>3418</v>
      </c>
      <c r="E6699" s="44"/>
      <c r="F6699" s="290" t="s">
        <v>6115</v>
      </c>
      <c r="G6699" s="44"/>
      <c r="H6699" s="44"/>
      <c r="I6699" s="233"/>
      <c r="J6699" s="44"/>
      <c r="K6699" s="44"/>
      <c r="L6699" s="48"/>
      <c r="M6699" s="234"/>
      <c r="N6699" s="235"/>
      <c r="O6699" s="88"/>
      <c r="P6699" s="88"/>
      <c r="Q6699" s="88"/>
      <c r="R6699" s="88"/>
      <c r="S6699" s="88"/>
      <c r="T6699" s="89"/>
      <c r="U6699" s="42"/>
      <c r="V6699" s="42"/>
      <c r="W6699" s="42"/>
      <c r="X6699" s="42"/>
      <c r="Y6699" s="42"/>
      <c r="Z6699" s="42"/>
      <c r="AA6699" s="42"/>
      <c r="AB6699" s="42"/>
      <c r="AC6699" s="42"/>
      <c r="AD6699" s="42"/>
      <c r="AE6699" s="42"/>
      <c r="AT6699" s="20" t="s">
        <v>3418</v>
      </c>
      <c r="AU6699" s="20" t="s">
        <v>93</v>
      </c>
    </row>
    <row r="6700" s="2" customFormat="1" ht="16.5" customHeight="1">
      <c r="A6700" s="42"/>
      <c r="B6700" s="43"/>
      <c r="C6700" s="218" t="s">
        <v>6124</v>
      </c>
      <c r="D6700" s="218" t="s">
        <v>243</v>
      </c>
      <c r="E6700" s="219" t="s">
        <v>6125</v>
      </c>
      <c r="F6700" s="220" t="s">
        <v>6126</v>
      </c>
      <c r="G6700" s="221" t="s">
        <v>561</v>
      </c>
      <c r="H6700" s="222">
        <v>1</v>
      </c>
      <c r="I6700" s="223"/>
      <c r="J6700" s="224">
        <f>ROUND(I6700*H6700,2)</f>
        <v>0</v>
      </c>
      <c r="K6700" s="220" t="s">
        <v>39</v>
      </c>
      <c r="L6700" s="48"/>
      <c r="M6700" s="225" t="s">
        <v>39</v>
      </c>
      <c r="N6700" s="226" t="s">
        <v>56</v>
      </c>
      <c r="O6700" s="88"/>
      <c r="P6700" s="227">
        <f>O6700*H6700</f>
        <v>0</v>
      </c>
      <c r="Q6700" s="227">
        <v>0.054519999999999999</v>
      </c>
      <c r="R6700" s="227">
        <f>Q6700*H6700</f>
        <v>0.054519999999999999</v>
      </c>
      <c r="S6700" s="227">
        <v>0</v>
      </c>
      <c r="T6700" s="228">
        <f>S6700*H6700</f>
        <v>0</v>
      </c>
      <c r="U6700" s="42"/>
      <c r="V6700" s="42"/>
      <c r="W6700" s="42"/>
      <c r="X6700" s="42"/>
      <c r="Y6700" s="42"/>
      <c r="Z6700" s="42"/>
      <c r="AA6700" s="42"/>
      <c r="AB6700" s="42"/>
      <c r="AC6700" s="42"/>
      <c r="AD6700" s="42"/>
      <c r="AE6700" s="42"/>
      <c r="AR6700" s="229" t="s">
        <v>462</v>
      </c>
      <c r="AT6700" s="229" t="s">
        <v>243</v>
      </c>
      <c r="AU6700" s="229" t="s">
        <v>93</v>
      </c>
      <c r="AY6700" s="20" t="s">
        <v>241</v>
      </c>
      <c r="BE6700" s="230">
        <f>IF(N6700="základní",J6700,0)</f>
        <v>0</v>
      </c>
      <c r="BF6700" s="230">
        <f>IF(N6700="snížená",J6700,0)</f>
        <v>0</v>
      </c>
      <c r="BG6700" s="230">
        <f>IF(N6700="zákl. přenesená",J6700,0)</f>
        <v>0</v>
      </c>
      <c r="BH6700" s="230">
        <f>IF(N6700="sníž. přenesená",J6700,0)</f>
        <v>0</v>
      </c>
      <c r="BI6700" s="230">
        <f>IF(N6700="nulová",J6700,0)</f>
        <v>0</v>
      </c>
      <c r="BJ6700" s="20" t="s">
        <v>23</v>
      </c>
      <c r="BK6700" s="230">
        <f>ROUND(I6700*H6700,2)</f>
        <v>0</v>
      </c>
      <c r="BL6700" s="20" t="s">
        <v>462</v>
      </c>
      <c r="BM6700" s="229" t="s">
        <v>6127</v>
      </c>
    </row>
    <row r="6701" s="2" customFormat="1">
      <c r="A6701" s="42"/>
      <c r="B6701" s="43"/>
      <c r="C6701" s="44"/>
      <c r="D6701" s="238" t="s">
        <v>3418</v>
      </c>
      <c r="E6701" s="44"/>
      <c r="F6701" s="290" t="s">
        <v>6115</v>
      </c>
      <c r="G6701" s="44"/>
      <c r="H6701" s="44"/>
      <c r="I6701" s="233"/>
      <c r="J6701" s="44"/>
      <c r="K6701" s="44"/>
      <c r="L6701" s="48"/>
      <c r="M6701" s="234"/>
      <c r="N6701" s="235"/>
      <c r="O6701" s="88"/>
      <c r="P6701" s="88"/>
      <c r="Q6701" s="88"/>
      <c r="R6701" s="88"/>
      <c r="S6701" s="88"/>
      <c r="T6701" s="89"/>
      <c r="U6701" s="42"/>
      <c r="V6701" s="42"/>
      <c r="W6701" s="42"/>
      <c r="X6701" s="42"/>
      <c r="Y6701" s="42"/>
      <c r="Z6701" s="42"/>
      <c r="AA6701" s="42"/>
      <c r="AB6701" s="42"/>
      <c r="AC6701" s="42"/>
      <c r="AD6701" s="42"/>
      <c r="AE6701" s="42"/>
      <c r="AT6701" s="20" t="s">
        <v>3418</v>
      </c>
      <c r="AU6701" s="20" t="s">
        <v>93</v>
      </c>
    </row>
    <row r="6702" s="2" customFormat="1" ht="21.75" customHeight="1">
      <c r="A6702" s="42"/>
      <c r="B6702" s="43"/>
      <c r="C6702" s="218" t="s">
        <v>6128</v>
      </c>
      <c r="D6702" s="218" t="s">
        <v>243</v>
      </c>
      <c r="E6702" s="219" t="s">
        <v>6129</v>
      </c>
      <c r="F6702" s="220" t="s">
        <v>6130</v>
      </c>
      <c r="G6702" s="221" t="s">
        <v>561</v>
      </c>
      <c r="H6702" s="222">
        <v>1</v>
      </c>
      <c r="I6702" s="223"/>
      <c r="J6702" s="224">
        <f>ROUND(I6702*H6702,2)</f>
        <v>0</v>
      </c>
      <c r="K6702" s="220" t="s">
        <v>39</v>
      </c>
      <c r="L6702" s="48"/>
      <c r="M6702" s="225" t="s">
        <v>39</v>
      </c>
      <c r="N6702" s="226" t="s">
        <v>56</v>
      </c>
      <c r="O6702" s="88"/>
      <c r="P6702" s="227">
        <f>O6702*H6702</f>
        <v>0</v>
      </c>
      <c r="Q6702" s="227">
        <v>0.054519999999999999</v>
      </c>
      <c r="R6702" s="227">
        <f>Q6702*H6702</f>
        <v>0.054519999999999999</v>
      </c>
      <c r="S6702" s="227">
        <v>0</v>
      </c>
      <c r="T6702" s="228">
        <f>S6702*H6702</f>
        <v>0</v>
      </c>
      <c r="U6702" s="42"/>
      <c r="V6702" s="42"/>
      <c r="W6702" s="42"/>
      <c r="X6702" s="42"/>
      <c r="Y6702" s="42"/>
      <c r="Z6702" s="42"/>
      <c r="AA6702" s="42"/>
      <c r="AB6702" s="42"/>
      <c r="AC6702" s="42"/>
      <c r="AD6702" s="42"/>
      <c r="AE6702" s="42"/>
      <c r="AR6702" s="229" t="s">
        <v>462</v>
      </c>
      <c r="AT6702" s="229" t="s">
        <v>243</v>
      </c>
      <c r="AU6702" s="229" t="s">
        <v>93</v>
      </c>
      <c r="AY6702" s="20" t="s">
        <v>241</v>
      </c>
      <c r="BE6702" s="230">
        <f>IF(N6702="základní",J6702,0)</f>
        <v>0</v>
      </c>
      <c r="BF6702" s="230">
        <f>IF(N6702="snížená",J6702,0)</f>
        <v>0</v>
      </c>
      <c r="BG6702" s="230">
        <f>IF(N6702="zákl. přenesená",J6702,0)</f>
        <v>0</v>
      </c>
      <c r="BH6702" s="230">
        <f>IF(N6702="sníž. přenesená",J6702,0)</f>
        <v>0</v>
      </c>
      <c r="BI6702" s="230">
        <f>IF(N6702="nulová",J6702,0)</f>
        <v>0</v>
      </c>
      <c r="BJ6702" s="20" t="s">
        <v>23</v>
      </c>
      <c r="BK6702" s="230">
        <f>ROUND(I6702*H6702,2)</f>
        <v>0</v>
      </c>
      <c r="BL6702" s="20" t="s">
        <v>462</v>
      </c>
      <c r="BM6702" s="229" t="s">
        <v>6131</v>
      </c>
    </row>
    <row r="6703" s="2" customFormat="1">
      <c r="A6703" s="42"/>
      <c r="B6703" s="43"/>
      <c r="C6703" s="44"/>
      <c r="D6703" s="238" t="s">
        <v>3418</v>
      </c>
      <c r="E6703" s="44"/>
      <c r="F6703" s="290" t="s">
        <v>6115</v>
      </c>
      <c r="G6703" s="44"/>
      <c r="H6703" s="44"/>
      <c r="I6703" s="233"/>
      <c r="J6703" s="44"/>
      <c r="K6703" s="44"/>
      <c r="L6703" s="48"/>
      <c r="M6703" s="234"/>
      <c r="N6703" s="235"/>
      <c r="O6703" s="88"/>
      <c r="P6703" s="88"/>
      <c r="Q6703" s="88"/>
      <c r="R6703" s="88"/>
      <c r="S6703" s="88"/>
      <c r="T6703" s="89"/>
      <c r="U6703" s="42"/>
      <c r="V6703" s="42"/>
      <c r="W6703" s="42"/>
      <c r="X6703" s="42"/>
      <c r="Y6703" s="42"/>
      <c r="Z6703" s="42"/>
      <c r="AA6703" s="42"/>
      <c r="AB6703" s="42"/>
      <c r="AC6703" s="42"/>
      <c r="AD6703" s="42"/>
      <c r="AE6703" s="42"/>
      <c r="AT6703" s="20" t="s">
        <v>3418</v>
      </c>
      <c r="AU6703" s="20" t="s">
        <v>93</v>
      </c>
    </row>
    <row r="6704" s="2" customFormat="1" ht="21.75" customHeight="1">
      <c r="A6704" s="42"/>
      <c r="B6704" s="43"/>
      <c r="C6704" s="218" t="s">
        <v>6132</v>
      </c>
      <c r="D6704" s="218" t="s">
        <v>243</v>
      </c>
      <c r="E6704" s="219" t="s">
        <v>6133</v>
      </c>
      <c r="F6704" s="220" t="s">
        <v>6134</v>
      </c>
      <c r="G6704" s="221" t="s">
        <v>561</v>
      </c>
      <c r="H6704" s="222">
        <v>1</v>
      </c>
      <c r="I6704" s="223"/>
      <c r="J6704" s="224">
        <f>ROUND(I6704*H6704,2)</f>
        <v>0</v>
      </c>
      <c r="K6704" s="220" t="s">
        <v>39</v>
      </c>
      <c r="L6704" s="48"/>
      <c r="M6704" s="225" t="s">
        <v>39</v>
      </c>
      <c r="N6704" s="226" t="s">
        <v>56</v>
      </c>
      <c r="O6704" s="88"/>
      <c r="P6704" s="227">
        <f>O6704*H6704</f>
        <v>0</v>
      </c>
      <c r="Q6704" s="227">
        <v>0.40550639999999999</v>
      </c>
      <c r="R6704" s="227">
        <f>Q6704*H6704</f>
        <v>0.40550639999999999</v>
      </c>
      <c r="S6704" s="227">
        <v>0</v>
      </c>
      <c r="T6704" s="228">
        <f>S6704*H6704</f>
        <v>0</v>
      </c>
      <c r="U6704" s="42"/>
      <c r="V6704" s="42"/>
      <c r="W6704" s="42"/>
      <c r="X6704" s="42"/>
      <c r="Y6704" s="42"/>
      <c r="Z6704" s="42"/>
      <c r="AA6704" s="42"/>
      <c r="AB6704" s="42"/>
      <c r="AC6704" s="42"/>
      <c r="AD6704" s="42"/>
      <c r="AE6704" s="42"/>
      <c r="AR6704" s="229" t="s">
        <v>462</v>
      </c>
      <c r="AT6704" s="229" t="s">
        <v>243</v>
      </c>
      <c r="AU6704" s="229" t="s">
        <v>93</v>
      </c>
      <c r="AY6704" s="20" t="s">
        <v>241</v>
      </c>
      <c r="BE6704" s="230">
        <f>IF(N6704="základní",J6704,0)</f>
        <v>0</v>
      </c>
      <c r="BF6704" s="230">
        <f>IF(N6704="snížená",J6704,0)</f>
        <v>0</v>
      </c>
      <c r="BG6704" s="230">
        <f>IF(N6704="zákl. přenesená",J6704,0)</f>
        <v>0</v>
      </c>
      <c r="BH6704" s="230">
        <f>IF(N6704="sníž. přenesená",J6704,0)</f>
        <v>0</v>
      </c>
      <c r="BI6704" s="230">
        <f>IF(N6704="nulová",J6704,0)</f>
        <v>0</v>
      </c>
      <c r="BJ6704" s="20" t="s">
        <v>23</v>
      </c>
      <c r="BK6704" s="230">
        <f>ROUND(I6704*H6704,2)</f>
        <v>0</v>
      </c>
      <c r="BL6704" s="20" t="s">
        <v>462</v>
      </c>
      <c r="BM6704" s="229" t="s">
        <v>6135</v>
      </c>
    </row>
    <row r="6705" s="2" customFormat="1">
      <c r="A6705" s="42"/>
      <c r="B6705" s="43"/>
      <c r="C6705" s="44"/>
      <c r="D6705" s="238" t="s">
        <v>3418</v>
      </c>
      <c r="E6705" s="44"/>
      <c r="F6705" s="290" t="s">
        <v>6115</v>
      </c>
      <c r="G6705" s="44"/>
      <c r="H6705" s="44"/>
      <c r="I6705" s="233"/>
      <c r="J6705" s="44"/>
      <c r="K6705" s="44"/>
      <c r="L6705" s="48"/>
      <c r="M6705" s="234"/>
      <c r="N6705" s="235"/>
      <c r="O6705" s="88"/>
      <c r="P6705" s="88"/>
      <c r="Q6705" s="88"/>
      <c r="R6705" s="88"/>
      <c r="S6705" s="88"/>
      <c r="T6705" s="89"/>
      <c r="U6705" s="42"/>
      <c r="V6705" s="42"/>
      <c r="W6705" s="42"/>
      <c r="X6705" s="42"/>
      <c r="Y6705" s="42"/>
      <c r="Z6705" s="42"/>
      <c r="AA6705" s="42"/>
      <c r="AB6705" s="42"/>
      <c r="AC6705" s="42"/>
      <c r="AD6705" s="42"/>
      <c r="AE6705" s="42"/>
      <c r="AT6705" s="20" t="s">
        <v>3418</v>
      </c>
      <c r="AU6705" s="20" t="s">
        <v>93</v>
      </c>
    </row>
    <row r="6706" s="2" customFormat="1" ht="21.75" customHeight="1">
      <c r="A6706" s="42"/>
      <c r="B6706" s="43"/>
      <c r="C6706" s="218" t="s">
        <v>6136</v>
      </c>
      <c r="D6706" s="218" t="s">
        <v>243</v>
      </c>
      <c r="E6706" s="219" t="s">
        <v>6137</v>
      </c>
      <c r="F6706" s="220" t="s">
        <v>6138</v>
      </c>
      <c r="G6706" s="221" t="s">
        <v>5959</v>
      </c>
      <c r="H6706" s="222">
        <v>1</v>
      </c>
      <c r="I6706" s="223"/>
      <c r="J6706" s="224">
        <f>ROUND(I6706*H6706,2)</f>
        <v>0</v>
      </c>
      <c r="K6706" s="220" t="s">
        <v>39</v>
      </c>
      <c r="L6706" s="48"/>
      <c r="M6706" s="225" t="s">
        <v>39</v>
      </c>
      <c r="N6706" s="226" t="s">
        <v>56</v>
      </c>
      <c r="O6706" s="88"/>
      <c r="P6706" s="227">
        <f>O6706*H6706</f>
        <v>0</v>
      </c>
      <c r="Q6706" s="227">
        <v>0.057689999999999998</v>
      </c>
      <c r="R6706" s="227">
        <f>Q6706*H6706</f>
        <v>0.057689999999999998</v>
      </c>
      <c r="S6706" s="227">
        <v>0</v>
      </c>
      <c r="T6706" s="228">
        <f>S6706*H6706</f>
        <v>0</v>
      </c>
      <c r="U6706" s="42"/>
      <c r="V6706" s="42"/>
      <c r="W6706" s="42"/>
      <c r="X6706" s="42"/>
      <c r="Y6706" s="42"/>
      <c r="Z6706" s="42"/>
      <c r="AA6706" s="42"/>
      <c r="AB6706" s="42"/>
      <c r="AC6706" s="42"/>
      <c r="AD6706" s="42"/>
      <c r="AE6706" s="42"/>
      <c r="AR6706" s="229" t="s">
        <v>462</v>
      </c>
      <c r="AT6706" s="229" t="s">
        <v>243</v>
      </c>
      <c r="AU6706" s="229" t="s">
        <v>93</v>
      </c>
      <c r="AY6706" s="20" t="s">
        <v>241</v>
      </c>
      <c r="BE6706" s="230">
        <f>IF(N6706="základní",J6706,0)</f>
        <v>0</v>
      </c>
      <c r="BF6706" s="230">
        <f>IF(N6706="snížená",J6706,0)</f>
        <v>0</v>
      </c>
      <c r="BG6706" s="230">
        <f>IF(N6706="zákl. přenesená",J6706,0)</f>
        <v>0</v>
      </c>
      <c r="BH6706" s="230">
        <f>IF(N6706="sníž. přenesená",J6706,0)</f>
        <v>0</v>
      </c>
      <c r="BI6706" s="230">
        <f>IF(N6706="nulová",J6706,0)</f>
        <v>0</v>
      </c>
      <c r="BJ6706" s="20" t="s">
        <v>23</v>
      </c>
      <c r="BK6706" s="230">
        <f>ROUND(I6706*H6706,2)</f>
        <v>0</v>
      </c>
      <c r="BL6706" s="20" t="s">
        <v>462</v>
      </c>
      <c r="BM6706" s="229" t="s">
        <v>6139</v>
      </c>
    </row>
    <row r="6707" s="2" customFormat="1">
      <c r="A6707" s="42"/>
      <c r="B6707" s="43"/>
      <c r="C6707" s="44"/>
      <c r="D6707" s="238" t="s">
        <v>3418</v>
      </c>
      <c r="E6707" s="44"/>
      <c r="F6707" s="290" t="s">
        <v>6115</v>
      </c>
      <c r="G6707" s="44"/>
      <c r="H6707" s="44"/>
      <c r="I6707" s="233"/>
      <c r="J6707" s="44"/>
      <c r="K6707" s="44"/>
      <c r="L6707" s="48"/>
      <c r="M6707" s="234"/>
      <c r="N6707" s="235"/>
      <c r="O6707" s="88"/>
      <c r="P6707" s="88"/>
      <c r="Q6707" s="88"/>
      <c r="R6707" s="88"/>
      <c r="S6707" s="88"/>
      <c r="T6707" s="89"/>
      <c r="U6707" s="42"/>
      <c r="V6707" s="42"/>
      <c r="W6707" s="42"/>
      <c r="X6707" s="42"/>
      <c r="Y6707" s="42"/>
      <c r="Z6707" s="42"/>
      <c r="AA6707" s="42"/>
      <c r="AB6707" s="42"/>
      <c r="AC6707" s="42"/>
      <c r="AD6707" s="42"/>
      <c r="AE6707" s="42"/>
      <c r="AT6707" s="20" t="s">
        <v>3418</v>
      </c>
      <c r="AU6707" s="20" t="s">
        <v>93</v>
      </c>
    </row>
    <row r="6708" s="2" customFormat="1" ht="21.75" customHeight="1">
      <c r="A6708" s="42"/>
      <c r="B6708" s="43"/>
      <c r="C6708" s="218" t="s">
        <v>6140</v>
      </c>
      <c r="D6708" s="218" t="s">
        <v>243</v>
      </c>
      <c r="E6708" s="219" t="s">
        <v>6141</v>
      </c>
      <c r="F6708" s="220" t="s">
        <v>6142</v>
      </c>
      <c r="G6708" s="221" t="s">
        <v>5959</v>
      </c>
      <c r="H6708" s="222">
        <v>1</v>
      </c>
      <c r="I6708" s="223"/>
      <c r="J6708" s="224">
        <f>ROUND(I6708*H6708,2)</f>
        <v>0</v>
      </c>
      <c r="K6708" s="220" t="s">
        <v>39</v>
      </c>
      <c r="L6708" s="48"/>
      <c r="M6708" s="225" t="s">
        <v>39</v>
      </c>
      <c r="N6708" s="226" t="s">
        <v>56</v>
      </c>
      <c r="O6708" s="88"/>
      <c r="P6708" s="227">
        <f>O6708*H6708</f>
        <v>0</v>
      </c>
      <c r="Q6708" s="227">
        <v>0.0041999999999999997</v>
      </c>
      <c r="R6708" s="227">
        <f>Q6708*H6708</f>
        <v>0.0041999999999999997</v>
      </c>
      <c r="S6708" s="227">
        <v>0</v>
      </c>
      <c r="T6708" s="228">
        <f>S6708*H6708</f>
        <v>0</v>
      </c>
      <c r="U6708" s="42"/>
      <c r="V6708" s="42"/>
      <c r="W6708" s="42"/>
      <c r="X6708" s="42"/>
      <c r="Y6708" s="42"/>
      <c r="Z6708" s="42"/>
      <c r="AA6708" s="42"/>
      <c r="AB6708" s="42"/>
      <c r="AC6708" s="42"/>
      <c r="AD6708" s="42"/>
      <c r="AE6708" s="42"/>
      <c r="AR6708" s="229" t="s">
        <v>462</v>
      </c>
      <c r="AT6708" s="229" t="s">
        <v>243</v>
      </c>
      <c r="AU6708" s="229" t="s">
        <v>93</v>
      </c>
      <c r="AY6708" s="20" t="s">
        <v>241</v>
      </c>
      <c r="BE6708" s="230">
        <f>IF(N6708="základní",J6708,0)</f>
        <v>0</v>
      </c>
      <c r="BF6708" s="230">
        <f>IF(N6708="snížená",J6708,0)</f>
        <v>0</v>
      </c>
      <c r="BG6708" s="230">
        <f>IF(N6708="zákl. přenesená",J6708,0)</f>
        <v>0</v>
      </c>
      <c r="BH6708" s="230">
        <f>IF(N6708="sníž. přenesená",J6708,0)</f>
        <v>0</v>
      </c>
      <c r="BI6708" s="230">
        <f>IF(N6708="nulová",J6708,0)</f>
        <v>0</v>
      </c>
      <c r="BJ6708" s="20" t="s">
        <v>23</v>
      </c>
      <c r="BK6708" s="230">
        <f>ROUND(I6708*H6708,2)</f>
        <v>0</v>
      </c>
      <c r="BL6708" s="20" t="s">
        <v>462</v>
      </c>
      <c r="BM6708" s="229" t="s">
        <v>6143</v>
      </c>
    </row>
    <row r="6709" s="2" customFormat="1">
      <c r="A6709" s="42"/>
      <c r="B6709" s="43"/>
      <c r="C6709" s="44"/>
      <c r="D6709" s="238" t="s">
        <v>3418</v>
      </c>
      <c r="E6709" s="44"/>
      <c r="F6709" s="290" t="s">
        <v>6115</v>
      </c>
      <c r="G6709" s="44"/>
      <c r="H6709" s="44"/>
      <c r="I6709" s="233"/>
      <c r="J6709" s="44"/>
      <c r="K6709" s="44"/>
      <c r="L6709" s="48"/>
      <c r="M6709" s="234"/>
      <c r="N6709" s="235"/>
      <c r="O6709" s="88"/>
      <c r="P6709" s="88"/>
      <c r="Q6709" s="88"/>
      <c r="R6709" s="88"/>
      <c r="S6709" s="88"/>
      <c r="T6709" s="89"/>
      <c r="U6709" s="42"/>
      <c r="V6709" s="42"/>
      <c r="W6709" s="42"/>
      <c r="X6709" s="42"/>
      <c r="Y6709" s="42"/>
      <c r="Z6709" s="42"/>
      <c r="AA6709" s="42"/>
      <c r="AB6709" s="42"/>
      <c r="AC6709" s="42"/>
      <c r="AD6709" s="42"/>
      <c r="AE6709" s="42"/>
      <c r="AT6709" s="20" t="s">
        <v>3418</v>
      </c>
      <c r="AU6709" s="20" t="s">
        <v>93</v>
      </c>
    </row>
    <row r="6710" s="2" customFormat="1" ht="21.75" customHeight="1">
      <c r="A6710" s="42"/>
      <c r="B6710" s="43"/>
      <c r="C6710" s="218" t="s">
        <v>6144</v>
      </c>
      <c r="D6710" s="218" t="s">
        <v>243</v>
      </c>
      <c r="E6710" s="219" t="s">
        <v>6145</v>
      </c>
      <c r="F6710" s="220" t="s">
        <v>6146</v>
      </c>
      <c r="G6710" s="221" t="s">
        <v>561</v>
      </c>
      <c r="H6710" s="222">
        <v>1</v>
      </c>
      <c r="I6710" s="223"/>
      <c r="J6710" s="224">
        <f>ROUND(I6710*H6710,2)</f>
        <v>0</v>
      </c>
      <c r="K6710" s="220" t="s">
        <v>39</v>
      </c>
      <c r="L6710" s="48"/>
      <c r="M6710" s="225" t="s">
        <v>39</v>
      </c>
      <c r="N6710" s="226" t="s">
        <v>56</v>
      </c>
      <c r="O6710" s="88"/>
      <c r="P6710" s="227">
        <f>O6710*H6710</f>
        <v>0</v>
      </c>
      <c r="Q6710" s="227">
        <v>0.4416928</v>
      </c>
      <c r="R6710" s="227">
        <f>Q6710*H6710</f>
        <v>0.4416928</v>
      </c>
      <c r="S6710" s="227">
        <v>0</v>
      </c>
      <c r="T6710" s="228">
        <f>S6710*H6710</f>
        <v>0</v>
      </c>
      <c r="U6710" s="42"/>
      <c r="V6710" s="42"/>
      <c r="W6710" s="42"/>
      <c r="X6710" s="42"/>
      <c r="Y6710" s="42"/>
      <c r="Z6710" s="42"/>
      <c r="AA6710" s="42"/>
      <c r="AB6710" s="42"/>
      <c r="AC6710" s="42"/>
      <c r="AD6710" s="42"/>
      <c r="AE6710" s="42"/>
      <c r="AR6710" s="229" t="s">
        <v>462</v>
      </c>
      <c r="AT6710" s="229" t="s">
        <v>243</v>
      </c>
      <c r="AU6710" s="229" t="s">
        <v>93</v>
      </c>
      <c r="AY6710" s="20" t="s">
        <v>241</v>
      </c>
      <c r="BE6710" s="230">
        <f>IF(N6710="základní",J6710,0)</f>
        <v>0</v>
      </c>
      <c r="BF6710" s="230">
        <f>IF(N6710="snížená",J6710,0)</f>
        <v>0</v>
      </c>
      <c r="BG6710" s="230">
        <f>IF(N6710="zákl. přenesená",J6710,0)</f>
        <v>0</v>
      </c>
      <c r="BH6710" s="230">
        <f>IF(N6710="sníž. přenesená",J6710,0)</f>
        <v>0</v>
      </c>
      <c r="BI6710" s="230">
        <f>IF(N6710="nulová",J6710,0)</f>
        <v>0</v>
      </c>
      <c r="BJ6710" s="20" t="s">
        <v>23</v>
      </c>
      <c r="BK6710" s="230">
        <f>ROUND(I6710*H6710,2)</f>
        <v>0</v>
      </c>
      <c r="BL6710" s="20" t="s">
        <v>462</v>
      </c>
      <c r="BM6710" s="229" t="s">
        <v>6147</v>
      </c>
    </row>
    <row r="6711" s="2" customFormat="1">
      <c r="A6711" s="42"/>
      <c r="B6711" s="43"/>
      <c r="C6711" s="44"/>
      <c r="D6711" s="238" t="s">
        <v>3418</v>
      </c>
      <c r="E6711" s="44"/>
      <c r="F6711" s="290" t="s">
        <v>6115</v>
      </c>
      <c r="G6711" s="44"/>
      <c r="H6711" s="44"/>
      <c r="I6711" s="233"/>
      <c r="J6711" s="44"/>
      <c r="K6711" s="44"/>
      <c r="L6711" s="48"/>
      <c r="M6711" s="234"/>
      <c r="N6711" s="235"/>
      <c r="O6711" s="88"/>
      <c r="P6711" s="88"/>
      <c r="Q6711" s="88"/>
      <c r="R6711" s="88"/>
      <c r="S6711" s="88"/>
      <c r="T6711" s="89"/>
      <c r="U6711" s="42"/>
      <c r="V6711" s="42"/>
      <c r="W6711" s="42"/>
      <c r="X6711" s="42"/>
      <c r="Y6711" s="42"/>
      <c r="Z6711" s="42"/>
      <c r="AA6711" s="42"/>
      <c r="AB6711" s="42"/>
      <c r="AC6711" s="42"/>
      <c r="AD6711" s="42"/>
      <c r="AE6711" s="42"/>
      <c r="AT6711" s="20" t="s">
        <v>3418</v>
      </c>
      <c r="AU6711" s="20" t="s">
        <v>93</v>
      </c>
    </row>
    <row r="6712" s="2" customFormat="1" ht="16.5" customHeight="1">
      <c r="A6712" s="42"/>
      <c r="B6712" s="43"/>
      <c r="C6712" s="218" t="s">
        <v>6148</v>
      </c>
      <c r="D6712" s="218" t="s">
        <v>243</v>
      </c>
      <c r="E6712" s="219" t="s">
        <v>6149</v>
      </c>
      <c r="F6712" s="220" t="s">
        <v>6150</v>
      </c>
      <c r="G6712" s="221" t="s">
        <v>561</v>
      </c>
      <c r="H6712" s="222">
        <v>1</v>
      </c>
      <c r="I6712" s="223"/>
      <c r="J6712" s="224">
        <f>ROUND(I6712*H6712,2)</f>
        <v>0</v>
      </c>
      <c r="K6712" s="220" t="s">
        <v>39</v>
      </c>
      <c r="L6712" s="48"/>
      <c r="M6712" s="225" t="s">
        <v>39</v>
      </c>
      <c r="N6712" s="226" t="s">
        <v>56</v>
      </c>
      <c r="O6712" s="88"/>
      <c r="P6712" s="227">
        <f>O6712*H6712</f>
        <v>0</v>
      </c>
      <c r="Q6712" s="227">
        <v>0.037620000000000001</v>
      </c>
      <c r="R6712" s="227">
        <f>Q6712*H6712</f>
        <v>0.037620000000000001</v>
      </c>
      <c r="S6712" s="227">
        <v>0</v>
      </c>
      <c r="T6712" s="228">
        <f>S6712*H6712</f>
        <v>0</v>
      </c>
      <c r="U6712" s="42"/>
      <c r="V6712" s="42"/>
      <c r="W6712" s="42"/>
      <c r="X6712" s="42"/>
      <c r="Y6712" s="42"/>
      <c r="Z6712" s="42"/>
      <c r="AA6712" s="42"/>
      <c r="AB6712" s="42"/>
      <c r="AC6712" s="42"/>
      <c r="AD6712" s="42"/>
      <c r="AE6712" s="42"/>
      <c r="AR6712" s="229" t="s">
        <v>462</v>
      </c>
      <c r="AT6712" s="229" t="s">
        <v>243</v>
      </c>
      <c r="AU6712" s="229" t="s">
        <v>93</v>
      </c>
      <c r="AY6712" s="20" t="s">
        <v>241</v>
      </c>
      <c r="BE6712" s="230">
        <f>IF(N6712="základní",J6712,0)</f>
        <v>0</v>
      </c>
      <c r="BF6712" s="230">
        <f>IF(N6712="snížená",J6712,0)</f>
        <v>0</v>
      </c>
      <c r="BG6712" s="230">
        <f>IF(N6712="zákl. přenesená",J6712,0)</f>
        <v>0</v>
      </c>
      <c r="BH6712" s="230">
        <f>IF(N6712="sníž. přenesená",J6712,0)</f>
        <v>0</v>
      </c>
      <c r="BI6712" s="230">
        <f>IF(N6712="nulová",J6712,0)</f>
        <v>0</v>
      </c>
      <c r="BJ6712" s="20" t="s">
        <v>23</v>
      </c>
      <c r="BK6712" s="230">
        <f>ROUND(I6712*H6712,2)</f>
        <v>0</v>
      </c>
      <c r="BL6712" s="20" t="s">
        <v>462</v>
      </c>
      <c r="BM6712" s="229" t="s">
        <v>6151</v>
      </c>
    </row>
    <row r="6713" s="2" customFormat="1">
      <c r="A6713" s="42"/>
      <c r="B6713" s="43"/>
      <c r="C6713" s="44"/>
      <c r="D6713" s="238" t="s">
        <v>3418</v>
      </c>
      <c r="E6713" s="44"/>
      <c r="F6713" s="290" t="s">
        <v>6115</v>
      </c>
      <c r="G6713" s="44"/>
      <c r="H6713" s="44"/>
      <c r="I6713" s="233"/>
      <c r="J6713" s="44"/>
      <c r="K6713" s="44"/>
      <c r="L6713" s="48"/>
      <c r="M6713" s="234"/>
      <c r="N6713" s="235"/>
      <c r="O6713" s="88"/>
      <c r="P6713" s="88"/>
      <c r="Q6713" s="88"/>
      <c r="R6713" s="88"/>
      <c r="S6713" s="88"/>
      <c r="T6713" s="89"/>
      <c r="U6713" s="42"/>
      <c r="V6713" s="42"/>
      <c r="W6713" s="42"/>
      <c r="X6713" s="42"/>
      <c r="Y6713" s="42"/>
      <c r="Z6713" s="42"/>
      <c r="AA6713" s="42"/>
      <c r="AB6713" s="42"/>
      <c r="AC6713" s="42"/>
      <c r="AD6713" s="42"/>
      <c r="AE6713" s="42"/>
      <c r="AT6713" s="20" t="s">
        <v>3418</v>
      </c>
      <c r="AU6713" s="20" t="s">
        <v>93</v>
      </c>
    </row>
    <row r="6714" s="2" customFormat="1" ht="21.75" customHeight="1">
      <c r="A6714" s="42"/>
      <c r="B6714" s="43"/>
      <c r="C6714" s="218" t="s">
        <v>6152</v>
      </c>
      <c r="D6714" s="218" t="s">
        <v>243</v>
      </c>
      <c r="E6714" s="219" t="s">
        <v>6153</v>
      </c>
      <c r="F6714" s="220" t="s">
        <v>6154</v>
      </c>
      <c r="G6714" s="221" t="s">
        <v>5959</v>
      </c>
      <c r="H6714" s="222">
        <v>2</v>
      </c>
      <c r="I6714" s="223"/>
      <c r="J6714" s="224">
        <f>ROUND(I6714*H6714,2)</f>
        <v>0</v>
      </c>
      <c r="K6714" s="220" t="s">
        <v>39</v>
      </c>
      <c r="L6714" s="48"/>
      <c r="M6714" s="225" t="s">
        <v>39</v>
      </c>
      <c r="N6714" s="226" t="s">
        <v>56</v>
      </c>
      <c r="O6714" s="88"/>
      <c r="P6714" s="227">
        <f>O6714*H6714</f>
        <v>0</v>
      </c>
      <c r="Q6714" s="227">
        <v>0.0049049999999999996</v>
      </c>
      <c r="R6714" s="227">
        <f>Q6714*H6714</f>
        <v>0.0098099999999999993</v>
      </c>
      <c r="S6714" s="227">
        <v>0</v>
      </c>
      <c r="T6714" s="228">
        <f>S6714*H6714</f>
        <v>0</v>
      </c>
      <c r="U6714" s="42"/>
      <c r="V6714" s="42"/>
      <c r="W6714" s="42"/>
      <c r="X6714" s="42"/>
      <c r="Y6714" s="42"/>
      <c r="Z6714" s="42"/>
      <c r="AA6714" s="42"/>
      <c r="AB6714" s="42"/>
      <c r="AC6714" s="42"/>
      <c r="AD6714" s="42"/>
      <c r="AE6714" s="42"/>
      <c r="AR6714" s="229" t="s">
        <v>462</v>
      </c>
      <c r="AT6714" s="229" t="s">
        <v>243</v>
      </c>
      <c r="AU6714" s="229" t="s">
        <v>93</v>
      </c>
      <c r="AY6714" s="20" t="s">
        <v>241</v>
      </c>
      <c r="BE6714" s="230">
        <f>IF(N6714="základní",J6714,0)</f>
        <v>0</v>
      </c>
      <c r="BF6714" s="230">
        <f>IF(N6714="snížená",J6714,0)</f>
        <v>0</v>
      </c>
      <c r="BG6714" s="230">
        <f>IF(N6714="zákl. přenesená",J6714,0)</f>
        <v>0</v>
      </c>
      <c r="BH6714" s="230">
        <f>IF(N6714="sníž. přenesená",J6714,0)</f>
        <v>0</v>
      </c>
      <c r="BI6714" s="230">
        <f>IF(N6714="nulová",J6714,0)</f>
        <v>0</v>
      </c>
      <c r="BJ6714" s="20" t="s">
        <v>23</v>
      </c>
      <c r="BK6714" s="230">
        <f>ROUND(I6714*H6714,2)</f>
        <v>0</v>
      </c>
      <c r="BL6714" s="20" t="s">
        <v>462</v>
      </c>
      <c r="BM6714" s="229" t="s">
        <v>6155</v>
      </c>
    </row>
    <row r="6715" s="2" customFormat="1">
      <c r="A6715" s="42"/>
      <c r="B6715" s="43"/>
      <c r="C6715" s="44"/>
      <c r="D6715" s="238" t="s">
        <v>3418</v>
      </c>
      <c r="E6715" s="44"/>
      <c r="F6715" s="290" t="s">
        <v>6115</v>
      </c>
      <c r="G6715" s="44"/>
      <c r="H6715" s="44"/>
      <c r="I6715" s="233"/>
      <c r="J6715" s="44"/>
      <c r="K6715" s="44"/>
      <c r="L6715" s="48"/>
      <c r="M6715" s="234"/>
      <c r="N6715" s="235"/>
      <c r="O6715" s="88"/>
      <c r="P6715" s="88"/>
      <c r="Q6715" s="88"/>
      <c r="R6715" s="88"/>
      <c r="S6715" s="88"/>
      <c r="T6715" s="89"/>
      <c r="U6715" s="42"/>
      <c r="V6715" s="42"/>
      <c r="W6715" s="42"/>
      <c r="X6715" s="42"/>
      <c r="Y6715" s="42"/>
      <c r="Z6715" s="42"/>
      <c r="AA6715" s="42"/>
      <c r="AB6715" s="42"/>
      <c r="AC6715" s="42"/>
      <c r="AD6715" s="42"/>
      <c r="AE6715" s="42"/>
      <c r="AT6715" s="20" t="s">
        <v>3418</v>
      </c>
      <c r="AU6715" s="20" t="s">
        <v>93</v>
      </c>
    </row>
    <row r="6716" s="2" customFormat="1" ht="16.5" customHeight="1">
      <c r="A6716" s="42"/>
      <c r="B6716" s="43"/>
      <c r="C6716" s="218" t="s">
        <v>6156</v>
      </c>
      <c r="D6716" s="218" t="s">
        <v>243</v>
      </c>
      <c r="E6716" s="219" t="s">
        <v>6157</v>
      </c>
      <c r="F6716" s="220" t="s">
        <v>6158</v>
      </c>
      <c r="G6716" s="221" t="s">
        <v>515</v>
      </c>
      <c r="H6716" s="222">
        <v>85.739999999999995</v>
      </c>
      <c r="I6716" s="223"/>
      <c r="J6716" s="224">
        <f>ROUND(I6716*H6716,2)</f>
        <v>0</v>
      </c>
      <c r="K6716" s="220" t="s">
        <v>247</v>
      </c>
      <c r="L6716" s="48"/>
      <c r="M6716" s="225" t="s">
        <v>39</v>
      </c>
      <c r="N6716" s="226" t="s">
        <v>56</v>
      </c>
      <c r="O6716" s="88"/>
      <c r="P6716" s="227">
        <f>O6716*H6716</f>
        <v>0</v>
      </c>
      <c r="Q6716" s="227">
        <v>0</v>
      </c>
      <c r="R6716" s="227">
        <f>Q6716*H6716</f>
        <v>0</v>
      </c>
      <c r="S6716" s="227">
        <v>0</v>
      </c>
      <c r="T6716" s="228">
        <f>S6716*H6716</f>
        <v>0</v>
      </c>
      <c r="U6716" s="42"/>
      <c r="V6716" s="42"/>
      <c r="W6716" s="42"/>
      <c r="X6716" s="42"/>
      <c r="Y6716" s="42"/>
      <c r="Z6716" s="42"/>
      <c r="AA6716" s="42"/>
      <c r="AB6716" s="42"/>
      <c r="AC6716" s="42"/>
      <c r="AD6716" s="42"/>
      <c r="AE6716" s="42"/>
      <c r="AR6716" s="229" t="s">
        <v>462</v>
      </c>
      <c r="AT6716" s="229" t="s">
        <v>243</v>
      </c>
      <c r="AU6716" s="229" t="s">
        <v>93</v>
      </c>
      <c r="AY6716" s="20" t="s">
        <v>241</v>
      </c>
      <c r="BE6716" s="230">
        <f>IF(N6716="základní",J6716,0)</f>
        <v>0</v>
      </c>
      <c r="BF6716" s="230">
        <f>IF(N6716="snížená",J6716,0)</f>
        <v>0</v>
      </c>
      <c r="BG6716" s="230">
        <f>IF(N6716="zákl. přenesená",J6716,0)</f>
        <v>0</v>
      </c>
      <c r="BH6716" s="230">
        <f>IF(N6716="sníž. přenesená",J6716,0)</f>
        <v>0</v>
      </c>
      <c r="BI6716" s="230">
        <f>IF(N6716="nulová",J6716,0)</f>
        <v>0</v>
      </c>
      <c r="BJ6716" s="20" t="s">
        <v>23</v>
      </c>
      <c r="BK6716" s="230">
        <f>ROUND(I6716*H6716,2)</f>
        <v>0</v>
      </c>
      <c r="BL6716" s="20" t="s">
        <v>462</v>
      </c>
      <c r="BM6716" s="229" t="s">
        <v>6159</v>
      </c>
    </row>
    <row r="6717" s="2" customFormat="1">
      <c r="A6717" s="42"/>
      <c r="B6717" s="43"/>
      <c r="C6717" s="44"/>
      <c r="D6717" s="231" t="s">
        <v>250</v>
      </c>
      <c r="E6717" s="44"/>
      <c r="F6717" s="232" t="s">
        <v>6160</v>
      </c>
      <c r="G6717" s="44"/>
      <c r="H6717" s="44"/>
      <c r="I6717" s="233"/>
      <c r="J6717" s="44"/>
      <c r="K6717" s="44"/>
      <c r="L6717" s="48"/>
      <c r="M6717" s="234"/>
      <c r="N6717" s="235"/>
      <c r="O6717" s="88"/>
      <c r="P6717" s="88"/>
      <c r="Q6717" s="88"/>
      <c r="R6717" s="88"/>
      <c r="S6717" s="88"/>
      <c r="T6717" s="89"/>
      <c r="U6717" s="42"/>
      <c r="V6717" s="42"/>
      <c r="W6717" s="42"/>
      <c r="X6717" s="42"/>
      <c r="Y6717" s="42"/>
      <c r="Z6717" s="42"/>
      <c r="AA6717" s="42"/>
      <c r="AB6717" s="42"/>
      <c r="AC6717" s="42"/>
      <c r="AD6717" s="42"/>
      <c r="AE6717" s="42"/>
      <c r="AT6717" s="20" t="s">
        <v>250</v>
      </c>
      <c r="AU6717" s="20" t="s">
        <v>93</v>
      </c>
    </row>
    <row r="6718" s="13" customFormat="1">
      <c r="A6718" s="13"/>
      <c r="B6718" s="236"/>
      <c r="C6718" s="237"/>
      <c r="D6718" s="238" t="s">
        <v>252</v>
      </c>
      <c r="E6718" s="239" t="s">
        <v>39</v>
      </c>
      <c r="F6718" s="240" t="s">
        <v>1479</v>
      </c>
      <c r="G6718" s="237"/>
      <c r="H6718" s="239" t="s">
        <v>39</v>
      </c>
      <c r="I6718" s="241"/>
      <c r="J6718" s="237"/>
      <c r="K6718" s="237"/>
      <c r="L6718" s="242"/>
      <c r="M6718" s="243"/>
      <c r="N6718" s="244"/>
      <c r="O6718" s="244"/>
      <c r="P6718" s="244"/>
      <c r="Q6718" s="244"/>
      <c r="R6718" s="244"/>
      <c r="S6718" s="244"/>
      <c r="T6718" s="245"/>
      <c r="U6718" s="13"/>
      <c r="V6718" s="13"/>
      <c r="W6718" s="13"/>
      <c r="X6718" s="13"/>
      <c r="Y6718" s="13"/>
      <c r="Z6718" s="13"/>
      <c r="AA6718" s="13"/>
      <c r="AB6718" s="13"/>
      <c r="AC6718" s="13"/>
      <c r="AD6718" s="13"/>
      <c r="AE6718" s="13"/>
      <c r="AT6718" s="246" t="s">
        <v>252</v>
      </c>
      <c r="AU6718" s="246" t="s">
        <v>93</v>
      </c>
      <c r="AV6718" s="13" t="s">
        <v>23</v>
      </c>
      <c r="AW6718" s="13" t="s">
        <v>46</v>
      </c>
      <c r="AX6718" s="13" t="s">
        <v>85</v>
      </c>
      <c r="AY6718" s="246" t="s">
        <v>241</v>
      </c>
    </row>
    <row r="6719" s="13" customFormat="1">
      <c r="A6719" s="13"/>
      <c r="B6719" s="236"/>
      <c r="C6719" s="237"/>
      <c r="D6719" s="238" t="s">
        <v>252</v>
      </c>
      <c r="E6719" s="239" t="s">
        <v>39</v>
      </c>
      <c r="F6719" s="240" t="s">
        <v>1480</v>
      </c>
      <c r="G6719" s="237"/>
      <c r="H6719" s="239" t="s">
        <v>39</v>
      </c>
      <c r="I6719" s="241"/>
      <c r="J6719" s="237"/>
      <c r="K6719" s="237"/>
      <c r="L6719" s="242"/>
      <c r="M6719" s="243"/>
      <c r="N6719" s="244"/>
      <c r="O6719" s="244"/>
      <c r="P6719" s="244"/>
      <c r="Q6719" s="244"/>
      <c r="R6719" s="244"/>
      <c r="S6719" s="244"/>
      <c r="T6719" s="245"/>
      <c r="U6719" s="13"/>
      <c r="V6719" s="13"/>
      <c r="W6719" s="13"/>
      <c r="X6719" s="13"/>
      <c r="Y6719" s="13"/>
      <c r="Z6719" s="13"/>
      <c r="AA6719" s="13"/>
      <c r="AB6719" s="13"/>
      <c r="AC6719" s="13"/>
      <c r="AD6719" s="13"/>
      <c r="AE6719" s="13"/>
      <c r="AT6719" s="246" t="s">
        <v>252</v>
      </c>
      <c r="AU6719" s="246" t="s">
        <v>93</v>
      </c>
      <c r="AV6719" s="13" t="s">
        <v>23</v>
      </c>
      <c r="AW6719" s="13" t="s">
        <v>46</v>
      </c>
      <c r="AX6719" s="13" t="s">
        <v>85</v>
      </c>
      <c r="AY6719" s="246" t="s">
        <v>241</v>
      </c>
    </row>
    <row r="6720" s="14" customFormat="1">
      <c r="A6720" s="14"/>
      <c r="B6720" s="247"/>
      <c r="C6720" s="248"/>
      <c r="D6720" s="238" t="s">
        <v>252</v>
      </c>
      <c r="E6720" s="249" t="s">
        <v>39</v>
      </c>
      <c r="F6720" s="250" t="s">
        <v>6161</v>
      </c>
      <c r="G6720" s="248"/>
      <c r="H6720" s="251">
        <v>26.109999999999999</v>
      </c>
      <c r="I6720" s="252"/>
      <c r="J6720" s="248"/>
      <c r="K6720" s="248"/>
      <c r="L6720" s="253"/>
      <c r="M6720" s="254"/>
      <c r="N6720" s="255"/>
      <c r="O6720" s="255"/>
      <c r="P6720" s="255"/>
      <c r="Q6720" s="255"/>
      <c r="R6720" s="255"/>
      <c r="S6720" s="255"/>
      <c r="T6720" s="256"/>
      <c r="U6720" s="14"/>
      <c r="V6720" s="14"/>
      <c r="W6720" s="14"/>
      <c r="X6720" s="14"/>
      <c r="Y6720" s="14"/>
      <c r="Z6720" s="14"/>
      <c r="AA6720" s="14"/>
      <c r="AB6720" s="14"/>
      <c r="AC6720" s="14"/>
      <c r="AD6720" s="14"/>
      <c r="AE6720" s="14"/>
      <c r="AT6720" s="257" t="s">
        <v>252</v>
      </c>
      <c r="AU6720" s="257" t="s">
        <v>93</v>
      </c>
      <c r="AV6720" s="14" t="s">
        <v>93</v>
      </c>
      <c r="AW6720" s="14" t="s">
        <v>46</v>
      </c>
      <c r="AX6720" s="14" t="s">
        <v>85</v>
      </c>
      <c r="AY6720" s="257" t="s">
        <v>241</v>
      </c>
    </row>
    <row r="6721" s="13" customFormat="1">
      <c r="A6721" s="13"/>
      <c r="B6721" s="236"/>
      <c r="C6721" s="237"/>
      <c r="D6721" s="238" t="s">
        <v>252</v>
      </c>
      <c r="E6721" s="239" t="s">
        <v>39</v>
      </c>
      <c r="F6721" s="240" t="s">
        <v>1488</v>
      </c>
      <c r="G6721" s="237"/>
      <c r="H6721" s="239" t="s">
        <v>39</v>
      </c>
      <c r="I6721" s="241"/>
      <c r="J6721" s="237"/>
      <c r="K6721" s="237"/>
      <c r="L6721" s="242"/>
      <c r="M6721" s="243"/>
      <c r="N6721" s="244"/>
      <c r="O6721" s="244"/>
      <c r="P6721" s="244"/>
      <c r="Q6721" s="244"/>
      <c r="R6721" s="244"/>
      <c r="S6721" s="244"/>
      <c r="T6721" s="245"/>
      <c r="U6721" s="13"/>
      <c r="V6721" s="13"/>
      <c r="W6721" s="13"/>
      <c r="X6721" s="13"/>
      <c r="Y6721" s="13"/>
      <c r="Z6721" s="13"/>
      <c r="AA6721" s="13"/>
      <c r="AB6721" s="13"/>
      <c r="AC6721" s="13"/>
      <c r="AD6721" s="13"/>
      <c r="AE6721" s="13"/>
      <c r="AT6721" s="246" t="s">
        <v>252</v>
      </c>
      <c r="AU6721" s="246" t="s">
        <v>93</v>
      </c>
      <c r="AV6721" s="13" t="s">
        <v>23</v>
      </c>
      <c r="AW6721" s="13" t="s">
        <v>46</v>
      </c>
      <c r="AX6721" s="13" t="s">
        <v>85</v>
      </c>
      <c r="AY6721" s="246" t="s">
        <v>241</v>
      </c>
    </row>
    <row r="6722" s="14" customFormat="1">
      <c r="A6722" s="14"/>
      <c r="B6722" s="247"/>
      <c r="C6722" s="248"/>
      <c r="D6722" s="238" t="s">
        <v>252</v>
      </c>
      <c r="E6722" s="249" t="s">
        <v>39</v>
      </c>
      <c r="F6722" s="250" t="s">
        <v>6162</v>
      </c>
      <c r="G6722" s="248"/>
      <c r="H6722" s="251">
        <v>34.32</v>
      </c>
      <c r="I6722" s="252"/>
      <c r="J6722" s="248"/>
      <c r="K6722" s="248"/>
      <c r="L6722" s="253"/>
      <c r="M6722" s="254"/>
      <c r="N6722" s="255"/>
      <c r="O6722" s="255"/>
      <c r="P6722" s="255"/>
      <c r="Q6722" s="255"/>
      <c r="R6722" s="255"/>
      <c r="S6722" s="255"/>
      <c r="T6722" s="256"/>
      <c r="U6722" s="14"/>
      <c r="V6722" s="14"/>
      <c r="W6722" s="14"/>
      <c r="X6722" s="14"/>
      <c r="Y6722" s="14"/>
      <c r="Z6722" s="14"/>
      <c r="AA6722" s="14"/>
      <c r="AB6722" s="14"/>
      <c r="AC6722" s="14"/>
      <c r="AD6722" s="14"/>
      <c r="AE6722" s="14"/>
      <c r="AT6722" s="257" t="s">
        <v>252</v>
      </c>
      <c r="AU6722" s="257" t="s">
        <v>93</v>
      </c>
      <c r="AV6722" s="14" t="s">
        <v>93</v>
      </c>
      <c r="AW6722" s="14" t="s">
        <v>46</v>
      </c>
      <c r="AX6722" s="14" t="s">
        <v>85</v>
      </c>
      <c r="AY6722" s="257" t="s">
        <v>241</v>
      </c>
    </row>
    <row r="6723" s="13" customFormat="1">
      <c r="A6723" s="13"/>
      <c r="B6723" s="236"/>
      <c r="C6723" s="237"/>
      <c r="D6723" s="238" t="s">
        <v>252</v>
      </c>
      <c r="E6723" s="239" t="s">
        <v>39</v>
      </c>
      <c r="F6723" s="240" t="s">
        <v>1493</v>
      </c>
      <c r="G6723" s="237"/>
      <c r="H6723" s="239" t="s">
        <v>39</v>
      </c>
      <c r="I6723" s="241"/>
      <c r="J6723" s="237"/>
      <c r="K6723" s="237"/>
      <c r="L6723" s="242"/>
      <c r="M6723" s="243"/>
      <c r="N6723" s="244"/>
      <c r="O6723" s="244"/>
      <c r="P6723" s="244"/>
      <c r="Q6723" s="244"/>
      <c r="R6723" s="244"/>
      <c r="S6723" s="244"/>
      <c r="T6723" s="245"/>
      <c r="U6723" s="13"/>
      <c r="V6723" s="13"/>
      <c r="W6723" s="13"/>
      <c r="X6723" s="13"/>
      <c r="Y6723" s="13"/>
      <c r="Z6723" s="13"/>
      <c r="AA6723" s="13"/>
      <c r="AB6723" s="13"/>
      <c r="AC6723" s="13"/>
      <c r="AD6723" s="13"/>
      <c r="AE6723" s="13"/>
      <c r="AT6723" s="246" t="s">
        <v>252</v>
      </c>
      <c r="AU6723" s="246" t="s">
        <v>93</v>
      </c>
      <c r="AV6723" s="13" t="s">
        <v>23</v>
      </c>
      <c r="AW6723" s="13" t="s">
        <v>46</v>
      </c>
      <c r="AX6723" s="13" t="s">
        <v>85</v>
      </c>
      <c r="AY6723" s="246" t="s">
        <v>241</v>
      </c>
    </row>
    <row r="6724" s="14" customFormat="1">
      <c r="A6724" s="14"/>
      <c r="B6724" s="247"/>
      <c r="C6724" s="248"/>
      <c r="D6724" s="238" t="s">
        <v>252</v>
      </c>
      <c r="E6724" s="249" t="s">
        <v>39</v>
      </c>
      <c r="F6724" s="250" t="s">
        <v>6163</v>
      </c>
      <c r="G6724" s="248"/>
      <c r="H6724" s="251">
        <v>25.309999999999999</v>
      </c>
      <c r="I6724" s="252"/>
      <c r="J6724" s="248"/>
      <c r="K6724" s="248"/>
      <c r="L6724" s="253"/>
      <c r="M6724" s="254"/>
      <c r="N6724" s="255"/>
      <c r="O6724" s="255"/>
      <c r="P6724" s="255"/>
      <c r="Q6724" s="255"/>
      <c r="R6724" s="255"/>
      <c r="S6724" s="255"/>
      <c r="T6724" s="256"/>
      <c r="U6724" s="14"/>
      <c r="V6724" s="14"/>
      <c r="W6724" s="14"/>
      <c r="X6724" s="14"/>
      <c r="Y6724" s="14"/>
      <c r="Z6724" s="14"/>
      <c r="AA6724" s="14"/>
      <c r="AB6724" s="14"/>
      <c r="AC6724" s="14"/>
      <c r="AD6724" s="14"/>
      <c r="AE6724" s="14"/>
      <c r="AT6724" s="257" t="s">
        <v>252</v>
      </c>
      <c r="AU6724" s="257" t="s">
        <v>93</v>
      </c>
      <c r="AV6724" s="14" t="s">
        <v>93</v>
      </c>
      <c r="AW6724" s="14" t="s">
        <v>46</v>
      </c>
      <c r="AX6724" s="14" t="s">
        <v>85</v>
      </c>
      <c r="AY6724" s="257" t="s">
        <v>241</v>
      </c>
    </row>
    <row r="6725" s="15" customFormat="1">
      <c r="A6725" s="15"/>
      <c r="B6725" s="258"/>
      <c r="C6725" s="259"/>
      <c r="D6725" s="238" t="s">
        <v>252</v>
      </c>
      <c r="E6725" s="260" t="s">
        <v>39</v>
      </c>
      <c r="F6725" s="261" t="s">
        <v>274</v>
      </c>
      <c r="G6725" s="259"/>
      <c r="H6725" s="262">
        <v>85.739999999999995</v>
      </c>
      <c r="I6725" s="263"/>
      <c r="J6725" s="259"/>
      <c r="K6725" s="259"/>
      <c r="L6725" s="264"/>
      <c r="M6725" s="265"/>
      <c r="N6725" s="266"/>
      <c r="O6725" s="266"/>
      <c r="P6725" s="266"/>
      <c r="Q6725" s="266"/>
      <c r="R6725" s="266"/>
      <c r="S6725" s="266"/>
      <c r="T6725" s="267"/>
      <c r="U6725" s="15"/>
      <c r="V6725" s="15"/>
      <c r="W6725" s="15"/>
      <c r="X6725" s="15"/>
      <c r="Y6725" s="15"/>
      <c r="Z6725" s="15"/>
      <c r="AA6725" s="15"/>
      <c r="AB6725" s="15"/>
      <c r="AC6725" s="15"/>
      <c r="AD6725" s="15"/>
      <c r="AE6725" s="15"/>
      <c r="AT6725" s="268" t="s">
        <v>252</v>
      </c>
      <c r="AU6725" s="268" t="s">
        <v>93</v>
      </c>
      <c r="AV6725" s="15" t="s">
        <v>248</v>
      </c>
      <c r="AW6725" s="15" t="s">
        <v>46</v>
      </c>
      <c r="AX6725" s="15" t="s">
        <v>23</v>
      </c>
      <c r="AY6725" s="268" t="s">
        <v>241</v>
      </c>
    </row>
    <row r="6726" s="2" customFormat="1" ht="16.5" customHeight="1">
      <c r="A6726" s="42"/>
      <c r="B6726" s="43"/>
      <c r="C6726" s="218" t="s">
        <v>6164</v>
      </c>
      <c r="D6726" s="218" t="s">
        <v>243</v>
      </c>
      <c r="E6726" s="219" t="s">
        <v>6165</v>
      </c>
      <c r="F6726" s="220" t="s">
        <v>6166</v>
      </c>
      <c r="G6726" s="221" t="s">
        <v>430</v>
      </c>
      <c r="H6726" s="222">
        <v>2.6000000000000001</v>
      </c>
      <c r="I6726" s="223"/>
      <c r="J6726" s="224">
        <f>ROUND(I6726*H6726,2)</f>
        <v>0</v>
      </c>
      <c r="K6726" s="220" t="s">
        <v>39</v>
      </c>
      <c r="L6726" s="48"/>
      <c r="M6726" s="225" t="s">
        <v>39</v>
      </c>
      <c r="N6726" s="226" t="s">
        <v>56</v>
      </c>
      <c r="O6726" s="88"/>
      <c r="P6726" s="227">
        <f>O6726*H6726</f>
        <v>0</v>
      </c>
      <c r="Q6726" s="227">
        <v>0.14000000000000001</v>
      </c>
      <c r="R6726" s="227">
        <f>Q6726*H6726</f>
        <v>0.36400000000000005</v>
      </c>
      <c r="S6726" s="227">
        <v>0</v>
      </c>
      <c r="T6726" s="228">
        <f>S6726*H6726</f>
        <v>0</v>
      </c>
      <c r="U6726" s="42"/>
      <c r="V6726" s="42"/>
      <c r="W6726" s="42"/>
      <c r="X6726" s="42"/>
      <c r="Y6726" s="42"/>
      <c r="Z6726" s="42"/>
      <c r="AA6726" s="42"/>
      <c r="AB6726" s="42"/>
      <c r="AC6726" s="42"/>
      <c r="AD6726" s="42"/>
      <c r="AE6726" s="42"/>
      <c r="AR6726" s="229" t="s">
        <v>462</v>
      </c>
      <c r="AT6726" s="229" t="s">
        <v>243</v>
      </c>
      <c r="AU6726" s="229" t="s">
        <v>93</v>
      </c>
      <c r="AY6726" s="20" t="s">
        <v>241</v>
      </c>
      <c r="BE6726" s="230">
        <f>IF(N6726="základní",J6726,0)</f>
        <v>0</v>
      </c>
      <c r="BF6726" s="230">
        <f>IF(N6726="snížená",J6726,0)</f>
        <v>0</v>
      </c>
      <c r="BG6726" s="230">
        <f>IF(N6726="zákl. přenesená",J6726,0)</f>
        <v>0</v>
      </c>
      <c r="BH6726" s="230">
        <f>IF(N6726="sníž. přenesená",J6726,0)</f>
        <v>0</v>
      </c>
      <c r="BI6726" s="230">
        <f>IF(N6726="nulová",J6726,0)</f>
        <v>0</v>
      </c>
      <c r="BJ6726" s="20" t="s">
        <v>23</v>
      </c>
      <c r="BK6726" s="230">
        <f>ROUND(I6726*H6726,2)</f>
        <v>0</v>
      </c>
      <c r="BL6726" s="20" t="s">
        <v>462</v>
      </c>
      <c r="BM6726" s="229" t="s">
        <v>6167</v>
      </c>
    </row>
    <row r="6727" s="13" customFormat="1">
      <c r="A6727" s="13"/>
      <c r="B6727" s="236"/>
      <c r="C6727" s="237"/>
      <c r="D6727" s="238" t="s">
        <v>252</v>
      </c>
      <c r="E6727" s="239" t="s">
        <v>39</v>
      </c>
      <c r="F6727" s="240" t="s">
        <v>1480</v>
      </c>
      <c r="G6727" s="237"/>
      <c r="H6727" s="239" t="s">
        <v>39</v>
      </c>
      <c r="I6727" s="241"/>
      <c r="J6727" s="237"/>
      <c r="K6727" s="237"/>
      <c r="L6727" s="242"/>
      <c r="M6727" s="243"/>
      <c r="N6727" s="244"/>
      <c r="O6727" s="244"/>
      <c r="P6727" s="244"/>
      <c r="Q6727" s="244"/>
      <c r="R6727" s="244"/>
      <c r="S6727" s="244"/>
      <c r="T6727" s="245"/>
      <c r="U6727" s="13"/>
      <c r="V6727" s="13"/>
      <c r="W6727" s="13"/>
      <c r="X6727" s="13"/>
      <c r="Y6727" s="13"/>
      <c r="Z6727" s="13"/>
      <c r="AA6727" s="13"/>
      <c r="AB6727" s="13"/>
      <c r="AC6727" s="13"/>
      <c r="AD6727" s="13"/>
      <c r="AE6727" s="13"/>
      <c r="AT6727" s="246" t="s">
        <v>252</v>
      </c>
      <c r="AU6727" s="246" t="s">
        <v>93</v>
      </c>
      <c r="AV6727" s="13" t="s">
        <v>23</v>
      </c>
      <c r="AW6727" s="13" t="s">
        <v>46</v>
      </c>
      <c r="AX6727" s="13" t="s">
        <v>85</v>
      </c>
      <c r="AY6727" s="246" t="s">
        <v>241</v>
      </c>
    </row>
    <row r="6728" s="13" customFormat="1">
      <c r="A6728" s="13"/>
      <c r="B6728" s="236"/>
      <c r="C6728" s="237"/>
      <c r="D6728" s="238" t="s">
        <v>252</v>
      </c>
      <c r="E6728" s="239" t="s">
        <v>39</v>
      </c>
      <c r="F6728" s="240" t="s">
        <v>1481</v>
      </c>
      <c r="G6728" s="237"/>
      <c r="H6728" s="239" t="s">
        <v>39</v>
      </c>
      <c r="I6728" s="241"/>
      <c r="J6728" s="237"/>
      <c r="K6728" s="237"/>
      <c r="L6728" s="242"/>
      <c r="M6728" s="243"/>
      <c r="N6728" s="244"/>
      <c r="O6728" s="244"/>
      <c r="P6728" s="244"/>
      <c r="Q6728" s="244"/>
      <c r="R6728" s="244"/>
      <c r="S6728" s="244"/>
      <c r="T6728" s="245"/>
      <c r="U6728" s="13"/>
      <c r="V6728" s="13"/>
      <c r="W6728" s="13"/>
      <c r="X6728" s="13"/>
      <c r="Y6728" s="13"/>
      <c r="Z6728" s="13"/>
      <c r="AA6728" s="13"/>
      <c r="AB6728" s="13"/>
      <c r="AC6728" s="13"/>
      <c r="AD6728" s="13"/>
      <c r="AE6728" s="13"/>
      <c r="AT6728" s="246" t="s">
        <v>252</v>
      </c>
      <c r="AU6728" s="246" t="s">
        <v>93</v>
      </c>
      <c r="AV6728" s="13" t="s">
        <v>23</v>
      </c>
      <c r="AW6728" s="13" t="s">
        <v>46</v>
      </c>
      <c r="AX6728" s="13" t="s">
        <v>85</v>
      </c>
      <c r="AY6728" s="246" t="s">
        <v>241</v>
      </c>
    </row>
    <row r="6729" s="14" customFormat="1">
      <c r="A6729" s="14"/>
      <c r="B6729" s="247"/>
      <c r="C6729" s="248"/>
      <c r="D6729" s="238" t="s">
        <v>252</v>
      </c>
      <c r="E6729" s="249" t="s">
        <v>39</v>
      </c>
      <c r="F6729" s="250" t="s">
        <v>6168</v>
      </c>
      <c r="G6729" s="248"/>
      <c r="H6729" s="251">
        <v>0.70799999999999996</v>
      </c>
      <c r="I6729" s="252"/>
      <c r="J6729" s="248"/>
      <c r="K6729" s="248"/>
      <c r="L6729" s="253"/>
      <c r="M6729" s="254"/>
      <c r="N6729" s="255"/>
      <c r="O6729" s="255"/>
      <c r="P6729" s="255"/>
      <c r="Q6729" s="255"/>
      <c r="R6729" s="255"/>
      <c r="S6729" s="255"/>
      <c r="T6729" s="256"/>
      <c r="U6729" s="14"/>
      <c r="V6729" s="14"/>
      <c r="W6729" s="14"/>
      <c r="X6729" s="14"/>
      <c r="Y6729" s="14"/>
      <c r="Z6729" s="14"/>
      <c r="AA6729" s="14"/>
      <c r="AB6729" s="14"/>
      <c r="AC6729" s="14"/>
      <c r="AD6729" s="14"/>
      <c r="AE6729" s="14"/>
      <c r="AT6729" s="257" t="s">
        <v>252</v>
      </c>
      <c r="AU6729" s="257" t="s">
        <v>93</v>
      </c>
      <c r="AV6729" s="14" t="s">
        <v>93</v>
      </c>
      <c r="AW6729" s="14" t="s">
        <v>46</v>
      </c>
      <c r="AX6729" s="14" t="s">
        <v>85</v>
      </c>
      <c r="AY6729" s="257" t="s">
        <v>241</v>
      </c>
    </row>
    <row r="6730" s="14" customFormat="1">
      <c r="A6730" s="14"/>
      <c r="B6730" s="247"/>
      <c r="C6730" s="248"/>
      <c r="D6730" s="238" t="s">
        <v>252</v>
      </c>
      <c r="E6730" s="249" t="s">
        <v>39</v>
      </c>
      <c r="F6730" s="250" t="s">
        <v>6169</v>
      </c>
      <c r="G6730" s="248"/>
      <c r="H6730" s="251">
        <v>0.025999999999999999</v>
      </c>
      <c r="I6730" s="252"/>
      <c r="J6730" s="248"/>
      <c r="K6730" s="248"/>
      <c r="L6730" s="253"/>
      <c r="M6730" s="254"/>
      <c r="N6730" s="255"/>
      <c r="O6730" s="255"/>
      <c r="P6730" s="255"/>
      <c r="Q6730" s="255"/>
      <c r="R6730" s="255"/>
      <c r="S6730" s="255"/>
      <c r="T6730" s="256"/>
      <c r="U6730" s="14"/>
      <c r="V6730" s="14"/>
      <c r="W6730" s="14"/>
      <c r="X6730" s="14"/>
      <c r="Y6730" s="14"/>
      <c r="Z6730" s="14"/>
      <c r="AA6730" s="14"/>
      <c r="AB6730" s="14"/>
      <c r="AC6730" s="14"/>
      <c r="AD6730" s="14"/>
      <c r="AE6730" s="14"/>
      <c r="AT6730" s="257" t="s">
        <v>252</v>
      </c>
      <c r="AU6730" s="257" t="s">
        <v>93</v>
      </c>
      <c r="AV6730" s="14" t="s">
        <v>93</v>
      </c>
      <c r="AW6730" s="14" t="s">
        <v>46</v>
      </c>
      <c r="AX6730" s="14" t="s">
        <v>85</v>
      </c>
      <c r="AY6730" s="257" t="s">
        <v>241</v>
      </c>
    </row>
    <row r="6731" s="13" customFormat="1">
      <c r="A6731" s="13"/>
      <c r="B6731" s="236"/>
      <c r="C6731" s="237"/>
      <c r="D6731" s="238" t="s">
        <v>252</v>
      </c>
      <c r="E6731" s="239" t="s">
        <v>39</v>
      </c>
      <c r="F6731" s="240" t="s">
        <v>1488</v>
      </c>
      <c r="G6731" s="237"/>
      <c r="H6731" s="239" t="s">
        <v>39</v>
      </c>
      <c r="I6731" s="241"/>
      <c r="J6731" s="237"/>
      <c r="K6731" s="237"/>
      <c r="L6731" s="242"/>
      <c r="M6731" s="243"/>
      <c r="N6731" s="244"/>
      <c r="O6731" s="244"/>
      <c r="P6731" s="244"/>
      <c r="Q6731" s="244"/>
      <c r="R6731" s="244"/>
      <c r="S6731" s="244"/>
      <c r="T6731" s="245"/>
      <c r="U6731" s="13"/>
      <c r="V6731" s="13"/>
      <c r="W6731" s="13"/>
      <c r="X6731" s="13"/>
      <c r="Y6731" s="13"/>
      <c r="Z6731" s="13"/>
      <c r="AA6731" s="13"/>
      <c r="AB6731" s="13"/>
      <c r="AC6731" s="13"/>
      <c r="AD6731" s="13"/>
      <c r="AE6731" s="13"/>
      <c r="AT6731" s="246" t="s">
        <v>252</v>
      </c>
      <c r="AU6731" s="246" t="s">
        <v>93</v>
      </c>
      <c r="AV6731" s="13" t="s">
        <v>23</v>
      </c>
      <c r="AW6731" s="13" t="s">
        <v>46</v>
      </c>
      <c r="AX6731" s="13" t="s">
        <v>85</v>
      </c>
      <c r="AY6731" s="246" t="s">
        <v>241</v>
      </c>
    </row>
    <row r="6732" s="13" customFormat="1">
      <c r="A6732" s="13"/>
      <c r="B6732" s="236"/>
      <c r="C6732" s="237"/>
      <c r="D6732" s="238" t="s">
        <v>252</v>
      </c>
      <c r="E6732" s="239" t="s">
        <v>39</v>
      </c>
      <c r="F6732" s="240" t="s">
        <v>1481</v>
      </c>
      <c r="G6732" s="237"/>
      <c r="H6732" s="239" t="s">
        <v>39</v>
      </c>
      <c r="I6732" s="241"/>
      <c r="J6732" s="237"/>
      <c r="K6732" s="237"/>
      <c r="L6732" s="242"/>
      <c r="M6732" s="243"/>
      <c r="N6732" s="244"/>
      <c r="O6732" s="244"/>
      <c r="P6732" s="244"/>
      <c r="Q6732" s="244"/>
      <c r="R6732" s="244"/>
      <c r="S6732" s="244"/>
      <c r="T6732" s="245"/>
      <c r="U6732" s="13"/>
      <c r="V6732" s="13"/>
      <c r="W6732" s="13"/>
      <c r="X6732" s="13"/>
      <c r="Y6732" s="13"/>
      <c r="Z6732" s="13"/>
      <c r="AA6732" s="13"/>
      <c r="AB6732" s="13"/>
      <c r="AC6732" s="13"/>
      <c r="AD6732" s="13"/>
      <c r="AE6732" s="13"/>
      <c r="AT6732" s="246" t="s">
        <v>252</v>
      </c>
      <c r="AU6732" s="246" t="s">
        <v>93</v>
      </c>
      <c r="AV6732" s="13" t="s">
        <v>23</v>
      </c>
      <c r="AW6732" s="13" t="s">
        <v>46</v>
      </c>
      <c r="AX6732" s="13" t="s">
        <v>85</v>
      </c>
      <c r="AY6732" s="246" t="s">
        <v>241</v>
      </c>
    </row>
    <row r="6733" s="14" customFormat="1">
      <c r="A6733" s="14"/>
      <c r="B6733" s="247"/>
      <c r="C6733" s="248"/>
      <c r="D6733" s="238" t="s">
        <v>252</v>
      </c>
      <c r="E6733" s="249" t="s">
        <v>39</v>
      </c>
      <c r="F6733" s="250" t="s">
        <v>6170</v>
      </c>
      <c r="G6733" s="248"/>
      <c r="H6733" s="251">
        <v>0.96199999999999997</v>
      </c>
      <c r="I6733" s="252"/>
      <c r="J6733" s="248"/>
      <c r="K6733" s="248"/>
      <c r="L6733" s="253"/>
      <c r="M6733" s="254"/>
      <c r="N6733" s="255"/>
      <c r="O6733" s="255"/>
      <c r="P6733" s="255"/>
      <c r="Q6733" s="255"/>
      <c r="R6733" s="255"/>
      <c r="S6733" s="255"/>
      <c r="T6733" s="256"/>
      <c r="U6733" s="14"/>
      <c r="V6733" s="14"/>
      <c r="W6733" s="14"/>
      <c r="X6733" s="14"/>
      <c r="Y6733" s="14"/>
      <c r="Z6733" s="14"/>
      <c r="AA6733" s="14"/>
      <c r="AB6733" s="14"/>
      <c r="AC6733" s="14"/>
      <c r="AD6733" s="14"/>
      <c r="AE6733" s="14"/>
      <c r="AT6733" s="257" t="s">
        <v>252</v>
      </c>
      <c r="AU6733" s="257" t="s">
        <v>93</v>
      </c>
      <c r="AV6733" s="14" t="s">
        <v>93</v>
      </c>
      <c r="AW6733" s="14" t="s">
        <v>46</v>
      </c>
      <c r="AX6733" s="14" t="s">
        <v>85</v>
      </c>
      <c r="AY6733" s="257" t="s">
        <v>241</v>
      </c>
    </row>
    <row r="6734" s="14" customFormat="1">
      <c r="A6734" s="14"/>
      <c r="B6734" s="247"/>
      <c r="C6734" s="248"/>
      <c r="D6734" s="238" t="s">
        <v>252</v>
      </c>
      <c r="E6734" s="249" t="s">
        <v>39</v>
      </c>
      <c r="F6734" s="250" t="s">
        <v>6169</v>
      </c>
      <c r="G6734" s="248"/>
      <c r="H6734" s="251">
        <v>0.025999999999999999</v>
      </c>
      <c r="I6734" s="252"/>
      <c r="J6734" s="248"/>
      <c r="K6734" s="248"/>
      <c r="L6734" s="253"/>
      <c r="M6734" s="254"/>
      <c r="N6734" s="255"/>
      <c r="O6734" s="255"/>
      <c r="P6734" s="255"/>
      <c r="Q6734" s="255"/>
      <c r="R6734" s="255"/>
      <c r="S6734" s="255"/>
      <c r="T6734" s="256"/>
      <c r="U6734" s="14"/>
      <c r="V6734" s="14"/>
      <c r="W6734" s="14"/>
      <c r="X6734" s="14"/>
      <c r="Y6734" s="14"/>
      <c r="Z6734" s="14"/>
      <c r="AA6734" s="14"/>
      <c r="AB6734" s="14"/>
      <c r="AC6734" s="14"/>
      <c r="AD6734" s="14"/>
      <c r="AE6734" s="14"/>
      <c r="AT6734" s="257" t="s">
        <v>252</v>
      </c>
      <c r="AU6734" s="257" t="s">
        <v>93</v>
      </c>
      <c r="AV6734" s="14" t="s">
        <v>93</v>
      </c>
      <c r="AW6734" s="14" t="s">
        <v>46</v>
      </c>
      <c r="AX6734" s="14" t="s">
        <v>85</v>
      </c>
      <c r="AY6734" s="257" t="s">
        <v>241</v>
      </c>
    </row>
    <row r="6735" s="13" customFormat="1">
      <c r="A6735" s="13"/>
      <c r="B6735" s="236"/>
      <c r="C6735" s="237"/>
      <c r="D6735" s="238" t="s">
        <v>252</v>
      </c>
      <c r="E6735" s="239" t="s">
        <v>39</v>
      </c>
      <c r="F6735" s="240" t="s">
        <v>1493</v>
      </c>
      <c r="G6735" s="237"/>
      <c r="H6735" s="239" t="s">
        <v>39</v>
      </c>
      <c r="I6735" s="241"/>
      <c r="J6735" s="237"/>
      <c r="K6735" s="237"/>
      <c r="L6735" s="242"/>
      <c r="M6735" s="243"/>
      <c r="N6735" s="244"/>
      <c r="O6735" s="244"/>
      <c r="P6735" s="244"/>
      <c r="Q6735" s="244"/>
      <c r="R6735" s="244"/>
      <c r="S6735" s="244"/>
      <c r="T6735" s="245"/>
      <c r="U6735" s="13"/>
      <c r="V6735" s="13"/>
      <c r="W6735" s="13"/>
      <c r="X6735" s="13"/>
      <c r="Y6735" s="13"/>
      <c r="Z6735" s="13"/>
      <c r="AA6735" s="13"/>
      <c r="AB6735" s="13"/>
      <c r="AC6735" s="13"/>
      <c r="AD6735" s="13"/>
      <c r="AE6735" s="13"/>
      <c r="AT6735" s="246" t="s">
        <v>252</v>
      </c>
      <c r="AU6735" s="246" t="s">
        <v>93</v>
      </c>
      <c r="AV6735" s="13" t="s">
        <v>23</v>
      </c>
      <c r="AW6735" s="13" t="s">
        <v>46</v>
      </c>
      <c r="AX6735" s="13" t="s">
        <v>85</v>
      </c>
      <c r="AY6735" s="246" t="s">
        <v>241</v>
      </c>
    </row>
    <row r="6736" s="13" customFormat="1">
      <c r="A6736" s="13"/>
      <c r="B6736" s="236"/>
      <c r="C6736" s="237"/>
      <c r="D6736" s="238" t="s">
        <v>252</v>
      </c>
      <c r="E6736" s="239" t="s">
        <v>39</v>
      </c>
      <c r="F6736" s="240" t="s">
        <v>1481</v>
      </c>
      <c r="G6736" s="237"/>
      <c r="H6736" s="239" t="s">
        <v>39</v>
      </c>
      <c r="I6736" s="241"/>
      <c r="J6736" s="237"/>
      <c r="K6736" s="237"/>
      <c r="L6736" s="242"/>
      <c r="M6736" s="243"/>
      <c r="N6736" s="244"/>
      <c r="O6736" s="244"/>
      <c r="P6736" s="244"/>
      <c r="Q6736" s="244"/>
      <c r="R6736" s="244"/>
      <c r="S6736" s="244"/>
      <c r="T6736" s="245"/>
      <c r="U6736" s="13"/>
      <c r="V6736" s="13"/>
      <c r="W6736" s="13"/>
      <c r="X6736" s="13"/>
      <c r="Y6736" s="13"/>
      <c r="Z6736" s="13"/>
      <c r="AA6736" s="13"/>
      <c r="AB6736" s="13"/>
      <c r="AC6736" s="13"/>
      <c r="AD6736" s="13"/>
      <c r="AE6736" s="13"/>
      <c r="AT6736" s="246" t="s">
        <v>252</v>
      </c>
      <c r="AU6736" s="246" t="s">
        <v>93</v>
      </c>
      <c r="AV6736" s="13" t="s">
        <v>23</v>
      </c>
      <c r="AW6736" s="13" t="s">
        <v>46</v>
      </c>
      <c r="AX6736" s="13" t="s">
        <v>85</v>
      </c>
      <c r="AY6736" s="246" t="s">
        <v>241</v>
      </c>
    </row>
    <row r="6737" s="14" customFormat="1">
      <c r="A6737" s="14"/>
      <c r="B6737" s="247"/>
      <c r="C6737" s="248"/>
      <c r="D6737" s="238" t="s">
        <v>252</v>
      </c>
      <c r="E6737" s="249" t="s">
        <v>39</v>
      </c>
      <c r="F6737" s="250" t="s">
        <v>6171</v>
      </c>
      <c r="G6737" s="248"/>
      <c r="H6737" s="251">
        <v>0.72799999999999998</v>
      </c>
      <c r="I6737" s="252"/>
      <c r="J6737" s="248"/>
      <c r="K6737" s="248"/>
      <c r="L6737" s="253"/>
      <c r="M6737" s="254"/>
      <c r="N6737" s="255"/>
      <c r="O6737" s="255"/>
      <c r="P6737" s="255"/>
      <c r="Q6737" s="255"/>
      <c r="R6737" s="255"/>
      <c r="S6737" s="255"/>
      <c r="T6737" s="256"/>
      <c r="U6737" s="14"/>
      <c r="V6737" s="14"/>
      <c r="W6737" s="14"/>
      <c r="X6737" s="14"/>
      <c r="Y6737" s="14"/>
      <c r="Z6737" s="14"/>
      <c r="AA6737" s="14"/>
      <c r="AB6737" s="14"/>
      <c r="AC6737" s="14"/>
      <c r="AD6737" s="14"/>
      <c r="AE6737" s="14"/>
      <c r="AT6737" s="257" t="s">
        <v>252</v>
      </c>
      <c r="AU6737" s="257" t="s">
        <v>93</v>
      </c>
      <c r="AV6737" s="14" t="s">
        <v>93</v>
      </c>
      <c r="AW6737" s="14" t="s">
        <v>46</v>
      </c>
      <c r="AX6737" s="14" t="s">
        <v>85</v>
      </c>
      <c r="AY6737" s="257" t="s">
        <v>241</v>
      </c>
    </row>
    <row r="6738" s="14" customFormat="1">
      <c r="A6738" s="14"/>
      <c r="B6738" s="247"/>
      <c r="C6738" s="248"/>
      <c r="D6738" s="238" t="s">
        <v>252</v>
      </c>
      <c r="E6738" s="249" t="s">
        <v>39</v>
      </c>
      <c r="F6738" s="250" t="s">
        <v>6169</v>
      </c>
      <c r="G6738" s="248"/>
      <c r="H6738" s="251">
        <v>0.025999999999999999</v>
      </c>
      <c r="I6738" s="252"/>
      <c r="J6738" s="248"/>
      <c r="K6738" s="248"/>
      <c r="L6738" s="253"/>
      <c r="M6738" s="254"/>
      <c r="N6738" s="255"/>
      <c r="O6738" s="255"/>
      <c r="P6738" s="255"/>
      <c r="Q6738" s="255"/>
      <c r="R6738" s="255"/>
      <c r="S6738" s="255"/>
      <c r="T6738" s="256"/>
      <c r="U6738" s="14"/>
      <c r="V6738" s="14"/>
      <c r="W6738" s="14"/>
      <c r="X6738" s="14"/>
      <c r="Y6738" s="14"/>
      <c r="Z6738" s="14"/>
      <c r="AA6738" s="14"/>
      <c r="AB6738" s="14"/>
      <c r="AC6738" s="14"/>
      <c r="AD6738" s="14"/>
      <c r="AE6738" s="14"/>
      <c r="AT6738" s="257" t="s">
        <v>252</v>
      </c>
      <c r="AU6738" s="257" t="s">
        <v>93</v>
      </c>
      <c r="AV6738" s="14" t="s">
        <v>93</v>
      </c>
      <c r="AW6738" s="14" t="s">
        <v>46</v>
      </c>
      <c r="AX6738" s="14" t="s">
        <v>85</v>
      </c>
      <c r="AY6738" s="257" t="s">
        <v>241</v>
      </c>
    </row>
    <row r="6739" s="16" customFormat="1">
      <c r="A6739" s="16"/>
      <c r="B6739" s="269"/>
      <c r="C6739" s="270"/>
      <c r="D6739" s="238" t="s">
        <v>252</v>
      </c>
      <c r="E6739" s="271" t="s">
        <v>39</v>
      </c>
      <c r="F6739" s="272" t="s">
        <v>295</v>
      </c>
      <c r="G6739" s="270"/>
      <c r="H6739" s="273">
        <v>2.476</v>
      </c>
      <c r="I6739" s="274"/>
      <c r="J6739" s="270"/>
      <c r="K6739" s="270"/>
      <c r="L6739" s="275"/>
      <c r="M6739" s="276"/>
      <c r="N6739" s="277"/>
      <c r="O6739" s="277"/>
      <c r="P6739" s="277"/>
      <c r="Q6739" s="277"/>
      <c r="R6739" s="277"/>
      <c r="S6739" s="277"/>
      <c r="T6739" s="278"/>
      <c r="U6739" s="16"/>
      <c r="V6739" s="16"/>
      <c r="W6739" s="16"/>
      <c r="X6739" s="16"/>
      <c r="Y6739" s="16"/>
      <c r="Z6739" s="16"/>
      <c r="AA6739" s="16"/>
      <c r="AB6739" s="16"/>
      <c r="AC6739" s="16"/>
      <c r="AD6739" s="16"/>
      <c r="AE6739" s="16"/>
      <c r="AT6739" s="279" t="s">
        <v>252</v>
      </c>
      <c r="AU6739" s="279" t="s">
        <v>93</v>
      </c>
      <c r="AV6739" s="16" t="s">
        <v>113</v>
      </c>
      <c r="AW6739" s="16" t="s">
        <v>46</v>
      </c>
      <c r="AX6739" s="16" t="s">
        <v>85</v>
      </c>
      <c r="AY6739" s="279" t="s">
        <v>241</v>
      </c>
    </row>
    <row r="6740" s="13" customFormat="1">
      <c r="A6740" s="13"/>
      <c r="B6740" s="236"/>
      <c r="C6740" s="237"/>
      <c r="D6740" s="238" t="s">
        <v>252</v>
      </c>
      <c r="E6740" s="239" t="s">
        <v>39</v>
      </c>
      <c r="F6740" s="240" t="s">
        <v>1499</v>
      </c>
      <c r="G6740" s="237"/>
      <c r="H6740" s="239" t="s">
        <v>39</v>
      </c>
      <c r="I6740" s="241"/>
      <c r="J6740" s="237"/>
      <c r="K6740" s="237"/>
      <c r="L6740" s="242"/>
      <c r="M6740" s="243"/>
      <c r="N6740" s="244"/>
      <c r="O6740" s="244"/>
      <c r="P6740" s="244"/>
      <c r="Q6740" s="244"/>
      <c r="R6740" s="244"/>
      <c r="S6740" s="244"/>
      <c r="T6740" s="245"/>
      <c r="U6740" s="13"/>
      <c r="V6740" s="13"/>
      <c r="W6740" s="13"/>
      <c r="X6740" s="13"/>
      <c r="Y6740" s="13"/>
      <c r="Z6740" s="13"/>
      <c r="AA6740" s="13"/>
      <c r="AB6740" s="13"/>
      <c r="AC6740" s="13"/>
      <c r="AD6740" s="13"/>
      <c r="AE6740" s="13"/>
      <c r="AT6740" s="246" t="s">
        <v>252</v>
      </c>
      <c r="AU6740" s="246" t="s">
        <v>93</v>
      </c>
      <c r="AV6740" s="13" t="s">
        <v>23</v>
      </c>
      <c r="AW6740" s="13" t="s">
        <v>46</v>
      </c>
      <c r="AX6740" s="13" t="s">
        <v>85</v>
      </c>
      <c r="AY6740" s="246" t="s">
        <v>241</v>
      </c>
    </row>
    <row r="6741" s="14" customFormat="1">
      <c r="A6741" s="14"/>
      <c r="B6741" s="247"/>
      <c r="C6741" s="248"/>
      <c r="D6741" s="238" t="s">
        <v>252</v>
      </c>
      <c r="E6741" s="249" t="s">
        <v>39</v>
      </c>
      <c r="F6741" s="250" t="s">
        <v>6172</v>
      </c>
      <c r="G6741" s="248"/>
      <c r="H6741" s="251">
        <v>0.124</v>
      </c>
      <c r="I6741" s="252"/>
      <c r="J6741" s="248"/>
      <c r="K6741" s="248"/>
      <c r="L6741" s="253"/>
      <c r="M6741" s="254"/>
      <c r="N6741" s="255"/>
      <c r="O6741" s="255"/>
      <c r="P6741" s="255"/>
      <c r="Q6741" s="255"/>
      <c r="R6741" s="255"/>
      <c r="S6741" s="255"/>
      <c r="T6741" s="256"/>
      <c r="U6741" s="14"/>
      <c r="V6741" s="14"/>
      <c r="W6741" s="14"/>
      <c r="X6741" s="14"/>
      <c r="Y6741" s="14"/>
      <c r="Z6741" s="14"/>
      <c r="AA6741" s="14"/>
      <c r="AB6741" s="14"/>
      <c r="AC6741" s="14"/>
      <c r="AD6741" s="14"/>
      <c r="AE6741" s="14"/>
      <c r="AT6741" s="257" t="s">
        <v>252</v>
      </c>
      <c r="AU6741" s="257" t="s">
        <v>93</v>
      </c>
      <c r="AV6741" s="14" t="s">
        <v>93</v>
      </c>
      <c r="AW6741" s="14" t="s">
        <v>46</v>
      </c>
      <c r="AX6741" s="14" t="s">
        <v>85</v>
      </c>
      <c r="AY6741" s="257" t="s">
        <v>241</v>
      </c>
    </row>
    <row r="6742" s="15" customFormat="1">
      <c r="A6742" s="15"/>
      <c r="B6742" s="258"/>
      <c r="C6742" s="259"/>
      <c r="D6742" s="238" t="s">
        <v>252</v>
      </c>
      <c r="E6742" s="260" t="s">
        <v>39</v>
      </c>
      <c r="F6742" s="261" t="s">
        <v>274</v>
      </c>
      <c r="G6742" s="259"/>
      <c r="H6742" s="262">
        <v>2.6000000000000001</v>
      </c>
      <c r="I6742" s="263"/>
      <c r="J6742" s="259"/>
      <c r="K6742" s="259"/>
      <c r="L6742" s="264"/>
      <c r="M6742" s="265"/>
      <c r="N6742" s="266"/>
      <c r="O6742" s="266"/>
      <c r="P6742" s="266"/>
      <c r="Q6742" s="266"/>
      <c r="R6742" s="266"/>
      <c r="S6742" s="266"/>
      <c r="T6742" s="267"/>
      <c r="U6742" s="15"/>
      <c r="V6742" s="15"/>
      <c r="W6742" s="15"/>
      <c r="X6742" s="15"/>
      <c r="Y6742" s="15"/>
      <c r="Z6742" s="15"/>
      <c r="AA6742" s="15"/>
      <c r="AB6742" s="15"/>
      <c r="AC6742" s="15"/>
      <c r="AD6742" s="15"/>
      <c r="AE6742" s="15"/>
      <c r="AT6742" s="268" t="s">
        <v>252</v>
      </c>
      <c r="AU6742" s="268" t="s">
        <v>93</v>
      </c>
      <c r="AV6742" s="15" t="s">
        <v>248</v>
      </c>
      <c r="AW6742" s="15" t="s">
        <v>46</v>
      </c>
      <c r="AX6742" s="15" t="s">
        <v>23</v>
      </c>
      <c r="AY6742" s="268" t="s">
        <v>241</v>
      </c>
    </row>
    <row r="6743" s="2" customFormat="1" ht="16.5" customHeight="1">
      <c r="A6743" s="42"/>
      <c r="B6743" s="43"/>
      <c r="C6743" s="280" t="s">
        <v>6173</v>
      </c>
      <c r="D6743" s="280" t="s">
        <v>463</v>
      </c>
      <c r="E6743" s="281" t="s">
        <v>1516</v>
      </c>
      <c r="F6743" s="282" t="s">
        <v>1517</v>
      </c>
      <c r="G6743" s="283" t="s">
        <v>430</v>
      </c>
      <c r="H6743" s="284">
        <v>2.6379999999999999</v>
      </c>
      <c r="I6743" s="285"/>
      <c r="J6743" s="286">
        <f>ROUND(I6743*H6743,2)</f>
        <v>0</v>
      </c>
      <c r="K6743" s="282" t="s">
        <v>247</v>
      </c>
      <c r="L6743" s="287"/>
      <c r="M6743" s="288" t="s">
        <v>39</v>
      </c>
      <c r="N6743" s="289" t="s">
        <v>56</v>
      </c>
      <c r="O6743" s="88"/>
      <c r="P6743" s="227">
        <f>O6743*H6743</f>
        <v>0</v>
      </c>
      <c r="Q6743" s="227">
        <v>1</v>
      </c>
      <c r="R6743" s="227">
        <f>Q6743*H6743</f>
        <v>2.6379999999999999</v>
      </c>
      <c r="S6743" s="227">
        <v>0</v>
      </c>
      <c r="T6743" s="228">
        <f>S6743*H6743</f>
        <v>0</v>
      </c>
      <c r="U6743" s="42"/>
      <c r="V6743" s="42"/>
      <c r="W6743" s="42"/>
      <c r="X6743" s="42"/>
      <c r="Y6743" s="42"/>
      <c r="Z6743" s="42"/>
      <c r="AA6743" s="42"/>
      <c r="AB6743" s="42"/>
      <c r="AC6743" s="42"/>
      <c r="AD6743" s="42"/>
      <c r="AE6743" s="42"/>
      <c r="AR6743" s="229" t="s">
        <v>660</v>
      </c>
      <c r="AT6743" s="229" t="s">
        <v>463</v>
      </c>
      <c r="AU6743" s="229" t="s">
        <v>93</v>
      </c>
      <c r="AY6743" s="20" t="s">
        <v>241</v>
      </c>
      <c r="BE6743" s="230">
        <f>IF(N6743="základní",J6743,0)</f>
        <v>0</v>
      </c>
      <c r="BF6743" s="230">
        <f>IF(N6743="snížená",J6743,0)</f>
        <v>0</v>
      </c>
      <c r="BG6743" s="230">
        <f>IF(N6743="zákl. přenesená",J6743,0)</f>
        <v>0</v>
      </c>
      <c r="BH6743" s="230">
        <f>IF(N6743="sníž. přenesená",J6743,0)</f>
        <v>0</v>
      </c>
      <c r="BI6743" s="230">
        <f>IF(N6743="nulová",J6743,0)</f>
        <v>0</v>
      </c>
      <c r="BJ6743" s="20" t="s">
        <v>23</v>
      </c>
      <c r="BK6743" s="230">
        <f>ROUND(I6743*H6743,2)</f>
        <v>0</v>
      </c>
      <c r="BL6743" s="20" t="s">
        <v>462</v>
      </c>
      <c r="BM6743" s="229" t="s">
        <v>6174</v>
      </c>
    </row>
    <row r="6744" s="13" customFormat="1">
      <c r="A6744" s="13"/>
      <c r="B6744" s="236"/>
      <c r="C6744" s="237"/>
      <c r="D6744" s="238" t="s">
        <v>252</v>
      </c>
      <c r="E6744" s="239" t="s">
        <v>39</v>
      </c>
      <c r="F6744" s="240" t="s">
        <v>1480</v>
      </c>
      <c r="G6744" s="237"/>
      <c r="H6744" s="239" t="s">
        <v>39</v>
      </c>
      <c r="I6744" s="241"/>
      <c r="J6744" s="237"/>
      <c r="K6744" s="237"/>
      <c r="L6744" s="242"/>
      <c r="M6744" s="243"/>
      <c r="N6744" s="244"/>
      <c r="O6744" s="244"/>
      <c r="P6744" s="244"/>
      <c r="Q6744" s="244"/>
      <c r="R6744" s="244"/>
      <c r="S6744" s="244"/>
      <c r="T6744" s="245"/>
      <c r="U6744" s="13"/>
      <c r="V6744" s="13"/>
      <c r="W6744" s="13"/>
      <c r="X6744" s="13"/>
      <c r="Y6744" s="13"/>
      <c r="Z6744" s="13"/>
      <c r="AA6744" s="13"/>
      <c r="AB6744" s="13"/>
      <c r="AC6744" s="13"/>
      <c r="AD6744" s="13"/>
      <c r="AE6744" s="13"/>
      <c r="AT6744" s="246" t="s">
        <v>252</v>
      </c>
      <c r="AU6744" s="246" t="s">
        <v>93</v>
      </c>
      <c r="AV6744" s="13" t="s">
        <v>23</v>
      </c>
      <c r="AW6744" s="13" t="s">
        <v>46</v>
      </c>
      <c r="AX6744" s="13" t="s">
        <v>85</v>
      </c>
      <c r="AY6744" s="246" t="s">
        <v>241</v>
      </c>
    </row>
    <row r="6745" s="13" customFormat="1">
      <c r="A6745" s="13"/>
      <c r="B6745" s="236"/>
      <c r="C6745" s="237"/>
      <c r="D6745" s="238" t="s">
        <v>252</v>
      </c>
      <c r="E6745" s="239" t="s">
        <v>39</v>
      </c>
      <c r="F6745" s="240" t="s">
        <v>1481</v>
      </c>
      <c r="G6745" s="237"/>
      <c r="H6745" s="239" t="s">
        <v>39</v>
      </c>
      <c r="I6745" s="241"/>
      <c r="J6745" s="237"/>
      <c r="K6745" s="237"/>
      <c r="L6745" s="242"/>
      <c r="M6745" s="243"/>
      <c r="N6745" s="244"/>
      <c r="O6745" s="244"/>
      <c r="P6745" s="244"/>
      <c r="Q6745" s="244"/>
      <c r="R6745" s="244"/>
      <c r="S6745" s="244"/>
      <c r="T6745" s="245"/>
      <c r="U6745" s="13"/>
      <c r="V6745" s="13"/>
      <c r="W6745" s="13"/>
      <c r="X6745" s="13"/>
      <c r="Y6745" s="13"/>
      <c r="Z6745" s="13"/>
      <c r="AA6745" s="13"/>
      <c r="AB6745" s="13"/>
      <c r="AC6745" s="13"/>
      <c r="AD6745" s="13"/>
      <c r="AE6745" s="13"/>
      <c r="AT6745" s="246" t="s">
        <v>252</v>
      </c>
      <c r="AU6745" s="246" t="s">
        <v>93</v>
      </c>
      <c r="AV6745" s="13" t="s">
        <v>23</v>
      </c>
      <c r="AW6745" s="13" t="s">
        <v>46</v>
      </c>
      <c r="AX6745" s="13" t="s">
        <v>85</v>
      </c>
      <c r="AY6745" s="246" t="s">
        <v>241</v>
      </c>
    </row>
    <row r="6746" s="14" customFormat="1">
      <c r="A6746" s="14"/>
      <c r="B6746" s="247"/>
      <c r="C6746" s="248"/>
      <c r="D6746" s="238" t="s">
        <v>252</v>
      </c>
      <c r="E6746" s="249" t="s">
        <v>39</v>
      </c>
      <c r="F6746" s="250" t="s">
        <v>6168</v>
      </c>
      <c r="G6746" s="248"/>
      <c r="H6746" s="251">
        <v>0.70799999999999996</v>
      </c>
      <c r="I6746" s="252"/>
      <c r="J6746" s="248"/>
      <c r="K6746" s="248"/>
      <c r="L6746" s="253"/>
      <c r="M6746" s="254"/>
      <c r="N6746" s="255"/>
      <c r="O6746" s="255"/>
      <c r="P6746" s="255"/>
      <c r="Q6746" s="255"/>
      <c r="R6746" s="255"/>
      <c r="S6746" s="255"/>
      <c r="T6746" s="256"/>
      <c r="U6746" s="14"/>
      <c r="V6746" s="14"/>
      <c r="W6746" s="14"/>
      <c r="X6746" s="14"/>
      <c r="Y6746" s="14"/>
      <c r="Z6746" s="14"/>
      <c r="AA6746" s="14"/>
      <c r="AB6746" s="14"/>
      <c r="AC6746" s="14"/>
      <c r="AD6746" s="14"/>
      <c r="AE6746" s="14"/>
      <c r="AT6746" s="257" t="s">
        <v>252</v>
      </c>
      <c r="AU6746" s="257" t="s">
        <v>93</v>
      </c>
      <c r="AV6746" s="14" t="s">
        <v>93</v>
      </c>
      <c r="AW6746" s="14" t="s">
        <v>46</v>
      </c>
      <c r="AX6746" s="14" t="s">
        <v>85</v>
      </c>
      <c r="AY6746" s="257" t="s">
        <v>241</v>
      </c>
    </row>
    <row r="6747" s="13" customFormat="1">
      <c r="A6747" s="13"/>
      <c r="B6747" s="236"/>
      <c r="C6747" s="237"/>
      <c r="D6747" s="238" t="s">
        <v>252</v>
      </c>
      <c r="E6747" s="239" t="s">
        <v>39</v>
      </c>
      <c r="F6747" s="240" t="s">
        <v>1488</v>
      </c>
      <c r="G6747" s="237"/>
      <c r="H6747" s="239" t="s">
        <v>39</v>
      </c>
      <c r="I6747" s="241"/>
      <c r="J6747" s="237"/>
      <c r="K6747" s="237"/>
      <c r="L6747" s="242"/>
      <c r="M6747" s="243"/>
      <c r="N6747" s="244"/>
      <c r="O6747" s="244"/>
      <c r="P6747" s="244"/>
      <c r="Q6747" s="244"/>
      <c r="R6747" s="244"/>
      <c r="S6747" s="244"/>
      <c r="T6747" s="245"/>
      <c r="U6747" s="13"/>
      <c r="V6747" s="13"/>
      <c r="W6747" s="13"/>
      <c r="X6747" s="13"/>
      <c r="Y6747" s="13"/>
      <c r="Z6747" s="13"/>
      <c r="AA6747" s="13"/>
      <c r="AB6747" s="13"/>
      <c r="AC6747" s="13"/>
      <c r="AD6747" s="13"/>
      <c r="AE6747" s="13"/>
      <c r="AT6747" s="246" t="s">
        <v>252</v>
      </c>
      <c r="AU6747" s="246" t="s">
        <v>93</v>
      </c>
      <c r="AV6747" s="13" t="s">
        <v>23</v>
      </c>
      <c r="AW6747" s="13" t="s">
        <v>46</v>
      </c>
      <c r="AX6747" s="13" t="s">
        <v>85</v>
      </c>
      <c r="AY6747" s="246" t="s">
        <v>241</v>
      </c>
    </row>
    <row r="6748" s="13" customFormat="1">
      <c r="A6748" s="13"/>
      <c r="B6748" s="236"/>
      <c r="C6748" s="237"/>
      <c r="D6748" s="238" t="s">
        <v>252</v>
      </c>
      <c r="E6748" s="239" t="s">
        <v>39</v>
      </c>
      <c r="F6748" s="240" t="s">
        <v>1481</v>
      </c>
      <c r="G6748" s="237"/>
      <c r="H6748" s="239" t="s">
        <v>39</v>
      </c>
      <c r="I6748" s="241"/>
      <c r="J6748" s="237"/>
      <c r="K6748" s="237"/>
      <c r="L6748" s="242"/>
      <c r="M6748" s="243"/>
      <c r="N6748" s="244"/>
      <c r="O6748" s="244"/>
      <c r="P6748" s="244"/>
      <c r="Q6748" s="244"/>
      <c r="R6748" s="244"/>
      <c r="S6748" s="244"/>
      <c r="T6748" s="245"/>
      <c r="U6748" s="13"/>
      <c r="V6748" s="13"/>
      <c r="W6748" s="13"/>
      <c r="X6748" s="13"/>
      <c r="Y6748" s="13"/>
      <c r="Z6748" s="13"/>
      <c r="AA6748" s="13"/>
      <c r="AB6748" s="13"/>
      <c r="AC6748" s="13"/>
      <c r="AD6748" s="13"/>
      <c r="AE6748" s="13"/>
      <c r="AT6748" s="246" t="s">
        <v>252</v>
      </c>
      <c r="AU6748" s="246" t="s">
        <v>93</v>
      </c>
      <c r="AV6748" s="13" t="s">
        <v>23</v>
      </c>
      <c r="AW6748" s="13" t="s">
        <v>46</v>
      </c>
      <c r="AX6748" s="13" t="s">
        <v>85</v>
      </c>
      <c r="AY6748" s="246" t="s">
        <v>241</v>
      </c>
    </row>
    <row r="6749" s="14" customFormat="1">
      <c r="A6749" s="14"/>
      <c r="B6749" s="247"/>
      <c r="C6749" s="248"/>
      <c r="D6749" s="238" t="s">
        <v>252</v>
      </c>
      <c r="E6749" s="249" t="s">
        <v>39</v>
      </c>
      <c r="F6749" s="250" t="s">
        <v>6170</v>
      </c>
      <c r="G6749" s="248"/>
      <c r="H6749" s="251">
        <v>0.96199999999999997</v>
      </c>
      <c r="I6749" s="252"/>
      <c r="J6749" s="248"/>
      <c r="K6749" s="248"/>
      <c r="L6749" s="253"/>
      <c r="M6749" s="254"/>
      <c r="N6749" s="255"/>
      <c r="O6749" s="255"/>
      <c r="P6749" s="255"/>
      <c r="Q6749" s="255"/>
      <c r="R6749" s="255"/>
      <c r="S6749" s="255"/>
      <c r="T6749" s="256"/>
      <c r="U6749" s="14"/>
      <c r="V6749" s="14"/>
      <c r="W6749" s="14"/>
      <c r="X6749" s="14"/>
      <c r="Y6749" s="14"/>
      <c r="Z6749" s="14"/>
      <c r="AA6749" s="14"/>
      <c r="AB6749" s="14"/>
      <c r="AC6749" s="14"/>
      <c r="AD6749" s="14"/>
      <c r="AE6749" s="14"/>
      <c r="AT6749" s="257" t="s">
        <v>252</v>
      </c>
      <c r="AU6749" s="257" t="s">
        <v>93</v>
      </c>
      <c r="AV6749" s="14" t="s">
        <v>93</v>
      </c>
      <c r="AW6749" s="14" t="s">
        <v>46</v>
      </c>
      <c r="AX6749" s="14" t="s">
        <v>85</v>
      </c>
      <c r="AY6749" s="257" t="s">
        <v>241</v>
      </c>
    </row>
    <row r="6750" s="13" customFormat="1">
      <c r="A6750" s="13"/>
      <c r="B6750" s="236"/>
      <c r="C6750" s="237"/>
      <c r="D6750" s="238" t="s">
        <v>252</v>
      </c>
      <c r="E6750" s="239" t="s">
        <v>39</v>
      </c>
      <c r="F6750" s="240" t="s">
        <v>1493</v>
      </c>
      <c r="G6750" s="237"/>
      <c r="H6750" s="239" t="s">
        <v>39</v>
      </c>
      <c r="I6750" s="241"/>
      <c r="J6750" s="237"/>
      <c r="K6750" s="237"/>
      <c r="L6750" s="242"/>
      <c r="M6750" s="243"/>
      <c r="N6750" s="244"/>
      <c r="O6750" s="244"/>
      <c r="P6750" s="244"/>
      <c r="Q6750" s="244"/>
      <c r="R6750" s="244"/>
      <c r="S6750" s="244"/>
      <c r="T6750" s="245"/>
      <c r="U6750" s="13"/>
      <c r="V6750" s="13"/>
      <c r="W6750" s="13"/>
      <c r="X6750" s="13"/>
      <c r="Y6750" s="13"/>
      <c r="Z6750" s="13"/>
      <c r="AA6750" s="13"/>
      <c r="AB6750" s="13"/>
      <c r="AC6750" s="13"/>
      <c r="AD6750" s="13"/>
      <c r="AE6750" s="13"/>
      <c r="AT6750" s="246" t="s">
        <v>252</v>
      </c>
      <c r="AU6750" s="246" t="s">
        <v>93</v>
      </c>
      <c r="AV6750" s="13" t="s">
        <v>23</v>
      </c>
      <c r="AW6750" s="13" t="s">
        <v>46</v>
      </c>
      <c r="AX6750" s="13" t="s">
        <v>85</v>
      </c>
      <c r="AY6750" s="246" t="s">
        <v>241</v>
      </c>
    </row>
    <row r="6751" s="13" customFormat="1">
      <c r="A6751" s="13"/>
      <c r="B6751" s="236"/>
      <c r="C6751" s="237"/>
      <c r="D6751" s="238" t="s">
        <v>252</v>
      </c>
      <c r="E6751" s="239" t="s">
        <v>39</v>
      </c>
      <c r="F6751" s="240" t="s">
        <v>1481</v>
      </c>
      <c r="G6751" s="237"/>
      <c r="H6751" s="239" t="s">
        <v>39</v>
      </c>
      <c r="I6751" s="241"/>
      <c r="J6751" s="237"/>
      <c r="K6751" s="237"/>
      <c r="L6751" s="242"/>
      <c r="M6751" s="243"/>
      <c r="N6751" s="244"/>
      <c r="O6751" s="244"/>
      <c r="P6751" s="244"/>
      <c r="Q6751" s="244"/>
      <c r="R6751" s="244"/>
      <c r="S6751" s="244"/>
      <c r="T6751" s="245"/>
      <c r="U6751" s="13"/>
      <c r="V6751" s="13"/>
      <c r="W6751" s="13"/>
      <c r="X6751" s="13"/>
      <c r="Y6751" s="13"/>
      <c r="Z6751" s="13"/>
      <c r="AA6751" s="13"/>
      <c r="AB6751" s="13"/>
      <c r="AC6751" s="13"/>
      <c r="AD6751" s="13"/>
      <c r="AE6751" s="13"/>
      <c r="AT6751" s="246" t="s">
        <v>252</v>
      </c>
      <c r="AU6751" s="246" t="s">
        <v>93</v>
      </c>
      <c r="AV6751" s="13" t="s">
        <v>23</v>
      </c>
      <c r="AW6751" s="13" t="s">
        <v>46</v>
      </c>
      <c r="AX6751" s="13" t="s">
        <v>85</v>
      </c>
      <c r="AY6751" s="246" t="s">
        <v>241</v>
      </c>
    </row>
    <row r="6752" s="14" customFormat="1">
      <c r="A6752" s="14"/>
      <c r="B6752" s="247"/>
      <c r="C6752" s="248"/>
      <c r="D6752" s="238" t="s">
        <v>252</v>
      </c>
      <c r="E6752" s="249" t="s">
        <v>39</v>
      </c>
      <c r="F6752" s="250" t="s">
        <v>6171</v>
      </c>
      <c r="G6752" s="248"/>
      <c r="H6752" s="251">
        <v>0.72799999999999998</v>
      </c>
      <c r="I6752" s="252"/>
      <c r="J6752" s="248"/>
      <c r="K6752" s="248"/>
      <c r="L6752" s="253"/>
      <c r="M6752" s="254"/>
      <c r="N6752" s="255"/>
      <c r="O6752" s="255"/>
      <c r="P6752" s="255"/>
      <c r="Q6752" s="255"/>
      <c r="R6752" s="255"/>
      <c r="S6752" s="255"/>
      <c r="T6752" s="256"/>
      <c r="U6752" s="14"/>
      <c r="V6752" s="14"/>
      <c r="W6752" s="14"/>
      <c r="X6752" s="14"/>
      <c r="Y6752" s="14"/>
      <c r="Z6752" s="14"/>
      <c r="AA6752" s="14"/>
      <c r="AB6752" s="14"/>
      <c r="AC6752" s="14"/>
      <c r="AD6752" s="14"/>
      <c r="AE6752" s="14"/>
      <c r="AT6752" s="257" t="s">
        <v>252</v>
      </c>
      <c r="AU6752" s="257" t="s">
        <v>93</v>
      </c>
      <c r="AV6752" s="14" t="s">
        <v>93</v>
      </c>
      <c r="AW6752" s="14" t="s">
        <v>46</v>
      </c>
      <c r="AX6752" s="14" t="s">
        <v>85</v>
      </c>
      <c r="AY6752" s="257" t="s">
        <v>241</v>
      </c>
    </row>
    <row r="6753" s="15" customFormat="1">
      <c r="A6753" s="15"/>
      <c r="B6753" s="258"/>
      <c r="C6753" s="259"/>
      <c r="D6753" s="238" t="s">
        <v>252</v>
      </c>
      <c r="E6753" s="260" t="s">
        <v>39</v>
      </c>
      <c r="F6753" s="261" t="s">
        <v>274</v>
      </c>
      <c r="G6753" s="259"/>
      <c r="H6753" s="262">
        <v>2.3980000000000001</v>
      </c>
      <c r="I6753" s="263"/>
      <c r="J6753" s="259"/>
      <c r="K6753" s="259"/>
      <c r="L6753" s="264"/>
      <c r="M6753" s="265"/>
      <c r="N6753" s="266"/>
      <c r="O6753" s="266"/>
      <c r="P6753" s="266"/>
      <c r="Q6753" s="266"/>
      <c r="R6753" s="266"/>
      <c r="S6753" s="266"/>
      <c r="T6753" s="267"/>
      <c r="U6753" s="15"/>
      <c r="V6753" s="15"/>
      <c r="W6753" s="15"/>
      <c r="X6753" s="15"/>
      <c r="Y6753" s="15"/>
      <c r="Z6753" s="15"/>
      <c r="AA6753" s="15"/>
      <c r="AB6753" s="15"/>
      <c r="AC6753" s="15"/>
      <c r="AD6753" s="15"/>
      <c r="AE6753" s="15"/>
      <c r="AT6753" s="268" t="s">
        <v>252</v>
      </c>
      <c r="AU6753" s="268" t="s">
        <v>93</v>
      </c>
      <c r="AV6753" s="15" t="s">
        <v>248</v>
      </c>
      <c r="AW6753" s="15" t="s">
        <v>46</v>
      </c>
      <c r="AX6753" s="15" t="s">
        <v>23</v>
      </c>
      <c r="AY6753" s="268" t="s">
        <v>241</v>
      </c>
    </row>
    <row r="6754" s="14" customFormat="1">
      <c r="A6754" s="14"/>
      <c r="B6754" s="247"/>
      <c r="C6754" s="248"/>
      <c r="D6754" s="238" t="s">
        <v>252</v>
      </c>
      <c r="E6754" s="248"/>
      <c r="F6754" s="250" t="s">
        <v>6175</v>
      </c>
      <c r="G6754" s="248"/>
      <c r="H6754" s="251">
        <v>2.6379999999999999</v>
      </c>
      <c r="I6754" s="252"/>
      <c r="J6754" s="248"/>
      <c r="K6754" s="248"/>
      <c r="L6754" s="253"/>
      <c r="M6754" s="254"/>
      <c r="N6754" s="255"/>
      <c r="O6754" s="255"/>
      <c r="P6754" s="255"/>
      <c r="Q6754" s="255"/>
      <c r="R6754" s="255"/>
      <c r="S6754" s="255"/>
      <c r="T6754" s="256"/>
      <c r="U6754" s="14"/>
      <c r="V6754" s="14"/>
      <c r="W6754" s="14"/>
      <c r="X6754" s="14"/>
      <c r="Y6754" s="14"/>
      <c r="Z6754" s="14"/>
      <c r="AA6754" s="14"/>
      <c r="AB6754" s="14"/>
      <c r="AC6754" s="14"/>
      <c r="AD6754" s="14"/>
      <c r="AE6754" s="14"/>
      <c r="AT6754" s="257" t="s">
        <v>252</v>
      </c>
      <c r="AU6754" s="257" t="s">
        <v>93</v>
      </c>
      <c r="AV6754" s="14" t="s">
        <v>93</v>
      </c>
      <c r="AW6754" s="14" t="s">
        <v>4</v>
      </c>
      <c r="AX6754" s="14" t="s">
        <v>23</v>
      </c>
      <c r="AY6754" s="257" t="s">
        <v>241</v>
      </c>
    </row>
    <row r="6755" s="2" customFormat="1" ht="16.5" customHeight="1">
      <c r="A6755" s="42"/>
      <c r="B6755" s="43"/>
      <c r="C6755" s="280" t="s">
        <v>6176</v>
      </c>
      <c r="D6755" s="280" t="s">
        <v>463</v>
      </c>
      <c r="E6755" s="281" t="s">
        <v>1526</v>
      </c>
      <c r="F6755" s="282" t="s">
        <v>1527</v>
      </c>
      <c r="G6755" s="283" t="s">
        <v>430</v>
      </c>
      <c r="H6755" s="284">
        <v>0.085999999999999993</v>
      </c>
      <c r="I6755" s="285"/>
      <c r="J6755" s="286">
        <f>ROUND(I6755*H6755,2)</f>
        <v>0</v>
      </c>
      <c r="K6755" s="282" t="s">
        <v>247</v>
      </c>
      <c r="L6755" s="287"/>
      <c r="M6755" s="288" t="s">
        <v>39</v>
      </c>
      <c r="N6755" s="289" t="s">
        <v>56</v>
      </c>
      <c r="O6755" s="88"/>
      <c r="P6755" s="227">
        <f>O6755*H6755</f>
        <v>0</v>
      </c>
      <c r="Q6755" s="227">
        <v>1</v>
      </c>
      <c r="R6755" s="227">
        <f>Q6755*H6755</f>
        <v>0.085999999999999993</v>
      </c>
      <c r="S6755" s="227">
        <v>0</v>
      </c>
      <c r="T6755" s="228">
        <f>S6755*H6755</f>
        <v>0</v>
      </c>
      <c r="U6755" s="42"/>
      <c r="V6755" s="42"/>
      <c r="W6755" s="42"/>
      <c r="X6755" s="42"/>
      <c r="Y6755" s="42"/>
      <c r="Z6755" s="42"/>
      <c r="AA6755" s="42"/>
      <c r="AB6755" s="42"/>
      <c r="AC6755" s="42"/>
      <c r="AD6755" s="42"/>
      <c r="AE6755" s="42"/>
      <c r="AR6755" s="229" t="s">
        <v>321</v>
      </c>
      <c r="AT6755" s="229" t="s">
        <v>463</v>
      </c>
      <c r="AU6755" s="229" t="s">
        <v>93</v>
      </c>
      <c r="AY6755" s="20" t="s">
        <v>241</v>
      </c>
      <c r="BE6755" s="230">
        <f>IF(N6755="základní",J6755,0)</f>
        <v>0</v>
      </c>
      <c r="BF6755" s="230">
        <f>IF(N6755="snížená",J6755,0)</f>
        <v>0</v>
      </c>
      <c r="BG6755" s="230">
        <f>IF(N6755="zákl. přenesená",J6755,0)</f>
        <v>0</v>
      </c>
      <c r="BH6755" s="230">
        <f>IF(N6755="sníž. přenesená",J6755,0)</f>
        <v>0</v>
      </c>
      <c r="BI6755" s="230">
        <f>IF(N6755="nulová",J6755,0)</f>
        <v>0</v>
      </c>
      <c r="BJ6755" s="20" t="s">
        <v>23</v>
      </c>
      <c r="BK6755" s="230">
        <f>ROUND(I6755*H6755,2)</f>
        <v>0</v>
      </c>
      <c r="BL6755" s="20" t="s">
        <v>248</v>
      </c>
      <c r="BM6755" s="229" t="s">
        <v>6177</v>
      </c>
    </row>
    <row r="6756" s="13" customFormat="1">
      <c r="A6756" s="13"/>
      <c r="B6756" s="236"/>
      <c r="C6756" s="237"/>
      <c r="D6756" s="238" t="s">
        <v>252</v>
      </c>
      <c r="E6756" s="239" t="s">
        <v>39</v>
      </c>
      <c r="F6756" s="240" t="s">
        <v>1480</v>
      </c>
      <c r="G6756" s="237"/>
      <c r="H6756" s="239" t="s">
        <v>39</v>
      </c>
      <c r="I6756" s="241"/>
      <c r="J6756" s="237"/>
      <c r="K6756" s="237"/>
      <c r="L6756" s="242"/>
      <c r="M6756" s="243"/>
      <c r="N6756" s="244"/>
      <c r="O6756" s="244"/>
      <c r="P6756" s="244"/>
      <c r="Q6756" s="244"/>
      <c r="R6756" s="244"/>
      <c r="S6756" s="244"/>
      <c r="T6756" s="245"/>
      <c r="U6756" s="13"/>
      <c r="V6756" s="13"/>
      <c r="W6756" s="13"/>
      <c r="X6756" s="13"/>
      <c r="Y6756" s="13"/>
      <c r="Z6756" s="13"/>
      <c r="AA6756" s="13"/>
      <c r="AB6756" s="13"/>
      <c r="AC6756" s="13"/>
      <c r="AD6756" s="13"/>
      <c r="AE6756" s="13"/>
      <c r="AT6756" s="246" t="s">
        <v>252</v>
      </c>
      <c r="AU6756" s="246" t="s">
        <v>93</v>
      </c>
      <c r="AV6756" s="13" t="s">
        <v>23</v>
      </c>
      <c r="AW6756" s="13" t="s">
        <v>46</v>
      </c>
      <c r="AX6756" s="13" t="s">
        <v>85</v>
      </c>
      <c r="AY6756" s="246" t="s">
        <v>241</v>
      </c>
    </row>
    <row r="6757" s="13" customFormat="1">
      <c r="A6757" s="13"/>
      <c r="B6757" s="236"/>
      <c r="C6757" s="237"/>
      <c r="D6757" s="238" t="s">
        <v>252</v>
      </c>
      <c r="E6757" s="239" t="s">
        <v>39</v>
      </c>
      <c r="F6757" s="240" t="s">
        <v>1481</v>
      </c>
      <c r="G6757" s="237"/>
      <c r="H6757" s="239" t="s">
        <v>39</v>
      </c>
      <c r="I6757" s="241"/>
      <c r="J6757" s="237"/>
      <c r="K6757" s="237"/>
      <c r="L6757" s="242"/>
      <c r="M6757" s="243"/>
      <c r="N6757" s="244"/>
      <c r="O6757" s="244"/>
      <c r="P6757" s="244"/>
      <c r="Q6757" s="244"/>
      <c r="R6757" s="244"/>
      <c r="S6757" s="244"/>
      <c r="T6757" s="245"/>
      <c r="U6757" s="13"/>
      <c r="V6757" s="13"/>
      <c r="W6757" s="13"/>
      <c r="X6757" s="13"/>
      <c r="Y6757" s="13"/>
      <c r="Z6757" s="13"/>
      <c r="AA6757" s="13"/>
      <c r="AB6757" s="13"/>
      <c r="AC6757" s="13"/>
      <c r="AD6757" s="13"/>
      <c r="AE6757" s="13"/>
      <c r="AT6757" s="246" t="s">
        <v>252</v>
      </c>
      <c r="AU6757" s="246" t="s">
        <v>93</v>
      </c>
      <c r="AV6757" s="13" t="s">
        <v>23</v>
      </c>
      <c r="AW6757" s="13" t="s">
        <v>46</v>
      </c>
      <c r="AX6757" s="13" t="s">
        <v>85</v>
      </c>
      <c r="AY6757" s="246" t="s">
        <v>241</v>
      </c>
    </row>
    <row r="6758" s="14" customFormat="1">
      <c r="A6758" s="14"/>
      <c r="B6758" s="247"/>
      <c r="C6758" s="248"/>
      <c r="D6758" s="238" t="s">
        <v>252</v>
      </c>
      <c r="E6758" s="249" t="s">
        <v>39</v>
      </c>
      <c r="F6758" s="250" t="s">
        <v>6178</v>
      </c>
      <c r="G6758" s="248"/>
      <c r="H6758" s="251">
        <v>0.025999999999999999</v>
      </c>
      <c r="I6758" s="252"/>
      <c r="J6758" s="248"/>
      <c r="K6758" s="248"/>
      <c r="L6758" s="253"/>
      <c r="M6758" s="254"/>
      <c r="N6758" s="255"/>
      <c r="O6758" s="255"/>
      <c r="P6758" s="255"/>
      <c r="Q6758" s="255"/>
      <c r="R6758" s="255"/>
      <c r="S6758" s="255"/>
      <c r="T6758" s="256"/>
      <c r="U6758" s="14"/>
      <c r="V6758" s="14"/>
      <c r="W6758" s="14"/>
      <c r="X6758" s="14"/>
      <c r="Y6758" s="14"/>
      <c r="Z6758" s="14"/>
      <c r="AA6758" s="14"/>
      <c r="AB6758" s="14"/>
      <c r="AC6758" s="14"/>
      <c r="AD6758" s="14"/>
      <c r="AE6758" s="14"/>
      <c r="AT6758" s="257" t="s">
        <v>252</v>
      </c>
      <c r="AU6758" s="257" t="s">
        <v>93</v>
      </c>
      <c r="AV6758" s="14" t="s">
        <v>93</v>
      </c>
      <c r="AW6758" s="14" t="s">
        <v>46</v>
      </c>
      <c r="AX6758" s="14" t="s">
        <v>85</v>
      </c>
      <c r="AY6758" s="257" t="s">
        <v>241</v>
      </c>
    </row>
    <row r="6759" s="13" customFormat="1">
      <c r="A6759" s="13"/>
      <c r="B6759" s="236"/>
      <c r="C6759" s="237"/>
      <c r="D6759" s="238" t="s">
        <v>252</v>
      </c>
      <c r="E6759" s="239" t="s">
        <v>39</v>
      </c>
      <c r="F6759" s="240" t="s">
        <v>1488</v>
      </c>
      <c r="G6759" s="237"/>
      <c r="H6759" s="239" t="s">
        <v>39</v>
      </c>
      <c r="I6759" s="241"/>
      <c r="J6759" s="237"/>
      <c r="K6759" s="237"/>
      <c r="L6759" s="242"/>
      <c r="M6759" s="243"/>
      <c r="N6759" s="244"/>
      <c r="O6759" s="244"/>
      <c r="P6759" s="244"/>
      <c r="Q6759" s="244"/>
      <c r="R6759" s="244"/>
      <c r="S6759" s="244"/>
      <c r="T6759" s="245"/>
      <c r="U6759" s="13"/>
      <c r="V6759" s="13"/>
      <c r="W6759" s="13"/>
      <c r="X6759" s="13"/>
      <c r="Y6759" s="13"/>
      <c r="Z6759" s="13"/>
      <c r="AA6759" s="13"/>
      <c r="AB6759" s="13"/>
      <c r="AC6759" s="13"/>
      <c r="AD6759" s="13"/>
      <c r="AE6759" s="13"/>
      <c r="AT6759" s="246" t="s">
        <v>252</v>
      </c>
      <c r="AU6759" s="246" t="s">
        <v>93</v>
      </c>
      <c r="AV6759" s="13" t="s">
        <v>23</v>
      </c>
      <c r="AW6759" s="13" t="s">
        <v>46</v>
      </c>
      <c r="AX6759" s="13" t="s">
        <v>85</v>
      </c>
      <c r="AY6759" s="246" t="s">
        <v>241</v>
      </c>
    </row>
    <row r="6760" s="13" customFormat="1">
      <c r="A6760" s="13"/>
      <c r="B6760" s="236"/>
      <c r="C6760" s="237"/>
      <c r="D6760" s="238" t="s">
        <v>252</v>
      </c>
      <c r="E6760" s="239" t="s">
        <v>39</v>
      </c>
      <c r="F6760" s="240" t="s">
        <v>1481</v>
      </c>
      <c r="G6760" s="237"/>
      <c r="H6760" s="239" t="s">
        <v>39</v>
      </c>
      <c r="I6760" s="241"/>
      <c r="J6760" s="237"/>
      <c r="K6760" s="237"/>
      <c r="L6760" s="242"/>
      <c r="M6760" s="243"/>
      <c r="N6760" s="244"/>
      <c r="O6760" s="244"/>
      <c r="P6760" s="244"/>
      <c r="Q6760" s="244"/>
      <c r="R6760" s="244"/>
      <c r="S6760" s="244"/>
      <c r="T6760" s="245"/>
      <c r="U6760" s="13"/>
      <c r="V6760" s="13"/>
      <c r="W6760" s="13"/>
      <c r="X6760" s="13"/>
      <c r="Y6760" s="13"/>
      <c r="Z6760" s="13"/>
      <c r="AA6760" s="13"/>
      <c r="AB6760" s="13"/>
      <c r="AC6760" s="13"/>
      <c r="AD6760" s="13"/>
      <c r="AE6760" s="13"/>
      <c r="AT6760" s="246" t="s">
        <v>252</v>
      </c>
      <c r="AU6760" s="246" t="s">
        <v>93</v>
      </c>
      <c r="AV6760" s="13" t="s">
        <v>23</v>
      </c>
      <c r="AW6760" s="13" t="s">
        <v>46</v>
      </c>
      <c r="AX6760" s="13" t="s">
        <v>85</v>
      </c>
      <c r="AY6760" s="246" t="s">
        <v>241</v>
      </c>
    </row>
    <row r="6761" s="14" customFormat="1">
      <c r="A6761" s="14"/>
      <c r="B6761" s="247"/>
      <c r="C6761" s="248"/>
      <c r="D6761" s="238" t="s">
        <v>252</v>
      </c>
      <c r="E6761" s="249" t="s">
        <v>39</v>
      </c>
      <c r="F6761" s="250" t="s">
        <v>6178</v>
      </c>
      <c r="G6761" s="248"/>
      <c r="H6761" s="251">
        <v>0.025999999999999999</v>
      </c>
      <c r="I6761" s="252"/>
      <c r="J6761" s="248"/>
      <c r="K6761" s="248"/>
      <c r="L6761" s="253"/>
      <c r="M6761" s="254"/>
      <c r="N6761" s="255"/>
      <c r="O6761" s="255"/>
      <c r="P6761" s="255"/>
      <c r="Q6761" s="255"/>
      <c r="R6761" s="255"/>
      <c r="S6761" s="255"/>
      <c r="T6761" s="256"/>
      <c r="U6761" s="14"/>
      <c r="V6761" s="14"/>
      <c r="W6761" s="14"/>
      <c r="X6761" s="14"/>
      <c r="Y6761" s="14"/>
      <c r="Z6761" s="14"/>
      <c r="AA6761" s="14"/>
      <c r="AB6761" s="14"/>
      <c r="AC6761" s="14"/>
      <c r="AD6761" s="14"/>
      <c r="AE6761" s="14"/>
      <c r="AT6761" s="257" t="s">
        <v>252</v>
      </c>
      <c r="AU6761" s="257" t="s">
        <v>93</v>
      </c>
      <c r="AV6761" s="14" t="s">
        <v>93</v>
      </c>
      <c r="AW6761" s="14" t="s">
        <v>46</v>
      </c>
      <c r="AX6761" s="14" t="s">
        <v>85</v>
      </c>
      <c r="AY6761" s="257" t="s">
        <v>241</v>
      </c>
    </row>
    <row r="6762" s="13" customFormat="1">
      <c r="A6762" s="13"/>
      <c r="B6762" s="236"/>
      <c r="C6762" s="237"/>
      <c r="D6762" s="238" t="s">
        <v>252</v>
      </c>
      <c r="E6762" s="239" t="s">
        <v>39</v>
      </c>
      <c r="F6762" s="240" t="s">
        <v>1493</v>
      </c>
      <c r="G6762" s="237"/>
      <c r="H6762" s="239" t="s">
        <v>39</v>
      </c>
      <c r="I6762" s="241"/>
      <c r="J6762" s="237"/>
      <c r="K6762" s="237"/>
      <c r="L6762" s="242"/>
      <c r="M6762" s="243"/>
      <c r="N6762" s="244"/>
      <c r="O6762" s="244"/>
      <c r="P6762" s="244"/>
      <c r="Q6762" s="244"/>
      <c r="R6762" s="244"/>
      <c r="S6762" s="244"/>
      <c r="T6762" s="245"/>
      <c r="U6762" s="13"/>
      <c r="V6762" s="13"/>
      <c r="W6762" s="13"/>
      <c r="X6762" s="13"/>
      <c r="Y6762" s="13"/>
      <c r="Z6762" s="13"/>
      <c r="AA6762" s="13"/>
      <c r="AB6762" s="13"/>
      <c r="AC6762" s="13"/>
      <c r="AD6762" s="13"/>
      <c r="AE6762" s="13"/>
      <c r="AT6762" s="246" t="s">
        <v>252</v>
      </c>
      <c r="AU6762" s="246" t="s">
        <v>93</v>
      </c>
      <c r="AV6762" s="13" t="s">
        <v>23</v>
      </c>
      <c r="AW6762" s="13" t="s">
        <v>46</v>
      </c>
      <c r="AX6762" s="13" t="s">
        <v>85</v>
      </c>
      <c r="AY6762" s="246" t="s">
        <v>241</v>
      </c>
    </row>
    <row r="6763" s="13" customFormat="1">
      <c r="A6763" s="13"/>
      <c r="B6763" s="236"/>
      <c r="C6763" s="237"/>
      <c r="D6763" s="238" t="s">
        <v>252</v>
      </c>
      <c r="E6763" s="239" t="s">
        <v>39</v>
      </c>
      <c r="F6763" s="240" t="s">
        <v>1481</v>
      </c>
      <c r="G6763" s="237"/>
      <c r="H6763" s="239" t="s">
        <v>39</v>
      </c>
      <c r="I6763" s="241"/>
      <c r="J6763" s="237"/>
      <c r="K6763" s="237"/>
      <c r="L6763" s="242"/>
      <c r="M6763" s="243"/>
      <c r="N6763" s="244"/>
      <c r="O6763" s="244"/>
      <c r="P6763" s="244"/>
      <c r="Q6763" s="244"/>
      <c r="R6763" s="244"/>
      <c r="S6763" s="244"/>
      <c r="T6763" s="245"/>
      <c r="U6763" s="13"/>
      <c r="V6763" s="13"/>
      <c r="W6763" s="13"/>
      <c r="X6763" s="13"/>
      <c r="Y6763" s="13"/>
      <c r="Z6763" s="13"/>
      <c r="AA6763" s="13"/>
      <c r="AB6763" s="13"/>
      <c r="AC6763" s="13"/>
      <c r="AD6763" s="13"/>
      <c r="AE6763" s="13"/>
      <c r="AT6763" s="246" t="s">
        <v>252</v>
      </c>
      <c r="AU6763" s="246" t="s">
        <v>93</v>
      </c>
      <c r="AV6763" s="13" t="s">
        <v>23</v>
      </c>
      <c r="AW6763" s="13" t="s">
        <v>46</v>
      </c>
      <c r="AX6763" s="13" t="s">
        <v>85</v>
      </c>
      <c r="AY6763" s="246" t="s">
        <v>241</v>
      </c>
    </row>
    <row r="6764" s="14" customFormat="1">
      <c r="A6764" s="14"/>
      <c r="B6764" s="247"/>
      <c r="C6764" s="248"/>
      <c r="D6764" s="238" t="s">
        <v>252</v>
      </c>
      <c r="E6764" s="249" t="s">
        <v>39</v>
      </c>
      <c r="F6764" s="250" t="s">
        <v>6178</v>
      </c>
      <c r="G6764" s="248"/>
      <c r="H6764" s="251">
        <v>0.025999999999999999</v>
      </c>
      <c r="I6764" s="252"/>
      <c r="J6764" s="248"/>
      <c r="K6764" s="248"/>
      <c r="L6764" s="253"/>
      <c r="M6764" s="254"/>
      <c r="N6764" s="255"/>
      <c r="O6764" s="255"/>
      <c r="P6764" s="255"/>
      <c r="Q6764" s="255"/>
      <c r="R6764" s="255"/>
      <c r="S6764" s="255"/>
      <c r="T6764" s="256"/>
      <c r="U6764" s="14"/>
      <c r="V6764" s="14"/>
      <c r="W6764" s="14"/>
      <c r="X6764" s="14"/>
      <c r="Y6764" s="14"/>
      <c r="Z6764" s="14"/>
      <c r="AA6764" s="14"/>
      <c r="AB6764" s="14"/>
      <c r="AC6764" s="14"/>
      <c r="AD6764" s="14"/>
      <c r="AE6764" s="14"/>
      <c r="AT6764" s="257" t="s">
        <v>252</v>
      </c>
      <c r="AU6764" s="257" t="s">
        <v>93</v>
      </c>
      <c r="AV6764" s="14" t="s">
        <v>93</v>
      </c>
      <c r="AW6764" s="14" t="s">
        <v>46</v>
      </c>
      <c r="AX6764" s="14" t="s">
        <v>85</v>
      </c>
      <c r="AY6764" s="257" t="s">
        <v>241</v>
      </c>
    </row>
    <row r="6765" s="15" customFormat="1">
      <c r="A6765" s="15"/>
      <c r="B6765" s="258"/>
      <c r="C6765" s="259"/>
      <c r="D6765" s="238" t="s">
        <v>252</v>
      </c>
      <c r="E6765" s="260" t="s">
        <v>39</v>
      </c>
      <c r="F6765" s="261" t="s">
        <v>274</v>
      </c>
      <c r="G6765" s="259"/>
      <c r="H6765" s="262">
        <v>0.078</v>
      </c>
      <c r="I6765" s="263"/>
      <c r="J6765" s="259"/>
      <c r="K6765" s="259"/>
      <c r="L6765" s="264"/>
      <c r="M6765" s="265"/>
      <c r="N6765" s="266"/>
      <c r="O6765" s="266"/>
      <c r="P6765" s="266"/>
      <c r="Q6765" s="266"/>
      <c r="R6765" s="266"/>
      <c r="S6765" s="266"/>
      <c r="T6765" s="267"/>
      <c r="U6765" s="15"/>
      <c r="V6765" s="15"/>
      <c r="W6765" s="15"/>
      <c r="X6765" s="15"/>
      <c r="Y6765" s="15"/>
      <c r="Z6765" s="15"/>
      <c r="AA6765" s="15"/>
      <c r="AB6765" s="15"/>
      <c r="AC6765" s="15"/>
      <c r="AD6765" s="15"/>
      <c r="AE6765" s="15"/>
      <c r="AT6765" s="268" t="s">
        <v>252</v>
      </c>
      <c r="AU6765" s="268" t="s">
        <v>93</v>
      </c>
      <c r="AV6765" s="15" t="s">
        <v>248</v>
      </c>
      <c r="AW6765" s="15" t="s">
        <v>46</v>
      </c>
      <c r="AX6765" s="15" t="s">
        <v>23</v>
      </c>
      <c r="AY6765" s="268" t="s">
        <v>241</v>
      </c>
    </row>
    <row r="6766" s="14" customFormat="1">
      <c r="A6766" s="14"/>
      <c r="B6766" s="247"/>
      <c r="C6766" s="248"/>
      <c r="D6766" s="238" t="s">
        <v>252</v>
      </c>
      <c r="E6766" s="248"/>
      <c r="F6766" s="250" t="s">
        <v>6179</v>
      </c>
      <c r="G6766" s="248"/>
      <c r="H6766" s="251">
        <v>0.085999999999999993</v>
      </c>
      <c r="I6766" s="252"/>
      <c r="J6766" s="248"/>
      <c r="K6766" s="248"/>
      <c r="L6766" s="253"/>
      <c r="M6766" s="254"/>
      <c r="N6766" s="255"/>
      <c r="O6766" s="255"/>
      <c r="P6766" s="255"/>
      <c r="Q6766" s="255"/>
      <c r="R6766" s="255"/>
      <c r="S6766" s="255"/>
      <c r="T6766" s="256"/>
      <c r="U6766" s="14"/>
      <c r="V6766" s="14"/>
      <c r="W6766" s="14"/>
      <c r="X6766" s="14"/>
      <c r="Y6766" s="14"/>
      <c r="Z6766" s="14"/>
      <c r="AA6766" s="14"/>
      <c r="AB6766" s="14"/>
      <c r="AC6766" s="14"/>
      <c r="AD6766" s="14"/>
      <c r="AE6766" s="14"/>
      <c r="AT6766" s="257" t="s">
        <v>252</v>
      </c>
      <c r="AU6766" s="257" t="s">
        <v>93</v>
      </c>
      <c r="AV6766" s="14" t="s">
        <v>93</v>
      </c>
      <c r="AW6766" s="14" t="s">
        <v>4</v>
      </c>
      <c r="AX6766" s="14" t="s">
        <v>23</v>
      </c>
      <c r="AY6766" s="257" t="s">
        <v>241</v>
      </c>
    </row>
    <row r="6767" s="2" customFormat="1" ht="16.5" customHeight="1">
      <c r="A6767" s="42"/>
      <c r="B6767" s="43"/>
      <c r="C6767" s="218" t="s">
        <v>6180</v>
      </c>
      <c r="D6767" s="218" t="s">
        <v>243</v>
      </c>
      <c r="E6767" s="219" t="s">
        <v>6181</v>
      </c>
      <c r="F6767" s="220" t="s">
        <v>6182</v>
      </c>
      <c r="G6767" s="221" t="s">
        <v>515</v>
      </c>
      <c r="H6767" s="222">
        <v>79.900000000000006</v>
      </c>
      <c r="I6767" s="223"/>
      <c r="J6767" s="224">
        <f>ROUND(I6767*H6767,2)</f>
        <v>0</v>
      </c>
      <c r="K6767" s="220" t="s">
        <v>247</v>
      </c>
      <c r="L6767" s="48"/>
      <c r="M6767" s="225" t="s">
        <v>39</v>
      </c>
      <c r="N6767" s="226" t="s">
        <v>56</v>
      </c>
      <c r="O6767" s="88"/>
      <c r="P6767" s="227">
        <f>O6767*H6767</f>
        <v>0</v>
      </c>
      <c r="Q6767" s="227">
        <v>0.00025000000000000001</v>
      </c>
      <c r="R6767" s="227">
        <f>Q6767*H6767</f>
        <v>0.019975000000000003</v>
      </c>
      <c r="S6767" s="227">
        <v>0</v>
      </c>
      <c r="T6767" s="228">
        <f>S6767*H6767</f>
        <v>0</v>
      </c>
      <c r="U6767" s="42"/>
      <c r="V6767" s="42"/>
      <c r="W6767" s="42"/>
      <c r="X6767" s="42"/>
      <c r="Y6767" s="42"/>
      <c r="Z6767" s="42"/>
      <c r="AA6767" s="42"/>
      <c r="AB6767" s="42"/>
      <c r="AC6767" s="42"/>
      <c r="AD6767" s="42"/>
      <c r="AE6767" s="42"/>
      <c r="AR6767" s="229" t="s">
        <v>462</v>
      </c>
      <c r="AT6767" s="229" t="s">
        <v>243</v>
      </c>
      <c r="AU6767" s="229" t="s">
        <v>93</v>
      </c>
      <c r="AY6767" s="20" t="s">
        <v>241</v>
      </c>
      <c r="BE6767" s="230">
        <f>IF(N6767="základní",J6767,0)</f>
        <v>0</v>
      </c>
      <c r="BF6767" s="230">
        <f>IF(N6767="snížená",J6767,0)</f>
        <v>0</v>
      </c>
      <c r="BG6767" s="230">
        <f>IF(N6767="zákl. přenesená",J6767,0)</f>
        <v>0</v>
      </c>
      <c r="BH6767" s="230">
        <f>IF(N6767="sníž. přenesená",J6767,0)</f>
        <v>0</v>
      </c>
      <c r="BI6767" s="230">
        <f>IF(N6767="nulová",J6767,0)</f>
        <v>0</v>
      </c>
      <c r="BJ6767" s="20" t="s">
        <v>23</v>
      </c>
      <c r="BK6767" s="230">
        <f>ROUND(I6767*H6767,2)</f>
        <v>0</v>
      </c>
      <c r="BL6767" s="20" t="s">
        <v>462</v>
      </c>
      <c r="BM6767" s="229" t="s">
        <v>6183</v>
      </c>
    </row>
    <row r="6768" s="2" customFormat="1">
      <c r="A6768" s="42"/>
      <c r="B6768" s="43"/>
      <c r="C6768" s="44"/>
      <c r="D6768" s="231" t="s">
        <v>250</v>
      </c>
      <c r="E6768" s="44"/>
      <c r="F6768" s="232" t="s">
        <v>6184</v>
      </c>
      <c r="G6768" s="44"/>
      <c r="H6768" s="44"/>
      <c r="I6768" s="233"/>
      <c r="J6768" s="44"/>
      <c r="K6768" s="44"/>
      <c r="L6768" s="48"/>
      <c r="M6768" s="234"/>
      <c r="N6768" s="235"/>
      <c r="O6768" s="88"/>
      <c r="P6768" s="88"/>
      <c r="Q6768" s="88"/>
      <c r="R6768" s="88"/>
      <c r="S6768" s="88"/>
      <c r="T6768" s="89"/>
      <c r="U6768" s="42"/>
      <c r="V6768" s="42"/>
      <c r="W6768" s="42"/>
      <c r="X6768" s="42"/>
      <c r="Y6768" s="42"/>
      <c r="Z6768" s="42"/>
      <c r="AA6768" s="42"/>
      <c r="AB6768" s="42"/>
      <c r="AC6768" s="42"/>
      <c r="AD6768" s="42"/>
      <c r="AE6768" s="42"/>
      <c r="AT6768" s="20" t="s">
        <v>250</v>
      </c>
      <c r="AU6768" s="20" t="s">
        <v>93</v>
      </c>
    </row>
    <row r="6769" s="13" customFormat="1">
      <c r="A6769" s="13"/>
      <c r="B6769" s="236"/>
      <c r="C6769" s="237"/>
      <c r="D6769" s="238" t="s">
        <v>252</v>
      </c>
      <c r="E6769" s="239" t="s">
        <v>39</v>
      </c>
      <c r="F6769" s="240" t="s">
        <v>1479</v>
      </c>
      <c r="G6769" s="237"/>
      <c r="H6769" s="239" t="s">
        <v>39</v>
      </c>
      <c r="I6769" s="241"/>
      <c r="J6769" s="237"/>
      <c r="K6769" s="237"/>
      <c r="L6769" s="242"/>
      <c r="M6769" s="243"/>
      <c r="N6769" s="244"/>
      <c r="O6769" s="244"/>
      <c r="P6769" s="244"/>
      <c r="Q6769" s="244"/>
      <c r="R6769" s="244"/>
      <c r="S6769" s="244"/>
      <c r="T6769" s="245"/>
      <c r="U6769" s="13"/>
      <c r="V6769" s="13"/>
      <c r="W6769" s="13"/>
      <c r="X6769" s="13"/>
      <c r="Y6769" s="13"/>
      <c r="Z6769" s="13"/>
      <c r="AA6769" s="13"/>
      <c r="AB6769" s="13"/>
      <c r="AC6769" s="13"/>
      <c r="AD6769" s="13"/>
      <c r="AE6769" s="13"/>
      <c r="AT6769" s="246" t="s">
        <v>252</v>
      </c>
      <c r="AU6769" s="246" t="s">
        <v>93</v>
      </c>
      <c r="AV6769" s="13" t="s">
        <v>23</v>
      </c>
      <c r="AW6769" s="13" t="s">
        <v>46</v>
      </c>
      <c r="AX6769" s="13" t="s">
        <v>85</v>
      </c>
      <c r="AY6769" s="246" t="s">
        <v>241</v>
      </c>
    </row>
    <row r="6770" s="13" customFormat="1">
      <c r="A6770" s="13"/>
      <c r="B6770" s="236"/>
      <c r="C6770" s="237"/>
      <c r="D6770" s="238" t="s">
        <v>252</v>
      </c>
      <c r="E6770" s="239" t="s">
        <v>39</v>
      </c>
      <c r="F6770" s="240" t="s">
        <v>1480</v>
      </c>
      <c r="G6770" s="237"/>
      <c r="H6770" s="239" t="s">
        <v>39</v>
      </c>
      <c r="I6770" s="241"/>
      <c r="J6770" s="237"/>
      <c r="K6770" s="237"/>
      <c r="L6770" s="242"/>
      <c r="M6770" s="243"/>
      <c r="N6770" s="244"/>
      <c r="O6770" s="244"/>
      <c r="P6770" s="244"/>
      <c r="Q6770" s="244"/>
      <c r="R6770" s="244"/>
      <c r="S6770" s="244"/>
      <c r="T6770" s="245"/>
      <c r="U6770" s="13"/>
      <c r="V6770" s="13"/>
      <c r="W6770" s="13"/>
      <c r="X6770" s="13"/>
      <c r="Y6770" s="13"/>
      <c r="Z6770" s="13"/>
      <c r="AA6770" s="13"/>
      <c r="AB6770" s="13"/>
      <c r="AC6770" s="13"/>
      <c r="AD6770" s="13"/>
      <c r="AE6770" s="13"/>
      <c r="AT6770" s="246" t="s">
        <v>252</v>
      </c>
      <c r="AU6770" s="246" t="s">
        <v>93</v>
      </c>
      <c r="AV6770" s="13" t="s">
        <v>23</v>
      </c>
      <c r="AW6770" s="13" t="s">
        <v>46</v>
      </c>
      <c r="AX6770" s="13" t="s">
        <v>85</v>
      </c>
      <c r="AY6770" s="246" t="s">
        <v>241</v>
      </c>
    </row>
    <row r="6771" s="14" customFormat="1">
      <c r="A6771" s="14"/>
      <c r="B6771" s="247"/>
      <c r="C6771" s="248"/>
      <c r="D6771" s="238" t="s">
        <v>252</v>
      </c>
      <c r="E6771" s="249" t="s">
        <v>39</v>
      </c>
      <c r="F6771" s="250" t="s">
        <v>6185</v>
      </c>
      <c r="G6771" s="248"/>
      <c r="H6771" s="251">
        <v>26.399999999999999</v>
      </c>
      <c r="I6771" s="252"/>
      <c r="J6771" s="248"/>
      <c r="K6771" s="248"/>
      <c r="L6771" s="253"/>
      <c r="M6771" s="254"/>
      <c r="N6771" s="255"/>
      <c r="O6771" s="255"/>
      <c r="P6771" s="255"/>
      <c r="Q6771" s="255"/>
      <c r="R6771" s="255"/>
      <c r="S6771" s="255"/>
      <c r="T6771" s="256"/>
      <c r="U6771" s="14"/>
      <c r="V6771" s="14"/>
      <c r="W6771" s="14"/>
      <c r="X6771" s="14"/>
      <c r="Y6771" s="14"/>
      <c r="Z6771" s="14"/>
      <c r="AA6771" s="14"/>
      <c r="AB6771" s="14"/>
      <c r="AC6771" s="14"/>
      <c r="AD6771" s="14"/>
      <c r="AE6771" s="14"/>
      <c r="AT6771" s="257" t="s">
        <v>252</v>
      </c>
      <c r="AU6771" s="257" t="s">
        <v>93</v>
      </c>
      <c r="AV6771" s="14" t="s">
        <v>93</v>
      </c>
      <c r="AW6771" s="14" t="s">
        <v>46</v>
      </c>
      <c r="AX6771" s="14" t="s">
        <v>85</v>
      </c>
      <c r="AY6771" s="257" t="s">
        <v>241</v>
      </c>
    </row>
    <row r="6772" s="13" customFormat="1">
      <c r="A6772" s="13"/>
      <c r="B6772" s="236"/>
      <c r="C6772" s="237"/>
      <c r="D6772" s="238" t="s">
        <v>252</v>
      </c>
      <c r="E6772" s="239" t="s">
        <v>39</v>
      </c>
      <c r="F6772" s="240" t="s">
        <v>1488</v>
      </c>
      <c r="G6772" s="237"/>
      <c r="H6772" s="239" t="s">
        <v>39</v>
      </c>
      <c r="I6772" s="241"/>
      <c r="J6772" s="237"/>
      <c r="K6772" s="237"/>
      <c r="L6772" s="242"/>
      <c r="M6772" s="243"/>
      <c r="N6772" s="244"/>
      <c r="O6772" s="244"/>
      <c r="P6772" s="244"/>
      <c r="Q6772" s="244"/>
      <c r="R6772" s="244"/>
      <c r="S6772" s="244"/>
      <c r="T6772" s="245"/>
      <c r="U6772" s="13"/>
      <c r="V6772" s="13"/>
      <c r="W6772" s="13"/>
      <c r="X6772" s="13"/>
      <c r="Y6772" s="13"/>
      <c r="Z6772" s="13"/>
      <c r="AA6772" s="13"/>
      <c r="AB6772" s="13"/>
      <c r="AC6772" s="13"/>
      <c r="AD6772" s="13"/>
      <c r="AE6772" s="13"/>
      <c r="AT6772" s="246" t="s">
        <v>252</v>
      </c>
      <c r="AU6772" s="246" t="s">
        <v>93</v>
      </c>
      <c r="AV6772" s="13" t="s">
        <v>23</v>
      </c>
      <c r="AW6772" s="13" t="s">
        <v>46</v>
      </c>
      <c r="AX6772" s="13" t="s">
        <v>85</v>
      </c>
      <c r="AY6772" s="246" t="s">
        <v>241</v>
      </c>
    </row>
    <row r="6773" s="14" customFormat="1">
      <c r="A6773" s="14"/>
      <c r="B6773" s="247"/>
      <c r="C6773" s="248"/>
      <c r="D6773" s="238" t="s">
        <v>252</v>
      </c>
      <c r="E6773" s="249" t="s">
        <v>39</v>
      </c>
      <c r="F6773" s="250" t="s">
        <v>6186</v>
      </c>
      <c r="G6773" s="248"/>
      <c r="H6773" s="251">
        <v>31.899999999999999</v>
      </c>
      <c r="I6773" s="252"/>
      <c r="J6773" s="248"/>
      <c r="K6773" s="248"/>
      <c r="L6773" s="253"/>
      <c r="M6773" s="254"/>
      <c r="N6773" s="255"/>
      <c r="O6773" s="255"/>
      <c r="P6773" s="255"/>
      <c r="Q6773" s="255"/>
      <c r="R6773" s="255"/>
      <c r="S6773" s="255"/>
      <c r="T6773" s="256"/>
      <c r="U6773" s="14"/>
      <c r="V6773" s="14"/>
      <c r="W6773" s="14"/>
      <c r="X6773" s="14"/>
      <c r="Y6773" s="14"/>
      <c r="Z6773" s="14"/>
      <c r="AA6773" s="14"/>
      <c r="AB6773" s="14"/>
      <c r="AC6773" s="14"/>
      <c r="AD6773" s="14"/>
      <c r="AE6773" s="14"/>
      <c r="AT6773" s="257" t="s">
        <v>252</v>
      </c>
      <c r="AU6773" s="257" t="s">
        <v>93</v>
      </c>
      <c r="AV6773" s="14" t="s">
        <v>93</v>
      </c>
      <c r="AW6773" s="14" t="s">
        <v>46</v>
      </c>
      <c r="AX6773" s="14" t="s">
        <v>85</v>
      </c>
      <c r="AY6773" s="257" t="s">
        <v>241</v>
      </c>
    </row>
    <row r="6774" s="13" customFormat="1">
      <c r="A6774" s="13"/>
      <c r="B6774" s="236"/>
      <c r="C6774" s="237"/>
      <c r="D6774" s="238" t="s">
        <v>252</v>
      </c>
      <c r="E6774" s="239" t="s">
        <v>39</v>
      </c>
      <c r="F6774" s="240" t="s">
        <v>1493</v>
      </c>
      <c r="G6774" s="237"/>
      <c r="H6774" s="239" t="s">
        <v>39</v>
      </c>
      <c r="I6774" s="241"/>
      <c r="J6774" s="237"/>
      <c r="K6774" s="237"/>
      <c r="L6774" s="242"/>
      <c r="M6774" s="243"/>
      <c r="N6774" s="244"/>
      <c r="O6774" s="244"/>
      <c r="P6774" s="244"/>
      <c r="Q6774" s="244"/>
      <c r="R6774" s="244"/>
      <c r="S6774" s="244"/>
      <c r="T6774" s="245"/>
      <c r="U6774" s="13"/>
      <c r="V6774" s="13"/>
      <c r="W6774" s="13"/>
      <c r="X6774" s="13"/>
      <c r="Y6774" s="13"/>
      <c r="Z6774" s="13"/>
      <c r="AA6774" s="13"/>
      <c r="AB6774" s="13"/>
      <c r="AC6774" s="13"/>
      <c r="AD6774" s="13"/>
      <c r="AE6774" s="13"/>
      <c r="AT6774" s="246" t="s">
        <v>252</v>
      </c>
      <c r="AU6774" s="246" t="s">
        <v>93</v>
      </c>
      <c r="AV6774" s="13" t="s">
        <v>23</v>
      </c>
      <c r="AW6774" s="13" t="s">
        <v>46</v>
      </c>
      <c r="AX6774" s="13" t="s">
        <v>85</v>
      </c>
      <c r="AY6774" s="246" t="s">
        <v>241</v>
      </c>
    </row>
    <row r="6775" s="14" customFormat="1">
      <c r="A6775" s="14"/>
      <c r="B6775" s="247"/>
      <c r="C6775" s="248"/>
      <c r="D6775" s="238" t="s">
        <v>252</v>
      </c>
      <c r="E6775" s="249" t="s">
        <v>39</v>
      </c>
      <c r="F6775" s="250" t="s">
        <v>6187</v>
      </c>
      <c r="G6775" s="248"/>
      <c r="H6775" s="251">
        <v>21.600000000000001</v>
      </c>
      <c r="I6775" s="252"/>
      <c r="J6775" s="248"/>
      <c r="K6775" s="248"/>
      <c r="L6775" s="253"/>
      <c r="M6775" s="254"/>
      <c r="N6775" s="255"/>
      <c r="O6775" s="255"/>
      <c r="P6775" s="255"/>
      <c r="Q6775" s="255"/>
      <c r="R6775" s="255"/>
      <c r="S6775" s="255"/>
      <c r="T6775" s="256"/>
      <c r="U6775" s="14"/>
      <c r="V6775" s="14"/>
      <c r="W6775" s="14"/>
      <c r="X6775" s="14"/>
      <c r="Y6775" s="14"/>
      <c r="Z6775" s="14"/>
      <c r="AA6775" s="14"/>
      <c r="AB6775" s="14"/>
      <c r="AC6775" s="14"/>
      <c r="AD6775" s="14"/>
      <c r="AE6775" s="14"/>
      <c r="AT6775" s="257" t="s">
        <v>252</v>
      </c>
      <c r="AU6775" s="257" t="s">
        <v>93</v>
      </c>
      <c r="AV6775" s="14" t="s">
        <v>93</v>
      </c>
      <c r="AW6775" s="14" t="s">
        <v>46</v>
      </c>
      <c r="AX6775" s="14" t="s">
        <v>85</v>
      </c>
      <c r="AY6775" s="257" t="s">
        <v>241</v>
      </c>
    </row>
    <row r="6776" s="15" customFormat="1">
      <c r="A6776" s="15"/>
      <c r="B6776" s="258"/>
      <c r="C6776" s="259"/>
      <c r="D6776" s="238" t="s">
        <v>252</v>
      </c>
      <c r="E6776" s="260" t="s">
        <v>39</v>
      </c>
      <c r="F6776" s="261" t="s">
        <v>274</v>
      </c>
      <c r="G6776" s="259"/>
      <c r="H6776" s="262">
        <v>79.900000000000006</v>
      </c>
      <c r="I6776" s="263"/>
      <c r="J6776" s="259"/>
      <c r="K6776" s="259"/>
      <c r="L6776" s="264"/>
      <c r="M6776" s="265"/>
      <c r="N6776" s="266"/>
      <c r="O6776" s="266"/>
      <c r="P6776" s="266"/>
      <c r="Q6776" s="266"/>
      <c r="R6776" s="266"/>
      <c r="S6776" s="266"/>
      <c r="T6776" s="267"/>
      <c r="U6776" s="15"/>
      <c r="V6776" s="15"/>
      <c r="W6776" s="15"/>
      <c r="X6776" s="15"/>
      <c r="Y6776" s="15"/>
      <c r="Z6776" s="15"/>
      <c r="AA6776" s="15"/>
      <c r="AB6776" s="15"/>
      <c r="AC6776" s="15"/>
      <c r="AD6776" s="15"/>
      <c r="AE6776" s="15"/>
      <c r="AT6776" s="268" t="s">
        <v>252</v>
      </c>
      <c r="AU6776" s="268" t="s">
        <v>93</v>
      </c>
      <c r="AV6776" s="15" t="s">
        <v>248</v>
      </c>
      <c r="AW6776" s="15" t="s">
        <v>46</v>
      </c>
      <c r="AX6776" s="15" t="s">
        <v>23</v>
      </c>
      <c r="AY6776" s="268" t="s">
        <v>241</v>
      </c>
    </row>
    <row r="6777" s="2" customFormat="1" ht="16.5" customHeight="1">
      <c r="A6777" s="42"/>
      <c r="B6777" s="43"/>
      <c r="C6777" s="280" t="s">
        <v>6188</v>
      </c>
      <c r="D6777" s="280" t="s">
        <v>463</v>
      </c>
      <c r="E6777" s="281" t="s">
        <v>6189</v>
      </c>
      <c r="F6777" s="282" t="s">
        <v>6190</v>
      </c>
      <c r="G6777" s="283" t="s">
        <v>561</v>
      </c>
      <c r="H6777" s="284">
        <v>24</v>
      </c>
      <c r="I6777" s="285"/>
      <c r="J6777" s="286">
        <f>ROUND(I6777*H6777,2)</f>
        <v>0</v>
      </c>
      <c r="K6777" s="282" t="s">
        <v>39</v>
      </c>
      <c r="L6777" s="287"/>
      <c r="M6777" s="288" t="s">
        <v>39</v>
      </c>
      <c r="N6777" s="289" t="s">
        <v>56</v>
      </c>
      <c r="O6777" s="88"/>
      <c r="P6777" s="227">
        <f>O6777*H6777</f>
        <v>0</v>
      </c>
      <c r="Q6777" s="227">
        <v>0.012449999999999999</v>
      </c>
      <c r="R6777" s="227">
        <f>Q6777*H6777</f>
        <v>0.29879999999999995</v>
      </c>
      <c r="S6777" s="227">
        <v>0</v>
      </c>
      <c r="T6777" s="228">
        <f>S6777*H6777</f>
        <v>0</v>
      </c>
      <c r="U6777" s="42"/>
      <c r="V6777" s="42"/>
      <c r="W6777" s="42"/>
      <c r="X6777" s="42"/>
      <c r="Y6777" s="42"/>
      <c r="Z6777" s="42"/>
      <c r="AA6777" s="42"/>
      <c r="AB6777" s="42"/>
      <c r="AC6777" s="42"/>
      <c r="AD6777" s="42"/>
      <c r="AE6777" s="42"/>
      <c r="AR6777" s="229" t="s">
        <v>660</v>
      </c>
      <c r="AT6777" s="229" t="s">
        <v>463</v>
      </c>
      <c r="AU6777" s="229" t="s">
        <v>93</v>
      </c>
      <c r="AY6777" s="20" t="s">
        <v>241</v>
      </c>
      <c r="BE6777" s="230">
        <f>IF(N6777="základní",J6777,0)</f>
        <v>0</v>
      </c>
      <c r="BF6777" s="230">
        <f>IF(N6777="snížená",J6777,0)</f>
        <v>0</v>
      </c>
      <c r="BG6777" s="230">
        <f>IF(N6777="zákl. přenesená",J6777,0)</f>
        <v>0</v>
      </c>
      <c r="BH6777" s="230">
        <f>IF(N6777="sníž. přenesená",J6777,0)</f>
        <v>0</v>
      </c>
      <c r="BI6777" s="230">
        <f>IF(N6777="nulová",J6777,0)</f>
        <v>0</v>
      </c>
      <c r="BJ6777" s="20" t="s">
        <v>23</v>
      </c>
      <c r="BK6777" s="230">
        <f>ROUND(I6777*H6777,2)</f>
        <v>0</v>
      </c>
      <c r="BL6777" s="20" t="s">
        <v>462</v>
      </c>
      <c r="BM6777" s="229" t="s">
        <v>6191</v>
      </c>
    </row>
    <row r="6778" s="13" customFormat="1">
      <c r="A6778" s="13"/>
      <c r="B6778" s="236"/>
      <c r="C6778" s="237"/>
      <c r="D6778" s="238" t="s">
        <v>252</v>
      </c>
      <c r="E6778" s="239" t="s">
        <v>39</v>
      </c>
      <c r="F6778" s="240" t="s">
        <v>1493</v>
      </c>
      <c r="G6778" s="237"/>
      <c r="H6778" s="239" t="s">
        <v>39</v>
      </c>
      <c r="I6778" s="241"/>
      <c r="J6778" s="237"/>
      <c r="K6778" s="237"/>
      <c r="L6778" s="242"/>
      <c r="M6778" s="243"/>
      <c r="N6778" s="244"/>
      <c r="O6778" s="244"/>
      <c r="P6778" s="244"/>
      <c r="Q6778" s="244"/>
      <c r="R6778" s="244"/>
      <c r="S6778" s="244"/>
      <c r="T6778" s="245"/>
      <c r="U6778" s="13"/>
      <c r="V6778" s="13"/>
      <c r="W6778" s="13"/>
      <c r="X6778" s="13"/>
      <c r="Y6778" s="13"/>
      <c r="Z6778" s="13"/>
      <c r="AA6778" s="13"/>
      <c r="AB6778" s="13"/>
      <c r="AC6778" s="13"/>
      <c r="AD6778" s="13"/>
      <c r="AE6778" s="13"/>
      <c r="AT6778" s="246" t="s">
        <v>252</v>
      </c>
      <c r="AU6778" s="246" t="s">
        <v>93</v>
      </c>
      <c r="AV6778" s="13" t="s">
        <v>23</v>
      </c>
      <c r="AW6778" s="13" t="s">
        <v>46</v>
      </c>
      <c r="AX6778" s="13" t="s">
        <v>85</v>
      </c>
      <c r="AY6778" s="246" t="s">
        <v>241</v>
      </c>
    </row>
    <row r="6779" s="14" customFormat="1">
      <c r="A6779" s="14"/>
      <c r="B6779" s="247"/>
      <c r="C6779" s="248"/>
      <c r="D6779" s="238" t="s">
        <v>252</v>
      </c>
      <c r="E6779" s="249" t="s">
        <v>39</v>
      </c>
      <c r="F6779" s="250" t="s">
        <v>6192</v>
      </c>
      <c r="G6779" s="248"/>
      <c r="H6779" s="251">
        <v>24</v>
      </c>
      <c r="I6779" s="252"/>
      <c r="J6779" s="248"/>
      <c r="K6779" s="248"/>
      <c r="L6779" s="253"/>
      <c r="M6779" s="254"/>
      <c r="N6779" s="255"/>
      <c r="O6779" s="255"/>
      <c r="P6779" s="255"/>
      <c r="Q6779" s="255"/>
      <c r="R6779" s="255"/>
      <c r="S6779" s="255"/>
      <c r="T6779" s="256"/>
      <c r="U6779" s="14"/>
      <c r="V6779" s="14"/>
      <c r="W6779" s="14"/>
      <c r="X6779" s="14"/>
      <c r="Y6779" s="14"/>
      <c r="Z6779" s="14"/>
      <c r="AA6779" s="14"/>
      <c r="AB6779" s="14"/>
      <c r="AC6779" s="14"/>
      <c r="AD6779" s="14"/>
      <c r="AE6779" s="14"/>
      <c r="AT6779" s="257" t="s">
        <v>252</v>
      </c>
      <c r="AU6779" s="257" t="s">
        <v>93</v>
      </c>
      <c r="AV6779" s="14" t="s">
        <v>93</v>
      </c>
      <c r="AW6779" s="14" t="s">
        <v>46</v>
      </c>
      <c r="AX6779" s="14" t="s">
        <v>23</v>
      </c>
      <c r="AY6779" s="257" t="s">
        <v>241</v>
      </c>
    </row>
    <row r="6780" s="2" customFormat="1" ht="16.5" customHeight="1">
      <c r="A6780" s="42"/>
      <c r="B6780" s="43"/>
      <c r="C6780" s="280" t="s">
        <v>6193</v>
      </c>
      <c r="D6780" s="280" t="s">
        <v>463</v>
      </c>
      <c r="E6780" s="281" t="s">
        <v>6194</v>
      </c>
      <c r="F6780" s="282" t="s">
        <v>6195</v>
      </c>
      <c r="G6780" s="283" t="s">
        <v>561</v>
      </c>
      <c r="H6780" s="284">
        <v>53</v>
      </c>
      <c r="I6780" s="285"/>
      <c r="J6780" s="286">
        <f>ROUND(I6780*H6780,2)</f>
        <v>0</v>
      </c>
      <c r="K6780" s="282" t="s">
        <v>39</v>
      </c>
      <c r="L6780" s="287"/>
      <c r="M6780" s="288" t="s">
        <v>39</v>
      </c>
      <c r="N6780" s="289" t="s">
        <v>56</v>
      </c>
      <c r="O6780" s="88"/>
      <c r="P6780" s="227">
        <f>O6780*H6780</f>
        <v>0</v>
      </c>
      <c r="Q6780" s="227">
        <v>0.0152166722</v>
      </c>
      <c r="R6780" s="227">
        <f>Q6780*H6780</f>
        <v>0.80648362659999995</v>
      </c>
      <c r="S6780" s="227">
        <v>0</v>
      </c>
      <c r="T6780" s="228">
        <f>S6780*H6780</f>
        <v>0</v>
      </c>
      <c r="U6780" s="42"/>
      <c r="V6780" s="42"/>
      <c r="W6780" s="42"/>
      <c r="X6780" s="42"/>
      <c r="Y6780" s="42"/>
      <c r="Z6780" s="42"/>
      <c r="AA6780" s="42"/>
      <c r="AB6780" s="42"/>
      <c r="AC6780" s="42"/>
      <c r="AD6780" s="42"/>
      <c r="AE6780" s="42"/>
      <c r="AR6780" s="229" t="s">
        <v>660</v>
      </c>
      <c r="AT6780" s="229" t="s">
        <v>463</v>
      </c>
      <c r="AU6780" s="229" t="s">
        <v>93</v>
      </c>
      <c r="AY6780" s="20" t="s">
        <v>241</v>
      </c>
      <c r="BE6780" s="230">
        <f>IF(N6780="základní",J6780,0)</f>
        <v>0</v>
      </c>
      <c r="BF6780" s="230">
        <f>IF(N6780="snížená",J6780,0)</f>
        <v>0</v>
      </c>
      <c r="BG6780" s="230">
        <f>IF(N6780="zákl. přenesená",J6780,0)</f>
        <v>0</v>
      </c>
      <c r="BH6780" s="230">
        <f>IF(N6780="sníž. přenesená",J6780,0)</f>
        <v>0</v>
      </c>
      <c r="BI6780" s="230">
        <f>IF(N6780="nulová",J6780,0)</f>
        <v>0</v>
      </c>
      <c r="BJ6780" s="20" t="s">
        <v>23</v>
      </c>
      <c r="BK6780" s="230">
        <f>ROUND(I6780*H6780,2)</f>
        <v>0</v>
      </c>
      <c r="BL6780" s="20" t="s">
        <v>462</v>
      </c>
      <c r="BM6780" s="229" t="s">
        <v>6196</v>
      </c>
    </row>
    <row r="6781" s="13" customFormat="1">
      <c r="A6781" s="13"/>
      <c r="B6781" s="236"/>
      <c r="C6781" s="237"/>
      <c r="D6781" s="238" t="s">
        <v>252</v>
      </c>
      <c r="E6781" s="239" t="s">
        <v>39</v>
      </c>
      <c r="F6781" s="240" t="s">
        <v>1480</v>
      </c>
      <c r="G6781" s="237"/>
      <c r="H6781" s="239" t="s">
        <v>39</v>
      </c>
      <c r="I6781" s="241"/>
      <c r="J6781" s="237"/>
      <c r="K6781" s="237"/>
      <c r="L6781" s="242"/>
      <c r="M6781" s="243"/>
      <c r="N6781" s="244"/>
      <c r="O6781" s="244"/>
      <c r="P6781" s="244"/>
      <c r="Q6781" s="244"/>
      <c r="R6781" s="244"/>
      <c r="S6781" s="244"/>
      <c r="T6781" s="245"/>
      <c r="U6781" s="13"/>
      <c r="V6781" s="13"/>
      <c r="W6781" s="13"/>
      <c r="X6781" s="13"/>
      <c r="Y6781" s="13"/>
      <c r="Z6781" s="13"/>
      <c r="AA6781" s="13"/>
      <c r="AB6781" s="13"/>
      <c r="AC6781" s="13"/>
      <c r="AD6781" s="13"/>
      <c r="AE6781" s="13"/>
      <c r="AT6781" s="246" t="s">
        <v>252</v>
      </c>
      <c r="AU6781" s="246" t="s">
        <v>93</v>
      </c>
      <c r="AV6781" s="13" t="s">
        <v>23</v>
      </c>
      <c r="AW6781" s="13" t="s">
        <v>46</v>
      </c>
      <c r="AX6781" s="13" t="s">
        <v>85</v>
      </c>
      <c r="AY6781" s="246" t="s">
        <v>241</v>
      </c>
    </row>
    <row r="6782" s="14" customFormat="1">
      <c r="A6782" s="14"/>
      <c r="B6782" s="247"/>
      <c r="C6782" s="248"/>
      <c r="D6782" s="238" t="s">
        <v>252</v>
      </c>
      <c r="E6782" s="249" t="s">
        <v>39</v>
      </c>
      <c r="F6782" s="250" t="s">
        <v>6192</v>
      </c>
      <c r="G6782" s="248"/>
      <c r="H6782" s="251">
        <v>24</v>
      </c>
      <c r="I6782" s="252"/>
      <c r="J6782" s="248"/>
      <c r="K6782" s="248"/>
      <c r="L6782" s="253"/>
      <c r="M6782" s="254"/>
      <c r="N6782" s="255"/>
      <c r="O6782" s="255"/>
      <c r="P6782" s="255"/>
      <c r="Q6782" s="255"/>
      <c r="R6782" s="255"/>
      <c r="S6782" s="255"/>
      <c r="T6782" s="256"/>
      <c r="U6782" s="14"/>
      <c r="V6782" s="14"/>
      <c r="W6782" s="14"/>
      <c r="X6782" s="14"/>
      <c r="Y6782" s="14"/>
      <c r="Z6782" s="14"/>
      <c r="AA6782" s="14"/>
      <c r="AB6782" s="14"/>
      <c r="AC6782" s="14"/>
      <c r="AD6782" s="14"/>
      <c r="AE6782" s="14"/>
      <c r="AT6782" s="257" t="s">
        <v>252</v>
      </c>
      <c r="AU6782" s="257" t="s">
        <v>93</v>
      </c>
      <c r="AV6782" s="14" t="s">
        <v>93</v>
      </c>
      <c r="AW6782" s="14" t="s">
        <v>46</v>
      </c>
      <c r="AX6782" s="14" t="s">
        <v>85</v>
      </c>
      <c r="AY6782" s="257" t="s">
        <v>241</v>
      </c>
    </row>
    <row r="6783" s="13" customFormat="1">
      <c r="A6783" s="13"/>
      <c r="B6783" s="236"/>
      <c r="C6783" s="237"/>
      <c r="D6783" s="238" t="s">
        <v>252</v>
      </c>
      <c r="E6783" s="239" t="s">
        <v>39</v>
      </c>
      <c r="F6783" s="240" t="s">
        <v>1488</v>
      </c>
      <c r="G6783" s="237"/>
      <c r="H6783" s="239" t="s">
        <v>39</v>
      </c>
      <c r="I6783" s="241"/>
      <c r="J6783" s="237"/>
      <c r="K6783" s="237"/>
      <c r="L6783" s="242"/>
      <c r="M6783" s="243"/>
      <c r="N6783" s="244"/>
      <c r="O6783" s="244"/>
      <c r="P6783" s="244"/>
      <c r="Q6783" s="244"/>
      <c r="R6783" s="244"/>
      <c r="S6783" s="244"/>
      <c r="T6783" s="245"/>
      <c r="U6783" s="13"/>
      <c r="V6783" s="13"/>
      <c r="W6783" s="13"/>
      <c r="X6783" s="13"/>
      <c r="Y6783" s="13"/>
      <c r="Z6783" s="13"/>
      <c r="AA6783" s="13"/>
      <c r="AB6783" s="13"/>
      <c r="AC6783" s="13"/>
      <c r="AD6783" s="13"/>
      <c r="AE6783" s="13"/>
      <c r="AT6783" s="246" t="s">
        <v>252</v>
      </c>
      <c r="AU6783" s="246" t="s">
        <v>93</v>
      </c>
      <c r="AV6783" s="13" t="s">
        <v>23</v>
      </c>
      <c r="AW6783" s="13" t="s">
        <v>46</v>
      </c>
      <c r="AX6783" s="13" t="s">
        <v>85</v>
      </c>
      <c r="AY6783" s="246" t="s">
        <v>241</v>
      </c>
    </row>
    <row r="6784" s="14" customFormat="1">
      <c r="A6784" s="14"/>
      <c r="B6784" s="247"/>
      <c r="C6784" s="248"/>
      <c r="D6784" s="238" t="s">
        <v>252</v>
      </c>
      <c r="E6784" s="249" t="s">
        <v>39</v>
      </c>
      <c r="F6784" s="250" t="s">
        <v>6197</v>
      </c>
      <c r="G6784" s="248"/>
      <c r="H6784" s="251">
        <v>29</v>
      </c>
      <c r="I6784" s="252"/>
      <c r="J6784" s="248"/>
      <c r="K6784" s="248"/>
      <c r="L6784" s="253"/>
      <c r="M6784" s="254"/>
      <c r="N6784" s="255"/>
      <c r="O6784" s="255"/>
      <c r="P6784" s="255"/>
      <c r="Q6784" s="255"/>
      <c r="R6784" s="255"/>
      <c r="S6784" s="255"/>
      <c r="T6784" s="256"/>
      <c r="U6784" s="14"/>
      <c r="V6784" s="14"/>
      <c r="W6784" s="14"/>
      <c r="X6784" s="14"/>
      <c r="Y6784" s="14"/>
      <c r="Z6784" s="14"/>
      <c r="AA6784" s="14"/>
      <c r="AB6784" s="14"/>
      <c r="AC6784" s="14"/>
      <c r="AD6784" s="14"/>
      <c r="AE6784" s="14"/>
      <c r="AT6784" s="257" t="s">
        <v>252</v>
      </c>
      <c r="AU6784" s="257" t="s">
        <v>93</v>
      </c>
      <c r="AV6784" s="14" t="s">
        <v>93</v>
      </c>
      <c r="AW6784" s="14" t="s">
        <v>46</v>
      </c>
      <c r="AX6784" s="14" t="s">
        <v>85</v>
      </c>
      <c r="AY6784" s="257" t="s">
        <v>241</v>
      </c>
    </row>
    <row r="6785" s="15" customFormat="1">
      <c r="A6785" s="15"/>
      <c r="B6785" s="258"/>
      <c r="C6785" s="259"/>
      <c r="D6785" s="238" t="s">
        <v>252</v>
      </c>
      <c r="E6785" s="260" t="s">
        <v>39</v>
      </c>
      <c r="F6785" s="261" t="s">
        <v>274</v>
      </c>
      <c r="G6785" s="259"/>
      <c r="H6785" s="262">
        <v>53</v>
      </c>
      <c r="I6785" s="263"/>
      <c r="J6785" s="259"/>
      <c r="K6785" s="259"/>
      <c r="L6785" s="264"/>
      <c r="M6785" s="265"/>
      <c r="N6785" s="266"/>
      <c r="O6785" s="266"/>
      <c r="P6785" s="266"/>
      <c r="Q6785" s="266"/>
      <c r="R6785" s="266"/>
      <c r="S6785" s="266"/>
      <c r="T6785" s="267"/>
      <c r="U6785" s="15"/>
      <c r="V6785" s="15"/>
      <c r="W6785" s="15"/>
      <c r="X6785" s="15"/>
      <c r="Y6785" s="15"/>
      <c r="Z6785" s="15"/>
      <c r="AA6785" s="15"/>
      <c r="AB6785" s="15"/>
      <c r="AC6785" s="15"/>
      <c r="AD6785" s="15"/>
      <c r="AE6785" s="15"/>
      <c r="AT6785" s="268" t="s">
        <v>252</v>
      </c>
      <c r="AU6785" s="268" t="s">
        <v>93</v>
      </c>
      <c r="AV6785" s="15" t="s">
        <v>248</v>
      </c>
      <c r="AW6785" s="15" t="s">
        <v>46</v>
      </c>
      <c r="AX6785" s="15" t="s">
        <v>23</v>
      </c>
      <c r="AY6785" s="268" t="s">
        <v>241</v>
      </c>
    </row>
    <row r="6786" s="2" customFormat="1" ht="24.15" customHeight="1">
      <c r="A6786" s="42"/>
      <c r="B6786" s="43"/>
      <c r="C6786" s="218" t="s">
        <v>6198</v>
      </c>
      <c r="D6786" s="218" t="s">
        <v>243</v>
      </c>
      <c r="E6786" s="219" t="s">
        <v>6199</v>
      </c>
      <c r="F6786" s="220" t="s">
        <v>6200</v>
      </c>
      <c r="G6786" s="221" t="s">
        <v>5959</v>
      </c>
      <c r="H6786" s="222">
        <v>3</v>
      </c>
      <c r="I6786" s="223"/>
      <c r="J6786" s="224">
        <f>ROUND(I6786*H6786,2)</f>
        <v>0</v>
      </c>
      <c r="K6786" s="220" t="s">
        <v>39</v>
      </c>
      <c r="L6786" s="48"/>
      <c r="M6786" s="225" t="s">
        <v>39</v>
      </c>
      <c r="N6786" s="226" t="s">
        <v>56</v>
      </c>
      <c r="O6786" s="88"/>
      <c r="P6786" s="227">
        <f>O6786*H6786</f>
        <v>0</v>
      </c>
      <c r="Q6786" s="227">
        <v>0.010019999999999999</v>
      </c>
      <c r="R6786" s="227">
        <f>Q6786*H6786</f>
        <v>0.030059999999999996</v>
      </c>
      <c r="S6786" s="227">
        <v>0</v>
      </c>
      <c r="T6786" s="228">
        <f>S6786*H6786</f>
        <v>0</v>
      </c>
      <c r="U6786" s="42"/>
      <c r="V6786" s="42"/>
      <c r="W6786" s="42"/>
      <c r="X6786" s="42"/>
      <c r="Y6786" s="42"/>
      <c r="Z6786" s="42"/>
      <c r="AA6786" s="42"/>
      <c r="AB6786" s="42"/>
      <c r="AC6786" s="42"/>
      <c r="AD6786" s="42"/>
      <c r="AE6786" s="42"/>
      <c r="AR6786" s="229" t="s">
        <v>462</v>
      </c>
      <c r="AT6786" s="229" t="s">
        <v>243</v>
      </c>
      <c r="AU6786" s="229" t="s">
        <v>93</v>
      </c>
      <c r="AY6786" s="20" t="s">
        <v>241</v>
      </c>
      <c r="BE6786" s="230">
        <f>IF(N6786="základní",J6786,0)</f>
        <v>0</v>
      </c>
      <c r="BF6786" s="230">
        <f>IF(N6786="snížená",J6786,0)</f>
        <v>0</v>
      </c>
      <c r="BG6786" s="230">
        <f>IF(N6786="zákl. přenesená",J6786,0)</f>
        <v>0</v>
      </c>
      <c r="BH6786" s="230">
        <f>IF(N6786="sníž. přenesená",J6786,0)</f>
        <v>0</v>
      </c>
      <c r="BI6786" s="230">
        <f>IF(N6786="nulová",J6786,0)</f>
        <v>0</v>
      </c>
      <c r="BJ6786" s="20" t="s">
        <v>23</v>
      </c>
      <c r="BK6786" s="230">
        <f>ROUND(I6786*H6786,2)</f>
        <v>0</v>
      </c>
      <c r="BL6786" s="20" t="s">
        <v>462</v>
      </c>
      <c r="BM6786" s="229" t="s">
        <v>6201</v>
      </c>
    </row>
    <row r="6787" s="2" customFormat="1">
      <c r="A6787" s="42"/>
      <c r="B6787" s="43"/>
      <c r="C6787" s="44"/>
      <c r="D6787" s="238" t="s">
        <v>3418</v>
      </c>
      <c r="E6787" s="44"/>
      <c r="F6787" s="290" t="s">
        <v>6115</v>
      </c>
      <c r="G6787" s="44"/>
      <c r="H6787" s="44"/>
      <c r="I6787" s="233"/>
      <c r="J6787" s="44"/>
      <c r="K6787" s="44"/>
      <c r="L6787" s="48"/>
      <c r="M6787" s="234"/>
      <c r="N6787" s="235"/>
      <c r="O6787" s="88"/>
      <c r="P6787" s="88"/>
      <c r="Q6787" s="88"/>
      <c r="R6787" s="88"/>
      <c r="S6787" s="88"/>
      <c r="T6787" s="89"/>
      <c r="U6787" s="42"/>
      <c r="V6787" s="42"/>
      <c r="W6787" s="42"/>
      <c r="X6787" s="42"/>
      <c r="Y6787" s="42"/>
      <c r="Z6787" s="42"/>
      <c r="AA6787" s="42"/>
      <c r="AB6787" s="42"/>
      <c r="AC6787" s="42"/>
      <c r="AD6787" s="42"/>
      <c r="AE6787" s="42"/>
      <c r="AT6787" s="20" t="s">
        <v>3418</v>
      </c>
      <c r="AU6787" s="20" t="s">
        <v>93</v>
      </c>
    </row>
    <row r="6788" s="2" customFormat="1" ht="16.5" customHeight="1">
      <c r="A6788" s="42"/>
      <c r="B6788" s="43"/>
      <c r="C6788" s="218" t="s">
        <v>6202</v>
      </c>
      <c r="D6788" s="218" t="s">
        <v>243</v>
      </c>
      <c r="E6788" s="219" t="s">
        <v>6203</v>
      </c>
      <c r="F6788" s="220" t="s">
        <v>6204</v>
      </c>
      <c r="G6788" s="221" t="s">
        <v>561</v>
      </c>
      <c r="H6788" s="222">
        <v>1</v>
      </c>
      <c r="I6788" s="223"/>
      <c r="J6788" s="224">
        <f>ROUND(I6788*H6788,2)</f>
        <v>0</v>
      </c>
      <c r="K6788" s="220" t="s">
        <v>39</v>
      </c>
      <c r="L6788" s="48"/>
      <c r="M6788" s="225" t="s">
        <v>39</v>
      </c>
      <c r="N6788" s="226" t="s">
        <v>56</v>
      </c>
      <c r="O6788" s="88"/>
      <c r="P6788" s="227">
        <f>O6788*H6788</f>
        <v>0</v>
      </c>
      <c r="Q6788" s="227">
        <v>0.096875199999999995</v>
      </c>
      <c r="R6788" s="227">
        <f>Q6788*H6788</f>
        <v>0.096875199999999995</v>
      </c>
      <c r="S6788" s="227">
        <v>0</v>
      </c>
      <c r="T6788" s="228">
        <f>S6788*H6788</f>
        <v>0</v>
      </c>
      <c r="U6788" s="42"/>
      <c r="V6788" s="42"/>
      <c r="W6788" s="42"/>
      <c r="X6788" s="42"/>
      <c r="Y6788" s="42"/>
      <c r="Z6788" s="42"/>
      <c r="AA6788" s="42"/>
      <c r="AB6788" s="42"/>
      <c r="AC6788" s="42"/>
      <c r="AD6788" s="42"/>
      <c r="AE6788" s="42"/>
      <c r="AR6788" s="229" t="s">
        <v>462</v>
      </c>
      <c r="AT6788" s="229" t="s">
        <v>243</v>
      </c>
      <c r="AU6788" s="229" t="s">
        <v>93</v>
      </c>
      <c r="AY6788" s="20" t="s">
        <v>241</v>
      </c>
      <c r="BE6788" s="230">
        <f>IF(N6788="základní",J6788,0)</f>
        <v>0</v>
      </c>
      <c r="BF6788" s="230">
        <f>IF(N6788="snížená",J6788,0)</f>
        <v>0</v>
      </c>
      <c r="BG6788" s="230">
        <f>IF(N6788="zákl. přenesená",J6788,0)</f>
        <v>0</v>
      </c>
      <c r="BH6788" s="230">
        <f>IF(N6788="sníž. přenesená",J6788,0)</f>
        <v>0</v>
      </c>
      <c r="BI6788" s="230">
        <f>IF(N6788="nulová",J6788,0)</f>
        <v>0</v>
      </c>
      <c r="BJ6788" s="20" t="s">
        <v>23</v>
      </c>
      <c r="BK6788" s="230">
        <f>ROUND(I6788*H6788,2)</f>
        <v>0</v>
      </c>
      <c r="BL6788" s="20" t="s">
        <v>462</v>
      </c>
      <c r="BM6788" s="229" t="s">
        <v>6205</v>
      </c>
    </row>
    <row r="6789" s="2" customFormat="1">
      <c r="A6789" s="42"/>
      <c r="B6789" s="43"/>
      <c r="C6789" s="44"/>
      <c r="D6789" s="238" t="s">
        <v>3418</v>
      </c>
      <c r="E6789" s="44"/>
      <c r="F6789" s="290" t="s">
        <v>6115</v>
      </c>
      <c r="G6789" s="44"/>
      <c r="H6789" s="44"/>
      <c r="I6789" s="233"/>
      <c r="J6789" s="44"/>
      <c r="K6789" s="44"/>
      <c r="L6789" s="48"/>
      <c r="M6789" s="234"/>
      <c r="N6789" s="235"/>
      <c r="O6789" s="88"/>
      <c r="P6789" s="88"/>
      <c r="Q6789" s="88"/>
      <c r="R6789" s="88"/>
      <c r="S6789" s="88"/>
      <c r="T6789" s="89"/>
      <c r="U6789" s="42"/>
      <c r="V6789" s="42"/>
      <c r="W6789" s="42"/>
      <c r="X6789" s="42"/>
      <c r="Y6789" s="42"/>
      <c r="Z6789" s="42"/>
      <c r="AA6789" s="42"/>
      <c r="AB6789" s="42"/>
      <c r="AC6789" s="42"/>
      <c r="AD6789" s="42"/>
      <c r="AE6789" s="42"/>
      <c r="AT6789" s="20" t="s">
        <v>3418</v>
      </c>
      <c r="AU6789" s="20" t="s">
        <v>93</v>
      </c>
    </row>
    <row r="6790" s="2" customFormat="1" ht="16.5" customHeight="1">
      <c r="A6790" s="42"/>
      <c r="B6790" s="43"/>
      <c r="C6790" s="218" t="s">
        <v>6206</v>
      </c>
      <c r="D6790" s="218" t="s">
        <v>243</v>
      </c>
      <c r="E6790" s="219" t="s">
        <v>6207</v>
      </c>
      <c r="F6790" s="220" t="s">
        <v>6208</v>
      </c>
      <c r="G6790" s="221" t="s">
        <v>5959</v>
      </c>
      <c r="H6790" s="222">
        <v>2</v>
      </c>
      <c r="I6790" s="223"/>
      <c r="J6790" s="224">
        <f>ROUND(I6790*H6790,2)</f>
        <v>0</v>
      </c>
      <c r="K6790" s="220" t="s">
        <v>39</v>
      </c>
      <c r="L6790" s="48"/>
      <c r="M6790" s="225" t="s">
        <v>39</v>
      </c>
      <c r="N6790" s="226" t="s">
        <v>56</v>
      </c>
      <c r="O6790" s="88"/>
      <c r="P6790" s="227">
        <f>O6790*H6790</f>
        <v>0</v>
      </c>
      <c r="Q6790" s="227">
        <v>0.030030000000000001</v>
      </c>
      <c r="R6790" s="227">
        <f>Q6790*H6790</f>
        <v>0.060060000000000002</v>
      </c>
      <c r="S6790" s="227">
        <v>0</v>
      </c>
      <c r="T6790" s="228">
        <f>S6790*H6790</f>
        <v>0</v>
      </c>
      <c r="U6790" s="42"/>
      <c r="V6790" s="42"/>
      <c r="W6790" s="42"/>
      <c r="X6790" s="42"/>
      <c r="Y6790" s="42"/>
      <c r="Z6790" s="42"/>
      <c r="AA6790" s="42"/>
      <c r="AB6790" s="42"/>
      <c r="AC6790" s="42"/>
      <c r="AD6790" s="42"/>
      <c r="AE6790" s="42"/>
      <c r="AR6790" s="229" t="s">
        <v>462</v>
      </c>
      <c r="AT6790" s="229" t="s">
        <v>243</v>
      </c>
      <c r="AU6790" s="229" t="s">
        <v>93</v>
      </c>
      <c r="AY6790" s="20" t="s">
        <v>241</v>
      </c>
      <c r="BE6790" s="230">
        <f>IF(N6790="základní",J6790,0)</f>
        <v>0</v>
      </c>
      <c r="BF6790" s="230">
        <f>IF(N6790="snížená",J6790,0)</f>
        <v>0</v>
      </c>
      <c r="BG6790" s="230">
        <f>IF(N6790="zákl. přenesená",J6790,0)</f>
        <v>0</v>
      </c>
      <c r="BH6790" s="230">
        <f>IF(N6790="sníž. přenesená",J6790,0)</f>
        <v>0</v>
      </c>
      <c r="BI6790" s="230">
        <f>IF(N6790="nulová",J6790,0)</f>
        <v>0</v>
      </c>
      <c r="BJ6790" s="20" t="s">
        <v>23</v>
      </c>
      <c r="BK6790" s="230">
        <f>ROUND(I6790*H6790,2)</f>
        <v>0</v>
      </c>
      <c r="BL6790" s="20" t="s">
        <v>462</v>
      </c>
      <c r="BM6790" s="229" t="s">
        <v>6209</v>
      </c>
    </row>
    <row r="6791" s="2" customFormat="1">
      <c r="A6791" s="42"/>
      <c r="B6791" s="43"/>
      <c r="C6791" s="44"/>
      <c r="D6791" s="238" t="s">
        <v>3418</v>
      </c>
      <c r="E6791" s="44"/>
      <c r="F6791" s="290" t="s">
        <v>6115</v>
      </c>
      <c r="G6791" s="44"/>
      <c r="H6791" s="44"/>
      <c r="I6791" s="233"/>
      <c r="J6791" s="44"/>
      <c r="K6791" s="44"/>
      <c r="L6791" s="48"/>
      <c r="M6791" s="234"/>
      <c r="N6791" s="235"/>
      <c r="O6791" s="88"/>
      <c r="P6791" s="88"/>
      <c r="Q6791" s="88"/>
      <c r="R6791" s="88"/>
      <c r="S6791" s="88"/>
      <c r="T6791" s="89"/>
      <c r="U6791" s="42"/>
      <c r="V6791" s="42"/>
      <c r="W6791" s="42"/>
      <c r="X6791" s="42"/>
      <c r="Y6791" s="42"/>
      <c r="Z6791" s="42"/>
      <c r="AA6791" s="42"/>
      <c r="AB6791" s="42"/>
      <c r="AC6791" s="42"/>
      <c r="AD6791" s="42"/>
      <c r="AE6791" s="42"/>
      <c r="AT6791" s="20" t="s">
        <v>3418</v>
      </c>
      <c r="AU6791" s="20" t="s">
        <v>93</v>
      </c>
    </row>
    <row r="6792" s="2" customFormat="1" ht="16.5" customHeight="1">
      <c r="A6792" s="42"/>
      <c r="B6792" s="43"/>
      <c r="C6792" s="218" t="s">
        <v>6210</v>
      </c>
      <c r="D6792" s="218" t="s">
        <v>243</v>
      </c>
      <c r="E6792" s="219" t="s">
        <v>6211</v>
      </c>
      <c r="F6792" s="220" t="s">
        <v>6212</v>
      </c>
      <c r="G6792" s="221" t="s">
        <v>561</v>
      </c>
      <c r="H6792" s="222">
        <v>2</v>
      </c>
      <c r="I6792" s="223"/>
      <c r="J6792" s="224">
        <f>ROUND(I6792*H6792,2)</f>
        <v>0</v>
      </c>
      <c r="K6792" s="220" t="s">
        <v>39</v>
      </c>
      <c r="L6792" s="48"/>
      <c r="M6792" s="225" t="s">
        <v>39</v>
      </c>
      <c r="N6792" s="226" t="s">
        <v>56</v>
      </c>
      <c r="O6792" s="88"/>
      <c r="P6792" s="227">
        <f>O6792*H6792</f>
        <v>0</v>
      </c>
      <c r="Q6792" s="227">
        <v>0.076587199999999994</v>
      </c>
      <c r="R6792" s="227">
        <f>Q6792*H6792</f>
        <v>0.15317439999999999</v>
      </c>
      <c r="S6792" s="227">
        <v>0</v>
      </c>
      <c r="T6792" s="228">
        <f>S6792*H6792</f>
        <v>0</v>
      </c>
      <c r="U6792" s="42"/>
      <c r="V6792" s="42"/>
      <c r="W6792" s="42"/>
      <c r="X6792" s="42"/>
      <c r="Y6792" s="42"/>
      <c r="Z6792" s="42"/>
      <c r="AA6792" s="42"/>
      <c r="AB6792" s="42"/>
      <c r="AC6792" s="42"/>
      <c r="AD6792" s="42"/>
      <c r="AE6792" s="42"/>
      <c r="AR6792" s="229" t="s">
        <v>462</v>
      </c>
      <c r="AT6792" s="229" t="s">
        <v>243</v>
      </c>
      <c r="AU6792" s="229" t="s">
        <v>93</v>
      </c>
      <c r="AY6792" s="20" t="s">
        <v>241</v>
      </c>
      <c r="BE6792" s="230">
        <f>IF(N6792="základní",J6792,0)</f>
        <v>0</v>
      </c>
      <c r="BF6792" s="230">
        <f>IF(N6792="snížená",J6792,0)</f>
        <v>0</v>
      </c>
      <c r="BG6792" s="230">
        <f>IF(N6792="zákl. přenesená",J6792,0)</f>
        <v>0</v>
      </c>
      <c r="BH6792" s="230">
        <f>IF(N6792="sníž. přenesená",J6792,0)</f>
        <v>0</v>
      </c>
      <c r="BI6792" s="230">
        <f>IF(N6792="nulová",J6792,0)</f>
        <v>0</v>
      </c>
      <c r="BJ6792" s="20" t="s">
        <v>23</v>
      </c>
      <c r="BK6792" s="230">
        <f>ROUND(I6792*H6792,2)</f>
        <v>0</v>
      </c>
      <c r="BL6792" s="20" t="s">
        <v>462</v>
      </c>
      <c r="BM6792" s="229" t="s">
        <v>6213</v>
      </c>
    </row>
    <row r="6793" s="2" customFormat="1">
      <c r="A6793" s="42"/>
      <c r="B6793" s="43"/>
      <c r="C6793" s="44"/>
      <c r="D6793" s="238" t="s">
        <v>3418</v>
      </c>
      <c r="E6793" s="44"/>
      <c r="F6793" s="290" t="s">
        <v>6115</v>
      </c>
      <c r="G6793" s="44"/>
      <c r="H6793" s="44"/>
      <c r="I6793" s="233"/>
      <c r="J6793" s="44"/>
      <c r="K6793" s="44"/>
      <c r="L6793" s="48"/>
      <c r="M6793" s="234"/>
      <c r="N6793" s="235"/>
      <c r="O6793" s="88"/>
      <c r="P6793" s="88"/>
      <c r="Q6793" s="88"/>
      <c r="R6793" s="88"/>
      <c r="S6793" s="88"/>
      <c r="T6793" s="89"/>
      <c r="U6793" s="42"/>
      <c r="V6793" s="42"/>
      <c r="W6793" s="42"/>
      <c r="X6793" s="42"/>
      <c r="Y6793" s="42"/>
      <c r="Z6793" s="42"/>
      <c r="AA6793" s="42"/>
      <c r="AB6793" s="42"/>
      <c r="AC6793" s="42"/>
      <c r="AD6793" s="42"/>
      <c r="AE6793" s="42"/>
      <c r="AT6793" s="20" t="s">
        <v>3418</v>
      </c>
      <c r="AU6793" s="20" t="s">
        <v>93</v>
      </c>
    </row>
    <row r="6794" s="2" customFormat="1" ht="21.75" customHeight="1">
      <c r="A6794" s="42"/>
      <c r="B6794" s="43"/>
      <c r="C6794" s="218" t="s">
        <v>6214</v>
      </c>
      <c r="D6794" s="218" t="s">
        <v>243</v>
      </c>
      <c r="E6794" s="219" t="s">
        <v>6215</v>
      </c>
      <c r="F6794" s="220" t="s">
        <v>6216</v>
      </c>
      <c r="G6794" s="221" t="s">
        <v>561</v>
      </c>
      <c r="H6794" s="222">
        <v>1</v>
      </c>
      <c r="I6794" s="223"/>
      <c r="J6794" s="224">
        <f>ROUND(I6794*H6794,2)</f>
        <v>0</v>
      </c>
      <c r="K6794" s="220" t="s">
        <v>39</v>
      </c>
      <c r="L6794" s="48"/>
      <c r="M6794" s="225" t="s">
        <v>39</v>
      </c>
      <c r="N6794" s="226" t="s">
        <v>56</v>
      </c>
      <c r="O6794" s="88"/>
      <c r="P6794" s="227">
        <f>O6794*H6794</f>
        <v>0</v>
      </c>
      <c r="Q6794" s="227">
        <v>0.1144012</v>
      </c>
      <c r="R6794" s="227">
        <f>Q6794*H6794</f>
        <v>0.1144012</v>
      </c>
      <c r="S6794" s="227">
        <v>0</v>
      </c>
      <c r="T6794" s="228">
        <f>S6794*H6794</f>
        <v>0</v>
      </c>
      <c r="U6794" s="42"/>
      <c r="V6794" s="42"/>
      <c r="W6794" s="42"/>
      <c r="X6794" s="42"/>
      <c r="Y6794" s="42"/>
      <c r="Z6794" s="42"/>
      <c r="AA6794" s="42"/>
      <c r="AB6794" s="42"/>
      <c r="AC6794" s="42"/>
      <c r="AD6794" s="42"/>
      <c r="AE6794" s="42"/>
      <c r="AR6794" s="229" t="s">
        <v>462</v>
      </c>
      <c r="AT6794" s="229" t="s">
        <v>243</v>
      </c>
      <c r="AU6794" s="229" t="s">
        <v>93</v>
      </c>
      <c r="AY6794" s="20" t="s">
        <v>241</v>
      </c>
      <c r="BE6794" s="230">
        <f>IF(N6794="základní",J6794,0)</f>
        <v>0</v>
      </c>
      <c r="BF6794" s="230">
        <f>IF(N6794="snížená",J6794,0)</f>
        <v>0</v>
      </c>
      <c r="BG6794" s="230">
        <f>IF(N6794="zákl. přenesená",J6794,0)</f>
        <v>0</v>
      </c>
      <c r="BH6794" s="230">
        <f>IF(N6794="sníž. přenesená",J6794,0)</f>
        <v>0</v>
      </c>
      <c r="BI6794" s="230">
        <f>IF(N6794="nulová",J6794,0)</f>
        <v>0</v>
      </c>
      <c r="BJ6794" s="20" t="s">
        <v>23</v>
      </c>
      <c r="BK6794" s="230">
        <f>ROUND(I6794*H6794,2)</f>
        <v>0</v>
      </c>
      <c r="BL6794" s="20" t="s">
        <v>462</v>
      </c>
      <c r="BM6794" s="229" t="s">
        <v>6217</v>
      </c>
    </row>
    <row r="6795" s="2" customFormat="1">
      <c r="A6795" s="42"/>
      <c r="B6795" s="43"/>
      <c r="C6795" s="44"/>
      <c r="D6795" s="238" t="s">
        <v>3418</v>
      </c>
      <c r="E6795" s="44"/>
      <c r="F6795" s="290" t="s">
        <v>6115</v>
      </c>
      <c r="G6795" s="44"/>
      <c r="H6795" s="44"/>
      <c r="I6795" s="233"/>
      <c r="J6795" s="44"/>
      <c r="K6795" s="44"/>
      <c r="L6795" s="48"/>
      <c r="M6795" s="234"/>
      <c r="N6795" s="235"/>
      <c r="O6795" s="88"/>
      <c r="P6795" s="88"/>
      <c r="Q6795" s="88"/>
      <c r="R6795" s="88"/>
      <c r="S6795" s="88"/>
      <c r="T6795" s="89"/>
      <c r="U6795" s="42"/>
      <c r="V6795" s="42"/>
      <c r="W6795" s="42"/>
      <c r="X6795" s="42"/>
      <c r="Y6795" s="42"/>
      <c r="Z6795" s="42"/>
      <c r="AA6795" s="42"/>
      <c r="AB6795" s="42"/>
      <c r="AC6795" s="42"/>
      <c r="AD6795" s="42"/>
      <c r="AE6795" s="42"/>
      <c r="AT6795" s="20" t="s">
        <v>3418</v>
      </c>
      <c r="AU6795" s="20" t="s">
        <v>93</v>
      </c>
    </row>
    <row r="6796" s="2" customFormat="1" ht="24.15" customHeight="1">
      <c r="A6796" s="42"/>
      <c r="B6796" s="43"/>
      <c r="C6796" s="218" t="s">
        <v>6218</v>
      </c>
      <c r="D6796" s="218" t="s">
        <v>243</v>
      </c>
      <c r="E6796" s="219" t="s">
        <v>6219</v>
      </c>
      <c r="F6796" s="220" t="s">
        <v>6220</v>
      </c>
      <c r="G6796" s="221" t="s">
        <v>561</v>
      </c>
      <c r="H6796" s="222">
        <v>2</v>
      </c>
      <c r="I6796" s="223"/>
      <c r="J6796" s="224">
        <f>ROUND(I6796*H6796,2)</f>
        <v>0</v>
      </c>
      <c r="K6796" s="220" t="s">
        <v>39</v>
      </c>
      <c r="L6796" s="48"/>
      <c r="M6796" s="225" t="s">
        <v>39</v>
      </c>
      <c r="N6796" s="226" t="s">
        <v>56</v>
      </c>
      <c r="O6796" s="88"/>
      <c r="P6796" s="227">
        <f>O6796*H6796</f>
        <v>0</v>
      </c>
      <c r="Q6796" s="227">
        <v>0.029622800000000001</v>
      </c>
      <c r="R6796" s="227">
        <f>Q6796*H6796</f>
        <v>0.059245600000000002</v>
      </c>
      <c r="S6796" s="227">
        <v>0</v>
      </c>
      <c r="T6796" s="228">
        <f>S6796*H6796</f>
        <v>0</v>
      </c>
      <c r="U6796" s="42"/>
      <c r="V6796" s="42"/>
      <c r="W6796" s="42"/>
      <c r="X6796" s="42"/>
      <c r="Y6796" s="42"/>
      <c r="Z6796" s="42"/>
      <c r="AA6796" s="42"/>
      <c r="AB6796" s="42"/>
      <c r="AC6796" s="42"/>
      <c r="AD6796" s="42"/>
      <c r="AE6796" s="42"/>
      <c r="AR6796" s="229" t="s">
        <v>462</v>
      </c>
      <c r="AT6796" s="229" t="s">
        <v>243</v>
      </c>
      <c r="AU6796" s="229" t="s">
        <v>93</v>
      </c>
      <c r="AY6796" s="20" t="s">
        <v>241</v>
      </c>
      <c r="BE6796" s="230">
        <f>IF(N6796="základní",J6796,0)</f>
        <v>0</v>
      </c>
      <c r="BF6796" s="230">
        <f>IF(N6796="snížená",J6796,0)</f>
        <v>0</v>
      </c>
      <c r="BG6796" s="230">
        <f>IF(N6796="zákl. přenesená",J6796,0)</f>
        <v>0</v>
      </c>
      <c r="BH6796" s="230">
        <f>IF(N6796="sníž. přenesená",J6796,0)</f>
        <v>0</v>
      </c>
      <c r="BI6796" s="230">
        <f>IF(N6796="nulová",J6796,0)</f>
        <v>0</v>
      </c>
      <c r="BJ6796" s="20" t="s">
        <v>23</v>
      </c>
      <c r="BK6796" s="230">
        <f>ROUND(I6796*H6796,2)</f>
        <v>0</v>
      </c>
      <c r="BL6796" s="20" t="s">
        <v>462</v>
      </c>
      <c r="BM6796" s="229" t="s">
        <v>6221</v>
      </c>
    </row>
    <row r="6797" s="2" customFormat="1">
      <c r="A6797" s="42"/>
      <c r="B6797" s="43"/>
      <c r="C6797" s="44"/>
      <c r="D6797" s="238" t="s">
        <v>3418</v>
      </c>
      <c r="E6797" s="44"/>
      <c r="F6797" s="290" t="s">
        <v>6115</v>
      </c>
      <c r="G6797" s="44"/>
      <c r="H6797" s="44"/>
      <c r="I6797" s="233"/>
      <c r="J6797" s="44"/>
      <c r="K6797" s="44"/>
      <c r="L6797" s="48"/>
      <c r="M6797" s="234"/>
      <c r="N6797" s="235"/>
      <c r="O6797" s="88"/>
      <c r="P6797" s="88"/>
      <c r="Q6797" s="88"/>
      <c r="R6797" s="88"/>
      <c r="S6797" s="88"/>
      <c r="T6797" s="89"/>
      <c r="U6797" s="42"/>
      <c r="V6797" s="42"/>
      <c r="W6797" s="42"/>
      <c r="X6797" s="42"/>
      <c r="Y6797" s="42"/>
      <c r="Z6797" s="42"/>
      <c r="AA6797" s="42"/>
      <c r="AB6797" s="42"/>
      <c r="AC6797" s="42"/>
      <c r="AD6797" s="42"/>
      <c r="AE6797" s="42"/>
      <c r="AT6797" s="20" t="s">
        <v>3418</v>
      </c>
      <c r="AU6797" s="20" t="s">
        <v>93</v>
      </c>
    </row>
    <row r="6798" s="2" customFormat="1" ht="21.75" customHeight="1">
      <c r="A6798" s="42"/>
      <c r="B6798" s="43"/>
      <c r="C6798" s="218" t="s">
        <v>6222</v>
      </c>
      <c r="D6798" s="218" t="s">
        <v>243</v>
      </c>
      <c r="E6798" s="219" t="s">
        <v>6223</v>
      </c>
      <c r="F6798" s="220" t="s">
        <v>6224</v>
      </c>
      <c r="G6798" s="221" t="s">
        <v>561</v>
      </c>
      <c r="H6798" s="222">
        <v>2</v>
      </c>
      <c r="I6798" s="223"/>
      <c r="J6798" s="224">
        <f>ROUND(I6798*H6798,2)</f>
        <v>0</v>
      </c>
      <c r="K6798" s="220" t="s">
        <v>39</v>
      </c>
      <c r="L6798" s="48"/>
      <c r="M6798" s="225" t="s">
        <v>39</v>
      </c>
      <c r="N6798" s="226" t="s">
        <v>56</v>
      </c>
      <c r="O6798" s="88"/>
      <c r="P6798" s="227">
        <f>O6798*H6798</f>
        <v>0</v>
      </c>
      <c r="Q6798" s="227">
        <v>0.086907999999999999</v>
      </c>
      <c r="R6798" s="227">
        <f>Q6798*H6798</f>
        <v>0.173816</v>
      </c>
      <c r="S6798" s="227">
        <v>0</v>
      </c>
      <c r="T6798" s="228">
        <f>S6798*H6798</f>
        <v>0</v>
      </c>
      <c r="U6798" s="42"/>
      <c r="V6798" s="42"/>
      <c r="W6798" s="42"/>
      <c r="X6798" s="42"/>
      <c r="Y6798" s="42"/>
      <c r="Z6798" s="42"/>
      <c r="AA6798" s="42"/>
      <c r="AB6798" s="42"/>
      <c r="AC6798" s="42"/>
      <c r="AD6798" s="42"/>
      <c r="AE6798" s="42"/>
      <c r="AR6798" s="229" t="s">
        <v>462</v>
      </c>
      <c r="AT6798" s="229" t="s">
        <v>243</v>
      </c>
      <c r="AU6798" s="229" t="s">
        <v>93</v>
      </c>
      <c r="AY6798" s="20" t="s">
        <v>241</v>
      </c>
      <c r="BE6798" s="230">
        <f>IF(N6798="základní",J6798,0)</f>
        <v>0</v>
      </c>
      <c r="BF6798" s="230">
        <f>IF(N6798="snížená",J6798,0)</f>
        <v>0</v>
      </c>
      <c r="BG6798" s="230">
        <f>IF(N6798="zákl. přenesená",J6798,0)</f>
        <v>0</v>
      </c>
      <c r="BH6798" s="230">
        <f>IF(N6798="sníž. přenesená",J6798,0)</f>
        <v>0</v>
      </c>
      <c r="BI6798" s="230">
        <f>IF(N6798="nulová",J6798,0)</f>
        <v>0</v>
      </c>
      <c r="BJ6798" s="20" t="s">
        <v>23</v>
      </c>
      <c r="BK6798" s="230">
        <f>ROUND(I6798*H6798,2)</f>
        <v>0</v>
      </c>
      <c r="BL6798" s="20" t="s">
        <v>462</v>
      </c>
      <c r="BM6798" s="229" t="s">
        <v>6225</v>
      </c>
    </row>
    <row r="6799" s="2" customFormat="1">
      <c r="A6799" s="42"/>
      <c r="B6799" s="43"/>
      <c r="C6799" s="44"/>
      <c r="D6799" s="238" t="s">
        <v>3418</v>
      </c>
      <c r="E6799" s="44"/>
      <c r="F6799" s="290" t="s">
        <v>6115</v>
      </c>
      <c r="G6799" s="44"/>
      <c r="H6799" s="44"/>
      <c r="I6799" s="233"/>
      <c r="J6799" s="44"/>
      <c r="K6799" s="44"/>
      <c r="L6799" s="48"/>
      <c r="M6799" s="234"/>
      <c r="N6799" s="235"/>
      <c r="O6799" s="88"/>
      <c r="P6799" s="88"/>
      <c r="Q6799" s="88"/>
      <c r="R6799" s="88"/>
      <c r="S6799" s="88"/>
      <c r="T6799" s="89"/>
      <c r="U6799" s="42"/>
      <c r="V6799" s="42"/>
      <c r="W6799" s="42"/>
      <c r="X6799" s="42"/>
      <c r="Y6799" s="42"/>
      <c r="Z6799" s="42"/>
      <c r="AA6799" s="42"/>
      <c r="AB6799" s="42"/>
      <c r="AC6799" s="42"/>
      <c r="AD6799" s="42"/>
      <c r="AE6799" s="42"/>
      <c r="AT6799" s="20" t="s">
        <v>3418</v>
      </c>
      <c r="AU6799" s="20" t="s">
        <v>93</v>
      </c>
    </row>
    <row r="6800" s="2" customFormat="1" ht="21.75" customHeight="1">
      <c r="A6800" s="42"/>
      <c r="B6800" s="43"/>
      <c r="C6800" s="218" t="s">
        <v>6226</v>
      </c>
      <c r="D6800" s="218" t="s">
        <v>243</v>
      </c>
      <c r="E6800" s="219" t="s">
        <v>6227</v>
      </c>
      <c r="F6800" s="220" t="s">
        <v>6228</v>
      </c>
      <c r="G6800" s="221" t="s">
        <v>561</v>
      </c>
      <c r="H6800" s="222">
        <v>2</v>
      </c>
      <c r="I6800" s="223"/>
      <c r="J6800" s="224">
        <f>ROUND(I6800*H6800,2)</f>
        <v>0</v>
      </c>
      <c r="K6800" s="220" t="s">
        <v>39</v>
      </c>
      <c r="L6800" s="48"/>
      <c r="M6800" s="225" t="s">
        <v>39</v>
      </c>
      <c r="N6800" s="226" t="s">
        <v>56</v>
      </c>
      <c r="O6800" s="88"/>
      <c r="P6800" s="227">
        <f>O6800*H6800</f>
        <v>0</v>
      </c>
      <c r="Q6800" s="227">
        <v>0.064180799999999996</v>
      </c>
      <c r="R6800" s="227">
        <f>Q6800*H6800</f>
        <v>0.12836159999999999</v>
      </c>
      <c r="S6800" s="227">
        <v>0</v>
      </c>
      <c r="T6800" s="228">
        <f>S6800*H6800</f>
        <v>0</v>
      </c>
      <c r="U6800" s="42"/>
      <c r="V6800" s="42"/>
      <c r="W6800" s="42"/>
      <c r="X6800" s="42"/>
      <c r="Y6800" s="42"/>
      <c r="Z6800" s="42"/>
      <c r="AA6800" s="42"/>
      <c r="AB6800" s="42"/>
      <c r="AC6800" s="42"/>
      <c r="AD6800" s="42"/>
      <c r="AE6800" s="42"/>
      <c r="AR6800" s="229" t="s">
        <v>462</v>
      </c>
      <c r="AT6800" s="229" t="s">
        <v>243</v>
      </c>
      <c r="AU6800" s="229" t="s">
        <v>93</v>
      </c>
      <c r="AY6800" s="20" t="s">
        <v>241</v>
      </c>
      <c r="BE6800" s="230">
        <f>IF(N6800="základní",J6800,0)</f>
        <v>0</v>
      </c>
      <c r="BF6800" s="230">
        <f>IF(N6800="snížená",J6800,0)</f>
        <v>0</v>
      </c>
      <c r="BG6800" s="230">
        <f>IF(N6800="zákl. přenesená",J6800,0)</f>
        <v>0</v>
      </c>
      <c r="BH6800" s="230">
        <f>IF(N6800="sníž. přenesená",J6800,0)</f>
        <v>0</v>
      </c>
      <c r="BI6800" s="230">
        <f>IF(N6800="nulová",J6800,0)</f>
        <v>0</v>
      </c>
      <c r="BJ6800" s="20" t="s">
        <v>23</v>
      </c>
      <c r="BK6800" s="230">
        <f>ROUND(I6800*H6800,2)</f>
        <v>0</v>
      </c>
      <c r="BL6800" s="20" t="s">
        <v>462</v>
      </c>
      <c r="BM6800" s="229" t="s">
        <v>6229</v>
      </c>
    </row>
    <row r="6801" s="2" customFormat="1">
      <c r="A6801" s="42"/>
      <c r="B6801" s="43"/>
      <c r="C6801" s="44"/>
      <c r="D6801" s="238" t="s">
        <v>3418</v>
      </c>
      <c r="E6801" s="44"/>
      <c r="F6801" s="290" t="s">
        <v>6115</v>
      </c>
      <c r="G6801" s="44"/>
      <c r="H6801" s="44"/>
      <c r="I6801" s="233"/>
      <c r="J6801" s="44"/>
      <c r="K6801" s="44"/>
      <c r="L6801" s="48"/>
      <c r="M6801" s="234"/>
      <c r="N6801" s="235"/>
      <c r="O6801" s="88"/>
      <c r="P6801" s="88"/>
      <c r="Q6801" s="88"/>
      <c r="R6801" s="88"/>
      <c r="S6801" s="88"/>
      <c r="T6801" s="89"/>
      <c r="U6801" s="42"/>
      <c r="V6801" s="42"/>
      <c r="W6801" s="42"/>
      <c r="X6801" s="42"/>
      <c r="Y6801" s="42"/>
      <c r="Z6801" s="42"/>
      <c r="AA6801" s="42"/>
      <c r="AB6801" s="42"/>
      <c r="AC6801" s="42"/>
      <c r="AD6801" s="42"/>
      <c r="AE6801" s="42"/>
      <c r="AT6801" s="20" t="s">
        <v>3418</v>
      </c>
      <c r="AU6801" s="20" t="s">
        <v>93</v>
      </c>
    </row>
    <row r="6802" s="2" customFormat="1" ht="16.5" customHeight="1">
      <c r="A6802" s="42"/>
      <c r="B6802" s="43"/>
      <c r="C6802" s="218" t="s">
        <v>6230</v>
      </c>
      <c r="D6802" s="218" t="s">
        <v>243</v>
      </c>
      <c r="E6802" s="219" t="s">
        <v>6231</v>
      </c>
      <c r="F6802" s="220" t="s">
        <v>6232</v>
      </c>
      <c r="G6802" s="221" t="s">
        <v>5959</v>
      </c>
      <c r="H6802" s="222">
        <v>1</v>
      </c>
      <c r="I6802" s="223"/>
      <c r="J6802" s="224">
        <f>ROUND(I6802*H6802,2)</f>
        <v>0</v>
      </c>
      <c r="K6802" s="220" t="s">
        <v>39</v>
      </c>
      <c r="L6802" s="48"/>
      <c r="M6802" s="225" t="s">
        <v>39</v>
      </c>
      <c r="N6802" s="226" t="s">
        <v>56</v>
      </c>
      <c r="O6802" s="88"/>
      <c r="P6802" s="227">
        <f>O6802*H6802</f>
        <v>0</v>
      </c>
      <c r="Q6802" s="227">
        <v>0.47473919999999997</v>
      </c>
      <c r="R6802" s="227">
        <f>Q6802*H6802</f>
        <v>0.47473919999999997</v>
      </c>
      <c r="S6802" s="227">
        <v>0</v>
      </c>
      <c r="T6802" s="228">
        <f>S6802*H6802</f>
        <v>0</v>
      </c>
      <c r="U6802" s="42"/>
      <c r="V6802" s="42"/>
      <c r="W6802" s="42"/>
      <c r="X6802" s="42"/>
      <c r="Y6802" s="42"/>
      <c r="Z6802" s="42"/>
      <c r="AA6802" s="42"/>
      <c r="AB6802" s="42"/>
      <c r="AC6802" s="42"/>
      <c r="AD6802" s="42"/>
      <c r="AE6802" s="42"/>
      <c r="AR6802" s="229" t="s">
        <v>462</v>
      </c>
      <c r="AT6802" s="229" t="s">
        <v>243</v>
      </c>
      <c r="AU6802" s="229" t="s">
        <v>93</v>
      </c>
      <c r="AY6802" s="20" t="s">
        <v>241</v>
      </c>
      <c r="BE6802" s="230">
        <f>IF(N6802="základní",J6802,0)</f>
        <v>0</v>
      </c>
      <c r="BF6802" s="230">
        <f>IF(N6802="snížená",J6802,0)</f>
        <v>0</v>
      </c>
      <c r="BG6802" s="230">
        <f>IF(N6802="zákl. přenesená",J6802,0)</f>
        <v>0</v>
      </c>
      <c r="BH6802" s="230">
        <f>IF(N6802="sníž. přenesená",J6802,0)</f>
        <v>0</v>
      </c>
      <c r="BI6802" s="230">
        <f>IF(N6802="nulová",J6802,0)</f>
        <v>0</v>
      </c>
      <c r="BJ6802" s="20" t="s">
        <v>23</v>
      </c>
      <c r="BK6802" s="230">
        <f>ROUND(I6802*H6802,2)</f>
        <v>0</v>
      </c>
      <c r="BL6802" s="20" t="s">
        <v>462</v>
      </c>
      <c r="BM6802" s="229" t="s">
        <v>6233</v>
      </c>
    </row>
    <row r="6803" s="2" customFormat="1">
      <c r="A6803" s="42"/>
      <c r="B6803" s="43"/>
      <c r="C6803" s="44"/>
      <c r="D6803" s="238" t="s">
        <v>3418</v>
      </c>
      <c r="E6803" s="44"/>
      <c r="F6803" s="290" t="s">
        <v>6115</v>
      </c>
      <c r="G6803" s="44"/>
      <c r="H6803" s="44"/>
      <c r="I6803" s="233"/>
      <c r="J6803" s="44"/>
      <c r="K6803" s="44"/>
      <c r="L6803" s="48"/>
      <c r="M6803" s="234"/>
      <c r="N6803" s="235"/>
      <c r="O6803" s="88"/>
      <c r="P6803" s="88"/>
      <c r="Q6803" s="88"/>
      <c r="R6803" s="88"/>
      <c r="S6803" s="88"/>
      <c r="T6803" s="89"/>
      <c r="U6803" s="42"/>
      <c r="V6803" s="42"/>
      <c r="W6803" s="42"/>
      <c r="X6803" s="42"/>
      <c r="Y6803" s="42"/>
      <c r="Z6803" s="42"/>
      <c r="AA6803" s="42"/>
      <c r="AB6803" s="42"/>
      <c r="AC6803" s="42"/>
      <c r="AD6803" s="42"/>
      <c r="AE6803" s="42"/>
      <c r="AT6803" s="20" t="s">
        <v>3418</v>
      </c>
      <c r="AU6803" s="20" t="s">
        <v>93</v>
      </c>
    </row>
    <row r="6804" s="2" customFormat="1" ht="16.5" customHeight="1">
      <c r="A6804" s="42"/>
      <c r="B6804" s="43"/>
      <c r="C6804" s="218" t="s">
        <v>6234</v>
      </c>
      <c r="D6804" s="218" t="s">
        <v>243</v>
      </c>
      <c r="E6804" s="219" t="s">
        <v>6235</v>
      </c>
      <c r="F6804" s="220" t="s">
        <v>6236</v>
      </c>
      <c r="G6804" s="221" t="s">
        <v>515</v>
      </c>
      <c r="H6804" s="222">
        <v>101.05</v>
      </c>
      <c r="I6804" s="223"/>
      <c r="J6804" s="224">
        <f>ROUND(I6804*H6804,2)</f>
        <v>0</v>
      </c>
      <c r="K6804" s="220" t="s">
        <v>247</v>
      </c>
      <c r="L6804" s="48"/>
      <c r="M6804" s="225" t="s">
        <v>39</v>
      </c>
      <c r="N6804" s="226" t="s">
        <v>56</v>
      </c>
      <c r="O6804" s="88"/>
      <c r="P6804" s="227">
        <f>O6804*H6804</f>
        <v>0</v>
      </c>
      <c r="Q6804" s="227">
        <v>0.00085999999999999998</v>
      </c>
      <c r="R6804" s="227">
        <f>Q6804*H6804</f>
        <v>0.086902999999999994</v>
      </c>
      <c r="S6804" s="227">
        <v>0</v>
      </c>
      <c r="T6804" s="228">
        <f>S6804*H6804</f>
        <v>0</v>
      </c>
      <c r="U6804" s="42"/>
      <c r="V6804" s="42"/>
      <c r="W6804" s="42"/>
      <c r="X6804" s="42"/>
      <c r="Y6804" s="42"/>
      <c r="Z6804" s="42"/>
      <c r="AA6804" s="42"/>
      <c r="AB6804" s="42"/>
      <c r="AC6804" s="42"/>
      <c r="AD6804" s="42"/>
      <c r="AE6804" s="42"/>
      <c r="AR6804" s="229" t="s">
        <v>462</v>
      </c>
      <c r="AT6804" s="229" t="s">
        <v>243</v>
      </c>
      <c r="AU6804" s="229" t="s">
        <v>93</v>
      </c>
      <c r="AY6804" s="20" t="s">
        <v>241</v>
      </c>
      <c r="BE6804" s="230">
        <f>IF(N6804="základní",J6804,0)</f>
        <v>0</v>
      </c>
      <c r="BF6804" s="230">
        <f>IF(N6804="snížená",J6804,0)</f>
        <v>0</v>
      </c>
      <c r="BG6804" s="230">
        <f>IF(N6804="zákl. přenesená",J6804,0)</f>
        <v>0</v>
      </c>
      <c r="BH6804" s="230">
        <f>IF(N6804="sníž. přenesená",J6804,0)</f>
        <v>0</v>
      </c>
      <c r="BI6804" s="230">
        <f>IF(N6804="nulová",J6804,0)</f>
        <v>0</v>
      </c>
      <c r="BJ6804" s="20" t="s">
        <v>23</v>
      </c>
      <c r="BK6804" s="230">
        <f>ROUND(I6804*H6804,2)</f>
        <v>0</v>
      </c>
      <c r="BL6804" s="20" t="s">
        <v>462</v>
      </c>
      <c r="BM6804" s="229" t="s">
        <v>6237</v>
      </c>
    </row>
    <row r="6805" s="2" customFormat="1">
      <c r="A6805" s="42"/>
      <c r="B6805" s="43"/>
      <c r="C6805" s="44"/>
      <c r="D6805" s="231" t="s">
        <v>250</v>
      </c>
      <c r="E6805" s="44"/>
      <c r="F6805" s="232" t="s">
        <v>6238</v>
      </c>
      <c r="G6805" s="44"/>
      <c r="H6805" s="44"/>
      <c r="I6805" s="233"/>
      <c r="J6805" s="44"/>
      <c r="K6805" s="44"/>
      <c r="L6805" s="48"/>
      <c r="M6805" s="234"/>
      <c r="N6805" s="235"/>
      <c r="O6805" s="88"/>
      <c r="P6805" s="88"/>
      <c r="Q6805" s="88"/>
      <c r="R6805" s="88"/>
      <c r="S6805" s="88"/>
      <c r="T6805" s="89"/>
      <c r="U6805" s="42"/>
      <c r="V6805" s="42"/>
      <c r="W6805" s="42"/>
      <c r="X6805" s="42"/>
      <c r="Y6805" s="42"/>
      <c r="Z6805" s="42"/>
      <c r="AA6805" s="42"/>
      <c r="AB6805" s="42"/>
      <c r="AC6805" s="42"/>
      <c r="AD6805" s="42"/>
      <c r="AE6805" s="42"/>
      <c r="AT6805" s="20" t="s">
        <v>250</v>
      </c>
      <c r="AU6805" s="20" t="s">
        <v>93</v>
      </c>
    </row>
    <row r="6806" s="13" customFormat="1">
      <c r="A6806" s="13"/>
      <c r="B6806" s="236"/>
      <c r="C6806" s="237"/>
      <c r="D6806" s="238" t="s">
        <v>252</v>
      </c>
      <c r="E6806" s="239" t="s">
        <v>39</v>
      </c>
      <c r="F6806" s="240" t="s">
        <v>1479</v>
      </c>
      <c r="G6806" s="237"/>
      <c r="H6806" s="239" t="s">
        <v>39</v>
      </c>
      <c r="I6806" s="241"/>
      <c r="J6806" s="237"/>
      <c r="K6806" s="237"/>
      <c r="L6806" s="242"/>
      <c r="M6806" s="243"/>
      <c r="N6806" s="244"/>
      <c r="O6806" s="244"/>
      <c r="P6806" s="244"/>
      <c r="Q6806" s="244"/>
      <c r="R6806" s="244"/>
      <c r="S6806" s="244"/>
      <c r="T6806" s="245"/>
      <c r="U6806" s="13"/>
      <c r="V6806" s="13"/>
      <c r="W6806" s="13"/>
      <c r="X6806" s="13"/>
      <c r="Y6806" s="13"/>
      <c r="Z6806" s="13"/>
      <c r="AA6806" s="13"/>
      <c r="AB6806" s="13"/>
      <c r="AC6806" s="13"/>
      <c r="AD6806" s="13"/>
      <c r="AE6806" s="13"/>
      <c r="AT6806" s="246" t="s">
        <v>252</v>
      </c>
      <c r="AU6806" s="246" t="s">
        <v>93</v>
      </c>
      <c r="AV6806" s="13" t="s">
        <v>23</v>
      </c>
      <c r="AW6806" s="13" t="s">
        <v>46</v>
      </c>
      <c r="AX6806" s="13" t="s">
        <v>85</v>
      </c>
      <c r="AY6806" s="246" t="s">
        <v>241</v>
      </c>
    </row>
    <row r="6807" s="13" customFormat="1">
      <c r="A6807" s="13"/>
      <c r="B6807" s="236"/>
      <c r="C6807" s="237"/>
      <c r="D6807" s="238" t="s">
        <v>252</v>
      </c>
      <c r="E6807" s="239" t="s">
        <v>39</v>
      </c>
      <c r="F6807" s="240" t="s">
        <v>1480</v>
      </c>
      <c r="G6807" s="237"/>
      <c r="H6807" s="239" t="s">
        <v>39</v>
      </c>
      <c r="I6807" s="241"/>
      <c r="J6807" s="237"/>
      <c r="K6807" s="237"/>
      <c r="L6807" s="242"/>
      <c r="M6807" s="243"/>
      <c r="N6807" s="244"/>
      <c r="O6807" s="244"/>
      <c r="P6807" s="244"/>
      <c r="Q6807" s="244"/>
      <c r="R6807" s="244"/>
      <c r="S6807" s="244"/>
      <c r="T6807" s="245"/>
      <c r="U6807" s="13"/>
      <c r="V6807" s="13"/>
      <c r="W6807" s="13"/>
      <c r="X6807" s="13"/>
      <c r="Y6807" s="13"/>
      <c r="Z6807" s="13"/>
      <c r="AA6807" s="13"/>
      <c r="AB6807" s="13"/>
      <c r="AC6807" s="13"/>
      <c r="AD6807" s="13"/>
      <c r="AE6807" s="13"/>
      <c r="AT6807" s="246" t="s">
        <v>252</v>
      </c>
      <c r="AU6807" s="246" t="s">
        <v>93</v>
      </c>
      <c r="AV6807" s="13" t="s">
        <v>23</v>
      </c>
      <c r="AW6807" s="13" t="s">
        <v>46</v>
      </c>
      <c r="AX6807" s="13" t="s">
        <v>85</v>
      </c>
      <c r="AY6807" s="246" t="s">
        <v>241</v>
      </c>
    </row>
    <row r="6808" s="14" customFormat="1">
      <c r="A6808" s="14"/>
      <c r="B6808" s="247"/>
      <c r="C6808" s="248"/>
      <c r="D6808" s="238" t="s">
        <v>252</v>
      </c>
      <c r="E6808" s="249" t="s">
        <v>39</v>
      </c>
      <c r="F6808" s="250" t="s">
        <v>6239</v>
      </c>
      <c r="G6808" s="248"/>
      <c r="H6808" s="251">
        <v>14.878</v>
      </c>
      <c r="I6808" s="252"/>
      <c r="J6808" s="248"/>
      <c r="K6808" s="248"/>
      <c r="L6808" s="253"/>
      <c r="M6808" s="254"/>
      <c r="N6808" s="255"/>
      <c r="O6808" s="255"/>
      <c r="P6808" s="255"/>
      <c r="Q6808" s="255"/>
      <c r="R6808" s="255"/>
      <c r="S6808" s="255"/>
      <c r="T6808" s="256"/>
      <c r="U6808" s="14"/>
      <c r="V6808" s="14"/>
      <c r="W6808" s="14"/>
      <c r="X6808" s="14"/>
      <c r="Y6808" s="14"/>
      <c r="Z6808" s="14"/>
      <c r="AA6808" s="14"/>
      <c r="AB6808" s="14"/>
      <c r="AC6808" s="14"/>
      <c r="AD6808" s="14"/>
      <c r="AE6808" s="14"/>
      <c r="AT6808" s="257" t="s">
        <v>252</v>
      </c>
      <c r="AU6808" s="257" t="s">
        <v>93</v>
      </c>
      <c r="AV6808" s="14" t="s">
        <v>93</v>
      </c>
      <c r="AW6808" s="14" t="s">
        <v>46</v>
      </c>
      <c r="AX6808" s="14" t="s">
        <v>85</v>
      </c>
      <c r="AY6808" s="257" t="s">
        <v>241</v>
      </c>
    </row>
    <row r="6809" s="14" customFormat="1">
      <c r="A6809" s="14"/>
      <c r="B6809" s="247"/>
      <c r="C6809" s="248"/>
      <c r="D6809" s="238" t="s">
        <v>252</v>
      </c>
      <c r="E6809" s="249" t="s">
        <v>39</v>
      </c>
      <c r="F6809" s="250" t="s">
        <v>6240</v>
      </c>
      <c r="G6809" s="248"/>
      <c r="H6809" s="251">
        <v>15.721</v>
      </c>
      <c r="I6809" s="252"/>
      <c r="J6809" s="248"/>
      <c r="K6809" s="248"/>
      <c r="L6809" s="253"/>
      <c r="M6809" s="254"/>
      <c r="N6809" s="255"/>
      <c r="O6809" s="255"/>
      <c r="P6809" s="255"/>
      <c r="Q6809" s="255"/>
      <c r="R6809" s="255"/>
      <c r="S6809" s="255"/>
      <c r="T6809" s="256"/>
      <c r="U6809" s="14"/>
      <c r="V6809" s="14"/>
      <c r="W6809" s="14"/>
      <c r="X6809" s="14"/>
      <c r="Y6809" s="14"/>
      <c r="Z6809" s="14"/>
      <c r="AA6809" s="14"/>
      <c r="AB6809" s="14"/>
      <c r="AC6809" s="14"/>
      <c r="AD6809" s="14"/>
      <c r="AE6809" s="14"/>
      <c r="AT6809" s="257" t="s">
        <v>252</v>
      </c>
      <c r="AU6809" s="257" t="s">
        <v>93</v>
      </c>
      <c r="AV6809" s="14" t="s">
        <v>93</v>
      </c>
      <c r="AW6809" s="14" t="s">
        <v>46</v>
      </c>
      <c r="AX6809" s="14" t="s">
        <v>85</v>
      </c>
      <c r="AY6809" s="257" t="s">
        <v>241</v>
      </c>
    </row>
    <row r="6810" s="16" customFormat="1">
      <c r="A6810" s="16"/>
      <c r="B6810" s="269"/>
      <c r="C6810" s="270"/>
      <c r="D6810" s="238" t="s">
        <v>252</v>
      </c>
      <c r="E6810" s="271" t="s">
        <v>39</v>
      </c>
      <c r="F6810" s="272" t="s">
        <v>295</v>
      </c>
      <c r="G6810" s="270"/>
      <c r="H6810" s="273">
        <v>30.599</v>
      </c>
      <c r="I6810" s="274"/>
      <c r="J6810" s="270"/>
      <c r="K6810" s="270"/>
      <c r="L6810" s="275"/>
      <c r="M6810" s="276"/>
      <c r="N6810" s="277"/>
      <c r="O6810" s="277"/>
      <c r="P6810" s="277"/>
      <c r="Q6810" s="277"/>
      <c r="R6810" s="277"/>
      <c r="S6810" s="277"/>
      <c r="T6810" s="278"/>
      <c r="U6810" s="16"/>
      <c r="V6810" s="16"/>
      <c r="W6810" s="16"/>
      <c r="X6810" s="16"/>
      <c r="Y6810" s="16"/>
      <c r="Z6810" s="16"/>
      <c r="AA6810" s="16"/>
      <c r="AB6810" s="16"/>
      <c r="AC6810" s="16"/>
      <c r="AD6810" s="16"/>
      <c r="AE6810" s="16"/>
      <c r="AT6810" s="279" t="s">
        <v>252</v>
      </c>
      <c r="AU6810" s="279" t="s">
        <v>93</v>
      </c>
      <c r="AV6810" s="16" t="s">
        <v>113</v>
      </c>
      <c r="AW6810" s="16" t="s">
        <v>46</v>
      </c>
      <c r="AX6810" s="16" t="s">
        <v>85</v>
      </c>
      <c r="AY6810" s="279" t="s">
        <v>241</v>
      </c>
    </row>
    <row r="6811" s="13" customFormat="1">
      <c r="A6811" s="13"/>
      <c r="B6811" s="236"/>
      <c r="C6811" s="237"/>
      <c r="D6811" s="238" t="s">
        <v>252</v>
      </c>
      <c r="E6811" s="239" t="s">
        <v>39</v>
      </c>
      <c r="F6811" s="240" t="s">
        <v>1488</v>
      </c>
      <c r="G6811" s="237"/>
      <c r="H6811" s="239" t="s">
        <v>39</v>
      </c>
      <c r="I6811" s="241"/>
      <c r="J6811" s="237"/>
      <c r="K6811" s="237"/>
      <c r="L6811" s="242"/>
      <c r="M6811" s="243"/>
      <c r="N6811" s="244"/>
      <c r="O6811" s="244"/>
      <c r="P6811" s="244"/>
      <c r="Q6811" s="244"/>
      <c r="R6811" s="244"/>
      <c r="S6811" s="244"/>
      <c r="T6811" s="245"/>
      <c r="U6811" s="13"/>
      <c r="V6811" s="13"/>
      <c r="W6811" s="13"/>
      <c r="X6811" s="13"/>
      <c r="Y6811" s="13"/>
      <c r="Z6811" s="13"/>
      <c r="AA6811" s="13"/>
      <c r="AB6811" s="13"/>
      <c r="AC6811" s="13"/>
      <c r="AD6811" s="13"/>
      <c r="AE6811" s="13"/>
      <c r="AT6811" s="246" t="s">
        <v>252</v>
      </c>
      <c r="AU6811" s="246" t="s">
        <v>93</v>
      </c>
      <c r="AV6811" s="13" t="s">
        <v>23</v>
      </c>
      <c r="AW6811" s="13" t="s">
        <v>46</v>
      </c>
      <c r="AX6811" s="13" t="s">
        <v>85</v>
      </c>
      <c r="AY6811" s="246" t="s">
        <v>241</v>
      </c>
    </row>
    <row r="6812" s="14" customFormat="1">
      <c r="A6812" s="14"/>
      <c r="B6812" s="247"/>
      <c r="C6812" s="248"/>
      <c r="D6812" s="238" t="s">
        <v>252</v>
      </c>
      <c r="E6812" s="249" t="s">
        <v>39</v>
      </c>
      <c r="F6812" s="250" t="s">
        <v>6241</v>
      </c>
      <c r="G6812" s="248"/>
      <c r="H6812" s="251">
        <v>15.403000000000001</v>
      </c>
      <c r="I6812" s="252"/>
      <c r="J6812" s="248"/>
      <c r="K6812" s="248"/>
      <c r="L6812" s="253"/>
      <c r="M6812" s="254"/>
      <c r="N6812" s="255"/>
      <c r="O6812" s="255"/>
      <c r="P6812" s="255"/>
      <c r="Q6812" s="255"/>
      <c r="R6812" s="255"/>
      <c r="S6812" s="255"/>
      <c r="T6812" s="256"/>
      <c r="U6812" s="14"/>
      <c r="V6812" s="14"/>
      <c r="W6812" s="14"/>
      <c r="X6812" s="14"/>
      <c r="Y6812" s="14"/>
      <c r="Z6812" s="14"/>
      <c r="AA6812" s="14"/>
      <c r="AB6812" s="14"/>
      <c r="AC6812" s="14"/>
      <c r="AD6812" s="14"/>
      <c r="AE6812" s="14"/>
      <c r="AT6812" s="257" t="s">
        <v>252</v>
      </c>
      <c r="AU6812" s="257" t="s">
        <v>93</v>
      </c>
      <c r="AV6812" s="14" t="s">
        <v>93</v>
      </c>
      <c r="AW6812" s="14" t="s">
        <v>46</v>
      </c>
      <c r="AX6812" s="14" t="s">
        <v>85</v>
      </c>
      <c r="AY6812" s="257" t="s">
        <v>241</v>
      </c>
    </row>
    <row r="6813" s="14" customFormat="1">
      <c r="A6813" s="14"/>
      <c r="B6813" s="247"/>
      <c r="C6813" s="248"/>
      <c r="D6813" s="238" t="s">
        <v>252</v>
      </c>
      <c r="E6813" s="249" t="s">
        <v>39</v>
      </c>
      <c r="F6813" s="250" t="s">
        <v>6242</v>
      </c>
      <c r="G6813" s="248"/>
      <c r="H6813" s="251">
        <v>12.425000000000001</v>
      </c>
      <c r="I6813" s="252"/>
      <c r="J6813" s="248"/>
      <c r="K6813" s="248"/>
      <c r="L6813" s="253"/>
      <c r="M6813" s="254"/>
      <c r="N6813" s="255"/>
      <c r="O6813" s="255"/>
      <c r="P6813" s="255"/>
      <c r="Q6813" s="255"/>
      <c r="R6813" s="255"/>
      <c r="S6813" s="255"/>
      <c r="T6813" s="256"/>
      <c r="U6813" s="14"/>
      <c r="V6813" s="14"/>
      <c r="W6813" s="14"/>
      <c r="X6813" s="14"/>
      <c r="Y6813" s="14"/>
      <c r="Z6813" s="14"/>
      <c r="AA6813" s="14"/>
      <c r="AB6813" s="14"/>
      <c r="AC6813" s="14"/>
      <c r="AD6813" s="14"/>
      <c r="AE6813" s="14"/>
      <c r="AT6813" s="257" t="s">
        <v>252</v>
      </c>
      <c r="AU6813" s="257" t="s">
        <v>93</v>
      </c>
      <c r="AV6813" s="14" t="s">
        <v>93</v>
      </c>
      <c r="AW6813" s="14" t="s">
        <v>46</v>
      </c>
      <c r="AX6813" s="14" t="s">
        <v>85</v>
      </c>
      <c r="AY6813" s="257" t="s">
        <v>241</v>
      </c>
    </row>
    <row r="6814" s="14" customFormat="1">
      <c r="A6814" s="14"/>
      <c r="B6814" s="247"/>
      <c r="C6814" s="248"/>
      <c r="D6814" s="238" t="s">
        <v>252</v>
      </c>
      <c r="E6814" s="249" t="s">
        <v>39</v>
      </c>
      <c r="F6814" s="250" t="s">
        <v>6243</v>
      </c>
      <c r="G6814" s="248"/>
      <c r="H6814" s="251">
        <v>13.127000000000001</v>
      </c>
      <c r="I6814" s="252"/>
      <c r="J6814" s="248"/>
      <c r="K6814" s="248"/>
      <c r="L6814" s="253"/>
      <c r="M6814" s="254"/>
      <c r="N6814" s="255"/>
      <c r="O6814" s="255"/>
      <c r="P6814" s="255"/>
      <c r="Q6814" s="255"/>
      <c r="R6814" s="255"/>
      <c r="S6814" s="255"/>
      <c r="T6814" s="256"/>
      <c r="U6814" s="14"/>
      <c r="V6814" s="14"/>
      <c r="W6814" s="14"/>
      <c r="X6814" s="14"/>
      <c r="Y6814" s="14"/>
      <c r="Z6814" s="14"/>
      <c r="AA6814" s="14"/>
      <c r="AB6814" s="14"/>
      <c r="AC6814" s="14"/>
      <c r="AD6814" s="14"/>
      <c r="AE6814" s="14"/>
      <c r="AT6814" s="257" t="s">
        <v>252</v>
      </c>
      <c r="AU6814" s="257" t="s">
        <v>93</v>
      </c>
      <c r="AV6814" s="14" t="s">
        <v>93</v>
      </c>
      <c r="AW6814" s="14" t="s">
        <v>46</v>
      </c>
      <c r="AX6814" s="14" t="s">
        <v>85</v>
      </c>
      <c r="AY6814" s="257" t="s">
        <v>241</v>
      </c>
    </row>
    <row r="6815" s="16" customFormat="1">
      <c r="A6815" s="16"/>
      <c r="B6815" s="269"/>
      <c r="C6815" s="270"/>
      <c r="D6815" s="238" t="s">
        <v>252</v>
      </c>
      <c r="E6815" s="271" t="s">
        <v>39</v>
      </c>
      <c r="F6815" s="272" t="s">
        <v>295</v>
      </c>
      <c r="G6815" s="270"/>
      <c r="H6815" s="273">
        <v>40.954999999999998</v>
      </c>
      <c r="I6815" s="274"/>
      <c r="J6815" s="270"/>
      <c r="K6815" s="270"/>
      <c r="L6815" s="275"/>
      <c r="M6815" s="276"/>
      <c r="N6815" s="277"/>
      <c r="O6815" s="277"/>
      <c r="P6815" s="277"/>
      <c r="Q6815" s="277"/>
      <c r="R6815" s="277"/>
      <c r="S6815" s="277"/>
      <c r="T6815" s="278"/>
      <c r="U6815" s="16"/>
      <c r="V6815" s="16"/>
      <c r="W6815" s="16"/>
      <c r="X6815" s="16"/>
      <c r="Y6815" s="16"/>
      <c r="Z6815" s="16"/>
      <c r="AA6815" s="16"/>
      <c r="AB6815" s="16"/>
      <c r="AC6815" s="16"/>
      <c r="AD6815" s="16"/>
      <c r="AE6815" s="16"/>
      <c r="AT6815" s="279" t="s">
        <v>252</v>
      </c>
      <c r="AU6815" s="279" t="s">
        <v>93</v>
      </c>
      <c r="AV6815" s="16" t="s">
        <v>113</v>
      </c>
      <c r="AW6815" s="16" t="s">
        <v>46</v>
      </c>
      <c r="AX6815" s="16" t="s">
        <v>85</v>
      </c>
      <c r="AY6815" s="279" t="s">
        <v>241</v>
      </c>
    </row>
    <row r="6816" s="13" customFormat="1">
      <c r="A6816" s="13"/>
      <c r="B6816" s="236"/>
      <c r="C6816" s="237"/>
      <c r="D6816" s="238" t="s">
        <v>252</v>
      </c>
      <c r="E6816" s="239" t="s">
        <v>39</v>
      </c>
      <c r="F6816" s="240" t="s">
        <v>1493</v>
      </c>
      <c r="G6816" s="237"/>
      <c r="H6816" s="239" t="s">
        <v>39</v>
      </c>
      <c r="I6816" s="241"/>
      <c r="J6816" s="237"/>
      <c r="K6816" s="237"/>
      <c r="L6816" s="242"/>
      <c r="M6816" s="243"/>
      <c r="N6816" s="244"/>
      <c r="O6816" s="244"/>
      <c r="P6816" s="244"/>
      <c r="Q6816" s="244"/>
      <c r="R6816" s="244"/>
      <c r="S6816" s="244"/>
      <c r="T6816" s="245"/>
      <c r="U6816" s="13"/>
      <c r="V6816" s="13"/>
      <c r="W6816" s="13"/>
      <c r="X6816" s="13"/>
      <c r="Y6816" s="13"/>
      <c r="Z6816" s="13"/>
      <c r="AA6816" s="13"/>
      <c r="AB6816" s="13"/>
      <c r="AC6816" s="13"/>
      <c r="AD6816" s="13"/>
      <c r="AE6816" s="13"/>
      <c r="AT6816" s="246" t="s">
        <v>252</v>
      </c>
      <c r="AU6816" s="246" t="s">
        <v>93</v>
      </c>
      <c r="AV6816" s="13" t="s">
        <v>23</v>
      </c>
      <c r="AW6816" s="13" t="s">
        <v>46</v>
      </c>
      <c r="AX6816" s="13" t="s">
        <v>85</v>
      </c>
      <c r="AY6816" s="246" t="s">
        <v>241</v>
      </c>
    </row>
    <row r="6817" s="14" customFormat="1">
      <c r="A6817" s="14"/>
      <c r="B6817" s="247"/>
      <c r="C6817" s="248"/>
      <c r="D6817" s="238" t="s">
        <v>252</v>
      </c>
      <c r="E6817" s="249" t="s">
        <v>39</v>
      </c>
      <c r="F6817" s="250" t="s">
        <v>6244</v>
      </c>
      <c r="G6817" s="248"/>
      <c r="H6817" s="251">
        <v>12.238</v>
      </c>
      <c r="I6817" s="252"/>
      <c r="J6817" s="248"/>
      <c r="K6817" s="248"/>
      <c r="L6817" s="253"/>
      <c r="M6817" s="254"/>
      <c r="N6817" s="255"/>
      <c r="O6817" s="255"/>
      <c r="P6817" s="255"/>
      <c r="Q6817" s="255"/>
      <c r="R6817" s="255"/>
      <c r="S6817" s="255"/>
      <c r="T6817" s="256"/>
      <c r="U6817" s="14"/>
      <c r="V6817" s="14"/>
      <c r="W6817" s="14"/>
      <c r="X6817" s="14"/>
      <c r="Y6817" s="14"/>
      <c r="Z6817" s="14"/>
      <c r="AA6817" s="14"/>
      <c r="AB6817" s="14"/>
      <c r="AC6817" s="14"/>
      <c r="AD6817" s="14"/>
      <c r="AE6817" s="14"/>
      <c r="AT6817" s="257" t="s">
        <v>252</v>
      </c>
      <c r="AU6817" s="257" t="s">
        <v>93</v>
      </c>
      <c r="AV6817" s="14" t="s">
        <v>93</v>
      </c>
      <c r="AW6817" s="14" t="s">
        <v>46</v>
      </c>
      <c r="AX6817" s="14" t="s">
        <v>85</v>
      </c>
      <c r="AY6817" s="257" t="s">
        <v>241</v>
      </c>
    </row>
    <row r="6818" s="14" customFormat="1">
      <c r="A6818" s="14"/>
      <c r="B6818" s="247"/>
      <c r="C6818" s="248"/>
      <c r="D6818" s="238" t="s">
        <v>252</v>
      </c>
      <c r="E6818" s="249" t="s">
        <v>39</v>
      </c>
      <c r="F6818" s="250" t="s">
        <v>6245</v>
      </c>
      <c r="G6818" s="248"/>
      <c r="H6818" s="251">
        <v>17.257999999999999</v>
      </c>
      <c r="I6818" s="252"/>
      <c r="J6818" s="248"/>
      <c r="K6818" s="248"/>
      <c r="L6818" s="253"/>
      <c r="M6818" s="254"/>
      <c r="N6818" s="255"/>
      <c r="O6818" s="255"/>
      <c r="P6818" s="255"/>
      <c r="Q6818" s="255"/>
      <c r="R6818" s="255"/>
      <c r="S6818" s="255"/>
      <c r="T6818" s="256"/>
      <c r="U6818" s="14"/>
      <c r="V6818" s="14"/>
      <c r="W6818" s="14"/>
      <c r="X6818" s="14"/>
      <c r="Y6818" s="14"/>
      <c r="Z6818" s="14"/>
      <c r="AA6818" s="14"/>
      <c r="AB6818" s="14"/>
      <c r="AC6818" s="14"/>
      <c r="AD6818" s="14"/>
      <c r="AE6818" s="14"/>
      <c r="AT6818" s="257" t="s">
        <v>252</v>
      </c>
      <c r="AU6818" s="257" t="s">
        <v>93</v>
      </c>
      <c r="AV6818" s="14" t="s">
        <v>93</v>
      </c>
      <c r="AW6818" s="14" t="s">
        <v>46</v>
      </c>
      <c r="AX6818" s="14" t="s">
        <v>85</v>
      </c>
      <c r="AY6818" s="257" t="s">
        <v>241</v>
      </c>
    </row>
    <row r="6819" s="16" customFormat="1">
      <c r="A6819" s="16"/>
      <c r="B6819" s="269"/>
      <c r="C6819" s="270"/>
      <c r="D6819" s="238" t="s">
        <v>252</v>
      </c>
      <c r="E6819" s="271" t="s">
        <v>39</v>
      </c>
      <c r="F6819" s="272" t="s">
        <v>295</v>
      </c>
      <c r="G6819" s="270"/>
      <c r="H6819" s="273">
        <v>29.495999999999999</v>
      </c>
      <c r="I6819" s="274"/>
      <c r="J6819" s="270"/>
      <c r="K6819" s="270"/>
      <c r="L6819" s="275"/>
      <c r="M6819" s="276"/>
      <c r="N6819" s="277"/>
      <c r="O6819" s="277"/>
      <c r="P6819" s="277"/>
      <c r="Q6819" s="277"/>
      <c r="R6819" s="277"/>
      <c r="S6819" s="277"/>
      <c r="T6819" s="278"/>
      <c r="U6819" s="16"/>
      <c r="V6819" s="16"/>
      <c r="W6819" s="16"/>
      <c r="X6819" s="16"/>
      <c r="Y6819" s="16"/>
      <c r="Z6819" s="16"/>
      <c r="AA6819" s="16"/>
      <c r="AB6819" s="16"/>
      <c r="AC6819" s="16"/>
      <c r="AD6819" s="16"/>
      <c r="AE6819" s="16"/>
      <c r="AT6819" s="279" t="s">
        <v>252</v>
      </c>
      <c r="AU6819" s="279" t="s">
        <v>93</v>
      </c>
      <c r="AV6819" s="16" t="s">
        <v>113</v>
      </c>
      <c r="AW6819" s="16" t="s">
        <v>46</v>
      </c>
      <c r="AX6819" s="16" t="s">
        <v>85</v>
      </c>
      <c r="AY6819" s="279" t="s">
        <v>241</v>
      </c>
    </row>
    <row r="6820" s="15" customFormat="1">
      <c r="A6820" s="15"/>
      <c r="B6820" s="258"/>
      <c r="C6820" s="259"/>
      <c r="D6820" s="238" t="s">
        <v>252</v>
      </c>
      <c r="E6820" s="260" t="s">
        <v>39</v>
      </c>
      <c r="F6820" s="261" t="s">
        <v>274</v>
      </c>
      <c r="G6820" s="259"/>
      <c r="H6820" s="262">
        <v>101.05</v>
      </c>
      <c r="I6820" s="263"/>
      <c r="J6820" s="259"/>
      <c r="K6820" s="259"/>
      <c r="L6820" s="264"/>
      <c r="M6820" s="265"/>
      <c r="N6820" s="266"/>
      <c r="O6820" s="266"/>
      <c r="P6820" s="266"/>
      <c r="Q6820" s="266"/>
      <c r="R6820" s="266"/>
      <c r="S6820" s="266"/>
      <c r="T6820" s="267"/>
      <c r="U6820" s="15"/>
      <c r="V6820" s="15"/>
      <c r="W6820" s="15"/>
      <c r="X6820" s="15"/>
      <c r="Y6820" s="15"/>
      <c r="Z6820" s="15"/>
      <c r="AA6820" s="15"/>
      <c r="AB6820" s="15"/>
      <c r="AC6820" s="15"/>
      <c r="AD6820" s="15"/>
      <c r="AE6820" s="15"/>
      <c r="AT6820" s="268" t="s">
        <v>252</v>
      </c>
      <c r="AU6820" s="268" t="s">
        <v>93</v>
      </c>
      <c r="AV6820" s="15" t="s">
        <v>248</v>
      </c>
      <c r="AW6820" s="15" t="s">
        <v>46</v>
      </c>
      <c r="AX6820" s="15" t="s">
        <v>23</v>
      </c>
      <c r="AY6820" s="268" t="s">
        <v>241</v>
      </c>
    </row>
    <row r="6821" s="2" customFormat="1" ht="16.5" customHeight="1">
      <c r="A6821" s="42"/>
      <c r="B6821" s="43"/>
      <c r="C6821" s="280" t="s">
        <v>6246</v>
      </c>
      <c r="D6821" s="280" t="s">
        <v>463</v>
      </c>
      <c r="E6821" s="281" t="s">
        <v>6247</v>
      </c>
      <c r="F6821" s="282" t="s">
        <v>6248</v>
      </c>
      <c r="G6821" s="283" t="s">
        <v>515</v>
      </c>
      <c r="H6821" s="284">
        <v>101.05</v>
      </c>
      <c r="I6821" s="285"/>
      <c r="J6821" s="286">
        <f>ROUND(I6821*H6821,2)</f>
        <v>0</v>
      </c>
      <c r="K6821" s="282" t="s">
        <v>39</v>
      </c>
      <c r="L6821" s="287"/>
      <c r="M6821" s="288" t="s">
        <v>39</v>
      </c>
      <c r="N6821" s="289" t="s">
        <v>56</v>
      </c>
      <c r="O6821" s="88"/>
      <c r="P6821" s="227">
        <f>O6821*H6821</f>
        <v>0</v>
      </c>
      <c r="Q6821" s="227">
        <v>0.017739732805541801</v>
      </c>
      <c r="R6821" s="227">
        <f>Q6821*H6821</f>
        <v>1.7925999999999989</v>
      </c>
      <c r="S6821" s="227">
        <v>0</v>
      </c>
      <c r="T6821" s="228">
        <f>S6821*H6821</f>
        <v>0</v>
      </c>
      <c r="U6821" s="42"/>
      <c r="V6821" s="42"/>
      <c r="W6821" s="42"/>
      <c r="X6821" s="42"/>
      <c r="Y6821" s="42"/>
      <c r="Z6821" s="42"/>
      <c r="AA6821" s="42"/>
      <c r="AB6821" s="42"/>
      <c r="AC6821" s="42"/>
      <c r="AD6821" s="42"/>
      <c r="AE6821" s="42"/>
      <c r="AR6821" s="229" t="s">
        <v>660</v>
      </c>
      <c r="AT6821" s="229" t="s">
        <v>463</v>
      </c>
      <c r="AU6821" s="229" t="s">
        <v>93</v>
      </c>
      <c r="AY6821" s="20" t="s">
        <v>241</v>
      </c>
      <c r="BE6821" s="230">
        <f>IF(N6821="základní",J6821,0)</f>
        <v>0</v>
      </c>
      <c r="BF6821" s="230">
        <f>IF(N6821="snížená",J6821,0)</f>
        <v>0</v>
      </c>
      <c r="BG6821" s="230">
        <f>IF(N6821="zákl. přenesená",J6821,0)</f>
        <v>0</v>
      </c>
      <c r="BH6821" s="230">
        <f>IF(N6821="sníž. přenesená",J6821,0)</f>
        <v>0</v>
      </c>
      <c r="BI6821" s="230">
        <f>IF(N6821="nulová",J6821,0)</f>
        <v>0</v>
      </c>
      <c r="BJ6821" s="20" t="s">
        <v>23</v>
      </c>
      <c r="BK6821" s="230">
        <f>ROUND(I6821*H6821,2)</f>
        <v>0</v>
      </c>
      <c r="BL6821" s="20" t="s">
        <v>462</v>
      </c>
      <c r="BM6821" s="229" t="s">
        <v>6249</v>
      </c>
    </row>
    <row r="6822" s="2" customFormat="1">
      <c r="A6822" s="42"/>
      <c r="B6822" s="43"/>
      <c r="C6822" s="44"/>
      <c r="D6822" s="238" t="s">
        <v>3418</v>
      </c>
      <c r="E6822" s="44"/>
      <c r="F6822" s="290" t="s">
        <v>6250</v>
      </c>
      <c r="G6822" s="44"/>
      <c r="H6822" s="44"/>
      <c r="I6822" s="233"/>
      <c r="J6822" s="44"/>
      <c r="K6822" s="44"/>
      <c r="L6822" s="48"/>
      <c r="M6822" s="234"/>
      <c r="N6822" s="235"/>
      <c r="O6822" s="88"/>
      <c r="P6822" s="88"/>
      <c r="Q6822" s="88"/>
      <c r="R6822" s="88"/>
      <c r="S6822" s="88"/>
      <c r="T6822" s="89"/>
      <c r="U6822" s="42"/>
      <c r="V6822" s="42"/>
      <c r="W6822" s="42"/>
      <c r="X6822" s="42"/>
      <c r="Y6822" s="42"/>
      <c r="Z6822" s="42"/>
      <c r="AA6822" s="42"/>
      <c r="AB6822" s="42"/>
      <c r="AC6822" s="42"/>
      <c r="AD6822" s="42"/>
      <c r="AE6822" s="42"/>
      <c r="AT6822" s="20" t="s">
        <v>3418</v>
      </c>
      <c r="AU6822" s="20" t="s">
        <v>93</v>
      </c>
    </row>
    <row r="6823" s="2" customFormat="1" ht="16.5" customHeight="1">
      <c r="A6823" s="42"/>
      <c r="B6823" s="43"/>
      <c r="C6823" s="218" t="s">
        <v>6251</v>
      </c>
      <c r="D6823" s="218" t="s">
        <v>243</v>
      </c>
      <c r="E6823" s="219" t="s">
        <v>6252</v>
      </c>
      <c r="F6823" s="220" t="s">
        <v>6253</v>
      </c>
      <c r="G6823" s="221" t="s">
        <v>561</v>
      </c>
      <c r="H6823" s="222">
        <v>3</v>
      </c>
      <c r="I6823" s="223"/>
      <c r="J6823" s="224">
        <f>ROUND(I6823*H6823,2)</f>
        <v>0</v>
      </c>
      <c r="K6823" s="220" t="s">
        <v>39</v>
      </c>
      <c r="L6823" s="48"/>
      <c r="M6823" s="225" t="s">
        <v>39</v>
      </c>
      <c r="N6823" s="226" t="s">
        <v>56</v>
      </c>
      <c r="O6823" s="88"/>
      <c r="P6823" s="227">
        <f>O6823*H6823</f>
        <v>0</v>
      </c>
      <c r="Q6823" s="227">
        <v>0.0023500000000000001</v>
      </c>
      <c r="R6823" s="227">
        <f>Q6823*H6823</f>
        <v>0.0070500000000000007</v>
      </c>
      <c r="S6823" s="227">
        <v>0.0060000000000000001</v>
      </c>
      <c r="T6823" s="228">
        <f>S6823*H6823</f>
        <v>0.018000000000000002</v>
      </c>
      <c r="U6823" s="42"/>
      <c r="V6823" s="42"/>
      <c r="W6823" s="42"/>
      <c r="X6823" s="42"/>
      <c r="Y6823" s="42"/>
      <c r="Z6823" s="42"/>
      <c r="AA6823" s="42"/>
      <c r="AB6823" s="42"/>
      <c r="AC6823" s="42"/>
      <c r="AD6823" s="42"/>
      <c r="AE6823" s="42"/>
      <c r="AR6823" s="229" t="s">
        <v>462</v>
      </c>
      <c r="AT6823" s="229" t="s">
        <v>243</v>
      </c>
      <c r="AU6823" s="229" t="s">
        <v>93</v>
      </c>
      <c r="AY6823" s="20" t="s">
        <v>241</v>
      </c>
      <c r="BE6823" s="230">
        <f>IF(N6823="základní",J6823,0)</f>
        <v>0</v>
      </c>
      <c r="BF6823" s="230">
        <f>IF(N6823="snížená",J6823,0)</f>
        <v>0</v>
      </c>
      <c r="BG6823" s="230">
        <f>IF(N6823="zákl. přenesená",J6823,0)</f>
        <v>0</v>
      </c>
      <c r="BH6823" s="230">
        <f>IF(N6823="sníž. přenesená",J6823,0)</f>
        <v>0</v>
      </c>
      <c r="BI6823" s="230">
        <f>IF(N6823="nulová",J6823,0)</f>
        <v>0</v>
      </c>
      <c r="BJ6823" s="20" t="s">
        <v>23</v>
      </c>
      <c r="BK6823" s="230">
        <f>ROUND(I6823*H6823,2)</f>
        <v>0</v>
      </c>
      <c r="BL6823" s="20" t="s">
        <v>462</v>
      </c>
      <c r="BM6823" s="229" t="s">
        <v>6254</v>
      </c>
    </row>
    <row r="6824" s="13" customFormat="1">
      <c r="A6824" s="13"/>
      <c r="B6824" s="236"/>
      <c r="C6824" s="237"/>
      <c r="D6824" s="238" t="s">
        <v>252</v>
      </c>
      <c r="E6824" s="239" t="s">
        <v>39</v>
      </c>
      <c r="F6824" s="240" t="s">
        <v>6255</v>
      </c>
      <c r="G6824" s="237"/>
      <c r="H6824" s="239" t="s">
        <v>39</v>
      </c>
      <c r="I6824" s="241"/>
      <c r="J6824" s="237"/>
      <c r="K6824" s="237"/>
      <c r="L6824" s="242"/>
      <c r="M6824" s="243"/>
      <c r="N6824" s="244"/>
      <c r="O6824" s="244"/>
      <c r="P6824" s="244"/>
      <c r="Q6824" s="244"/>
      <c r="R6824" s="244"/>
      <c r="S6824" s="244"/>
      <c r="T6824" s="245"/>
      <c r="U6824" s="13"/>
      <c r="V6824" s="13"/>
      <c r="W6824" s="13"/>
      <c r="X6824" s="13"/>
      <c r="Y6824" s="13"/>
      <c r="Z6824" s="13"/>
      <c r="AA6824" s="13"/>
      <c r="AB6824" s="13"/>
      <c r="AC6824" s="13"/>
      <c r="AD6824" s="13"/>
      <c r="AE6824" s="13"/>
      <c r="AT6824" s="246" t="s">
        <v>252</v>
      </c>
      <c r="AU6824" s="246" t="s">
        <v>93</v>
      </c>
      <c r="AV6824" s="13" t="s">
        <v>23</v>
      </c>
      <c r="AW6824" s="13" t="s">
        <v>46</v>
      </c>
      <c r="AX6824" s="13" t="s">
        <v>85</v>
      </c>
      <c r="AY6824" s="246" t="s">
        <v>241</v>
      </c>
    </row>
    <row r="6825" s="13" customFormat="1">
      <c r="A6825" s="13"/>
      <c r="B6825" s="236"/>
      <c r="C6825" s="237"/>
      <c r="D6825" s="238" t="s">
        <v>252</v>
      </c>
      <c r="E6825" s="239" t="s">
        <v>39</v>
      </c>
      <c r="F6825" s="240" t="s">
        <v>1480</v>
      </c>
      <c r="G6825" s="237"/>
      <c r="H6825" s="239" t="s">
        <v>39</v>
      </c>
      <c r="I6825" s="241"/>
      <c r="J6825" s="237"/>
      <c r="K6825" s="237"/>
      <c r="L6825" s="242"/>
      <c r="M6825" s="243"/>
      <c r="N6825" s="244"/>
      <c r="O6825" s="244"/>
      <c r="P6825" s="244"/>
      <c r="Q6825" s="244"/>
      <c r="R6825" s="244"/>
      <c r="S6825" s="244"/>
      <c r="T6825" s="245"/>
      <c r="U6825" s="13"/>
      <c r="V6825" s="13"/>
      <c r="W6825" s="13"/>
      <c r="X6825" s="13"/>
      <c r="Y6825" s="13"/>
      <c r="Z6825" s="13"/>
      <c r="AA6825" s="13"/>
      <c r="AB6825" s="13"/>
      <c r="AC6825" s="13"/>
      <c r="AD6825" s="13"/>
      <c r="AE6825" s="13"/>
      <c r="AT6825" s="246" t="s">
        <v>252</v>
      </c>
      <c r="AU6825" s="246" t="s">
        <v>93</v>
      </c>
      <c r="AV6825" s="13" t="s">
        <v>23</v>
      </c>
      <c r="AW6825" s="13" t="s">
        <v>46</v>
      </c>
      <c r="AX6825" s="13" t="s">
        <v>85</v>
      </c>
      <c r="AY6825" s="246" t="s">
        <v>241</v>
      </c>
    </row>
    <row r="6826" s="14" customFormat="1">
      <c r="A6826" s="14"/>
      <c r="B6826" s="247"/>
      <c r="C6826" s="248"/>
      <c r="D6826" s="238" t="s">
        <v>252</v>
      </c>
      <c r="E6826" s="249" t="s">
        <v>39</v>
      </c>
      <c r="F6826" s="250" t="s">
        <v>23</v>
      </c>
      <c r="G6826" s="248"/>
      <c r="H6826" s="251">
        <v>1</v>
      </c>
      <c r="I6826" s="252"/>
      <c r="J6826" s="248"/>
      <c r="K6826" s="248"/>
      <c r="L6826" s="253"/>
      <c r="M6826" s="254"/>
      <c r="N6826" s="255"/>
      <c r="O6826" s="255"/>
      <c r="P6826" s="255"/>
      <c r="Q6826" s="255"/>
      <c r="R6826" s="255"/>
      <c r="S6826" s="255"/>
      <c r="T6826" s="256"/>
      <c r="U6826" s="14"/>
      <c r="V6826" s="14"/>
      <c r="W6826" s="14"/>
      <c r="X6826" s="14"/>
      <c r="Y6826" s="14"/>
      <c r="Z6826" s="14"/>
      <c r="AA6826" s="14"/>
      <c r="AB6826" s="14"/>
      <c r="AC6826" s="14"/>
      <c r="AD6826" s="14"/>
      <c r="AE6826" s="14"/>
      <c r="AT6826" s="257" t="s">
        <v>252</v>
      </c>
      <c r="AU6826" s="257" t="s">
        <v>93</v>
      </c>
      <c r="AV6826" s="14" t="s">
        <v>93</v>
      </c>
      <c r="AW6826" s="14" t="s">
        <v>46</v>
      </c>
      <c r="AX6826" s="14" t="s">
        <v>85</v>
      </c>
      <c r="AY6826" s="257" t="s">
        <v>241</v>
      </c>
    </row>
    <row r="6827" s="13" customFormat="1">
      <c r="A6827" s="13"/>
      <c r="B6827" s="236"/>
      <c r="C6827" s="237"/>
      <c r="D6827" s="238" t="s">
        <v>252</v>
      </c>
      <c r="E6827" s="239" t="s">
        <v>39</v>
      </c>
      <c r="F6827" s="240" t="s">
        <v>1488</v>
      </c>
      <c r="G6827" s="237"/>
      <c r="H6827" s="239" t="s">
        <v>39</v>
      </c>
      <c r="I6827" s="241"/>
      <c r="J6827" s="237"/>
      <c r="K6827" s="237"/>
      <c r="L6827" s="242"/>
      <c r="M6827" s="243"/>
      <c r="N6827" s="244"/>
      <c r="O6827" s="244"/>
      <c r="P6827" s="244"/>
      <c r="Q6827" s="244"/>
      <c r="R6827" s="244"/>
      <c r="S6827" s="244"/>
      <c r="T6827" s="245"/>
      <c r="U6827" s="13"/>
      <c r="V6827" s="13"/>
      <c r="W6827" s="13"/>
      <c r="X6827" s="13"/>
      <c r="Y6827" s="13"/>
      <c r="Z6827" s="13"/>
      <c r="AA6827" s="13"/>
      <c r="AB6827" s="13"/>
      <c r="AC6827" s="13"/>
      <c r="AD6827" s="13"/>
      <c r="AE6827" s="13"/>
      <c r="AT6827" s="246" t="s">
        <v>252</v>
      </c>
      <c r="AU6827" s="246" t="s">
        <v>93</v>
      </c>
      <c r="AV6827" s="13" t="s">
        <v>23</v>
      </c>
      <c r="AW6827" s="13" t="s">
        <v>46</v>
      </c>
      <c r="AX6827" s="13" t="s">
        <v>85</v>
      </c>
      <c r="AY6827" s="246" t="s">
        <v>241</v>
      </c>
    </row>
    <row r="6828" s="14" customFormat="1">
      <c r="A6828" s="14"/>
      <c r="B6828" s="247"/>
      <c r="C6828" s="248"/>
      <c r="D6828" s="238" t="s">
        <v>252</v>
      </c>
      <c r="E6828" s="249" t="s">
        <v>39</v>
      </c>
      <c r="F6828" s="250" t="s">
        <v>23</v>
      </c>
      <c r="G6828" s="248"/>
      <c r="H6828" s="251">
        <v>1</v>
      </c>
      <c r="I6828" s="252"/>
      <c r="J6828" s="248"/>
      <c r="K6828" s="248"/>
      <c r="L6828" s="253"/>
      <c r="M6828" s="254"/>
      <c r="N6828" s="255"/>
      <c r="O6828" s="255"/>
      <c r="P6828" s="255"/>
      <c r="Q6828" s="255"/>
      <c r="R6828" s="255"/>
      <c r="S6828" s="255"/>
      <c r="T6828" s="256"/>
      <c r="U6828" s="14"/>
      <c r="V6828" s="14"/>
      <c r="W6828" s="14"/>
      <c r="X6828" s="14"/>
      <c r="Y6828" s="14"/>
      <c r="Z6828" s="14"/>
      <c r="AA6828" s="14"/>
      <c r="AB6828" s="14"/>
      <c r="AC6828" s="14"/>
      <c r="AD6828" s="14"/>
      <c r="AE6828" s="14"/>
      <c r="AT6828" s="257" t="s">
        <v>252</v>
      </c>
      <c r="AU6828" s="257" t="s">
        <v>93</v>
      </c>
      <c r="AV6828" s="14" t="s">
        <v>93</v>
      </c>
      <c r="AW6828" s="14" t="s">
        <v>46</v>
      </c>
      <c r="AX6828" s="14" t="s">
        <v>85</v>
      </c>
      <c r="AY6828" s="257" t="s">
        <v>241</v>
      </c>
    </row>
    <row r="6829" s="13" customFormat="1">
      <c r="A6829" s="13"/>
      <c r="B6829" s="236"/>
      <c r="C6829" s="237"/>
      <c r="D6829" s="238" t="s">
        <v>252</v>
      </c>
      <c r="E6829" s="239" t="s">
        <v>39</v>
      </c>
      <c r="F6829" s="240" t="s">
        <v>1493</v>
      </c>
      <c r="G6829" s="237"/>
      <c r="H6829" s="239" t="s">
        <v>39</v>
      </c>
      <c r="I6829" s="241"/>
      <c r="J6829" s="237"/>
      <c r="K6829" s="237"/>
      <c r="L6829" s="242"/>
      <c r="M6829" s="243"/>
      <c r="N6829" s="244"/>
      <c r="O6829" s="244"/>
      <c r="P6829" s="244"/>
      <c r="Q6829" s="244"/>
      <c r="R6829" s="244"/>
      <c r="S6829" s="244"/>
      <c r="T6829" s="245"/>
      <c r="U6829" s="13"/>
      <c r="V6829" s="13"/>
      <c r="W6829" s="13"/>
      <c r="X6829" s="13"/>
      <c r="Y6829" s="13"/>
      <c r="Z6829" s="13"/>
      <c r="AA6829" s="13"/>
      <c r="AB6829" s="13"/>
      <c r="AC6829" s="13"/>
      <c r="AD6829" s="13"/>
      <c r="AE6829" s="13"/>
      <c r="AT6829" s="246" t="s">
        <v>252</v>
      </c>
      <c r="AU6829" s="246" t="s">
        <v>93</v>
      </c>
      <c r="AV6829" s="13" t="s">
        <v>23</v>
      </c>
      <c r="AW6829" s="13" t="s">
        <v>46</v>
      </c>
      <c r="AX6829" s="13" t="s">
        <v>85</v>
      </c>
      <c r="AY6829" s="246" t="s">
        <v>241</v>
      </c>
    </row>
    <row r="6830" s="14" customFormat="1">
      <c r="A6830" s="14"/>
      <c r="B6830" s="247"/>
      <c r="C6830" s="248"/>
      <c r="D6830" s="238" t="s">
        <v>252</v>
      </c>
      <c r="E6830" s="249" t="s">
        <v>39</v>
      </c>
      <c r="F6830" s="250" t="s">
        <v>23</v>
      </c>
      <c r="G6830" s="248"/>
      <c r="H6830" s="251">
        <v>1</v>
      </c>
      <c r="I6830" s="252"/>
      <c r="J6830" s="248"/>
      <c r="K6830" s="248"/>
      <c r="L6830" s="253"/>
      <c r="M6830" s="254"/>
      <c r="N6830" s="255"/>
      <c r="O6830" s="255"/>
      <c r="P6830" s="255"/>
      <c r="Q6830" s="255"/>
      <c r="R6830" s="255"/>
      <c r="S6830" s="255"/>
      <c r="T6830" s="256"/>
      <c r="U6830" s="14"/>
      <c r="V6830" s="14"/>
      <c r="W6830" s="14"/>
      <c r="X6830" s="14"/>
      <c r="Y6830" s="14"/>
      <c r="Z6830" s="14"/>
      <c r="AA6830" s="14"/>
      <c r="AB6830" s="14"/>
      <c r="AC6830" s="14"/>
      <c r="AD6830" s="14"/>
      <c r="AE6830" s="14"/>
      <c r="AT6830" s="257" t="s">
        <v>252</v>
      </c>
      <c r="AU6830" s="257" t="s">
        <v>93</v>
      </c>
      <c r="AV6830" s="14" t="s">
        <v>93</v>
      </c>
      <c r="AW6830" s="14" t="s">
        <v>46</v>
      </c>
      <c r="AX6830" s="14" t="s">
        <v>85</v>
      </c>
      <c r="AY6830" s="257" t="s">
        <v>241</v>
      </c>
    </row>
    <row r="6831" s="15" customFormat="1">
      <c r="A6831" s="15"/>
      <c r="B6831" s="258"/>
      <c r="C6831" s="259"/>
      <c r="D6831" s="238" t="s">
        <v>252</v>
      </c>
      <c r="E6831" s="260" t="s">
        <v>39</v>
      </c>
      <c r="F6831" s="261" t="s">
        <v>274</v>
      </c>
      <c r="G6831" s="259"/>
      <c r="H6831" s="262">
        <v>3</v>
      </c>
      <c r="I6831" s="263"/>
      <c r="J6831" s="259"/>
      <c r="K6831" s="259"/>
      <c r="L6831" s="264"/>
      <c r="M6831" s="265"/>
      <c r="N6831" s="266"/>
      <c r="O6831" s="266"/>
      <c r="P6831" s="266"/>
      <c r="Q6831" s="266"/>
      <c r="R6831" s="266"/>
      <c r="S6831" s="266"/>
      <c r="T6831" s="267"/>
      <c r="U6831" s="15"/>
      <c r="V6831" s="15"/>
      <c r="W6831" s="15"/>
      <c r="X6831" s="15"/>
      <c r="Y6831" s="15"/>
      <c r="Z6831" s="15"/>
      <c r="AA6831" s="15"/>
      <c r="AB6831" s="15"/>
      <c r="AC6831" s="15"/>
      <c r="AD6831" s="15"/>
      <c r="AE6831" s="15"/>
      <c r="AT6831" s="268" t="s">
        <v>252</v>
      </c>
      <c r="AU6831" s="268" t="s">
        <v>93</v>
      </c>
      <c r="AV6831" s="15" t="s">
        <v>248</v>
      </c>
      <c r="AW6831" s="15" t="s">
        <v>46</v>
      </c>
      <c r="AX6831" s="15" t="s">
        <v>23</v>
      </c>
      <c r="AY6831" s="268" t="s">
        <v>241</v>
      </c>
    </row>
    <row r="6832" s="2" customFormat="1" ht="16.5" customHeight="1">
      <c r="A6832" s="42"/>
      <c r="B6832" s="43"/>
      <c r="C6832" s="218" t="s">
        <v>6256</v>
      </c>
      <c r="D6832" s="218" t="s">
        <v>243</v>
      </c>
      <c r="E6832" s="219" t="s">
        <v>6257</v>
      </c>
      <c r="F6832" s="220" t="s">
        <v>6258</v>
      </c>
      <c r="G6832" s="221" t="s">
        <v>145</v>
      </c>
      <c r="H6832" s="222">
        <v>29.989000000000001</v>
      </c>
      <c r="I6832" s="223"/>
      <c r="J6832" s="224">
        <f>ROUND(I6832*H6832,2)</f>
        <v>0</v>
      </c>
      <c r="K6832" s="220" t="s">
        <v>247</v>
      </c>
      <c r="L6832" s="48"/>
      <c r="M6832" s="225" t="s">
        <v>39</v>
      </c>
      <c r="N6832" s="226" t="s">
        <v>56</v>
      </c>
      <c r="O6832" s="88"/>
      <c r="P6832" s="227">
        <f>O6832*H6832</f>
        <v>0</v>
      </c>
      <c r="Q6832" s="227">
        <v>0.00025000000000000001</v>
      </c>
      <c r="R6832" s="227">
        <f>Q6832*H6832</f>
        <v>0.0074972500000000004</v>
      </c>
      <c r="S6832" s="227">
        <v>0</v>
      </c>
      <c r="T6832" s="228">
        <f>S6832*H6832</f>
        <v>0</v>
      </c>
      <c r="U6832" s="42"/>
      <c r="V6832" s="42"/>
      <c r="W6832" s="42"/>
      <c r="X6832" s="42"/>
      <c r="Y6832" s="42"/>
      <c r="Z6832" s="42"/>
      <c r="AA6832" s="42"/>
      <c r="AB6832" s="42"/>
      <c r="AC6832" s="42"/>
      <c r="AD6832" s="42"/>
      <c r="AE6832" s="42"/>
      <c r="AR6832" s="229" t="s">
        <v>462</v>
      </c>
      <c r="AT6832" s="229" t="s">
        <v>243</v>
      </c>
      <c r="AU6832" s="229" t="s">
        <v>93</v>
      </c>
      <c r="AY6832" s="20" t="s">
        <v>241</v>
      </c>
      <c r="BE6832" s="230">
        <f>IF(N6832="základní",J6832,0)</f>
        <v>0</v>
      </c>
      <c r="BF6832" s="230">
        <f>IF(N6832="snížená",J6832,0)</f>
        <v>0</v>
      </c>
      <c r="BG6832" s="230">
        <f>IF(N6832="zákl. přenesená",J6832,0)</f>
        <v>0</v>
      </c>
      <c r="BH6832" s="230">
        <f>IF(N6832="sníž. přenesená",J6832,0)</f>
        <v>0</v>
      </c>
      <c r="BI6832" s="230">
        <f>IF(N6832="nulová",J6832,0)</f>
        <v>0</v>
      </c>
      <c r="BJ6832" s="20" t="s">
        <v>23</v>
      </c>
      <c r="BK6832" s="230">
        <f>ROUND(I6832*H6832,2)</f>
        <v>0</v>
      </c>
      <c r="BL6832" s="20" t="s">
        <v>462</v>
      </c>
      <c r="BM6832" s="229" t="s">
        <v>6259</v>
      </c>
    </row>
    <row r="6833" s="2" customFormat="1">
      <c r="A6833" s="42"/>
      <c r="B6833" s="43"/>
      <c r="C6833" s="44"/>
      <c r="D6833" s="231" t="s">
        <v>250</v>
      </c>
      <c r="E6833" s="44"/>
      <c r="F6833" s="232" t="s">
        <v>6260</v>
      </c>
      <c r="G6833" s="44"/>
      <c r="H6833" s="44"/>
      <c r="I6833" s="233"/>
      <c r="J6833" s="44"/>
      <c r="K6833" s="44"/>
      <c r="L6833" s="48"/>
      <c r="M6833" s="234"/>
      <c r="N6833" s="235"/>
      <c r="O6833" s="88"/>
      <c r="P6833" s="88"/>
      <c r="Q6833" s="88"/>
      <c r="R6833" s="88"/>
      <c r="S6833" s="88"/>
      <c r="T6833" s="89"/>
      <c r="U6833" s="42"/>
      <c r="V6833" s="42"/>
      <c r="W6833" s="42"/>
      <c r="X6833" s="42"/>
      <c r="Y6833" s="42"/>
      <c r="Z6833" s="42"/>
      <c r="AA6833" s="42"/>
      <c r="AB6833" s="42"/>
      <c r="AC6833" s="42"/>
      <c r="AD6833" s="42"/>
      <c r="AE6833" s="42"/>
      <c r="AT6833" s="20" t="s">
        <v>250</v>
      </c>
      <c r="AU6833" s="20" t="s">
        <v>93</v>
      </c>
    </row>
    <row r="6834" s="13" customFormat="1">
      <c r="A6834" s="13"/>
      <c r="B6834" s="236"/>
      <c r="C6834" s="237"/>
      <c r="D6834" s="238" t="s">
        <v>252</v>
      </c>
      <c r="E6834" s="239" t="s">
        <v>39</v>
      </c>
      <c r="F6834" s="240" t="s">
        <v>1479</v>
      </c>
      <c r="G6834" s="237"/>
      <c r="H6834" s="239" t="s">
        <v>39</v>
      </c>
      <c r="I6834" s="241"/>
      <c r="J6834" s="237"/>
      <c r="K6834" s="237"/>
      <c r="L6834" s="242"/>
      <c r="M6834" s="243"/>
      <c r="N6834" s="244"/>
      <c r="O6834" s="244"/>
      <c r="P6834" s="244"/>
      <c r="Q6834" s="244"/>
      <c r="R6834" s="244"/>
      <c r="S6834" s="244"/>
      <c r="T6834" s="245"/>
      <c r="U6834" s="13"/>
      <c r="V6834" s="13"/>
      <c r="W6834" s="13"/>
      <c r="X6834" s="13"/>
      <c r="Y6834" s="13"/>
      <c r="Z6834" s="13"/>
      <c r="AA6834" s="13"/>
      <c r="AB6834" s="13"/>
      <c r="AC6834" s="13"/>
      <c r="AD6834" s="13"/>
      <c r="AE6834" s="13"/>
      <c r="AT6834" s="246" t="s">
        <v>252</v>
      </c>
      <c r="AU6834" s="246" t="s">
        <v>93</v>
      </c>
      <c r="AV6834" s="13" t="s">
        <v>23</v>
      </c>
      <c r="AW6834" s="13" t="s">
        <v>46</v>
      </c>
      <c r="AX6834" s="13" t="s">
        <v>85</v>
      </c>
      <c r="AY6834" s="246" t="s">
        <v>241</v>
      </c>
    </row>
    <row r="6835" s="13" customFormat="1">
      <c r="A6835" s="13"/>
      <c r="B6835" s="236"/>
      <c r="C6835" s="237"/>
      <c r="D6835" s="238" t="s">
        <v>252</v>
      </c>
      <c r="E6835" s="239" t="s">
        <v>39</v>
      </c>
      <c r="F6835" s="240" t="s">
        <v>1480</v>
      </c>
      <c r="G6835" s="237"/>
      <c r="H6835" s="239" t="s">
        <v>39</v>
      </c>
      <c r="I6835" s="241"/>
      <c r="J6835" s="237"/>
      <c r="K6835" s="237"/>
      <c r="L6835" s="242"/>
      <c r="M6835" s="243"/>
      <c r="N6835" s="244"/>
      <c r="O6835" s="244"/>
      <c r="P6835" s="244"/>
      <c r="Q6835" s="244"/>
      <c r="R6835" s="244"/>
      <c r="S6835" s="244"/>
      <c r="T6835" s="245"/>
      <c r="U6835" s="13"/>
      <c r="V6835" s="13"/>
      <c r="W6835" s="13"/>
      <c r="X6835" s="13"/>
      <c r="Y6835" s="13"/>
      <c r="Z6835" s="13"/>
      <c r="AA6835" s="13"/>
      <c r="AB6835" s="13"/>
      <c r="AC6835" s="13"/>
      <c r="AD6835" s="13"/>
      <c r="AE6835" s="13"/>
      <c r="AT6835" s="246" t="s">
        <v>252</v>
      </c>
      <c r="AU6835" s="246" t="s">
        <v>93</v>
      </c>
      <c r="AV6835" s="13" t="s">
        <v>23</v>
      </c>
      <c r="AW6835" s="13" t="s">
        <v>46</v>
      </c>
      <c r="AX6835" s="13" t="s">
        <v>85</v>
      </c>
      <c r="AY6835" s="246" t="s">
        <v>241</v>
      </c>
    </row>
    <row r="6836" s="14" customFormat="1">
      <c r="A6836" s="14"/>
      <c r="B6836" s="247"/>
      <c r="C6836" s="248"/>
      <c r="D6836" s="238" t="s">
        <v>252</v>
      </c>
      <c r="E6836" s="249" t="s">
        <v>39</v>
      </c>
      <c r="F6836" s="250" t="s">
        <v>6261</v>
      </c>
      <c r="G6836" s="248"/>
      <c r="H6836" s="251">
        <v>3.3599999999999999</v>
      </c>
      <c r="I6836" s="252"/>
      <c r="J6836" s="248"/>
      <c r="K6836" s="248"/>
      <c r="L6836" s="253"/>
      <c r="M6836" s="254"/>
      <c r="N6836" s="255"/>
      <c r="O6836" s="255"/>
      <c r="P6836" s="255"/>
      <c r="Q6836" s="255"/>
      <c r="R6836" s="255"/>
      <c r="S6836" s="255"/>
      <c r="T6836" s="256"/>
      <c r="U6836" s="14"/>
      <c r="V6836" s="14"/>
      <c r="W6836" s="14"/>
      <c r="X6836" s="14"/>
      <c r="Y6836" s="14"/>
      <c r="Z6836" s="14"/>
      <c r="AA6836" s="14"/>
      <c r="AB6836" s="14"/>
      <c r="AC6836" s="14"/>
      <c r="AD6836" s="14"/>
      <c r="AE6836" s="14"/>
      <c r="AT6836" s="257" t="s">
        <v>252</v>
      </c>
      <c r="AU6836" s="257" t="s">
        <v>93</v>
      </c>
      <c r="AV6836" s="14" t="s">
        <v>93</v>
      </c>
      <c r="AW6836" s="14" t="s">
        <v>46</v>
      </c>
      <c r="AX6836" s="14" t="s">
        <v>85</v>
      </c>
      <c r="AY6836" s="257" t="s">
        <v>241</v>
      </c>
    </row>
    <row r="6837" s="14" customFormat="1">
      <c r="A6837" s="14"/>
      <c r="B6837" s="247"/>
      <c r="C6837" s="248"/>
      <c r="D6837" s="238" t="s">
        <v>252</v>
      </c>
      <c r="E6837" s="249" t="s">
        <v>39</v>
      </c>
      <c r="F6837" s="250" t="s">
        <v>6262</v>
      </c>
      <c r="G6837" s="248"/>
      <c r="H6837" s="251">
        <v>5.2869999999999999</v>
      </c>
      <c r="I6837" s="252"/>
      <c r="J6837" s="248"/>
      <c r="K6837" s="248"/>
      <c r="L6837" s="253"/>
      <c r="M6837" s="254"/>
      <c r="N6837" s="255"/>
      <c r="O6837" s="255"/>
      <c r="P6837" s="255"/>
      <c r="Q6837" s="255"/>
      <c r="R6837" s="255"/>
      <c r="S6837" s="255"/>
      <c r="T6837" s="256"/>
      <c r="U6837" s="14"/>
      <c r="V6837" s="14"/>
      <c r="W6837" s="14"/>
      <c r="X6837" s="14"/>
      <c r="Y6837" s="14"/>
      <c r="Z6837" s="14"/>
      <c r="AA6837" s="14"/>
      <c r="AB6837" s="14"/>
      <c r="AC6837" s="14"/>
      <c r="AD6837" s="14"/>
      <c r="AE6837" s="14"/>
      <c r="AT6837" s="257" t="s">
        <v>252</v>
      </c>
      <c r="AU6837" s="257" t="s">
        <v>93</v>
      </c>
      <c r="AV6837" s="14" t="s">
        <v>93</v>
      </c>
      <c r="AW6837" s="14" t="s">
        <v>46</v>
      </c>
      <c r="AX6837" s="14" t="s">
        <v>85</v>
      </c>
      <c r="AY6837" s="257" t="s">
        <v>241</v>
      </c>
    </row>
    <row r="6838" s="13" customFormat="1">
      <c r="A6838" s="13"/>
      <c r="B6838" s="236"/>
      <c r="C6838" s="237"/>
      <c r="D6838" s="238" t="s">
        <v>252</v>
      </c>
      <c r="E6838" s="239" t="s">
        <v>39</v>
      </c>
      <c r="F6838" s="240" t="s">
        <v>1488</v>
      </c>
      <c r="G6838" s="237"/>
      <c r="H6838" s="239" t="s">
        <v>39</v>
      </c>
      <c r="I6838" s="241"/>
      <c r="J6838" s="237"/>
      <c r="K6838" s="237"/>
      <c r="L6838" s="242"/>
      <c r="M6838" s="243"/>
      <c r="N6838" s="244"/>
      <c r="O6838" s="244"/>
      <c r="P6838" s="244"/>
      <c r="Q6838" s="244"/>
      <c r="R6838" s="244"/>
      <c r="S6838" s="244"/>
      <c r="T6838" s="245"/>
      <c r="U6838" s="13"/>
      <c r="V6838" s="13"/>
      <c r="W6838" s="13"/>
      <c r="X6838" s="13"/>
      <c r="Y6838" s="13"/>
      <c r="Z6838" s="13"/>
      <c r="AA6838" s="13"/>
      <c r="AB6838" s="13"/>
      <c r="AC6838" s="13"/>
      <c r="AD6838" s="13"/>
      <c r="AE6838" s="13"/>
      <c r="AT6838" s="246" t="s">
        <v>252</v>
      </c>
      <c r="AU6838" s="246" t="s">
        <v>93</v>
      </c>
      <c r="AV6838" s="13" t="s">
        <v>23</v>
      </c>
      <c r="AW6838" s="13" t="s">
        <v>46</v>
      </c>
      <c r="AX6838" s="13" t="s">
        <v>85</v>
      </c>
      <c r="AY6838" s="246" t="s">
        <v>241</v>
      </c>
    </row>
    <row r="6839" s="14" customFormat="1">
      <c r="A6839" s="14"/>
      <c r="B6839" s="247"/>
      <c r="C6839" s="248"/>
      <c r="D6839" s="238" t="s">
        <v>252</v>
      </c>
      <c r="E6839" s="249" t="s">
        <v>39</v>
      </c>
      <c r="F6839" s="250" t="s">
        <v>6263</v>
      </c>
      <c r="G6839" s="248"/>
      <c r="H6839" s="251">
        <v>4.1870000000000003</v>
      </c>
      <c r="I6839" s="252"/>
      <c r="J6839" s="248"/>
      <c r="K6839" s="248"/>
      <c r="L6839" s="253"/>
      <c r="M6839" s="254"/>
      <c r="N6839" s="255"/>
      <c r="O6839" s="255"/>
      <c r="P6839" s="255"/>
      <c r="Q6839" s="255"/>
      <c r="R6839" s="255"/>
      <c r="S6839" s="255"/>
      <c r="T6839" s="256"/>
      <c r="U6839" s="14"/>
      <c r="V6839" s="14"/>
      <c r="W6839" s="14"/>
      <c r="X6839" s="14"/>
      <c r="Y6839" s="14"/>
      <c r="Z6839" s="14"/>
      <c r="AA6839" s="14"/>
      <c r="AB6839" s="14"/>
      <c r="AC6839" s="14"/>
      <c r="AD6839" s="14"/>
      <c r="AE6839" s="14"/>
      <c r="AT6839" s="257" t="s">
        <v>252</v>
      </c>
      <c r="AU6839" s="257" t="s">
        <v>93</v>
      </c>
      <c r="AV6839" s="14" t="s">
        <v>93</v>
      </c>
      <c r="AW6839" s="14" t="s">
        <v>46</v>
      </c>
      <c r="AX6839" s="14" t="s">
        <v>85</v>
      </c>
      <c r="AY6839" s="257" t="s">
        <v>241</v>
      </c>
    </row>
    <row r="6840" s="14" customFormat="1">
      <c r="A6840" s="14"/>
      <c r="B6840" s="247"/>
      <c r="C6840" s="248"/>
      <c r="D6840" s="238" t="s">
        <v>252</v>
      </c>
      <c r="E6840" s="249" t="s">
        <v>39</v>
      </c>
      <c r="F6840" s="250" t="s">
        <v>6264</v>
      </c>
      <c r="G6840" s="248"/>
      <c r="H6840" s="251">
        <v>3.7789999999999999</v>
      </c>
      <c r="I6840" s="252"/>
      <c r="J6840" s="248"/>
      <c r="K6840" s="248"/>
      <c r="L6840" s="253"/>
      <c r="M6840" s="254"/>
      <c r="N6840" s="255"/>
      <c r="O6840" s="255"/>
      <c r="P6840" s="255"/>
      <c r="Q6840" s="255"/>
      <c r="R6840" s="255"/>
      <c r="S6840" s="255"/>
      <c r="T6840" s="256"/>
      <c r="U6840" s="14"/>
      <c r="V6840" s="14"/>
      <c r="W6840" s="14"/>
      <c r="X6840" s="14"/>
      <c r="Y6840" s="14"/>
      <c r="Z6840" s="14"/>
      <c r="AA6840" s="14"/>
      <c r="AB6840" s="14"/>
      <c r="AC6840" s="14"/>
      <c r="AD6840" s="14"/>
      <c r="AE6840" s="14"/>
      <c r="AT6840" s="257" t="s">
        <v>252</v>
      </c>
      <c r="AU6840" s="257" t="s">
        <v>93</v>
      </c>
      <c r="AV6840" s="14" t="s">
        <v>93</v>
      </c>
      <c r="AW6840" s="14" t="s">
        <v>46</v>
      </c>
      <c r="AX6840" s="14" t="s">
        <v>85</v>
      </c>
      <c r="AY6840" s="257" t="s">
        <v>241</v>
      </c>
    </row>
    <row r="6841" s="14" customFormat="1">
      <c r="A6841" s="14"/>
      <c r="B6841" s="247"/>
      <c r="C6841" s="248"/>
      <c r="D6841" s="238" t="s">
        <v>252</v>
      </c>
      <c r="E6841" s="249" t="s">
        <v>39</v>
      </c>
      <c r="F6841" s="250" t="s">
        <v>6265</v>
      </c>
      <c r="G6841" s="248"/>
      <c r="H6841" s="251">
        <v>5.8559999999999999</v>
      </c>
      <c r="I6841" s="252"/>
      <c r="J6841" s="248"/>
      <c r="K6841" s="248"/>
      <c r="L6841" s="253"/>
      <c r="M6841" s="254"/>
      <c r="N6841" s="255"/>
      <c r="O6841" s="255"/>
      <c r="P6841" s="255"/>
      <c r="Q6841" s="255"/>
      <c r="R6841" s="255"/>
      <c r="S6841" s="255"/>
      <c r="T6841" s="256"/>
      <c r="U6841" s="14"/>
      <c r="V6841" s="14"/>
      <c r="W6841" s="14"/>
      <c r="X6841" s="14"/>
      <c r="Y6841" s="14"/>
      <c r="Z6841" s="14"/>
      <c r="AA6841" s="14"/>
      <c r="AB6841" s="14"/>
      <c r="AC6841" s="14"/>
      <c r="AD6841" s="14"/>
      <c r="AE6841" s="14"/>
      <c r="AT6841" s="257" t="s">
        <v>252</v>
      </c>
      <c r="AU6841" s="257" t="s">
        <v>93</v>
      </c>
      <c r="AV6841" s="14" t="s">
        <v>93</v>
      </c>
      <c r="AW6841" s="14" t="s">
        <v>46</v>
      </c>
      <c r="AX6841" s="14" t="s">
        <v>85</v>
      </c>
      <c r="AY6841" s="257" t="s">
        <v>241</v>
      </c>
    </row>
    <row r="6842" s="13" customFormat="1">
      <c r="A6842" s="13"/>
      <c r="B6842" s="236"/>
      <c r="C6842" s="237"/>
      <c r="D6842" s="238" t="s">
        <v>252</v>
      </c>
      <c r="E6842" s="239" t="s">
        <v>39</v>
      </c>
      <c r="F6842" s="240" t="s">
        <v>1493</v>
      </c>
      <c r="G6842" s="237"/>
      <c r="H6842" s="239" t="s">
        <v>39</v>
      </c>
      <c r="I6842" s="241"/>
      <c r="J6842" s="237"/>
      <c r="K6842" s="237"/>
      <c r="L6842" s="242"/>
      <c r="M6842" s="243"/>
      <c r="N6842" s="244"/>
      <c r="O6842" s="244"/>
      <c r="P6842" s="244"/>
      <c r="Q6842" s="244"/>
      <c r="R6842" s="244"/>
      <c r="S6842" s="244"/>
      <c r="T6842" s="245"/>
      <c r="U6842" s="13"/>
      <c r="V6842" s="13"/>
      <c r="W6842" s="13"/>
      <c r="X6842" s="13"/>
      <c r="Y6842" s="13"/>
      <c r="Z6842" s="13"/>
      <c r="AA6842" s="13"/>
      <c r="AB6842" s="13"/>
      <c r="AC6842" s="13"/>
      <c r="AD6842" s="13"/>
      <c r="AE6842" s="13"/>
      <c r="AT6842" s="246" t="s">
        <v>252</v>
      </c>
      <c r="AU6842" s="246" t="s">
        <v>93</v>
      </c>
      <c r="AV6842" s="13" t="s">
        <v>23</v>
      </c>
      <c r="AW6842" s="13" t="s">
        <v>46</v>
      </c>
      <c r="AX6842" s="13" t="s">
        <v>85</v>
      </c>
      <c r="AY6842" s="246" t="s">
        <v>241</v>
      </c>
    </row>
    <row r="6843" s="14" customFormat="1">
      <c r="A6843" s="14"/>
      <c r="B6843" s="247"/>
      <c r="C6843" s="248"/>
      <c r="D6843" s="238" t="s">
        <v>252</v>
      </c>
      <c r="E6843" s="249" t="s">
        <v>39</v>
      </c>
      <c r="F6843" s="250" t="s">
        <v>6266</v>
      </c>
      <c r="G6843" s="248"/>
      <c r="H6843" s="251">
        <v>2.6779999999999999</v>
      </c>
      <c r="I6843" s="252"/>
      <c r="J6843" s="248"/>
      <c r="K6843" s="248"/>
      <c r="L6843" s="253"/>
      <c r="M6843" s="254"/>
      <c r="N6843" s="255"/>
      <c r="O6843" s="255"/>
      <c r="P6843" s="255"/>
      <c r="Q6843" s="255"/>
      <c r="R6843" s="255"/>
      <c r="S6843" s="255"/>
      <c r="T6843" s="256"/>
      <c r="U6843" s="14"/>
      <c r="V6843" s="14"/>
      <c r="W6843" s="14"/>
      <c r="X6843" s="14"/>
      <c r="Y6843" s="14"/>
      <c r="Z6843" s="14"/>
      <c r="AA6843" s="14"/>
      <c r="AB6843" s="14"/>
      <c r="AC6843" s="14"/>
      <c r="AD6843" s="14"/>
      <c r="AE6843" s="14"/>
      <c r="AT6843" s="257" t="s">
        <v>252</v>
      </c>
      <c r="AU6843" s="257" t="s">
        <v>93</v>
      </c>
      <c r="AV6843" s="14" t="s">
        <v>93</v>
      </c>
      <c r="AW6843" s="14" t="s">
        <v>46</v>
      </c>
      <c r="AX6843" s="14" t="s">
        <v>85</v>
      </c>
      <c r="AY6843" s="257" t="s">
        <v>241</v>
      </c>
    </row>
    <row r="6844" s="14" customFormat="1">
      <c r="A6844" s="14"/>
      <c r="B6844" s="247"/>
      <c r="C6844" s="248"/>
      <c r="D6844" s="238" t="s">
        <v>252</v>
      </c>
      <c r="E6844" s="249" t="s">
        <v>39</v>
      </c>
      <c r="F6844" s="250" t="s">
        <v>6267</v>
      </c>
      <c r="G6844" s="248"/>
      <c r="H6844" s="251">
        <v>4.8419999999999996</v>
      </c>
      <c r="I6844" s="252"/>
      <c r="J6844" s="248"/>
      <c r="K6844" s="248"/>
      <c r="L6844" s="253"/>
      <c r="M6844" s="254"/>
      <c r="N6844" s="255"/>
      <c r="O6844" s="255"/>
      <c r="P6844" s="255"/>
      <c r="Q6844" s="255"/>
      <c r="R6844" s="255"/>
      <c r="S6844" s="255"/>
      <c r="T6844" s="256"/>
      <c r="U6844" s="14"/>
      <c r="V6844" s="14"/>
      <c r="W6844" s="14"/>
      <c r="X6844" s="14"/>
      <c r="Y6844" s="14"/>
      <c r="Z6844" s="14"/>
      <c r="AA6844" s="14"/>
      <c r="AB6844" s="14"/>
      <c r="AC6844" s="14"/>
      <c r="AD6844" s="14"/>
      <c r="AE6844" s="14"/>
      <c r="AT6844" s="257" t="s">
        <v>252</v>
      </c>
      <c r="AU6844" s="257" t="s">
        <v>93</v>
      </c>
      <c r="AV6844" s="14" t="s">
        <v>93</v>
      </c>
      <c r="AW6844" s="14" t="s">
        <v>46</v>
      </c>
      <c r="AX6844" s="14" t="s">
        <v>85</v>
      </c>
      <c r="AY6844" s="257" t="s">
        <v>241</v>
      </c>
    </row>
    <row r="6845" s="15" customFormat="1">
      <c r="A6845" s="15"/>
      <c r="B6845" s="258"/>
      <c r="C6845" s="259"/>
      <c r="D6845" s="238" t="s">
        <v>252</v>
      </c>
      <c r="E6845" s="260" t="s">
        <v>39</v>
      </c>
      <c r="F6845" s="261" t="s">
        <v>274</v>
      </c>
      <c r="G6845" s="259"/>
      <c r="H6845" s="262">
        <v>29.989000000000001</v>
      </c>
      <c r="I6845" s="263"/>
      <c r="J6845" s="259"/>
      <c r="K6845" s="259"/>
      <c r="L6845" s="264"/>
      <c r="M6845" s="265"/>
      <c r="N6845" s="266"/>
      <c r="O6845" s="266"/>
      <c r="P6845" s="266"/>
      <c r="Q6845" s="266"/>
      <c r="R6845" s="266"/>
      <c r="S6845" s="266"/>
      <c r="T6845" s="267"/>
      <c r="U6845" s="15"/>
      <c r="V6845" s="15"/>
      <c r="W6845" s="15"/>
      <c r="X6845" s="15"/>
      <c r="Y6845" s="15"/>
      <c r="Z6845" s="15"/>
      <c r="AA6845" s="15"/>
      <c r="AB6845" s="15"/>
      <c r="AC6845" s="15"/>
      <c r="AD6845" s="15"/>
      <c r="AE6845" s="15"/>
      <c r="AT6845" s="268" t="s">
        <v>252</v>
      </c>
      <c r="AU6845" s="268" t="s">
        <v>93</v>
      </c>
      <c r="AV6845" s="15" t="s">
        <v>248</v>
      </c>
      <c r="AW6845" s="15" t="s">
        <v>46</v>
      </c>
      <c r="AX6845" s="15" t="s">
        <v>23</v>
      </c>
      <c r="AY6845" s="268" t="s">
        <v>241</v>
      </c>
    </row>
    <row r="6846" s="2" customFormat="1" ht="16.5" customHeight="1">
      <c r="A6846" s="42"/>
      <c r="B6846" s="43"/>
      <c r="C6846" s="280" t="s">
        <v>6268</v>
      </c>
      <c r="D6846" s="280" t="s">
        <v>463</v>
      </c>
      <c r="E6846" s="281" t="s">
        <v>6269</v>
      </c>
      <c r="F6846" s="282" t="s">
        <v>6270</v>
      </c>
      <c r="G6846" s="283" t="s">
        <v>145</v>
      </c>
      <c r="H6846" s="284">
        <v>32.988</v>
      </c>
      <c r="I6846" s="285"/>
      <c r="J6846" s="286">
        <f>ROUND(I6846*H6846,2)</f>
        <v>0</v>
      </c>
      <c r="K6846" s="282" t="s">
        <v>39</v>
      </c>
      <c r="L6846" s="287"/>
      <c r="M6846" s="288" t="s">
        <v>39</v>
      </c>
      <c r="N6846" s="289" t="s">
        <v>56</v>
      </c>
      <c r="O6846" s="88"/>
      <c r="P6846" s="227">
        <f>O6846*H6846</f>
        <v>0</v>
      </c>
      <c r="Q6846" s="227">
        <v>0.040000000000000001</v>
      </c>
      <c r="R6846" s="227">
        <f>Q6846*H6846</f>
        <v>1.31952</v>
      </c>
      <c r="S6846" s="227">
        <v>0</v>
      </c>
      <c r="T6846" s="228">
        <f>S6846*H6846</f>
        <v>0</v>
      </c>
      <c r="U6846" s="42"/>
      <c r="V6846" s="42"/>
      <c r="W6846" s="42"/>
      <c r="X6846" s="42"/>
      <c r="Y6846" s="42"/>
      <c r="Z6846" s="42"/>
      <c r="AA6846" s="42"/>
      <c r="AB6846" s="42"/>
      <c r="AC6846" s="42"/>
      <c r="AD6846" s="42"/>
      <c r="AE6846" s="42"/>
      <c r="AR6846" s="229" t="s">
        <v>660</v>
      </c>
      <c r="AT6846" s="229" t="s">
        <v>463</v>
      </c>
      <c r="AU6846" s="229" t="s">
        <v>93</v>
      </c>
      <c r="AY6846" s="20" t="s">
        <v>241</v>
      </c>
      <c r="BE6846" s="230">
        <f>IF(N6846="základní",J6846,0)</f>
        <v>0</v>
      </c>
      <c r="BF6846" s="230">
        <f>IF(N6846="snížená",J6846,0)</f>
        <v>0</v>
      </c>
      <c r="BG6846" s="230">
        <f>IF(N6846="zákl. přenesená",J6846,0)</f>
        <v>0</v>
      </c>
      <c r="BH6846" s="230">
        <f>IF(N6846="sníž. přenesená",J6846,0)</f>
        <v>0</v>
      </c>
      <c r="BI6846" s="230">
        <f>IF(N6846="nulová",J6846,0)</f>
        <v>0</v>
      </c>
      <c r="BJ6846" s="20" t="s">
        <v>23</v>
      </c>
      <c r="BK6846" s="230">
        <f>ROUND(I6846*H6846,2)</f>
        <v>0</v>
      </c>
      <c r="BL6846" s="20" t="s">
        <v>462</v>
      </c>
      <c r="BM6846" s="229" t="s">
        <v>6271</v>
      </c>
    </row>
    <row r="6847" s="14" customFormat="1">
      <c r="A6847" s="14"/>
      <c r="B6847" s="247"/>
      <c r="C6847" s="248"/>
      <c r="D6847" s="238" t="s">
        <v>252</v>
      </c>
      <c r="E6847" s="248"/>
      <c r="F6847" s="250" t="s">
        <v>6272</v>
      </c>
      <c r="G6847" s="248"/>
      <c r="H6847" s="251">
        <v>32.988</v>
      </c>
      <c r="I6847" s="252"/>
      <c r="J6847" s="248"/>
      <c r="K6847" s="248"/>
      <c r="L6847" s="253"/>
      <c r="M6847" s="254"/>
      <c r="N6847" s="255"/>
      <c r="O6847" s="255"/>
      <c r="P6847" s="255"/>
      <c r="Q6847" s="255"/>
      <c r="R6847" s="255"/>
      <c r="S6847" s="255"/>
      <c r="T6847" s="256"/>
      <c r="U6847" s="14"/>
      <c r="V6847" s="14"/>
      <c r="W6847" s="14"/>
      <c r="X6847" s="14"/>
      <c r="Y6847" s="14"/>
      <c r="Z6847" s="14"/>
      <c r="AA6847" s="14"/>
      <c r="AB6847" s="14"/>
      <c r="AC6847" s="14"/>
      <c r="AD6847" s="14"/>
      <c r="AE6847" s="14"/>
      <c r="AT6847" s="257" t="s">
        <v>252</v>
      </c>
      <c r="AU6847" s="257" t="s">
        <v>93</v>
      </c>
      <c r="AV6847" s="14" t="s">
        <v>93</v>
      </c>
      <c r="AW6847" s="14" t="s">
        <v>4</v>
      </c>
      <c r="AX6847" s="14" t="s">
        <v>23</v>
      </c>
      <c r="AY6847" s="257" t="s">
        <v>241</v>
      </c>
    </row>
    <row r="6848" s="2" customFormat="1" ht="16.5" customHeight="1">
      <c r="A6848" s="42"/>
      <c r="B6848" s="43"/>
      <c r="C6848" s="218" t="s">
        <v>6273</v>
      </c>
      <c r="D6848" s="218" t="s">
        <v>243</v>
      </c>
      <c r="E6848" s="219" t="s">
        <v>6274</v>
      </c>
      <c r="F6848" s="220" t="s">
        <v>6275</v>
      </c>
      <c r="G6848" s="221" t="s">
        <v>561</v>
      </c>
      <c r="H6848" s="222">
        <v>2</v>
      </c>
      <c r="I6848" s="223"/>
      <c r="J6848" s="224">
        <f>ROUND(I6848*H6848,2)</f>
        <v>0</v>
      </c>
      <c r="K6848" s="220" t="s">
        <v>247</v>
      </c>
      <c r="L6848" s="48"/>
      <c r="M6848" s="225" t="s">
        <v>39</v>
      </c>
      <c r="N6848" s="226" t="s">
        <v>56</v>
      </c>
      <c r="O6848" s="88"/>
      <c r="P6848" s="227">
        <f>O6848*H6848</f>
        <v>0</v>
      </c>
      <c r="Q6848" s="227">
        <v>0</v>
      </c>
      <c r="R6848" s="227">
        <f>Q6848*H6848</f>
        <v>0</v>
      </c>
      <c r="S6848" s="227">
        <v>0</v>
      </c>
      <c r="T6848" s="228">
        <f>S6848*H6848</f>
        <v>0</v>
      </c>
      <c r="U6848" s="42"/>
      <c r="V6848" s="42"/>
      <c r="W6848" s="42"/>
      <c r="X6848" s="42"/>
      <c r="Y6848" s="42"/>
      <c r="Z6848" s="42"/>
      <c r="AA6848" s="42"/>
      <c r="AB6848" s="42"/>
      <c r="AC6848" s="42"/>
      <c r="AD6848" s="42"/>
      <c r="AE6848" s="42"/>
      <c r="AR6848" s="229" t="s">
        <v>462</v>
      </c>
      <c r="AT6848" s="229" t="s">
        <v>243</v>
      </c>
      <c r="AU6848" s="229" t="s">
        <v>93</v>
      </c>
      <c r="AY6848" s="20" t="s">
        <v>241</v>
      </c>
      <c r="BE6848" s="230">
        <f>IF(N6848="základní",J6848,0)</f>
        <v>0</v>
      </c>
      <c r="BF6848" s="230">
        <f>IF(N6848="snížená",J6848,0)</f>
        <v>0</v>
      </c>
      <c r="BG6848" s="230">
        <f>IF(N6848="zákl. přenesená",J6848,0)</f>
        <v>0</v>
      </c>
      <c r="BH6848" s="230">
        <f>IF(N6848="sníž. přenesená",J6848,0)</f>
        <v>0</v>
      </c>
      <c r="BI6848" s="230">
        <f>IF(N6848="nulová",J6848,0)</f>
        <v>0</v>
      </c>
      <c r="BJ6848" s="20" t="s">
        <v>23</v>
      </c>
      <c r="BK6848" s="230">
        <f>ROUND(I6848*H6848,2)</f>
        <v>0</v>
      </c>
      <c r="BL6848" s="20" t="s">
        <v>462</v>
      </c>
      <c r="BM6848" s="229" t="s">
        <v>6276</v>
      </c>
    </row>
    <row r="6849" s="2" customFormat="1">
      <c r="A6849" s="42"/>
      <c r="B6849" s="43"/>
      <c r="C6849" s="44"/>
      <c r="D6849" s="231" t="s">
        <v>250</v>
      </c>
      <c r="E6849" s="44"/>
      <c r="F6849" s="232" t="s">
        <v>6277</v>
      </c>
      <c r="G6849" s="44"/>
      <c r="H6849" s="44"/>
      <c r="I6849" s="233"/>
      <c r="J6849" s="44"/>
      <c r="K6849" s="44"/>
      <c r="L6849" s="48"/>
      <c r="M6849" s="234"/>
      <c r="N6849" s="235"/>
      <c r="O6849" s="88"/>
      <c r="P6849" s="88"/>
      <c r="Q6849" s="88"/>
      <c r="R6849" s="88"/>
      <c r="S6849" s="88"/>
      <c r="T6849" s="89"/>
      <c r="U6849" s="42"/>
      <c r="V6849" s="42"/>
      <c r="W6849" s="42"/>
      <c r="X6849" s="42"/>
      <c r="Y6849" s="42"/>
      <c r="Z6849" s="42"/>
      <c r="AA6849" s="42"/>
      <c r="AB6849" s="42"/>
      <c r="AC6849" s="42"/>
      <c r="AD6849" s="42"/>
      <c r="AE6849" s="42"/>
      <c r="AT6849" s="20" t="s">
        <v>250</v>
      </c>
      <c r="AU6849" s="20" t="s">
        <v>93</v>
      </c>
    </row>
    <row r="6850" s="13" customFormat="1">
      <c r="A6850" s="13"/>
      <c r="B6850" s="236"/>
      <c r="C6850" s="237"/>
      <c r="D6850" s="238" t="s">
        <v>252</v>
      </c>
      <c r="E6850" s="239" t="s">
        <v>39</v>
      </c>
      <c r="F6850" s="240" t="s">
        <v>1024</v>
      </c>
      <c r="G6850" s="237"/>
      <c r="H6850" s="239" t="s">
        <v>39</v>
      </c>
      <c r="I6850" s="241"/>
      <c r="J6850" s="237"/>
      <c r="K6850" s="237"/>
      <c r="L6850" s="242"/>
      <c r="M6850" s="243"/>
      <c r="N6850" s="244"/>
      <c r="O6850" s="244"/>
      <c r="P6850" s="244"/>
      <c r="Q6850" s="244"/>
      <c r="R6850" s="244"/>
      <c r="S6850" s="244"/>
      <c r="T6850" s="245"/>
      <c r="U6850" s="13"/>
      <c r="V6850" s="13"/>
      <c r="W6850" s="13"/>
      <c r="X6850" s="13"/>
      <c r="Y6850" s="13"/>
      <c r="Z6850" s="13"/>
      <c r="AA6850" s="13"/>
      <c r="AB6850" s="13"/>
      <c r="AC6850" s="13"/>
      <c r="AD6850" s="13"/>
      <c r="AE6850" s="13"/>
      <c r="AT6850" s="246" t="s">
        <v>252</v>
      </c>
      <c r="AU6850" s="246" t="s">
        <v>93</v>
      </c>
      <c r="AV6850" s="13" t="s">
        <v>23</v>
      </c>
      <c r="AW6850" s="13" t="s">
        <v>46</v>
      </c>
      <c r="AX6850" s="13" t="s">
        <v>85</v>
      </c>
      <c r="AY6850" s="246" t="s">
        <v>241</v>
      </c>
    </row>
    <row r="6851" s="13" customFormat="1">
      <c r="A6851" s="13"/>
      <c r="B6851" s="236"/>
      <c r="C6851" s="237"/>
      <c r="D6851" s="238" t="s">
        <v>252</v>
      </c>
      <c r="E6851" s="239" t="s">
        <v>39</v>
      </c>
      <c r="F6851" s="240" t="s">
        <v>4540</v>
      </c>
      <c r="G6851" s="237"/>
      <c r="H6851" s="239" t="s">
        <v>39</v>
      </c>
      <c r="I6851" s="241"/>
      <c r="J6851" s="237"/>
      <c r="K6851" s="237"/>
      <c r="L6851" s="242"/>
      <c r="M6851" s="243"/>
      <c r="N6851" s="244"/>
      <c r="O6851" s="244"/>
      <c r="P6851" s="244"/>
      <c r="Q6851" s="244"/>
      <c r="R6851" s="244"/>
      <c r="S6851" s="244"/>
      <c r="T6851" s="245"/>
      <c r="U6851" s="13"/>
      <c r="V6851" s="13"/>
      <c r="W6851" s="13"/>
      <c r="X6851" s="13"/>
      <c r="Y6851" s="13"/>
      <c r="Z6851" s="13"/>
      <c r="AA6851" s="13"/>
      <c r="AB6851" s="13"/>
      <c r="AC6851" s="13"/>
      <c r="AD6851" s="13"/>
      <c r="AE6851" s="13"/>
      <c r="AT6851" s="246" t="s">
        <v>252</v>
      </c>
      <c r="AU6851" s="246" t="s">
        <v>93</v>
      </c>
      <c r="AV6851" s="13" t="s">
        <v>23</v>
      </c>
      <c r="AW6851" s="13" t="s">
        <v>46</v>
      </c>
      <c r="AX6851" s="13" t="s">
        <v>85</v>
      </c>
      <c r="AY6851" s="246" t="s">
        <v>241</v>
      </c>
    </row>
    <row r="6852" s="13" customFormat="1">
      <c r="A6852" s="13"/>
      <c r="B6852" s="236"/>
      <c r="C6852" s="237"/>
      <c r="D6852" s="238" t="s">
        <v>252</v>
      </c>
      <c r="E6852" s="239" t="s">
        <v>39</v>
      </c>
      <c r="F6852" s="240" t="s">
        <v>3967</v>
      </c>
      <c r="G6852" s="237"/>
      <c r="H6852" s="239" t="s">
        <v>39</v>
      </c>
      <c r="I6852" s="241"/>
      <c r="J6852" s="237"/>
      <c r="K6852" s="237"/>
      <c r="L6852" s="242"/>
      <c r="M6852" s="243"/>
      <c r="N6852" s="244"/>
      <c r="O6852" s="244"/>
      <c r="P6852" s="244"/>
      <c r="Q6852" s="244"/>
      <c r="R6852" s="244"/>
      <c r="S6852" s="244"/>
      <c r="T6852" s="245"/>
      <c r="U6852" s="13"/>
      <c r="V6852" s="13"/>
      <c r="W6852" s="13"/>
      <c r="X6852" s="13"/>
      <c r="Y6852" s="13"/>
      <c r="Z6852" s="13"/>
      <c r="AA6852" s="13"/>
      <c r="AB6852" s="13"/>
      <c r="AC6852" s="13"/>
      <c r="AD6852" s="13"/>
      <c r="AE6852" s="13"/>
      <c r="AT6852" s="246" t="s">
        <v>252</v>
      </c>
      <c r="AU6852" s="246" t="s">
        <v>93</v>
      </c>
      <c r="AV6852" s="13" t="s">
        <v>23</v>
      </c>
      <c r="AW6852" s="13" t="s">
        <v>46</v>
      </c>
      <c r="AX6852" s="13" t="s">
        <v>85</v>
      </c>
      <c r="AY6852" s="246" t="s">
        <v>241</v>
      </c>
    </row>
    <row r="6853" s="14" customFormat="1">
      <c r="A6853" s="14"/>
      <c r="B6853" s="247"/>
      <c r="C6853" s="248"/>
      <c r="D6853" s="238" t="s">
        <v>252</v>
      </c>
      <c r="E6853" s="249" t="s">
        <v>39</v>
      </c>
      <c r="F6853" s="250" t="s">
        <v>93</v>
      </c>
      <c r="G6853" s="248"/>
      <c r="H6853" s="251">
        <v>2</v>
      </c>
      <c r="I6853" s="252"/>
      <c r="J6853" s="248"/>
      <c r="K6853" s="248"/>
      <c r="L6853" s="253"/>
      <c r="M6853" s="254"/>
      <c r="N6853" s="255"/>
      <c r="O6853" s="255"/>
      <c r="P6853" s="255"/>
      <c r="Q6853" s="255"/>
      <c r="R6853" s="255"/>
      <c r="S6853" s="255"/>
      <c r="T6853" s="256"/>
      <c r="U6853" s="14"/>
      <c r="V6853" s="14"/>
      <c r="W6853" s="14"/>
      <c r="X6853" s="14"/>
      <c r="Y6853" s="14"/>
      <c r="Z6853" s="14"/>
      <c r="AA6853" s="14"/>
      <c r="AB6853" s="14"/>
      <c r="AC6853" s="14"/>
      <c r="AD6853" s="14"/>
      <c r="AE6853" s="14"/>
      <c r="AT6853" s="257" t="s">
        <v>252</v>
      </c>
      <c r="AU6853" s="257" t="s">
        <v>93</v>
      </c>
      <c r="AV6853" s="14" t="s">
        <v>93</v>
      </c>
      <c r="AW6853" s="14" t="s">
        <v>46</v>
      </c>
      <c r="AX6853" s="14" t="s">
        <v>23</v>
      </c>
      <c r="AY6853" s="257" t="s">
        <v>241</v>
      </c>
    </row>
    <row r="6854" s="2" customFormat="1" ht="16.5" customHeight="1">
      <c r="A6854" s="42"/>
      <c r="B6854" s="43"/>
      <c r="C6854" s="218" t="s">
        <v>6278</v>
      </c>
      <c r="D6854" s="218" t="s">
        <v>243</v>
      </c>
      <c r="E6854" s="219" t="s">
        <v>6279</v>
      </c>
      <c r="F6854" s="220" t="s">
        <v>6280</v>
      </c>
      <c r="G6854" s="221" t="s">
        <v>515</v>
      </c>
      <c r="H6854" s="222">
        <v>1.2</v>
      </c>
      <c r="I6854" s="223"/>
      <c r="J6854" s="224">
        <f>ROUND(I6854*H6854,2)</f>
        <v>0</v>
      </c>
      <c r="K6854" s="220" t="s">
        <v>247</v>
      </c>
      <c r="L6854" s="48"/>
      <c r="M6854" s="225" t="s">
        <v>39</v>
      </c>
      <c r="N6854" s="226" t="s">
        <v>56</v>
      </c>
      <c r="O6854" s="88"/>
      <c r="P6854" s="227">
        <f>O6854*H6854</f>
        <v>0</v>
      </c>
      <c r="Q6854" s="227">
        <v>0</v>
      </c>
      <c r="R6854" s="227">
        <f>Q6854*H6854</f>
        <v>0</v>
      </c>
      <c r="S6854" s="227">
        <v>0</v>
      </c>
      <c r="T6854" s="228">
        <f>S6854*H6854</f>
        <v>0</v>
      </c>
      <c r="U6854" s="42"/>
      <c r="V6854" s="42"/>
      <c r="W6854" s="42"/>
      <c r="X6854" s="42"/>
      <c r="Y6854" s="42"/>
      <c r="Z6854" s="42"/>
      <c r="AA6854" s="42"/>
      <c r="AB6854" s="42"/>
      <c r="AC6854" s="42"/>
      <c r="AD6854" s="42"/>
      <c r="AE6854" s="42"/>
      <c r="AR6854" s="229" t="s">
        <v>462</v>
      </c>
      <c r="AT6854" s="229" t="s">
        <v>243</v>
      </c>
      <c r="AU6854" s="229" t="s">
        <v>93</v>
      </c>
      <c r="AY6854" s="20" t="s">
        <v>241</v>
      </c>
      <c r="BE6854" s="230">
        <f>IF(N6854="základní",J6854,0)</f>
        <v>0</v>
      </c>
      <c r="BF6854" s="230">
        <f>IF(N6854="snížená",J6854,0)</f>
        <v>0</v>
      </c>
      <c r="BG6854" s="230">
        <f>IF(N6854="zákl. přenesená",J6854,0)</f>
        <v>0</v>
      </c>
      <c r="BH6854" s="230">
        <f>IF(N6854="sníž. přenesená",J6854,0)</f>
        <v>0</v>
      </c>
      <c r="BI6854" s="230">
        <f>IF(N6854="nulová",J6854,0)</f>
        <v>0</v>
      </c>
      <c r="BJ6854" s="20" t="s">
        <v>23</v>
      </c>
      <c r="BK6854" s="230">
        <f>ROUND(I6854*H6854,2)</f>
        <v>0</v>
      </c>
      <c r="BL6854" s="20" t="s">
        <v>462</v>
      </c>
      <c r="BM6854" s="229" t="s">
        <v>6281</v>
      </c>
    </row>
    <row r="6855" s="2" customFormat="1">
      <c r="A6855" s="42"/>
      <c r="B6855" s="43"/>
      <c r="C6855" s="44"/>
      <c r="D6855" s="231" t="s">
        <v>250</v>
      </c>
      <c r="E6855" s="44"/>
      <c r="F6855" s="232" t="s">
        <v>6282</v>
      </c>
      <c r="G6855" s="44"/>
      <c r="H6855" s="44"/>
      <c r="I6855" s="233"/>
      <c r="J6855" s="44"/>
      <c r="K6855" s="44"/>
      <c r="L6855" s="48"/>
      <c r="M6855" s="234"/>
      <c r="N6855" s="235"/>
      <c r="O6855" s="88"/>
      <c r="P6855" s="88"/>
      <c r="Q6855" s="88"/>
      <c r="R6855" s="88"/>
      <c r="S6855" s="88"/>
      <c r="T6855" s="89"/>
      <c r="U6855" s="42"/>
      <c r="V6855" s="42"/>
      <c r="W6855" s="42"/>
      <c r="X6855" s="42"/>
      <c r="Y6855" s="42"/>
      <c r="Z6855" s="42"/>
      <c r="AA6855" s="42"/>
      <c r="AB6855" s="42"/>
      <c r="AC6855" s="42"/>
      <c r="AD6855" s="42"/>
      <c r="AE6855" s="42"/>
      <c r="AT6855" s="20" t="s">
        <v>250</v>
      </c>
      <c r="AU6855" s="20" t="s">
        <v>93</v>
      </c>
    </row>
    <row r="6856" s="14" customFormat="1">
      <c r="A6856" s="14"/>
      <c r="B6856" s="247"/>
      <c r="C6856" s="248"/>
      <c r="D6856" s="238" t="s">
        <v>252</v>
      </c>
      <c r="E6856" s="248"/>
      <c r="F6856" s="250" t="s">
        <v>6283</v>
      </c>
      <c r="G6856" s="248"/>
      <c r="H6856" s="251">
        <v>1.2</v>
      </c>
      <c r="I6856" s="252"/>
      <c r="J6856" s="248"/>
      <c r="K6856" s="248"/>
      <c r="L6856" s="253"/>
      <c r="M6856" s="254"/>
      <c r="N6856" s="255"/>
      <c r="O6856" s="255"/>
      <c r="P6856" s="255"/>
      <c r="Q6856" s="255"/>
      <c r="R6856" s="255"/>
      <c r="S6856" s="255"/>
      <c r="T6856" s="256"/>
      <c r="U6856" s="14"/>
      <c r="V6856" s="14"/>
      <c r="W6856" s="14"/>
      <c r="X6856" s="14"/>
      <c r="Y6856" s="14"/>
      <c r="Z6856" s="14"/>
      <c r="AA6856" s="14"/>
      <c r="AB6856" s="14"/>
      <c r="AC6856" s="14"/>
      <c r="AD6856" s="14"/>
      <c r="AE6856" s="14"/>
      <c r="AT6856" s="257" t="s">
        <v>252</v>
      </c>
      <c r="AU6856" s="257" t="s">
        <v>93</v>
      </c>
      <c r="AV6856" s="14" t="s">
        <v>93</v>
      </c>
      <c r="AW6856" s="14" t="s">
        <v>4</v>
      </c>
      <c r="AX6856" s="14" t="s">
        <v>23</v>
      </c>
      <c r="AY6856" s="257" t="s">
        <v>241</v>
      </c>
    </row>
    <row r="6857" s="2" customFormat="1" ht="16.5" customHeight="1">
      <c r="A6857" s="42"/>
      <c r="B6857" s="43"/>
      <c r="C6857" s="218" t="s">
        <v>6284</v>
      </c>
      <c r="D6857" s="218" t="s">
        <v>243</v>
      </c>
      <c r="E6857" s="219" t="s">
        <v>6285</v>
      </c>
      <c r="F6857" s="220" t="s">
        <v>6286</v>
      </c>
      <c r="G6857" s="221" t="s">
        <v>561</v>
      </c>
      <c r="H6857" s="222">
        <v>2</v>
      </c>
      <c r="I6857" s="223"/>
      <c r="J6857" s="224">
        <f>ROUND(I6857*H6857,2)</f>
        <v>0</v>
      </c>
      <c r="K6857" s="220" t="s">
        <v>247</v>
      </c>
      <c r="L6857" s="48"/>
      <c r="M6857" s="225" t="s">
        <v>39</v>
      </c>
      <c r="N6857" s="226" t="s">
        <v>56</v>
      </c>
      <c r="O6857" s="88"/>
      <c r="P6857" s="227">
        <f>O6857*H6857</f>
        <v>0</v>
      </c>
      <c r="Q6857" s="227">
        <v>0</v>
      </c>
      <c r="R6857" s="227">
        <f>Q6857*H6857</f>
        <v>0</v>
      </c>
      <c r="S6857" s="227">
        <v>0</v>
      </c>
      <c r="T6857" s="228">
        <f>S6857*H6857</f>
        <v>0</v>
      </c>
      <c r="U6857" s="42"/>
      <c r="V6857" s="42"/>
      <c r="W6857" s="42"/>
      <c r="X6857" s="42"/>
      <c r="Y6857" s="42"/>
      <c r="Z6857" s="42"/>
      <c r="AA6857" s="42"/>
      <c r="AB6857" s="42"/>
      <c r="AC6857" s="42"/>
      <c r="AD6857" s="42"/>
      <c r="AE6857" s="42"/>
      <c r="AR6857" s="229" t="s">
        <v>462</v>
      </c>
      <c r="AT6857" s="229" t="s">
        <v>243</v>
      </c>
      <c r="AU6857" s="229" t="s">
        <v>93</v>
      </c>
      <c r="AY6857" s="20" t="s">
        <v>241</v>
      </c>
      <c r="BE6857" s="230">
        <f>IF(N6857="základní",J6857,0)</f>
        <v>0</v>
      </c>
      <c r="BF6857" s="230">
        <f>IF(N6857="snížená",J6857,0)</f>
        <v>0</v>
      </c>
      <c r="BG6857" s="230">
        <f>IF(N6857="zákl. přenesená",J6857,0)</f>
        <v>0</v>
      </c>
      <c r="BH6857" s="230">
        <f>IF(N6857="sníž. přenesená",J6857,0)</f>
        <v>0</v>
      </c>
      <c r="BI6857" s="230">
        <f>IF(N6857="nulová",J6857,0)</f>
        <v>0</v>
      </c>
      <c r="BJ6857" s="20" t="s">
        <v>23</v>
      </c>
      <c r="BK6857" s="230">
        <f>ROUND(I6857*H6857,2)</f>
        <v>0</v>
      </c>
      <c r="BL6857" s="20" t="s">
        <v>462</v>
      </c>
      <c r="BM6857" s="229" t="s">
        <v>6287</v>
      </c>
    </row>
    <row r="6858" s="2" customFormat="1">
      <c r="A6858" s="42"/>
      <c r="B6858" s="43"/>
      <c r="C6858" s="44"/>
      <c r="D6858" s="231" t="s">
        <v>250</v>
      </c>
      <c r="E6858" s="44"/>
      <c r="F6858" s="232" t="s">
        <v>6288</v>
      </c>
      <c r="G6858" s="44"/>
      <c r="H6858" s="44"/>
      <c r="I6858" s="233"/>
      <c r="J6858" s="44"/>
      <c r="K6858" s="44"/>
      <c r="L6858" s="48"/>
      <c r="M6858" s="234"/>
      <c r="N6858" s="235"/>
      <c r="O6858" s="88"/>
      <c r="P6858" s="88"/>
      <c r="Q6858" s="88"/>
      <c r="R6858" s="88"/>
      <c r="S6858" s="88"/>
      <c r="T6858" s="89"/>
      <c r="U6858" s="42"/>
      <c r="V6858" s="42"/>
      <c r="W6858" s="42"/>
      <c r="X6858" s="42"/>
      <c r="Y6858" s="42"/>
      <c r="Z6858" s="42"/>
      <c r="AA6858" s="42"/>
      <c r="AB6858" s="42"/>
      <c r="AC6858" s="42"/>
      <c r="AD6858" s="42"/>
      <c r="AE6858" s="42"/>
      <c r="AT6858" s="20" t="s">
        <v>250</v>
      </c>
      <c r="AU6858" s="20" t="s">
        <v>93</v>
      </c>
    </row>
    <row r="6859" s="2" customFormat="1" ht="21.75" customHeight="1">
      <c r="A6859" s="42"/>
      <c r="B6859" s="43"/>
      <c r="C6859" s="280" t="s">
        <v>6289</v>
      </c>
      <c r="D6859" s="280" t="s">
        <v>463</v>
      </c>
      <c r="E6859" s="281" t="s">
        <v>6290</v>
      </c>
      <c r="F6859" s="282" t="s">
        <v>6291</v>
      </c>
      <c r="G6859" s="283" t="s">
        <v>561</v>
      </c>
      <c r="H6859" s="284">
        <v>2</v>
      </c>
      <c r="I6859" s="285"/>
      <c r="J6859" s="286">
        <f>ROUND(I6859*H6859,2)</f>
        <v>0</v>
      </c>
      <c r="K6859" s="282" t="s">
        <v>39</v>
      </c>
      <c r="L6859" s="287"/>
      <c r="M6859" s="288" t="s">
        <v>39</v>
      </c>
      <c r="N6859" s="289" t="s">
        <v>56</v>
      </c>
      <c r="O6859" s="88"/>
      <c r="P6859" s="227">
        <f>O6859*H6859</f>
        <v>0</v>
      </c>
      <c r="Q6859" s="227">
        <v>0.019</v>
      </c>
      <c r="R6859" s="227">
        <f>Q6859*H6859</f>
        <v>0.037999999999999999</v>
      </c>
      <c r="S6859" s="227">
        <v>0</v>
      </c>
      <c r="T6859" s="228">
        <f>S6859*H6859</f>
        <v>0</v>
      </c>
      <c r="U6859" s="42"/>
      <c r="V6859" s="42"/>
      <c r="W6859" s="42"/>
      <c r="X6859" s="42"/>
      <c r="Y6859" s="42"/>
      <c r="Z6859" s="42"/>
      <c r="AA6859" s="42"/>
      <c r="AB6859" s="42"/>
      <c r="AC6859" s="42"/>
      <c r="AD6859" s="42"/>
      <c r="AE6859" s="42"/>
      <c r="AR6859" s="229" t="s">
        <v>660</v>
      </c>
      <c r="AT6859" s="229" t="s">
        <v>463</v>
      </c>
      <c r="AU6859" s="229" t="s">
        <v>93</v>
      </c>
      <c r="AY6859" s="20" t="s">
        <v>241</v>
      </c>
      <c r="BE6859" s="230">
        <f>IF(N6859="základní",J6859,0)</f>
        <v>0</v>
      </c>
      <c r="BF6859" s="230">
        <f>IF(N6859="snížená",J6859,0)</f>
        <v>0</v>
      </c>
      <c r="BG6859" s="230">
        <f>IF(N6859="zákl. přenesená",J6859,0)</f>
        <v>0</v>
      </c>
      <c r="BH6859" s="230">
        <f>IF(N6859="sníž. přenesená",J6859,0)</f>
        <v>0</v>
      </c>
      <c r="BI6859" s="230">
        <f>IF(N6859="nulová",J6859,0)</f>
        <v>0</v>
      </c>
      <c r="BJ6859" s="20" t="s">
        <v>23</v>
      </c>
      <c r="BK6859" s="230">
        <f>ROUND(I6859*H6859,2)</f>
        <v>0</v>
      </c>
      <c r="BL6859" s="20" t="s">
        <v>462</v>
      </c>
      <c r="BM6859" s="229" t="s">
        <v>6292</v>
      </c>
    </row>
    <row r="6860" s="2" customFormat="1">
      <c r="A6860" s="42"/>
      <c r="B6860" s="43"/>
      <c r="C6860" s="44"/>
      <c r="D6860" s="238" t="s">
        <v>3418</v>
      </c>
      <c r="E6860" s="44"/>
      <c r="F6860" s="290" t="s">
        <v>6293</v>
      </c>
      <c r="G6860" s="44"/>
      <c r="H6860" s="44"/>
      <c r="I6860" s="233"/>
      <c r="J6860" s="44"/>
      <c r="K6860" s="44"/>
      <c r="L6860" s="48"/>
      <c r="M6860" s="234"/>
      <c r="N6860" s="235"/>
      <c r="O6860" s="88"/>
      <c r="P6860" s="88"/>
      <c r="Q6860" s="88"/>
      <c r="R6860" s="88"/>
      <c r="S6860" s="88"/>
      <c r="T6860" s="89"/>
      <c r="U6860" s="42"/>
      <c r="V6860" s="42"/>
      <c r="W6860" s="42"/>
      <c r="X6860" s="42"/>
      <c r="Y6860" s="42"/>
      <c r="Z6860" s="42"/>
      <c r="AA6860" s="42"/>
      <c r="AB6860" s="42"/>
      <c r="AC6860" s="42"/>
      <c r="AD6860" s="42"/>
      <c r="AE6860" s="42"/>
      <c r="AT6860" s="20" t="s">
        <v>3418</v>
      </c>
      <c r="AU6860" s="20" t="s">
        <v>93</v>
      </c>
    </row>
    <row r="6861" s="2" customFormat="1" ht="24.15" customHeight="1">
      <c r="A6861" s="42"/>
      <c r="B6861" s="43"/>
      <c r="C6861" s="218" t="s">
        <v>6294</v>
      </c>
      <c r="D6861" s="218" t="s">
        <v>243</v>
      </c>
      <c r="E6861" s="219" t="s">
        <v>6295</v>
      </c>
      <c r="F6861" s="220" t="s">
        <v>6296</v>
      </c>
      <c r="G6861" s="221" t="s">
        <v>145</v>
      </c>
      <c r="H6861" s="222">
        <v>2.4300000000000002</v>
      </c>
      <c r="I6861" s="223"/>
      <c r="J6861" s="224">
        <f>ROUND(I6861*H6861,2)</f>
        <v>0</v>
      </c>
      <c r="K6861" s="220" t="s">
        <v>247</v>
      </c>
      <c r="L6861" s="48"/>
      <c r="M6861" s="225" t="s">
        <v>39</v>
      </c>
      <c r="N6861" s="226" t="s">
        <v>56</v>
      </c>
      <c r="O6861" s="88"/>
      <c r="P6861" s="227">
        <f>O6861*H6861</f>
        <v>0</v>
      </c>
      <c r="Q6861" s="227">
        <v>0.00032000000000000003</v>
      </c>
      <c r="R6861" s="227">
        <f>Q6861*H6861</f>
        <v>0.00077760000000000014</v>
      </c>
      <c r="S6861" s="227">
        <v>0</v>
      </c>
      <c r="T6861" s="228">
        <f>S6861*H6861</f>
        <v>0</v>
      </c>
      <c r="U6861" s="42"/>
      <c r="V6861" s="42"/>
      <c r="W6861" s="42"/>
      <c r="X6861" s="42"/>
      <c r="Y6861" s="42"/>
      <c r="Z6861" s="42"/>
      <c r="AA6861" s="42"/>
      <c r="AB6861" s="42"/>
      <c r="AC6861" s="42"/>
      <c r="AD6861" s="42"/>
      <c r="AE6861" s="42"/>
      <c r="AR6861" s="229" t="s">
        <v>462</v>
      </c>
      <c r="AT6861" s="229" t="s">
        <v>243</v>
      </c>
      <c r="AU6861" s="229" t="s">
        <v>93</v>
      </c>
      <c r="AY6861" s="20" t="s">
        <v>241</v>
      </c>
      <c r="BE6861" s="230">
        <f>IF(N6861="základní",J6861,0)</f>
        <v>0</v>
      </c>
      <c r="BF6861" s="230">
        <f>IF(N6861="snížená",J6861,0)</f>
        <v>0</v>
      </c>
      <c r="BG6861" s="230">
        <f>IF(N6861="zákl. přenesená",J6861,0)</f>
        <v>0</v>
      </c>
      <c r="BH6861" s="230">
        <f>IF(N6861="sníž. přenesená",J6861,0)</f>
        <v>0</v>
      </c>
      <c r="BI6861" s="230">
        <f>IF(N6861="nulová",J6861,0)</f>
        <v>0</v>
      </c>
      <c r="BJ6861" s="20" t="s">
        <v>23</v>
      </c>
      <c r="BK6861" s="230">
        <f>ROUND(I6861*H6861,2)</f>
        <v>0</v>
      </c>
      <c r="BL6861" s="20" t="s">
        <v>462</v>
      </c>
      <c r="BM6861" s="229" t="s">
        <v>6297</v>
      </c>
    </row>
    <row r="6862" s="2" customFormat="1">
      <c r="A6862" s="42"/>
      <c r="B6862" s="43"/>
      <c r="C6862" s="44"/>
      <c r="D6862" s="231" t="s">
        <v>250</v>
      </c>
      <c r="E6862" s="44"/>
      <c r="F6862" s="232" t="s">
        <v>6298</v>
      </c>
      <c r="G6862" s="44"/>
      <c r="H6862" s="44"/>
      <c r="I6862" s="233"/>
      <c r="J6862" s="44"/>
      <c r="K6862" s="44"/>
      <c r="L6862" s="48"/>
      <c r="M6862" s="234"/>
      <c r="N6862" s="235"/>
      <c r="O6862" s="88"/>
      <c r="P6862" s="88"/>
      <c r="Q6862" s="88"/>
      <c r="R6862" s="88"/>
      <c r="S6862" s="88"/>
      <c r="T6862" s="89"/>
      <c r="U6862" s="42"/>
      <c r="V6862" s="42"/>
      <c r="W6862" s="42"/>
      <c r="X6862" s="42"/>
      <c r="Y6862" s="42"/>
      <c r="Z6862" s="42"/>
      <c r="AA6862" s="42"/>
      <c r="AB6862" s="42"/>
      <c r="AC6862" s="42"/>
      <c r="AD6862" s="42"/>
      <c r="AE6862" s="42"/>
      <c r="AT6862" s="20" t="s">
        <v>250</v>
      </c>
      <c r="AU6862" s="20" t="s">
        <v>93</v>
      </c>
    </row>
    <row r="6863" s="13" customFormat="1">
      <c r="A6863" s="13"/>
      <c r="B6863" s="236"/>
      <c r="C6863" s="237"/>
      <c r="D6863" s="238" t="s">
        <v>252</v>
      </c>
      <c r="E6863" s="239" t="s">
        <v>39</v>
      </c>
      <c r="F6863" s="240" t="s">
        <v>2834</v>
      </c>
      <c r="G6863" s="237"/>
      <c r="H6863" s="239" t="s">
        <v>39</v>
      </c>
      <c r="I6863" s="241"/>
      <c r="J6863" s="237"/>
      <c r="K6863" s="237"/>
      <c r="L6863" s="242"/>
      <c r="M6863" s="243"/>
      <c r="N6863" s="244"/>
      <c r="O6863" s="244"/>
      <c r="P6863" s="244"/>
      <c r="Q6863" s="244"/>
      <c r="R6863" s="244"/>
      <c r="S6863" s="244"/>
      <c r="T6863" s="245"/>
      <c r="U6863" s="13"/>
      <c r="V6863" s="13"/>
      <c r="W6863" s="13"/>
      <c r="X6863" s="13"/>
      <c r="Y6863" s="13"/>
      <c r="Z6863" s="13"/>
      <c r="AA6863" s="13"/>
      <c r="AB6863" s="13"/>
      <c r="AC6863" s="13"/>
      <c r="AD6863" s="13"/>
      <c r="AE6863" s="13"/>
      <c r="AT6863" s="246" t="s">
        <v>252</v>
      </c>
      <c r="AU6863" s="246" t="s">
        <v>93</v>
      </c>
      <c r="AV6863" s="13" t="s">
        <v>23</v>
      </c>
      <c r="AW6863" s="13" t="s">
        <v>46</v>
      </c>
      <c r="AX6863" s="13" t="s">
        <v>85</v>
      </c>
      <c r="AY6863" s="246" t="s">
        <v>241</v>
      </c>
    </row>
    <row r="6864" s="14" customFormat="1">
      <c r="A6864" s="14"/>
      <c r="B6864" s="247"/>
      <c r="C6864" s="248"/>
      <c r="D6864" s="238" t="s">
        <v>252</v>
      </c>
      <c r="E6864" s="249" t="s">
        <v>39</v>
      </c>
      <c r="F6864" s="250" t="s">
        <v>6299</v>
      </c>
      <c r="G6864" s="248"/>
      <c r="H6864" s="251">
        <v>2.4300000000000002</v>
      </c>
      <c r="I6864" s="252"/>
      <c r="J6864" s="248"/>
      <c r="K6864" s="248"/>
      <c r="L6864" s="253"/>
      <c r="M6864" s="254"/>
      <c r="N6864" s="255"/>
      <c r="O6864" s="255"/>
      <c r="P6864" s="255"/>
      <c r="Q6864" s="255"/>
      <c r="R6864" s="255"/>
      <c r="S6864" s="255"/>
      <c r="T6864" s="256"/>
      <c r="U6864" s="14"/>
      <c r="V6864" s="14"/>
      <c r="W6864" s="14"/>
      <c r="X6864" s="14"/>
      <c r="Y6864" s="14"/>
      <c r="Z6864" s="14"/>
      <c r="AA6864" s="14"/>
      <c r="AB6864" s="14"/>
      <c r="AC6864" s="14"/>
      <c r="AD6864" s="14"/>
      <c r="AE6864" s="14"/>
      <c r="AT6864" s="257" t="s">
        <v>252</v>
      </c>
      <c r="AU6864" s="257" t="s">
        <v>93</v>
      </c>
      <c r="AV6864" s="14" t="s">
        <v>93</v>
      </c>
      <c r="AW6864" s="14" t="s">
        <v>46</v>
      </c>
      <c r="AX6864" s="14" t="s">
        <v>23</v>
      </c>
      <c r="AY6864" s="257" t="s">
        <v>241</v>
      </c>
    </row>
    <row r="6865" s="2" customFormat="1" ht="16.5" customHeight="1">
      <c r="A6865" s="42"/>
      <c r="B6865" s="43"/>
      <c r="C6865" s="280" t="s">
        <v>6300</v>
      </c>
      <c r="D6865" s="280" t="s">
        <v>463</v>
      </c>
      <c r="E6865" s="281" t="s">
        <v>6301</v>
      </c>
      <c r="F6865" s="282" t="s">
        <v>6302</v>
      </c>
      <c r="G6865" s="283" t="s">
        <v>561</v>
      </c>
      <c r="H6865" s="284">
        <v>1</v>
      </c>
      <c r="I6865" s="285"/>
      <c r="J6865" s="286">
        <f>ROUND(I6865*H6865,2)</f>
        <v>0</v>
      </c>
      <c r="K6865" s="282" t="s">
        <v>39</v>
      </c>
      <c r="L6865" s="287"/>
      <c r="M6865" s="288" t="s">
        <v>39</v>
      </c>
      <c r="N6865" s="289" t="s">
        <v>56</v>
      </c>
      <c r="O6865" s="88"/>
      <c r="P6865" s="227">
        <f>O6865*H6865</f>
        <v>0</v>
      </c>
      <c r="Q6865" s="227">
        <v>0</v>
      </c>
      <c r="R6865" s="227">
        <f>Q6865*H6865</f>
        <v>0</v>
      </c>
      <c r="S6865" s="227">
        <v>0</v>
      </c>
      <c r="T6865" s="228">
        <f>S6865*H6865</f>
        <v>0</v>
      </c>
      <c r="U6865" s="42"/>
      <c r="V6865" s="42"/>
      <c r="W6865" s="42"/>
      <c r="X6865" s="42"/>
      <c r="Y6865" s="42"/>
      <c r="Z6865" s="42"/>
      <c r="AA6865" s="42"/>
      <c r="AB6865" s="42"/>
      <c r="AC6865" s="42"/>
      <c r="AD6865" s="42"/>
      <c r="AE6865" s="42"/>
      <c r="AR6865" s="229" t="s">
        <v>660</v>
      </c>
      <c r="AT6865" s="229" t="s">
        <v>463</v>
      </c>
      <c r="AU6865" s="229" t="s">
        <v>93</v>
      </c>
      <c r="AY6865" s="20" t="s">
        <v>241</v>
      </c>
      <c r="BE6865" s="230">
        <f>IF(N6865="základní",J6865,0)</f>
        <v>0</v>
      </c>
      <c r="BF6865" s="230">
        <f>IF(N6865="snížená",J6865,0)</f>
        <v>0</v>
      </c>
      <c r="BG6865" s="230">
        <f>IF(N6865="zákl. přenesená",J6865,0)</f>
        <v>0</v>
      </c>
      <c r="BH6865" s="230">
        <f>IF(N6865="sníž. přenesená",J6865,0)</f>
        <v>0</v>
      </c>
      <c r="BI6865" s="230">
        <f>IF(N6865="nulová",J6865,0)</f>
        <v>0</v>
      </c>
      <c r="BJ6865" s="20" t="s">
        <v>23</v>
      </c>
      <c r="BK6865" s="230">
        <f>ROUND(I6865*H6865,2)</f>
        <v>0</v>
      </c>
      <c r="BL6865" s="20" t="s">
        <v>462</v>
      </c>
      <c r="BM6865" s="229" t="s">
        <v>6303</v>
      </c>
    </row>
    <row r="6866" s="2" customFormat="1">
      <c r="A6866" s="42"/>
      <c r="B6866" s="43"/>
      <c r="C6866" s="44"/>
      <c r="D6866" s="238" t="s">
        <v>3418</v>
      </c>
      <c r="E6866" s="44"/>
      <c r="F6866" s="290" t="s">
        <v>5681</v>
      </c>
      <c r="G6866" s="44"/>
      <c r="H6866" s="44"/>
      <c r="I6866" s="233"/>
      <c r="J6866" s="44"/>
      <c r="K6866" s="44"/>
      <c r="L6866" s="48"/>
      <c r="M6866" s="234"/>
      <c r="N6866" s="235"/>
      <c r="O6866" s="88"/>
      <c r="P6866" s="88"/>
      <c r="Q6866" s="88"/>
      <c r="R6866" s="88"/>
      <c r="S6866" s="88"/>
      <c r="T6866" s="89"/>
      <c r="U6866" s="42"/>
      <c r="V6866" s="42"/>
      <c r="W6866" s="42"/>
      <c r="X6866" s="42"/>
      <c r="Y6866" s="42"/>
      <c r="Z6866" s="42"/>
      <c r="AA6866" s="42"/>
      <c r="AB6866" s="42"/>
      <c r="AC6866" s="42"/>
      <c r="AD6866" s="42"/>
      <c r="AE6866" s="42"/>
      <c r="AT6866" s="20" t="s">
        <v>3418</v>
      </c>
      <c r="AU6866" s="20" t="s">
        <v>93</v>
      </c>
    </row>
    <row r="6867" s="2" customFormat="1" ht="24.15" customHeight="1">
      <c r="A6867" s="42"/>
      <c r="B6867" s="43"/>
      <c r="C6867" s="218" t="s">
        <v>6304</v>
      </c>
      <c r="D6867" s="218" t="s">
        <v>243</v>
      </c>
      <c r="E6867" s="219" t="s">
        <v>6305</v>
      </c>
      <c r="F6867" s="220" t="s">
        <v>6306</v>
      </c>
      <c r="G6867" s="221" t="s">
        <v>145</v>
      </c>
      <c r="H6867" s="222">
        <v>8.3699999999999992</v>
      </c>
      <c r="I6867" s="223"/>
      <c r="J6867" s="224">
        <f>ROUND(I6867*H6867,2)</f>
        <v>0</v>
      </c>
      <c r="K6867" s="220" t="s">
        <v>247</v>
      </c>
      <c r="L6867" s="48"/>
      <c r="M6867" s="225" t="s">
        <v>39</v>
      </c>
      <c r="N6867" s="226" t="s">
        <v>56</v>
      </c>
      <c r="O6867" s="88"/>
      <c r="P6867" s="227">
        <f>O6867*H6867</f>
        <v>0</v>
      </c>
      <c r="Q6867" s="227">
        <v>0.00032000000000000003</v>
      </c>
      <c r="R6867" s="227">
        <f>Q6867*H6867</f>
        <v>0.0026784000000000001</v>
      </c>
      <c r="S6867" s="227">
        <v>0</v>
      </c>
      <c r="T6867" s="228">
        <f>S6867*H6867</f>
        <v>0</v>
      </c>
      <c r="U6867" s="42"/>
      <c r="V6867" s="42"/>
      <c r="W6867" s="42"/>
      <c r="X6867" s="42"/>
      <c r="Y6867" s="42"/>
      <c r="Z6867" s="42"/>
      <c r="AA6867" s="42"/>
      <c r="AB6867" s="42"/>
      <c r="AC6867" s="42"/>
      <c r="AD6867" s="42"/>
      <c r="AE6867" s="42"/>
      <c r="AR6867" s="229" t="s">
        <v>462</v>
      </c>
      <c r="AT6867" s="229" t="s">
        <v>243</v>
      </c>
      <c r="AU6867" s="229" t="s">
        <v>93</v>
      </c>
      <c r="AY6867" s="20" t="s">
        <v>241</v>
      </c>
      <c r="BE6867" s="230">
        <f>IF(N6867="základní",J6867,0)</f>
        <v>0</v>
      </c>
      <c r="BF6867" s="230">
        <f>IF(N6867="snížená",J6867,0)</f>
        <v>0</v>
      </c>
      <c r="BG6867" s="230">
        <f>IF(N6867="zákl. přenesená",J6867,0)</f>
        <v>0</v>
      </c>
      <c r="BH6867" s="230">
        <f>IF(N6867="sníž. přenesená",J6867,0)</f>
        <v>0</v>
      </c>
      <c r="BI6867" s="230">
        <f>IF(N6867="nulová",J6867,0)</f>
        <v>0</v>
      </c>
      <c r="BJ6867" s="20" t="s">
        <v>23</v>
      </c>
      <c r="BK6867" s="230">
        <f>ROUND(I6867*H6867,2)</f>
        <v>0</v>
      </c>
      <c r="BL6867" s="20" t="s">
        <v>462</v>
      </c>
      <c r="BM6867" s="229" t="s">
        <v>6307</v>
      </c>
    </row>
    <row r="6868" s="2" customFormat="1">
      <c r="A6868" s="42"/>
      <c r="B6868" s="43"/>
      <c r="C6868" s="44"/>
      <c r="D6868" s="231" t="s">
        <v>250</v>
      </c>
      <c r="E6868" s="44"/>
      <c r="F6868" s="232" t="s">
        <v>6308</v>
      </c>
      <c r="G6868" s="44"/>
      <c r="H6868" s="44"/>
      <c r="I6868" s="233"/>
      <c r="J6868" s="44"/>
      <c r="K6868" s="44"/>
      <c r="L6868" s="48"/>
      <c r="M6868" s="234"/>
      <c r="N6868" s="235"/>
      <c r="O6868" s="88"/>
      <c r="P6868" s="88"/>
      <c r="Q6868" s="88"/>
      <c r="R6868" s="88"/>
      <c r="S6868" s="88"/>
      <c r="T6868" s="89"/>
      <c r="U6868" s="42"/>
      <c r="V6868" s="42"/>
      <c r="W6868" s="42"/>
      <c r="X6868" s="42"/>
      <c r="Y6868" s="42"/>
      <c r="Z6868" s="42"/>
      <c r="AA6868" s="42"/>
      <c r="AB6868" s="42"/>
      <c r="AC6868" s="42"/>
      <c r="AD6868" s="42"/>
      <c r="AE6868" s="42"/>
      <c r="AT6868" s="20" t="s">
        <v>250</v>
      </c>
      <c r="AU6868" s="20" t="s">
        <v>93</v>
      </c>
    </row>
    <row r="6869" s="13" customFormat="1">
      <c r="A6869" s="13"/>
      <c r="B6869" s="236"/>
      <c r="C6869" s="237"/>
      <c r="D6869" s="238" t="s">
        <v>252</v>
      </c>
      <c r="E6869" s="239" t="s">
        <v>39</v>
      </c>
      <c r="F6869" s="240" t="s">
        <v>2834</v>
      </c>
      <c r="G6869" s="237"/>
      <c r="H6869" s="239" t="s">
        <v>39</v>
      </c>
      <c r="I6869" s="241"/>
      <c r="J6869" s="237"/>
      <c r="K6869" s="237"/>
      <c r="L6869" s="242"/>
      <c r="M6869" s="243"/>
      <c r="N6869" s="244"/>
      <c r="O6869" s="244"/>
      <c r="P6869" s="244"/>
      <c r="Q6869" s="244"/>
      <c r="R6869" s="244"/>
      <c r="S6869" s="244"/>
      <c r="T6869" s="245"/>
      <c r="U6869" s="13"/>
      <c r="V6869" s="13"/>
      <c r="W6869" s="13"/>
      <c r="X6869" s="13"/>
      <c r="Y6869" s="13"/>
      <c r="Z6869" s="13"/>
      <c r="AA6869" s="13"/>
      <c r="AB6869" s="13"/>
      <c r="AC6869" s="13"/>
      <c r="AD6869" s="13"/>
      <c r="AE6869" s="13"/>
      <c r="AT6869" s="246" t="s">
        <v>252</v>
      </c>
      <c r="AU6869" s="246" t="s">
        <v>93</v>
      </c>
      <c r="AV6869" s="13" t="s">
        <v>23</v>
      </c>
      <c r="AW6869" s="13" t="s">
        <v>46</v>
      </c>
      <c r="AX6869" s="13" t="s">
        <v>85</v>
      </c>
      <c r="AY6869" s="246" t="s">
        <v>241</v>
      </c>
    </row>
    <row r="6870" s="14" customFormat="1">
      <c r="A6870" s="14"/>
      <c r="B6870" s="247"/>
      <c r="C6870" s="248"/>
      <c r="D6870" s="238" t="s">
        <v>252</v>
      </c>
      <c r="E6870" s="249" t="s">
        <v>39</v>
      </c>
      <c r="F6870" s="250" t="s">
        <v>3225</v>
      </c>
      <c r="G6870" s="248"/>
      <c r="H6870" s="251">
        <v>5.9400000000000004</v>
      </c>
      <c r="I6870" s="252"/>
      <c r="J6870" s="248"/>
      <c r="K6870" s="248"/>
      <c r="L6870" s="253"/>
      <c r="M6870" s="254"/>
      <c r="N6870" s="255"/>
      <c r="O6870" s="255"/>
      <c r="P6870" s="255"/>
      <c r="Q6870" s="255"/>
      <c r="R6870" s="255"/>
      <c r="S6870" s="255"/>
      <c r="T6870" s="256"/>
      <c r="U6870" s="14"/>
      <c r="V6870" s="14"/>
      <c r="W6870" s="14"/>
      <c r="X6870" s="14"/>
      <c r="Y6870" s="14"/>
      <c r="Z6870" s="14"/>
      <c r="AA6870" s="14"/>
      <c r="AB6870" s="14"/>
      <c r="AC6870" s="14"/>
      <c r="AD6870" s="14"/>
      <c r="AE6870" s="14"/>
      <c r="AT6870" s="257" t="s">
        <v>252</v>
      </c>
      <c r="AU6870" s="257" t="s">
        <v>93</v>
      </c>
      <c r="AV6870" s="14" t="s">
        <v>93</v>
      </c>
      <c r="AW6870" s="14" t="s">
        <v>46</v>
      </c>
      <c r="AX6870" s="14" t="s">
        <v>85</v>
      </c>
      <c r="AY6870" s="257" t="s">
        <v>241</v>
      </c>
    </row>
    <row r="6871" s="14" customFormat="1">
      <c r="A6871" s="14"/>
      <c r="B6871" s="247"/>
      <c r="C6871" s="248"/>
      <c r="D6871" s="238" t="s">
        <v>252</v>
      </c>
      <c r="E6871" s="249" t="s">
        <v>39</v>
      </c>
      <c r="F6871" s="250" t="s">
        <v>6299</v>
      </c>
      <c r="G6871" s="248"/>
      <c r="H6871" s="251">
        <v>2.4300000000000002</v>
      </c>
      <c r="I6871" s="252"/>
      <c r="J6871" s="248"/>
      <c r="K6871" s="248"/>
      <c r="L6871" s="253"/>
      <c r="M6871" s="254"/>
      <c r="N6871" s="255"/>
      <c r="O6871" s="255"/>
      <c r="P6871" s="255"/>
      <c r="Q6871" s="255"/>
      <c r="R6871" s="255"/>
      <c r="S6871" s="255"/>
      <c r="T6871" s="256"/>
      <c r="U6871" s="14"/>
      <c r="V6871" s="14"/>
      <c r="W6871" s="14"/>
      <c r="X6871" s="14"/>
      <c r="Y6871" s="14"/>
      <c r="Z6871" s="14"/>
      <c r="AA6871" s="14"/>
      <c r="AB6871" s="14"/>
      <c r="AC6871" s="14"/>
      <c r="AD6871" s="14"/>
      <c r="AE6871" s="14"/>
      <c r="AT6871" s="257" t="s">
        <v>252</v>
      </c>
      <c r="AU6871" s="257" t="s">
        <v>93</v>
      </c>
      <c r="AV6871" s="14" t="s">
        <v>93</v>
      </c>
      <c r="AW6871" s="14" t="s">
        <v>46</v>
      </c>
      <c r="AX6871" s="14" t="s">
        <v>85</v>
      </c>
      <c r="AY6871" s="257" t="s">
        <v>241</v>
      </c>
    </row>
    <row r="6872" s="15" customFormat="1">
      <c r="A6872" s="15"/>
      <c r="B6872" s="258"/>
      <c r="C6872" s="259"/>
      <c r="D6872" s="238" t="s">
        <v>252</v>
      </c>
      <c r="E6872" s="260" t="s">
        <v>39</v>
      </c>
      <c r="F6872" s="261" t="s">
        <v>274</v>
      </c>
      <c r="G6872" s="259"/>
      <c r="H6872" s="262">
        <v>8.3699999999999992</v>
      </c>
      <c r="I6872" s="263"/>
      <c r="J6872" s="259"/>
      <c r="K6872" s="259"/>
      <c r="L6872" s="264"/>
      <c r="M6872" s="265"/>
      <c r="N6872" s="266"/>
      <c r="O6872" s="266"/>
      <c r="P6872" s="266"/>
      <c r="Q6872" s="266"/>
      <c r="R6872" s="266"/>
      <c r="S6872" s="266"/>
      <c r="T6872" s="267"/>
      <c r="U6872" s="15"/>
      <c r="V6872" s="15"/>
      <c r="W6872" s="15"/>
      <c r="X6872" s="15"/>
      <c r="Y6872" s="15"/>
      <c r="Z6872" s="15"/>
      <c r="AA6872" s="15"/>
      <c r="AB6872" s="15"/>
      <c r="AC6872" s="15"/>
      <c r="AD6872" s="15"/>
      <c r="AE6872" s="15"/>
      <c r="AT6872" s="268" t="s">
        <v>252</v>
      </c>
      <c r="AU6872" s="268" t="s">
        <v>93</v>
      </c>
      <c r="AV6872" s="15" t="s">
        <v>248</v>
      </c>
      <c r="AW6872" s="15" t="s">
        <v>46</v>
      </c>
      <c r="AX6872" s="15" t="s">
        <v>23</v>
      </c>
      <c r="AY6872" s="268" t="s">
        <v>241</v>
      </c>
    </row>
    <row r="6873" s="2" customFormat="1" ht="21.75" customHeight="1">
      <c r="A6873" s="42"/>
      <c r="B6873" s="43"/>
      <c r="C6873" s="280" t="s">
        <v>6309</v>
      </c>
      <c r="D6873" s="280" t="s">
        <v>463</v>
      </c>
      <c r="E6873" s="281" t="s">
        <v>6310</v>
      </c>
      <c r="F6873" s="282" t="s">
        <v>6311</v>
      </c>
      <c r="G6873" s="283" t="s">
        <v>561</v>
      </c>
      <c r="H6873" s="284">
        <v>3</v>
      </c>
      <c r="I6873" s="285"/>
      <c r="J6873" s="286">
        <f>ROUND(I6873*H6873,2)</f>
        <v>0</v>
      </c>
      <c r="K6873" s="282" t="s">
        <v>1267</v>
      </c>
      <c r="L6873" s="287"/>
      <c r="M6873" s="288" t="s">
        <v>39</v>
      </c>
      <c r="N6873" s="289" t="s">
        <v>56</v>
      </c>
      <c r="O6873" s="88"/>
      <c r="P6873" s="227">
        <f>O6873*H6873</f>
        <v>0</v>
      </c>
      <c r="Q6873" s="227">
        <v>0.0512424</v>
      </c>
      <c r="R6873" s="227">
        <f>Q6873*H6873</f>
        <v>0.15372720000000001</v>
      </c>
      <c r="S6873" s="227">
        <v>0</v>
      </c>
      <c r="T6873" s="228">
        <f>S6873*H6873</f>
        <v>0</v>
      </c>
      <c r="U6873" s="42"/>
      <c r="V6873" s="42"/>
      <c r="W6873" s="42"/>
      <c r="X6873" s="42"/>
      <c r="Y6873" s="42"/>
      <c r="Z6873" s="42"/>
      <c r="AA6873" s="42"/>
      <c r="AB6873" s="42"/>
      <c r="AC6873" s="42"/>
      <c r="AD6873" s="42"/>
      <c r="AE6873" s="42"/>
      <c r="AR6873" s="229" t="s">
        <v>660</v>
      </c>
      <c r="AT6873" s="229" t="s">
        <v>463</v>
      </c>
      <c r="AU6873" s="229" t="s">
        <v>93</v>
      </c>
      <c r="AY6873" s="20" t="s">
        <v>241</v>
      </c>
      <c r="BE6873" s="230">
        <f>IF(N6873="základní",J6873,0)</f>
        <v>0</v>
      </c>
      <c r="BF6873" s="230">
        <f>IF(N6873="snížená",J6873,0)</f>
        <v>0</v>
      </c>
      <c r="BG6873" s="230">
        <f>IF(N6873="zákl. přenesená",J6873,0)</f>
        <v>0</v>
      </c>
      <c r="BH6873" s="230">
        <f>IF(N6873="sníž. přenesená",J6873,0)</f>
        <v>0</v>
      </c>
      <c r="BI6873" s="230">
        <f>IF(N6873="nulová",J6873,0)</f>
        <v>0</v>
      </c>
      <c r="BJ6873" s="20" t="s">
        <v>23</v>
      </c>
      <c r="BK6873" s="230">
        <f>ROUND(I6873*H6873,2)</f>
        <v>0</v>
      </c>
      <c r="BL6873" s="20" t="s">
        <v>462</v>
      </c>
      <c r="BM6873" s="229" t="s">
        <v>6312</v>
      </c>
    </row>
    <row r="6874" s="2" customFormat="1">
      <c r="A6874" s="42"/>
      <c r="B6874" s="43"/>
      <c r="C6874" s="44"/>
      <c r="D6874" s="238" t="s">
        <v>3418</v>
      </c>
      <c r="E6874" s="44"/>
      <c r="F6874" s="290" t="s">
        <v>5681</v>
      </c>
      <c r="G6874" s="44"/>
      <c r="H6874" s="44"/>
      <c r="I6874" s="233"/>
      <c r="J6874" s="44"/>
      <c r="K6874" s="44"/>
      <c r="L6874" s="48"/>
      <c r="M6874" s="234"/>
      <c r="N6874" s="235"/>
      <c r="O6874" s="88"/>
      <c r="P6874" s="88"/>
      <c r="Q6874" s="88"/>
      <c r="R6874" s="88"/>
      <c r="S6874" s="88"/>
      <c r="T6874" s="89"/>
      <c r="U6874" s="42"/>
      <c r="V6874" s="42"/>
      <c r="W6874" s="42"/>
      <c r="X6874" s="42"/>
      <c r="Y6874" s="42"/>
      <c r="Z6874" s="42"/>
      <c r="AA6874" s="42"/>
      <c r="AB6874" s="42"/>
      <c r="AC6874" s="42"/>
      <c r="AD6874" s="42"/>
      <c r="AE6874" s="42"/>
      <c r="AT6874" s="20" t="s">
        <v>3418</v>
      </c>
      <c r="AU6874" s="20" t="s">
        <v>93</v>
      </c>
    </row>
    <row r="6875" s="2" customFormat="1" ht="21.75" customHeight="1">
      <c r="A6875" s="42"/>
      <c r="B6875" s="43"/>
      <c r="C6875" s="280" t="s">
        <v>6313</v>
      </c>
      <c r="D6875" s="280" t="s">
        <v>463</v>
      </c>
      <c r="E6875" s="281" t="s">
        <v>6314</v>
      </c>
      <c r="F6875" s="282" t="s">
        <v>6315</v>
      </c>
      <c r="G6875" s="283" t="s">
        <v>561</v>
      </c>
      <c r="H6875" s="284">
        <v>1</v>
      </c>
      <c r="I6875" s="285"/>
      <c r="J6875" s="286">
        <f>ROUND(I6875*H6875,2)</f>
        <v>0</v>
      </c>
      <c r="K6875" s="282" t="s">
        <v>1267</v>
      </c>
      <c r="L6875" s="287"/>
      <c r="M6875" s="288" t="s">
        <v>39</v>
      </c>
      <c r="N6875" s="289" t="s">
        <v>56</v>
      </c>
      <c r="O6875" s="88"/>
      <c r="P6875" s="227">
        <f>O6875*H6875</f>
        <v>0</v>
      </c>
      <c r="Q6875" s="227">
        <v>0.062888399999999997</v>
      </c>
      <c r="R6875" s="227">
        <f>Q6875*H6875</f>
        <v>0.062888399999999997</v>
      </c>
      <c r="S6875" s="227">
        <v>0</v>
      </c>
      <c r="T6875" s="228">
        <f>S6875*H6875</f>
        <v>0</v>
      </c>
      <c r="U6875" s="42"/>
      <c r="V6875" s="42"/>
      <c r="W6875" s="42"/>
      <c r="X6875" s="42"/>
      <c r="Y6875" s="42"/>
      <c r="Z6875" s="42"/>
      <c r="AA6875" s="42"/>
      <c r="AB6875" s="42"/>
      <c r="AC6875" s="42"/>
      <c r="AD6875" s="42"/>
      <c r="AE6875" s="42"/>
      <c r="AR6875" s="229" t="s">
        <v>660</v>
      </c>
      <c r="AT6875" s="229" t="s">
        <v>463</v>
      </c>
      <c r="AU6875" s="229" t="s">
        <v>93</v>
      </c>
      <c r="AY6875" s="20" t="s">
        <v>241</v>
      </c>
      <c r="BE6875" s="230">
        <f>IF(N6875="základní",J6875,0)</f>
        <v>0</v>
      </c>
      <c r="BF6875" s="230">
        <f>IF(N6875="snížená",J6875,0)</f>
        <v>0</v>
      </c>
      <c r="BG6875" s="230">
        <f>IF(N6875="zákl. přenesená",J6875,0)</f>
        <v>0</v>
      </c>
      <c r="BH6875" s="230">
        <f>IF(N6875="sníž. přenesená",J6875,0)</f>
        <v>0</v>
      </c>
      <c r="BI6875" s="230">
        <f>IF(N6875="nulová",J6875,0)</f>
        <v>0</v>
      </c>
      <c r="BJ6875" s="20" t="s">
        <v>23</v>
      </c>
      <c r="BK6875" s="230">
        <f>ROUND(I6875*H6875,2)</f>
        <v>0</v>
      </c>
      <c r="BL6875" s="20" t="s">
        <v>462</v>
      </c>
      <c r="BM6875" s="229" t="s">
        <v>6316</v>
      </c>
    </row>
    <row r="6876" s="2" customFormat="1">
      <c r="A6876" s="42"/>
      <c r="B6876" s="43"/>
      <c r="C6876" s="44"/>
      <c r="D6876" s="238" t="s">
        <v>3418</v>
      </c>
      <c r="E6876" s="44"/>
      <c r="F6876" s="290" t="s">
        <v>5681</v>
      </c>
      <c r="G6876" s="44"/>
      <c r="H6876" s="44"/>
      <c r="I6876" s="233"/>
      <c r="J6876" s="44"/>
      <c r="K6876" s="44"/>
      <c r="L6876" s="48"/>
      <c r="M6876" s="234"/>
      <c r="N6876" s="235"/>
      <c r="O6876" s="88"/>
      <c r="P6876" s="88"/>
      <c r="Q6876" s="88"/>
      <c r="R6876" s="88"/>
      <c r="S6876" s="88"/>
      <c r="T6876" s="89"/>
      <c r="U6876" s="42"/>
      <c r="V6876" s="42"/>
      <c r="W6876" s="42"/>
      <c r="X6876" s="42"/>
      <c r="Y6876" s="42"/>
      <c r="Z6876" s="42"/>
      <c r="AA6876" s="42"/>
      <c r="AB6876" s="42"/>
      <c r="AC6876" s="42"/>
      <c r="AD6876" s="42"/>
      <c r="AE6876" s="42"/>
      <c r="AT6876" s="20" t="s">
        <v>3418</v>
      </c>
      <c r="AU6876" s="20" t="s">
        <v>93</v>
      </c>
    </row>
    <row r="6877" s="2" customFormat="1" ht="24.15" customHeight="1">
      <c r="A6877" s="42"/>
      <c r="B6877" s="43"/>
      <c r="C6877" s="218" t="s">
        <v>6317</v>
      </c>
      <c r="D6877" s="218" t="s">
        <v>243</v>
      </c>
      <c r="E6877" s="219" t="s">
        <v>6318</v>
      </c>
      <c r="F6877" s="220" t="s">
        <v>6319</v>
      </c>
      <c r="G6877" s="221" t="s">
        <v>145</v>
      </c>
      <c r="H6877" s="222">
        <v>34.32</v>
      </c>
      <c r="I6877" s="223"/>
      <c r="J6877" s="224">
        <f>ROUND(I6877*H6877,2)</f>
        <v>0</v>
      </c>
      <c r="K6877" s="220" t="s">
        <v>247</v>
      </c>
      <c r="L6877" s="48"/>
      <c r="M6877" s="225" t="s">
        <v>39</v>
      </c>
      <c r="N6877" s="226" t="s">
        <v>56</v>
      </c>
      <c r="O6877" s="88"/>
      <c r="P6877" s="227">
        <f>O6877*H6877</f>
        <v>0</v>
      </c>
      <c r="Q6877" s="227">
        <v>0.00012999999999999999</v>
      </c>
      <c r="R6877" s="227">
        <f>Q6877*H6877</f>
        <v>0.0044615999999999996</v>
      </c>
      <c r="S6877" s="227">
        <v>0</v>
      </c>
      <c r="T6877" s="228">
        <f>S6877*H6877</f>
        <v>0</v>
      </c>
      <c r="U6877" s="42"/>
      <c r="V6877" s="42"/>
      <c r="W6877" s="42"/>
      <c r="X6877" s="42"/>
      <c r="Y6877" s="42"/>
      <c r="Z6877" s="42"/>
      <c r="AA6877" s="42"/>
      <c r="AB6877" s="42"/>
      <c r="AC6877" s="42"/>
      <c r="AD6877" s="42"/>
      <c r="AE6877" s="42"/>
      <c r="AR6877" s="229" t="s">
        <v>462</v>
      </c>
      <c r="AT6877" s="229" t="s">
        <v>243</v>
      </c>
      <c r="AU6877" s="229" t="s">
        <v>93</v>
      </c>
      <c r="AY6877" s="20" t="s">
        <v>241</v>
      </c>
      <c r="BE6877" s="230">
        <f>IF(N6877="základní",J6877,0)</f>
        <v>0</v>
      </c>
      <c r="BF6877" s="230">
        <f>IF(N6877="snížená",J6877,0)</f>
        <v>0</v>
      </c>
      <c r="BG6877" s="230">
        <f>IF(N6877="zákl. přenesená",J6877,0)</f>
        <v>0</v>
      </c>
      <c r="BH6877" s="230">
        <f>IF(N6877="sníž. přenesená",J6877,0)</f>
        <v>0</v>
      </c>
      <c r="BI6877" s="230">
        <f>IF(N6877="nulová",J6877,0)</f>
        <v>0</v>
      </c>
      <c r="BJ6877" s="20" t="s">
        <v>23</v>
      </c>
      <c r="BK6877" s="230">
        <f>ROUND(I6877*H6877,2)</f>
        <v>0</v>
      </c>
      <c r="BL6877" s="20" t="s">
        <v>462</v>
      </c>
      <c r="BM6877" s="229" t="s">
        <v>6320</v>
      </c>
    </row>
    <row r="6878" s="2" customFormat="1">
      <c r="A6878" s="42"/>
      <c r="B6878" s="43"/>
      <c r="C6878" s="44"/>
      <c r="D6878" s="231" t="s">
        <v>250</v>
      </c>
      <c r="E6878" s="44"/>
      <c r="F6878" s="232" t="s">
        <v>6321</v>
      </c>
      <c r="G6878" s="44"/>
      <c r="H6878" s="44"/>
      <c r="I6878" s="233"/>
      <c r="J6878" s="44"/>
      <c r="K6878" s="44"/>
      <c r="L6878" s="48"/>
      <c r="M6878" s="234"/>
      <c r="N6878" s="235"/>
      <c r="O6878" s="88"/>
      <c r="P6878" s="88"/>
      <c r="Q6878" s="88"/>
      <c r="R6878" s="88"/>
      <c r="S6878" s="88"/>
      <c r="T6878" s="89"/>
      <c r="U6878" s="42"/>
      <c r="V6878" s="42"/>
      <c r="W6878" s="42"/>
      <c r="X6878" s="42"/>
      <c r="Y6878" s="42"/>
      <c r="Z6878" s="42"/>
      <c r="AA6878" s="42"/>
      <c r="AB6878" s="42"/>
      <c r="AC6878" s="42"/>
      <c r="AD6878" s="42"/>
      <c r="AE6878" s="42"/>
      <c r="AT6878" s="20" t="s">
        <v>250</v>
      </c>
      <c r="AU6878" s="20" t="s">
        <v>93</v>
      </c>
    </row>
    <row r="6879" s="13" customFormat="1">
      <c r="A6879" s="13"/>
      <c r="B6879" s="236"/>
      <c r="C6879" s="237"/>
      <c r="D6879" s="238" t="s">
        <v>252</v>
      </c>
      <c r="E6879" s="239" t="s">
        <v>39</v>
      </c>
      <c r="F6879" s="240" t="s">
        <v>2834</v>
      </c>
      <c r="G6879" s="237"/>
      <c r="H6879" s="239" t="s">
        <v>39</v>
      </c>
      <c r="I6879" s="241"/>
      <c r="J6879" s="237"/>
      <c r="K6879" s="237"/>
      <c r="L6879" s="242"/>
      <c r="M6879" s="243"/>
      <c r="N6879" s="244"/>
      <c r="O6879" s="244"/>
      <c r="P6879" s="244"/>
      <c r="Q6879" s="244"/>
      <c r="R6879" s="244"/>
      <c r="S6879" s="244"/>
      <c r="T6879" s="245"/>
      <c r="U6879" s="13"/>
      <c r="V6879" s="13"/>
      <c r="W6879" s="13"/>
      <c r="X6879" s="13"/>
      <c r="Y6879" s="13"/>
      <c r="Z6879" s="13"/>
      <c r="AA6879" s="13"/>
      <c r="AB6879" s="13"/>
      <c r="AC6879" s="13"/>
      <c r="AD6879" s="13"/>
      <c r="AE6879" s="13"/>
      <c r="AT6879" s="246" t="s">
        <v>252</v>
      </c>
      <c r="AU6879" s="246" t="s">
        <v>93</v>
      </c>
      <c r="AV6879" s="13" t="s">
        <v>23</v>
      </c>
      <c r="AW6879" s="13" t="s">
        <v>46</v>
      </c>
      <c r="AX6879" s="13" t="s">
        <v>85</v>
      </c>
      <c r="AY6879" s="246" t="s">
        <v>241</v>
      </c>
    </row>
    <row r="6880" s="14" customFormat="1">
      <c r="A6880" s="14"/>
      <c r="B6880" s="247"/>
      <c r="C6880" s="248"/>
      <c r="D6880" s="238" t="s">
        <v>252</v>
      </c>
      <c r="E6880" s="249" t="s">
        <v>39</v>
      </c>
      <c r="F6880" s="250" t="s">
        <v>3213</v>
      </c>
      <c r="G6880" s="248"/>
      <c r="H6880" s="251">
        <v>14.4</v>
      </c>
      <c r="I6880" s="252"/>
      <c r="J6880" s="248"/>
      <c r="K6880" s="248"/>
      <c r="L6880" s="253"/>
      <c r="M6880" s="254"/>
      <c r="N6880" s="255"/>
      <c r="O6880" s="255"/>
      <c r="P6880" s="255"/>
      <c r="Q6880" s="255"/>
      <c r="R6880" s="255"/>
      <c r="S6880" s="255"/>
      <c r="T6880" s="256"/>
      <c r="U6880" s="14"/>
      <c r="V6880" s="14"/>
      <c r="W6880" s="14"/>
      <c r="X6880" s="14"/>
      <c r="Y6880" s="14"/>
      <c r="Z6880" s="14"/>
      <c r="AA6880" s="14"/>
      <c r="AB6880" s="14"/>
      <c r="AC6880" s="14"/>
      <c r="AD6880" s="14"/>
      <c r="AE6880" s="14"/>
      <c r="AT6880" s="257" t="s">
        <v>252</v>
      </c>
      <c r="AU6880" s="257" t="s">
        <v>93</v>
      </c>
      <c r="AV6880" s="14" t="s">
        <v>93</v>
      </c>
      <c r="AW6880" s="14" t="s">
        <v>46</v>
      </c>
      <c r="AX6880" s="14" t="s">
        <v>85</v>
      </c>
      <c r="AY6880" s="257" t="s">
        <v>241</v>
      </c>
    </row>
    <row r="6881" s="14" customFormat="1">
      <c r="A6881" s="14"/>
      <c r="B6881" s="247"/>
      <c r="C6881" s="248"/>
      <c r="D6881" s="238" t="s">
        <v>252</v>
      </c>
      <c r="E6881" s="249" t="s">
        <v>39</v>
      </c>
      <c r="F6881" s="250" t="s">
        <v>3214</v>
      </c>
      <c r="G6881" s="248"/>
      <c r="H6881" s="251">
        <v>17.280000000000001</v>
      </c>
      <c r="I6881" s="252"/>
      <c r="J6881" s="248"/>
      <c r="K6881" s="248"/>
      <c r="L6881" s="253"/>
      <c r="M6881" s="254"/>
      <c r="N6881" s="255"/>
      <c r="O6881" s="255"/>
      <c r="P6881" s="255"/>
      <c r="Q6881" s="255"/>
      <c r="R6881" s="255"/>
      <c r="S6881" s="255"/>
      <c r="T6881" s="256"/>
      <c r="U6881" s="14"/>
      <c r="V6881" s="14"/>
      <c r="W6881" s="14"/>
      <c r="X6881" s="14"/>
      <c r="Y6881" s="14"/>
      <c r="Z6881" s="14"/>
      <c r="AA6881" s="14"/>
      <c r="AB6881" s="14"/>
      <c r="AC6881" s="14"/>
      <c r="AD6881" s="14"/>
      <c r="AE6881" s="14"/>
      <c r="AT6881" s="257" t="s">
        <v>252</v>
      </c>
      <c r="AU6881" s="257" t="s">
        <v>93</v>
      </c>
      <c r="AV6881" s="14" t="s">
        <v>93</v>
      </c>
      <c r="AW6881" s="14" t="s">
        <v>46</v>
      </c>
      <c r="AX6881" s="14" t="s">
        <v>85</v>
      </c>
      <c r="AY6881" s="257" t="s">
        <v>241</v>
      </c>
    </row>
    <row r="6882" s="14" customFormat="1">
      <c r="A6882" s="14"/>
      <c r="B6882" s="247"/>
      <c r="C6882" s="248"/>
      <c r="D6882" s="238" t="s">
        <v>252</v>
      </c>
      <c r="E6882" s="249" t="s">
        <v>39</v>
      </c>
      <c r="F6882" s="250" t="s">
        <v>3215</v>
      </c>
      <c r="G6882" s="248"/>
      <c r="H6882" s="251">
        <v>2.6400000000000001</v>
      </c>
      <c r="I6882" s="252"/>
      <c r="J6882" s="248"/>
      <c r="K6882" s="248"/>
      <c r="L6882" s="253"/>
      <c r="M6882" s="254"/>
      <c r="N6882" s="255"/>
      <c r="O6882" s="255"/>
      <c r="P6882" s="255"/>
      <c r="Q6882" s="255"/>
      <c r="R6882" s="255"/>
      <c r="S6882" s="255"/>
      <c r="T6882" s="256"/>
      <c r="U6882" s="14"/>
      <c r="V6882" s="14"/>
      <c r="W6882" s="14"/>
      <c r="X6882" s="14"/>
      <c r="Y6882" s="14"/>
      <c r="Z6882" s="14"/>
      <c r="AA6882" s="14"/>
      <c r="AB6882" s="14"/>
      <c r="AC6882" s="14"/>
      <c r="AD6882" s="14"/>
      <c r="AE6882" s="14"/>
      <c r="AT6882" s="257" t="s">
        <v>252</v>
      </c>
      <c r="AU6882" s="257" t="s">
        <v>93</v>
      </c>
      <c r="AV6882" s="14" t="s">
        <v>93</v>
      </c>
      <c r="AW6882" s="14" t="s">
        <v>46</v>
      </c>
      <c r="AX6882" s="14" t="s">
        <v>85</v>
      </c>
      <c r="AY6882" s="257" t="s">
        <v>241</v>
      </c>
    </row>
    <row r="6883" s="15" customFormat="1">
      <c r="A6883" s="15"/>
      <c r="B6883" s="258"/>
      <c r="C6883" s="259"/>
      <c r="D6883" s="238" t="s">
        <v>252</v>
      </c>
      <c r="E6883" s="260" t="s">
        <v>39</v>
      </c>
      <c r="F6883" s="261" t="s">
        <v>274</v>
      </c>
      <c r="G6883" s="259"/>
      <c r="H6883" s="262">
        <v>34.32</v>
      </c>
      <c r="I6883" s="263"/>
      <c r="J6883" s="259"/>
      <c r="K6883" s="259"/>
      <c r="L6883" s="264"/>
      <c r="M6883" s="265"/>
      <c r="N6883" s="266"/>
      <c r="O6883" s="266"/>
      <c r="P6883" s="266"/>
      <c r="Q6883" s="266"/>
      <c r="R6883" s="266"/>
      <c r="S6883" s="266"/>
      <c r="T6883" s="267"/>
      <c r="U6883" s="15"/>
      <c r="V6883" s="15"/>
      <c r="W6883" s="15"/>
      <c r="X6883" s="15"/>
      <c r="Y6883" s="15"/>
      <c r="Z6883" s="15"/>
      <c r="AA6883" s="15"/>
      <c r="AB6883" s="15"/>
      <c r="AC6883" s="15"/>
      <c r="AD6883" s="15"/>
      <c r="AE6883" s="15"/>
      <c r="AT6883" s="268" t="s">
        <v>252</v>
      </c>
      <c r="AU6883" s="268" t="s">
        <v>93</v>
      </c>
      <c r="AV6883" s="15" t="s">
        <v>248</v>
      </c>
      <c r="AW6883" s="15" t="s">
        <v>46</v>
      </c>
      <c r="AX6883" s="15" t="s">
        <v>23</v>
      </c>
      <c r="AY6883" s="268" t="s">
        <v>241</v>
      </c>
    </row>
    <row r="6884" s="2" customFormat="1" ht="21.75" customHeight="1">
      <c r="A6884" s="42"/>
      <c r="B6884" s="43"/>
      <c r="C6884" s="280" t="s">
        <v>6322</v>
      </c>
      <c r="D6884" s="280" t="s">
        <v>463</v>
      </c>
      <c r="E6884" s="281" t="s">
        <v>6323</v>
      </c>
      <c r="F6884" s="282" t="s">
        <v>6324</v>
      </c>
      <c r="G6884" s="283" t="s">
        <v>561</v>
      </c>
      <c r="H6884" s="284">
        <v>4</v>
      </c>
      <c r="I6884" s="285"/>
      <c r="J6884" s="286">
        <f>ROUND(I6884*H6884,2)</f>
        <v>0</v>
      </c>
      <c r="K6884" s="282" t="s">
        <v>1267</v>
      </c>
      <c r="L6884" s="287"/>
      <c r="M6884" s="288" t="s">
        <v>39</v>
      </c>
      <c r="N6884" s="289" t="s">
        <v>56</v>
      </c>
      <c r="O6884" s="88"/>
      <c r="P6884" s="227">
        <f>O6884*H6884</f>
        <v>0</v>
      </c>
      <c r="Q6884" s="227">
        <v>0.093492000000000006</v>
      </c>
      <c r="R6884" s="227">
        <f>Q6884*H6884</f>
        <v>0.37396800000000002</v>
      </c>
      <c r="S6884" s="227">
        <v>0</v>
      </c>
      <c r="T6884" s="228">
        <f>S6884*H6884</f>
        <v>0</v>
      </c>
      <c r="U6884" s="42"/>
      <c r="V6884" s="42"/>
      <c r="W6884" s="42"/>
      <c r="X6884" s="42"/>
      <c r="Y6884" s="42"/>
      <c r="Z6884" s="42"/>
      <c r="AA6884" s="42"/>
      <c r="AB6884" s="42"/>
      <c r="AC6884" s="42"/>
      <c r="AD6884" s="42"/>
      <c r="AE6884" s="42"/>
      <c r="AR6884" s="229" t="s">
        <v>660</v>
      </c>
      <c r="AT6884" s="229" t="s">
        <v>463</v>
      </c>
      <c r="AU6884" s="229" t="s">
        <v>93</v>
      </c>
      <c r="AY6884" s="20" t="s">
        <v>241</v>
      </c>
      <c r="BE6884" s="230">
        <f>IF(N6884="základní",J6884,0)</f>
        <v>0</v>
      </c>
      <c r="BF6884" s="230">
        <f>IF(N6884="snížená",J6884,0)</f>
        <v>0</v>
      </c>
      <c r="BG6884" s="230">
        <f>IF(N6884="zákl. přenesená",J6884,0)</f>
        <v>0</v>
      </c>
      <c r="BH6884" s="230">
        <f>IF(N6884="sníž. přenesená",J6884,0)</f>
        <v>0</v>
      </c>
      <c r="BI6884" s="230">
        <f>IF(N6884="nulová",J6884,0)</f>
        <v>0</v>
      </c>
      <c r="BJ6884" s="20" t="s">
        <v>23</v>
      </c>
      <c r="BK6884" s="230">
        <f>ROUND(I6884*H6884,2)</f>
        <v>0</v>
      </c>
      <c r="BL6884" s="20" t="s">
        <v>462</v>
      </c>
      <c r="BM6884" s="229" t="s">
        <v>6325</v>
      </c>
    </row>
    <row r="6885" s="2" customFormat="1">
      <c r="A6885" s="42"/>
      <c r="B6885" s="43"/>
      <c r="C6885" s="44"/>
      <c r="D6885" s="238" t="s">
        <v>3418</v>
      </c>
      <c r="E6885" s="44"/>
      <c r="F6885" s="290" t="s">
        <v>5681</v>
      </c>
      <c r="G6885" s="44"/>
      <c r="H6885" s="44"/>
      <c r="I6885" s="233"/>
      <c r="J6885" s="44"/>
      <c r="K6885" s="44"/>
      <c r="L6885" s="48"/>
      <c r="M6885" s="234"/>
      <c r="N6885" s="235"/>
      <c r="O6885" s="88"/>
      <c r="P6885" s="88"/>
      <c r="Q6885" s="88"/>
      <c r="R6885" s="88"/>
      <c r="S6885" s="88"/>
      <c r="T6885" s="89"/>
      <c r="U6885" s="42"/>
      <c r="V6885" s="42"/>
      <c r="W6885" s="42"/>
      <c r="X6885" s="42"/>
      <c r="Y6885" s="42"/>
      <c r="Z6885" s="42"/>
      <c r="AA6885" s="42"/>
      <c r="AB6885" s="42"/>
      <c r="AC6885" s="42"/>
      <c r="AD6885" s="42"/>
      <c r="AE6885" s="42"/>
      <c r="AT6885" s="20" t="s">
        <v>3418</v>
      </c>
      <c r="AU6885" s="20" t="s">
        <v>93</v>
      </c>
    </row>
    <row r="6886" s="2" customFormat="1" ht="21.75" customHeight="1">
      <c r="A6886" s="42"/>
      <c r="B6886" s="43"/>
      <c r="C6886" s="280" t="s">
        <v>6326</v>
      </c>
      <c r="D6886" s="280" t="s">
        <v>463</v>
      </c>
      <c r="E6886" s="281" t="s">
        <v>6327</v>
      </c>
      <c r="F6886" s="282" t="s">
        <v>6328</v>
      </c>
      <c r="G6886" s="283" t="s">
        <v>561</v>
      </c>
      <c r="H6886" s="284">
        <v>3</v>
      </c>
      <c r="I6886" s="285"/>
      <c r="J6886" s="286">
        <f>ROUND(I6886*H6886,2)</f>
        <v>0</v>
      </c>
      <c r="K6886" s="282" t="s">
        <v>1267</v>
      </c>
      <c r="L6886" s="287"/>
      <c r="M6886" s="288" t="s">
        <v>39</v>
      </c>
      <c r="N6886" s="289" t="s">
        <v>56</v>
      </c>
      <c r="O6886" s="88"/>
      <c r="P6886" s="227">
        <f>O6886*H6886</f>
        <v>0</v>
      </c>
      <c r="Q6886" s="227">
        <v>0.1490688</v>
      </c>
      <c r="R6886" s="227">
        <f>Q6886*H6886</f>
        <v>0.4472064</v>
      </c>
      <c r="S6886" s="227">
        <v>0</v>
      </c>
      <c r="T6886" s="228">
        <f>S6886*H6886</f>
        <v>0</v>
      </c>
      <c r="U6886" s="42"/>
      <c r="V6886" s="42"/>
      <c r="W6886" s="42"/>
      <c r="X6886" s="42"/>
      <c r="Y6886" s="42"/>
      <c r="Z6886" s="42"/>
      <c r="AA6886" s="42"/>
      <c r="AB6886" s="42"/>
      <c r="AC6886" s="42"/>
      <c r="AD6886" s="42"/>
      <c r="AE6886" s="42"/>
      <c r="AR6886" s="229" t="s">
        <v>660</v>
      </c>
      <c r="AT6886" s="229" t="s">
        <v>463</v>
      </c>
      <c r="AU6886" s="229" t="s">
        <v>93</v>
      </c>
      <c r="AY6886" s="20" t="s">
        <v>241</v>
      </c>
      <c r="BE6886" s="230">
        <f>IF(N6886="základní",J6886,0)</f>
        <v>0</v>
      </c>
      <c r="BF6886" s="230">
        <f>IF(N6886="snížená",J6886,0)</f>
        <v>0</v>
      </c>
      <c r="BG6886" s="230">
        <f>IF(N6886="zákl. přenesená",J6886,0)</f>
        <v>0</v>
      </c>
      <c r="BH6886" s="230">
        <f>IF(N6886="sníž. přenesená",J6886,0)</f>
        <v>0</v>
      </c>
      <c r="BI6886" s="230">
        <f>IF(N6886="nulová",J6886,0)</f>
        <v>0</v>
      </c>
      <c r="BJ6886" s="20" t="s">
        <v>23</v>
      </c>
      <c r="BK6886" s="230">
        <f>ROUND(I6886*H6886,2)</f>
        <v>0</v>
      </c>
      <c r="BL6886" s="20" t="s">
        <v>462</v>
      </c>
      <c r="BM6886" s="229" t="s">
        <v>6329</v>
      </c>
    </row>
    <row r="6887" s="2" customFormat="1">
      <c r="A6887" s="42"/>
      <c r="B6887" s="43"/>
      <c r="C6887" s="44"/>
      <c r="D6887" s="238" t="s">
        <v>3418</v>
      </c>
      <c r="E6887" s="44"/>
      <c r="F6887" s="290" t="s">
        <v>5681</v>
      </c>
      <c r="G6887" s="44"/>
      <c r="H6887" s="44"/>
      <c r="I6887" s="233"/>
      <c r="J6887" s="44"/>
      <c r="K6887" s="44"/>
      <c r="L6887" s="48"/>
      <c r="M6887" s="234"/>
      <c r="N6887" s="235"/>
      <c r="O6887" s="88"/>
      <c r="P6887" s="88"/>
      <c r="Q6887" s="88"/>
      <c r="R6887" s="88"/>
      <c r="S6887" s="88"/>
      <c r="T6887" s="89"/>
      <c r="U6887" s="42"/>
      <c r="V6887" s="42"/>
      <c r="W6887" s="42"/>
      <c r="X6887" s="42"/>
      <c r="Y6887" s="42"/>
      <c r="Z6887" s="42"/>
      <c r="AA6887" s="42"/>
      <c r="AB6887" s="42"/>
      <c r="AC6887" s="42"/>
      <c r="AD6887" s="42"/>
      <c r="AE6887" s="42"/>
      <c r="AT6887" s="20" t="s">
        <v>3418</v>
      </c>
      <c r="AU6887" s="20" t="s">
        <v>93</v>
      </c>
    </row>
    <row r="6888" s="2" customFormat="1" ht="21.75" customHeight="1">
      <c r="A6888" s="42"/>
      <c r="B6888" s="43"/>
      <c r="C6888" s="280" t="s">
        <v>6330</v>
      </c>
      <c r="D6888" s="280" t="s">
        <v>463</v>
      </c>
      <c r="E6888" s="281" t="s">
        <v>6331</v>
      </c>
      <c r="F6888" s="282" t="s">
        <v>6332</v>
      </c>
      <c r="G6888" s="283" t="s">
        <v>561</v>
      </c>
      <c r="H6888" s="284">
        <v>1</v>
      </c>
      <c r="I6888" s="285"/>
      <c r="J6888" s="286">
        <f>ROUND(I6888*H6888,2)</f>
        <v>0</v>
      </c>
      <c r="K6888" s="282" t="s">
        <v>1267</v>
      </c>
      <c r="L6888" s="287"/>
      <c r="M6888" s="288" t="s">
        <v>39</v>
      </c>
      <c r="N6888" s="289" t="s">
        <v>56</v>
      </c>
      <c r="O6888" s="88"/>
      <c r="P6888" s="227">
        <f>O6888*H6888</f>
        <v>0</v>
      </c>
      <c r="Q6888" s="227">
        <v>0.068323200000000001</v>
      </c>
      <c r="R6888" s="227">
        <f>Q6888*H6888</f>
        <v>0.068323200000000001</v>
      </c>
      <c r="S6888" s="227">
        <v>0</v>
      </c>
      <c r="T6888" s="228">
        <f>S6888*H6888</f>
        <v>0</v>
      </c>
      <c r="U6888" s="42"/>
      <c r="V6888" s="42"/>
      <c r="W6888" s="42"/>
      <c r="X6888" s="42"/>
      <c r="Y6888" s="42"/>
      <c r="Z6888" s="42"/>
      <c r="AA6888" s="42"/>
      <c r="AB6888" s="42"/>
      <c r="AC6888" s="42"/>
      <c r="AD6888" s="42"/>
      <c r="AE6888" s="42"/>
      <c r="AR6888" s="229" t="s">
        <v>660</v>
      </c>
      <c r="AT6888" s="229" t="s">
        <v>463</v>
      </c>
      <c r="AU6888" s="229" t="s">
        <v>93</v>
      </c>
      <c r="AY6888" s="20" t="s">
        <v>241</v>
      </c>
      <c r="BE6888" s="230">
        <f>IF(N6888="základní",J6888,0)</f>
        <v>0</v>
      </c>
      <c r="BF6888" s="230">
        <f>IF(N6888="snížená",J6888,0)</f>
        <v>0</v>
      </c>
      <c r="BG6888" s="230">
        <f>IF(N6888="zákl. přenesená",J6888,0)</f>
        <v>0</v>
      </c>
      <c r="BH6888" s="230">
        <f>IF(N6888="sníž. přenesená",J6888,0)</f>
        <v>0</v>
      </c>
      <c r="BI6888" s="230">
        <f>IF(N6888="nulová",J6888,0)</f>
        <v>0</v>
      </c>
      <c r="BJ6888" s="20" t="s">
        <v>23</v>
      </c>
      <c r="BK6888" s="230">
        <f>ROUND(I6888*H6888,2)</f>
        <v>0</v>
      </c>
      <c r="BL6888" s="20" t="s">
        <v>462</v>
      </c>
      <c r="BM6888" s="229" t="s">
        <v>6333</v>
      </c>
    </row>
    <row r="6889" s="2" customFormat="1">
      <c r="A6889" s="42"/>
      <c r="B6889" s="43"/>
      <c r="C6889" s="44"/>
      <c r="D6889" s="238" t="s">
        <v>3418</v>
      </c>
      <c r="E6889" s="44"/>
      <c r="F6889" s="290" t="s">
        <v>5681</v>
      </c>
      <c r="G6889" s="44"/>
      <c r="H6889" s="44"/>
      <c r="I6889" s="233"/>
      <c r="J6889" s="44"/>
      <c r="K6889" s="44"/>
      <c r="L6889" s="48"/>
      <c r="M6889" s="234"/>
      <c r="N6889" s="235"/>
      <c r="O6889" s="88"/>
      <c r="P6889" s="88"/>
      <c r="Q6889" s="88"/>
      <c r="R6889" s="88"/>
      <c r="S6889" s="88"/>
      <c r="T6889" s="89"/>
      <c r="U6889" s="42"/>
      <c r="V6889" s="42"/>
      <c r="W6889" s="42"/>
      <c r="X6889" s="42"/>
      <c r="Y6889" s="42"/>
      <c r="Z6889" s="42"/>
      <c r="AA6889" s="42"/>
      <c r="AB6889" s="42"/>
      <c r="AC6889" s="42"/>
      <c r="AD6889" s="42"/>
      <c r="AE6889" s="42"/>
      <c r="AT6889" s="20" t="s">
        <v>3418</v>
      </c>
      <c r="AU6889" s="20" t="s">
        <v>93</v>
      </c>
    </row>
    <row r="6890" s="2" customFormat="1" ht="24.15" customHeight="1">
      <c r="A6890" s="42"/>
      <c r="B6890" s="43"/>
      <c r="C6890" s="218" t="s">
        <v>6334</v>
      </c>
      <c r="D6890" s="218" t="s">
        <v>243</v>
      </c>
      <c r="E6890" s="219" t="s">
        <v>6335</v>
      </c>
      <c r="F6890" s="220" t="s">
        <v>6336</v>
      </c>
      <c r="G6890" s="221" t="s">
        <v>515</v>
      </c>
      <c r="H6890" s="222">
        <v>175.28</v>
      </c>
      <c r="I6890" s="223"/>
      <c r="J6890" s="224">
        <f>ROUND(I6890*H6890,2)</f>
        <v>0</v>
      </c>
      <c r="K6890" s="220" t="s">
        <v>247</v>
      </c>
      <c r="L6890" s="48"/>
      <c r="M6890" s="225" t="s">
        <v>39</v>
      </c>
      <c r="N6890" s="226" t="s">
        <v>56</v>
      </c>
      <c r="O6890" s="88"/>
      <c r="P6890" s="227">
        <f>O6890*H6890</f>
        <v>0</v>
      </c>
      <c r="Q6890" s="227">
        <v>6.0000000000000002E-05</v>
      </c>
      <c r="R6890" s="227">
        <f>Q6890*H6890</f>
        <v>0.0105168</v>
      </c>
      <c r="S6890" s="227">
        <v>0</v>
      </c>
      <c r="T6890" s="228">
        <f>S6890*H6890</f>
        <v>0</v>
      </c>
      <c r="U6890" s="42"/>
      <c r="V6890" s="42"/>
      <c r="W6890" s="42"/>
      <c r="X6890" s="42"/>
      <c r="Y6890" s="42"/>
      <c r="Z6890" s="42"/>
      <c r="AA6890" s="42"/>
      <c r="AB6890" s="42"/>
      <c r="AC6890" s="42"/>
      <c r="AD6890" s="42"/>
      <c r="AE6890" s="42"/>
      <c r="AR6890" s="229" t="s">
        <v>462</v>
      </c>
      <c r="AT6890" s="229" t="s">
        <v>243</v>
      </c>
      <c r="AU6890" s="229" t="s">
        <v>93</v>
      </c>
      <c r="AY6890" s="20" t="s">
        <v>241</v>
      </c>
      <c r="BE6890" s="230">
        <f>IF(N6890="základní",J6890,0)</f>
        <v>0</v>
      </c>
      <c r="BF6890" s="230">
        <f>IF(N6890="snížená",J6890,0)</f>
        <v>0</v>
      </c>
      <c r="BG6890" s="230">
        <f>IF(N6890="zákl. přenesená",J6890,0)</f>
        <v>0</v>
      </c>
      <c r="BH6890" s="230">
        <f>IF(N6890="sníž. přenesená",J6890,0)</f>
        <v>0</v>
      </c>
      <c r="BI6890" s="230">
        <f>IF(N6890="nulová",J6890,0)</f>
        <v>0</v>
      </c>
      <c r="BJ6890" s="20" t="s">
        <v>23</v>
      </c>
      <c r="BK6890" s="230">
        <f>ROUND(I6890*H6890,2)</f>
        <v>0</v>
      </c>
      <c r="BL6890" s="20" t="s">
        <v>462</v>
      </c>
      <c r="BM6890" s="229" t="s">
        <v>6337</v>
      </c>
    </row>
    <row r="6891" s="2" customFormat="1">
      <c r="A6891" s="42"/>
      <c r="B6891" s="43"/>
      <c r="C6891" s="44"/>
      <c r="D6891" s="231" t="s">
        <v>250</v>
      </c>
      <c r="E6891" s="44"/>
      <c r="F6891" s="232" t="s">
        <v>6338</v>
      </c>
      <c r="G6891" s="44"/>
      <c r="H6891" s="44"/>
      <c r="I6891" s="233"/>
      <c r="J6891" s="44"/>
      <c r="K6891" s="44"/>
      <c r="L6891" s="48"/>
      <c r="M6891" s="234"/>
      <c r="N6891" s="235"/>
      <c r="O6891" s="88"/>
      <c r="P6891" s="88"/>
      <c r="Q6891" s="88"/>
      <c r="R6891" s="88"/>
      <c r="S6891" s="88"/>
      <c r="T6891" s="89"/>
      <c r="U6891" s="42"/>
      <c r="V6891" s="42"/>
      <c r="W6891" s="42"/>
      <c r="X6891" s="42"/>
      <c r="Y6891" s="42"/>
      <c r="Z6891" s="42"/>
      <c r="AA6891" s="42"/>
      <c r="AB6891" s="42"/>
      <c r="AC6891" s="42"/>
      <c r="AD6891" s="42"/>
      <c r="AE6891" s="42"/>
      <c r="AT6891" s="20" t="s">
        <v>250</v>
      </c>
      <c r="AU6891" s="20" t="s">
        <v>93</v>
      </c>
    </row>
    <row r="6892" s="13" customFormat="1">
      <c r="A6892" s="13"/>
      <c r="B6892" s="236"/>
      <c r="C6892" s="237"/>
      <c r="D6892" s="238" t="s">
        <v>252</v>
      </c>
      <c r="E6892" s="239" t="s">
        <v>39</v>
      </c>
      <c r="F6892" s="240" t="s">
        <v>2834</v>
      </c>
      <c r="G6892" s="237"/>
      <c r="H6892" s="239" t="s">
        <v>39</v>
      </c>
      <c r="I6892" s="241"/>
      <c r="J6892" s="237"/>
      <c r="K6892" s="237"/>
      <c r="L6892" s="242"/>
      <c r="M6892" s="243"/>
      <c r="N6892" s="244"/>
      <c r="O6892" s="244"/>
      <c r="P6892" s="244"/>
      <c r="Q6892" s="244"/>
      <c r="R6892" s="244"/>
      <c r="S6892" s="244"/>
      <c r="T6892" s="245"/>
      <c r="U6892" s="13"/>
      <c r="V6892" s="13"/>
      <c r="W6892" s="13"/>
      <c r="X6892" s="13"/>
      <c r="Y6892" s="13"/>
      <c r="Z6892" s="13"/>
      <c r="AA6892" s="13"/>
      <c r="AB6892" s="13"/>
      <c r="AC6892" s="13"/>
      <c r="AD6892" s="13"/>
      <c r="AE6892" s="13"/>
      <c r="AT6892" s="246" t="s">
        <v>252</v>
      </c>
      <c r="AU6892" s="246" t="s">
        <v>93</v>
      </c>
      <c r="AV6892" s="13" t="s">
        <v>23</v>
      </c>
      <c r="AW6892" s="13" t="s">
        <v>46</v>
      </c>
      <c r="AX6892" s="13" t="s">
        <v>85</v>
      </c>
      <c r="AY6892" s="246" t="s">
        <v>241</v>
      </c>
    </row>
    <row r="6893" s="14" customFormat="1">
      <c r="A6893" s="14"/>
      <c r="B6893" s="247"/>
      <c r="C6893" s="248"/>
      <c r="D6893" s="238" t="s">
        <v>252</v>
      </c>
      <c r="E6893" s="249" t="s">
        <v>39</v>
      </c>
      <c r="F6893" s="250" t="s">
        <v>6339</v>
      </c>
      <c r="G6893" s="248"/>
      <c r="H6893" s="251">
        <v>17.399999999999999</v>
      </c>
      <c r="I6893" s="252"/>
      <c r="J6893" s="248"/>
      <c r="K6893" s="248"/>
      <c r="L6893" s="253"/>
      <c r="M6893" s="254"/>
      <c r="N6893" s="255"/>
      <c r="O6893" s="255"/>
      <c r="P6893" s="255"/>
      <c r="Q6893" s="255"/>
      <c r="R6893" s="255"/>
      <c r="S6893" s="255"/>
      <c r="T6893" s="256"/>
      <c r="U6893" s="14"/>
      <c r="V6893" s="14"/>
      <c r="W6893" s="14"/>
      <c r="X6893" s="14"/>
      <c r="Y6893" s="14"/>
      <c r="Z6893" s="14"/>
      <c r="AA6893" s="14"/>
      <c r="AB6893" s="14"/>
      <c r="AC6893" s="14"/>
      <c r="AD6893" s="14"/>
      <c r="AE6893" s="14"/>
      <c r="AT6893" s="257" t="s">
        <v>252</v>
      </c>
      <c r="AU6893" s="257" t="s">
        <v>93</v>
      </c>
      <c r="AV6893" s="14" t="s">
        <v>93</v>
      </c>
      <c r="AW6893" s="14" t="s">
        <v>46</v>
      </c>
      <c r="AX6893" s="14" t="s">
        <v>85</v>
      </c>
      <c r="AY6893" s="257" t="s">
        <v>241</v>
      </c>
    </row>
    <row r="6894" s="14" customFormat="1">
      <c r="A6894" s="14"/>
      <c r="B6894" s="247"/>
      <c r="C6894" s="248"/>
      <c r="D6894" s="238" t="s">
        <v>252</v>
      </c>
      <c r="E6894" s="249" t="s">
        <v>39</v>
      </c>
      <c r="F6894" s="250" t="s">
        <v>6340</v>
      </c>
      <c r="G6894" s="248"/>
      <c r="H6894" s="251">
        <v>6.2999999999999998</v>
      </c>
      <c r="I6894" s="252"/>
      <c r="J6894" s="248"/>
      <c r="K6894" s="248"/>
      <c r="L6894" s="253"/>
      <c r="M6894" s="254"/>
      <c r="N6894" s="255"/>
      <c r="O6894" s="255"/>
      <c r="P6894" s="255"/>
      <c r="Q6894" s="255"/>
      <c r="R6894" s="255"/>
      <c r="S6894" s="255"/>
      <c r="T6894" s="256"/>
      <c r="U6894" s="14"/>
      <c r="V6894" s="14"/>
      <c r="W6894" s="14"/>
      <c r="X6894" s="14"/>
      <c r="Y6894" s="14"/>
      <c r="Z6894" s="14"/>
      <c r="AA6894" s="14"/>
      <c r="AB6894" s="14"/>
      <c r="AC6894" s="14"/>
      <c r="AD6894" s="14"/>
      <c r="AE6894" s="14"/>
      <c r="AT6894" s="257" t="s">
        <v>252</v>
      </c>
      <c r="AU6894" s="257" t="s">
        <v>93</v>
      </c>
      <c r="AV6894" s="14" t="s">
        <v>93</v>
      </c>
      <c r="AW6894" s="14" t="s">
        <v>46</v>
      </c>
      <c r="AX6894" s="14" t="s">
        <v>85</v>
      </c>
      <c r="AY6894" s="257" t="s">
        <v>241</v>
      </c>
    </row>
    <row r="6895" s="14" customFormat="1">
      <c r="A6895" s="14"/>
      <c r="B6895" s="247"/>
      <c r="C6895" s="248"/>
      <c r="D6895" s="238" t="s">
        <v>252</v>
      </c>
      <c r="E6895" s="249" t="s">
        <v>39</v>
      </c>
      <c r="F6895" s="250" t="s">
        <v>6341</v>
      </c>
      <c r="G6895" s="248"/>
      <c r="H6895" s="251">
        <v>31.199999999999999</v>
      </c>
      <c r="I6895" s="252"/>
      <c r="J6895" s="248"/>
      <c r="K6895" s="248"/>
      <c r="L6895" s="253"/>
      <c r="M6895" s="254"/>
      <c r="N6895" s="255"/>
      <c r="O6895" s="255"/>
      <c r="P6895" s="255"/>
      <c r="Q6895" s="255"/>
      <c r="R6895" s="255"/>
      <c r="S6895" s="255"/>
      <c r="T6895" s="256"/>
      <c r="U6895" s="14"/>
      <c r="V6895" s="14"/>
      <c r="W6895" s="14"/>
      <c r="X6895" s="14"/>
      <c r="Y6895" s="14"/>
      <c r="Z6895" s="14"/>
      <c r="AA6895" s="14"/>
      <c r="AB6895" s="14"/>
      <c r="AC6895" s="14"/>
      <c r="AD6895" s="14"/>
      <c r="AE6895" s="14"/>
      <c r="AT6895" s="257" t="s">
        <v>252</v>
      </c>
      <c r="AU6895" s="257" t="s">
        <v>93</v>
      </c>
      <c r="AV6895" s="14" t="s">
        <v>93</v>
      </c>
      <c r="AW6895" s="14" t="s">
        <v>46</v>
      </c>
      <c r="AX6895" s="14" t="s">
        <v>85</v>
      </c>
      <c r="AY6895" s="257" t="s">
        <v>241</v>
      </c>
    </row>
    <row r="6896" s="14" customFormat="1">
      <c r="A6896" s="14"/>
      <c r="B6896" s="247"/>
      <c r="C6896" s="248"/>
      <c r="D6896" s="238" t="s">
        <v>252</v>
      </c>
      <c r="E6896" s="249" t="s">
        <v>39</v>
      </c>
      <c r="F6896" s="250" t="s">
        <v>6342</v>
      </c>
      <c r="G6896" s="248"/>
      <c r="H6896" s="251">
        <v>28.800000000000001</v>
      </c>
      <c r="I6896" s="252"/>
      <c r="J6896" s="248"/>
      <c r="K6896" s="248"/>
      <c r="L6896" s="253"/>
      <c r="M6896" s="254"/>
      <c r="N6896" s="255"/>
      <c r="O6896" s="255"/>
      <c r="P6896" s="255"/>
      <c r="Q6896" s="255"/>
      <c r="R6896" s="255"/>
      <c r="S6896" s="255"/>
      <c r="T6896" s="256"/>
      <c r="U6896" s="14"/>
      <c r="V6896" s="14"/>
      <c r="W6896" s="14"/>
      <c r="X6896" s="14"/>
      <c r="Y6896" s="14"/>
      <c r="Z6896" s="14"/>
      <c r="AA6896" s="14"/>
      <c r="AB6896" s="14"/>
      <c r="AC6896" s="14"/>
      <c r="AD6896" s="14"/>
      <c r="AE6896" s="14"/>
      <c r="AT6896" s="257" t="s">
        <v>252</v>
      </c>
      <c r="AU6896" s="257" t="s">
        <v>93</v>
      </c>
      <c r="AV6896" s="14" t="s">
        <v>93</v>
      </c>
      <c r="AW6896" s="14" t="s">
        <v>46</v>
      </c>
      <c r="AX6896" s="14" t="s">
        <v>85</v>
      </c>
      <c r="AY6896" s="257" t="s">
        <v>241</v>
      </c>
    </row>
    <row r="6897" s="14" customFormat="1">
      <c r="A6897" s="14"/>
      <c r="B6897" s="247"/>
      <c r="C6897" s="248"/>
      <c r="D6897" s="238" t="s">
        <v>252</v>
      </c>
      <c r="E6897" s="249" t="s">
        <v>39</v>
      </c>
      <c r="F6897" s="250" t="s">
        <v>6343</v>
      </c>
      <c r="G6897" s="248"/>
      <c r="H6897" s="251">
        <v>7</v>
      </c>
      <c r="I6897" s="252"/>
      <c r="J6897" s="248"/>
      <c r="K6897" s="248"/>
      <c r="L6897" s="253"/>
      <c r="M6897" s="254"/>
      <c r="N6897" s="255"/>
      <c r="O6897" s="255"/>
      <c r="P6897" s="255"/>
      <c r="Q6897" s="255"/>
      <c r="R6897" s="255"/>
      <c r="S6897" s="255"/>
      <c r="T6897" s="256"/>
      <c r="U6897" s="14"/>
      <c r="V6897" s="14"/>
      <c r="W6897" s="14"/>
      <c r="X6897" s="14"/>
      <c r="Y6897" s="14"/>
      <c r="Z6897" s="14"/>
      <c r="AA6897" s="14"/>
      <c r="AB6897" s="14"/>
      <c r="AC6897" s="14"/>
      <c r="AD6897" s="14"/>
      <c r="AE6897" s="14"/>
      <c r="AT6897" s="257" t="s">
        <v>252</v>
      </c>
      <c r="AU6897" s="257" t="s">
        <v>93</v>
      </c>
      <c r="AV6897" s="14" t="s">
        <v>93</v>
      </c>
      <c r="AW6897" s="14" t="s">
        <v>46</v>
      </c>
      <c r="AX6897" s="14" t="s">
        <v>85</v>
      </c>
      <c r="AY6897" s="257" t="s">
        <v>241</v>
      </c>
    </row>
    <row r="6898" s="13" customFormat="1">
      <c r="A6898" s="13"/>
      <c r="B6898" s="236"/>
      <c r="C6898" s="237"/>
      <c r="D6898" s="238" t="s">
        <v>252</v>
      </c>
      <c r="E6898" s="239" t="s">
        <v>39</v>
      </c>
      <c r="F6898" s="240" t="s">
        <v>2852</v>
      </c>
      <c r="G6898" s="237"/>
      <c r="H6898" s="239" t="s">
        <v>39</v>
      </c>
      <c r="I6898" s="241"/>
      <c r="J6898" s="237"/>
      <c r="K6898" s="237"/>
      <c r="L6898" s="242"/>
      <c r="M6898" s="243"/>
      <c r="N6898" s="244"/>
      <c r="O6898" s="244"/>
      <c r="P6898" s="244"/>
      <c r="Q6898" s="244"/>
      <c r="R6898" s="244"/>
      <c r="S6898" s="244"/>
      <c r="T6898" s="245"/>
      <c r="U6898" s="13"/>
      <c r="V6898" s="13"/>
      <c r="W6898" s="13"/>
      <c r="X6898" s="13"/>
      <c r="Y6898" s="13"/>
      <c r="Z6898" s="13"/>
      <c r="AA6898" s="13"/>
      <c r="AB6898" s="13"/>
      <c r="AC6898" s="13"/>
      <c r="AD6898" s="13"/>
      <c r="AE6898" s="13"/>
      <c r="AT6898" s="246" t="s">
        <v>252</v>
      </c>
      <c r="AU6898" s="246" t="s">
        <v>93</v>
      </c>
      <c r="AV6898" s="13" t="s">
        <v>23</v>
      </c>
      <c r="AW6898" s="13" t="s">
        <v>46</v>
      </c>
      <c r="AX6898" s="13" t="s">
        <v>85</v>
      </c>
      <c r="AY6898" s="246" t="s">
        <v>241</v>
      </c>
    </row>
    <row r="6899" s="14" customFormat="1">
      <c r="A6899" s="14"/>
      <c r="B6899" s="247"/>
      <c r="C6899" s="248"/>
      <c r="D6899" s="238" t="s">
        <v>252</v>
      </c>
      <c r="E6899" s="249" t="s">
        <v>39</v>
      </c>
      <c r="F6899" s="250" t="s">
        <v>6344</v>
      </c>
      <c r="G6899" s="248"/>
      <c r="H6899" s="251">
        <v>8.0999999999999996</v>
      </c>
      <c r="I6899" s="252"/>
      <c r="J6899" s="248"/>
      <c r="K6899" s="248"/>
      <c r="L6899" s="253"/>
      <c r="M6899" s="254"/>
      <c r="N6899" s="255"/>
      <c r="O6899" s="255"/>
      <c r="P6899" s="255"/>
      <c r="Q6899" s="255"/>
      <c r="R6899" s="255"/>
      <c r="S6899" s="255"/>
      <c r="T6899" s="256"/>
      <c r="U6899" s="14"/>
      <c r="V6899" s="14"/>
      <c r="W6899" s="14"/>
      <c r="X6899" s="14"/>
      <c r="Y6899" s="14"/>
      <c r="Z6899" s="14"/>
      <c r="AA6899" s="14"/>
      <c r="AB6899" s="14"/>
      <c r="AC6899" s="14"/>
      <c r="AD6899" s="14"/>
      <c r="AE6899" s="14"/>
      <c r="AT6899" s="257" t="s">
        <v>252</v>
      </c>
      <c r="AU6899" s="257" t="s">
        <v>93</v>
      </c>
      <c r="AV6899" s="14" t="s">
        <v>93</v>
      </c>
      <c r="AW6899" s="14" t="s">
        <v>46</v>
      </c>
      <c r="AX6899" s="14" t="s">
        <v>85</v>
      </c>
      <c r="AY6899" s="257" t="s">
        <v>241</v>
      </c>
    </row>
    <row r="6900" s="14" customFormat="1">
      <c r="A6900" s="14"/>
      <c r="B6900" s="247"/>
      <c r="C6900" s="248"/>
      <c r="D6900" s="238" t="s">
        <v>252</v>
      </c>
      <c r="E6900" s="249" t="s">
        <v>39</v>
      </c>
      <c r="F6900" s="250" t="s">
        <v>6345</v>
      </c>
      <c r="G6900" s="248"/>
      <c r="H6900" s="251">
        <v>8.0999999999999996</v>
      </c>
      <c r="I6900" s="252"/>
      <c r="J6900" s="248"/>
      <c r="K6900" s="248"/>
      <c r="L6900" s="253"/>
      <c r="M6900" s="254"/>
      <c r="N6900" s="255"/>
      <c r="O6900" s="255"/>
      <c r="P6900" s="255"/>
      <c r="Q6900" s="255"/>
      <c r="R6900" s="255"/>
      <c r="S6900" s="255"/>
      <c r="T6900" s="256"/>
      <c r="U6900" s="14"/>
      <c r="V6900" s="14"/>
      <c r="W6900" s="14"/>
      <c r="X6900" s="14"/>
      <c r="Y6900" s="14"/>
      <c r="Z6900" s="14"/>
      <c r="AA6900" s="14"/>
      <c r="AB6900" s="14"/>
      <c r="AC6900" s="14"/>
      <c r="AD6900" s="14"/>
      <c r="AE6900" s="14"/>
      <c r="AT6900" s="257" t="s">
        <v>252</v>
      </c>
      <c r="AU6900" s="257" t="s">
        <v>93</v>
      </c>
      <c r="AV6900" s="14" t="s">
        <v>93</v>
      </c>
      <c r="AW6900" s="14" t="s">
        <v>46</v>
      </c>
      <c r="AX6900" s="14" t="s">
        <v>85</v>
      </c>
      <c r="AY6900" s="257" t="s">
        <v>241</v>
      </c>
    </row>
    <row r="6901" s="14" customFormat="1">
      <c r="A6901" s="14"/>
      <c r="B6901" s="247"/>
      <c r="C6901" s="248"/>
      <c r="D6901" s="238" t="s">
        <v>252</v>
      </c>
      <c r="E6901" s="249" t="s">
        <v>39</v>
      </c>
      <c r="F6901" s="250" t="s">
        <v>6346</v>
      </c>
      <c r="G6901" s="248"/>
      <c r="H6901" s="251">
        <v>7.2000000000000002</v>
      </c>
      <c r="I6901" s="252"/>
      <c r="J6901" s="248"/>
      <c r="K6901" s="248"/>
      <c r="L6901" s="253"/>
      <c r="M6901" s="254"/>
      <c r="N6901" s="255"/>
      <c r="O6901" s="255"/>
      <c r="P6901" s="255"/>
      <c r="Q6901" s="255"/>
      <c r="R6901" s="255"/>
      <c r="S6901" s="255"/>
      <c r="T6901" s="256"/>
      <c r="U6901" s="14"/>
      <c r="V6901" s="14"/>
      <c r="W6901" s="14"/>
      <c r="X6901" s="14"/>
      <c r="Y6901" s="14"/>
      <c r="Z6901" s="14"/>
      <c r="AA6901" s="14"/>
      <c r="AB6901" s="14"/>
      <c r="AC6901" s="14"/>
      <c r="AD6901" s="14"/>
      <c r="AE6901" s="14"/>
      <c r="AT6901" s="257" t="s">
        <v>252</v>
      </c>
      <c r="AU6901" s="257" t="s">
        <v>93</v>
      </c>
      <c r="AV6901" s="14" t="s">
        <v>93</v>
      </c>
      <c r="AW6901" s="14" t="s">
        <v>46</v>
      </c>
      <c r="AX6901" s="14" t="s">
        <v>85</v>
      </c>
      <c r="AY6901" s="257" t="s">
        <v>241</v>
      </c>
    </row>
    <row r="6902" s="14" customFormat="1">
      <c r="A6902" s="14"/>
      <c r="B6902" s="247"/>
      <c r="C6902" s="248"/>
      <c r="D6902" s="238" t="s">
        <v>252</v>
      </c>
      <c r="E6902" s="249" t="s">
        <v>39</v>
      </c>
      <c r="F6902" s="250" t="s">
        <v>6347</v>
      </c>
      <c r="G6902" s="248"/>
      <c r="H6902" s="251">
        <v>9.1999999999999993</v>
      </c>
      <c r="I6902" s="252"/>
      <c r="J6902" s="248"/>
      <c r="K6902" s="248"/>
      <c r="L6902" s="253"/>
      <c r="M6902" s="254"/>
      <c r="N6902" s="255"/>
      <c r="O6902" s="255"/>
      <c r="P6902" s="255"/>
      <c r="Q6902" s="255"/>
      <c r="R6902" s="255"/>
      <c r="S6902" s="255"/>
      <c r="T6902" s="256"/>
      <c r="U6902" s="14"/>
      <c r="V6902" s="14"/>
      <c r="W6902" s="14"/>
      <c r="X6902" s="14"/>
      <c r="Y6902" s="14"/>
      <c r="Z6902" s="14"/>
      <c r="AA6902" s="14"/>
      <c r="AB6902" s="14"/>
      <c r="AC6902" s="14"/>
      <c r="AD6902" s="14"/>
      <c r="AE6902" s="14"/>
      <c r="AT6902" s="257" t="s">
        <v>252</v>
      </c>
      <c r="AU6902" s="257" t="s">
        <v>93</v>
      </c>
      <c r="AV6902" s="14" t="s">
        <v>93</v>
      </c>
      <c r="AW6902" s="14" t="s">
        <v>46</v>
      </c>
      <c r="AX6902" s="14" t="s">
        <v>85</v>
      </c>
      <c r="AY6902" s="257" t="s">
        <v>241</v>
      </c>
    </row>
    <row r="6903" s="14" customFormat="1">
      <c r="A6903" s="14"/>
      <c r="B6903" s="247"/>
      <c r="C6903" s="248"/>
      <c r="D6903" s="238" t="s">
        <v>252</v>
      </c>
      <c r="E6903" s="249" t="s">
        <v>39</v>
      </c>
      <c r="F6903" s="250" t="s">
        <v>2644</v>
      </c>
      <c r="G6903" s="248"/>
      <c r="H6903" s="251">
        <v>6.6799999999999997</v>
      </c>
      <c r="I6903" s="252"/>
      <c r="J6903" s="248"/>
      <c r="K6903" s="248"/>
      <c r="L6903" s="253"/>
      <c r="M6903" s="254"/>
      <c r="N6903" s="255"/>
      <c r="O6903" s="255"/>
      <c r="P6903" s="255"/>
      <c r="Q6903" s="255"/>
      <c r="R6903" s="255"/>
      <c r="S6903" s="255"/>
      <c r="T6903" s="256"/>
      <c r="U6903" s="14"/>
      <c r="V6903" s="14"/>
      <c r="W6903" s="14"/>
      <c r="X6903" s="14"/>
      <c r="Y6903" s="14"/>
      <c r="Z6903" s="14"/>
      <c r="AA6903" s="14"/>
      <c r="AB6903" s="14"/>
      <c r="AC6903" s="14"/>
      <c r="AD6903" s="14"/>
      <c r="AE6903" s="14"/>
      <c r="AT6903" s="257" t="s">
        <v>252</v>
      </c>
      <c r="AU6903" s="257" t="s">
        <v>93</v>
      </c>
      <c r="AV6903" s="14" t="s">
        <v>93</v>
      </c>
      <c r="AW6903" s="14" t="s">
        <v>46</v>
      </c>
      <c r="AX6903" s="14" t="s">
        <v>85</v>
      </c>
      <c r="AY6903" s="257" t="s">
        <v>241</v>
      </c>
    </row>
    <row r="6904" s="14" customFormat="1">
      <c r="A6904" s="14"/>
      <c r="B6904" s="247"/>
      <c r="C6904" s="248"/>
      <c r="D6904" s="238" t="s">
        <v>252</v>
      </c>
      <c r="E6904" s="249" t="s">
        <v>39</v>
      </c>
      <c r="F6904" s="250" t="s">
        <v>6348</v>
      </c>
      <c r="G6904" s="248"/>
      <c r="H6904" s="251">
        <v>10.300000000000001</v>
      </c>
      <c r="I6904" s="252"/>
      <c r="J6904" s="248"/>
      <c r="K6904" s="248"/>
      <c r="L6904" s="253"/>
      <c r="M6904" s="254"/>
      <c r="N6904" s="255"/>
      <c r="O6904" s="255"/>
      <c r="P6904" s="255"/>
      <c r="Q6904" s="255"/>
      <c r="R6904" s="255"/>
      <c r="S6904" s="255"/>
      <c r="T6904" s="256"/>
      <c r="U6904" s="14"/>
      <c r="V6904" s="14"/>
      <c r="W6904" s="14"/>
      <c r="X6904" s="14"/>
      <c r="Y6904" s="14"/>
      <c r="Z6904" s="14"/>
      <c r="AA6904" s="14"/>
      <c r="AB6904" s="14"/>
      <c r="AC6904" s="14"/>
      <c r="AD6904" s="14"/>
      <c r="AE6904" s="14"/>
      <c r="AT6904" s="257" t="s">
        <v>252</v>
      </c>
      <c r="AU6904" s="257" t="s">
        <v>93</v>
      </c>
      <c r="AV6904" s="14" t="s">
        <v>93</v>
      </c>
      <c r="AW6904" s="14" t="s">
        <v>46</v>
      </c>
      <c r="AX6904" s="14" t="s">
        <v>85</v>
      </c>
      <c r="AY6904" s="257" t="s">
        <v>241</v>
      </c>
    </row>
    <row r="6905" s="14" customFormat="1">
      <c r="A6905" s="14"/>
      <c r="B6905" s="247"/>
      <c r="C6905" s="248"/>
      <c r="D6905" s="238" t="s">
        <v>252</v>
      </c>
      <c r="E6905" s="249" t="s">
        <v>39</v>
      </c>
      <c r="F6905" s="250" t="s">
        <v>2645</v>
      </c>
      <c r="G6905" s="248"/>
      <c r="H6905" s="251">
        <v>8.4000000000000004</v>
      </c>
      <c r="I6905" s="252"/>
      <c r="J6905" s="248"/>
      <c r="K6905" s="248"/>
      <c r="L6905" s="253"/>
      <c r="M6905" s="254"/>
      <c r="N6905" s="255"/>
      <c r="O6905" s="255"/>
      <c r="P6905" s="255"/>
      <c r="Q6905" s="255"/>
      <c r="R6905" s="255"/>
      <c r="S6905" s="255"/>
      <c r="T6905" s="256"/>
      <c r="U6905" s="14"/>
      <c r="V6905" s="14"/>
      <c r="W6905" s="14"/>
      <c r="X6905" s="14"/>
      <c r="Y6905" s="14"/>
      <c r="Z6905" s="14"/>
      <c r="AA6905" s="14"/>
      <c r="AB6905" s="14"/>
      <c r="AC6905" s="14"/>
      <c r="AD6905" s="14"/>
      <c r="AE6905" s="14"/>
      <c r="AT6905" s="257" t="s">
        <v>252</v>
      </c>
      <c r="AU6905" s="257" t="s">
        <v>93</v>
      </c>
      <c r="AV6905" s="14" t="s">
        <v>93</v>
      </c>
      <c r="AW6905" s="14" t="s">
        <v>46</v>
      </c>
      <c r="AX6905" s="14" t="s">
        <v>85</v>
      </c>
      <c r="AY6905" s="257" t="s">
        <v>241</v>
      </c>
    </row>
    <row r="6906" s="14" customFormat="1">
      <c r="A6906" s="14"/>
      <c r="B6906" s="247"/>
      <c r="C6906" s="248"/>
      <c r="D6906" s="238" t="s">
        <v>252</v>
      </c>
      <c r="E6906" s="249" t="s">
        <v>39</v>
      </c>
      <c r="F6906" s="250" t="s">
        <v>6349</v>
      </c>
      <c r="G6906" s="248"/>
      <c r="H6906" s="251">
        <v>10.1</v>
      </c>
      <c r="I6906" s="252"/>
      <c r="J6906" s="248"/>
      <c r="K6906" s="248"/>
      <c r="L6906" s="253"/>
      <c r="M6906" s="254"/>
      <c r="N6906" s="255"/>
      <c r="O6906" s="255"/>
      <c r="P6906" s="255"/>
      <c r="Q6906" s="255"/>
      <c r="R6906" s="255"/>
      <c r="S6906" s="255"/>
      <c r="T6906" s="256"/>
      <c r="U6906" s="14"/>
      <c r="V6906" s="14"/>
      <c r="W6906" s="14"/>
      <c r="X6906" s="14"/>
      <c r="Y6906" s="14"/>
      <c r="Z6906" s="14"/>
      <c r="AA6906" s="14"/>
      <c r="AB6906" s="14"/>
      <c r="AC6906" s="14"/>
      <c r="AD6906" s="14"/>
      <c r="AE6906" s="14"/>
      <c r="AT6906" s="257" t="s">
        <v>252</v>
      </c>
      <c r="AU6906" s="257" t="s">
        <v>93</v>
      </c>
      <c r="AV6906" s="14" t="s">
        <v>93</v>
      </c>
      <c r="AW6906" s="14" t="s">
        <v>46</v>
      </c>
      <c r="AX6906" s="14" t="s">
        <v>85</v>
      </c>
      <c r="AY6906" s="257" t="s">
        <v>241</v>
      </c>
    </row>
    <row r="6907" s="14" customFormat="1">
      <c r="A6907" s="14"/>
      <c r="B6907" s="247"/>
      <c r="C6907" s="248"/>
      <c r="D6907" s="238" t="s">
        <v>252</v>
      </c>
      <c r="E6907" s="249" t="s">
        <v>39</v>
      </c>
      <c r="F6907" s="250" t="s">
        <v>2650</v>
      </c>
      <c r="G6907" s="248"/>
      <c r="H6907" s="251">
        <v>7.4000000000000004</v>
      </c>
      <c r="I6907" s="252"/>
      <c r="J6907" s="248"/>
      <c r="K6907" s="248"/>
      <c r="L6907" s="253"/>
      <c r="M6907" s="254"/>
      <c r="N6907" s="255"/>
      <c r="O6907" s="255"/>
      <c r="P6907" s="255"/>
      <c r="Q6907" s="255"/>
      <c r="R6907" s="255"/>
      <c r="S6907" s="255"/>
      <c r="T6907" s="256"/>
      <c r="U6907" s="14"/>
      <c r="V6907" s="14"/>
      <c r="W6907" s="14"/>
      <c r="X6907" s="14"/>
      <c r="Y6907" s="14"/>
      <c r="Z6907" s="14"/>
      <c r="AA6907" s="14"/>
      <c r="AB6907" s="14"/>
      <c r="AC6907" s="14"/>
      <c r="AD6907" s="14"/>
      <c r="AE6907" s="14"/>
      <c r="AT6907" s="257" t="s">
        <v>252</v>
      </c>
      <c r="AU6907" s="257" t="s">
        <v>93</v>
      </c>
      <c r="AV6907" s="14" t="s">
        <v>93</v>
      </c>
      <c r="AW6907" s="14" t="s">
        <v>46</v>
      </c>
      <c r="AX6907" s="14" t="s">
        <v>85</v>
      </c>
      <c r="AY6907" s="257" t="s">
        <v>241</v>
      </c>
    </row>
    <row r="6908" s="14" customFormat="1">
      <c r="A6908" s="14"/>
      <c r="B6908" s="247"/>
      <c r="C6908" s="248"/>
      <c r="D6908" s="238" t="s">
        <v>252</v>
      </c>
      <c r="E6908" s="249" t="s">
        <v>39</v>
      </c>
      <c r="F6908" s="250" t="s">
        <v>6350</v>
      </c>
      <c r="G6908" s="248"/>
      <c r="H6908" s="251">
        <v>9.0999999999999996</v>
      </c>
      <c r="I6908" s="252"/>
      <c r="J6908" s="248"/>
      <c r="K6908" s="248"/>
      <c r="L6908" s="253"/>
      <c r="M6908" s="254"/>
      <c r="N6908" s="255"/>
      <c r="O6908" s="255"/>
      <c r="P6908" s="255"/>
      <c r="Q6908" s="255"/>
      <c r="R6908" s="255"/>
      <c r="S6908" s="255"/>
      <c r="T6908" s="256"/>
      <c r="U6908" s="14"/>
      <c r="V6908" s="14"/>
      <c r="W6908" s="14"/>
      <c r="X6908" s="14"/>
      <c r="Y6908" s="14"/>
      <c r="Z6908" s="14"/>
      <c r="AA6908" s="14"/>
      <c r="AB6908" s="14"/>
      <c r="AC6908" s="14"/>
      <c r="AD6908" s="14"/>
      <c r="AE6908" s="14"/>
      <c r="AT6908" s="257" t="s">
        <v>252</v>
      </c>
      <c r="AU6908" s="257" t="s">
        <v>93</v>
      </c>
      <c r="AV6908" s="14" t="s">
        <v>93</v>
      </c>
      <c r="AW6908" s="14" t="s">
        <v>46</v>
      </c>
      <c r="AX6908" s="14" t="s">
        <v>85</v>
      </c>
      <c r="AY6908" s="257" t="s">
        <v>241</v>
      </c>
    </row>
    <row r="6909" s="15" customFormat="1">
      <c r="A6909" s="15"/>
      <c r="B6909" s="258"/>
      <c r="C6909" s="259"/>
      <c r="D6909" s="238" t="s">
        <v>252</v>
      </c>
      <c r="E6909" s="260" t="s">
        <v>39</v>
      </c>
      <c r="F6909" s="261" t="s">
        <v>274</v>
      </c>
      <c r="G6909" s="259"/>
      <c r="H6909" s="262">
        <v>175.28</v>
      </c>
      <c r="I6909" s="263"/>
      <c r="J6909" s="259"/>
      <c r="K6909" s="259"/>
      <c r="L6909" s="264"/>
      <c r="M6909" s="265"/>
      <c r="N6909" s="266"/>
      <c r="O6909" s="266"/>
      <c r="P6909" s="266"/>
      <c r="Q6909" s="266"/>
      <c r="R6909" s="266"/>
      <c r="S6909" s="266"/>
      <c r="T6909" s="267"/>
      <c r="U6909" s="15"/>
      <c r="V6909" s="15"/>
      <c r="W6909" s="15"/>
      <c r="X6909" s="15"/>
      <c r="Y6909" s="15"/>
      <c r="Z6909" s="15"/>
      <c r="AA6909" s="15"/>
      <c r="AB6909" s="15"/>
      <c r="AC6909" s="15"/>
      <c r="AD6909" s="15"/>
      <c r="AE6909" s="15"/>
      <c r="AT6909" s="268" t="s">
        <v>252</v>
      </c>
      <c r="AU6909" s="268" t="s">
        <v>93</v>
      </c>
      <c r="AV6909" s="15" t="s">
        <v>248</v>
      </c>
      <c r="AW6909" s="15" t="s">
        <v>46</v>
      </c>
      <c r="AX6909" s="15" t="s">
        <v>23</v>
      </c>
      <c r="AY6909" s="268" t="s">
        <v>241</v>
      </c>
    </row>
    <row r="6910" s="2" customFormat="1" ht="24.15" customHeight="1">
      <c r="A6910" s="42"/>
      <c r="B6910" s="43"/>
      <c r="C6910" s="218" t="s">
        <v>6351</v>
      </c>
      <c r="D6910" s="218" t="s">
        <v>243</v>
      </c>
      <c r="E6910" s="219" t="s">
        <v>6352</v>
      </c>
      <c r="F6910" s="220" t="s">
        <v>6353</v>
      </c>
      <c r="G6910" s="221" t="s">
        <v>515</v>
      </c>
      <c r="H6910" s="222">
        <v>175.28</v>
      </c>
      <c r="I6910" s="223"/>
      <c r="J6910" s="224">
        <f>ROUND(I6910*H6910,2)</f>
        <v>0</v>
      </c>
      <c r="K6910" s="220" t="s">
        <v>247</v>
      </c>
      <c r="L6910" s="48"/>
      <c r="M6910" s="225" t="s">
        <v>39</v>
      </c>
      <c r="N6910" s="226" t="s">
        <v>56</v>
      </c>
      <c r="O6910" s="88"/>
      <c r="P6910" s="227">
        <f>O6910*H6910</f>
        <v>0</v>
      </c>
      <c r="Q6910" s="227">
        <v>6.9999999999999994E-05</v>
      </c>
      <c r="R6910" s="227">
        <f>Q6910*H6910</f>
        <v>0.012269599999999999</v>
      </c>
      <c r="S6910" s="227">
        <v>0</v>
      </c>
      <c r="T6910" s="228">
        <f>S6910*H6910</f>
        <v>0</v>
      </c>
      <c r="U6910" s="42"/>
      <c r="V6910" s="42"/>
      <c r="W6910" s="42"/>
      <c r="X6910" s="42"/>
      <c r="Y6910" s="42"/>
      <c r="Z6910" s="42"/>
      <c r="AA6910" s="42"/>
      <c r="AB6910" s="42"/>
      <c r="AC6910" s="42"/>
      <c r="AD6910" s="42"/>
      <c r="AE6910" s="42"/>
      <c r="AR6910" s="229" t="s">
        <v>462</v>
      </c>
      <c r="AT6910" s="229" t="s">
        <v>243</v>
      </c>
      <c r="AU6910" s="229" t="s">
        <v>93</v>
      </c>
      <c r="AY6910" s="20" t="s">
        <v>241</v>
      </c>
      <c r="BE6910" s="230">
        <f>IF(N6910="základní",J6910,0)</f>
        <v>0</v>
      </c>
      <c r="BF6910" s="230">
        <f>IF(N6910="snížená",J6910,0)</f>
        <v>0</v>
      </c>
      <c r="BG6910" s="230">
        <f>IF(N6910="zákl. přenesená",J6910,0)</f>
        <v>0</v>
      </c>
      <c r="BH6910" s="230">
        <f>IF(N6910="sníž. přenesená",J6910,0)</f>
        <v>0</v>
      </c>
      <c r="BI6910" s="230">
        <f>IF(N6910="nulová",J6910,0)</f>
        <v>0</v>
      </c>
      <c r="BJ6910" s="20" t="s">
        <v>23</v>
      </c>
      <c r="BK6910" s="230">
        <f>ROUND(I6910*H6910,2)</f>
        <v>0</v>
      </c>
      <c r="BL6910" s="20" t="s">
        <v>462</v>
      </c>
      <c r="BM6910" s="229" t="s">
        <v>6354</v>
      </c>
    </row>
    <row r="6911" s="2" customFormat="1">
      <c r="A6911" s="42"/>
      <c r="B6911" s="43"/>
      <c r="C6911" s="44"/>
      <c r="D6911" s="231" t="s">
        <v>250</v>
      </c>
      <c r="E6911" s="44"/>
      <c r="F6911" s="232" t="s">
        <v>6355</v>
      </c>
      <c r="G6911" s="44"/>
      <c r="H6911" s="44"/>
      <c r="I6911" s="233"/>
      <c r="J6911" s="44"/>
      <c r="K6911" s="44"/>
      <c r="L6911" s="48"/>
      <c r="M6911" s="234"/>
      <c r="N6911" s="235"/>
      <c r="O6911" s="88"/>
      <c r="P6911" s="88"/>
      <c r="Q6911" s="88"/>
      <c r="R6911" s="88"/>
      <c r="S6911" s="88"/>
      <c r="T6911" s="89"/>
      <c r="U6911" s="42"/>
      <c r="V6911" s="42"/>
      <c r="W6911" s="42"/>
      <c r="X6911" s="42"/>
      <c r="Y6911" s="42"/>
      <c r="Z6911" s="42"/>
      <c r="AA6911" s="42"/>
      <c r="AB6911" s="42"/>
      <c r="AC6911" s="42"/>
      <c r="AD6911" s="42"/>
      <c r="AE6911" s="42"/>
      <c r="AT6911" s="20" t="s">
        <v>250</v>
      </c>
      <c r="AU6911" s="20" t="s">
        <v>93</v>
      </c>
    </row>
    <row r="6912" s="2" customFormat="1" ht="16.5" customHeight="1">
      <c r="A6912" s="42"/>
      <c r="B6912" s="43"/>
      <c r="C6912" s="218" t="s">
        <v>6356</v>
      </c>
      <c r="D6912" s="218" t="s">
        <v>243</v>
      </c>
      <c r="E6912" s="219" t="s">
        <v>6357</v>
      </c>
      <c r="F6912" s="220" t="s">
        <v>6358</v>
      </c>
      <c r="G6912" s="221" t="s">
        <v>561</v>
      </c>
      <c r="H6912" s="222">
        <v>2</v>
      </c>
      <c r="I6912" s="223"/>
      <c r="J6912" s="224">
        <f>ROUND(I6912*H6912,2)</f>
        <v>0</v>
      </c>
      <c r="K6912" s="220" t="s">
        <v>247</v>
      </c>
      <c r="L6912" s="48"/>
      <c r="M6912" s="225" t="s">
        <v>39</v>
      </c>
      <c r="N6912" s="226" t="s">
        <v>56</v>
      </c>
      <c r="O6912" s="88"/>
      <c r="P6912" s="227">
        <f>O6912*H6912</f>
        <v>0</v>
      </c>
      <c r="Q6912" s="227">
        <v>0</v>
      </c>
      <c r="R6912" s="227">
        <f>Q6912*H6912</f>
        <v>0</v>
      </c>
      <c r="S6912" s="227">
        <v>0</v>
      </c>
      <c r="T6912" s="228">
        <f>S6912*H6912</f>
        <v>0</v>
      </c>
      <c r="U6912" s="42"/>
      <c r="V6912" s="42"/>
      <c r="W6912" s="42"/>
      <c r="X6912" s="42"/>
      <c r="Y6912" s="42"/>
      <c r="Z6912" s="42"/>
      <c r="AA6912" s="42"/>
      <c r="AB6912" s="42"/>
      <c r="AC6912" s="42"/>
      <c r="AD6912" s="42"/>
      <c r="AE6912" s="42"/>
      <c r="AR6912" s="229" t="s">
        <v>462</v>
      </c>
      <c r="AT6912" s="229" t="s">
        <v>243</v>
      </c>
      <c r="AU6912" s="229" t="s">
        <v>93</v>
      </c>
      <c r="AY6912" s="20" t="s">
        <v>241</v>
      </c>
      <c r="BE6912" s="230">
        <f>IF(N6912="základní",J6912,0)</f>
        <v>0</v>
      </c>
      <c r="BF6912" s="230">
        <f>IF(N6912="snížená",J6912,0)</f>
        <v>0</v>
      </c>
      <c r="BG6912" s="230">
        <f>IF(N6912="zákl. přenesená",J6912,0)</f>
        <v>0</v>
      </c>
      <c r="BH6912" s="230">
        <f>IF(N6912="sníž. přenesená",J6912,0)</f>
        <v>0</v>
      </c>
      <c r="BI6912" s="230">
        <f>IF(N6912="nulová",J6912,0)</f>
        <v>0</v>
      </c>
      <c r="BJ6912" s="20" t="s">
        <v>23</v>
      </c>
      <c r="BK6912" s="230">
        <f>ROUND(I6912*H6912,2)</f>
        <v>0</v>
      </c>
      <c r="BL6912" s="20" t="s">
        <v>462</v>
      </c>
      <c r="BM6912" s="229" t="s">
        <v>6359</v>
      </c>
    </row>
    <row r="6913" s="2" customFormat="1">
      <c r="A6913" s="42"/>
      <c r="B6913" s="43"/>
      <c r="C6913" s="44"/>
      <c r="D6913" s="231" t="s">
        <v>250</v>
      </c>
      <c r="E6913" s="44"/>
      <c r="F6913" s="232" t="s">
        <v>6360</v>
      </c>
      <c r="G6913" s="44"/>
      <c r="H6913" s="44"/>
      <c r="I6913" s="233"/>
      <c r="J6913" s="44"/>
      <c r="K6913" s="44"/>
      <c r="L6913" s="48"/>
      <c r="M6913" s="234"/>
      <c r="N6913" s="235"/>
      <c r="O6913" s="88"/>
      <c r="P6913" s="88"/>
      <c r="Q6913" s="88"/>
      <c r="R6913" s="88"/>
      <c r="S6913" s="88"/>
      <c r="T6913" s="89"/>
      <c r="U6913" s="42"/>
      <c r="V6913" s="42"/>
      <c r="W6913" s="42"/>
      <c r="X6913" s="42"/>
      <c r="Y6913" s="42"/>
      <c r="Z6913" s="42"/>
      <c r="AA6913" s="42"/>
      <c r="AB6913" s="42"/>
      <c r="AC6913" s="42"/>
      <c r="AD6913" s="42"/>
      <c r="AE6913" s="42"/>
      <c r="AT6913" s="20" t="s">
        <v>250</v>
      </c>
      <c r="AU6913" s="20" t="s">
        <v>93</v>
      </c>
    </row>
    <row r="6914" s="13" customFormat="1">
      <c r="A6914" s="13"/>
      <c r="B6914" s="236"/>
      <c r="C6914" s="237"/>
      <c r="D6914" s="238" t="s">
        <v>252</v>
      </c>
      <c r="E6914" s="239" t="s">
        <v>39</v>
      </c>
      <c r="F6914" s="240" t="s">
        <v>2852</v>
      </c>
      <c r="G6914" s="237"/>
      <c r="H6914" s="239" t="s">
        <v>39</v>
      </c>
      <c r="I6914" s="241"/>
      <c r="J6914" s="237"/>
      <c r="K6914" s="237"/>
      <c r="L6914" s="242"/>
      <c r="M6914" s="243"/>
      <c r="N6914" s="244"/>
      <c r="O6914" s="244"/>
      <c r="P6914" s="244"/>
      <c r="Q6914" s="244"/>
      <c r="R6914" s="244"/>
      <c r="S6914" s="244"/>
      <c r="T6914" s="245"/>
      <c r="U6914" s="13"/>
      <c r="V6914" s="13"/>
      <c r="W6914" s="13"/>
      <c r="X6914" s="13"/>
      <c r="Y6914" s="13"/>
      <c r="Z6914" s="13"/>
      <c r="AA6914" s="13"/>
      <c r="AB6914" s="13"/>
      <c r="AC6914" s="13"/>
      <c r="AD6914" s="13"/>
      <c r="AE6914" s="13"/>
      <c r="AT6914" s="246" t="s">
        <v>252</v>
      </c>
      <c r="AU6914" s="246" t="s">
        <v>93</v>
      </c>
      <c r="AV6914" s="13" t="s">
        <v>23</v>
      </c>
      <c r="AW6914" s="13" t="s">
        <v>46</v>
      </c>
      <c r="AX6914" s="13" t="s">
        <v>85</v>
      </c>
      <c r="AY6914" s="246" t="s">
        <v>241</v>
      </c>
    </row>
    <row r="6915" s="14" customFormat="1">
      <c r="A6915" s="14"/>
      <c r="B6915" s="247"/>
      <c r="C6915" s="248"/>
      <c r="D6915" s="238" t="s">
        <v>252</v>
      </c>
      <c r="E6915" s="249" t="s">
        <v>39</v>
      </c>
      <c r="F6915" s="250" t="s">
        <v>6361</v>
      </c>
      <c r="G6915" s="248"/>
      <c r="H6915" s="251">
        <v>1</v>
      </c>
      <c r="I6915" s="252"/>
      <c r="J6915" s="248"/>
      <c r="K6915" s="248"/>
      <c r="L6915" s="253"/>
      <c r="M6915" s="254"/>
      <c r="N6915" s="255"/>
      <c r="O6915" s="255"/>
      <c r="P6915" s="255"/>
      <c r="Q6915" s="255"/>
      <c r="R6915" s="255"/>
      <c r="S6915" s="255"/>
      <c r="T6915" s="256"/>
      <c r="U6915" s="14"/>
      <c r="V6915" s="14"/>
      <c r="W6915" s="14"/>
      <c r="X6915" s="14"/>
      <c r="Y6915" s="14"/>
      <c r="Z6915" s="14"/>
      <c r="AA6915" s="14"/>
      <c r="AB6915" s="14"/>
      <c r="AC6915" s="14"/>
      <c r="AD6915" s="14"/>
      <c r="AE6915" s="14"/>
      <c r="AT6915" s="257" t="s">
        <v>252</v>
      </c>
      <c r="AU6915" s="257" t="s">
        <v>93</v>
      </c>
      <c r="AV6915" s="14" t="s">
        <v>93</v>
      </c>
      <c r="AW6915" s="14" t="s">
        <v>46</v>
      </c>
      <c r="AX6915" s="14" t="s">
        <v>85</v>
      </c>
      <c r="AY6915" s="257" t="s">
        <v>241</v>
      </c>
    </row>
    <row r="6916" s="14" customFormat="1">
      <c r="A6916" s="14"/>
      <c r="B6916" s="247"/>
      <c r="C6916" s="248"/>
      <c r="D6916" s="238" t="s">
        <v>252</v>
      </c>
      <c r="E6916" s="249" t="s">
        <v>39</v>
      </c>
      <c r="F6916" s="250" t="s">
        <v>6362</v>
      </c>
      <c r="G6916" s="248"/>
      <c r="H6916" s="251">
        <v>1</v>
      </c>
      <c r="I6916" s="252"/>
      <c r="J6916" s="248"/>
      <c r="K6916" s="248"/>
      <c r="L6916" s="253"/>
      <c r="M6916" s="254"/>
      <c r="N6916" s="255"/>
      <c r="O6916" s="255"/>
      <c r="P6916" s="255"/>
      <c r="Q6916" s="255"/>
      <c r="R6916" s="255"/>
      <c r="S6916" s="255"/>
      <c r="T6916" s="256"/>
      <c r="U6916" s="14"/>
      <c r="V6916" s="14"/>
      <c r="W6916" s="14"/>
      <c r="X6916" s="14"/>
      <c r="Y6916" s="14"/>
      <c r="Z6916" s="14"/>
      <c r="AA6916" s="14"/>
      <c r="AB6916" s="14"/>
      <c r="AC6916" s="14"/>
      <c r="AD6916" s="14"/>
      <c r="AE6916" s="14"/>
      <c r="AT6916" s="257" t="s">
        <v>252</v>
      </c>
      <c r="AU6916" s="257" t="s">
        <v>93</v>
      </c>
      <c r="AV6916" s="14" t="s">
        <v>93</v>
      </c>
      <c r="AW6916" s="14" t="s">
        <v>46</v>
      </c>
      <c r="AX6916" s="14" t="s">
        <v>85</v>
      </c>
      <c r="AY6916" s="257" t="s">
        <v>241</v>
      </c>
    </row>
    <row r="6917" s="15" customFormat="1">
      <c r="A6917" s="15"/>
      <c r="B6917" s="258"/>
      <c r="C6917" s="259"/>
      <c r="D6917" s="238" t="s">
        <v>252</v>
      </c>
      <c r="E6917" s="260" t="s">
        <v>39</v>
      </c>
      <c r="F6917" s="261" t="s">
        <v>274</v>
      </c>
      <c r="G6917" s="259"/>
      <c r="H6917" s="262">
        <v>2</v>
      </c>
      <c r="I6917" s="263"/>
      <c r="J6917" s="259"/>
      <c r="K6917" s="259"/>
      <c r="L6917" s="264"/>
      <c r="M6917" s="265"/>
      <c r="N6917" s="266"/>
      <c r="O6917" s="266"/>
      <c r="P6917" s="266"/>
      <c r="Q6917" s="266"/>
      <c r="R6917" s="266"/>
      <c r="S6917" s="266"/>
      <c r="T6917" s="267"/>
      <c r="U6917" s="15"/>
      <c r="V6917" s="15"/>
      <c r="W6917" s="15"/>
      <c r="X6917" s="15"/>
      <c r="Y6917" s="15"/>
      <c r="Z6917" s="15"/>
      <c r="AA6917" s="15"/>
      <c r="AB6917" s="15"/>
      <c r="AC6917" s="15"/>
      <c r="AD6917" s="15"/>
      <c r="AE6917" s="15"/>
      <c r="AT6917" s="268" t="s">
        <v>252</v>
      </c>
      <c r="AU6917" s="268" t="s">
        <v>93</v>
      </c>
      <c r="AV6917" s="15" t="s">
        <v>248</v>
      </c>
      <c r="AW6917" s="15" t="s">
        <v>46</v>
      </c>
      <c r="AX6917" s="15" t="s">
        <v>23</v>
      </c>
      <c r="AY6917" s="268" t="s">
        <v>241</v>
      </c>
    </row>
    <row r="6918" s="2" customFormat="1" ht="24.15" customHeight="1">
      <c r="A6918" s="42"/>
      <c r="B6918" s="43"/>
      <c r="C6918" s="280" t="s">
        <v>6363</v>
      </c>
      <c r="D6918" s="280" t="s">
        <v>463</v>
      </c>
      <c r="E6918" s="281" t="s">
        <v>6364</v>
      </c>
      <c r="F6918" s="282" t="s">
        <v>6365</v>
      </c>
      <c r="G6918" s="283" t="s">
        <v>561</v>
      </c>
      <c r="H6918" s="284">
        <v>1</v>
      </c>
      <c r="I6918" s="285"/>
      <c r="J6918" s="286">
        <f>ROUND(I6918*H6918,2)</f>
        <v>0</v>
      </c>
      <c r="K6918" s="282" t="s">
        <v>1267</v>
      </c>
      <c r="L6918" s="287"/>
      <c r="M6918" s="288" t="s">
        <v>39</v>
      </c>
      <c r="N6918" s="289" t="s">
        <v>56</v>
      </c>
      <c r="O6918" s="88"/>
      <c r="P6918" s="227">
        <f>O6918*H6918</f>
        <v>0</v>
      </c>
      <c r="Q6918" s="227">
        <v>0.1234355994</v>
      </c>
      <c r="R6918" s="227">
        <f>Q6918*H6918</f>
        <v>0.1234355994</v>
      </c>
      <c r="S6918" s="227">
        <v>0</v>
      </c>
      <c r="T6918" s="228">
        <f>S6918*H6918</f>
        <v>0</v>
      </c>
      <c r="U6918" s="42"/>
      <c r="V6918" s="42"/>
      <c r="W6918" s="42"/>
      <c r="X6918" s="42"/>
      <c r="Y6918" s="42"/>
      <c r="Z6918" s="42"/>
      <c r="AA6918" s="42"/>
      <c r="AB6918" s="42"/>
      <c r="AC6918" s="42"/>
      <c r="AD6918" s="42"/>
      <c r="AE6918" s="42"/>
      <c r="AR6918" s="229" t="s">
        <v>660</v>
      </c>
      <c r="AT6918" s="229" t="s">
        <v>463</v>
      </c>
      <c r="AU6918" s="229" t="s">
        <v>93</v>
      </c>
      <c r="AY6918" s="20" t="s">
        <v>241</v>
      </c>
      <c r="BE6918" s="230">
        <f>IF(N6918="základní",J6918,0)</f>
        <v>0</v>
      </c>
      <c r="BF6918" s="230">
        <f>IF(N6918="snížená",J6918,0)</f>
        <v>0</v>
      </c>
      <c r="BG6918" s="230">
        <f>IF(N6918="zákl. přenesená",J6918,0)</f>
        <v>0</v>
      </c>
      <c r="BH6918" s="230">
        <f>IF(N6918="sníž. přenesená",J6918,0)</f>
        <v>0</v>
      </c>
      <c r="BI6918" s="230">
        <f>IF(N6918="nulová",J6918,0)</f>
        <v>0</v>
      </c>
      <c r="BJ6918" s="20" t="s">
        <v>23</v>
      </c>
      <c r="BK6918" s="230">
        <f>ROUND(I6918*H6918,2)</f>
        <v>0</v>
      </c>
      <c r="BL6918" s="20" t="s">
        <v>462</v>
      </c>
      <c r="BM6918" s="229" t="s">
        <v>6366</v>
      </c>
    </row>
    <row r="6919" s="2" customFormat="1">
      <c r="A6919" s="42"/>
      <c r="B6919" s="43"/>
      <c r="C6919" s="44"/>
      <c r="D6919" s="238" t="s">
        <v>3418</v>
      </c>
      <c r="E6919" s="44"/>
      <c r="F6919" s="290" t="s">
        <v>6367</v>
      </c>
      <c r="G6919" s="44"/>
      <c r="H6919" s="44"/>
      <c r="I6919" s="233"/>
      <c r="J6919" s="44"/>
      <c r="K6919" s="44"/>
      <c r="L6919" s="48"/>
      <c r="M6919" s="234"/>
      <c r="N6919" s="235"/>
      <c r="O6919" s="88"/>
      <c r="P6919" s="88"/>
      <c r="Q6919" s="88"/>
      <c r="R6919" s="88"/>
      <c r="S6919" s="88"/>
      <c r="T6919" s="89"/>
      <c r="U6919" s="42"/>
      <c r="V6919" s="42"/>
      <c r="W6919" s="42"/>
      <c r="X6919" s="42"/>
      <c r="Y6919" s="42"/>
      <c r="Z6919" s="42"/>
      <c r="AA6919" s="42"/>
      <c r="AB6919" s="42"/>
      <c r="AC6919" s="42"/>
      <c r="AD6919" s="42"/>
      <c r="AE6919" s="42"/>
      <c r="AT6919" s="20" t="s">
        <v>3418</v>
      </c>
      <c r="AU6919" s="20" t="s">
        <v>93</v>
      </c>
    </row>
    <row r="6920" s="2" customFormat="1" ht="21.75" customHeight="1">
      <c r="A6920" s="42"/>
      <c r="B6920" s="43"/>
      <c r="C6920" s="280" t="s">
        <v>6368</v>
      </c>
      <c r="D6920" s="280" t="s">
        <v>463</v>
      </c>
      <c r="E6920" s="281" t="s">
        <v>6369</v>
      </c>
      <c r="F6920" s="282" t="s">
        <v>6370</v>
      </c>
      <c r="G6920" s="283" t="s">
        <v>561</v>
      </c>
      <c r="H6920" s="284">
        <v>1</v>
      </c>
      <c r="I6920" s="285"/>
      <c r="J6920" s="286">
        <f>ROUND(I6920*H6920,2)</f>
        <v>0</v>
      </c>
      <c r="K6920" s="282" t="s">
        <v>1267</v>
      </c>
      <c r="L6920" s="287"/>
      <c r="M6920" s="288" t="s">
        <v>39</v>
      </c>
      <c r="N6920" s="289" t="s">
        <v>56</v>
      </c>
      <c r="O6920" s="88"/>
      <c r="P6920" s="227">
        <f>O6920*H6920</f>
        <v>0</v>
      </c>
      <c r="Q6920" s="227">
        <v>0.106300432</v>
      </c>
      <c r="R6920" s="227">
        <f>Q6920*H6920</f>
        <v>0.106300432</v>
      </c>
      <c r="S6920" s="227">
        <v>0</v>
      </c>
      <c r="T6920" s="228">
        <f>S6920*H6920</f>
        <v>0</v>
      </c>
      <c r="U6920" s="42"/>
      <c r="V6920" s="42"/>
      <c r="W6920" s="42"/>
      <c r="X6920" s="42"/>
      <c r="Y6920" s="42"/>
      <c r="Z6920" s="42"/>
      <c r="AA6920" s="42"/>
      <c r="AB6920" s="42"/>
      <c r="AC6920" s="42"/>
      <c r="AD6920" s="42"/>
      <c r="AE6920" s="42"/>
      <c r="AR6920" s="229" t="s">
        <v>660</v>
      </c>
      <c r="AT6920" s="229" t="s">
        <v>463</v>
      </c>
      <c r="AU6920" s="229" t="s">
        <v>93</v>
      </c>
      <c r="AY6920" s="20" t="s">
        <v>241</v>
      </c>
      <c r="BE6920" s="230">
        <f>IF(N6920="základní",J6920,0)</f>
        <v>0</v>
      </c>
      <c r="BF6920" s="230">
        <f>IF(N6920="snížená",J6920,0)</f>
        <v>0</v>
      </c>
      <c r="BG6920" s="230">
        <f>IF(N6920="zákl. přenesená",J6920,0)</f>
        <v>0</v>
      </c>
      <c r="BH6920" s="230">
        <f>IF(N6920="sníž. přenesená",J6920,0)</f>
        <v>0</v>
      </c>
      <c r="BI6920" s="230">
        <f>IF(N6920="nulová",J6920,0)</f>
        <v>0</v>
      </c>
      <c r="BJ6920" s="20" t="s">
        <v>23</v>
      </c>
      <c r="BK6920" s="230">
        <f>ROUND(I6920*H6920,2)</f>
        <v>0</v>
      </c>
      <c r="BL6920" s="20" t="s">
        <v>462</v>
      </c>
      <c r="BM6920" s="229" t="s">
        <v>6371</v>
      </c>
    </row>
    <row r="6921" s="2" customFormat="1">
      <c r="A6921" s="42"/>
      <c r="B6921" s="43"/>
      <c r="C6921" s="44"/>
      <c r="D6921" s="238" t="s">
        <v>3418</v>
      </c>
      <c r="E6921" s="44"/>
      <c r="F6921" s="290" t="s">
        <v>6372</v>
      </c>
      <c r="G6921" s="44"/>
      <c r="H6921" s="44"/>
      <c r="I6921" s="233"/>
      <c r="J6921" s="44"/>
      <c r="K6921" s="44"/>
      <c r="L6921" s="48"/>
      <c r="M6921" s="234"/>
      <c r="N6921" s="235"/>
      <c r="O6921" s="88"/>
      <c r="P6921" s="88"/>
      <c r="Q6921" s="88"/>
      <c r="R6921" s="88"/>
      <c r="S6921" s="88"/>
      <c r="T6921" s="89"/>
      <c r="U6921" s="42"/>
      <c r="V6921" s="42"/>
      <c r="W6921" s="42"/>
      <c r="X6921" s="42"/>
      <c r="Y6921" s="42"/>
      <c r="Z6921" s="42"/>
      <c r="AA6921" s="42"/>
      <c r="AB6921" s="42"/>
      <c r="AC6921" s="42"/>
      <c r="AD6921" s="42"/>
      <c r="AE6921" s="42"/>
      <c r="AT6921" s="20" t="s">
        <v>3418</v>
      </c>
      <c r="AU6921" s="20" t="s">
        <v>93</v>
      </c>
    </row>
    <row r="6922" s="2" customFormat="1" ht="16.5" customHeight="1">
      <c r="A6922" s="42"/>
      <c r="B6922" s="43"/>
      <c r="C6922" s="218" t="s">
        <v>6373</v>
      </c>
      <c r="D6922" s="218" t="s">
        <v>243</v>
      </c>
      <c r="E6922" s="219" t="s">
        <v>6374</v>
      </c>
      <c r="F6922" s="220" t="s">
        <v>6375</v>
      </c>
      <c r="G6922" s="221" t="s">
        <v>561</v>
      </c>
      <c r="H6922" s="222">
        <v>3</v>
      </c>
      <c r="I6922" s="223"/>
      <c r="J6922" s="224">
        <f>ROUND(I6922*H6922,2)</f>
        <v>0</v>
      </c>
      <c r="K6922" s="220" t="s">
        <v>247</v>
      </c>
      <c r="L6922" s="48"/>
      <c r="M6922" s="225" t="s">
        <v>39</v>
      </c>
      <c r="N6922" s="226" t="s">
        <v>56</v>
      </c>
      <c r="O6922" s="88"/>
      <c r="P6922" s="227">
        <f>O6922*H6922</f>
        <v>0</v>
      </c>
      <c r="Q6922" s="227">
        <v>0</v>
      </c>
      <c r="R6922" s="227">
        <f>Q6922*H6922</f>
        <v>0</v>
      </c>
      <c r="S6922" s="227">
        <v>0</v>
      </c>
      <c r="T6922" s="228">
        <f>S6922*H6922</f>
        <v>0</v>
      </c>
      <c r="U6922" s="42"/>
      <c r="V6922" s="42"/>
      <c r="W6922" s="42"/>
      <c r="X6922" s="42"/>
      <c r="Y6922" s="42"/>
      <c r="Z6922" s="42"/>
      <c r="AA6922" s="42"/>
      <c r="AB6922" s="42"/>
      <c r="AC6922" s="42"/>
      <c r="AD6922" s="42"/>
      <c r="AE6922" s="42"/>
      <c r="AR6922" s="229" t="s">
        <v>462</v>
      </c>
      <c r="AT6922" s="229" t="s">
        <v>243</v>
      </c>
      <c r="AU6922" s="229" t="s">
        <v>93</v>
      </c>
      <c r="AY6922" s="20" t="s">
        <v>241</v>
      </c>
      <c r="BE6922" s="230">
        <f>IF(N6922="základní",J6922,0)</f>
        <v>0</v>
      </c>
      <c r="BF6922" s="230">
        <f>IF(N6922="snížená",J6922,0)</f>
        <v>0</v>
      </c>
      <c r="BG6922" s="230">
        <f>IF(N6922="zákl. přenesená",J6922,0)</f>
        <v>0</v>
      </c>
      <c r="BH6922" s="230">
        <f>IF(N6922="sníž. přenesená",J6922,0)</f>
        <v>0</v>
      </c>
      <c r="BI6922" s="230">
        <f>IF(N6922="nulová",J6922,0)</f>
        <v>0</v>
      </c>
      <c r="BJ6922" s="20" t="s">
        <v>23</v>
      </c>
      <c r="BK6922" s="230">
        <f>ROUND(I6922*H6922,2)</f>
        <v>0</v>
      </c>
      <c r="BL6922" s="20" t="s">
        <v>462</v>
      </c>
      <c r="BM6922" s="229" t="s">
        <v>6376</v>
      </c>
    </row>
    <row r="6923" s="2" customFormat="1">
      <c r="A6923" s="42"/>
      <c r="B6923" s="43"/>
      <c r="C6923" s="44"/>
      <c r="D6923" s="231" t="s">
        <v>250</v>
      </c>
      <c r="E6923" s="44"/>
      <c r="F6923" s="232" t="s">
        <v>6377</v>
      </c>
      <c r="G6923" s="44"/>
      <c r="H6923" s="44"/>
      <c r="I6923" s="233"/>
      <c r="J6923" s="44"/>
      <c r="K6923" s="44"/>
      <c r="L6923" s="48"/>
      <c r="M6923" s="234"/>
      <c r="N6923" s="235"/>
      <c r="O6923" s="88"/>
      <c r="P6923" s="88"/>
      <c r="Q6923" s="88"/>
      <c r="R6923" s="88"/>
      <c r="S6923" s="88"/>
      <c r="T6923" s="89"/>
      <c r="U6923" s="42"/>
      <c r="V6923" s="42"/>
      <c r="W6923" s="42"/>
      <c r="X6923" s="42"/>
      <c r="Y6923" s="42"/>
      <c r="Z6923" s="42"/>
      <c r="AA6923" s="42"/>
      <c r="AB6923" s="42"/>
      <c r="AC6923" s="42"/>
      <c r="AD6923" s="42"/>
      <c r="AE6923" s="42"/>
      <c r="AT6923" s="20" t="s">
        <v>250</v>
      </c>
      <c r="AU6923" s="20" t="s">
        <v>93</v>
      </c>
    </row>
    <row r="6924" s="13" customFormat="1">
      <c r="A6924" s="13"/>
      <c r="B6924" s="236"/>
      <c r="C6924" s="237"/>
      <c r="D6924" s="238" t="s">
        <v>252</v>
      </c>
      <c r="E6924" s="239" t="s">
        <v>39</v>
      </c>
      <c r="F6924" s="240" t="s">
        <v>2852</v>
      </c>
      <c r="G6924" s="237"/>
      <c r="H6924" s="239" t="s">
        <v>39</v>
      </c>
      <c r="I6924" s="241"/>
      <c r="J6924" s="237"/>
      <c r="K6924" s="237"/>
      <c r="L6924" s="242"/>
      <c r="M6924" s="243"/>
      <c r="N6924" s="244"/>
      <c r="O6924" s="244"/>
      <c r="P6924" s="244"/>
      <c r="Q6924" s="244"/>
      <c r="R6924" s="244"/>
      <c r="S6924" s="244"/>
      <c r="T6924" s="245"/>
      <c r="U6924" s="13"/>
      <c r="V6924" s="13"/>
      <c r="W6924" s="13"/>
      <c r="X6924" s="13"/>
      <c r="Y6924" s="13"/>
      <c r="Z6924" s="13"/>
      <c r="AA6924" s="13"/>
      <c r="AB6924" s="13"/>
      <c r="AC6924" s="13"/>
      <c r="AD6924" s="13"/>
      <c r="AE6924" s="13"/>
      <c r="AT6924" s="246" t="s">
        <v>252</v>
      </c>
      <c r="AU6924" s="246" t="s">
        <v>93</v>
      </c>
      <c r="AV6924" s="13" t="s">
        <v>23</v>
      </c>
      <c r="AW6924" s="13" t="s">
        <v>46</v>
      </c>
      <c r="AX6924" s="13" t="s">
        <v>85</v>
      </c>
      <c r="AY6924" s="246" t="s">
        <v>241</v>
      </c>
    </row>
    <row r="6925" s="14" customFormat="1">
      <c r="A6925" s="14"/>
      <c r="B6925" s="247"/>
      <c r="C6925" s="248"/>
      <c r="D6925" s="238" t="s">
        <v>252</v>
      </c>
      <c r="E6925" s="249" t="s">
        <v>39</v>
      </c>
      <c r="F6925" s="250" t="s">
        <v>6378</v>
      </c>
      <c r="G6925" s="248"/>
      <c r="H6925" s="251">
        <v>1</v>
      </c>
      <c r="I6925" s="252"/>
      <c r="J6925" s="248"/>
      <c r="K6925" s="248"/>
      <c r="L6925" s="253"/>
      <c r="M6925" s="254"/>
      <c r="N6925" s="255"/>
      <c r="O6925" s="255"/>
      <c r="P6925" s="255"/>
      <c r="Q6925" s="255"/>
      <c r="R6925" s="255"/>
      <c r="S6925" s="255"/>
      <c r="T6925" s="256"/>
      <c r="U6925" s="14"/>
      <c r="V6925" s="14"/>
      <c r="W6925" s="14"/>
      <c r="X6925" s="14"/>
      <c r="Y6925" s="14"/>
      <c r="Z6925" s="14"/>
      <c r="AA6925" s="14"/>
      <c r="AB6925" s="14"/>
      <c r="AC6925" s="14"/>
      <c r="AD6925" s="14"/>
      <c r="AE6925" s="14"/>
      <c r="AT6925" s="257" t="s">
        <v>252</v>
      </c>
      <c r="AU6925" s="257" t="s">
        <v>93</v>
      </c>
      <c r="AV6925" s="14" t="s">
        <v>93</v>
      </c>
      <c r="AW6925" s="14" t="s">
        <v>46</v>
      </c>
      <c r="AX6925" s="14" t="s">
        <v>85</v>
      </c>
      <c r="AY6925" s="257" t="s">
        <v>241</v>
      </c>
    </row>
    <row r="6926" s="14" customFormat="1">
      <c r="A6926" s="14"/>
      <c r="B6926" s="247"/>
      <c r="C6926" s="248"/>
      <c r="D6926" s="238" t="s">
        <v>252</v>
      </c>
      <c r="E6926" s="249" t="s">
        <v>39</v>
      </c>
      <c r="F6926" s="250" t="s">
        <v>6379</v>
      </c>
      <c r="G6926" s="248"/>
      <c r="H6926" s="251">
        <v>1</v>
      </c>
      <c r="I6926" s="252"/>
      <c r="J6926" s="248"/>
      <c r="K6926" s="248"/>
      <c r="L6926" s="253"/>
      <c r="M6926" s="254"/>
      <c r="N6926" s="255"/>
      <c r="O6926" s="255"/>
      <c r="P6926" s="255"/>
      <c r="Q6926" s="255"/>
      <c r="R6926" s="255"/>
      <c r="S6926" s="255"/>
      <c r="T6926" s="256"/>
      <c r="U6926" s="14"/>
      <c r="V6926" s="14"/>
      <c r="W6926" s="14"/>
      <c r="X6926" s="14"/>
      <c r="Y6926" s="14"/>
      <c r="Z6926" s="14"/>
      <c r="AA6926" s="14"/>
      <c r="AB6926" s="14"/>
      <c r="AC6926" s="14"/>
      <c r="AD6926" s="14"/>
      <c r="AE6926" s="14"/>
      <c r="AT6926" s="257" t="s">
        <v>252</v>
      </c>
      <c r="AU6926" s="257" t="s">
        <v>93</v>
      </c>
      <c r="AV6926" s="14" t="s">
        <v>93</v>
      </c>
      <c r="AW6926" s="14" t="s">
        <v>46</v>
      </c>
      <c r="AX6926" s="14" t="s">
        <v>85</v>
      </c>
      <c r="AY6926" s="257" t="s">
        <v>241</v>
      </c>
    </row>
    <row r="6927" s="14" customFormat="1">
      <c r="A6927" s="14"/>
      <c r="B6927" s="247"/>
      <c r="C6927" s="248"/>
      <c r="D6927" s="238" t="s">
        <v>252</v>
      </c>
      <c r="E6927" s="249" t="s">
        <v>39</v>
      </c>
      <c r="F6927" s="250" t="s">
        <v>6380</v>
      </c>
      <c r="G6927" s="248"/>
      <c r="H6927" s="251">
        <v>1</v>
      </c>
      <c r="I6927" s="252"/>
      <c r="J6927" s="248"/>
      <c r="K6927" s="248"/>
      <c r="L6927" s="253"/>
      <c r="M6927" s="254"/>
      <c r="N6927" s="255"/>
      <c r="O6927" s="255"/>
      <c r="P6927" s="255"/>
      <c r="Q6927" s="255"/>
      <c r="R6927" s="255"/>
      <c r="S6927" s="255"/>
      <c r="T6927" s="256"/>
      <c r="U6927" s="14"/>
      <c r="V6927" s="14"/>
      <c r="W6927" s="14"/>
      <c r="X6927" s="14"/>
      <c r="Y6927" s="14"/>
      <c r="Z6927" s="14"/>
      <c r="AA6927" s="14"/>
      <c r="AB6927" s="14"/>
      <c r="AC6927" s="14"/>
      <c r="AD6927" s="14"/>
      <c r="AE6927" s="14"/>
      <c r="AT6927" s="257" t="s">
        <v>252</v>
      </c>
      <c r="AU6927" s="257" t="s">
        <v>93</v>
      </c>
      <c r="AV6927" s="14" t="s">
        <v>93</v>
      </c>
      <c r="AW6927" s="14" t="s">
        <v>46</v>
      </c>
      <c r="AX6927" s="14" t="s">
        <v>85</v>
      </c>
      <c r="AY6927" s="257" t="s">
        <v>241</v>
      </c>
    </row>
    <row r="6928" s="15" customFormat="1">
      <c r="A6928" s="15"/>
      <c r="B6928" s="258"/>
      <c r="C6928" s="259"/>
      <c r="D6928" s="238" t="s">
        <v>252</v>
      </c>
      <c r="E6928" s="260" t="s">
        <v>39</v>
      </c>
      <c r="F6928" s="261" t="s">
        <v>274</v>
      </c>
      <c r="G6928" s="259"/>
      <c r="H6928" s="262">
        <v>3</v>
      </c>
      <c r="I6928" s="263"/>
      <c r="J6928" s="259"/>
      <c r="K6928" s="259"/>
      <c r="L6928" s="264"/>
      <c r="M6928" s="265"/>
      <c r="N6928" s="266"/>
      <c r="O6928" s="266"/>
      <c r="P6928" s="266"/>
      <c r="Q6928" s="266"/>
      <c r="R6928" s="266"/>
      <c r="S6928" s="266"/>
      <c r="T6928" s="267"/>
      <c r="U6928" s="15"/>
      <c r="V6928" s="15"/>
      <c r="W6928" s="15"/>
      <c r="X6928" s="15"/>
      <c r="Y6928" s="15"/>
      <c r="Z6928" s="15"/>
      <c r="AA6928" s="15"/>
      <c r="AB6928" s="15"/>
      <c r="AC6928" s="15"/>
      <c r="AD6928" s="15"/>
      <c r="AE6928" s="15"/>
      <c r="AT6928" s="268" t="s">
        <v>252</v>
      </c>
      <c r="AU6928" s="268" t="s">
        <v>93</v>
      </c>
      <c r="AV6928" s="15" t="s">
        <v>248</v>
      </c>
      <c r="AW6928" s="15" t="s">
        <v>46</v>
      </c>
      <c r="AX6928" s="15" t="s">
        <v>23</v>
      </c>
      <c r="AY6928" s="268" t="s">
        <v>241</v>
      </c>
    </row>
    <row r="6929" s="2" customFormat="1" ht="24.15" customHeight="1">
      <c r="A6929" s="42"/>
      <c r="B6929" s="43"/>
      <c r="C6929" s="280" t="s">
        <v>6381</v>
      </c>
      <c r="D6929" s="280" t="s">
        <v>463</v>
      </c>
      <c r="E6929" s="281" t="s">
        <v>6382</v>
      </c>
      <c r="F6929" s="282" t="s">
        <v>6383</v>
      </c>
      <c r="G6929" s="283" t="s">
        <v>561</v>
      </c>
      <c r="H6929" s="284">
        <v>1</v>
      </c>
      <c r="I6929" s="285"/>
      <c r="J6929" s="286">
        <f>ROUND(I6929*H6929,2)</f>
        <v>0</v>
      </c>
      <c r="K6929" s="282" t="s">
        <v>1267</v>
      </c>
      <c r="L6929" s="287"/>
      <c r="M6929" s="288" t="s">
        <v>39</v>
      </c>
      <c r="N6929" s="289" t="s">
        <v>56</v>
      </c>
      <c r="O6929" s="88"/>
      <c r="P6929" s="227">
        <f>O6929*H6929</f>
        <v>0</v>
      </c>
      <c r="Q6929" s="227">
        <v>0.14242404</v>
      </c>
      <c r="R6929" s="227">
        <f>Q6929*H6929</f>
        <v>0.14242404</v>
      </c>
      <c r="S6929" s="227">
        <v>0</v>
      </c>
      <c r="T6929" s="228">
        <f>S6929*H6929</f>
        <v>0</v>
      </c>
      <c r="U6929" s="42"/>
      <c r="V6929" s="42"/>
      <c r="W6929" s="42"/>
      <c r="X6929" s="42"/>
      <c r="Y6929" s="42"/>
      <c r="Z6929" s="42"/>
      <c r="AA6929" s="42"/>
      <c r="AB6929" s="42"/>
      <c r="AC6929" s="42"/>
      <c r="AD6929" s="42"/>
      <c r="AE6929" s="42"/>
      <c r="AR6929" s="229" t="s">
        <v>660</v>
      </c>
      <c r="AT6929" s="229" t="s">
        <v>463</v>
      </c>
      <c r="AU6929" s="229" t="s">
        <v>93</v>
      </c>
      <c r="AY6929" s="20" t="s">
        <v>241</v>
      </c>
      <c r="BE6929" s="230">
        <f>IF(N6929="základní",J6929,0)</f>
        <v>0</v>
      </c>
      <c r="BF6929" s="230">
        <f>IF(N6929="snížená",J6929,0)</f>
        <v>0</v>
      </c>
      <c r="BG6929" s="230">
        <f>IF(N6929="zákl. přenesená",J6929,0)</f>
        <v>0</v>
      </c>
      <c r="BH6929" s="230">
        <f>IF(N6929="sníž. přenesená",J6929,0)</f>
        <v>0</v>
      </c>
      <c r="BI6929" s="230">
        <f>IF(N6929="nulová",J6929,0)</f>
        <v>0</v>
      </c>
      <c r="BJ6929" s="20" t="s">
        <v>23</v>
      </c>
      <c r="BK6929" s="230">
        <f>ROUND(I6929*H6929,2)</f>
        <v>0</v>
      </c>
      <c r="BL6929" s="20" t="s">
        <v>462</v>
      </c>
      <c r="BM6929" s="229" t="s">
        <v>6384</v>
      </c>
    </row>
    <row r="6930" s="2" customFormat="1">
      <c r="A6930" s="42"/>
      <c r="B6930" s="43"/>
      <c r="C6930" s="44"/>
      <c r="D6930" s="238" t="s">
        <v>3418</v>
      </c>
      <c r="E6930" s="44"/>
      <c r="F6930" s="290" t="s">
        <v>6367</v>
      </c>
      <c r="G6930" s="44"/>
      <c r="H6930" s="44"/>
      <c r="I6930" s="233"/>
      <c r="J6930" s="44"/>
      <c r="K6930" s="44"/>
      <c r="L6930" s="48"/>
      <c r="M6930" s="234"/>
      <c r="N6930" s="235"/>
      <c r="O6930" s="88"/>
      <c r="P6930" s="88"/>
      <c r="Q6930" s="88"/>
      <c r="R6930" s="88"/>
      <c r="S6930" s="88"/>
      <c r="T6930" s="89"/>
      <c r="U6930" s="42"/>
      <c r="V6930" s="42"/>
      <c r="W6930" s="42"/>
      <c r="X6930" s="42"/>
      <c r="Y6930" s="42"/>
      <c r="Z6930" s="42"/>
      <c r="AA6930" s="42"/>
      <c r="AB6930" s="42"/>
      <c r="AC6930" s="42"/>
      <c r="AD6930" s="42"/>
      <c r="AE6930" s="42"/>
      <c r="AT6930" s="20" t="s">
        <v>3418</v>
      </c>
      <c r="AU6930" s="20" t="s">
        <v>93</v>
      </c>
    </row>
    <row r="6931" s="2" customFormat="1" ht="24.15" customHeight="1">
      <c r="A6931" s="42"/>
      <c r="B6931" s="43"/>
      <c r="C6931" s="280" t="s">
        <v>6385</v>
      </c>
      <c r="D6931" s="280" t="s">
        <v>463</v>
      </c>
      <c r="E6931" s="281" t="s">
        <v>6386</v>
      </c>
      <c r="F6931" s="282" t="s">
        <v>6387</v>
      </c>
      <c r="G6931" s="283" t="s">
        <v>561</v>
      </c>
      <c r="H6931" s="284">
        <v>1</v>
      </c>
      <c r="I6931" s="285"/>
      <c r="J6931" s="286">
        <f>ROUND(I6931*H6931,2)</f>
        <v>0</v>
      </c>
      <c r="K6931" s="282" t="s">
        <v>1267</v>
      </c>
      <c r="L6931" s="287"/>
      <c r="M6931" s="288" t="s">
        <v>39</v>
      </c>
      <c r="N6931" s="289" t="s">
        <v>56</v>
      </c>
      <c r="O6931" s="88"/>
      <c r="P6931" s="227">
        <f>O6931*H6931</f>
        <v>0</v>
      </c>
      <c r="Q6931" s="227">
        <v>0.14242404</v>
      </c>
      <c r="R6931" s="227">
        <f>Q6931*H6931</f>
        <v>0.14242404</v>
      </c>
      <c r="S6931" s="227">
        <v>0</v>
      </c>
      <c r="T6931" s="228">
        <f>S6931*H6931</f>
        <v>0</v>
      </c>
      <c r="U6931" s="42"/>
      <c r="V6931" s="42"/>
      <c r="W6931" s="42"/>
      <c r="X6931" s="42"/>
      <c r="Y6931" s="42"/>
      <c r="Z6931" s="42"/>
      <c r="AA6931" s="42"/>
      <c r="AB6931" s="42"/>
      <c r="AC6931" s="42"/>
      <c r="AD6931" s="42"/>
      <c r="AE6931" s="42"/>
      <c r="AR6931" s="229" t="s">
        <v>660</v>
      </c>
      <c r="AT6931" s="229" t="s">
        <v>463</v>
      </c>
      <c r="AU6931" s="229" t="s">
        <v>93</v>
      </c>
      <c r="AY6931" s="20" t="s">
        <v>241</v>
      </c>
      <c r="BE6931" s="230">
        <f>IF(N6931="základní",J6931,0)</f>
        <v>0</v>
      </c>
      <c r="BF6931" s="230">
        <f>IF(N6931="snížená",J6931,0)</f>
        <v>0</v>
      </c>
      <c r="BG6931" s="230">
        <f>IF(N6931="zákl. přenesená",J6931,0)</f>
        <v>0</v>
      </c>
      <c r="BH6931" s="230">
        <f>IF(N6931="sníž. přenesená",J6931,0)</f>
        <v>0</v>
      </c>
      <c r="BI6931" s="230">
        <f>IF(N6931="nulová",J6931,0)</f>
        <v>0</v>
      </c>
      <c r="BJ6931" s="20" t="s">
        <v>23</v>
      </c>
      <c r="BK6931" s="230">
        <f>ROUND(I6931*H6931,2)</f>
        <v>0</v>
      </c>
      <c r="BL6931" s="20" t="s">
        <v>462</v>
      </c>
      <c r="BM6931" s="229" t="s">
        <v>6388</v>
      </c>
    </row>
    <row r="6932" s="2" customFormat="1">
      <c r="A6932" s="42"/>
      <c r="B6932" s="43"/>
      <c r="C6932" s="44"/>
      <c r="D6932" s="238" t="s">
        <v>3418</v>
      </c>
      <c r="E6932" s="44"/>
      <c r="F6932" s="290" t="s">
        <v>6367</v>
      </c>
      <c r="G6932" s="44"/>
      <c r="H6932" s="44"/>
      <c r="I6932" s="233"/>
      <c r="J6932" s="44"/>
      <c r="K6932" s="44"/>
      <c r="L6932" s="48"/>
      <c r="M6932" s="234"/>
      <c r="N6932" s="235"/>
      <c r="O6932" s="88"/>
      <c r="P6932" s="88"/>
      <c r="Q6932" s="88"/>
      <c r="R6932" s="88"/>
      <c r="S6932" s="88"/>
      <c r="T6932" s="89"/>
      <c r="U6932" s="42"/>
      <c r="V6932" s="42"/>
      <c r="W6932" s="42"/>
      <c r="X6932" s="42"/>
      <c r="Y6932" s="42"/>
      <c r="Z6932" s="42"/>
      <c r="AA6932" s="42"/>
      <c r="AB6932" s="42"/>
      <c r="AC6932" s="42"/>
      <c r="AD6932" s="42"/>
      <c r="AE6932" s="42"/>
      <c r="AT6932" s="20" t="s">
        <v>3418</v>
      </c>
      <c r="AU6932" s="20" t="s">
        <v>93</v>
      </c>
    </row>
    <row r="6933" s="2" customFormat="1" ht="24.15" customHeight="1">
      <c r="A6933" s="42"/>
      <c r="B6933" s="43"/>
      <c r="C6933" s="280" t="s">
        <v>6389</v>
      </c>
      <c r="D6933" s="280" t="s">
        <v>463</v>
      </c>
      <c r="E6933" s="281" t="s">
        <v>6390</v>
      </c>
      <c r="F6933" s="282" t="s">
        <v>6391</v>
      </c>
      <c r="G6933" s="283" t="s">
        <v>561</v>
      </c>
      <c r="H6933" s="284">
        <v>1</v>
      </c>
      <c r="I6933" s="285"/>
      <c r="J6933" s="286">
        <f>ROUND(I6933*H6933,2)</f>
        <v>0</v>
      </c>
      <c r="K6933" s="282" t="s">
        <v>1267</v>
      </c>
      <c r="L6933" s="287"/>
      <c r="M6933" s="288" t="s">
        <v>39</v>
      </c>
      <c r="N6933" s="289" t="s">
        <v>56</v>
      </c>
      <c r="O6933" s="88"/>
      <c r="P6933" s="227">
        <f>O6933*H6933</f>
        <v>0</v>
      </c>
      <c r="Q6933" s="227">
        <v>0.16976832080000001</v>
      </c>
      <c r="R6933" s="227">
        <f>Q6933*H6933</f>
        <v>0.16976832080000001</v>
      </c>
      <c r="S6933" s="227">
        <v>0</v>
      </c>
      <c r="T6933" s="228">
        <f>S6933*H6933</f>
        <v>0</v>
      </c>
      <c r="U6933" s="42"/>
      <c r="V6933" s="42"/>
      <c r="W6933" s="42"/>
      <c r="X6933" s="42"/>
      <c r="Y6933" s="42"/>
      <c r="Z6933" s="42"/>
      <c r="AA6933" s="42"/>
      <c r="AB6933" s="42"/>
      <c r="AC6933" s="42"/>
      <c r="AD6933" s="42"/>
      <c r="AE6933" s="42"/>
      <c r="AR6933" s="229" t="s">
        <v>660</v>
      </c>
      <c r="AT6933" s="229" t="s">
        <v>463</v>
      </c>
      <c r="AU6933" s="229" t="s">
        <v>93</v>
      </c>
      <c r="AY6933" s="20" t="s">
        <v>241</v>
      </c>
      <c r="BE6933" s="230">
        <f>IF(N6933="základní",J6933,0)</f>
        <v>0</v>
      </c>
      <c r="BF6933" s="230">
        <f>IF(N6933="snížená",J6933,0)</f>
        <v>0</v>
      </c>
      <c r="BG6933" s="230">
        <f>IF(N6933="zákl. přenesená",J6933,0)</f>
        <v>0</v>
      </c>
      <c r="BH6933" s="230">
        <f>IF(N6933="sníž. přenesená",J6933,0)</f>
        <v>0</v>
      </c>
      <c r="BI6933" s="230">
        <f>IF(N6933="nulová",J6933,0)</f>
        <v>0</v>
      </c>
      <c r="BJ6933" s="20" t="s">
        <v>23</v>
      </c>
      <c r="BK6933" s="230">
        <f>ROUND(I6933*H6933,2)</f>
        <v>0</v>
      </c>
      <c r="BL6933" s="20" t="s">
        <v>462</v>
      </c>
      <c r="BM6933" s="229" t="s">
        <v>6392</v>
      </c>
    </row>
    <row r="6934" s="2" customFormat="1">
      <c r="A6934" s="42"/>
      <c r="B6934" s="43"/>
      <c r="C6934" s="44"/>
      <c r="D6934" s="238" t="s">
        <v>3418</v>
      </c>
      <c r="E6934" s="44"/>
      <c r="F6934" s="290" t="s">
        <v>6367</v>
      </c>
      <c r="G6934" s="44"/>
      <c r="H6934" s="44"/>
      <c r="I6934" s="233"/>
      <c r="J6934" s="44"/>
      <c r="K6934" s="44"/>
      <c r="L6934" s="48"/>
      <c r="M6934" s="234"/>
      <c r="N6934" s="235"/>
      <c r="O6934" s="88"/>
      <c r="P6934" s="88"/>
      <c r="Q6934" s="88"/>
      <c r="R6934" s="88"/>
      <c r="S6934" s="88"/>
      <c r="T6934" s="89"/>
      <c r="U6934" s="42"/>
      <c r="V6934" s="42"/>
      <c r="W6934" s="42"/>
      <c r="X6934" s="42"/>
      <c r="Y6934" s="42"/>
      <c r="Z6934" s="42"/>
      <c r="AA6934" s="42"/>
      <c r="AB6934" s="42"/>
      <c r="AC6934" s="42"/>
      <c r="AD6934" s="42"/>
      <c r="AE6934" s="42"/>
      <c r="AT6934" s="20" t="s">
        <v>3418</v>
      </c>
      <c r="AU6934" s="20" t="s">
        <v>93</v>
      </c>
    </row>
    <row r="6935" s="2" customFormat="1" ht="16.5" customHeight="1">
      <c r="A6935" s="42"/>
      <c r="B6935" s="43"/>
      <c r="C6935" s="218" t="s">
        <v>6393</v>
      </c>
      <c r="D6935" s="218" t="s">
        <v>243</v>
      </c>
      <c r="E6935" s="219" t="s">
        <v>6394</v>
      </c>
      <c r="F6935" s="220" t="s">
        <v>6395</v>
      </c>
      <c r="G6935" s="221" t="s">
        <v>561</v>
      </c>
      <c r="H6935" s="222">
        <v>2</v>
      </c>
      <c r="I6935" s="223"/>
      <c r="J6935" s="224">
        <f>ROUND(I6935*H6935,2)</f>
        <v>0</v>
      </c>
      <c r="K6935" s="220" t="s">
        <v>247</v>
      </c>
      <c r="L6935" s="48"/>
      <c r="M6935" s="225" t="s">
        <v>39</v>
      </c>
      <c r="N6935" s="226" t="s">
        <v>56</v>
      </c>
      <c r="O6935" s="88"/>
      <c r="P6935" s="227">
        <f>O6935*H6935</f>
        <v>0</v>
      </c>
      <c r="Q6935" s="227">
        <v>0</v>
      </c>
      <c r="R6935" s="227">
        <f>Q6935*H6935</f>
        <v>0</v>
      </c>
      <c r="S6935" s="227">
        <v>0</v>
      </c>
      <c r="T6935" s="228">
        <f>S6935*H6935</f>
        <v>0</v>
      </c>
      <c r="U6935" s="42"/>
      <c r="V6935" s="42"/>
      <c r="W6935" s="42"/>
      <c r="X6935" s="42"/>
      <c r="Y6935" s="42"/>
      <c r="Z6935" s="42"/>
      <c r="AA6935" s="42"/>
      <c r="AB6935" s="42"/>
      <c r="AC6935" s="42"/>
      <c r="AD6935" s="42"/>
      <c r="AE6935" s="42"/>
      <c r="AR6935" s="229" t="s">
        <v>462</v>
      </c>
      <c r="AT6935" s="229" t="s">
        <v>243</v>
      </c>
      <c r="AU6935" s="229" t="s">
        <v>93</v>
      </c>
      <c r="AY6935" s="20" t="s">
        <v>241</v>
      </c>
      <c r="BE6935" s="230">
        <f>IF(N6935="základní",J6935,0)</f>
        <v>0</v>
      </c>
      <c r="BF6935" s="230">
        <f>IF(N6935="snížená",J6935,0)</f>
        <v>0</v>
      </c>
      <c r="BG6935" s="230">
        <f>IF(N6935="zákl. přenesená",J6935,0)</f>
        <v>0</v>
      </c>
      <c r="BH6935" s="230">
        <f>IF(N6935="sníž. přenesená",J6935,0)</f>
        <v>0</v>
      </c>
      <c r="BI6935" s="230">
        <f>IF(N6935="nulová",J6935,0)</f>
        <v>0</v>
      </c>
      <c r="BJ6935" s="20" t="s">
        <v>23</v>
      </c>
      <c r="BK6935" s="230">
        <f>ROUND(I6935*H6935,2)</f>
        <v>0</v>
      </c>
      <c r="BL6935" s="20" t="s">
        <v>462</v>
      </c>
      <c r="BM6935" s="229" t="s">
        <v>6396</v>
      </c>
    </row>
    <row r="6936" s="2" customFormat="1">
      <c r="A6936" s="42"/>
      <c r="B6936" s="43"/>
      <c r="C6936" s="44"/>
      <c r="D6936" s="231" t="s">
        <v>250</v>
      </c>
      <c r="E6936" s="44"/>
      <c r="F6936" s="232" t="s">
        <v>6397</v>
      </c>
      <c r="G6936" s="44"/>
      <c r="H6936" s="44"/>
      <c r="I6936" s="233"/>
      <c r="J6936" s="44"/>
      <c r="K6936" s="44"/>
      <c r="L6936" s="48"/>
      <c r="M6936" s="234"/>
      <c r="N6936" s="235"/>
      <c r="O6936" s="88"/>
      <c r="P6936" s="88"/>
      <c r="Q6936" s="88"/>
      <c r="R6936" s="88"/>
      <c r="S6936" s="88"/>
      <c r="T6936" s="89"/>
      <c r="U6936" s="42"/>
      <c r="V6936" s="42"/>
      <c r="W6936" s="42"/>
      <c r="X6936" s="42"/>
      <c r="Y6936" s="42"/>
      <c r="Z6936" s="42"/>
      <c r="AA6936" s="42"/>
      <c r="AB6936" s="42"/>
      <c r="AC6936" s="42"/>
      <c r="AD6936" s="42"/>
      <c r="AE6936" s="42"/>
      <c r="AT6936" s="20" t="s">
        <v>250</v>
      </c>
      <c r="AU6936" s="20" t="s">
        <v>93</v>
      </c>
    </row>
    <row r="6937" s="13" customFormat="1">
      <c r="A6937" s="13"/>
      <c r="B6937" s="236"/>
      <c r="C6937" s="237"/>
      <c r="D6937" s="238" t="s">
        <v>252</v>
      </c>
      <c r="E6937" s="239" t="s">
        <v>39</v>
      </c>
      <c r="F6937" s="240" t="s">
        <v>2852</v>
      </c>
      <c r="G6937" s="237"/>
      <c r="H6937" s="239" t="s">
        <v>39</v>
      </c>
      <c r="I6937" s="241"/>
      <c r="J6937" s="237"/>
      <c r="K6937" s="237"/>
      <c r="L6937" s="242"/>
      <c r="M6937" s="243"/>
      <c r="N6937" s="244"/>
      <c r="O6937" s="244"/>
      <c r="P6937" s="244"/>
      <c r="Q6937" s="244"/>
      <c r="R6937" s="244"/>
      <c r="S6937" s="244"/>
      <c r="T6937" s="245"/>
      <c r="U6937" s="13"/>
      <c r="V6937" s="13"/>
      <c r="W6937" s="13"/>
      <c r="X6937" s="13"/>
      <c r="Y6937" s="13"/>
      <c r="Z6937" s="13"/>
      <c r="AA6937" s="13"/>
      <c r="AB6937" s="13"/>
      <c r="AC6937" s="13"/>
      <c r="AD6937" s="13"/>
      <c r="AE6937" s="13"/>
      <c r="AT6937" s="246" t="s">
        <v>252</v>
      </c>
      <c r="AU6937" s="246" t="s">
        <v>93</v>
      </c>
      <c r="AV6937" s="13" t="s">
        <v>23</v>
      </c>
      <c r="AW6937" s="13" t="s">
        <v>46</v>
      </c>
      <c r="AX6937" s="13" t="s">
        <v>85</v>
      </c>
      <c r="AY6937" s="246" t="s">
        <v>241</v>
      </c>
    </row>
    <row r="6938" s="14" customFormat="1">
      <c r="A6938" s="14"/>
      <c r="B6938" s="247"/>
      <c r="C6938" s="248"/>
      <c r="D6938" s="238" t="s">
        <v>252</v>
      </c>
      <c r="E6938" s="249" t="s">
        <v>39</v>
      </c>
      <c r="F6938" s="250" t="s">
        <v>6398</v>
      </c>
      <c r="G6938" s="248"/>
      <c r="H6938" s="251">
        <v>1</v>
      </c>
      <c r="I6938" s="252"/>
      <c r="J6938" s="248"/>
      <c r="K6938" s="248"/>
      <c r="L6938" s="253"/>
      <c r="M6938" s="254"/>
      <c r="N6938" s="255"/>
      <c r="O6938" s="255"/>
      <c r="P6938" s="255"/>
      <c r="Q6938" s="255"/>
      <c r="R6938" s="255"/>
      <c r="S6938" s="255"/>
      <c r="T6938" s="256"/>
      <c r="U6938" s="14"/>
      <c r="V6938" s="14"/>
      <c r="W6938" s="14"/>
      <c r="X6938" s="14"/>
      <c r="Y6938" s="14"/>
      <c r="Z6938" s="14"/>
      <c r="AA6938" s="14"/>
      <c r="AB6938" s="14"/>
      <c r="AC6938" s="14"/>
      <c r="AD6938" s="14"/>
      <c r="AE6938" s="14"/>
      <c r="AT6938" s="257" t="s">
        <v>252</v>
      </c>
      <c r="AU6938" s="257" t="s">
        <v>93</v>
      </c>
      <c r="AV6938" s="14" t="s">
        <v>93</v>
      </c>
      <c r="AW6938" s="14" t="s">
        <v>46</v>
      </c>
      <c r="AX6938" s="14" t="s">
        <v>85</v>
      </c>
      <c r="AY6938" s="257" t="s">
        <v>241</v>
      </c>
    </row>
    <row r="6939" s="14" customFormat="1">
      <c r="A6939" s="14"/>
      <c r="B6939" s="247"/>
      <c r="C6939" s="248"/>
      <c r="D6939" s="238" t="s">
        <v>252</v>
      </c>
      <c r="E6939" s="249" t="s">
        <v>39</v>
      </c>
      <c r="F6939" s="250" t="s">
        <v>6399</v>
      </c>
      <c r="G6939" s="248"/>
      <c r="H6939" s="251">
        <v>1</v>
      </c>
      <c r="I6939" s="252"/>
      <c r="J6939" s="248"/>
      <c r="K6939" s="248"/>
      <c r="L6939" s="253"/>
      <c r="M6939" s="254"/>
      <c r="N6939" s="255"/>
      <c r="O6939" s="255"/>
      <c r="P6939" s="255"/>
      <c r="Q6939" s="255"/>
      <c r="R6939" s="255"/>
      <c r="S6939" s="255"/>
      <c r="T6939" s="256"/>
      <c r="U6939" s="14"/>
      <c r="V6939" s="14"/>
      <c r="W6939" s="14"/>
      <c r="X6939" s="14"/>
      <c r="Y6939" s="14"/>
      <c r="Z6939" s="14"/>
      <c r="AA6939" s="14"/>
      <c r="AB6939" s="14"/>
      <c r="AC6939" s="14"/>
      <c r="AD6939" s="14"/>
      <c r="AE6939" s="14"/>
      <c r="AT6939" s="257" t="s">
        <v>252</v>
      </c>
      <c r="AU6939" s="257" t="s">
        <v>93</v>
      </c>
      <c r="AV6939" s="14" t="s">
        <v>93</v>
      </c>
      <c r="AW6939" s="14" t="s">
        <v>46</v>
      </c>
      <c r="AX6939" s="14" t="s">
        <v>85</v>
      </c>
      <c r="AY6939" s="257" t="s">
        <v>241</v>
      </c>
    </row>
    <row r="6940" s="15" customFormat="1">
      <c r="A6940" s="15"/>
      <c r="B6940" s="258"/>
      <c r="C6940" s="259"/>
      <c r="D6940" s="238" t="s">
        <v>252</v>
      </c>
      <c r="E6940" s="260" t="s">
        <v>39</v>
      </c>
      <c r="F6940" s="261" t="s">
        <v>274</v>
      </c>
      <c r="G6940" s="259"/>
      <c r="H6940" s="262">
        <v>2</v>
      </c>
      <c r="I6940" s="263"/>
      <c r="J6940" s="259"/>
      <c r="K6940" s="259"/>
      <c r="L6940" s="264"/>
      <c r="M6940" s="265"/>
      <c r="N6940" s="266"/>
      <c r="O6940" s="266"/>
      <c r="P6940" s="266"/>
      <c r="Q6940" s="266"/>
      <c r="R6940" s="266"/>
      <c r="S6940" s="266"/>
      <c r="T6940" s="267"/>
      <c r="U6940" s="15"/>
      <c r="V6940" s="15"/>
      <c r="W6940" s="15"/>
      <c r="X6940" s="15"/>
      <c r="Y6940" s="15"/>
      <c r="Z6940" s="15"/>
      <c r="AA6940" s="15"/>
      <c r="AB6940" s="15"/>
      <c r="AC6940" s="15"/>
      <c r="AD6940" s="15"/>
      <c r="AE6940" s="15"/>
      <c r="AT6940" s="268" t="s">
        <v>252</v>
      </c>
      <c r="AU6940" s="268" t="s">
        <v>93</v>
      </c>
      <c r="AV6940" s="15" t="s">
        <v>248</v>
      </c>
      <c r="AW6940" s="15" t="s">
        <v>46</v>
      </c>
      <c r="AX6940" s="15" t="s">
        <v>23</v>
      </c>
      <c r="AY6940" s="268" t="s">
        <v>241</v>
      </c>
    </row>
    <row r="6941" s="2" customFormat="1" ht="21.75" customHeight="1">
      <c r="A6941" s="42"/>
      <c r="B6941" s="43"/>
      <c r="C6941" s="280" t="s">
        <v>6400</v>
      </c>
      <c r="D6941" s="280" t="s">
        <v>463</v>
      </c>
      <c r="E6941" s="281" t="s">
        <v>6401</v>
      </c>
      <c r="F6941" s="282" t="s">
        <v>6402</v>
      </c>
      <c r="G6941" s="283" t="s">
        <v>561</v>
      </c>
      <c r="H6941" s="284">
        <v>1</v>
      </c>
      <c r="I6941" s="285"/>
      <c r="J6941" s="286">
        <f>ROUND(I6941*H6941,2)</f>
        <v>0</v>
      </c>
      <c r="K6941" s="282" t="s">
        <v>1267</v>
      </c>
      <c r="L6941" s="287"/>
      <c r="M6941" s="288" t="s">
        <v>39</v>
      </c>
      <c r="N6941" s="289" t="s">
        <v>56</v>
      </c>
      <c r="O6941" s="88"/>
      <c r="P6941" s="227">
        <f>O6941*H6941</f>
        <v>0</v>
      </c>
      <c r="Q6941" s="227">
        <v>0.17136280000000001</v>
      </c>
      <c r="R6941" s="227">
        <f>Q6941*H6941</f>
        <v>0.17136280000000001</v>
      </c>
      <c r="S6941" s="227">
        <v>0</v>
      </c>
      <c r="T6941" s="228">
        <f>S6941*H6941</f>
        <v>0</v>
      </c>
      <c r="U6941" s="42"/>
      <c r="V6941" s="42"/>
      <c r="W6941" s="42"/>
      <c r="X6941" s="42"/>
      <c r="Y6941" s="42"/>
      <c r="Z6941" s="42"/>
      <c r="AA6941" s="42"/>
      <c r="AB6941" s="42"/>
      <c r="AC6941" s="42"/>
      <c r="AD6941" s="42"/>
      <c r="AE6941" s="42"/>
      <c r="AR6941" s="229" t="s">
        <v>660</v>
      </c>
      <c r="AT6941" s="229" t="s">
        <v>463</v>
      </c>
      <c r="AU6941" s="229" t="s">
        <v>93</v>
      </c>
      <c r="AY6941" s="20" t="s">
        <v>241</v>
      </c>
      <c r="BE6941" s="230">
        <f>IF(N6941="základní",J6941,0)</f>
        <v>0</v>
      </c>
      <c r="BF6941" s="230">
        <f>IF(N6941="snížená",J6941,0)</f>
        <v>0</v>
      </c>
      <c r="BG6941" s="230">
        <f>IF(N6941="zákl. přenesená",J6941,0)</f>
        <v>0</v>
      </c>
      <c r="BH6941" s="230">
        <f>IF(N6941="sníž. přenesená",J6941,0)</f>
        <v>0</v>
      </c>
      <c r="BI6941" s="230">
        <f>IF(N6941="nulová",J6941,0)</f>
        <v>0</v>
      </c>
      <c r="BJ6941" s="20" t="s">
        <v>23</v>
      </c>
      <c r="BK6941" s="230">
        <f>ROUND(I6941*H6941,2)</f>
        <v>0</v>
      </c>
      <c r="BL6941" s="20" t="s">
        <v>462</v>
      </c>
      <c r="BM6941" s="229" t="s">
        <v>6403</v>
      </c>
    </row>
    <row r="6942" s="2" customFormat="1">
      <c r="A6942" s="42"/>
      <c r="B6942" s="43"/>
      <c r="C6942" s="44"/>
      <c r="D6942" s="238" t="s">
        <v>3418</v>
      </c>
      <c r="E6942" s="44"/>
      <c r="F6942" s="290" t="s">
        <v>6404</v>
      </c>
      <c r="G6942" s="44"/>
      <c r="H6942" s="44"/>
      <c r="I6942" s="233"/>
      <c r="J6942" s="44"/>
      <c r="K6942" s="44"/>
      <c r="L6942" s="48"/>
      <c r="M6942" s="234"/>
      <c r="N6942" s="235"/>
      <c r="O6942" s="88"/>
      <c r="P6942" s="88"/>
      <c r="Q6942" s="88"/>
      <c r="R6942" s="88"/>
      <c r="S6942" s="88"/>
      <c r="T6942" s="89"/>
      <c r="U6942" s="42"/>
      <c r="V6942" s="42"/>
      <c r="W6942" s="42"/>
      <c r="X6942" s="42"/>
      <c r="Y6942" s="42"/>
      <c r="Z6942" s="42"/>
      <c r="AA6942" s="42"/>
      <c r="AB6942" s="42"/>
      <c r="AC6942" s="42"/>
      <c r="AD6942" s="42"/>
      <c r="AE6942" s="42"/>
      <c r="AT6942" s="20" t="s">
        <v>3418</v>
      </c>
      <c r="AU6942" s="20" t="s">
        <v>93</v>
      </c>
    </row>
    <row r="6943" s="2" customFormat="1" ht="21.75" customHeight="1">
      <c r="A6943" s="42"/>
      <c r="B6943" s="43"/>
      <c r="C6943" s="280" t="s">
        <v>6405</v>
      </c>
      <c r="D6943" s="280" t="s">
        <v>463</v>
      </c>
      <c r="E6943" s="281" t="s">
        <v>6406</v>
      </c>
      <c r="F6943" s="282" t="s">
        <v>6407</v>
      </c>
      <c r="G6943" s="283" t="s">
        <v>561</v>
      </c>
      <c r="H6943" s="284">
        <v>1</v>
      </c>
      <c r="I6943" s="285"/>
      <c r="J6943" s="286">
        <f>ROUND(I6943*H6943,2)</f>
        <v>0</v>
      </c>
      <c r="K6943" s="282" t="s">
        <v>1267</v>
      </c>
      <c r="L6943" s="287"/>
      <c r="M6943" s="288" t="s">
        <v>39</v>
      </c>
      <c r="N6943" s="289" t="s">
        <v>56</v>
      </c>
      <c r="O6943" s="88"/>
      <c r="P6943" s="227">
        <f>O6943*H6943</f>
        <v>0</v>
      </c>
      <c r="Q6943" s="227">
        <v>0.130421125</v>
      </c>
      <c r="R6943" s="227">
        <f>Q6943*H6943</f>
        <v>0.130421125</v>
      </c>
      <c r="S6943" s="227">
        <v>0</v>
      </c>
      <c r="T6943" s="228">
        <f>S6943*H6943</f>
        <v>0</v>
      </c>
      <c r="U6943" s="42"/>
      <c r="V6943" s="42"/>
      <c r="W6943" s="42"/>
      <c r="X6943" s="42"/>
      <c r="Y6943" s="42"/>
      <c r="Z6943" s="42"/>
      <c r="AA6943" s="42"/>
      <c r="AB6943" s="42"/>
      <c r="AC6943" s="42"/>
      <c r="AD6943" s="42"/>
      <c r="AE6943" s="42"/>
      <c r="AR6943" s="229" t="s">
        <v>660</v>
      </c>
      <c r="AT6943" s="229" t="s">
        <v>463</v>
      </c>
      <c r="AU6943" s="229" t="s">
        <v>93</v>
      </c>
      <c r="AY6943" s="20" t="s">
        <v>241</v>
      </c>
      <c r="BE6943" s="230">
        <f>IF(N6943="základní",J6943,0)</f>
        <v>0</v>
      </c>
      <c r="BF6943" s="230">
        <f>IF(N6943="snížená",J6943,0)</f>
        <v>0</v>
      </c>
      <c r="BG6943" s="230">
        <f>IF(N6943="zákl. přenesená",J6943,0)</f>
        <v>0</v>
      </c>
      <c r="BH6943" s="230">
        <f>IF(N6943="sníž. přenesená",J6943,0)</f>
        <v>0</v>
      </c>
      <c r="BI6943" s="230">
        <f>IF(N6943="nulová",J6943,0)</f>
        <v>0</v>
      </c>
      <c r="BJ6943" s="20" t="s">
        <v>23</v>
      </c>
      <c r="BK6943" s="230">
        <f>ROUND(I6943*H6943,2)</f>
        <v>0</v>
      </c>
      <c r="BL6943" s="20" t="s">
        <v>462</v>
      </c>
      <c r="BM6943" s="229" t="s">
        <v>6408</v>
      </c>
    </row>
    <row r="6944" s="2" customFormat="1">
      <c r="A6944" s="42"/>
      <c r="B6944" s="43"/>
      <c r="C6944" s="44"/>
      <c r="D6944" s="238" t="s">
        <v>3418</v>
      </c>
      <c r="E6944" s="44"/>
      <c r="F6944" s="290" t="s">
        <v>6409</v>
      </c>
      <c r="G6944" s="44"/>
      <c r="H6944" s="44"/>
      <c r="I6944" s="233"/>
      <c r="J6944" s="44"/>
      <c r="K6944" s="44"/>
      <c r="L6944" s="48"/>
      <c r="M6944" s="234"/>
      <c r="N6944" s="235"/>
      <c r="O6944" s="88"/>
      <c r="P6944" s="88"/>
      <c r="Q6944" s="88"/>
      <c r="R6944" s="88"/>
      <c r="S6944" s="88"/>
      <c r="T6944" s="89"/>
      <c r="U6944" s="42"/>
      <c r="V6944" s="42"/>
      <c r="W6944" s="42"/>
      <c r="X6944" s="42"/>
      <c r="Y6944" s="42"/>
      <c r="Z6944" s="42"/>
      <c r="AA6944" s="42"/>
      <c r="AB6944" s="42"/>
      <c r="AC6944" s="42"/>
      <c r="AD6944" s="42"/>
      <c r="AE6944" s="42"/>
      <c r="AT6944" s="20" t="s">
        <v>3418</v>
      </c>
      <c r="AU6944" s="20" t="s">
        <v>93</v>
      </c>
    </row>
    <row r="6945" s="2" customFormat="1" ht="16.5" customHeight="1">
      <c r="A6945" s="42"/>
      <c r="B6945" s="43"/>
      <c r="C6945" s="218" t="s">
        <v>6410</v>
      </c>
      <c r="D6945" s="218" t="s">
        <v>243</v>
      </c>
      <c r="E6945" s="219" t="s">
        <v>6411</v>
      </c>
      <c r="F6945" s="220" t="s">
        <v>6412</v>
      </c>
      <c r="G6945" s="221" t="s">
        <v>561</v>
      </c>
      <c r="H6945" s="222">
        <v>3</v>
      </c>
      <c r="I6945" s="223"/>
      <c r="J6945" s="224">
        <f>ROUND(I6945*H6945,2)</f>
        <v>0</v>
      </c>
      <c r="K6945" s="220" t="s">
        <v>247</v>
      </c>
      <c r="L6945" s="48"/>
      <c r="M6945" s="225" t="s">
        <v>39</v>
      </c>
      <c r="N6945" s="226" t="s">
        <v>56</v>
      </c>
      <c r="O6945" s="88"/>
      <c r="P6945" s="227">
        <f>O6945*H6945</f>
        <v>0</v>
      </c>
      <c r="Q6945" s="227">
        <v>0</v>
      </c>
      <c r="R6945" s="227">
        <f>Q6945*H6945</f>
        <v>0</v>
      </c>
      <c r="S6945" s="227">
        <v>0</v>
      </c>
      <c r="T6945" s="228">
        <f>S6945*H6945</f>
        <v>0</v>
      </c>
      <c r="U6945" s="42"/>
      <c r="V6945" s="42"/>
      <c r="W6945" s="42"/>
      <c r="X6945" s="42"/>
      <c r="Y6945" s="42"/>
      <c r="Z6945" s="42"/>
      <c r="AA6945" s="42"/>
      <c r="AB6945" s="42"/>
      <c r="AC6945" s="42"/>
      <c r="AD6945" s="42"/>
      <c r="AE6945" s="42"/>
      <c r="AR6945" s="229" t="s">
        <v>462</v>
      </c>
      <c r="AT6945" s="229" t="s">
        <v>243</v>
      </c>
      <c r="AU6945" s="229" t="s">
        <v>93</v>
      </c>
      <c r="AY6945" s="20" t="s">
        <v>241</v>
      </c>
      <c r="BE6945" s="230">
        <f>IF(N6945="základní",J6945,0)</f>
        <v>0</v>
      </c>
      <c r="BF6945" s="230">
        <f>IF(N6945="snížená",J6945,0)</f>
        <v>0</v>
      </c>
      <c r="BG6945" s="230">
        <f>IF(N6945="zákl. přenesená",J6945,0)</f>
        <v>0</v>
      </c>
      <c r="BH6945" s="230">
        <f>IF(N6945="sníž. přenesená",J6945,0)</f>
        <v>0</v>
      </c>
      <c r="BI6945" s="230">
        <f>IF(N6945="nulová",J6945,0)</f>
        <v>0</v>
      </c>
      <c r="BJ6945" s="20" t="s">
        <v>23</v>
      </c>
      <c r="BK6945" s="230">
        <f>ROUND(I6945*H6945,2)</f>
        <v>0</v>
      </c>
      <c r="BL6945" s="20" t="s">
        <v>462</v>
      </c>
      <c r="BM6945" s="229" t="s">
        <v>6413</v>
      </c>
    </row>
    <row r="6946" s="2" customFormat="1">
      <c r="A6946" s="42"/>
      <c r="B6946" s="43"/>
      <c r="C6946" s="44"/>
      <c r="D6946" s="231" t="s">
        <v>250</v>
      </c>
      <c r="E6946" s="44"/>
      <c r="F6946" s="232" t="s">
        <v>6414</v>
      </c>
      <c r="G6946" s="44"/>
      <c r="H6946" s="44"/>
      <c r="I6946" s="233"/>
      <c r="J6946" s="44"/>
      <c r="K6946" s="44"/>
      <c r="L6946" s="48"/>
      <c r="M6946" s="234"/>
      <c r="N6946" s="235"/>
      <c r="O6946" s="88"/>
      <c r="P6946" s="88"/>
      <c r="Q6946" s="88"/>
      <c r="R6946" s="88"/>
      <c r="S6946" s="88"/>
      <c r="T6946" s="89"/>
      <c r="U6946" s="42"/>
      <c r="V6946" s="42"/>
      <c r="W6946" s="42"/>
      <c r="X6946" s="42"/>
      <c r="Y6946" s="42"/>
      <c r="Z6946" s="42"/>
      <c r="AA6946" s="42"/>
      <c r="AB6946" s="42"/>
      <c r="AC6946" s="42"/>
      <c r="AD6946" s="42"/>
      <c r="AE6946" s="42"/>
      <c r="AT6946" s="20" t="s">
        <v>250</v>
      </c>
      <c r="AU6946" s="20" t="s">
        <v>93</v>
      </c>
    </row>
    <row r="6947" s="13" customFormat="1">
      <c r="A6947" s="13"/>
      <c r="B6947" s="236"/>
      <c r="C6947" s="237"/>
      <c r="D6947" s="238" t="s">
        <v>252</v>
      </c>
      <c r="E6947" s="239" t="s">
        <v>39</v>
      </c>
      <c r="F6947" s="240" t="s">
        <v>2852</v>
      </c>
      <c r="G6947" s="237"/>
      <c r="H6947" s="239" t="s">
        <v>39</v>
      </c>
      <c r="I6947" s="241"/>
      <c r="J6947" s="237"/>
      <c r="K6947" s="237"/>
      <c r="L6947" s="242"/>
      <c r="M6947" s="243"/>
      <c r="N6947" s="244"/>
      <c r="O6947" s="244"/>
      <c r="P6947" s="244"/>
      <c r="Q6947" s="244"/>
      <c r="R6947" s="244"/>
      <c r="S6947" s="244"/>
      <c r="T6947" s="245"/>
      <c r="U6947" s="13"/>
      <c r="V6947" s="13"/>
      <c r="W6947" s="13"/>
      <c r="X6947" s="13"/>
      <c r="Y6947" s="13"/>
      <c r="Z6947" s="13"/>
      <c r="AA6947" s="13"/>
      <c r="AB6947" s="13"/>
      <c r="AC6947" s="13"/>
      <c r="AD6947" s="13"/>
      <c r="AE6947" s="13"/>
      <c r="AT6947" s="246" t="s">
        <v>252</v>
      </c>
      <c r="AU6947" s="246" t="s">
        <v>93</v>
      </c>
      <c r="AV6947" s="13" t="s">
        <v>23</v>
      </c>
      <c r="AW6947" s="13" t="s">
        <v>46</v>
      </c>
      <c r="AX6947" s="13" t="s">
        <v>85</v>
      </c>
      <c r="AY6947" s="246" t="s">
        <v>241</v>
      </c>
    </row>
    <row r="6948" s="14" customFormat="1">
      <c r="A6948" s="14"/>
      <c r="B6948" s="247"/>
      <c r="C6948" s="248"/>
      <c r="D6948" s="238" t="s">
        <v>252</v>
      </c>
      <c r="E6948" s="249" t="s">
        <v>39</v>
      </c>
      <c r="F6948" s="250" t="s">
        <v>6415</v>
      </c>
      <c r="G6948" s="248"/>
      <c r="H6948" s="251">
        <v>1</v>
      </c>
      <c r="I6948" s="252"/>
      <c r="J6948" s="248"/>
      <c r="K6948" s="248"/>
      <c r="L6948" s="253"/>
      <c r="M6948" s="254"/>
      <c r="N6948" s="255"/>
      <c r="O6948" s="255"/>
      <c r="P6948" s="255"/>
      <c r="Q6948" s="255"/>
      <c r="R6948" s="255"/>
      <c r="S6948" s="255"/>
      <c r="T6948" s="256"/>
      <c r="U6948" s="14"/>
      <c r="V6948" s="14"/>
      <c r="W6948" s="14"/>
      <c r="X6948" s="14"/>
      <c r="Y6948" s="14"/>
      <c r="Z6948" s="14"/>
      <c r="AA6948" s="14"/>
      <c r="AB6948" s="14"/>
      <c r="AC6948" s="14"/>
      <c r="AD6948" s="14"/>
      <c r="AE6948" s="14"/>
      <c r="AT6948" s="257" t="s">
        <v>252</v>
      </c>
      <c r="AU6948" s="257" t="s">
        <v>93</v>
      </c>
      <c r="AV6948" s="14" t="s">
        <v>93</v>
      </c>
      <c r="AW6948" s="14" t="s">
        <v>46</v>
      </c>
      <c r="AX6948" s="14" t="s">
        <v>85</v>
      </c>
      <c r="AY6948" s="257" t="s">
        <v>241</v>
      </c>
    </row>
    <row r="6949" s="14" customFormat="1">
      <c r="A6949" s="14"/>
      <c r="B6949" s="247"/>
      <c r="C6949" s="248"/>
      <c r="D6949" s="238" t="s">
        <v>252</v>
      </c>
      <c r="E6949" s="249" t="s">
        <v>39</v>
      </c>
      <c r="F6949" s="250" t="s">
        <v>6416</v>
      </c>
      <c r="G6949" s="248"/>
      <c r="H6949" s="251">
        <v>1</v>
      </c>
      <c r="I6949" s="252"/>
      <c r="J6949" s="248"/>
      <c r="K6949" s="248"/>
      <c r="L6949" s="253"/>
      <c r="M6949" s="254"/>
      <c r="N6949" s="255"/>
      <c r="O6949" s="255"/>
      <c r="P6949" s="255"/>
      <c r="Q6949" s="255"/>
      <c r="R6949" s="255"/>
      <c r="S6949" s="255"/>
      <c r="T6949" s="256"/>
      <c r="U6949" s="14"/>
      <c r="V6949" s="14"/>
      <c r="W6949" s="14"/>
      <c r="X6949" s="14"/>
      <c r="Y6949" s="14"/>
      <c r="Z6949" s="14"/>
      <c r="AA6949" s="14"/>
      <c r="AB6949" s="14"/>
      <c r="AC6949" s="14"/>
      <c r="AD6949" s="14"/>
      <c r="AE6949" s="14"/>
      <c r="AT6949" s="257" t="s">
        <v>252</v>
      </c>
      <c r="AU6949" s="257" t="s">
        <v>93</v>
      </c>
      <c r="AV6949" s="14" t="s">
        <v>93</v>
      </c>
      <c r="AW6949" s="14" t="s">
        <v>46</v>
      </c>
      <c r="AX6949" s="14" t="s">
        <v>85</v>
      </c>
      <c r="AY6949" s="257" t="s">
        <v>241</v>
      </c>
    </row>
    <row r="6950" s="14" customFormat="1">
      <c r="A6950" s="14"/>
      <c r="B6950" s="247"/>
      <c r="C6950" s="248"/>
      <c r="D6950" s="238" t="s">
        <v>252</v>
      </c>
      <c r="E6950" s="249" t="s">
        <v>39</v>
      </c>
      <c r="F6950" s="250" t="s">
        <v>6417</v>
      </c>
      <c r="G6950" s="248"/>
      <c r="H6950" s="251">
        <v>1</v>
      </c>
      <c r="I6950" s="252"/>
      <c r="J6950" s="248"/>
      <c r="K6950" s="248"/>
      <c r="L6950" s="253"/>
      <c r="M6950" s="254"/>
      <c r="N6950" s="255"/>
      <c r="O6950" s="255"/>
      <c r="P6950" s="255"/>
      <c r="Q6950" s="255"/>
      <c r="R6950" s="255"/>
      <c r="S6950" s="255"/>
      <c r="T6950" s="256"/>
      <c r="U6950" s="14"/>
      <c r="V6950" s="14"/>
      <c r="W6950" s="14"/>
      <c r="X6950" s="14"/>
      <c r="Y6950" s="14"/>
      <c r="Z6950" s="14"/>
      <c r="AA6950" s="14"/>
      <c r="AB6950" s="14"/>
      <c r="AC6950" s="14"/>
      <c r="AD6950" s="14"/>
      <c r="AE6950" s="14"/>
      <c r="AT6950" s="257" t="s">
        <v>252</v>
      </c>
      <c r="AU6950" s="257" t="s">
        <v>93</v>
      </c>
      <c r="AV6950" s="14" t="s">
        <v>93</v>
      </c>
      <c r="AW6950" s="14" t="s">
        <v>46</v>
      </c>
      <c r="AX6950" s="14" t="s">
        <v>85</v>
      </c>
      <c r="AY6950" s="257" t="s">
        <v>241</v>
      </c>
    </row>
    <row r="6951" s="15" customFormat="1">
      <c r="A6951" s="15"/>
      <c r="B6951" s="258"/>
      <c r="C6951" s="259"/>
      <c r="D6951" s="238" t="s">
        <v>252</v>
      </c>
      <c r="E6951" s="260" t="s">
        <v>39</v>
      </c>
      <c r="F6951" s="261" t="s">
        <v>274</v>
      </c>
      <c r="G6951" s="259"/>
      <c r="H6951" s="262">
        <v>3</v>
      </c>
      <c r="I6951" s="263"/>
      <c r="J6951" s="259"/>
      <c r="K6951" s="259"/>
      <c r="L6951" s="264"/>
      <c r="M6951" s="265"/>
      <c r="N6951" s="266"/>
      <c r="O6951" s="266"/>
      <c r="P6951" s="266"/>
      <c r="Q6951" s="266"/>
      <c r="R6951" s="266"/>
      <c r="S6951" s="266"/>
      <c r="T6951" s="267"/>
      <c r="U6951" s="15"/>
      <c r="V6951" s="15"/>
      <c r="W6951" s="15"/>
      <c r="X6951" s="15"/>
      <c r="Y6951" s="15"/>
      <c r="Z6951" s="15"/>
      <c r="AA6951" s="15"/>
      <c r="AB6951" s="15"/>
      <c r="AC6951" s="15"/>
      <c r="AD6951" s="15"/>
      <c r="AE6951" s="15"/>
      <c r="AT6951" s="268" t="s">
        <v>252</v>
      </c>
      <c r="AU6951" s="268" t="s">
        <v>93</v>
      </c>
      <c r="AV6951" s="15" t="s">
        <v>248</v>
      </c>
      <c r="AW6951" s="15" t="s">
        <v>46</v>
      </c>
      <c r="AX6951" s="15" t="s">
        <v>23</v>
      </c>
      <c r="AY6951" s="268" t="s">
        <v>241</v>
      </c>
    </row>
    <row r="6952" s="2" customFormat="1" ht="24.15" customHeight="1">
      <c r="A6952" s="42"/>
      <c r="B6952" s="43"/>
      <c r="C6952" s="280" t="s">
        <v>6418</v>
      </c>
      <c r="D6952" s="280" t="s">
        <v>463</v>
      </c>
      <c r="E6952" s="281" t="s">
        <v>6419</v>
      </c>
      <c r="F6952" s="282" t="s">
        <v>6420</v>
      </c>
      <c r="G6952" s="283" t="s">
        <v>561</v>
      </c>
      <c r="H6952" s="284">
        <v>1</v>
      </c>
      <c r="I6952" s="285"/>
      <c r="J6952" s="286">
        <f>ROUND(I6952*H6952,2)</f>
        <v>0</v>
      </c>
      <c r="K6952" s="282" t="s">
        <v>1267</v>
      </c>
      <c r="L6952" s="287"/>
      <c r="M6952" s="288" t="s">
        <v>39</v>
      </c>
      <c r="N6952" s="289" t="s">
        <v>56</v>
      </c>
      <c r="O6952" s="88"/>
      <c r="P6952" s="227">
        <f>O6952*H6952</f>
        <v>0</v>
      </c>
      <c r="Q6952" s="227">
        <v>0.25866400000000001</v>
      </c>
      <c r="R6952" s="227">
        <f>Q6952*H6952</f>
        <v>0.25866400000000001</v>
      </c>
      <c r="S6952" s="227">
        <v>0</v>
      </c>
      <c r="T6952" s="228">
        <f>S6952*H6952</f>
        <v>0</v>
      </c>
      <c r="U6952" s="42"/>
      <c r="V6952" s="42"/>
      <c r="W6952" s="42"/>
      <c r="X6952" s="42"/>
      <c r="Y6952" s="42"/>
      <c r="Z6952" s="42"/>
      <c r="AA6952" s="42"/>
      <c r="AB6952" s="42"/>
      <c r="AC6952" s="42"/>
      <c r="AD6952" s="42"/>
      <c r="AE6952" s="42"/>
      <c r="AR6952" s="229" t="s">
        <v>660</v>
      </c>
      <c r="AT6952" s="229" t="s">
        <v>463</v>
      </c>
      <c r="AU6952" s="229" t="s">
        <v>93</v>
      </c>
      <c r="AY6952" s="20" t="s">
        <v>241</v>
      </c>
      <c r="BE6952" s="230">
        <f>IF(N6952="základní",J6952,0)</f>
        <v>0</v>
      </c>
      <c r="BF6952" s="230">
        <f>IF(N6952="snížená",J6952,0)</f>
        <v>0</v>
      </c>
      <c r="BG6952" s="230">
        <f>IF(N6952="zákl. přenesená",J6952,0)</f>
        <v>0</v>
      </c>
      <c r="BH6952" s="230">
        <f>IF(N6952="sníž. přenesená",J6952,0)</f>
        <v>0</v>
      </c>
      <c r="BI6952" s="230">
        <f>IF(N6952="nulová",J6952,0)</f>
        <v>0</v>
      </c>
      <c r="BJ6952" s="20" t="s">
        <v>23</v>
      </c>
      <c r="BK6952" s="230">
        <f>ROUND(I6952*H6952,2)</f>
        <v>0</v>
      </c>
      <c r="BL6952" s="20" t="s">
        <v>462</v>
      </c>
      <c r="BM6952" s="229" t="s">
        <v>6421</v>
      </c>
    </row>
    <row r="6953" s="2" customFormat="1">
      <c r="A6953" s="42"/>
      <c r="B6953" s="43"/>
      <c r="C6953" s="44"/>
      <c r="D6953" s="238" t="s">
        <v>3418</v>
      </c>
      <c r="E6953" s="44"/>
      <c r="F6953" s="290" t="s">
        <v>6404</v>
      </c>
      <c r="G6953" s="44"/>
      <c r="H6953" s="44"/>
      <c r="I6953" s="233"/>
      <c r="J6953" s="44"/>
      <c r="K6953" s="44"/>
      <c r="L6953" s="48"/>
      <c r="M6953" s="234"/>
      <c r="N6953" s="235"/>
      <c r="O6953" s="88"/>
      <c r="P6953" s="88"/>
      <c r="Q6953" s="88"/>
      <c r="R6953" s="88"/>
      <c r="S6953" s="88"/>
      <c r="T6953" s="89"/>
      <c r="U6953" s="42"/>
      <c r="V6953" s="42"/>
      <c r="W6953" s="42"/>
      <c r="X6953" s="42"/>
      <c r="Y6953" s="42"/>
      <c r="Z6953" s="42"/>
      <c r="AA6953" s="42"/>
      <c r="AB6953" s="42"/>
      <c r="AC6953" s="42"/>
      <c r="AD6953" s="42"/>
      <c r="AE6953" s="42"/>
      <c r="AT6953" s="20" t="s">
        <v>3418</v>
      </c>
      <c r="AU6953" s="20" t="s">
        <v>93</v>
      </c>
    </row>
    <row r="6954" s="2" customFormat="1" ht="24.15" customHeight="1">
      <c r="A6954" s="42"/>
      <c r="B6954" s="43"/>
      <c r="C6954" s="280" t="s">
        <v>6422</v>
      </c>
      <c r="D6954" s="280" t="s">
        <v>463</v>
      </c>
      <c r="E6954" s="281" t="s">
        <v>6423</v>
      </c>
      <c r="F6954" s="282" t="s">
        <v>6424</v>
      </c>
      <c r="G6954" s="283" t="s">
        <v>561</v>
      </c>
      <c r="H6954" s="284">
        <v>1</v>
      </c>
      <c r="I6954" s="285"/>
      <c r="J6954" s="286">
        <f>ROUND(I6954*H6954,2)</f>
        <v>0</v>
      </c>
      <c r="K6954" s="282" t="s">
        <v>1267</v>
      </c>
      <c r="L6954" s="287"/>
      <c r="M6954" s="288" t="s">
        <v>39</v>
      </c>
      <c r="N6954" s="289" t="s">
        <v>56</v>
      </c>
      <c r="O6954" s="88"/>
      <c r="P6954" s="227">
        <f>O6954*H6954</f>
        <v>0</v>
      </c>
      <c r="Q6954" s="227">
        <v>0.23951900000000001</v>
      </c>
      <c r="R6954" s="227">
        <f>Q6954*H6954</f>
        <v>0.23951900000000001</v>
      </c>
      <c r="S6954" s="227">
        <v>0</v>
      </c>
      <c r="T6954" s="228">
        <f>S6954*H6954</f>
        <v>0</v>
      </c>
      <c r="U6954" s="42"/>
      <c r="V6954" s="42"/>
      <c r="W6954" s="42"/>
      <c r="X6954" s="42"/>
      <c r="Y6954" s="42"/>
      <c r="Z6954" s="42"/>
      <c r="AA6954" s="42"/>
      <c r="AB6954" s="42"/>
      <c r="AC6954" s="42"/>
      <c r="AD6954" s="42"/>
      <c r="AE6954" s="42"/>
      <c r="AR6954" s="229" t="s">
        <v>660</v>
      </c>
      <c r="AT6954" s="229" t="s">
        <v>463</v>
      </c>
      <c r="AU6954" s="229" t="s">
        <v>93</v>
      </c>
      <c r="AY6954" s="20" t="s">
        <v>241</v>
      </c>
      <c r="BE6954" s="230">
        <f>IF(N6954="základní",J6954,0)</f>
        <v>0</v>
      </c>
      <c r="BF6954" s="230">
        <f>IF(N6954="snížená",J6954,0)</f>
        <v>0</v>
      </c>
      <c r="BG6954" s="230">
        <f>IF(N6954="zákl. přenesená",J6954,0)</f>
        <v>0</v>
      </c>
      <c r="BH6954" s="230">
        <f>IF(N6954="sníž. přenesená",J6954,0)</f>
        <v>0</v>
      </c>
      <c r="BI6954" s="230">
        <f>IF(N6954="nulová",J6954,0)</f>
        <v>0</v>
      </c>
      <c r="BJ6954" s="20" t="s">
        <v>23</v>
      </c>
      <c r="BK6954" s="230">
        <f>ROUND(I6954*H6954,2)</f>
        <v>0</v>
      </c>
      <c r="BL6954" s="20" t="s">
        <v>462</v>
      </c>
      <c r="BM6954" s="229" t="s">
        <v>6425</v>
      </c>
    </row>
    <row r="6955" s="2" customFormat="1">
      <c r="A6955" s="42"/>
      <c r="B6955" s="43"/>
      <c r="C6955" s="44"/>
      <c r="D6955" s="238" t="s">
        <v>3418</v>
      </c>
      <c r="E6955" s="44"/>
      <c r="F6955" s="290" t="s">
        <v>6404</v>
      </c>
      <c r="G6955" s="44"/>
      <c r="H6955" s="44"/>
      <c r="I6955" s="233"/>
      <c r="J6955" s="44"/>
      <c r="K6955" s="44"/>
      <c r="L6955" s="48"/>
      <c r="M6955" s="234"/>
      <c r="N6955" s="235"/>
      <c r="O6955" s="88"/>
      <c r="P6955" s="88"/>
      <c r="Q6955" s="88"/>
      <c r="R6955" s="88"/>
      <c r="S6955" s="88"/>
      <c r="T6955" s="89"/>
      <c r="U6955" s="42"/>
      <c r="V6955" s="42"/>
      <c r="W6955" s="42"/>
      <c r="X6955" s="42"/>
      <c r="Y6955" s="42"/>
      <c r="Z6955" s="42"/>
      <c r="AA6955" s="42"/>
      <c r="AB6955" s="42"/>
      <c r="AC6955" s="42"/>
      <c r="AD6955" s="42"/>
      <c r="AE6955" s="42"/>
      <c r="AT6955" s="20" t="s">
        <v>3418</v>
      </c>
      <c r="AU6955" s="20" t="s">
        <v>93</v>
      </c>
    </row>
    <row r="6956" s="2" customFormat="1" ht="24.15" customHeight="1">
      <c r="A6956" s="42"/>
      <c r="B6956" s="43"/>
      <c r="C6956" s="280" t="s">
        <v>6426</v>
      </c>
      <c r="D6956" s="280" t="s">
        <v>463</v>
      </c>
      <c r="E6956" s="281" t="s">
        <v>6427</v>
      </c>
      <c r="F6956" s="282" t="s">
        <v>6428</v>
      </c>
      <c r="G6956" s="283" t="s">
        <v>561</v>
      </c>
      <c r="H6956" s="284">
        <v>1</v>
      </c>
      <c r="I6956" s="285"/>
      <c r="J6956" s="286">
        <f>ROUND(I6956*H6956,2)</f>
        <v>0</v>
      </c>
      <c r="K6956" s="282" t="s">
        <v>1267</v>
      </c>
      <c r="L6956" s="287"/>
      <c r="M6956" s="288" t="s">
        <v>39</v>
      </c>
      <c r="N6956" s="289" t="s">
        <v>56</v>
      </c>
      <c r="O6956" s="88"/>
      <c r="P6956" s="227">
        <f>O6956*H6956</f>
        <v>0</v>
      </c>
      <c r="Q6956" s="227">
        <v>0.1950355</v>
      </c>
      <c r="R6956" s="227">
        <f>Q6956*H6956</f>
        <v>0.1950355</v>
      </c>
      <c r="S6956" s="227">
        <v>0</v>
      </c>
      <c r="T6956" s="228">
        <f>S6956*H6956</f>
        <v>0</v>
      </c>
      <c r="U6956" s="42"/>
      <c r="V6956" s="42"/>
      <c r="W6956" s="42"/>
      <c r="X6956" s="42"/>
      <c r="Y6956" s="42"/>
      <c r="Z6956" s="42"/>
      <c r="AA6956" s="42"/>
      <c r="AB6956" s="42"/>
      <c r="AC6956" s="42"/>
      <c r="AD6956" s="42"/>
      <c r="AE6956" s="42"/>
      <c r="AR6956" s="229" t="s">
        <v>660</v>
      </c>
      <c r="AT6956" s="229" t="s">
        <v>463</v>
      </c>
      <c r="AU6956" s="229" t="s">
        <v>93</v>
      </c>
      <c r="AY6956" s="20" t="s">
        <v>241</v>
      </c>
      <c r="BE6956" s="230">
        <f>IF(N6956="základní",J6956,0)</f>
        <v>0</v>
      </c>
      <c r="BF6956" s="230">
        <f>IF(N6956="snížená",J6956,0)</f>
        <v>0</v>
      </c>
      <c r="BG6956" s="230">
        <f>IF(N6956="zákl. přenesená",J6956,0)</f>
        <v>0</v>
      </c>
      <c r="BH6956" s="230">
        <f>IF(N6956="sníž. přenesená",J6956,0)</f>
        <v>0</v>
      </c>
      <c r="BI6956" s="230">
        <f>IF(N6956="nulová",J6956,0)</f>
        <v>0</v>
      </c>
      <c r="BJ6956" s="20" t="s">
        <v>23</v>
      </c>
      <c r="BK6956" s="230">
        <f>ROUND(I6956*H6956,2)</f>
        <v>0</v>
      </c>
      <c r="BL6956" s="20" t="s">
        <v>462</v>
      </c>
      <c r="BM6956" s="229" t="s">
        <v>6429</v>
      </c>
    </row>
    <row r="6957" s="2" customFormat="1">
      <c r="A6957" s="42"/>
      <c r="B6957" s="43"/>
      <c r="C6957" s="44"/>
      <c r="D6957" s="238" t="s">
        <v>3418</v>
      </c>
      <c r="E6957" s="44"/>
      <c r="F6957" s="290" t="s">
        <v>6409</v>
      </c>
      <c r="G6957" s="44"/>
      <c r="H6957" s="44"/>
      <c r="I6957" s="233"/>
      <c r="J6957" s="44"/>
      <c r="K6957" s="44"/>
      <c r="L6957" s="48"/>
      <c r="M6957" s="234"/>
      <c r="N6957" s="235"/>
      <c r="O6957" s="88"/>
      <c r="P6957" s="88"/>
      <c r="Q6957" s="88"/>
      <c r="R6957" s="88"/>
      <c r="S6957" s="88"/>
      <c r="T6957" s="89"/>
      <c r="U6957" s="42"/>
      <c r="V6957" s="42"/>
      <c r="W6957" s="42"/>
      <c r="X6957" s="42"/>
      <c r="Y6957" s="42"/>
      <c r="Z6957" s="42"/>
      <c r="AA6957" s="42"/>
      <c r="AB6957" s="42"/>
      <c r="AC6957" s="42"/>
      <c r="AD6957" s="42"/>
      <c r="AE6957" s="42"/>
      <c r="AT6957" s="20" t="s">
        <v>3418</v>
      </c>
      <c r="AU6957" s="20" t="s">
        <v>93</v>
      </c>
    </row>
    <row r="6958" s="2" customFormat="1" ht="16.5" customHeight="1">
      <c r="A6958" s="42"/>
      <c r="B6958" s="43"/>
      <c r="C6958" s="218" t="s">
        <v>6430</v>
      </c>
      <c r="D6958" s="218" t="s">
        <v>243</v>
      </c>
      <c r="E6958" s="219" t="s">
        <v>6431</v>
      </c>
      <c r="F6958" s="220" t="s">
        <v>6432</v>
      </c>
      <c r="G6958" s="221" t="s">
        <v>561</v>
      </c>
      <c r="H6958" s="222">
        <v>1</v>
      </c>
      <c r="I6958" s="223"/>
      <c r="J6958" s="224">
        <f>ROUND(I6958*H6958,2)</f>
        <v>0</v>
      </c>
      <c r="K6958" s="220" t="s">
        <v>247</v>
      </c>
      <c r="L6958" s="48"/>
      <c r="M6958" s="225" t="s">
        <v>39</v>
      </c>
      <c r="N6958" s="226" t="s">
        <v>56</v>
      </c>
      <c r="O6958" s="88"/>
      <c r="P6958" s="227">
        <f>O6958*H6958</f>
        <v>0</v>
      </c>
      <c r="Q6958" s="227">
        <v>0</v>
      </c>
      <c r="R6958" s="227">
        <f>Q6958*H6958</f>
        <v>0</v>
      </c>
      <c r="S6958" s="227">
        <v>0</v>
      </c>
      <c r="T6958" s="228">
        <f>S6958*H6958</f>
        <v>0</v>
      </c>
      <c r="U6958" s="42"/>
      <c r="V6958" s="42"/>
      <c r="W6958" s="42"/>
      <c r="X6958" s="42"/>
      <c r="Y6958" s="42"/>
      <c r="Z6958" s="42"/>
      <c r="AA6958" s="42"/>
      <c r="AB6958" s="42"/>
      <c r="AC6958" s="42"/>
      <c r="AD6958" s="42"/>
      <c r="AE6958" s="42"/>
      <c r="AR6958" s="229" t="s">
        <v>462</v>
      </c>
      <c r="AT6958" s="229" t="s">
        <v>243</v>
      </c>
      <c r="AU6958" s="229" t="s">
        <v>93</v>
      </c>
      <c r="AY6958" s="20" t="s">
        <v>241</v>
      </c>
      <c r="BE6958" s="230">
        <f>IF(N6958="základní",J6958,0)</f>
        <v>0</v>
      </c>
      <c r="BF6958" s="230">
        <f>IF(N6958="snížená",J6958,0)</f>
        <v>0</v>
      </c>
      <c r="BG6958" s="230">
        <f>IF(N6958="zákl. přenesená",J6958,0)</f>
        <v>0</v>
      </c>
      <c r="BH6958" s="230">
        <f>IF(N6958="sníž. přenesená",J6958,0)</f>
        <v>0</v>
      </c>
      <c r="BI6958" s="230">
        <f>IF(N6958="nulová",J6958,0)</f>
        <v>0</v>
      </c>
      <c r="BJ6958" s="20" t="s">
        <v>23</v>
      </c>
      <c r="BK6958" s="230">
        <f>ROUND(I6958*H6958,2)</f>
        <v>0</v>
      </c>
      <c r="BL6958" s="20" t="s">
        <v>462</v>
      </c>
      <c r="BM6958" s="229" t="s">
        <v>6433</v>
      </c>
    </row>
    <row r="6959" s="2" customFormat="1">
      <c r="A6959" s="42"/>
      <c r="B6959" s="43"/>
      <c r="C6959" s="44"/>
      <c r="D6959" s="231" t="s">
        <v>250</v>
      </c>
      <c r="E6959" s="44"/>
      <c r="F6959" s="232" t="s">
        <v>6434</v>
      </c>
      <c r="G6959" s="44"/>
      <c r="H6959" s="44"/>
      <c r="I6959" s="233"/>
      <c r="J6959" s="44"/>
      <c r="K6959" s="44"/>
      <c r="L6959" s="48"/>
      <c r="M6959" s="234"/>
      <c r="N6959" s="235"/>
      <c r="O6959" s="88"/>
      <c r="P6959" s="88"/>
      <c r="Q6959" s="88"/>
      <c r="R6959" s="88"/>
      <c r="S6959" s="88"/>
      <c r="T6959" s="89"/>
      <c r="U6959" s="42"/>
      <c r="V6959" s="42"/>
      <c r="W6959" s="42"/>
      <c r="X6959" s="42"/>
      <c r="Y6959" s="42"/>
      <c r="Z6959" s="42"/>
      <c r="AA6959" s="42"/>
      <c r="AB6959" s="42"/>
      <c r="AC6959" s="42"/>
      <c r="AD6959" s="42"/>
      <c r="AE6959" s="42"/>
      <c r="AT6959" s="20" t="s">
        <v>250</v>
      </c>
      <c r="AU6959" s="20" t="s">
        <v>93</v>
      </c>
    </row>
    <row r="6960" s="13" customFormat="1">
      <c r="A6960" s="13"/>
      <c r="B6960" s="236"/>
      <c r="C6960" s="237"/>
      <c r="D6960" s="238" t="s">
        <v>252</v>
      </c>
      <c r="E6960" s="239" t="s">
        <v>39</v>
      </c>
      <c r="F6960" s="240" t="s">
        <v>2852</v>
      </c>
      <c r="G6960" s="237"/>
      <c r="H6960" s="239" t="s">
        <v>39</v>
      </c>
      <c r="I6960" s="241"/>
      <c r="J6960" s="237"/>
      <c r="K6960" s="237"/>
      <c r="L6960" s="242"/>
      <c r="M6960" s="243"/>
      <c r="N6960" s="244"/>
      <c r="O6960" s="244"/>
      <c r="P6960" s="244"/>
      <c r="Q6960" s="244"/>
      <c r="R6960" s="244"/>
      <c r="S6960" s="244"/>
      <c r="T6960" s="245"/>
      <c r="U6960" s="13"/>
      <c r="V6960" s="13"/>
      <c r="W6960" s="13"/>
      <c r="X6960" s="13"/>
      <c r="Y6960" s="13"/>
      <c r="Z6960" s="13"/>
      <c r="AA6960" s="13"/>
      <c r="AB6960" s="13"/>
      <c r="AC6960" s="13"/>
      <c r="AD6960" s="13"/>
      <c r="AE6960" s="13"/>
      <c r="AT6960" s="246" t="s">
        <v>252</v>
      </c>
      <c r="AU6960" s="246" t="s">
        <v>93</v>
      </c>
      <c r="AV6960" s="13" t="s">
        <v>23</v>
      </c>
      <c r="AW6960" s="13" t="s">
        <v>46</v>
      </c>
      <c r="AX6960" s="13" t="s">
        <v>85</v>
      </c>
      <c r="AY6960" s="246" t="s">
        <v>241</v>
      </c>
    </row>
    <row r="6961" s="14" customFormat="1">
      <c r="A6961" s="14"/>
      <c r="B6961" s="247"/>
      <c r="C6961" s="248"/>
      <c r="D6961" s="238" t="s">
        <v>252</v>
      </c>
      <c r="E6961" s="249" t="s">
        <v>39</v>
      </c>
      <c r="F6961" s="250" t="s">
        <v>6435</v>
      </c>
      <c r="G6961" s="248"/>
      <c r="H6961" s="251">
        <v>1</v>
      </c>
      <c r="I6961" s="252"/>
      <c r="J6961" s="248"/>
      <c r="K6961" s="248"/>
      <c r="L6961" s="253"/>
      <c r="M6961" s="254"/>
      <c r="N6961" s="255"/>
      <c r="O6961" s="255"/>
      <c r="P6961" s="255"/>
      <c r="Q6961" s="255"/>
      <c r="R6961" s="255"/>
      <c r="S6961" s="255"/>
      <c r="T6961" s="256"/>
      <c r="U6961" s="14"/>
      <c r="V6961" s="14"/>
      <c r="W6961" s="14"/>
      <c r="X6961" s="14"/>
      <c r="Y6961" s="14"/>
      <c r="Z6961" s="14"/>
      <c r="AA6961" s="14"/>
      <c r="AB6961" s="14"/>
      <c r="AC6961" s="14"/>
      <c r="AD6961" s="14"/>
      <c r="AE6961" s="14"/>
      <c r="AT6961" s="257" t="s">
        <v>252</v>
      </c>
      <c r="AU6961" s="257" t="s">
        <v>93</v>
      </c>
      <c r="AV6961" s="14" t="s">
        <v>93</v>
      </c>
      <c r="AW6961" s="14" t="s">
        <v>46</v>
      </c>
      <c r="AX6961" s="14" t="s">
        <v>23</v>
      </c>
      <c r="AY6961" s="257" t="s">
        <v>241</v>
      </c>
    </row>
    <row r="6962" s="2" customFormat="1" ht="16.5" customHeight="1">
      <c r="A6962" s="42"/>
      <c r="B6962" s="43"/>
      <c r="C6962" s="280" t="s">
        <v>6436</v>
      </c>
      <c r="D6962" s="280" t="s">
        <v>463</v>
      </c>
      <c r="E6962" s="281" t="s">
        <v>6437</v>
      </c>
      <c r="F6962" s="282" t="s">
        <v>6438</v>
      </c>
      <c r="G6962" s="283" t="s">
        <v>561</v>
      </c>
      <c r="H6962" s="284">
        <v>1</v>
      </c>
      <c r="I6962" s="285"/>
      <c r="J6962" s="286">
        <f>ROUND(I6962*H6962,2)</f>
        <v>0</v>
      </c>
      <c r="K6962" s="282" t="s">
        <v>1267</v>
      </c>
      <c r="L6962" s="287"/>
      <c r="M6962" s="288" t="s">
        <v>39</v>
      </c>
      <c r="N6962" s="289" t="s">
        <v>56</v>
      </c>
      <c r="O6962" s="88"/>
      <c r="P6962" s="227">
        <f>O6962*H6962</f>
        <v>0</v>
      </c>
      <c r="Q6962" s="227">
        <v>0.11</v>
      </c>
      <c r="R6962" s="227">
        <f>Q6962*H6962</f>
        <v>0.11</v>
      </c>
      <c r="S6962" s="227">
        <v>0</v>
      </c>
      <c r="T6962" s="228">
        <f>S6962*H6962</f>
        <v>0</v>
      </c>
      <c r="U6962" s="42"/>
      <c r="V6962" s="42"/>
      <c r="W6962" s="42"/>
      <c r="X6962" s="42"/>
      <c r="Y6962" s="42"/>
      <c r="Z6962" s="42"/>
      <c r="AA6962" s="42"/>
      <c r="AB6962" s="42"/>
      <c r="AC6962" s="42"/>
      <c r="AD6962" s="42"/>
      <c r="AE6962" s="42"/>
      <c r="AR6962" s="229" t="s">
        <v>660</v>
      </c>
      <c r="AT6962" s="229" t="s">
        <v>463</v>
      </c>
      <c r="AU6962" s="229" t="s">
        <v>93</v>
      </c>
      <c r="AY6962" s="20" t="s">
        <v>241</v>
      </c>
      <c r="BE6962" s="230">
        <f>IF(N6962="základní",J6962,0)</f>
        <v>0</v>
      </c>
      <c r="BF6962" s="230">
        <f>IF(N6962="snížená",J6962,0)</f>
        <v>0</v>
      </c>
      <c r="BG6962" s="230">
        <f>IF(N6962="zákl. přenesená",J6962,0)</f>
        <v>0</v>
      </c>
      <c r="BH6962" s="230">
        <f>IF(N6962="sníž. přenesená",J6962,0)</f>
        <v>0</v>
      </c>
      <c r="BI6962" s="230">
        <f>IF(N6962="nulová",J6962,0)</f>
        <v>0</v>
      </c>
      <c r="BJ6962" s="20" t="s">
        <v>23</v>
      </c>
      <c r="BK6962" s="230">
        <f>ROUND(I6962*H6962,2)</f>
        <v>0</v>
      </c>
      <c r="BL6962" s="20" t="s">
        <v>462</v>
      </c>
      <c r="BM6962" s="229" t="s">
        <v>6439</v>
      </c>
    </row>
    <row r="6963" s="2" customFormat="1">
      <c r="A6963" s="42"/>
      <c r="B6963" s="43"/>
      <c r="C6963" s="44"/>
      <c r="D6963" s="238" t="s">
        <v>3418</v>
      </c>
      <c r="E6963" s="44"/>
      <c r="F6963" s="290" t="s">
        <v>6440</v>
      </c>
      <c r="G6963" s="44"/>
      <c r="H6963" s="44"/>
      <c r="I6963" s="233"/>
      <c r="J6963" s="44"/>
      <c r="K6963" s="44"/>
      <c r="L6963" s="48"/>
      <c r="M6963" s="234"/>
      <c r="N6963" s="235"/>
      <c r="O6963" s="88"/>
      <c r="P6963" s="88"/>
      <c r="Q6963" s="88"/>
      <c r="R6963" s="88"/>
      <c r="S6963" s="88"/>
      <c r="T6963" s="89"/>
      <c r="U6963" s="42"/>
      <c r="V6963" s="42"/>
      <c r="W6963" s="42"/>
      <c r="X6963" s="42"/>
      <c r="Y6963" s="42"/>
      <c r="Z6963" s="42"/>
      <c r="AA6963" s="42"/>
      <c r="AB6963" s="42"/>
      <c r="AC6963" s="42"/>
      <c r="AD6963" s="42"/>
      <c r="AE6963" s="42"/>
      <c r="AT6963" s="20" t="s">
        <v>3418</v>
      </c>
      <c r="AU6963" s="20" t="s">
        <v>93</v>
      </c>
    </row>
    <row r="6964" s="2" customFormat="1" ht="21.75" customHeight="1">
      <c r="A6964" s="42"/>
      <c r="B6964" s="43"/>
      <c r="C6964" s="218" t="s">
        <v>6441</v>
      </c>
      <c r="D6964" s="218" t="s">
        <v>243</v>
      </c>
      <c r="E6964" s="219" t="s">
        <v>6442</v>
      </c>
      <c r="F6964" s="220" t="s">
        <v>6443</v>
      </c>
      <c r="G6964" s="221" t="s">
        <v>561</v>
      </c>
      <c r="H6964" s="222">
        <v>1</v>
      </c>
      <c r="I6964" s="223"/>
      <c r="J6964" s="224">
        <f>ROUND(I6964*H6964,2)</f>
        <v>0</v>
      </c>
      <c r="K6964" s="220" t="s">
        <v>247</v>
      </c>
      <c r="L6964" s="48"/>
      <c r="M6964" s="225" t="s">
        <v>39</v>
      </c>
      <c r="N6964" s="226" t="s">
        <v>56</v>
      </c>
      <c r="O6964" s="88"/>
      <c r="P6964" s="227">
        <f>O6964*H6964</f>
        <v>0</v>
      </c>
      <c r="Q6964" s="227">
        <v>0.00060999999999999997</v>
      </c>
      <c r="R6964" s="227">
        <f>Q6964*H6964</f>
        <v>0.00060999999999999997</v>
      </c>
      <c r="S6964" s="227">
        <v>0</v>
      </c>
      <c r="T6964" s="228">
        <f>S6964*H6964</f>
        <v>0</v>
      </c>
      <c r="U6964" s="42"/>
      <c r="V6964" s="42"/>
      <c r="W6964" s="42"/>
      <c r="X6964" s="42"/>
      <c r="Y6964" s="42"/>
      <c r="Z6964" s="42"/>
      <c r="AA6964" s="42"/>
      <c r="AB6964" s="42"/>
      <c r="AC6964" s="42"/>
      <c r="AD6964" s="42"/>
      <c r="AE6964" s="42"/>
      <c r="AR6964" s="229" t="s">
        <v>462</v>
      </c>
      <c r="AT6964" s="229" t="s">
        <v>243</v>
      </c>
      <c r="AU6964" s="229" t="s">
        <v>93</v>
      </c>
      <c r="AY6964" s="20" t="s">
        <v>241</v>
      </c>
      <c r="BE6964" s="230">
        <f>IF(N6964="základní",J6964,0)</f>
        <v>0</v>
      </c>
      <c r="BF6964" s="230">
        <f>IF(N6964="snížená",J6964,0)</f>
        <v>0</v>
      </c>
      <c r="BG6964" s="230">
        <f>IF(N6964="zákl. přenesená",J6964,0)</f>
        <v>0</v>
      </c>
      <c r="BH6964" s="230">
        <f>IF(N6964="sníž. přenesená",J6964,0)</f>
        <v>0</v>
      </c>
      <c r="BI6964" s="230">
        <f>IF(N6964="nulová",J6964,0)</f>
        <v>0</v>
      </c>
      <c r="BJ6964" s="20" t="s">
        <v>23</v>
      </c>
      <c r="BK6964" s="230">
        <f>ROUND(I6964*H6964,2)</f>
        <v>0</v>
      </c>
      <c r="BL6964" s="20" t="s">
        <v>462</v>
      </c>
      <c r="BM6964" s="229" t="s">
        <v>6444</v>
      </c>
    </row>
    <row r="6965" s="2" customFormat="1">
      <c r="A6965" s="42"/>
      <c r="B6965" s="43"/>
      <c r="C6965" s="44"/>
      <c r="D6965" s="231" t="s">
        <v>250</v>
      </c>
      <c r="E6965" s="44"/>
      <c r="F6965" s="232" t="s">
        <v>6445</v>
      </c>
      <c r="G6965" s="44"/>
      <c r="H6965" s="44"/>
      <c r="I6965" s="233"/>
      <c r="J6965" s="44"/>
      <c r="K6965" s="44"/>
      <c r="L6965" s="48"/>
      <c r="M6965" s="234"/>
      <c r="N6965" s="235"/>
      <c r="O6965" s="88"/>
      <c r="P6965" s="88"/>
      <c r="Q6965" s="88"/>
      <c r="R6965" s="88"/>
      <c r="S6965" s="88"/>
      <c r="T6965" s="89"/>
      <c r="U6965" s="42"/>
      <c r="V6965" s="42"/>
      <c r="W6965" s="42"/>
      <c r="X6965" s="42"/>
      <c r="Y6965" s="42"/>
      <c r="Z6965" s="42"/>
      <c r="AA6965" s="42"/>
      <c r="AB6965" s="42"/>
      <c r="AC6965" s="42"/>
      <c r="AD6965" s="42"/>
      <c r="AE6965" s="42"/>
      <c r="AT6965" s="20" t="s">
        <v>250</v>
      </c>
      <c r="AU6965" s="20" t="s">
        <v>93</v>
      </c>
    </row>
    <row r="6966" s="13" customFormat="1">
      <c r="A6966" s="13"/>
      <c r="B6966" s="236"/>
      <c r="C6966" s="237"/>
      <c r="D6966" s="238" t="s">
        <v>252</v>
      </c>
      <c r="E6966" s="239" t="s">
        <v>39</v>
      </c>
      <c r="F6966" s="240" t="s">
        <v>2852</v>
      </c>
      <c r="G6966" s="237"/>
      <c r="H6966" s="239" t="s">
        <v>39</v>
      </c>
      <c r="I6966" s="241"/>
      <c r="J6966" s="237"/>
      <c r="K6966" s="237"/>
      <c r="L6966" s="242"/>
      <c r="M6966" s="243"/>
      <c r="N6966" s="244"/>
      <c r="O6966" s="244"/>
      <c r="P6966" s="244"/>
      <c r="Q6966" s="244"/>
      <c r="R6966" s="244"/>
      <c r="S6966" s="244"/>
      <c r="T6966" s="245"/>
      <c r="U6966" s="13"/>
      <c r="V6966" s="13"/>
      <c r="W6966" s="13"/>
      <c r="X6966" s="13"/>
      <c r="Y6966" s="13"/>
      <c r="Z6966" s="13"/>
      <c r="AA6966" s="13"/>
      <c r="AB6966" s="13"/>
      <c r="AC6966" s="13"/>
      <c r="AD6966" s="13"/>
      <c r="AE6966" s="13"/>
      <c r="AT6966" s="246" t="s">
        <v>252</v>
      </c>
      <c r="AU6966" s="246" t="s">
        <v>93</v>
      </c>
      <c r="AV6966" s="13" t="s">
        <v>23</v>
      </c>
      <c r="AW6966" s="13" t="s">
        <v>46</v>
      </c>
      <c r="AX6966" s="13" t="s">
        <v>85</v>
      </c>
      <c r="AY6966" s="246" t="s">
        <v>241</v>
      </c>
    </row>
    <row r="6967" s="14" customFormat="1">
      <c r="A6967" s="14"/>
      <c r="B6967" s="247"/>
      <c r="C6967" s="248"/>
      <c r="D6967" s="238" t="s">
        <v>252</v>
      </c>
      <c r="E6967" s="249" t="s">
        <v>39</v>
      </c>
      <c r="F6967" s="250" t="s">
        <v>6446</v>
      </c>
      <c r="G6967" s="248"/>
      <c r="H6967" s="251">
        <v>1</v>
      </c>
      <c r="I6967" s="252"/>
      <c r="J6967" s="248"/>
      <c r="K6967" s="248"/>
      <c r="L6967" s="253"/>
      <c r="M6967" s="254"/>
      <c r="N6967" s="255"/>
      <c r="O6967" s="255"/>
      <c r="P6967" s="255"/>
      <c r="Q6967" s="255"/>
      <c r="R6967" s="255"/>
      <c r="S6967" s="255"/>
      <c r="T6967" s="256"/>
      <c r="U6967" s="14"/>
      <c r="V6967" s="14"/>
      <c r="W6967" s="14"/>
      <c r="X6967" s="14"/>
      <c r="Y6967" s="14"/>
      <c r="Z6967" s="14"/>
      <c r="AA6967" s="14"/>
      <c r="AB6967" s="14"/>
      <c r="AC6967" s="14"/>
      <c r="AD6967" s="14"/>
      <c r="AE6967" s="14"/>
      <c r="AT6967" s="257" t="s">
        <v>252</v>
      </c>
      <c r="AU6967" s="257" t="s">
        <v>93</v>
      </c>
      <c r="AV6967" s="14" t="s">
        <v>93</v>
      </c>
      <c r="AW6967" s="14" t="s">
        <v>46</v>
      </c>
      <c r="AX6967" s="14" t="s">
        <v>23</v>
      </c>
      <c r="AY6967" s="257" t="s">
        <v>241</v>
      </c>
    </row>
    <row r="6968" s="2" customFormat="1" ht="24.15" customHeight="1">
      <c r="A6968" s="42"/>
      <c r="B6968" s="43"/>
      <c r="C6968" s="280" t="s">
        <v>6447</v>
      </c>
      <c r="D6968" s="280" t="s">
        <v>463</v>
      </c>
      <c r="E6968" s="281" t="s">
        <v>6448</v>
      </c>
      <c r="F6968" s="282" t="s">
        <v>6449</v>
      </c>
      <c r="G6968" s="283" t="s">
        <v>561</v>
      </c>
      <c r="H6968" s="284">
        <v>1</v>
      </c>
      <c r="I6968" s="285"/>
      <c r="J6968" s="286">
        <f>ROUND(I6968*H6968,2)</f>
        <v>0</v>
      </c>
      <c r="K6968" s="282" t="s">
        <v>1267</v>
      </c>
      <c r="L6968" s="287"/>
      <c r="M6968" s="288" t="s">
        <v>39</v>
      </c>
      <c r="N6968" s="289" t="s">
        <v>56</v>
      </c>
      <c r="O6968" s="88"/>
      <c r="P6968" s="227">
        <f>O6968*H6968</f>
        <v>0</v>
      </c>
      <c r="Q6968" s="227">
        <v>0.16304060000000001</v>
      </c>
      <c r="R6968" s="227">
        <f>Q6968*H6968</f>
        <v>0.16304060000000001</v>
      </c>
      <c r="S6968" s="227">
        <v>0</v>
      </c>
      <c r="T6968" s="228">
        <f>S6968*H6968</f>
        <v>0</v>
      </c>
      <c r="U6968" s="42"/>
      <c r="V6968" s="42"/>
      <c r="W6968" s="42"/>
      <c r="X6968" s="42"/>
      <c r="Y6968" s="42"/>
      <c r="Z6968" s="42"/>
      <c r="AA6968" s="42"/>
      <c r="AB6968" s="42"/>
      <c r="AC6968" s="42"/>
      <c r="AD6968" s="42"/>
      <c r="AE6968" s="42"/>
      <c r="AR6968" s="229" t="s">
        <v>660</v>
      </c>
      <c r="AT6968" s="229" t="s">
        <v>463</v>
      </c>
      <c r="AU6968" s="229" t="s">
        <v>93</v>
      </c>
      <c r="AY6968" s="20" t="s">
        <v>241</v>
      </c>
      <c r="BE6968" s="230">
        <f>IF(N6968="základní",J6968,0)</f>
        <v>0</v>
      </c>
      <c r="BF6968" s="230">
        <f>IF(N6968="snížená",J6968,0)</f>
        <v>0</v>
      </c>
      <c r="BG6968" s="230">
        <f>IF(N6968="zákl. přenesená",J6968,0)</f>
        <v>0</v>
      </c>
      <c r="BH6968" s="230">
        <f>IF(N6968="sníž. přenesená",J6968,0)</f>
        <v>0</v>
      </c>
      <c r="BI6968" s="230">
        <f>IF(N6968="nulová",J6968,0)</f>
        <v>0</v>
      </c>
      <c r="BJ6968" s="20" t="s">
        <v>23</v>
      </c>
      <c r="BK6968" s="230">
        <f>ROUND(I6968*H6968,2)</f>
        <v>0</v>
      </c>
      <c r="BL6968" s="20" t="s">
        <v>462</v>
      </c>
      <c r="BM6968" s="229" t="s">
        <v>6450</v>
      </c>
    </row>
    <row r="6969" s="2" customFormat="1">
      <c r="A6969" s="42"/>
      <c r="B6969" s="43"/>
      <c r="C6969" s="44"/>
      <c r="D6969" s="238" t="s">
        <v>3418</v>
      </c>
      <c r="E6969" s="44"/>
      <c r="F6969" s="290" t="s">
        <v>6451</v>
      </c>
      <c r="G6969" s="44"/>
      <c r="H6969" s="44"/>
      <c r="I6969" s="233"/>
      <c r="J6969" s="44"/>
      <c r="K6969" s="44"/>
      <c r="L6969" s="48"/>
      <c r="M6969" s="234"/>
      <c r="N6969" s="235"/>
      <c r="O6969" s="88"/>
      <c r="P6969" s="88"/>
      <c r="Q6969" s="88"/>
      <c r="R6969" s="88"/>
      <c r="S6969" s="88"/>
      <c r="T6969" s="89"/>
      <c r="U6969" s="42"/>
      <c r="V6969" s="42"/>
      <c r="W6969" s="42"/>
      <c r="X6969" s="42"/>
      <c r="Y6969" s="42"/>
      <c r="Z6969" s="42"/>
      <c r="AA6969" s="42"/>
      <c r="AB6969" s="42"/>
      <c r="AC6969" s="42"/>
      <c r="AD6969" s="42"/>
      <c r="AE6969" s="42"/>
      <c r="AT6969" s="20" t="s">
        <v>3418</v>
      </c>
      <c r="AU6969" s="20" t="s">
        <v>93</v>
      </c>
    </row>
    <row r="6970" s="2" customFormat="1" ht="24.15" customHeight="1">
      <c r="A6970" s="42"/>
      <c r="B6970" s="43"/>
      <c r="C6970" s="218" t="s">
        <v>6452</v>
      </c>
      <c r="D6970" s="218" t="s">
        <v>243</v>
      </c>
      <c r="E6970" s="219" t="s">
        <v>6453</v>
      </c>
      <c r="F6970" s="220" t="s">
        <v>6454</v>
      </c>
      <c r="G6970" s="221" t="s">
        <v>561</v>
      </c>
      <c r="H6970" s="222">
        <v>1</v>
      </c>
      <c r="I6970" s="223"/>
      <c r="J6970" s="224">
        <f>ROUND(I6970*H6970,2)</f>
        <v>0</v>
      </c>
      <c r="K6970" s="220" t="s">
        <v>1267</v>
      </c>
      <c r="L6970" s="48"/>
      <c r="M6970" s="225" t="s">
        <v>39</v>
      </c>
      <c r="N6970" s="226" t="s">
        <v>56</v>
      </c>
      <c r="O6970" s="88"/>
      <c r="P6970" s="227">
        <f>O6970*H6970</f>
        <v>0</v>
      </c>
      <c r="Q6970" s="227">
        <v>0.071389999999999995</v>
      </c>
      <c r="R6970" s="227">
        <f>Q6970*H6970</f>
        <v>0.071389999999999995</v>
      </c>
      <c r="S6970" s="227">
        <v>0</v>
      </c>
      <c r="T6970" s="228">
        <f>S6970*H6970</f>
        <v>0</v>
      </c>
      <c r="U6970" s="42"/>
      <c r="V6970" s="42"/>
      <c r="W6970" s="42"/>
      <c r="X6970" s="42"/>
      <c r="Y6970" s="42"/>
      <c r="Z6970" s="42"/>
      <c r="AA6970" s="42"/>
      <c r="AB6970" s="42"/>
      <c r="AC6970" s="42"/>
      <c r="AD6970" s="42"/>
      <c r="AE6970" s="42"/>
      <c r="AR6970" s="229" t="s">
        <v>462</v>
      </c>
      <c r="AT6970" s="229" t="s">
        <v>243</v>
      </c>
      <c r="AU6970" s="229" t="s">
        <v>93</v>
      </c>
      <c r="AY6970" s="20" t="s">
        <v>241</v>
      </c>
      <c r="BE6970" s="230">
        <f>IF(N6970="základní",J6970,0)</f>
        <v>0</v>
      </c>
      <c r="BF6970" s="230">
        <f>IF(N6970="snížená",J6970,0)</f>
        <v>0</v>
      </c>
      <c r="BG6970" s="230">
        <f>IF(N6970="zákl. přenesená",J6970,0)</f>
        <v>0</v>
      </c>
      <c r="BH6970" s="230">
        <f>IF(N6970="sníž. přenesená",J6970,0)</f>
        <v>0</v>
      </c>
      <c r="BI6970" s="230">
        <f>IF(N6970="nulová",J6970,0)</f>
        <v>0</v>
      </c>
      <c r="BJ6970" s="20" t="s">
        <v>23</v>
      </c>
      <c r="BK6970" s="230">
        <f>ROUND(I6970*H6970,2)</f>
        <v>0</v>
      </c>
      <c r="BL6970" s="20" t="s">
        <v>462</v>
      </c>
      <c r="BM6970" s="229" t="s">
        <v>6455</v>
      </c>
    </row>
    <row r="6971" s="2" customFormat="1">
      <c r="A6971" s="42"/>
      <c r="B6971" s="43"/>
      <c r="C6971" s="44"/>
      <c r="D6971" s="238" t="s">
        <v>3418</v>
      </c>
      <c r="E6971" s="44"/>
      <c r="F6971" s="290" t="s">
        <v>6456</v>
      </c>
      <c r="G6971" s="44"/>
      <c r="H6971" s="44"/>
      <c r="I6971" s="233"/>
      <c r="J6971" s="44"/>
      <c r="K6971" s="44"/>
      <c r="L6971" s="48"/>
      <c r="M6971" s="234"/>
      <c r="N6971" s="235"/>
      <c r="O6971" s="88"/>
      <c r="P6971" s="88"/>
      <c r="Q6971" s="88"/>
      <c r="R6971" s="88"/>
      <c r="S6971" s="88"/>
      <c r="T6971" s="89"/>
      <c r="U6971" s="42"/>
      <c r="V6971" s="42"/>
      <c r="W6971" s="42"/>
      <c r="X6971" s="42"/>
      <c r="Y6971" s="42"/>
      <c r="Z6971" s="42"/>
      <c r="AA6971" s="42"/>
      <c r="AB6971" s="42"/>
      <c r="AC6971" s="42"/>
      <c r="AD6971" s="42"/>
      <c r="AE6971" s="42"/>
      <c r="AT6971" s="20" t="s">
        <v>3418</v>
      </c>
      <c r="AU6971" s="20" t="s">
        <v>93</v>
      </c>
    </row>
    <row r="6972" s="2" customFormat="1" ht="24.15" customHeight="1">
      <c r="A6972" s="42"/>
      <c r="B6972" s="43"/>
      <c r="C6972" s="218" t="s">
        <v>6457</v>
      </c>
      <c r="D6972" s="218" t="s">
        <v>243</v>
      </c>
      <c r="E6972" s="219" t="s">
        <v>6458</v>
      </c>
      <c r="F6972" s="220" t="s">
        <v>6459</v>
      </c>
      <c r="G6972" s="221" t="s">
        <v>561</v>
      </c>
      <c r="H6972" s="222">
        <v>1</v>
      </c>
      <c r="I6972" s="223"/>
      <c r="J6972" s="224">
        <f>ROUND(I6972*H6972,2)</f>
        <v>0</v>
      </c>
      <c r="K6972" s="220" t="s">
        <v>1267</v>
      </c>
      <c r="L6972" s="48"/>
      <c r="M6972" s="225" t="s">
        <v>39</v>
      </c>
      <c r="N6972" s="226" t="s">
        <v>56</v>
      </c>
      <c r="O6972" s="88"/>
      <c r="P6972" s="227">
        <f>O6972*H6972</f>
        <v>0</v>
      </c>
      <c r="Q6972" s="227">
        <v>0.36682727999999998</v>
      </c>
      <c r="R6972" s="227">
        <f>Q6972*H6972</f>
        <v>0.36682727999999998</v>
      </c>
      <c r="S6972" s="227">
        <v>0</v>
      </c>
      <c r="T6972" s="228">
        <f>S6972*H6972</f>
        <v>0</v>
      </c>
      <c r="U6972" s="42"/>
      <c r="V6972" s="42"/>
      <c r="W6972" s="42"/>
      <c r="X6972" s="42"/>
      <c r="Y6972" s="42"/>
      <c r="Z6972" s="42"/>
      <c r="AA6972" s="42"/>
      <c r="AB6972" s="42"/>
      <c r="AC6972" s="42"/>
      <c r="AD6972" s="42"/>
      <c r="AE6972" s="42"/>
      <c r="AR6972" s="229" t="s">
        <v>462</v>
      </c>
      <c r="AT6972" s="229" t="s">
        <v>243</v>
      </c>
      <c r="AU6972" s="229" t="s">
        <v>93</v>
      </c>
      <c r="AY6972" s="20" t="s">
        <v>241</v>
      </c>
      <c r="BE6972" s="230">
        <f>IF(N6972="základní",J6972,0)</f>
        <v>0</v>
      </c>
      <c r="BF6972" s="230">
        <f>IF(N6972="snížená",J6972,0)</f>
        <v>0</v>
      </c>
      <c r="BG6972" s="230">
        <f>IF(N6972="zákl. přenesená",J6972,0)</f>
        <v>0</v>
      </c>
      <c r="BH6972" s="230">
        <f>IF(N6972="sníž. přenesená",J6972,0)</f>
        <v>0</v>
      </c>
      <c r="BI6972" s="230">
        <f>IF(N6972="nulová",J6972,0)</f>
        <v>0</v>
      </c>
      <c r="BJ6972" s="20" t="s">
        <v>23</v>
      </c>
      <c r="BK6972" s="230">
        <f>ROUND(I6972*H6972,2)</f>
        <v>0</v>
      </c>
      <c r="BL6972" s="20" t="s">
        <v>462</v>
      </c>
      <c r="BM6972" s="229" t="s">
        <v>6460</v>
      </c>
    </row>
    <row r="6973" s="2" customFormat="1">
      <c r="A6973" s="42"/>
      <c r="B6973" s="43"/>
      <c r="C6973" s="44"/>
      <c r="D6973" s="238" t="s">
        <v>3418</v>
      </c>
      <c r="E6973" s="44"/>
      <c r="F6973" s="290" t="s">
        <v>6461</v>
      </c>
      <c r="G6973" s="44"/>
      <c r="H6973" s="44"/>
      <c r="I6973" s="233"/>
      <c r="J6973" s="44"/>
      <c r="K6973" s="44"/>
      <c r="L6973" s="48"/>
      <c r="M6973" s="234"/>
      <c r="N6973" s="235"/>
      <c r="O6973" s="88"/>
      <c r="P6973" s="88"/>
      <c r="Q6973" s="88"/>
      <c r="R6973" s="88"/>
      <c r="S6973" s="88"/>
      <c r="T6973" s="89"/>
      <c r="U6973" s="42"/>
      <c r="V6973" s="42"/>
      <c r="W6973" s="42"/>
      <c r="X6973" s="42"/>
      <c r="Y6973" s="42"/>
      <c r="Z6973" s="42"/>
      <c r="AA6973" s="42"/>
      <c r="AB6973" s="42"/>
      <c r="AC6973" s="42"/>
      <c r="AD6973" s="42"/>
      <c r="AE6973" s="42"/>
      <c r="AT6973" s="20" t="s">
        <v>3418</v>
      </c>
      <c r="AU6973" s="20" t="s">
        <v>93</v>
      </c>
    </row>
    <row r="6974" s="2" customFormat="1" ht="16.5" customHeight="1">
      <c r="A6974" s="42"/>
      <c r="B6974" s="43"/>
      <c r="C6974" s="218" t="s">
        <v>4137</v>
      </c>
      <c r="D6974" s="218" t="s">
        <v>243</v>
      </c>
      <c r="E6974" s="219" t="s">
        <v>6462</v>
      </c>
      <c r="F6974" s="220" t="s">
        <v>6463</v>
      </c>
      <c r="G6974" s="221" t="s">
        <v>561</v>
      </c>
      <c r="H6974" s="222">
        <v>1</v>
      </c>
      <c r="I6974" s="223"/>
      <c r="J6974" s="224">
        <f>ROUND(I6974*H6974,2)</f>
        <v>0</v>
      </c>
      <c r="K6974" s="220" t="s">
        <v>1267</v>
      </c>
      <c r="L6974" s="48"/>
      <c r="M6974" s="225" t="s">
        <v>39</v>
      </c>
      <c r="N6974" s="226" t="s">
        <v>56</v>
      </c>
      <c r="O6974" s="88"/>
      <c r="P6974" s="227">
        <f>O6974*H6974</f>
        <v>0</v>
      </c>
      <c r="Q6974" s="227">
        <v>0.030902240000000001</v>
      </c>
      <c r="R6974" s="227">
        <f>Q6974*H6974</f>
        <v>0.030902240000000001</v>
      </c>
      <c r="S6974" s="227">
        <v>0</v>
      </c>
      <c r="T6974" s="228">
        <f>S6974*H6974</f>
        <v>0</v>
      </c>
      <c r="U6974" s="42"/>
      <c r="V6974" s="42"/>
      <c r="W6974" s="42"/>
      <c r="X6974" s="42"/>
      <c r="Y6974" s="42"/>
      <c r="Z6974" s="42"/>
      <c r="AA6974" s="42"/>
      <c r="AB6974" s="42"/>
      <c r="AC6974" s="42"/>
      <c r="AD6974" s="42"/>
      <c r="AE6974" s="42"/>
      <c r="AR6974" s="229" t="s">
        <v>462</v>
      </c>
      <c r="AT6974" s="229" t="s">
        <v>243</v>
      </c>
      <c r="AU6974" s="229" t="s">
        <v>93</v>
      </c>
      <c r="AY6974" s="20" t="s">
        <v>241</v>
      </c>
      <c r="BE6974" s="230">
        <f>IF(N6974="základní",J6974,0)</f>
        <v>0</v>
      </c>
      <c r="BF6974" s="230">
        <f>IF(N6974="snížená",J6974,0)</f>
        <v>0</v>
      </c>
      <c r="BG6974" s="230">
        <f>IF(N6974="zákl. přenesená",J6974,0)</f>
        <v>0</v>
      </c>
      <c r="BH6974" s="230">
        <f>IF(N6974="sníž. přenesená",J6974,0)</f>
        <v>0</v>
      </c>
      <c r="BI6974" s="230">
        <f>IF(N6974="nulová",J6974,0)</f>
        <v>0</v>
      </c>
      <c r="BJ6974" s="20" t="s">
        <v>23</v>
      </c>
      <c r="BK6974" s="230">
        <f>ROUND(I6974*H6974,2)</f>
        <v>0</v>
      </c>
      <c r="BL6974" s="20" t="s">
        <v>462</v>
      </c>
      <c r="BM6974" s="229" t="s">
        <v>6464</v>
      </c>
    </row>
    <row r="6975" s="2" customFormat="1">
      <c r="A6975" s="42"/>
      <c r="B6975" s="43"/>
      <c r="C6975" s="44"/>
      <c r="D6975" s="238" t="s">
        <v>3418</v>
      </c>
      <c r="E6975" s="44"/>
      <c r="F6975" s="290" t="s">
        <v>6465</v>
      </c>
      <c r="G6975" s="44"/>
      <c r="H6975" s="44"/>
      <c r="I6975" s="233"/>
      <c r="J6975" s="44"/>
      <c r="K6975" s="44"/>
      <c r="L6975" s="48"/>
      <c r="M6975" s="234"/>
      <c r="N6975" s="235"/>
      <c r="O6975" s="88"/>
      <c r="P6975" s="88"/>
      <c r="Q6975" s="88"/>
      <c r="R6975" s="88"/>
      <c r="S6975" s="88"/>
      <c r="T6975" s="89"/>
      <c r="U6975" s="42"/>
      <c r="V6975" s="42"/>
      <c r="W6975" s="42"/>
      <c r="X6975" s="42"/>
      <c r="Y6975" s="42"/>
      <c r="Z6975" s="42"/>
      <c r="AA6975" s="42"/>
      <c r="AB6975" s="42"/>
      <c r="AC6975" s="42"/>
      <c r="AD6975" s="42"/>
      <c r="AE6975" s="42"/>
      <c r="AT6975" s="20" t="s">
        <v>3418</v>
      </c>
      <c r="AU6975" s="20" t="s">
        <v>93</v>
      </c>
    </row>
    <row r="6976" s="2" customFormat="1" ht="16.5" customHeight="1">
      <c r="A6976" s="42"/>
      <c r="B6976" s="43"/>
      <c r="C6976" s="218" t="s">
        <v>4340</v>
      </c>
      <c r="D6976" s="218" t="s">
        <v>243</v>
      </c>
      <c r="E6976" s="219" t="s">
        <v>6466</v>
      </c>
      <c r="F6976" s="220" t="s">
        <v>6467</v>
      </c>
      <c r="G6976" s="221" t="s">
        <v>561</v>
      </c>
      <c r="H6976" s="222">
        <v>1</v>
      </c>
      <c r="I6976" s="223"/>
      <c r="J6976" s="224">
        <f>ROUND(I6976*H6976,2)</f>
        <v>0</v>
      </c>
      <c r="K6976" s="220" t="s">
        <v>1267</v>
      </c>
      <c r="L6976" s="48"/>
      <c r="M6976" s="225" t="s">
        <v>39</v>
      </c>
      <c r="N6976" s="226" t="s">
        <v>56</v>
      </c>
      <c r="O6976" s="88"/>
      <c r="P6976" s="227">
        <f>O6976*H6976</f>
        <v>0</v>
      </c>
      <c r="Q6976" s="227">
        <v>0.030902240000000001</v>
      </c>
      <c r="R6976" s="227">
        <f>Q6976*H6976</f>
        <v>0.030902240000000001</v>
      </c>
      <c r="S6976" s="227">
        <v>0</v>
      </c>
      <c r="T6976" s="228">
        <f>S6976*H6976</f>
        <v>0</v>
      </c>
      <c r="U6976" s="42"/>
      <c r="V6976" s="42"/>
      <c r="W6976" s="42"/>
      <c r="X6976" s="42"/>
      <c r="Y6976" s="42"/>
      <c r="Z6976" s="42"/>
      <c r="AA6976" s="42"/>
      <c r="AB6976" s="42"/>
      <c r="AC6976" s="42"/>
      <c r="AD6976" s="42"/>
      <c r="AE6976" s="42"/>
      <c r="AR6976" s="229" t="s">
        <v>462</v>
      </c>
      <c r="AT6976" s="229" t="s">
        <v>243</v>
      </c>
      <c r="AU6976" s="229" t="s">
        <v>93</v>
      </c>
      <c r="AY6976" s="20" t="s">
        <v>241</v>
      </c>
      <c r="BE6976" s="230">
        <f>IF(N6976="základní",J6976,0)</f>
        <v>0</v>
      </c>
      <c r="BF6976" s="230">
        <f>IF(N6976="snížená",J6976,0)</f>
        <v>0</v>
      </c>
      <c r="BG6976" s="230">
        <f>IF(N6976="zákl. přenesená",J6976,0)</f>
        <v>0</v>
      </c>
      <c r="BH6976" s="230">
        <f>IF(N6976="sníž. přenesená",J6976,0)</f>
        <v>0</v>
      </c>
      <c r="BI6976" s="230">
        <f>IF(N6976="nulová",J6976,0)</f>
        <v>0</v>
      </c>
      <c r="BJ6976" s="20" t="s">
        <v>23</v>
      </c>
      <c r="BK6976" s="230">
        <f>ROUND(I6976*H6976,2)</f>
        <v>0</v>
      </c>
      <c r="BL6976" s="20" t="s">
        <v>462</v>
      </c>
      <c r="BM6976" s="229" t="s">
        <v>6468</v>
      </c>
    </row>
    <row r="6977" s="2" customFormat="1">
      <c r="A6977" s="42"/>
      <c r="B6977" s="43"/>
      <c r="C6977" s="44"/>
      <c r="D6977" s="238" t="s">
        <v>3418</v>
      </c>
      <c r="E6977" s="44"/>
      <c r="F6977" s="290" t="s">
        <v>6469</v>
      </c>
      <c r="G6977" s="44"/>
      <c r="H6977" s="44"/>
      <c r="I6977" s="233"/>
      <c r="J6977" s="44"/>
      <c r="K6977" s="44"/>
      <c r="L6977" s="48"/>
      <c r="M6977" s="234"/>
      <c r="N6977" s="235"/>
      <c r="O6977" s="88"/>
      <c r="P6977" s="88"/>
      <c r="Q6977" s="88"/>
      <c r="R6977" s="88"/>
      <c r="S6977" s="88"/>
      <c r="T6977" s="89"/>
      <c r="U6977" s="42"/>
      <c r="V6977" s="42"/>
      <c r="W6977" s="42"/>
      <c r="X6977" s="42"/>
      <c r="Y6977" s="42"/>
      <c r="Z6977" s="42"/>
      <c r="AA6977" s="42"/>
      <c r="AB6977" s="42"/>
      <c r="AC6977" s="42"/>
      <c r="AD6977" s="42"/>
      <c r="AE6977" s="42"/>
      <c r="AT6977" s="20" t="s">
        <v>3418</v>
      </c>
      <c r="AU6977" s="20" t="s">
        <v>93</v>
      </c>
    </row>
    <row r="6978" s="2" customFormat="1" ht="24.15" customHeight="1">
      <c r="A6978" s="42"/>
      <c r="B6978" s="43"/>
      <c r="C6978" s="218" t="s">
        <v>4595</v>
      </c>
      <c r="D6978" s="218" t="s">
        <v>243</v>
      </c>
      <c r="E6978" s="219" t="s">
        <v>6470</v>
      </c>
      <c r="F6978" s="220" t="s">
        <v>6471</v>
      </c>
      <c r="G6978" s="221" t="s">
        <v>561</v>
      </c>
      <c r="H6978" s="222">
        <v>2</v>
      </c>
      <c r="I6978" s="223"/>
      <c r="J6978" s="224">
        <f>ROUND(I6978*H6978,2)</f>
        <v>0</v>
      </c>
      <c r="K6978" s="220" t="s">
        <v>39</v>
      </c>
      <c r="L6978" s="48"/>
      <c r="M6978" s="225" t="s">
        <v>39</v>
      </c>
      <c r="N6978" s="226" t="s">
        <v>56</v>
      </c>
      <c r="O6978" s="88"/>
      <c r="P6978" s="227">
        <f>O6978*H6978</f>
        <v>0</v>
      </c>
      <c r="Q6978" s="227">
        <v>0.036040000000000003</v>
      </c>
      <c r="R6978" s="227">
        <f>Q6978*H6978</f>
        <v>0.072080000000000005</v>
      </c>
      <c r="S6978" s="227">
        <v>0</v>
      </c>
      <c r="T6978" s="228">
        <f>S6978*H6978</f>
        <v>0</v>
      </c>
      <c r="U6978" s="42"/>
      <c r="V6978" s="42"/>
      <c r="W6978" s="42"/>
      <c r="X6978" s="42"/>
      <c r="Y6978" s="42"/>
      <c r="Z6978" s="42"/>
      <c r="AA6978" s="42"/>
      <c r="AB6978" s="42"/>
      <c r="AC6978" s="42"/>
      <c r="AD6978" s="42"/>
      <c r="AE6978" s="42"/>
      <c r="AR6978" s="229" t="s">
        <v>462</v>
      </c>
      <c r="AT6978" s="229" t="s">
        <v>243</v>
      </c>
      <c r="AU6978" s="229" t="s">
        <v>93</v>
      </c>
      <c r="AY6978" s="20" t="s">
        <v>241</v>
      </c>
      <c r="BE6978" s="230">
        <f>IF(N6978="základní",J6978,0)</f>
        <v>0</v>
      </c>
      <c r="BF6978" s="230">
        <f>IF(N6978="snížená",J6978,0)</f>
        <v>0</v>
      </c>
      <c r="BG6978" s="230">
        <f>IF(N6978="zákl. přenesená",J6978,0)</f>
        <v>0</v>
      </c>
      <c r="BH6978" s="230">
        <f>IF(N6978="sníž. přenesená",J6978,0)</f>
        <v>0</v>
      </c>
      <c r="BI6978" s="230">
        <f>IF(N6978="nulová",J6978,0)</f>
        <v>0</v>
      </c>
      <c r="BJ6978" s="20" t="s">
        <v>23</v>
      </c>
      <c r="BK6978" s="230">
        <f>ROUND(I6978*H6978,2)</f>
        <v>0</v>
      </c>
      <c r="BL6978" s="20" t="s">
        <v>462</v>
      </c>
      <c r="BM6978" s="229" t="s">
        <v>6472</v>
      </c>
    </row>
    <row r="6979" s="2" customFormat="1">
      <c r="A6979" s="42"/>
      <c r="B6979" s="43"/>
      <c r="C6979" s="44"/>
      <c r="D6979" s="238" t="s">
        <v>3418</v>
      </c>
      <c r="E6979" s="44"/>
      <c r="F6979" s="290" t="s">
        <v>6115</v>
      </c>
      <c r="G6979" s="44"/>
      <c r="H6979" s="44"/>
      <c r="I6979" s="233"/>
      <c r="J6979" s="44"/>
      <c r="K6979" s="44"/>
      <c r="L6979" s="48"/>
      <c r="M6979" s="234"/>
      <c r="N6979" s="235"/>
      <c r="O6979" s="88"/>
      <c r="P6979" s="88"/>
      <c r="Q6979" s="88"/>
      <c r="R6979" s="88"/>
      <c r="S6979" s="88"/>
      <c r="T6979" s="89"/>
      <c r="U6979" s="42"/>
      <c r="V6979" s="42"/>
      <c r="W6979" s="42"/>
      <c r="X6979" s="42"/>
      <c r="Y6979" s="42"/>
      <c r="Z6979" s="42"/>
      <c r="AA6979" s="42"/>
      <c r="AB6979" s="42"/>
      <c r="AC6979" s="42"/>
      <c r="AD6979" s="42"/>
      <c r="AE6979" s="42"/>
      <c r="AT6979" s="20" t="s">
        <v>3418</v>
      </c>
      <c r="AU6979" s="20" t="s">
        <v>93</v>
      </c>
    </row>
    <row r="6980" s="2" customFormat="1" ht="16.5" customHeight="1">
      <c r="A6980" s="42"/>
      <c r="B6980" s="43"/>
      <c r="C6980" s="218" t="s">
        <v>4900</v>
      </c>
      <c r="D6980" s="218" t="s">
        <v>243</v>
      </c>
      <c r="E6980" s="219" t="s">
        <v>6473</v>
      </c>
      <c r="F6980" s="220" t="s">
        <v>6474</v>
      </c>
      <c r="G6980" s="221" t="s">
        <v>2199</v>
      </c>
      <c r="H6980" s="222">
        <v>104.8</v>
      </c>
      <c r="I6980" s="223"/>
      <c r="J6980" s="224">
        <f>ROUND(I6980*H6980,2)</f>
        <v>0</v>
      </c>
      <c r="K6980" s="220" t="s">
        <v>247</v>
      </c>
      <c r="L6980" s="48"/>
      <c r="M6980" s="225" t="s">
        <v>39</v>
      </c>
      <c r="N6980" s="226" t="s">
        <v>56</v>
      </c>
      <c r="O6980" s="88"/>
      <c r="P6980" s="227">
        <f>O6980*H6980</f>
        <v>0</v>
      </c>
      <c r="Q6980" s="227">
        <v>5.0000000000000002E-05</v>
      </c>
      <c r="R6980" s="227">
        <f>Q6980*H6980</f>
        <v>0.0052399999999999999</v>
      </c>
      <c r="S6980" s="227">
        <v>0</v>
      </c>
      <c r="T6980" s="228">
        <f>S6980*H6980</f>
        <v>0</v>
      </c>
      <c r="U6980" s="42"/>
      <c r="V6980" s="42"/>
      <c r="W6980" s="42"/>
      <c r="X6980" s="42"/>
      <c r="Y6980" s="42"/>
      <c r="Z6980" s="42"/>
      <c r="AA6980" s="42"/>
      <c r="AB6980" s="42"/>
      <c r="AC6980" s="42"/>
      <c r="AD6980" s="42"/>
      <c r="AE6980" s="42"/>
      <c r="AR6980" s="229" t="s">
        <v>462</v>
      </c>
      <c r="AT6980" s="229" t="s">
        <v>243</v>
      </c>
      <c r="AU6980" s="229" t="s">
        <v>93</v>
      </c>
      <c r="AY6980" s="20" t="s">
        <v>241</v>
      </c>
      <c r="BE6980" s="230">
        <f>IF(N6980="základní",J6980,0)</f>
        <v>0</v>
      </c>
      <c r="BF6980" s="230">
        <f>IF(N6980="snížená",J6980,0)</f>
        <v>0</v>
      </c>
      <c r="BG6980" s="230">
        <f>IF(N6980="zákl. přenesená",J6980,0)</f>
        <v>0</v>
      </c>
      <c r="BH6980" s="230">
        <f>IF(N6980="sníž. přenesená",J6980,0)</f>
        <v>0</v>
      </c>
      <c r="BI6980" s="230">
        <f>IF(N6980="nulová",J6980,0)</f>
        <v>0</v>
      </c>
      <c r="BJ6980" s="20" t="s">
        <v>23</v>
      </c>
      <c r="BK6980" s="230">
        <f>ROUND(I6980*H6980,2)</f>
        <v>0</v>
      </c>
      <c r="BL6980" s="20" t="s">
        <v>462</v>
      </c>
      <c r="BM6980" s="229" t="s">
        <v>6475</v>
      </c>
    </row>
    <row r="6981" s="2" customFormat="1">
      <c r="A6981" s="42"/>
      <c r="B6981" s="43"/>
      <c r="C6981" s="44"/>
      <c r="D6981" s="231" t="s">
        <v>250</v>
      </c>
      <c r="E6981" s="44"/>
      <c r="F6981" s="232" t="s">
        <v>6476</v>
      </c>
      <c r="G6981" s="44"/>
      <c r="H6981" s="44"/>
      <c r="I6981" s="233"/>
      <c r="J6981" s="44"/>
      <c r="K6981" s="44"/>
      <c r="L6981" s="48"/>
      <c r="M6981" s="234"/>
      <c r="N6981" s="235"/>
      <c r="O6981" s="88"/>
      <c r="P6981" s="88"/>
      <c r="Q6981" s="88"/>
      <c r="R6981" s="88"/>
      <c r="S6981" s="88"/>
      <c r="T6981" s="89"/>
      <c r="U6981" s="42"/>
      <c r="V6981" s="42"/>
      <c r="W6981" s="42"/>
      <c r="X6981" s="42"/>
      <c r="Y6981" s="42"/>
      <c r="Z6981" s="42"/>
      <c r="AA6981" s="42"/>
      <c r="AB6981" s="42"/>
      <c r="AC6981" s="42"/>
      <c r="AD6981" s="42"/>
      <c r="AE6981" s="42"/>
      <c r="AT6981" s="20" t="s">
        <v>250</v>
      </c>
      <c r="AU6981" s="20" t="s">
        <v>93</v>
      </c>
    </row>
    <row r="6982" s="13" customFormat="1">
      <c r="A6982" s="13"/>
      <c r="B6982" s="236"/>
      <c r="C6982" s="237"/>
      <c r="D6982" s="238" t="s">
        <v>252</v>
      </c>
      <c r="E6982" s="239" t="s">
        <v>39</v>
      </c>
      <c r="F6982" s="240" t="s">
        <v>715</v>
      </c>
      <c r="G6982" s="237"/>
      <c r="H6982" s="239" t="s">
        <v>39</v>
      </c>
      <c r="I6982" s="241"/>
      <c r="J6982" s="237"/>
      <c r="K6982" s="237"/>
      <c r="L6982" s="242"/>
      <c r="M6982" s="243"/>
      <c r="N6982" s="244"/>
      <c r="O6982" s="244"/>
      <c r="P6982" s="244"/>
      <c r="Q6982" s="244"/>
      <c r="R6982" s="244"/>
      <c r="S6982" s="244"/>
      <c r="T6982" s="245"/>
      <c r="U6982" s="13"/>
      <c r="V6982" s="13"/>
      <c r="W6982" s="13"/>
      <c r="X6982" s="13"/>
      <c r="Y6982" s="13"/>
      <c r="Z6982" s="13"/>
      <c r="AA6982" s="13"/>
      <c r="AB6982" s="13"/>
      <c r="AC6982" s="13"/>
      <c r="AD6982" s="13"/>
      <c r="AE6982" s="13"/>
      <c r="AT6982" s="246" t="s">
        <v>252</v>
      </c>
      <c r="AU6982" s="246" t="s">
        <v>93</v>
      </c>
      <c r="AV6982" s="13" t="s">
        <v>23</v>
      </c>
      <c r="AW6982" s="13" t="s">
        <v>46</v>
      </c>
      <c r="AX6982" s="13" t="s">
        <v>85</v>
      </c>
      <c r="AY6982" s="246" t="s">
        <v>241</v>
      </c>
    </row>
    <row r="6983" s="13" customFormat="1">
      <c r="A6983" s="13"/>
      <c r="B6983" s="236"/>
      <c r="C6983" s="237"/>
      <c r="D6983" s="238" t="s">
        <v>252</v>
      </c>
      <c r="E6983" s="239" t="s">
        <v>39</v>
      </c>
      <c r="F6983" s="240" t="s">
        <v>6477</v>
      </c>
      <c r="G6983" s="237"/>
      <c r="H6983" s="239" t="s">
        <v>39</v>
      </c>
      <c r="I6983" s="241"/>
      <c r="J6983" s="237"/>
      <c r="K6983" s="237"/>
      <c r="L6983" s="242"/>
      <c r="M6983" s="243"/>
      <c r="N6983" s="244"/>
      <c r="O6983" s="244"/>
      <c r="P6983" s="244"/>
      <c r="Q6983" s="244"/>
      <c r="R6983" s="244"/>
      <c r="S6983" s="244"/>
      <c r="T6983" s="245"/>
      <c r="U6983" s="13"/>
      <c r="V6983" s="13"/>
      <c r="W6983" s="13"/>
      <c r="X6983" s="13"/>
      <c r="Y6983" s="13"/>
      <c r="Z6983" s="13"/>
      <c r="AA6983" s="13"/>
      <c r="AB6983" s="13"/>
      <c r="AC6983" s="13"/>
      <c r="AD6983" s="13"/>
      <c r="AE6983" s="13"/>
      <c r="AT6983" s="246" t="s">
        <v>252</v>
      </c>
      <c r="AU6983" s="246" t="s">
        <v>93</v>
      </c>
      <c r="AV6983" s="13" t="s">
        <v>23</v>
      </c>
      <c r="AW6983" s="13" t="s">
        <v>46</v>
      </c>
      <c r="AX6983" s="13" t="s">
        <v>85</v>
      </c>
      <c r="AY6983" s="246" t="s">
        <v>241</v>
      </c>
    </row>
    <row r="6984" s="13" customFormat="1">
      <c r="A6984" s="13"/>
      <c r="B6984" s="236"/>
      <c r="C6984" s="237"/>
      <c r="D6984" s="238" t="s">
        <v>252</v>
      </c>
      <c r="E6984" s="239" t="s">
        <v>39</v>
      </c>
      <c r="F6984" s="240" t="s">
        <v>6478</v>
      </c>
      <c r="G6984" s="237"/>
      <c r="H6984" s="239" t="s">
        <v>39</v>
      </c>
      <c r="I6984" s="241"/>
      <c r="J6984" s="237"/>
      <c r="K6984" s="237"/>
      <c r="L6984" s="242"/>
      <c r="M6984" s="243"/>
      <c r="N6984" s="244"/>
      <c r="O6984" s="244"/>
      <c r="P6984" s="244"/>
      <c r="Q6984" s="244"/>
      <c r="R6984" s="244"/>
      <c r="S6984" s="244"/>
      <c r="T6984" s="245"/>
      <c r="U6984" s="13"/>
      <c r="V6984" s="13"/>
      <c r="W6984" s="13"/>
      <c r="X6984" s="13"/>
      <c r="Y6984" s="13"/>
      <c r="Z6984" s="13"/>
      <c r="AA6984" s="13"/>
      <c r="AB6984" s="13"/>
      <c r="AC6984" s="13"/>
      <c r="AD6984" s="13"/>
      <c r="AE6984" s="13"/>
      <c r="AT6984" s="246" t="s">
        <v>252</v>
      </c>
      <c r="AU6984" s="246" t="s">
        <v>93</v>
      </c>
      <c r="AV6984" s="13" t="s">
        <v>23</v>
      </c>
      <c r="AW6984" s="13" t="s">
        <v>46</v>
      </c>
      <c r="AX6984" s="13" t="s">
        <v>85</v>
      </c>
      <c r="AY6984" s="246" t="s">
        <v>241</v>
      </c>
    </row>
    <row r="6985" s="14" customFormat="1">
      <c r="A6985" s="14"/>
      <c r="B6985" s="247"/>
      <c r="C6985" s="248"/>
      <c r="D6985" s="238" t="s">
        <v>252</v>
      </c>
      <c r="E6985" s="249" t="s">
        <v>39</v>
      </c>
      <c r="F6985" s="250" t="s">
        <v>6479</v>
      </c>
      <c r="G6985" s="248"/>
      <c r="H6985" s="251">
        <v>104.8</v>
      </c>
      <c r="I6985" s="252"/>
      <c r="J6985" s="248"/>
      <c r="K6985" s="248"/>
      <c r="L6985" s="253"/>
      <c r="M6985" s="254"/>
      <c r="N6985" s="255"/>
      <c r="O6985" s="255"/>
      <c r="P6985" s="255"/>
      <c r="Q6985" s="255"/>
      <c r="R6985" s="255"/>
      <c r="S6985" s="255"/>
      <c r="T6985" s="256"/>
      <c r="U6985" s="14"/>
      <c r="V6985" s="14"/>
      <c r="W6985" s="14"/>
      <c r="X6985" s="14"/>
      <c r="Y6985" s="14"/>
      <c r="Z6985" s="14"/>
      <c r="AA6985" s="14"/>
      <c r="AB6985" s="14"/>
      <c r="AC6985" s="14"/>
      <c r="AD6985" s="14"/>
      <c r="AE6985" s="14"/>
      <c r="AT6985" s="257" t="s">
        <v>252</v>
      </c>
      <c r="AU6985" s="257" t="s">
        <v>93</v>
      </c>
      <c r="AV6985" s="14" t="s">
        <v>93</v>
      </c>
      <c r="AW6985" s="14" t="s">
        <v>46</v>
      </c>
      <c r="AX6985" s="14" t="s">
        <v>23</v>
      </c>
      <c r="AY6985" s="257" t="s">
        <v>241</v>
      </c>
    </row>
    <row r="6986" s="2" customFormat="1" ht="16.5" customHeight="1">
      <c r="A6986" s="42"/>
      <c r="B6986" s="43"/>
      <c r="C6986" s="280" t="s">
        <v>6480</v>
      </c>
      <c r="D6986" s="280" t="s">
        <v>463</v>
      </c>
      <c r="E6986" s="281" t="s">
        <v>6481</v>
      </c>
      <c r="F6986" s="282" t="s">
        <v>6482</v>
      </c>
      <c r="G6986" s="283" t="s">
        <v>430</v>
      </c>
      <c r="H6986" s="284">
        <v>0.11500000000000001</v>
      </c>
      <c r="I6986" s="285"/>
      <c r="J6986" s="286">
        <f>ROUND(I6986*H6986,2)</f>
        <v>0</v>
      </c>
      <c r="K6986" s="282" t="s">
        <v>247</v>
      </c>
      <c r="L6986" s="287"/>
      <c r="M6986" s="288" t="s">
        <v>39</v>
      </c>
      <c r="N6986" s="289" t="s">
        <v>56</v>
      </c>
      <c r="O6986" s="88"/>
      <c r="P6986" s="227">
        <f>O6986*H6986</f>
        <v>0</v>
      </c>
      <c r="Q6986" s="227">
        <v>1</v>
      </c>
      <c r="R6986" s="227">
        <f>Q6986*H6986</f>
        <v>0.11500000000000001</v>
      </c>
      <c r="S6986" s="227">
        <v>0</v>
      </c>
      <c r="T6986" s="228">
        <f>S6986*H6986</f>
        <v>0</v>
      </c>
      <c r="U6986" s="42"/>
      <c r="V6986" s="42"/>
      <c r="W6986" s="42"/>
      <c r="X6986" s="42"/>
      <c r="Y6986" s="42"/>
      <c r="Z6986" s="42"/>
      <c r="AA6986" s="42"/>
      <c r="AB6986" s="42"/>
      <c r="AC6986" s="42"/>
      <c r="AD6986" s="42"/>
      <c r="AE6986" s="42"/>
      <c r="AR6986" s="229" t="s">
        <v>660</v>
      </c>
      <c r="AT6986" s="229" t="s">
        <v>463</v>
      </c>
      <c r="AU6986" s="229" t="s">
        <v>93</v>
      </c>
      <c r="AY6986" s="20" t="s">
        <v>241</v>
      </c>
      <c r="BE6986" s="230">
        <f>IF(N6986="základní",J6986,0)</f>
        <v>0</v>
      </c>
      <c r="BF6986" s="230">
        <f>IF(N6986="snížená",J6986,0)</f>
        <v>0</v>
      </c>
      <c r="BG6986" s="230">
        <f>IF(N6986="zákl. přenesená",J6986,0)</f>
        <v>0</v>
      </c>
      <c r="BH6986" s="230">
        <f>IF(N6986="sníž. přenesená",J6986,0)</f>
        <v>0</v>
      </c>
      <c r="BI6986" s="230">
        <f>IF(N6986="nulová",J6986,0)</f>
        <v>0</v>
      </c>
      <c r="BJ6986" s="20" t="s">
        <v>23</v>
      </c>
      <c r="BK6986" s="230">
        <f>ROUND(I6986*H6986,2)</f>
        <v>0</v>
      </c>
      <c r="BL6986" s="20" t="s">
        <v>462</v>
      </c>
      <c r="BM6986" s="229" t="s">
        <v>6483</v>
      </c>
    </row>
    <row r="6987" s="14" customFormat="1">
      <c r="A6987" s="14"/>
      <c r="B6987" s="247"/>
      <c r="C6987" s="248"/>
      <c r="D6987" s="238" t="s">
        <v>252</v>
      </c>
      <c r="E6987" s="248"/>
      <c r="F6987" s="250" t="s">
        <v>6484</v>
      </c>
      <c r="G6987" s="248"/>
      <c r="H6987" s="251">
        <v>0.11500000000000001</v>
      </c>
      <c r="I6987" s="252"/>
      <c r="J6987" s="248"/>
      <c r="K6987" s="248"/>
      <c r="L6987" s="253"/>
      <c r="M6987" s="254"/>
      <c r="N6987" s="255"/>
      <c r="O6987" s="255"/>
      <c r="P6987" s="255"/>
      <c r="Q6987" s="255"/>
      <c r="R6987" s="255"/>
      <c r="S6987" s="255"/>
      <c r="T6987" s="256"/>
      <c r="U6987" s="14"/>
      <c r="V6987" s="14"/>
      <c r="W6987" s="14"/>
      <c r="X6987" s="14"/>
      <c r="Y6987" s="14"/>
      <c r="Z6987" s="14"/>
      <c r="AA6987" s="14"/>
      <c r="AB6987" s="14"/>
      <c r="AC6987" s="14"/>
      <c r="AD6987" s="14"/>
      <c r="AE6987" s="14"/>
      <c r="AT6987" s="257" t="s">
        <v>252</v>
      </c>
      <c r="AU6987" s="257" t="s">
        <v>93</v>
      </c>
      <c r="AV6987" s="14" t="s">
        <v>93</v>
      </c>
      <c r="AW6987" s="14" t="s">
        <v>4</v>
      </c>
      <c r="AX6987" s="14" t="s">
        <v>23</v>
      </c>
      <c r="AY6987" s="257" t="s">
        <v>241</v>
      </c>
    </row>
    <row r="6988" s="2" customFormat="1" ht="16.5" customHeight="1">
      <c r="A6988" s="42"/>
      <c r="B6988" s="43"/>
      <c r="C6988" s="218" t="s">
        <v>6485</v>
      </c>
      <c r="D6988" s="218" t="s">
        <v>243</v>
      </c>
      <c r="E6988" s="219" t="s">
        <v>6473</v>
      </c>
      <c r="F6988" s="220" t="s">
        <v>6474</v>
      </c>
      <c r="G6988" s="221" t="s">
        <v>2199</v>
      </c>
      <c r="H6988" s="222">
        <v>121.90000000000001</v>
      </c>
      <c r="I6988" s="223"/>
      <c r="J6988" s="224">
        <f>ROUND(I6988*H6988,2)</f>
        <v>0</v>
      </c>
      <c r="K6988" s="220" t="s">
        <v>247</v>
      </c>
      <c r="L6988" s="48"/>
      <c r="M6988" s="225" t="s">
        <v>39</v>
      </c>
      <c r="N6988" s="226" t="s">
        <v>56</v>
      </c>
      <c r="O6988" s="88"/>
      <c r="P6988" s="227">
        <f>O6988*H6988</f>
        <v>0</v>
      </c>
      <c r="Q6988" s="227">
        <v>5.0000000000000002E-05</v>
      </c>
      <c r="R6988" s="227">
        <f>Q6988*H6988</f>
        <v>0.0060950000000000006</v>
      </c>
      <c r="S6988" s="227">
        <v>0</v>
      </c>
      <c r="T6988" s="228">
        <f>S6988*H6988</f>
        <v>0</v>
      </c>
      <c r="U6988" s="42"/>
      <c r="V6988" s="42"/>
      <c r="W6988" s="42"/>
      <c r="X6988" s="42"/>
      <c r="Y6988" s="42"/>
      <c r="Z6988" s="42"/>
      <c r="AA6988" s="42"/>
      <c r="AB6988" s="42"/>
      <c r="AC6988" s="42"/>
      <c r="AD6988" s="42"/>
      <c r="AE6988" s="42"/>
      <c r="AR6988" s="229" t="s">
        <v>462</v>
      </c>
      <c r="AT6988" s="229" t="s">
        <v>243</v>
      </c>
      <c r="AU6988" s="229" t="s">
        <v>93</v>
      </c>
      <c r="AY6988" s="20" t="s">
        <v>241</v>
      </c>
      <c r="BE6988" s="230">
        <f>IF(N6988="základní",J6988,0)</f>
        <v>0</v>
      </c>
      <c r="BF6988" s="230">
        <f>IF(N6988="snížená",J6988,0)</f>
        <v>0</v>
      </c>
      <c r="BG6988" s="230">
        <f>IF(N6988="zákl. přenesená",J6988,0)</f>
        <v>0</v>
      </c>
      <c r="BH6988" s="230">
        <f>IF(N6988="sníž. přenesená",J6988,0)</f>
        <v>0</v>
      </c>
      <c r="BI6988" s="230">
        <f>IF(N6988="nulová",J6988,0)</f>
        <v>0</v>
      </c>
      <c r="BJ6988" s="20" t="s">
        <v>23</v>
      </c>
      <c r="BK6988" s="230">
        <f>ROUND(I6988*H6988,2)</f>
        <v>0</v>
      </c>
      <c r="BL6988" s="20" t="s">
        <v>462</v>
      </c>
      <c r="BM6988" s="229" t="s">
        <v>6486</v>
      </c>
    </row>
    <row r="6989" s="2" customFormat="1">
      <c r="A6989" s="42"/>
      <c r="B6989" s="43"/>
      <c r="C6989" s="44"/>
      <c r="D6989" s="231" t="s">
        <v>250</v>
      </c>
      <c r="E6989" s="44"/>
      <c r="F6989" s="232" t="s">
        <v>6476</v>
      </c>
      <c r="G6989" s="44"/>
      <c r="H6989" s="44"/>
      <c r="I6989" s="233"/>
      <c r="J6989" s="44"/>
      <c r="K6989" s="44"/>
      <c r="L6989" s="48"/>
      <c r="M6989" s="234"/>
      <c r="N6989" s="235"/>
      <c r="O6989" s="88"/>
      <c r="P6989" s="88"/>
      <c r="Q6989" s="88"/>
      <c r="R6989" s="88"/>
      <c r="S6989" s="88"/>
      <c r="T6989" s="89"/>
      <c r="U6989" s="42"/>
      <c r="V6989" s="42"/>
      <c r="W6989" s="42"/>
      <c r="X6989" s="42"/>
      <c r="Y6989" s="42"/>
      <c r="Z6989" s="42"/>
      <c r="AA6989" s="42"/>
      <c r="AB6989" s="42"/>
      <c r="AC6989" s="42"/>
      <c r="AD6989" s="42"/>
      <c r="AE6989" s="42"/>
      <c r="AT6989" s="20" t="s">
        <v>250</v>
      </c>
      <c r="AU6989" s="20" t="s">
        <v>93</v>
      </c>
    </row>
    <row r="6990" s="13" customFormat="1">
      <c r="A6990" s="13"/>
      <c r="B6990" s="236"/>
      <c r="C6990" s="237"/>
      <c r="D6990" s="238" t="s">
        <v>252</v>
      </c>
      <c r="E6990" s="239" t="s">
        <v>39</v>
      </c>
      <c r="F6990" s="240" t="s">
        <v>1570</v>
      </c>
      <c r="G6990" s="237"/>
      <c r="H6990" s="239" t="s">
        <v>39</v>
      </c>
      <c r="I6990" s="241"/>
      <c r="J6990" s="237"/>
      <c r="K6990" s="237"/>
      <c r="L6990" s="242"/>
      <c r="M6990" s="243"/>
      <c r="N6990" s="244"/>
      <c r="O6990" s="244"/>
      <c r="P6990" s="244"/>
      <c r="Q6990" s="244"/>
      <c r="R6990" s="244"/>
      <c r="S6990" s="244"/>
      <c r="T6990" s="245"/>
      <c r="U6990" s="13"/>
      <c r="V6990" s="13"/>
      <c r="W6990" s="13"/>
      <c r="X6990" s="13"/>
      <c r="Y6990" s="13"/>
      <c r="Z6990" s="13"/>
      <c r="AA6990" s="13"/>
      <c r="AB6990" s="13"/>
      <c r="AC6990" s="13"/>
      <c r="AD6990" s="13"/>
      <c r="AE6990" s="13"/>
      <c r="AT6990" s="246" t="s">
        <v>252</v>
      </c>
      <c r="AU6990" s="246" t="s">
        <v>93</v>
      </c>
      <c r="AV6990" s="13" t="s">
        <v>23</v>
      </c>
      <c r="AW6990" s="13" t="s">
        <v>46</v>
      </c>
      <c r="AX6990" s="13" t="s">
        <v>85</v>
      </c>
      <c r="AY6990" s="246" t="s">
        <v>241</v>
      </c>
    </row>
    <row r="6991" s="14" customFormat="1">
      <c r="A6991" s="14"/>
      <c r="B6991" s="247"/>
      <c r="C6991" s="248"/>
      <c r="D6991" s="238" t="s">
        <v>252</v>
      </c>
      <c r="E6991" s="249" t="s">
        <v>39</v>
      </c>
      <c r="F6991" s="250" t="s">
        <v>6487</v>
      </c>
      <c r="G6991" s="248"/>
      <c r="H6991" s="251">
        <v>29.899999999999999</v>
      </c>
      <c r="I6991" s="252"/>
      <c r="J6991" s="248"/>
      <c r="K6991" s="248"/>
      <c r="L6991" s="253"/>
      <c r="M6991" s="254"/>
      <c r="N6991" s="255"/>
      <c r="O6991" s="255"/>
      <c r="P6991" s="255"/>
      <c r="Q6991" s="255"/>
      <c r="R6991" s="255"/>
      <c r="S6991" s="255"/>
      <c r="T6991" s="256"/>
      <c r="U6991" s="14"/>
      <c r="V6991" s="14"/>
      <c r="W6991" s="14"/>
      <c r="X6991" s="14"/>
      <c r="Y6991" s="14"/>
      <c r="Z6991" s="14"/>
      <c r="AA6991" s="14"/>
      <c r="AB6991" s="14"/>
      <c r="AC6991" s="14"/>
      <c r="AD6991" s="14"/>
      <c r="AE6991" s="14"/>
      <c r="AT6991" s="257" t="s">
        <v>252</v>
      </c>
      <c r="AU6991" s="257" t="s">
        <v>93</v>
      </c>
      <c r="AV6991" s="14" t="s">
        <v>93</v>
      </c>
      <c r="AW6991" s="14" t="s">
        <v>46</v>
      </c>
      <c r="AX6991" s="14" t="s">
        <v>85</v>
      </c>
      <c r="AY6991" s="257" t="s">
        <v>241</v>
      </c>
    </row>
    <row r="6992" s="14" customFormat="1">
      <c r="A6992" s="14"/>
      <c r="B6992" s="247"/>
      <c r="C6992" s="248"/>
      <c r="D6992" s="238" t="s">
        <v>252</v>
      </c>
      <c r="E6992" s="249" t="s">
        <v>39</v>
      </c>
      <c r="F6992" s="250" t="s">
        <v>6488</v>
      </c>
      <c r="G6992" s="248"/>
      <c r="H6992" s="251">
        <v>29.899999999999999</v>
      </c>
      <c r="I6992" s="252"/>
      <c r="J6992" s="248"/>
      <c r="K6992" s="248"/>
      <c r="L6992" s="253"/>
      <c r="M6992" s="254"/>
      <c r="N6992" s="255"/>
      <c r="O6992" s="255"/>
      <c r="P6992" s="255"/>
      <c r="Q6992" s="255"/>
      <c r="R6992" s="255"/>
      <c r="S6992" s="255"/>
      <c r="T6992" s="256"/>
      <c r="U6992" s="14"/>
      <c r="V6992" s="14"/>
      <c r="W6992" s="14"/>
      <c r="X6992" s="14"/>
      <c r="Y6992" s="14"/>
      <c r="Z6992" s="14"/>
      <c r="AA6992" s="14"/>
      <c r="AB6992" s="14"/>
      <c r="AC6992" s="14"/>
      <c r="AD6992" s="14"/>
      <c r="AE6992" s="14"/>
      <c r="AT6992" s="257" t="s">
        <v>252</v>
      </c>
      <c r="AU6992" s="257" t="s">
        <v>93</v>
      </c>
      <c r="AV6992" s="14" t="s">
        <v>93</v>
      </c>
      <c r="AW6992" s="14" t="s">
        <v>46</v>
      </c>
      <c r="AX6992" s="14" t="s">
        <v>85</v>
      </c>
      <c r="AY6992" s="257" t="s">
        <v>241</v>
      </c>
    </row>
    <row r="6993" s="14" customFormat="1">
      <c r="A6993" s="14"/>
      <c r="B6993" s="247"/>
      <c r="C6993" s="248"/>
      <c r="D6993" s="238" t="s">
        <v>252</v>
      </c>
      <c r="E6993" s="249" t="s">
        <v>39</v>
      </c>
      <c r="F6993" s="250" t="s">
        <v>6489</v>
      </c>
      <c r="G6993" s="248"/>
      <c r="H6993" s="251">
        <v>32.200000000000003</v>
      </c>
      <c r="I6993" s="252"/>
      <c r="J6993" s="248"/>
      <c r="K6993" s="248"/>
      <c r="L6993" s="253"/>
      <c r="M6993" s="254"/>
      <c r="N6993" s="255"/>
      <c r="O6993" s="255"/>
      <c r="P6993" s="255"/>
      <c r="Q6993" s="255"/>
      <c r="R6993" s="255"/>
      <c r="S6993" s="255"/>
      <c r="T6993" s="256"/>
      <c r="U6993" s="14"/>
      <c r="V6993" s="14"/>
      <c r="W6993" s="14"/>
      <c r="X6993" s="14"/>
      <c r="Y6993" s="14"/>
      <c r="Z6993" s="14"/>
      <c r="AA6993" s="14"/>
      <c r="AB6993" s="14"/>
      <c r="AC6993" s="14"/>
      <c r="AD6993" s="14"/>
      <c r="AE6993" s="14"/>
      <c r="AT6993" s="257" t="s">
        <v>252</v>
      </c>
      <c r="AU6993" s="257" t="s">
        <v>93</v>
      </c>
      <c r="AV6993" s="14" t="s">
        <v>93</v>
      </c>
      <c r="AW6993" s="14" t="s">
        <v>46</v>
      </c>
      <c r="AX6993" s="14" t="s">
        <v>85</v>
      </c>
      <c r="AY6993" s="257" t="s">
        <v>241</v>
      </c>
    </row>
    <row r="6994" s="14" customFormat="1">
      <c r="A6994" s="14"/>
      <c r="B6994" s="247"/>
      <c r="C6994" s="248"/>
      <c r="D6994" s="238" t="s">
        <v>252</v>
      </c>
      <c r="E6994" s="249" t="s">
        <v>39</v>
      </c>
      <c r="F6994" s="250" t="s">
        <v>6490</v>
      </c>
      <c r="G6994" s="248"/>
      <c r="H6994" s="251">
        <v>29.899999999999999</v>
      </c>
      <c r="I6994" s="252"/>
      <c r="J6994" s="248"/>
      <c r="K6994" s="248"/>
      <c r="L6994" s="253"/>
      <c r="M6994" s="254"/>
      <c r="N6994" s="255"/>
      <c r="O6994" s="255"/>
      <c r="P6994" s="255"/>
      <c r="Q6994" s="255"/>
      <c r="R6994" s="255"/>
      <c r="S6994" s="255"/>
      <c r="T6994" s="256"/>
      <c r="U6994" s="14"/>
      <c r="V6994" s="14"/>
      <c r="W6994" s="14"/>
      <c r="X6994" s="14"/>
      <c r="Y6994" s="14"/>
      <c r="Z6994" s="14"/>
      <c r="AA6994" s="14"/>
      <c r="AB6994" s="14"/>
      <c r="AC6994" s="14"/>
      <c r="AD6994" s="14"/>
      <c r="AE6994" s="14"/>
      <c r="AT6994" s="257" t="s">
        <v>252</v>
      </c>
      <c r="AU6994" s="257" t="s">
        <v>93</v>
      </c>
      <c r="AV6994" s="14" t="s">
        <v>93</v>
      </c>
      <c r="AW6994" s="14" t="s">
        <v>46</v>
      </c>
      <c r="AX6994" s="14" t="s">
        <v>85</v>
      </c>
      <c r="AY6994" s="257" t="s">
        <v>241</v>
      </c>
    </row>
    <row r="6995" s="15" customFormat="1">
      <c r="A6995" s="15"/>
      <c r="B6995" s="258"/>
      <c r="C6995" s="259"/>
      <c r="D6995" s="238" t="s">
        <v>252</v>
      </c>
      <c r="E6995" s="260" t="s">
        <v>39</v>
      </c>
      <c r="F6995" s="261" t="s">
        <v>274</v>
      </c>
      <c r="G6995" s="259"/>
      <c r="H6995" s="262">
        <v>121.90000000000001</v>
      </c>
      <c r="I6995" s="263"/>
      <c r="J6995" s="259"/>
      <c r="K6995" s="259"/>
      <c r="L6995" s="264"/>
      <c r="M6995" s="265"/>
      <c r="N6995" s="266"/>
      <c r="O6995" s="266"/>
      <c r="P6995" s="266"/>
      <c r="Q6995" s="266"/>
      <c r="R6995" s="266"/>
      <c r="S6995" s="266"/>
      <c r="T6995" s="267"/>
      <c r="U6995" s="15"/>
      <c r="V6995" s="15"/>
      <c r="W6995" s="15"/>
      <c r="X6995" s="15"/>
      <c r="Y6995" s="15"/>
      <c r="Z6995" s="15"/>
      <c r="AA6995" s="15"/>
      <c r="AB6995" s="15"/>
      <c r="AC6995" s="15"/>
      <c r="AD6995" s="15"/>
      <c r="AE6995" s="15"/>
      <c r="AT6995" s="268" t="s">
        <v>252</v>
      </c>
      <c r="AU6995" s="268" t="s">
        <v>93</v>
      </c>
      <c r="AV6995" s="15" t="s">
        <v>248</v>
      </c>
      <c r="AW6995" s="15" t="s">
        <v>46</v>
      </c>
      <c r="AX6995" s="15" t="s">
        <v>23</v>
      </c>
      <c r="AY6995" s="268" t="s">
        <v>241</v>
      </c>
    </row>
    <row r="6996" s="2" customFormat="1" ht="16.5" customHeight="1">
      <c r="A6996" s="42"/>
      <c r="B6996" s="43"/>
      <c r="C6996" s="280" t="s">
        <v>6491</v>
      </c>
      <c r="D6996" s="280" t="s">
        <v>463</v>
      </c>
      <c r="E6996" s="281" t="s">
        <v>6492</v>
      </c>
      <c r="F6996" s="282" t="s">
        <v>6493</v>
      </c>
      <c r="G6996" s="283" t="s">
        <v>561</v>
      </c>
      <c r="H6996" s="284">
        <v>3</v>
      </c>
      <c r="I6996" s="285"/>
      <c r="J6996" s="286">
        <f>ROUND(I6996*H6996,2)</f>
        <v>0</v>
      </c>
      <c r="K6996" s="282" t="s">
        <v>39</v>
      </c>
      <c r="L6996" s="287"/>
      <c r="M6996" s="288" t="s">
        <v>39</v>
      </c>
      <c r="N6996" s="289" t="s">
        <v>56</v>
      </c>
      <c r="O6996" s="88"/>
      <c r="P6996" s="227">
        <f>O6996*H6996</f>
        <v>0</v>
      </c>
      <c r="Q6996" s="227">
        <v>0.029899999999999999</v>
      </c>
      <c r="R6996" s="227">
        <f>Q6996*H6996</f>
        <v>0.089700000000000002</v>
      </c>
      <c r="S6996" s="227">
        <v>0</v>
      </c>
      <c r="T6996" s="228">
        <f>S6996*H6996</f>
        <v>0</v>
      </c>
      <c r="U6996" s="42"/>
      <c r="V6996" s="42"/>
      <c r="W6996" s="42"/>
      <c r="X6996" s="42"/>
      <c r="Y6996" s="42"/>
      <c r="Z6996" s="42"/>
      <c r="AA6996" s="42"/>
      <c r="AB6996" s="42"/>
      <c r="AC6996" s="42"/>
      <c r="AD6996" s="42"/>
      <c r="AE6996" s="42"/>
      <c r="AR6996" s="229" t="s">
        <v>660</v>
      </c>
      <c r="AT6996" s="229" t="s">
        <v>463</v>
      </c>
      <c r="AU6996" s="229" t="s">
        <v>93</v>
      </c>
      <c r="AY6996" s="20" t="s">
        <v>241</v>
      </c>
      <c r="BE6996" s="230">
        <f>IF(N6996="základní",J6996,0)</f>
        <v>0</v>
      </c>
      <c r="BF6996" s="230">
        <f>IF(N6996="snížená",J6996,0)</f>
        <v>0</v>
      </c>
      <c r="BG6996" s="230">
        <f>IF(N6996="zákl. přenesená",J6996,0)</f>
        <v>0</v>
      </c>
      <c r="BH6996" s="230">
        <f>IF(N6996="sníž. přenesená",J6996,0)</f>
        <v>0</v>
      </c>
      <c r="BI6996" s="230">
        <f>IF(N6996="nulová",J6996,0)</f>
        <v>0</v>
      </c>
      <c r="BJ6996" s="20" t="s">
        <v>23</v>
      </c>
      <c r="BK6996" s="230">
        <f>ROUND(I6996*H6996,2)</f>
        <v>0</v>
      </c>
      <c r="BL6996" s="20" t="s">
        <v>462</v>
      </c>
      <c r="BM6996" s="229" t="s">
        <v>6494</v>
      </c>
    </row>
    <row r="6997" s="13" customFormat="1">
      <c r="A6997" s="13"/>
      <c r="B6997" s="236"/>
      <c r="C6997" s="237"/>
      <c r="D6997" s="238" t="s">
        <v>252</v>
      </c>
      <c r="E6997" s="239" t="s">
        <v>39</v>
      </c>
      <c r="F6997" s="240" t="s">
        <v>1570</v>
      </c>
      <c r="G6997" s="237"/>
      <c r="H6997" s="239" t="s">
        <v>39</v>
      </c>
      <c r="I6997" s="241"/>
      <c r="J6997" s="237"/>
      <c r="K6997" s="237"/>
      <c r="L6997" s="242"/>
      <c r="M6997" s="243"/>
      <c r="N6997" s="244"/>
      <c r="O6997" s="244"/>
      <c r="P6997" s="244"/>
      <c r="Q6997" s="244"/>
      <c r="R6997" s="244"/>
      <c r="S6997" s="244"/>
      <c r="T6997" s="245"/>
      <c r="U6997" s="13"/>
      <c r="V6997" s="13"/>
      <c r="W6997" s="13"/>
      <c r="X6997" s="13"/>
      <c r="Y6997" s="13"/>
      <c r="Z6997" s="13"/>
      <c r="AA6997" s="13"/>
      <c r="AB6997" s="13"/>
      <c r="AC6997" s="13"/>
      <c r="AD6997" s="13"/>
      <c r="AE6997" s="13"/>
      <c r="AT6997" s="246" t="s">
        <v>252</v>
      </c>
      <c r="AU6997" s="246" t="s">
        <v>93</v>
      </c>
      <c r="AV6997" s="13" t="s">
        <v>23</v>
      </c>
      <c r="AW6997" s="13" t="s">
        <v>46</v>
      </c>
      <c r="AX6997" s="13" t="s">
        <v>85</v>
      </c>
      <c r="AY6997" s="246" t="s">
        <v>241</v>
      </c>
    </row>
    <row r="6998" s="14" customFormat="1">
      <c r="A6998" s="14"/>
      <c r="B6998" s="247"/>
      <c r="C6998" s="248"/>
      <c r="D6998" s="238" t="s">
        <v>252</v>
      </c>
      <c r="E6998" s="249" t="s">
        <v>39</v>
      </c>
      <c r="F6998" s="250" t="s">
        <v>6379</v>
      </c>
      <c r="G6998" s="248"/>
      <c r="H6998" s="251">
        <v>1</v>
      </c>
      <c r="I6998" s="252"/>
      <c r="J6998" s="248"/>
      <c r="K6998" s="248"/>
      <c r="L6998" s="253"/>
      <c r="M6998" s="254"/>
      <c r="N6998" s="255"/>
      <c r="O6998" s="255"/>
      <c r="P6998" s="255"/>
      <c r="Q6998" s="255"/>
      <c r="R6998" s="255"/>
      <c r="S6998" s="255"/>
      <c r="T6998" s="256"/>
      <c r="U6998" s="14"/>
      <c r="V6998" s="14"/>
      <c r="W6998" s="14"/>
      <c r="X6998" s="14"/>
      <c r="Y6998" s="14"/>
      <c r="Z6998" s="14"/>
      <c r="AA6998" s="14"/>
      <c r="AB6998" s="14"/>
      <c r="AC6998" s="14"/>
      <c r="AD6998" s="14"/>
      <c r="AE6998" s="14"/>
      <c r="AT6998" s="257" t="s">
        <v>252</v>
      </c>
      <c r="AU6998" s="257" t="s">
        <v>93</v>
      </c>
      <c r="AV6998" s="14" t="s">
        <v>93</v>
      </c>
      <c r="AW6998" s="14" t="s">
        <v>46</v>
      </c>
      <c r="AX6998" s="14" t="s">
        <v>85</v>
      </c>
      <c r="AY6998" s="257" t="s">
        <v>241</v>
      </c>
    </row>
    <row r="6999" s="14" customFormat="1">
      <c r="A6999" s="14"/>
      <c r="B6999" s="247"/>
      <c r="C6999" s="248"/>
      <c r="D6999" s="238" t="s">
        <v>252</v>
      </c>
      <c r="E6999" s="249" t="s">
        <v>39</v>
      </c>
      <c r="F6999" s="250" t="s">
        <v>6378</v>
      </c>
      <c r="G6999" s="248"/>
      <c r="H6999" s="251">
        <v>1</v>
      </c>
      <c r="I6999" s="252"/>
      <c r="J6999" s="248"/>
      <c r="K6999" s="248"/>
      <c r="L6999" s="253"/>
      <c r="M6999" s="254"/>
      <c r="N6999" s="255"/>
      <c r="O6999" s="255"/>
      <c r="P6999" s="255"/>
      <c r="Q6999" s="255"/>
      <c r="R6999" s="255"/>
      <c r="S6999" s="255"/>
      <c r="T6999" s="256"/>
      <c r="U6999" s="14"/>
      <c r="V6999" s="14"/>
      <c r="W6999" s="14"/>
      <c r="X6999" s="14"/>
      <c r="Y6999" s="14"/>
      <c r="Z6999" s="14"/>
      <c r="AA6999" s="14"/>
      <c r="AB6999" s="14"/>
      <c r="AC6999" s="14"/>
      <c r="AD6999" s="14"/>
      <c r="AE6999" s="14"/>
      <c r="AT6999" s="257" t="s">
        <v>252</v>
      </c>
      <c r="AU6999" s="257" t="s">
        <v>93</v>
      </c>
      <c r="AV6999" s="14" t="s">
        <v>93</v>
      </c>
      <c r="AW6999" s="14" t="s">
        <v>46</v>
      </c>
      <c r="AX6999" s="14" t="s">
        <v>85</v>
      </c>
      <c r="AY6999" s="257" t="s">
        <v>241</v>
      </c>
    </row>
    <row r="7000" s="14" customFormat="1">
      <c r="A7000" s="14"/>
      <c r="B7000" s="247"/>
      <c r="C7000" s="248"/>
      <c r="D7000" s="238" t="s">
        <v>252</v>
      </c>
      <c r="E7000" s="249" t="s">
        <v>39</v>
      </c>
      <c r="F7000" s="250" t="s">
        <v>6495</v>
      </c>
      <c r="G7000" s="248"/>
      <c r="H7000" s="251">
        <v>1</v>
      </c>
      <c r="I7000" s="252"/>
      <c r="J7000" s="248"/>
      <c r="K7000" s="248"/>
      <c r="L7000" s="253"/>
      <c r="M7000" s="254"/>
      <c r="N7000" s="255"/>
      <c r="O7000" s="255"/>
      <c r="P7000" s="255"/>
      <c r="Q7000" s="255"/>
      <c r="R7000" s="255"/>
      <c r="S7000" s="255"/>
      <c r="T7000" s="256"/>
      <c r="U7000" s="14"/>
      <c r="V7000" s="14"/>
      <c r="W7000" s="14"/>
      <c r="X7000" s="14"/>
      <c r="Y7000" s="14"/>
      <c r="Z7000" s="14"/>
      <c r="AA7000" s="14"/>
      <c r="AB7000" s="14"/>
      <c r="AC7000" s="14"/>
      <c r="AD7000" s="14"/>
      <c r="AE7000" s="14"/>
      <c r="AT7000" s="257" t="s">
        <v>252</v>
      </c>
      <c r="AU7000" s="257" t="s">
        <v>93</v>
      </c>
      <c r="AV7000" s="14" t="s">
        <v>93</v>
      </c>
      <c r="AW7000" s="14" t="s">
        <v>46</v>
      </c>
      <c r="AX7000" s="14" t="s">
        <v>85</v>
      </c>
      <c r="AY7000" s="257" t="s">
        <v>241</v>
      </c>
    </row>
    <row r="7001" s="15" customFormat="1">
      <c r="A7001" s="15"/>
      <c r="B7001" s="258"/>
      <c r="C7001" s="259"/>
      <c r="D7001" s="238" t="s">
        <v>252</v>
      </c>
      <c r="E7001" s="260" t="s">
        <v>39</v>
      </c>
      <c r="F7001" s="261" t="s">
        <v>274</v>
      </c>
      <c r="G7001" s="259"/>
      <c r="H7001" s="262">
        <v>3</v>
      </c>
      <c r="I7001" s="263"/>
      <c r="J7001" s="259"/>
      <c r="K7001" s="259"/>
      <c r="L7001" s="264"/>
      <c r="M7001" s="265"/>
      <c r="N7001" s="266"/>
      <c r="O7001" s="266"/>
      <c r="P7001" s="266"/>
      <c r="Q7001" s="266"/>
      <c r="R7001" s="266"/>
      <c r="S7001" s="266"/>
      <c r="T7001" s="267"/>
      <c r="U7001" s="15"/>
      <c r="V7001" s="15"/>
      <c r="W7001" s="15"/>
      <c r="X7001" s="15"/>
      <c r="Y7001" s="15"/>
      <c r="Z7001" s="15"/>
      <c r="AA7001" s="15"/>
      <c r="AB7001" s="15"/>
      <c r="AC7001" s="15"/>
      <c r="AD7001" s="15"/>
      <c r="AE7001" s="15"/>
      <c r="AT7001" s="268" t="s">
        <v>252</v>
      </c>
      <c r="AU7001" s="268" t="s">
        <v>93</v>
      </c>
      <c r="AV7001" s="15" t="s">
        <v>248</v>
      </c>
      <c r="AW7001" s="15" t="s">
        <v>46</v>
      </c>
      <c r="AX7001" s="15" t="s">
        <v>23</v>
      </c>
      <c r="AY7001" s="268" t="s">
        <v>241</v>
      </c>
    </row>
    <row r="7002" s="2" customFormat="1" ht="16.5" customHeight="1">
      <c r="A7002" s="42"/>
      <c r="B7002" s="43"/>
      <c r="C7002" s="280" t="s">
        <v>6496</v>
      </c>
      <c r="D7002" s="280" t="s">
        <v>463</v>
      </c>
      <c r="E7002" s="281" t="s">
        <v>6497</v>
      </c>
      <c r="F7002" s="282" t="s">
        <v>6498</v>
      </c>
      <c r="G7002" s="283" t="s">
        <v>561</v>
      </c>
      <c r="H7002" s="284">
        <v>1</v>
      </c>
      <c r="I7002" s="285"/>
      <c r="J7002" s="286">
        <f>ROUND(I7002*H7002,2)</f>
        <v>0</v>
      </c>
      <c r="K7002" s="282" t="s">
        <v>39</v>
      </c>
      <c r="L7002" s="287"/>
      <c r="M7002" s="288" t="s">
        <v>39</v>
      </c>
      <c r="N7002" s="289" t="s">
        <v>56</v>
      </c>
      <c r="O7002" s="88"/>
      <c r="P7002" s="227">
        <f>O7002*H7002</f>
        <v>0</v>
      </c>
      <c r="Q7002" s="227">
        <v>0.032199999999999999</v>
      </c>
      <c r="R7002" s="227">
        <f>Q7002*H7002</f>
        <v>0.032199999999999999</v>
      </c>
      <c r="S7002" s="227">
        <v>0</v>
      </c>
      <c r="T7002" s="228">
        <f>S7002*H7002</f>
        <v>0</v>
      </c>
      <c r="U7002" s="42"/>
      <c r="V7002" s="42"/>
      <c r="W7002" s="42"/>
      <c r="X7002" s="42"/>
      <c r="Y7002" s="42"/>
      <c r="Z7002" s="42"/>
      <c r="AA7002" s="42"/>
      <c r="AB7002" s="42"/>
      <c r="AC7002" s="42"/>
      <c r="AD7002" s="42"/>
      <c r="AE7002" s="42"/>
      <c r="AR7002" s="229" t="s">
        <v>660</v>
      </c>
      <c r="AT7002" s="229" t="s">
        <v>463</v>
      </c>
      <c r="AU7002" s="229" t="s">
        <v>93</v>
      </c>
      <c r="AY7002" s="20" t="s">
        <v>241</v>
      </c>
      <c r="BE7002" s="230">
        <f>IF(N7002="základní",J7002,0)</f>
        <v>0</v>
      </c>
      <c r="BF7002" s="230">
        <f>IF(N7002="snížená",J7002,0)</f>
        <v>0</v>
      </c>
      <c r="BG7002" s="230">
        <f>IF(N7002="zákl. přenesená",J7002,0)</f>
        <v>0</v>
      </c>
      <c r="BH7002" s="230">
        <f>IF(N7002="sníž. přenesená",J7002,0)</f>
        <v>0</v>
      </c>
      <c r="BI7002" s="230">
        <f>IF(N7002="nulová",J7002,0)</f>
        <v>0</v>
      </c>
      <c r="BJ7002" s="20" t="s">
        <v>23</v>
      </c>
      <c r="BK7002" s="230">
        <f>ROUND(I7002*H7002,2)</f>
        <v>0</v>
      </c>
      <c r="BL7002" s="20" t="s">
        <v>462</v>
      </c>
      <c r="BM7002" s="229" t="s">
        <v>6499</v>
      </c>
    </row>
    <row r="7003" s="13" customFormat="1">
      <c r="A7003" s="13"/>
      <c r="B7003" s="236"/>
      <c r="C7003" s="237"/>
      <c r="D7003" s="238" t="s">
        <v>252</v>
      </c>
      <c r="E7003" s="239" t="s">
        <v>39</v>
      </c>
      <c r="F7003" s="240" t="s">
        <v>1570</v>
      </c>
      <c r="G7003" s="237"/>
      <c r="H7003" s="239" t="s">
        <v>39</v>
      </c>
      <c r="I7003" s="241"/>
      <c r="J7003" s="237"/>
      <c r="K7003" s="237"/>
      <c r="L7003" s="242"/>
      <c r="M7003" s="243"/>
      <c r="N7003" s="244"/>
      <c r="O7003" s="244"/>
      <c r="P7003" s="244"/>
      <c r="Q7003" s="244"/>
      <c r="R7003" s="244"/>
      <c r="S7003" s="244"/>
      <c r="T7003" s="245"/>
      <c r="U7003" s="13"/>
      <c r="V7003" s="13"/>
      <c r="W7003" s="13"/>
      <c r="X7003" s="13"/>
      <c r="Y7003" s="13"/>
      <c r="Z7003" s="13"/>
      <c r="AA7003" s="13"/>
      <c r="AB7003" s="13"/>
      <c r="AC7003" s="13"/>
      <c r="AD7003" s="13"/>
      <c r="AE7003" s="13"/>
      <c r="AT7003" s="246" t="s">
        <v>252</v>
      </c>
      <c r="AU7003" s="246" t="s">
        <v>93</v>
      </c>
      <c r="AV7003" s="13" t="s">
        <v>23</v>
      </c>
      <c r="AW7003" s="13" t="s">
        <v>46</v>
      </c>
      <c r="AX7003" s="13" t="s">
        <v>85</v>
      </c>
      <c r="AY7003" s="246" t="s">
        <v>241</v>
      </c>
    </row>
    <row r="7004" s="14" customFormat="1">
      <c r="A7004" s="14"/>
      <c r="B7004" s="247"/>
      <c r="C7004" s="248"/>
      <c r="D7004" s="238" t="s">
        <v>252</v>
      </c>
      <c r="E7004" s="249" t="s">
        <v>39</v>
      </c>
      <c r="F7004" s="250" t="s">
        <v>6500</v>
      </c>
      <c r="G7004" s="248"/>
      <c r="H7004" s="251">
        <v>1</v>
      </c>
      <c r="I7004" s="252"/>
      <c r="J7004" s="248"/>
      <c r="K7004" s="248"/>
      <c r="L7004" s="253"/>
      <c r="M7004" s="254"/>
      <c r="N7004" s="255"/>
      <c r="O7004" s="255"/>
      <c r="P7004" s="255"/>
      <c r="Q7004" s="255"/>
      <c r="R7004" s="255"/>
      <c r="S7004" s="255"/>
      <c r="T7004" s="256"/>
      <c r="U7004" s="14"/>
      <c r="V7004" s="14"/>
      <c r="W7004" s="14"/>
      <c r="X7004" s="14"/>
      <c r="Y7004" s="14"/>
      <c r="Z7004" s="14"/>
      <c r="AA7004" s="14"/>
      <c r="AB7004" s="14"/>
      <c r="AC7004" s="14"/>
      <c r="AD7004" s="14"/>
      <c r="AE7004" s="14"/>
      <c r="AT7004" s="257" t="s">
        <v>252</v>
      </c>
      <c r="AU7004" s="257" t="s">
        <v>93</v>
      </c>
      <c r="AV7004" s="14" t="s">
        <v>93</v>
      </c>
      <c r="AW7004" s="14" t="s">
        <v>46</v>
      </c>
      <c r="AX7004" s="14" t="s">
        <v>23</v>
      </c>
      <c r="AY7004" s="257" t="s">
        <v>241</v>
      </c>
    </row>
    <row r="7005" s="2" customFormat="1" ht="16.5" customHeight="1">
      <c r="A7005" s="42"/>
      <c r="B7005" s="43"/>
      <c r="C7005" s="218" t="s">
        <v>6501</v>
      </c>
      <c r="D7005" s="218" t="s">
        <v>243</v>
      </c>
      <c r="E7005" s="219" t="s">
        <v>6502</v>
      </c>
      <c r="F7005" s="220" t="s">
        <v>6503</v>
      </c>
      <c r="G7005" s="221" t="s">
        <v>2199</v>
      </c>
      <c r="H7005" s="222">
        <v>94.983000000000004</v>
      </c>
      <c r="I7005" s="223"/>
      <c r="J7005" s="224">
        <f>ROUND(I7005*H7005,2)</f>
        <v>0</v>
      </c>
      <c r="K7005" s="220" t="s">
        <v>247</v>
      </c>
      <c r="L7005" s="48"/>
      <c r="M7005" s="225" t="s">
        <v>39</v>
      </c>
      <c r="N7005" s="226" t="s">
        <v>56</v>
      </c>
      <c r="O7005" s="88"/>
      <c r="P7005" s="227">
        <f>O7005*H7005</f>
        <v>0</v>
      </c>
      <c r="Q7005" s="227">
        <v>5.0000000000000002E-05</v>
      </c>
      <c r="R7005" s="227">
        <f>Q7005*H7005</f>
        <v>0.0047491500000000006</v>
      </c>
      <c r="S7005" s="227">
        <v>0</v>
      </c>
      <c r="T7005" s="228">
        <f>S7005*H7005</f>
        <v>0</v>
      </c>
      <c r="U7005" s="42"/>
      <c r="V7005" s="42"/>
      <c r="W7005" s="42"/>
      <c r="X7005" s="42"/>
      <c r="Y7005" s="42"/>
      <c r="Z7005" s="42"/>
      <c r="AA7005" s="42"/>
      <c r="AB7005" s="42"/>
      <c r="AC7005" s="42"/>
      <c r="AD7005" s="42"/>
      <c r="AE7005" s="42"/>
      <c r="AR7005" s="229" t="s">
        <v>462</v>
      </c>
      <c r="AT7005" s="229" t="s">
        <v>243</v>
      </c>
      <c r="AU7005" s="229" t="s">
        <v>93</v>
      </c>
      <c r="AY7005" s="20" t="s">
        <v>241</v>
      </c>
      <c r="BE7005" s="230">
        <f>IF(N7005="základní",J7005,0)</f>
        <v>0</v>
      </c>
      <c r="BF7005" s="230">
        <f>IF(N7005="snížená",J7005,0)</f>
        <v>0</v>
      </c>
      <c r="BG7005" s="230">
        <f>IF(N7005="zákl. přenesená",J7005,0)</f>
        <v>0</v>
      </c>
      <c r="BH7005" s="230">
        <f>IF(N7005="sníž. přenesená",J7005,0)</f>
        <v>0</v>
      </c>
      <c r="BI7005" s="230">
        <f>IF(N7005="nulová",J7005,0)</f>
        <v>0</v>
      </c>
      <c r="BJ7005" s="20" t="s">
        <v>23</v>
      </c>
      <c r="BK7005" s="230">
        <f>ROUND(I7005*H7005,2)</f>
        <v>0</v>
      </c>
      <c r="BL7005" s="20" t="s">
        <v>462</v>
      </c>
      <c r="BM7005" s="229" t="s">
        <v>6504</v>
      </c>
    </row>
    <row r="7006" s="2" customFormat="1">
      <c r="A7006" s="42"/>
      <c r="B7006" s="43"/>
      <c r="C7006" s="44"/>
      <c r="D7006" s="231" t="s">
        <v>250</v>
      </c>
      <c r="E7006" s="44"/>
      <c r="F7006" s="232" t="s">
        <v>6505</v>
      </c>
      <c r="G7006" s="44"/>
      <c r="H7006" s="44"/>
      <c r="I7006" s="233"/>
      <c r="J7006" s="44"/>
      <c r="K7006" s="44"/>
      <c r="L7006" s="48"/>
      <c r="M7006" s="234"/>
      <c r="N7006" s="235"/>
      <c r="O7006" s="88"/>
      <c r="P7006" s="88"/>
      <c r="Q7006" s="88"/>
      <c r="R7006" s="88"/>
      <c r="S7006" s="88"/>
      <c r="T7006" s="89"/>
      <c r="U7006" s="42"/>
      <c r="V7006" s="42"/>
      <c r="W7006" s="42"/>
      <c r="X7006" s="42"/>
      <c r="Y7006" s="42"/>
      <c r="Z7006" s="42"/>
      <c r="AA7006" s="42"/>
      <c r="AB7006" s="42"/>
      <c r="AC7006" s="42"/>
      <c r="AD7006" s="42"/>
      <c r="AE7006" s="42"/>
      <c r="AT7006" s="20" t="s">
        <v>250</v>
      </c>
      <c r="AU7006" s="20" t="s">
        <v>93</v>
      </c>
    </row>
    <row r="7007" s="13" customFormat="1">
      <c r="A7007" s="13"/>
      <c r="B7007" s="236"/>
      <c r="C7007" s="237"/>
      <c r="D7007" s="238" t="s">
        <v>252</v>
      </c>
      <c r="E7007" s="239" t="s">
        <v>39</v>
      </c>
      <c r="F7007" s="240" t="s">
        <v>1557</v>
      </c>
      <c r="G7007" s="237"/>
      <c r="H7007" s="239" t="s">
        <v>39</v>
      </c>
      <c r="I7007" s="241"/>
      <c r="J7007" s="237"/>
      <c r="K7007" s="237"/>
      <c r="L7007" s="242"/>
      <c r="M7007" s="243"/>
      <c r="N7007" s="244"/>
      <c r="O7007" s="244"/>
      <c r="P7007" s="244"/>
      <c r="Q7007" s="244"/>
      <c r="R7007" s="244"/>
      <c r="S7007" s="244"/>
      <c r="T7007" s="245"/>
      <c r="U7007" s="13"/>
      <c r="V7007" s="13"/>
      <c r="W7007" s="13"/>
      <c r="X7007" s="13"/>
      <c r="Y7007" s="13"/>
      <c r="Z7007" s="13"/>
      <c r="AA7007" s="13"/>
      <c r="AB7007" s="13"/>
      <c r="AC7007" s="13"/>
      <c r="AD7007" s="13"/>
      <c r="AE7007" s="13"/>
      <c r="AT7007" s="246" t="s">
        <v>252</v>
      </c>
      <c r="AU7007" s="246" t="s">
        <v>93</v>
      </c>
      <c r="AV7007" s="13" t="s">
        <v>23</v>
      </c>
      <c r="AW7007" s="13" t="s">
        <v>46</v>
      </c>
      <c r="AX7007" s="13" t="s">
        <v>85</v>
      </c>
      <c r="AY7007" s="246" t="s">
        <v>241</v>
      </c>
    </row>
    <row r="7008" s="13" customFormat="1">
      <c r="A7008" s="13"/>
      <c r="B7008" s="236"/>
      <c r="C7008" s="237"/>
      <c r="D7008" s="238" t="s">
        <v>252</v>
      </c>
      <c r="E7008" s="239" t="s">
        <v>39</v>
      </c>
      <c r="F7008" s="240" t="s">
        <v>6506</v>
      </c>
      <c r="G7008" s="237"/>
      <c r="H7008" s="239" t="s">
        <v>39</v>
      </c>
      <c r="I7008" s="241"/>
      <c r="J7008" s="237"/>
      <c r="K7008" s="237"/>
      <c r="L7008" s="242"/>
      <c r="M7008" s="243"/>
      <c r="N7008" s="244"/>
      <c r="O7008" s="244"/>
      <c r="P7008" s="244"/>
      <c r="Q7008" s="244"/>
      <c r="R7008" s="244"/>
      <c r="S7008" s="244"/>
      <c r="T7008" s="245"/>
      <c r="U7008" s="13"/>
      <c r="V7008" s="13"/>
      <c r="W7008" s="13"/>
      <c r="X7008" s="13"/>
      <c r="Y7008" s="13"/>
      <c r="Z7008" s="13"/>
      <c r="AA7008" s="13"/>
      <c r="AB7008" s="13"/>
      <c r="AC7008" s="13"/>
      <c r="AD7008" s="13"/>
      <c r="AE7008" s="13"/>
      <c r="AT7008" s="246" t="s">
        <v>252</v>
      </c>
      <c r="AU7008" s="246" t="s">
        <v>93</v>
      </c>
      <c r="AV7008" s="13" t="s">
        <v>23</v>
      </c>
      <c r="AW7008" s="13" t="s">
        <v>46</v>
      </c>
      <c r="AX7008" s="13" t="s">
        <v>85</v>
      </c>
      <c r="AY7008" s="246" t="s">
        <v>241</v>
      </c>
    </row>
    <row r="7009" s="14" customFormat="1">
      <c r="A7009" s="14"/>
      <c r="B7009" s="247"/>
      <c r="C7009" s="248"/>
      <c r="D7009" s="238" t="s">
        <v>252</v>
      </c>
      <c r="E7009" s="249" t="s">
        <v>39</v>
      </c>
      <c r="F7009" s="250" t="s">
        <v>6507</v>
      </c>
      <c r="G7009" s="248"/>
      <c r="H7009" s="251">
        <v>87.099999999999994</v>
      </c>
      <c r="I7009" s="252"/>
      <c r="J7009" s="248"/>
      <c r="K7009" s="248"/>
      <c r="L7009" s="253"/>
      <c r="M7009" s="254"/>
      <c r="N7009" s="255"/>
      <c r="O7009" s="255"/>
      <c r="P7009" s="255"/>
      <c r="Q7009" s="255"/>
      <c r="R7009" s="255"/>
      <c r="S7009" s="255"/>
      <c r="T7009" s="256"/>
      <c r="U7009" s="14"/>
      <c r="V7009" s="14"/>
      <c r="W7009" s="14"/>
      <c r="X7009" s="14"/>
      <c r="Y7009" s="14"/>
      <c r="Z7009" s="14"/>
      <c r="AA7009" s="14"/>
      <c r="AB7009" s="14"/>
      <c r="AC7009" s="14"/>
      <c r="AD7009" s="14"/>
      <c r="AE7009" s="14"/>
      <c r="AT7009" s="257" t="s">
        <v>252</v>
      </c>
      <c r="AU7009" s="257" t="s">
        <v>93</v>
      </c>
      <c r="AV7009" s="14" t="s">
        <v>93</v>
      </c>
      <c r="AW7009" s="14" t="s">
        <v>46</v>
      </c>
      <c r="AX7009" s="14" t="s">
        <v>85</v>
      </c>
      <c r="AY7009" s="257" t="s">
        <v>241</v>
      </c>
    </row>
    <row r="7010" s="14" customFormat="1">
      <c r="A7010" s="14"/>
      <c r="B7010" s="247"/>
      <c r="C7010" s="248"/>
      <c r="D7010" s="238" t="s">
        <v>252</v>
      </c>
      <c r="E7010" s="249" t="s">
        <v>39</v>
      </c>
      <c r="F7010" s="250" t="s">
        <v>6508</v>
      </c>
      <c r="G7010" s="248"/>
      <c r="H7010" s="251">
        <v>4.2300000000000004</v>
      </c>
      <c r="I7010" s="252"/>
      <c r="J7010" s="248"/>
      <c r="K7010" s="248"/>
      <c r="L7010" s="253"/>
      <c r="M7010" s="254"/>
      <c r="N7010" s="255"/>
      <c r="O7010" s="255"/>
      <c r="P7010" s="255"/>
      <c r="Q7010" s="255"/>
      <c r="R7010" s="255"/>
      <c r="S7010" s="255"/>
      <c r="T7010" s="256"/>
      <c r="U7010" s="14"/>
      <c r="V7010" s="14"/>
      <c r="W7010" s="14"/>
      <c r="X7010" s="14"/>
      <c r="Y7010" s="14"/>
      <c r="Z7010" s="14"/>
      <c r="AA7010" s="14"/>
      <c r="AB7010" s="14"/>
      <c r="AC7010" s="14"/>
      <c r="AD7010" s="14"/>
      <c r="AE7010" s="14"/>
      <c r="AT7010" s="257" t="s">
        <v>252</v>
      </c>
      <c r="AU7010" s="257" t="s">
        <v>93</v>
      </c>
      <c r="AV7010" s="14" t="s">
        <v>93</v>
      </c>
      <c r="AW7010" s="14" t="s">
        <v>46</v>
      </c>
      <c r="AX7010" s="14" t="s">
        <v>85</v>
      </c>
      <c r="AY7010" s="257" t="s">
        <v>241</v>
      </c>
    </row>
    <row r="7011" s="14" customFormat="1">
      <c r="A7011" s="14"/>
      <c r="B7011" s="247"/>
      <c r="C7011" s="248"/>
      <c r="D7011" s="238" t="s">
        <v>252</v>
      </c>
      <c r="E7011" s="249" t="s">
        <v>39</v>
      </c>
      <c r="F7011" s="250" t="s">
        <v>6509</v>
      </c>
      <c r="G7011" s="248"/>
      <c r="H7011" s="251">
        <v>3.653</v>
      </c>
      <c r="I7011" s="252"/>
      <c r="J7011" s="248"/>
      <c r="K7011" s="248"/>
      <c r="L7011" s="253"/>
      <c r="M7011" s="254"/>
      <c r="N7011" s="255"/>
      <c r="O7011" s="255"/>
      <c r="P7011" s="255"/>
      <c r="Q7011" s="255"/>
      <c r="R7011" s="255"/>
      <c r="S7011" s="255"/>
      <c r="T7011" s="256"/>
      <c r="U7011" s="14"/>
      <c r="V7011" s="14"/>
      <c r="W7011" s="14"/>
      <c r="X7011" s="14"/>
      <c r="Y7011" s="14"/>
      <c r="Z7011" s="14"/>
      <c r="AA7011" s="14"/>
      <c r="AB7011" s="14"/>
      <c r="AC7011" s="14"/>
      <c r="AD7011" s="14"/>
      <c r="AE7011" s="14"/>
      <c r="AT7011" s="257" t="s">
        <v>252</v>
      </c>
      <c r="AU7011" s="257" t="s">
        <v>93</v>
      </c>
      <c r="AV7011" s="14" t="s">
        <v>93</v>
      </c>
      <c r="AW7011" s="14" t="s">
        <v>46</v>
      </c>
      <c r="AX7011" s="14" t="s">
        <v>85</v>
      </c>
      <c r="AY7011" s="257" t="s">
        <v>241</v>
      </c>
    </row>
    <row r="7012" s="15" customFormat="1">
      <c r="A7012" s="15"/>
      <c r="B7012" s="258"/>
      <c r="C7012" s="259"/>
      <c r="D7012" s="238" t="s">
        <v>252</v>
      </c>
      <c r="E7012" s="260" t="s">
        <v>39</v>
      </c>
      <c r="F7012" s="261" t="s">
        <v>274</v>
      </c>
      <c r="G7012" s="259"/>
      <c r="H7012" s="262">
        <v>94.983000000000004</v>
      </c>
      <c r="I7012" s="263"/>
      <c r="J7012" s="259"/>
      <c r="K7012" s="259"/>
      <c r="L7012" s="264"/>
      <c r="M7012" s="265"/>
      <c r="N7012" s="266"/>
      <c r="O7012" s="266"/>
      <c r="P7012" s="266"/>
      <c r="Q7012" s="266"/>
      <c r="R7012" s="266"/>
      <c r="S7012" s="266"/>
      <c r="T7012" s="267"/>
      <c r="U7012" s="15"/>
      <c r="V7012" s="15"/>
      <c r="W7012" s="15"/>
      <c r="X7012" s="15"/>
      <c r="Y7012" s="15"/>
      <c r="Z7012" s="15"/>
      <c r="AA7012" s="15"/>
      <c r="AB7012" s="15"/>
      <c r="AC7012" s="15"/>
      <c r="AD7012" s="15"/>
      <c r="AE7012" s="15"/>
      <c r="AT7012" s="268" t="s">
        <v>252</v>
      </c>
      <c r="AU7012" s="268" t="s">
        <v>93</v>
      </c>
      <c r="AV7012" s="15" t="s">
        <v>248</v>
      </c>
      <c r="AW7012" s="15" t="s">
        <v>46</v>
      </c>
      <c r="AX7012" s="15" t="s">
        <v>23</v>
      </c>
      <c r="AY7012" s="268" t="s">
        <v>241</v>
      </c>
    </row>
    <row r="7013" s="2" customFormat="1" ht="24.15" customHeight="1">
      <c r="A7013" s="42"/>
      <c r="B7013" s="43"/>
      <c r="C7013" s="280" t="s">
        <v>6510</v>
      </c>
      <c r="D7013" s="280" t="s">
        <v>463</v>
      </c>
      <c r="E7013" s="281" t="s">
        <v>6511</v>
      </c>
      <c r="F7013" s="282" t="s">
        <v>6512</v>
      </c>
      <c r="G7013" s="283" t="s">
        <v>561</v>
      </c>
      <c r="H7013" s="284">
        <v>1</v>
      </c>
      <c r="I7013" s="285"/>
      <c r="J7013" s="286">
        <f>ROUND(I7013*H7013,2)</f>
        <v>0</v>
      </c>
      <c r="K7013" s="282" t="s">
        <v>1267</v>
      </c>
      <c r="L7013" s="287"/>
      <c r="M7013" s="288" t="s">
        <v>39</v>
      </c>
      <c r="N7013" s="289" t="s">
        <v>56</v>
      </c>
      <c r="O7013" s="88"/>
      <c r="P7013" s="227">
        <f>O7013*H7013</f>
        <v>0</v>
      </c>
      <c r="Q7013" s="227">
        <v>0.094680399999999998</v>
      </c>
      <c r="R7013" s="227">
        <f>Q7013*H7013</f>
        <v>0.094680399999999998</v>
      </c>
      <c r="S7013" s="227">
        <v>0</v>
      </c>
      <c r="T7013" s="228">
        <f>S7013*H7013</f>
        <v>0</v>
      </c>
      <c r="U7013" s="42"/>
      <c r="V7013" s="42"/>
      <c r="W7013" s="42"/>
      <c r="X7013" s="42"/>
      <c r="Y7013" s="42"/>
      <c r="Z7013" s="42"/>
      <c r="AA7013" s="42"/>
      <c r="AB7013" s="42"/>
      <c r="AC7013" s="42"/>
      <c r="AD7013" s="42"/>
      <c r="AE7013" s="42"/>
      <c r="AR7013" s="229" t="s">
        <v>660</v>
      </c>
      <c r="AT7013" s="229" t="s">
        <v>463</v>
      </c>
      <c r="AU7013" s="229" t="s">
        <v>93</v>
      </c>
      <c r="AY7013" s="20" t="s">
        <v>241</v>
      </c>
      <c r="BE7013" s="230">
        <f>IF(N7013="základní",J7013,0)</f>
        <v>0</v>
      </c>
      <c r="BF7013" s="230">
        <f>IF(N7013="snížená",J7013,0)</f>
        <v>0</v>
      </c>
      <c r="BG7013" s="230">
        <f>IF(N7013="zákl. přenesená",J7013,0)</f>
        <v>0</v>
      </c>
      <c r="BH7013" s="230">
        <f>IF(N7013="sníž. přenesená",J7013,0)</f>
        <v>0</v>
      </c>
      <c r="BI7013" s="230">
        <f>IF(N7013="nulová",J7013,0)</f>
        <v>0</v>
      </c>
      <c r="BJ7013" s="20" t="s">
        <v>23</v>
      </c>
      <c r="BK7013" s="230">
        <f>ROUND(I7013*H7013,2)</f>
        <v>0</v>
      </c>
      <c r="BL7013" s="20" t="s">
        <v>462</v>
      </c>
      <c r="BM7013" s="229" t="s">
        <v>6513</v>
      </c>
    </row>
    <row r="7014" s="2" customFormat="1">
      <c r="A7014" s="42"/>
      <c r="B7014" s="43"/>
      <c r="C7014" s="44"/>
      <c r="D7014" s="238" t="s">
        <v>3418</v>
      </c>
      <c r="E7014" s="44"/>
      <c r="F7014" s="290" t="s">
        <v>6514</v>
      </c>
      <c r="G7014" s="44"/>
      <c r="H7014" s="44"/>
      <c r="I7014" s="233"/>
      <c r="J7014" s="44"/>
      <c r="K7014" s="44"/>
      <c r="L7014" s="48"/>
      <c r="M7014" s="234"/>
      <c r="N7014" s="235"/>
      <c r="O7014" s="88"/>
      <c r="P7014" s="88"/>
      <c r="Q7014" s="88"/>
      <c r="R7014" s="88"/>
      <c r="S7014" s="88"/>
      <c r="T7014" s="89"/>
      <c r="U7014" s="42"/>
      <c r="V7014" s="42"/>
      <c r="W7014" s="42"/>
      <c r="X7014" s="42"/>
      <c r="Y7014" s="42"/>
      <c r="Z7014" s="42"/>
      <c r="AA7014" s="42"/>
      <c r="AB7014" s="42"/>
      <c r="AC7014" s="42"/>
      <c r="AD7014" s="42"/>
      <c r="AE7014" s="42"/>
      <c r="AT7014" s="20" t="s">
        <v>3418</v>
      </c>
      <c r="AU7014" s="20" t="s">
        <v>93</v>
      </c>
    </row>
    <row r="7015" s="2" customFormat="1" ht="16.5" customHeight="1">
      <c r="A7015" s="42"/>
      <c r="B7015" s="43"/>
      <c r="C7015" s="218" t="s">
        <v>4953</v>
      </c>
      <c r="D7015" s="218" t="s">
        <v>243</v>
      </c>
      <c r="E7015" s="219" t="s">
        <v>6515</v>
      </c>
      <c r="F7015" s="220" t="s">
        <v>6516</v>
      </c>
      <c r="G7015" s="221" t="s">
        <v>145</v>
      </c>
      <c r="H7015" s="222">
        <v>25.620000000000001</v>
      </c>
      <c r="I7015" s="223"/>
      <c r="J7015" s="224">
        <f>ROUND(I7015*H7015,2)</f>
        <v>0</v>
      </c>
      <c r="K7015" s="220" t="s">
        <v>247</v>
      </c>
      <c r="L7015" s="48"/>
      <c r="M7015" s="225" t="s">
        <v>39</v>
      </c>
      <c r="N7015" s="226" t="s">
        <v>56</v>
      </c>
      <c r="O7015" s="88"/>
      <c r="P7015" s="227">
        <f>O7015*H7015</f>
        <v>0</v>
      </c>
      <c r="Q7015" s="227">
        <v>0</v>
      </c>
      <c r="R7015" s="227">
        <f>Q7015*H7015</f>
        <v>0</v>
      </c>
      <c r="S7015" s="227">
        <v>0.0070000000000000001</v>
      </c>
      <c r="T7015" s="228">
        <f>S7015*H7015</f>
        <v>0.17934</v>
      </c>
      <c r="U7015" s="42"/>
      <c r="V7015" s="42"/>
      <c r="W7015" s="42"/>
      <c r="X7015" s="42"/>
      <c r="Y7015" s="42"/>
      <c r="Z7015" s="42"/>
      <c r="AA7015" s="42"/>
      <c r="AB7015" s="42"/>
      <c r="AC7015" s="42"/>
      <c r="AD7015" s="42"/>
      <c r="AE7015" s="42"/>
      <c r="AR7015" s="229" t="s">
        <v>462</v>
      </c>
      <c r="AT7015" s="229" t="s">
        <v>243</v>
      </c>
      <c r="AU7015" s="229" t="s">
        <v>93</v>
      </c>
      <c r="AY7015" s="20" t="s">
        <v>241</v>
      </c>
      <c r="BE7015" s="230">
        <f>IF(N7015="základní",J7015,0)</f>
        <v>0</v>
      </c>
      <c r="BF7015" s="230">
        <f>IF(N7015="snížená",J7015,0)</f>
        <v>0</v>
      </c>
      <c r="BG7015" s="230">
        <f>IF(N7015="zákl. přenesená",J7015,0)</f>
        <v>0</v>
      </c>
      <c r="BH7015" s="230">
        <f>IF(N7015="sníž. přenesená",J7015,0)</f>
        <v>0</v>
      </c>
      <c r="BI7015" s="230">
        <f>IF(N7015="nulová",J7015,0)</f>
        <v>0</v>
      </c>
      <c r="BJ7015" s="20" t="s">
        <v>23</v>
      </c>
      <c r="BK7015" s="230">
        <f>ROUND(I7015*H7015,2)</f>
        <v>0</v>
      </c>
      <c r="BL7015" s="20" t="s">
        <v>462</v>
      </c>
      <c r="BM7015" s="229" t="s">
        <v>6517</v>
      </c>
    </row>
    <row r="7016" s="2" customFormat="1">
      <c r="A7016" s="42"/>
      <c r="B7016" s="43"/>
      <c r="C7016" s="44"/>
      <c r="D7016" s="231" t="s">
        <v>250</v>
      </c>
      <c r="E7016" s="44"/>
      <c r="F7016" s="232" t="s">
        <v>6518</v>
      </c>
      <c r="G7016" s="44"/>
      <c r="H7016" s="44"/>
      <c r="I7016" s="233"/>
      <c r="J7016" s="44"/>
      <c r="K7016" s="44"/>
      <c r="L7016" s="48"/>
      <c r="M7016" s="234"/>
      <c r="N7016" s="235"/>
      <c r="O7016" s="88"/>
      <c r="P7016" s="88"/>
      <c r="Q7016" s="88"/>
      <c r="R7016" s="88"/>
      <c r="S7016" s="88"/>
      <c r="T7016" s="89"/>
      <c r="U7016" s="42"/>
      <c r="V7016" s="42"/>
      <c r="W7016" s="42"/>
      <c r="X7016" s="42"/>
      <c r="Y7016" s="42"/>
      <c r="Z7016" s="42"/>
      <c r="AA7016" s="42"/>
      <c r="AB7016" s="42"/>
      <c r="AC7016" s="42"/>
      <c r="AD7016" s="42"/>
      <c r="AE7016" s="42"/>
      <c r="AT7016" s="20" t="s">
        <v>250</v>
      </c>
      <c r="AU7016" s="20" t="s">
        <v>93</v>
      </c>
    </row>
    <row r="7017" s="13" customFormat="1">
      <c r="A7017" s="13"/>
      <c r="B7017" s="236"/>
      <c r="C7017" s="237"/>
      <c r="D7017" s="238" t="s">
        <v>252</v>
      </c>
      <c r="E7017" s="239" t="s">
        <v>39</v>
      </c>
      <c r="F7017" s="240" t="s">
        <v>6519</v>
      </c>
      <c r="G7017" s="237"/>
      <c r="H7017" s="239" t="s">
        <v>39</v>
      </c>
      <c r="I7017" s="241"/>
      <c r="J7017" s="237"/>
      <c r="K7017" s="237"/>
      <c r="L7017" s="242"/>
      <c r="M7017" s="243"/>
      <c r="N7017" s="244"/>
      <c r="O7017" s="244"/>
      <c r="P7017" s="244"/>
      <c r="Q7017" s="244"/>
      <c r="R7017" s="244"/>
      <c r="S7017" s="244"/>
      <c r="T7017" s="245"/>
      <c r="U7017" s="13"/>
      <c r="V7017" s="13"/>
      <c r="W7017" s="13"/>
      <c r="X7017" s="13"/>
      <c r="Y7017" s="13"/>
      <c r="Z7017" s="13"/>
      <c r="AA7017" s="13"/>
      <c r="AB7017" s="13"/>
      <c r="AC7017" s="13"/>
      <c r="AD7017" s="13"/>
      <c r="AE7017" s="13"/>
      <c r="AT7017" s="246" t="s">
        <v>252</v>
      </c>
      <c r="AU7017" s="246" t="s">
        <v>93</v>
      </c>
      <c r="AV7017" s="13" t="s">
        <v>23</v>
      </c>
      <c r="AW7017" s="13" t="s">
        <v>46</v>
      </c>
      <c r="AX7017" s="13" t="s">
        <v>85</v>
      </c>
      <c r="AY7017" s="246" t="s">
        <v>241</v>
      </c>
    </row>
    <row r="7018" s="13" customFormat="1">
      <c r="A7018" s="13"/>
      <c r="B7018" s="236"/>
      <c r="C7018" s="237"/>
      <c r="D7018" s="238" t="s">
        <v>252</v>
      </c>
      <c r="E7018" s="239" t="s">
        <v>39</v>
      </c>
      <c r="F7018" s="240" t="s">
        <v>6520</v>
      </c>
      <c r="G7018" s="237"/>
      <c r="H7018" s="239" t="s">
        <v>39</v>
      </c>
      <c r="I7018" s="241"/>
      <c r="J7018" s="237"/>
      <c r="K7018" s="237"/>
      <c r="L7018" s="242"/>
      <c r="M7018" s="243"/>
      <c r="N7018" s="244"/>
      <c r="O7018" s="244"/>
      <c r="P7018" s="244"/>
      <c r="Q7018" s="244"/>
      <c r="R7018" s="244"/>
      <c r="S7018" s="244"/>
      <c r="T7018" s="245"/>
      <c r="U7018" s="13"/>
      <c r="V7018" s="13"/>
      <c r="W7018" s="13"/>
      <c r="X7018" s="13"/>
      <c r="Y7018" s="13"/>
      <c r="Z7018" s="13"/>
      <c r="AA7018" s="13"/>
      <c r="AB7018" s="13"/>
      <c r="AC7018" s="13"/>
      <c r="AD7018" s="13"/>
      <c r="AE7018" s="13"/>
      <c r="AT7018" s="246" t="s">
        <v>252</v>
      </c>
      <c r="AU7018" s="246" t="s">
        <v>93</v>
      </c>
      <c r="AV7018" s="13" t="s">
        <v>23</v>
      </c>
      <c r="AW7018" s="13" t="s">
        <v>46</v>
      </c>
      <c r="AX7018" s="13" t="s">
        <v>85</v>
      </c>
      <c r="AY7018" s="246" t="s">
        <v>241</v>
      </c>
    </row>
    <row r="7019" s="14" customFormat="1">
      <c r="A7019" s="14"/>
      <c r="B7019" s="247"/>
      <c r="C7019" s="248"/>
      <c r="D7019" s="238" t="s">
        <v>252</v>
      </c>
      <c r="E7019" s="249" t="s">
        <v>39</v>
      </c>
      <c r="F7019" s="250" t="s">
        <v>6521</v>
      </c>
      <c r="G7019" s="248"/>
      <c r="H7019" s="251">
        <v>25.620000000000001</v>
      </c>
      <c r="I7019" s="252"/>
      <c r="J7019" s="248"/>
      <c r="K7019" s="248"/>
      <c r="L7019" s="253"/>
      <c r="M7019" s="254"/>
      <c r="N7019" s="255"/>
      <c r="O7019" s="255"/>
      <c r="P7019" s="255"/>
      <c r="Q7019" s="255"/>
      <c r="R7019" s="255"/>
      <c r="S7019" s="255"/>
      <c r="T7019" s="256"/>
      <c r="U7019" s="14"/>
      <c r="V7019" s="14"/>
      <c r="W7019" s="14"/>
      <c r="X7019" s="14"/>
      <c r="Y7019" s="14"/>
      <c r="Z7019" s="14"/>
      <c r="AA7019" s="14"/>
      <c r="AB7019" s="14"/>
      <c r="AC7019" s="14"/>
      <c r="AD7019" s="14"/>
      <c r="AE7019" s="14"/>
      <c r="AT7019" s="257" t="s">
        <v>252</v>
      </c>
      <c r="AU7019" s="257" t="s">
        <v>93</v>
      </c>
      <c r="AV7019" s="14" t="s">
        <v>93</v>
      </c>
      <c r="AW7019" s="14" t="s">
        <v>46</v>
      </c>
      <c r="AX7019" s="14" t="s">
        <v>23</v>
      </c>
      <c r="AY7019" s="257" t="s">
        <v>241</v>
      </c>
    </row>
    <row r="7020" s="2" customFormat="1" ht="16.5" customHeight="1">
      <c r="A7020" s="42"/>
      <c r="B7020" s="43"/>
      <c r="C7020" s="218" t="s">
        <v>6522</v>
      </c>
      <c r="D7020" s="218" t="s">
        <v>243</v>
      </c>
      <c r="E7020" s="219" t="s">
        <v>6523</v>
      </c>
      <c r="F7020" s="220" t="s">
        <v>6524</v>
      </c>
      <c r="G7020" s="221" t="s">
        <v>5959</v>
      </c>
      <c r="H7020" s="222">
        <v>1</v>
      </c>
      <c r="I7020" s="223"/>
      <c r="J7020" s="224">
        <f>ROUND(I7020*H7020,2)</f>
        <v>0</v>
      </c>
      <c r="K7020" s="220" t="s">
        <v>39</v>
      </c>
      <c r="L7020" s="48"/>
      <c r="M7020" s="225" t="s">
        <v>39</v>
      </c>
      <c r="N7020" s="226" t="s">
        <v>56</v>
      </c>
      <c r="O7020" s="88"/>
      <c r="P7020" s="227">
        <f>O7020*H7020</f>
        <v>0</v>
      </c>
      <c r="Q7020" s="227">
        <v>0.16799</v>
      </c>
      <c r="R7020" s="227">
        <f>Q7020*H7020</f>
        <v>0.16799</v>
      </c>
      <c r="S7020" s="227">
        <v>0</v>
      </c>
      <c r="T7020" s="228">
        <f>S7020*H7020</f>
        <v>0</v>
      </c>
      <c r="U7020" s="42"/>
      <c r="V7020" s="42"/>
      <c r="W7020" s="42"/>
      <c r="X7020" s="42"/>
      <c r="Y7020" s="42"/>
      <c r="Z7020" s="42"/>
      <c r="AA7020" s="42"/>
      <c r="AB7020" s="42"/>
      <c r="AC7020" s="42"/>
      <c r="AD7020" s="42"/>
      <c r="AE7020" s="42"/>
      <c r="AR7020" s="229" t="s">
        <v>462</v>
      </c>
      <c r="AT7020" s="229" t="s">
        <v>243</v>
      </c>
      <c r="AU7020" s="229" t="s">
        <v>93</v>
      </c>
      <c r="AY7020" s="20" t="s">
        <v>241</v>
      </c>
      <c r="BE7020" s="230">
        <f>IF(N7020="základní",J7020,0)</f>
        <v>0</v>
      </c>
      <c r="BF7020" s="230">
        <f>IF(N7020="snížená",J7020,0)</f>
        <v>0</v>
      </c>
      <c r="BG7020" s="230">
        <f>IF(N7020="zákl. přenesená",J7020,0)</f>
        <v>0</v>
      </c>
      <c r="BH7020" s="230">
        <f>IF(N7020="sníž. přenesená",J7020,0)</f>
        <v>0</v>
      </c>
      <c r="BI7020" s="230">
        <f>IF(N7020="nulová",J7020,0)</f>
        <v>0</v>
      </c>
      <c r="BJ7020" s="20" t="s">
        <v>23</v>
      </c>
      <c r="BK7020" s="230">
        <f>ROUND(I7020*H7020,2)</f>
        <v>0</v>
      </c>
      <c r="BL7020" s="20" t="s">
        <v>462</v>
      </c>
      <c r="BM7020" s="229" t="s">
        <v>6525</v>
      </c>
    </row>
    <row r="7021" s="2" customFormat="1">
      <c r="A7021" s="42"/>
      <c r="B7021" s="43"/>
      <c r="C7021" s="44"/>
      <c r="D7021" s="238" t="s">
        <v>3418</v>
      </c>
      <c r="E7021" s="44"/>
      <c r="F7021" s="290" t="s">
        <v>6115</v>
      </c>
      <c r="G7021" s="44"/>
      <c r="H7021" s="44"/>
      <c r="I7021" s="233"/>
      <c r="J7021" s="44"/>
      <c r="K7021" s="44"/>
      <c r="L7021" s="48"/>
      <c r="M7021" s="234"/>
      <c r="N7021" s="235"/>
      <c r="O7021" s="88"/>
      <c r="P7021" s="88"/>
      <c r="Q7021" s="88"/>
      <c r="R7021" s="88"/>
      <c r="S7021" s="88"/>
      <c r="T7021" s="89"/>
      <c r="U7021" s="42"/>
      <c r="V7021" s="42"/>
      <c r="W7021" s="42"/>
      <c r="X7021" s="42"/>
      <c r="Y7021" s="42"/>
      <c r="Z7021" s="42"/>
      <c r="AA7021" s="42"/>
      <c r="AB7021" s="42"/>
      <c r="AC7021" s="42"/>
      <c r="AD7021" s="42"/>
      <c r="AE7021" s="42"/>
      <c r="AT7021" s="20" t="s">
        <v>3418</v>
      </c>
      <c r="AU7021" s="20" t="s">
        <v>93</v>
      </c>
    </row>
    <row r="7022" s="2" customFormat="1" ht="16.5" customHeight="1">
      <c r="A7022" s="42"/>
      <c r="B7022" s="43"/>
      <c r="C7022" s="218" t="s">
        <v>6526</v>
      </c>
      <c r="D7022" s="218" t="s">
        <v>243</v>
      </c>
      <c r="E7022" s="219" t="s">
        <v>6527</v>
      </c>
      <c r="F7022" s="220" t="s">
        <v>6528</v>
      </c>
      <c r="G7022" s="221" t="s">
        <v>5959</v>
      </c>
      <c r="H7022" s="222">
        <v>3</v>
      </c>
      <c r="I7022" s="223"/>
      <c r="J7022" s="224">
        <f>ROUND(I7022*H7022,2)</f>
        <v>0</v>
      </c>
      <c r="K7022" s="220" t="s">
        <v>39</v>
      </c>
      <c r="L7022" s="48"/>
      <c r="M7022" s="225" t="s">
        <v>39</v>
      </c>
      <c r="N7022" s="226" t="s">
        <v>56</v>
      </c>
      <c r="O7022" s="88"/>
      <c r="P7022" s="227">
        <f>O7022*H7022</f>
        <v>0</v>
      </c>
      <c r="Q7022" s="227">
        <v>0.26301000000000002</v>
      </c>
      <c r="R7022" s="227">
        <f>Q7022*H7022</f>
        <v>0.78903000000000012</v>
      </c>
      <c r="S7022" s="227">
        <v>0</v>
      </c>
      <c r="T7022" s="228">
        <f>S7022*H7022</f>
        <v>0</v>
      </c>
      <c r="U7022" s="42"/>
      <c r="V7022" s="42"/>
      <c r="W7022" s="42"/>
      <c r="X7022" s="42"/>
      <c r="Y7022" s="42"/>
      <c r="Z7022" s="42"/>
      <c r="AA7022" s="42"/>
      <c r="AB7022" s="42"/>
      <c r="AC7022" s="42"/>
      <c r="AD7022" s="42"/>
      <c r="AE7022" s="42"/>
      <c r="AR7022" s="229" t="s">
        <v>462</v>
      </c>
      <c r="AT7022" s="229" t="s">
        <v>243</v>
      </c>
      <c r="AU7022" s="229" t="s">
        <v>93</v>
      </c>
      <c r="AY7022" s="20" t="s">
        <v>241</v>
      </c>
      <c r="BE7022" s="230">
        <f>IF(N7022="základní",J7022,0)</f>
        <v>0</v>
      </c>
      <c r="BF7022" s="230">
        <f>IF(N7022="snížená",J7022,0)</f>
        <v>0</v>
      </c>
      <c r="BG7022" s="230">
        <f>IF(N7022="zákl. přenesená",J7022,0)</f>
        <v>0</v>
      </c>
      <c r="BH7022" s="230">
        <f>IF(N7022="sníž. přenesená",J7022,0)</f>
        <v>0</v>
      </c>
      <c r="BI7022" s="230">
        <f>IF(N7022="nulová",J7022,0)</f>
        <v>0</v>
      </c>
      <c r="BJ7022" s="20" t="s">
        <v>23</v>
      </c>
      <c r="BK7022" s="230">
        <f>ROUND(I7022*H7022,2)</f>
        <v>0</v>
      </c>
      <c r="BL7022" s="20" t="s">
        <v>462</v>
      </c>
      <c r="BM7022" s="229" t="s">
        <v>6529</v>
      </c>
    </row>
    <row r="7023" s="2" customFormat="1">
      <c r="A7023" s="42"/>
      <c r="B7023" s="43"/>
      <c r="C7023" s="44"/>
      <c r="D7023" s="238" t="s">
        <v>3418</v>
      </c>
      <c r="E7023" s="44"/>
      <c r="F7023" s="290" t="s">
        <v>6115</v>
      </c>
      <c r="G7023" s="44"/>
      <c r="H7023" s="44"/>
      <c r="I7023" s="233"/>
      <c r="J7023" s="44"/>
      <c r="K7023" s="44"/>
      <c r="L7023" s="48"/>
      <c r="M7023" s="234"/>
      <c r="N7023" s="235"/>
      <c r="O7023" s="88"/>
      <c r="P7023" s="88"/>
      <c r="Q7023" s="88"/>
      <c r="R7023" s="88"/>
      <c r="S7023" s="88"/>
      <c r="T7023" s="89"/>
      <c r="U7023" s="42"/>
      <c r="V7023" s="42"/>
      <c r="W7023" s="42"/>
      <c r="X7023" s="42"/>
      <c r="Y7023" s="42"/>
      <c r="Z7023" s="42"/>
      <c r="AA7023" s="42"/>
      <c r="AB7023" s="42"/>
      <c r="AC7023" s="42"/>
      <c r="AD7023" s="42"/>
      <c r="AE7023" s="42"/>
      <c r="AT7023" s="20" t="s">
        <v>3418</v>
      </c>
      <c r="AU7023" s="20" t="s">
        <v>93</v>
      </c>
    </row>
    <row r="7024" s="2" customFormat="1" ht="21.75" customHeight="1">
      <c r="A7024" s="42"/>
      <c r="B7024" s="43"/>
      <c r="C7024" s="218" t="s">
        <v>6530</v>
      </c>
      <c r="D7024" s="218" t="s">
        <v>243</v>
      </c>
      <c r="E7024" s="219" t="s">
        <v>6531</v>
      </c>
      <c r="F7024" s="220" t="s">
        <v>6532</v>
      </c>
      <c r="G7024" s="221" t="s">
        <v>2199</v>
      </c>
      <c r="H7024" s="222">
        <v>428.07100000000003</v>
      </c>
      <c r="I7024" s="223"/>
      <c r="J7024" s="224">
        <f>ROUND(I7024*H7024,2)</f>
        <v>0</v>
      </c>
      <c r="K7024" s="220" t="s">
        <v>247</v>
      </c>
      <c r="L7024" s="48"/>
      <c r="M7024" s="225" t="s">
        <v>39</v>
      </c>
      <c r="N7024" s="226" t="s">
        <v>56</v>
      </c>
      <c r="O7024" s="88"/>
      <c r="P7024" s="227">
        <f>O7024*H7024</f>
        <v>0</v>
      </c>
      <c r="Q7024" s="227">
        <v>0</v>
      </c>
      <c r="R7024" s="227">
        <f>Q7024*H7024</f>
        <v>0</v>
      </c>
      <c r="S7024" s="227">
        <v>0.001</v>
      </c>
      <c r="T7024" s="228">
        <f>S7024*H7024</f>
        <v>0.42807100000000003</v>
      </c>
      <c r="U7024" s="42"/>
      <c r="V7024" s="42"/>
      <c r="W7024" s="42"/>
      <c r="X7024" s="42"/>
      <c r="Y7024" s="42"/>
      <c r="Z7024" s="42"/>
      <c r="AA7024" s="42"/>
      <c r="AB7024" s="42"/>
      <c r="AC7024" s="42"/>
      <c r="AD7024" s="42"/>
      <c r="AE7024" s="42"/>
      <c r="AR7024" s="229" t="s">
        <v>462</v>
      </c>
      <c r="AT7024" s="229" t="s">
        <v>243</v>
      </c>
      <c r="AU7024" s="229" t="s">
        <v>93</v>
      </c>
      <c r="AY7024" s="20" t="s">
        <v>241</v>
      </c>
      <c r="BE7024" s="230">
        <f>IF(N7024="základní",J7024,0)</f>
        <v>0</v>
      </c>
      <c r="BF7024" s="230">
        <f>IF(N7024="snížená",J7024,0)</f>
        <v>0</v>
      </c>
      <c r="BG7024" s="230">
        <f>IF(N7024="zákl. přenesená",J7024,0)</f>
        <v>0</v>
      </c>
      <c r="BH7024" s="230">
        <f>IF(N7024="sníž. přenesená",J7024,0)</f>
        <v>0</v>
      </c>
      <c r="BI7024" s="230">
        <f>IF(N7024="nulová",J7024,0)</f>
        <v>0</v>
      </c>
      <c r="BJ7024" s="20" t="s">
        <v>23</v>
      </c>
      <c r="BK7024" s="230">
        <f>ROUND(I7024*H7024,2)</f>
        <v>0</v>
      </c>
      <c r="BL7024" s="20" t="s">
        <v>462</v>
      </c>
      <c r="BM7024" s="229" t="s">
        <v>6533</v>
      </c>
    </row>
    <row r="7025" s="2" customFormat="1">
      <c r="A7025" s="42"/>
      <c r="B7025" s="43"/>
      <c r="C7025" s="44"/>
      <c r="D7025" s="231" t="s">
        <v>250</v>
      </c>
      <c r="E7025" s="44"/>
      <c r="F7025" s="232" t="s">
        <v>6534</v>
      </c>
      <c r="G7025" s="44"/>
      <c r="H7025" s="44"/>
      <c r="I7025" s="233"/>
      <c r="J7025" s="44"/>
      <c r="K7025" s="44"/>
      <c r="L7025" s="48"/>
      <c r="M7025" s="234"/>
      <c r="N7025" s="235"/>
      <c r="O7025" s="88"/>
      <c r="P7025" s="88"/>
      <c r="Q7025" s="88"/>
      <c r="R7025" s="88"/>
      <c r="S7025" s="88"/>
      <c r="T7025" s="89"/>
      <c r="U7025" s="42"/>
      <c r="V7025" s="42"/>
      <c r="W7025" s="42"/>
      <c r="X7025" s="42"/>
      <c r="Y7025" s="42"/>
      <c r="Z7025" s="42"/>
      <c r="AA7025" s="42"/>
      <c r="AB7025" s="42"/>
      <c r="AC7025" s="42"/>
      <c r="AD7025" s="42"/>
      <c r="AE7025" s="42"/>
      <c r="AT7025" s="20" t="s">
        <v>250</v>
      </c>
      <c r="AU7025" s="20" t="s">
        <v>93</v>
      </c>
    </row>
    <row r="7026" s="13" customFormat="1">
      <c r="A7026" s="13"/>
      <c r="B7026" s="236"/>
      <c r="C7026" s="237"/>
      <c r="D7026" s="238" t="s">
        <v>252</v>
      </c>
      <c r="E7026" s="239" t="s">
        <v>39</v>
      </c>
      <c r="F7026" s="240" t="s">
        <v>6519</v>
      </c>
      <c r="G7026" s="237"/>
      <c r="H7026" s="239" t="s">
        <v>39</v>
      </c>
      <c r="I7026" s="241"/>
      <c r="J7026" s="237"/>
      <c r="K7026" s="237"/>
      <c r="L7026" s="242"/>
      <c r="M7026" s="243"/>
      <c r="N7026" s="244"/>
      <c r="O7026" s="244"/>
      <c r="P7026" s="244"/>
      <c r="Q7026" s="244"/>
      <c r="R7026" s="244"/>
      <c r="S7026" s="244"/>
      <c r="T7026" s="245"/>
      <c r="U7026" s="13"/>
      <c r="V7026" s="13"/>
      <c r="W7026" s="13"/>
      <c r="X7026" s="13"/>
      <c r="Y7026" s="13"/>
      <c r="Z7026" s="13"/>
      <c r="AA7026" s="13"/>
      <c r="AB7026" s="13"/>
      <c r="AC7026" s="13"/>
      <c r="AD7026" s="13"/>
      <c r="AE7026" s="13"/>
      <c r="AT7026" s="246" t="s">
        <v>252</v>
      </c>
      <c r="AU7026" s="246" t="s">
        <v>93</v>
      </c>
      <c r="AV7026" s="13" t="s">
        <v>23</v>
      </c>
      <c r="AW7026" s="13" t="s">
        <v>46</v>
      </c>
      <c r="AX7026" s="13" t="s">
        <v>85</v>
      </c>
      <c r="AY7026" s="246" t="s">
        <v>241</v>
      </c>
    </row>
    <row r="7027" s="13" customFormat="1">
      <c r="A7027" s="13"/>
      <c r="B7027" s="236"/>
      <c r="C7027" s="237"/>
      <c r="D7027" s="238" t="s">
        <v>252</v>
      </c>
      <c r="E7027" s="239" t="s">
        <v>39</v>
      </c>
      <c r="F7027" s="240" t="s">
        <v>6520</v>
      </c>
      <c r="G7027" s="237"/>
      <c r="H7027" s="239" t="s">
        <v>39</v>
      </c>
      <c r="I7027" s="241"/>
      <c r="J7027" s="237"/>
      <c r="K7027" s="237"/>
      <c r="L7027" s="242"/>
      <c r="M7027" s="243"/>
      <c r="N7027" s="244"/>
      <c r="O7027" s="244"/>
      <c r="P7027" s="244"/>
      <c r="Q7027" s="244"/>
      <c r="R7027" s="244"/>
      <c r="S7027" s="244"/>
      <c r="T7027" s="245"/>
      <c r="U7027" s="13"/>
      <c r="V7027" s="13"/>
      <c r="W7027" s="13"/>
      <c r="X7027" s="13"/>
      <c r="Y7027" s="13"/>
      <c r="Z7027" s="13"/>
      <c r="AA7027" s="13"/>
      <c r="AB7027" s="13"/>
      <c r="AC7027" s="13"/>
      <c r="AD7027" s="13"/>
      <c r="AE7027" s="13"/>
      <c r="AT7027" s="246" t="s">
        <v>252</v>
      </c>
      <c r="AU7027" s="246" t="s">
        <v>93</v>
      </c>
      <c r="AV7027" s="13" t="s">
        <v>23</v>
      </c>
      <c r="AW7027" s="13" t="s">
        <v>46</v>
      </c>
      <c r="AX7027" s="13" t="s">
        <v>85</v>
      </c>
      <c r="AY7027" s="246" t="s">
        <v>241</v>
      </c>
    </row>
    <row r="7028" s="13" customFormat="1">
      <c r="A7028" s="13"/>
      <c r="B7028" s="236"/>
      <c r="C7028" s="237"/>
      <c r="D7028" s="238" t="s">
        <v>252</v>
      </c>
      <c r="E7028" s="239" t="s">
        <v>39</v>
      </c>
      <c r="F7028" s="240" t="s">
        <v>6535</v>
      </c>
      <c r="G7028" s="237"/>
      <c r="H7028" s="239" t="s">
        <v>39</v>
      </c>
      <c r="I7028" s="241"/>
      <c r="J7028" s="237"/>
      <c r="K7028" s="237"/>
      <c r="L7028" s="242"/>
      <c r="M7028" s="243"/>
      <c r="N7028" s="244"/>
      <c r="O7028" s="244"/>
      <c r="P7028" s="244"/>
      <c r="Q7028" s="244"/>
      <c r="R7028" s="244"/>
      <c r="S7028" s="244"/>
      <c r="T7028" s="245"/>
      <c r="U7028" s="13"/>
      <c r="V7028" s="13"/>
      <c r="W7028" s="13"/>
      <c r="X7028" s="13"/>
      <c r="Y7028" s="13"/>
      <c r="Z7028" s="13"/>
      <c r="AA7028" s="13"/>
      <c r="AB7028" s="13"/>
      <c r="AC7028" s="13"/>
      <c r="AD7028" s="13"/>
      <c r="AE7028" s="13"/>
      <c r="AT7028" s="246" t="s">
        <v>252</v>
      </c>
      <c r="AU7028" s="246" t="s">
        <v>93</v>
      </c>
      <c r="AV7028" s="13" t="s">
        <v>23</v>
      </c>
      <c r="AW7028" s="13" t="s">
        <v>46</v>
      </c>
      <c r="AX7028" s="13" t="s">
        <v>85</v>
      </c>
      <c r="AY7028" s="246" t="s">
        <v>241</v>
      </c>
    </row>
    <row r="7029" s="14" customFormat="1">
      <c r="A7029" s="14"/>
      <c r="B7029" s="247"/>
      <c r="C7029" s="248"/>
      <c r="D7029" s="238" t="s">
        <v>252</v>
      </c>
      <c r="E7029" s="249" t="s">
        <v>39</v>
      </c>
      <c r="F7029" s="250" t="s">
        <v>6536</v>
      </c>
      <c r="G7029" s="248"/>
      <c r="H7029" s="251">
        <v>428.07100000000003</v>
      </c>
      <c r="I7029" s="252"/>
      <c r="J7029" s="248"/>
      <c r="K7029" s="248"/>
      <c r="L7029" s="253"/>
      <c r="M7029" s="254"/>
      <c r="N7029" s="255"/>
      <c r="O7029" s="255"/>
      <c r="P7029" s="255"/>
      <c r="Q7029" s="255"/>
      <c r="R7029" s="255"/>
      <c r="S7029" s="255"/>
      <c r="T7029" s="256"/>
      <c r="U7029" s="14"/>
      <c r="V7029" s="14"/>
      <c r="W7029" s="14"/>
      <c r="X7029" s="14"/>
      <c r="Y7029" s="14"/>
      <c r="Z7029" s="14"/>
      <c r="AA7029" s="14"/>
      <c r="AB7029" s="14"/>
      <c r="AC7029" s="14"/>
      <c r="AD7029" s="14"/>
      <c r="AE7029" s="14"/>
      <c r="AT7029" s="257" t="s">
        <v>252</v>
      </c>
      <c r="AU7029" s="257" t="s">
        <v>93</v>
      </c>
      <c r="AV7029" s="14" t="s">
        <v>93</v>
      </c>
      <c r="AW7029" s="14" t="s">
        <v>46</v>
      </c>
      <c r="AX7029" s="14" t="s">
        <v>23</v>
      </c>
      <c r="AY7029" s="257" t="s">
        <v>241</v>
      </c>
    </row>
    <row r="7030" s="2" customFormat="1" ht="33" customHeight="1">
      <c r="A7030" s="42"/>
      <c r="B7030" s="43"/>
      <c r="C7030" s="218" t="s">
        <v>5019</v>
      </c>
      <c r="D7030" s="218" t="s">
        <v>243</v>
      </c>
      <c r="E7030" s="219" t="s">
        <v>6537</v>
      </c>
      <c r="F7030" s="220" t="s">
        <v>6538</v>
      </c>
      <c r="G7030" s="221" t="s">
        <v>430</v>
      </c>
      <c r="H7030" s="222">
        <v>15.305</v>
      </c>
      <c r="I7030" s="223"/>
      <c r="J7030" s="224">
        <f>ROUND(I7030*H7030,2)</f>
        <v>0</v>
      </c>
      <c r="K7030" s="220" t="s">
        <v>247</v>
      </c>
      <c r="L7030" s="48"/>
      <c r="M7030" s="225" t="s">
        <v>39</v>
      </c>
      <c r="N7030" s="226" t="s">
        <v>56</v>
      </c>
      <c r="O7030" s="88"/>
      <c r="P7030" s="227">
        <f>O7030*H7030</f>
        <v>0</v>
      </c>
      <c r="Q7030" s="227">
        <v>0</v>
      </c>
      <c r="R7030" s="227">
        <f>Q7030*H7030</f>
        <v>0</v>
      </c>
      <c r="S7030" s="227">
        <v>0</v>
      </c>
      <c r="T7030" s="228">
        <f>S7030*H7030</f>
        <v>0</v>
      </c>
      <c r="U7030" s="42"/>
      <c r="V7030" s="42"/>
      <c r="W7030" s="42"/>
      <c r="X7030" s="42"/>
      <c r="Y7030" s="42"/>
      <c r="Z7030" s="42"/>
      <c r="AA7030" s="42"/>
      <c r="AB7030" s="42"/>
      <c r="AC7030" s="42"/>
      <c r="AD7030" s="42"/>
      <c r="AE7030" s="42"/>
      <c r="AR7030" s="229" t="s">
        <v>462</v>
      </c>
      <c r="AT7030" s="229" t="s">
        <v>243</v>
      </c>
      <c r="AU7030" s="229" t="s">
        <v>93</v>
      </c>
      <c r="AY7030" s="20" t="s">
        <v>241</v>
      </c>
      <c r="BE7030" s="230">
        <f>IF(N7030="základní",J7030,0)</f>
        <v>0</v>
      </c>
      <c r="BF7030" s="230">
        <f>IF(N7030="snížená",J7030,0)</f>
        <v>0</v>
      </c>
      <c r="BG7030" s="230">
        <f>IF(N7030="zákl. přenesená",J7030,0)</f>
        <v>0</v>
      </c>
      <c r="BH7030" s="230">
        <f>IF(N7030="sníž. přenesená",J7030,0)</f>
        <v>0</v>
      </c>
      <c r="BI7030" s="230">
        <f>IF(N7030="nulová",J7030,0)</f>
        <v>0</v>
      </c>
      <c r="BJ7030" s="20" t="s">
        <v>23</v>
      </c>
      <c r="BK7030" s="230">
        <f>ROUND(I7030*H7030,2)</f>
        <v>0</v>
      </c>
      <c r="BL7030" s="20" t="s">
        <v>462</v>
      </c>
      <c r="BM7030" s="229" t="s">
        <v>6539</v>
      </c>
    </row>
    <row r="7031" s="2" customFormat="1">
      <c r="A7031" s="42"/>
      <c r="B7031" s="43"/>
      <c r="C7031" s="44"/>
      <c r="D7031" s="231" t="s">
        <v>250</v>
      </c>
      <c r="E7031" s="44"/>
      <c r="F7031" s="232" t="s">
        <v>6540</v>
      </c>
      <c r="G7031" s="44"/>
      <c r="H7031" s="44"/>
      <c r="I7031" s="233"/>
      <c r="J7031" s="44"/>
      <c r="K7031" s="44"/>
      <c r="L7031" s="48"/>
      <c r="M7031" s="234"/>
      <c r="N7031" s="235"/>
      <c r="O7031" s="88"/>
      <c r="P7031" s="88"/>
      <c r="Q7031" s="88"/>
      <c r="R7031" s="88"/>
      <c r="S7031" s="88"/>
      <c r="T7031" s="89"/>
      <c r="U7031" s="42"/>
      <c r="V7031" s="42"/>
      <c r="W7031" s="42"/>
      <c r="X7031" s="42"/>
      <c r="Y7031" s="42"/>
      <c r="Z7031" s="42"/>
      <c r="AA7031" s="42"/>
      <c r="AB7031" s="42"/>
      <c r="AC7031" s="42"/>
      <c r="AD7031" s="42"/>
      <c r="AE7031" s="42"/>
      <c r="AT7031" s="20" t="s">
        <v>250</v>
      </c>
      <c r="AU7031" s="20" t="s">
        <v>93</v>
      </c>
    </row>
    <row r="7032" s="2" customFormat="1" ht="37.8" customHeight="1">
      <c r="A7032" s="42"/>
      <c r="B7032" s="43"/>
      <c r="C7032" s="218" t="s">
        <v>6541</v>
      </c>
      <c r="D7032" s="218" t="s">
        <v>243</v>
      </c>
      <c r="E7032" s="219" t="s">
        <v>6542</v>
      </c>
      <c r="F7032" s="220" t="s">
        <v>6543</v>
      </c>
      <c r="G7032" s="221" t="s">
        <v>430</v>
      </c>
      <c r="H7032" s="222">
        <v>15.305</v>
      </c>
      <c r="I7032" s="223"/>
      <c r="J7032" s="224">
        <f>ROUND(I7032*H7032,2)</f>
        <v>0</v>
      </c>
      <c r="K7032" s="220" t="s">
        <v>247</v>
      </c>
      <c r="L7032" s="48"/>
      <c r="M7032" s="225" t="s">
        <v>39</v>
      </c>
      <c r="N7032" s="226" t="s">
        <v>56</v>
      </c>
      <c r="O7032" s="88"/>
      <c r="P7032" s="227">
        <f>O7032*H7032</f>
        <v>0</v>
      </c>
      <c r="Q7032" s="227">
        <v>0</v>
      </c>
      <c r="R7032" s="227">
        <f>Q7032*H7032</f>
        <v>0</v>
      </c>
      <c r="S7032" s="227">
        <v>0</v>
      </c>
      <c r="T7032" s="228">
        <f>S7032*H7032</f>
        <v>0</v>
      </c>
      <c r="U7032" s="42"/>
      <c r="V7032" s="42"/>
      <c r="W7032" s="42"/>
      <c r="X7032" s="42"/>
      <c r="Y7032" s="42"/>
      <c r="Z7032" s="42"/>
      <c r="AA7032" s="42"/>
      <c r="AB7032" s="42"/>
      <c r="AC7032" s="42"/>
      <c r="AD7032" s="42"/>
      <c r="AE7032" s="42"/>
      <c r="AR7032" s="229" t="s">
        <v>462</v>
      </c>
      <c r="AT7032" s="229" t="s">
        <v>243</v>
      </c>
      <c r="AU7032" s="229" t="s">
        <v>93</v>
      </c>
      <c r="AY7032" s="20" t="s">
        <v>241</v>
      </c>
      <c r="BE7032" s="230">
        <f>IF(N7032="základní",J7032,0)</f>
        <v>0</v>
      </c>
      <c r="BF7032" s="230">
        <f>IF(N7032="snížená",J7032,0)</f>
        <v>0</v>
      </c>
      <c r="BG7032" s="230">
        <f>IF(N7032="zákl. přenesená",J7032,0)</f>
        <v>0</v>
      </c>
      <c r="BH7032" s="230">
        <f>IF(N7032="sníž. přenesená",J7032,0)</f>
        <v>0</v>
      </c>
      <c r="BI7032" s="230">
        <f>IF(N7032="nulová",J7032,0)</f>
        <v>0</v>
      </c>
      <c r="BJ7032" s="20" t="s">
        <v>23</v>
      </c>
      <c r="BK7032" s="230">
        <f>ROUND(I7032*H7032,2)</f>
        <v>0</v>
      </c>
      <c r="BL7032" s="20" t="s">
        <v>462</v>
      </c>
      <c r="BM7032" s="229" t="s">
        <v>6544</v>
      </c>
    </row>
    <row r="7033" s="2" customFormat="1">
      <c r="A7033" s="42"/>
      <c r="B7033" s="43"/>
      <c r="C7033" s="44"/>
      <c r="D7033" s="231" t="s">
        <v>250</v>
      </c>
      <c r="E7033" s="44"/>
      <c r="F7033" s="232" t="s">
        <v>6545</v>
      </c>
      <c r="G7033" s="44"/>
      <c r="H7033" s="44"/>
      <c r="I7033" s="233"/>
      <c r="J7033" s="44"/>
      <c r="K7033" s="44"/>
      <c r="L7033" s="48"/>
      <c r="M7033" s="234"/>
      <c r="N7033" s="235"/>
      <c r="O7033" s="88"/>
      <c r="P7033" s="88"/>
      <c r="Q7033" s="88"/>
      <c r="R7033" s="88"/>
      <c r="S7033" s="88"/>
      <c r="T7033" s="89"/>
      <c r="U7033" s="42"/>
      <c r="V7033" s="42"/>
      <c r="W7033" s="42"/>
      <c r="X7033" s="42"/>
      <c r="Y7033" s="42"/>
      <c r="Z7033" s="42"/>
      <c r="AA7033" s="42"/>
      <c r="AB7033" s="42"/>
      <c r="AC7033" s="42"/>
      <c r="AD7033" s="42"/>
      <c r="AE7033" s="42"/>
      <c r="AT7033" s="20" t="s">
        <v>250</v>
      </c>
      <c r="AU7033" s="20" t="s">
        <v>93</v>
      </c>
    </row>
    <row r="7034" s="12" customFormat="1" ht="22.8" customHeight="1">
      <c r="A7034" s="12"/>
      <c r="B7034" s="202"/>
      <c r="C7034" s="203"/>
      <c r="D7034" s="204" t="s">
        <v>84</v>
      </c>
      <c r="E7034" s="216" t="s">
        <v>6546</v>
      </c>
      <c r="F7034" s="216" t="s">
        <v>6547</v>
      </c>
      <c r="G7034" s="203"/>
      <c r="H7034" s="203"/>
      <c r="I7034" s="206"/>
      <c r="J7034" s="217">
        <f>BK7034</f>
        <v>0</v>
      </c>
      <c r="K7034" s="203"/>
      <c r="L7034" s="208"/>
      <c r="M7034" s="209"/>
      <c r="N7034" s="210"/>
      <c r="O7034" s="210"/>
      <c r="P7034" s="211">
        <f>SUM(P7035:P7071)</f>
        <v>0</v>
      </c>
      <c r="Q7034" s="210"/>
      <c r="R7034" s="211">
        <f>SUM(R7035:R7071)</f>
        <v>0.14120000000000002</v>
      </c>
      <c r="S7034" s="210"/>
      <c r="T7034" s="212">
        <f>SUM(T7035:T7071)</f>
        <v>0</v>
      </c>
      <c r="U7034" s="12"/>
      <c r="V7034" s="12"/>
      <c r="W7034" s="12"/>
      <c r="X7034" s="12"/>
      <c r="Y7034" s="12"/>
      <c r="Z7034" s="12"/>
      <c r="AA7034" s="12"/>
      <c r="AB7034" s="12"/>
      <c r="AC7034" s="12"/>
      <c r="AD7034" s="12"/>
      <c r="AE7034" s="12"/>
      <c r="AR7034" s="213" t="s">
        <v>93</v>
      </c>
      <c r="AT7034" s="214" t="s">
        <v>84</v>
      </c>
      <c r="AU7034" s="214" t="s">
        <v>23</v>
      </c>
      <c r="AY7034" s="213" t="s">
        <v>241</v>
      </c>
      <c r="BK7034" s="215">
        <f>SUM(BK7035:BK7071)</f>
        <v>0</v>
      </c>
    </row>
    <row r="7035" s="2" customFormat="1" ht="24.15" customHeight="1">
      <c r="A7035" s="42"/>
      <c r="B7035" s="43"/>
      <c r="C7035" s="218" t="s">
        <v>6548</v>
      </c>
      <c r="D7035" s="218" t="s">
        <v>243</v>
      </c>
      <c r="E7035" s="219" t="s">
        <v>6549</v>
      </c>
      <c r="F7035" s="220" t="s">
        <v>6550</v>
      </c>
      <c r="G7035" s="221" t="s">
        <v>561</v>
      </c>
      <c r="H7035" s="222">
        <v>24</v>
      </c>
      <c r="I7035" s="223"/>
      <c r="J7035" s="224">
        <f>ROUND(I7035*H7035,2)</f>
        <v>0</v>
      </c>
      <c r="K7035" s="220" t="s">
        <v>247</v>
      </c>
      <c r="L7035" s="48"/>
      <c r="M7035" s="225" t="s">
        <v>39</v>
      </c>
      <c r="N7035" s="226" t="s">
        <v>56</v>
      </c>
      <c r="O7035" s="88"/>
      <c r="P7035" s="227">
        <f>O7035*H7035</f>
        <v>0</v>
      </c>
      <c r="Q7035" s="227">
        <v>0</v>
      </c>
      <c r="R7035" s="227">
        <f>Q7035*H7035</f>
        <v>0</v>
      </c>
      <c r="S7035" s="227">
        <v>0</v>
      </c>
      <c r="T7035" s="228">
        <f>S7035*H7035</f>
        <v>0</v>
      </c>
      <c r="U7035" s="42"/>
      <c r="V7035" s="42"/>
      <c r="W7035" s="42"/>
      <c r="X7035" s="42"/>
      <c r="Y7035" s="42"/>
      <c r="Z7035" s="42"/>
      <c r="AA7035" s="42"/>
      <c r="AB7035" s="42"/>
      <c r="AC7035" s="42"/>
      <c r="AD7035" s="42"/>
      <c r="AE7035" s="42"/>
      <c r="AR7035" s="229" t="s">
        <v>462</v>
      </c>
      <c r="AT7035" s="229" t="s">
        <v>243</v>
      </c>
      <c r="AU7035" s="229" t="s">
        <v>93</v>
      </c>
      <c r="AY7035" s="20" t="s">
        <v>241</v>
      </c>
      <c r="BE7035" s="230">
        <f>IF(N7035="základní",J7035,0)</f>
        <v>0</v>
      </c>
      <c r="BF7035" s="230">
        <f>IF(N7035="snížená",J7035,0)</f>
        <v>0</v>
      </c>
      <c r="BG7035" s="230">
        <f>IF(N7035="zákl. přenesená",J7035,0)</f>
        <v>0</v>
      </c>
      <c r="BH7035" s="230">
        <f>IF(N7035="sníž. přenesená",J7035,0)</f>
        <v>0</v>
      </c>
      <c r="BI7035" s="230">
        <f>IF(N7035="nulová",J7035,0)</f>
        <v>0</v>
      </c>
      <c r="BJ7035" s="20" t="s">
        <v>23</v>
      </c>
      <c r="BK7035" s="230">
        <f>ROUND(I7035*H7035,2)</f>
        <v>0</v>
      </c>
      <c r="BL7035" s="20" t="s">
        <v>462</v>
      </c>
      <c r="BM7035" s="229" t="s">
        <v>6551</v>
      </c>
    </row>
    <row r="7036" s="2" customFormat="1">
      <c r="A7036" s="42"/>
      <c r="B7036" s="43"/>
      <c r="C7036" s="44"/>
      <c r="D7036" s="231" t="s">
        <v>250</v>
      </c>
      <c r="E7036" s="44"/>
      <c r="F7036" s="232" t="s">
        <v>6552</v>
      </c>
      <c r="G7036" s="44"/>
      <c r="H7036" s="44"/>
      <c r="I7036" s="233"/>
      <c r="J7036" s="44"/>
      <c r="K7036" s="44"/>
      <c r="L7036" s="48"/>
      <c r="M7036" s="234"/>
      <c r="N7036" s="235"/>
      <c r="O7036" s="88"/>
      <c r="P7036" s="88"/>
      <c r="Q7036" s="88"/>
      <c r="R7036" s="88"/>
      <c r="S7036" s="88"/>
      <c r="T7036" s="89"/>
      <c r="U7036" s="42"/>
      <c r="V7036" s="42"/>
      <c r="W7036" s="42"/>
      <c r="X7036" s="42"/>
      <c r="Y7036" s="42"/>
      <c r="Z7036" s="42"/>
      <c r="AA7036" s="42"/>
      <c r="AB7036" s="42"/>
      <c r="AC7036" s="42"/>
      <c r="AD7036" s="42"/>
      <c r="AE7036" s="42"/>
      <c r="AT7036" s="20" t="s">
        <v>250</v>
      </c>
      <c r="AU7036" s="20" t="s">
        <v>93</v>
      </c>
    </row>
    <row r="7037" s="13" customFormat="1">
      <c r="A7037" s="13"/>
      <c r="B7037" s="236"/>
      <c r="C7037" s="237"/>
      <c r="D7037" s="238" t="s">
        <v>252</v>
      </c>
      <c r="E7037" s="239" t="s">
        <v>39</v>
      </c>
      <c r="F7037" s="240" t="s">
        <v>1306</v>
      </c>
      <c r="G7037" s="237"/>
      <c r="H7037" s="239" t="s">
        <v>39</v>
      </c>
      <c r="I7037" s="241"/>
      <c r="J7037" s="237"/>
      <c r="K7037" s="237"/>
      <c r="L7037" s="242"/>
      <c r="M7037" s="243"/>
      <c r="N7037" s="244"/>
      <c r="O7037" s="244"/>
      <c r="P7037" s="244"/>
      <c r="Q7037" s="244"/>
      <c r="R7037" s="244"/>
      <c r="S7037" s="244"/>
      <c r="T7037" s="245"/>
      <c r="U7037" s="13"/>
      <c r="V7037" s="13"/>
      <c r="W7037" s="13"/>
      <c r="X7037" s="13"/>
      <c r="Y7037" s="13"/>
      <c r="Z7037" s="13"/>
      <c r="AA7037" s="13"/>
      <c r="AB7037" s="13"/>
      <c r="AC7037" s="13"/>
      <c r="AD7037" s="13"/>
      <c r="AE7037" s="13"/>
      <c r="AT7037" s="246" t="s">
        <v>252</v>
      </c>
      <c r="AU7037" s="246" t="s">
        <v>93</v>
      </c>
      <c r="AV7037" s="13" t="s">
        <v>23</v>
      </c>
      <c r="AW7037" s="13" t="s">
        <v>46</v>
      </c>
      <c r="AX7037" s="13" t="s">
        <v>85</v>
      </c>
      <c r="AY7037" s="246" t="s">
        <v>241</v>
      </c>
    </row>
    <row r="7038" s="14" customFormat="1">
      <c r="A7038" s="14"/>
      <c r="B7038" s="247"/>
      <c r="C7038" s="248"/>
      <c r="D7038" s="238" t="s">
        <v>252</v>
      </c>
      <c r="E7038" s="249" t="s">
        <v>39</v>
      </c>
      <c r="F7038" s="250" t="s">
        <v>6553</v>
      </c>
      <c r="G7038" s="248"/>
      <c r="H7038" s="251">
        <v>24</v>
      </c>
      <c r="I7038" s="252"/>
      <c r="J7038" s="248"/>
      <c r="K7038" s="248"/>
      <c r="L7038" s="253"/>
      <c r="M7038" s="254"/>
      <c r="N7038" s="255"/>
      <c r="O7038" s="255"/>
      <c r="P7038" s="255"/>
      <c r="Q7038" s="255"/>
      <c r="R7038" s="255"/>
      <c r="S7038" s="255"/>
      <c r="T7038" s="256"/>
      <c r="U7038" s="14"/>
      <c r="V7038" s="14"/>
      <c r="W7038" s="14"/>
      <c r="X7038" s="14"/>
      <c r="Y7038" s="14"/>
      <c r="Z7038" s="14"/>
      <c r="AA7038" s="14"/>
      <c r="AB7038" s="14"/>
      <c r="AC7038" s="14"/>
      <c r="AD7038" s="14"/>
      <c r="AE7038" s="14"/>
      <c r="AT7038" s="257" t="s">
        <v>252</v>
      </c>
      <c r="AU7038" s="257" t="s">
        <v>93</v>
      </c>
      <c r="AV7038" s="14" t="s">
        <v>93</v>
      </c>
      <c r="AW7038" s="14" t="s">
        <v>46</v>
      </c>
      <c r="AX7038" s="14" t="s">
        <v>23</v>
      </c>
      <c r="AY7038" s="257" t="s">
        <v>241</v>
      </c>
    </row>
    <row r="7039" s="2" customFormat="1" ht="24.15" customHeight="1">
      <c r="A7039" s="42"/>
      <c r="B7039" s="43"/>
      <c r="C7039" s="218" t="s">
        <v>6554</v>
      </c>
      <c r="D7039" s="218" t="s">
        <v>243</v>
      </c>
      <c r="E7039" s="219" t="s">
        <v>6555</v>
      </c>
      <c r="F7039" s="220" t="s">
        <v>6556</v>
      </c>
      <c r="G7039" s="221" t="s">
        <v>5959</v>
      </c>
      <c r="H7039" s="222">
        <v>4</v>
      </c>
      <c r="I7039" s="223"/>
      <c r="J7039" s="224">
        <f>ROUND(I7039*H7039,2)</f>
        <v>0</v>
      </c>
      <c r="K7039" s="220" t="s">
        <v>247</v>
      </c>
      <c r="L7039" s="48"/>
      <c r="M7039" s="225" t="s">
        <v>39</v>
      </c>
      <c r="N7039" s="226" t="s">
        <v>56</v>
      </c>
      <c r="O7039" s="88"/>
      <c r="P7039" s="227">
        <f>O7039*H7039</f>
        <v>0</v>
      </c>
      <c r="Q7039" s="227">
        <v>0</v>
      </c>
      <c r="R7039" s="227">
        <f>Q7039*H7039</f>
        <v>0</v>
      </c>
      <c r="S7039" s="227">
        <v>0</v>
      </c>
      <c r="T7039" s="228">
        <f>S7039*H7039</f>
        <v>0</v>
      </c>
      <c r="U7039" s="42"/>
      <c r="V7039" s="42"/>
      <c r="W7039" s="42"/>
      <c r="X7039" s="42"/>
      <c r="Y7039" s="42"/>
      <c r="Z7039" s="42"/>
      <c r="AA7039" s="42"/>
      <c r="AB7039" s="42"/>
      <c r="AC7039" s="42"/>
      <c r="AD7039" s="42"/>
      <c r="AE7039" s="42"/>
      <c r="AR7039" s="229" t="s">
        <v>462</v>
      </c>
      <c r="AT7039" s="229" t="s">
        <v>243</v>
      </c>
      <c r="AU7039" s="229" t="s">
        <v>93</v>
      </c>
      <c r="AY7039" s="20" t="s">
        <v>241</v>
      </c>
      <c r="BE7039" s="230">
        <f>IF(N7039="základní",J7039,0)</f>
        <v>0</v>
      </c>
      <c r="BF7039" s="230">
        <f>IF(N7039="snížená",J7039,0)</f>
        <v>0</v>
      </c>
      <c r="BG7039" s="230">
        <f>IF(N7039="zákl. přenesená",J7039,0)</f>
        <v>0</v>
      </c>
      <c r="BH7039" s="230">
        <f>IF(N7039="sníž. přenesená",J7039,0)</f>
        <v>0</v>
      </c>
      <c r="BI7039" s="230">
        <f>IF(N7039="nulová",J7039,0)</f>
        <v>0</v>
      </c>
      <c r="BJ7039" s="20" t="s">
        <v>23</v>
      </c>
      <c r="BK7039" s="230">
        <f>ROUND(I7039*H7039,2)</f>
        <v>0</v>
      </c>
      <c r="BL7039" s="20" t="s">
        <v>462</v>
      </c>
      <c r="BM7039" s="229" t="s">
        <v>6557</v>
      </c>
    </row>
    <row r="7040" s="2" customFormat="1">
      <c r="A7040" s="42"/>
      <c r="B7040" s="43"/>
      <c r="C7040" s="44"/>
      <c r="D7040" s="231" t="s">
        <v>250</v>
      </c>
      <c r="E7040" s="44"/>
      <c r="F7040" s="232" t="s">
        <v>6558</v>
      </c>
      <c r="G7040" s="44"/>
      <c r="H7040" s="44"/>
      <c r="I7040" s="233"/>
      <c r="J7040" s="44"/>
      <c r="K7040" s="44"/>
      <c r="L7040" s="48"/>
      <c r="M7040" s="234"/>
      <c r="N7040" s="235"/>
      <c r="O7040" s="88"/>
      <c r="P7040" s="88"/>
      <c r="Q7040" s="88"/>
      <c r="R7040" s="88"/>
      <c r="S7040" s="88"/>
      <c r="T7040" s="89"/>
      <c r="U7040" s="42"/>
      <c r="V7040" s="42"/>
      <c r="W7040" s="42"/>
      <c r="X7040" s="42"/>
      <c r="Y7040" s="42"/>
      <c r="Z7040" s="42"/>
      <c r="AA7040" s="42"/>
      <c r="AB7040" s="42"/>
      <c r="AC7040" s="42"/>
      <c r="AD7040" s="42"/>
      <c r="AE7040" s="42"/>
      <c r="AT7040" s="20" t="s">
        <v>250</v>
      </c>
      <c r="AU7040" s="20" t="s">
        <v>93</v>
      </c>
    </row>
    <row r="7041" s="13" customFormat="1">
      <c r="A7041" s="13"/>
      <c r="B7041" s="236"/>
      <c r="C7041" s="237"/>
      <c r="D7041" s="238" t="s">
        <v>252</v>
      </c>
      <c r="E7041" s="239" t="s">
        <v>39</v>
      </c>
      <c r="F7041" s="240" t="s">
        <v>1306</v>
      </c>
      <c r="G7041" s="237"/>
      <c r="H7041" s="239" t="s">
        <v>39</v>
      </c>
      <c r="I7041" s="241"/>
      <c r="J7041" s="237"/>
      <c r="K7041" s="237"/>
      <c r="L7041" s="242"/>
      <c r="M7041" s="243"/>
      <c r="N7041" s="244"/>
      <c r="O7041" s="244"/>
      <c r="P7041" s="244"/>
      <c r="Q7041" s="244"/>
      <c r="R7041" s="244"/>
      <c r="S7041" s="244"/>
      <c r="T7041" s="245"/>
      <c r="U7041" s="13"/>
      <c r="V7041" s="13"/>
      <c r="W7041" s="13"/>
      <c r="X7041" s="13"/>
      <c r="Y7041" s="13"/>
      <c r="Z7041" s="13"/>
      <c r="AA7041" s="13"/>
      <c r="AB7041" s="13"/>
      <c r="AC7041" s="13"/>
      <c r="AD7041" s="13"/>
      <c r="AE7041" s="13"/>
      <c r="AT7041" s="246" t="s">
        <v>252</v>
      </c>
      <c r="AU7041" s="246" t="s">
        <v>93</v>
      </c>
      <c r="AV7041" s="13" t="s">
        <v>23</v>
      </c>
      <c r="AW7041" s="13" t="s">
        <v>46</v>
      </c>
      <c r="AX7041" s="13" t="s">
        <v>85</v>
      </c>
      <c r="AY7041" s="246" t="s">
        <v>241</v>
      </c>
    </row>
    <row r="7042" s="13" customFormat="1">
      <c r="A7042" s="13"/>
      <c r="B7042" s="236"/>
      <c r="C7042" s="237"/>
      <c r="D7042" s="238" t="s">
        <v>252</v>
      </c>
      <c r="E7042" s="239" t="s">
        <v>39</v>
      </c>
      <c r="F7042" s="240" t="s">
        <v>1946</v>
      </c>
      <c r="G7042" s="237"/>
      <c r="H7042" s="239" t="s">
        <v>39</v>
      </c>
      <c r="I7042" s="241"/>
      <c r="J7042" s="237"/>
      <c r="K7042" s="237"/>
      <c r="L7042" s="242"/>
      <c r="M7042" s="243"/>
      <c r="N7042" s="244"/>
      <c r="O7042" s="244"/>
      <c r="P7042" s="244"/>
      <c r="Q7042" s="244"/>
      <c r="R7042" s="244"/>
      <c r="S7042" s="244"/>
      <c r="T7042" s="245"/>
      <c r="U7042" s="13"/>
      <c r="V7042" s="13"/>
      <c r="W7042" s="13"/>
      <c r="X7042" s="13"/>
      <c r="Y7042" s="13"/>
      <c r="Z7042" s="13"/>
      <c r="AA7042" s="13"/>
      <c r="AB7042" s="13"/>
      <c r="AC7042" s="13"/>
      <c r="AD7042" s="13"/>
      <c r="AE7042" s="13"/>
      <c r="AT7042" s="246" t="s">
        <v>252</v>
      </c>
      <c r="AU7042" s="246" t="s">
        <v>93</v>
      </c>
      <c r="AV7042" s="13" t="s">
        <v>23</v>
      </c>
      <c r="AW7042" s="13" t="s">
        <v>46</v>
      </c>
      <c r="AX7042" s="13" t="s">
        <v>85</v>
      </c>
      <c r="AY7042" s="246" t="s">
        <v>241</v>
      </c>
    </row>
    <row r="7043" s="14" customFormat="1">
      <c r="A7043" s="14"/>
      <c r="B7043" s="247"/>
      <c r="C7043" s="248"/>
      <c r="D7043" s="238" t="s">
        <v>252</v>
      </c>
      <c r="E7043" s="249" t="s">
        <v>39</v>
      </c>
      <c r="F7043" s="250" t="s">
        <v>6559</v>
      </c>
      <c r="G7043" s="248"/>
      <c r="H7043" s="251">
        <v>3</v>
      </c>
      <c r="I7043" s="252"/>
      <c r="J7043" s="248"/>
      <c r="K7043" s="248"/>
      <c r="L7043" s="253"/>
      <c r="M7043" s="254"/>
      <c r="N7043" s="255"/>
      <c r="O7043" s="255"/>
      <c r="P7043" s="255"/>
      <c r="Q7043" s="255"/>
      <c r="R7043" s="255"/>
      <c r="S7043" s="255"/>
      <c r="T7043" s="256"/>
      <c r="U7043" s="14"/>
      <c r="V7043" s="14"/>
      <c r="W7043" s="14"/>
      <c r="X7043" s="14"/>
      <c r="Y7043" s="14"/>
      <c r="Z7043" s="14"/>
      <c r="AA7043" s="14"/>
      <c r="AB7043" s="14"/>
      <c r="AC7043" s="14"/>
      <c r="AD7043" s="14"/>
      <c r="AE7043" s="14"/>
      <c r="AT7043" s="257" t="s">
        <v>252</v>
      </c>
      <c r="AU7043" s="257" t="s">
        <v>93</v>
      </c>
      <c r="AV7043" s="14" t="s">
        <v>93</v>
      </c>
      <c r="AW7043" s="14" t="s">
        <v>46</v>
      </c>
      <c r="AX7043" s="14" t="s">
        <v>85</v>
      </c>
      <c r="AY7043" s="257" t="s">
        <v>241</v>
      </c>
    </row>
    <row r="7044" s="13" customFormat="1">
      <c r="A7044" s="13"/>
      <c r="B7044" s="236"/>
      <c r="C7044" s="237"/>
      <c r="D7044" s="238" t="s">
        <v>252</v>
      </c>
      <c r="E7044" s="239" t="s">
        <v>39</v>
      </c>
      <c r="F7044" s="240" t="s">
        <v>1949</v>
      </c>
      <c r="G7044" s="237"/>
      <c r="H7044" s="239" t="s">
        <v>39</v>
      </c>
      <c r="I7044" s="241"/>
      <c r="J7044" s="237"/>
      <c r="K7044" s="237"/>
      <c r="L7044" s="242"/>
      <c r="M7044" s="243"/>
      <c r="N7044" s="244"/>
      <c r="O7044" s="244"/>
      <c r="P7044" s="244"/>
      <c r="Q7044" s="244"/>
      <c r="R7044" s="244"/>
      <c r="S7044" s="244"/>
      <c r="T7044" s="245"/>
      <c r="U7044" s="13"/>
      <c r="V7044" s="13"/>
      <c r="W7044" s="13"/>
      <c r="X7044" s="13"/>
      <c r="Y7044" s="13"/>
      <c r="Z7044" s="13"/>
      <c r="AA7044" s="13"/>
      <c r="AB7044" s="13"/>
      <c r="AC7044" s="13"/>
      <c r="AD7044" s="13"/>
      <c r="AE7044" s="13"/>
      <c r="AT7044" s="246" t="s">
        <v>252</v>
      </c>
      <c r="AU7044" s="246" t="s">
        <v>93</v>
      </c>
      <c r="AV7044" s="13" t="s">
        <v>23</v>
      </c>
      <c r="AW7044" s="13" t="s">
        <v>46</v>
      </c>
      <c r="AX7044" s="13" t="s">
        <v>85</v>
      </c>
      <c r="AY7044" s="246" t="s">
        <v>241</v>
      </c>
    </row>
    <row r="7045" s="14" customFormat="1">
      <c r="A7045" s="14"/>
      <c r="B7045" s="247"/>
      <c r="C7045" s="248"/>
      <c r="D7045" s="238" t="s">
        <v>252</v>
      </c>
      <c r="E7045" s="249" t="s">
        <v>39</v>
      </c>
      <c r="F7045" s="250" t="s">
        <v>23</v>
      </c>
      <c r="G7045" s="248"/>
      <c r="H7045" s="251">
        <v>1</v>
      </c>
      <c r="I7045" s="252"/>
      <c r="J7045" s="248"/>
      <c r="K7045" s="248"/>
      <c r="L7045" s="253"/>
      <c r="M7045" s="254"/>
      <c r="N7045" s="255"/>
      <c r="O7045" s="255"/>
      <c r="P7045" s="255"/>
      <c r="Q7045" s="255"/>
      <c r="R7045" s="255"/>
      <c r="S7045" s="255"/>
      <c r="T7045" s="256"/>
      <c r="U7045" s="14"/>
      <c r="V7045" s="14"/>
      <c r="W7045" s="14"/>
      <c r="X7045" s="14"/>
      <c r="Y7045" s="14"/>
      <c r="Z7045" s="14"/>
      <c r="AA7045" s="14"/>
      <c r="AB7045" s="14"/>
      <c r="AC7045" s="14"/>
      <c r="AD7045" s="14"/>
      <c r="AE7045" s="14"/>
      <c r="AT7045" s="257" t="s">
        <v>252</v>
      </c>
      <c r="AU7045" s="257" t="s">
        <v>93</v>
      </c>
      <c r="AV7045" s="14" t="s">
        <v>93</v>
      </c>
      <c r="AW7045" s="14" t="s">
        <v>46</v>
      </c>
      <c r="AX7045" s="14" t="s">
        <v>85</v>
      </c>
      <c r="AY7045" s="257" t="s">
        <v>241</v>
      </c>
    </row>
    <row r="7046" s="15" customFormat="1">
      <c r="A7046" s="15"/>
      <c r="B7046" s="258"/>
      <c r="C7046" s="259"/>
      <c r="D7046" s="238" t="s">
        <v>252</v>
      </c>
      <c r="E7046" s="260" t="s">
        <v>39</v>
      </c>
      <c r="F7046" s="261" t="s">
        <v>274</v>
      </c>
      <c r="G7046" s="259"/>
      <c r="H7046" s="262">
        <v>4</v>
      </c>
      <c r="I7046" s="263"/>
      <c r="J7046" s="259"/>
      <c r="K7046" s="259"/>
      <c r="L7046" s="264"/>
      <c r="M7046" s="265"/>
      <c r="N7046" s="266"/>
      <c r="O7046" s="266"/>
      <c r="P7046" s="266"/>
      <c r="Q7046" s="266"/>
      <c r="R7046" s="266"/>
      <c r="S7046" s="266"/>
      <c r="T7046" s="267"/>
      <c r="U7046" s="15"/>
      <c r="V7046" s="15"/>
      <c r="W7046" s="15"/>
      <c r="X7046" s="15"/>
      <c r="Y7046" s="15"/>
      <c r="Z7046" s="15"/>
      <c r="AA7046" s="15"/>
      <c r="AB7046" s="15"/>
      <c r="AC7046" s="15"/>
      <c r="AD7046" s="15"/>
      <c r="AE7046" s="15"/>
      <c r="AT7046" s="268" t="s">
        <v>252</v>
      </c>
      <c r="AU7046" s="268" t="s">
        <v>93</v>
      </c>
      <c r="AV7046" s="15" t="s">
        <v>248</v>
      </c>
      <c r="AW7046" s="15" t="s">
        <v>46</v>
      </c>
      <c r="AX7046" s="15" t="s">
        <v>23</v>
      </c>
      <c r="AY7046" s="268" t="s">
        <v>241</v>
      </c>
    </row>
    <row r="7047" s="2" customFormat="1" ht="33" customHeight="1">
      <c r="A7047" s="42"/>
      <c r="B7047" s="43"/>
      <c r="C7047" s="218" t="s">
        <v>6560</v>
      </c>
      <c r="D7047" s="218" t="s">
        <v>243</v>
      </c>
      <c r="E7047" s="219" t="s">
        <v>6561</v>
      </c>
      <c r="F7047" s="220" t="s">
        <v>6562</v>
      </c>
      <c r="G7047" s="221" t="s">
        <v>5959</v>
      </c>
      <c r="H7047" s="222">
        <v>1</v>
      </c>
      <c r="I7047" s="223"/>
      <c r="J7047" s="224">
        <f>ROUND(I7047*H7047,2)</f>
        <v>0</v>
      </c>
      <c r="K7047" s="220" t="s">
        <v>247</v>
      </c>
      <c r="L7047" s="48"/>
      <c r="M7047" s="225" t="s">
        <v>39</v>
      </c>
      <c r="N7047" s="226" t="s">
        <v>56</v>
      </c>
      <c r="O7047" s="88"/>
      <c r="P7047" s="227">
        <f>O7047*H7047</f>
        <v>0</v>
      </c>
      <c r="Q7047" s="227">
        <v>0</v>
      </c>
      <c r="R7047" s="227">
        <f>Q7047*H7047</f>
        <v>0</v>
      </c>
      <c r="S7047" s="227">
        <v>0</v>
      </c>
      <c r="T7047" s="228">
        <f>S7047*H7047</f>
        <v>0</v>
      </c>
      <c r="U7047" s="42"/>
      <c r="V7047" s="42"/>
      <c r="W7047" s="42"/>
      <c r="X7047" s="42"/>
      <c r="Y7047" s="42"/>
      <c r="Z7047" s="42"/>
      <c r="AA7047" s="42"/>
      <c r="AB7047" s="42"/>
      <c r="AC7047" s="42"/>
      <c r="AD7047" s="42"/>
      <c r="AE7047" s="42"/>
      <c r="AR7047" s="229" t="s">
        <v>462</v>
      </c>
      <c r="AT7047" s="229" t="s">
        <v>243</v>
      </c>
      <c r="AU7047" s="229" t="s">
        <v>93</v>
      </c>
      <c r="AY7047" s="20" t="s">
        <v>241</v>
      </c>
      <c r="BE7047" s="230">
        <f>IF(N7047="základní",J7047,0)</f>
        <v>0</v>
      </c>
      <c r="BF7047" s="230">
        <f>IF(N7047="snížená",J7047,0)</f>
        <v>0</v>
      </c>
      <c r="BG7047" s="230">
        <f>IF(N7047="zákl. přenesená",J7047,0)</f>
        <v>0</v>
      </c>
      <c r="BH7047" s="230">
        <f>IF(N7047="sníž. přenesená",J7047,0)</f>
        <v>0</v>
      </c>
      <c r="BI7047" s="230">
        <f>IF(N7047="nulová",J7047,0)</f>
        <v>0</v>
      </c>
      <c r="BJ7047" s="20" t="s">
        <v>23</v>
      </c>
      <c r="BK7047" s="230">
        <f>ROUND(I7047*H7047,2)</f>
        <v>0</v>
      </c>
      <c r="BL7047" s="20" t="s">
        <v>462</v>
      </c>
      <c r="BM7047" s="229" t="s">
        <v>6563</v>
      </c>
    </row>
    <row r="7048" s="2" customFormat="1">
      <c r="A7048" s="42"/>
      <c r="B7048" s="43"/>
      <c r="C7048" s="44"/>
      <c r="D7048" s="231" t="s">
        <v>250</v>
      </c>
      <c r="E7048" s="44"/>
      <c r="F7048" s="232" t="s">
        <v>6564</v>
      </c>
      <c r="G7048" s="44"/>
      <c r="H7048" s="44"/>
      <c r="I7048" s="233"/>
      <c r="J7048" s="44"/>
      <c r="K7048" s="44"/>
      <c r="L7048" s="48"/>
      <c r="M7048" s="234"/>
      <c r="N7048" s="235"/>
      <c r="O7048" s="88"/>
      <c r="P7048" s="88"/>
      <c r="Q7048" s="88"/>
      <c r="R7048" s="88"/>
      <c r="S7048" s="88"/>
      <c r="T7048" s="89"/>
      <c r="U7048" s="42"/>
      <c r="V7048" s="42"/>
      <c r="W7048" s="42"/>
      <c r="X7048" s="42"/>
      <c r="Y7048" s="42"/>
      <c r="Z7048" s="42"/>
      <c r="AA7048" s="42"/>
      <c r="AB7048" s="42"/>
      <c r="AC7048" s="42"/>
      <c r="AD7048" s="42"/>
      <c r="AE7048" s="42"/>
      <c r="AT7048" s="20" t="s">
        <v>250</v>
      </c>
      <c r="AU7048" s="20" t="s">
        <v>93</v>
      </c>
    </row>
    <row r="7049" s="13" customFormat="1">
      <c r="A7049" s="13"/>
      <c r="B7049" s="236"/>
      <c r="C7049" s="237"/>
      <c r="D7049" s="238" t="s">
        <v>252</v>
      </c>
      <c r="E7049" s="239" t="s">
        <v>39</v>
      </c>
      <c r="F7049" s="240" t="s">
        <v>1306</v>
      </c>
      <c r="G7049" s="237"/>
      <c r="H7049" s="239" t="s">
        <v>39</v>
      </c>
      <c r="I7049" s="241"/>
      <c r="J7049" s="237"/>
      <c r="K7049" s="237"/>
      <c r="L7049" s="242"/>
      <c r="M7049" s="243"/>
      <c r="N7049" s="244"/>
      <c r="O7049" s="244"/>
      <c r="P7049" s="244"/>
      <c r="Q7049" s="244"/>
      <c r="R7049" s="244"/>
      <c r="S7049" s="244"/>
      <c r="T7049" s="245"/>
      <c r="U7049" s="13"/>
      <c r="V7049" s="13"/>
      <c r="W7049" s="13"/>
      <c r="X7049" s="13"/>
      <c r="Y7049" s="13"/>
      <c r="Z7049" s="13"/>
      <c r="AA7049" s="13"/>
      <c r="AB7049" s="13"/>
      <c r="AC7049" s="13"/>
      <c r="AD7049" s="13"/>
      <c r="AE7049" s="13"/>
      <c r="AT7049" s="246" t="s">
        <v>252</v>
      </c>
      <c r="AU7049" s="246" t="s">
        <v>93</v>
      </c>
      <c r="AV7049" s="13" t="s">
        <v>23</v>
      </c>
      <c r="AW7049" s="13" t="s">
        <v>46</v>
      </c>
      <c r="AX7049" s="13" t="s">
        <v>85</v>
      </c>
      <c r="AY7049" s="246" t="s">
        <v>241</v>
      </c>
    </row>
    <row r="7050" s="13" customFormat="1">
      <c r="A7050" s="13"/>
      <c r="B7050" s="236"/>
      <c r="C7050" s="237"/>
      <c r="D7050" s="238" t="s">
        <v>252</v>
      </c>
      <c r="E7050" s="239" t="s">
        <v>39</v>
      </c>
      <c r="F7050" s="240" t="s">
        <v>1952</v>
      </c>
      <c r="G7050" s="237"/>
      <c r="H7050" s="239" t="s">
        <v>39</v>
      </c>
      <c r="I7050" s="241"/>
      <c r="J7050" s="237"/>
      <c r="K7050" s="237"/>
      <c r="L7050" s="242"/>
      <c r="M7050" s="243"/>
      <c r="N7050" s="244"/>
      <c r="O7050" s="244"/>
      <c r="P7050" s="244"/>
      <c r="Q7050" s="244"/>
      <c r="R7050" s="244"/>
      <c r="S7050" s="244"/>
      <c r="T7050" s="245"/>
      <c r="U7050" s="13"/>
      <c r="V7050" s="13"/>
      <c r="W7050" s="13"/>
      <c r="X7050" s="13"/>
      <c r="Y7050" s="13"/>
      <c r="Z7050" s="13"/>
      <c r="AA7050" s="13"/>
      <c r="AB7050" s="13"/>
      <c r="AC7050" s="13"/>
      <c r="AD7050" s="13"/>
      <c r="AE7050" s="13"/>
      <c r="AT7050" s="246" t="s">
        <v>252</v>
      </c>
      <c r="AU7050" s="246" t="s">
        <v>93</v>
      </c>
      <c r="AV7050" s="13" t="s">
        <v>23</v>
      </c>
      <c r="AW7050" s="13" t="s">
        <v>46</v>
      </c>
      <c r="AX7050" s="13" t="s">
        <v>85</v>
      </c>
      <c r="AY7050" s="246" t="s">
        <v>241</v>
      </c>
    </row>
    <row r="7051" s="14" customFormat="1">
      <c r="A7051" s="14"/>
      <c r="B7051" s="247"/>
      <c r="C7051" s="248"/>
      <c r="D7051" s="238" t="s">
        <v>252</v>
      </c>
      <c r="E7051" s="249" t="s">
        <v>39</v>
      </c>
      <c r="F7051" s="250" t="s">
        <v>23</v>
      </c>
      <c r="G7051" s="248"/>
      <c r="H7051" s="251">
        <v>1</v>
      </c>
      <c r="I7051" s="252"/>
      <c r="J7051" s="248"/>
      <c r="K7051" s="248"/>
      <c r="L7051" s="253"/>
      <c r="M7051" s="254"/>
      <c r="N7051" s="255"/>
      <c r="O7051" s="255"/>
      <c r="P7051" s="255"/>
      <c r="Q7051" s="255"/>
      <c r="R7051" s="255"/>
      <c r="S7051" s="255"/>
      <c r="T7051" s="256"/>
      <c r="U7051" s="14"/>
      <c r="V7051" s="14"/>
      <c r="W7051" s="14"/>
      <c r="X7051" s="14"/>
      <c r="Y7051" s="14"/>
      <c r="Z7051" s="14"/>
      <c r="AA7051" s="14"/>
      <c r="AB7051" s="14"/>
      <c r="AC7051" s="14"/>
      <c r="AD7051" s="14"/>
      <c r="AE7051" s="14"/>
      <c r="AT7051" s="257" t="s">
        <v>252</v>
      </c>
      <c r="AU7051" s="257" t="s">
        <v>93</v>
      </c>
      <c r="AV7051" s="14" t="s">
        <v>93</v>
      </c>
      <c r="AW7051" s="14" t="s">
        <v>46</v>
      </c>
      <c r="AX7051" s="14" t="s">
        <v>23</v>
      </c>
      <c r="AY7051" s="257" t="s">
        <v>241</v>
      </c>
    </row>
    <row r="7052" s="2" customFormat="1" ht="24.15" customHeight="1">
      <c r="A7052" s="42"/>
      <c r="B7052" s="43"/>
      <c r="C7052" s="218" t="s">
        <v>6565</v>
      </c>
      <c r="D7052" s="218" t="s">
        <v>243</v>
      </c>
      <c r="E7052" s="219" t="s">
        <v>6566</v>
      </c>
      <c r="F7052" s="220" t="s">
        <v>6567</v>
      </c>
      <c r="G7052" s="221" t="s">
        <v>561</v>
      </c>
      <c r="H7052" s="222">
        <v>24</v>
      </c>
      <c r="I7052" s="223"/>
      <c r="J7052" s="224">
        <f>ROUND(I7052*H7052,2)</f>
        <v>0</v>
      </c>
      <c r="K7052" s="220" t="s">
        <v>247</v>
      </c>
      <c r="L7052" s="48"/>
      <c r="M7052" s="225" t="s">
        <v>39</v>
      </c>
      <c r="N7052" s="226" t="s">
        <v>56</v>
      </c>
      <c r="O7052" s="88"/>
      <c r="P7052" s="227">
        <f>O7052*H7052</f>
        <v>0</v>
      </c>
      <c r="Q7052" s="227">
        <v>0</v>
      </c>
      <c r="R7052" s="227">
        <f>Q7052*H7052</f>
        <v>0</v>
      </c>
      <c r="S7052" s="227">
        <v>0</v>
      </c>
      <c r="T7052" s="228">
        <f>S7052*H7052</f>
        <v>0</v>
      </c>
      <c r="U7052" s="42"/>
      <c r="V7052" s="42"/>
      <c r="W7052" s="42"/>
      <c r="X7052" s="42"/>
      <c r="Y7052" s="42"/>
      <c r="Z7052" s="42"/>
      <c r="AA7052" s="42"/>
      <c r="AB7052" s="42"/>
      <c r="AC7052" s="42"/>
      <c r="AD7052" s="42"/>
      <c r="AE7052" s="42"/>
      <c r="AR7052" s="229" t="s">
        <v>462</v>
      </c>
      <c r="AT7052" s="229" t="s">
        <v>243</v>
      </c>
      <c r="AU7052" s="229" t="s">
        <v>93</v>
      </c>
      <c r="AY7052" s="20" t="s">
        <v>241</v>
      </c>
      <c r="BE7052" s="230">
        <f>IF(N7052="základní",J7052,0)</f>
        <v>0</v>
      </c>
      <c r="BF7052" s="230">
        <f>IF(N7052="snížená",J7052,0)</f>
        <v>0</v>
      </c>
      <c r="BG7052" s="230">
        <f>IF(N7052="zákl. přenesená",J7052,0)</f>
        <v>0</v>
      </c>
      <c r="BH7052" s="230">
        <f>IF(N7052="sníž. přenesená",J7052,0)</f>
        <v>0</v>
      </c>
      <c r="BI7052" s="230">
        <f>IF(N7052="nulová",J7052,0)</f>
        <v>0</v>
      </c>
      <c r="BJ7052" s="20" t="s">
        <v>23</v>
      </c>
      <c r="BK7052" s="230">
        <f>ROUND(I7052*H7052,2)</f>
        <v>0</v>
      </c>
      <c r="BL7052" s="20" t="s">
        <v>462</v>
      </c>
      <c r="BM7052" s="229" t="s">
        <v>6568</v>
      </c>
    </row>
    <row r="7053" s="2" customFormat="1">
      <c r="A7053" s="42"/>
      <c r="B7053" s="43"/>
      <c r="C7053" s="44"/>
      <c r="D7053" s="231" t="s">
        <v>250</v>
      </c>
      <c r="E7053" s="44"/>
      <c r="F7053" s="232" t="s">
        <v>6569</v>
      </c>
      <c r="G7053" s="44"/>
      <c r="H7053" s="44"/>
      <c r="I7053" s="233"/>
      <c r="J7053" s="44"/>
      <c r="K7053" s="44"/>
      <c r="L7053" s="48"/>
      <c r="M7053" s="234"/>
      <c r="N7053" s="235"/>
      <c r="O7053" s="88"/>
      <c r="P7053" s="88"/>
      <c r="Q7053" s="88"/>
      <c r="R7053" s="88"/>
      <c r="S7053" s="88"/>
      <c r="T7053" s="89"/>
      <c r="U7053" s="42"/>
      <c r="V7053" s="42"/>
      <c r="W7053" s="42"/>
      <c r="X7053" s="42"/>
      <c r="Y7053" s="42"/>
      <c r="Z7053" s="42"/>
      <c r="AA7053" s="42"/>
      <c r="AB7053" s="42"/>
      <c r="AC7053" s="42"/>
      <c r="AD7053" s="42"/>
      <c r="AE7053" s="42"/>
      <c r="AT7053" s="20" t="s">
        <v>250</v>
      </c>
      <c r="AU7053" s="20" t="s">
        <v>93</v>
      </c>
    </row>
    <row r="7054" s="13" customFormat="1">
      <c r="A7054" s="13"/>
      <c r="B7054" s="236"/>
      <c r="C7054" s="237"/>
      <c r="D7054" s="238" t="s">
        <v>252</v>
      </c>
      <c r="E7054" s="239" t="s">
        <v>39</v>
      </c>
      <c r="F7054" s="240" t="s">
        <v>1306</v>
      </c>
      <c r="G7054" s="237"/>
      <c r="H7054" s="239" t="s">
        <v>39</v>
      </c>
      <c r="I7054" s="241"/>
      <c r="J7054" s="237"/>
      <c r="K7054" s="237"/>
      <c r="L7054" s="242"/>
      <c r="M7054" s="243"/>
      <c r="N7054" s="244"/>
      <c r="O7054" s="244"/>
      <c r="P7054" s="244"/>
      <c r="Q7054" s="244"/>
      <c r="R7054" s="244"/>
      <c r="S7054" s="244"/>
      <c r="T7054" s="245"/>
      <c r="U7054" s="13"/>
      <c r="V7054" s="13"/>
      <c r="W7054" s="13"/>
      <c r="X7054" s="13"/>
      <c r="Y7054" s="13"/>
      <c r="Z7054" s="13"/>
      <c r="AA7054" s="13"/>
      <c r="AB7054" s="13"/>
      <c r="AC7054" s="13"/>
      <c r="AD7054" s="13"/>
      <c r="AE7054" s="13"/>
      <c r="AT7054" s="246" t="s">
        <v>252</v>
      </c>
      <c r="AU7054" s="246" t="s">
        <v>93</v>
      </c>
      <c r="AV7054" s="13" t="s">
        <v>23</v>
      </c>
      <c r="AW7054" s="13" t="s">
        <v>46</v>
      </c>
      <c r="AX7054" s="13" t="s">
        <v>85</v>
      </c>
      <c r="AY7054" s="246" t="s">
        <v>241</v>
      </c>
    </row>
    <row r="7055" s="13" customFormat="1">
      <c r="A7055" s="13"/>
      <c r="B7055" s="236"/>
      <c r="C7055" s="237"/>
      <c r="D7055" s="238" t="s">
        <v>252</v>
      </c>
      <c r="E7055" s="239" t="s">
        <v>39</v>
      </c>
      <c r="F7055" s="240" t="s">
        <v>6570</v>
      </c>
      <c r="G7055" s="237"/>
      <c r="H7055" s="239" t="s">
        <v>39</v>
      </c>
      <c r="I7055" s="241"/>
      <c r="J7055" s="237"/>
      <c r="K7055" s="237"/>
      <c r="L7055" s="242"/>
      <c r="M7055" s="243"/>
      <c r="N7055" s="244"/>
      <c r="O7055" s="244"/>
      <c r="P7055" s="244"/>
      <c r="Q7055" s="244"/>
      <c r="R7055" s="244"/>
      <c r="S7055" s="244"/>
      <c r="T7055" s="245"/>
      <c r="U7055" s="13"/>
      <c r="V7055" s="13"/>
      <c r="W7055" s="13"/>
      <c r="X7055" s="13"/>
      <c r="Y7055" s="13"/>
      <c r="Z7055" s="13"/>
      <c r="AA7055" s="13"/>
      <c r="AB7055" s="13"/>
      <c r="AC7055" s="13"/>
      <c r="AD7055" s="13"/>
      <c r="AE7055" s="13"/>
      <c r="AT7055" s="246" t="s">
        <v>252</v>
      </c>
      <c r="AU7055" s="246" t="s">
        <v>93</v>
      </c>
      <c r="AV7055" s="13" t="s">
        <v>23</v>
      </c>
      <c r="AW7055" s="13" t="s">
        <v>46</v>
      </c>
      <c r="AX7055" s="13" t="s">
        <v>85</v>
      </c>
      <c r="AY7055" s="246" t="s">
        <v>241</v>
      </c>
    </row>
    <row r="7056" s="14" customFormat="1">
      <c r="A7056" s="14"/>
      <c r="B7056" s="247"/>
      <c r="C7056" s="248"/>
      <c r="D7056" s="238" t="s">
        <v>252</v>
      </c>
      <c r="E7056" s="249" t="s">
        <v>39</v>
      </c>
      <c r="F7056" s="250" t="s">
        <v>6553</v>
      </c>
      <c r="G7056" s="248"/>
      <c r="H7056" s="251">
        <v>24</v>
      </c>
      <c r="I7056" s="252"/>
      <c r="J7056" s="248"/>
      <c r="K7056" s="248"/>
      <c r="L7056" s="253"/>
      <c r="M7056" s="254"/>
      <c r="N7056" s="255"/>
      <c r="O7056" s="255"/>
      <c r="P7056" s="255"/>
      <c r="Q7056" s="255"/>
      <c r="R7056" s="255"/>
      <c r="S7056" s="255"/>
      <c r="T7056" s="256"/>
      <c r="U7056" s="14"/>
      <c r="V7056" s="14"/>
      <c r="W7056" s="14"/>
      <c r="X7056" s="14"/>
      <c r="Y7056" s="14"/>
      <c r="Z7056" s="14"/>
      <c r="AA7056" s="14"/>
      <c r="AB7056" s="14"/>
      <c r="AC7056" s="14"/>
      <c r="AD7056" s="14"/>
      <c r="AE7056" s="14"/>
      <c r="AT7056" s="257" t="s">
        <v>252</v>
      </c>
      <c r="AU7056" s="257" t="s">
        <v>93</v>
      </c>
      <c r="AV7056" s="14" t="s">
        <v>93</v>
      </c>
      <c r="AW7056" s="14" t="s">
        <v>46</v>
      </c>
      <c r="AX7056" s="14" t="s">
        <v>23</v>
      </c>
      <c r="AY7056" s="257" t="s">
        <v>241</v>
      </c>
    </row>
    <row r="7057" s="2" customFormat="1" ht="16.5" customHeight="1">
      <c r="A7057" s="42"/>
      <c r="B7057" s="43"/>
      <c r="C7057" s="280" t="s">
        <v>6571</v>
      </c>
      <c r="D7057" s="280" t="s">
        <v>463</v>
      </c>
      <c r="E7057" s="281" t="s">
        <v>6572</v>
      </c>
      <c r="F7057" s="282" t="s">
        <v>6573</v>
      </c>
      <c r="G7057" s="283" t="s">
        <v>561</v>
      </c>
      <c r="H7057" s="284">
        <v>24</v>
      </c>
      <c r="I7057" s="285"/>
      <c r="J7057" s="286">
        <f>ROUND(I7057*H7057,2)</f>
        <v>0</v>
      </c>
      <c r="K7057" s="282" t="s">
        <v>247</v>
      </c>
      <c r="L7057" s="287"/>
      <c r="M7057" s="288" t="s">
        <v>39</v>
      </c>
      <c r="N7057" s="289" t="s">
        <v>56</v>
      </c>
      <c r="O7057" s="88"/>
      <c r="P7057" s="227">
        <f>O7057*H7057</f>
        <v>0</v>
      </c>
      <c r="Q7057" s="227">
        <v>0.0041000000000000003</v>
      </c>
      <c r="R7057" s="227">
        <f>Q7057*H7057</f>
        <v>0.098400000000000015</v>
      </c>
      <c r="S7057" s="227">
        <v>0</v>
      </c>
      <c r="T7057" s="228">
        <f>S7057*H7057</f>
        <v>0</v>
      </c>
      <c r="U7057" s="42"/>
      <c r="V7057" s="42"/>
      <c r="W7057" s="42"/>
      <c r="X7057" s="42"/>
      <c r="Y7057" s="42"/>
      <c r="Z7057" s="42"/>
      <c r="AA7057" s="42"/>
      <c r="AB7057" s="42"/>
      <c r="AC7057" s="42"/>
      <c r="AD7057" s="42"/>
      <c r="AE7057" s="42"/>
      <c r="AR7057" s="229" t="s">
        <v>660</v>
      </c>
      <c r="AT7057" s="229" t="s">
        <v>463</v>
      </c>
      <c r="AU7057" s="229" t="s">
        <v>93</v>
      </c>
      <c r="AY7057" s="20" t="s">
        <v>241</v>
      </c>
      <c r="BE7057" s="230">
        <f>IF(N7057="základní",J7057,0)</f>
        <v>0</v>
      </c>
      <c r="BF7057" s="230">
        <f>IF(N7057="snížená",J7057,0)</f>
        <v>0</v>
      </c>
      <c r="BG7057" s="230">
        <f>IF(N7057="zákl. přenesená",J7057,0)</f>
        <v>0</v>
      </c>
      <c r="BH7057" s="230">
        <f>IF(N7057="sníž. přenesená",J7057,0)</f>
        <v>0</v>
      </c>
      <c r="BI7057" s="230">
        <f>IF(N7057="nulová",J7057,0)</f>
        <v>0</v>
      </c>
      <c r="BJ7057" s="20" t="s">
        <v>23</v>
      </c>
      <c r="BK7057" s="230">
        <f>ROUND(I7057*H7057,2)</f>
        <v>0</v>
      </c>
      <c r="BL7057" s="20" t="s">
        <v>462</v>
      </c>
      <c r="BM7057" s="229" t="s">
        <v>6574</v>
      </c>
    </row>
    <row r="7058" s="2" customFormat="1" ht="16.5" customHeight="1">
      <c r="A7058" s="42"/>
      <c r="B7058" s="43"/>
      <c r="C7058" s="280" t="s">
        <v>6575</v>
      </c>
      <c r="D7058" s="280" t="s">
        <v>463</v>
      </c>
      <c r="E7058" s="281" t="s">
        <v>6576</v>
      </c>
      <c r="F7058" s="282" t="s">
        <v>6577</v>
      </c>
      <c r="G7058" s="283" t="s">
        <v>515</v>
      </c>
      <c r="H7058" s="284">
        <v>130</v>
      </c>
      <c r="I7058" s="285"/>
      <c r="J7058" s="286">
        <f>ROUND(I7058*H7058,2)</f>
        <v>0</v>
      </c>
      <c r="K7058" s="282" t="s">
        <v>247</v>
      </c>
      <c r="L7058" s="287"/>
      <c r="M7058" s="288" t="s">
        <v>39</v>
      </c>
      <c r="N7058" s="289" t="s">
        <v>56</v>
      </c>
      <c r="O7058" s="88"/>
      <c r="P7058" s="227">
        <f>O7058*H7058</f>
        <v>0</v>
      </c>
      <c r="Q7058" s="227">
        <v>0.00024000000000000001</v>
      </c>
      <c r="R7058" s="227">
        <f>Q7058*H7058</f>
        <v>0.031200000000000002</v>
      </c>
      <c r="S7058" s="227">
        <v>0</v>
      </c>
      <c r="T7058" s="228">
        <f>S7058*H7058</f>
        <v>0</v>
      </c>
      <c r="U7058" s="42"/>
      <c r="V7058" s="42"/>
      <c r="W7058" s="42"/>
      <c r="X7058" s="42"/>
      <c r="Y7058" s="42"/>
      <c r="Z7058" s="42"/>
      <c r="AA7058" s="42"/>
      <c r="AB7058" s="42"/>
      <c r="AC7058" s="42"/>
      <c r="AD7058" s="42"/>
      <c r="AE7058" s="42"/>
      <c r="AR7058" s="229" t="s">
        <v>660</v>
      </c>
      <c r="AT7058" s="229" t="s">
        <v>463</v>
      </c>
      <c r="AU7058" s="229" t="s">
        <v>93</v>
      </c>
      <c r="AY7058" s="20" t="s">
        <v>241</v>
      </c>
      <c r="BE7058" s="230">
        <f>IF(N7058="základní",J7058,0)</f>
        <v>0</v>
      </c>
      <c r="BF7058" s="230">
        <f>IF(N7058="snížená",J7058,0)</f>
        <v>0</v>
      </c>
      <c r="BG7058" s="230">
        <f>IF(N7058="zákl. přenesená",J7058,0)</f>
        <v>0</v>
      </c>
      <c r="BH7058" s="230">
        <f>IF(N7058="sníž. přenesená",J7058,0)</f>
        <v>0</v>
      </c>
      <c r="BI7058" s="230">
        <f>IF(N7058="nulová",J7058,0)</f>
        <v>0</v>
      </c>
      <c r="BJ7058" s="20" t="s">
        <v>23</v>
      </c>
      <c r="BK7058" s="230">
        <f>ROUND(I7058*H7058,2)</f>
        <v>0</v>
      </c>
      <c r="BL7058" s="20" t="s">
        <v>462</v>
      </c>
      <c r="BM7058" s="229" t="s">
        <v>6578</v>
      </c>
    </row>
    <row r="7059" s="13" customFormat="1">
      <c r="A7059" s="13"/>
      <c r="B7059" s="236"/>
      <c r="C7059" s="237"/>
      <c r="D7059" s="238" t="s">
        <v>252</v>
      </c>
      <c r="E7059" s="239" t="s">
        <v>39</v>
      </c>
      <c r="F7059" s="240" t="s">
        <v>1306</v>
      </c>
      <c r="G7059" s="237"/>
      <c r="H7059" s="239" t="s">
        <v>39</v>
      </c>
      <c r="I7059" s="241"/>
      <c r="J7059" s="237"/>
      <c r="K7059" s="237"/>
      <c r="L7059" s="242"/>
      <c r="M7059" s="243"/>
      <c r="N7059" s="244"/>
      <c r="O7059" s="244"/>
      <c r="P7059" s="244"/>
      <c r="Q7059" s="244"/>
      <c r="R7059" s="244"/>
      <c r="S7059" s="244"/>
      <c r="T7059" s="245"/>
      <c r="U7059" s="13"/>
      <c r="V7059" s="13"/>
      <c r="W7059" s="13"/>
      <c r="X7059" s="13"/>
      <c r="Y7059" s="13"/>
      <c r="Z7059" s="13"/>
      <c r="AA7059" s="13"/>
      <c r="AB7059" s="13"/>
      <c r="AC7059" s="13"/>
      <c r="AD7059" s="13"/>
      <c r="AE7059" s="13"/>
      <c r="AT7059" s="246" t="s">
        <v>252</v>
      </c>
      <c r="AU7059" s="246" t="s">
        <v>93</v>
      </c>
      <c r="AV7059" s="13" t="s">
        <v>23</v>
      </c>
      <c r="AW7059" s="13" t="s">
        <v>46</v>
      </c>
      <c r="AX7059" s="13" t="s">
        <v>85</v>
      </c>
      <c r="AY7059" s="246" t="s">
        <v>241</v>
      </c>
    </row>
    <row r="7060" s="13" customFormat="1">
      <c r="A7060" s="13"/>
      <c r="B7060" s="236"/>
      <c r="C7060" s="237"/>
      <c r="D7060" s="238" t="s">
        <v>252</v>
      </c>
      <c r="E7060" s="239" t="s">
        <v>39</v>
      </c>
      <c r="F7060" s="240" t="s">
        <v>6570</v>
      </c>
      <c r="G7060" s="237"/>
      <c r="H7060" s="239" t="s">
        <v>39</v>
      </c>
      <c r="I7060" s="241"/>
      <c r="J7060" s="237"/>
      <c r="K7060" s="237"/>
      <c r="L7060" s="242"/>
      <c r="M7060" s="243"/>
      <c r="N7060" s="244"/>
      <c r="O7060" s="244"/>
      <c r="P7060" s="244"/>
      <c r="Q7060" s="244"/>
      <c r="R7060" s="244"/>
      <c r="S7060" s="244"/>
      <c r="T7060" s="245"/>
      <c r="U7060" s="13"/>
      <c r="V7060" s="13"/>
      <c r="W7060" s="13"/>
      <c r="X7060" s="13"/>
      <c r="Y7060" s="13"/>
      <c r="Z7060" s="13"/>
      <c r="AA7060" s="13"/>
      <c r="AB7060" s="13"/>
      <c r="AC7060" s="13"/>
      <c r="AD7060" s="13"/>
      <c r="AE7060" s="13"/>
      <c r="AT7060" s="246" t="s">
        <v>252</v>
      </c>
      <c r="AU7060" s="246" t="s">
        <v>93</v>
      </c>
      <c r="AV7060" s="13" t="s">
        <v>23</v>
      </c>
      <c r="AW7060" s="13" t="s">
        <v>46</v>
      </c>
      <c r="AX7060" s="13" t="s">
        <v>85</v>
      </c>
      <c r="AY7060" s="246" t="s">
        <v>241</v>
      </c>
    </row>
    <row r="7061" s="14" customFormat="1">
      <c r="A7061" s="14"/>
      <c r="B7061" s="247"/>
      <c r="C7061" s="248"/>
      <c r="D7061" s="238" t="s">
        <v>252</v>
      </c>
      <c r="E7061" s="249" t="s">
        <v>39</v>
      </c>
      <c r="F7061" s="250" t="s">
        <v>1771</v>
      </c>
      <c r="G7061" s="248"/>
      <c r="H7061" s="251">
        <v>130</v>
      </c>
      <c r="I7061" s="252"/>
      <c r="J7061" s="248"/>
      <c r="K7061" s="248"/>
      <c r="L7061" s="253"/>
      <c r="M7061" s="254"/>
      <c r="N7061" s="255"/>
      <c r="O7061" s="255"/>
      <c r="P7061" s="255"/>
      <c r="Q7061" s="255"/>
      <c r="R7061" s="255"/>
      <c r="S7061" s="255"/>
      <c r="T7061" s="256"/>
      <c r="U7061" s="14"/>
      <c r="V7061" s="14"/>
      <c r="W7061" s="14"/>
      <c r="X7061" s="14"/>
      <c r="Y7061" s="14"/>
      <c r="Z7061" s="14"/>
      <c r="AA7061" s="14"/>
      <c r="AB7061" s="14"/>
      <c r="AC7061" s="14"/>
      <c r="AD7061" s="14"/>
      <c r="AE7061" s="14"/>
      <c r="AT7061" s="257" t="s">
        <v>252</v>
      </c>
      <c r="AU7061" s="257" t="s">
        <v>93</v>
      </c>
      <c r="AV7061" s="14" t="s">
        <v>93</v>
      </c>
      <c r="AW7061" s="14" t="s">
        <v>46</v>
      </c>
      <c r="AX7061" s="14" t="s">
        <v>23</v>
      </c>
      <c r="AY7061" s="257" t="s">
        <v>241</v>
      </c>
    </row>
    <row r="7062" s="2" customFormat="1" ht="21.75" customHeight="1">
      <c r="A7062" s="42"/>
      <c r="B7062" s="43"/>
      <c r="C7062" s="280" t="s">
        <v>6579</v>
      </c>
      <c r="D7062" s="280" t="s">
        <v>463</v>
      </c>
      <c r="E7062" s="281" t="s">
        <v>6580</v>
      </c>
      <c r="F7062" s="282" t="s">
        <v>6581</v>
      </c>
      <c r="G7062" s="283" t="s">
        <v>561</v>
      </c>
      <c r="H7062" s="284">
        <v>10</v>
      </c>
      <c r="I7062" s="285"/>
      <c r="J7062" s="286">
        <f>ROUND(I7062*H7062,2)</f>
        <v>0</v>
      </c>
      <c r="K7062" s="282" t="s">
        <v>247</v>
      </c>
      <c r="L7062" s="287"/>
      <c r="M7062" s="288" t="s">
        <v>39</v>
      </c>
      <c r="N7062" s="289" t="s">
        <v>56</v>
      </c>
      <c r="O7062" s="88"/>
      <c r="P7062" s="227">
        <f>O7062*H7062</f>
        <v>0</v>
      </c>
      <c r="Q7062" s="227">
        <v>0.00084000000000000003</v>
      </c>
      <c r="R7062" s="227">
        <f>Q7062*H7062</f>
        <v>0.0084000000000000012</v>
      </c>
      <c r="S7062" s="227">
        <v>0</v>
      </c>
      <c r="T7062" s="228">
        <f>S7062*H7062</f>
        <v>0</v>
      </c>
      <c r="U7062" s="42"/>
      <c r="V7062" s="42"/>
      <c r="W7062" s="42"/>
      <c r="X7062" s="42"/>
      <c r="Y7062" s="42"/>
      <c r="Z7062" s="42"/>
      <c r="AA7062" s="42"/>
      <c r="AB7062" s="42"/>
      <c r="AC7062" s="42"/>
      <c r="AD7062" s="42"/>
      <c r="AE7062" s="42"/>
      <c r="AR7062" s="229" t="s">
        <v>660</v>
      </c>
      <c r="AT7062" s="229" t="s">
        <v>463</v>
      </c>
      <c r="AU7062" s="229" t="s">
        <v>93</v>
      </c>
      <c r="AY7062" s="20" t="s">
        <v>241</v>
      </c>
      <c r="BE7062" s="230">
        <f>IF(N7062="základní",J7062,0)</f>
        <v>0</v>
      </c>
      <c r="BF7062" s="230">
        <f>IF(N7062="snížená",J7062,0)</f>
        <v>0</v>
      </c>
      <c r="BG7062" s="230">
        <f>IF(N7062="zákl. přenesená",J7062,0)</f>
        <v>0</v>
      </c>
      <c r="BH7062" s="230">
        <f>IF(N7062="sníž. přenesená",J7062,0)</f>
        <v>0</v>
      </c>
      <c r="BI7062" s="230">
        <f>IF(N7062="nulová",J7062,0)</f>
        <v>0</v>
      </c>
      <c r="BJ7062" s="20" t="s">
        <v>23</v>
      </c>
      <c r="BK7062" s="230">
        <f>ROUND(I7062*H7062,2)</f>
        <v>0</v>
      </c>
      <c r="BL7062" s="20" t="s">
        <v>462</v>
      </c>
      <c r="BM7062" s="229" t="s">
        <v>6582</v>
      </c>
    </row>
    <row r="7063" s="2" customFormat="1" ht="16.5" customHeight="1">
      <c r="A7063" s="42"/>
      <c r="B7063" s="43"/>
      <c r="C7063" s="280" t="s">
        <v>6583</v>
      </c>
      <c r="D7063" s="280" t="s">
        <v>463</v>
      </c>
      <c r="E7063" s="281" t="s">
        <v>6584</v>
      </c>
      <c r="F7063" s="282" t="s">
        <v>6585</v>
      </c>
      <c r="G7063" s="283" t="s">
        <v>561</v>
      </c>
      <c r="H7063" s="284">
        <v>10</v>
      </c>
      <c r="I7063" s="285"/>
      <c r="J7063" s="286">
        <f>ROUND(I7063*H7063,2)</f>
        <v>0</v>
      </c>
      <c r="K7063" s="282" t="s">
        <v>247</v>
      </c>
      <c r="L7063" s="287"/>
      <c r="M7063" s="288" t="s">
        <v>39</v>
      </c>
      <c r="N7063" s="289" t="s">
        <v>56</v>
      </c>
      <c r="O7063" s="88"/>
      <c r="P7063" s="227">
        <f>O7063*H7063</f>
        <v>0</v>
      </c>
      <c r="Q7063" s="227">
        <v>0.00032000000000000003</v>
      </c>
      <c r="R7063" s="227">
        <f>Q7063*H7063</f>
        <v>0.0032000000000000002</v>
      </c>
      <c r="S7063" s="227">
        <v>0</v>
      </c>
      <c r="T7063" s="228">
        <f>S7063*H7063</f>
        <v>0</v>
      </c>
      <c r="U7063" s="42"/>
      <c r="V7063" s="42"/>
      <c r="W7063" s="42"/>
      <c r="X7063" s="42"/>
      <c r="Y7063" s="42"/>
      <c r="Z7063" s="42"/>
      <c r="AA7063" s="42"/>
      <c r="AB7063" s="42"/>
      <c r="AC7063" s="42"/>
      <c r="AD7063" s="42"/>
      <c r="AE7063" s="42"/>
      <c r="AR7063" s="229" t="s">
        <v>660</v>
      </c>
      <c r="AT7063" s="229" t="s">
        <v>463</v>
      </c>
      <c r="AU7063" s="229" t="s">
        <v>93</v>
      </c>
      <c r="AY7063" s="20" t="s">
        <v>241</v>
      </c>
      <c r="BE7063" s="230">
        <f>IF(N7063="základní",J7063,0)</f>
        <v>0</v>
      </c>
      <c r="BF7063" s="230">
        <f>IF(N7063="snížená",J7063,0)</f>
        <v>0</v>
      </c>
      <c r="BG7063" s="230">
        <f>IF(N7063="zákl. přenesená",J7063,0)</f>
        <v>0</v>
      </c>
      <c r="BH7063" s="230">
        <f>IF(N7063="sníž. přenesená",J7063,0)</f>
        <v>0</v>
      </c>
      <c r="BI7063" s="230">
        <f>IF(N7063="nulová",J7063,0)</f>
        <v>0</v>
      </c>
      <c r="BJ7063" s="20" t="s">
        <v>23</v>
      </c>
      <c r="BK7063" s="230">
        <f>ROUND(I7063*H7063,2)</f>
        <v>0</v>
      </c>
      <c r="BL7063" s="20" t="s">
        <v>462</v>
      </c>
      <c r="BM7063" s="229" t="s">
        <v>6586</v>
      </c>
    </row>
    <row r="7064" s="2" customFormat="1" ht="16.5" customHeight="1">
      <c r="A7064" s="42"/>
      <c r="B7064" s="43"/>
      <c r="C7064" s="280" t="s">
        <v>6587</v>
      </c>
      <c r="D7064" s="280" t="s">
        <v>463</v>
      </c>
      <c r="E7064" s="281" t="s">
        <v>6588</v>
      </c>
      <c r="F7064" s="282" t="s">
        <v>6589</v>
      </c>
      <c r="G7064" s="283" t="s">
        <v>561</v>
      </c>
      <c r="H7064" s="284">
        <v>5</v>
      </c>
      <c r="I7064" s="285"/>
      <c r="J7064" s="286">
        <f>ROUND(I7064*H7064,2)</f>
        <v>0</v>
      </c>
      <c r="K7064" s="282" t="s">
        <v>39</v>
      </c>
      <c r="L7064" s="287"/>
      <c r="M7064" s="288" t="s">
        <v>39</v>
      </c>
      <c r="N7064" s="289" t="s">
        <v>56</v>
      </c>
      <c r="O7064" s="88"/>
      <c r="P7064" s="227">
        <f>O7064*H7064</f>
        <v>0</v>
      </c>
      <c r="Q7064" s="227">
        <v>0</v>
      </c>
      <c r="R7064" s="227">
        <f>Q7064*H7064</f>
        <v>0</v>
      </c>
      <c r="S7064" s="227">
        <v>0</v>
      </c>
      <c r="T7064" s="228">
        <f>S7064*H7064</f>
        <v>0</v>
      </c>
      <c r="U7064" s="42"/>
      <c r="V7064" s="42"/>
      <c r="W7064" s="42"/>
      <c r="X7064" s="42"/>
      <c r="Y7064" s="42"/>
      <c r="Z7064" s="42"/>
      <c r="AA7064" s="42"/>
      <c r="AB7064" s="42"/>
      <c r="AC7064" s="42"/>
      <c r="AD7064" s="42"/>
      <c r="AE7064" s="42"/>
      <c r="AR7064" s="229" t="s">
        <v>660</v>
      </c>
      <c r="AT7064" s="229" t="s">
        <v>463</v>
      </c>
      <c r="AU7064" s="229" t="s">
        <v>93</v>
      </c>
      <c r="AY7064" s="20" t="s">
        <v>241</v>
      </c>
      <c r="BE7064" s="230">
        <f>IF(N7064="základní",J7064,0)</f>
        <v>0</v>
      </c>
      <c r="BF7064" s="230">
        <f>IF(N7064="snížená",J7064,0)</f>
        <v>0</v>
      </c>
      <c r="BG7064" s="230">
        <f>IF(N7064="zákl. přenesená",J7064,0)</f>
        <v>0</v>
      </c>
      <c r="BH7064" s="230">
        <f>IF(N7064="sníž. přenesená",J7064,0)</f>
        <v>0</v>
      </c>
      <c r="BI7064" s="230">
        <f>IF(N7064="nulová",J7064,0)</f>
        <v>0</v>
      </c>
      <c r="BJ7064" s="20" t="s">
        <v>23</v>
      </c>
      <c r="BK7064" s="230">
        <f>ROUND(I7064*H7064,2)</f>
        <v>0</v>
      </c>
      <c r="BL7064" s="20" t="s">
        <v>462</v>
      </c>
      <c r="BM7064" s="229" t="s">
        <v>6590</v>
      </c>
    </row>
    <row r="7065" s="2" customFormat="1" ht="16.5" customHeight="1">
      <c r="A7065" s="42"/>
      <c r="B7065" s="43"/>
      <c r="C7065" s="280" t="s">
        <v>6591</v>
      </c>
      <c r="D7065" s="280" t="s">
        <v>463</v>
      </c>
      <c r="E7065" s="281" t="s">
        <v>6592</v>
      </c>
      <c r="F7065" s="282" t="s">
        <v>6593</v>
      </c>
      <c r="G7065" s="283" t="s">
        <v>561</v>
      </c>
      <c r="H7065" s="284">
        <v>1</v>
      </c>
      <c r="I7065" s="285"/>
      <c r="J7065" s="286">
        <f>ROUND(I7065*H7065,2)</f>
        <v>0</v>
      </c>
      <c r="K7065" s="282" t="s">
        <v>39</v>
      </c>
      <c r="L7065" s="287"/>
      <c r="M7065" s="288" t="s">
        <v>39</v>
      </c>
      <c r="N7065" s="289" t="s">
        <v>56</v>
      </c>
      <c r="O7065" s="88"/>
      <c r="P7065" s="227">
        <f>O7065*H7065</f>
        <v>0</v>
      </c>
      <c r="Q7065" s="227">
        <v>0</v>
      </c>
      <c r="R7065" s="227">
        <f>Q7065*H7065</f>
        <v>0</v>
      </c>
      <c r="S7065" s="227">
        <v>0</v>
      </c>
      <c r="T7065" s="228">
        <f>S7065*H7065</f>
        <v>0</v>
      </c>
      <c r="U7065" s="42"/>
      <c r="V7065" s="42"/>
      <c r="W7065" s="42"/>
      <c r="X7065" s="42"/>
      <c r="Y7065" s="42"/>
      <c r="Z7065" s="42"/>
      <c r="AA7065" s="42"/>
      <c r="AB7065" s="42"/>
      <c r="AC7065" s="42"/>
      <c r="AD7065" s="42"/>
      <c r="AE7065" s="42"/>
      <c r="AR7065" s="229" t="s">
        <v>660</v>
      </c>
      <c r="AT7065" s="229" t="s">
        <v>463</v>
      </c>
      <c r="AU7065" s="229" t="s">
        <v>93</v>
      </c>
      <c r="AY7065" s="20" t="s">
        <v>241</v>
      </c>
      <c r="BE7065" s="230">
        <f>IF(N7065="základní",J7065,0)</f>
        <v>0</v>
      </c>
      <c r="BF7065" s="230">
        <f>IF(N7065="snížená",J7065,0)</f>
        <v>0</v>
      </c>
      <c r="BG7065" s="230">
        <f>IF(N7065="zákl. přenesená",J7065,0)</f>
        <v>0</v>
      </c>
      <c r="BH7065" s="230">
        <f>IF(N7065="sníž. přenesená",J7065,0)</f>
        <v>0</v>
      </c>
      <c r="BI7065" s="230">
        <f>IF(N7065="nulová",J7065,0)</f>
        <v>0</v>
      </c>
      <c r="BJ7065" s="20" t="s">
        <v>23</v>
      </c>
      <c r="BK7065" s="230">
        <f>ROUND(I7065*H7065,2)</f>
        <v>0</v>
      </c>
      <c r="BL7065" s="20" t="s">
        <v>462</v>
      </c>
      <c r="BM7065" s="229" t="s">
        <v>6594</v>
      </c>
    </row>
    <row r="7066" s="2" customFormat="1" ht="16.5" customHeight="1">
      <c r="A7066" s="42"/>
      <c r="B7066" s="43"/>
      <c r="C7066" s="218" t="s">
        <v>6595</v>
      </c>
      <c r="D7066" s="218" t="s">
        <v>243</v>
      </c>
      <c r="E7066" s="219" t="s">
        <v>6596</v>
      </c>
      <c r="F7066" s="220" t="s">
        <v>6597</v>
      </c>
      <c r="G7066" s="221" t="s">
        <v>561</v>
      </c>
      <c r="H7066" s="222">
        <v>1</v>
      </c>
      <c r="I7066" s="223"/>
      <c r="J7066" s="224">
        <f>ROUND(I7066*H7066,2)</f>
        <v>0</v>
      </c>
      <c r="K7066" s="220" t="s">
        <v>39</v>
      </c>
      <c r="L7066" s="48"/>
      <c r="M7066" s="225" t="s">
        <v>39</v>
      </c>
      <c r="N7066" s="226" t="s">
        <v>56</v>
      </c>
      <c r="O7066" s="88"/>
      <c r="P7066" s="227">
        <f>O7066*H7066</f>
        <v>0</v>
      </c>
      <c r="Q7066" s="227">
        <v>0</v>
      </c>
      <c r="R7066" s="227">
        <f>Q7066*H7066</f>
        <v>0</v>
      </c>
      <c r="S7066" s="227">
        <v>0</v>
      </c>
      <c r="T7066" s="228">
        <f>S7066*H7066</f>
        <v>0</v>
      </c>
      <c r="U7066" s="42"/>
      <c r="V7066" s="42"/>
      <c r="W7066" s="42"/>
      <c r="X7066" s="42"/>
      <c r="Y7066" s="42"/>
      <c r="Z7066" s="42"/>
      <c r="AA7066" s="42"/>
      <c r="AB7066" s="42"/>
      <c r="AC7066" s="42"/>
      <c r="AD7066" s="42"/>
      <c r="AE7066" s="42"/>
      <c r="AR7066" s="229" t="s">
        <v>462</v>
      </c>
      <c r="AT7066" s="229" t="s">
        <v>243</v>
      </c>
      <c r="AU7066" s="229" t="s">
        <v>93</v>
      </c>
      <c r="AY7066" s="20" t="s">
        <v>241</v>
      </c>
      <c r="BE7066" s="230">
        <f>IF(N7066="základní",J7066,0)</f>
        <v>0</v>
      </c>
      <c r="BF7066" s="230">
        <f>IF(N7066="snížená",J7066,0)</f>
        <v>0</v>
      </c>
      <c r="BG7066" s="230">
        <f>IF(N7066="zákl. přenesená",J7066,0)</f>
        <v>0</v>
      </c>
      <c r="BH7066" s="230">
        <f>IF(N7066="sníž. přenesená",J7066,0)</f>
        <v>0</v>
      </c>
      <c r="BI7066" s="230">
        <f>IF(N7066="nulová",J7066,0)</f>
        <v>0</v>
      </c>
      <c r="BJ7066" s="20" t="s">
        <v>23</v>
      </c>
      <c r="BK7066" s="230">
        <f>ROUND(I7066*H7066,2)</f>
        <v>0</v>
      </c>
      <c r="BL7066" s="20" t="s">
        <v>462</v>
      </c>
      <c r="BM7066" s="229" t="s">
        <v>6598</v>
      </c>
    </row>
    <row r="7067" s="2" customFormat="1" ht="16.5" customHeight="1">
      <c r="A7067" s="42"/>
      <c r="B7067" s="43"/>
      <c r="C7067" s="218" t="s">
        <v>6599</v>
      </c>
      <c r="D7067" s="218" t="s">
        <v>243</v>
      </c>
      <c r="E7067" s="219" t="s">
        <v>6600</v>
      </c>
      <c r="F7067" s="220" t="s">
        <v>6601</v>
      </c>
      <c r="G7067" s="221" t="s">
        <v>561</v>
      </c>
      <c r="H7067" s="222">
        <v>1</v>
      </c>
      <c r="I7067" s="223"/>
      <c r="J7067" s="224">
        <f>ROUND(I7067*H7067,2)</f>
        <v>0</v>
      </c>
      <c r="K7067" s="220" t="s">
        <v>39</v>
      </c>
      <c r="L7067" s="48"/>
      <c r="M7067" s="225" t="s">
        <v>39</v>
      </c>
      <c r="N7067" s="226" t="s">
        <v>56</v>
      </c>
      <c r="O7067" s="88"/>
      <c r="P7067" s="227">
        <f>O7067*H7067</f>
        <v>0</v>
      </c>
      <c r="Q7067" s="227">
        <v>0</v>
      </c>
      <c r="R7067" s="227">
        <f>Q7067*H7067</f>
        <v>0</v>
      </c>
      <c r="S7067" s="227">
        <v>0</v>
      </c>
      <c r="T7067" s="228">
        <f>S7067*H7067</f>
        <v>0</v>
      </c>
      <c r="U7067" s="42"/>
      <c r="V7067" s="42"/>
      <c r="W7067" s="42"/>
      <c r="X7067" s="42"/>
      <c r="Y7067" s="42"/>
      <c r="Z7067" s="42"/>
      <c r="AA7067" s="42"/>
      <c r="AB7067" s="42"/>
      <c r="AC7067" s="42"/>
      <c r="AD7067" s="42"/>
      <c r="AE7067" s="42"/>
      <c r="AR7067" s="229" t="s">
        <v>462</v>
      </c>
      <c r="AT7067" s="229" t="s">
        <v>243</v>
      </c>
      <c r="AU7067" s="229" t="s">
        <v>93</v>
      </c>
      <c r="AY7067" s="20" t="s">
        <v>241</v>
      </c>
      <c r="BE7067" s="230">
        <f>IF(N7067="základní",J7067,0)</f>
        <v>0</v>
      </c>
      <c r="BF7067" s="230">
        <f>IF(N7067="snížená",J7067,0)</f>
        <v>0</v>
      </c>
      <c r="BG7067" s="230">
        <f>IF(N7067="zákl. přenesená",J7067,0)</f>
        <v>0</v>
      </c>
      <c r="BH7067" s="230">
        <f>IF(N7067="sníž. přenesená",J7067,0)</f>
        <v>0</v>
      </c>
      <c r="BI7067" s="230">
        <f>IF(N7067="nulová",J7067,0)</f>
        <v>0</v>
      </c>
      <c r="BJ7067" s="20" t="s">
        <v>23</v>
      </c>
      <c r="BK7067" s="230">
        <f>ROUND(I7067*H7067,2)</f>
        <v>0</v>
      </c>
      <c r="BL7067" s="20" t="s">
        <v>462</v>
      </c>
      <c r="BM7067" s="229" t="s">
        <v>6602</v>
      </c>
    </row>
    <row r="7068" s="2" customFormat="1" ht="33" customHeight="1">
      <c r="A7068" s="42"/>
      <c r="B7068" s="43"/>
      <c r="C7068" s="218" t="s">
        <v>6603</v>
      </c>
      <c r="D7068" s="218" t="s">
        <v>243</v>
      </c>
      <c r="E7068" s="219" t="s">
        <v>6604</v>
      </c>
      <c r="F7068" s="220" t="s">
        <v>6605</v>
      </c>
      <c r="G7068" s="221" t="s">
        <v>430</v>
      </c>
      <c r="H7068" s="222">
        <v>0.14099999999999999</v>
      </c>
      <c r="I7068" s="223"/>
      <c r="J7068" s="224">
        <f>ROUND(I7068*H7068,2)</f>
        <v>0</v>
      </c>
      <c r="K7068" s="220" t="s">
        <v>247</v>
      </c>
      <c r="L7068" s="48"/>
      <c r="M7068" s="225" t="s">
        <v>39</v>
      </c>
      <c r="N7068" s="226" t="s">
        <v>56</v>
      </c>
      <c r="O7068" s="88"/>
      <c r="P7068" s="227">
        <f>O7068*H7068</f>
        <v>0</v>
      </c>
      <c r="Q7068" s="227">
        <v>0</v>
      </c>
      <c r="R7068" s="227">
        <f>Q7068*H7068</f>
        <v>0</v>
      </c>
      <c r="S7068" s="227">
        <v>0</v>
      </c>
      <c r="T7068" s="228">
        <f>S7068*H7068</f>
        <v>0</v>
      </c>
      <c r="U7068" s="42"/>
      <c r="V7068" s="42"/>
      <c r="W7068" s="42"/>
      <c r="X7068" s="42"/>
      <c r="Y7068" s="42"/>
      <c r="Z7068" s="42"/>
      <c r="AA7068" s="42"/>
      <c r="AB7068" s="42"/>
      <c r="AC7068" s="42"/>
      <c r="AD7068" s="42"/>
      <c r="AE7068" s="42"/>
      <c r="AR7068" s="229" t="s">
        <v>462</v>
      </c>
      <c r="AT7068" s="229" t="s">
        <v>243</v>
      </c>
      <c r="AU7068" s="229" t="s">
        <v>93</v>
      </c>
      <c r="AY7068" s="20" t="s">
        <v>241</v>
      </c>
      <c r="BE7068" s="230">
        <f>IF(N7068="základní",J7068,0)</f>
        <v>0</v>
      </c>
      <c r="BF7068" s="230">
        <f>IF(N7068="snížená",J7068,0)</f>
        <v>0</v>
      </c>
      <c r="BG7068" s="230">
        <f>IF(N7068="zákl. přenesená",J7068,0)</f>
        <v>0</v>
      </c>
      <c r="BH7068" s="230">
        <f>IF(N7068="sníž. přenesená",J7068,0)</f>
        <v>0</v>
      </c>
      <c r="BI7068" s="230">
        <f>IF(N7068="nulová",J7068,0)</f>
        <v>0</v>
      </c>
      <c r="BJ7068" s="20" t="s">
        <v>23</v>
      </c>
      <c r="BK7068" s="230">
        <f>ROUND(I7068*H7068,2)</f>
        <v>0</v>
      </c>
      <c r="BL7068" s="20" t="s">
        <v>462</v>
      </c>
      <c r="BM7068" s="229" t="s">
        <v>6606</v>
      </c>
    </row>
    <row r="7069" s="2" customFormat="1">
      <c r="A7069" s="42"/>
      <c r="B7069" s="43"/>
      <c r="C7069" s="44"/>
      <c r="D7069" s="231" t="s">
        <v>250</v>
      </c>
      <c r="E7069" s="44"/>
      <c r="F7069" s="232" t="s">
        <v>6607</v>
      </c>
      <c r="G7069" s="44"/>
      <c r="H7069" s="44"/>
      <c r="I7069" s="233"/>
      <c r="J7069" s="44"/>
      <c r="K7069" s="44"/>
      <c r="L7069" s="48"/>
      <c r="M7069" s="234"/>
      <c r="N7069" s="235"/>
      <c r="O7069" s="88"/>
      <c r="P7069" s="88"/>
      <c r="Q7069" s="88"/>
      <c r="R7069" s="88"/>
      <c r="S7069" s="88"/>
      <c r="T7069" s="89"/>
      <c r="U7069" s="42"/>
      <c r="V7069" s="42"/>
      <c r="W7069" s="42"/>
      <c r="X7069" s="42"/>
      <c r="Y7069" s="42"/>
      <c r="Z7069" s="42"/>
      <c r="AA7069" s="42"/>
      <c r="AB7069" s="42"/>
      <c r="AC7069" s="42"/>
      <c r="AD7069" s="42"/>
      <c r="AE7069" s="42"/>
      <c r="AT7069" s="20" t="s">
        <v>250</v>
      </c>
      <c r="AU7069" s="20" t="s">
        <v>93</v>
      </c>
    </row>
    <row r="7070" s="2" customFormat="1" ht="37.8" customHeight="1">
      <c r="A7070" s="42"/>
      <c r="B7070" s="43"/>
      <c r="C7070" s="218" t="s">
        <v>6608</v>
      </c>
      <c r="D7070" s="218" t="s">
        <v>243</v>
      </c>
      <c r="E7070" s="219" t="s">
        <v>6609</v>
      </c>
      <c r="F7070" s="220" t="s">
        <v>6610</v>
      </c>
      <c r="G7070" s="221" t="s">
        <v>430</v>
      </c>
      <c r="H7070" s="222">
        <v>0.14099999999999999</v>
      </c>
      <c r="I7070" s="223"/>
      <c r="J7070" s="224">
        <f>ROUND(I7070*H7070,2)</f>
        <v>0</v>
      </c>
      <c r="K7070" s="220" t="s">
        <v>247</v>
      </c>
      <c r="L7070" s="48"/>
      <c r="M7070" s="225" t="s">
        <v>39</v>
      </c>
      <c r="N7070" s="226" t="s">
        <v>56</v>
      </c>
      <c r="O7070" s="88"/>
      <c r="P7070" s="227">
        <f>O7070*H7070</f>
        <v>0</v>
      </c>
      <c r="Q7070" s="227">
        <v>0</v>
      </c>
      <c r="R7070" s="227">
        <f>Q7070*H7070</f>
        <v>0</v>
      </c>
      <c r="S7070" s="227">
        <v>0</v>
      </c>
      <c r="T7070" s="228">
        <f>S7070*H7070</f>
        <v>0</v>
      </c>
      <c r="U7070" s="42"/>
      <c r="V7070" s="42"/>
      <c r="W7070" s="42"/>
      <c r="X7070" s="42"/>
      <c r="Y7070" s="42"/>
      <c r="Z7070" s="42"/>
      <c r="AA7070" s="42"/>
      <c r="AB7070" s="42"/>
      <c r="AC7070" s="42"/>
      <c r="AD7070" s="42"/>
      <c r="AE7070" s="42"/>
      <c r="AR7070" s="229" t="s">
        <v>462</v>
      </c>
      <c r="AT7070" s="229" t="s">
        <v>243</v>
      </c>
      <c r="AU7070" s="229" t="s">
        <v>93</v>
      </c>
      <c r="AY7070" s="20" t="s">
        <v>241</v>
      </c>
      <c r="BE7070" s="230">
        <f>IF(N7070="základní",J7070,0)</f>
        <v>0</v>
      </c>
      <c r="BF7070" s="230">
        <f>IF(N7070="snížená",J7070,0)</f>
        <v>0</v>
      </c>
      <c r="BG7070" s="230">
        <f>IF(N7070="zákl. přenesená",J7070,0)</f>
        <v>0</v>
      </c>
      <c r="BH7070" s="230">
        <f>IF(N7070="sníž. přenesená",J7070,0)</f>
        <v>0</v>
      </c>
      <c r="BI7070" s="230">
        <f>IF(N7070="nulová",J7070,0)</f>
        <v>0</v>
      </c>
      <c r="BJ7070" s="20" t="s">
        <v>23</v>
      </c>
      <c r="BK7070" s="230">
        <f>ROUND(I7070*H7070,2)</f>
        <v>0</v>
      </c>
      <c r="BL7070" s="20" t="s">
        <v>462</v>
      </c>
      <c r="BM7070" s="229" t="s">
        <v>6611</v>
      </c>
    </row>
    <row r="7071" s="2" customFormat="1">
      <c r="A7071" s="42"/>
      <c r="B7071" s="43"/>
      <c r="C7071" s="44"/>
      <c r="D7071" s="231" t="s">
        <v>250</v>
      </c>
      <c r="E7071" s="44"/>
      <c r="F7071" s="232" t="s">
        <v>6612</v>
      </c>
      <c r="G7071" s="44"/>
      <c r="H7071" s="44"/>
      <c r="I7071" s="233"/>
      <c r="J7071" s="44"/>
      <c r="K7071" s="44"/>
      <c r="L7071" s="48"/>
      <c r="M7071" s="234"/>
      <c r="N7071" s="235"/>
      <c r="O7071" s="88"/>
      <c r="P7071" s="88"/>
      <c r="Q7071" s="88"/>
      <c r="R7071" s="88"/>
      <c r="S7071" s="88"/>
      <c r="T7071" s="89"/>
      <c r="U7071" s="42"/>
      <c r="V7071" s="42"/>
      <c r="W7071" s="42"/>
      <c r="X7071" s="42"/>
      <c r="Y7071" s="42"/>
      <c r="Z7071" s="42"/>
      <c r="AA7071" s="42"/>
      <c r="AB7071" s="42"/>
      <c r="AC7071" s="42"/>
      <c r="AD7071" s="42"/>
      <c r="AE7071" s="42"/>
      <c r="AT7071" s="20" t="s">
        <v>250</v>
      </c>
      <c r="AU7071" s="20" t="s">
        <v>93</v>
      </c>
    </row>
    <row r="7072" s="12" customFormat="1" ht="22.8" customHeight="1">
      <c r="A7072" s="12"/>
      <c r="B7072" s="202"/>
      <c r="C7072" s="203"/>
      <c r="D7072" s="204" t="s">
        <v>84</v>
      </c>
      <c r="E7072" s="216" t="s">
        <v>6613</v>
      </c>
      <c r="F7072" s="216" t="s">
        <v>6614</v>
      </c>
      <c r="G7072" s="203"/>
      <c r="H7072" s="203"/>
      <c r="I7072" s="206"/>
      <c r="J7072" s="217">
        <f>BK7072</f>
        <v>0</v>
      </c>
      <c r="K7072" s="203"/>
      <c r="L7072" s="208"/>
      <c r="M7072" s="209"/>
      <c r="N7072" s="210"/>
      <c r="O7072" s="210"/>
      <c r="P7072" s="211">
        <f>SUM(P7073:P7515)</f>
        <v>0</v>
      </c>
      <c r="Q7072" s="210"/>
      <c r="R7072" s="211">
        <f>SUM(R7073:R7515)</f>
        <v>34.24104269</v>
      </c>
      <c r="S7072" s="210"/>
      <c r="T7072" s="212">
        <f>SUM(T7073:T7515)</f>
        <v>1.4602558999999999</v>
      </c>
      <c r="U7072" s="12"/>
      <c r="V7072" s="12"/>
      <c r="W7072" s="12"/>
      <c r="X7072" s="12"/>
      <c r="Y7072" s="12"/>
      <c r="Z7072" s="12"/>
      <c r="AA7072" s="12"/>
      <c r="AB7072" s="12"/>
      <c r="AC7072" s="12"/>
      <c r="AD7072" s="12"/>
      <c r="AE7072" s="12"/>
      <c r="AR7072" s="213" t="s">
        <v>93</v>
      </c>
      <c r="AT7072" s="214" t="s">
        <v>84</v>
      </c>
      <c r="AU7072" s="214" t="s">
        <v>23</v>
      </c>
      <c r="AY7072" s="213" t="s">
        <v>241</v>
      </c>
      <c r="BK7072" s="215">
        <f>SUM(BK7073:BK7515)</f>
        <v>0</v>
      </c>
    </row>
    <row r="7073" s="2" customFormat="1" ht="16.5" customHeight="1">
      <c r="A7073" s="42"/>
      <c r="B7073" s="43"/>
      <c r="C7073" s="218" t="s">
        <v>6615</v>
      </c>
      <c r="D7073" s="218" t="s">
        <v>243</v>
      </c>
      <c r="E7073" s="219" t="s">
        <v>6616</v>
      </c>
      <c r="F7073" s="220" t="s">
        <v>6617</v>
      </c>
      <c r="G7073" s="221" t="s">
        <v>145</v>
      </c>
      <c r="H7073" s="222">
        <v>1016.49</v>
      </c>
      <c r="I7073" s="223"/>
      <c r="J7073" s="224">
        <f>ROUND(I7073*H7073,2)</f>
        <v>0</v>
      </c>
      <c r="K7073" s="220" t="s">
        <v>247</v>
      </c>
      <c r="L7073" s="48"/>
      <c r="M7073" s="225" t="s">
        <v>39</v>
      </c>
      <c r="N7073" s="226" t="s">
        <v>56</v>
      </c>
      <c r="O7073" s="88"/>
      <c r="P7073" s="227">
        <f>O7073*H7073</f>
        <v>0</v>
      </c>
      <c r="Q7073" s="227">
        <v>0</v>
      </c>
      <c r="R7073" s="227">
        <f>Q7073*H7073</f>
        <v>0</v>
      </c>
      <c r="S7073" s="227">
        <v>0</v>
      </c>
      <c r="T7073" s="228">
        <f>S7073*H7073</f>
        <v>0</v>
      </c>
      <c r="U7073" s="42"/>
      <c r="V7073" s="42"/>
      <c r="W7073" s="42"/>
      <c r="X7073" s="42"/>
      <c r="Y7073" s="42"/>
      <c r="Z7073" s="42"/>
      <c r="AA7073" s="42"/>
      <c r="AB7073" s="42"/>
      <c r="AC7073" s="42"/>
      <c r="AD7073" s="42"/>
      <c r="AE7073" s="42"/>
      <c r="AR7073" s="229" t="s">
        <v>462</v>
      </c>
      <c r="AT7073" s="229" t="s">
        <v>243</v>
      </c>
      <c r="AU7073" s="229" t="s">
        <v>93</v>
      </c>
      <c r="AY7073" s="20" t="s">
        <v>241</v>
      </c>
      <c r="BE7073" s="230">
        <f>IF(N7073="základní",J7073,0)</f>
        <v>0</v>
      </c>
      <c r="BF7073" s="230">
        <f>IF(N7073="snížená",J7073,0)</f>
        <v>0</v>
      </c>
      <c r="BG7073" s="230">
        <f>IF(N7073="zákl. přenesená",J7073,0)</f>
        <v>0</v>
      </c>
      <c r="BH7073" s="230">
        <f>IF(N7073="sníž. přenesená",J7073,0)</f>
        <v>0</v>
      </c>
      <c r="BI7073" s="230">
        <f>IF(N7073="nulová",J7073,0)</f>
        <v>0</v>
      </c>
      <c r="BJ7073" s="20" t="s">
        <v>23</v>
      </c>
      <c r="BK7073" s="230">
        <f>ROUND(I7073*H7073,2)</f>
        <v>0</v>
      </c>
      <c r="BL7073" s="20" t="s">
        <v>462</v>
      </c>
      <c r="BM7073" s="229" t="s">
        <v>6618</v>
      </c>
    </row>
    <row r="7074" s="2" customFormat="1">
      <c r="A7074" s="42"/>
      <c r="B7074" s="43"/>
      <c r="C7074" s="44"/>
      <c r="D7074" s="231" t="s">
        <v>250</v>
      </c>
      <c r="E7074" s="44"/>
      <c r="F7074" s="232" t="s">
        <v>6619</v>
      </c>
      <c r="G7074" s="44"/>
      <c r="H7074" s="44"/>
      <c r="I7074" s="233"/>
      <c r="J7074" s="44"/>
      <c r="K7074" s="44"/>
      <c r="L7074" s="48"/>
      <c r="M7074" s="234"/>
      <c r="N7074" s="235"/>
      <c r="O7074" s="88"/>
      <c r="P7074" s="88"/>
      <c r="Q7074" s="88"/>
      <c r="R7074" s="88"/>
      <c r="S7074" s="88"/>
      <c r="T7074" s="89"/>
      <c r="U7074" s="42"/>
      <c r="V7074" s="42"/>
      <c r="W7074" s="42"/>
      <c r="X7074" s="42"/>
      <c r="Y7074" s="42"/>
      <c r="Z7074" s="42"/>
      <c r="AA7074" s="42"/>
      <c r="AB7074" s="42"/>
      <c r="AC7074" s="42"/>
      <c r="AD7074" s="42"/>
      <c r="AE7074" s="42"/>
      <c r="AT7074" s="20" t="s">
        <v>250</v>
      </c>
      <c r="AU7074" s="20" t="s">
        <v>93</v>
      </c>
    </row>
    <row r="7075" s="13" customFormat="1">
      <c r="A7075" s="13"/>
      <c r="B7075" s="236"/>
      <c r="C7075" s="237"/>
      <c r="D7075" s="238" t="s">
        <v>252</v>
      </c>
      <c r="E7075" s="239" t="s">
        <v>39</v>
      </c>
      <c r="F7075" s="240" t="s">
        <v>6620</v>
      </c>
      <c r="G7075" s="237"/>
      <c r="H7075" s="239" t="s">
        <v>39</v>
      </c>
      <c r="I7075" s="241"/>
      <c r="J7075" s="237"/>
      <c r="K7075" s="237"/>
      <c r="L7075" s="242"/>
      <c r="M7075" s="243"/>
      <c r="N7075" s="244"/>
      <c r="O7075" s="244"/>
      <c r="P7075" s="244"/>
      <c r="Q7075" s="244"/>
      <c r="R7075" s="244"/>
      <c r="S7075" s="244"/>
      <c r="T7075" s="245"/>
      <c r="U7075" s="13"/>
      <c r="V7075" s="13"/>
      <c r="W7075" s="13"/>
      <c r="X7075" s="13"/>
      <c r="Y7075" s="13"/>
      <c r="Z7075" s="13"/>
      <c r="AA7075" s="13"/>
      <c r="AB7075" s="13"/>
      <c r="AC7075" s="13"/>
      <c r="AD7075" s="13"/>
      <c r="AE7075" s="13"/>
      <c r="AT7075" s="246" t="s">
        <v>252</v>
      </c>
      <c r="AU7075" s="246" t="s">
        <v>93</v>
      </c>
      <c r="AV7075" s="13" t="s">
        <v>23</v>
      </c>
      <c r="AW7075" s="13" t="s">
        <v>46</v>
      </c>
      <c r="AX7075" s="13" t="s">
        <v>85</v>
      </c>
      <c r="AY7075" s="246" t="s">
        <v>241</v>
      </c>
    </row>
    <row r="7076" s="14" customFormat="1">
      <c r="A7076" s="14"/>
      <c r="B7076" s="247"/>
      <c r="C7076" s="248"/>
      <c r="D7076" s="238" t="s">
        <v>252</v>
      </c>
      <c r="E7076" s="249" t="s">
        <v>39</v>
      </c>
      <c r="F7076" s="250" t="s">
        <v>6621</v>
      </c>
      <c r="G7076" s="248"/>
      <c r="H7076" s="251">
        <v>1016.49</v>
      </c>
      <c r="I7076" s="252"/>
      <c r="J7076" s="248"/>
      <c r="K7076" s="248"/>
      <c r="L7076" s="253"/>
      <c r="M7076" s="254"/>
      <c r="N7076" s="255"/>
      <c r="O7076" s="255"/>
      <c r="P7076" s="255"/>
      <c r="Q7076" s="255"/>
      <c r="R7076" s="255"/>
      <c r="S7076" s="255"/>
      <c r="T7076" s="256"/>
      <c r="U7076" s="14"/>
      <c r="V7076" s="14"/>
      <c r="W7076" s="14"/>
      <c r="X7076" s="14"/>
      <c r="Y7076" s="14"/>
      <c r="Z7076" s="14"/>
      <c r="AA7076" s="14"/>
      <c r="AB7076" s="14"/>
      <c r="AC7076" s="14"/>
      <c r="AD7076" s="14"/>
      <c r="AE7076" s="14"/>
      <c r="AT7076" s="257" t="s">
        <v>252</v>
      </c>
      <c r="AU7076" s="257" t="s">
        <v>93</v>
      </c>
      <c r="AV7076" s="14" t="s">
        <v>93</v>
      </c>
      <c r="AW7076" s="14" t="s">
        <v>46</v>
      </c>
      <c r="AX7076" s="14" t="s">
        <v>23</v>
      </c>
      <c r="AY7076" s="257" t="s">
        <v>241</v>
      </c>
    </row>
    <row r="7077" s="2" customFormat="1" ht="16.5" customHeight="1">
      <c r="A7077" s="42"/>
      <c r="B7077" s="43"/>
      <c r="C7077" s="218" t="s">
        <v>6622</v>
      </c>
      <c r="D7077" s="218" t="s">
        <v>243</v>
      </c>
      <c r="E7077" s="219" t="s">
        <v>6623</v>
      </c>
      <c r="F7077" s="220" t="s">
        <v>6624</v>
      </c>
      <c r="G7077" s="221" t="s">
        <v>515</v>
      </c>
      <c r="H7077" s="222">
        <v>69</v>
      </c>
      <c r="I7077" s="223"/>
      <c r="J7077" s="224">
        <f>ROUND(I7077*H7077,2)</f>
        <v>0</v>
      </c>
      <c r="K7077" s="220" t="s">
        <v>247</v>
      </c>
      <c r="L7077" s="48"/>
      <c r="M7077" s="225" t="s">
        <v>39</v>
      </c>
      <c r="N7077" s="226" t="s">
        <v>56</v>
      </c>
      <c r="O7077" s="88"/>
      <c r="P7077" s="227">
        <f>O7077*H7077</f>
        <v>0</v>
      </c>
      <c r="Q7077" s="227">
        <v>0</v>
      </c>
      <c r="R7077" s="227">
        <f>Q7077*H7077</f>
        <v>0</v>
      </c>
      <c r="S7077" s="227">
        <v>0</v>
      </c>
      <c r="T7077" s="228">
        <f>S7077*H7077</f>
        <v>0</v>
      </c>
      <c r="U7077" s="42"/>
      <c r="V7077" s="42"/>
      <c r="W7077" s="42"/>
      <c r="X7077" s="42"/>
      <c r="Y7077" s="42"/>
      <c r="Z7077" s="42"/>
      <c r="AA7077" s="42"/>
      <c r="AB7077" s="42"/>
      <c r="AC7077" s="42"/>
      <c r="AD7077" s="42"/>
      <c r="AE7077" s="42"/>
      <c r="AR7077" s="229" t="s">
        <v>462</v>
      </c>
      <c r="AT7077" s="229" t="s">
        <v>243</v>
      </c>
      <c r="AU7077" s="229" t="s">
        <v>93</v>
      </c>
      <c r="AY7077" s="20" t="s">
        <v>241</v>
      </c>
      <c r="BE7077" s="230">
        <f>IF(N7077="základní",J7077,0)</f>
        <v>0</v>
      </c>
      <c r="BF7077" s="230">
        <f>IF(N7077="snížená",J7077,0)</f>
        <v>0</v>
      </c>
      <c r="BG7077" s="230">
        <f>IF(N7077="zákl. přenesená",J7077,0)</f>
        <v>0</v>
      </c>
      <c r="BH7077" s="230">
        <f>IF(N7077="sníž. přenesená",J7077,0)</f>
        <v>0</v>
      </c>
      <c r="BI7077" s="230">
        <f>IF(N7077="nulová",J7077,0)</f>
        <v>0</v>
      </c>
      <c r="BJ7077" s="20" t="s">
        <v>23</v>
      </c>
      <c r="BK7077" s="230">
        <f>ROUND(I7077*H7077,2)</f>
        <v>0</v>
      </c>
      <c r="BL7077" s="20" t="s">
        <v>462</v>
      </c>
      <c r="BM7077" s="229" t="s">
        <v>6625</v>
      </c>
    </row>
    <row r="7078" s="2" customFormat="1">
      <c r="A7078" s="42"/>
      <c r="B7078" s="43"/>
      <c r="C7078" s="44"/>
      <c r="D7078" s="231" t="s">
        <v>250</v>
      </c>
      <c r="E7078" s="44"/>
      <c r="F7078" s="232" t="s">
        <v>6626</v>
      </c>
      <c r="G7078" s="44"/>
      <c r="H7078" s="44"/>
      <c r="I7078" s="233"/>
      <c r="J7078" s="44"/>
      <c r="K7078" s="44"/>
      <c r="L7078" s="48"/>
      <c r="M7078" s="234"/>
      <c r="N7078" s="235"/>
      <c r="O7078" s="88"/>
      <c r="P7078" s="88"/>
      <c r="Q7078" s="88"/>
      <c r="R7078" s="88"/>
      <c r="S7078" s="88"/>
      <c r="T7078" s="89"/>
      <c r="U7078" s="42"/>
      <c r="V7078" s="42"/>
      <c r="W7078" s="42"/>
      <c r="X7078" s="42"/>
      <c r="Y7078" s="42"/>
      <c r="Z7078" s="42"/>
      <c r="AA7078" s="42"/>
      <c r="AB7078" s="42"/>
      <c r="AC7078" s="42"/>
      <c r="AD7078" s="42"/>
      <c r="AE7078" s="42"/>
      <c r="AT7078" s="20" t="s">
        <v>250</v>
      </c>
      <c r="AU7078" s="20" t="s">
        <v>93</v>
      </c>
    </row>
    <row r="7079" s="13" customFormat="1">
      <c r="A7079" s="13"/>
      <c r="B7079" s="236"/>
      <c r="C7079" s="237"/>
      <c r="D7079" s="238" t="s">
        <v>252</v>
      </c>
      <c r="E7079" s="239" t="s">
        <v>39</v>
      </c>
      <c r="F7079" s="240" t="s">
        <v>6255</v>
      </c>
      <c r="G7079" s="237"/>
      <c r="H7079" s="239" t="s">
        <v>39</v>
      </c>
      <c r="I7079" s="241"/>
      <c r="J7079" s="237"/>
      <c r="K7079" s="237"/>
      <c r="L7079" s="242"/>
      <c r="M7079" s="243"/>
      <c r="N7079" s="244"/>
      <c r="O7079" s="244"/>
      <c r="P7079" s="244"/>
      <c r="Q7079" s="244"/>
      <c r="R7079" s="244"/>
      <c r="S7079" s="244"/>
      <c r="T7079" s="245"/>
      <c r="U7079" s="13"/>
      <c r="V7079" s="13"/>
      <c r="W7079" s="13"/>
      <c r="X7079" s="13"/>
      <c r="Y7079" s="13"/>
      <c r="Z7079" s="13"/>
      <c r="AA7079" s="13"/>
      <c r="AB7079" s="13"/>
      <c r="AC7079" s="13"/>
      <c r="AD7079" s="13"/>
      <c r="AE7079" s="13"/>
      <c r="AT7079" s="246" t="s">
        <v>252</v>
      </c>
      <c r="AU7079" s="246" t="s">
        <v>93</v>
      </c>
      <c r="AV7079" s="13" t="s">
        <v>23</v>
      </c>
      <c r="AW7079" s="13" t="s">
        <v>46</v>
      </c>
      <c r="AX7079" s="13" t="s">
        <v>85</v>
      </c>
      <c r="AY7079" s="246" t="s">
        <v>241</v>
      </c>
    </row>
    <row r="7080" s="13" customFormat="1">
      <c r="A7080" s="13"/>
      <c r="B7080" s="236"/>
      <c r="C7080" s="237"/>
      <c r="D7080" s="238" t="s">
        <v>252</v>
      </c>
      <c r="E7080" s="239" t="s">
        <v>39</v>
      </c>
      <c r="F7080" s="240" t="s">
        <v>6627</v>
      </c>
      <c r="G7080" s="237"/>
      <c r="H7080" s="239" t="s">
        <v>39</v>
      </c>
      <c r="I7080" s="241"/>
      <c r="J7080" s="237"/>
      <c r="K7080" s="237"/>
      <c r="L7080" s="242"/>
      <c r="M7080" s="243"/>
      <c r="N7080" s="244"/>
      <c r="O7080" s="244"/>
      <c r="P7080" s="244"/>
      <c r="Q7080" s="244"/>
      <c r="R7080" s="244"/>
      <c r="S7080" s="244"/>
      <c r="T7080" s="245"/>
      <c r="U7080" s="13"/>
      <c r="V7080" s="13"/>
      <c r="W7080" s="13"/>
      <c r="X7080" s="13"/>
      <c r="Y7080" s="13"/>
      <c r="Z7080" s="13"/>
      <c r="AA7080" s="13"/>
      <c r="AB7080" s="13"/>
      <c r="AC7080" s="13"/>
      <c r="AD7080" s="13"/>
      <c r="AE7080" s="13"/>
      <c r="AT7080" s="246" t="s">
        <v>252</v>
      </c>
      <c r="AU7080" s="246" t="s">
        <v>93</v>
      </c>
      <c r="AV7080" s="13" t="s">
        <v>23</v>
      </c>
      <c r="AW7080" s="13" t="s">
        <v>46</v>
      </c>
      <c r="AX7080" s="13" t="s">
        <v>85</v>
      </c>
      <c r="AY7080" s="246" t="s">
        <v>241</v>
      </c>
    </row>
    <row r="7081" s="14" customFormat="1">
      <c r="A7081" s="14"/>
      <c r="B7081" s="247"/>
      <c r="C7081" s="248"/>
      <c r="D7081" s="238" t="s">
        <v>252</v>
      </c>
      <c r="E7081" s="249" t="s">
        <v>39</v>
      </c>
      <c r="F7081" s="250" t="s">
        <v>6628</v>
      </c>
      <c r="G7081" s="248"/>
      <c r="H7081" s="251">
        <v>39.600000000000001</v>
      </c>
      <c r="I7081" s="252"/>
      <c r="J7081" s="248"/>
      <c r="K7081" s="248"/>
      <c r="L7081" s="253"/>
      <c r="M7081" s="254"/>
      <c r="N7081" s="255"/>
      <c r="O7081" s="255"/>
      <c r="P7081" s="255"/>
      <c r="Q7081" s="255"/>
      <c r="R7081" s="255"/>
      <c r="S7081" s="255"/>
      <c r="T7081" s="256"/>
      <c r="U7081" s="14"/>
      <c r="V7081" s="14"/>
      <c r="W7081" s="14"/>
      <c r="X7081" s="14"/>
      <c r="Y7081" s="14"/>
      <c r="Z7081" s="14"/>
      <c r="AA7081" s="14"/>
      <c r="AB7081" s="14"/>
      <c r="AC7081" s="14"/>
      <c r="AD7081" s="14"/>
      <c r="AE7081" s="14"/>
      <c r="AT7081" s="257" t="s">
        <v>252</v>
      </c>
      <c r="AU7081" s="257" t="s">
        <v>93</v>
      </c>
      <c r="AV7081" s="14" t="s">
        <v>93</v>
      </c>
      <c r="AW7081" s="14" t="s">
        <v>46</v>
      </c>
      <c r="AX7081" s="14" t="s">
        <v>85</v>
      </c>
      <c r="AY7081" s="257" t="s">
        <v>241</v>
      </c>
    </row>
    <row r="7082" s="13" customFormat="1">
      <c r="A7082" s="13"/>
      <c r="B7082" s="236"/>
      <c r="C7082" s="237"/>
      <c r="D7082" s="238" t="s">
        <v>252</v>
      </c>
      <c r="E7082" s="239" t="s">
        <v>39</v>
      </c>
      <c r="F7082" s="240" t="s">
        <v>6629</v>
      </c>
      <c r="G7082" s="237"/>
      <c r="H7082" s="239" t="s">
        <v>39</v>
      </c>
      <c r="I7082" s="241"/>
      <c r="J7082" s="237"/>
      <c r="K7082" s="237"/>
      <c r="L7082" s="242"/>
      <c r="M7082" s="243"/>
      <c r="N7082" s="244"/>
      <c r="O7082" s="244"/>
      <c r="P7082" s="244"/>
      <c r="Q7082" s="244"/>
      <c r="R7082" s="244"/>
      <c r="S7082" s="244"/>
      <c r="T7082" s="245"/>
      <c r="U7082" s="13"/>
      <c r="V7082" s="13"/>
      <c r="W7082" s="13"/>
      <c r="X7082" s="13"/>
      <c r="Y7082" s="13"/>
      <c r="Z7082" s="13"/>
      <c r="AA7082" s="13"/>
      <c r="AB7082" s="13"/>
      <c r="AC7082" s="13"/>
      <c r="AD7082" s="13"/>
      <c r="AE7082" s="13"/>
      <c r="AT7082" s="246" t="s">
        <v>252</v>
      </c>
      <c r="AU7082" s="246" t="s">
        <v>93</v>
      </c>
      <c r="AV7082" s="13" t="s">
        <v>23</v>
      </c>
      <c r="AW7082" s="13" t="s">
        <v>46</v>
      </c>
      <c r="AX7082" s="13" t="s">
        <v>85</v>
      </c>
      <c r="AY7082" s="246" t="s">
        <v>241</v>
      </c>
    </row>
    <row r="7083" s="14" customFormat="1">
      <c r="A7083" s="14"/>
      <c r="B7083" s="247"/>
      <c r="C7083" s="248"/>
      <c r="D7083" s="238" t="s">
        <v>252</v>
      </c>
      <c r="E7083" s="249" t="s">
        <v>39</v>
      </c>
      <c r="F7083" s="250" t="s">
        <v>6630</v>
      </c>
      <c r="G7083" s="248"/>
      <c r="H7083" s="251">
        <v>5.0999999999999996</v>
      </c>
      <c r="I7083" s="252"/>
      <c r="J7083" s="248"/>
      <c r="K7083" s="248"/>
      <c r="L7083" s="253"/>
      <c r="M7083" s="254"/>
      <c r="N7083" s="255"/>
      <c r="O7083" s="255"/>
      <c r="P7083" s="255"/>
      <c r="Q7083" s="255"/>
      <c r="R7083" s="255"/>
      <c r="S7083" s="255"/>
      <c r="T7083" s="256"/>
      <c r="U7083" s="14"/>
      <c r="V7083" s="14"/>
      <c r="W7083" s="14"/>
      <c r="X7083" s="14"/>
      <c r="Y7083" s="14"/>
      <c r="Z7083" s="14"/>
      <c r="AA7083" s="14"/>
      <c r="AB7083" s="14"/>
      <c r="AC7083" s="14"/>
      <c r="AD7083" s="14"/>
      <c r="AE7083" s="14"/>
      <c r="AT7083" s="257" t="s">
        <v>252</v>
      </c>
      <c r="AU7083" s="257" t="s">
        <v>93</v>
      </c>
      <c r="AV7083" s="14" t="s">
        <v>93</v>
      </c>
      <c r="AW7083" s="14" t="s">
        <v>46</v>
      </c>
      <c r="AX7083" s="14" t="s">
        <v>85</v>
      </c>
      <c r="AY7083" s="257" t="s">
        <v>241</v>
      </c>
    </row>
    <row r="7084" s="14" customFormat="1">
      <c r="A7084" s="14"/>
      <c r="B7084" s="247"/>
      <c r="C7084" s="248"/>
      <c r="D7084" s="238" t="s">
        <v>252</v>
      </c>
      <c r="E7084" s="249" t="s">
        <v>39</v>
      </c>
      <c r="F7084" s="250" t="s">
        <v>6631</v>
      </c>
      <c r="G7084" s="248"/>
      <c r="H7084" s="251">
        <v>5.4000000000000004</v>
      </c>
      <c r="I7084" s="252"/>
      <c r="J7084" s="248"/>
      <c r="K7084" s="248"/>
      <c r="L7084" s="253"/>
      <c r="M7084" s="254"/>
      <c r="N7084" s="255"/>
      <c r="O7084" s="255"/>
      <c r="P7084" s="255"/>
      <c r="Q7084" s="255"/>
      <c r="R7084" s="255"/>
      <c r="S7084" s="255"/>
      <c r="T7084" s="256"/>
      <c r="U7084" s="14"/>
      <c r="V7084" s="14"/>
      <c r="W7084" s="14"/>
      <c r="X7084" s="14"/>
      <c r="Y7084" s="14"/>
      <c r="Z7084" s="14"/>
      <c r="AA7084" s="14"/>
      <c r="AB7084" s="14"/>
      <c r="AC7084" s="14"/>
      <c r="AD7084" s="14"/>
      <c r="AE7084" s="14"/>
      <c r="AT7084" s="257" t="s">
        <v>252</v>
      </c>
      <c r="AU7084" s="257" t="s">
        <v>93</v>
      </c>
      <c r="AV7084" s="14" t="s">
        <v>93</v>
      </c>
      <c r="AW7084" s="14" t="s">
        <v>46</v>
      </c>
      <c r="AX7084" s="14" t="s">
        <v>85</v>
      </c>
      <c r="AY7084" s="257" t="s">
        <v>241</v>
      </c>
    </row>
    <row r="7085" s="13" customFormat="1">
      <c r="A7085" s="13"/>
      <c r="B7085" s="236"/>
      <c r="C7085" s="237"/>
      <c r="D7085" s="238" t="s">
        <v>252</v>
      </c>
      <c r="E7085" s="239" t="s">
        <v>39</v>
      </c>
      <c r="F7085" s="240" t="s">
        <v>6632</v>
      </c>
      <c r="G7085" s="237"/>
      <c r="H7085" s="239" t="s">
        <v>39</v>
      </c>
      <c r="I7085" s="241"/>
      <c r="J7085" s="237"/>
      <c r="K7085" s="237"/>
      <c r="L7085" s="242"/>
      <c r="M7085" s="243"/>
      <c r="N7085" s="244"/>
      <c r="O7085" s="244"/>
      <c r="P7085" s="244"/>
      <c r="Q7085" s="244"/>
      <c r="R7085" s="244"/>
      <c r="S7085" s="244"/>
      <c r="T7085" s="245"/>
      <c r="U7085" s="13"/>
      <c r="V7085" s="13"/>
      <c r="W7085" s="13"/>
      <c r="X7085" s="13"/>
      <c r="Y7085" s="13"/>
      <c r="Z7085" s="13"/>
      <c r="AA7085" s="13"/>
      <c r="AB7085" s="13"/>
      <c r="AC7085" s="13"/>
      <c r="AD7085" s="13"/>
      <c r="AE7085" s="13"/>
      <c r="AT7085" s="246" t="s">
        <v>252</v>
      </c>
      <c r="AU7085" s="246" t="s">
        <v>93</v>
      </c>
      <c r="AV7085" s="13" t="s">
        <v>23</v>
      </c>
      <c r="AW7085" s="13" t="s">
        <v>46</v>
      </c>
      <c r="AX7085" s="13" t="s">
        <v>85</v>
      </c>
      <c r="AY7085" s="246" t="s">
        <v>241</v>
      </c>
    </row>
    <row r="7086" s="14" customFormat="1">
      <c r="A7086" s="14"/>
      <c r="B7086" s="247"/>
      <c r="C7086" s="248"/>
      <c r="D7086" s="238" t="s">
        <v>252</v>
      </c>
      <c r="E7086" s="249" t="s">
        <v>39</v>
      </c>
      <c r="F7086" s="250" t="s">
        <v>6633</v>
      </c>
      <c r="G7086" s="248"/>
      <c r="H7086" s="251">
        <v>3.8999999999999999</v>
      </c>
      <c r="I7086" s="252"/>
      <c r="J7086" s="248"/>
      <c r="K7086" s="248"/>
      <c r="L7086" s="253"/>
      <c r="M7086" s="254"/>
      <c r="N7086" s="255"/>
      <c r="O7086" s="255"/>
      <c r="P7086" s="255"/>
      <c r="Q7086" s="255"/>
      <c r="R7086" s="255"/>
      <c r="S7086" s="255"/>
      <c r="T7086" s="256"/>
      <c r="U7086" s="14"/>
      <c r="V7086" s="14"/>
      <c r="W7086" s="14"/>
      <c r="X7086" s="14"/>
      <c r="Y7086" s="14"/>
      <c r="Z7086" s="14"/>
      <c r="AA7086" s="14"/>
      <c r="AB7086" s="14"/>
      <c r="AC7086" s="14"/>
      <c r="AD7086" s="14"/>
      <c r="AE7086" s="14"/>
      <c r="AT7086" s="257" t="s">
        <v>252</v>
      </c>
      <c r="AU7086" s="257" t="s">
        <v>93</v>
      </c>
      <c r="AV7086" s="14" t="s">
        <v>93</v>
      </c>
      <c r="AW7086" s="14" t="s">
        <v>46</v>
      </c>
      <c r="AX7086" s="14" t="s">
        <v>85</v>
      </c>
      <c r="AY7086" s="257" t="s">
        <v>241</v>
      </c>
    </row>
    <row r="7087" s="13" customFormat="1">
      <c r="A7087" s="13"/>
      <c r="B7087" s="236"/>
      <c r="C7087" s="237"/>
      <c r="D7087" s="238" t="s">
        <v>252</v>
      </c>
      <c r="E7087" s="239" t="s">
        <v>39</v>
      </c>
      <c r="F7087" s="240" t="s">
        <v>6634</v>
      </c>
      <c r="G7087" s="237"/>
      <c r="H7087" s="239" t="s">
        <v>39</v>
      </c>
      <c r="I7087" s="241"/>
      <c r="J7087" s="237"/>
      <c r="K7087" s="237"/>
      <c r="L7087" s="242"/>
      <c r="M7087" s="243"/>
      <c r="N7087" s="244"/>
      <c r="O7087" s="244"/>
      <c r="P7087" s="244"/>
      <c r="Q7087" s="244"/>
      <c r="R7087" s="244"/>
      <c r="S7087" s="244"/>
      <c r="T7087" s="245"/>
      <c r="U7087" s="13"/>
      <c r="V7087" s="13"/>
      <c r="W7087" s="13"/>
      <c r="X7087" s="13"/>
      <c r="Y7087" s="13"/>
      <c r="Z7087" s="13"/>
      <c r="AA7087" s="13"/>
      <c r="AB7087" s="13"/>
      <c r="AC7087" s="13"/>
      <c r="AD7087" s="13"/>
      <c r="AE7087" s="13"/>
      <c r="AT7087" s="246" t="s">
        <v>252</v>
      </c>
      <c r="AU7087" s="246" t="s">
        <v>93</v>
      </c>
      <c r="AV7087" s="13" t="s">
        <v>23</v>
      </c>
      <c r="AW7087" s="13" t="s">
        <v>46</v>
      </c>
      <c r="AX7087" s="13" t="s">
        <v>85</v>
      </c>
      <c r="AY7087" s="246" t="s">
        <v>241</v>
      </c>
    </row>
    <row r="7088" s="14" customFormat="1">
      <c r="A7088" s="14"/>
      <c r="B7088" s="247"/>
      <c r="C7088" s="248"/>
      <c r="D7088" s="238" t="s">
        <v>252</v>
      </c>
      <c r="E7088" s="249" t="s">
        <v>39</v>
      </c>
      <c r="F7088" s="250" t="s">
        <v>6635</v>
      </c>
      <c r="G7088" s="248"/>
      <c r="H7088" s="251">
        <v>7.5</v>
      </c>
      <c r="I7088" s="252"/>
      <c r="J7088" s="248"/>
      <c r="K7088" s="248"/>
      <c r="L7088" s="253"/>
      <c r="M7088" s="254"/>
      <c r="N7088" s="255"/>
      <c r="O7088" s="255"/>
      <c r="P7088" s="255"/>
      <c r="Q7088" s="255"/>
      <c r="R7088" s="255"/>
      <c r="S7088" s="255"/>
      <c r="T7088" s="256"/>
      <c r="U7088" s="14"/>
      <c r="V7088" s="14"/>
      <c r="W7088" s="14"/>
      <c r="X7088" s="14"/>
      <c r="Y7088" s="14"/>
      <c r="Z7088" s="14"/>
      <c r="AA7088" s="14"/>
      <c r="AB7088" s="14"/>
      <c r="AC7088" s="14"/>
      <c r="AD7088" s="14"/>
      <c r="AE7088" s="14"/>
      <c r="AT7088" s="257" t="s">
        <v>252</v>
      </c>
      <c r="AU7088" s="257" t="s">
        <v>93</v>
      </c>
      <c r="AV7088" s="14" t="s">
        <v>93</v>
      </c>
      <c r="AW7088" s="14" t="s">
        <v>46</v>
      </c>
      <c r="AX7088" s="14" t="s">
        <v>85</v>
      </c>
      <c r="AY7088" s="257" t="s">
        <v>241</v>
      </c>
    </row>
    <row r="7089" s="13" customFormat="1">
      <c r="A7089" s="13"/>
      <c r="B7089" s="236"/>
      <c r="C7089" s="237"/>
      <c r="D7089" s="238" t="s">
        <v>252</v>
      </c>
      <c r="E7089" s="239" t="s">
        <v>39</v>
      </c>
      <c r="F7089" s="240" t="s">
        <v>6636</v>
      </c>
      <c r="G7089" s="237"/>
      <c r="H7089" s="239" t="s">
        <v>39</v>
      </c>
      <c r="I7089" s="241"/>
      <c r="J7089" s="237"/>
      <c r="K7089" s="237"/>
      <c r="L7089" s="242"/>
      <c r="M7089" s="243"/>
      <c r="N7089" s="244"/>
      <c r="O7089" s="244"/>
      <c r="P7089" s="244"/>
      <c r="Q7089" s="244"/>
      <c r="R7089" s="244"/>
      <c r="S7089" s="244"/>
      <c r="T7089" s="245"/>
      <c r="U7089" s="13"/>
      <c r="V7089" s="13"/>
      <c r="W7089" s="13"/>
      <c r="X7089" s="13"/>
      <c r="Y7089" s="13"/>
      <c r="Z7089" s="13"/>
      <c r="AA7089" s="13"/>
      <c r="AB7089" s="13"/>
      <c r="AC7089" s="13"/>
      <c r="AD7089" s="13"/>
      <c r="AE7089" s="13"/>
      <c r="AT7089" s="246" t="s">
        <v>252</v>
      </c>
      <c r="AU7089" s="246" t="s">
        <v>93</v>
      </c>
      <c r="AV7089" s="13" t="s">
        <v>23</v>
      </c>
      <c r="AW7089" s="13" t="s">
        <v>46</v>
      </c>
      <c r="AX7089" s="13" t="s">
        <v>85</v>
      </c>
      <c r="AY7089" s="246" t="s">
        <v>241</v>
      </c>
    </row>
    <row r="7090" s="14" customFormat="1">
      <c r="A7090" s="14"/>
      <c r="B7090" s="247"/>
      <c r="C7090" s="248"/>
      <c r="D7090" s="238" t="s">
        <v>252</v>
      </c>
      <c r="E7090" s="249" t="s">
        <v>39</v>
      </c>
      <c r="F7090" s="250" t="s">
        <v>6635</v>
      </c>
      <c r="G7090" s="248"/>
      <c r="H7090" s="251">
        <v>7.5</v>
      </c>
      <c r="I7090" s="252"/>
      <c r="J7090" s="248"/>
      <c r="K7090" s="248"/>
      <c r="L7090" s="253"/>
      <c r="M7090" s="254"/>
      <c r="N7090" s="255"/>
      <c r="O7090" s="255"/>
      <c r="P7090" s="255"/>
      <c r="Q7090" s="255"/>
      <c r="R7090" s="255"/>
      <c r="S7090" s="255"/>
      <c r="T7090" s="256"/>
      <c r="U7090" s="14"/>
      <c r="V7090" s="14"/>
      <c r="W7090" s="14"/>
      <c r="X7090" s="14"/>
      <c r="Y7090" s="14"/>
      <c r="Z7090" s="14"/>
      <c r="AA7090" s="14"/>
      <c r="AB7090" s="14"/>
      <c r="AC7090" s="14"/>
      <c r="AD7090" s="14"/>
      <c r="AE7090" s="14"/>
      <c r="AT7090" s="257" t="s">
        <v>252</v>
      </c>
      <c r="AU7090" s="257" t="s">
        <v>93</v>
      </c>
      <c r="AV7090" s="14" t="s">
        <v>93</v>
      </c>
      <c r="AW7090" s="14" t="s">
        <v>46</v>
      </c>
      <c r="AX7090" s="14" t="s">
        <v>85</v>
      </c>
      <c r="AY7090" s="257" t="s">
        <v>241</v>
      </c>
    </row>
    <row r="7091" s="15" customFormat="1">
      <c r="A7091" s="15"/>
      <c r="B7091" s="258"/>
      <c r="C7091" s="259"/>
      <c r="D7091" s="238" t="s">
        <v>252</v>
      </c>
      <c r="E7091" s="260" t="s">
        <v>39</v>
      </c>
      <c r="F7091" s="261" t="s">
        <v>274</v>
      </c>
      <c r="G7091" s="259"/>
      <c r="H7091" s="262">
        <v>69</v>
      </c>
      <c r="I7091" s="263"/>
      <c r="J7091" s="259"/>
      <c r="K7091" s="259"/>
      <c r="L7091" s="264"/>
      <c r="M7091" s="265"/>
      <c r="N7091" s="266"/>
      <c r="O7091" s="266"/>
      <c r="P7091" s="266"/>
      <c r="Q7091" s="266"/>
      <c r="R7091" s="266"/>
      <c r="S7091" s="266"/>
      <c r="T7091" s="267"/>
      <c r="U7091" s="15"/>
      <c r="V7091" s="15"/>
      <c r="W7091" s="15"/>
      <c r="X7091" s="15"/>
      <c r="Y7091" s="15"/>
      <c r="Z7091" s="15"/>
      <c r="AA7091" s="15"/>
      <c r="AB7091" s="15"/>
      <c r="AC7091" s="15"/>
      <c r="AD7091" s="15"/>
      <c r="AE7091" s="15"/>
      <c r="AT7091" s="268" t="s">
        <v>252</v>
      </c>
      <c r="AU7091" s="268" t="s">
        <v>93</v>
      </c>
      <c r="AV7091" s="15" t="s">
        <v>248</v>
      </c>
      <c r="AW7091" s="15" t="s">
        <v>46</v>
      </c>
      <c r="AX7091" s="15" t="s">
        <v>23</v>
      </c>
      <c r="AY7091" s="268" t="s">
        <v>241</v>
      </c>
    </row>
    <row r="7092" s="2" customFormat="1" ht="16.5" customHeight="1">
      <c r="A7092" s="42"/>
      <c r="B7092" s="43"/>
      <c r="C7092" s="218" t="s">
        <v>6637</v>
      </c>
      <c r="D7092" s="218" t="s">
        <v>243</v>
      </c>
      <c r="E7092" s="219" t="s">
        <v>6638</v>
      </c>
      <c r="F7092" s="220" t="s">
        <v>6639</v>
      </c>
      <c r="G7092" s="221" t="s">
        <v>145</v>
      </c>
      <c r="H7092" s="222">
        <v>1121.7280000000001</v>
      </c>
      <c r="I7092" s="223"/>
      <c r="J7092" s="224">
        <f>ROUND(I7092*H7092,2)</f>
        <v>0</v>
      </c>
      <c r="K7092" s="220" t="s">
        <v>247</v>
      </c>
      <c r="L7092" s="48"/>
      <c r="M7092" s="225" t="s">
        <v>39</v>
      </c>
      <c r="N7092" s="226" t="s">
        <v>56</v>
      </c>
      <c r="O7092" s="88"/>
      <c r="P7092" s="227">
        <f>O7092*H7092</f>
        <v>0</v>
      </c>
      <c r="Q7092" s="227">
        <v>0.00029999999999999997</v>
      </c>
      <c r="R7092" s="227">
        <f>Q7092*H7092</f>
        <v>0.3365184</v>
      </c>
      <c r="S7092" s="227">
        <v>0</v>
      </c>
      <c r="T7092" s="228">
        <f>S7092*H7092</f>
        <v>0</v>
      </c>
      <c r="U7092" s="42"/>
      <c r="V7092" s="42"/>
      <c r="W7092" s="42"/>
      <c r="X7092" s="42"/>
      <c r="Y7092" s="42"/>
      <c r="Z7092" s="42"/>
      <c r="AA7092" s="42"/>
      <c r="AB7092" s="42"/>
      <c r="AC7092" s="42"/>
      <c r="AD7092" s="42"/>
      <c r="AE7092" s="42"/>
      <c r="AR7092" s="229" t="s">
        <v>462</v>
      </c>
      <c r="AT7092" s="229" t="s">
        <v>243</v>
      </c>
      <c r="AU7092" s="229" t="s">
        <v>93</v>
      </c>
      <c r="AY7092" s="20" t="s">
        <v>241</v>
      </c>
      <c r="BE7092" s="230">
        <f>IF(N7092="základní",J7092,0)</f>
        <v>0</v>
      </c>
      <c r="BF7092" s="230">
        <f>IF(N7092="snížená",J7092,0)</f>
        <v>0</v>
      </c>
      <c r="BG7092" s="230">
        <f>IF(N7092="zákl. přenesená",J7092,0)</f>
        <v>0</v>
      </c>
      <c r="BH7092" s="230">
        <f>IF(N7092="sníž. přenesená",J7092,0)</f>
        <v>0</v>
      </c>
      <c r="BI7092" s="230">
        <f>IF(N7092="nulová",J7092,0)</f>
        <v>0</v>
      </c>
      <c r="BJ7092" s="20" t="s">
        <v>23</v>
      </c>
      <c r="BK7092" s="230">
        <f>ROUND(I7092*H7092,2)</f>
        <v>0</v>
      </c>
      <c r="BL7092" s="20" t="s">
        <v>462</v>
      </c>
      <c r="BM7092" s="229" t="s">
        <v>6640</v>
      </c>
    </row>
    <row r="7093" s="2" customFormat="1">
      <c r="A7093" s="42"/>
      <c r="B7093" s="43"/>
      <c r="C7093" s="44"/>
      <c r="D7093" s="231" t="s">
        <v>250</v>
      </c>
      <c r="E7093" s="44"/>
      <c r="F7093" s="232" t="s">
        <v>6641</v>
      </c>
      <c r="G7093" s="44"/>
      <c r="H7093" s="44"/>
      <c r="I7093" s="233"/>
      <c r="J7093" s="44"/>
      <c r="K7093" s="44"/>
      <c r="L7093" s="48"/>
      <c r="M7093" s="234"/>
      <c r="N7093" s="235"/>
      <c r="O7093" s="88"/>
      <c r="P7093" s="88"/>
      <c r="Q7093" s="88"/>
      <c r="R7093" s="88"/>
      <c r="S7093" s="88"/>
      <c r="T7093" s="89"/>
      <c r="U7093" s="42"/>
      <c r="V7093" s="42"/>
      <c r="W7093" s="42"/>
      <c r="X7093" s="42"/>
      <c r="Y7093" s="42"/>
      <c r="Z7093" s="42"/>
      <c r="AA7093" s="42"/>
      <c r="AB7093" s="42"/>
      <c r="AC7093" s="42"/>
      <c r="AD7093" s="42"/>
      <c r="AE7093" s="42"/>
      <c r="AT7093" s="20" t="s">
        <v>250</v>
      </c>
      <c r="AU7093" s="20" t="s">
        <v>93</v>
      </c>
    </row>
    <row r="7094" s="13" customFormat="1">
      <c r="A7094" s="13"/>
      <c r="B7094" s="236"/>
      <c r="C7094" s="237"/>
      <c r="D7094" s="238" t="s">
        <v>252</v>
      </c>
      <c r="E7094" s="239" t="s">
        <v>39</v>
      </c>
      <c r="F7094" s="240" t="s">
        <v>6255</v>
      </c>
      <c r="G7094" s="237"/>
      <c r="H7094" s="239" t="s">
        <v>39</v>
      </c>
      <c r="I7094" s="241"/>
      <c r="J7094" s="237"/>
      <c r="K7094" s="237"/>
      <c r="L7094" s="242"/>
      <c r="M7094" s="243"/>
      <c r="N7094" s="244"/>
      <c r="O7094" s="244"/>
      <c r="P7094" s="244"/>
      <c r="Q7094" s="244"/>
      <c r="R7094" s="244"/>
      <c r="S7094" s="244"/>
      <c r="T7094" s="245"/>
      <c r="U7094" s="13"/>
      <c r="V7094" s="13"/>
      <c r="W7094" s="13"/>
      <c r="X7094" s="13"/>
      <c r="Y7094" s="13"/>
      <c r="Z7094" s="13"/>
      <c r="AA7094" s="13"/>
      <c r="AB7094" s="13"/>
      <c r="AC7094" s="13"/>
      <c r="AD7094" s="13"/>
      <c r="AE7094" s="13"/>
      <c r="AT7094" s="246" t="s">
        <v>252</v>
      </c>
      <c r="AU7094" s="246" t="s">
        <v>93</v>
      </c>
      <c r="AV7094" s="13" t="s">
        <v>23</v>
      </c>
      <c r="AW7094" s="13" t="s">
        <v>46</v>
      </c>
      <c r="AX7094" s="13" t="s">
        <v>85</v>
      </c>
      <c r="AY7094" s="246" t="s">
        <v>241</v>
      </c>
    </row>
    <row r="7095" s="13" customFormat="1">
      <c r="A7095" s="13"/>
      <c r="B7095" s="236"/>
      <c r="C7095" s="237"/>
      <c r="D7095" s="238" t="s">
        <v>252</v>
      </c>
      <c r="E7095" s="239" t="s">
        <v>39</v>
      </c>
      <c r="F7095" s="240" t="s">
        <v>6627</v>
      </c>
      <c r="G7095" s="237"/>
      <c r="H7095" s="239" t="s">
        <v>39</v>
      </c>
      <c r="I7095" s="241"/>
      <c r="J7095" s="237"/>
      <c r="K7095" s="237"/>
      <c r="L7095" s="242"/>
      <c r="M7095" s="243"/>
      <c r="N7095" s="244"/>
      <c r="O7095" s="244"/>
      <c r="P7095" s="244"/>
      <c r="Q7095" s="244"/>
      <c r="R7095" s="244"/>
      <c r="S7095" s="244"/>
      <c r="T7095" s="245"/>
      <c r="U7095" s="13"/>
      <c r="V7095" s="13"/>
      <c r="W7095" s="13"/>
      <c r="X7095" s="13"/>
      <c r="Y7095" s="13"/>
      <c r="Z7095" s="13"/>
      <c r="AA7095" s="13"/>
      <c r="AB7095" s="13"/>
      <c r="AC7095" s="13"/>
      <c r="AD7095" s="13"/>
      <c r="AE7095" s="13"/>
      <c r="AT7095" s="246" t="s">
        <v>252</v>
      </c>
      <c r="AU7095" s="246" t="s">
        <v>93</v>
      </c>
      <c r="AV7095" s="13" t="s">
        <v>23</v>
      </c>
      <c r="AW7095" s="13" t="s">
        <v>46</v>
      </c>
      <c r="AX7095" s="13" t="s">
        <v>85</v>
      </c>
      <c r="AY7095" s="246" t="s">
        <v>241</v>
      </c>
    </row>
    <row r="7096" s="14" customFormat="1">
      <c r="A7096" s="14"/>
      <c r="B7096" s="247"/>
      <c r="C7096" s="248"/>
      <c r="D7096" s="238" t="s">
        <v>252</v>
      </c>
      <c r="E7096" s="249" t="s">
        <v>39</v>
      </c>
      <c r="F7096" s="250" t="s">
        <v>6642</v>
      </c>
      <c r="G7096" s="248"/>
      <c r="H7096" s="251">
        <v>20.064</v>
      </c>
      <c r="I7096" s="252"/>
      <c r="J7096" s="248"/>
      <c r="K7096" s="248"/>
      <c r="L7096" s="253"/>
      <c r="M7096" s="254"/>
      <c r="N7096" s="255"/>
      <c r="O7096" s="255"/>
      <c r="P7096" s="255"/>
      <c r="Q7096" s="255"/>
      <c r="R7096" s="255"/>
      <c r="S7096" s="255"/>
      <c r="T7096" s="256"/>
      <c r="U7096" s="14"/>
      <c r="V7096" s="14"/>
      <c r="W7096" s="14"/>
      <c r="X7096" s="14"/>
      <c r="Y7096" s="14"/>
      <c r="Z7096" s="14"/>
      <c r="AA7096" s="14"/>
      <c r="AB7096" s="14"/>
      <c r="AC7096" s="14"/>
      <c r="AD7096" s="14"/>
      <c r="AE7096" s="14"/>
      <c r="AT7096" s="257" t="s">
        <v>252</v>
      </c>
      <c r="AU7096" s="257" t="s">
        <v>93</v>
      </c>
      <c r="AV7096" s="14" t="s">
        <v>93</v>
      </c>
      <c r="AW7096" s="14" t="s">
        <v>46</v>
      </c>
      <c r="AX7096" s="14" t="s">
        <v>85</v>
      </c>
      <c r="AY7096" s="257" t="s">
        <v>241</v>
      </c>
    </row>
    <row r="7097" s="13" customFormat="1">
      <c r="A7097" s="13"/>
      <c r="B7097" s="236"/>
      <c r="C7097" s="237"/>
      <c r="D7097" s="238" t="s">
        <v>252</v>
      </c>
      <c r="E7097" s="239" t="s">
        <v>39</v>
      </c>
      <c r="F7097" s="240" t="s">
        <v>6629</v>
      </c>
      <c r="G7097" s="237"/>
      <c r="H7097" s="239" t="s">
        <v>39</v>
      </c>
      <c r="I7097" s="241"/>
      <c r="J7097" s="237"/>
      <c r="K7097" s="237"/>
      <c r="L7097" s="242"/>
      <c r="M7097" s="243"/>
      <c r="N7097" s="244"/>
      <c r="O7097" s="244"/>
      <c r="P7097" s="244"/>
      <c r="Q7097" s="244"/>
      <c r="R7097" s="244"/>
      <c r="S7097" s="244"/>
      <c r="T7097" s="245"/>
      <c r="U7097" s="13"/>
      <c r="V7097" s="13"/>
      <c r="W7097" s="13"/>
      <c r="X7097" s="13"/>
      <c r="Y7097" s="13"/>
      <c r="Z7097" s="13"/>
      <c r="AA7097" s="13"/>
      <c r="AB7097" s="13"/>
      <c r="AC7097" s="13"/>
      <c r="AD7097" s="13"/>
      <c r="AE7097" s="13"/>
      <c r="AT7097" s="246" t="s">
        <v>252</v>
      </c>
      <c r="AU7097" s="246" t="s">
        <v>93</v>
      </c>
      <c r="AV7097" s="13" t="s">
        <v>23</v>
      </c>
      <c r="AW7097" s="13" t="s">
        <v>46</v>
      </c>
      <c r="AX7097" s="13" t="s">
        <v>85</v>
      </c>
      <c r="AY7097" s="246" t="s">
        <v>241</v>
      </c>
    </row>
    <row r="7098" s="14" customFormat="1">
      <c r="A7098" s="14"/>
      <c r="B7098" s="247"/>
      <c r="C7098" s="248"/>
      <c r="D7098" s="238" t="s">
        <v>252</v>
      </c>
      <c r="E7098" s="249" t="s">
        <v>39</v>
      </c>
      <c r="F7098" s="250" t="s">
        <v>6643</v>
      </c>
      <c r="G7098" s="248"/>
      <c r="H7098" s="251">
        <v>2.8900000000000001</v>
      </c>
      <c r="I7098" s="252"/>
      <c r="J7098" s="248"/>
      <c r="K7098" s="248"/>
      <c r="L7098" s="253"/>
      <c r="M7098" s="254"/>
      <c r="N7098" s="255"/>
      <c r="O7098" s="255"/>
      <c r="P7098" s="255"/>
      <c r="Q7098" s="255"/>
      <c r="R7098" s="255"/>
      <c r="S7098" s="255"/>
      <c r="T7098" s="256"/>
      <c r="U7098" s="14"/>
      <c r="V7098" s="14"/>
      <c r="W7098" s="14"/>
      <c r="X7098" s="14"/>
      <c r="Y7098" s="14"/>
      <c r="Z7098" s="14"/>
      <c r="AA7098" s="14"/>
      <c r="AB7098" s="14"/>
      <c r="AC7098" s="14"/>
      <c r="AD7098" s="14"/>
      <c r="AE7098" s="14"/>
      <c r="AT7098" s="257" t="s">
        <v>252</v>
      </c>
      <c r="AU7098" s="257" t="s">
        <v>93</v>
      </c>
      <c r="AV7098" s="14" t="s">
        <v>93</v>
      </c>
      <c r="AW7098" s="14" t="s">
        <v>46</v>
      </c>
      <c r="AX7098" s="14" t="s">
        <v>85</v>
      </c>
      <c r="AY7098" s="257" t="s">
        <v>241</v>
      </c>
    </row>
    <row r="7099" s="14" customFormat="1">
      <c r="A7099" s="14"/>
      <c r="B7099" s="247"/>
      <c r="C7099" s="248"/>
      <c r="D7099" s="238" t="s">
        <v>252</v>
      </c>
      <c r="E7099" s="249" t="s">
        <v>39</v>
      </c>
      <c r="F7099" s="250" t="s">
        <v>6644</v>
      </c>
      <c r="G7099" s="248"/>
      <c r="H7099" s="251">
        <v>3.024</v>
      </c>
      <c r="I7099" s="252"/>
      <c r="J7099" s="248"/>
      <c r="K7099" s="248"/>
      <c r="L7099" s="253"/>
      <c r="M7099" s="254"/>
      <c r="N7099" s="255"/>
      <c r="O7099" s="255"/>
      <c r="P7099" s="255"/>
      <c r="Q7099" s="255"/>
      <c r="R7099" s="255"/>
      <c r="S7099" s="255"/>
      <c r="T7099" s="256"/>
      <c r="U7099" s="14"/>
      <c r="V7099" s="14"/>
      <c r="W7099" s="14"/>
      <c r="X7099" s="14"/>
      <c r="Y7099" s="14"/>
      <c r="Z7099" s="14"/>
      <c r="AA7099" s="14"/>
      <c r="AB7099" s="14"/>
      <c r="AC7099" s="14"/>
      <c r="AD7099" s="14"/>
      <c r="AE7099" s="14"/>
      <c r="AT7099" s="257" t="s">
        <v>252</v>
      </c>
      <c r="AU7099" s="257" t="s">
        <v>93</v>
      </c>
      <c r="AV7099" s="14" t="s">
        <v>93</v>
      </c>
      <c r="AW7099" s="14" t="s">
        <v>46</v>
      </c>
      <c r="AX7099" s="14" t="s">
        <v>85</v>
      </c>
      <c r="AY7099" s="257" t="s">
        <v>241</v>
      </c>
    </row>
    <row r="7100" s="13" customFormat="1">
      <c r="A7100" s="13"/>
      <c r="B7100" s="236"/>
      <c r="C7100" s="237"/>
      <c r="D7100" s="238" t="s">
        <v>252</v>
      </c>
      <c r="E7100" s="239" t="s">
        <v>39</v>
      </c>
      <c r="F7100" s="240" t="s">
        <v>6632</v>
      </c>
      <c r="G7100" s="237"/>
      <c r="H7100" s="239" t="s">
        <v>39</v>
      </c>
      <c r="I7100" s="241"/>
      <c r="J7100" s="237"/>
      <c r="K7100" s="237"/>
      <c r="L7100" s="242"/>
      <c r="M7100" s="243"/>
      <c r="N7100" s="244"/>
      <c r="O7100" s="244"/>
      <c r="P7100" s="244"/>
      <c r="Q7100" s="244"/>
      <c r="R7100" s="244"/>
      <c r="S7100" s="244"/>
      <c r="T7100" s="245"/>
      <c r="U7100" s="13"/>
      <c r="V7100" s="13"/>
      <c r="W7100" s="13"/>
      <c r="X7100" s="13"/>
      <c r="Y7100" s="13"/>
      <c r="Z7100" s="13"/>
      <c r="AA7100" s="13"/>
      <c r="AB7100" s="13"/>
      <c r="AC7100" s="13"/>
      <c r="AD7100" s="13"/>
      <c r="AE7100" s="13"/>
      <c r="AT7100" s="246" t="s">
        <v>252</v>
      </c>
      <c r="AU7100" s="246" t="s">
        <v>93</v>
      </c>
      <c r="AV7100" s="13" t="s">
        <v>23</v>
      </c>
      <c r="AW7100" s="13" t="s">
        <v>46</v>
      </c>
      <c r="AX7100" s="13" t="s">
        <v>85</v>
      </c>
      <c r="AY7100" s="246" t="s">
        <v>241</v>
      </c>
    </row>
    <row r="7101" s="14" customFormat="1">
      <c r="A7101" s="14"/>
      <c r="B7101" s="247"/>
      <c r="C7101" s="248"/>
      <c r="D7101" s="238" t="s">
        <v>252</v>
      </c>
      <c r="E7101" s="249" t="s">
        <v>39</v>
      </c>
      <c r="F7101" s="250" t="s">
        <v>6645</v>
      </c>
      <c r="G7101" s="248"/>
      <c r="H7101" s="251">
        <v>2.282</v>
      </c>
      <c r="I7101" s="252"/>
      <c r="J7101" s="248"/>
      <c r="K7101" s="248"/>
      <c r="L7101" s="253"/>
      <c r="M7101" s="254"/>
      <c r="N7101" s="255"/>
      <c r="O7101" s="255"/>
      <c r="P7101" s="255"/>
      <c r="Q7101" s="255"/>
      <c r="R7101" s="255"/>
      <c r="S7101" s="255"/>
      <c r="T7101" s="256"/>
      <c r="U7101" s="14"/>
      <c r="V7101" s="14"/>
      <c r="W7101" s="14"/>
      <c r="X7101" s="14"/>
      <c r="Y7101" s="14"/>
      <c r="Z7101" s="14"/>
      <c r="AA7101" s="14"/>
      <c r="AB7101" s="14"/>
      <c r="AC7101" s="14"/>
      <c r="AD7101" s="14"/>
      <c r="AE7101" s="14"/>
      <c r="AT7101" s="257" t="s">
        <v>252</v>
      </c>
      <c r="AU7101" s="257" t="s">
        <v>93</v>
      </c>
      <c r="AV7101" s="14" t="s">
        <v>93</v>
      </c>
      <c r="AW7101" s="14" t="s">
        <v>46</v>
      </c>
      <c r="AX7101" s="14" t="s">
        <v>85</v>
      </c>
      <c r="AY7101" s="257" t="s">
        <v>241</v>
      </c>
    </row>
    <row r="7102" s="13" customFormat="1">
      <c r="A7102" s="13"/>
      <c r="B7102" s="236"/>
      <c r="C7102" s="237"/>
      <c r="D7102" s="238" t="s">
        <v>252</v>
      </c>
      <c r="E7102" s="239" t="s">
        <v>39</v>
      </c>
      <c r="F7102" s="240" t="s">
        <v>6634</v>
      </c>
      <c r="G7102" s="237"/>
      <c r="H7102" s="239" t="s">
        <v>39</v>
      </c>
      <c r="I7102" s="241"/>
      <c r="J7102" s="237"/>
      <c r="K7102" s="237"/>
      <c r="L7102" s="242"/>
      <c r="M7102" s="243"/>
      <c r="N7102" s="244"/>
      <c r="O7102" s="244"/>
      <c r="P7102" s="244"/>
      <c r="Q7102" s="244"/>
      <c r="R7102" s="244"/>
      <c r="S7102" s="244"/>
      <c r="T7102" s="245"/>
      <c r="U7102" s="13"/>
      <c r="V7102" s="13"/>
      <c r="W7102" s="13"/>
      <c r="X7102" s="13"/>
      <c r="Y7102" s="13"/>
      <c r="Z7102" s="13"/>
      <c r="AA7102" s="13"/>
      <c r="AB7102" s="13"/>
      <c r="AC7102" s="13"/>
      <c r="AD7102" s="13"/>
      <c r="AE7102" s="13"/>
      <c r="AT7102" s="246" t="s">
        <v>252</v>
      </c>
      <c r="AU7102" s="246" t="s">
        <v>93</v>
      </c>
      <c r="AV7102" s="13" t="s">
        <v>23</v>
      </c>
      <c r="AW7102" s="13" t="s">
        <v>46</v>
      </c>
      <c r="AX7102" s="13" t="s">
        <v>85</v>
      </c>
      <c r="AY7102" s="246" t="s">
        <v>241</v>
      </c>
    </row>
    <row r="7103" s="14" customFormat="1">
      <c r="A7103" s="14"/>
      <c r="B7103" s="247"/>
      <c r="C7103" s="248"/>
      <c r="D7103" s="238" t="s">
        <v>252</v>
      </c>
      <c r="E7103" s="249" t="s">
        <v>39</v>
      </c>
      <c r="F7103" s="250" t="s">
        <v>6646</v>
      </c>
      <c r="G7103" s="248"/>
      <c r="H7103" s="251">
        <v>3.6800000000000002</v>
      </c>
      <c r="I7103" s="252"/>
      <c r="J7103" s="248"/>
      <c r="K7103" s="248"/>
      <c r="L7103" s="253"/>
      <c r="M7103" s="254"/>
      <c r="N7103" s="255"/>
      <c r="O7103" s="255"/>
      <c r="P7103" s="255"/>
      <c r="Q7103" s="255"/>
      <c r="R7103" s="255"/>
      <c r="S7103" s="255"/>
      <c r="T7103" s="256"/>
      <c r="U7103" s="14"/>
      <c r="V7103" s="14"/>
      <c r="W7103" s="14"/>
      <c r="X7103" s="14"/>
      <c r="Y7103" s="14"/>
      <c r="Z7103" s="14"/>
      <c r="AA7103" s="14"/>
      <c r="AB7103" s="14"/>
      <c r="AC7103" s="14"/>
      <c r="AD7103" s="14"/>
      <c r="AE7103" s="14"/>
      <c r="AT7103" s="257" t="s">
        <v>252</v>
      </c>
      <c r="AU7103" s="257" t="s">
        <v>93</v>
      </c>
      <c r="AV7103" s="14" t="s">
        <v>93</v>
      </c>
      <c r="AW7103" s="14" t="s">
        <v>46</v>
      </c>
      <c r="AX7103" s="14" t="s">
        <v>85</v>
      </c>
      <c r="AY7103" s="257" t="s">
        <v>241</v>
      </c>
    </row>
    <row r="7104" s="13" customFormat="1">
      <c r="A7104" s="13"/>
      <c r="B7104" s="236"/>
      <c r="C7104" s="237"/>
      <c r="D7104" s="238" t="s">
        <v>252</v>
      </c>
      <c r="E7104" s="239" t="s">
        <v>39</v>
      </c>
      <c r="F7104" s="240" t="s">
        <v>6636</v>
      </c>
      <c r="G7104" s="237"/>
      <c r="H7104" s="239" t="s">
        <v>39</v>
      </c>
      <c r="I7104" s="241"/>
      <c r="J7104" s="237"/>
      <c r="K7104" s="237"/>
      <c r="L7104" s="242"/>
      <c r="M7104" s="243"/>
      <c r="N7104" s="244"/>
      <c r="O7104" s="244"/>
      <c r="P7104" s="244"/>
      <c r="Q7104" s="244"/>
      <c r="R7104" s="244"/>
      <c r="S7104" s="244"/>
      <c r="T7104" s="245"/>
      <c r="U7104" s="13"/>
      <c r="V7104" s="13"/>
      <c r="W7104" s="13"/>
      <c r="X7104" s="13"/>
      <c r="Y7104" s="13"/>
      <c r="Z7104" s="13"/>
      <c r="AA7104" s="13"/>
      <c r="AB7104" s="13"/>
      <c r="AC7104" s="13"/>
      <c r="AD7104" s="13"/>
      <c r="AE7104" s="13"/>
      <c r="AT7104" s="246" t="s">
        <v>252</v>
      </c>
      <c r="AU7104" s="246" t="s">
        <v>93</v>
      </c>
      <c r="AV7104" s="13" t="s">
        <v>23</v>
      </c>
      <c r="AW7104" s="13" t="s">
        <v>46</v>
      </c>
      <c r="AX7104" s="13" t="s">
        <v>85</v>
      </c>
      <c r="AY7104" s="246" t="s">
        <v>241</v>
      </c>
    </row>
    <row r="7105" s="14" customFormat="1">
      <c r="A7105" s="14"/>
      <c r="B7105" s="247"/>
      <c r="C7105" s="248"/>
      <c r="D7105" s="238" t="s">
        <v>252</v>
      </c>
      <c r="E7105" s="249" t="s">
        <v>39</v>
      </c>
      <c r="F7105" s="250" t="s">
        <v>6647</v>
      </c>
      <c r="G7105" s="248"/>
      <c r="H7105" s="251">
        <v>3.4500000000000002</v>
      </c>
      <c r="I7105" s="252"/>
      <c r="J7105" s="248"/>
      <c r="K7105" s="248"/>
      <c r="L7105" s="253"/>
      <c r="M7105" s="254"/>
      <c r="N7105" s="255"/>
      <c r="O7105" s="255"/>
      <c r="P7105" s="255"/>
      <c r="Q7105" s="255"/>
      <c r="R7105" s="255"/>
      <c r="S7105" s="255"/>
      <c r="T7105" s="256"/>
      <c r="U7105" s="14"/>
      <c r="V7105" s="14"/>
      <c r="W7105" s="14"/>
      <c r="X7105" s="14"/>
      <c r="Y7105" s="14"/>
      <c r="Z7105" s="14"/>
      <c r="AA7105" s="14"/>
      <c r="AB7105" s="14"/>
      <c r="AC7105" s="14"/>
      <c r="AD7105" s="14"/>
      <c r="AE7105" s="14"/>
      <c r="AT7105" s="257" t="s">
        <v>252</v>
      </c>
      <c r="AU7105" s="257" t="s">
        <v>93</v>
      </c>
      <c r="AV7105" s="14" t="s">
        <v>93</v>
      </c>
      <c r="AW7105" s="14" t="s">
        <v>46</v>
      </c>
      <c r="AX7105" s="14" t="s">
        <v>85</v>
      </c>
      <c r="AY7105" s="257" t="s">
        <v>241</v>
      </c>
    </row>
    <row r="7106" s="16" customFormat="1">
      <c r="A7106" s="16"/>
      <c r="B7106" s="269"/>
      <c r="C7106" s="270"/>
      <c r="D7106" s="238" t="s">
        <v>252</v>
      </c>
      <c r="E7106" s="271" t="s">
        <v>39</v>
      </c>
      <c r="F7106" s="272" t="s">
        <v>295</v>
      </c>
      <c r="G7106" s="270"/>
      <c r="H7106" s="273">
        <v>35.390000000000001</v>
      </c>
      <c r="I7106" s="274"/>
      <c r="J7106" s="270"/>
      <c r="K7106" s="270"/>
      <c r="L7106" s="275"/>
      <c r="M7106" s="276"/>
      <c r="N7106" s="277"/>
      <c r="O7106" s="277"/>
      <c r="P7106" s="277"/>
      <c r="Q7106" s="277"/>
      <c r="R7106" s="277"/>
      <c r="S7106" s="277"/>
      <c r="T7106" s="278"/>
      <c r="U7106" s="16"/>
      <c r="V7106" s="16"/>
      <c r="W7106" s="16"/>
      <c r="X7106" s="16"/>
      <c r="Y7106" s="16"/>
      <c r="Z7106" s="16"/>
      <c r="AA7106" s="16"/>
      <c r="AB7106" s="16"/>
      <c r="AC7106" s="16"/>
      <c r="AD7106" s="16"/>
      <c r="AE7106" s="16"/>
      <c r="AT7106" s="279" t="s">
        <v>252</v>
      </c>
      <c r="AU7106" s="279" t="s">
        <v>93</v>
      </c>
      <c r="AV7106" s="16" t="s">
        <v>113</v>
      </c>
      <c r="AW7106" s="16" t="s">
        <v>46</v>
      </c>
      <c r="AX7106" s="16" t="s">
        <v>85</v>
      </c>
      <c r="AY7106" s="279" t="s">
        <v>241</v>
      </c>
    </row>
    <row r="7107" s="13" customFormat="1">
      <c r="A7107" s="13"/>
      <c r="B7107" s="236"/>
      <c r="C7107" s="237"/>
      <c r="D7107" s="238" t="s">
        <v>252</v>
      </c>
      <c r="E7107" s="239" t="s">
        <v>39</v>
      </c>
      <c r="F7107" s="240" t="s">
        <v>6648</v>
      </c>
      <c r="G7107" s="237"/>
      <c r="H7107" s="239" t="s">
        <v>39</v>
      </c>
      <c r="I7107" s="241"/>
      <c r="J7107" s="237"/>
      <c r="K7107" s="237"/>
      <c r="L7107" s="242"/>
      <c r="M7107" s="243"/>
      <c r="N7107" s="244"/>
      <c r="O7107" s="244"/>
      <c r="P7107" s="244"/>
      <c r="Q7107" s="244"/>
      <c r="R7107" s="244"/>
      <c r="S7107" s="244"/>
      <c r="T7107" s="245"/>
      <c r="U7107" s="13"/>
      <c r="V7107" s="13"/>
      <c r="W7107" s="13"/>
      <c r="X7107" s="13"/>
      <c r="Y7107" s="13"/>
      <c r="Z7107" s="13"/>
      <c r="AA7107" s="13"/>
      <c r="AB7107" s="13"/>
      <c r="AC7107" s="13"/>
      <c r="AD7107" s="13"/>
      <c r="AE7107" s="13"/>
      <c r="AT7107" s="246" t="s">
        <v>252</v>
      </c>
      <c r="AU7107" s="246" t="s">
        <v>93</v>
      </c>
      <c r="AV7107" s="13" t="s">
        <v>23</v>
      </c>
      <c r="AW7107" s="13" t="s">
        <v>46</v>
      </c>
      <c r="AX7107" s="13" t="s">
        <v>85</v>
      </c>
      <c r="AY7107" s="246" t="s">
        <v>241</v>
      </c>
    </row>
    <row r="7108" s="14" customFormat="1">
      <c r="A7108" s="14"/>
      <c r="B7108" s="247"/>
      <c r="C7108" s="248"/>
      <c r="D7108" s="238" t="s">
        <v>252</v>
      </c>
      <c r="E7108" s="249" t="s">
        <v>39</v>
      </c>
      <c r="F7108" s="250" t="s">
        <v>6649</v>
      </c>
      <c r="G7108" s="248"/>
      <c r="H7108" s="251">
        <v>69.847999999999999</v>
      </c>
      <c r="I7108" s="252"/>
      <c r="J7108" s="248"/>
      <c r="K7108" s="248"/>
      <c r="L7108" s="253"/>
      <c r="M7108" s="254"/>
      <c r="N7108" s="255"/>
      <c r="O7108" s="255"/>
      <c r="P7108" s="255"/>
      <c r="Q7108" s="255"/>
      <c r="R7108" s="255"/>
      <c r="S7108" s="255"/>
      <c r="T7108" s="256"/>
      <c r="U7108" s="14"/>
      <c r="V7108" s="14"/>
      <c r="W7108" s="14"/>
      <c r="X7108" s="14"/>
      <c r="Y7108" s="14"/>
      <c r="Z7108" s="14"/>
      <c r="AA7108" s="14"/>
      <c r="AB7108" s="14"/>
      <c r="AC7108" s="14"/>
      <c r="AD7108" s="14"/>
      <c r="AE7108" s="14"/>
      <c r="AT7108" s="257" t="s">
        <v>252</v>
      </c>
      <c r="AU7108" s="257" t="s">
        <v>93</v>
      </c>
      <c r="AV7108" s="14" t="s">
        <v>93</v>
      </c>
      <c r="AW7108" s="14" t="s">
        <v>46</v>
      </c>
      <c r="AX7108" s="14" t="s">
        <v>85</v>
      </c>
      <c r="AY7108" s="257" t="s">
        <v>241</v>
      </c>
    </row>
    <row r="7109" s="13" customFormat="1">
      <c r="A7109" s="13"/>
      <c r="B7109" s="236"/>
      <c r="C7109" s="237"/>
      <c r="D7109" s="238" t="s">
        <v>252</v>
      </c>
      <c r="E7109" s="239" t="s">
        <v>39</v>
      </c>
      <c r="F7109" s="240" t="s">
        <v>6620</v>
      </c>
      <c r="G7109" s="237"/>
      <c r="H7109" s="239" t="s">
        <v>39</v>
      </c>
      <c r="I7109" s="241"/>
      <c r="J7109" s="237"/>
      <c r="K7109" s="237"/>
      <c r="L7109" s="242"/>
      <c r="M7109" s="243"/>
      <c r="N7109" s="244"/>
      <c r="O7109" s="244"/>
      <c r="P7109" s="244"/>
      <c r="Q7109" s="244"/>
      <c r="R7109" s="244"/>
      <c r="S7109" s="244"/>
      <c r="T7109" s="245"/>
      <c r="U7109" s="13"/>
      <c r="V7109" s="13"/>
      <c r="W7109" s="13"/>
      <c r="X7109" s="13"/>
      <c r="Y7109" s="13"/>
      <c r="Z7109" s="13"/>
      <c r="AA7109" s="13"/>
      <c r="AB7109" s="13"/>
      <c r="AC7109" s="13"/>
      <c r="AD7109" s="13"/>
      <c r="AE7109" s="13"/>
      <c r="AT7109" s="246" t="s">
        <v>252</v>
      </c>
      <c r="AU7109" s="246" t="s">
        <v>93</v>
      </c>
      <c r="AV7109" s="13" t="s">
        <v>23</v>
      </c>
      <c r="AW7109" s="13" t="s">
        <v>46</v>
      </c>
      <c r="AX7109" s="13" t="s">
        <v>85</v>
      </c>
      <c r="AY7109" s="246" t="s">
        <v>241</v>
      </c>
    </row>
    <row r="7110" s="14" customFormat="1">
      <c r="A7110" s="14"/>
      <c r="B7110" s="247"/>
      <c r="C7110" s="248"/>
      <c r="D7110" s="238" t="s">
        <v>252</v>
      </c>
      <c r="E7110" s="249" t="s">
        <v>39</v>
      </c>
      <c r="F7110" s="250" t="s">
        <v>6621</v>
      </c>
      <c r="G7110" s="248"/>
      <c r="H7110" s="251">
        <v>1016.49</v>
      </c>
      <c r="I7110" s="252"/>
      <c r="J7110" s="248"/>
      <c r="K7110" s="248"/>
      <c r="L7110" s="253"/>
      <c r="M7110" s="254"/>
      <c r="N7110" s="255"/>
      <c r="O7110" s="255"/>
      <c r="P7110" s="255"/>
      <c r="Q7110" s="255"/>
      <c r="R7110" s="255"/>
      <c r="S7110" s="255"/>
      <c r="T7110" s="256"/>
      <c r="U7110" s="14"/>
      <c r="V7110" s="14"/>
      <c r="W7110" s="14"/>
      <c r="X7110" s="14"/>
      <c r="Y7110" s="14"/>
      <c r="Z7110" s="14"/>
      <c r="AA7110" s="14"/>
      <c r="AB7110" s="14"/>
      <c r="AC7110" s="14"/>
      <c r="AD7110" s="14"/>
      <c r="AE7110" s="14"/>
      <c r="AT7110" s="257" t="s">
        <v>252</v>
      </c>
      <c r="AU7110" s="257" t="s">
        <v>93</v>
      </c>
      <c r="AV7110" s="14" t="s">
        <v>93</v>
      </c>
      <c r="AW7110" s="14" t="s">
        <v>46</v>
      </c>
      <c r="AX7110" s="14" t="s">
        <v>85</v>
      </c>
      <c r="AY7110" s="257" t="s">
        <v>241</v>
      </c>
    </row>
    <row r="7111" s="16" customFormat="1">
      <c r="A7111" s="16"/>
      <c r="B7111" s="269"/>
      <c r="C7111" s="270"/>
      <c r="D7111" s="238" t="s">
        <v>252</v>
      </c>
      <c r="E7111" s="271" t="s">
        <v>39</v>
      </c>
      <c r="F7111" s="272" t="s">
        <v>295</v>
      </c>
      <c r="G7111" s="270"/>
      <c r="H7111" s="273">
        <v>1086.338</v>
      </c>
      <c r="I7111" s="274"/>
      <c r="J7111" s="270"/>
      <c r="K7111" s="270"/>
      <c r="L7111" s="275"/>
      <c r="M7111" s="276"/>
      <c r="N7111" s="277"/>
      <c r="O7111" s="277"/>
      <c r="P7111" s="277"/>
      <c r="Q7111" s="277"/>
      <c r="R7111" s="277"/>
      <c r="S7111" s="277"/>
      <c r="T7111" s="278"/>
      <c r="U7111" s="16"/>
      <c r="V7111" s="16"/>
      <c r="W7111" s="16"/>
      <c r="X7111" s="16"/>
      <c r="Y7111" s="16"/>
      <c r="Z7111" s="16"/>
      <c r="AA7111" s="16"/>
      <c r="AB7111" s="16"/>
      <c r="AC7111" s="16"/>
      <c r="AD7111" s="16"/>
      <c r="AE7111" s="16"/>
      <c r="AT7111" s="279" t="s">
        <v>252</v>
      </c>
      <c r="AU7111" s="279" t="s">
        <v>93</v>
      </c>
      <c r="AV7111" s="16" t="s">
        <v>113</v>
      </c>
      <c r="AW7111" s="16" t="s">
        <v>46</v>
      </c>
      <c r="AX7111" s="16" t="s">
        <v>85</v>
      </c>
      <c r="AY7111" s="279" t="s">
        <v>241</v>
      </c>
    </row>
    <row r="7112" s="15" customFormat="1">
      <c r="A7112" s="15"/>
      <c r="B7112" s="258"/>
      <c r="C7112" s="259"/>
      <c r="D7112" s="238" t="s">
        <v>252</v>
      </c>
      <c r="E7112" s="260" t="s">
        <v>39</v>
      </c>
      <c r="F7112" s="261" t="s">
        <v>274</v>
      </c>
      <c r="G7112" s="259"/>
      <c r="H7112" s="262">
        <v>1121.7280000000001</v>
      </c>
      <c r="I7112" s="263"/>
      <c r="J7112" s="259"/>
      <c r="K7112" s="259"/>
      <c r="L7112" s="264"/>
      <c r="M7112" s="265"/>
      <c r="N7112" s="266"/>
      <c r="O7112" s="266"/>
      <c r="P7112" s="266"/>
      <c r="Q7112" s="266"/>
      <c r="R7112" s="266"/>
      <c r="S7112" s="266"/>
      <c r="T7112" s="267"/>
      <c r="U7112" s="15"/>
      <c r="V7112" s="15"/>
      <c r="W7112" s="15"/>
      <c r="X7112" s="15"/>
      <c r="Y7112" s="15"/>
      <c r="Z7112" s="15"/>
      <c r="AA7112" s="15"/>
      <c r="AB7112" s="15"/>
      <c r="AC7112" s="15"/>
      <c r="AD7112" s="15"/>
      <c r="AE7112" s="15"/>
      <c r="AT7112" s="268" t="s">
        <v>252</v>
      </c>
      <c r="AU7112" s="268" t="s">
        <v>93</v>
      </c>
      <c r="AV7112" s="15" t="s">
        <v>248</v>
      </c>
      <c r="AW7112" s="15" t="s">
        <v>46</v>
      </c>
      <c r="AX7112" s="15" t="s">
        <v>23</v>
      </c>
      <c r="AY7112" s="268" t="s">
        <v>241</v>
      </c>
    </row>
    <row r="7113" s="2" customFormat="1" ht="16.5" customHeight="1">
      <c r="A7113" s="42"/>
      <c r="B7113" s="43"/>
      <c r="C7113" s="218" t="s">
        <v>6650</v>
      </c>
      <c r="D7113" s="218" t="s">
        <v>243</v>
      </c>
      <c r="E7113" s="219" t="s">
        <v>6651</v>
      </c>
      <c r="F7113" s="220" t="s">
        <v>6652</v>
      </c>
      <c r="G7113" s="221" t="s">
        <v>145</v>
      </c>
      <c r="H7113" s="222">
        <v>807.92999999999995</v>
      </c>
      <c r="I7113" s="223"/>
      <c r="J7113" s="224">
        <f>ROUND(I7113*H7113,2)</f>
        <v>0</v>
      </c>
      <c r="K7113" s="220" t="s">
        <v>247</v>
      </c>
      <c r="L7113" s="48"/>
      <c r="M7113" s="225" t="s">
        <v>39</v>
      </c>
      <c r="N7113" s="226" t="s">
        <v>56</v>
      </c>
      <c r="O7113" s="88"/>
      <c r="P7113" s="227">
        <f>O7113*H7113</f>
        <v>0</v>
      </c>
      <c r="Q7113" s="227">
        <v>0</v>
      </c>
      <c r="R7113" s="227">
        <f>Q7113*H7113</f>
        <v>0</v>
      </c>
      <c r="S7113" s="227">
        <v>0</v>
      </c>
      <c r="T7113" s="228">
        <f>S7113*H7113</f>
        <v>0</v>
      </c>
      <c r="U7113" s="42"/>
      <c r="V7113" s="42"/>
      <c r="W7113" s="42"/>
      <c r="X7113" s="42"/>
      <c r="Y7113" s="42"/>
      <c r="Z7113" s="42"/>
      <c r="AA7113" s="42"/>
      <c r="AB7113" s="42"/>
      <c r="AC7113" s="42"/>
      <c r="AD7113" s="42"/>
      <c r="AE7113" s="42"/>
      <c r="AR7113" s="229" t="s">
        <v>462</v>
      </c>
      <c r="AT7113" s="229" t="s">
        <v>243</v>
      </c>
      <c r="AU7113" s="229" t="s">
        <v>93</v>
      </c>
      <c r="AY7113" s="20" t="s">
        <v>241</v>
      </c>
      <c r="BE7113" s="230">
        <f>IF(N7113="základní",J7113,0)</f>
        <v>0</v>
      </c>
      <c r="BF7113" s="230">
        <f>IF(N7113="snížená",J7113,0)</f>
        <v>0</v>
      </c>
      <c r="BG7113" s="230">
        <f>IF(N7113="zákl. přenesená",J7113,0)</f>
        <v>0</v>
      </c>
      <c r="BH7113" s="230">
        <f>IF(N7113="sníž. přenesená",J7113,0)</f>
        <v>0</v>
      </c>
      <c r="BI7113" s="230">
        <f>IF(N7113="nulová",J7113,0)</f>
        <v>0</v>
      </c>
      <c r="BJ7113" s="20" t="s">
        <v>23</v>
      </c>
      <c r="BK7113" s="230">
        <f>ROUND(I7113*H7113,2)</f>
        <v>0</v>
      </c>
      <c r="BL7113" s="20" t="s">
        <v>462</v>
      </c>
      <c r="BM7113" s="229" t="s">
        <v>6653</v>
      </c>
    </row>
    <row r="7114" s="2" customFormat="1">
      <c r="A7114" s="42"/>
      <c r="B7114" s="43"/>
      <c r="C7114" s="44"/>
      <c r="D7114" s="231" t="s">
        <v>250</v>
      </c>
      <c r="E7114" s="44"/>
      <c r="F7114" s="232" t="s">
        <v>6654</v>
      </c>
      <c r="G7114" s="44"/>
      <c r="H7114" s="44"/>
      <c r="I7114" s="233"/>
      <c r="J7114" s="44"/>
      <c r="K7114" s="44"/>
      <c r="L7114" s="48"/>
      <c r="M7114" s="234"/>
      <c r="N7114" s="235"/>
      <c r="O7114" s="88"/>
      <c r="P7114" s="88"/>
      <c r="Q7114" s="88"/>
      <c r="R7114" s="88"/>
      <c r="S7114" s="88"/>
      <c r="T7114" s="89"/>
      <c r="U7114" s="42"/>
      <c r="V7114" s="42"/>
      <c r="W7114" s="42"/>
      <c r="X7114" s="42"/>
      <c r="Y7114" s="42"/>
      <c r="Z7114" s="42"/>
      <c r="AA7114" s="42"/>
      <c r="AB7114" s="42"/>
      <c r="AC7114" s="42"/>
      <c r="AD7114" s="42"/>
      <c r="AE7114" s="42"/>
      <c r="AT7114" s="20" t="s">
        <v>250</v>
      </c>
      <c r="AU7114" s="20" t="s">
        <v>93</v>
      </c>
    </row>
    <row r="7115" s="13" customFormat="1">
      <c r="A7115" s="13"/>
      <c r="B7115" s="236"/>
      <c r="C7115" s="237"/>
      <c r="D7115" s="238" t="s">
        <v>252</v>
      </c>
      <c r="E7115" s="239" t="s">
        <v>39</v>
      </c>
      <c r="F7115" s="240" t="s">
        <v>665</v>
      </c>
      <c r="G7115" s="237"/>
      <c r="H7115" s="239" t="s">
        <v>39</v>
      </c>
      <c r="I7115" s="241"/>
      <c r="J7115" s="237"/>
      <c r="K7115" s="237"/>
      <c r="L7115" s="242"/>
      <c r="M7115" s="243"/>
      <c r="N7115" s="244"/>
      <c r="O7115" s="244"/>
      <c r="P7115" s="244"/>
      <c r="Q7115" s="244"/>
      <c r="R7115" s="244"/>
      <c r="S7115" s="244"/>
      <c r="T7115" s="245"/>
      <c r="U7115" s="13"/>
      <c r="V7115" s="13"/>
      <c r="W7115" s="13"/>
      <c r="X7115" s="13"/>
      <c r="Y7115" s="13"/>
      <c r="Z7115" s="13"/>
      <c r="AA7115" s="13"/>
      <c r="AB7115" s="13"/>
      <c r="AC7115" s="13"/>
      <c r="AD7115" s="13"/>
      <c r="AE7115" s="13"/>
      <c r="AT7115" s="246" t="s">
        <v>252</v>
      </c>
      <c r="AU7115" s="246" t="s">
        <v>93</v>
      </c>
      <c r="AV7115" s="13" t="s">
        <v>23</v>
      </c>
      <c r="AW7115" s="13" t="s">
        <v>46</v>
      </c>
      <c r="AX7115" s="13" t="s">
        <v>85</v>
      </c>
      <c r="AY7115" s="246" t="s">
        <v>241</v>
      </c>
    </row>
    <row r="7116" s="14" customFormat="1">
      <c r="A7116" s="14"/>
      <c r="B7116" s="247"/>
      <c r="C7116" s="248"/>
      <c r="D7116" s="238" t="s">
        <v>252</v>
      </c>
      <c r="E7116" s="249" t="s">
        <v>39</v>
      </c>
      <c r="F7116" s="250" t="s">
        <v>147</v>
      </c>
      <c r="G7116" s="248"/>
      <c r="H7116" s="251">
        <v>377.70400000000001</v>
      </c>
      <c r="I7116" s="252"/>
      <c r="J7116" s="248"/>
      <c r="K7116" s="248"/>
      <c r="L7116" s="253"/>
      <c r="M7116" s="254"/>
      <c r="N7116" s="255"/>
      <c r="O7116" s="255"/>
      <c r="P7116" s="255"/>
      <c r="Q7116" s="255"/>
      <c r="R7116" s="255"/>
      <c r="S7116" s="255"/>
      <c r="T7116" s="256"/>
      <c r="U7116" s="14"/>
      <c r="V7116" s="14"/>
      <c r="W7116" s="14"/>
      <c r="X7116" s="14"/>
      <c r="Y7116" s="14"/>
      <c r="Z7116" s="14"/>
      <c r="AA7116" s="14"/>
      <c r="AB7116" s="14"/>
      <c r="AC7116" s="14"/>
      <c r="AD7116" s="14"/>
      <c r="AE7116" s="14"/>
      <c r="AT7116" s="257" t="s">
        <v>252</v>
      </c>
      <c r="AU7116" s="257" t="s">
        <v>93</v>
      </c>
      <c r="AV7116" s="14" t="s">
        <v>93</v>
      </c>
      <c r="AW7116" s="14" t="s">
        <v>46</v>
      </c>
      <c r="AX7116" s="14" t="s">
        <v>85</v>
      </c>
      <c r="AY7116" s="257" t="s">
        <v>241</v>
      </c>
    </row>
    <row r="7117" s="14" customFormat="1">
      <c r="A7117" s="14"/>
      <c r="B7117" s="247"/>
      <c r="C7117" s="248"/>
      <c r="D7117" s="238" t="s">
        <v>252</v>
      </c>
      <c r="E7117" s="249" t="s">
        <v>39</v>
      </c>
      <c r="F7117" s="250" t="s">
        <v>151</v>
      </c>
      <c r="G7117" s="248"/>
      <c r="H7117" s="251">
        <v>83.629999999999995</v>
      </c>
      <c r="I7117" s="252"/>
      <c r="J7117" s="248"/>
      <c r="K7117" s="248"/>
      <c r="L7117" s="253"/>
      <c r="M7117" s="254"/>
      <c r="N7117" s="255"/>
      <c r="O7117" s="255"/>
      <c r="P7117" s="255"/>
      <c r="Q7117" s="255"/>
      <c r="R7117" s="255"/>
      <c r="S7117" s="255"/>
      <c r="T7117" s="256"/>
      <c r="U7117" s="14"/>
      <c r="V7117" s="14"/>
      <c r="W7117" s="14"/>
      <c r="X7117" s="14"/>
      <c r="Y7117" s="14"/>
      <c r="Z7117" s="14"/>
      <c r="AA7117" s="14"/>
      <c r="AB7117" s="14"/>
      <c r="AC7117" s="14"/>
      <c r="AD7117" s="14"/>
      <c r="AE7117" s="14"/>
      <c r="AT7117" s="257" t="s">
        <v>252</v>
      </c>
      <c r="AU7117" s="257" t="s">
        <v>93</v>
      </c>
      <c r="AV7117" s="14" t="s">
        <v>93</v>
      </c>
      <c r="AW7117" s="14" t="s">
        <v>46</v>
      </c>
      <c r="AX7117" s="14" t="s">
        <v>85</v>
      </c>
      <c r="AY7117" s="257" t="s">
        <v>241</v>
      </c>
    </row>
    <row r="7118" s="14" customFormat="1">
      <c r="A7118" s="14"/>
      <c r="B7118" s="247"/>
      <c r="C7118" s="248"/>
      <c r="D7118" s="238" t="s">
        <v>252</v>
      </c>
      <c r="E7118" s="249" t="s">
        <v>39</v>
      </c>
      <c r="F7118" s="250" t="s">
        <v>154</v>
      </c>
      <c r="G7118" s="248"/>
      <c r="H7118" s="251">
        <v>29.696000000000002</v>
      </c>
      <c r="I7118" s="252"/>
      <c r="J7118" s="248"/>
      <c r="K7118" s="248"/>
      <c r="L7118" s="253"/>
      <c r="M7118" s="254"/>
      <c r="N7118" s="255"/>
      <c r="O7118" s="255"/>
      <c r="P7118" s="255"/>
      <c r="Q7118" s="255"/>
      <c r="R7118" s="255"/>
      <c r="S7118" s="255"/>
      <c r="T7118" s="256"/>
      <c r="U7118" s="14"/>
      <c r="V7118" s="14"/>
      <c r="W7118" s="14"/>
      <c r="X7118" s="14"/>
      <c r="Y7118" s="14"/>
      <c r="Z7118" s="14"/>
      <c r="AA7118" s="14"/>
      <c r="AB7118" s="14"/>
      <c r="AC7118" s="14"/>
      <c r="AD7118" s="14"/>
      <c r="AE7118" s="14"/>
      <c r="AT7118" s="257" t="s">
        <v>252</v>
      </c>
      <c r="AU7118" s="257" t="s">
        <v>93</v>
      </c>
      <c r="AV7118" s="14" t="s">
        <v>93</v>
      </c>
      <c r="AW7118" s="14" t="s">
        <v>46</v>
      </c>
      <c r="AX7118" s="14" t="s">
        <v>85</v>
      </c>
      <c r="AY7118" s="257" t="s">
        <v>241</v>
      </c>
    </row>
    <row r="7119" s="14" customFormat="1">
      <c r="A7119" s="14"/>
      <c r="B7119" s="247"/>
      <c r="C7119" s="248"/>
      <c r="D7119" s="238" t="s">
        <v>252</v>
      </c>
      <c r="E7119" s="249" t="s">
        <v>39</v>
      </c>
      <c r="F7119" s="250" t="s">
        <v>171</v>
      </c>
      <c r="G7119" s="248"/>
      <c r="H7119" s="251">
        <v>225.06999999999999</v>
      </c>
      <c r="I7119" s="252"/>
      <c r="J7119" s="248"/>
      <c r="K7119" s="248"/>
      <c r="L7119" s="253"/>
      <c r="M7119" s="254"/>
      <c r="N7119" s="255"/>
      <c r="O7119" s="255"/>
      <c r="P7119" s="255"/>
      <c r="Q7119" s="255"/>
      <c r="R7119" s="255"/>
      <c r="S7119" s="255"/>
      <c r="T7119" s="256"/>
      <c r="U7119" s="14"/>
      <c r="V7119" s="14"/>
      <c r="W7119" s="14"/>
      <c r="X7119" s="14"/>
      <c r="Y7119" s="14"/>
      <c r="Z7119" s="14"/>
      <c r="AA7119" s="14"/>
      <c r="AB7119" s="14"/>
      <c r="AC7119" s="14"/>
      <c r="AD7119" s="14"/>
      <c r="AE7119" s="14"/>
      <c r="AT7119" s="257" t="s">
        <v>252</v>
      </c>
      <c r="AU7119" s="257" t="s">
        <v>93</v>
      </c>
      <c r="AV7119" s="14" t="s">
        <v>93</v>
      </c>
      <c r="AW7119" s="14" t="s">
        <v>46</v>
      </c>
      <c r="AX7119" s="14" t="s">
        <v>85</v>
      </c>
      <c r="AY7119" s="257" t="s">
        <v>241</v>
      </c>
    </row>
    <row r="7120" s="14" customFormat="1">
      <c r="A7120" s="14"/>
      <c r="B7120" s="247"/>
      <c r="C7120" s="248"/>
      <c r="D7120" s="238" t="s">
        <v>252</v>
      </c>
      <c r="E7120" s="249" t="s">
        <v>39</v>
      </c>
      <c r="F7120" s="250" t="s">
        <v>175</v>
      </c>
      <c r="G7120" s="248"/>
      <c r="H7120" s="251">
        <v>91.829999999999998</v>
      </c>
      <c r="I7120" s="252"/>
      <c r="J7120" s="248"/>
      <c r="K7120" s="248"/>
      <c r="L7120" s="253"/>
      <c r="M7120" s="254"/>
      <c r="N7120" s="255"/>
      <c r="O7120" s="255"/>
      <c r="P7120" s="255"/>
      <c r="Q7120" s="255"/>
      <c r="R7120" s="255"/>
      <c r="S7120" s="255"/>
      <c r="T7120" s="256"/>
      <c r="U7120" s="14"/>
      <c r="V7120" s="14"/>
      <c r="W7120" s="14"/>
      <c r="X7120" s="14"/>
      <c r="Y7120" s="14"/>
      <c r="Z7120" s="14"/>
      <c r="AA7120" s="14"/>
      <c r="AB7120" s="14"/>
      <c r="AC7120" s="14"/>
      <c r="AD7120" s="14"/>
      <c r="AE7120" s="14"/>
      <c r="AT7120" s="257" t="s">
        <v>252</v>
      </c>
      <c r="AU7120" s="257" t="s">
        <v>93</v>
      </c>
      <c r="AV7120" s="14" t="s">
        <v>93</v>
      </c>
      <c r="AW7120" s="14" t="s">
        <v>46</v>
      </c>
      <c r="AX7120" s="14" t="s">
        <v>85</v>
      </c>
      <c r="AY7120" s="257" t="s">
        <v>241</v>
      </c>
    </row>
    <row r="7121" s="15" customFormat="1">
      <c r="A7121" s="15"/>
      <c r="B7121" s="258"/>
      <c r="C7121" s="259"/>
      <c r="D7121" s="238" t="s">
        <v>252</v>
      </c>
      <c r="E7121" s="260" t="s">
        <v>39</v>
      </c>
      <c r="F7121" s="261" t="s">
        <v>274</v>
      </c>
      <c r="G7121" s="259"/>
      <c r="H7121" s="262">
        <v>807.92999999999995</v>
      </c>
      <c r="I7121" s="263"/>
      <c r="J7121" s="259"/>
      <c r="K7121" s="259"/>
      <c r="L7121" s="264"/>
      <c r="M7121" s="265"/>
      <c r="N7121" s="266"/>
      <c r="O7121" s="266"/>
      <c r="P7121" s="266"/>
      <c r="Q7121" s="266"/>
      <c r="R7121" s="266"/>
      <c r="S7121" s="266"/>
      <c r="T7121" s="267"/>
      <c r="U7121" s="15"/>
      <c r="V7121" s="15"/>
      <c r="W7121" s="15"/>
      <c r="X7121" s="15"/>
      <c r="Y7121" s="15"/>
      <c r="Z7121" s="15"/>
      <c r="AA7121" s="15"/>
      <c r="AB7121" s="15"/>
      <c r="AC7121" s="15"/>
      <c r="AD7121" s="15"/>
      <c r="AE7121" s="15"/>
      <c r="AT7121" s="268" t="s">
        <v>252</v>
      </c>
      <c r="AU7121" s="268" t="s">
        <v>93</v>
      </c>
      <c r="AV7121" s="15" t="s">
        <v>248</v>
      </c>
      <c r="AW7121" s="15" t="s">
        <v>46</v>
      </c>
      <c r="AX7121" s="15" t="s">
        <v>23</v>
      </c>
      <c r="AY7121" s="268" t="s">
        <v>241</v>
      </c>
    </row>
    <row r="7122" s="2" customFormat="1" ht="24.15" customHeight="1">
      <c r="A7122" s="42"/>
      <c r="B7122" s="43"/>
      <c r="C7122" s="218" t="s">
        <v>6655</v>
      </c>
      <c r="D7122" s="218" t="s">
        <v>243</v>
      </c>
      <c r="E7122" s="219" t="s">
        <v>6656</v>
      </c>
      <c r="F7122" s="220" t="s">
        <v>6657</v>
      </c>
      <c r="G7122" s="221" t="s">
        <v>145</v>
      </c>
      <c r="H7122" s="222">
        <v>204.31</v>
      </c>
      <c r="I7122" s="223"/>
      <c r="J7122" s="224">
        <f>ROUND(I7122*H7122,2)</f>
        <v>0</v>
      </c>
      <c r="K7122" s="220" t="s">
        <v>247</v>
      </c>
      <c r="L7122" s="48"/>
      <c r="M7122" s="225" t="s">
        <v>39</v>
      </c>
      <c r="N7122" s="226" t="s">
        <v>56</v>
      </c>
      <c r="O7122" s="88"/>
      <c r="P7122" s="227">
        <f>O7122*H7122</f>
        <v>0</v>
      </c>
      <c r="Q7122" s="227">
        <v>0</v>
      </c>
      <c r="R7122" s="227">
        <f>Q7122*H7122</f>
        <v>0</v>
      </c>
      <c r="S7122" s="227">
        <v>0</v>
      </c>
      <c r="T7122" s="228">
        <f>S7122*H7122</f>
        <v>0</v>
      </c>
      <c r="U7122" s="42"/>
      <c r="V7122" s="42"/>
      <c r="W7122" s="42"/>
      <c r="X7122" s="42"/>
      <c r="Y7122" s="42"/>
      <c r="Z7122" s="42"/>
      <c r="AA7122" s="42"/>
      <c r="AB7122" s="42"/>
      <c r="AC7122" s="42"/>
      <c r="AD7122" s="42"/>
      <c r="AE7122" s="42"/>
      <c r="AR7122" s="229" t="s">
        <v>462</v>
      </c>
      <c r="AT7122" s="229" t="s">
        <v>243</v>
      </c>
      <c r="AU7122" s="229" t="s">
        <v>93</v>
      </c>
      <c r="AY7122" s="20" t="s">
        <v>241</v>
      </c>
      <c r="BE7122" s="230">
        <f>IF(N7122="základní",J7122,0)</f>
        <v>0</v>
      </c>
      <c r="BF7122" s="230">
        <f>IF(N7122="snížená",J7122,0)</f>
        <v>0</v>
      </c>
      <c r="BG7122" s="230">
        <f>IF(N7122="zákl. přenesená",J7122,0)</f>
        <v>0</v>
      </c>
      <c r="BH7122" s="230">
        <f>IF(N7122="sníž. přenesená",J7122,0)</f>
        <v>0</v>
      </c>
      <c r="BI7122" s="230">
        <f>IF(N7122="nulová",J7122,0)</f>
        <v>0</v>
      </c>
      <c r="BJ7122" s="20" t="s">
        <v>23</v>
      </c>
      <c r="BK7122" s="230">
        <f>ROUND(I7122*H7122,2)</f>
        <v>0</v>
      </c>
      <c r="BL7122" s="20" t="s">
        <v>462</v>
      </c>
      <c r="BM7122" s="229" t="s">
        <v>6658</v>
      </c>
    </row>
    <row r="7123" s="2" customFormat="1">
      <c r="A7123" s="42"/>
      <c r="B7123" s="43"/>
      <c r="C7123" s="44"/>
      <c r="D7123" s="231" t="s">
        <v>250</v>
      </c>
      <c r="E7123" s="44"/>
      <c r="F7123" s="232" t="s">
        <v>6659</v>
      </c>
      <c r="G7123" s="44"/>
      <c r="H7123" s="44"/>
      <c r="I7123" s="233"/>
      <c r="J7123" s="44"/>
      <c r="K7123" s="44"/>
      <c r="L7123" s="48"/>
      <c r="M7123" s="234"/>
      <c r="N7123" s="235"/>
      <c r="O7123" s="88"/>
      <c r="P7123" s="88"/>
      <c r="Q7123" s="88"/>
      <c r="R7123" s="88"/>
      <c r="S7123" s="88"/>
      <c r="T7123" s="89"/>
      <c r="U7123" s="42"/>
      <c r="V7123" s="42"/>
      <c r="W7123" s="42"/>
      <c r="X7123" s="42"/>
      <c r="Y7123" s="42"/>
      <c r="Z7123" s="42"/>
      <c r="AA7123" s="42"/>
      <c r="AB7123" s="42"/>
      <c r="AC7123" s="42"/>
      <c r="AD7123" s="42"/>
      <c r="AE7123" s="42"/>
      <c r="AT7123" s="20" t="s">
        <v>250</v>
      </c>
      <c r="AU7123" s="20" t="s">
        <v>93</v>
      </c>
    </row>
    <row r="7124" s="13" customFormat="1">
      <c r="A7124" s="13"/>
      <c r="B7124" s="236"/>
      <c r="C7124" s="237"/>
      <c r="D7124" s="238" t="s">
        <v>252</v>
      </c>
      <c r="E7124" s="239" t="s">
        <v>39</v>
      </c>
      <c r="F7124" s="240" t="s">
        <v>6660</v>
      </c>
      <c r="G7124" s="237"/>
      <c r="H7124" s="239" t="s">
        <v>39</v>
      </c>
      <c r="I7124" s="241"/>
      <c r="J7124" s="237"/>
      <c r="K7124" s="237"/>
      <c r="L7124" s="242"/>
      <c r="M7124" s="243"/>
      <c r="N7124" s="244"/>
      <c r="O7124" s="244"/>
      <c r="P7124" s="244"/>
      <c r="Q7124" s="244"/>
      <c r="R7124" s="244"/>
      <c r="S7124" s="244"/>
      <c r="T7124" s="245"/>
      <c r="U7124" s="13"/>
      <c r="V7124" s="13"/>
      <c r="W7124" s="13"/>
      <c r="X7124" s="13"/>
      <c r="Y7124" s="13"/>
      <c r="Z7124" s="13"/>
      <c r="AA7124" s="13"/>
      <c r="AB7124" s="13"/>
      <c r="AC7124" s="13"/>
      <c r="AD7124" s="13"/>
      <c r="AE7124" s="13"/>
      <c r="AT7124" s="246" t="s">
        <v>252</v>
      </c>
      <c r="AU7124" s="246" t="s">
        <v>93</v>
      </c>
      <c r="AV7124" s="13" t="s">
        <v>23</v>
      </c>
      <c r="AW7124" s="13" t="s">
        <v>46</v>
      </c>
      <c r="AX7124" s="13" t="s">
        <v>85</v>
      </c>
      <c r="AY7124" s="246" t="s">
        <v>241</v>
      </c>
    </row>
    <row r="7125" s="13" customFormat="1">
      <c r="A7125" s="13"/>
      <c r="B7125" s="236"/>
      <c r="C7125" s="237"/>
      <c r="D7125" s="238" t="s">
        <v>252</v>
      </c>
      <c r="E7125" s="239" t="s">
        <v>39</v>
      </c>
      <c r="F7125" s="240" t="s">
        <v>2342</v>
      </c>
      <c r="G7125" s="237"/>
      <c r="H7125" s="239" t="s">
        <v>39</v>
      </c>
      <c r="I7125" s="241"/>
      <c r="J7125" s="237"/>
      <c r="K7125" s="237"/>
      <c r="L7125" s="242"/>
      <c r="M7125" s="243"/>
      <c r="N7125" s="244"/>
      <c r="O7125" s="244"/>
      <c r="P7125" s="244"/>
      <c r="Q7125" s="244"/>
      <c r="R7125" s="244"/>
      <c r="S7125" s="244"/>
      <c r="T7125" s="245"/>
      <c r="U7125" s="13"/>
      <c r="V7125" s="13"/>
      <c r="W7125" s="13"/>
      <c r="X7125" s="13"/>
      <c r="Y7125" s="13"/>
      <c r="Z7125" s="13"/>
      <c r="AA7125" s="13"/>
      <c r="AB7125" s="13"/>
      <c r="AC7125" s="13"/>
      <c r="AD7125" s="13"/>
      <c r="AE7125" s="13"/>
      <c r="AT7125" s="246" t="s">
        <v>252</v>
      </c>
      <c r="AU7125" s="246" t="s">
        <v>93</v>
      </c>
      <c r="AV7125" s="13" t="s">
        <v>23</v>
      </c>
      <c r="AW7125" s="13" t="s">
        <v>46</v>
      </c>
      <c r="AX7125" s="13" t="s">
        <v>85</v>
      </c>
      <c r="AY7125" s="246" t="s">
        <v>241</v>
      </c>
    </row>
    <row r="7126" s="14" customFormat="1">
      <c r="A7126" s="14"/>
      <c r="B7126" s="247"/>
      <c r="C7126" s="248"/>
      <c r="D7126" s="238" t="s">
        <v>252</v>
      </c>
      <c r="E7126" s="249" t="s">
        <v>39</v>
      </c>
      <c r="F7126" s="250" t="s">
        <v>2399</v>
      </c>
      <c r="G7126" s="248"/>
      <c r="H7126" s="251">
        <v>8.3100000000000005</v>
      </c>
      <c r="I7126" s="252"/>
      <c r="J7126" s="248"/>
      <c r="K7126" s="248"/>
      <c r="L7126" s="253"/>
      <c r="M7126" s="254"/>
      <c r="N7126" s="255"/>
      <c r="O7126" s="255"/>
      <c r="P7126" s="255"/>
      <c r="Q7126" s="255"/>
      <c r="R7126" s="255"/>
      <c r="S7126" s="255"/>
      <c r="T7126" s="256"/>
      <c r="U7126" s="14"/>
      <c r="V7126" s="14"/>
      <c r="W7126" s="14"/>
      <c r="X7126" s="14"/>
      <c r="Y7126" s="14"/>
      <c r="Z7126" s="14"/>
      <c r="AA7126" s="14"/>
      <c r="AB7126" s="14"/>
      <c r="AC7126" s="14"/>
      <c r="AD7126" s="14"/>
      <c r="AE7126" s="14"/>
      <c r="AT7126" s="257" t="s">
        <v>252</v>
      </c>
      <c r="AU7126" s="257" t="s">
        <v>93</v>
      </c>
      <c r="AV7126" s="14" t="s">
        <v>93</v>
      </c>
      <c r="AW7126" s="14" t="s">
        <v>46</v>
      </c>
      <c r="AX7126" s="14" t="s">
        <v>85</v>
      </c>
      <c r="AY7126" s="257" t="s">
        <v>241</v>
      </c>
    </row>
    <row r="7127" s="14" customFormat="1">
      <c r="A7127" s="14"/>
      <c r="B7127" s="247"/>
      <c r="C7127" s="248"/>
      <c r="D7127" s="238" t="s">
        <v>252</v>
      </c>
      <c r="E7127" s="249" t="s">
        <v>39</v>
      </c>
      <c r="F7127" s="250" t="s">
        <v>2400</v>
      </c>
      <c r="G7127" s="248"/>
      <c r="H7127" s="251">
        <v>18.489999999999998</v>
      </c>
      <c r="I7127" s="252"/>
      <c r="J7127" s="248"/>
      <c r="K7127" s="248"/>
      <c r="L7127" s="253"/>
      <c r="M7127" s="254"/>
      <c r="N7127" s="255"/>
      <c r="O7127" s="255"/>
      <c r="P7127" s="255"/>
      <c r="Q7127" s="255"/>
      <c r="R7127" s="255"/>
      <c r="S7127" s="255"/>
      <c r="T7127" s="256"/>
      <c r="U7127" s="14"/>
      <c r="V7127" s="14"/>
      <c r="W7127" s="14"/>
      <c r="X7127" s="14"/>
      <c r="Y7127" s="14"/>
      <c r="Z7127" s="14"/>
      <c r="AA7127" s="14"/>
      <c r="AB7127" s="14"/>
      <c r="AC7127" s="14"/>
      <c r="AD7127" s="14"/>
      <c r="AE7127" s="14"/>
      <c r="AT7127" s="257" t="s">
        <v>252</v>
      </c>
      <c r="AU7127" s="257" t="s">
        <v>93</v>
      </c>
      <c r="AV7127" s="14" t="s">
        <v>93</v>
      </c>
      <c r="AW7127" s="14" t="s">
        <v>46</v>
      </c>
      <c r="AX7127" s="14" t="s">
        <v>85</v>
      </c>
      <c r="AY7127" s="257" t="s">
        <v>241</v>
      </c>
    </row>
    <row r="7128" s="14" customFormat="1">
      <c r="A7128" s="14"/>
      <c r="B7128" s="247"/>
      <c r="C7128" s="248"/>
      <c r="D7128" s="238" t="s">
        <v>252</v>
      </c>
      <c r="E7128" s="249" t="s">
        <v>39</v>
      </c>
      <c r="F7128" s="250" t="s">
        <v>3572</v>
      </c>
      <c r="G7128" s="248"/>
      <c r="H7128" s="251">
        <v>53.509999999999998</v>
      </c>
      <c r="I7128" s="252"/>
      <c r="J7128" s="248"/>
      <c r="K7128" s="248"/>
      <c r="L7128" s="253"/>
      <c r="M7128" s="254"/>
      <c r="N7128" s="255"/>
      <c r="O7128" s="255"/>
      <c r="P7128" s="255"/>
      <c r="Q7128" s="255"/>
      <c r="R7128" s="255"/>
      <c r="S7128" s="255"/>
      <c r="T7128" s="256"/>
      <c r="U7128" s="14"/>
      <c r="V7128" s="14"/>
      <c r="W7128" s="14"/>
      <c r="X7128" s="14"/>
      <c r="Y7128" s="14"/>
      <c r="Z7128" s="14"/>
      <c r="AA7128" s="14"/>
      <c r="AB7128" s="14"/>
      <c r="AC7128" s="14"/>
      <c r="AD7128" s="14"/>
      <c r="AE7128" s="14"/>
      <c r="AT7128" s="257" t="s">
        <v>252</v>
      </c>
      <c r="AU7128" s="257" t="s">
        <v>93</v>
      </c>
      <c r="AV7128" s="14" t="s">
        <v>93</v>
      </c>
      <c r="AW7128" s="14" t="s">
        <v>46</v>
      </c>
      <c r="AX7128" s="14" t="s">
        <v>85</v>
      </c>
      <c r="AY7128" s="257" t="s">
        <v>241</v>
      </c>
    </row>
    <row r="7129" s="14" customFormat="1">
      <c r="A7129" s="14"/>
      <c r="B7129" s="247"/>
      <c r="C7129" s="248"/>
      <c r="D7129" s="238" t="s">
        <v>252</v>
      </c>
      <c r="E7129" s="249" t="s">
        <v>39</v>
      </c>
      <c r="F7129" s="250" t="s">
        <v>3524</v>
      </c>
      <c r="G7129" s="248"/>
      <c r="H7129" s="251">
        <v>15.779999999999999</v>
      </c>
      <c r="I7129" s="252"/>
      <c r="J7129" s="248"/>
      <c r="K7129" s="248"/>
      <c r="L7129" s="253"/>
      <c r="M7129" s="254"/>
      <c r="N7129" s="255"/>
      <c r="O7129" s="255"/>
      <c r="P7129" s="255"/>
      <c r="Q7129" s="255"/>
      <c r="R7129" s="255"/>
      <c r="S7129" s="255"/>
      <c r="T7129" s="256"/>
      <c r="U7129" s="14"/>
      <c r="V7129" s="14"/>
      <c r="W7129" s="14"/>
      <c r="X7129" s="14"/>
      <c r="Y7129" s="14"/>
      <c r="Z7129" s="14"/>
      <c r="AA7129" s="14"/>
      <c r="AB7129" s="14"/>
      <c r="AC7129" s="14"/>
      <c r="AD7129" s="14"/>
      <c r="AE7129" s="14"/>
      <c r="AT7129" s="257" t="s">
        <v>252</v>
      </c>
      <c r="AU7129" s="257" t="s">
        <v>93</v>
      </c>
      <c r="AV7129" s="14" t="s">
        <v>93</v>
      </c>
      <c r="AW7129" s="14" t="s">
        <v>46</v>
      </c>
      <c r="AX7129" s="14" t="s">
        <v>85</v>
      </c>
      <c r="AY7129" s="257" t="s">
        <v>241</v>
      </c>
    </row>
    <row r="7130" s="14" customFormat="1">
      <c r="A7130" s="14"/>
      <c r="B7130" s="247"/>
      <c r="C7130" s="248"/>
      <c r="D7130" s="238" t="s">
        <v>252</v>
      </c>
      <c r="E7130" s="249" t="s">
        <v>39</v>
      </c>
      <c r="F7130" s="250" t="s">
        <v>3582</v>
      </c>
      <c r="G7130" s="248"/>
      <c r="H7130" s="251">
        <v>6</v>
      </c>
      <c r="I7130" s="252"/>
      <c r="J7130" s="248"/>
      <c r="K7130" s="248"/>
      <c r="L7130" s="253"/>
      <c r="M7130" s="254"/>
      <c r="N7130" s="255"/>
      <c r="O7130" s="255"/>
      <c r="P7130" s="255"/>
      <c r="Q7130" s="255"/>
      <c r="R7130" s="255"/>
      <c r="S7130" s="255"/>
      <c r="T7130" s="256"/>
      <c r="U7130" s="14"/>
      <c r="V7130" s="14"/>
      <c r="W7130" s="14"/>
      <c r="X7130" s="14"/>
      <c r="Y7130" s="14"/>
      <c r="Z7130" s="14"/>
      <c r="AA7130" s="14"/>
      <c r="AB7130" s="14"/>
      <c r="AC7130" s="14"/>
      <c r="AD7130" s="14"/>
      <c r="AE7130" s="14"/>
      <c r="AT7130" s="257" t="s">
        <v>252</v>
      </c>
      <c r="AU7130" s="257" t="s">
        <v>93</v>
      </c>
      <c r="AV7130" s="14" t="s">
        <v>93</v>
      </c>
      <c r="AW7130" s="14" t="s">
        <v>46</v>
      </c>
      <c r="AX7130" s="14" t="s">
        <v>85</v>
      </c>
      <c r="AY7130" s="257" t="s">
        <v>241</v>
      </c>
    </row>
    <row r="7131" s="14" customFormat="1">
      <c r="A7131" s="14"/>
      <c r="B7131" s="247"/>
      <c r="C7131" s="248"/>
      <c r="D7131" s="238" t="s">
        <v>252</v>
      </c>
      <c r="E7131" s="249" t="s">
        <v>39</v>
      </c>
      <c r="F7131" s="250" t="s">
        <v>3584</v>
      </c>
      <c r="G7131" s="248"/>
      <c r="H7131" s="251">
        <v>6</v>
      </c>
      <c r="I7131" s="252"/>
      <c r="J7131" s="248"/>
      <c r="K7131" s="248"/>
      <c r="L7131" s="253"/>
      <c r="M7131" s="254"/>
      <c r="N7131" s="255"/>
      <c r="O7131" s="255"/>
      <c r="P7131" s="255"/>
      <c r="Q7131" s="255"/>
      <c r="R7131" s="255"/>
      <c r="S7131" s="255"/>
      <c r="T7131" s="256"/>
      <c r="U7131" s="14"/>
      <c r="V7131" s="14"/>
      <c r="W7131" s="14"/>
      <c r="X7131" s="14"/>
      <c r="Y7131" s="14"/>
      <c r="Z7131" s="14"/>
      <c r="AA7131" s="14"/>
      <c r="AB7131" s="14"/>
      <c r="AC7131" s="14"/>
      <c r="AD7131" s="14"/>
      <c r="AE7131" s="14"/>
      <c r="AT7131" s="257" t="s">
        <v>252</v>
      </c>
      <c r="AU7131" s="257" t="s">
        <v>93</v>
      </c>
      <c r="AV7131" s="14" t="s">
        <v>93</v>
      </c>
      <c r="AW7131" s="14" t="s">
        <v>46</v>
      </c>
      <c r="AX7131" s="14" t="s">
        <v>85</v>
      </c>
      <c r="AY7131" s="257" t="s">
        <v>241</v>
      </c>
    </row>
    <row r="7132" s="14" customFormat="1">
      <c r="A7132" s="14"/>
      <c r="B7132" s="247"/>
      <c r="C7132" s="248"/>
      <c r="D7132" s="238" t="s">
        <v>252</v>
      </c>
      <c r="E7132" s="249" t="s">
        <v>39</v>
      </c>
      <c r="F7132" s="250" t="s">
        <v>6661</v>
      </c>
      <c r="G7132" s="248"/>
      <c r="H7132" s="251">
        <v>6.4500000000000002</v>
      </c>
      <c r="I7132" s="252"/>
      <c r="J7132" s="248"/>
      <c r="K7132" s="248"/>
      <c r="L7132" s="253"/>
      <c r="M7132" s="254"/>
      <c r="N7132" s="255"/>
      <c r="O7132" s="255"/>
      <c r="P7132" s="255"/>
      <c r="Q7132" s="255"/>
      <c r="R7132" s="255"/>
      <c r="S7132" s="255"/>
      <c r="T7132" s="256"/>
      <c r="U7132" s="14"/>
      <c r="V7132" s="14"/>
      <c r="W7132" s="14"/>
      <c r="X7132" s="14"/>
      <c r="Y7132" s="14"/>
      <c r="Z7132" s="14"/>
      <c r="AA7132" s="14"/>
      <c r="AB7132" s="14"/>
      <c r="AC7132" s="14"/>
      <c r="AD7132" s="14"/>
      <c r="AE7132" s="14"/>
      <c r="AT7132" s="257" t="s">
        <v>252</v>
      </c>
      <c r="AU7132" s="257" t="s">
        <v>93</v>
      </c>
      <c r="AV7132" s="14" t="s">
        <v>93</v>
      </c>
      <c r="AW7132" s="14" t="s">
        <v>46</v>
      </c>
      <c r="AX7132" s="14" t="s">
        <v>85</v>
      </c>
      <c r="AY7132" s="257" t="s">
        <v>241</v>
      </c>
    </row>
    <row r="7133" s="14" customFormat="1">
      <c r="A7133" s="14"/>
      <c r="B7133" s="247"/>
      <c r="C7133" s="248"/>
      <c r="D7133" s="238" t="s">
        <v>252</v>
      </c>
      <c r="E7133" s="249" t="s">
        <v>39</v>
      </c>
      <c r="F7133" s="250" t="s">
        <v>3548</v>
      </c>
      <c r="G7133" s="248"/>
      <c r="H7133" s="251">
        <v>16.73</v>
      </c>
      <c r="I7133" s="252"/>
      <c r="J7133" s="248"/>
      <c r="K7133" s="248"/>
      <c r="L7133" s="253"/>
      <c r="M7133" s="254"/>
      <c r="N7133" s="255"/>
      <c r="O7133" s="255"/>
      <c r="P7133" s="255"/>
      <c r="Q7133" s="255"/>
      <c r="R7133" s="255"/>
      <c r="S7133" s="255"/>
      <c r="T7133" s="256"/>
      <c r="U7133" s="14"/>
      <c r="V7133" s="14"/>
      <c r="W7133" s="14"/>
      <c r="X7133" s="14"/>
      <c r="Y7133" s="14"/>
      <c r="Z7133" s="14"/>
      <c r="AA7133" s="14"/>
      <c r="AB7133" s="14"/>
      <c r="AC7133" s="14"/>
      <c r="AD7133" s="14"/>
      <c r="AE7133" s="14"/>
      <c r="AT7133" s="257" t="s">
        <v>252</v>
      </c>
      <c r="AU7133" s="257" t="s">
        <v>93</v>
      </c>
      <c r="AV7133" s="14" t="s">
        <v>93</v>
      </c>
      <c r="AW7133" s="14" t="s">
        <v>46</v>
      </c>
      <c r="AX7133" s="14" t="s">
        <v>85</v>
      </c>
      <c r="AY7133" s="257" t="s">
        <v>241</v>
      </c>
    </row>
    <row r="7134" s="14" customFormat="1">
      <c r="A7134" s="14"/>
      <c r="B7134" s="247"/>
      <c r="C7134" s="248"/>
      <c r="D7134" s="238" t="s">
        <v>252</v>
      </c>
      <c r="E7134" s="249" t="s">
        <v>39</v>
      </c>
      <c r="F7134" s="250" t="s">
        <v>3589</v>
      </c>
      <c r="G7134" s="248"/>
      <c r="H7134" s="251">
        <v>30.760000000000002</v>
      </c>
      <c r="I7134" s="252"/>
      <c r="J7134" s="248"/>
      <c r="K7134" s="248"/>
      <c r="L7134" s="253"/>
      <c r="M7134" s="254"/>
      <c r="N7134" s="255"/>
      <c r="O7134" s="255"/>
      <c r="P7134" s="255"/>
      <c r="Q7134" s="255"/>
      <c r="R7134" s="255"/>
      <c r="S7134" s="255"/>
      <c r="T7134" s="256"/>
      <c r="U7134" s="14"/>
      <c r="V7134" s="14"/>
      <c r="W7134" s="14"/>
      <c r="X7134" s="14"/>
      <c r="Y7134" s="14"/>
      <c r="Z7134" s="14"/>
      <c r="AA7134" s="14"/>
      <c r="AB7134" s="14"/>
      <c r="AC7134" s="14"/>
      <c r="AD7134" s="14"/>
      <c r="AE7134" s="14"/>
      <c r="AT7134" s="257" t="s">
        <v>252</v>
      </c>
      <c r="AU7134" s="257" t="s">
        <v>93</v>
      </c>
      <c r="AV7134" s="14" t="s">
        <v>93</v>
      </c>
      <c r="AW7134" s="14" t="s">
        <v>46</v>
      </c>
      <c r="AX7134" s="14" t="s">
        <v>85</v>
      </c>
      <c r="AY7134" s="257" t="s">
        <v>241</v>
      </c>
    </row>
    <row r="7135" s="14" customFormat="1">
      <c r="A7135" s="14"/>
      <c r="B7135" s="247"/>
      <c r="C7135" s="248"/>
      <c r="D7135" s="238" t="s">
        <v>252</v>
      </c>
      <c r="E7135" s="249" t="s">
        <v>39</v>
      </c>
      <c r="F7135" s="250" t="s">
        <v>3590</v>
      </c>
      <c r="G7135" s="248"/>
      <c r="H7135" s="251">
        <v>8.8000000000000007</v>
      </c>
      <c r="I7135" s="252"/>
      <c r="J7135" s="248"/>
      <c r="K7135" s="248"/>
      <c r="L7135" s="253"/>
      <c r="M7135" s="254"/>
      <c r="N7135" s="255"/>
      <c r="O7135" s="255"/>
      <c r="P7135" s="255"/>
      <c r="Q7135" s="255"/>
      <c r="R7135" s="255"/>
      <c r="S7135" s="255"/>
      <c r="T7135" s="256"/>
      <c r="U7135" s="14"/>
      <c r="V7135" s="14"/>
      <c r="W7135" s="14"/>
      <c r="X7135" s="14"/>
      <c r="Y7135" s="14"/>
      <c r="Z7135" s="14"/>
      <c r="AA7135" s="14"/>
      <c r="AB7135" s="14"/>
      <c r="AC7135" s="14"/>
      <c r="AD7135" s="14"/>
      <c r="AE7135" s="14"/>
      <c r="AT7135" s="257" t="s">
        <v>252</v>
      </c>
      <c r="AU7135" s="257" t="s">
        <v>93</v>
      </c>
      <c r="AV7135" s="14" t="s">
        <v>93</v>
      </c>
      <c r="AW7135" s="14" t="s">
        <v>46</v>
      </c>
      <c r="AX7135" s="14" t="s">
        <v>85</v>
      </c>
      <c r="AY7135" s="257" t="s">
        <v>241</v>
      </c>
    </row>
    <row r="7136" s="14" customFormat="1">
      <c r="A7136" s="14"/>
      <c r="B7136" s="247"/>
      <c r="C7136" s="248"/>
      <c r="D7136" s="238" t="s">
        <v>252</v>
      </c>
      <c r="E7136" s="249" t="s">
        <v>39</v>
      </c>
      <c r="F7136" s="250" t="s">
        <v>3592</v>
      </c>
      <c r="G7136" s="248"/>
      <c r="H7136" s="251">
        <v>22.129999999999999</v>
      </c>
      <c r="I7136" s="252"/>
      <c r="J7136" s="248"/>
      <c r="K7136" s="248"/>
      <c r="L7136" s="253"/>
      <c r="M7136" s="254"/>
      <c r="N7136" s="255"/>
      <c r="O7136" s="255"/>
      <c r="P7136" s="255"/>
      <c r="Q7136" s="255"/>
      <c r="R7136" s="255"/>
      <c r="S7136" s="255"/>
      <c r="T7136" s="256"/>
      <c r="U7136" s="14"/>
      <c r="V7136" s="14"/>
      <c r="W7136" s="14"/>
      <c r="X7136" s="14"/>
      <c r="Y7136" s="14"/>
      <c r="Z7136" s="14"/>
      <c r="AA7136" s="14"/>
      <c r="AB7136" s="14"/>
      <c r="AC7136" s="14"/>
      <c r="AD7136" s="14"/>
      <c r="AE7136" s="14"/>
      <c r="AT7136" s="257" t="s">
        <v>252</v>
      </c>
      <c r="AU7136" s="257" t="s">
        <v>93</v>
      </c>
      <c r="AV7136" s="14" t="s">
        <v>93</v>
      </c>
      <c r="AW7136" s="14" t="s">
        <v>46</v>
      </c>
      <c r="AX7136" s="14" t="s">
        <v>85</v>
      </c>
      <c r="AY7136" s="257" t="s">
        <v>241</v>
      </c>
    </row>
    <row r="7137" s="14" customFormat="1">
      <c r="A7137" s="14"/>
      <c r="B7137" s="247"/>
      <c r="C7137" s="248"/>
      <c r="D7137" s="238" t="s">
        <v>252</v>
      </c>
      <c r="E7137" s="249" t="s">
        <v>39</v>
      </c>
      <c r="F7137" s="250" t="s">
        <v>3594</v>
      </c>
      <c r="G7137" s="248"/>
      <c r="H7137" s="251">
        <v>8.1300000000000008</v>
      </c>
      <c r="I7137" s="252"/>
      <c r="J7137" s="248"/>
      <c r="K7137" s="248"/>
      <c r="L7137" s="253"/>
      <c r="M7137" s="254"/>
      <c r="N7137" s="255"/>
      <c r="O7137" s="255"/>
      <c r="P7137" s="255"/>
      <c r="Q7137" s="255"/>
      <c r="R7137" s="255"/>
      <c r="S7137" s="255"/>
      <c r="T7137" s="256"/>
      <c r="U7137" s="14"/>
      <c r="V7137" s="14"/>
      <c r="W7137" s="14"/>
      <c r="X7137" s="14"/>
      <c r="Y7137" s="14"/>
      <c r="Z7137" s="14"/>
      <c r="AA7137" s="14"/>
      <c r="AB7137" s="14"/>
      <c r="AC7137" s="14"/>
      <c r="AD7137" s="14"/>
      <c r="AE7137" s="14"/>
      <c r="AT7137" s="257" t="s">
        <v>252</v>
      </c>
      <c r="AU7137" s="257" t="s">
        <v>93</v>
      </c>
      <c r="AV7137" s="14" t="s">
        <v>93</v>
      </c>
      <c r="AW7137" s="14" t="s">
        <v>46</v>
      </c>
      <c r="AX7137" s="14" t="s">
        <v>85</v>
      </c>
      <c r="AY7137" s="257" t="s">
        <v>241</v>
      </c>
    </row>
    <row r="7138" s="14" customFormat="1">
      <c r="A7138" s="14"/>
      <c r="B7138" s="247"/>
      <c r="C7138" s="248"/>
      <c r="D7138" s="238" t="s">
        <v>252</v>
      </c>
      <c r="E7138" s="249" t="s">
        <v>39</v>
      </c>
      <c r="F7138" s="250" t="s">
        <v>3595</v>
      </c>
      <c r="G7138" s="248"/>
      <c r="H7138" s="251">
        <v>3.2200000000000002</v>
      </c>
      <c r="I7138" s="252"/>
      <c r="J7138" s="248"/>
      <c r="K7138" s="248"/>
      <c r="L7138" s="253"/>
      <c r="M7138" s="254"/>
      <c r="N7138" s="255"/>
      <c r="O7138" s="255"/>
      <c r="P7138" s="255"/>
      <c r="Q7138" s="255"/>
      <c r="R7138" s="255"/>
      <c r="S7138" s="255"/>
      <c r="T7138" s="256"/>
      <c r="U7138" s="14"/>
      <c r="V7138" s="14"/>
      <c r="W7138" s="14"/>
      <c r="X7138" s="14"/>
      <c r="Y7138" s="14"/>
      <c r="Z7138" s="14"/>
      <c r="AA7138" s="14"/>
      <c r="AB7138" s="14"/>
      <c r="AC7138" s="14"/>
      <c r="AD7138" s="14"/>
      <c r="AE7138" s="14"/>
      <c r="AT7138" s="257" t="s">
        <v>252</v>
      </c>
      <c r="AU7138" s="257" t="s">
        <v>93</v>
      </c>
      <c r="AV7138" s="14" t="s">
        <v>93</v>
      </c>
      <c r="AW7138" s="14" t="s">
        <v>46</v>
      </c>
      <c r="AX7138" s="14" t="s">
        <v>85</v>
      </c>
      <c r="AY7138" s="257" t="s">
        <v>241</v>
      </c>
    </row>
    <row r="7139" s="15" customFormat="1">
      <c r="A7139" s="15"/>
      <c r="B7139" s="258"/>
      <c r="C7139" s="259"/>
      <c r="D7139" s="238" t="s">
        <v>252</v>
      </c>
      <c r="E7139" s="260" t="s">
        <v>39</v>
      </c>
      <c r="F7139" s="261" t="s">
        <v>274</v>
      </c>
      <c r="G7139" s="259"/>
      <c r="H7139" s="262">
        <v>204.31</v>
      </c>
      <c r="I7139" s="263"/>
      <c r="J7139" s="259"/>
      <c r="K7139" s="259"/>
      <c r="L7139" s="264"/>
      <c r="M7139" s="265"/>
      <c r="N7139" s="266"/>
      <c r="O7139" s="266"/>
      <c r="P7139" s="266"/>
      <c r="Q7139" s="266"/>
      <c r="R7139" s="266"/>
      <c r="S7139" s="266"/>
      <c r="T7139" s="267"/>
      <c r="U7139" s="15"/>
      <c r="V7139" s="15"/>
      <c r="W7139" s="15"/>
      <c r="X7139" s="15"/>
      <c r="Y7139" s="15"/>
      <c r="Z7139" s="15"/>
      <c r="AA7139" s="15"/>
      <c r="AB7139" s="15"/>
      <c r="AC7139" s="15"/>
      <c r="AD7139" s="15"/>
      <c r="AE7139" s="15"/>
      <c r="AT7139" s="268" t="s">
        <v>252</v>
      </c>
      <c r="AU7139" s="268" t="s">
        <v>93</v>
      </c>
      <c r="AV7139" s="15" t="s">
        <v>248</v>
      </c>
      <c r="AW7139" s="15" t="s">
        <v>46</v>
      </c>
      <c r="AX7139" s="15" t="s">
        <v>23</v>
      </c>
      <c r="AY7139" s="268" t="s">
        <v>241</v>
      </c>
    </row>
    <row r="7140" s="2" customFormat="1" ht="16.5" customHeight="1">
      <c r="A7140" s="42"/>
      <c r="B7140" s="43"/>
      <c r="C7140" s="218" t="s">
        <v>6662</v>
      </c>
      <c r="D7140" s="218" t="s">
        <v>243</v>
      </c>
      <c r="E7140" s="219" t="s">
        <v>6663</v>
      </c>
      <c r="F7140" s="220" t="s">
        <v>6664</v>
      </c>
      <c r="G7140" s="221" t="s">
        <v>145</v>
      </c>
      <c r="H7140" s="222">
        <v>26.292999999999999</v>
      </c>
      <c r="I7140" s="223"/>
      <c r="J7140" s="224">
        <f>ROUND(I7140*H7140,2)</f>
        <v>0</v>
      </c>
      <c r="K7140" s="220" t="s">
        <v>247</v>
      </c>
      <c r="L7140" s="48"/>
      <c r="M7140" s="225" t="s">
        <v>39</v>
      </c>
      <c r="N7140" s="226" t="s">
        <v>56</v>
      </c>
      <c r="O7140" s="88"/>
      <c r="P7140" s="227">
        <f>O7140*H7140</f>
        <v>0</v>
      </c>
      <c r="Q7140" s="227">
        <v>0</v>
      </c>
      <c r="R7140" s="227">
        <f>Q7140*H7140</f>
        <v>0</v>
      </c>
      <c r="S7140" s="227">
        <v>0</v>
      </c>
      <c r="T7140" s="228">
        <f>S7140*H7140</f>
        <v>0</v>
      </c>
      <c r="U7140" s="42"/>
      <c r="V7140" s="42"/>
      <c r="W7140" s="42"/>
      <c r="X7140" s="42"/>
      <c r="Y7140" s="42"/>
      <c r="Z7140" s="42"/>
      <c r="AA7140" s="42"/>
      <c r="AB7140" s="42"/>
      <c r="AC7140" s="42"/>
      <c r="AD7140" s="42"/>
      <c r="AE7140" s="42"/>
      <c r="AR7140" s="229" t="s">
        <v>462</v>
      </c>
      <c r="AT7140" s="229" t="s">
        <v>243</v>
      </c>
      <c r="AU7140" s="229" t="s">
        <v>93</v>
      </c>
      <c r="AY7140" s="20" t="s">
        <v>241</v>
      </c>
      <c r="BE7140" s="230">
        <f>IF(N7140="základní",J7140,0)</f>
        <v>0</v>
      </c>
      <c r="BF7140" s="230">
        <f>IF(N7140="snížená",J7140,0)</f>
        <v>0</v>
      </c>
      <c r="BG7140" s="230">
        <f>IF(N7140="zákl. přenesená",J7140,0)</f>
        <v>0</v>
      </c>
      <c r="BH7140" s="230">
        <f>IF(N7140="sníž. přenesená",J7140,0)</f>
        <v>0</v>
      </c>
      <c r="BI7140" s="230">
        <f>IF(N7140="nulová",J7140,0)</f>
        <v>0</v>
      </c>
      <c r="BJ7140" s="20" t="s">
        <v>23</v>
      </c>
      <c r="BK7140" s="230">
        <f>ROUND(I7140*H7140,2)</f>
        <v>0</v>
      </c>
      <c r="BL7140" s="20" t="s">
        <v>462</v>
      </c>
      <c r="BM7140" s="229" t="s">
        <v>6665</v>
      </c>
    </row>
    <row r="7141" s="2" customFormat="1">
      <c r="A7141" s="42"/>
      <c r="B7141" s="43"/>
      <c r="C7141" s="44"/>
      <c r="D7141" s="231" t="s">
        <v>250</v>
      </c>
      <c r="E7141" s="44"/>
      <c r="F7141" s="232" t="s">
        <v>6666</v>
      </c>
      <c r="G7141" s="44"/>
      <c r="H7141" s="44"/>
      <c r="I7141" s="233"/>
      <c r="J7141" s="44"/>
      <c r="K7141" s="44"/>
      <c r="L7141" s="48"/>
      <c r="M7141" s="234"/>
      <c r="N7141" s="235"/>
      <c r="O7141" s="88"/>
      <c r="P7141" s="88"/>
      <c r="Q7141" s="88"/>
      <c r="R7141" s="88"/>
      <c r="S7141" s="88"/>
      <c r="T7141" s="89"/>
      <c r="U7141" s="42"/>
      <c r="V7141" s="42"/>
      <c r="W7141" s="42"/>
      <c r="X7141" s="42"/>
      <c r="Y7141" s="42"/>
      <c r="Z7141" s="42"/>
      <c r="AA7141" s="42"/>
      <c r="AB7141" s="42"/>
      <c r="AC7141" s="42"/>
      <c r="AD7141" s="42"/>
      <c r="AE7141" s="42"/>
      <c r="AT7141" s="20" t="s">
        <v>250</v>
      </c>
      <c r="AU7141" s="20" t="s">
        <v>93</v>
      </c>
    </row>
    <row r="7142" s="13" customFormat="1">
      <c r="A7142" s="13"/>
      <c r="B7142" s="236"/>
      <c r="C7142" s="237"/>
      <c r="D7142" s="238" t="s">
        <v>252</v>
      </c>
      <c r="E7142" s="239" t="s">
        <v>39</v>
      </c>
      <c r="F7142" s="240" t="s">
        <v>6255</v>
      </c>
      <c r="G7142" s="237"/>
      <c r="H7142" s="239" t="s">
        <v>39</v>
      </c>
      <c r="I7142" s="241"/>
      <c r="J7142" s="237"/>
      <c r="K7142" s="237"/>
      <c r="L7142" s="242"/>
      <c r="M7142" s="243"/>
      <c r="N7142" s="244"/>
      <c r="O7142" s="244"/>
      <c r="P7142" s="244"/>
      <c r="Q7142" s="244"/>
      <c r="R7142" s="244"/>
      <c r="S7142" s="244"/>
      <c r="T7142" s="245"/>
      <c r="U7142" s="13"/>
      <c r="V7142" s="13"/>
      <c r="W7142" s="13"/>
      <c r="X7142" s="13"/>
      <c r="Y7142" s="13"/>
      <c r="Z7142" s="13"/>
      <c r="AA7142" s="13"/>
      <c r="AB7142" s="13"/>
      <c r="AC7142" s="13"/>
      <c r="AD7142" s="13"/>
      <c r="AE7142" s="13"/>
      <c r="AT7142" s="246" t="s">
        <v>252</v>
      </c>
      <c r="AU7142" s="246" t="s">
        <v>93</v>
      </c>
      <c r="AV7142" s="13" t="s">
        <v>23</v>
      </c>
      <c r="AW7142" s="13" t="s">
        <v>46</v>
      </c>
      <c r="AX7142" s="13" t="s">
        <v>85</v>
      </c>
      <c r="AY7142" s="246" t="s">
        <v>241</v>
      </c>
    </row>
    <row r="7143" s="13" customFormat="1">
      <c r="A7143" s="13"/>
      <c r="B7143" s="236"/>
      <c r="C7143" s="237"/>
      <c r="D7143" s="238" t="s">
        <v>252</v>
      </c>
      <c r="E7143" s="239" t="s">
        <v>39</v>
      </c>
      <c r="F7143" s="240" t="s">
        <v>6627</v>
      </c>
      <c r="G7143" s="237"/>
      <c r="H7143" s="239" t="s">
        <v>39</v>
      </c>
      <c r="I7143" s="241"/>
      <c r="J7143" s="237"/>
      <c r="K7143" s="237"/>
      <c r="L7143" s="242"/>
      <c r="M7143" s="243"/>
      <c r="N7143" s="244"/>
      <c r="O7143" s="244"/>
      <c r="P7143" s="244"/>
      <c r="Q7143" s="244"/>
      <c r="R7143" s="244"/>
      <c r="S7143" s="244"/>
      <c r="T7143" s="245"/>
      <c r="U7143" s="13"/>
      <c r="V7143" s="13"/>
      <c r="W7143" s="13"/>
      <c r="X7143" s="13"/>
      <c r="Y7143" s="13"/>
      <c r="Z7143" s="13"/>
      <c r="AA7143" s="13"/>
      <c r="AB7143" s="13"/>
      <c r="AC7143" s="13"/>
      <c r="AD7143" s="13"/>
      <c r="AE7143" s="13"/>
      <c r="AT7143" s="246" t="s">
        <v>252</v>
      </c>
      <c r="AU7143" s="246" t="s">
        <v>93</v>
      </c>
      <c r="AV7143" s="13" t="s">
        <v>23</v>
      </c>
      <c r="AW7143" s="13" t="s">
        <v>46</v>
      </c>
      <c r="AX7143" s="13" t="s">
        <v>85</v>
      </c>
      <c r="AY7143" s="246" t="s">
        <v>241</v>
      </c>
    </row>
    <row r="7144" s="14" customFormat="1">
      <c r="A7144" s="14"/>
      <c r="B7144" s="247"/>
      <c r="C7144" s="248"/>
      <c r="D7144" s="238" t="s">
        <v>252</v>
      </c>
      <c r="E7144" s="249" t="s">
        <v>39</v>
      </c>
      <c r="F7144" s="250" t="s">
        <v>6667</v>
      </c>
      <c r="G7144" s="248"/>
      <c r="H7144" s="251">
        <v>19.007999999999999</v>
      </c>
      <c r="I7144" s="252"/>
      <c r="J7144" s="248"/>
      <c r="K7144" s="248"/>
      <c r="L7144" s="253"/>
      <c r="M7144" s="254"/>
      <c r="N7144" s="255"/>
      <c r="O7144" s="255"/>
      <c r="P7144" s="255"/>
      <c r="Q7144" s="255"/>
      <c r="R7144" s="255"/>
      <c r="S7144" s="255"/>
      <c r="T7144" s="256"/>
      <c r="U7144" s="14"/>
      <c r="V7144" s="14"/>
      <c r="W7144" s="14"/>
      <c r="X7144" s="14"/>
      <c r="Y7144" s="14"/>
      <c r="Z7144" s="14"/>
      <c r="AA7144" s="14"/>
      <c r="AB7144" s="14"/>
      <c r="AC7144" s="14"/>
      <c r="AD7144" s="14"/>
      <c r="AE7144" s="14"/>
      <c r="AT7144" s="257" t="s">
        <v>252</v>
      </c>
      <c r="AU7144" s="257" t="s">
        <v>93</v>
      </c>
      <c r="AV7144" s="14" t="s">
        <v>93</v>
      </c>
      <c r="AW7144" s="14" t="s">
        <v>46</v>
      </c>
      <c r="AX7144" s="14" t="s">
        <v>85</v>
      </c>
      <c r="AY7144" s="257" t="s">
        <v>241</v>
      </c>
    </row>
    <row r="7145" s="13" customFormat="1">
      <c r="A7145" s="13"/>
      <c r="B7145" s="236"/>
      <c r="C7145" s="237"/>
      <c r="D7145" s="238" t="s">
        <v>252</v>
      </c>
      <c r="E7145" s="239" t="s">
        <v>39</v>
      </c>
      <c r="F7145" s="240" t="s">
        <v>6629</v>
      </c>
      <c r="G7145" s="237"/>
      <c r="H7145" s="239" t="s">
        <v>39</v>
      </c>
      <c r="I7145" s="241"/>
      <c r="J7145" s="237"/>
      <c r="K7145" s="237"/>
      <c r="L7145" s="242"/>
      <c r="M7145" s="243"/>
      <c r="N7145" s="244"/>
      <c r="O7145" s="244"/>
      <c r="P7145" s="244"/>
      <c r="Q7145" s="244"/>
      <c r="R7145" s="244"/>
      <c r="S7145" s="244"/>
      <c r="T7145" s="245"/>
      <c r="U7145" s="13"/>
      <c r="V7145" s="13"/>
      <c r="W7145" s="13"/>
      <c r="X7145" s="13"/>
      <c r="Y7145" s="13"/>
      <c r="Z7145" s="13"/>
      <c r="AA7145" s="13"/>
      <c r="AB7145" s="13"/>
      <c r="AC7145" s="13"/>
      <c r="AD7145" s="13"/>
      <c r="AE7145" s="13"/>
      <c r="AT7145" s="246" t="s">
        <v>252</v>
      </c>
      <c r="AU7145" s="246" t="s">
        <v>93</v>
      </c>
      <c r="AV7145" s="13" t="s">
        <v>23</v>
      </c>
      <c r="AW7145" s="13" t="s">
        <v>46</v>
      </c>
      <c r="AX7145" s="13" t="s">
        <v>85</v>
      </c>
      <c r="AY7145" s="246" t="s">
        <v>241</v>
      </c>
    </row>
    <row r="7146" s="14" customFormat="1">
      <c r="A7146" s="14"/>
      <c r="B7146" s="247"/>
      <c r="C7146" s="248"/>
      <c r="D7146" s="238" t="s">
        <v>252</v>
      </c>
      <c r="E7146" s="249" t="s">
        <v>39</v>
      </c>
      <c r="F7146" s="250" t="s">
        <v>6668</v>
      </c>
      <c r="G7146" s="248"/>
      <c r="H7146" s="251">
        <v>2.5859999999999999</v>
      </c>
      <c r="I7146" s="252"/>
      <c r="J7146" s="248"/>
      <c r="K7146" s="248"/>
      <c r="L7146" s="253"/>
      <c r="M7146" s="254"/>
      <c r="N7146" s="255"/>
      <c r="O7146" s="255"/>
      <c r="P7146" s="255"/>
      <c r="Q7146" s="255"/>
      <c r="R7146" s="255"/>
      <c r="S7146" s="255"/>
      <c r="T7146" s="256"/>
      <c r="U7146" s="14"/>
      <c r="V7146" s="14"/>
      <c r="W7146" s="14"/>
      <c r="X7146" s="14"/>
      <c r="Y7146" s="14"/>
      <c r="Z7146" s="14"/>
      <c r="AA7146" s="14"/>
      <c r="AB7146" s="14"/>
      <c r="AC7146" s="14"/>
      <c r="AD7146" s="14"/>
      <c r="AE7146" s="14"/>
      <c r="AT7146" s="257" t="s">
        <v>252</v>
      </c>
      <c r="AU7146" s="257" t="s">
        <v>93</v>
      </c>
      <c r="AV7146" s="14" t="s">
        <v>93</v>
      </c>
      <c r="AW7146" s="14" t="s">
        <v>46</v>
      </c>
      <c r="AX7146" s="14" t="s">
        <v>85</v>
      </c>
      <c r="AY7146" s="257" t="s">
        <v>241</v>
      </c>
    </row>
    <row r="7147" s="14" customFormat="1">
      <c r="A7147" s="14"/>
      <c r="B7147" s="247"/>
      <c r="C7147" s="248"/>
      <c r="D7147" s="238" t="s">
        <v>252</v>
      </c>
      <c r="E7147" s="249" t="s">
        <v>39</v>
      </c>
      <c r="F7147" s="250" t="s">
        <v>6669</v>
      </c>
      <c r="G7147" s="248"/>
      <c r="H7147" s="251">
        <v>2.722</v>
      </c>
      <c r="I7147" s="252"/>
      <c r="J7147" s="248"/>
      <c r="K7147" s="248"/>
      <c r="L7147" s="253"/>
      <c r="M7147" s="254"/>
      <c r="N7147" s="255"/>
      <c r="O7147" s="255"/>
      <c r="P7147" s="255"/>
      <c r="Q7147" s="255"/>
      <c r="R7147" s="255"/>
      <c r="S7147" s="255"/>
      <c r="T7147" s="256"/>
      <c r="U7147" s="14"/>
      <c r="V7147" s="14"/>
      <c r="W7147" s="14"/>
      <c r="X7147" s="14"/>
      <c r="Y7147" s="14"/>
      <c r="Z7147" s="14"/>
      <c r="AA7147" s="14"/>
      <c r="AB7147" s="14"/>
      <c r="AC7147" s="14"/>
      <c r="AD7147" s="14"/>
      <c r="AE7147" s="14"/>
      <c r="AT7147" s="257" t="s">
        <v>252</v>
      </c>
      <c r="AU7147" s="257" t="s">
        <v>93</v>
      </c>
      <c r="AV7147" s="14" t="s">
        <v>93</v>
      </c>
      <c r="AW7147" s="14" t="s">
        <v>46</v>
      </c>
      <c r="AX7147" s="14" t="s">
        <v>85</v>
      </c>
      <c r="AY7147" s="257" t="s">
        <v>241</v>
      </c>
    </row>
    <row r="7148" s="13" customFormat="1">
      <c r="A7148" s="13"/>
      <c r="B7148" s="236"/>
      <c r="C7148" s="237"/>
      <c r="D7148" s="238" t="s">
        <v>252</v>
      </c>
      <c r="E7148" s="239" t="s">
        <v>39</v>
      </c>
      <c r="F7148" s="240" t="s">
        <v>6632</v>
      </c>
      <c r="G7148" s="237"/>
      <c r="H7148" s="239" t="s">
        <v>39</v>
      </c>
      <c r="I7148" s="241"/>
      <c r="J7148" s="237"/>
      <c r="K7148" s="237"/>
      <c r="L7148" s="242"/>
      <c r="M7148" s="243"/>
      <c r="N7148" s="244"/>
      <c r="O7148" s="244"/>
      <c r="P7148" s="244"/>
      <c r="Q7148" s="244"/>
      <c r="R7148" s="244"/>
      <c r="S7148" s="244"/>
      <c r="T7148" s="245"/>
      <c r="U7148" s="13"/>
      <c r="V7148" s="13"/>
      <c r="W7148" s="13"/>
      <c r="X7148" s="13"/>
      <c r="Y7148" s="13"/>
      <c r="Z7148" s="13"/>
      <c r="AA7148" s="13"/>
      <c r="AB7148" s="13"/>
      <c r="AC7148" s="13"/>
      <c r="AD7148" s="13"/>
      <c r="AE7148" s="13"/>
      <c r="AT7148" s="246" t="s">
        <v>252</v>
      </c>
      <c r="AU7148" s="246" t="s">
        <v>93</v>
      </c>
      <c r="AV7148" s="13" t="s">
        <v>23</v>
      </c>
      <c r="AW7148" s="13" t="s">
        <v>46</v>
      </c>
      <c r="AX7148" s="13" t="s">
        <v>85</v>
      </c>
      <c r="AY7148" s="246" t="s">
        <v>241</v>
      </c>
    </row>
    <row r="7149" s="14" customFormat="1">
      <c r="A7149" s="14"/>
      <c r="B7149" s="247"/>
      <c r="C7149" s="248"/>
      <c r="D7149" s="238" t="s">
        <v>252</v>
      </c>
      <c r="E7149" s="249" t="s">
        <v>39</v>
      </c>
      <c r="F7149" s="250" t="s">
        <v>6670</v>
      </c>
      <c r="G7149" s="248"/>
      <c r="H7149" s="251">
        <v>1.9770000000000001</v>
      </c>
      <c r="I7149" s="252"/>
      <c r="J7149" s="248"/>
      <c r="K7149" s="248"/>
      <c r="L7149" s="253"/>
      <c r="M7149" s="254"/>
      <c r="N7149" s="255"/>
      <c r="O7149" s="255"/>
      <c r="P7149" s="255"/>
      <c r="Q7149" s="255"/>
      <c r="R7149" s="255"/>
      <c r="S7149" s="255"/>
      <c r="T7149" s="256"/>
      <c r="U7149" s="14"/>
      <c r="V7149" s="14"/>
      <c r="W7149" s="14"/>
      <c r="X7149" s="14"/>
      <c r="Y7149" s="14"/>
      <c r="Z7149" s="14"/>
      <c r="AA7149" s="14"/>
      <c r="AB7149" s="14"/>
      <c r="AC7149" s="14"/>
      <c r="AD7149" s="14"/>
      <c r="AE7149" s="14"/>
      <c r="AT7149" s="257" t="s">
        <v>252</v>
      </c>
      <c r="AU7149" s="257" t="s">
        <v>93</v>
      </c>
      <c r="AV7149" s="14" t="s">
        <v>93</v>
      </c>
      <c r="AW7149" s="14" t="s">
        <v>46</v>
      </c>
      <c r="AX7149" s="14" t="s">
        <v>85</v>
      </c>
      <c r="AY7149" s="257" t="s">
        <v>241</v>
      </c>
    </row>
    <row r="7150" s="15" customFormat="1">
      <c r="A7150" s="15"/>
      <c r="B7150" s="258"/>
      <c r="C7150" s="259"/>
      <c r="D7150" s="238" t="s">
        <v>252</v>
      </c>
      <c r="E7150" s="260" t="s">
        <v>39</v>
      </c>
      <c r="F7150" s="261" t="s">
        <v>274</v>
      </c>
      <c r="G7150" s="259"/>
      <c r="H7150" s="262">
        <v>26.292999999999999</v>
      </c>
      <c r="I7150" s="263"/>
      <c r="J7150" s="259"/>
      <c r="K7150" s="259"/>
      <c r="L7150" s="264"/>
      <c r="M7150" s="265"/>
      <c r="N7150" s="266"/>
      <c r="O7150" s="266"/>
      <c r="P7150" s="266"/>
      <c r="Q7150" s="266"/>
      <c r="R7150" s="266"/>
      <c r="S7150" s="266"/>
      <c r="T7150" s="267"/>
      <c r="U7150" s="15"/>
      <c r="V7150" s="15"/>
      <c r="W7150" s="15"/>
      <c r="X7150" s="15"/>
      <c r="Y7150" s="15"/>
      <c r="Z7150" s="15"/>
      <c r="AA7150" s="15"/>
      <c r="AB7150" s="15"/>
      <c r="AC7150" s="15"/>
      <c r="AD7150" s="15"/>
      <c r="AE7150" s="15"/>
      <c r="AT7150" s="268" t="s">
        <v>252</v>
      </c>
      <c r="AU7150" s="268" t="s">
        <v>93</v>
      </c>
      <c r="AV7150" s="15" t="s">
        <v>248</v>
      </c>
      <c r="AW7150" s="15" t="s">
        <v>46</v>
      </c>
      <c r="AX7150" s="15" t="s">
        <v>23</v>
      </c>
      <c r="AY7150" s="268" t="s">
        <v>241</v>
      </c>
    </row>
    <row r="7151" s="2" customFormat="1" ht="24.15" customHeight="1">
      <c r="A7151" s="42"/>
      <c r="B7151" s="43"/>
      <c r="C7151" s="218" t="s">
        <v>6671</v>
      </c>
      <c r="D7151" s="218" t="s">
        <v>243</v>
      </c>
      <c r="E7151" s="219" t="s">
        <v>6672</v>
      </c>
      <c r="F7151" s="220" t="s">
        <v>6673</v>
      </c>
      <c r="G7151" s="221" t="s">
        <v>515</v>
      </c>
      <c r="H7151" s="222">
        <v>35.799999999999997</v>
      </c>
      <c r="I7151" s="223"/>
      <c r="J7151" s="224">
        <f>ROUND(I7151*H7151,2)</f>
        <v>0</v>
      </c>
      <c r="K7151" s="220" t="s">
        <v>247</v>
      </c>
      <c r="L7151" s="48"/>
      <c r="M7151" s="225" t="s">
        <v>39</v>
      </c>
      <c r="N7151" s="226" t="s">
        <v>56</v>
      </c>
      <c r="O7151" s="88"/>
      <c r="P7151" s="227">
        <f>O7151*H7151</f>
        <v>0</v>
      </c>
      <c r="Q7151" s="227">
        <v>0.00020000000000000001</v>
      </c>
      <c r="R7151" s="227">
        <f>Q7151*H7151</f>
        <v>0.0071599999999999997</v>
      </c>
      <c r="S7151" s="227">
        <v>0</v>
      </c>
      <c r="T7151" s="228">
        <f>S7151*H7151</f>
        <v>0</v>
      </c>
      <c r="U7151" s="42"/>
      <c r="V7151" s="42"/>
      <c r="W7151" s="42"/>
      <c r="X7151" s="42"/>
      <c r="Y7151" s="42"/>
      <c r="Z7151" s="42"/>
      <c r="AA7151" s="42"/>
      <c r="AB7151" s="42"/>
      <c r="AC7151" s="42"/>
      <c r="AD7151" s="42"/>
      <c r="AE7151" s="42"/>
      <c r="AR7151" s="229" t="s">
        <v>462</v>
      </c>
      <c r="AT7151" s="229" t="s">
        <v>243</v>
      </c>
      <c r="AU7151" s="229" t="s">
        <v>93</v>
      </c>
      <c r="AY7151" s="20" t="s">
        <v>241</v>
      </c>
      <c r="BE7151" s="230">
        <f>IF(N7151="základní",J7151,0)</f>
        <v>0</v>
      </c>
      <c r="BF7151" s="230">
        <f>IF(N7151="snížená",J7151,0)</f>
        <v>0</v>
      </c>
      <c r="BG7151" s="230">
        <f>IF(N7151="zákl. přenesená",J7151,0)</f>
        <v>0</v>
      </c>
      <c r="BH7151" s="230">
        <f>IF(N7151="sníž. přenesená",J7151,0)</f>
        <v>0</v>
      </c>
      <c r="BI7151" s="230">
        <f>IF(N7151="nulová",J7151,0)</f>
        <v>0</v>
      </c>
      <c r="BJ7151" s="20" t="s">
        <v>23</v>
      </c>
      <c r="BK7151" s="230">
        <f>ROUND(I7151*H7151,2)</f>
        <v>0</v>
      </c>
      <c r="BL7151" s="20" t="s">
        <v>462</v>
      </c>
      <c r="BM7151" s="229" t="s">
        <v>6674</v>
      </c>
    </row>
    <row r="7152" s="2" customFormat="1">
      <c r="A7152" s="42"/>
      <c r="B7152" s="43"/>
      <c r="C7152" s="44"/>
      <c r="D7152" s="231" t="s">
        <v>250</v>
      </c>
      <c r="E7152" s="44"/>
      <c r="F7152" s="232" t="s">
        <v>6675</v>
      </c>
      <c r="G7152" s="44"/>
      <c r="H7152" s="44"/>
      <c r="I7152" s="233"/>
      <c r="J7152" s="44"/>
      <c r="K7152" s="44"/>
      <c r="L7152" s="48"/>
      <c r="M7152" s="234"/>
      <c r="N7152" s="235"/>
      <c r="O7152" s="88"/>
      <c r="P7152" s="88"/>
      <c r="Q7152" s="88"/>
      <c r="R7152" s="88"/>
      <c r="S7152" s="88"/>
      <c r="T7152" s="89"/>
      <c r="U7152" s="42"/>
      <c r="V7152" s="42"/>
      <c r="W7152" s="42"/>
      <c r="X7152" s="42"/>
      <c r="Y7152" s="42"/>
      <c r="Z7152" s="42"/>
      <c r="AA7152" s="42"/>
      <c r="AB7152" s="42"/>
      <c r="AC7152" s="42"/>
      <c r="AD7152" s="42"/>
      <c r="AE7152" s="42"/>
      <c r="AT7152" s="20" t="s">
        <v>250</v>
      </c>
      <c r="AU7152" s="20" t="s">
        <v>93</v>
      </c>
    </row>
    <row r="7153" s="13" customFormat="1">
      <c r="A7153" s="13"/>
      <c r="B7153" s="236"/>
      <c r="C7153" s="237"/>
      <c r="D7153" s="238" t="s">
        <v>252</v>
      </c>
      <c r="E7153" s="239" t="s">
        <v>39</v>
      </c>
      <c r="F7153" s="240" t="s">
        <v>2852</v>
      </c>
      <c r="G7153" s="237"/>
      <c r="H7153" s="239" t="s">
        <v>39</v>
      </c>
      <c r="I7153" s="241"/>
      <c r="J7153" s="237"/>
      <c r="K7153" s="237"/>
      <c r="L7153" s="242"/>
      <c r="M7153" s="243"/>
      <c r="N7153" s="244"/>
      <c r="O7153" s="244"/>
      <c r="P7153" s="244"/>
      <c r="Q7153" s="244"/>
      <c r="R7153" s="244"/>
      <c r="S7153" s="244"/>
      <c r="T7153" s="245"/>
      <c r="U7153" s="13"/>
      <c r="V7153" s="13"/>
      <c r="W7153" s="13"/>
      <c r="X7153" s="13"/>
      <c r="Y7153" s="13"/>
      <c r="Z7153" s="13"/>
      <c r="AA7153" s="13"/>
      <c r="AB7153" s="13"/>
      <c r="AC7153" s="13"/>
      <c r="AD7153" s="13"/>
      <c r="AE7153" s="13"/>
      <c r="AT7153" s="246" t="s">
        <v>252</v>
      </c>
      <c r="AU7153" s="246" t="s">
        <v>93</v>
      </c>
      <c r="AV7153" s="13" t="s">
        <v>23</v>
      </c>
      <c r="AW7153" s="13" t="s">
        <v>46</v>
      </c>
      <c r="AX7153" s="13" t="s">
        <v>85</v>
      </c>
      <c r="AY7153" s="246" t="s">
        <v>241</v>
      </c>
    </row>
    <row r="7154" s="14" customFormat="1">
      <c r="A7154" s="14"/>
      <c r="B7154" s="247"/>
      <c r="C7154" s="248"/>
      <c r="D7154" s="238" t="s">
        <v>252</v>
      </c>
      <c r="E7154" s="249" t="s">
        <v>39</v>
      </c>
      <c r="F7154" s="250" t="s">
        <v>6676</v>
      </c>
      <c r="G7154" s="248"/>
      <c r="H7154" s="251">
        <v>6.2999999999999998</v>
      </c>
      <c r="I7154" s="252"/>
      <c r="J7154" s="248"/>
      <c r="K7154" s="248"/>
      <c r="L7154" s="253"/>
      <c r="M7154" s="254"/>
      <c r="N7154" s="255"/>
      <c r="O7154" s="255"/>
      <c r="P7154" s="255"/>
      <c r="Q7154" s="255"/>
      <c r="R7154" s="255"/>
      <c r="S7154" s="255"/>
      <c r="T7154" s="256"/>
      <c r="U7154" s="14"/>
      <c r="V7154" s="14"/>
      <c r="W7154" s="14"/>
      <c r="X7154" s="14"/>
      <c r="Y7154" s="14"/>
      <c r="Z7154" s="14"/>
      <c r="AA7154" s="14"/>
      <c r="AB7154" s="14"/>
      <c r="AC7154" s="14"/>
      <c r="AD7154" s="14"/>
      <c r="AE7154" s="14"/>
      <c r="AT7154" s="257" t="s">
        <v>252</v>
      </c>
      <c r="AU7154" s="257" t="s">
        <v>93</v>
      </c>
      <c r="AV7154" s="14" t="s">
        <v>93</v>
      </c>
      <c r="AW7154" s="14" t="s">
        <v>46</v>
      </c>
      <c r="AX7154" s="14" t="s">
        <v>85</v>
      </c>
      <c r="AY7154" s="257" t="s">
        <v>241</v>
      </c>
    </row>
    <row r="7155" s="14" customFormat="1">
      <c r="A7155" s="14"/>
      <c r="B7155" s="247"/>
      <c r="C7155" s="248"/>
      <c r="D7155" s="238" t="s">
        <v>252</v>
      </c>
      <c r="E7155" s="249" t="s">
        <v>39</v>
      </c>
      <c r="F7155" s="250" t="s">
        <v>6677</v>
      </c>
      <c r="G7155" s="248"/>
      <c r="H7155" s="251">
        <v>6.2999999999999998</v>
      </c>
      <c r="I7155" s="252"/>
      <c r="J7155" s="248"/>
      <c r="K7155" s="248"/>
      <c r="L7155" s="253"/>
      <c r="M7155" s="254"/>
      <c r="N7155" s="255"/>
      <c r="O7155" s="255"/>
      <c r="P7155" s="255"/>
      <c r="Q7155" s="255"/>
      <c r="R7155" s="255"/>
      <c r="S7155" s="255"/>
      <c r="T7155" s="256"/>
      <c r="U7155" s="14"/>
      <c r="V7155" s="14"/>
      <c r="W7155" s="14"/>
      <c r="X7155" s="14"/>
      <c r="Y7155" s="14"/>
      <c r="Z7155" s="14"/>
      <c r="AA7155" s="14"/>
      <c r="AB7155" s="14"/>
      <c r="AC7155" s="14"/>
      <c r="AD7155" s="14"/>
      <c r="AE7155" s="14"/>
      <c r="AT7155" s="257" t="s">
        <v>252</v>
      </c>
      <c r="AU7155" s="257" t="s">
        <v>93</v>
      </c>
      <c r="AV7155" s="14" t="s">
        <v>93</v>
      </c>
      <c r="AW7155" s="14" t="s">
        <v>46</v>
      </c>
      <c r="AX7155" s="14" t="s">
        <v>85</v>
      </c>
      <c r="AY7155" s="257" t="s">
        <v>241</v>
      </c>
    </row>
    <row r="7156" s="14" customFormat="1">
      <c r="A7156" s="14"/>
      <c r="B7156" s="247"/>
      <c r="C7156" s="248"/>
      <c r="D7156" s="238" t="s">
        <v>252</v>
      </c>
      <c r="E7156" s="249" t="s">
        <v>39</v>
      </c>
      <c r="F7156" s="250" t="s">
        <v>6678</v>
      </c>
      <c r="G7156" s="248"/>
      <c r="H7156" s="251">
        <v>1.6000000000000001</v>
      </c>
      <c r="I7156" s="252"/>
      <c r="J7156" s="248"/>
      <c r="K7156" s="248"/>
      <c r="L7156" s="253"/>
      <c r="M7156" s="254"/>
      <c r="N7156" s="255"/>
      <c r="O7156" s="255"/>
      <c r="P7156" s="255"/>
      <c r="Q7156" s="255"/>
      <c r="R7156" s="255"/>
      <c r="S7156" s="255"/>
      <c r="T7156" s="256"/>
      <c r="U7156" s="14"/>
      <c r="V7156" s="14"/>
      <c r="W7156" s="14"/>
      <c r="X7156" s="14"/>
      <c r="Y7156" s="14"/>
      <c r="Z7156" s="14"/>
      <c r="AA7156" s="14"/>
      <c r="AB7156" s="14"/>
      <c r="AC7156" s="14"/>
      <c r="AD7156" s="14"/>
      <c r="AE7156" s="14"/>
      <c r="AT7156" s="257" t="s">
        <v>252</v>
      </c>
      <c r="AU7156" s="257" t="s">
        <v>93</v>
      </c>
      <c r="AV7156" s="14" t="s">
        <v>93</v>
      </c>
      <c r="AW7156" s="14" t="s">
        <v>46</v>
      </c>
      <c r="AX7156" s="14" t="s">
        <v>85</v>
      </c>
      <c r="AY7156" s="257" t="s">
        <v>241</v>
      </c>
    </row>
    <row r="7157" s="14" customFormat="1">
      <c r="A7157" s="14"/>
      <c r="B7157" s="247"/>
      <c r="C7157" s="248"/>
      <c r="D7157" s="238" t="s">
        <v>252</v>
      </c>
      <c r="E7157" s="249" t="s">
        <v>39</v>
      </c>
      <c r="F7157" s="250" t="s">
        <v>6679</v>
      </c>
      <c r="G7157" s="248"/>
      <c r="H7157" s="251">
        <v>0.69999999999999996</v>
      </c>
      <c r="I7157" s="252"/>
      <c r="J7157" s="248"/>
      <c r="K7157" s="248"/>
      <c r="L7157" s="253"/>
      <c r="M7157" s="254"/>
      <c r="N7157" s="255"/>
      <c r="O7157" s="255"/>
      <c r="P7157" s="255"/>
      <c r="Q7157" s="255"/>
      <c r="R7157" s="255"/>
      <c r="S7157" s="255"/>
      <c r="T7157" s="256"/>
      <c r="U7157" s="14"/>
      <c r="V7157" s="14"/>
      <c r="W7157" s="14"/>
      <c r="X7157" s="14"/>
      <c r="Y7157" s="14"/>
      <c r="Z7157" s="14"/>
      <c r="AA7157" s="14"/>
      <c r="AB7157" s="14"/>
      <c r="AC7157" s="14"/>
      <c r="AD7157" s="14"/>
      <c r="AE7157" s="14"/>
      <c r="AT7157" s="257" t="s">
        <v>252</v>
      </c>
      <c r="AU7157" s="257" t="s">
        <v>93</v>
      </c>
      <c r="AV7157" s="14" t="s">
        <v>93</v>
      </c>
      <c r="AW7157" s="14" t="s">
        <v>46</v>
      </c>
      <c r="AX7157" s="14" t="s">
        <v>85</v>
      </c>
      <c r="AY7157" s="257" t="s">
        <v>241</v>
      </c>
    </row>
    <row r="7158" s="14" customFormat="1">
      <c r="A7158" s="14"/>
      <c r="B7158" s="247"/>
      <c r="C7158" s="248"/>
      <c r="D7158" s="238" t="s">
        <v>252</v>
      </c>
      <c r="E7158" s="249" t="s">
        <v>39</v>
      </c>
      <c r="F7158" s="250" t="s">
        <v>6680</v>
      </c>
      <c r="G7158" s="248"/>
      <c r="H7158" s="251">
        <v>0.80000000000000004</v>
      </c>
      <c r="I7158" s="252"/>
      <c r="J7158" s="248"/>
      <c r="K7158" s="248"/>
      <c r="L7158" s="253"/>
      <c r="M7158" s="254"/>
      <c r="N7158" s="255"/>
      <c r="O7158" s="255"/>
      <c r="P7158" s="255"/>
      <c r="Q7158" s="255"/>
      <c r="R7158" s="255"/>
      <c r="S7158" s="255"/>
      <c r="T7158" s="256"/>
      <c r="U7158" s="14"/>
      <c r="V7158" s="14"/>
      <c r="W7158" s="14"/>
      <c r="X7158" s="14"/>
      <c r="Y7158" s="14"/>
      <c r="Z7158" s="14"/>
      <c r="AA7158" s="14"/>
      <c r="AB7158" s="14"/>
      <c r="AC7158" s="14"/>
      <c r="AD7158" s="14"/>
      <c r="AE7158" s="14"/>
      <c r="AT7158" s="257" t="s">
        <v>252</v>
      </c>
      <c r="AU7158" s="257" t="s">
        <v>93</v>
      </c>
      <c r="AV7158" s="14" t="s">
        <v>93</v>
      </c>
      <c r="AW7158" s="14" t="s">
        <v>46</v>
      </c>
      <c r="AX7158" s="14" t="s">
        <v>85</v>
      </c>
      <c r="AY7158" s="257" t="s">
        <v>241</v>
      </c>
    </row>
    <row r="7159" s="14" customFormat="1">
      <c r="A7159" s="14"/>
      <c r="B7159" s="247"/>
      <c r="C7159" s="248"/>
      <c r="D7159" s="238" t="s">
        <v>252</v>
      </c>
      <c r="E7159" s="249" t="s">
        <v>39</v>
      </c>
      <c r="F7159" s="250" t="s">
        <v>6681</v>
      </c>
      <c r="G7159" s="248"/>
      <c r="H7159" s="251">
        <v>2.7000000000000002</v>
      </c>
      <c r="I7159" s="252"/>
      <c r="J7159" s="248"/>
      <c r="K7159" s="248"/>
      <c r="L7159" s="253"/>
      <c r="M7159" s="254"/>
      <c r="N7159" s="255"/>
      <c r="O7159" s="255"/>
      <c r="P7159" s="255"/>
      <c r="Q7159" s="255"/>
      <c r="R7159" s="255"/>
      <c r="S7159" s="255"/>
      <c r="T7159" s="256"/>
      <c r="U7159" s="14"/>
      <c r="V7159" s="14"/>
      <c r="W7159" s="14"/>
      <c r="X7159" s="14"/>
      <c r="Y7159" s="14"/>
      <c r="Z7159" s="14"/>
      <c r="AA7159" s="14"/>
      <c r="AB7159" s="14"/>
      <c r="AC7159" s="14"/>
      <c r="AD7159" s="14"/>
      <c r="AE7159" s="14"/>
      <c r="AT7159" s="257" t="s">
        <v>252</v>
      </c>
      <c r="AU7159" s="257" t="s">
        <v>93</v>
      </c>
      <c r="AV7159" s="14" t="s">
        <v>93</v>
      </c>
      <c r="AW7159" s="14" t="s">
        <v>46</v>
      </c>
      <c r="AX7159" s="14" t="s">
        <v>85</v>
      </c>
      <c r="AY7159" s="257" t="s">
        <v>241</v>
      </c>
    </row>
    <row r="7160" s="14" customFormat="1">
      <c r="A7160" s="14"/>
      <c r="B7160" s="247"/>
      <c r="C7160" s="248"/>
      <c r="D7160" s="238" t="s">
        <v>252</v>
      </c>
      <c r="E7160" s="249" t="s">
        <v>39</v>
      </c>
      <c r="F7160" s="250" t="s">
        <v>6682</v>
      </c>
      <c r="G7160" s="248"/>
      <c r="H7160" s="251">
        <v>0.80000000000000004</v>
      </c>
      <c r="I7160" s="252"/>
      <c r="J7160" s="248"/>
      <c r="K7160" s="248"/>
      <c r="L7160" s="253"/>
      <c r="M7160" s="254"/>
      <c r="N7160" s="255"/>
      <c r="O7160" s="255"/>
      <c r="P7160" s="255"/>
      <c r="Q7160" s="255"/>
      <c r="R7160" s="255"/>
      <c r="S7160" s="255"/>
      <c r="T7160" s="256"/>
      <c r="U7160" s="14"/>
      <c r="V7160" s="14"/>
      <c r="W7160" s="14"/>
      <c r="X7160" s="14"/>
      <c r="Y7160" s="14"/>
      <c r="Z7160" s="14"/>
      <c r="AA7160" s="14"/>
      <c r="AB7160" s="14"/>
      <c r="AC7160" s="14"/>
      <c r="AD7160" s="14"/>
      <c r="AE7160" s="14"/>
      <c r="AT7160" s="257" t="s">
        <v>252</v>
      </c>
      <c r="AU7160" s="257" t="s">
        <v>93</v>
      </c>
      <c r="AV7160" s="14" t="s">
        <v>93</v>
      </c>
      <c r="AW7160" s="14" t="s">
        <v>46</v>
      </c>
      <c r="AX7160" s="14" t="s">
        <v>85</v>
      </c>
      <c r="AY7160" s="257" t="s">
        <v>241</v>
      </c>
    </row>
    <row r="7161" s="14" customFormat="1">
      <c r="A7161" s="14"/>
      <c r="B7161" s="247"/>
      <c r="C7161" s="248"/>
      <c r="D7161" s="238" t="s">
        <v>252</v>
      </c>
      <c r="E7161" s="249" t="s">
        <v>39</v>
      </c>
      <c r="F7161" s="250" t="s">
        <v>6683</v>
      </c>
      <c r="G7161" s="248"/>
      <c r="H7161" s="251">
        <v>1.8</v>
      </c>
      <c r="I7161" s="252"/>
      <c r="J7161" s="248"/>
      <c r="K7161" s="248"/>
      <c r="L7161" s="253"/>
      <c r="M7161" s="254"/>
      <c r="N7161" s="255"/>
      <c r="O7161" s="255"/>
      <c r="P7161" s="255"/>
      <c r="Q7161" s="255"/>
      <c r="R7161" s="255"/>
      <c r="S7161" s="255"/>
      <c r="T7161" s="256"/>
      <c r="U7161" s="14"/>
      <c r="V7161" s="14"/>
      <c r="W7161" s="14"/>
      <c r="X7161" s="14"/>
      <c r="Y7161" s="14"/>
      <c r="Z7161" s="14"/>
      <c r="AA7161" s="14"/>
      <c r="AB7161" s="14"/>
      <c r="AC7161" s="14"/>
      <c r="AD7161" s="14"/>
      <c r="AE7161" s="14"/>
      <c r="AT7161" s="257" t="s">
        <v>252</v>
      </c>
      <c r="AU7161" s="257" t="s">
        <v>93</v>
      </c>
      <c r="AV7161" s="14" t="s">
        <v>93</v>
      </c>
      <c r="AW7161" s="14" t="s">
        <v>46</v>
      </c>
      <c r="AX7161" s="14" t="s">
        <v>85</v>
      </c>
      <c r="AY7161" s="257" t="s">
        <v>241</v>
      </c>
    </row>
    <row r="7162" s="14" customFormat="1">
      <c r="A7162" s="14"/>
      <c r="B7162" s="247"/>
      <c r="C7162" s="248"/>
      <c r="D7162" s="238" t="s">
        <v>252</v>
      </c>
      <c r="E7162" s="249" t="s">
        <v>39</v>
      </c>
      <c r="F7162" s="250" t="s">
        <v>6684</v>
      </c>
      <c r="G7162" s="248"/>
      <c r="H7162" s="251">
        <v>1.6000000000000001</v>
      </c>
      <c r="I7162" s="252"/>
      <c r="J7162" s="248"/>
      <c r="K7162" s="248"/>
      <c r="L7162" s="253"/>
      <c r="M7162" s="254"/>
      <c r="N7162" s="255"/>
      <c r="O7162" s="255"/>
      <c r="P7162" s="255"/>
      <c r="Q7162" s="255"/>
      <c r="R7162" s="255"/>
      <c r="S7162" s="255"/>
      <c r="T7162" s="256"/>
      <c r="U7162" s="14"/>
      <c r="V7162" s="14"/>
      <c r="W7162" s="14"/>
      <c r="X7162" s="14"/>
      <c r="Y7162" s="14"/>
      <c r="Z7162" s="14"/>
      <c r="AA7162" s="14"/>
      <c r="AB7162" s="14"/>
      <c r="AC7162" s="14"/>
      <c r="AD7162" s="14"/>
      <c r="AE7162" s="14"/>
      <c r="AT7162" s="257" t="s">
        <v>252</v>
      </c>
      <c r="AU7162" s="257" t="s">
        <v>93</v>
      </c>
      <c r="AV7162" s="14" t="s">
        <v>93</v>
      </c>
      <c r="AW7162" s="14" t="s">
        <v>46</v>
      </c>
      <c r="AX7162" s="14" t="s">
        <v>85</v>
      </c>
      <c r="AY7162" s="257" t="s">
        <v>241</v>
      </c>
    </row>
    <row r="7163" s="14" customFormat="1">
      <c r="A7163" s="14"/>
      <c r="B7163" s="247"/>
      <c r="C7163" s="248"/>
      <c r="D7163" s="238" t="s">
        <v>252</v>
      </c>
      <c r="E7163" s="249" t="s">
        <v>39</v>
      </c>
      <c r="F7163" s="250" t="s">
        <v>6685</v>
      </c>
      <c r="G7163" s="248"/>
      <c r="H7163" s="251">
        <v>2.3999999999999999</v>
      </c>
      <c r="I7163" s="252"/>
      <c r="J7163" s="248"/>
      <c r="K7163" s="248"/>
      <c r="L7163" s="253"/>
      <c r="M7163" s="254"/>
      <c r="N7163" s="255"/>
      <c r="O7163" s="255"/>
      <c r="P7163" s="255"/>
      <c r="Q7163" s="255"/>
      <c r="R7163" s="255"/>
      <c r="S7163" s="255"/>
      <c r="T7163" s="256"/>
      <c r="U7163" s="14"/>
      <c r="V7163" s="14"/>
      <c r="W7163" s="14"/>
      <c r="X7163" s="14"/>
      <c r="Y7163" s="14"/>
      <c r="Z7163" s="14"/>
      <c r="AA7163" s="14"/>
      <c r="AB7163" s="14"/>
      <c r="AC7163" s="14"/>
      <c r="AD7163" s="14"/>
      <c r="AE7163" s="14"/>
      <c r="AT7163" s="257" t="s">
        <v>252</v>
      </c>
      <c r="AU7163" s="257" t="s">
        <v>93</v>
      </c>
      <c r="AV7163" s="14" t="s">
        <v>93</v>
      </c>
      <c r="AW7163" s="14" t="s">
        <v>46</v>
      </c>
      <c r="AX7163" s="14" t="s">
        <v>85</v>
      </c>
      <c r="AY7163" s="257" t="s">
        <v>241</v>
      </c>
    </row>
    <row r="7164" s="14" customFormat="1">
      <c r="A7164" s="14"/>
      <c r="B7164" s="247"/>
      <c r="C7164" s="248"/>
      <c r="D7164" s="238" t="s">
        <v>252</v>
      </c>
      <c r="E7164" s="249" t="s">
        <v>39</v>
      </c>
      <c r="F7164" s="250" t="s">
        <v>6686</v>
      </c>
      <c r="G7164" s="248"/>
      <c r="H7164" s="251">
        <v>0.80000000000000004</v>
      </c>
      <c r="I7164" s="252"/>
      <c r="J7164" s="248"/>
      <c r="K7164" s="248"/>
      <c r="L7164" s="253"/>
      <c r="M7164" s="254"/>
      <c r="N7164" s="255"/>
      <c r="O7164" s="255"/>
      <c r="P7164" s="255"/>
      <c r="Q7164" s="255"/>
      <c r="R7164" s="255"/>
      <c r="S7164" s="255"/>
      <c r="T7164" s="256"/>
      <c r="U7164" s="14"/>
      <c r="V7164" s="14"/>
      <c r="W7164" s="14"/>
      <c r="X7164" s="14"/>
      <c r="Y7164" s="14"/>
      <c r="Z7164" s="14"/>
      <c r="AA7164" s="14"/>
      <c r="AB7164" s="14"/>
      <c r="AC7164" s="14"/>
      <c r="AD7164" s="14"/>
      <c r="AE7164" s="14"/>
      <c r="AT7164" s="257" t="s">
        <v>252</v>
      </c>
      <c r="AU7164" s="257" t="s">
        <v>93</v>
      </c>
      <c r="AV7164" s="14" t="s">
        <v>93</v>
      </c>
      <c r="AW7164" s="14" t="s">
        <v>46</v>
      </c>
      <c r="AX7164" s="14" t="s">
        <v>85</v>
      </c>
      <c r="AY7164" s="257" t="s">
        <v>241</v>
      </c>
    </row>
    <row r="7165" s="14" customFormat="1">
      <c r="A7165" s="14"/>
      <c r="B7165" s="247"/>
      <c r="C7165" s="248"/>
      <c r="D7165" s="238" t="s">
        <v>252</v>
      </c>
      <c r="E7165" s="249" t="s">
        <v>39</v>
      </c>
      <c r="F7165" s="250" t="s">
        <v>6687</v>
      </c>
      <c r="G7165" s="248"/>
      <c r="H7165" s="251">
        <v>1.6000000000000001</v>
      </c>
      <c r="I7165" s="252"/>
      <c r="J7165" s="248"/>
      <c r="K7165" s="248"/>
      <c r="L7165" s="253"/>
      <c r="M7165" s="254"/>
      <c r="N7165" s="255"/>
      <c r="O7165" s="255"/>
      <c r="P7165" s="255"/>
      <c r="Q7165" s="255"/>
      <c r="R7165" s="255"/>
      <c r="S7165" s="255"/>
      <c r="T7165" s="256"/>
      <c r="U7165" s="14"/>
      <c r="V7165" s="14"/>
      <c r="W7165" s="14"/>
      <c r="X7165" s="14"/>
      <c r="Y7165" s="14"/>
      <c r="Z7165" s="14"/>
      <c r="AA7165" s="14"/>
      <c r="AB7165" s="14"/>
      <c r="AC7165" s="14"/>
      <c r="AD7165" s="14"/>
      <c r="AE7165" s="14"/>
      <c r="AT7165" s="257" t="s">
        <v>252</v>
      </c>
      <c r="AU7165" s="257" t="s">
        <v>93</v>
      </c>
      <c r="AV7165" s="14" t="s">
        <v>93</v>
      </c>
      <c r="AW7165" s="14" t="s">
        <v>46</v>
      </c>
      <c r="AX7165" s="14" t="s">
        <v>85</v>
      </c>
      <c r="AY7165" s="257" t="s">
        <v>241</v>
      </c>
    </row>
    <row r="7166" s="14" customFormat="1">
      <c r="A7166" s="14"/>
      <c r="B7166" s="247"/>
      <c r="C7166" s="248"/>
      <c r="D7166" s="238" t="s">
        <v>252</v>
      </c>
      <c r="E7166" s="249" t="s">
        <v>39</v>
      </c>
      <c r="F7166" s="250" t="s">
        <v>6688</v>
      </c>
      <c r="G7166" s="248"/>
      <c r="H7166" s="251">
        <v>0.69999999999999996</v>
      </c>
      <c r="I7166" s="252"/>
      <c r="J7166" s="248"/>
      <c r="K7166" s="248"/>
      <c r="L7166" s="253"/>
      <c r="M7166" s="254"/>
      <c r="N7166" s="255"/>
      <c r="O7166" s="255"/>
      <c r="P7166" s="255"/>
      <c r="Q7166" s="255"/>
      <c r="R7166" s="255"/>
      <c r="S7166" s="255"/>
      <c r="T7166" s="256"/>
      <c r="U7166" s="14"/>
      <c r="V7166" s="14"/>
      <c r="W7166" s="14"/>
      <c r="X7166" s="14"/>
      <c r="Y7166" s="14"/>
      <c r="Z7166" s="14"/>
      <c r="AA7166" s="14"/>
      <c r="AB7166" s="14"/>
      <c r="AC7166" s="14"/>
      <c r="AD7166" s="14"/>
      <c r="AE7166" s="14"/>
      <c r="AT7166" s="257" t="s">
        <v>252</v>
      </c>
      <c r="AU7166" s="257" t="s">
        <v>93</v>
      </c>
      <c r="AV7166" s="14" t="s">
        <v>93</v>
      </c>
      <c r="AW7166" s="14" t="s">
        <v>46</v>
      </c>
      <c r="AX7166" s="14" t="s">
        <v>85</v>
      </c>
      <c r="AY7166" s="257" t="s">
        <v>241</v>
      </c>
    </row>
    <row r="7167" s="14" customFormat="1">
      <c r="A7167" s="14"/>
      <c r="B7167" s="247"/>
      <c r="C7167" s="248"/>
      <c r="D7167" s="238" t="s">
        <v>252</v>
      </c>
      <c r="E7167" s="249" t="s">
        <v>39</v>
      </c>
      <c r="F7167" s="250" t="s">
        <v>6689</v>
      </c>
      <c r="G7167" s="248"/>
      <c r="H7167" s="251">
        <v>0.69999999999999996</v>
      </c>
      <c r="I7167" s="252"/>
      <c r="J7167" s="248"/>
      <c r="K7167" s="248"/>
      <c r="L7167" s="253"/>
      <c r="M7167" s="254"/>
      <c r="N7167" s="255"/>
      <c r="O7167" s="255"/>
      <c r="P7167" s="255"/>
      <c r="Q7167" s="255"/>
      <c r="R7167" s="255"/>
      <c r="S7167" s="255"/>
      <c r="T7167" s="256"/>
      <c r="U7167" s="14"/>
      <c r="V7167" s="14"/>
      <c r="W7167" s="14"/>
      <c r="X7167" s="14"/>
      <c r="Y7167" s="14"/>
      <c r="Z7167" s="14"/>
      <c r="AA7167" s="14"/>
      <c r="AB7167" s="14"/>
      <c r="AC7167" s="14"/>
      <c r="AD7167" s="14"/>
      <c r="AE7167" s="14"/>
      <c r="AT7167" s="257" t="s">
        <v>252</v>
      </c>
      <c r="AU7167" s="257" t="s">
        <v>93</v>
      </c>
      <c r="AV7167" s="14" t="s">
        <v>93</v>
      </c>
      <c r="AW7167" s="14" t="s">
        <v>46</v>
      </c>
      <c r="AX7167" s="14" t="s">
        <v>85</v>
      </c>
      <c r="AY7167" s="257" t="s">
        <v>241</v>
      </c>
    </row>
    <row r="7168" s="14" customFormat="1">
      <c r="A7168" s="14"/>
      <c r="B7168" s="247"/>
      <c r="C7168" s="248"/>
      <c r="D7168" s="238" t="s">
        <v>252</v>
      </c>
      <c r="E7168" s="249" t="s">
        <v>39</v>
      </c>
      <c r="F7168" s="250" t="s">
        <v>6690</v>
      </c>
      <c r="G7168" s="248"/>
      <c r="H7168" s="251">
        <v>0.80000000000000004</v>
      </c>
      <c r="I7168" s="252"/>
      <c r="J7168" s="248"/>
      <c r="K7168" s="248"/>
      <c r="L7168" s="253"/>
      <c r="M7168" s="254"/>
      <c r="N7168" s="255"/>
      <c r="O7168" s="255"/>
      <c r="P7168" s="255"/>
      <c r="Q7168" s="255"/>
      <c r="R7168" s="255"/>
      <c r="S7168" s="255"/>
      <c r="T7168" s="256"/>
      <c r="U7168" s="14"/>
      <c r="V7168" s="14"/>
      <c r="W7168" s="14"/>
      <c r="X7168" s="14"/>
      <c r="Y7168" s="14"/>
      <c r="Z7168" s="14"/>
      <c r="AA7168" s="14"/>
      <c r="AB7168" s="14"/>
      <c r="AC7168" s="14"/>
      <c r="AD7168" s="14"/>
      <c r="AE7168" s="14"/>
      <c r="AT7168" s="257" t="s">
        <v>252</v>
      </c>
      <c r="AU7168" s="257" t="s">
        <v>93</v>
      </c>
      <c r="AV7168" s="14" t="s">
        <v>93</v>
      </c>
      <c r="AW7168" s="14" t="s">
        <v>46</v>
      </c>
      <c r="AX7168" s="14" t="s">
        <v>85</v>
      </c>
      <c r="AY7168" s="257" t="s">
        <v>241</v>
      </c>
    </row>
    <row r="7169" s="14" customFormat="1">
      <c r="A7169" s="14"/>
      <c r="B7169" s="247"/>
      <c r="C7169" s="248"/>
      <c r="D7169" s="238" t="s">
        <v>252</v>
      </c>
      <c r="E7169" s="249" t="s">
        <v>39</v>
      </c>
      <c r="F7169" s="250" t="s">
        <v>6691</v>
      </c>
      <c r="G7169" s="248"/>
      <c r="H7169" s="251">
        <v>1.6000000000000001</v>
      </c>
      <c r="I7169" s="252"/>
      <c r="J7169" s="248"/>
      <c r="K7169" s="248"/>
      <c r="L7169" s="253"/>
      <c r="M7169" s="254"/>
      <c r="N7169" s="255"/>
      <c r="O7169" s="255"/>
      <c r="P7169" s="255"/>
      <c r="Q7169" s="255"/>
      <c r="R7169" s="255"/>
      <c r="S7169" s="255"/>
      <c r="T7169" s="256"/>
      <c r="U7169" s="14"/>
      <c r="V7169" s="14"/>
      <c r="W7169" s="14"/>
      <c r="X7169" s="14"/>
      <c r="Y7169" s="14"/>
      <c r="Z7169" s="14"/>
      <c r="AA7169" s="14"/>
      <c r="AB7169" s="14"/>
      <c r="AC7169" s="14"/>
      <c r="AD7169" s="14"/>
      <c r="AE7169" s="14"/>
      <c r="AT7169" s="257" t="s">
        <v>252</v>
      </c>
      <c r="AU7169" s="257" t="s">
        <v>93</v>
      </c>
      <c r="AV7169" s="14" t="s">
        <v>93</v>
      </c>
      <c r="AW7169" s="14" t="s">
        <v>46</v>
      </c>
      <c r="AX7169" s="14" t="s">
        <v>85</v>
      </c>
      <c r="AY7169" s="257" t="s">
        <v>241</v>
      </c>
    </row>
    <row r="7170" s="14" customFormat="1">
      <c r="A7170" s="14"/>
      <c r="B7170" s="247"/>
      <c r="C7170" s="248"/>
      <c r="D7170" s="238" t="s">
        <v>252</v>
      </c>
      <c r="E7170" s="249" t="s">
        <v>39</v>
      </c>
      <c r="F7170" s="250" t="s">
        <v>6692</v>
      </c>
      <c r="G7170" s="248"/>
      <c r="H7170" s="251">
        <v>2.1000000000000001</v>
      </c>
      <c r="I7170" s="252"/>
      <c r="J7170" s="248"/>
      <c r="K7170" s="248"/>
      <c r="L7170" s="253"/>
      <c r="M7170" s="254"/>
      <c r="N7170" s="255"/>
      <c r="O7170" s="255"/>
      <c r="P7170" s="255"/>
      <c r="Q7170" s="255"/>
      <c r="R7170" s="255"/>
      <c r="S7170" s="255"/>
      <c r="T7170" s="256"/>
      <c r="U7170" s="14"/>
      <c r="V7170" s="14"/>
      <c r="W7170" s="14"/>
      <c r="X7170" s="14"/>
      <c r="Y7170" s="14"/>
      <c r="Z7170" s="14"/>
      <c r="AA7170" s="14"/>
      <c r="AB7170" s="14"/>
      <c r="AC7170" s="14"/>
      <c r="AD7170" s="14"/>
      <c r="AE7170" s="14"/>
      <c r="AT7170" s="257" t="s">
        <v>252</v>
      </c>
      <c r="AU7170" s="257" t="s">
        <v>93</v>
      </c>
      <c r="AV7170" s="14" t="s">
        <v>93</v>
      </c>
      <c r="AW7170" s="14" t="s">
        <v>46</v>
      </c>
      <c r="AX7170" s="14" t="s">
        <v>85</v>
      </c>
      <c r="AY7170" s="257" t="s">
        <v>241</v>
      </c>
    </row>
    <row r="7171" s="14" customFormat="1">
      <c r="A7171" s="14"/>
      <c r="B7171" s="247"/>
      <c r="C7171" s="248"/>
      <c r="D7171" s="238" t="s">
        <v>252</v>
      </c>
      <c r="E7171" s="249" t="s">
        <v>39</v>
      </c>
      <c r="F7171" s="250" t="s">
        <v>6693</v>
      </c>
      <c r="G7171" s="248"/>
      <c r="H7171" s="251">
        <v>0.80000000000000004</v>
      </c>
      <c r="I7171" s="252"/>
      <c r="J7171" s="248"/>
      <c r="K7171" s="248"/>
      <c r="L7171" s="253"/>
      <c r="M7171" s="254"/>
      <c r="N7171" s="255"/>
      <c r="O7171" s="255"/>
      <c r="P7171" s="255"/>
      <c r="Q7171" s="255"/>
      <c r="R7171" s="255"/>
      <c r="S7171" s="255"/>
      <c r="T7171" s="256"/>
      <c r="U7171" s="14"/>
      <c r="V7171" s="14"/>
      <c r="W7171" s="14"/>
      <c r="X7171" s="14"/>
      <c r="Y7171" s="14"/>
      <c r="Z7171" s="14"/>
      <c r="AA7171" s="14"/>
      <c r="AB7171" s="14"/>
      <c r="AC7171" s="14"/>
      <c r="AD7171" s="14"/>
      <c r="AE7171" s="14"/>
      <c r="AT7171" s="257" t="s">
        <v>252</v>
      </c>
      <c r="AU7171" s="257" t="s">
        <v>93</v>
      </c>
      <c r="AV7171" s="14" t="s">
        <v>93</v>
      </c>
      <c r="AW7171" s="14" t="s">
        <v>46</v>
      </c>
      <c r="AX7171" s="14" t="s">
        <v>85</v>
      </c>
      <c r="AY7171" s="257" t="s">
        <v>241</v>
      </c>
    </row>
    <row r="7172" s="14" customFormat="1">
      <c r="A7172" s="14"/>
      <c r="B7172" s="247"/>
      <c r="C7172" s="248"/>
      <c r="D7172" s="238" t="s">
        <v>252</v>
      </c>
      <c r="E7172" s="249" t="s">
        <v>39</v>
      </c>
      <c r="F7172" s="250" t="s">
        <v>6694</v>
      </c>
      <c r="G7172" s="248"/>
      <c r="H7172" s="251">
        <v>0.80000000000000004</v>
      </c>
      <c r="I7172" s="252"/>
      <c r="J7172" s="248"/>
      <c r="K7172" s="248"/>
      <c r="L7172" s="253"/>
      <c r="M7172" s="254"/>
      <c r="N7172" s="255"/>
      <c r="O7172" s="255"/>
      <c r="P7172" s="255"/>
      <c r="Q7172" s="255"/>
      <c r="R7172" s="255"/>
      <c r="S7172" s="255"/>
      <c r="T7172" s="256"/>
      <c r="U7172" s="14"/>
      <c r="V7172" s="14"/>
      <c r="W7172" s="14"/>
      <c r="X7172" s="14"/>
      <c r="Y7172" s="14"/>
      <c r="Z7172" s="14"/>
      <c r="AA7172" s="14"/>
      <c r="AB7172" s="14"/>
      <c r="AC7172" s="14"/>
      <c r="AD7172" s="14"/>
      <c r="AE7172" s="14"/>
      <c r="AT7172" s="257" t="s">
        <v>252</v>
      </c>
      <c r="AU7172" s="257" t="s">
        <v>93</v>
      </c>
      <c r="AV7172" s="14" t="s">
        <v>93</v>
      </c>
      <c r="AW7172" s="14" t="s">
        <v>46</v>
      </c>
      <c r="AX7172" s="14" t="s">
        <v>85</v>
      </c>
      <c r="AY7172" s="257" t="s">
        <v>241</v>
      </c>
    </row>
    <row r="7173" s="14" customFormat="1">
      <c r="A7173" s="14"/>
      <c r="B7173" s="247"/>
      <c r="C7173" s="248"/>
      <c r="D7173" s="238" t="s">
        <v>252</v>
      </c>
      <c r="E7173" s="249" t="s">
        <v>39</v>
      </c>
      <c r="F7173" s="250" t="s">
        <v>6695</v>
      </c>
      <c r="G7173" s="248"/>
      <c r="H7173" s="251">
        <v>0.90000000000000002</v>
      </c>
      <c r="I7173" s="252"/>
      <c r="J7173" s="248"/>
      <c r="K7173" s="248"/>
      <c r="L7173" s="253"/>
      <c r="M7173" s="254"/>
      <c r="N7173" s="255"/>
      <c r="O7173" s="255"/>
      <c r="P7173" s="255"/>
      <c r="Q7173" s="255"/>
      <c r="R7173" s="255"/>
      <c r="S7173" s="255"/>
      <c r="T7173" s="256"/>
      <c r="U7173" s="14"/>
      <c r="V7173" s="14"/>
      <c r="W7173" s="14"/>
      <c r="X7173" s="14"/>
      <c r="Y7173" s="14"/>
      <c r="Z7173" s="14"/>
      <c r="AA7173" s="14"/>
      <c r="AB7173" s="14"/>
      <c r="AC7173" s="14"/>
      <c r="AD7173" s="14"/>
      <c r="AE7173" s="14"/>
      <c r="AT7173" s="257" t="s">
        <v>252</v>
      </c>
      <c r="AU7173" s="257" t="s">
        <v>93</v>
      </c>
      <c r="AV7173" s="14" t="s">
        <v>93</v>
      </c>
      <c r="AW7173" s="14" t="s">
        <v>46</v>
      </c>
      <c r="AX7173" s="14" t="s">
        <v>85</v>
      </c>
      <c r="AY7173" s="257" t="s">
        <v>241</v>
      </c>
    </row>
    <row r="7174" s="15" customFormat="1">
      <c r="A7174" s="15"/>
      <c r="B7174" s="258"/>
      <c r="C7174" s="259"/>
      <c r="D7174" s="238" t="s">
        <v>252</v>
      </c>
      <c r="E7174" s="260" t="s">
        <v>39</v>
      </c>
      <c r="F7174" s="261" t="s">
        <v>274</v>
      </c>
      <c r="G7174" s="259"/>
      <c r="H7174" s="262">
        <v>35.799999999999997</v>
      </c>
      <c r="I7174" s="263"/>
      <c r="J7174" s="259"/>
      <c r="K7174" s="259"/>
      <c r="L7174" s="264"/>
      <c r="M7174" s="265"/>
      <c r="N7174" s="266"/>
      <c r="O7174" s="266"/>
      <c r="P7174" s="266"/>
      <c r="Q7174" s="266"/>
      <c r="R7174" s="266"/>
      <c r="S7174" s="266"/>
      <c r="T7174" s="267"/>
      <c r="U7174" s="15"/>
      <c r="V7174" s="15"/>
      <c r="W7174" s="15"/>
      <c r="X7174" s="15"/>
      <c r="Y7174" s="15"/>
      <c r="Z7174" s="15"/>
      <c r="AA7174" s="15"/>
      <c r="AB7174" s="15"/>
      <c r="AC7174" s="15"/>
      <c r="AD7174" s="15"/>
      <c r="AE7174" s="15"/>
      <c r="AT7174" s="268" t="s">
        <v>252</v>
      </c>
      <c r="AU7174" s="268" t="s">
        <v>93</v>
      </c>
      <c r="AV7174" s="15" t="s">
        <v>248</v>
      </c>
      <c r="AW7174" s="15" t="s">
        <v>46</v>
      </c>
      <c r="AX7174" s="15" t="s">
        <v>23</v>
      </c>
      <c r="AY7174" s="268" t="s">
        <v>241</v>
      </c>
    </row>
    <row r="7175" s="2" customFormat="1" ht="16.5" customHeight="1">
      <c r="A7175" s="42"/>
      <c r="B7175" s="43"/>
      <c r="C7175" s="280" t="s">
        <v>6696</v>
      </c>
      <c r="D7175" s="280" t="s">
        <v>463</v>
      </c>
      <c r="E7175" s="281" t="s">
        <v>6697</v>
      </c>
      <c r="F7175" s="282" t="s">
        <v>6698</v>
      </c>
      <c r="G7175" s="283" t="s">
        <v>515</v>
      </c>
      <c r="H7175" s="284">
        <v>39.380000000000003</v>
      </c>
      <c r="I7175" s="285"/>
      <c r="J7175" s="286">
        <f>ROUND(I7175*H7175,2)</f>
        <v>0</v>
      </c>
      <c r="K7175" s="282" t="s">
        <v>247</v>
      </c>
      <c r="L7175" s="287"/>
      <c r="M7175" s="288" t="s">
        <v>39</v>
      </c>
      <c r="N7175" s="289" t="s">
        <v>56</v>
      </c>
      <c r="O7175" s="88"/>
      <c r="P7175" s="227">
        <f>O7175*H7175</f>
        <v>0</v>
      </c>
      <c r="Q7175" s="227">
        <v>0.00017000000000000001</v>
      </c>
      <c r="R7175" s="227">
        <f>Q7175*H7175</f>
        <v>0.0066946000000000011</v>
      </c>
      <c r="S7175" s="227">
        <v>0</v>
      </c>
      <c r="T7175" s="228">
        <f>S7175*H7175</f>
        <v>0</v>
      </c>
      <c r="U7175" s="42"/>
      <c r="V7175" s="42"/>
      <c r="W7175" s="42"/>
      <c r="X7175" s="42"/>
      <c r="Y7175" s="42"/>
      <c r="Z7175" s="42"/>
      <c r="AA7175" s="42"/>
      <c r="AB7175" s="42"/>
      <c r="AC7175" s="42"/>
      <c r="AD7175" s="42"/>
      <c r="AE7175" s="42"/>
      <c r="AR7175" s="229" t="s">
        <v>660</v>
      </c>
      <c r="AT7175" s="229" t="s">
        <v>463</v>
      </c>
      <c r="AU7175" s="229" t="s">
        <v>93</v>
      </c>
      <c r="AY7175" s="20" t="s">
        <v>241</v>
      </c>
      <c r="BE7175" s="230">
        <f>IF(N7175="základní",J7175,0)</f>
        <v>0</v>
      </c>
      <c r="BF7175" s="230">
        <f>IF(N7175="snížená",J7175,0)</f>
        <v>0</v>
      </c>
      <c r="BG7175" s="230">
        <f>IF(N7175="zákl. přenesená",J7175,0)</f>
        <v>0</v>
      </c>
      <c r="BH7175" s="230">
        <f>IF(N7175="sníž. přenesená",J7175,0)</f>
        <v>0</v>
      </c>
      <c r="BI7175" s="230">
        <f>IF(N7175="nulová",J7175,0)</f>
        <v>0</v>
      </c>
      <c r="BJ7175" s="20" t="s">
        <v>23</v>
      </c>
      <c r="BK7175" s="230">
        <f>ROUND(I7175*H7175,2)</f>
        <v>0</v>
      </c>
      <c r="BL7175" s="20" t="s">
        <v>462</v>
      </c>
      <c r="BM7175" s="229" t="s">
        <v>6699</v>
      </c>
    </row>
    <row r="7176" s="14" customFormat="1">
      <c r="A7176" s="14"/>
      <c r="B7176" s="247"/>
      <c r="C7176" s="248"/>
      <c r="D7176" s="238" t="s">
        <v>252</v>
      </c>
      <c r="E7176" s="248"/>
      <c r="F7176" s="250" t="s">
        <v>6700</v>
      </c>
      <c r="G7176" s="248"/>
      <c r="H7176" s="251">
        <v>39.380000000000003</v>
      </c>
      <c r="I7176" s="252"/>
      <c r="J7176" s="248"/>
      <c r="K7176" s="248"/>
      <c r="L7176" s="253"/>
      <c r="M7176" s="254"/>
      <c r="N7176" s="255"/>
      <c r="O7176" s="255"/>
      <c r="P7176" s="255"/>
      <c r="Q7176" s="255"/>
      <c r="R7176" s="255"/>
      <c r="S7176" s="255"/>
      <c r="T7176" s="256"/>
      <c r="U7176" s="14"/>
      <c r="V7176" s="14"/>
      <c r="W7176" s="14"/>
      <c r="X7176" s="14"/>
      <c r="Y7176" s="14"/>
      <c r="Z7176" s="14"/>
      <c r="AA7176" s="14"/>
      <c r="AB7176" s="14"/>
      <c r="AC7176" s="14"/>
      <c r="AD7176" s="14"/>
      <c r="AE7176" s="14"/>
      <c r="AT7176" s="257" t="s">
        <v>252</v>
      </c>
      <c r="AU7176" s="257" t="s">
        <v>93</v>
      </c>
      <c r="AV7176" s="14" t="s">
        <v>93</v>
      </c>
      <c r="AW7176" s="14" t="s">
        <v>4</v>
      </c>
      <c r="AX7176" s="14" t="s">
        <v>23</v>
      </c>
      <c r="AY7176" s="257" t="s">
        <v>241</v>
      </c>
    </row>
    <row r="7177" s="2" customFormat="1" ht="24.15" customHeight="1">
      <c r="A7177" s="42"/>
      <c r="B7177" s="43"/>
      <c r="C7177" s="218" t="s">
        <v>6701</v>
      </c>
      <c r="D7177" s="218" t="s">
        <v>243</v>
      </c>
      <c r="E7177" s="219" t="s">
        <v>6702</v>
      </c>
      <c r="F7177" s="220" t="s">
        <v>6703</v>
      </c>
      <c r="G7177" s="221" t="s">
        <v>515</v>
      </c>
      <c r="H7177" s="222">
        <v>15</v>
      </c>
      <c r="I7177" s="223"/>
      <c r="J7177" s="224">
        <f>ROUND(I7177*H7177,2)</f>
        <v>0</v>
      </c>
      <c r="K7177" s="220" t="s">
        <v>247</v>
      </c>
      <c r="L7177" s="48"/>
      <c r="M7177" s="225" t="s">
        <v>39</v>
      </c>
      <c r="N7177" s="226" t="s">
        <v>56</v>
      </c>
      <c r="O7177" s="88"/>
      <c r="P7177" s="227">
        <f>O7177*H7177</f>
        <v>0</v>
      </c>
      <c r="Q7177" s="227">
        <v>0.0015299999999999999</v>
      </c>
      <c r="R7177" s="227">
        <f>Q7177*H7177</f>
        <v>0.022949999999999998</v>
      </c>
      <c r="S7177" s="227">
        <v>0</v>
      </c>
      <c r="T7177" s="228">
        <f>S7177*H7177</f>
        <v>0</v>
      </c>
      <c r="U7177" s="42"/>
      <c r="V7177" s="42"/>
      <c r="W7177" s="42"/>
      <c r="X7177" s="42"/>
      <c r="Y7177" s="42"/>
      <c r="Z7177" s="42"/>
      <c r="AA7177" s="42"/>
      <c r="AB7177" s="42"/>
      <c r="AC7177" s="42"/>
      <c r="AD7177" s="42"/>
      <c r="AE7177" s="42"/>
      <c r="AR7177" s="229" t="s">
        <v>462</v>
      </c>
      <c r="AT7177" s="229" t="s">
        <v>243</v>
      </c>
      <c r="AU7177" s="229" t="s">
        <v>93</v>
      </c>
      <c r="AY7177" s="20" t="s">
        <v>241</v>
      </c>
      <c r="BE7177" s="230">
        <f>IF(N7177="základní",J7177,0)</f>
        <v>0</v>
      </c>
      <c r="BF7177" s="230">
        <f>IF(N7177="snížená",J7177,0)</f>
        <v>0</v>
      </c>
      <c r="BG7177" s="230">
        <f>IF(N7177="zákl. přenesená",J7177,0)</f>
        <v>0</v>
      </c>
      <c r="BH7177" s="230">
        <f>IF(N7177="sníž. přenesená",J7177,0)</f>
        <v>0</v>
      </c>
      <c r="BI7177" s="230">
        <f>IF(N7177="nulová",J7177,0)</f>
        <v>0</v>
      </c>
      <c r="BJ7177" s="20" t="s">
        <v>23</v>
      </c>
      <c r="BK7177" s="230">
        <f>ROUND(I7177*H7177,2)</f>
        <v>0</v>
      </c>
      <c r="BL7177" s="20" t="s">
        <v>462</v>
      </c>
      <c r="BM7177" s="229" t="s">
        <v>6704</v>
      </c>
    </row>
    <row r="7178" s="2" customFormat="1">
      <c r="A7178" s="42"/>
      <c r="B7178" s="43"/>
      <c r="C7178" s="44"/>
      <c r="D7178" s="231" t="s">
        <v>250</v>
      </c>
      <c r="E7178" s="44"/>
      <c r="F7178" s="232" t="s">
        <v>6705</v>
      </c>
      <c r="G7178" s="44"/>
      <c r="H7178" s="44"/>
      <c r="I7178" s="233"/>
      <c r="J7178" s="44"/>
      <c r="K7178" s="44"/>
      <c r="L7178" s="48"/>
      <c r="M7178" s="234"/>
      <c r="N7178" s="235"/>
      <c r="O7178" s="88"/>
      <c r="P7178" s="88"/>
      <c r="Q7178" s="88"/>
      <c r="R7178" s="88"/>
      <c r="S7178" s="88"/>
      <c r="T7178" s="89"/>
      <c r="U7178" s="42"/>
      <c r="V7178" s="42"/>
      <c r="W7178" s="42"/>
      <c r="X7178" s="42"/>
      <c r="Y7178" s="42"/>
      <c r="Z7178" s="42"/>
      <c r="AA7178" s="42"/>
      <c r="AB7178" s="42"/>
      <c r="AC7178" s="42"/>
      <c r="AD7178" s="42"/>
      <c r="AE7178" s="42"/>
      <c r="AT7178" s="20" t="s">
        <v>250</v>
      </c>
      <c r="AU7178" s="20" t="s">
        <v>93</v>
      </c>
    </row>
    <row r="7179" s="13" customFormat="1">
      <c r="A7179" s="13"/>
      <c r="B7179" s="236"/>
      <c r="C7179" s="237"/>
      <c r="D7179" s="238" t="s">
        <v>252</v>
      </c>
      <c r="E7179" s="239" t="s">
        <v>39</v>
      </c>
      <c r="F7179" s="240" t="s">
        <v>6255</v>
      </c>
      <c r="G7179" s="237"/>
      <c r="H7179" s="239" t="s">
        <v>39</v>
      </c>
      <c r="I7179" s="241"/>
      <c r="J7179" s="237"/>
      <c r="K7179" s="237"/>
      <c r="L7179" s="242"/>
      <c r="M7179" s="243"/>
      <c r="N7179" s="244"/>
      <c r="O7179" s="244"/>
      <c r="P7179" s="244"/>
      <c r="Q7179" s="244"/>
      <c r="R7179" s="244"/>
      <c r="S7179" s="244"/>
      <c r="T7179" s="245"/>
      <c r="U7179" s="13"/>
      <c r="V7179" s="13"/>
      <c r="W7179" s="13"/>
      <c r="X7179" s="13"/>
      <c r="Y7179" s="13"/>
      <c r="Z7179" s="13"/>
      <c r="AA7179" s="13"/>
      <c r="AB7179" s="13"/>
      <c r="AC7179" s="13"/>
      <c r="AD7179" s="13"/>
      <c r="AE7179" s="13"/>
      <c r="AT7179" s="246" t="s">
        <v>252</v>
      </c>
      <c r="AU7179" s="246" t="s">
        <v>93</v>
      </c>
      <c r="AV7179" s="13" t="s">
        <v>23</v>
      </c>
      <c r="AW7179" s="13" t="s">
        <v>46</v>
      </c>
      <c r="AX7179" s="13" t="s">
        <v>85</v>
      </c>
      <c r="AY7179" s="246" t="s">
        <v>241</v>
      </c>
    </row>
    <row r="7180" s="13" customFormat="1">
      <c r="A7180" s="13"/>
      <c r="B7180" s="236"/>
      <c r="C7180" s="237"/>
      <c r="D7180" s="238" t="s">
        <v>252</v>
      </c>
      <c r="E7180" s="239" t="s">
        <v>39</v>
      </c>
      <c r="F7180" s="240" t="s">
        <v>6634</v>
      </c>
      <c r="G7180" s="237"/>
      <c r="H7180" s="239" t="s">
        <v>39</v>
      </c>
      <c r="I7180" s="241"/>
      <c r="J7180" s="237"/>
      <c r="K7180" s="237"/>
      <c r="L7180" s="242"/>
      <c r="M7180" s="243"/>
      <c r="N7180" s="244"/>
      <c r="O7180" s="244"/>
      <c r="P7180" s="244"/>
      <c r="Q7180" s="244"/>
      <c r="R7180" s="244"/>
      <c r="S7180" s="244"/>
      <c r="T7180" s="245"/>
      <c r="U7180" s="13"/>
      <c r="V7180" s="13"/>
      <c r="W7180" s="13"/>
      <c r="X7180" s="13"/>
      <c r="Y7180" s="13"/>
      <c r="Z7180" s="13"/>
      <c r="AA7180" s="13"/>
      <c r="AB7180" s="13"/>
      <c r="AC7180" s="13"/>
      <c r="AD7180" s="13"/>
      <c r="AE7180" s="13"/>
      <c r="AT7180" s="246" t="s">
        <v>252</v>
      </c>
      <c r="AU7180" s="246" t="s">
        <v>93</v>
      </c>
      <c r="AV7180" s="13" t="s">
        <v>23</v>
      </c>
      <c r="AW7180" s="13" t="s">
        <v>46</v>
      </c>
      <c r="AX7180" s="13" t="s">
        <v>85</v>
      </c>
      <c r="AY7180" s="246" t="s">
        <v>241</v>
      </c>
    </row>
    <row r="7181" s="14" customFormat="1">
      <c r="A7181" s="14"/>
      <c r="B7181" s="247"/>
      <c r="C7181" s="248"/>
      <c r="D7181" s="238" t="s">
        <v>252</v>
      </c>
      <c r="E7181" s="249" t="s">
        <v>39</v>
      </c>
      <c r="F7181" s="250" t="s">
        <v>6635</v>
      </c>
      <c r="G7181" s="248"/>
      <c r="H7181" s="251">
        <v>7.5</v>
      </c>
      <c r="I7181" s="252"/>
      <c r="J7181" s="248"/>
      <c r="K7181" s="248"/>
      <c r="L7181" s="253"/>
      <c r="M7181" s="254"/>
      <c r="N7181" s="255"/>
      <c r="O7181" s="255"/>
      <c r="P7181" s="255"/>
      <c r="Q7181" s="255"/>
      <c r="R7181" s="255"/>
      <c r="S7181" s="255"/>
      <c r="T7181" s="256"/>
      <c r="U7181" s="14"/>
      <c r="V7181" s="14"/>
      <c r="W7181" s="14"/>
      <c r="X7181" s="14"/>
      <c r="Y7181" s="14"/>
      <c r="Z7181" s="14"/>
      <c r="AA7181" s="14"/>
      <c r="AB7181" s="14"/>
      <c r="AC7181" s="14"/>
      <c r="AD7181" s="14"/>
      <c r="AE7181" s="14"/>
      <c r="AT7181" s="257" t="s">
        <v>252</v>
      </c>
      <c r="AU7181" s="257" t="s">
        <v>93</v>
      </c>
      <c r="AV7181" s="14" t="s">
        <v>93</v>
      </c>
      <c r="AW7181" s="14" t="s">
        <v>46</v>
      </c>
      <c r="AX7181" s="14" t="s">
        <v>85</v>
      </c>
      <c r="AY7181" s="257" t="s">
        <v>241</v>
      </c>
    </row>
    <row r="7182" s="13" customFormat="1">
      <c r="A7182" s="13"/>
      <c r="B7182" s="236"/>
      <c r="C7182" s="237"/>
      <c r="D7182" s="238" t="s">
        <v>252</v>
      </c>
      <c r="E7182" s="239" t="s">
        <v>39</v>
      </c>
      <c r="F7182" s="240" t="s">
        <v>6636</v>
      </c>
      <c r="G7182" s="237"/>
      <c r="H7182" s="239" t="s">
        <v>39</v>
      </c>
      <c r="I7182" s="241"/>
      <c r="J7182" s="237"/>
      <c r="K7182" s="237"/>
      <c r="L7182" s="242"/>
      <c r="M7182" s="243"/>
      <c r="N7182" s="244"/>
      <c r="O7182" s="244"/>
      <c r="P7182" s="244"/>
      <c r="Q7182" s="244"/>
      <c r="R7182" s="244"/>
      <c r="S7182" s="244"/>
      <c r="T7182" s="245"/>
      <c r="U7182" s="13"/>
      <c r="V7182" s="13"/>
      <c r="W7182" s="13"/>
      <c r="X7182" s="13"/>
      <c r="Y7182" s="13"/>
      <c r="Z7182" s="13"/>
      <c r="AA7182" s="13"/>
      <c r="AB7182" s="13"/>
      <c r="AC7182" s="13"/>
      <c r="AD7182" s="13"/>
      <c r="AE7182" s="13"/>
      <c r="AT7182" s="246" t="s">
        <v>252</v>
      </c>
      <c r="AU7182" s="246" t="s">
        <v>93</v>
      </c>
      <c r="AV7182" s="13" t="s">
        <v>23</v>
      </c>
      <c r="AW7182" s="13" t="s">
        <v>46</v>
      </c>
      <c r="AX7182" s="13" t="s">
        <v>85</v>
      </c>
      <c r="AY7182" s="246" t="s">
        <v>241</v>
      </c>
    </row>
    <row r="7183" s="14" customFormat="1">
      <c r="A7183" s="14"/>
      <c r="B7183" s="247"/>
      <c r="C7183" s="248"/>
      <c r="D7183" s="238" t="s">
        <v>252</v>
      </c>
      <c r="E7183" s="249" t="s">
        <v>39</v>
      </c>
      <c r="F7183" s="250" t="s">
        <v>6635</v>
      </c>
      <c r="G7183" s="248"/>
      <c r="H7183" s="251">
        <v>7.5</v>
      </c>
      <c r="I7183" s="252"/>
      <c r="J7183" s="248"/>
      <c r="K7183" s="248"/>
      <c r="L7183" s="253"/>
      <c r="M7183" s="254"/>
      <c r="N7183" s="255"/>
      <c r="O7183" s="255"/>
      <c r="P7183" s="255"/>
      <c r="Q7183" s="255"/>
      <c r="R7183" s="255"/>
      <c r="S7183" s="255"/>
      <c r="T7183" s="256"/>
      <c r="U7183" s="14"/>
      <c r="V7183" s="14"/>
      <c r="W7183" s="14"/>
      <c r="X7183" s="14"/>
      <c r="Y7183" s="14"/>
      <c r="Z7183" s="14"/>
      <c r="AA7183" s="14"/>
      <c r="AB7183" s="14"/>
      <c r="AC7183" s="14"/>
      <c r="AD7183" s="14"/>
      <c r="AE7183" s="14"/>
      <c r="AT7183" s="257" t="s">
        <v>252</v>
      </c>
      <c r="AU7183" s="257" t="s">
        <v>93</v>
      </c>
      <c r="AV7183" s="14" t="s">
        <v>93</v>
      </c>
      <c r="AW7183" s="14" t="s">
        <v>46</v>
      </c>
      <c r="AX7183" s="14" t="s">
        <v>85</v>
      </c>
      <c r="AY7183" s="257" t="s">
        <v>241</v>
      </c>
    </row>
    <row r="7184" s="15" customFormat="1">
      <c r="A7184" s="15"/>
      <c r="B7184" s="258"/>
      <c r="C7184" s="259"/>
      <c r="D7184" s="238" t="s">
        <v>252</v>
      </c>
      <c r="E7184" s="260" t="s">
        <v>39</v>
      </c>
      <c r="F7184" s="261" t="s">
        <v>274</v>
      </c>
      <c r="G7184" s="259"/>
      <c r="H7184" s="262">
        <v>15</v>
      </c>
      <c r="I7184" s="263"/>
      <c r="J7184" s="259"/>
      <c r="K7184" s="259"/>
      <c r="L7184" s="264"/>
      <c r="M7184" s="265"/>
      <c r="N7184" s="266"/>
      <c r="O7184" s="266"/>
      <c r="P7184" s="266"/>
      <c r="Q7184" s="266"/>
      <c r="R7184" s="266"/>
      <c r="S7184" s="266"/>
      <c r="T7184" s="267"/>
      <c r="U7184" s="15"/>
      <c r="V7184" s="15"/>
      <c r="W7184" s="15"/>
      <c r="X7184" s="15"/>
      <c r="Y7184" s="15"/>
      <c r="Z7184" s="15"/>
      <c r="AA7184" s="15"/>
      <c r="AB7184" s="15"/>
      <c r="AC7184" s="15"/>
      <c r="AD7184" s="15"/>
      <c r="AE7184" s="15"/>
      <c r="AT7184" s="268" t="s">
        <v>252</v>
      </c>
      <c r="AU7184" s="268" t="s">
        <v>93</v>
      </c>
      <c r="AV7184" s="15" t="s">
        <v>248</v>
      </c>
      <c r="AW7184" s="15" t="s">
        <v>46</v>
      </c>
      <c r="AX7184" s="15" t="s">
        <v>23</v>
      </c>
      <c r="AY7184" s="268" t="s">
        <v>241</v>
      </c>
    </row>
    <row r="7185" s="2" customFormat="1" ht="24.15" customHeight="1">
      <c r="A7185" s="42"/>
      <c r="B7185" s="43"/>
      <c r="C7185" s="218" t="s">
        <v>6706</v>
      </c>
      <c r="D7185" s="218" t="s">
        <v>243</v>
      </c>
      <c r="E7185" s="219" t="s">
        <v>6707</v>
      </c>
      <c r="F7185" s="220" t="s">
        <v>6708</v>
      </c>
      <c r="G7185" s="221" t="s">
        <v>515</v>
      </c>
      <c r="H7185" s="222">
        <v>39.600000000000001</v>
      </c>
      <c r="I7185" s="223"/>
      <c r="J7185" s="224">
        <f>ROUND(I7185*H7185,2)</f>
        <v>0</v>
      </c>
      <c r="K7185" s="220" t="s">
        <v>247</v>
      </c>
      <c r="L7185" s="48"/>
      <c r="M7185" s="225" t="s">
        <v>39</v>
      </c>
      <c r="N7185" s="226" t="s">
        <v>56</v>
      </c>
      <c r="O7185" s="88"/>
      <c r="P7185" s="227">
        <f>O7185*H7185</f>
        <v>0</v>
      </c>
      <c r="Q7185" s="227">
        <v>0.0017700000000000001</v>
      </c>
      <c r="R7185" s="227">
        <f>Q7185*H7185</f>
        <v>0.070092000000000002</v>
      </c>
      <c r="S7185" s="227">
        <v>0</v>
      </c>
      <c r="T7185" s="228">
        <f>S7185*H7185</f>
        <v>0</v>
      </c>
      <c r="U7185" s="42"/>
      <c r="V7185" s="42"/>
      <c r="W7185" s="42"/>
      <c r="X7185" s="42"/>
      <c r="Y7185" s="42"/>
      <c r="Z7185" s="42"/>
      <c r="AA7185" s="42"/>
      <c r="AB7185" s="42"/>
      <c r="AC7185" s="42"/>
      <c r="AD7185" s="42"/>
      <c r="AE7185" s="42"/>
      <c r="AR7185" s="229" t="s">
        <v>462</v>
      </c>
      <c r="AT7185" s="229" t="s">
        <v>243</v>
      </c>
      <c r="AU7185" s="229" t="s">
        <v>93</v>
      </c>
      <c r="AY7185" s="20" t="s">
        <v>241</v>
      </c>
      <c r="BE7185" s="230">
        <f>IF(N7185="základní",J7185,0)</f>
        <v>0</v>
      </c>
      <c r="BF7185" s="230">
        <f>IF(N7185="snížená",J7185,0)</f>
        <v>0</v>
      </c>
      <c r="BG7185" s="230">
        <f>IF(N7185="zákl. přenesená",J7185,0)</f>
        <v>0</v>
      </c>
      <c r="BH7185" s="230">
        <f>IF(N7185="sníž. přenesená",J7185,0)</f>
        <v>0</v>
      </c>
      <c r="BI7185" s="230">
        <f>IF(N7185="nulová",J7185,0)</f>
        <v>0</v>
      </c>
      <c r="BJ7185" s="20" t="s">
        <v>23</v>
      </c>
      <c r="BK7185" s="230">
        <f>ROUND(I7185*H7185,2)</f>
        <v>0</v>
      </c>
      <c r="BL7185" s="20" t="s">
        <v>462</v>
      </c>
      <c r="BM7185" s="229" t="s">
        <v>6709</v>
      </c>
    </row>
    <row r="7186" s="2" customFormat="1">
      <c r="A7186" s="42"/>
      <c r="B7186" s="43"/>
      <c r="C7186" s="44"/>
      <c r="D7186" s="231" t="s">
        <v>250</v>
      </c>
      <c r="E7186" s="44"/>
      <c r="F7186" s="232" t="s">
        <v>6710</v>
      </c>
      <c r="G7186" s="44"/>
      <c r="H7186" s="44"/>
      <c r="I7186" s="233"/>
      <c r="J7186" s="44"/>
      <c r="K7186" s="44"/>
      <c r="L7186" s="48"/>
      <c r="M7186" s="234"/>
      <c r="N7186" s="235"/>
      <c r="O7186" s="88"/>
      <c r="P7186" s="88"/>
      <c r="Q7186" s="88"/>
      <c r="R7186" s="88"/>
      <c r="S7186" s="88"/>
      <c r="T7186" s="89"/>
      <c r="U7186" s="42"/>
      <c r="V7186" s="42"/>
      <c r="W7186" s="42"/>
      <c r="X7186" s="42"/>
      <c r="Y7186" s="42"/>
      <c r="Z7186" s="42"/>
      <c r="AA7186" s="42"/>
      <c r="AB7186" s="42"/>
      <c r="AC7186" s="42"/>
      <c r="AD7186" s="42"/>
      <c r="AE7186" s="42"/>
      <c r="AT7186" s="20" t="s">
        <v>250</v>
      </c>
      <c r="AU7186" s="20" t="s">
        <v>93</v>
      </c>
    </row>
    <row r="7187" s="13" customFormat="1">
      <c r="A7187" s="13"/>
      <c r="B7187" s="236"/>
      <c r="C7187" s="237"/>
      <c r="D7187" s="238" t="s">
        <v>252</v>
      </c>
      <c r="E7187" s="239" t="s">
        <v>39</v>
      </c>
      <c r="F7187" s="240" t="s">
        <v>6255</v>
      </c>
      <c r="G7187" s="237"/>
      <c r="H7187" s="239" t="s">
        <v>39</v>
      </c>
      <c r="I7187" s="241"/>
      <c r="J7187" s="237"/>
      <c r="K7187" s="237"/>
      <c r="L7187" s="242"/>
      <c r="M7187" s="243"/>
      <c r="N7187" s="244"/>
      <c r="O7187" s="244"/>
      <c r="P7187" s="244"/>
      <c r="Q7187" s="244"/>
      <c r="R7187" s="244"/>
      <c r="S7187" s="244"/>
      <c r="T7187" s="245"/>
      <c r="U7187" s="13"/>
      <c r="V7187" s="13"/>
      <c r="W7187" s="13"/>
      <c r="X7187" s="13"/>
      <c r="Y7187" s="13"/>
      <c r="Z7187" s="13"/>
      <c r="AA7187" s="13"/>
      <c r="AB7187" s="13"/>
      <c r="AC7187" s="13"/>
      <c r="AD7187" s="13"/>
      <c r="AE7187" s="13"/>
      <c r="AT7187" s="246" t="s">
        <v>252</v>
      </c>
      <c r="AU7187" s="246" t="s">
        <v>93</v>
      </c>
      <c r="AV7187" s="13" t="s">
        <v>23</v>
      </c>
      <c r="AW7187" s="13" t="s">
        <v>46</v>
      </c>
      <c r="AX7187" s="13" t="s">
        <v>85</v>
      </c>
      <c r="AY7187" s="246" t="s">
        <v>241</v>
      </c>
    </row>
    <row r="7188" s="13" customFormat="1">
      <c r="A7188" s="13"/>
      <c r="B7188" s="236"/>
      <c r="C7188" s="237"/>
      <c r="D7188" s="238" t="s">
        <v>252</v>
      </c>
      <c r="E7188" s="239" t="s">
        <v>39</v>
      </c>
      <c r="F7188" s="240" t="s">
        <v>6627</v>
      </c>
      <c r="G7188" s="237"/>
      <c r="H7188" s="239" t="s">
        <v>39</v>
      </c>
      <c r="I7188" s="241"/>
      <c r="J7188" s="237"/>
      <c r="K7188" s="237"/>
      <c r="L7188" s="242"/>
      <c r="M7188" s="243"/>
      <c r="N7188" s="244"/>
      <c r="O7188" s="244"/>
      <c r="P7188" s="244"/>
      <c r="Q7188" s="244"/>
      <c r="R7188" s="244"/>
      <c r="S7188" s="244"/>
      <c r="T7188" s="245"/>
      <c r="U7188" s="13"/>
      <c r="V7188" s="13"/>
      <c r="W7188" s="13"/>
      <c r="X7188" s="13"/>
      <c r="Y7188" s="13"/>
      <c r="Z7188" s="13"/>
      <c r="AA7188" s="13"/>
      <c r="AB7188" s="13"/>
      <c r="AC7188" s="13"/>
      <c r="AD7188" s="13"/>
      <c r="AE7188" s="13"/>
      <c r="AT7188" s="246" t="s">
        <v>252</v>
      </c>
      <c r="AU7188" s="246" t="s">
        <v>93</v>
      </c>
      <c r="AV7188" s="13" t="s">
        <v>23</v>
      </c>
      <c r="AW7188" s="13" t="s">
        <v>46</v>
      </c>
      <c r="AX7188" s="13" t="s">
        <v>85</v>
      </c>
      <c r="AY7188" s="246" t="s">
        <v>241</v>
      </c>
    </row>
    <row r="7189" s="14" customFormat="1">
      <c r="A7189" s="14"/>
      <c r="B7189" s="247"/>
      <c r="C7189" s="248"/>
      <c r="D7189" s="238" t="s">
        <v>252</v>
      </c>
      <c r="E7189" s="249" t="s">
        <v>39</v>
      </c>
      <c r="F7189" s="250" t="s">
        <v>6628</v>
      </c>
      <c r="G7189" s="248"/>
      <c r="H7189" s="251">
        <v>39.600000000000001</v>
      </c>
      <c r="I7189" s="252"/>
      <c r="J7189" s="248"/>
      <c r="K7189" s="248"/>
      <c r="L7189" s="253"/>
      <c r="M7189" s="254"/>
      <c r="N7189" s="255"/>
      <c r="O7189" s="255"/>
      <c r="P7189" s="255"/>
      <c r="Q7189" s="255"/>
      <c r="R7189" s="255"/>
      <c r="S7189" s="255"/>
      <c r="T7189" s="256"/>
      <c r="U7189" s="14"/>
      <c r="V7189" s="14"/>
      <c r="W7189" s="14"/>
      <c r="X7189" s="14"/>
      <c r="Y7189" s="14"/>
      <c r="Z7189" s="14"/>
      <c r="AA7189" s="14"/>
      <c r="AB7189" s="14"/>
      <c r="AC7189" s="14"/>
      <c r="AD7189" s="14"/>
      <c r="AE7189" s="14"/>
      <c r="AT7189" s="257" t="s">
        <v>252</v>
      </c>
      <c r="AU7189" s="257" t="s">
        <v>93</v>
      </c>
      <c r="AV7189" s="14" t="s">
        <v>93</v>
      </c>
      <c r="AW7189" s="14" t="s">
        <v>46</v>
      </c>
      <c r="AX7189" s="14" t="s">
        <v>85</v>
      </c>
      <c r="AY7189" s="257" t="s">
        <v>241</v>
      </c>
    </row>
    <row r="7190" s="15" customFormat="1">
      <c r="A7190" s="15"/>
      <c r="B7190" s="258"/>
      <c r="C7190" s="259"/>
      <c r="D7190" s="238" t="s">
        <v>252</v>
      </c>
      <c r="E7190" s="260" t="s">
        <v>39</v>
      </c>
      <c r="F7190" s="261" t="s">
        <v>274</v>
      </c>
      <c r="G7190" s="259"/>
      <c r="H7190" s="262">
        <v>39.600000000000001</v>
      </c>
      <c r="I7190" s="263"/>
      <c r="J7190" s="259"/>
      <c r="K7190" s="259"/>
      <c r="L7190" s="264"/>
      <c r="M7190" s="265"/>
      <c r="N7190" s="266"/>
      <c r="O7190" s="266"/>
      <c r="P7190" s="266"/>
      <c r="Q7190" s="266"/>
      <c r="R7190" s="266"/>
      <c r="S7190" s="266"/>
      <c r="T7190" s="267"/>
      <c r="U7190" s="15"/>
      <c r="V7190" s="15"/>
      <c r="W7190" s="15"/>
      <c r="X7190" s="15"/>
      <c r="Y7190" s="15"/>
      <c r="Z7190" s="15"/>
      <c r="AA7190" s="15"/>
      <c r="AB7190" s="15"/>
      <c r="AC7190" s="15"/>
      <c r="AD7190" s="15"/>
      <c r="AE7190" s="15"/>
      <c r="AT7190" s="268" t="s">
        <v>252</v>
      </c>
      <c r="AU7190" s="268" t="s">
        <v>93</v>
      </c>
      <c r="AV7190" s="15" t="s">
        <v>248</v>
      </c>
      <c r="AW7190" s="15" t="s">
        <v>46</v>
      </c>
      <c r="AX7190" s="15" t="s">
        <v>23</v>
      </c>
      <c r="AY7190" s="268" t="s">
        <v>241</v>
      </c>
    </row>
    <row r="7191" s="2" customFormat="1" ht="24.15" customHeight="1">
      <c r="A7191" s="42"/>
      <c r="B7191" s="43"/>
      <c r="C7191" s="218" t="s">
        <v>5050</v>
      </c>
      <c r="D7191" s="218" t="s">
        <v>243</v>
      </c>
      <c r="E7191" s="219" t="s">
        <v>6711</v>
      </c>
      <c r="F7191" s="220" t="s">
        <v>6712</v>
      </c>
      <c r="G7191" s="221" t="s">
        <v>515</v>
      </c>
      <c r="H7191" s="222">
        <v>14.4</v>
      </c>
      <c r="I7191" s="223"/>
      <c r="J7191" s="224">
        <f>ROUND(I7191*H7191,2)</f>
        <v>0</v>
      </c>
      <c r="K7191" s="220" t="s">
        <v>247</v>
      </c>
      <c r="L7191" s="48"/>
      <c r="M7191" s="225" t="s">
        <v>39</v>
      </c>
      <c r="N7191" s="226" t="s">
        <v>56</v>
      </c>
      <c r="O7191" s="88"/>
      <c r="P7191" s="227">
        <f>O7191*H7191</f>
        <v>0</v>
      </c>
      <c r="Q7191" s="227">
        <v>0.00198</v>
      </c>
      <c r="R7191" s="227">
        <f>Q7191*H7191</f>
        <v>0.028511999999999999</v>
      </c>
      <c r="S7191" s="227">
        <v>0</v>
      </c>
      <c r="T7191" s="228">
        <f>S7191*H7191</f>
        <v>0</v>
      </c>
      <c r="U7191" s="42"/>
      <c r="V7191" s="42"/>
      <c r="W7191" s="42"/>
      <c r="X7191" s="42"/>
      <c r="Y7191" s="42"/>
      <c r="Z7191" s="42"/>
      <c r="AA7191" s="42"/>
      <c r="AB7191" s="42"/>
      <c r="AC7191" s="42"/>
      <c r="AD7191" s="42"/>
      <c r="AE7191" s="42"/>
      <c r="AR7191" s="229" t="s">
        <v>462</v>
      </c>
      <c r="AT7191" s="229" t="s">
        <v>243</v>
      </c>
      <c r="AU7191" s="229" t="s">
        <v>93</v>
      </c>
      <c r="AY7191" s="20" t="s">
        <v>241</v>
      </c>
      <c r="BE7191" s="230">
        <f>IF(N7191="základní",J7191,0)</f>
        <v>0</v>
      </c>
      <c r="BF7191" s="230">
        <f>IF(N7191="snížená",J7191,0)</f>
        <v>0</v>
      </c>
      <c r="BG7191" s="230">
        <f>IF(N7191="zákl. přenesená",J7191,0)</f>
        <v>0</v>
      </c>
      <c r="BH7191" s="230">
        <f>IF(N7191="sníž. přenesená",J7191,0)</f>
        <v>0</v>
      </c>
      <c r="BI7191" s="230">
        <f>IF(N7191="nulová",J7191,0)</f>
        <v>0</v>
      </c>
      <c r="BJ7191" s="20" t="s">
        <v>23</v>
      </c>
      <c r="BK7191" s="230">
        <f>ROUND(I7191*H7191,2)</f>
        <v>0</v>
      </c>
      <c r="BL7191" s="20" t="s">
        <v>462</v>
      </c>
      <c r="BM7191" s="229" t="s">
        <v>6713</v>
      </c>
    </row>
    <row r="7192" s="2" customFormat="1">
      <c r="A7192" s="42"/>
      <c r="B7192" s="43"/>
      <c r="C7192" s="44"/>
      <c r="D7192" s="231" t="s">
        <v>250</v>
      </c>
      <c r="E7192" s="44"/>
      <c r="F7192" s="232" t="s">
        <v>6714</v>
      </c>
      <c r="G7192" s="44"/>
      <c r="H7192" s="44"/>
      <c r="I7192" s="233"/>
      <c r="J7192" s="44"/>
      <c r="K7192" s="44"/>
      <c r="L7192" s="48"/>
      <c r="M7192" s="234"/>
      <c r="N7192" s="235"/>
      <c r="O7192" s="88"/>
      <c r="P7192" s="88"/>
      <c r="Q7192" s="88"/>
      <c r="R7192" s="88"/>
      <c r="S7192" s="88"/>
      <c r="T7192" s="89"/>
      <c r="U7192" s="42"/>
      <c r="V7192" s="42"/>
      <c r="W7192" s="42"/>
      <c r="X7192" s="42"/>
      <c r="Y7192" s="42"/>
      <c r="Z7192" s="42"/>
      <c r="AA7192" s="42"/>
      <c r="AB7192" s="42"/>
      <c r="AC7192" s="42"/>
      <c r="AD7192" s="42"/>
      <c r="AE7192" s="42"/>
      <c r="AT7192" s="20" t="s">
        <v>250</v>
      </c>
      <c r="AU7192" s="20" t="s">
        <v>93</v>
      </c>
    </row>
    <row r="7193" s="13" customFormat="1">
      <c r="A7193" s="13"/>
      <c r="B7193" s="236"/>
      <c r="C7193" s="237"/>
      <c r="D7193" s="238" t="s">
        <v>252</v>
      </c>
      <c r="E7193" s="239" t="s">
        <v>39</v>
      </c>
      <c r="F7193" s="240" t="s">
        <v>6255</v>
      </c>
      <c r="G7193" s="237"/>
      <c r="H7193" s="239" t="s">
        <v>39</v>
      </c>
      <c r="I7193" s="241"/>
      <c r="J7193" s="237"/>
      <c r="K7193" s="237"/>
      <c r="L7193" s="242"/>
      <c r="M7193" s="243"/>
      <c r="N7193" s="244"/>
      <c r="O7193" s="244"/>
      <c r="P7193" s="244"/>
      <c r="Q7193" s="244"/>
      <c r="R7193" s="244"/>
      <c r="S7193" s="244"/>
      <c r="T7193" s="245"/>
      <c r="U7193" s="13"/>
      <c r="V7193" s="13"/>
      <c r="W7193" s="13"/>
      <c r="X7193" s="13"/>
      <c r="Y7193" s="13"/>
      <c r="Z7193" s="13"/>
      <c r="AA7193" s="13"/>
      <c r="AB7193" s="13"/>
      <c r="AC7193" s="13"/>
      <c r="AD7193" s="13"/>
      <c r="AE7193" s="13"/>
      <c r="AT7193" s="246" t="s">
        <v>252</v>
      </c>
      <c r="AU7193" s="246" t="s">
        <v>93</v>
      </c>
      <c r="AV7193" s="13" t="s">
        <v>23</v>
      </c>
      <c r="AW7193" s="13" t="s">
        <v>46</v>
      </c>
      <c r="AX7193" s="13" t="s">
        <v>85</v>
      </c>
      <c r="AY7193" s="246" t="s">
        <v>241</v>
      </c>
    </row>
    <row r="7194" s="13" customFormat="1">
      <c r="A7194" s="13"/>
      <c r="B7194" s="236"/>
      <c r="C7194" s="237"/>
      <c r="D7194" s="238" t="s">
        <v>252</v>
      </c>
      <c r="E7194" s="239" t="s">
        <v>39</v>
      </c>
      <c r="F7194" s="240" t="s">
        <v>6629</v>
      </c>
      <c r="G7194" s="237"/>
      <c r="H7194" s="239" t="s">
        <v>39</v>
      </c>
      <c r="I7194" s="241"/>
      <c r="J7194" s="237"/>
      <c r="K7194" s="237"/>
      <c r="L7194" s="242"/>
      <c r="M7194" s="243"/>
      <c r="N7194" s="244"/>
      <c r="O7194" s="244"/>
      <c r="P7194" s="244"/>
      <c r="Q7194" s="244"/>
      <c r="R7194" s="244"/>
      <c r="S7194" s="244"/>
      <c r="T7194" s="245"/>
      <c r="U7194" s="13"/>
      <c r="V7194" s="13"/>
      <c r="W7194" s="13"/>
      <c r="X7194" s="13"/>
      <c r="Y7194" s="13"/>
      <c r="Z7194" s="13"/>
      <c r="AA7194" s="13"/>
      <c r="AB7194" s="13"/>
      <c r="AC7194" s="13"/>
      <c r="AD7194" s="13"/>
      <c r="AE7194" s="13"/>
      <c r="AT7194" s="246" t="s">
        <v>252</v>
      </c>
      <c r="AU7194" s="246" t="s">
        <v>93</v>
      </c>
      <c r="AV7194" s="13" t="s">
        <v>23</v>
      </c>
      <c r="AW7194" s="13" t="s">
        <v>46</v>
      </c>
      <c r="AX7194" s="13" t="s">
        <v>85</v>
      </c>
      <c r="AY7194" s="246" t="s">
        <v>241</v>
      </c>
    </row>
    <row r="7195" s="14" customFormat="1">
      <c r="A7195" s="14"/>
      <c r="B7195" s="247"/>
      <c r="C7195" s="248"/>
      <c r="D7195" s="238" t="s">
        <v>252</v>
      </c>
      <c r="E7195" s="249" t="s">
        <v>39</v>
      </c>
      <c r="F7195" s="250" t="s">
        <v>6630</v>
      </c>
      <c r="G7195" s="248"/>
      <c r="H7195" s="251">
        <v>5.0999999999999996</v>
      </c>
      <c r="I7195" s="252"/>
      <c r="J7195" s="248"/>
      <c r="K7195" s="248"/>
      <c r="L7195" s="253"/>
      <c r="M7195" s="254"/>
      <c r="N7195" s="255"/>
      <c r="O7195" s="255"/>
      <c r="P7195" s="255"/>
      <c r="Q7195" s="255"/>
      <c r="R7195" s="255"/>
      <c r="S7195" s="255"/>
      <c r="T7195" s="256"/>
      <c r="U7195" s="14"/>
      <c r="V7195" s="14"/>
      <c r="W7195" s="14"/>
      <c r="X7195" s="14"/>
      <c r="Y7195" s="14"/>
      <c r="Z7195" s="14"/>
      <c r="AA7195" s="14"/>
      <c r="AB7195" s="14"/>
      <c r="AC7195" s="14"/>
      <c r="AD7195" s="14"/>
      <c r="AE7195" s="14"/>
      <c r="AT7195" s="257" t="s">
        <v>252</v>
      </c>
      <c r="AU7195" s="257" t="s">
        <v>93</v>
      </c>
      <c r="AV7195" s="14" t="s">
        <v>93</v>
      </c>
      <c r="AW7195" s="14" t="s">
        <v>46</v>
      </c>
      <c r="AX7195" s="14" t="s">
        <v>85</v>
      </c>
      <c r="AY7195" s="257" t="s">
        <v>241</v>
      </c>
    </row>
    <row r="7196" s="14" customFormat="1">
      <c r="A7196" s="14"/>
      <c r="B7196" s="247"/>
      <c r="C7196" s="248"/>
      <c r="D7196" s="238" t="s">
        <v>252</v>
      </c>
      <c r="E7196" s="249" t="s">
        <v>39</v>
      </c>
      <c r="F7196" s="250" t="s">
        <v>6631</v>
      </c>
      <c r="G7196" s="248"/>
      <c r="H7196" s="251">
        <v>5.4000000000000004</v>
      </c>
      <c r="I7196" s="252"/>
      <c r="J7196" s="248"/>
      <c r="K7196" s="248"/>
      <c r="L7196" s="253"/>
      <c r="M7196" s="254"/>
      <c r="N7196" s="255"/>
      <c r="O7196" s="255"/>
      <c r="P7196" s="255"/>
      <c r="Q7196" s="255"/>
      <c r="R7196" s="255"/>
      <c r="S7196" s="255"/>
      <c r="T7196" s="256"/>
      <c r="U7196" s="14"/>
      <c r="V7196" s="14"/>
      <c r="W7196" s="14"/>
      <c r="X7196" s="14"/>
      <c r="Y7196" s="14"/>
      <c r="Z7196" s="14"/>
      <c r="AA7196" s="14"/>
      <c r="AB7196" s="14"/>
      <c r="AC7196" s="14"/>
      <c r="AD7196" s="14"/>
      <c r="AE7196" s="14"/>
      <c r="AT7196" s="257" t="s">
        <v>252</v>
      </c>
      <c r="AU7196" s="257" t="s">
        <v>93</v>
      </c>
      <c r="AV7196" s="14" t="s">
        <v>93</v>
      </c>
      <c r="AW7196" s="14" t="s">
        <v>46</v>
      </c>
      <c r="AX7196" s="14" t="s">
        <v>85</v>
      </c>
      <c r="AY7196" s="257" t="s">
        <v>241</v>
      </c>
    </row>
    <row r="7197" s="13" customFormat="1">
      <c r="A7197" s="13"/>
      <c r="B7197" s="236"/>
      <c r="C7197" s="237"/>
      <c r="D7197" s="238" t="s">
        <v>252</v>
      </c>
      <c r="E7197" s="239" t="s">
        <v>39</v>
      </c>
      <c r="F7197" s="240" t="s">
        <v>6632</v>
      </c>
      <c r="G7197" s="237"/>
      <c r="H7197" s="239" t="s">
        <v>39</v>
      </c>
      <c r="I7197" s="241"/>
      <c r="J7197" s="237"/>
      <c r="K7197" s="237"/>
      <c r="L7197" s="242"/>
      <c r="M7197" s="243"/>
      <c r="N7197" s="244"/>
      <c r="O7197" s="244"/>
      <c r="P7197" s="244"/>
      <c r="Q7197" s="244"/>
      <c r="R7197" s="244"/>
      <c r="S7197" s="244"/>
      <c r="T7197" s="245"/>
      <c r="U7197" s="13"/>
      <c r="V7197" s="13"/>
      <c r="W7197" s="13"/>
      <c r="X7197" s="13"/>
      <c r="Y7197" s="13"/>
      <c r="Z7197" s="13"/>
      <c r="AA7197" s="13"/>
      <c r="AB7197" s="13"/>
      <c r="AC7197" s="13"/>
      <c r="AD7197" s="13"/>
      <c r="AE7197" s="13"/>
      <c r="AT7197" s="246" t="s">
        <v>252</v>
      </c>
      <c r="AU7197" s="246" t="s">
        <v>93</v>
      </c>
      <c r="AV7197" s="13" t="s">
        <v>23</v>
      </c>
      <c r="AW7197" s="13" t="s">
        <v>46</v>
      </c>
      <c r="AX7197" s="13" t="s">
        <v>85</v>
      </c>
      <c r="AY7197" s="246" t="s">
        <v>241</v>
      </c>
    </row>
    <row r="7198" s="14" customFormat="1">
      <c r="A7198" s="14"/>
      <c r="B7198" s="247"/>
      <c r="C7198" s="248"/>
      <c r="D7198" s="238" t="s">
        <v>252</v>
      </c>
      <c r="E7198" s="249" t="s">
        <v>39</v>
      </c>
      <c r="F7198" s="250" t="s">
        <v>6633</v>
      </c>
      <c r="G7198" s="248"/>
      <c r="H7198" s="251">
        <v>3.8999999999999999</v>
      </c>
      <c r="I7198" s="252"/>
      <c r="J7198" s="248"/>
      <c r="K7198" s="248"/>
      <c r="L7198" s="253"/>
      <c r="M7198" s="254"/>
      <c r="N7198" s="255"/>
      <c r="O7198" s="255"/>
      <c r="P7198" s="255"/>
      <c r="Q7198" s="255"/>
      <c r="R7198" s="255"/>
      <c r="S7198" s="255"/>
      <c r="T7198" s="256"/>
      <c r="U7198" s="14"/>
      <c r="V7198" s="14"/>
      <c r="W7198" s="14"/>
      <c r="X7198" s="14"/>
      <c r="Y7198" s="14"/>
      <c r="Z7198" s="14"/>
      <c r="AA7198" s="14"/>
      <c r="AB7198" s="14"/>
      <c r="AC7198" s="14"/>
      <c r="AD7198" s="14"/>
      <c r="AE7198" s="14"/>
      <c r="AT7198" s="257" t="s">
        <v>252</v>
      </c>
      <c r="AU7198" s="257" t="s">
        <v>93</v>
      </c>
      <c r="AV7198" s="14" t="s">
        <v>93</v>
      </c>
      <c r="AW7198" s="14" t="s">
        <v>46</v>
      </c>
      <c r="AX7198" s="14" t="s">
        <v>85</v>
      </c>
      <c r="AY7198" s="257" t="s">
        <v>241</v>
      </c>
    </row>
    <row r="7199" s="15" customFormat="1">
      <c r="A7199" s="15"/>
      <c r="B7199" s="258"/>
      <c r="C7199" s="259"/>
      <c r="D7199" s="238" t="s">
        <v>252</v>
      </c>
      <c r="E7199" s="260" t="s">
        <v>39</v>
      </c>
      <c r="F7199" s="261" t="s">
        <v>274</v>
      </c>
      <c r="G7199" s="259"/>
      <c r="H7199" s="262">
        <v>14.4</v>
      </c>
      <c r="I7199" s="263"/>
      <c r="J7199" s="259"/>
      <c r="K7199" s="259"/>
      <c r="L7199" s="264"/>
      <c r="M7199" s="265"/>
      <c r="N7199" s="266"/>
      <c r="O7199" s="266"/>
      <c r="P7199" s="266"/>
      <c r="Q7199" s="266"/>
      <c r="R7199" s="266"/>
      <c r="S7199" s="266"/>
      <c r="T7199" s="267"/>
      <c r="U7199" s="15"/>
      <c r="V7199" s="15"/>
      <c r="W7199" s="15"/>
      <c r="X7199" s="15"/>
      <c r="Y7199" s="15"/>
      <c r="Z7199" s="15"/>
      <c r="AA7199" s="15"/>
      <c r="AB7199" s="15"/>
      <c r="AC7199" s="15"/>
      <c r="AD7199" s="15"/>
      <c r="AE7199" s="15"/>
      <c r="AT7199" s="268" t="s">
        <v>252</v>
      </c>
      <c r="AU7199" s="268" t="s">
        <v>93</v>
      </c>
      <c r="AV7199" s="15" t="s">
        <v>248</v>
      </c>
      <c r="AW7199" s="15" t="s">
        <v>46</v>
      </c>
      <c r="AX7199" s="15" t="s">
        <v>23</v>
      </c>
      <c r="AY7199" s="268" t="s">
        <v>241</v>
      </c>
    </row>
    <row r="7200" s="2" customFormat="1" ht="24.15" customHeight="1">
      <c r="A7200" s="42"/>
      <c r="B7200" s="43"/>
      <c r="C7200" s="218" t="s">
        <v>6715</v>
      </c>
      <c r="D7200" s="218" t="s">
        <v>243</v>
      </c>
      <c r="E7200" s="219" t="s">
        <v>6716</v>
      </c>
      <c r="F7200" s="220" t="s">
        <v>6717</v>
      </c>
      <c r="G7200" s="221" t="s">
        <v>515</v>
      </c>
      <c r="H7200" s="222">
        <v>54</v>
      </c>
      <c r="I7200" s="223"/>
      <c r="J7200" s="224">
        <f>ROUND(I7200*H7200,2)</f>
        <v>0</v>
      </c>
      <c r="K7200" s="220" t="s">
        <v>247</v>
      </c>
      <c r="L7200" s="48"/>
      <c r="M7200" s="225" t="s">
        <v>39</v>
      </c>
      <c r="N7200" s="226" t="s">
        <v>56</v>
      </c>
      <c r="O7200" s="88"/>
      <c r="P7200" s="227">
        <f>O7200*H7200</f>
        <v>0</v>
      </c>
      <c r="Q7200" s="227">
        <v>0.00075000000000000002</v>
      </c>
      <c r="R7200" s="227">
        <f>Q7200*H7200</f>
        <v>0.040500000000000001</v>
      </c>
      <c r="S7200" s="227">
        <v>0</v>
      </c>
      <c r="T7200" s="228">
        <f>S7200*H7200</f>
        <v>0</v>
      </c>
      <c r="U7200" s="42"/>
      <c r="V7200" s="42"/>
      <c r="W7200" s="42"/>
      <c r="X7200" s="42"/>
      <c r="Y7200" s="42"/>
      <c r="Z7200" s="42"/>
      <c r="AA7200" s="42"/>
      <c r="AB7200" s="42"/>
      <c r="AC7200" s="42"/>
      <c r="AD7200" s="42"/>
      <c r="AE7200" s="42"/>
      <c r="AR7200" s="229" t="s">
        <v>462</v>
      </c>
      <c r="AT7200" s="229" t="s">
        <v>243</v>
      </c>
      <c r="AU7200" s="229" t="s">
        <v>93</v>
      </c>
      <c r="AY7200" s="20" t="s">
        <v>241</v>
      </c>
      <c r="BE7200" s="230">
        <f>IF(N7200="základní",J7200,0)</f>
        <v>0</v>
      </c>
      <c r="BF7200" s="230">
        <f>IF(N7200="snížená",J7200,0)</f>
        <v>0</v>
      </c>
      <c r="BG7200" s="230">
        <f>IF(N7200="zákl. přenesená",J7200,0)</f>
        <v>0</v>
      </c>
      <c r="BH7200" s="230">
        <f>IF(N7200="sníž. přenesená",J7200,0)</f>
        <v>0</v>
      </c>
      <c r="BI7200" s="230">
        <f>IF(N7200="nulová",J7200,0)</f>
        <v>0</v>
      </c>
      <c r="BJ7200" s="20" t="s">
        <v>23</v>
      </c>
      <c r="BK7200" s="230">
        <f>ROUND(I7200*H7200,2)</f>
        <v>0</v>
      </c>
      <c r="BL7200" s="20" t="s">
        <v>462</v>
      </c>
      <c r="BM7200" s="229" t="s">
        <v>6718</v>
      </c>
    </row>
    <row r="7201" s="2" customFormat="1">
      <c r="A7201" s="42"/>
      <c r="B7201" s="43"/>
      <c r="C7201" s="44"/>
      <c r="D7201" s="231" t="s">
        <v>250</v>
      </c>
      <c r="E7201" s="44"/>
      <c r="F7201" s="232" t="s">
        <v>6719</v>
      </c>
      <c r="G7201" s="44"/>
      <c r="H7201" s="44"/>
      <c r="I7201" s="233"/>
      <c r="J7201" s="44"/>
      <c r="K7201" s="44"/>
      <c r="L7201" s="48"/>
      <c r="M7201" s="234"/>
      <c r="N7201" s="235"/>
      <c r="O7201" s="88"/>
      <c r="P7201" s="88"/>
      <c r="Q7201" s="88"/>
      <c r="R7201" s="88"/>
      <c r="S7201" s="88"/>
      <c r="T7201" s="89"/>
      <c r="U7201" s="42"/>
      <c r="V7201" s="42"/>
      <c r="W7201" s="42"/>
      <c r="X7201" s="42"/>
      <c r="Y7201" s="42"/>
      <c r="Z7201" s="42"/>
      <c r="AA7201" s="42"/>
      <c r="AB7201" s="42"/>
      <c r="AC7201" s="42"/>
      <c r="AD7201" s="42"/>
      <c r="AE7201" s="42"/>
      <c r="AT7201" s="20" t="s">
        <v>250</v>
      </c>
      <c r="AU7201" s="20" t="s">
        <v>93</v>
      </c>
    </row>
    <row r="7202" s="13" customFormat="1">
      <c r="A7202" s="13"/>
      <c r="B7202" s="236"/>
      <c r="C7202" s="237"/>
      <c r="D7202" s="238" t="s">
        <v>252</v>
      </c>
      <c r="E7202" s="239" t="s">
        <v>39</v>
      </c>
      <c r="F7202" s="240" t="s">
        <v>6255</v>
      </c>
      <c r="G7202" s="237"/>
      <c r="H7202" s="239" t="s">
        <v>39</v>
      </c>
      <c r="I7202" s="241"/>
      <c r="J7202" s="237"/>
      <c r="K7202" s="237"/>
      <c r="L7202" s="242"/>
      <c r="M7202" s="243"/>
      <c r="N7202" s="244"/>
      <c r="O7202" s="244"/>
      <c r="P7202" s="244"/>
      <c r="Q7202" s="244"/>
      <c r="R7202" s="244"/>
      <c r="S7202" s="244"/>
      <c r="T7202" s="245"/>
      <c r="U7202" s="13"/>
      <c r="V7202" s="13"/>
      <c r="W7202" s="13"/>
      <c r="X7202" s="13"/>
      <c r="Y7202" s="13"/>
      <c r="Z7202" s="13"/>
      <c r="AA7202" s="13"/>
      <c r="AB7202" s="13"/>
      <c r="AC7202" s="13"/>
      <c r="AD7202" s="13"/>
      <c r="AE7202" s="13"/>
      <c r="AT7202" s="246" t="s">
        <v>252</v>
      </c>
      <c r="AU7202" s="246" t="s">
        <v>93</v>
      </c>
      <c r="AV7202" s="13" t="s">
        <v>23</v>
      </c>
      <c r="AW7202" s="13" t="s">
        <v>46</v>
      </c>
      <c r="AX7202" s="13" t="s">
        <v>85</v>
      </c>
      <c r="AY7202" s="246" t="s">
        <v>241</v>
      </c>
    </row>
    <row r="7203" s="13" customFormat="1">
      <c r="A7203" s="13"/>
      <c r="B7203" s="236"/>
      <c r="C7203" s="237"/>
      <c r="D7203" s="238" t="s">
        <v>252</v>
      </c>
      <c r="E7203" s="239" t="s">
        <v>39</v>
      </c>
      <c r="F7203" s="240" t="s">
        <v>6627</v>
      </c>
      <c r="G7203" s="237"/>
      <c r="H7203" s="239" t="s">
        <v>39</v>
      </c>
      <c r="I7203" s="241"/>
      <c r="J7203" s="237"/>
      <c r="K7203" s="237"/>
      <c r="L7203" s="242"/>
      <c r="M7203" s="243"/>
      <c r="N7203" s="244"/>
      <c r="O7203" s="244"/>
      <c r="P7203" s="244"/>
      <c r="Q7203" s="244"/>
      <c r="R7203" s="244"/>
      <c r="S7203" s="244"/>
      <c r="T7203" s="245"/>
      <c r="U7203" s="13"/>
      <c r="V7203" s="13"/>
      <c r="W7203" s="13"/>
      <c r="X7203" s="13"/>
      <c r="Y7203" s="13"/>
      <c r="Z7203" s="13"/>
      <c r="AA7203" s="13"/>
      <c r="AB7203" s="13"/>
      <c r="AC7203" s="13"/>
      <c r="AD7203" s="13"/>
      <c r="AE7203" s="13"/>
      <c r="AT7203" s="246" t="s">
        <v>252</v>
      </c>
      <c r="AU7203" s="246" t="s">
        <v>93</v>
      </c>
      <c r="AV7203" s="13" t="s">
        <v>23</v>
      </c>
      <c r="AW7203" s="13" t="s">
        <v>46</v>
      </c>
      <c r="AX7203" s="13" t="s">
        <v>85</v>
      </c>
      <c r="AY7203" s="246" t="s">
        <v>241</v>
      </c>
    </row>
    <row r="7204" s="14" customFormat="1">
      <c r="A7204" s="14"/>
      <c r="B7204" s="247"/>
      <c r="C7204" s="248"/>
      <c r="D7204" s="238" t="s">
        <v>252</v>
      </c>
      <c r="E7204" s="249" t="s">
        <v>39</v>
      </c>
      <c r="F7204" s="250" t="s">
        <v>6628</v>
      </c>
      <c r="G7204" s="248"/>
      <c r="H7204" s="251">
        <v>39.600000000000001</v>
      </c>
      <c r="I7204" s="252"/>
      <c r="J7204" s="248"/>
      <c r="K7204" s="248"/>
      <c r="L7204" s="253"/>
      <c r="M7204" s="254"/>
      <c r="N7204" s="255"/>
      <c r="O7204" s="255"/>
      <c r="P7204" s="255"/>
      <c r="Q7204" s="255"/>
      <c r="R7204" s="255"/>
      <c r="S7204" s="255"/>
      <c r="T7204" s="256"/>
      <c r="U7204" s="14"/>
      <c r="V7204" s="14"/>
      <c r="W7204" s="14"/>
      <c r="X7204" s="14"/>
      <c r="Y7204" s="14"/>
      <c r="Z7204" s="14"/>
      <c r="AA7204" s="14"/>
      <c r="AB7204" s="14"/>
      <c r="AC7204" s="14"/>
      <c r="AD7204" s="14"/>
      <c r="AE7204" s="14"/>
      <c r="AT7204" s="257" t="s">
        <v>252</v>
      </c>
      <c r="AU7204" s="257" t="s">
        <v>93</v>
      </c>
      <c r="AV7204" s="14" t="s">
        <v>93</v>
      </c>
      <c r="AW7204" s="14" t="s">
        <v>46</v>
      </c>
      <c r="AX7204" s="14" t="s">
        <v>85</v>
      </c>
      <c r="AY7204" s="257" t="s">
        <v>241</v>
      </c>
    </row>
    <row r="7205" s="13" customFormat="1">
      <c r="A7205" s="13"/>
      <c r="B7205" s="236"/>
      <c r="C7205" s="237"/>
      <c r="D7205" s="238" t="s">
        <v>252</v>
      </c>
      <c r="E7205" s="239" t="s">
        <v>39</v>
      </c>
      <c r="F7205" s="240" t="s">
        <v>6629</v>
      </c>
      <c r="G7205" s="237"/>
      <c r="H7205" s="239" t="s">
        <v>39</v>
      </c>
      <c r="I7205" s="241"/>
      <c r="J7205" s="237"/>
      <c r="K7205" s="237"/>
      <c r="L7205" s="242"/>
      <c r="M7205" s="243"/>
      <c r="N7205" s="244"/>
      <c r="O7205" s="244"/>
      <c r="P7205" s="244"/>
      <c r="Q7205" s="244"/>
      <c r="R7205" s="244"/>
      <c r="S7205" s="244"/>
      <c r="T7205" s="245"/>
      <c r="U7205" s="13"/>
      <c r="V7205" s="13"/>
      <c r="W7205" s="13"/>
      <c r="X7205" s="13"/>
      <c r="Y7205" s="13"/>
      <c r="Z7205" s="13"/>
      <c r="AA7205" s="13"/>
      <c r="AB7205" s="13"/>
      <c r="AC7205" s="13"/>
      <c r="AD7205" s="13"/>
      <c r="AE7205" s="13"/>
      <c r="AT7205" s="246" t="s">
        <v>252</v>
      </c>
      <c r="AU7205" s="246" t="s">
        <v>93</v>
      </c>
      <c r="AV7205" s="13" t="s">
        <v>23</v>
      </c>
      <c r="AW7205" s="13" t="s">
        <v>46</v>
      </c>
      <c r="AX7205" s="13" t="s">
        <v>85</v>
      </c>
      <c r="AY7205" s="246" t="s">
        <v>241</v>
      </c>
    </row>
    <row r="7206" s="14" customFormat="1">
      <c r="A7206" s="14"/>
      <c r="B7206" s="247"/>
      <c r="C7206" s="248"/>
      <c r="D7206" s="238" t="s">
        <v>252</v>
      </c>
      <c r="E7206" s="249" t="s">
        <v>39</v>
      </c>
      <c r="F7206" s="250" t="s">
        <v>6630</v>
      </c>
      <c r="G7206" s="248"/>
      <c r="H7206" s="251">
        <v>5.0999999999999996</v>
      </c>
      <c r="I7206" s="252"/>
      <c r="J7206" s="248"/>
      <c r="K7206" s="248"/>
      <c r="L7206" s="253"/>
      <c r="M7206" s="254"/>
      <c r="N7206" s="255"/>
      <c r="O7206" s="255"/>
      <c r="P7206" s="255"/>
      <c r="Q7206" s="255"/>
      <c r="R7206" s="255"/>
      <c r="S7206" s="255"/>
      <c r="T7206" s="256"/>
      <c r="U7206" s="14"/>
      <c r="V7206" s="14"/>
      <c r="W7206" s="14"/>
      <c r="X7206" s="14"/>
      <c r="Y7206" s="14"/>
      <c r="Z7206" s="14"/>
      <c r="AA7206" s="14"/>
      <c r="AB7206" s="14"/>
      <c r="AC7206" s="14"/>
      <c r="AD7206" s="14"/>
      <c r="AE7206" s="14"/>
      <c r="AT7206" s="257" t="s">
        <v>252</v>
      </c>
      <c r="AU7206" s="257" t="s">
        <v>93</v>
      </c>
      <c r="AV7206" s="14" t="s">
        <v>93</v>
      </c>
      <c r="AW7206" s="14" t="s">
        <v>46</v>
      </c>
      <c r="AX7206" s="14" t="s">
        <v>85</v>
      </c>
      <c r="AY7206" s="257" t="s">
        <v>241</v>
      </c>
    </row>
    <row r="7207" s="14" customFormat="1">
      <c r="A7207" s="14"/>
      <c r="B7207" s="247"/>
      <c r="C7207" s="248"/>
      <c r="D7207" s="238" t="s">
        <v>252</v>
      </c>
      <c r="E7207" s="249" t="s">
        <v>39</v>
      </c>
      <c r="F7207" s="250" t="s">
        <v>6631</v>
      </c>
      <c r="G7207" s="248"/>
      <c r="H7207" s="251">
        <v>5.4000000000000004</v>
      </c>
      <c r="I7207" s="252"/>
      <c r="J7207" s="248"/>
      <c r="K7207" s="248"/>
      <c r="L7207" s="253"/>
      <c r="M7207" s="254"/>
      <c r="N7207" s="255"/>
      <c r="O7207" s="255"/>
      <c r="P7207" s="255"/>
      <c r="Q7207" s="255"/>
      <c r="R7207" s="255"/>
      <c r="S7207" s="255"/>
      <c r="T7207" s="256"/>
      <c r="U7207" s="14"/>
      <c r="V7207" s="14"/>
      <c r="W7207" s="14"/>
      <c r="X7207" s="14"/>
      <c r="Y7207" s="14"/>
      <c r="Z7207" s="14"/>
      <c r="AA7207" s="14"/>
      <c r="AB7207" s="14"/>
      <c r="AC7207" s="14"/>
      <c r="AD7207" s="14"/>
      <c r="AE7207" s="14"/>
      <c r="AT7207" s="257" t="s">
        <v>252</v>
      </c>
      <c r="AU7207" s="257" t="s">
        <v>93</v>
      </c>
      <c r="AV7207" s="14" t="s">
        <v>93</v>
      </c>
      <c r="AW7207" s="14" t="s">
        <v>46</v>
      </c>
      <c r="AX7207" s="14" t="s">
        <v>85</v>
      </c>
      <c r="AY7207" s="257" t="s">
        <v>241</v>
      </c>
    </row>
    <row r="7208" s="13" customFormat="1">
      <c r="A7208" s="13"/>
      <c r="B7208" s="236"/>
      <c r="C7208" s="237"/>
      <c r="D7208" s="238" t="s">
        <v>252</v>
      </c>
      <c r="E7208" s="239" t="s">
        <v>39</v>
      </c>
      <c r="F7208" s="240" t="s">
        <v>6632</v>
      </c>
      <c r="G7208" s="237"/>
      <c r="H7208" s="239" t="s">
        <v>39</v>
      </c>
      <c r="I7208" s="241"/>
      <c r="J7208" s="237"/>
      <c r="K7208" s="237"/>
      <c r="L7208" s="242"/>
      <c r="M7208" s="243"/>
      <c r="N7208" s="244"/>
      <c r="O7208" s="244"/>
      <c r="P7208" s="244"/>
      <c r="Q7208" s="244"/>
      <c r="R7208" s="244"/>
      <c r="S7208" s="244"/>
      <c r="T7208" s="245"/>
      <c r="U7208" s="13"/>
      <c r="V7208" s="13"/>
      <c r="W7208" s="13"/>
      <c r="X7208" s="13"/>
      <c r="Y7208" s="13"/>
      <c r="Z7208" s="13"/>
      <c r="AA7208" s="13"/>
      <c r="AB7208" s="13"/>
      <c r="AC7208" s="13"/>
      <c r="AD7208" s="13"/>
      <c r="AE7208" s="13"/>
      <c r="AT7208" s="246" t="s">
        <v>252</v>
      </c>
      <c r="AU7208" s="246" t="s">
        <v>93</v>
      </c>
      <c r="AV7208" s="13" t="s">
        <v>23</v>
      </c>
      <c r="AW7208" s="13" t="s">
        <v>46</v>
      </c>
      <c r="AX7208" s="13" t="s">
        <v>85</v>
      </c>
      <c r="AY7208" s="246" t="s">
        <v>241</v>
      </c>
    </row>
    <row r="7209" s="14" customFormat="1">
      <c r="A7209" s="14"/>
      <c r="B7209" s="247"/>
      <c r="C7209" s="248"/>
      <c r="D7209" s="238" t="s">
        <v>252</v>
      </c>
      <c r="E7209" s="249" t="s">
        <v>39</v>
      </c>
      <c r="F7209" s="250" t="s">
        <v>6633</v>
      </c>
      <c r="G7209" s="248"/>
      <c r="H7209" s="251">
        <v>3.8999999999999999</v>
      </c>
      <c r="I7209" s="252"/>
      <c r="J7209" s="248"/>
      <c r="K7209" s="248"/>
      <c r="L7209" s="253"/>
      <c r="M7209" s="254"/>
      <c r="N7209" s="255"/>
      <c r="O7209" s="255"/>
      <c r="P7209" s="255"/>
      <c r="Q7209" s="255"/>
      <c r="R7209" s="255"/>
      <c r="S7209" s="255"/>
      <c r="T7209" s="256"/>
      <c r="U7209" s="14"/>
      <c r="V7209" s="14"/>
      <c r="W7209" s="14"/>
      <c r="X7209" s="14"/>
      <c r="Y7209" s="14"/>
      <c r="Z7209" s="14"/>
      <c r="AA7209" s="14"/>
      <c r="AB7209" s="14"/>
      <c r="AC7209" s="14"/>
      <c r="AD7209" s="14"/>
      <c r="AE7209" s="14"/>
      <c r="AT7209" s="257" t="s">
        <v>252</v>
      </c>
      <c r="AU7209" s="257" t="s">
        <v>93</v>
      </c>
      <c r="AV7209" s="14" t="s">
        <v>93</v>
      </c>
      <c r="AW7209" s="14" t="s">
        <v>46</v>
      </c>
      <c r="AX7209" s="14" t="s">
        <v>85</v>
      </c>
      <c r="AY7209" s="257" t="s">
        <v>241</v>
      </c>
    </row>
    <row r="7210" s="15" customFormat="1">
      <c r="A7210" s="15"/>
      <c r="B7210" s="258"/>
      <c r="C7210" s="259"/>
      <c r="D7210" s="238" t="s">
        <v>252</v>
      </c>
      <c r="E7210" s="260" t="s">
        <v>39</v>
      </c>
      <c r="F7210" s="261" t="s">
        <v>274</v>
      </c>
      <c r="G7210" s="259"/>
      <c r="H7210" s="262">
        <v>54</v>
      </c>
      <c r="I7210" s="263"/>
      <c r="J7210" s="259"/>
      <c r="K7210" s="259"/>
      <c r="L7210" s="264"/>
      <c r="M7210" s="265"/>
      <c r="N7210" s="266"/>
      <c r="O7210" s="266"/>
      <c r="P7210" s="266"/>
      <c r="Q7210" s="266"/>
      <c r="R7210" s="266"/>
      <c r="S7210" s="266"/>
      <c r="T7210" s="267"/>
      <c r="U7210" s="15"/>
      <c r="V7210" s="15"/>
      <c r="W7210" s="15"/>
      <c r="X7210" s="15"/>
      <c r="Y7210" s="15"/>
      <c r="Z7210" s="15"/>
      <c r="AA7210" s="15"/>
      <c r="AB7210" s="15"/>
      <c r="AC7210" s="15"/>
      <c r="AD7210" s="15"/>
      <c r="AE7210" s="15"/>
      <c r="AT7210" s="268" t="s">
        <v>252</v>
      </c>
      <c r="AU7210" s="268" t="s">
        <v>93</v>
      </c>
      <c r="AV7210" s="15" t="s">
        <v>248</v>
      </c>
      <c r="AW7210" s="15" t="s">
        <v>46</v>
      </c>
      <c r="AX7210" s="15" t="s">
        <v>23</v>
      </c>
      <c r="AY7210" s="268" t="s">
        <v>241</v>
      </c>
    </row>
    <row r="7211" s="2" customFormat="1" ht="24.15" customHeight="1">
      <c r="A7211" s="42"/>
      <c r="B7211" s="43"/>
      <c r="C7211" s="218" t="s">
        <v>6720</v>
      </c>
      <c r="D7211" s="218" t="s">
        <v>243</v>
      </c>
      <c r="E7211" s="219" t="s">
        <v>6721</v>
      </c>
      <c r="F7211" s="220" t="s">
        <v>6722</v>
      </c>
      <c r="G7211" s="221" t="s">
        <v>515</v>
      </c>
      <c r="H7211" s="222">
        <v>15</v>
      </c>
      <c r="I7211" s="223"/>
      <c r="J7211" s="224">
        <f>ROUND(I7211*H7211,2)</f>
        <v>0</v>
      </c>
      <c r="K7211" s="220" t="s">
        <v>247</v>
      </c>
      <c r="L7211" s="48"/>
      <c r="M7211" s="225" t="s">
        <v>39</v>
      </c>
      <c r="N7211" s="226" t="s">
        <v>56</v>
      </c>
      <c r="O7211" s="88"/>
      <c r="P7211" s="227">
        <f>O7211*H7211</f>
        <v>0</v>
      </c>
      <c r="Q7211" s="227">
        <v>0.0010200000000000001</v>
      </c>
      <c r="R7211" s="227">
        <f>Q7211*H7211</f>
        <v>0.015300000000000001</v>
      </c>
      <c r="S7211" s="227">
        <v>0</v>
      </c>
      <c r="T7211" s="228">
        <f>S7211*H7211</f>
        <v>0</v>
      </c>
      <c r="U7211" s="42"/>
      <c r="V7211" s="42"/>
      <c r="W7211" s="42"/>
      <c r="X7211" s="42"/>
      <c r="Y7211" s="42"/>
      <c r="Z7211" s="42"/>
      <c r="AA7211" s="42"/>
      <c r="AB7211" s="42"/>
      <c r="AC7211" s="42"/>
      <c r="AD7211" s="42"/>
      <c r="AE7211" s="42"/>
      <c r="AR7211" s="229" t="s">
        <v>462</v>
      </c>
      <c r="AT7211" s="229" t="s">
        <v>243</v>
      </c>
      <c r="AU7211" s="229" t="s">
        <v>93</v>
      </c>
      <c r="AY7211" s="20" t="s">
        <v>241</v>
      </c>
      <c r="BE7211" s="230">
        <f>IF(N7211="základní",J7211,0)</f>
        <v>0</v>
      </c>
      <c r="BF7211" s="230">
        <f>IF(N7211="snížená",J7211,0)</f>
        <v>0</v>
      </c>
      <c r="BG7211" s="230">
        <f>IF(N7211="zákl. přenesená",J7211,0)</f>
        <v>0</v>
      </c>
      <c r="BH7211" s="230">
        <f>IF(N7211="sníž. přenesená",J7211,0)</f>
        <v>0</v>
      </c>
      <c r="BI7211" s="230">
        <f>IF(N7211="nulová",J7211,0)</f>
        <v>0</v>
      </c>
      <c r="BJ7211" s="20" t="s">
        <v>23</v>
      </c>
      <c r="BK7211" s="230">
        <f>ROUND(I7211*H7211,2)</f>
        <v>0</v>
      </c>
      <c r="BL7211" s="20" t="s">
        <v>462</v>
      </c>
      <c r="BM7211" s="229" t="s">
        <v>6723</v>
      </c>
    </row>
    <row r="7212" s="2" customFormat="1">
      <c r="A7212" s="42"/>
      <c r="B7212" s="43"/>
      <c r="C7212" s="44"/>
      <c r="D7212" s="231" t="s">
        <v>250</v>
      </c>
      <c r="E7212" s="44"/>
      <c r="F7212" s="232" t="s">
        <v>6724</v>
      </c>
      <c r="G7212" s="44"/>
      <c r="H7212" s="44"/>
      <c r="I7212" s="233"/>
      <c r="J7212" s="44"/>
      <c r="K7212" s="44"/>
      <c r="L7212" s="48"/>
      <c r="M7212" s="234"/>
      <c r="N7212" s="235"/>
      <c r="O7212" s="88"/>
      <c r="P7212" s="88"/>
      <c r="Q7212" s="88"/>
      <c r="R7212" s="88"/>
      <c r="S7212" s="88"/>
      <c r="T7212" s="89"/>
      <c r="U7212" s="42"/>
      <c r="V7212" s="42"/>
      <c r="W7212" s="42"/>
      <c r="X7212" s="42"/>
      <c r="Y7212" s="42"/>
      <c r="Z7212" s="42"/>
      <c r="AA7212" s="42"/>
      <c r="AB7212" s="42"/>
      <c r="AC7212" s="42"/>
      <c r="AD7212" s="42"/>
      <c r="AE7212" s="42"/>
      <c r="AT7212" s="20" t="s">
        <v>250</v>
      </c>
      <c r="AU7212" s="20" t="s">
        <v>93</v>
      </c>
    </row>
    <row r="7213" s="13" customFormat="1">
      <c r="A7213" s="13"/>
      <c r="B7213" s="236"/>
      <c r="C7213" s="237"/>
      <c r="D7213" s="238" t="s">
        <v>252</v>
      </c>
      <c r="E7213" s="239" t="s">
        <v>39</v>
      </c>
      <c r="F7213" s="240" t="s">
        <v>6255</v>
      </c>
      <c r="G7213" s="237"/>
      <c r="H7213" s="239" t="s">
        <v>39</v>
      </c>
      <c r="I7213" s="241"/>
      <c r="J7213" s="237"/>
      <c r="K7213" s="237"/>
      <c r="L7213" s="242"/>
      <c r="M7213" s="243"/>
      <c r="N7213" s="244"/>
      <c r="O7213" s="244"/>
      <c r="P7213" s="244"/>
      <c r="Q7213" s="244"/>
      <c r="R7213" s="244"/>
      <c r="S7213" s="244"/>
      <c r="T7213" s="245"/>
      <c r="U7213" s="13"/>
      <c r="V7213" s="13"/>
      <c r="W7213" s="13"/>
      <c r="X7213" s="13"/>
      <c r="Y7213" s="13"/>
      <c r="Z7213" s="13"/>
      <c r="AA7213" s="13"/>
      <c r="AB7213" s="13"/>
      <c r="AC7213" s="13"/>
      <c r="AD7213" s="13"/>
      <c r="AE7213" s="13"/>
      <c r="AT7213" s="246" t="s">
        <v>252</v>
      </c>
      <c r="AU7213" s="246" t="s">
        <v>93</v>
      </c>
      <c r="AV7213" s="13" t="s">
        <v>23</v>
      </c>
      <c r="AW7213" s="13" t="s">
        <v>46</v>
      </c>
      <c r="AX7213" s="13" t="s">
        <v>85</v>
      </c>
      <c r="AY7213" s="246" t="s">
        <v>241</v>
      </c>
    </row>
    <row r="7214" s="13" customFormat="1">
      <c r="A7214" s="13"/>
      <c r="B7214" s="236"/>
      <c r="C7214" s="237"/>
      <c r="D7214" s="238" t="s">
        <v>252</v>
      </c>
      <c r="E7214" s="239" t="s">
        <v>39</v>
      </c>
      <c r="F7214" s="240" t="s">
        <v>6634</v>
      </c>
      <c r="G7214" s="237"/>
      <c r="H7214" s="239" t="s">
        <v>39</v>
      </c>
      <c r="I7214" s="241"/>
      <c r="J7214" s="237"/>
      <c r="K7214" s="237"/>
      <c r="L7214" s="242"/>
      <c r="M7214" s="243"/>
      <c r="N7214" s="244"/>
      <c r="O7214" s="244"/>
      <c r="P7214" s="244"/>
      <c r="Q7214" s="244"/>
      <c r="R7214" s="244"/>
      <c r="S7214" s="244"/>
      <c r="T7214" s="245"/>
      <c r="U7214" s="13"/>
      <c r="V7214" s="13"/>
      <c r="W7214" s="13"/>
      <c r="X7214" s="13"/>
      <c r="Y7214" s="13"/>
      <c r="Z7214" s="13"/>
      <c r="AA7214" s="13"/>
      <c r="AB7214" s="13"/>
      <c r="AC7214" s="13"/>
      <c r="AD7214" s="13"/>
      <c r="AE7214" s="13"/>
      <c r="AT7214" s="246" t="s">
        <v>252</v>
      </c>
      <c r="AU7214" s="246" t="s">
        <v>93</v>
      </c>
      <c r="AV7214" s="13" t="s">
        <v>23</v>
      </c>
      <c r="AW7214" s="13" t="s">
        <v>46</v>
      </c>
      <c r="AX7214" s="13" t="s">
        <v>85</v>
      </c>
      <c r="AY7214" s="246" t="s">
        <v>241</v>
      </c>
    </row>
    <row r="7215" s="14" customFormat="1">
      <c r="A7215" s="14"/>
      <c r="B7215" s="247"/>
      <c r="C7215" s="248"/>
      <c r="D7215" s="238" t="s">
        <v>252</v>
      </c>
      <c r="E7215" s="249" t="s">
        <v>39</v>
      </c>
      <c r="F7215" s="250" t="s">
        <v>6635</v>
      </c>
      <c r="G7215" s="248"/>
      <c r="H7215" s="251">
        <v>7.5</v>
      </c>
      <c r="I7215" s="252"/>
      <c r="J7215" s="248"/>
      <c r="K7215" s="248"/>
      <c r="L7215" s="253"/>
      <c r="M7215" s="254"/>
      <c r="N7215" s="255"/>
      <c r="O7215" s="255"/>
      <c r="P7215" s="255"/>
      <c r="Q7215" s="255"/>
      <c r="R7215" s="255"/>
      <c r="S7215" s="255"/>
      <c r="T7215" s="256"/>
      <c r="U7215" s="14"/>
      <c r="V7215" s="14"/>
      <c r="W7215" s="14"/>
      <c r="X7215" s="14"/>
      <c r="Y7215" s="14"/>
      <c r="Z7215" s="14"/>
      <c r="AA7215" s="14"/>
      <c r="AB7215" s="14"/>
      <c r="AC7215" s="14"/>
      <c r="AD7215" s="14"/>
      <c r="AE7215" s="14"/>
      <c r="AT7215" s="257" t="s">
        <v>252</v>
      </c>
      <c r="AU7215" s="257" t="s">
        <v>93</v>
      </c>
      <c r="AV7215" s="14" t="s">
        <v>93</v>
      </c>
      <c r="AW7215" s="14" t="s">
        <v>46</v>
      </c>
      <c r="AX7215" s="14" t="s">
        <v>85</v>
      </c>
      <c r="AY7215" s="257" t="s">
        <v>241</v>
      </c>
    </row>
    <row r="7216" s="13" customFormat="1">
      <c r="A7216" s="13"/>
      <c r="B7216" s="236"/>
      <c r="C7216" s="237"/>
      <c r="D7216" s="238" t="s">
        <v>252</v>
      </c>
      <c r="E7216" s="239" t="s">
        <v>39</v>
      </c>
      <c r="F7216" s="240" t="s">
        <v>6636</v>
      </c>
      <c r="G7216" s="237"/>
      <c r="H7216" s="239" t="s">
        <v>39</v>
      </c>
      <c r="I7216" s="241"/>
      <c r="J7216" s="237"/>
      <c r="K7216" s="237"/>
      <c r="L7216" s="242"/>
      <c r="M7216" s="243"/>
      <c r="N7216" s="244"/>
      <c r="O7216" s="244"/>
      <c r="P7216" s="244"/>
      <c r="Q7216" s="244"/>
      <c r="R7216" s="244"/>
      <c r="S7216" s="244"/>
      <c r="T7216" s="245"/>
      <c r="U7216" s="13"/>
      <c r="V7216" s="13"/>
      <c r="W7216" s="13"/>
      <c r="X7216" s="13"/>
      <c r="Y7216" s="13"/>
      <c r="Z7216" s="13"/>
      <c r="AA7216" s="13"/>
      <c r="AB7216" s="13"/>
      <c r="AC7216" s="13"/>
      <c r="AD7216" s="13"/>
      <c r="AE7216" s="13"/>
      <c r="AT7216" s="246" t="s">
        <v>252</v>
      </c>
      <c r="AU7216" s="246" t="s">
        <v>93</v>
      </c>
      <c r="AV7216" s="13" t="s">
        <v>23</v>
      </c>
      <c r="AW7216" s="13" t="s">
        <v>46</v>
      </c>
      <c r="AX7216" s="13" t="s">
        <v>85</v>
      </c>
      <c r="AY7216" s="246" t="s">
        <v>241</v>
      </c>
    </row>
    <row r="7217" s="14" customFormat="1">
      <c r="A7217" s="14"/>
      <c r="B7217" s="247"/>
      <c r="C7217" s="248"/>
      <c r="D7217" s="238" t="s">
        <v>252</v>
      </c>
      <c r="E7217" s="249" t="s">
        <v>39</v>
      </c>
      <c r="F7217" s="250" t="s">
        <v>6635</v>
      </c>
      <c r="G7217" s="248"/>
      <c r="H7217" s="251">
        <v>7.5</v>
      </c>
      <c r="I7217" s="252"/>
      <c r="J7217" s="248"/>
      <c r="K7217" s="248"/>
      <c r="L7217" s="253"/>
      <c r="M7217" s="254"/>
      <c r="N7217" s="255"/>
      <c r="O7217" s="255"/>
      <c r="P7217" s="255"/>
      <c r="Q7217" s="255"/>
      <c r="R7217" s="255"/>
      <c r="S7217" s="255"/>
      <c r="T7217" s="256"/>
      <c r="U7217" s="14"/>
      <c r="V7217" s="14"/>
      <c r="W7217" s="14"/>
      <c r="X7217" s="14"/>
      <c r="Y7217" s="14"/>
      <c r="Z7217" s="14"/>
      <c r="AA7217" s="14"/>
      <c r="AB7217" s="14"/>
      <c r="AC7217" s="14"/>
      <c r="AD7217" s="14"/>
      <c r="AE7217" s="14"/>
      <c r="AT7217" s="257" t="s">
        <v>252</v>
      </c>
      <c r="AU7217" s="257" t="s">
        <v>93</v>
      </c>
      <c r="AV7217" s="14" t="s">
        <v>93</v>
      </c>
      <c r="AW7217" s="14" t="s">
        <v>46</v>
      </c>
      <c r="AX7217" s="14" t="s">
        <v>85</v>
      </c>
      <c r="AY7217" s="257" t="s">
        <v>241</v>
      </c>
    </row>
    <row r="7218" s="15" customFormat="1">
      <c r="A7218" s="15"/>
      <c r="B7218" s="258"/>
      <c r="C7218" s="259"/>
      <c r="D7218" s="238" t="s">
        <v>252</v>
      </c>
      <c r="E7218" s="260" t="s">
        <v>39</v>
      </c>
      <c r="F7218" s="261" t="s">
        <v>274</v>
      </c>
      <c r="G7218" s="259"/>
      <c r="H7218" s="262">
        <v>15</v>
      </c>
      <c r="I7218" s="263"/>
      <c r="J7218" s="259"/>
      <c r="K7218" s="259"/>
      <c r="L7218" s="264"/>
      <c r="M7218" s="265"/>
      <c r="N7218" s="266"/>
      <c r="O7218" s="266"/>
      <c r="P7218" s="266"/>
      <c r="Q7218" s="266"/>
      <c r="R7218" s="266"/>
      <c r="S7218" s="266"/>
      <c r="T7218" s="267"/>
      <c r="U7218" s="15"/>
      <c r="V7218" s="15"/>
      <c r="W7218" s="15"/>
      <c r="X7218" s="15"/>
      <c r="Y7218" s="15"/>
      <c r="Z7218" s="15"/>
      <c r="AA7218" s="15"/>
      <c r="AB7218" s="15"/>
      <c r="AC7218" s="15"/>
      <c r="AD7218" s="15"/>
      <c r="AE7218" s="15"/>
      <c r="AT7218" s="268" t="s">
        <v>252</v>
      </c>
      <c r="AU7218" s="268" t="s">
        <v>93</v>
      </c>
      <c r="AV7218" s="15" t="s">
        <v>248</v>
      </c>
      <c r="AW7218" s="15" t="s">
        <v>46</v>
      </c>
      <c r="AX7218" s="15" t="s">
        <v>23</v>
      </c>
      <c r="AY7218" s="268" t="s">
        <v>241</v>
      </c>
    </row>
    <row r="7219" s="2" customFormat="1" ht="21.75" customHeight="1">
      <c r="A7219" s="42"/>
      <c r="B7219" s="43"/>
      <c r="C7219" s="280" t="s">
        <v>6725</v>
      </c>
      <c r="D7219" s="280" t="s">
        <v>463</v>
      </c>
      <c r="E7219" s="281" t="s">
        <v>6726</v>
      </c>
      <c r="F7219" s="282" t="s">
        <v>6727</v>
      </c>
      <c r="G7219" s="283" t="s">
        <v>515</v>
      </c>
      <c r="H7219" s="284">
        <v>75.900000000000006</v>
      </c>
      <c r="I7219" s="285"/>
      <c r="J7219" s="286">
        <f>ROUND(I7219*H7219,2)</f>
        <v>0</v>
      </c>
      <c r="K7219" s="282" t="s">
        <v>39</v>
      </c>
      <c r="L7219" s="287"/>
      <c r="M7219" s="288" t="s">
        <v>39</v>
      </c>
      <c r="N7219" s="289" t="s">
        <v>56</v>
      </c>
      <c r="O7219" s="88"/>
      <c r="P7219" s="227">
        <f>O7219*H7219</f>
        <v>0</v>
      </c>
      <c r="Q7219" s="227">
        <v>0</v>
      </c>
      <c r="R7219" s="227">
        <f>Q7219*H7219</f>
        <v>0</v>
      </c>
      <c r="S7219" s="227">
        <v>0</v>
      </c>
      <c r="T7219" s="228">
        <f>S7219*H7219</f>
        <v>0</v>
      </c>
      <c r="U7219" s="42"/>
      <c r="V7219" s="42"/>
      <c r="W7219" s="42"/>
      <c r="X7219" s="42"/>
      <c r="Y7219" s="42"/>
      <c r="Z7219" s="42"/>
      <c r="AA7219" s="42"/>
      <c r="AB7219" s="42"/>
      <c r="AC7219" s="42"/>
      <c r="AD7219" s="42"/>
      <c r="AE7219" s="42"/>
      <c r="AR7219" s="229" t="s">
        <v>660</v>
      </c>
      <c r="AT7219" s="229" t="s">
        <v>463</v>
      </c>
      <c r="AU7219" s="229" t="s">
        <v>93</v>
      </c>
      <c r="AY7219" s="20" t="s">
        <v>241</v>
      </c>
      <c r="BE7219" s="230">
        <f>IF(N7219="základní",J7219,0)</f>
        <v>0</v>
      </c>
      <c r="BF7219" s="230">
        <f>IF(N7219="snížená",J7219,0)</f>
        <v>0</v>
      </c>
      <c r="BG7219" s="230">
        <f>IF(N7219="zákl. přenesená",J7219,0)</f>
        <v>0</v>
      </c>
      <c r="BH7219" s="230">
        <f>IF(N7219="sníž. přenesená",J7219,0)</f>
        <v>0</v>
      </c>
      <c r="BI7219" s="230">
        <f>IF(N7219="nulová",J7219,0)</f>
        <v>0</v>
      </c>
      <c r="BJ7219" s="20" t="s">
        <v>23</v>
      </c>
      <c r="BK7219" s="230">
        <f>ROUND(I7219*H7219,2)</f>
        <v>0</v>
      </c>
      <c r="BL7219" s="20" t="s">
        <v>462</v>
      </c>
      <c r="BM7219" s="229" t="s">
        <v>6728</v>
      </c>
    </row>
    <row r="7220" s="2" customFormat="1">
      <c r="A7220" s="42"/>
      <c r="B7220" s="43"/>
      <c r="C7220" s="44"/>
      <c r="D7220" s="238" t="s">
        <v>3418</v>
      </c>
      <c r="E7220" s="44"/>
      <c r="F7220" s="290" t="s">
        <v>6729</v>
      </c>
      <c r="G7220" s="44"/>
      <c r="H7220" s="44"/>
      <c r="I7220" s="233"/>
      <c r="J7220" s="44"/>
      <c r="K7220" s="44"/>
      <c r="L7220" s="48"/>
      <c r="M7220" s="234"/>
      <c r="N7220" s="235"/>
      <c r="O7220" s="88"/>
      <c r="P7220" s="88"/>
      <c r="Q7220" s="88"/>
      <c r="R7220" s="88"/>
      <c r="S7220" s="88"/>
      <c r="T7220" s="89"/>
      <c r="U7220" s="42"/>
      <c r="V7220" s="42"/>
      <c r="W7220" s="42"/>
      <c r="X7220" s="42"/>
      <c r="Y7220" s="42"/>
      <c r="Z7220" s="42"/>
      <c r="AA7220" s="42"/>
      <c r="AB7220" s="42"/>
      <c r="AC7220" s="42"/>
      <c r="AD7220" s="42"/>
      <c r="AE7220" s="42"/>
      <c r="AT7220" s="20" t="s">
        <v>3418</v>
      </c>
      <c r="AU7220" s="20" t="s">
        <v>93</v>
      </c>
    </row>
    <row r="7221" s="14" customFormat="1">
      <c r="A7221" s="14"/>
      <c r="B7221" s="247"/>
      <c r="C7221" s="248"/>
      <c r="D7221" s="238" t="s">
        <v>252</v>
      </c>
      <c r="E7221" s="249" t="s">
        <v>39</v>
      </c>
      <c r="F7221" s="250" t="s">
        <v>6730</v>
      </c>
      <c r="G7221" s="248"/>
      <c r="H7221" s="251">
        <v>69</v>
      </c>
      <c r="I7221" s="252"/>
      <c r="J7221" s="248"/>
      <c r="K7221" s="248"/>
      <c r="L7221" s="253"/>
      <c r="M7221" s="254"/>
      <c r="N7221" s="255"/>
      <c r="O7221" s="255"/>
      <c r="P7221" s="255"/>
      <c r="Q7221" s="255"/>
      <c r="R7221" s="255"/>
      <c r="S7221" s="255"/>
      <c r="T7221" s="256"/>
      <c r="U7221" s="14"/>
      <c r="V7221" s="14"/>
      <c r="W7221" s="14"/>
      <c r="X7221" s="14"/>
      <c r="Y7221" s="14"/>
      <c r="Z7221" s="14"/>
      <c r="AA7221" s="14"/>
      <c r="AB7221" s="14"/>
      <c r="AC7221" s="14"/>
      <c r="AD7221" s="14"/>
      <c r="AE7221" s="14"/>
      <c r="AT7221" s="257" t="s">
        <v>252</v>
      </c>
      <c r="AU7221" s="257" t="s">
        <v>93</v>
      </c>
      <c r="AV7221" s="14" t="s">
        <v>93</v>
      </c>
      <c r="AW7221" s="14" t="s">
        <v>46</v>
      </c>
      <c r="AX7221" s="14" t="s">
        <v>23</v>
      </c>
      <c r="AY7221" s="257" t="s">
        <v>241</v>
      </c>
    </row>
    <row r="7222" s="14" customFormat="1">
      <c r="A7222" s="14"/>
      <c r="B7222" s="247"/>
      <c r="C7222" s="248"/>
      <c r="D7222" s="238" t="s">
        <v>252</v>
      </c>
      <c r="E7222" s="248"/>
      <c r="F7222" s="250" t="s">
        <v>6731</v>
      </c>
      <c r="G7222" s="248"/>
      <c r="H7222" s="251">
        <v>75.900000000000006</v>
      </c>
      <c r="I7222" s="252"/>
      <c r="J7222" s="248"/>
      <c r="K7222" s="248"/>
      <c r="L7222" s="253"/>
      <c r="M7222" s="254"/>
      <c r="N7222" s="255"/>
      <c r="O7222" s="255"/>
      <c r="P7222" s="255"/>
      <c r="Q7222" s="255"/>
      <c r="R7222" s="255"/>
      <c r="S7222" s="255"/>
      <c r="T7222" s="256"/>
      <c r="U7222" s="14"/>
      <c r="V7222" s="14"/>
      <c r="W7222" s="14"/>
      <c r="X7222" s="14"/>
      <c r="Y7222" s="14"/>
      <c r="Z7222" s="14"/>
      <c r="AA7222" s="14"/>
      <c r="AB7222" s="14"/>
      <c r="AC7222" s="14"/>
      <c r="AD7222" s="14"/>
      <c r="AE7222" s="14"/>
      <c r="AT7222" s="257" t="s">
        <v>252</v>
      </c>
      <c r="AU7222" s="257" t="s">
        <v>93</v>
      </c>
      <c r="AV7222" s="14" t="s">
        <v>93</v>
      </c>
      <c r="AW7222" s="14" t="s">
        <v>4</v>
      </c>
      <c r="AX7222" s="14" t="s">
        <v>23</v>
      </c>
      <c r="AY7222" s="257" t="s">
        <v>241</v>
      </c>
    </row>
    <row r="7223" s="2" customFormat="1" ht="21.75" customHeight="1">
      <c r="A7223" s="42"/>
      <c r="B7223" s="43"/>
      <c r="C7223" s="280" t="s">
        <v>6732</v>
      </c>
      <c r="D7223" s="280" t="s">
        <v>463</v>
      </c>
      <c r="E7223" s="281" t="s">
        <v>6733</v>
      </c>
      <c r="F7223" s="282" t="s">
        <v>6734</v>
      </c>
      <c r="G7223" s="283" t="s">
        <v>145</v>
      </c>
      <c r="H7223" s="284">
        <v>15.972</v>
      </c>
      <c r="I7223" s="285"/>
      <c r="J7223" s="286">
        <f>ROUND(I7223*H7223,2)</f>
        <v>0</v>
      </c>
      <c r="K7223" s="282" t="s">
        <v>247</v>
      </c>
      <c r="L7223" s="287"/>
      <c r="M7223" s="288" t="s">
        <v>39</v>
      </c>
      <c r="N7223" s="289" t="s">
        <v>56</v>
      </c>
      <c r="O7223" s="88"/>
      <c r="P7223" s="227">
        <f>O7223*H7223</f>
        <v>0</v>
      </c>
      <c r="Q7223" s="227">
        <v>0.021999999999999999</v>
      </c>
      <c r="R7223" s="227">
        <f>Q7223*H7223</f>
        <v>0.35138399999999997</v>
      </c>
      <c r="S7223" s="227">
        <v>0</v>
      </c>
      <c r="T7223" s="228">
        <f>S7223*H7223</f>
        <v>0</v>
      </c>
      <c r="U7223" s="42"/>
      <c r="V7223" s="42"/>
      <c r="W7223" s="42"/>
      <c r="X7223" s="42"/>
      <c r="Y7223" s="42"/>
      <c r="Z7223" s="42"/>
      <c r="AA7223" s="42"/>
      <c r="AB7223" s="42"/>
      <c r="AC7223" s="42"/>
      <c r="AD7223" s="42"/>
      <c r="AE7223" s="42"/>
      <c r="AR7223" s="229" t="s">
        <v>660</v>
      </c>
      <c r="AT7223" s="229" t="s">
        <v>463</v>
      </c>
      <c r="AU7223" s="229" t="s">
        <v>93</v>
      </c>
      <c r="AY7223" s="20" t="s">
        <v>241</v>
      </c>
      <c r="BE7223" s="230">
        <f>IF(N7223="základní",J7223,0)</f>
        <v>0</v>
      </c>
      <c r="BF7223" s="230">
        <f>IF(N7223="snížená",J7223,0)</f>
        <v>0</v>
      </c>
      <c r="BG7223" s="230">
        <f>IF(N7223="zákl. přenesená",J7223,0)</f>
        <v>0</v>
      </c>
      <c r="BH7223" s="230">
        <f>IF(N7223="sníž. přenesená",J7223,0)</f>
        <v>0</v>
      </c>
      <c r="BI7223" s="230">
        <f>IF(N7223="nulová",J7223,0)</f>
        <v>0</v>
      </c>
      <c r="BJ7223" s="20" t="s">
        <v>23</v>
      </c>
      <c r="BK7223" s="230">
        <f>ROUND(I7223*H7223,2)</f>
        <v>0</v>
      </c>
      <c r="BL7223" s="20" t="s">
        <v>462</v>
      </c>
      <c r="BM7223" s="229" t="s">
        <v>6735</v>
      </c>
    </row>
    <row r="7224" s="2" customFormat="1">
      <c r="A7224" s="42"/>
      <c r="B7224" s="43"/>
      <c r="C7224" s="44"/>
      <c r="D7224" s="238" t="s">
        <v>3418</v>
      </c>
      <c r="E7224" s="44"/>
      <c r="F7224" s="290" t="s">
        <v>6729</v>
      </c>
      <c r="G7224" s="44"/>
      <c r="H7224" s="44"/>
      <c r="I7224" s="233"/>
      <c r="J7224" s="44"/>
      <c r="K7224" s="44"/>
      <c r="L7224" s="48"/>
      <c r="M7224" s="234"/>
      <c r="N7224" s="235"/>
      <c r="O7224" s="88"/>
      <c r="P7224" s="88"/>
      <c r="Q7224" s="88"/>
      <c r="R7224" s="88"/>
      <c r="S7224" s="88"/>
      <c r="T7224" s="89"/>
      <c r="U7224" s="42"/>
      <c r="V7224" s="42"/>
      <c r="W7224" s="42"/>
      <c r="X7224" s="42"/>
      <c r="Y7224" s="42"/>
      <c r="Z7224" s="42"/>
      <c r="AA7224" s="42"/>
      <c r="AB7224" s="42"/>
      <c r="AC7224" s="42"/>
      <c r="AD7224" s="42"/>
      <c r="AE7224" s="42"/>
      <c r="AT7224" s="20" t="s">
        <v>3418</v>
      </c>
      <c r="AU7224" s="20" t="s">
        <v>93</v>
      </c>
    </row>
    <row r="7225" s="14" customFormat="1">
      <c r="A7225" s="14"/>
      <c r="B7225" s="247"/>
      <c r="C7225" s="248"/>
      <c r="D7225" s="238" t="s">
        <v>252</v>
      </c>
      <c r="E7225" s="249" t="s">
        <v>39</v>
      </c>
      <c r="F7225" s="250" t="s">
        <v>6736</v>
      </c>
      <c r="G7225" s="248"/>
      <c r="H7225" s="251">
        <v>1.98</v>
      </c>
      <c r="I7225" s="252"/>
      <c r="J7225" s="248"/>
      <c r="K7225" s="248"/>
      <c r="L7225" s="253"/>
      <c r="M7225" s="254"/>
      <c r="N7225" s="255"/>
      <c r="O7225" s="255"/>
      <c r="P7225" s="255"/>
      <c r="Q7225" s="255"/>
      <c r="R7225" s="255"/>
      <c r="S7225" s="255"/>
      <c r="T7225" s="256"/>
      <c r="U7225" s="14"/>
      <c r="V7225" s="14"/>
      <c r="W7225" s="14"/>
      <c r="X7225" s="14"/>
      <c r="Y7225" s="14"/>
      <c r="Z7225" s="14"/>
      <c r="AA7225" s="14"/>
      <c r="AB7225" s="14"/>
      <c r="AC7225" s="14"/>
      <c r="AD7225" s="14"/>
      <c r="AE7225" s="14"/>
      <c r="AT7225" s="257" t="s">
        <v>252</v>
      </c>
      <c r="AU7225" s="257" t="s">
        <v>93</v>
      </c>
      <c r="AV7225" s="14" t="s">
        <v>93</v>
      </c>
      <c r="AW7225" s="14" t="s">
        <v>46</v>
      </c>
      <c r="AX7225" s="14" t="s">
        <v>85</v>
      </c>
      <c r="AY7225" s="257" t="s">
        <v>241</v>
      </c>
    </row>
    <row r="7226" s="14" customFormat="1">
      <c r="A7226" s="14"/>
      <c r="B7226" s="247"/>
      <c r="C7226" s="248"/>
      <c r="D7226" s="238" t="s">
        <v>252</v>
      </c>
      <c r="E7226" s="249" t="s">
        <v>39</v>
      </c>
      <c r="F7226" s="250" t="s">
        <v>6737</v>
      </c>
      <c r="G7226" s="248"/>
      <c r="H7226" s="251">
        <v>1.44</v>
      </c>
      <c r="I7226" s="252"/>
      <c r="J7226" s="248"/>
      <c r="K7226" s="248"/>
      <c r="L7226" s="253"/>
      <c r="M7226" s="254"/>
      <c r="N7226" s="255"/>
      <c r="O7226" s="255"/>
      <c r="P7226" s="255"/>
      <c r="Q7226" s="255"/>
      <c r="R7226" s="255"/>
      <c r="S7226" s="255"/>
      <c r="T7226" s="256"/>
      <c r="U7226" s="14"/>
      <c r="V7226" s="14"/>
      <c r="W7226" s="14"/>
      <c r="X7226" s="14"/>
      <c r="Y7226" s="14"/>
      <c r="Z7226" s="14"/>
      <c r="AA7226" s="14"/>
      <c r="AB7226" s="14"/>
      <c r="AC7226" s="14"/>
      <c r="AD7226" s="14"/>
      <c r="AE7226" s="14"/>
      <c r="AT7226" s="257" t="s">
        <v>252</v>
      </c>
      <c r="AU7226" s="257" t="s">
        <v>93</v>
      </c>
      <c r="AV7226" s="14" t="s">
        <v>93</v>
      </c>
      <c r="AW7226" s="14" t="s">
        <v>46</v>
      </c>
      <c r="AX7226" s="14" t="s">
        <v>85</v>
      </c>
      <c r="AY7226" s="257" t="s">
        <v>241</v>
      </c>
    </row>
    <row r="7227" s="14" customFormat="1">
      <c r="A7227" s="14"/>
      <c r="B7227" s="247"/>
      <c r="C7227" s="248"/>
      <c r="D7227" s="238" t="s">
        <v>252</v>
      </c>
      <c r="E7227" s="249" t="s">
        <v>39</v>
      </c>
      <c r="F7227" s="250" t="s">
        <v>6738</v>
      </c>
      <c r="G7227" s="248"/>
      <c r="H7227" s="251">
        <v>8.0999999999999996</v>
      </c>
      <c r="I7227" s="252"/>
      <c r="J7227" s="248"/>
      <c r="K7227" s="248"/>
      <c r="L7227" s="253"/>
      <c r="M7227" s="254"/>
      <c r="N7227" s="255"/>
      <c r="O7227" s="255"/>
      <c r="P7227" s="255"/>
      <c r="Q7227" s="255"/>
      <c r="R7227" s="255"/>
      <c r="S7227" s="255"/>
      <c r="T7227" s="256"/>
      <c r="U7227" s="14"/>
      <c r="V7227" s="14"/>
      <c r="W7227" s="14"/>
      <c r="X7227" s="14"/>
      <c r="Y7227" s="14"/>
      <c r="Z7227" s="14"/>
      <c r="AA7227" s="14"/>
      <c r="AB7227" s="14"/>
      <c r="AC7227" s="14"/>
      <c r="AD7227" s="14"/>
      <c r="AE7227" s="14"/>
      <c r="AT7227" s="257" t="s">
        <v>252</v>
      </c>
      <c r="AU7227" s="257" t="s">
        <v>93</v>
      </c>
      <c r="AV7227" s="14" t="s">
        <v>93</v>
      </c>
      <c r="AW7227" s="14" t="s">
        <v>46</v>
      </c>
      <c r="AX7227" s="14" t="s">
        <v>85</v>
      </c>
      <c r="AY7227" s="257" t="s">
        <v>241</v>
      </c>
    </row>
    <row r="7228" s="14" customFormat="1">
      <c r="A7228" s="14"/>
      <c r="B7228" s="247"/>
      <c r="C7228" s="248"/>
      <c r="D7228" s="238" t="s">
        <v>252</v>
      </c>
      <c r="E7228" s="249" t="s">
        <v>39</v>
      </c>
      <c r="F7228" s="250" t="s">
        <v>6739</v>
      </c>
      <c r="G7228" s="248"/>
      <c r="H7228" s="251">
        <v>3</v>
      </c>
      <c r="I7228" s="252"/>
      <c r="J7228" s="248"/>
      <c r="K7228" s="248"/>
      <c r="L7228" s="253"/>
      <c r="M7228" s="254"/>
      <c r="N7228" s="255"/>
      <c r="O7228" s="255"/>
      <c r="P7228" s="255"/>
      <c r="Q7228" s="255"/>
      <c r="R7228" s="255"/>
      <c r="S7228" s="255"/>
      <c r="T7228" s="256"/>
      <c r="U7228" s="14"/>
      <c r="V7228" s="14"/>
      <c r="W7228" s="14"/>
      <c r="X7228" s="14"/>
      <c r="Y7228" s="14"/>
      <c r="Z7228" s="14"/>
      <c r="AA7228" s="14"/>
      <c r="AB7228" s="14"/>
      <c r="AC7228" s="14"/>
      <c r="AD7228" s="14"/>
      <c r="AE7228" s="14"/>
      <c r="AT7228" s="257" t="s">
        <v>252</v>
      </c>
      <c r="AU7228" s="257" t="s">
        <v>93</v>
      </c>
      <c r="AV7228" s="14" t="s">
        <v>93</v>
      </c>
      <c r="AW7228" s="14" t="s">
        <v>46</v>
      </c>
      <c r="AX7228" s="14" t="s">
        <v>85</v>
      </c>
      <c r="AY7228" s="257" t="s">
        <v>241</v>
      </c>
    </row>
    <row r="7229" s="15" customFormat="1">
      <c r="A7229" s="15"/>
      <c r="B7229" s="258"/>
      <c r="C7229" s="259"/>
      <c r="D7229" s="238" t="s">
        <v>252</v>
      </c>
      <c r="E7229" s="260" t="s">
        <v>39</v>
      </c>
      <c r="F7229" s="261" t="s">
        <v>274</v>
      </c>
      <c r="G7229" s="259"/>
      <c r="H7229" s="262">
        <v>14.52</v>
      </c>
      <c r="I7229" s="263"/>
      <c r="J7229" s="259"/>
      <c r="K7229" s="259"/>
      <c r="L7229" s="264"/>
      <c r="M7229" s="265"/>
      <c r="N7229" s="266"/>
      <c r="O7229" s="266"/>
      <c r="P7229" s="266"/>
      <c r="Q7229" s="266"/>
      <c r="R7229" s="266"/>
      <c r="S7229" s="266"/>
      <c r="T7229" s="267"/>
      <c r="U7229" s="15"/>
      <c r="V7229" s="15"/>
      <c r="W7229" s="15"/>
      <c r="X7229" s="15"/>
      <c r="Y7229" s="15"/>
      <c r="Z7229" s="15"/>
      <c r="AA7229" s="15"/>
      <c r="AB7229" s="15"/>
      <c r="AC7229" s="15"/>
      <c r="AD7229" s="15"/>
      <c r="AE7229" s="15"/>
      <c r="AT7229" s="268" t="s">
        <v>252</v>
      </c>
      <c r="AU7229" s="268" t="s">
        <v>93</v>
      </c>
      <c r="AV7229" s="15" t="s">
        <v>248</v>
      </c>
      <c r="AW7229" s="15" t="s">
        <v>46</v>
      </c>
      <c r="AX7229" s="15" t="s">
        <v>23</v>
      </c>
      <c r="AY7229" s="268" t="s">
        <v>241</v>
      </c>
    </row>
    <row r="7230" s="14" customFormat="1">
      <c r="A7230" s="14"/>
      <c r="B7230" s="247"/>
      <c r="C7230" s="248"/>
      <c r="D7230" s="238" t="s">
        <v>252</v>
      </c>
      <c r="E7230" s="248"/>
      <c r="F7230" s="250" t="s">
        <v>6740</v>
      </c>
      <c r="G7230" s="248"/>
      <c r="H7230" s="251">
        <v>15.972</v>
      </c>
      <c r="I7230" s="252"/>
      <c r="J7230" s="248"/>
      <c r="K7230" s="248"/>
      <c r="L7230" s="253"/>
      <c r="M7230" s="254"/>
      <c r="N7230" s="255"/>
      <c r="O7230" s="255"/>
      <c r="P7230" s="255"/>
      <c r="Q7230" s="255"/>
      <c r="R7230" s="255"/>
      <c r="S7230" s="255"/>
      <c r="T7230" s="256"/>
      <c r="U7230" s="14"/>
      <c r="V7230" s="14"/>
      <c r="W7230" s="14"/>
      <c r="X7230" s="14"/>
      <c r="Y7230" s="14"/>
      <c r="Z7230" s="14"/>
      <c r="AA7230" s="14"/>
      <c r="AB7230" s="14"/>
      <c r="AC7230" s="14"/>
      <c r="AD7230" s="14"/>
      <c r="AE7230" s="14"/>
      <c r="AT7230" s="257" t="s">
        <v>252</v>
      </c>
      <c r="AU7230" s="257" t="s">
        <v>93</v>
      </c>
      <c r="AV7230" s="14" t="s">
        <v>93</v>
      </c>
      <c r="AW7230" s="14" t="s">
        <v>4</v>
      </c>
      <c r="AX7230" s="14" t="s">
        <v>23</v>
      </c>
      <c r="AY7230" s="257" t="s">
        <v>241</v>
      </c>
    </row>
    <row r="7231" s="2" customFormat="1" ht="16.5" customHeight="1">
      <c r="A7231" s="42"/>
      <c r="B7231" s="43"/>
      <c r="C7231" s="218" t="s">
        <v>6741</v>
      </c>
      <c r="D7231" s="218" t="s">
        <v>243</v>
      </c>
      <c r="E7231" s="219" t="s">
        <v>6742</v>
      </c>
      <c r="F7231" s="220" t="s">
        <v>6743</v>
      </c>
      <c r="G7231" s="221" t="s">
        <v>515</v>
      </c>
      <c r="H7231" s="222">
        <v>33.280000000000001</v>
      </c>
      <c r="I7231" s="223"/>
      <c r="J7231" s="224">
        <f>ROUND(I7231*H7231,2)</f>
        <v>0</v>
      </c>
      <c r="K7231" s="220" t="s">
        <v>247</v>
      </c>
      <c r="L7231" s="48"/>
      <c r="M7231" s="225" t="s">
        <v>39</v>
      </c>
      <c r="N7231" s="226" t="s">
        <v>56</v>
      </c>
      <c r="O7231" s="88"/>
      <c r="P7231" s="227">
        <f>O7231*H7231</f>
        <v>0</v>
      </c>
      <c r="Q7231" s="227">
        <v>0</v>
      </c>
      <c r="R7231" s="227">
        <f>Q7231*H7231</f>
        <v>0</v>
      </c>
      <c r="S7231" s="227">
        <v>0.0032499999999999999</v>
      </c>
      <c r="T7231" s="228">
        <f>S7231*H7231</f>
        <v>0.10815999999999999</v>
      </c>
      <c r="U7231" s="42"/>
      <c r="V7231" s="42"/>
      <c r="W7231" s="42"/>
      <c r="X7231" s="42"/>
      <c r="Y7231" s="42"/>
      <c r="Z7231" s="42"/>
      <c r="AA7231" s="42"/>
      <c r="AB7231" s="42"/>
      <c r="AC7231" s="42"/>
      <c r="AD7231" s="42"/>
      <c r="AE7231" s="42"/>
      <c r="AR7231" s="229" t="s">
        <v>462</v>
      </c>
      <c r="AT7231" s="229" t="s">
        <v>243</v>
      </c>
      <c r="AU7231" s="229" t="s">
        <v>93</v>
      </c>
      <c r="AY7231" s="20" t="s">
        <v>241</v>
      </c>
      <c r="BE7231" s="230">
        <f>IF(N7231="základní",J7231,0)</f>
        <v>0</v>
      </c>
      <c r="BF7231" s="230">
        <f>IF(N7231="snížená",J7231,0)</f>
        <v>0</v>
      </c>
      <c r="BG7231" s="230">
        <f>IF(N7231="zákl. přenesená",J7231,0)</f>
        <v>0</v>
      </c>
      <c r="BH7231" s="230">
        <f>IF(N7231="sníž. přenesená",J7231,0)</f>
        <v>0</v>
      </c>
      <c r="BI7231" s="230">
        <f>IF(N7231="nulová",J7231,0)</f>
        <v>0</v>
      </c>
      <c r="BJ7231" s="20" t="s">
        <v>23</v>
      </c>
      <c r="BK7231" s="230">
        <f>ROUND(I7231*H7231,2)</f>
        <v>0</v>
      </c>
      <c r="BL7231" s="20" t="s">
        <v>462</v>
      </c>
      <c r="BM7231" s="229" t="s">
        <v>6744</v>
      </c>
    </row>
    <row r="7232" s="2" customFormat="1">
      <c r="A7232" s="42"/>
      <c r="B7232" s="43"/>
      <c r="C7232" s="44"/>
      <c r="D7232" s="231" t="s">
        <v>250</v>
      </c>
      <c r="E7232" s="44"/>
      <c r="F7232" s="232" t="s">
        <v>6745</v>
      </c>
      <c r="G7232" s="44"/>
      <c r="H7232" s="44"/>
      <c r="I7232" s="233"/>
      <c r="J7232" s="44"/>
      <c r="K7232" s="44"/>
      <c r="L7232" s="48"/>
      <c r="M7232" s="234"/>
      <c r="N7232" s="235"/>
      <c r="O7232" s="88"/>
      <c r="P7232" s="88"/>
      <c r="Q7232" s="88"/>
      <c r="R7232" s="88"/>
      <c r="S7232" s="88"/>
      <c r="T7232" s="89"/>
      <c r="U7232" s="42"/>
      <c r="V7232" s="42"/>
      <c r="W7232" s="42"/>
      <c r="X7232" s="42"/>
      <c r="Y7232" s="42"/>
      <c r="Z7232" s="42"/>
      <c r="AA7232" s="42"/>
      <c r="AB7232" s="42"/>
      <c r="AC7232" s="42"/>
      <c r="AD7232" s="42"/>
      <c r="AE7232" s="42"/>
      <c r="AT7232" s="20" t="s">
        <v>250</v>
      </c>
      <c r="AU7232" s="20" t="s">
        <v>93</v>
      </c>
    </row>
    <row r="7233" s="13" customFormat="1">
      <c r="A7233" s="13"/>
      <c r="B7233" s="236"/>
      <c r="C7233" s="237"/>
      <c r="D7233" s="238" t="s">
        <v>252</v>
      </c>
      <c r="E7233" s="239" t="s">
        <v>39</v>
      </c>
      <c r="F7233" s="240" t="s">
        <v>6746</v>
      </c>
      <c r="G7233" s="237"/>
      <c r="H7233" s="239" t="s">
        <v>39</v>
      </c>
      <c r="I7233" s="241"/>
      <c r="J7233" s="237"/>
      <c r="K7233" s="237"/>
      <c r="L7233" s="242"/>
      <c r="M7233" s="243"/>
      <c r="N7233" s="244"/>
      <c r="O7233" s="244"/>
      <c r="P7233" s="244"/>
      <c r="Q7233" s="244"/>
      <c r="R7233" s="244"/>
      <c r="S7233" s="244"/>
      <c r="T7233" s="245"/>
      <c r="U7233" s="13"/>
      <c r="V7233" s="13"/>
      <c r="W7233" s="13"/>
      <c r="X7233" s="13"/>
      <c r="Y7233" s="13"/>
      <c r="Z7233" s="13"/>
      <c r="AA7233" s="13"/>
      <c r="AB7233" s="13"/>
      <c r="AC7233" s="13"/>
      <c r="AD7233" s="13"/>
      <c r="AE7233" s="13"/>
      <c r="AT7233" s="246" t="s">
        <v>252</v>
      </c>
      <c r="AU7233" s="246" t="s">
        <v>93</v>
      </c>
      <c r="AV7233" s="13" t="s">
        <v>23</v>
      </c>
      <c r="AW7233" s="13" t="s">
        <v>46</v>
      </c>
      <c r="AX7233" s="13" t="s">
        <v>85</v>
      </c>
      <c r="AY7233" s="246" t="s">
        <v>241</v>
      </c>
    </row>
    <row r="7234" s="13" customFormat="1">
      <c r="A7234" s="13"/>
      <c r="B7234" s="236"/>
      <c r="C7234" s="237"/>
      <c r="D7234" s="238" t="s">
        <v>252</v>
      </c>
      <c r="E7234" s="239" t="s">
        <v>39</v>
      </c>
      <c r="F7234" s="240" t="s">
        <v>6747</v>
      </c>
      <c r="G7234" s="237"/>
      <c r="H7234" s="239" t="s">
        <v>39</v>
      </c>
      <c r="I7234" s="241"/>
      <c r="J7234" s="237"/>
      <c r="K7234" s="237"/>
      <c r="L7234" s="242"/>
      <c r="M7234" s="243"/>
      <c r="N7234" s="244"/>
      <c r="O7234" s="244"/>
      <c r="P7234" s="244"/>
      <c r="Q7234" s="244"/>
      <c r="R7234" s="244"/>
      <c r="S7234" s="244"/>
      <c r="T7234" s="245"/>
      <c r="U7234" s="13"/>
      <c r="V7234" s="13"/>
      <c r="W7234" s="13"/>
      <c r="X7234" s="13"/>
      <c r="Y7234" s="13"/>
      <c r="Z7234" s="13"/>
      <c r="AA7234" s="13"/>
      <c r="AB7234" s="13"/>
      <c r="AC7234" s="13"/>
      <c r="AD7234" s="13"/>
      <c r="AE7234" s="13"/>
      <c r="AT7234" s="246" t="s">
        <v>252</v>
      </c>
      <c r="AU7234" s="246" t="s">
        <v>93</v>
      </c>
      <c r="AV7234" s="13" t="s">
        <v>23</v>
      </c>
      <c r="AW7234" s="13" t="s">
        <v>46</v>
      </c>
      <c r="AX7234" s="13" t="s">
        <v>85</v>
      </c>
      <c r="AY7234" s="246" t="s">
        <v>241</v>
      </c>
    </row>
    <row r="7235" s="14" customFormat="1">
      <c r="A7235" s="14"/>
      <c r="B7235" s="247"/>
      <c r="C7235" s="248"/>
      <c r="D7235" s="238" t="s">
        <v>252</v>
      </c>
      <c r="E7235" s="249" t="s">
        <v>39</v>
      </c>
      <c r="F7235" s="250" t="s">
        <v>6748</v>
      </c>
      <c r="G7235" s="248"/>
      <c r="H7235" s="251">
        <v>14.539999999999999</v>
      </c>
      <c r="I7235" s="252"/>
      <c r="J7235" s="248"/>
      <c r="K7235" s="248"/>
      <c r="L7235" s="253"/>
      <c r="M7235" s="254"/>
      <c r="N7235" s="255"/>
      <c r="O7235" s="255"/>
      <c r="P7235" s="255"/>
      <c r="Q7235" s="255"/>
      <c r="R7235" s="255"/>
      <c r="S7235" s="255"/>
      <c r="T7235" s="256"/>
      <c r="U7235" s="14"/>
      <c r="V7235" s="14"/>
      <c r="W7235" s="14"/>
      <c r="X7235" s="14"/>
      <c r="Y7235" s="14"/>
      <c r="Z7235" s="14"/>
      <c r="AA7235" s="14"/>
      <c r="AB7235" s="14"/>
      <c r="AC7235" s="14"/>
      <c r="AD7235" s="14"/>
      <c r="AE7235" s="14"/>
      <c r="AT7235" s="257" t="s">
        <v>252</v>
      </c>
      <c r="AU7235" s="257" t="s">
        <v>93</v>
      </c>
      <c r="AV7235" s="14" t="s">
        <v>93</v>
      </c>
      <c r="AW7235" s="14" t="s">
        <v>46</v>
      </c>
      <c r="AX7235" s="14" t="s">
        <v>85</v>
      </c>
      <c r="AY7235" s="257" t="s">
        <v>241</v>
      </c>
    </row>
    <row r="7236" s="14" customFormat="1">
      <c r="A7236" s="14"/>
      <c r="B7236" s="247"/>
      <c r="C7236" s="248"/>
      <c r="D7236" s="238" t="s">
        <v>252</v>
      </c>
      <c r="E7236" s="249" t="s">
        <v>39</v>
      </c>
      <c r="F7236" s="250" t="s">
        <v>6749</v>
      </c>
      <c r="G7236" s="248"/>
      <c r="H7236" s="251">
        <v>12.199999999999999</v>
      </c>
      <c r="I7236" s="252"/>
      <c r="J7236" s="248"/>
      <c r="K7236" s="248"/>
      <c r="L7236" s="253"/>
      <c r="M7236" s="254"/>
      <c r="N7236" s="255"/>
      <c r="O7236" s="255"/>
      <c r="P7236" s="255"/>
      <c r="Q7236" s="255"/>
      <c r="R7236" s="255"/>
      <c r="S7236" s="255"/>
      <c r="T7236" s="256"/>
      <c r="U7236" s="14"/>
      <c r="V7236" s="14"/>
      <c r="W7236" s="14"/>
      <c r="X7236" s="14"/>
      <c r="Y7236" s="14"/>
      <c r="Z7236" s="14"/>
      <c r="AA7236" s="14"/>
      <c r="AB7236" s="14"/>
      <c r="AC7236" s="14"/>
      <c r="AD7236" s="14"/>
      <c r="AE7236" s="14"/>
      <c r="AT7236" s="257" t="s">
        <v>252</v>
      </c>
      <c r="AU7236" s="257" t="s">
        <v>93</v>
      </c>
      <c r="AV7236" s="14" t="s">
        <v>93</v>
      </c>
      <c r="AW7236" s="14" t="s">
        <v>46</v>
      </c>
      <c r="AX7236" s="14" t="s">
        <v>85</v>
      </c>
      <c r="AY7236" s="257" t="s">
        <v>241</v>
      </c>
    </row>
    <row r="7237" s="14" customFormat="1">
      <c r="A7237" s="14"/>
      <c r="B7237" s="247"/>
      <c r="C7237" s="248"/>
      <c r="D7237" s="238" t="s">
        <v>252</v>
      </c>
      <c r="E7237" s="249" t="s">
        <v>39</v>
      </c>
      <c r="F7237" s="250" t="s">
        <v>6750</v>
      </c>
      <c r="G7237" s="248"/>
      <c r="H7237" s="251">
        <v>6.54</v>
      </c>
      <c r="I7237" s="252"/>
      <c r="J7237" s="248"/>
      <c r="K7237" s="248"/>
      <c r="L7237" s="253"/>
      <c r="M7237" s="254"/>
      <c r="N7237" s="255"/>
      <c r="O7237" s="255"/>
      <c r="P7237" s="255"/>
      <c r="Q7237" s="255"/>
      <c r="R7237" s="255"/>
      <c r="S7237" s="255"/>
      <c r="T7237" s="256"/>
      <c r="U7237" s="14"/>
      <c r="V7237" s="14"/>
      <c r="W7237" s="14"/>
      <c r="X7237" s="14"/>
      <c r="Y7237" s="14"/>
      <c r="Z7237" s="14"/>
      <c r="AA7237" s="14"/>
      <c r="AB7237" s="14"/>
      <c r="AC7237" s="14"/>
      <c r="AD7237" s="14"/>
      <c r="AE7237" s="14"/>
      <c r="AT7237" s="257" t="s">
        <v>252</v>
      </c>
      <c r="AU7237" s="257" t="s">
        <v>93</v>
      </c>
      <c r="AV7237" s="14" t="s">
        <v>93</v>
      </c>
      <c r="AW7237" s="14" t="s">
        <v>46</v>
      </c>
      <c r="AX7237" s="14" t="s">
        <v>85</v>
      </c>
      <c r="AY7237" s="257" t="s">
        <v>241</v>
      </c>
    </row>
    <row r="7238" s="15" customFormat="1">
      <c r="A7238" s="15"/>
      <c r="B7238" s="258"/>
      <c r="C7238" s="259"/>
      <c r="D7238" s="238" t="s">
        <v>252</v>
      </c>
      <c r="E7238" s="260" t="s">
        <v>39</v>
      </c>
      <c r="F7238" s="261" t="s">
        <v>274</v>
      </c>
      <c r="G7238" s="259"/>
      <c r="H7238" s="262">
        <v>33.280000000000001</v>
      </c>
      <c r="I7238" s="263"/>
      <c r="J7238" s="259"/>
      <c r="K7238" s="259"/>
      <c r="L7238" s="264"/>
      <c r="M7238" s="265"/>
      <c r="N7238" s="266"/>
      <c r="O7238" s="266"/>
      <c r="P7238" s="266"/>
      <c r="Q7238" s="266"/>
      <c r="R7238" s="266"/>
      <c r="S7238" s="266"/>
      <c r="T7238" s="267"/>
      <c r="U7238" s="15"/>
      <c r="V7238" s="15"/>
      <c r="W7238" s="15"/>
      <c r="X7238" s="15"/>
      <c r="Y7238" s="15"/>
      <c r="Z7238" s="15"/>
      <c r="AA7238" s="15"/>
      <c r="AB7238" s="15"/>
      <c r="AC7238" s="15"/>
      <c r="AD7238" s="15"/>
      <c r="AE7238" s="15"/>
      <c r="AT7238" s="268" t="s">
        <v>252</v>
      </c>
      <c r="AU7238" s="268" t="s">
        <v>93</v>
      </c>
      <c r="AV7238" s="15" t="s">
        <v>248</v>
      </c>
      <c r="AW7238" s="15" t="s">
        <v>46</v>
      </c>
      <c r="AX7238" s="15" t="s">
        <v>23</v>
      </c>
      <c r="AY7238" s="268" t="s">
        <v>241</v>
      </c>
    </row>
    <row r="7239" s="2" customFormat="1" ht="24.15" customHeight="1">
      <c r="A7239" s="42"/>
      <c r="B7239" s="43"/>
      <c r="C7239" s="218" t="s">
        <v>6751</v>
      </c>
      <c r="D7239" s="218" t="s">
        <v>243</v>
      </c>
      <c r="E7239" s="219" t="s">
        <v>6752</v>
      </c>
      <c r="F7239" s="220" t="s">
        <v>6753</v>
      </c>
      <c r="G7239" s="221" t="s">
        <v>515</v>
      </c>
      <c r="H7239" s="222">
        <v>676.51499999999999</v>
      </c>
      <c r="I7239" s="223"/>
      <c r="J7239" s="224">
        <f>ROUND(I7239*H7239,2)</f>
        <v>0</v>
      </c>
      <c r="K7239" s="220" t="s">
        <v>247</v>
      </c>
      <c r="L7239" s="48"/>
      <c r="M7239" s="225" t="s">
        <v>39</v>
      </c>
      <c r="N7239" s="226" t="s">
        <v>56</v>
      </c>
      <c r="O7239" s="88"/>
      <c r="P7239" s="227">
        <f>O7239*H7239</f>
        <v>0</v>
      </c>
      <c r="Q7239" s="227">
        <v>0.00042999999999999999</v>
      </c>
      <c r="R7239" s="227">
        <f>Q7239*H7239</f>
        <v>0.29090145000000001</v>
      </c>
      <c r="S7239" s="227">
        <v>0</v>
      </c>
      <c r="T7239" s="228">
        <f>S7239*H7239</f>
        <v>0</v>
      </c>
      <c r="U7239" s="42"/>
      <c r="V7239" s="42"/>
      <c r="W7239" s="42"/>
      <c r="X7239" s="42"/>
      <c r="Y7239" s="42"/>
      <c r="Z7239" s="42"/>
      <c r="AA7239" s="42"/>
      <c r="AB7239" s="42"/>
      <c r="AC7239" s="42"/>
      <c r="AD7239" s="42"/>
      <c r="AE7239" s="42"/>
      <c r="AR7239" s="229" t="s">
        <v>462</v>
      </c>
      <c r="AT7239" s="229" t="s">
        <v>243</v>
      </c>
      <c r="AU7239" s="229" t="s">
        <v>93</v>
      </c>
      <c r="AY7239" s="20" t="s">
        <v>241</v>
      </c>
      <c r="BE7239" s="230">
        <f>IF(N7239="základní",J7239,0)</f>
        <v>0</v>
      </c>
      <c r="BF7239" s="230">
        <f>IF(N7239="snížená",J7239,0)</f>
        <v>0</v>
      </c>
      <c r="BG7239" s="230">
        <f>IF(N7239="zákl. přenesená",J7239,0)</f>
        <v>0</v>
      </c>
      <c r="BH7239" s="230">
        <f>IF(N7239="sníž. přenesená",J7239,0)</f>
        <v>0</v>
      </c>
      <c r="BI7239" s="230">
        <f>IF(N7239="nulová",J7239,0)</f>
        <v>0</v>
      </c>
      <c r="BJ7239" s="20" t="s">
        <v>23</v>
      </c>
      <c r="BK7239" s="230">
        <f>ROUND(I7239*H7239,2)</f>
        <v>0</v>
      </c>
      <c r="BL7239" s="20" t="s">
        <v>462</v>
      </c>
      <c r="BM7239" s="229" t="s">
        <v>6754</v>
      </c>
    </row>
    <row r="7240" s="2" customFormat="1">
      <c r="A7240" s="42"/>
      <c r="B7240" s="43"/>
      <c r="C7240" s="44"/>
      <c r="D7240" s="231" t="s">
        <v>250</v>
      </c>
      <c r="E7240" s="44"/>
      <c r="F7240" s="232" t="s">
        <v>6755</v>
      </c>
      <c r="G7240" s="44"/>
      <c r="H7240" s="44"/>
      <c r="I7240" s="233"/>
      <c r="J7240" s="44"/>
      <c r="K7240" s="44"/>
      <c r="L7240" s="48"/>
      <c r="M7240" s="234"/>
      <c r="N7240" s="235"/>
      <c r="O7240" s="88"/>
      <c r="P7240" s="88"/>
      <c r="Q7240" s="88"/>
      <c r="R7240" s="88"/>
      <c r="S7240" s="88"/>
      <c r="T7240" s="89"/>
      <c r="U7240" s="42"/>
      <c r="V7240" s="42"/>
      <c r="W7240" s="42"/>
      <c r="X7240" s="42"/>
      <c r="Y7240" s="42"/>
      <c r="Z7240" s="42"/>
      <c r="AA7240" s="42"/>
      <c r="AB7240" s="42"/>
      <c r="AC7240" s="42"/>
      <c r="AD7240" s="42"/>
      <c r="AE7240" s="42"/>
      <c r="AT7240" s="20" t="s">
        <v>250</v>
      </c>
      <c r="AU7240" s="20" t="s">
        <v>93</v>
      </c>
    </row>
    <row r="7241" s="13" customFormat="1">
      <c r="A7241" s="13"/>
      <c r="B7241" s="236"/>
      <c r="C7241" s="237"/>
      <c r="D7241" s="238" t="s">
        <v>252</v>
      </c>
      <c r="E7241" s="239" t="s">
        <v>39</v>
      </c>
      <c r="F7241" s="240" t="s">
        <v>2342</v>
      </c>
      <c r="G7241" s="237"/>
      <c r="H7241" s="239" t="s">
        <v>39</v>
      </c>
      <c r="I7241" s="241"/>
      <c r="J7241" s="237"/>
      <c r="K7241" s="237"/>
      <c r="L7241" s="242"/>
      <c r="M7241" s="243"/>
      <c r="N7241" s="244"/>
      <c r="O7241" s="244"/>
      <c r="P7241" s="244"/>
      <c r="Q7241" s="244"/>
      <c r="R7241" s="244"/>
      <c r="S7241" s="244"/>
      <c r="T7241" s="245"/>
      <c r="U7241" s="13"/>
      <c r="V7241" s="13"/>
      <c r="W7241" s="13"/>
      <c r="X7241" s="13"/>
      <c r="Y7241" s="13"/>
      <c r="Z7241" s="13"/>
      <c r="AA7241" s="13"/>
      <c r="AB7241" s="13"/>
      <c r="AC7241" s="13"/>
      <c r="AD7241" s="13"/>
      <c r="AE7241" s="13"/>
      <c r="AT7241" s="246" t="s">
        <v>252</v>
      </c>
      <c r="AU7241" s="246" t="s">
        <v>93</v>
      </c>
      <c r="AV7241" s="13" t="s">
        <v>23</v>
      </c>
      <c r="AW7241" s="13" t="s">
        <v>46</v>
      </c>
      <c r="AX7241" s="13" t="s">
        <v>85</v>
      </c>
      <c r="AY7241" s="246" t="s">
        <v>241</v>
      </c>
    </row>
    <row r="7242" s="14" customFormat="1">
      <c r="A7242" s="14"/>
      <c r="B7242" s="247"/>
      <c r="C7242" s="248"/>
      <c r="D7242" s="238" t="s">
        <v>252</v>
      </c>
      <c r="E7242" s="249" t="s">
        <v>39</v>
      </c>
      <c r="F7242" s="250" t="s">
        <v>6756</v>
      </c>
      <c r="G7242" s="248"/>
      <c r="H7242" s="251">
        <v>12.15</v>
      </c>
      <c r="I7242" s="252"/>
      <c r="J7242" s="248"/>
      <c r="K7242" s="248"/>
      <c r="L7242" s="253"/>
      <c r="M7242" s="254"/>
      <c r="N7242" s="255"/>
      <c r="O7242" s="255"/>
      <c r="P7242" s="255"/>
      <c r="Q7242" s="255"/>
      <c r="R7242" s="255"/>
      <c r="S7242" s="255"/>
      <c r="T7242" s="256"/>
      <c r="U7242" s="14"/>
      <c r="V7242" s="14"/>
      <c r="W7242" s="14"/>
      <c r="X7242" s="14"/>
      <c r="Y7242" s="14"/>
      <c r="Z7242" s="14"/>
      <c r="AA7242" s="14"/>
      <c r="AB7242" s="14"/>
      <c r="AC7242" s="14"/>
      <c r="AD7242" s="14"/>
      <c r="AE7242" s="14"/>
      <c r="AT7242" s="257" t="s">
        <v>252</v>
      </c>
      <c r="AU7242" s="257" t="s">
        <v>93</v>
      </c>
      <c r="AV7242" s="14" t="s">
        <v>93</v>
      </c>
      <c r="AW7242" s="14" t="s">
        <v>46</v>
      </c>
      <c r="AX7242" s="14" t="s">
        <v>85</v>
      </c>
      <c r="AY7242" s="257" t="s">
        <v>241</v>
      </c>
    </row>
    <row r="7243" s="14" customFormat="1">
      <c r="A7243" s="14"/>
      <c r="B7243" s="247"/>
      <c r="C7243" s="248"/>
      <c r="D7243" s="238" t="s">
        <v>252</v>
      </c>
      <c r="E7243" s="249" t="s">
        <v>39</v>
      </c>
      <c r="F7243" s="250" t="s">
        <v>6757</v>
      </c>
      <c r="G7243" s="248"/>
      <c r="H7243" s="251">
        <v>16.449999999999999</v>
      </c>
      <c r="I7243" s="252"/>
      <c r="J7243" s="248"/>
      <c r="K7243" s="248"/>
      <c r="L7243" s="253"/>
      <c r="M7243" s="254"/>
      <c r="N7243" s="255"/>
      <c r="O7243" s="255"/>
      <c r="P7243" s="255"/>
      <c r="Q7243" s="255"/>
      <c r="R7243" s="255"/>
      <c r="S7243" s="255"/>
      <c r="T7243" s="256"/>
      <c r="U7243" s="14"/>
      <c r="V7243" s="14"/>
      <c r="W7243" s="14"/>
      <c r="X7243" s="14"/>
      <c r="Y7243" s="14"/>
      <c r="Z7243" s="14"/>
      <c r="AA7243" s="14"/>
      <c r="AB7243" s="14"/>
      <c r="AC7243" s="14"/>
      <c r="AD7243" s="14"/>
      <c r="AE7243" s="14"/>
      <c r="AT7243" s="257" t="s">
        <v>252</v>
      </c>
      <c r="AU7243" s="257" t="s">
        <v>93</v>
      </c>
      <c r="AV7243" s="14" t="s">
        <v>93</v>
      </c>
      <c r="AW7243" s="14" t="s">
        <v>46</v>
      </c>
      <c r="AX7243" s="14" t="s">
        <v>85</v>
      </c>
      <c r="AY7243" s="257" t="s">
        <v>241</v>
      </c>
    </row>
    <row r="7244" s="14" customFormat="1">
      <c r="A7244" s="14"/>
      <c r="B7244" s="247"/>
      <c r="C7244" s="248"/>
      <c r="D7244" s="238" t="s">
        <v>252</v>
      </c>
      <c r="E7244" s="249" t="s">
        <v>39</v>
      </c>
      <c r="F7244" s="250" t="s">
        <v>6758</v>
      </c>
      <c r="G7244" s="248"/>
      <c r="H7244" s="251">
        <v>30.579999999999998</v>
      </c>
      <c r="I7244" s="252"/>
      <c r="J7244" s="248"/>
      <c r="K7244" s="248"/>
      <c r="L7244" s="253"/>
      <c r="M7244" s="254"/>
      <c r="N7244" s="255"/>
      <c r="O7244" s="255"/>
      <c r="P7244" s="255"/>
      <c r="Q7244" s="255"/>
      <c r="R7244" s="255"/>
      <c r="S7244" s="255"/>
      <c r="T7244" s="256"/>
      <c r="U7244" s="14"/>
      <c r="V7244" s="14"/>
      <c r="W7244" s="14"/>
      <c r="X7244" s="14"/>
      <c r="Y7244" s="14"/>
      <c r="Z7244" s="14"/>
      <c r="AA7244" s="14"/>
      <c r="AB7244" s="14"/>
      <c r="AC7244" s="14"/>
      <c r="AD7244" s="14"/>
      <c r="AE7244" s="14"/>
      <c r="AT7244" s="257" t="s">
        <v>252</v>
      </c>
      <c r="AU7244" s="257" t="s">
        <v>93</v>
      </c>
      <c r="AV7244" s="14" t="s">
        <v>93</v>
      </c>
      <c r="AW7244" s="14" t="s">
        <v>46</v>
      </c>
      <c r="AX7244" s="14" t="s">
        <v>85</v>
      </c>
      <c r="AY7244" s="257" t="s">
        <v>241</v>
      </c>
    </row>
    <row r="7245" s="14" customFormat="1">
      <c r="A7245" s="14"/>
      <c r="B7245" s="247"/>
      <c r="C7245" s="248"/>
      <c r="D7245" s="238" t="s">
        <v>252</v>
      </c>
      <c r="E7245" s="249" t="s">
        <v>39</v>
      </c>
      <c r="F7245" s="250" t="s">
        <v>6759</v>
      </c>
      <c r="G7245" s="248"/>
      <c r="H7245" s="251">
        <v>21.170000000000002</v>
      </c>
      <c r="I7245" s="252"/>
      <c r="J7245" s="248"/>
      <c r="K7245" s="248"/>
      <c r="L7245" s="253"/>
      <c r="M7245" s="254"/>
      <c r="N7245" s="255"/>
      <c r="O7245" s="255"/>
      <c r="P7245" s="255"/>
      <c r="Q7245" s="255"/>
      <c r="R7245" s="255"/>
      <c r="S7245" s="255"/>
      <c r="T7245" s="256"/>
      <c r="U7245" s="14"/>
      <c r="V7245" s="14"/>
      <c r="W7245" s="14"/>
      <c r="X7245" s="14"/>
      <c r="Y7245" s="14"/>
      <c r="Z7245" s="14"/>
      <c r="AA7245" s="14"/>
      <c r="AB7245" s="14"/>
      <c r="AC7245" s="14"/>
      <c r="AD7245" s="14"/>
      <c r="AE7245" s="14"/>
      <c r="AT7245" s="257" t="s">
        <v>252</v>
      </c>
      <c r="AU7245" s="257" t="s">
        <v>93</v>
      </c>
      <c r="AV7245" s="14" t="s">
        <v>93</v>
      </c>
      <c r="AW7245" s="14" t="s">
        <v>46</v>
      </c>
      <c r="AX7245" s="14" t="s">
        <v>85</v>
      </c>
      <c r="AY7245" s="257" t="s">
        <v>241</v>
      </c>
    </row>
    <row r="7246" s="14" customFormat="1">
      <c r="A7246" s="14"/>
      <c r="B7246" s="247"/>
      <c r="C7246" s="248"/>
      <c r="D7246" s="238" t="s">
        <v>252</v>
      </c>
      <c r="E7246" s="249" t="s">
        <v>39</v>
      </c>
      <c r="F7246" s="250" t="s">
        <v>6760</v>
      </c>
      <c r="G7246" s="248"/>
      <c r="H7246" s="251">
        <v>16.460000000000001</v>
      </c>
      <c r="I7246" s="252"/>
      <c r="J7246" s="248"/>
      <c r="K7246" s="248"/>
      <c r="L7246" s="253"/>
      <c r="M7246" s="254"/>
      <c r="N7246" s="255"/>
      <c r="O7246" s="255"/>
      <c r="P7246" s="255"/>
      <c r="Q7246" s="255"/>
      <c r="R7246" s="255"/>
      <c r="S7246" s="255"/>
      <c r="T7246" s="256"/>
      <c r="U7246" s="14"/>
      <c r="V7246" s="14"/>
      <c r="W7246" s="14"/>
      <c r="X7246" s="14"/>
      <c r="Y7246" s="14"/>
      <c r="Z7246" s="14"/>
      <c r="AA7246" s="14"/>
      <c r="AB7246" s="14"/>
      <c r="AC7246" s="14"/>
      <c r="AD7246" s="14"/>
      <c r="AE7246" s="14"/>
      <c r="AT7246" s="257" t="s">
        <v>252</v>
      </c>
      <c r="AU7246" s="257" t="s">
        <v>93</v>
      </c>
      <c r="AV7246" s="14" t="s">
        <v>93</v>
      </c>
      <c r="AW7246" s="14" t="s">
        <v>46</v>
      </c>
      <c r="AX7246" s="14" t="s">
        <v>85</v>
      </c>
      <c r="AY7246" s="257" t="s">
        <v>241</v>
      </c>
    </row>
    <row r="7247" s="14" customFormat="1">
      <c r="A7247" s="14"/>
      <c r="B7247" s="247"/>
      <c r="C7247" s="248"/>
      <c r="D7247" s="238" t="s">
        <v>252</v>
      </c>
      <c r="E7247" s="249" t="s">
        <v>39</v>
      </c>
      <c r="F7247" s="250" t="s">
        <v>6761</v>
      </c>
      <c r="G7247" s="248"/>
      <c r="H7247" s="251">
        <v>9.9949999999999992</v>
      </c>
      <c r="I7247" s="252"/>
      <c r="J7247" s="248"/>
      <c r="K7247" s="248"/>
      <c r="L7247" s="253"/>
      <c r="M7247" s="254"/>
      <c r="N7247" s="255"/>
      <c r="O7247" s="255"/>
      <c r="P7247" s="255"/>
      <c r="Q7247" s="255"/>
      <c r="R7247" s="255"/>
      <c r="S7247" s="255"/>
      <c r="T7247" s="256"/>
      <c r="U7247" s="14"/>
      <c r="V7247" s="14"/>
      <c r="W7247" s="14"/>
      <c r="X7247" s="14"/>
      <c r="Y7247" s="14"/>
      <c r="Z7247" s="14"/>
      <c r="AA7247" s="14"/>
      <c r="AB7247" s="14"/>
      <c r="AC7247" s="14"/>
      <c r="AD7247" s="14"/>
      <c r="AE7247" s="14"/>
      <c r="AT7247" s="257" t="s">
        <v>252</v>
      </c>
      <c r="AU7247" s="257" t="s">
        <v>93</v>
      </c>
      <c r="AV7247" s="14" t="s">
        <v>93</v>
      </c>
      <c r="AW7247" s="14" t="s">
        <v>46</v>
      </c>
      <c r="AX7247" s="14" t="s">
        <v>85</v>
      </c>
      <c r="AY7247" s="257" t="s">
        <v>241</v>
      </c>
    </row>
    <row r="7248" s="14" customFormat="1">
      <c r="A7248" s="14"/>
      <c r="B7248" s="247"/>
      <c r="C7248" s="248"/>
      <c r="D7248" s="238" t="s">
        <v>252</v>
      </c>
      <c r="E7248" s="249" t="s">
        <v>39</v>
      </c>
      <c r="F7248" s="250" t="s">
        <v>6762</v>
      </c>
      <c r="G7248" s="248"/>
      <c r="H7248" s="251">
        <v>20.420000000000002</v>
      </c>
      <c r="I7248" s="252"/>
      <c r="J7248" s="248"/>
      <c r="K7248" s="248"/>
      <c r="L7248" s="253"/>
      <c r="M7248" s="254"/>
      <c r="N7248" s="255"/>
      <c r="O7248" s="255"/>
      <c r="P7248" s="255"/>
      <c r="Q7248" s="255"/>
      <c r="R7248" s="255"/>
      <c r="S7248" s="255"/>
      <c r="T7248" s="256"/>
      <c r="U7248" s="14"/>
      <c r="V7248" s="14"/>
      <c r="W7248" s="14"/>
      <c r="X7248" s="14"/>
      <c r="Y7248" s="14"/>
      <c r="Z7248" s="14"/>
      <c r="AA7248" s="14"/>
      <c r="AB7248" s="14"/>
      <c r="AC7248" s="14"/>
      <c r="AD7248" s="14"/>
      <c r="AE7248" s="14"/>
      <c r="AT7248" s="257" t="s">
        <v>252</v>
      </c>
      <c r="AU7248" s="257" t="s">
        <v>93</v>
      </c>
      <c r="AV7248" s="14" t="s">
        <v>93</v>
      </c>
      <c r="AW7248" s="14" t="s">
        <v>46</v>
      </c>
      <c r="AX7248" s="14" t="s">
        <v>85</v>
      </c>
      <c r="AY7248" s="257" t="s">
        <v>241</v>
      </c>
    </row>
    <row r="7249" s="14" customFormat="1">
      <c r="A7249" s="14"/>
      <c r="B7249" s="247"/>
      <c r="C7249" s="248"/>
      <c r="D7249" s="238" t="s">
        <v>252</v>
      </c>
      <c r="E7249" s="249" t="s">
        <v>39</v>
      </c>
      <c r="F7249" s="250" t="s">
        <v>6763</v>
      </c>
      <c r="G7249" s="248"/>
      <c r="H7249" s="251">
        <v>33.479999999999997</v>
      </c>
      <c r="I7249" s="252"/>
      <c r="J7249" s="248"/>
      <c r="K7249" s="248"/>
      <c r="L7249" s="253"/>
      <c r="M7249" s="254"/>
      <c r="N7249" s="255"/>
      <c r="O7249" s="255"/>
      <c r="P7249" s="255"/>
      <c r="Q7249" s="255"/>
      <c r="R7249" s="255"/>
      <c r="S7249" s="255"/>
      <c r="T7249" s="256"/>
      <c r="U7249" s="14"/>
      <c r="V7249" s="14"/>
      <c r="W7249" s="14"/>
      <c r="X7249" s="14"/>
      <c r="Y7249" s="14"/>
      <c r="Z7249" s="14"/>
      <c r="AA7249" s="14"/>
      <c r="AB7249" s="14"/>
      <c r="AC7249" s="14"/>
      <c r="AD7249" s="14"/>
      <c r="AE7249" s="14"/>
      <c r="AT7249" s="257" t="s">
        <v>252</v>
      </c>
      <c r="AU7249" s="257" t="s">
        <v>93</v>
      </c>
      <c r="AV7249" s="14" t="s">
        <v>93</v>
      </c>
      <c r="AW7249" s="14" t="s">
        <v>46</v>
      </c>
      <c r="AX7249" s="14" t="s">
        <v>85</v>
      </c>
      <c r="AY7249" s="257" t="s">
        <v>241</v>
      </c>
    </row>
    <row r="7250" s="14" customFormat="1">
      <c r="A7250" s="14"/>
      <c r="B7250" s="247"/>
      <c r="C7250" s="248"/>
      <c r="D7250" s="238" t="s">
        <v>252</v>
      </c>
      <c r="E7250" s="249" t="s">
        <v>39</v>
      </c>
      <c r="F7250" s="250" t="s">
        <v>6764</v>
      </c>
      <c r="G7250" s="248"/>
      <c r="H7250" s="251">
        <v>15.699999999999999</v>
      </c>
      <c r="I7250" s="252"/>
      <c r="J7250" s="248"/>
      <c r="K7250" s="248"/>
      <c r="L7250" s="253"/>
      <c r="M7250" s="254"/>
      <c r="N7250" s="255"/>
      <c r="O7250" s="255"/>
      <c r="P7250" s="255"/>
      <c r="Q7250" s="255"/>
      <c r="R7250" s="255"/>
      <c r="S7250" s="255"/>
      <c r="T7250" s="256"/>
      <c r="U7250" s="14"/>
      <c r="V7250" s="14"/>
      <c r="W7250" s="14"/>
      <c r="X7250" s="14"/>
      <c r="Y7250" s="14"/>
      <c r="Z7250" s="14"/>
      <c r="AA7250" s="14"/>
      <c r="AB7250" s="14"/>
      <c r="AC7250" s="14"/>
      <c r="AD7250" s="14"/>
      <c r="AE7250" s="14"/>
      <c r="AT7250" s="257" t="s">
        <v>252</v>
      </c>
      <c r="AU7250" s="257" t="s">
        <v>93</v>
      </c>
      <c r="AV7250" s="14" t="s">
        <v>93</v>
      </c>
      <c r="AW7250" s="14" t="s">
        <v>46</v>
      </c>
      <c r="AX7250" s="14" t="s">
        <v>85</v>
      </c>
      <c r="AY7250" s="257" t="s">
        <v>241</v>
      </c>
    </row>
    <row r="7251" s="14" customFormat="1">
      <c r="A7251" s="14"/>
      <c r="B7251" s="247"/>
      <c r="C7251" s="248"/>
      <c r="D7251" s="238" t="s">
        <v>252</v>
      </c>
      <c r="E7251" s="249" t="s">
        <v>39</v>
      </c>
      <c r="F7251" s="250" t="s">
        <v>6765</v>
      </c>
      <c r="G7251" s="248"/>
      <c r="H7251" s="251">
        <v>18.239999999999998</v>
      </c>
      <c r="I7251" s="252"/>
      <c r="J7251" s="248"/>
      <c r="K7251" s="248"/>
      <c r="L7251" s="253"/>
      <c r="M7251" s="254"/>
      <c r="N7251" s="255"/>
      <c r="O7251" s="255"/>
      <c r="P7251" s="255"/>
      <c r="Q7251" s="255"/>
      <c r="R7251" s="255"/>
      <c r="S7251" s="255"/>
      <c r="T7251" s="256"/>
      <c r="U7251" s="14"/>
      <c r="V7251" s="14"/>
      <c r="W7251" s="14"/>
      <c r="X7251" s="14"/>
      <c r="Y7251" s="14"/>
      <c r="Z7251" s="14"/>
      <c r="AA7251" s="14"/>
      <c r="AB7251" s="14"/>
      <c r="AC7251" s="14"/>
      <c r="AD7251" s="14"/>
      <c r="AE7251" s="14"/>
      <c r="AT7251" s="257" t="s">
        <v>252</v>
      </c>
      <c r="AU7251" s="257" t="s">
        <v>93</v>
      </c>
      <c r="AV7251" s="14" t="s">
        <v>93</v>
      </c>
      <c r="AW7251" s="14" t="s">
        <v>46</v>
      </c>
      <c r="AX7251" s="14" t="s">
        <v>85</v>
      </c>
      <c r="AY7251" s="257" t="s">
        <v>241</v>
      </c>
    </row>
    <row r="7252" s="14" customFormat="1">
      <c r="A7252" s="14"/>
      <c r="B7252" s="247"/>
      <c r="C7252" s="248"/>
      <c r="D7252" s="238" t="s">
        <v>252</v>
      </c>
      <c r="E7252" s="249" t="s">
        <v>39</v>
      </c>
      <c r="F7252" s="250" t="s">
        <v>6766</v>
      </c>
      <c r="G7252" s="248"/>
      <c r="H7252" s="251">
        <v>38.030000000000001</v>
      </c>
      <c r="I7252" s="252"/>
      <c r="J7252" s="248"/>
      <c r="K7252" s="248"/>
      <c r="L7252" s="253"/>
      <c r="M7252" s="254"/>
      <c r="N7252" s="255"/>
      <c r="O7252" s="255"/>
      <c r="P7252" s="255"/>
      <c r="Q7252" s="255"/>
      <c r="R7252" s="255"/>
      <c r="S7252" s="255"/>
      <c r="T7252" s="256"/>
      <c r="U7252" s="14"/>
      <c r="V7252" s="14"/>
      <c r="W7252" s="14"/>
      <c r="X7252" s="14"/>
      <c r="Y7252" s="14"/>
      <c r="Z7252" s="14"/>
      <c r="AA7252" s="14"/>
      <c r="AB7252" s="14"/>
      <c r="AC7252" s="14"/>
      <c r="AD7252" s="14"/>
      <c r="AE7252" s="14"/>
      <c r="AT7252" s="257" t="s">
        <v>252</v>
      </c>
      <c r="AU7252" s="257" t="s">
        <v>93</v>
      </c>
      <c r="AV7252" s="14" t="s">
        <v>93</v>
      </c>
      <c r="AW7252" s="14" t="s">
        <v>46</v>
      </c>
      <c r="AX7252" s="14" t="s">
        <v>85</v>
      </c>
      <c r="AY7252" s="257" t="s">
        <v>241</v>
      </c>
    </row>
    <row r="7253" s="14" customFormat="1">
      <c r="A7253" s="14"/>
      <c r="B7253" s="247"/>
      <c r="C7253" s="248"/>
      <c r="D7253" s="238" t="s">
        <v>252</v>
      </c>
      <c r="E7253" s="249" t="s">
        <v>39</v>
      </c>
      <c r="F7253" s="250" t="s">
        <v>6767</v>
      </c>
      <c r="G7253" s="248"/>
      <c r="H7253" s="251">
        <v>14</v>
      </c>
      <c r="I7253" s="252"/>
      <c r="J7253" s="248"/>
      <c r="K7253" s="248"/>
      <c r="L7253" s="253"/>
      <c r="M7253" s="254"/>
      <c r="N7253" s="255"/>
      <c r="O7253" s="255"/>
      <c r="P7253" s="255"/>
      <c r="Q7253" s="255"/>
      <c r="R7253" s="255"/>
      <c r="S7253" s="255"/>
      <c r="T7253" s="256"/>
      <c r="U7253" s="14"/>
      <c r="V7253" s="14"/>
      <c r="W7253" s="14"/>
      <c r="X7253" s="14"/>
      <c r="Y7253" s="14"/>
      <c r="Z7253" s="14"/>
      <c r="AA7253" s="14"/>
      <c r="AB7253" s="14"/>
      <c r="AC7253" s="14"/>
      <c r="AD7253" s="14"/>
      <c r="AE7253" s="14"/>
      <c r="AT7253" s="257" t="s">
        <v>252</v>
      </c>
      <c r="AU7253" s="257" t="s">
        <v>93</v>
      </c>
      <c r="AV7253" s="14" t="s">
        <v>93</v>
      </c>
      <c r="AW7253" s="14" t="s">
        <v>46</v>
      </c>
      <c r="AX7253" s="14" t="s">
        <v>85</v>
      </c>
      <c r="AY7253" s="257" t="s">
        <v>241</v>
      </c>
    </row>
    <row r="7254" s="14" customFormat="1">
      <c r="A7254" s="14"/>
      <c r="B7254" s="247"/>
      <c r="C7254" s="248"/>
      <c r="D7254" s="238" t="s">
        <v>252</v>
      </c>
      <c r="E7254" s="249" t="s">
        <v>39</v>
      </c>
      <c r="F7254" s="250" t="s">
        <v>6768</v>
      </c>
      <c r="G7254" s="248"/>
      <c r="H7254" s="251">
        <v>19.699999999999999</v>
      </c>
      <c r="I7254" s="252"/>
      <c r="J7254" s="248"/>
      <c r="K7254" s="248"/>
      <c r="L7254" s="253"/>
      <c r="M7254" s="254"/>
      <c r="N7254" s="255"/>
      <c r="O7254" s="255"/>
      <c r="P7254" s="255"/>
      <c r="Q7254" s="255"/>
      <c r="R7254" s="255"/>
      <c r="S7254" s="255"/>
      <c r="T7254" s="256"/>
      <c r="U7254" s="14"/>
      <c r="V7254" s="14"/>
      <c r="W7254" s="14"/>
      <c r="X7254" s="14"/>
      <c r="Y7254" s="14"/>
      <c r="Z7254" s="14"/>
      <c r="AA7254" s="14"/>
      <c r="AB7254" s="14"/>
      <c r="AC7254" s="14"/>
      <c r="AD7254" s="14"/>
      <c r="AE7254" s="14"/>
      <c r="AT7254" s="257" t="s">
        <v>252</v>
      </c>
      <c r="AU7254" s="257" t="s">
        <v>93</v>
      </c>
      <c r="AV7254" s="14" t="s">
        <v>93</v>
      </c>
      <c r="AW7254" s="14" t="s">
        <v>46</v>
      </c>
      <c r="AX7254" s="14" t="s">
        <v>85</v>
      </c>
      <c r="AY7254" s="257" t="s">
        <v>241</v>
      </c>
    </row>
    <row r="7255" s="14" customFormat="1">
      <c r="A7255" s="14"/>
      <c r="B7255" s="247"/>
      <c r="C7255" s="248"/>
      <c r="D7255" s="238" t="s">
        <v>252</v>
      </c>
      <c r="E7255" s="249" t="s">
        <v>39</v>
      </c>
      <c r="F7255" s="250" t="s">
        <v>6769</v>
      </c>
      <c r="G7255" s="248"/>
      <c r="H7255" s="251">
        <v>27.300000000000001</v>
      </c>
      <c r="I7255" s="252"/>
      <c r="J7255" s="248"/>
      <c r="K7255" s="248"/>
      <c r="L7255" s="253"/>
      <c r="M7255" s="254"/>
      <c r="N7255" s="255"/>
      <c r="O7255" s="255"/>
      <c r="P7255" s="255"/>
      <c r="Q7255" s="255"/>
      <c r="R7255" s="255"/>
      <c r="S7255" s="255"/>
      <c r="T7255" s="256"/>
      <c r="U7255" s="14"/>
      <c r="V7255" s="14"/>
      <c r="W7255" s="14"/>
      <c r="X7255" s="14"/>
      <c r="Y7255" s="14"/>
      <c r="Z7255" s="14"/>
      <c r="AA7255" s="14"/>
      <c r="AB7255" s="14"/>
      <c r="AC7255" s="14"/>
      <c r="AD7255" s="14"/>
      <c r="AE7255" s="14"/>
      <c r="AT7255" s="257" t="s">
        <v>252</v>
      </c>
      <c r="AU7255" s="257" t="s">
        <v>93</v>
      </c>
      <c r="AV7255" s="14" t="s">
        <v>93</v>
      </c>
      <c r="AW7255" s="14" t="s">
        <v>46</v>
      </c>
      <c r="AX7255" s="14" t="s">
        <v>85</v>
      </c>
      <c r="AY7255" s="257" t="s">
        <v>241</v>
      </c>
    </row>
    <row r="7256" s="14" customFormat="1">
      <c r="A7256" s="14"/>
      <c r="B7256" s="247"/>
      <c r="C7256" s="248"/>
      <c r="D7256" s="238" t="s">
        <v>252</v>
      </c>
      <c r="E7256" s="249" t="s">
        <v>39</v>
      </c>
      <c r="F7256" s="250" t="s">
        <v>6770</v>
      </c>
      <c r="G7256" s="248"/>
      <c r="H7256" s="251">
        <v>8.3000000000000007</v>
      </c>
      <c r="I7256" s="252"/>
      <c r="J7256" s="248"/>
      <c r="K7256" s="248"/>
      <c r="L7256" s="253"/>
      <c r="M7256" s="254"/>
      <c r="N7256" s="255"/>
      <c r="O7256" s="255"/>
      <c r="P7256" s="255"/>
      <c r="Q7256" s="255"/>
      <c r="R7256" s="255"/>
      <c r="S7256" s="255"/>
      <c r="T7256" s="256"/>
      <c r="U7256" s="14"/>
      <c r="V7256" s="14"/>
      <c r="W7256" s="14"/>
      <c r="X7256" s="14"/>
      <c r="Y7256" s="14"/>
      <c r="Z7256" s="14"/>
      <c r="AA7256" s="14"/>
      <c r="AB7256" s="14"/>
      <c r="AC7256" s="14"/>
      <c r="AD7256" s="14"/>
      <c r="AE7256" s="14"/>
      <c r="AT7256" s="257" t="s">
        <v>252</v>
      </c>
      <c r="AU7256" s="257" t="s">
        <v>93</v>
      </c>
      <c r="AV7256" s="14" t="s">
        <v>93</v>
      </c>
      <c r="AW7256" s="14" t="s">
        <v>46</v>
      </c>
      <c r="AX7256" s="14" t="s">
        <v>85</v>
      </c>
      <c r="AY7256" s="257" t="s">
        <v>241</v>
      </c>
    </row>
    <row r="7257" s="14" customFormat="1">
      <c r="A7257" s="14"/>
      <c r="B7257" s="247"/>
      <c r="C7257" s="248"/>
      <c r="D7257" s="238" t="s">
        <v>252</v>
      </c>
      <c r="E7257" s="249" t="s">
        <v>39</v>
      </c>
      <c r="F7257" s="250" t="s">
        <v>6771</v>
      </c>
      <c r="G7257" s="248"/>
      <c r="H7257" s="251">
        <v>8.3000000000000007</v>
      </c>
      <c r="I7257" s="252"/>
      <c r="J7257" s="248"/>
      <c r="K7257" s="248"/>
      <c r="L7257" s="253"/>
      <c r="M7257" s="254"/>
      <c r="N7257" s="255"/>
      <c r="O7257" s="255"/>
      <c r="P7257" s="255"/>
      <c r="Q7257" s="255"/>
      <c r="R7257" s="255"/>
      <c r="S7257" s="255"/>
      <c r="T7257" s="256"/>
      <c r="U7257" s="14"/>
      <c r="V7257" s="14"/>
      <c r="W7257" s="14"/>
      <c r="X7257" s="14"/>
      <c r="Y7257" s="14"/>
      <c r="Z7257" s="14"/>
      <c r="AA7257" s="14"/>
      <c r="AB7257" s="14"/>
      <c r="AC7257" s="14"/>
      <c r="AD7257" s="14"/>
      <c r="AE7257" s="14"/>
      <c r="AT7257" s="257" t="s">
        <v>252</v>
      </c>
      <c r="AU7257" s="257" t="s">
        <v>93</v>
      </c>
      <c r="AV7257" s="14" t="s">
        <v>93</v>
      </c>
      <c r="AW7257" s="14" t="s">
        <v>46</v>
      </c>
      <c r="AX7257" s="14" t="s">
        <v>85</v>
      </c>
      <c r="AY7257" s="257" t="s">
        <v>241</v>
      </c>
    </row>
    <row r="7258" s="14" customFormat="1">
      <c r="A7258" s="14"/>
      <c r="B7258" s="247"/>
      <c r="C7258" s="248"/>
      <c r="D7258" s="238" t="s">
        <v>252</v>
      </c>
      <c r="E7258" s="249" t="s">
        <v>39</v>
      </c>
      <c r="F7258" s="250" t="s">
        <v>6772</v>
      </c>
      <c r="G7258" s="248"/>
      <c r="H7258" s="251">
        <v>8.75</v>
      </c>
      <c r="I7258" s="252"/>
      <c r="J7258" s="248"/>
      <c r="K7258" s="248"/>
      <c r="L7258" s="253"/>
      <c r="M7258" s="254"/>
      <c r="N7258" s="255"/>
      <c r="O7258" s="255"/>
      <c r="P7258" s="255"/>
      <c r="Q7258" s="255"/>
      <c r="R7258" s="255"/>
      <c r="S7258" s="255"/>
      <c r="T7258" s="256"/>
      <c r="U7258" s="14"/>
      <c r="V7258" s="14"/>
      <c r="W7258" s="14"/>
      <c r="X7258" s="14"/>
      <c r="Y7258" s="14"/>
      <c r="Z7258" s="14"/>
      <c r="AA7258" s="14"/>
      <c r="AB7258" s="14"/>
      <c r="AC7258" s="14"/>
      <c r="AD7258" s="14"/>
      <c r="AE7258" s="14"/>
      <c r="AT7258" s="257" t="s">
        <v>252</v>
      </c>
      <c r="AU7258" s="257" t="s">
        <v>93</v>
      </c>
      <c r="AV7258" s="14" t="s">
        <v>93</v>
      </c>
      <c r="AW7258" s="14" t="s">
        <v>46</v>
      </c>
      <c r="AX7258" s="14" t="s">
        <v>85</v>
      </c>
      <c r="AY7258" s="257" t="s">
        <v>241</v>
      </c>
    </row>
    <row r="7259" s="14" customFormat="1">
      <c r="A7259" s="14"/>
      <c r="B7259" s="247"/>
      <c r="C7259" s="248"/>
      <c r="D7259" s="238" t="s">
        <v>252</v>
      </c>
      <c r="E7259" s="249" t="s">
        <v>39</v>
      </c>
      <c r="F7259" s="250" t="s">
        <v>6773</v>
      </c>
      <c r="G7259" s="248"/>
      <c r="H7259" s="251">
        <v>58.920000000000002</v>
      </c>
      <c r="I7259" s="252"/>
      <c r="J7259" s="248"/>
      <c r="K7259" s="248"/>
      <c r="L7259" s="253"/>
      <c r="M7259" s="254"/>
      <c r="N7259" s="255"/>
      <c r="O7259" s="255"/>
      <c r="P7259" s="255"/>
      <c r="Q7259" s="255"/>
      <c r="R7259" s="255"/>
      <c r="S7259" s="255"/>
      <c r="T7259" s="256"/>
      <c r="U7259" s="14"/>
      <c r="V7259" s="14"/>
      <c r="W7259" s="14"/>
      <c r="X7259" s="14"/>
      <c r="Y7259" s="14"/>
      <c r="Z7259" s="14"/>
      <c r="AA7259" s="14"/>
      <c r="AB7259" s="14"/>
      <c r="AC7259" s="14"/>
      <c r="AD7259" s="14"/>
      <c r="AE7259" s="14"/>
      <c r="AT7259" s="257" t="s">
        <v>252</v>
      </c>
      <c r="AU7259" s="257" t="s">
        <v>93</v>
      </c>
      <c r="AV7259" s="14" t="s">
        <v>93</v>
      </c>
      <c r="AW7259" s="14" t="s">
        <v>46</v>
      </c>
      <c r="AX7259" s="14" t="s">
        <v>85</v>
      </c>
      <c r="AY7259" s="257" t="s">
        <v>241</v>
      </c>
    </row>
    <row r="7260" s="14" customFormat="1">
      <c r="A7260" s="14"/>
      <c r="B7260" s="247"/>
      <c r="C7260" s="248"/>
      <c r="D7260" s="238" t="s">
        <v>252</v>
      </c>
      <c r="E7260" s="249" t="s">
        <v>39</v>
      </c>
      <c r="F7260" s="250" t="s">
        <v>6774</v>
      </c>
      <c r="G7260" s="248"/>
      <c r="H7260" s="251">
        <v>12.6</v>
      </c>
      <c r="I7260" s="252"/>
      <c r="J7260" s="248"/>
      <c r="K7260" s="248"/>
      <c r="L7260" s="253"/>
      <c r="M7260" s="254"/>
      <c r="N7260" s="255"/>
      <c r="O7260" s="255"/>
      <c r="P7260" s="255"/>
      <c r="Q7260" s="255"/>
      <c r="R7260" s="255"/>
      <c r="S7260" s="255"/>
      <c r="T7260" s="256"/>
      <c r="U7260" s="14"/>
      <c r="V7260" s="14"/>
      <c r="W7260" s="14"/>
      <c r="X7260" s="14"/>
      <c r="Y7260" s="14"/>
      <c r="Z7260" s="14"/>
      <c r="AA7260" s="14"/>
      <c r="AB7260" s="14"/>
      <c r="AC7260" s="14"/>
      <c r="AD7260" s="14"/>
      <c r="AE7260" s="14"/>
      <c r="AT7260" s="257" t="s">
        <v>252</v>
      </c>
      <c r="AU7260" s="257" t="s">
        <v>93</v>
      </c>
      <c r="AV7260" s="14" t="s">
        <v>93</v>
      </c>
      <c r="AW7260" s="14" t="s">
        <v>46</v>
      </c>
      <c r="AX7260" s="14" t="s">
        <v>85</v>
      </c>
      <c r="AY7260" s="257" t="s">
        <v>241</v>
      </c>
    </row>
    <row r="7261" s="14" customFormat="1">
      <c r="A7261" s="14"/>
      <c r="B7261" s="247"/>
      <c r="C7261" s="248"/>
      <c r="D7261" s="238" t="s">
        <v>252</v>
      </c>
      <c r="E7261" s="249" t="s">
        <v>39</v>
      </c>
      <c r="F7261" s="250" t="s">
        <v>6775</v>
      </c>
      <c r="G7261" s="248"/>
      <c r="H7261" s="251">
        <v>14.720000000000001</v>
      </c>
      <c r="I7261" s="252"/>
      <c r="J7261" s="248"/>
      <c r="K7261" s="248"/>
      <c r="L7261" s="253"/>
      <c r="M7261" s="254"/>
      <c r="N7261" s="255"/>
      <c r="O7261" s="255"/>
      <c r="P7261" s="255"/>
      <c r="Q7261" s="255"/>
      <c r="R7261" s="255"/>
      <c r="S7261" s="255"/>
      <c r="T7261" s="256"/>
      <c r="U7261" s="14"/>
      <c r="V7261" s="14"/>
      <c r="W7261" s="14"/>
      <c r="X7261" s="14"/>
      <c r="Y7261" s="14"/>
      <c r="Z7261" s="14"/>
      <c r="AA7261" s="14"/>
      <c r="AB7261" s="14"/>
      <c r="AC7261" s="14"/>
      <c r="AD7261" s="14"/>
      <c r="AE7261" s="14"/>
      <c r="AT7261" s="257" t="s">
        <v>252</v>
      </c>
      <c r="AU7261" s="257" t="s">
        <v>93</v>
      </c>
      <c r="AV7261" s="14" t="s">
        <v>93</v>
      </c>
      <c r="AW7261" s="14" t="s">
        <v>46</v>
      </c>
      <c r="AX7261" s="14" t="s">
        <v>85</v>
      </c>
      <c r="AY7261" s="257" t="s">
        <v>241</v>
      </c>
    </row>
    <row r="7262" s="14" customFormat="1">
      <c r="A7262" s="14"/>
      <c r="B7262" s="247"/>
      <c r="C7262" s="248"/>
      <c r="D7262" s="238" t="s">
        <v>252</v>
      </c>
      <c r="E7262" s="249" t="s">
        <v>39</v>
      </c>
      <c r="F7262" s="250" t="s">
        <v>6776</v>
      </c>
      <c r="G7262" s="248"/>
      <c r="H7262" s="251">
        <v>33.219999999999999</v>
      </c>
      <c r="I7262" s="252"/>
      <c r="J7262" s="248"/>
      <c r="K7262" s="248"/>
      <c r="L7262" s="253"/>
      <c r="M7262" s="254"/>
      <c r="N7262" s="255"/>
      <c r="O7262" s="255"/>
      <c r="P7262" s="255"/>
      <c r="Q7262" s="255"/>
      <c r="R7262" s="255"/>
      <c r="S7262" s="255"/>
      <c r="T7262" s="256"/>
      <c r="U7262" s="14"/>
      <c r="V7262" s="14"/>
      <c r="W7262" s="14"/>
      <c r="X7262" s="14"/>
      <c r="Y7262" s="14"/>
      <c r="Z7262" s="14"/>
      <c r="AA7262" s="14"/>
      <c r="AB7262" s="14"/>
      <c r="AC7262" s="14"/>
      <c r="AD7262" s="14"/>
      <c r="AE7262" s="14"/>
      <c r="AT7262" s="257" t="s">
        <v>252</v>
      </c>
      <c r="AU7262" s="257" t="s">
        <v>93</v>
      </c>
      <c r="AV7262" s="14" t="s">
        <v>93</v>
      </c>
      <c r="AW7262" s="14" t="s">
        <v>46</v>
      </c>
      <c r="AX7262" s="14" t="s">
        <v>85</v>
      </c>
      <c r="AY7262" s="257" t="s">
        <v>241</v>
      </c>
    </row>
    <row r="7263" s="14" customFormat="1">
      <c r="A7263" s="14"/>
      <c r="B7263" s="247"/>
      <c r="C7263" s="248"/>
      <c r="D7263" s="238" t="s">
        <v>252</v>
      </c>
      <c r="E7263" s="249" t="s">
        <v>39</v>
      </c>
      <c r="F7263" s="250" t="s">
        <v>6777</v>
      </c>
      <c r="G7263" s="248"/>
      <c r="H7263" s="251">
        <v>32.450000000000003</v>
      </c>
      <c r="I7263" s="252"/>
      <c r="J7263" s="248"/>
      <c r="K7263" s="248"/>
      <c r="L7263" s="253"/>
      <c r="M7263" s="254"/>
      <c r="N7263" s="255"/>
      <c r="O7263" s="255"/>
      <c r="P7263" s="255"/>
      <c r="Q7263" s="255"/>
      <c r="R7263" s="255"/>
      <c r="S7263" s="255"/>
      <c r="T7263" s="256"/>
      <c r="U7263" s="14"/>
      <c r="V7263" s="14"/>
      <c r="W7263" s="14"/>
      <c r="X7263" s="14"/>
      <c r="Y7263" s="14"/>
      <c r="Z7263" s="14"/>
      <c r="AA7263" s="14"/>
      <c r="AB7263" s="14"/>
      <c r="AC7263" s="14"/>
      <c r="AD7263" s="14"/>
      <c r="AE7263" s="14"/>
      <c r="AT7263" s="257" t="s">
        <v>252</v>
      </c>
      <c r="AU7263" s="257" t="s">
        <v>93</v>
      </c>
      <c r="AV7263" s="14" t="s">
        <v>93</v>
      </c>
      <c r="AW7263" s="14" t="s">
        <v>46</v>
      </c>
      <c r="AX7263" s="14" t="s">
        <v>85</v>
      </c>
      <c r="AY7263" s="257" t="s">
        <v>241</v>
      </c>
    </row>
    <row r="7264" s="14" customFormat="1">
      <c r="A7264" s="14"/>
      <c r="B7264" s="247"/>
      <c r="C7264" s="248"/>
      <c r="D7264" s="238" t="s">
        <v>252</v>
      </c>
      <c r="E7264" s="249" t="s">
        <v>39</v>
      </c>
      <c r="F7264" s="250" t="s">
        <v>6778</v>
      </c>
      <c r="G7264" s="248"/>
      <c r="H7264" s="251">
        <v>24.079999999999998</v>
      </c>
      <c r="I7264" s="252"/>
      <c r="J7264" s="248"/>
      <c r="K7264" s="248"/>
      <c r="L7264" s="253"/>
      <c r="M7264" s="254"/>
      <c r="N7264" s="255"/>
      <c r="O7264" s="255"/>
      <c r="P7264" s="255"/>
      <c r="Q7264" s="255"/>
      <c r="R7264" s="255"/>
      <c r="S7264" s="255"/>
      <c r="T7264" s="256"/>
      <c r="U7264" s="14"/>
      <c r="V7264" s="14"/>
      <c r="W7264" s="14"/>
      <c r="X7264" s="14"/>
      <c r="Y7264" s="14"/>
      <c r="Z7264" s="14"/>
      <c r="AA7264" s="14"/>
      <c r="AB7264" s="14"/>
      <c r="AC7264" s="14"/>
      <c r="AD7264" s="14"/>
      <c r="AE7264" s="14"/>
      <c r="AT7264" s="257" t="s">
        <v>252</v>
      </c>
      <c r="AU7264" s="257" t="s">
        <v>93</v>
      </c>
      <c r="AV7264" s="14" t="s">
        <v>93</v>
      </c>
      <c r="AW7264" s="14" t="s">
        <v>46</v>
      </c>
      <c r="AX7264" s="14" t="s">
        <v>85</v>
      </c>
      <c r="AY7264" s="257" t="s">
        <v>241</v>
      </c>
    </row>
    <row r="7265" s="14" customFormat="1">
      <c r="A7265" s="14"/>
      <c r="B7265" s="247"/>
      <c r="C7265" s="248"/>
      <c r="D7265" s="238" t="s">
        <v>252</v>
      </c>
      <c r="E7265" s="249" t="s">
        <v>39</v>
      </c>
      <c r="F7265" s="250" t="s">
        <v>6779</v>
      </c>
      <c r="G7265" s="248"/>
      <c r="H7265" s="251">
        <v>17.640000000000001</v>
      </c>
      <c r="I7265" s="252"/>
      <c r="J7265" s="248"/>
      <c r="K7265" s="248"/>
      <c r="L7265" s="253"/>
      <c r="M7265" s="254"/>
      <c r="N7265" s="255"/>
      <c r="O7265" s="255"/>
      <c r="P7265" s="255"/>
      <c r="Q7265" s="255"/>
      <c r="R7265" s="255"/>
      <c r="S7265" s="255"/>
      <c r="T7265" s="256"/>
      <c r="U7265" s="14"/>
      <c r="V7265" s="14"/>
      <c r="W7265" s="14"/>
      <c r="X7265" s="14"/>
      <c r="Y7265" s="14"/>
      <c r="Z7265" s="14"/>
      <c r="AA7265" s="14"/>
      <c r="AB7265" s="14"/>
      <c r="AC7265" s="14"/>
      <c r="AD7265" s="14"/>
      <c r="AE7265" s="14"/>
      <c r="AT7265" s="257" t="s">
        <v>252</v>
      </c>
      <c r="AU7265" s="257" t="s">
        <v>93</v>
      </c>
      <c r="AV7265" s="14" t="s">
        <v>93</v>
      </c>
      <c r="AW7265" s="14" t="s">
        <v>46</v>
      </c>
      <c r="AX7265" s="14" t="s">
        <v>85</v>
      </c>
      <c r="AY7265" s="257" t="s">
        <v>241</v>
      </c>
    </row>
    <row r="7266" s="14" customFormat="1">
      <c r="A7266" s="14"/>
      <c r="B7266" s="247"/>
      <c r="C7266" s="248"/>
      <c r="D7266" s="238" t="s">
        <v>252</v>
      </c>
      <c r="E7266" s="249" t="s">
        <v>39</v>
      </c>
      <c r="F7266" s="250" t="s">
        <v>6780</v>
      </c>
      <c r="G7266" s="248"/>
      <c r="H7266" s="251">
        <v>13.52</v>
      </c>
      <c r="I7266" s="252"/>
      <c r="J7266" s="248"/>
      <c r="K7266" s="248"/>
      <c r="L7266" s="253"/>
      <c r="M7266" s="254"/>
      <c r="N7266" s="255"/>
      <c r="O7266" s="255"/>
      <c r="P7266" s="255"/>
      <c r="Q7266" s="255"/>
      <c r="R7266" s="255"/>
      <c r="S7266" s="255"/>
      <c r="T7266" s="256"/>
      <c r="U7266" s="14"/>
      <c r="V7266" s="14"/>
      <c r="W7266" s="14"/>
      <c r="X7266" s="14"/>
      <c r="Y7266" s="14"/>
      <c r="Z7266" s="14"/>
      <c r="AA7266" s="14"/>
      <c r="AB7266" s="14"/>
      <c r="AC7266" s="14"/>
      <c r="AD7266" s="14"/>
      <c r="AE7266" s="14"/>
      <c r="AT7266" s="257" t="s">
        <v>252</v>
      </c>
      <c r="AU7266" s="257" t="s">
        <v>93</v>
      </c>
      <c r="AV7266" s="14" t="s">
        <v>93</v>
      </c>
      <c r="AW7266" s="14" t="s">
        <v>46</v>
      </c>
      <c r="AX7266" s="14" t="s">
        <v>85</v>
      </c>
      <c r="AY7266" s="257" t="s">
        <v>241</v>
      </c>
    </row>
    <row r="7267" s="14" customFormat="1">
      <c r="A7267" s="14"/>
      <c r="B7267" s="247"/>
      <c r="C7267" s="248"/>
      <c r="D7267" s="238" t="s">
        <v>252</v>
      </c>
      <c r="E7267" s="249" t="s">
        <v>39</v>
      </c>
      <c r="F7267" s="250" t="s">
        <v>6781</v>
      </c>
      <c r="G7267" s="248"/>
      <c r="H7267" s="251">
        <v>24.899999999999999</v>
      </c>
      <c r="I7267" s="252"/>
      <c r="J7267" s="248"/>
      <c r="K7267" s="248"/>
      <c r="L7267" s="253"/>
      <c r="M7267" s="254"/>
      <c r="N7267" s="255"/>
      <c r="O7267" s="255"/>
      <c r="P7267" s="255"/>
      <c r="Q7267" s="255"/>
      <c r="R7267" s="255"/>
      <c r="S7267" s="255"/>
      <c r="T7267" s="256"/>
      <c r="U7267" s="14"/>
      <c r="V7267" s="14"/>
      <c r="W7267" s="14"/>
      <c r="X7267" s="14"/>
      <c r="Y7267" s="14"/>
      <c r="Z7267" s="14"/>
      <c r="AA7267" s="14"/>
      <c r="AB7267" s="14"/>
      <c r="AC7267" s="14"/>
      <c r="AD7267" s="14"/>
      <c r="AE7267" s="14"/>
      <c r="AT7267" s="257" t="s">
        <v>252</v>
      </c>
      <c r="AU7267" s="257" t="s">
        <v>93</v>
      </c>
      <c r="AV7267" s="14" t="s">
        <v>93</v>
      </c>
      <c r="AW7267" s="14" t="s">
        <v>46</v>
      </c>
      <c r="AX7267" s="14" t="s">
        <v>85</v>
      </c>
      <c r="AY7267" s="257" t="s">
        <v>241</v>
      </c>
    </row>
    <row r="7268" s="14" customFormat="1">
      <c r="A7268" s="14"/>
      <c r="B7268" s="247"/>
      <c r="C7268" s="248"/>
      <c r="D7268" s="238" t="s">
        <v>252</v>
      </c>
      <c r="E7268" s="249" t="s">
        <v>39</v>
      </c>
      <c r="F7268" s="250" t="s">
        <v>6782</v>
      </c>
      <c r="G7268" s="248"/>
      <c r="H7268" s="251">
        <v>12.199999999999999</v>
      </c>
      <c r="I7268" s="252"/>
      <c r="J7268" s="248"/>
      <c r="K7268" s="248"/>
      <c r="L7268" s="253"/>
      <c r="M7268" s="254"/>
      <c r="N7268" s="255"/>
      <c r="O7268" s="255"/>
      <c r="P7268" s="255"/>
      <c r="Q7268" s="255"/>
      <c r="R7268" s="255"/>
      <c r="S7268" s="255"/>
      <c r="T7268" s="256"/>
      <c r="U7268" s="14"/>
      <c r="V7268" s="14"/>
      <c r="W7268" s="14"/>
      <c r="X7268" s="14"/>
      <c r="Y7268" s="14"/>
      <c r="Z7268" s="14"/>
      <c r="AA7268" s="14"/>
      <c r="AB7268" s="14"/>
      <c r="AC7268" s="14"/>
      <c r="AD7268" s="14"/>
      <c r="AE7268" s="14"/>
      <c r="AT7268" s="257" t="s">
        <v>252</v>
      </c>
      <c r="AU7268" s="257" t="s">
        <v>93</v>
      </c>
      <c r="AV7268" s="14" t="s">
        <v>93</v>
      </c>
      <c r="AW7268" s="14" t="s">
        <v>46</v>
      </c>
      <c r="AX7268" s="14" t="s">
        <v>85</v>
      </c>
      <c r="AY7268" s="257" t="s">
        <v>241</v>
      </c>
    </row>
    <row r="7269" s="14" customFormat="1">
      <c r="A7269" s="14"/>
      <c r="B7269" s="247"/>
      <c r="C7269" s="248"/>
      <c r="D7269" s="238" t="s">
        <v>252</v>
      </c>
      <c r="E7269" s="249" t="s">
        <v>39</v>
      </c>
      <c r="F7269" s="250" t="s">
        <v>6783</v>
      </c>
      <c r="G7269" s="248"/>
      <c r="H7269" s="251">
        <v>19.559999999999999</v>
      </c>
      <c r="I7269" s="252"/>
      <c r="J7269" s="248"/>
      <c r="K7269" s="248"/>
      <c r="L7269" s="253"/>
      <c r="M7269" s="254"/>
      <c r="N7269" s="255"/>
      <c r="O7269" s="255"/>
      <c r="P7269" s="255"/>
      <c r="Q7269" s="255"/>
      <c r="R7269" s="255"/>
      <c r="S7269" s="255"/>
      <c r="T7269" s="256"/>
      <c r="U7269" s="14"/>
      <c r="V7269" s="14"/>
      <c r="W7269" s="14"/>
      <c r="X7269" s="14"/>
      <c r="Y7269" s="14"/>
      <c r="Z7269" s="14"/>
      <c r="AA7269" s="14"/>
      <c r="AB7269" s="14"/>
      <c r="AC7269" s="14"/>
      <c r="AD7269" s="14"/>
      <c r="AE7269" s="14"/>
      <c r="AT7269" s="257" t="s">
        <v>252</v>
      </c>
      <c r="AU7269" s="257" t="s">
        <v>93</v>
      </c>
      <c r="AV7269" s="14" t="s">
        <v>93</v>
      </c>
      <c r="AW7269" s="14" t="s">
        <v>46</v>
      </c>
      <c r="AX7269" s="14" t="s">
        <v>85</v>
      </c>
      <c r="AY7269" s="257" t="s">
        <v>241</v>
      </c>
    </row>
    <row r="7270" s="14" customFormat="1">
      <c r="A7270" s="14"/>
      <c r="B7270" s="247"/>
      <c r="C7270" s="248"/>
      <c r="D7270" s="238" t="s">
        <v>252</v>
      </c>
      <c r="E7270" s="249" t="s">
        <v>39</v>
      </c>
      <c r="F7270" s="250" t="s">
        <v>6784</v>
      </c>
      <c r="G7270" s="248"/>
      <c r="H7270" s="251">
        <v>7.1600000000000001</v>
      </c>
      <c r="I7270" s="252"/>
      <c r="J7270" s="248"/>
      <c r="K7270" s="248"/>
      <c r="L7270" s="253"/>
      <c r="M7270" s="254"/>
      <c r="N7270" s="255"/>
      <c r="O7270" s="255"/>
      <c r="P7270" s="255"/>
      <c r="Q7270" s="255"/>
      <c r="R7270" s="255"/>
      <c r="S7270" s="255"/>
      <c r="T7270" s="256"/>
      <c r="U7270" s="14"/>
      <c r="V7270" s="14"/>
      <c r="W7270" s="14"/>
      <c r="X7270" s="14"/>
      <c r="Y7270" s="14"/>
      <c r="Z7270" s="14"/>
      <c r="AA7270" s="14"/>
      <c r="AB7270" s="14"/>
      <c r="AC7270" s="14"/>
      <c r="AD7270" s="14"/>
      <c r="AE7270" s="14"/>
      <c r="AT7270" s="257" t="s">
        <v>252</v>
      </c>
      <c r="AU7270" s="257" t="s">
        <v>93</v>
      </c>
      <c r="AV7270" s="14" t="s">
        <v>93</v>
      </c>
      <c r="AW7270" s="14" t="s">
        <v>46</v>
      </c>
      <c r="AX7270" s="14" t="s">
        <v>85</v>
      </c>
      <c r="AY7270" s="257" t="s">
        <v>241</v>
      </c>
    </row>
    <row r="7271" s="14" customFormat="1">
      <c r="A7271" s="14"/>
      <c r="B7271" s="247"/>
      <c r="C7271" s="248"/>
      <c r="D7271" s="238" t="s">
        <v>252</v>
      </c>
      <c r="E7271" s="249" t="s">
        <v>39</v>
      </c>
      <c r="F7271" s="250" t="s">
        <v>6785</v>
      </c>
      <c r="G7271" s="248"/>
      <c r="H7271" s="251">
        <v>59.200000000000003</v>
      </c>
      <c r="I7271" s="252"/>
      <c r="J7271" s="248"/>
      <c r="K7271" s="248"/>
      <c r="L7271" s="253"/>
      <c r="M7271" s="254"/>
      <c r="N7271" s="255"/>
      <c r="O7271" s="255"/>
      <c r="P7271" s="255"/>
      <c r="Q7271" s="255"/>
      <c r="R7271" s="255"/>
      <c r="S7271" s="255"/>
      <c r="T7271" s="256"/>
      <c r="U7271" s="14"/>
      <c r="V7271" s="14"/>
      <c r="W7271" s="14"/>
      <c r="X7271" s="14"/>
      <c r="Y7271" s="14"/>
      <c r="Z7271" s="14"/>
      <c r="AA7271" s="14"/>
      <c r="AB7271" s="14"/>
      <c r="AC7271" s="14"/>
      <c r="AD7271" s="14"/>
      <c r="AE7271" s="14"/>
      <c r="AT7271" s="257" t="s">
        <v>252</v>
      </c>
      <c r="AU7271" s="257" t="s">
        <v>93</v>
      </c>
      <c r="AV7271" s="14" t="s">
        <v>93</v>
      </c>
      <c r="AW7271" s="14" t="s">
        <v>46</v>
      </c>
      <c r="AX7271" s="14" t="s">
        <v>85</v>
      </c>
      <c r="AY7271" s="257" t="s">
        <v>241</v>
      </c>
    </row>
    <row r="7272" s="14" customFormat="1">
      <c r="A7272" s="14"/>
      <c r="B7272" s="247"/>
      <c r="C7272" s="248"/>
      <c r="D7272" s="238" t="s">
        <v>252</v>
      </c>
      <c r="E7272" s="249" t="s">
        <v>39</v>
      </c>
      <c r="F7272" s="250" t="s">
        <v>6786</v>
      </c>
      <c r="G7272" s="248"/>
      <c r="H7272" s="251">
        <v>12.6</v>
      </c>
      <c r="I7272" s="252"/>
      <c r="J7272" s="248"/>
      <c r="K7272" s="248"/>
      <c r="L7272" s="253"/>
      <c r="M7272" s="254"/>
      <c r="N7272" s="255"/>
      <c r="O7272" s="255"/>
      <c r="P7272" s="255"/>
      <c r="Q7272" s="255"/>
      <c r="R7272" s="255"/>
      <c r="S7272" s="255"/>
      <c r="T7272" s="256"/>
      <c r="U7272" s="14"/>
      <c r="V7272" s="14"/>
      <c r="W7272" s="14"/>
      <c r="X7272" s="14"/>
      <c r="Y7272" s="14"/>
      <c r="Z7272" s="14"/>
      <c r="AA7272" s="14"/>
      <c r="AB7272" s="14"/>
      <c r="AC7272" s="14"/>
      <c r="AD7272" s="14"/>
      <c r="AE7272" s="14"/>
      <c r="AT7272" s="257" t="s">
        <v>252</v>
      </c>
      <c r="AU7272" s="257" t="s">
        <v>93</v>
      </c>
      <c r="AV7272" s="14" t="s">
        <v>93</v>
      </c>
      <c r="AW7272" s="14" t="s">
        <v>46</v>
      </c>
      <c r="AX7272" s="14" t="s">
        <v>85</v>
      </c>
      <c r="AY7272" s="257" t="s">
        <v>241</v>
      </c>
    </row>
    <row r="7273" s="14" customFormat="1">
      <c r="A7273" s="14"/>
      <c r="B7273" s="247"/>
      <c r="C7273" s="248"/>
      <c r="D7273" s="238" t="s">
        <v>252</v>
      </c>
      <c r="E7273" s="249" t="s">
        <v>39</v>
      </c>
      <c r="F7273" s="250" t="s">
        <v>6787</v>
      </c>
      <c r="G7273" s="248"/>
      <c r="H7273" s="251">
        <v>14.720000000000001</v>
      </c>
      <c r="I7273" s="252"/>
      <c r="J7273" s="248"/>
      <c r="K7273" s="248"/>
      <c r="L7273" s="253"/>
      <c r="M7273" s="254"/>
      <c r="N7273" s="255"/>
      <c r="O7273" s="255"/>
      <c r="P7273" s="255"/>
      <c r="Q7273" s="255"/>
      <c r="R7273" s="255"/>
      <c r="S7273" s="255"/>
      <c r="T7273" s="256"/>
      <c r="U7273" s="14"/>
      <c r="V7273" s="14"/>
      <c r="W7273" s="14"/>
      <c r="X7273" s="14"/>
      <c r="Y7273" s="14"/>
      <c r="Z7273" s="14"/>
      <c r="AA7273" s="14"/>
      <c r="AB7273" s="14"/>
      <c r="AC7273" s="14"/>
      <c r="AD7273" s="14"/>
      <c r="AE7273" s="14"/>
      <c r="AT7273" s="257" t="s">
        <v>252</v>
      </c>
      <c r="AU7273" s="257" t="s">
        <v>93</v>
      </c>
      <c r="AV7273" s="14" t="s">
        <v>93</v>
      </c>
      <c r="AW7273" s="14" t="s">
        <v>46</v>
      </c>
      <c r="AX7273" s="14" t="s">
        <v>85</v>
      </c>
      <c r="AY7273" s="257" t="s">
        <v>241</v>
      </c>
    </row>
    <row r="7274" s="15" customFormat="1">
      <c r="A7274" s="15"/>
      <c r="B7274" s="258"/>
      <c r="C7274" s="259"/>
      <c r="D7274" s="238" t="s">
        <v>252</v>
      </c>
      <c r="E7274" s="260" t="s">
        <v>39</v>
      </c>
      <c r="F7274" s="261" t="s">
        <v>274</v>
      </c>
      <c r="G7274" s="259"/>
      <c r="H7274" s="262">
        <v>676.51499999999999</v>
      </c>
      <c r="I7274" s="263"/>
      <c r="J7274" s="259"/>
      <c r="K7274" s="259"/>
      <c r="L7274" s="264"/>
      <c r="M7274" s="265"/>
      <c r="N7274" s="266"/>
      <c r="O7274" s="266"/>
      <c r="P7274" s="266"/>
      <c r="Q7274" s="266"/>
      <c r="R7274" s="266"/>
      <c r="S7274" s="266"/>
      <c r="T7274" s="267"/>
      <c r="U7274" s="15"/>
      <c r="V7274" s="15"/>
      <c r="W7274" s="15"/>
      <c r="X7274" s="15"/>
      <c r="Y7274" s="15"/>
      <c r="Z7274" s="15"/>
      <c r="AA7274" s="15"/>
      <c r="AB7274" s="15"/>
      <c r="AC7274" s="15"/>
      <c r="AD7274" s="15"/>
      <c r="AE7274" s="15"/>
      <c r="AT7274" s="268" t="s">
        <v>252</v>
      </c>
      <c r="AU7274" s="268" t="s">
        <v>93</v>
      </c>
      <c r="AV7274" s="15" t="s">
        <v>248</v>
      </c>
      <c r="AW7274" s="15" t="s">
        <v>46</v>
      </c>
      <c r="AX7274" s="15" t="s">
        <v>23</v>
      </c>
      <c r="AY7274" s="268" t="s">
        <v>241</v>
      </c>
    </row>
    <row r="7275" s="2" customFormat="1" ht="16.5" customHeight="1">
      <c r="A7275" s="42"/>
      <c r="B7275" s="43"/>
      <c r="C7275" s="280" t="s">
        <v>6788</v>
      </c>
      <c r="D7275" s="280" t="s">
        <v>463</v>
      </c>
      <c r="E7275" s="281" t="s">
        <v>6789</v>
      </c>
      <c r="F7275" s="282" t="s">
        <v>6790</v>
      </c>
      <c r="G7275" s="283" t="s">
        <v>515</v>
      </c>
      <c r="H7275" s="284">
        <v>744.16700000000003</v>
      </c>
      <c r="I7275" s="285"/>
      <c r="J7275" s="286">
        <f>ROUND(I7275*H7275,2)</f>
        <v>0</v>
      </c>
      <c r="K7275" s="282" t="s">
        <v>247</v>
      </c>
      <c r="L7275" s="287"/>
      <c r="M7275" s="288" t="s">
        <v>39</v>
      </c>
      <c r="N7275" s="289" t="s">
        <v>56</v>
      </c>
      <c r="O7275" s="88"/>
      <c r="P7275" s="227">
        <f>O7275*H7275</f>
        <v>0</v>
      </c>
      <c r="Q7275" s="227">
        <v>0.00198</v>
      </c>
      <c r="R7275" s="227">
        <f>Q7275*H7275</f>
        <v>1.4734506600000001</v>
      </c>
      <c r="S7275" s="227">
        <v>0</v>
      </c>
      <c r="T7275" s="228">
        <f>S7275*H7275</f>
        <v>0</v>
      </c>
      <c r="U7275" s="42"/>
      <c r="V7275" s="42"/>
      <c r="W7275" s="42"/>
      <c r="X7275" s="42"/>
      <c r="Y7275" s="42"/>
      <c r="Z7275" s="42"/>
      <c r="AA7275" s="42"/>
      <c r="AB7275" s="42"/>
      <c r="AC7275" s="42"/>
      <c r="AD7275" s="42"/>
      <c r="AE7275" s="42"/>
      <c r="AR7275" s="229" t="s">
        <v>660</v>
      </c>
      <c r="AT7275" s="229" t="s">
        <v>463</v>
      </c>
      <c r="AU7275" s="229" t="s">
        <v>93</v>
      </c>
      <c r="AY7275" s="20" t="s">
        <v>241</v>
      </c>
      <c r="BE7275" s="230">
        <f>IF(N7275="základní",J7275,0)</f>
        <v>0</v>
      </c>
      <c r="BF7275" s="230">
        <f>IF(N7275="snížená",J7275,0)</f>
        <v>0</v>
      </c>
      <c r="BG7275" s="230">
        <f>IF(N7275="zákl. přenesená",J7275,0)</f>
        <v>0</v>
      </c>
      <c r="BH7275" s="230">
        <f>IF(N7275="sníž. přenesená",J7275,0)</f>
        <v>0</v>
      </c>
      <c r="BI7275" s="230">
        <f>IF(N7275="nulová",J7275,0)</f>
        <v>0</v>
      </c>
      <c r="BJ7275" s="20" t="s">
        <v>23</v>
      </c>
      <c r="BK7275" s="230">
        <f>ROUND(I7275*H7275,2)</f>
        <v>0</v>
      </c>
      <c r="BL7275" s="20" t="s">
        <v>462</v>
      </c>
      <c r="BM7275" s="229" t="s">
        <v>6791</v>
      </c>
    </row>
    <row r="7276" s="14" customFormat="1">
      <c r="A7276" s="14"/>
      <c r="B7276" s="247"/>
      <c r="C7276" s="248"/>
      <c r="D7276" s="238" t="s">
        <v>252</v>
      </c>
      <c r="E7276" s="248"/>
      <c r="F7276" s="250" t="s">
        <v>6792</v>
      </c>
      <c r="G7276" s="248"/>
      <c r="H7276" s="251">
        <v>744.16700000000003</v>
      </c>
      <c r="I7276" s="252"/>
      <c r="J7276" s="248"/>
      <c r="K7276" s="248"/>
      <c r="L7276" s="253"/>
      <c r="M7276" s="254"/>
      <c r="N7276" s="255"/>
      <c r="O7276" s="255"/>
      <c r="P7276" s="255"/>
      <c r="Q7276" s="255"/>
      <c r="R7276" s="255"/>
      <c r="S7276" s="255"/>
      <c r="T7276" s="256"/>
      <c r="U7276" s="14"/>
      <c r="V7276" s="14"/>
      <c r="W7276" s="14"/>
      <c r="X7276" s="14"/>
      <c r="Y7276" s="14"/>
      <c r="Z7276" s="14"/>
      <c r="AA7276" s="14"/>
      <c r="AB7276" s="14"/>
      <c r="AC7276" s="14"/>
      <c r="AD7276" s="14"/>
      <c r="AE7276" s="14"/>
      <c r="AT7276" s="257" t="s">
        <v>252</v>
      </c>
      <c r="AU7276" s="257" t="s">
        <v>93</v>
      </c>
      <c r="AV7276" s="14" t="s">
        <v>93</v>
      </c>
      <c r="AW7276" s="14" t="s">
        <v>4</v>
      </c>
      <c r="AX7276" s="14" t="s">
        <v>23</v>
      </c>
      <c r="AY7276" s="257" t="s">
        <v>241</v>
      </c>
    </row>
    <row r="7277" s="2" customFormat="1" ht="24.15" customHeight="1">
      <c r="A7277" s="42"/>
      <c r="B7277" s="43"/>
      <c r="C7277" s="218" t="s">
        <v>6793</v>
      </c>
      <c r="D7277" s="218" t="s">
        <v>243</v>
      </c>
      <c r="E7277" s="219" t="s">
        <v>6794</v>
      </c>
      <c r="F7277" s="220" t="s">
        <v>6795</v>
      </c>
      <c r="G7277" s="221" t="s">
        <v>515</v>
      </c>
      <c r="H7277" s="222">
        <v>21.968</v>
      </c>
      <c r="I7277" s="223"/>
      <c r="J7277" s="224">
        <f>ROUND(I7277*H7277,2)</f>
        <v>0</v>
      </c>
      <c r="K7277" s="220" t="s">
        <v>247</v>
      </c>
      <c r="L7277" s="48"/>
      <c r="M7277" s="225" t="s">
        <v>39</v>
      </c>
      <c r="N7277" s="226" t="s">
        <v>56</v>
      </c>
      <c r="O7277" s="88"/>
      <c r="P7277" s="227">
        <f>O7277*H7277</f>
        <v>0</v>
      </c>
      <c r="Q7277" s="227">
        <v>0.00042999999999999999</v>
      </c>
      <c r="R7277" s="227">
        <f>Q7277*H7277</f>
        <v>0.0094462399999999998</v>
      </c>
      <c r="S7277" s="227">
        <v>0</v>
      </c>
      <c r="T7277" s="228">
        <f>S7277*H7277</f>
        <v>0</v>
      </c>
      <c r="U7277" s="42"/>
      <c r="V7277" s="42"/>
      <c r="W7277" s="42"/>
      <c r="X7277" s="42"/>
      <c r="Y7277" s="42"/>
      <c r="Z7277" s="42"/>
      <c r="AA7277" s="42"/>
      <c r="AB7277" s="42"/>
      <c r="AC7277" s="42"/>
      <c r="AD7277" s="42"/>
      <c r="AE7277" s="42"/>
      <c r="AR7277" s="229" t="s">
        <v>462</v>
      </c>
      <c r="AT7277" s="229" t="s">
        <v>243</v>
      </c>
      <c r="AU7277" s="229" t="s">
        <v>93</v>
      </c>
      <c r="AY7277" s="20" t="s">
        <v>241</v>
      </c>
      <c r="BE7277" s="230">
        <f>IF(N7277="základní",J7277,0)</f>
        <v>0</v>
      </c>
      <c r="BF7277" s="230">
        <f>IF(N7277="snížená",J7277,0)</f>
        <v>0</v>
      </c>
      <c r="BG7277" s="230">
        <f>IF(N7277="zákl. přenesená",J7277,0)</f>
        <v>0</v>
      </c>
      <c r="BH7277" s="230">
        <f>IF(N7277="sníž. přenesená",J7277,0)</f>
        <v>0</v>
      </c>
      <c r="BI7277" s="230">
        <f>IF(N7277="nulová",J7277,0)</f>
        <v>0</v>
      </c>
      <c r="BJ7277" s="20" t="s">
        <v>23</v>
      </c>
      <c r="BK7277" s="230">
        <f>ROUND(I7277*H7277,2)</f>
        <v>0</v>
      </c>
      <c r="BL7277" s="20" t="s">
        <v>462</v>
      </c>
      <c r="BM7277" s="229" t="s">
        <v>6796</v>
      </c>
    </row>
    <row r="7278" s="2" customFormat="1">
      <c r="A7278" s="42"/>
      <c r="B7278" s="43"/>
      <c r="C7278" s="44"/>
      <c r="D7278" s="231" t="s">
        <v>250</v>
      </c>
      <c r="E7278" s="44"/>
      <c r="F7278" s="232" t="s">
        <v>6797</v>
      </c>
      <c r="G7278" s="44"/>
      <c r="H7278" s="44"/>
      <c r="I7278" s="233"/>
      <c r="J7278" s="44"/>
      <c r="K7278" s="44"/>
      <c r="L7278" s="48"/>
      <c r="M7278" s="234"/>
      <c r="N7278" s="235"/>
      <c r="O7278" s="88"/>
      <c r="P7278" s="88"/>
      <c r="Q7278" s="88"/>
      <c r="R7278" s="88"/>
      <c r="S7278" s="88"/>
      <c r="T7278" s="89"/>
      <c r="U7278" s="42"/>
      <c r="V7278" s="42"/>
      <c r="W7278" s="42"/>
      <c r="X7278" s="42"/>
      <c r="Y7278" s="42"/>
      <c r="Z7278" s="42"/>
      <c r="AA7278" s="42"/>
      <c r="AB7278" s="42"/>
      <c r="AC7278" s="42"/>
      <c r="AD7278" s="42"/>
      <c r="AE7278" s="42"/>
      <c r="AT7278" s="20" t="s">
        <v>250</v>
      </c>
      <c r="AU7278" s="20" t="s">
        <v>93</v>
      </c>
    </row>
    <row r="7279" s="13" customFormat="1">
      <c r="A7279" s="13"/>
      <c r="B7279" s="236"/>
      <c r="C7279" s="237"/>
      <c r="D7279" s="238" t="s">
        <v>252</v>
      </c>
      <c r="E7279" s="239" t="s">
        <v>39</v>
      </c>
      <c r="F7279" s="240" t="s">
        <v>6255</v>
      </c>
      <c r="G7279" s="237"/>
      <c r="H7279" s="239" t="s">
        <v>39</v>
      </c>
      <c r="I7279" s="241"/>
      <c r="J7279" s="237"/>
      <c r="K7279" s="237"/>
      <c r="L7279" s="242"/>
      <c r="M7279" s="243"/>
      <c r="N7279" s="244"/>
      <c r="O7279" s="244"/>
      <c r="P7279" s="244"/>
      <c r="Q7279" s="244"/>
      <c r="R7279" s="244"/>
      <c r="S7279" s="244"/>
      <c r="T7279" s="245"/>
      <c r="U7279" s="13"/>
      <c r="V7279" s="13"/>
      <c r="W7279" s="13"/>
      <c r="X7279" s="13"/>
      <c r="Y7279" s="13"/>
      <c r="Z7279" s="13"/>
      <c r="AA7279" s="13"/>
      <c r="AB7279" s="13"/>
      <c r="AC7279" s="13"/>
      <c r="AD7279" s="13"/>
      <c r="AE7279" s="13"/>
      <c r="AT7279" s="246" t="s">
        <v>252</v>
      </c>
      <c r="AU7279" s="246" t="s">
        <v>93</v>
      </c>
      <c r="AV7279" s="13" t="s">
        <v>23</v>
      </c>
      <c r="AW7279" s="13" t="s">
        <v>46</v>
      </c>
      <c r="AX7279" s="13" t="s">
        <v>85</v>
      </c>
      <c r="AY7279" s="246" t="s">
        <v>241</v>
      </c>
    </row>
    <row r="7280" s="13" customFormat="1">
      <c r="A7280" s="13"/>
      <c r="B7280" s="236"/>
      <c r="C7280" s="237"/>
      <c r="D7280" s="238" t="s">
        <v>252</v>
      </c>
      <c r="E7280" s="239" t="s">
        <v>39</v>
      </c>
      <c r="F7280" s="240" t="s">
        <v>6627</v>
      </c>
      <c r="G7280" s="237"/>
      <c r="H7280" s="239" t="s">
        <v>39</v>
      </c>
      <c r="I7280" s="241"/>
      <c r="J7280" s="237"/>
      <c r="K7280" s="237"/>
      <c r="L7280" s="242"/>
      <c r="M7280" s="243"/>
      <c r="N7280" s="244"/>
      <c r="O7280" s="244"/>
      <c r="P7280" s="244"/>
      <c r="Q7280" s="244"/>
      <c r="R7280" s="244"/>
      <c r="S7280" s="244"/>
      <c r="T7280" s="245"/>
      <c r="U7280" s="13"/>
      <c r="V7280" s="13"/>
      <c r="W7280" s="13"/>
      <c r="X7280" s="13"/>
      <c r="Y7280" s="13"/>
      <c r="Z7280" s="13"/>
      <c r="AA7280" s="13"/>
      <c r="AB7280" s="13"/>
      <c r="AC7280" s="13"/>
      <c r="AD7280" s="13"/>
      <c r="AE7280" s="13"/>
      <c r="AT7280" s="246" t="s">
        <v>252</v>
      </c>
      <c r="AU7280" s="246" t="s">
        <v>93</v>
      </c>
      <c r="AV7280" s="13" t="s">
        <v>23</v>
      </c>
      <c r="AW7280" s="13" t="s">
        <v>46</v>
      </c>
      <c r="AX7280" s="13" t="s">
        <v>85</v>
      </c>
      <c r="AY7280" s="246" t="s">
        <v>241</v>
      </c>
    </row>
    <row r="7281" s="14" customFormat="1">
      <c r="A7281" s="14"/>
      <c r="B7281" s="247"/>
      <c r="C7281" s="248"/>
      <c r="D7281" s="238" t="s">
        <v>252</v>
      </c>
      <c r="E7281" s="249" t="s">
        <v>39</v>
      </c>
      <c r="F7281" s="250" t="s">
        <v>6798</v>
      </c>
      <c r="G7281" s="248"/>
      <c r="H7281" s="251">
        <v>10.560000000000001</v>
      </c>
      <c r="I7281" s="252"/>
      <c r="J7281" s="248"/>
      <c r="K7281" s="248"/>
      <c r="L7281" s="253"/>
      <c r="M7281" s="254"/>
      <c r="N7281" s="255"/>
      <c r="O7281" s="255"/>
      <c r="P7281" s="255"/>
      <c r="Q7281" s="255"/>
      <c r="R7281" s="255"/>
      <c r="S7281" s="255"/>
      <c r="T7281" s="256"/>
      <c r="U7281" s="14"/>
      <c r="V7281" s="14"/>
      <c r="W7281" s="14"/>
      <c r="X7281" s="14"/>
      <c r="Y7281" s="14"/>
      <c r="Z7281" s="14"/>
      <c r="AA7281" s="14"/>
      <c r="AB7281" s="14"/>
      <c r="AC7281" s="14"/>
      <c r="AD7281" s="14"/>
      <c r="AE7281" s="14"/>
      <c r="AT7281" s="257" t="s">
        <v>252</v>
      </c>
      <c r="AU7281" s="257" t="s">
        <v>93</v>
      </c>
      <c r="AV7281" s="14" t="s">
        <v>93</v>
      </c>
      <c r="AW7281" s="14" t="s">
        <v>46</v>
      </c>
      <c r="AX7281" s="14" t="s">
        <v>85</v>
      </c>
      <c r="AY7281" s="257" t="s">
        <v>241</v>
      </c>
    </row>
    <row r="7282" s="13" customFormat="1">
      <c r="A7282" s="13"/>
      <c r="B7282" s="236"/>
      <c r="C7282" s="237"/>
      <c r="D7282" s="238" t="s">
        <v>252</v>
      </c>
      <c r="E7282" s="239" t="s">
        <v>39</v>
      </c>
      <c r="F7282" s="240" t="s">
        <v>6629</v>
      </c>
      <c r="G7282" s="237"/>
      <c r="H7282" s="239" t="s">
        <v>39</v>
      </c>
      <c r="I7282" s="241"/>
      <c r="J7282" s="237"/>
      <c r="K7282" s="237"/>
      <c r="L7282" s="242"/>
      <c r="M7282" s="243"/>
      <c r="N7282" s="244"/>
      <c r="O7282" s="244"/>
      <c r="P7282" s="244"/>
      <c r="Q7282" s="244"/>
      <c r="R7282" s="244"/>
      <c r="S7282" s="244"/>
      <c r="T7282" s="245"/>
      <c r="U7282" s="13"/>
      <c r="V7282" s="13"/>
      <c r="W7282" s="13"/>
      <c r="X7282" s="13"/>
      <c r="Y7282" s="13"/>
      <c r="Z7282" s="13"/>
      <c r="AA7282" s="13"/>
      <c r="AB7282" s="13"/>
      <c r="AC7282" s="13"/>
      <c r="AD7282" s="13"/>
      <c r="AE7282" s="13"/>
      <c r="AT7282" s="246" t="s">
        <v>252</v>
      </c>
      <c r="AU7282" s="246" t="s">
        <v>93</v>
      </c>
      <c r="AV7282" s="13" t="s">
        <v>23</v>
      </c>
      <c r="AW7282" s="13" t="s">
        <v>46</v>
      </c>
      <c r="AX7282" s="13" t="s">
        <v>85</v>
      </c>
      <c r="AY7282" s="246" t="s">
        <v>241</v>
      </c>
    </row>
    <row r="7283" s="14" customFormat="1">
      <c r="A7283" s="14"/>
      <c r="B7283" s="247"/>
      <c r="C7283" s="248"/>
      <c r="D7283" s="238" t="s">
        <v>252</v>
      </c>
      <c r="E7283" s="249" t="s">
        <v>39</v>
      </c>
      <c r="F7283" s="250" t="s">
        <v>6799</v>
      </c>
      <c r="G7283" s="248"/>
      <c r="H7283" s="251">
        <v>3.0419999999999998</v>
      </c>
      <c r="I7283" s="252"/>
      <c r="J7283" s="248"/>
      <c r="K7283" s="248"/>
      <c r="L7283" s="253"/>
      <c r="M7283" s="254"/>
      <c r="N7283" s="255"/>
      <c r="O7283" s="255"/>
      <c r="P7283" s="255"/>
      <c r="Q7283" s="255"/>
      <c r="R7283" s="255"/>
      <c r="S7283" s="255"/>
      <c r="T7283" s="256"/>
      <c r="U7283" s="14"/>
      <c r="V7283" s="14"/>
      <c r="W7283" s="14"/>
      <c r="X7283" s="14"/>
      <c r="Y7283" s="14"/>
      <c r="Z7283" s="14"/>
      <c r="AA7283" s="14"/>
      <c r="AB7283" s="14"/>
      <c r="AC7283" s="14"/>
      <c r="AD7283" s="14"/>
      <c r="AE7283" s="14"/>
      <c r="AT7283" s="257" t="s">
        <v>252</v>
      </c>
      <c r="AU7283" s="257" t="s">
        <v>93</v>
      </c>
      <c r="AV7283" s="14" t="s">
        <v>93</v>
      </c>
      <c r="AW7283" s="14" t="s">
        <v>46</v>
      </c>
      <c r="AX7283" s="14" t="s">
        <v>85</v>
      </c>
      <c r="AY7283" s="257" t="s">
        <v>241</v>
      </c>
    </row>
    <row r="7284" s="14" customFormat="1">
      <c r="A7284" s="14"/>
      <c r="B7284" s="247"/>
      <c r="C7284" s="248"/>
      <c r="D7284" s="238" t="s">
        <v>252</v>
      </c>
      <c r="E7284" s="249" t="s">
        <v>39</v>
      </c>
      <c r="F7284" s="250" t="s">
        <v>6800</v>
      </c>
      <c r="G7284" s="248"/>
      <c r="H7284" s="251">
        <v>3.024</v>
      </c>
      <c r="I7284" s="252"/>
      <c r="J7284" s="248"/>
      <c r="K7284" s="248"/>
      <c r="L7284" s="253"/>
      <c r="M7284" s="254"/>
      <c r="N7284" s="255"/>
      <c r="O7284" s="255"/>
      <c r="P7284" s="255"/>
      <c r="Q7284" s="255"/>
      <c r="R7284" s="255"/>
      <c r="S7284" s="255"/>
      <c r="T7284" s="256"/>
      <c r="U7284" s="14"/>
      <c r="V7284" s="14"/>
      <c r="W7284" s="14"/>
      <c r="X7284" s="14"/>
      <c r="Y7284" s="14"/>
      <c r="Z7284" s="14"/>
      <c r="AA7284" s="14"/>
      <c r="AB7284" s="14"/>
      <c r="AC7284" s="14"/>
      <c r="AD7284" s="14"/>
      <c r="AE7284" s="14"/>
      <c r="AT7284" s="257" t="s">
        <v>252</v>
      </c>
      <c r="AU7284" s="257" t="s">
        <v>93</v>
      </c>
      <c r="AV7284" s="14" t="s">
        <v>93</v>
      </c>
      <c r="AW7284" s="14" t="s">
        <v>46</v>
      </c>
      <c r="AX7284" s="14" t="s">
        <v>85</v>
      </c>
      <c r="AY7284" s="257" t="s">
        <v>241</v>
      </c>
    </row>
    <row r="7285" s="13" customFormat="1">
      <c r="A7285" s="13"/>
      <c r="B7285" s="236"/>
      <c r="C7285" s="237"/>
      <c r="D7285" s="238" t="s">
        <v>252</v>
      </c>
      <c r="E7285" s="239" t="s">
        <v>39</v>
      </c>
      <c r="F7285" s="240" t="s">
        <v>6632</v>
      </c>
      <c r="G7285" s="237"/>
      <c r="H7285" s="239" t="s">
        <v>39</v>
      </c>
      <c r="I7285" s="241"/>
      <c r="J7285" s="237"/>
      <c r="K7285" s="237"/>
      <c r="L7285" s="242"/>
      <c r="M7285" s="243"/>
      <c r="N7285" s="244"/>
      <c r="O7285" s="244"/>
      <c r="P7285" s="244"/>
      <c r="Q7285" s="244"/>
      <c r="R7285" s="244"/>
      <c r="S7285" s="244"/>
      <c r="T7285" s="245"/>
      <c r="U7285" s="13"/>
      <c r="V7285" s="13"/>
      <c r="W7285" s="13"/>
      <c r="X7285" s="13"/>
      <c r="Y7285" s="13"/>
      <c r="Z7285" s="13"/>
      <c r="AA7285" s="13"/>
      <c r="AB7285" s="13"/>
      <c r="AC7285" s="13"/>
      <c r="AD7285" s="13"/>
      <c r="AE7285" s="13"/>
      <c r="AT7285" s="246" t="s">
        <v>252</v>
      </c>
      <c r="AU7285" s="246" t="s">
        <v>93</v>
      </c>
      <c r="AV7285" s="13" t="s">
        <v>23</v>
      </c>
      <c r="AW7285" s="13" t="s">
        <v>46</v>
      </c>
      <c r="AX7285" s="13" t="s">
        <v>85</v>
      </c>
      <c r="AY7285" s="246" t="s">
        <v>241</v>
      </c>
    </row>
    <row r="7286" s="14" customFormat="1">
      <c r="A7286" s="14"/>
      <c r="B7286" s="247"/>
      <c r="C7286" s="248"/>
      <c r="D7286" s="238" t="s">
        <v>252</v>
      </c>
      <c r="E7286" s="249" t="s">
        <v>39</v>
      </c>
      <c r="F7286" s="250" t="s">
        <v>6799</v>
      </c>
      <c r="G7286" s="248"/>
      <c r="H7286" s="251">
        <v>3.0419999999999998</v>
      </c>
      <c r="I7286" s="252"/>
      <c r="J7286" s="248"/>
      <c r="K7286" s="248"/>
      <c r="L7286" s="253"/>
      <c r="M7286" s="254"/>
      <c r="N7286" s="255"/>
      <c r="O7286" s="255"/>
      <c r="P7286" s="255"/>
      <c r="Q7286" s="255"/>
      <c r="R7286" s="255"/>
      <c r="S7286" s="255"/>
      <c r="T7286" s="256"/>
      <c r="U7286" s="14"/>
      <c r="V7286" s="14"/>
      <c r="W7286" s="14"/>
      <c r="X7286" s="14"/>
      <c r="Y7286" s="14"/>
      <c r="Z7286" s="14"/>
      <c r="AA7286" s="14"/>
      <c r="AB7286" s="14"/>
      <c r="AC7286" s="14"/>
      <c r="AD7286" s="14"/>
      <c r="AE7286" s="14"/>
      <c r="AT7286" s="257" t="s">
        <v>252</v>
      </c>
      <c r="AU7286" s="257" t="s">
        <v>93</v>
      </c>
      <c r="AV7286" s="14" t="s">
        <v>93</v>
      </c>
      <c r="AW7286" s="14" t="s">
        <v>46</v>
      </c>
      <c r="AX7286" s="14" t="s">
        <v>85</v>
      </c>
      <c r="AY7286" s="257" t="s">
        <v>241</v>
      </c>
    </row>
    <row r="7287" s="13" customFormat="1">
      <c r="A7287" s="13"/>
      <c r="B7287" s="236"/>
      <c r="C7287" s="237"/>
      <c r="D7287" s="238" t="s">
        <v>252</v>
      </c>
      <c r="E7287" s="239" t="s">
        <v>39</v>
      </c>
      <c r="F7287" s="240" t="s">
        <v>6634</v>
      </c>
      <c r="G7287" s="237"/>
      <c r="H7287" s="239" t="s">
        <v>39</v>
      </c>
      <c r="I7287" s="241"/>
      <c r="J7287" s="237"/>
      <c r="K7287" s="237"/>
      <c r="L7287" s="242"/>
      <c r="M7287" s="243"/>
      <c r="N7287" s="244"/>
      <c r="O7287" s="244"/>
      <c r="P7287" s="244"/>
      <c r="Q7287" s="244"/>
      <c r="R7287" s="244"/>
      <c r="S7287" s="244"/>
      <c r="T7287" s="245"/>
      <c r="U7287" s="13"/>
      <c r="V7287" s="13"/>
      <c r="W7287" s="13"/>
      <c r="X7287" s="13"/>
      <c r="Y7287" s="13"/>
      <c r="Z7287" s="13"/>
      <c r="AA7287" s="13"/>
      <c r="AB7287" s="13"/>
      <c r="AC7287" s="13"/>
      <c r="AD7287" s="13"/>
      <c r="AE7287" s="13"/>
      <c r="AT7287" s="246" t="s">
        <v>252</v>
      </c>
      <c r="AU7287" s="246" t="s">
        <v>93</v>
      </c>
      <c r="AV7287" s="13" t="s">
        <v>23</v>
      </c>
      <c r="AW7287" s="13" t="s">
        <v>46</v>
      </c>
      <c r="AX7287" s="13" t="s">
        <v>85</v>
      </c>
      <c r="AY7287" s="246" t="s">
        <v>241</v>
      </c>
    </row>
    <row r="7288" s="14" customFormat="1">
      <c r="A7288" s="14"/>
      <c r="B7288" s="247"/>
      <c r="C7288" s="248"/>
      <c r="D7288" s="238" t="s">
        <v>252</v>
      </c>
      <c r="E7288" s="249" t="s">
        <v>39</v>
      </c>
      <c r="F7288" s="250" t="s">
        <v>6801</v>
      </c>
      <c r="G7288" s="248"/>
      <c r="H7288" s="251">
        <v>2.2999999999999998</v>
      </c>
      <c r="I7288" s="252"/>
      <c r="J7288" s="248"/>
      <c r="K7288" s="248"/>
      <c r="L7288" s="253"/>
      <c r="M7288" s="254"/>
      <c r="N7288" s="255"/>
      <c r="O7288" s="255"/>
      <c r="P7288" s="255"/>
      <c r="Q7288" s="255"/>
      <c r="R7288" s="255"/>
      <c r="S7288" s="255"/>
      <c r="T7288" s="256"/>
      <c r="U7288" s="14"/>
      <c r="V7288" s="14"/>
      <c r="W7288" s="14"/>
      <c r="X7288" s="14"/>
      <c r="Y7288" s="14"/>
      <c r="Z7288" s="14"/>
      <c r="AA7288" s="14"/>
      <c r="AB7288" s="14"/>
      <c r="AC7288" s="14"/>
      <c r="AD7288" s="14"/>
      <c r="AE7288" s="14"/>
      <c r="AT7288" s="257" t="s">
        <v>252</v>
      </c>
      <c r="AU7288" s="257" t="s">
        <v>93</v>
      </c>
      <c r="AV7288" s="14" t="s">
        <v>93</v>
      </c>
      <c r="AW7288" s="14" t="s">
        <v>46</v>
      </c>
      <c r="AX7288" s="14" t="s">
        <v>85</v>
      </c>
      <c r="AY7288" s="257" t="s">
        <v>241</v>
      </c>
    </row>
    <row r="7289" s="15" customFormat="1">
      <c r="A7289" s="15"/>
      <c r="B7289" s="258"/>
      <c r="C7289" s="259"/>
      <c r="D7289" s="238" t="s">
        <v>252</v>
      </c>
      <c r="E7289" s="260" t="s">
        <v>39</v>
      </c>
      <c r="F7289" s="261" t="s">
        <v>274</v>
      </c>
      <c r="G7289" s="259"/>
      <c r="H7289" s="262">
        <v>21.968</v>
      </c>
      <c r="I7289" s="263"/>
      <c r="J7289" s="259"/>
      <c r="K7289" s="259"/>
      <c r="L7289" s="264"/>
      <c r="M7289" s="265"/>
      <c r="N7289" s="266"/>
      <c r="O7289" s="266"/>
      <c r="P7289" s="266"/>
      <c r="Q7289" s="266"/>
      <c r="R7289" s="266"/>
      <c r="S7289" s="266"/>
      <c r="T7289" s="267"/>
      <c r="U7289" s="15"/>
      <c r="V7289" s="15"/>
      <c r="W7289" s="15"/>
      <c r="X7289" s="15"/>
      <c r="Y7289" s="15"/>
      <c r="Z7289" s="15"/>
      <c r="AA7289" s="15"/>
      <c r="AB7289" s="15"/>
      <c r="AC7289" s="15"/>
      <c r="AD7289" s="15"/>
      <c r="AE7289" s="15"/>
      <c r="AT7289" s="268" t="s">
        <v>252</v>
      </c>
      <c r="AU7289" s="268" t="s">
        <v>93</v>
      </c>
      <c r="AV7289" s="15" t="s">
        <v>248</v>
      </c>
      <c r="AW7289" s="15" t="s">
        <v>46</v>
      </c>
      <c r="AX7289" s="15" t="s">
        <v>23</v>
      </c>
      <c r="AY7289" s="268" t="s">
        <v>241</v>
      </c>
    </row>
    <row r="7290" s="2" customFormat="1" ht="16.5" customHeight="1">
      <c r="A7290" s="42"/>
      <c r="B7290" s="43"/>
      <c r="C7290" s="280" t="s">
        <v>6802</v>
      </c>
      <c r="D7290" s="280" t="s">
        <v>463</v>
      </c>
      <c r="E7290" s="281" t="s">
        <v>6789</v>
      </c>
      <c r="F7290" s="282" t="s">
        <v>6790</v>
      </c>
      <c r="G7290" s="283" t="s">
        <v>515</v>
      </c>
      <c r="H7290" s="284">
        <v>24.164999999999999</v>
      </c>
      <c r="I7290" s="285"/>
      <c r="J7290" s="286">
        <f>ROUND(I7290*H7290,2)</f>
        <v>0</v>
      </c>
      <c r="K7290" s="282" t="s">
        <v>247</v>
      </c>
      <c r="L7290" s="287"/>
      <c r="M7290" s="288" t="s">
        <v>39</v>
      </c>
      <c r="N7290" s="289" t="s">
        <v>56</v>
      </c>
      <c r="O7290" s="88"/>
      <c r="P7290" s="227">
        <f>O7290*H7290</f>
        <v>0</v>
      </c>
      <c r="Q7290" s="227">
        <v>0.00198</v>
      </c>
      <c r="R7290" s="227">
        <f>Q7290*H7290</f>
        <v>0.047846699999999999</v>
      </c>
      <c r="S7290" s="227">
        <v>0</v>
      </c>
      <c r="T7290" s="228">
        <f>S7290*H7290</f>
        <v>0</v>
      </c>
      <c r="U7290" s="42"/>
      <c r="V7290" s="42"/>
      <c r="W7290" s="42"/>
      <c r="X7290" s="42"/>
      <c r="Y7290" s="42"/>
      <c r="Z7290" s="42"/>
      <c r="AA7290" s="42"/>
      <c r="AB7290" s="42"/>
      <c r="AC7290" s="42"/>
      <c r="AD7290" s="42"/>
      <c r="AE7290" s="42"/>
      <c r="AR7290" s="229" t="s">
        <v>660</v>
      </c>
      <c r="AT7290" s="229" t="s">
        <v>463</v>
      </c>
      <c r="AU7290" s="229" t="s">
        <v>93</v>
      </c>
      <c r="AY7290" s="20" t="s">
        <v>241</v>
      </c>
      <c r="BE7290" s="230">
        <f>IF(N7290="základní",J7290,0)</f>
        <v>0</v>
      </c>
      <c r="BF7290" s="230">
        <f>IF(N7290="snížená",J7290,0)</f>
        <v>0</v>
      </c>
      <c r="BG7290" s="230">
        <f>IF(N7290="zákl. přenesená",J7290,0)</f>
        <v>0</v>
      </c>
      <c r="BH7290" s="230">
        <f>IF(N7290="sníž. přenesená",J7290,0)</f>
        <v>0</v>
      </c>
      <c r="BI7290" s="230">
        <f>IF(N7290="nulová",J7290,0)</f>
        <v>0</v>
      </c>
      <c r="BJ7290" s="20" t="s">
        <v>23</v>
      </c>
      <c r="BK7290" s="230">
        <f>ROUND(I7290*H7290,2)</f>
        <v>0</v>
      </c>
      <c r="BL7290" s="20" t="s">
        <v>462</v>
      </c>
      <c r="BM7290" s="229" t="s">
        <v>6803</v>
      </c>
    </row>
    <row r="7291" s="14" customFormat="1">
      <c r="A7291" s="14"/>
      <c r="B7291" s="247"/>
      <c r="C7291" s="248"/>
      <c r="D7291" s="238" t="s">
        <v>252</v>
      </c>
      <c r="E7291" s="248"/>
      <c r="F7291" s="250" t="s">
        <v>6804</v>
      </c>
      <c r="G7291" s="248"/>
      <c r="H7291" s="251">
        <v>24.164999999999999</v>
      </c>
      <c r="I7291" s="252"/>
      <c r="J7291" s="248"/>
      <c r="K7291" s="248"/>
      <c r="L7291" s="253"/>
      <c r="M7291" s="254"/>
      <c r="N7291" s="255"/>
      <c r="O7291" s="255"/>
      <c r="P7291" s="255"/>
      <c r="Q7291" s="255"/>
      <c r="R7291" s="255"/>
      <c r="S7291" s="255"/>
      <c r="T7291" s="256"/>
      <c r="U7291" s="14"/>
      <c r="V7291" s="14"/>
      <c r="W7291" s="14"/>
      <c r="X7291" s="14"/>
      <c r="Y7291" s="14"/>
      <c r="Z7291" s="14"/>
      <c r="AA7291" s="14"/>
      <c r="AB7291" s="14"/>
      <c r="AC7291" s="14"/>
      <c r="AD7291" s="14"/>
      <c r="AE7291" s="14"/>
      <c r="AT7291" s="257" t="s">
        <v>252</v>
      </c>
      <c r="AU7291" s="257" t="s">
        <v>93</v>
      </c>
      <c r="AV7291" s="14" t="s">
        <v>93</v>
      </c>
      <c r="AW7291" s="14" t="s">
        <v>4</v>
      </c>
      <c r="AX7291" s="14" t="s">
        <v>23</v>
      </c>
      <c r="AY7291" s="257" t="s">
        <v>241</v>
      </c>
    </row>
    <row r="7292" s="2" customFormat="1" ht="16.5" customHeight="1">
      <c r="A7292" s="42"/>
      <c r="B7292" s="43"/>
      <c r="C7292" s="218" t="s">
        <v>6805</v>
      </c>
      <c r="D7292" s="218" t="s">
        <v>243</v>
      </c>
      <c r="E7292" s="219" t="s">
        <v>6806</v>
      </c>
      <c r="F7292" s="220" t="s">
        <v>6807</v>
      </c>
      <c r="G7292" s="221" t="s">
        <v>145</v>
      </c>
      <c r="H7292" s="222">
        <v>38.302999999999997</v>
      </c>
      <c r="I7292" s="223"/>
      <c r="J7292" s="224">
        <f>ROUND(I7292*H7292,2)</f>
        <v>0</v>
      </c>
      <c r="K7292" s="220" t="s">
        <v>247</v>
      </c>
      <c r="L7292" s="48"/>
      <c r="M7292" s="225" t="s">
        <v>39</v>
      </c>
      <c r="N7292" s="226" t="s">
        <v>56</v>
      </c>
      <c r="O7292" s="88"/>
      <c r="P7292" s="227">
        <f>O7292*H7292</f>
        <v>0</v>
      </c>
      <c r="Q7292" s="227">
        <v>0</v>
      </c>
      <c r="R7292" s="227">
        <f>Q7292*H7292</f>
        <v>0</v>
      </c>
      <c r="S7292" s="227">
        <v>0.035299999999999998</v>
      </c>
      <c r="T7292" s="228">
        <f>S7292*H7292</f>
        <v>1.3520958999999999</v>
      </c>
      <c r="U7292" s="42"/>
      <c r="V7292" s="42"/>
      <c r="W7292" s="42"/>
      <c r="X7292" s="42"/>
      <c r="Y7292" s="42"/>
      <c r="Z7292" s="42"/>
      <c r="AA7292" s="42"/>
      <c r="AB7292" s="42"/>
      <c r="AC7292" s="42"/>
      <c r="AD7292" s="42"/>
      <c r="AE7292" s="42"/>
      <c r="AR7292" s="229" t="s">
        <v>462</v>
      </c>
      <c r="AT7292" s="229" t="s">
        <v>243</v>
      </c>
      <c r="AU7292" s="229" t="s">
        <v>93</v>
      </c>
      <c r="AY7292" s="20" t="s">
        <v>241</v>
      </c>
      <c r="BE7292" s="230">
        <f>IF(N7292="základní",J7292,0)</f>
        <v>0</v>
      </c>
      <c r="BF7292" s="230">
        <f>IF(N7292="snížená",J7292,0)</f>
        <v>0</v>
      </c>
      <c r="BG7292" s="230">
        <f>IF(N7292="zákl. přenesená",J7292,0)</f>
        <v>0</v>
      </c>
      <c r="BH7292" s="230">
        <f>IF(N7292="sníž. přenesená",J7292,0)</f>
        <v>0</v>
      </c>
      <c r="BI7292" s="230">
        <f>IF(N7292="nulová",J7292,0)</f>
        <v>0</v>
      </c>
      <c r="BJ7292" s="20" t="s">
        <v>23</v>
      </c>
      <c r="BK7292" s="230">
        <f>ROUND(I7292*H7292,2)</f>
        <v>0</v>
      </c>
      <c r="BL7292" s="20" t="s">
        <v>462</v>
      </c>
      <c r="BM7292" s="229" t="s">
        <v>6808</v>
      </c>
    </row>
    <row r="7293" s="2" customFormat="1">
      <c r="A7293" s="42"/>
      <c r="B7293" s="43"/>
      <c r="C7293" s="44"/>
      <c r="D7293" s="231" t="s">
        <v>250</v>
      </c>
      <c r="E7293" s="44"/>
      <c r="F7293" s="232" t="s">
        <v>6809</v>
      </c>
      <c r="G7293" s="44"/>
      <c r="H7293" s="44"/>
      <c r="I7293" s="233"/>
      <c r="J7293" s="44"/>
      <c r="K7293" s="44"/>
      <c r="L7293" s="48"/>
      <c r="M7293" s="234"/>
      <c r="N7293" s="235"/>
      <c r="O7293" s="88"/>
      <c r="P7293" s="88"/>
      <c r="Q7293" s="88"/>
      <c r="R7293" s="88"/>
      <c r="S7293" s="88"/>
      <c r="T7293" s="89"/>
      <c r="U7293" s="42"/>
      <c r="V7293" s="42"/>
      <c r="W7293" s="42"/>
      <c r="X7293" s="42"/>
      <c r="Y7293" s="42"/>
      <c r="Z7293" s="42"/>
      <c r="AA7293" s="42"/>
      <c r="AB7293" s="42"/>
      <c r="AC7293" s="42"/>
      <c r="AD7293" s="42"/>
      <c r="AE7293" s="42"/>
      <c r="AT7293" s="20" t="s">
        <v>250</v>
      </c>
      <c r="AU7293" s="20" t="s">
        <v>93</v>
      </c>
    </row>
    <row r="7294" s="13" customFormat="1">
      <c r="A7294" s="13"/>
      <c r="B7294" s="236"/>
      <c r="C7294" s="237"/>
      <c r="D7294" s="238" t="s">
        <v>252</v>
      </c>
      <c r="E7294" s="239" t="s">
        <v>39</v>
      </c>
      <c r="F7294" s="240" t="s">
        <v>6746</v>
      </c>
      <c r="G7294" s="237"/>
      <c r="H7294" s="239" t="s">
        <v>39</v>
      </c>
      <c r="I7294" s="241"/>
      <c r="J7294" s="237"/>
      <c r="K7294" s="237"/>
      <c r="L7294" s="242"/>
      <c r="M7294" s="243"/>
      <c r="N7294" s="244"/>
      <c r="O7294" s="244"/>
      <c r="P7294" s="244"/>
      <c r="Q7294" s="244"/>
      <c r="R7294" s="244"/>
      <c r="S7294" s="244"/>
      <c r="T7294" s="245"/>
      <c r="U7294" s="13"/>
      <c r="V7294" s="13"/>
      <c r="W7294" s="13"/>
      <c r="X7294" s="13"/>
      <c r="Y7294" s="13"/>
      <c r="Z7294" s="13"/>
      <c r="AA7294" s="13"/>
      <c r="AB7294" s="13"/>
      <c r="AC7294" s="13"/>
      <c r="AD7294" s="13"/>
      <c r="AE7294" s="13"/>
      <c r="AT7294" s="246" t="s">
        <v>252</v>
      </c>
      <c r="AU7294" s="246" t="s">
        <v>93</v>
      </c>
      <c r="AV7294" s="13" t="s">
        <v>23</v>
      </c>
      <c r="AW7294" s="13" t="s">
        <v>46</v>
      </c>
      <c r="AX7294" s="13" t="s">
        <v>85</v>
      </c>
      <c r="AY7294" s="246" t="s">
        <v>241</v>
      </c>
    </row>
    <row r="7295" s="13" customFormat="1">
      <c r="A7295" s="13"/>
      <c r="B7295" s="236"/>
      <c r="C7295" s="237"/>
      <c r="D7295" s="238" t="s">
        <v>252</v>
      </c>
      <c r="E7295" s="239" t="s">
        <v>39</v>
      </c>
      <c r="F7295" s="240" t="s">
        <v>6747</v>
      </c>
      <c r="G7295" s="237"/>
      <c r="H7295" s="239" t="s">
        <v>39</v>
      </c>
      <c r="I7295" s="241"/>
      <c r="J7295" s="237"/>
      <c r="K7295" s="237"/>
      <c r="L7295" s="242"/>
      <c r="M7295" s="243"/>
      <c r="N7295" s="244"/>
      <c r="O7295" s="244"/>
      <c r="P7295" s="244"/>
      <c r="Q7295" s="244"/>
      <c r="R7295" s="244"/>
      <c r="S7295" s="244"/>
      <c r="T7295" s="245"/>
      <c r="U7295" s="13"/>
      <c r="V7295" s="13"/>
      <c r="W7295" s="13"/>
      <c r="X7295" s="13"/>
      <c r="Y7295" s="13"/>
      <c r="Z7295" s="13"/>
      <c r="AA7295" s="13"/>
      <c r="AB7295" s="13"/>
      <c r="AC7295" s="13"/>
      <c r="AD7295" s="13"/>
      <c r="AE7295" s="13"/>
      <c r="AT7295" s="246" t="s">
        <v>252</v>
      </c>
      <c r="AU7295" s="246" t="s">
        <v>93</v>
      </c>
      <c r="AV7295" s="13" t="s">
        <v>23</v>
      </c>
      <c r="AW7295" s="13" t="s">
        <v>46</v>
      </c>
      <c r="AX7295" s="13" t="s">
        <v>85</v>
      </c>
      <c r="AY7295" s="246" t="s">
        <v>241</v>
      </c>
    </row>
    <row r="7296" s="14" customFormat="1">
      <c r="A7296" s="14"/>
      <c r="B7296" s="247"/>
      <c r="C7296" s="248"/>
      <c r="D7296" s="238" t="s">
        <v>252</v>
      </c>
      <c r="E7296" s="249" t="s">
        <v>39</v>
      </c>
      <c r="F7296" s="250" t="s">
        <v>6810</v>
      </c>
      <c r="G7296" s="248"/>
      <c r="H7296" s="251">
        <v>18.809999999999999</v>
      </c>
      <c r="I7296" s="252"/>
      <c r="J7296" s="248"/>
      <c r="K7296" s="248"/>
      <c r="L7296" s="253"/>
      <c r="M7296" s="254"/>
      <c r="N7296" s="255"/>
      <c r="O7296" s="255"/>
      <c r="P7296" s="255"/>
      <c r="Q7296" s="255"/>
      <c r="R7296" s="255"/>
      <c r="S7296" s="255"/>
      <c r="T7296" s="256"/>
      <c r="U7296" s="14"/>
      <c r="V7296" s="14"/>
      <c r="W7296" s="14"/>
      <c r="X7296" s="14"/>
      <c r="Y7296" s="14"/>
      <c r="Z7296" s="14"/>
      <c r="AA7296" s="14"/>
      <c r="AB7296" s="14"/>
      <c r="AC7296" s="14"/>
      <c r="AD7296" s="14"/>
      <c r="AE7296" s="14"/>
      <c r="AT7296" s="257" t="s">
        <v>252</v>
      </c>
      <c r="AU7296" s="257" t="s">
        <v>93</v>
      </c>
      <c r="AV7296" s="14" t="s">
        <v>93</v>
      </c>
      <c r="AW7296" s="14" t="s">
        <v>46</v>
      </c>
      <c r="AX7296" s="14" t="s">
        <v>85</v>
      </c>
      <c r="AY7296" s="257" t="s">
        <v>241</v>
      </c>
    </row>
    <row r="7297" s="14" customFormat="1">
      <c r="A7297" s="14"/>
      <c r="B7297" s="247"/>
      <c r="C7297" s="248"/>
      <c r="D7297" s="238" t="s">
        <v>252</v>
      </c>
      <c r="E7297" s="249" t="s">
        <v>39</v>
      </c>
      <c r="F7297" s="250" t="s">
        <v>3590</v>
      </c>
      <c r="G7297" s="248"/>
      <c r="H7297" s="251">
        <v>8.8000000000000007</v>
      </c>
      <c r="I7297" s="252"/>
      <c r="J7297" s="248"/>
      <c r="K7297" s="248"/>
      <c r="L7297" s="253"/>
      <c r="M7297" s="254"/>
      <c r="N7297" s="255"/>
      <c r="O7297" s="255"/>
      <c r="P7297" s="255"/>
      <c r="Q7297" s="255"/>
      <c r="R7297" s="255"/>
      <c r="S7297" s="255"/>
      <c r="T7297" s="256"/>
      <c r="U7297" s="14"/>
      <c r="V7297" s="14"/>
      <c r="W7297" s="14"/>
      <c r="X7297" s="14"/>
      <c r="Y7297" s="14"/>
      <c r="Z7297" s="14"/>
      <c r="AA7297" s="14"/>
      <c r="AB7297" s="14"/>
      <c r="AC7297" s="14"/>
      <c r="AD7297" s="14"/>
      <c r="AE7297" s="14"/>
      <c r="AT7297" s="257" t="s">
        <v>252</v>
      </c>
      <c r="AU7297" s="257" t="s">
        <v>93</v>
      </c>
      <c r="AV7297" s="14" t="s">
        <v>93</v>
      </c>
      <c r="AW7297" s="14" t="s">
        <v>46</v>
      </c>
      <c r="AX7297" s="14" t="s">
        <v>85</v>
      </c>
      <c r="AY7297" s="257" t="s">
        <v>241</v>
      </c>
    </row>
    <row r="7298" s="14" customFormat="1">
      <c r="A7298" s="14"/>
      <c r="B7298" s="247"/>
      <c r="C7298" s="248"/>
      <c r="D7298" s="238" t="s">
        <v>252</v>
      </c>
      <c r="E7298" s="249" t="s">
        <v>39</v>
      </c>
      <c r="F7298" s="250" t="s">
        <v>6811</v>
      </c>
      <c r="G7298" s="248"/>
      <c r="H7298" s="251">
        <v>7.2089999999999996</v>
      </c>
      <c r="I7298" s="252"/>
      <c r="J7298" s="248"/>
      <c r="K7298" s="248"/>
      <c r="L7298" s="253"/>
      <c r="M7298" s="254"/>
      <c r="N7298" s="255"/>
      <c r="O7298" s="255"/>
      <c r="P7298" s="255"/>
      <c r="Q7298" s="255"/>
      <c r="R7298" s="255"/>
      <c r="S7298" s="255"/>
      <c r="T7298" s="256"/>
      <c r="U7298" s="14"/>
      <c r="V7298" s="14"/>
      <c r="W7298" s="14"/>
      <c r="X7298" s="14"/>
      <c r="Y7298" s="14"/>
      <c r="Z7298" s="14"/>
      <c r="AA7298" s="14"/>
      <c r="AB7298" s="14"/>
      <c r="AC7298" s="14"/>
      <c r="AD7298" s="14"/>
      <c r="AE7298" s="14"/>
      <c r="AT7298" s="257" t="s">
        <v>252</v>
      </c>
      <c r="AU7298" s="257" t="s">
        <v>93</v>
      </c>
      <c r="AV7298" s="14" t="s">
        <v>93</v>
      </c>
      <c r="AW7298" s="14" t="s">
        <v>46</v>
      </c>
      <c r="AX7298" s="14" t="s">
        <v>85</v>
      </c>
      <c r="AY7298" s="257" t="s">
        <v>241</v>
      </c>
    </row>
    <row r="7299" s="14" customFormat="1">
      <c r="A7299" s="14"/>
      <c r="B7299" s="247"/>
      <c r="C7299" s="248"/>
      <c r="D7299" s="238" t="s">
        <v>252</v>
      </c>
      <c r="E7299" s="249" t="s">
        <v>39</v>
      </c>
      <c r="F7299" s="250" t="s">
        <v>6812</v>
      </c>
      <c r="G7299" s="248"/>
      <c r="H7299" s="251">
        <v>3.484</v>
      </c>
      <c r="I7299" s="252"/>
      <c r="J7299" s="248"/>
      <c r="K7299" s="248"/>
      <c r="L7299" s="253"/>
      <c r="M7299" s="254"/>
      <c r="N7299" s="255"/>
      <c r="O7299" s="255"/>
      <c r="P7299" s="255"/>
      <c r="Q7299" s="255"/>
      <c r="R7299" s="255"/>
      <c r="S7299" s="255"/>
      <c r="T7299" s="256"/>
      <c r="U7299" s="14"/>
      <c r="V7299" s="14"/>
      <c r="W7299" s="14"/>
      <c r="X7299" s="14"/>
      <c r="Y7299" s="14"/>
      <c r="Z7299" s="14"/>
      <c r="AA7299" s="14"/>
      <c r="AB7299" s="14"/>
      <c r="AC7299" s="14"/>
      <c r="AD7299" s="14"/>
      <c r="AE7299" s="14"/>
      <c r="AT7299" s="257" t="s">
        <v>252</v>
      </c>
      <c r="AU7299" s="257" t="s">
        <v>93</v>
      </c>
      <c r="AV7299" s="14" t="s">
        <v>93</v>
      </c>
      <c r="AW7299" s="14" t="s">
        <v>46</v>
      </c>
      <c r="AX7299" s="14" t="s">
        <v>85</v>
      </c>
      <c r="AY7299" s="257" t="s">
        <v>241</v>
      </c>
    </row>
    <row r="7300" s="15" customFormat="1">
      <c r="A7300" s="15"/>
      <c r="B7300" s="258"/>
      <c r="C7300" s="259"/>
      <c r="D7300" s="238" t="s">
        <v>252</v>
      </c>
      <c r="E7300" s="260" t="s">
        <v>39</v>
      </c>
      <c r="F7300" s="261" t="s">
        <v>274</v>
      </c>
      <c r="G7300" s="259"/>
      <c r="H7300" s="262">
        <v>38.302999999999997</v>
      </c>
      <c r="I7300" s="263"/>
      <c r="J7300" s="259"/>
      <c r="K7300" s="259"/>
      <c r="L7300" s="264"/>
      <c r="M7300" s="265"/>
      <c r="N7300" s="266"/>
      <c r="O7300" s="266"/>
      <c r="P7300" s="266"/>
      <c r="Q7300" s="266"/>
      <c r="R7300" s="266"/>
      <c r="S7300" s="266"/>
      <c r="T7300" s="267"/>
      <c r="U7300" s="15"/>
      <c r="V7300" s="15"/>
      <c r="W7300" s="15"/>
      <c r="X7300" s="15"/>
      <c r="Y7300" s="15"/>
      <c r="Z7300" s="15"/>
      <c r="AA7300" s="15"/>
      <c r="AB7300" s="15"/>
      <c r="AC7300" s="15"/>
      <c r="AD7300" s="15"/>
      <c r="AE7300" s="15"/>
      <c r="AT7300" s="268" t="s">
        <v>252</v>
      </c>
      <c r="AU7300" s="268" t="s">
        <v>93</v>
      </c>
      <c r="AV7300" s="15" t="s">
        <v>248</v>
      </c>
      <c r="AW7300" s="15" t="s">
        <v>46</v>
      </c>
      <c r="AX7300" s="15" t="s">
        <v>23</v>
      </c>
      <c r="AY7300" s="268" t="s">
        <v>241</v>
      </c>
    </row>
    <row r="7301" s="2" customFormat="1" ht="24.15" customHeight="1">
      <c r="A7301" s="42"/>
      <c r="B7301" s="43"/>
      <c r="C7301" s="218" t="s">
        <v>5063</v>
      </c>
      <c r="D7301" s="218" t="s">
        <v>243</v>
      </c>
      <c r="E7301" s="219" t="s">
        <v>6813</v>
      </c>
      <c r="F7301" s="220" t="s">
        <v>6814</v>
      </c>
      <c r="G7301" s="221" t="s">
        <v>145</v>
      </c>
      <c r="H7301" s="222">
        <v>983.79399999999998</v>
      </c>
      <c r="I7301" s="223"/>
      <c r="J7301" s="224">
        <f>ROUND(I7301*H7301,2)</f>
        <v>0</v>
      </c>
      <c r="K7301" s="220" t="s">
        <v>247</v>
      </c>
      <c r="L7301" s="48"/>
      <c r="M7301" s="225" t="s">
        <v>39</v>
      </c>
      <c r="N7301" s="226" t="s">
        <v>56</v>
      </c>
      <c r="O7301" s="88"/>
      <c r="P7301" s="227">
        <f>O7301*H7301</f>
        <v>0</v>
      </c>
      <c r="Q7301" s="227">
        <v>0.0060000000000000001</v>
      </c>
      <c r="R7301" s="227">
        <f>Q7301*H7301</f>
        <v>5.9027640000000003</v>
      </c>
      <c r="S7301" s="227">
        <v>0</v>
      </c>
      <c r="T7301" s="228">
        <f>S7301*H7301</f>
        <v>0</v>
      </c>
      <c r="U7301" s="42"/>
      <c r="V7301" s="42"/>
      <c r="W7301" s="42"/>
      <c r="X7301" s="42"/>
      <c r="Y7301" s="42"/>
      <c r="Z7301" s="42"/>
      <c r="AA7301" s="42"/>
      <c r="AB7301" s="42"/>
      <c r="AC7301" s="42"/>
      <c r="AD7301" s="42"/>
      <c r="AE7301" s="42"/>
      <c r="AR7301" s="229" t="s">
        <v>462</v>
      </c>
      <c r="AT7301" s="229" t="s">
        <v>243</v>
      </c>
      <c r="AU7301" s="229" t="s">
        <v>93</v>
      </c>
      <c r="AY7301" s="20" t="s">
        <v>241</v>
      </c>
      <c r="BE7301" s="230">
        <f>IF(N7301="základní",J7301,0)</f>
        <v>0</v>
      </c>
      <c r="BF7301" s="230">
        <f>IF(N7301="snížená",J7301,0)</f>
        <v>0</v>
      </c>
      <c r="BG7301" s="230">
        <f>IF(N7301="zákl. přenesená",J7301,0)</f>
        <v>0</v>
      </c>
      <c r="BH7301" s="230">
        <f>IF(N7301="sníž. přenesená",J7301,0)</f>
        <v>0</v>
      </c>
      <c r="BI7301" s="230">
        <f>IF(N7301="nulová",J7301,0)</f>
        <v>0</v>
      </c>
      <c r="BJ7301" s="20" t="s">
        <v>23</v>
      </c>
      <c r="BK7301" s="230">
        <f>ROUND(I7301*H7301,2)</f>
        <v>0</v>
      </c>
      <c r="BL7301" s="20" t="s">
        <v>462</v>
      </c>
      <c r="BM7301" s="229" t="s">
        <v>6815</v>
      </c>
    </row>
    <row r="7302" s="2" customFormat="1">
      <c r="A7302" s="42"/>
      <c r="B7302" s="43"/>
      <c r="C7302" s="44"/>
      <c r="D7302" s="231" t="s">
        <v>250</v>
      </c>
      <c r="E7302" s="44"/>
      <c r="F7302" s="232" t="s">
        <v>6816</v>
      </c>
      <c r="G7302" s="44"/>
      <c r="H7302" s="44"/>
      <c r="I7302" s="233"/>
      <c r="J7302" s="44"/>
      <c r="K7302" s="44"/>
      <c r="L7302" s="48"/>
      <c r="M7302" s="234"/>
      <c r="N7302" s="235"/>
      <c r="O7302" s="88"/>
      <c r="P7302" s="88"/>
      <c r="Q7302" s="88"/>
      <c r="R7302" s="88"/>
      <c r="S7302" s="88"/>
      <c r="T7302" s="89"/>
      <c r="U7302" s="42"/>
      <c r="V7302" s="42"/>
      <c r="W7302" s="42"/>
      <c r="X7302" s="42"/>
      <c r="Y7302" s="42"/>
      <c r="Z7302" s="42"/>
      <c r="AA7302" s="42"/>
      <c r="AB7302" s="42"/>
      <c r="AC7302" s="42"/>
      <c r="AD7302" s="42"/>
      <c r="AE7302" s="42"/>
      <c r="AT7302" s="20" t="s">
        <v>250</v>
      </c>
      <c r="AU7302" s="20" t="s">
        <v>93</v>
      </c>
    </row>
    <row r="7303" s="13" customFormat="1">
      <c r="A7303" s="13"/>
      <c r="B7303" s="236"/>
      <c r="C7303" s="237"/>
      <c r="D7303" s="238" t="s">
        <v>252</v>
      </c>
      <c r="E7303" s="239" t="s">
        <v>39</v>
      </c>
      <c r="F7303" s="240" t="s">
        <v>665</v>
      </c>
      <c r="G7303" s="237"/>
      <c r="H7303" s="239" t="s">
        <v>39</v>
      </c>
      <c r="I7303" s="241"/>
      <c r="J7303" s="237"/>
      <c r="K7303" s="237"/>
      <c r="L7303" s="242"/>
      <c r="M7303" s="243"/>
      <c r="N7303" s="244"/>
      <c r="O7303" s="244"/>
      <c r="P7303" s="244"/>
      <c r="Q7303" s="244"/>
      <c r="R7303" s="244"/>
      <c r="S7303" s="244"/>
      <c r="T7303" s="245"/>
      <c r="U7303" s="13"/>
      <c r="V7303" s="13"/>
      <c r="W7303" s="13"/>
      <c r="X7303" s="13"/>
      <c r="Y7303" s="13"/>
      <c r="Z7303" s="13"/>
      <c r="AA7303" s="13"/>
      <c r="AB7303" s="13"/>
      <c r="AC7303" s="13"/>
      <c r="AD7303" s="13"/>
      <c r="AE7303" s="13"/>
      <c r="AT7303" s="246" t="s">
        <v>252</v>
      </c>
      <c r="AU7303" s="246" t="s">
        <v>93</v>
      </c>
      <c r="AV7303" s="13" t="s">
        <v>23</v>
      </c>
      <c r="AW7303" s="13" t="s">
        <v>46</v>
      </c>
      <c r="AX7303" s="13" t="s">
        <v>85</v>
      </c>
      <c r="AY7303" s="246" t="s">
        <v>241</v>
      </c>
    </row>
    <row r="7304" s="14" customFormat="1">
      <c r="A7304" s="14"/>
      <c r="B7304" s="247"/>
      <c r="C7304" s="248"/>
      <c r="D7304" s="238" t="s">
        <v>252</v>
      </c>
      <c r="E7304" s="249" t="s">
        <v>39</v>
      </c>
      <c r="F7304" s="250" t="s">
        <v>147</v>
      </c>
      <c r="G7304" s="248"/>
      <c r="H7304" s="251">
        <v>377.70400000000001</v>
      </c>
      <c r="I7304" s="252"/>
      <c r="J7304" s="248"/>
      <c r="K7304" s="248"/>
      <c r="L7304" s="253"/>
      <c r="M7304" s="254"/>
      <c r="N7304" s="255"/>
      <c r="O7304" s="255"/>
      <c r="P7304" s="255"/>
      <c r="Q7304" s="255"/>
      <c r="R7304" s="255"/>
      <c r="S7304" s="255"/>
      <c r="T7304" s="256"/>
      <c r="U7304" s="14"/>
      <c r="V7304" s="14"/>
      <c r="W7304" s="14"/>
      <c r="X7304" s="14"/>
      <c r="Y7304" s="14"/>
      <c r="Z7304" s="14"/>
      <c r="AA7304" s="14"/>
      <c r="AB7304" s="14"/>
      <c r="AC7304" s="14"/>
      <c r="AD7304" s="14"/>
      <c r="AE7304" s="14"/>
      <c r="AT7304" s="257" t="s">
        <v>252</v>
      </c>
      <c r="AU7304" s="257" t="s">
        <v>93</v>
      </c>
      <c r="AV7304" s="14" t="s">
        <v>93</v>
      </c>
      <c r="AW7304" s="14" t="s">
        <v>46</v>
      </c>
      <c r="AX7304" s="14" t="s">
        <v>85</v>
      </c>
      <c r="AY7304" s="257" t="s">
        <v>241</v>
      </c>
    </row>
    <row r="7305" s="14" customFormat="1">
      <c r="A7305" s="14"/>
      <c r="B7305" s="247"/>
      <c r="C7305" s="248"/>
      <c r="D7305" s="238" t="s">
        <v>252</v>
      </c>
      <c r="E7305" s="249" t="s">
        <v>39</v>
      </c>
      <c r="F7305" s="250" t="s">
        <v>151</v>
      </c>
      <c r="G7305" s="248"/>
      <c r="H7305" s="251">
        <v>83.629999999999995</v>
      </c>
      <c r="I7305" s="252"/>
      <c r="J7305" s="248"/>
      <c r="K7305" s="248"/>
      <c r="L7305" s="253"/>
      <c r="M7305" s="254"/>
      <c r="N7305" s="255"/>
      <c r="O7305" s="255"/>
      <c r="P7305" s="255"/>
      <c r="Q7305" s="255"/>
      <c r="R7305" s="255"/>
      <c r="S7305" s="255"/>
      <c r="T7305" s="256"/>
      <c r="U7305" s="14"/>
      <c r="V7305" s="14"/>
      <c r="W7305" s="14"/>
      <c r="X7305" s="14"/>
      <c r="Y7305" s="14"/>
      <c r="Z7305" s="14"/>
      <c r="AA7305" s="14"/>
      <c r="AB7305" s="14"/>
      <c r="AC7305" s="14"/>
      <c r="AD7305" s="14"/>
      <c r="AE7305" s="14"/>
      <c r="AT7305" s="257" t="s">
        <v>252</v>
      </c>
      <c r="AU7305" s="257" t="s">
        <v>93</v>
      </c>
      <c r="AV7305" s="14" t="s">
        <v>93</v>
      </c>
      <c r="AW7305" s="14" t="s">
        <v>46</v>
      </c>
      <c r="AX7305" s="14" t="s">
        <v>85</v>
      </c>
      <c r="AY7305" s="257" t="s">
        <v>241</v>
      </c>
    </row>
    <row r="7306" s="14" customFormat="1">
      <c r="A7306" s="14"/>
      <c r="B7306" s="247"/>
      <c r="C7306" s="248"/>
      <c r="D7306" s="238" t="s">
        <v>252</v>
      </c>
      <c r="E7306" s="249" t="s">
        <v>39</v>
      </c>
      <c r="F7306" s="250" t="s">
        <v>171</v>
      </c>
      <c r="G7306" s="248"/>
      <c r="H7306" s="251">
        <v>225.06999999999999</v>
      </c>
      <c r="I7306" s="252"/>
      <c r="J7306" s="248"/>
      <c r="K7306" s="248"/>
      <c r="L7306" s="253"/>
      <c r="M7306" s="254"/>
      <c r="N7306" s="255"/>
      <c r="O7306" s="255"/>
      <c r="P7306" s="255"/>
      <c r="Q7306" s="255"/>
      <c r="R7306" s="255"/>
      <c r="S7306" s="255"/>
      <c r="T7306" s="256"/>
      <c r="U7306" s="14"/>
      <c r="V7306" s="14"/>
      <c r="W7306" s="14"/>
      <c r="X7306" s="14"/>
      <c r="Y7306" s="14"/>
      <c r="Z7306" s="14"/>
      <c r="AA7306" s="14"/>
      <c r="AB7306" s="14"/>
      <c r="AC7306" s="14"/>
      <c r="AD7306" s="14"/>
      <c r="AE7306" s="14"/>
      <c r="AT7306" s="257" t="s">
        <v>252</v>
      </c>
      <c r="AU7306" s="257" t="s">
        <v>93</v>
      </c>
      <c r="AV7306" s="14" t="s">
        <v>93</v>
      </c>
      <c r="AW7306" s="14" t="s">
        <v>46</v>
      </c>
      <c r="AX7306" s="14" t="s">
        <v>85</v>
      </c>
      <c r="AY7306" s="257" t="s">
        <v>241</v>
      </c>
    </row>
    <row r="7307" s="14" customFormat="1">
      <c r="A7307" s="14"/>
      <c r="B7307" s="247"/>
      <c r="C7307" s="248"/>
      <c r="D7307" s="238" t="s">
        <v>252</v>
      </c>
      <c r="E7307" s="249" t="s">
        <v>39</v>
      </c>
      <c r="F7307" s="250" t="s">
        <v>175</v>
      </c>
      <c r="G7307" s="248"/>
      <c r="H7307" s="251">
        <v>91.829999999999998</v>
      </c>
      <c r="I7307" s="252"/>
      <c r="J7307" s="248"/>
      <c r="K7307" s="248"/>
      <c r="L7307" s="253"/>
      <c r="M7307" s="254"/>
      <c r="N7307" s="255"/>
      <c r="O7307" s="255"/>
      <c r="P7307" s="255"/>
      <c r="Q7307" s="255"/>
      <c r="R7307" s="255"/>
      <c r="S7307" s="255"/>
      <c r="T7307" s="256"/>
      <c r="U7307" s="14"/>
      <c r="V7307" s="14"/>
      <c r="W7307" s="14"/>
      <c r="X7307" s="14"/>
      <c r="Y7307" s="14"/>
      <c r="Z7307" s="14"/>
      <c r="AA7307" s="14"/>
      <c r="AB7307" s="14"/>
      <c r="AC7307" s="14"/>
      <c r="AD7307" s="14"/>
      <c r="AE7307" s="14"/>
      <c r="AT7307" s="257" t="s">
        <v>252</v>
      </c>
      <c r="AU7307" s="257" t="s">
        <v>93</v>
      </c>
      <c r="AV7307" s="14" t="s">
        <v>93</v>
      </c>
      <c r="AW7307" s="14" t="s">
        <v>46</v>
      </c>
      <c r="AX7307" s="14" t="s">
        <v>85</v>
      </c>
      <c r="AY7307" s="257" t="s">
        <v>241</v>
      </c>
    </row>
    <row r="7308" s="16" customFormat="1">
      <c r="A7308" s="16"/>
      <c r="B7308" s="269"/>
      <c r="C7308" s="270"/>
      <c r="D7308" s="238" t="s">
        <v>252</v>
      </c>
      <c r="E7308" s="271" t="s">
        <v>39</v>
      </c>
      <c r="F7308" s="272" t="s">
        <v>295</v>
      </c>
      <c r="G7308" s="270"/>
      <c r="H7308" s="273">
        <v>778.23400000000004</v>
      </c>
      <c r="I7308" s="274"/>
      <c r="J7308" s="270"/>
      <c r="K7308" s="270"/>
      <c r="L7308" s="275"/>
      <c r="M7308" s="276"/>
      <c r="N7308" s="277"/>
      <c r="O7308" s="277"/>
      <c r="P7308" s="277"/>
      <c r="Q7308" s="277"/>
      <c r="R7308" s="277"/>
      <c r="S7308" s="277"/>
      <c r="T7308" s="278"/>
      <c r="U7308" s="16"/>
      <c r="V7308" s="16"/>
      <c r="W7308" s="16"/>
      <c r="X7308" s="16"/>
      <c r="Y7308" s="16"/>
      <c r="Z7308" s="16"/>
      <c r="AA7308" s="16"/>
      <c r="AB7308" s="16"/>
      <c r="AC7308" s="16"/>
      <c r="AD7308" s="16"/>
      <c r="AE7308" s="16"/>
      <c r="AT7308" s="279" t="s">
        <v>252</v>
      </c>
      <c r="AU7308" s="279" t="s">
        <v>93</v>
      </c>
      <c r="AV7308" s="16" t="s">
        <v>113</v>
      </c>
      <c r="AW7308" s="16" t="s">
        <v>46</v>
      </c>
      <c r="AX7308" s="16" t="s">
        <v>85</v>
      </c>
      <c r="AY7308" s="279" t="s">
        <v>241</v>
      </c>
    </row>
    <row r="7309" s="13" customFormat="1">
      <c r="A7309" s="13"/>
      <c r="B7309" s="236"/>
      <c r="C7309" s="237"/>
      <c r="D7309" s="238" t="s">
        <v>252</v>
      </c>
      <c r="E7309" s="239" t="s">
        <v>39</v>
      </c>
      <c r="F7309" s="240" t="s">
        <v>6660</v>
      </c>
      <c r="G7309" s="237"/>
      <c r="H7309" s="239" t="s">
        <v>39</v>
      </c>
      <c r="I7309" s="241"/>
      <c r="J7309" s="237"/>
      <c r="K7309" s="237"/>
      <c r="L7309" s="242"/>
      <c r="M7309" s="243"/>
      <c r="N7309" s="244"/>
      <c r="O7309" s="244"/>
      <c r="P7309" s="244"/>
      <c r="Q7309" s="244"/>
      <c r="R7309" s="244"/>
      <c r="S7309" s="244"/>
      <c r="T7309" s="245"/>
      <c r="U7309" s="13"/>
      <c r="V7309" s="13"/>
      <c r="W7309" s="13"/>
      <c r="X7309" s="13"/>
      <c r="Y7309" s="13"/>
      <c r="Z7309" s="13"/>
      <c r="AA7309" s="13"/>
      <c r="AB7309" s="13"/>
      <c r="AC7309" s="13"/>
      <c r="AD7309" s="13"/>
      <c r="AE7309" s="13"/>
      <c r="AT7309" s="246" t="s">
        <v>252</v>
      </c>
      <c r="AU7309" s="246" t="s">
        <v>93</v>
      </c>
      <c r="AV7309" s="13" t="s">
        <v>23</v>
      </c>
      <c r="AW7309" s="13" t="s">
        <v>46</v>
      </c>
      <c r="AX7309" s="13" t="s">
        <v>85</v>
      </c>
      <c r="AY7309" s="246" t="s">
        <v>241</v>
      </c>
    </row>
    <row r="7310" s="13" customFormat="1">
      <c r="A7310" s="13"/>
      <c r="B7310" s="236"/>
      <c r="C7310" s="237"/>
      <c r="D7310" s="238" t="s">
        <v>252</v>
      </c>
      <c r="E7310" s="239" t="s">
        <v>39</v>
      </c>
      <c r="F7310" s="240" t="s">
        <v>2342</v>
      </c>
      <c r="G7310" s="237"/>
      <c r="H7310" s="239" t="s">
        <v>39</v>
      </c>
      <c r="I7310" s="241"/>
      <c r="J7310" s="237"/>
      <c r="K7310" s="237"/>
      <c r="L7310" s="242"/>
      <c r="M7310" s="243"/>
      <c r="N7310" s="244"/>
      <c r="O7310" s="244"/>
      <c r="P7310" s="244"/>
      <c r="Q7310" s="244"/>
      <c r="R7310" s="244"/>
      <c r="S7310" s="244"/>
      <c r="T7310" s="245"/>
      <c r="U7310" s="13"/>
      <c r="V7310" s="13"/>
      <c r="W7310" s="13"/>
      <c r="X7310" s="13"/>
      <c r="Y7310" s="13"/>
      <c r="Z7310" s="13"/>
      <c r="AA7310" s="13"/>
      <c r="AB7310" s="13"/>
      <c r="AC7310" s="13"/>
      <c r="AD7310" s="13"/>
      <c r="AE7310" s="13"/>
      <c r="AT7310" s="246" t="s">
        <v>252</v>
      </c>
      <c r="AU7310" s="246" t="s">
        <v>93</v>
      </c>
      <c r="AV7310" s="13" t="s">
        <v>23</v>
      </c>
      <c r="AW7310" s="13" t="s">
        <v>46</v>
      </c>
      <c r="AX7310" s="13" t="s">
        <v>85</v>
      </c>
      <c r="AY7310" s="246" t="s">
        <v>241</v>
      </c>
    </row>
    <row r="7311" s="14" customFormat="1">
      <c r="A7311" s="14"/>
      <c r="B7311" s="247"/>
      <c r="C7311" s="248"/>
      <c r="D7311" s="238" t="s">
        <v>252</v>
      </c>
      <c r="E7311" s="249" t="s">
        <v>39</v>
      </c>
      <c r="F7311" s="250" t="s">
        <v>2399</v>
      </c>
      <c r="G7311" s="248"/>
      <c r="H7311" s="251">
        <v>8.3100000000000005</v>
      </c>
      <c r="I7311" s="252"/>
      <c r="J7311" s="248"/>
      <c r="K7311" s="248"/>
      <c r="L7311" s="253"/>
      <c r="M7311" s="254"/>
      <c r="N7311" s="255"/>
      <c r="O7311" s="255"/>
      <c r="P7311" s="255"/>
      <c r="Q7311" s="255"/>
      <c r="R7311" s="255"/>
      <c r="S7311" s="255"/>
      <c r="T7311" s="256"/>
      <c r="U7311" s="14"/>
      <c r="V7311" s="14"/>
      <c r="W7311" s="14"/>
      <c r="X7311" s="14"/>
      <c r="Y7311" s="14"/>
      <c r="Z7311" s="14"/>
      <c r="AA7311" s="14"/>
      <c r="AB7311" s="14"/>
      <c r="AC7311" s="14"/>
      <c r="AD7311" s="14"/>
      <c r="AE7311" s="14"/>
      <c r="AT7311" s="257" t="s">
        <v>252</v>
      </c>
      <c r="AU7311" s="257" t="s">
        <v>93</v>
      </c>
      <c r="AV7311" s="14" t="s">
        <v>93</v>
      </c>
      <c r="AW7311" s="14" t="s">
        <v>46</v>
      </c>
      <c r="AX7311" s="14" t="s">
        <v>85</v>
      </c>
      <c r="AY7311" s="257" t="s">
        <v>241</v>
      </c>
    </row>
    <row r="7312" s="14" customFormat="1">
      <c r="A7312" s="14"/>
      <c r="B7312" s="247"/>
      <c r="C7312" s="248"/>
      <c r="D7312" s="238" t="s">
        <v>252</v>
      </c>
      <c r="E7312" s="249" t="s">
        <v>39</v>
      </c>
      <c r="F7312" s="250" t="s">
        <v>2400</v>
      </c>
      <c r="G7312" s="248"/>
      <c r="H7312" s="251">
        <v>18.489999999999998</v>
      </c>
      <c r="I7312" s="252"/>
      <c r="J7312" s="248"/>
      <c r="K7312" s="248"/>
      <c r="L7312" s="253"/>
      <c r="M7312" s="254"/>
      <c r="N7312" s="255"/>
      <c r="O7312" s="255"/>
      <c r="P7312" s="255"/>
      <c r="Q7312" s="255"/>
      <c r="R7312" s="255"/>
      <c r="S7312" s="255"/>
      <c r="T7312" s="256"/>
      <c r="U7312" s="14"/>
      <c r="V7312" s="14"/>
      <c r="W7312" s="14"/>
      <c r="X7312" s="14"/>
      <c r="Y7312" s="14"/>
      <c r="Z7312" s="14"/>
      <c r="AA7312" s="14"/>
      <c r="AB7312" s="14"/>
      <c r="AC7312" s="14"/>
      <c r="AD7312" s="14"/>
      <c r="AE7312" s="14"/>
      <c r="AT7312" s="257" t="s">
        <v>252</v>
      </c>
      <c r="AU7312" s="257" t="s">
        <v>93</v>
      </c>
      <c r="AV7312" s="14" t="s">
        <v>93</v>
      </c>
      <c r="AW7312" s="14" t="s">
        <v>46</v>
      </c>
      <c r="AX7312" s="14" t="s">
        <v>85</v>
      </c>
      <c r="AY7312" s="257" t="s">
        <v>241</v>
      </c>
    </row>
    <row r="7313" s="14" customFormat="1">
      <c r="A7313" s="14"/>
      <c r="B7313" s="247"/>
      <c r="C7313" s="248"/>
      <c r="D7313" s="238" t="s">
        <v>252</v>
      </c>
      <c r="E7313" s="249" t="s">
        <v>39</v>
      </c>
      <c r="F7313" s="250" t="s">
        <v>3572</v>
      </c>
      <c r="G7313" s="248"/>
      <c r="H7313" s="251">
        <v>53.509999999999998</v>
      </c>
      <c r="I7313" s="252"/>
      <c r="J7313" s="248"/>
      <c r="K7313" s="248"/>
      <c r="L7313" s="253"/>
      <c r="M7313" s="254"/>
      <c r="N7313" s="255"/>
      <c r="O7313" s="255"/>
      <c r="P7313" s="255"/>
      <c r="Q7313" s="255"/>
      <c r="R7313" s="255"/>
      <c r="S7313" s="255"/>
      <c r="T7313" s="256"/>
      <c r="U7313" s="14"/>
      <c r="V7313" s="14"/>
      <c r="W7313" s="14"/>
      <c r="X7313" s="14"/>
      <c r="Y7313" s="14"/>
      <c r="Z7313" s="14"/>
      <c r="AA7313" s="14"/>
      <c r="AB7313" s="14"/>
      <c r="AC7313" s="14"/>
      <c r="AD7313" s="14"/>
      <c r="AE7313" s="14"/>
      <c r="AT7313" s="257" t="s">
        <v>252</v>
      </c>
      <c r="AU7313" s="257" t="s">
        <v>93</v>
      </c>
      <c r="AV7313" s="14" t="s">
        <v>93</v>
      </c>
      <c r="AW7313" s="14" t="s">
        <v>46</v>
      </c>
      <c r="AX7313" s="14" t="s">
        <v>85</v>
      </c>
      <c r="AY7313" s="257" t="s">
        <v>241</v>
      </c>
    </row>
    <row r="7314" s="14" customFormat="1">
      <c r="A7314" s="14"/>
      <c r="B7314" s="247"/>
      <c r="C7314" s="248"/>
      <c r="D7314" s="238" t="s">
        <v>252</v>
      </c>
      <c r="E7314" s="249" t="s">
        <v>39</v>
      </c>
      <c r="F7314" s="250" t="s">
        <v>3524</v>
      </c>
      <c r="G7314" s="248"/>
      <c r="H7314" s="251">
        <v>15.779999999999999</v>
      </c>
      <c r="I7314" s="252"/>
      <c r="J7314" s="248"/>
      <c r="K7314" s="248"/>
      <c r="L7314" s="253"/>
      <c r="M7314" s="254"/>
      <c r="N7314" s="255"/>
      <c r="O7314" s="255"/>
      <c r="P7314" s="255"/>
      <c r="Q7314" s="255"/>
      <c r="R7314" s="255"/>
      <c r="S7314" s="255"/>
      <c r="T7314" s="256"/>
      <c r="U7314" s="14"/>
      <c r="V7314" s="14"/>
      <c r="W7314" s="14"/>
      <c r="X7314" s="14"/>
      <c r="Y7314" s="14"/>
      <c r="Z7314" s="14"/>
      <c r="AA7314" s="14"/>
      <c r="AB7314" s="14"/>
      <c r="AC7314" s="14"/>
      <c r="AD7314" s="14"/>
      <c r="AE7314" s="14"/>
      <c r="AT7314" s="257" t="s">
        <v>252</v>
      </c>
      <c r="AU7314" s="257" t="s">
        <v>93</v>
      </c>
      <c r="AV7314" s="14" t="s">
        <v>93</v>
      </c>
      <c r="AW7314" s="14" t="s">
        <v>46</v>
      </c>
      <c r="AX7314" s="14" t="s">
        <v>85</v>
      </c>
      <c r="AY7314" s="257" t="s">
        <v>241</v>
      </c>
    </row>
    <row r="7315" s="14" customFormat="1">
      <c r="A7315" s="14"/>
      <c r="B7315" s="247"/>
      <c r="C7315" s="248"/>
      <c r="D7315" s="238" t="s">
        <v>252</v>
      </c>
      <c r="E7315" s="249" t="s">
        <v>39</v>
      </c>
      <c r="F7315" s="250" t="s">
        <v>3582</v>
      </c>
      <c r="G7315" s="248"/>
      <c r="H7315" s="251">
        <v>6</v>
      </c>
      <c r="I7315" s="252"/>
      <c r="J7315" s="248"/>
      <c r="K7315" s="248"/>
      <c r="L7315" s="253"/>
      <c r="M7315" s="254"/>
      <c r="N7315" s="255"/>
      <c r="O7315" s="255"/>
      <c r="P7315" s="255"/>
      <c r="Q7315" s="255"/>
      <c r="R7315" s="255"/>
      <c r="S7315" s="255"/>
      <c r="T7315" s="256"/>
      <c r="U7315" s="14"/>
      <c r="V7315" s="14"/>
      <c r="W7315" s="14"/>
      <c r="X7315" s="14"/>
      <c r="Y7315" s="14"/>
      <c r="Z7315" s="14"/>
      <c r="AA7315" s="14"/>
      <c r="AB7315" s="14"/>
      <c r="AC7315" s="14"/>
      <c r="AD7315" s="14"/>
      <c r="AE7315" s="14"/>
      <c r="AT7315" s="257" t="s">
        <v>252</v>
      </c>
      <c r="AU7315" s="257" t="s">
        <v>93</v>
      </c>
      <c r="AV7315" s="14" t="s">
        <v>93</v>
      </c>
      <c r="AW7315" s="14" t="s">
        <v>46</v>
      </c>
      <c r="AX7315" s="14" t="s">
        <v>85</v>
      </c>
      <c r="AY7315" s="257" t="s">
        <v>241</v>
      </c>
    </row>
    <row r="7316" s="14" customFormat="1">
      <c r="A7316" s="14"/>
      <c r="B7316" s="247"/>
      <c r="C7316" s="248"/>
      <c r="D7316" s="238" t="s">
        <v>252</v>
      </c>
      <c r="E7316" s="249" t="s">
        <v>39</v>
      </c>
      <c r="F7316" s="250" t="s">
        <v>3584</v>
      </c>
      <c r="G7316" s="248"/>
      <c r="H7316" s="251">
        <v>6</v>
      </c>
      <c r="I7316" s="252"/>
      <c r="J7316" s="248"/>
      <c r="K7316" s="248"/>
      <c r="L7316" s="253"/>
      <c r="M7316" s="254"/>
      <c r="N7316" s="255"/>
      <c r="O7316" s="255"/>
      <c r="P7316" s="255"/>
      <c r="Q7316" s="255"/>
      <c r="R7316" s="255"/>
      <c r="S7316" s="255"/>
      <c r="T7316" s="256"/>
      <c r="U7316" s="14"/>
      <c r="V7316" s="14"/>
      <c r="W7316" s="14"/>
      <c r="X7316" s="14"/>
      <c r="Y7316" s="14"/>
      <c r="Z7316" s="14"/>
      <c r="AA7316" s="14"/>
      <c r="AB7316" s="14"/>
      <c r="AC7316" s="14"/>
      <c r="AD7316" s="14"/>
      <c r="AE7316" s="14"/>
      <c r="AT7316" s="257" t="s">
        <v>252</v>
      </c>
      <c r="AU7316" s="257" t="s">
        <v>93</v>
      </c>
      <c r="AV7316" s="14" t="s">
        <v>93</v>
      </c>
      <c r="AW7316" s="14" t="s">
        <v>46</v>
      </c>
      <c r="AX7316" s="14" t="s">
        <v>85</v>
      </c>
      <c r="AY7316" s="257" t="s">
        <v>241</v>
      </c>
    </row>
    <row r="7317" s="14" customFormat="1">
      <c r="A7317" s="14"/>
      <c r="B7317" s="247"/>
      <c r="C7317" s="248"/>
      <c r="D7317" s="238" t="s">
        <v>252</v>
      </c>
      <c r="E7317" s="249" t="s">
        <v>39</v>
      </c>
      <c r="F7317" s="250" t="s">
        <v>6661</v>
      </c>
      <c r="G7317" s="248"/>
      <c r="H7317" s="251">
        <v>6.4500000000000002</v>
      </c>
      <c r="I7317" s="252"/>
      <c r="J7317" s="248"/>
      <c r="K7317" s="248"/>
      <c r="L7317" s="253"/>
      <c r="M7317" s="254"/>
      <c r="N7317" s="255"/>
      <c r="O7317" s="255"/>
      <c r="P7317" s="255"/>
      <c r="Q7317" s="255"/>
      <c r="R7317" s="255"/>
      <c r="S7317" s="255"/>
      <c r="T7317" s="256"/>
      <c r="U7317" s="14"/>
      <c r="V7317" s="14"/>
      <c r="W7317" s="14"/>
      <c r="X7317" s="14"/>
      <c r="Y7317" s="14"/>
      <c r="Z7317" s="14"/>
      <c r="AA7317" s="14"/>
      <c r="AB7317" s="14"/>
      <c r="AC7317" s="14"/>
      <c r="AD7317" s="14"/>
      <c r="AE7317" s="14"/>
      <c r="AT7317" s="257" t="s">
        <v>252</v>
      </c>
      <c r="AU7317" s="257" t="s">
        <v>93</v>
      </c>
      <c r="AV7317" s="14" t="s">
        <v>93</v>
      </c>
      <c r="AW7317" s="14" t="s">
        <v>46</v>
      </c>
      <c r="AX7317" s="14" t="s">
        <v>85</v>
      </c>
      <c r="AY7317" s="257" t="s">
        <v>241</v>
      </c>
    </row>
    <row r="7318" s="14" customFormat="1">
      <c r="A7318" s="14"/>
      <c r="B7318" s="247"/>
      <c r="C7318" s="248"/>
      <c r="D7318" s="238" t="s">
        <v>252</v>
      </c>
      <c r="E7318" s="249" t="s">
        <v>39</v>
      </c>
      <c r="F7318" s="250" t="s">
        <v>3548</v>
      </c>
      <c r="G7318" s="248"/>
      <c r="H7318" s="251">
        <v>16.73</v>
      </c>
      <c r="I7318" s="252"/>
      <c r="J7318" s="248"/>
      <c r="K7318" s="248"/>
      <c r="L7318" s="253"/>
      <c r="M7318" s="254"/>
      <c r="N7318" s="255"/>
      <c r="O7318" s="255"/>
      <c r="P7318" s="255"/>
      <c r="Q7318" s="255"/>
      <c r="R7318" s="255"/>
      <c r="S7318" s="255"/>
      <c r="T7318" s="256"/>
      <c r="U7318" s="14"/>
      <c r="V7318" s="14"/>
      <c r="W7318" s="14"/>
      <c r="X7318" s="14"/>
      <c r="Y7318" s="14"/>
      <c r="Z7318" s="14"/>
      <c r="AA7318" s="14"/>
      <c r="AB7318" s="14"/>
      <c r="AC7318" s="14"/>
      <c r="AD7318" s="14"/>
      <c r="AE7318" s="14"/>
      <c r="AT7318" s="257" t="s">
        <v>252</v>
      </c>
      <c r="AU7318" s="257" t="s">
        <v>93</v>
      </c>
      <c r="AV7318" s="14" t="s">
        <v>93</v>
      </c>
      <c r="AW7318" s="14" t="s">
        <v>46</v>
      </c>
      <c r="AX7318" s="14" t="s">
        <v>85</v>
      </c>
      <c r="AY7318" s="257" t="s">
        <v>241</v>
      </c>
    </row>
    <row r="7319" s="14" customFormat="1">
      <c r="A7319" s="14"/>
      <c r="B7319" s="247"/>
      <c r="C7319" s="248"/>
      <c r="D7319" s="238" t="s">
        <v>252</v>
      </c>
      <c r="E7319" s="249" t="s">
        <v>39</v>
      </c>
      <c r="F7319" s="250" t="s">
        <v>3589</v>
      </c>
      <c r="G7319" s="248"/>
      <c r="H7319" s="251">
        <v>30.760000000000002</v>
      </c>
      <c r="I7319" s="252"/>
      <c r="J7319" s="248"/>
      <c r="K7319" s="248"/>
      <c r="L7319" s="253"/>
      <c r="M7319" s="254"/>
      <c r="N7319" s="255"/>
      <c r="O7319" s="255"/>
      <c r="P7319" s="255"/>
      <c r="Q7319" s="255"/>
      <c r="R7319" s="255"/>
      <c r="S7319" s="255"/>
      <c r="T7319" s="256"/>
      <c r="U7319" s="14"/>
      <c r="V7319" s="14"/>
      <c r="W7319" s="14"/>
      <c r="X7319" s="14"/>
      <c r="Y7319" s="14"/>
      <c r="Z7319" s="14"/>
      <c r="AA7319" s="14"/>
      <c r="AB7319" s="14"/>
      <c r="AC7319" s="14"/>
      <c r="AD7319" s="14"/>
      <c r="AE7319" s="14"/>
      <c r="AT7319" s="257" t="s">
        <v>252</v>
      </c>
      <c r="AU7319" s="257" t="s">
        <v>93</v>
      </c>
      <c r="AV7319" s="14" t="s">
        <v>93</v>
      </c>
      <c r="AW7319" s="14" t="s">
        <v>46</v>
      </c>
      <c r="AX7319" s="14" t="s">
        <v>85</v>
      </c>
      <c r="AY7319" s="257" t="s">
        <v>241</v>
      </c>
    </row>
    <row r="7320" s="14" customFormat="1">
      <c r="A7320" s="14"/>
      <c r="B7320" s="247"/>
      <c r="C7320" s="248"/>
      <c r="D7320" s="238" t="s">
        <v>252</v>
      </c>
      <c r="E7320" s="249" t="s">
        <v>39</v>
      </c>
      <c r="F7320" s="250" t="s">
        <v>3590</v>
      </c>
      <c r="G7320" s="248"/>
      <c r="H7320" s="251">
        <v>8.8000000000000007</v>
      </c>
      <c r="I7320" s="252"/>
      <c r="J7320" s="248"/>
      <c r="K7320" s="248"/>
      <c r="L7320" s="253"/>
      <c r="M7320" s="254"/>
      <c r="N7320" s="255"/>
      <c r="O7320" s="255"/>
      <c r="P7320" s="255"/>
      <c r="Q7320" s="255"/>
      <c r="R7320" s="255"/>
      <c r="S7320" s="255"/>
      <c r="T7320" s="256"/>
      <c r="U7320" s="14"/>
      <c r="V7320" s="14"/>
      <c r="W7320" s="14"/>
      <c r="X7320" s="14"/>
      <c r="Y7320" s="14"/>
      <c r="Z7320" s="14"/>
      <c r="AA7320" s="14"/>
      <c r="AB7320" s="14"/>
      <c r="AC7320" s="14"/>
      <c r="AD7320" s="14"/>
      <c r="AE7320" s="14"/>
      <c r="AT7320" s="257" t="s">
        <v>252</v>
      </c>
      <c r="AU7320" s="257" t="s">
        <v>93</v>
      </c>
      <c r="AV7320" s="14" t="s">
        <v>93</v>
      </c>
      <c r="AW7320" s="14" t="s">
        <v>46</v>
      </c>
      <c r="AX7320" s="14" t="s">
        <v>85</v>
      </c>
      <c r="AY7320" s="257" t="s">
        <v>241</v>
      </c>
    </row>
    <row r="7321" s="14" customFormat="1">
      <c r="A7321" s="14"/>
      <c r="B7321" s="247"/>
      <c r="C7321" s="248"/>
      <c r="D7321" s="238" t="s">
        <v>252</v>
      </c>
      <c r="E7321" s="249" t="s">
        <v>39</v>
      </c>
      <c r="F7321" s="250" t="s">
        <v>3593</v>
      </c>
      <c r="G7321" s="248"/>
      <c r="H7321" s="251">
        <v>1.25</v>
      </c>
      <c r="I7321" s="252"/>
      <c r="J7321" s="248"/>
      <c r="K7321" s="248"/>
      <c r="L7321" s="253"/>
      <c r="M7321" s="254"/>
      <c r="N7321" s="255"/>
      <c r="O7321" s="255"/>
      <c r="P7321" s="255"/>
      <c r="Q7321" s="255"/>
      <c r="R7321" s="255"/>
      <c r="S7321" s="255"/>
      <c r="T7321" s="256"/>
      <c r="U7321" s="14"/>
      <c r="V7321" s="14"/>
      <c r="W7321" s="14"/>
      <c r="X7321" s="14"/>
      <c r="Y7321" s="14"/>
      <c r="Z7321" s="14"/>
      <c r="AA7321" s="14"/>
      <c r="AB7321" s="14"/>
      <c r="AC7321" s="14"/>
      <c r="AD7321" s="14"/>
      <c r="AE7321" s="14"/>
      <c r="AT7321" s="257" t="s">
        <v>252</v>
      </c>
      <c r="AU7321" s="257" t="s">
        <v>93</v>
      </c>
      <c r="AV7321" s="14" t="s">
        <v>93</v>
      </c>
      <c r="AW7321" s="14" t="s">
        <v>46</v>
      </c>
      <c r="AX7321" s="14" t="s">
        <v>85</v>
      </c>
      <c r="AY7321" s="257" t="s">
        <v>241</v>
      </c>
    </row>
    <row r="7322" s="14" customFormat="1">
      <c r="A7322" s="14"/>
      <c r="B7322" s="247"/>
      <c r="C7322" s="248"/>
      <c r="D7322" s="238" t="s">
        <v>252</v>
      </c>
      <c r="E7322" s="249" t="s">
        <v>39</v>
      </c>
      <c r="F7322" s="250" t="s">
        <v>3592</v>
      </c>
      <c r="G7322" s="248"/>
      <c r="H7322" s="251">
        <v>22.129999999999999</v>
      </c>
      <c r="I7322" s="252"/>
      <c r="J7322" s="248"/>
      <c r="K7322" s="248"/>
      <c r="L7322" s="253"/>
      <c r="M7322" s="254"/>
      <c r="N7322" s="255"/>
      <c r="O7322" s="255"/>
      <c r="P7322" s="255"/>
      <c r="Q7322" s="255"/>
      <c r="R7322" s="255"/>
      <c r="S7322" s="255"/>
      <c r="T7322" s="256"/>
      <c r="U7322" s="14"/>
      <c r="V7322" s="14"/>
      <c r="W7322" s="14"/>
      <c r="X7322" s="14"/>
      <c r="Y7322" s="14"/>
      <c r="Z7322" s="14"/>
      <c r="AA7322" s="14"/>
      <c r="AB7322" s="14"/>
      <c r="AC7322" s="14"/>
      <c r="AD7322" s="14"/>
      <c r="AE7322" s="14"/>
      <c r="AT7322" s="257" t="s">
        <v>252</v>
      </c>
      <c r="AU7322" s="257" t="s">
        <v>93</v>
      </c>
      <c r="AV7322" s="14" t="s">
        <v>93</v>
      </c>
      <c r="AW7322" s="14" t="s">
        <v>46</v>
      </c>
      <c r="AX7322" s="14" t="s">
        <v>85</v>
      </c>
      <c r="AY7322" s="257" t="s">
        <v>241</v>
      </c>
    </row>
    <row r="7323" s="14" customFormat="1">
      <c r="A7323" s="14"/>
      <c r="B7323" s="247"/>
      <c r="C7323" s="248"/>
      <c r="D7323" s="238" t="s">
        <v>252</v>
      </c>
      <c r="E7323" s="249" t="s">
        <v>39</v>
      </c>
      <c r="F7323" s="250" t="s">
        <v>3594</v>
      </c>
      <c r="G7323" s="248"/>
      <c r="H7323" s="251">
        <v>8.1300000000000008</v>
      </c>
      <c r="I7323" s="252"/>
      <c r="J7323" s="248"/>
      <c r="K7323" s="248"/>
      <c r="L7323" s="253"/>
      <c r="M7323" s="254"/>
      <c r="N7323" s="255"/>
      <c r="O7323" s="255"/>
      <c r="P7323" s="255"/>
      <c r="Q7323" s="255"/>
      <c r="R7323" s="255"/>
      <c r="S7323" s="255"/>
      <c r="T7323" s="256"/>
      <c r="U7323" s="14"/>
      <c r="V7323" s="14"/>
      <c r="W7323" s="14"/>
      <c r="X7323" s="14"/>
      <c r="Y7323" s="14"/>
      <c r="Z7323" s="14"/>
      <c r="AA7323" s="14"/>
      <c r="AB7323" s="14"/>
      <c r="AC7323" s="14"/>
      <c r="AD7323" s="14"/>
      <c r="AE7323" s="14"/>
      <c r="AT7323" s="257" t="s">
        <v>252</v>
      </c>
      <c r="AU7323" s="257" t="s">
        <v>93</v>
      </c>
      <c r="AV7323" s="14" t="s">
        <v>93</v>
      </c>
      <c r="AW7323" s="14" t="s">
        <v>46</v>
      </c>
      <c r="AX7323" s="14" t="s">
        <v>85</v>
      </c>
      <c r="AY7323" s="257" t="s">
        <v>241</v>
      </c>
    </row>
    <row r="7324" s="14" customFormat="1">
      <c r="A7324" s="14"/>
      <c r="B7324" s="247"/>
      <c r="C7324" s="248"/>
      <c r="D7324" s="238" t="s">
        <v>252</v>
      </c>
      <c r="E7324" s="249" t="s">
        <v>39</v>
      </c>
      <c r="F7324" s="250" t="s">
        <v>3595</v>
      </c>
      <c r="G7324" s="248"/>
      <c r="H7324" s="251">
        <v>3.2200000000000002</v>
      </c>
      <c r="I7324" s="252"/>
      <c r="J7324" s="248"/>
      <c r="K7324" s="248"/>
      <c r="L7324" s="253"/>
      <c r="M7324" s="254"/>
      <c r="N7324" s="255"/>
      <c r="O7324" s="255"/>
      <c r="P7324" s="255"/>
      <c r="Q7324" s="255"/>
      <c r="R7324" s="255"/>
      <c r="S7324" s="255"/>
      <c r="T7324" s="256"/>
      <c r="U7324" s="14"/>
      <c r="V7324" s="14"/>
      <c r="W7324" s="14"/>
      <c r="X7324" s="14"/>
      <c r="Y7324" s="14"/>
      <c r="Z7324" s="14"/>
      <c r="AA7324" s="14"/>
      <c r="AB7324" s="14"/>
      <c r="AC7324" s="14"/>
      <c r="AD7324" s="14"/>
      <c r="AE7324" s="14"/>
      <c r="AT7324" s="257" t="s">
        <v>252</v>
      </c>
      <c r="AU7324" s="257" t="s">
        <v>93</v>
      </c>
      <c r="AV7324" s="14" t="s">
        <v>93</v>
      </c>
      <c r="AW7324" s="14" t="s">
        <v>46</v>
      </c>
      <c r="AX7324" s="14" t="s">
        <v>85</v>
      </c>
      <c r="AY7324" s="257" t="s">
        <v>241</v>
      </c>
    </row>
    <row r="7325" s="16" customFormat="1">
      <c r="A7325" s="16"/>
      <c r="B7325" s="269"/>
      <c r="C7325" s="270"/>
      <c r="D7325" s="238" t="s">
        <v>252</v>
      </c>
      <c r="E7325" s="271" t="s">
        <v>39</v>
      </c>
      <c r="F7325" s="272" t="s">
        <v>295</v>
      </c>
      <c r="G7325" s="270"/>
      <c r="H7325" s="273">
        <v>205.56</v>
      </c>
      <c r="I7325" s="274"/>
      <c r="J7325" s="270"/>
      <c r="K7325" s="270"/>
      <c r="L7325" s="275"/>
      <c r="M7325" s="276"/>
      <c r="N7325" s="277"/>
      <c r="O7325" s="277"/>
      <c r="P7325" s="277"/>
      <c r="Q7325" s="277"/>
      <c r="R7325" s="277"/>
      <c r="S7325" s="277"/>
      <c r="T7325" s="278"/>
      <c r="U7325" s="16"/>
      <c r="V7325" s="16"/>
      <c r="W7325" s="16"/>
      <c r="X7325" s="16"/>
      <c r="Y7325" s="16"/>
      <c r="Z7325" s="16"/>
      <c r="AA7325" s="16"/>
      <c r="AB7325" s="16"/>
      <c r="AC7325" s="16"/>
      <c r="AD7325" s="16"/>
      <c r="AE7325" s="16"/>
      <c r="AT7325" s="279" t="s">
        <v>252</v>
      </c>
      <c r="AU7325" s="279" t="s">
        <v>93</v>
      </c>
      <c r="AV7325" s="16" t="s">
        <v>113</v>
      </c>
      <c r="AW7325" s="16" t="s">
        <v>46</v>
      </c>
      <c r="AX7325" s="16" t="s">
        <v>85</v>
      </c>
      <c r="AY7325" s="279" t="s">
        <v>241</v>
      </c>
    </row>
    <row r="7326" s="15" customFormat="1">
      <c r="A7326" s="15"/>
      <c r="B7326" s="258"/>
      <c r="C7326" s="259"/>
      <c r="D7326" s="238" t="s">
        <v>252</v>
      </c>
      <c r="E7326" s="260" t="s">
        <v>39</v>
      </c>
      <c r="F7326" s="261" t="s">
        <v>274</v>
      </c>
      <c r="G7326" s="259"/>
      <c r="H7326" s="262">
        <v>983.79399999999998</v>
      </c>
      <c r="I7326" s="263"/>
      <c r="J7326" s="259"/>
      <c r="K7326" s="259"/>
      <c r="L7326" s="264"/>
      <c r="M7326" s="265"/>
      <c r="N7326" s="266"/>
      <c r="O7326" s="266"/>
      <c r="P7326" s="266"/>
      <c r="Q7326" s="266"/>
      <c r="R7326" s="266"/>
      <c r="S7326" s="266"/>
      <c r="T7326" s="267"/>
      <c r="U7326" s="15"/>
      <c r="V7326" s="15"/>
      <c r="W7326" s="15"/>
      <c r="X7326" s="15"/>
      <c r="Y7326" s="15"/>
      <c r="Z7326" s="15"/>
      <c r="AA7326" s="15"/>
      <c r="AB7326" s="15"/>
      <c r="AC7326" s="15"/>
      <c r="AD7326" s="15"/>
      <c r="AE7326" s="15"/>
      <c r="AT7326" s="268" t="s">
        <v>252</v>
      </c>
      <c r="AU7326" s="268" t="s">
        <v>93</v>
      </c>
      <c r="AV7326" s="15" t="s">
        <v>248</v>
      </c>
      <c r="AW7326" s="15" t="s">
        <v>46</v>
      </c>
      <c r="AX7326" s="15" t="s">
        <v>23</v>
      </c>
      <c r="AY7326" s="268" t="s">
        <v>241</v>
      </c>
    </row>
    <row r="7327" s="2" customFormat="1" ht="16.5" customHeight="1">
      <c r="A7327" s="42"/>
      <c r="B7327" s="43"/>
      <c r="C7327" s="280" t="s">
        <v>5109</v>
      </c>
      <c r="D7327" s="280" t="s">
        <v>463</v>
      </c>
      <c r="E7327" s="281" t="s">
        <v>6817</v>
      </c>
      <c r="F7327" s="282" t="s">
        <v>6818</v>
      </c>
      <c r="G7327" s="283" t="s">
        <v>145</v>
      </c>
      <c r="H7327" s="284">
        <v>1082.173</v>
      </c>
      <c r="I7327" s="285"/>
      <c r="J7327" s="286">
        <f>ROUND(I7327*H7327,2)</f>
        <v>0</v>
      </c>
      <c r="K7327" s="282" t="s">
        <v>247</v>
      </c>
      <c r="L7327" s="287"/>
      <c r="M7327" s="288" t="s">
        <v>39</v>
      </c>
      <c r="N7327" s="289" t="s">
        <v>56</v>
      </c>
      <c r="O7327" s="88"/>
      <c r="P7327" s="227">
        <f>O7327*H7327</f>
        <v>0</v>
      </c>
      <c r="Q7327" s="227">
        <v>0.021999999999999999</v>
      </c>
      <c r="R7327" s="227">
        <f>Q7327*H7327</f>
        <v>23.807805999999999</v>
      </c>
      <c r="S7327" s="227">
        <v>0</v>
      </c>
      <c r="T7327" s="228">
        <f>S7327*H7327</f>
        <v>0</v>
      </c>
      <c r="U7327" s="42"/>
      <c r="V7327" s="42"/>
      <c r="W7327" s="42"/>
      <c r="X7327" s="42"/>
      <c r="Y7327" s="42"/>
      <c r="Z7327" s="42"/>
      <c r="AA7327" s="42"/>
      <c r="AB7327" s="42"/>
      <c r="AC7327" s="42"/>
      <c r="AD7327" s="42"/>
      <c r="AE7327" s="42"/>
      <c r="AR7327" s="229" t="s">
        <v>660</v>
      </c>
      <c r="AT7327" s="229" t="s">
        <v>463</v>
      </c>
      <c r="AU7327" s="229" t="s">
        <v>93</v>
      </c>
      <c r="AY7327" s="20" t="s">
        <v>241</v>
      </c>
      <c r="BE7327" s="230">
        <f>IF(N7327="základní",J7327,0)</f>
        <v>0</v>
      </c>
      <c r="BF7327" s="230">
        <f>IF(N7327="snížená",J7327,0)</f>
        <v>0</v>
      </c>
      <c r="BG7327" s="230">
        <f>IF(N7327="zákl. přenesená",J7327,0)</f>
        <v>0</v>
      </c>
      <c r="BH7327" s="230">
        <f>IF(N7327="sníž. přenesená",J7327,0)</f>
        <v>0</v>
      </c>
      <c r="BI7327" s="230">
        <f>IF(N7327="nulová",J7327,0)</f>
        <v>0</v>
      </c>
      <c r="BJ7327" s="20" t="s">
        <v>23</v>
      </c>
      <c r="BK7327" s="230">
        <f>ROUND(I7327*H7327,2)</f>
        <v>0</v>
      </c>
      <c r="BL7327" s="20" t="s">
        <v>462</v>
      </c>
      <c r="BM7327" s="229" t="s">
        <v>6819</v>
      </c>
    </row>
    <row r="7328" s="2" customFormat="1">
      <c r="A7328" s="42"/>
      <c r="B7328" s="43"/>
      <c r="C7328" s="44"/>
      <c r="D7328" s="238" t="s">
        <v>3418</v>
      </c>
      <c r="E7328" s="44"/>
      <c r="F7328" s="290" t="s">
        <v>6820</v>
      </c>
      <c r="G7328" s="44"/>
      <c r="H7328" s="44"/>
      <c r="I7328" s="233"/>
      <c r="J7328" s="44"/>
      <c r="K7328" s="44"/>
      <c r="L7328" s="48"/>
      <c r="M7328" s="234"/>
      <c r="N7328" s="235"/>
      <c r="O7328" s="88"/>
      <c r="P7328" s="88"/>
      <c r="Q7328" s="88"/>
      <c r="R7328" s="88"/>
      <c r="S7328" s="88"/>
      <c r="T7328" s="89"/>
      <c r="U7328" s="42"/>
      <c r="V7328" s="42"/>
      <c r="W7328" s="42"/>
      <c r="X7328" s="42"/>
      <c r="Y7328" s="42"/>
      <c r="Z7328" s="42"/>
      <c r="AA7328" s="42"/>
      <c r="AB7328" s="42"/>
      <c r="AC7328" s="42"/>
      <c r="AD7328" s="42"/>
      <c r="AE7328" s="42"/>
      <c r="AT7328" s="20" t="s">
        <v>3418</v>
      </c>
      <c r="AU7328" s="20" t="s">
        <v>93</v>
      </c>
    </row>
    <row r="7329" s="14" customFormat="1">
      <c r="A7329" s="14"/>
      <c r="B7329" s="247"/>
      <c r="C7329" s="248"/>
      <c r="D7329" s="238" t="s">
        <v>252</v>
      </c>
      <c r="E7329" s="248"/>
      <c r="F7329" s="250" t="s">
        <v>6821</v>
      </c>
      <c r="G7329" s="248"/>
      <c r="H7329" s="251">
        <v>1082.173</v>
      </c>
      <c r="I7329" s="252"/>
      <c r="J7329" s="248"/>
      <c r="K7329" s="248"/>
      <c r="L7329" s="253"/>
      <c r="M7329" s="254"/>
      <c r="N7329" s="255"/>
      <c r="O7329" s="255"/>
      <c r="P7329" s="255"/>
      <c r="Q7329" s="255"/>
      <c r="R7329" s="255"/>
      <c r="S7329" s="255"/>
      <c r="T7329" s="256"/>
      <c r="U7329" s="14"/>
      <c r="V7329" s="14"/>
      <c r="W7329" s="14"/>
      <c r="X7329" s="14"/>
      <c r="Y7329" s="14"/>
      <c r="Z7329" s="14"/>
      <c r="AA7329" s="14"/>
      <c r="AB7329" s="14"/>
      <c r="AC7329" s="14"/>
      <c r="AD7329" s="14"/>
      <c r="AE7329" s="14"/>
      <c r="AT7329" s="257" t="s">
        <v>252</v>
      </c>
      <c r="AU7329" s="257" t="s">
        <v>93</v>
      </c>
      <c r="AV7329" s="14" t="s">
        <v>93</v>
      </c>
      <c r="AW7329" s="14" t="s">
        <v>4</v>
      </c>
      <c r="AX7329" s="14" t="s">
        <v>23</v>
      </c>
      <c r="AY7329" s="257" t="s">
        <v>241</v>
      </c>
    </row>
    <row r="7330" s="2" customFormat="1" ht="24.15" customHeight="1">
      <c r="A7330" s="42"/>
      <c r="B7330" s="43"/>
      <c r="C7330" s="218" t="s">
        <v>5399</v>
      </c>
      <c r="D7330" s="218" t="s">
        <v>243</v>
      </c>
      <c r="E7330" s="219" t="s">
        <v>6822</v>
      </c>
      <c r="F7330" s="220" t="s">
        <v>6823</v>
      </c>
      <c r="G7330" s="221" t="s">
        <v>145</v>
      </c>
      <c r="H7330" s="222">
        <v>32.695999999999998</v>
      </c>
      <c r="I7330" s="223"/>
      <c r="J7330" s="224">
        <f>ROUND(I7330*H7330,2)</f>
        <v>0</v>
      </c>
      <c r="K7330" s="220" t="s">
        <v>247</v>
      </c>
      <c r="L7330" s="48"/>
      <c r="M7330" s="225" t="s">
        <v>39</v>
      </c>
      <c r="N7330" s="226" t="s">
        <v>56</v>
      </c>
      <c r="O7330" s="88"/>
      <c r="P7330" s="227">
        <f>O7330*H7330</f>
        <v>0</v>
      </c>
      <c r="Q7330" s="227">
        <v>0.0060000000000000001</v>
      </c>
      <c r="R7330" s="227">
        <f>Q7330*H7330</f>
        <v>0.19617599999999999</v>
      </c>
      <c r="S7330" s="227">
        <v>0</v>
      </c>
      <c r="T7330" s="228">
        <f>S7330*H7330</f>
        <v>0</v>
      </c>
      <c r="U7330" s="42"/>
      <c r="V7330" s="42"/>
      <c r="W7330" s="42"/>
      <c r="X7330" s="42"/>
      <c r="Y7330" s="42"/>
      <c r="Z7330" s="42"/>
      <c r="AA7330" s="42"/>
      <c r="AB7330" s="42"/>
      <c r="AC7330" s="42"/>
      <c r="AD7330" s="42"/>
      <c r="AE7330" s="42"/>
      <c r="AR7330" s="229" t="s">
        <v>462</v>
      </c>
      <c r="AT7330" s="229" t="s">
        <v>243</v>
      </c>
      <c r="AU7330" s="229" t="s">
        <v>93</v>
      </c>
      <c r="AY7330" s="20" t="s">
        <v>241</v>
      </c>
      <c r="BE7330" s="230">
        <f>IF(N7330="základní",J7330,0)</f>
        <v>0</v>
      </c>
      <c r="BF7330" s="230">
        <f>IF(N7330="snížená",J7330,0)</f>
        <v>0</v>
      </c>
      <c r="BG7330" s="230">
        <f>IF(N7330="zákl. přenesená",J7330,0)</f>
        <v>0</v>
      </c>
      <c r="BH7330" s="230">
        <f>IF(N7330="sníž. přenesená",J7330,0)</f>
        <v>0</v>
      </c>
      <c r="BI7330" s="230">
        <f>IF(N7330="nulová",J7330,0)</f>
        <v>0</v>
      </c>
      <c r="BJ7330" s="20" t="s">
        <v>23</v>
      </c>
      <c r="BK7330" s="230">
        <f>ROUND(I7330*H7330,2)</f>
        <v>0</v>
      </c>
      <c r="BL7330" s="20" t="s">
        <v>462</v>
      </c>
      <c r="BM7330" s="229" t="s">
        <v>6824</v>
      </c>
    </row>
    <row r="7331" s="2" customFormat="1">
      <c r="A7331" s="42"/>
      <c r="B7331" s="43"/>
      <c r="C7331" s="44"/>
      <c r="D7331" s="231" t="s">
        <v>250</v>
      </c>
      <c r="E7331" s="44"/>
      <c r="F7331" s="232" t="s">
        <v>6825</v>
      </c>
      <c r="G7331" s="44"/>
      <c r="H7331" s="44"/>
      <c r="I7331" s="233"/>
      <c r="J7331" s="44"/>
      <c r="K7331" s="44"/>
      <c r="L7331" s="48"/>
      <c r="M7331" s="234"/>
      <c r="N7331" s="235"/>
      <c r="O7331" s="88"/>
      <c r="P7331" s="88"/>
      <c r="Q7331" s="88"/>
      <c r="R7331" s="88"/>
      <c r="S7331" s="88"/>
      <c r="T7331" s="89"/>
      <c r="U7331" s="42"/>
      <c r="V7331" s="42"/>
      <c r="W7331" s="42"/>
      <c r="X7331" s="42"/>
      <c r="Y7331" s="42"/>
      <c r="Z7331" s="42"/>
      <c r="AA7331" s="42"/>
      <c r="AB7331" s="42"/>
      <c r="AC7331" s="42"/>
      <c r="AD7331" s="42"/>
      <c r="AE7331" s="42"/>
      <c r="AT7331" s="20" t="s">
        <v>250</v>
      </c>
      <c r="AU7331" s="20" t="s">
        <v>93</v>
      </c>
    </row>
    <row r="7332" s="13" customFormat="1">
      <c r="A7332" s="13"/>
      <c r="B7332" s="236"/>
      <c r="C7332" s="237"/>
      <c r="D7332" s="238" t="s">
        <v>252</v>
      </c>
      <c r="E7332" s="239" t="s">
        <v>39</v>
      </c>
      <c r="F7332" s="240" t="s">
        <v>6255</v>
      </c>
      <c r="G7332" s="237"/>
      <c r="H7332" s="239" t="s">
        <v>39</v>
      </c>
      <c r="I7332" s="241"/>
      <c r="J7332" s="237"/>
      <c r="K7332" s="237"/>
      <c r="L7332" s="242"/>
      <c r="M7332" s="243"/>
      <c r="N7332" s="244"/>
      <c r="O7332" s="244"/>
      <c r="P7332" s="244"/>
      <c r="Q7332" s="244"/>
      <c r="R7332" s="244"/>
      <c r="S7332" s="244"/>
      <c r="T7332" s="245"/>
      <c r="U7332" s="13"/>
      <c r="V7332" s="13"/>
      <c r="W7332" s="13"/>
      <c r="X7332" s="13"/>
      <c r="Y7332" s="13"/>
      <c r="Z7332" s="13"/>
      <c r="AA7332" s="13"/>
      <c r="AB7332" s="13"/>
      <c r="AC7332" s="13"/>
      <c r="AD7332" s="13"/>
      <c r="AE7332" s="13"/>
      <c r="AT7332" s="246" t="s">
        <v>252</v>
      </c>
      <c r="AU7332" s="246" t="s">
        <v>93</v>
      </c>
      <c r="AV7332" s="13" t="s">
        <v>23</v>
      </c>
      <c r="AW7332" s="13" t="s">
        <v>46</v>
      </c>
      <c r="AX7332" s="13" t="s">
        <v>85</v>
      </c>
      <c r="AY7332" s="246" t="s">
        <v>241</v>
      </c>
    </row>
    <row r="7333" s="13" customFormat="1">
      <c r="A7333" s="13"/>
      <c r="B7333" s="236"/>
      <c r="C7333" s="237"/>
      <c r="D7333" s="238" t="s">
        <v>252</v>
      </c>
      <c r="E7333" s="239" t="s">
        <v>39</v>
      </c>
      <c r="F7333" s="240" t="s">
        <v>1011</v>
      </c>
      <c r="G7333" s="237"/>
      <c r="H7333" s="239" t="s">
        <v>39</v>
      </c>
      <c r="I7333" s="241"/>
      <c r="J7333" s="237"/>
      <c r="K7333" s="237"/>
      <c r="L7333" s="242"/>
      <c r="M7333" s="243"/>
      <c r="N7333" s="244"/>
      <c r="O7333" s="244"/>
      <c r="P7333" s="244"/>
      <c r="Q7333" s="244"/>
      <c r="R7333" s="244"/>
      <c r="S7333" s="244"/>
      <c r="T7333" s="245"/>
      <c r="U7333" s="13"/>
      <c r="V7333" s="13"/>
      <c r="W7333" s="13"/>
      <c r="X7333" s="13"/>
      <c r="Y7333" s="13"/>
      <c r="Z7333" s="13"/>
      <c r="AA7333" s="13"/>
      <c r="AB7333" s="13"/>
      <c r="AC7333" s="13"/>
      <c r="AD7333" s="13"/>
      <c r="AE7333" s="13"/>
      <c r="AT7333" s="246" t="s">
        <v>252</v>
      </c>
      <c r="AU7333" s="246" t="s">
        <v>93</v>
      </c>
      <c r="AV7333" s="13" t="s">
        <v>23</v>
      </c>
      <c r="AW7333" s="13" t="s">
        <v>46</v>
      </c>
      <c r="AX7333" s="13" t="s">
        <v>85</v>
      </c>
      <c r="AY7333" s="246" t="s">
        <v>241</v>
      </c>
    </row>
    <row r="7334" s="13" customFormat="1">
      <c r="A7334" s="13"/>
      <c r="B7334" s="236"/>
      <c r="C7334" s="237"/>
      <c r="D7334" s="238" t="s">
        <v>252</v>
      </c>
      <c r="E7334" s="239" t="s">
        <v>39</v>
      </c>
      <c r="F7334" s="240" t="s">
        <v>6826</v>
      </c>
      <c r="G7334" s="237"/>
      <c r="H7334" s="239" t="s">
        <v>39</v>
      </c>
      <c r="I7334" s="241"/>
      <c r="J7334" s="237"/>
      <c r="K7334" s="237"/>
      <c r="L7334" s="242"/>
      <c r="M7334" s="243"/>
      <c r="N7334" s="244"/>
      <c r="O7334" s="244"/>
      <c r="P7334" s="244"/>
      <c r="Q7334" s="244"/>
      <c r="R7334" s="244"/>
      <c r="S7334" s="244"/>
      <c r="T7334" s="245"/>
      <c r="U7334" s="13"/>
      <c r="V7334" s="13"/>
      <c r="W7334" s="13"/>
      <c r="X7334" s="13"/>
      <c r="Y7334" s="13"/>
      <c r="Z7334" s="13"/>
      <c r="AA7334" s="13"/>
      <c r="AB7334" s="13"/>
      <c r="AC7334" s="13"/>
      <c r="AD7334" s="13"/>
      <c r="AE7334" s="13"/>
      <c r="AT7334" s="246" t="s">
        <v>252</v>
      </c>
      <c r="AU7334" s="246" t="s">
        <v>93</v>
      </c>
      <c r="AV7334" s="13" t="s">
        <v>23</v>
      </c>
      <c r="AW7334" s="13" t="s">
        <v>46</v>
      </c>
      <c r="AX7334" s="13" t="s">
        <v>85</v>
      </c>
      <c r="AY7334" s="246" t="s">
        <v>241</v>
      </c>
    </row>
    <row r="7335" s="14" customFormat="1">
      <c r="A7335" s="14"/>
      <c r="B7335" s="247"/>
      <c r="C7335" s="248"/>
      <c r="D7335" s="238" t="s">
        <v>252</v>
      </c>
      <c r="E7335" s="249" t="s">
        <v>39</v>
      </c>
      <c r="F7335" s="250" t="s">
        <v>6827</v>
      </c>
      <c r="G7335" s="248"/>
      <c r="H7335" s="251">
        <v>9.2159999999999993</v>
      </c>
      <c r="I7335" s="252"/>
      <c r="J7335" s="248"/>
      <c r="K7335" s="248"/>
      <c r="L7335" s="253"/>
      <c r="M7335" s="254"/>
      <c r="N7335" s="255"/>
      <c r="O7335" s="255"/>
      <c r="P7335" s="255"/>
      <c r="Q7335" s="255"/>
      <c r="R7335" s="255"/>
      <c r="S7335" s="255"/>
      <c r="T7335" s="256"/>
      <c r="U7335" s="14"/>
      <c r="V7335" s="14"/>
      <c r="W7335" s="14"/>
      <c r="X7335" s="14"/>
      <c r="Y7335" s="14"/>
      <c r="Z7335" s="14"/>
      <c r="AA7335" s="14"/>
      <c r="AB7335" s="14"/>
      <c r="AC7335" s="14"/>
      <c r="AD7335" s="14"/>
      <c r="AE7335" s="14"/>
      <c r="AT7335" s="257" t="s">
        <v>252</v>
      </c>
      <c r="AU7335" s="257" t="s">
        <v>93</v>
      </c>
      <c r="AV7335" s="14" t="s">
        <v>93</v>
      </c>
      <c r="AW7335" s="14" t="s">
        <v>46</v>
      </c>
      <c r="AX7335" s="14" t="s">
        <v>85</v>
      </c>
      <c r="AY7335" s="257" t="s">
        <v>241</v>
      </c>
    </row>
    <row r="7336" s="13" customFormat="1">
      <c r="A7336" s="13"/>
      <c r="B7336" s="236"/>
      <c r="C7336" s="237"/>
      <c r="D7336" s="238" t="s">
        <v>252</v>
      </c>
      <c r="E7336" s="239" t="s">
        <v>39</v>
      </c>
      <c r="F7336" s="240" t="s">
        <v>6828</v>
      </c>
      <c r="G7336" s="237"/>
      <c r="H7336" s="239" t="s">
        <v>39</v>
      </c>
      <c r="I7336" s="241"/>
      <c r="J7336" s="237"/>
      <c r="K7336" s="237"/>
      <c r="L7336" s="242"/>
      <c r="M7336" s="243"/>
      <c r="N7336" s="244"/>
      <c r="O7336" s="244"/>
      <c r="P7336" s="244"/>
      <c r="Q7336" s="244"/>
      <c r="R7336" s="244"/>
      <c r="S7336" s="244"/>
      <c r="T7336" s="245"/>
      <c r="U7336" s="13"/>
      <c r="V7336" s="13"/>
      <c r="W7336" s="13"/>
      <c r="X7336" s="13"/>
      <c r="Y7336" s="13"/>
      <c r="Z7336" s="13"/>
      <c r="AA7336" s="13"/>
      <c r="AB7336" s="13"/>
      <c r="AC7336" s="13"/>
      <c r="AD7336" s="13"/>
      <c r="AE7336" s="13"/>
      <c r="AT7336" s="246" t="s">
        <v>252</v>
      </c>
      <c r="AU7336" s="246" t="s">
        <v>93</v>
      </c>
      <c r="AV7336" s="13" t="s">
        <v>23</v>
      </c>
      <c r="AW7336" s="13" t="s">
        <v>46</v>
      </c>
      <c r="AX7336" s="13" t="s">
        <v>85</v>
      </c>
      <c r="AY7336" s="246" t="s">
        <v>241</v>
      </c>
    </row>
    <row r="7337" s="14" customFormat="1">
      <c r="A7337" s="14"/>
      <c r="B7337" s="247"/>
      <c r="C7337" s="248"/>
      <c r="D7337" s="238" t="s">
        <v>252</v>
      </c>
      <c r="E7337" s="249" t="s">
        <v>39</v>
      </c>
      <c r="F7337" s="250" t="s">
        <v>6829</v>
      </c>
      <c r="G7337" s="248"/>
      <c r="H7337" s="251">
        <v>23.48</v>
      </c>
      <c r="I7337" s="252"/>
      <c r="J7337" s="248"/>
      <c r="K7337" s="248"/>
      <c r="L7337" s="253"/>
      <c r="M7337" s="254"/>
      <c r="N7337" s="255"/>
      <c r="O7337" s="255"/>
      <c r="P7337" s="255"/>
      <c r="Q7337" s="255"/>
      <c r="R7337" s="255"/>
      <c r="S7337" s="255"/>
      <c r="T7337" s="256"/>
      <c r="U7337" s="14"/>
      <c r="V7337" s="14"/>
      <c r="W7337" s="14"/>
      <c r="X7337" s="14"/>
      <c r="Y7337" s="14"/>
      <c r="Z7337" s="14"/>
      <c r="AA7337" s="14"/>
      <c r="AB7337" s="14"/>
      <c r="AC7337" s="14"/>
      <c r="AD7337" s="14"/>
      <c r="AE7337" s="14"/>
      <c r="AT7337" s="257" t="s">
        <v>252</v>
      </c>
      <c r="AU7337" s="257" t="s">
        <v>93</v>
      </c>
      <c r="AV7337" s="14" t="s">
        <v>93</v>
      </c>
      <c r="AW7337" s="14" t="s">
        <v>46</v>
      </c>
      <c r="AX7337" s="14" t="s">
        <v>85</v>
      </c>
      <c r="AY7337" s="257" t="s">
        <v>241</v>
      </c>
    </row>
    <row r="7338" s="15" customFormat="1">
      <c r="A7338" s="15"/>
      <c r="B7338" s="258"/>
      <c r="C7338" s="259"/>
      <c r="D7338" s="238" t="s">
        <v>252</v>
      </c>
      <c r="E7338" s="260" t="s">
        <v>39</v>
      </c>
      <c r="F7338" s="261" t="s">
        <v>274</v>
      </c>
      <c r="G7338" s="259"/>
      <c r="H7338" s="262">
        <v>32.695999999999998</v>
      </c>
      <c r="I7338" s="263"/>
      <c r="J7338" s="259"/>
      <c r="K7338" s="259"/>
      <c r="L7338" s="264"/>
      <c r="M7338" s="265"/>
      <c r="N7338" s="266"/>
      <c r="O7338" s="266"/>
      <c r="P7338" s="266"/>
      <c r="Q7338" s="266"/>
      <c r="R7338" s="266"/>
      <c r="S7338" s="266"/>
      <c r="T7338" s="267"/>
      <c r="U7338" s="15"/>
      <c r="V7338" s="15"/>
      <c r="W7338" s="15"/>
      <c r="X7338" s="15"/>
      <c r="Y7338" s="15"/>
      <c r="Z7338" s="15"/>
      <c r="AA7338" s="15"/>
      <c r="AB7338" s="15"/>
      <c r="AC7338" s="15"/>
      <c r="AD7338" s="15"/>
      <c r="AE7338" s="15"/>
      <c r="AT7338" s="268" t="s">
        <v>252</v>
      </c>
      <c r="AU7338" s="268" t="s">
        <v>93</v>
      </c>
      <c r="AV7338" s="15" t="s">
        <v>248</v>
      </c>
      <c r="AW7338" s="15" t="s">
        <v>46</v>
      </c>
      <c r="AX7338" s="15" t="s">
        <v>23</v>
      </c>
      <c r="AY7338" s="268" t="s">
        <v>241</v>
      </c>
    </row>
    <row r="7339" s="2" customFormat="1" ht="21.75" customHeight="1">
      <c r="A7339" s="42"/>
      <c r="B7339" s="43"/>
      <c r="C7339" s="280" t="s">
        <v>5650</v>
      </c>
      <c r="D7339" s="280" t="s">
        <v>463</v>
      </c>
      <c r="E7339" s="281" t="s">
        <v>6733</v>
      </c>
      <c r="F7339" s="282" t="s">
        <v>6734</v>
      </c>
      <c r="G7339" s="283" t="s">
        <v>145</v>
      </c>
      <c r="H7339" s="284">
        <v>10.138</v>
      </c>
      <c r="I7339" s="285"/>
      <c r="J7339" s="286">
        <f>ROUND(I7339*H7339,2)</f>
        <v>0</v>
      </c>
      <c r="K7339" s="282" t="s">
        <v>247</v>
      </c>
      <c r="L7339" s="287"/>
      <c r="M7339" s="288" t="s">
        <v>39</v>
      </c>
      <c r="N7339" s="289" t="s">
        <v>56</v>
      </c>
      <c r="O7339" s="88"/>
      <c r="P7339" s="227">
        <f>O7339*H7339</f>
        <v>0</v>
      </c>
      <c r="Q7339" s="227">
        <v>0.021999999999999999</v>
      </c>
      <c r="R7339" s="227">
        <f>Q7339*H7339</f>
        <v>0.22303599999999998</v>
      </c>
      <c r="S7339" s="227">
        <v>0</v>
      </c>
      <c r="T7339" s="228">
        <f>S7339*H7339</f>
        <v>0</v>
      </c>
      <c r="U7339" s="42"/>
      <c r="V7339" s="42"/>
      <c r="W7339" s="42"/>
      <c r="X7339" s="42"/>
      <c r="Y7339" s="42"/>
      <c r="Z7339" s="42"/>
      <c r="AA7339" s="42"/>
      <c r="AB7339" s="42"/>
      <c r="AC7339" s="42"/>
      <c r="AD7339" s="42"/>
      <c r="AE7339" s="42"/>
      <c r="AR7339" s="229" t="s">
        <v>660</v>
      </c>
      <c r="AT7339" s="229" t="s">
        <v>463</v>
      </c>
      <c r="AU7339" s="229" t="s">
        <v>93</v>
      </c>
      <c r="AY7339" s="20" t="s">
        <v>241</v>
      </c>
      <c r="BE7339" s="230">
        <f>IF(N7339="základní",J7339,0)</f>
        <v>0</v>
      </c>
      <c r="BF7339" s="230">
        <f>IF(N7339="snížená",J7339,0)</f>
        <v>0</v>
      </c>
      <c r="BG7339" s="230">
        <f>IF(N7339="zákl. přenesená",J7339,0)</f>
        <v>0</v>
      </c>
      <c r="BH7339" s="230">
        <f>IF(N7339="sníž. přenesená",J7339,0)</f>
        <v>0</v>
      </c>
      <c r="BI7339" s="230">
        <f>IF(N7339="nulová",J7339,0)</f>
        <v>0</v>
      </c>
      <c r="BJ7339" s="20" t="s">
        <v>23</v>
      </c>
      <c r="BK7339" s="230">
        <f>ROUND(I7339*H7339,2)</f>
        <v>0</v>
      </c>
      <c r="BL7339" s="20" t="s">
        <v>462</v>
      </c>
      <c r="BM7339" s="229" t="s">
        <v>6830</v>
      </c>
    </row>
    <row r="7340" s="2" customFormat="1">
      <c r="A7340" s="42"/>
      <c r="B7340" s="43"/>
      <c r="C7340" s="44"/>
      <c r="D7340" s="238" t="s">
        <v>3418</v>
      </c>
      <c r="E7340" s="44"/>
      <c r="F7340" s="290" t="s">
        <v>6729</v>
      </c>
      <c r="G7340" s="44"/>
      <c r="H7340" s="44"/>
      <c r="I7340" s="233"/>
      <c r="J7340" s="44"/>
      <c r="K7340" s="44"/>
      <c r="L7340" s="48"/>
      <c r="M7340" s="234"/>
      <c r="N7340" s="235"/>
      <c r="O7340" s="88"/>
      <c r="P7340" s="88"/>
      <c r="Q7340" s="88"/>
      <c r="R7340" s="88"/>
      <c r="S7340" s="88"/>
      <c r="T7340" s="89"/>
      <c r="U7340" s="42"/>
      <c r="V7340" s="42"/>
      <c r="W7340" s="42"/>
      <c r="X7340" s="42"/>
      <c r="Y7340" s="42"/>
      <c r="Z7340" s="42"/>
      <c r="AA7340" s="42"/>
      <c r="AB7340" s="42"/>
      <c r="AC7340" s="42"/>
      <c r="AD7340" s="42"/>
      <c r="AE7340" s="42"/>
      <c r="AT7340" s="20" t="s">
        <v>3418</v>
      </c>
      <c r="AU7340" s="20" t="s">
        <v>93</v>
      </c>
    </row>
    <row r="7341" s="13" customFormat="1">
      <c r="A7341" s="13"/>
      <c r="B7341" s="236"/>
      <c r="C7341" s="237"/>
      <c r="D7341" s="238" t="s">
        <v>252</v>
      </c>
      <c r="E7341" s="239" t="s">
        <v>39</v>
      </c>
      <c r="F7341" s="240" t="s">
        <v>6831</v>
      </c>
      <c r="G7341" s="237"/>
      <c r="H7341" s="239" t="s">
        <v>39</v>
      </c>
      <c r="I7341" s="241"/>
      <c r="J7341" s="237"/>
      <c r="K7341" s="237"/>
      <c r="L7341" s="242"/>
      <c r="M7341" s="243"/>
      <c r="N7341" s="244"/>
      <c r="O7341" s="244"/>
      <c r="P7341" s="244"/>
      <c r="Q7341" s="244"/>
      <c r="R7341" s="244"/>
      <c r="S7341" s="244"/>
      <c r="T7341" s="245"/>
      <c r="U7341" s="13"/>
      <c r="V7341" s="13"/>
      <c r="W7341" s="13"/>
      <c r="X7341" s="13"/>
      <c r="Y7341" s="13"/>
      <c r="Z7341" s="13"/>
      <c r="AA7341" s="13"/>
      <c r="AB7341" s="13"/>
      <c r="AC7341" s="13"/>
      <c r="AD7341" s="13"/>
      <c r="AE7341" s="13"/>
      <c r="AT7341" s="246" t="s">
        <v>252</v>
      </c>
      <c r="AU7341" s="246" t="s">
        <v>93</v>
      </c>
      <c r="AV7341" s="13" t="s">
        <v>23</v>
      </c>
      <c r="AW7341" s="13" t="s">
        <v>46</v>
      </c>
      <c r="AX7341" s="13" t="s">
        <v>85</v>
      </c>
      <c r="AY7341" s="246" t="s">
        <v>241</v>
      </c>
    </row>
    <row r="7342" s="14" customFormat="1">
      <c r="A7342" s="14"/>
      <c r="B7342" s="247"/>
      <c r="C7342" s="248"/>
      <c r="D7342" s="238" t="s">
        <v>252</v>
      </c>
      <c r="E7342" s="249" t="s">
        <v>39</v>
      </c>
      <c r="F7342" s="250" t="s">
        <v>6827</v>
      </c>
      <c r="G7342" s="248"/>
      <c r="H7342" s="251">
        <v>9.2159999999999993</v>
      </c>
      <c r="I7342" s="252"/>
      <c r="J7342" s="248"/>
      <c r="K7342" s="248"/>
      <c r="L7342" s="253"/>
      <c r="M7342" s="254"/>
      <c r="N7342" s="255"/>
      <c r="O7342" s="255"/>
      <c r="P7342" s="255"/>
      <c r="Q7342" s="255"/>
      <c r="R7342" s="255"/>
      <c r="S7342" s="255"/>
      <c r="T7342" s="256"/>
      <c r="U7342" s="14"/>
      <c r="V7342" s="14"/>
      <c r="W7342" s="14"/>
      <c r="X7342" s="14"/>
      <c r="Y7342" s="14"/>
      <c r="Z7342" s="14"/>
      <c r="AA7342" s="14"/>
      <c r="AB7342" s="14"/>
      <c r="AC7342" s="14"/>
      <c r="AD7342" s="14"/>
      <c r="AE7342" s="14"/>
      <c r="AT7342" s="257" t="s">
        <v>252</v>
      </c>
      <c r="AU7342" s="257" t="s">
        <v>93</v>
      </c>
      <c r="AV7342" s="14" t="s">
        <v>93</v>
      </c>
      <c r="AW7342" s="14" t="s">
        <v>46</v>
      </c>
      <c r="AX7342" s="14" t="s">
        <v>23</v>
      </c>
      <c r="AY7342" s="257" t="s">
        <v>241</v>
      </c>
    </row>
    <row r="7343" s="14" customFormat="1">
      <c r="A7343" s="14"/>
      <c r="B7343" s="247"/>
      <c r="C7343" s="248"/>
      <c r="D7343" s="238" t="s">
        <v>252</v>
      </c>
      <c r="E7343" s="248"/>
      <c r="F7343" s="250" t="s">
        <v>6832</v>
      </c>
      <c r="G7343" s="248"/>
      <c r="H7343" s="251">
        <v>10.138</v>
      </c>
      <c r="I7343" s="252"/>
      <c r="J7343" s="248"/>
      <c r="K7343" s="248"/>
      <c r="L7343" s="253"/>
      <c r="M7343" s="254"/>
      <c r="N7343" s="255"/>
      <c r="O7343" s="255"/>
      <c r="P7343" s="255"/>
      <c r="Q7343" s="255"/>
      <c r="R7343" s="255"/>
      <c r="S7343" s="255"/>
      <c r="T7343" s="256"/>
      <c r="U7343" s="14"/>
      <c r="V7343" s="14"/>
      <c r="W7343" s="14"/>
      <c r="X7343" s="14"/>
      <c r="Y7343" s="14"/>
      <c r="Z7343" s="14"/>
      <c r="AA7343" s="14"/>
      <c r="AB7343" s="14"/>
      <c r="AC7343" s="14"/>
      <c r="AD7343" s="14"/>
      <c r="AE7343" s="14"/>
      <c r="AT7343" s="257" t="s">
        <v>252</v>
      </c>
      <c r="AU7343" s="257" t="s">
        <v>93</v>
      </c>
      <c r="AV7343" s="14" t="s">
        <v>93</v>
      </c>
      <c r="AW7343" s="14" t="s">
        <v>4</v>
      </c>
      <c r="AX7343" s="14" t="s">
        <v>23</v>
      </c>
      <c r="AY7343" s="257" t="s">
        <v>241</v>
      </c>
    </row>
    <row r="7344" s="2" customFormat="1" ht="21.75" customHeight="1">
      <c r="A7344" s="42"/>
      <c r="B7344" s="43"/>
      <c r="C7344" s="280" t="s">
        <v>5663</v>
      </c>
      <c r="D7344" s="280" t="s">
        <v>463</v>
      </c>
      <c r="E7344" s="281" t="s">
        <v>6833</v>
      </c>
      <c r="F7344" s="282" t="s">
        <v>6834</v>
      </c>
      <c r="G7344" s="283" t="s">
        <v>145</v>
      </c>
      <c r="H7344" s="284">
        <v>25.827999999999999</v>
      </c>
      <c r="I7344" s="285"/>
      <c r="J7344" s="286">
        <f>ROUND(I7344*H7344,2)</f>
        <v>0</v>
      </c>
      <c r="K7344" s="282" t="s">
        <v>247</v>
      </c>
      <c r="L7344" s="287"/>
      <c r="M7344" s="288" t="s">
        <v>39</v>
      </c>
      <c r="N7344" s="289" t="s">
        <v>56</v>
      </c>
      <c r="O7344" s="88"/>
      <c r="P7344" s="227">
        <f>O7344*H7344</f>
        <v>0</v>
      </c>
      <c r="Q7344" s="227">
        <v>0.021999999999999999</v>
      </c>
      <c r="R7344" s="227">
        <f>Q7344*H7344</f>
        <v>0.56821599999999994</v>
      </c>
      <c r="S7344" s="227">
        <v>0</v>
      </c>
      <c r="T7344" s="228">
        <f>S7344*H7344</f>
        <v>0</v>
      </c>
      <c r="U7344" s="42"/>
      <c r="V7344" s="42"/>
      <c r="W7344" s="42"/>
      <c r="X7344" s="42"/>
      <c r="Y7344" s="42"/>
      <c r="Z7344" s="42"/>
      <c r="AA7344" s="42"/>
      <c r="AB7344" s="42"/>
      <c r="AC7344" s="42"/>
      <c r="AD7344" s="42"/>
      <c r="AE7344" s="42"/>
      <c r="AR7344" s="229" t="s">
        <v>660</v>
      </c>
      <c r="AT7344" s="229" t="s">
        <v>463</v>
      </c>
      <c r="AU7344" s="229" t="s">
        <v>93</v>
      </c>
      <c r="AY7344" s="20" t="s">
        <v>241</v>
      </c>
      <c r="BE7344" s="230">
        <f>IF(N7344="základní",J7344,0)</f>
        <v>0</v>
      </c>
      <c r="BF7344" s="230">
        <f>IF(N7344="snížená",J7344,0)</f>
        <v>0</v>
      </c>
      <c r="BG7344" s="230">
        <f>IF(N7344="zákl. přenesená",J7344,0)</f>
        <v>0</v>
      </c>
      <c r="BH7344" s="230">
        <f>IF(N7344="sníž. přenesená",J7344,0)</f>
        <v>0</v>
      </c>
      <c r="BI7344" s="230">
        <f>IF(N7344="nulová",J7344,0)</f>
        <v>0</v>
      </c>
      <c r="BJ7344" s="20" t="s">
        <v>23</v>
      </c>
      <c r="BK7344" s="230">
        <f>ROUND(I7344*H7344,2)</f>
        <v>0</v>
      </c>
      <c r="BL7344" s="20" t="s">
        <v>462</v>
      </c>
      <c r="BM7344" s="229" t="s">
        <v>6835</v>
      </c>
    </row>
    <row r="7345" s="2" customFormat="1">
      <c r="A7345" s="42"/>
      <c r="B7345" s="43"/>
      <c r="C7345" s="44"/>
      <c r="D7345" s="238" t="s">
        <v>3418</v>
      </c>
      <c r="E7345" s="44"/>
      <c r="F7345" s="290" t="s">
        <v>6836</v>
      </c>
      <c r="G7345" s="44"/>
      <c r="H7345" s="44"/>
      <c r="I7345" s="233"/>
      <c r="J7345" s="44"/>
      <c r="K7345" s="44"/>
      <c r="L7345" s="48"/>
      <c r="M7345" s="234"/>
      <c r="N7345" s="235"/>
      <c r="O7345" s="88"/>
      <c r="P7345" s="88"/>
      <c r="Q7345" s="88"/>
      <c r="R7345" s="88"/>
      <c r="S7345" s="88"/>
      <c r="T7345" s="89"/>
      <c r="U7345" s="42"/>
      <c r="V7345" s="42"/>
      <c r="W7345" s="42"/>
      <c r="X7345" s="42"/>
      <c r="Y7345" s="42"/>
      <c r="Z7345" s="42"/>
      <c r="AA7345" s="42"/>
      <c r="AB7345" s="42"/>
      <c r="AC7345" s="42"/>
      <c r="AD7345" s="42"/>
      <c r="AE7345" s="42"/>
      <c r="AT7345" s="20" t="s">
        <v>3418</v>
      </c>
      <c r="AU7345" s="20" t="s">
        <v>93</v>
      </c>
    </row>
    <row r="7346" s="13" customFormat="1">
      <c r="A7346" s="13"/>
      <c r="B7346" s="236"/>
      <c r="C7346" s="237"/>
      <c r="D7346" s="238" t="s">
        <v>252</v>
      </c>
      <c r="E7346" s="239" t="s">
        <v>39</v>
      </c>
      <c r="F7346" s="240" t="s">
        <v>6837</v>
      </c>
      <c r="G7346" s="237"/>
      <c r="H7346" s="239" t="s">
        <v>39</v>
      </c>
      <c r="I7346" s="241"/>
      <c r="J7346" s="237"/>
      <c r="K7346" s="237"/>
      <c r="L7346" s="242"/>
      <c r="M7346" s="243"/>
      <c r="N7346" s="244"/>
      <c r="O7346" s="244"/>
      <c r="P7346" s="244"/>
      <c r="Q7346" s="244"/>
      <c r="R7346" s="244"/>
      <c r="S7346" s="244"/>
      <c r="T7346" s="245"/>
      <c r="U7346" s="13"/>
      <c r="V7346" s="13"/>
      <c r="W7346" s="13"/>
      <c r="X7346" s="13"/>
      <c r="Y7346" s="13"/>
      <c r="Z7346" s="13"/>
      <c r="AA7346" s="13"/>
      <c r="AB7346" s="13"/>
      <c r="AC7346" s="13"/>
      <c r="AD7346" s="13"/>
      <c r="AE7346" s="13"/>
      <c r="AT7346" s="246" t="s">
        <v>252</v>
      </c>
      <c r="AU7346" s="246" t="s">
        <v>93</v>
      </c>
      <c r="AV7346" s="13" t="s">
        <v>23</v>
      </c>
      <c r="AW7346" s="13" t="s">
        <v>46</v>
      </c>
      <c r="AX7346" s="13" t="s">
        <v>85</v>
      </c>
      <c r="AY7346" s="246" t="s">
        <v>241</v>
      </c>
    </row>
    <row r="7347" s="14" customFormat="1">
      <c r="A7347" s="14"/>
      <c r="B7347" s="247"/>
      <c r="C7347" s="248"/>
      <c r="D7347" s="238" t="s">
        <v>252</v>
      </c>
      <c r="E7347" s="249" t="s">
        <v>39</v>
      </c>
      <c r="F7347" s="250" t="s">
        <v>6829</v>
      </c>
      <c r="G7347" s="248"/>
      <c r="H7347" s="251">
        <v>23.48</v>
      </c>
      <c r="I7347" s="252"/>
      <c r="J7347" s="248"/>
      <c r="K7347" s="248"/>
      <c r="L7347" s="253"/>
      <c r="M7347" s="254"/>
      <c r="N7347" s="255"/>
      <c r="O7347" s="255"/>
      <c r="P7347" s="255"/>
      <c r="Q7347" s="255"/>
      <c r="R7347" s="255"/>
      <c r="S7347" s="255"/>
      <c r="T7347" s="256"/>
      <c r="U7347" s="14"/>
      <c r="V7347" s="14"/>
      <c r="W7347" s="14"/>
      <c r="X7347" s="14"/>
      <c r="Y7347" s="14"/>
      <c r="Z7347" s="14"/>
      <c r="AA7347" s="14"/>
      <c r="AB7347" s="14"/>
      <c r="AC7347" s="14"/>
      <c r="AD7347" s="14"/>
      <c r="AE7347" s="14"/>
      <c r="AT7347" s="257" t="s">
        <v>252</v>
      </c>
      <c r="AU7347" s="257" t="s">
        <v>93</v>
      </c>
      <c r="AV7347" s="14" t="s">
        <v>93</v>
      </c>
      <c r="AW7347" s="14" t="s">
        <v>46</v>
      </c>
      <c r="AX7347" s="14" t="s">
        <v>23</v>
      </c>
      <c r="AY7347" s="257" t="s">
        <v>241</v>
      </c>
    </row>
    <row r="7348" s="14" customFormat="1">
      <c r="A7348" s="14"/>
      <c r="B7348" s="247"/>
      <c r="C7348" s="248"/>
      <c r="D7348" s="238" t="s">
        <v>252</v>
      </c>
      <c r="E7348" s="248"/>
      <c r="F7348" s="250" t="s">
        <v>6838</v>
      </c>
      <c r="G7348" s="248"/>
      <c r="H7348" s="251">
        <v>25.827999999999999</v>
      </c>
      <c r="I7348" s="252"/>
      <c r="J7348" s="248"/>
      <c r="K7348" s="248"/>
      <c r="L7348" s="253"/>
      <c r="M7348" s="254"/>
      <c r="N7348" s="255"/>
      <c r="O7348" s="255"/>
      <c r="P7348" s="255"/>
      <c r="Q7348" s="255"/>
      <c r="R7348" s="255"/>
      <c r="S7348" s="255"/>
      <c r="T7348" s="256"/>
      <c r="U7348" s="14"/>
      <c r="V7348" s="14"/>
      <c r="W7348" s="14"/>
      <c r="X7348" s="14"/>
      <c r="Y7348" s="14"/>
      <c r="Z7348" s="14"/>
      <c r="AA7348" s="14"/>
      <c r="AB7348" s="14"/>
      <c r="AC7348" s="14"/>
      <c r="AD7348" s="14"/>
      <c r="AE7348" s="14"/>
      <c r="AT7348" s="257" t="s">
        <v>252</v>
      </c>
      <c r="AU7348" s="257" t="s">
        <v>93</v>
      </c>
      <c r="AV7348" s="14" t="s">
        <v>93</v>
      </c>
      <c r="AW7348" s="14" t="s">
        <v>4</v>
      </c>
      <c r="AX7348" s="14" t="s">
        <v>23</v>
      </c>
      <c r="AY7348" s="257" t="s">
        <v>241</v>
      </c>
    </row>
    <row r="7349" s="2" customFormat="1" ht="24.15" customHeight="1">
      <c r="A7349" s="42"/>
      <c r="B7349" s="43"/>
      <c r="C7349" s="218" t="s">
        <v>6054</v>
      </c>
      <c r="D7349" s="218" t="s">
        <v>243</v>
      </c>
      <c r="E7349" s="219" t="s">
        <v>6839</v>
      </c>
      <c r="F7349" s="220" t="s">
        <v>6840</v>
      </c>
      <c r="G7349" s="221" t="s">
        <v>145</v>
      </c>
      <c r="H7349" s="222">
        <v>26.199999999999999</v>
      </c>
      <c r="I7349" s="223"/>
      <c r="J7349" s="224">
        <f>ROUND(I7349*H7349,2)</f>
        <v>0</v>
      </c>
      <c r="K7349" s="220" t="s">
        <v>247</v>
      </c>
      <c r="L7349" s="48"/>
      <c r="M7349" s="225" t="s">
        <v>39</v>
      </c>
      <c r="N7349" s="226" t="s">
        <v>56</v>
      </c>
      <c r="O7349" s="88"/>
      <c r="P7349" s="227">
        <f>O7349*H7349</f>
        <v>0</v>
      </c>
      <c r="Q7349" s="227">
        <v>0</v>
      </c>
      <c r="R7349" s="227">
        <f>Q7349*H7349</f>
        <v>0</v>
      </c>
      <c r="S7349" s="227">
        <v>0</v>
      </c>
      <c r="T7349" s="228">
        <f>S7349*H7349</f>
        <v>0</v>
      </c>
      <c r="U7349" s="42"/>
      <c r="V7349" s="42"/>
      <c r="W7349" s="42"/>
      <c r="X7349" s="42"/>
      <c r="Y7349" s="42"/>
      <c r="Z7349" s="42"/>
      <c r="AA7349" s="42"/>
      <c r="AB7349" s="42"/>
      <c r="AC7349" s="42"/>
      <c r="AD7349" s="42"/>
      <c r="AE7349" s="42"/>
      <c r="AR7349" s="229" t="s">
        <v>462</v>
      </c>
      <c r="AT7349" s="229" t="s">
        <v>243</v>
      </c>
      <c r="AU7349" s="229" t="s">
        <v>93</v>
      </c>
      <c r="AY7349" s="20" t="s">
        <v>241</v>
      </c>
      <c r="BE7349" s="230">
        <f>IF(N7349="základní",J7349,0)</f>
        <v>0</v>
      </c>
      <c r="BF7349" s="230">
        <f>IF(N7349="snížená",J7349,0)</f>
        <v>0</v>
      </c>
      <c r="BG7349" s="230">
        <f>IF(N7349="zákl. přenesená",J7349,0)</f>
        <v>0</v>
      </c>
      <c r="BH7349" s="230">
        <f>IF(N7349="sníž. přenesená",J7349,0)</f>
        <v>0</v>
      </c>
      <c r="BI7349" s="230">
        <f>IF(N7349="nulová",J7349,0)</f>
        <v>0</v>
      </c>
      <c r="BJ7349" s="20" t="s">
        <v>23</v>
      </c>
      <c r="BK7349" s="230">
        <f>ROUND(I7349*H7349,2)</f>
        <v>0</v>
      </c>
      <c r="BL7349" s="20" t="s">
        <v>462</v>
      </c>
      <c r="BM7349" s="229" t="s">
        <v>6841</v>
      </c>
    </row>
    <row r="7350" s="2" customFormat="1">
      <c r="A7350" s="42"/>
      <c r="B7350" s="43"/>
      <c r="C7350" s="44"/>
      <c r="D7350" s="231" t="s">
        <v>250</v>
      </c>
      <c r="E7350" s="44"/>
      <c r="F7350" s="232" t="s">
        <v>6842</v>
      </c>
      <c r="G7350" s="44"/>
      <c r="H7350" s="44"/>
      <c r="I7350" s="233"/>
      <c r="J7350" s="44"/>
      <c r="K7350" s="44"/>
      <c r="L7350" s="48"/>
      <c r="M7350" s="234"/>
      <c r="N7350" s="235"/>
      <c r="O7350" s="88"/>
      <c r="P7350" s="88"/>
      <c r="Q7350" s="88"/>
      <c r="R7350" s="88"/>
      <c r="S7350" s="88"/>
      <c r="T7350" s="89"/>
      <c r="U7350" s="42"/>
      <c r="V7350" s="42"/>
      <c r="W7350" s="42"/>
      <c r="X7350" s="42"/>
      <c r="Y7350" s="42"/>
      <c r="Z7350" s="42"/>
      <c r="AA7350" s="42"/>
      <c r="AB7350" s="42"/>
      <c r="AC7350" s="42"/>
      <c r="AD7350" s="42"/>
      <c r="AE7350" s="42"/>
      <c r="AT7350" s="20" t="s">
        <v>250</v>
      </c>
      <c r="AU7350" s="20" t="s">
        <v>93</v>
      </c>
    </row>
    <row r="7351" s="13" customFormat="1">
      <c r="A7351" s="13"/>
      <c r="B7351" s="236"/>
      <c r="C7351" s="237"/>
      <c r="D7351" s="238" t="s">
        <v>252</v>
      </c>
      <c r="E7351" s="239" t="s">
        <v>39</v>
      </c>
      <c r="F7351" s="240" t="s">
        <v>2342</v>
      </c>
      <c r="G7351" s="237"/>
      <c r="H7351" s="239" t="s">
        <v>39</v>
      </c>
      <c r="I7351" s="241"/>
      <c r="J7351" s="237"/>
      <c r="K7351" s="237"/>
      <c r="L7351" s="242"/>
      <c r="M7351" s="243"/>
      <c r="N7351" s="244"/>
      <c r="O7351" s="244"/>
      <c r="P7351" s="244"/>
      <c r="Q7351" s="244"/>
      <c r="R7351" s="244"/>
      <c r="S7351" s="244"/>
      <c r="T7351" s="245"/>
      <c r="U7351" s="13"/>
      <c r="V7351" s="13"/>
      <c r="W7351" s="13"/>
      <c r="X7351" s="13"/>
      <c r="Y7351" s="13"/>
      <c r="Z7351" s="13"/>
      <c r="AA7351" s="13"/>
      <c r="AB7351" s="13"/>
      <c r="AC7351" s="13"/>
      <c r="AD7351" s="13"/>
      <c r="AE7351" s="13"/>
      <c r="AT7351" s="246" t="s">
        <v>252</v>
      </c>
      <c r="AU7351" s="246" t="s">
        <v>93</v>
      </c>
      <c r="AV7351" s="13" t="s">
        <v>23</v>
      </c>
      <c r="AW7351" s="13" t="s">
        <v>46</v>
      </c>
      <c r="AX7351" s="13" t="s">
        <v>85</v>
      </c>
      <c r="AY7351" s="246" t="s">
        <v>241</v>
      </c>
    </row>
    <row r="7352" s="14" customFormat="1">
      <c r="A7352" s="14"/>
      <c r="B7352" s="247"/>
      <c r="C7352" s="248"/>
      <c r="D7352" s="238" t="s">
        <v>252</v>
      </c>
      <c r="E7352" s="249" t="s">
        <v>39</v>
      </c>
      <c r="F7352" s="250" t="s">
        <v>3528</v>
      </c>
      <c r="G7352" s="248"/>
      <c r="H7352" s="251">
        <v>1.9099999999999999</v>
      </c>
      <c r="I7352" s="252"/>
      <c r="J7352" s="248"/>
      <c r="K7352" s="248"/>
      <c r="L7352" s="253"/>
      <c r="M7352" s="254"/>
      <c r="N7352" s="255"/>
      <c r="O7352" s="255"/>
      <c r="P7352" s="255"/>
      <c r="Q7352" s="255"/>
      <c r="R7352" s="255"/>
      <c r="S7352" s="255"/>
      <c r="T7352" s="256"/>
      <c r="U7352" s="14"/>
      <c r="V7352" s="14"/>
      <c r="W7352" s="14"/>
      <c r="X7352" s="14"/>
      <c r="Y7352" s="14"/>
      <c r="Z7352" s="14"/>
      <c r="AA7352" s="14"/>
      <c r="AB7352" s="14"/>
      <c r="AC7352" s="14"/>
      <c r="AD7352" s="14"/>
      <c r="AE7352" s="14"/>
      <c r="AT7352" s="257" t="s">
        <v>252</v>
      </c>
      <c r="AU7352" s="257" t="s">
        <v>93</v>
      </c>
      <c r="AV7352" s="14" t="s">
        <v>93</v>
      </c>
      <c r="AW7352" s="14" t="s">
        <v>46</v>
      </c>
      <c r="AX7352" s="14" t="s">
        <v>85</v>
      </c>
      <c r="AY7352" s="257" t="s">
        <v>241</v>
      </c>
    </row>
    <row r="7353" s="14" customFormat="1">
      <c r="A7353" s="14"/>
      <c r="B7353" s="247"/>
      <c r="C7353" s="248"/>
      <c r="D7353" s="238" t="s">
        <v>252</v>
      </c>
      <c r="E7353" s="249" t="s">
        <v>39</v>
      </c>
      <c r="F7353" s="250" t="s">
        <v>3529</v>
      </c>
      <c r="G7353" s="248"/>
      <c r="H7353" s="251">
        <v>1.6699999999999999</v>
      </c>
      <c r="I7353" s="252"/>
      <c r="J7353" s="248"/>
      <c r="K7353" s="248"/>
      <c r="L7353" s="253"/>
      <c r="M7353" s="254"/>
      <c r="N7353" s="255"/>
      <c r="O7353" s="255"/>
      <c r="P7353" s="255"/>
      <c r="Q7353" s="255"/>
      <c r="R7353" s="255"/>
      <c r="S7353" s="255"/>
      <c r="T7353" s="256"/>
      <c r="U7353" s="14"/>
      <c r="V7353" s="14"/>
      <c r="W7353" s="14"/>
      <c r="X7353" s="14"/>
      <c r="Y7353" s="14"/>
      <c r="Z7353" s="14"/>
      <c r="AA7353" s="14"/>
      <c r="AB7353" s="14"/>
      <c r="AC7353" s="14"/>
      <c r="AD7353" s="14"/>
      <c r="AE7353" s="14"/>
      <c r="AT7353" s="257" t="s">
        <v>252</v>
      </c>
      <c r="AU7353" s="257" t="s">
        <v>93</v>
      </c>
      <c r="AV7353" s="14" t="s">
        <v>93</v>
      </c>
      <c r="AW7353" s="14" t="s">
        <v>46</v>
      </c>
      <c r="AX7353" s="14" t="s">
        <v>85</v>
      </c>
      <c r="AY7353" s="257" t="s">
        <v>241</v>
      </c>
    </row>
    <row r="7354" s="14" customFormat="1">
      <c r="A7354" s="14"/>
      <c r="B7354" s="247"/>
      <c r="C7354" s="248"/>
      <c r="D7354" s="238" t="s">
        <v>252</v>
      </c>
      <c r="E7354" s="249" t="s">
        <v>39</v>
      </c>
      <c r="F7354" s="250" t="s">
        <v>3535</v>
      </c>
      <c r="G7354" s="248"/>
      <c r="H7354" s="251">
        <v>4.5899999999999999</v>
      </c>
      <c r="I7354" s="252"/>
      <c r="J7354" s="248"/>
      <c r="K7354" s="248"/>
      <c r="L7354" s="253"/>
      <c r="M7354" s="254"/>
      <c r="N7354" s="255"/>
      <c r="O7354" s="255"/>
      <c r="P7354" s="255"/>
      <c r="Q7354" s="255"/>
      <c r="R7354" s="255"/>
      <c r="S7354" s="255"/>
      <c r="T7354" s="256"/>
      <c r="U7354" s="14"/>
      <c r="V7354" s="14"/>
      <c r="W7354" s="14"/>
      <c r="X7354" s="14"/>
      <c r="Y7354" s="14"/>
      <c r="Z7354" s="14"/>
      <c r="AA7354" s="14"/>
      <c r="AB7354" s="14"/>
      <c r="AC7354" s="14"/>
      <c r="AD7354" s="14"/>
      <c r="AE7354" s="14"/>
      <c r="AT7354" s="257" t="s">
        <v>252</v>
      </c>
      <c r="AU7354" s="257" t="s">
        <v>93</v>
      </c>
      <c r="AV7354" s="14" t="s">
        <v>93</v>
      </c>
      <c r="AW7354" s="14" t="s">
        <v>46</v>
      </c>
      <c r="AX7354" s="14" t="s">
        <v>85</v>
      </c>
      <c r="AY7354" s="257" t="s">
        <v>241</v>
      </c>
    </row>
    <row r="7355" s="14" customFormat="1">
      <c r="A7355" s="14"/>
      <c r="B7355" s="247"/>
      <c r="C7355" s="248"/>
      <c r="D7355" s="238" t="s">
        <v>252</v>
      </c>
      <c r="E7355" s="249" t="s">
        <v>39</v>
      </c>
      <c r="F7355" s="250" t="s">
        <v>3543</v>
      </c>
      <c r="G7355" s="248"/>
      <c r="H7355" s="251">
        <v>2.3700000000000001</v>
      </c>
      <c r="I7355" s="252"/>
      <c r="J7355" s="248"/>
      <c r="K7355" s="248"/>
      <c r="L7355" s="253"/>
      <c r="M7355" s="254"/>
      <c r="N7355" s="255"/>
      <c r="O7355" s="255"/>
      <c r="P7355" s="255"/>
      <c r="Q7355" s="255"/>
      <c r="R7355" s="255"/>
      <c r="S7355" s="255"/>
      <c r="T7355" s="256"/>
      <c r="U7355" s="14"/>
      <c r="V7355" s="14"/>
      <c r="W7355" s="14"/>
      <c r="X7355" s="14"/>
      <c r="Y7355" s="14"/>
      <c r="Z7355" s="14"/>
      <c r="AA7355" s="14"/>
      <c r="AB7355" s="14"/>
      <c r="AC7355" s="14"/>
      <c r="AD7355" s="14"/>
      <c r="AE7355" s="14"/>
      <c r="AT7355" s="257" t="s">
        <v>252</v>
      </c>
      <c r="AU7355" s="257" t="s">
        <v>93</v>
      </c>
      <c r="AV7355" s="14" t="s">
        <v>93</v>
      </c>
      <c r="AW7355" s="14" t="s">
        <v>46</v>
      </c>
      <c r="AX7355" s="14" t="s">
        <v>85</v>
      </c>
      <c r="AY7355" s="257" t="s">
        <v>241</v>
      </c>
    </row>
    <row r="7356" s="14" customFormat="1">
      <c r="A7356" s="14"/>
      <c r="B7356" s="247"/>
      <c r="C7356" s="248"/>
      <c r="D7356" s="238" t="s">
        <v>252</v>
      </c>
      <c r="E7356" s="249" t="s">
        <v>39</v>
      </c>
      <c r="F7356" s="250" t="s">
        <v>3545</v>
      </c>
      <c r="G7356" s="248"/>
      <c r="H7356" s="251">
        <v>1.1499999999999999</v>
      </c>
      <c r="I7356" s="252"/>
      <c r="J7356" s="248"/>
      <c r="K7356" s="248"/>
      <c r="L7356" s="253"/>
      <c r="M7356" s="254"/>
      <c r="N7356" s="255"/>
      <c r="O7356" s="255"/>
      <c r="P7356" s="255"/>
      <c r="Q7356" s="255"/>
      <c r="R7356" s="255"/>
      <c r="S7356" s="255"/>
      <c r="T7356" s="256"/>
      <c r="U7356" s="14"/>
      <c r="V7356" s="14"/>
      <c r="W7356" s="14"/>
      <c r="X7356" s="14"/>
      <c r="Y7356" s="14"/>
      <c r="Z7356" s="14"/>
      <c r="AA7356" s="14"/>
      <c r="AB7356" s="14"/>
      <c r="AC7356" s="14"/>
      <c r="AD7356" s="14"/>
      <c r="AE7356" s="14"/>
      <c r="AT7356" s="257" t="s">
        <v>252</v>
      </c>
      <c r="AU7356" s="257" t="s">
        <v>93</v>
      </c>
      <c r="AV7356" s="14" t="s">
        <v>93</v>
      </c>
      <c r="AW7356" s="14" t="s">
        <v>46</v>
      </c>
      <c r="AX7356" s="14" t="s">
        <v>85</v>
      </c>
      <c r="AY7356" s="257" t="s">
        <v>241</v>
      </c>
    </row>
    <row r="7357" s="14" customFormat="1">
      <c r="A7357" s="14"/>
      <c r="B7357" s="247"/>
      <c r="C7357" s="248"/>
      <c r="D7357" s="238" t="s">
        <v>252</v>
      </c>
      <c r="E7357" s="249" t="s">
        <v>39</v>
      </c>
      <c r="F7357" s="250" t="s">
        <v>3546</v>
      </c>
      <c r="G7357" s="248"/>
      <c r="H7357" s="251">
        <v>2.6800000000000002</v>
      </c>
      <c r="I7357" s="252"/>
      <c r="J7357" s="248"/>
      <c r="K7357" s="248"/>
      <c r="L7357" s="253"/>
      <c r="M7357" s="254"/>
      <c r="N7357" s="255"/>
      <c r="O7357" s="255"/>
      <c r="P7357" s="255"/>
      <c r="Q7357" s="255"/>
      <c r="R7357" s="255"/>
      <c r="S7357" s="255"/>
      <c r="T7357" s="256"/>
      <c r="U7357" s="14"/>
      <c r="V7357" s="14"/>
      <c r="W7357" s="14"/>
      <c r="X7357" s="14"/>
      <c r="Y7357" s="14"/>
      <c r="Z7357" s="14"/>
      <c r="AA7357" s="14"/>
      <c r="AB7357" s="14"/>
      <c r="AC7357" s="14"/>
      <c r="AD7357" s="14"/>
      <c r="AE7357" s="14"/>
      <c r="AT7357" s="257" t="s">
        <v>252</v>
      </c>
      <c r="AU7357" s="257" t="s">
        <v>93</v>
      </c>
      <c r="AV7357" s="14" t="s">
        <v>93</v>
      </c>
      <c r="AW7357" s="14" t="s">
        <v>46</v>
      </c>
      <c r="AX7357" s="14" t="s">
        <v>85</v>
      </c>
      <c r="AY7357" s="257" t="s">
        <v>241</v>
      </c>
    </row>
    <row r="7358" s="14" customFormat="1">
      <c r="A7358" s="14"/>
      <c r="B7358" s="247"/>
      <c r="C7358" s="248"/>
      <c r="D7358" s="238" t="s">
        <v>252</v>
      </c>
      <c r="E7358" s="249" t="s">
        <v>39</v>
      </c>
      <c r="F7358" s="250" t="s">
        <v>3595</v>
      </c>
      <c r="G7358" s="248"/>
      <c r="H7358" s="251">
        <v>3.2200000000000002</v>
      </c>
      <c r="I7358" s="252"/>
      <c r="J7358" s="248"/>
      <c r="K7358" s="248"/>
      <c r="L7358" s="253"/>
      <c r="M7358" s="254"/>
      <c r="N7358" s="255"/>
      <c r="O7358" s="255"/>
      <c r="P7358" s="255"/>
      <c r="Q7358" s="255"/>
      <c r="R7358" s="255"/>
      <c r="S7358" s="255"/>
      <c r="T7358" s="256"/>
      <c r="U7358" s="14"/>
      <c r="V7358" s="14"/>
      <c r="W7358" s="14"/>
      <c r="X7358" s="14"/>
      <c r="Y7358" s="14"/>
      <c r="Z7358" s="14"/>
      <c r="AA7358" s="14"/>
      <c r="AB7358" s="14"/>
      <c r="AC7358" s="14"/>
      <c r="AD7358" s="14"/>
      <c r="AE7358" s="14"/>
      <c r="AT7358" s="257" t="s">
        <v>252</v>
      </c>
      <c r="AU7358" s="257" t="s">
        <v>93</v>
      </c>
      <c r="AV7358" s="14" t="s">
        <v>93</v>
      </c>
      <c r="AW7358" s="14" t="s">
        <v>46</v>
      </c>
      <c r="AX7358" s="14" t="s">
        <v>85</v>
      </c>
      <c r="AY7358" s="257" t="s">
        <v>241</v>
      </c>
    </row>
    <row r="7359" s="14" customFormat="1">
      <c r="A7359" s="14"/>
      <c r="B7359" s="247"/>
      <c r="C7359" s="248"/>
      <c r="D7359" s="238" t="s">
        <v>252</v>
      </c>
      <c r="E7359" s="249" t="s">
        <v>39</v>
      </c>
      <c r="F7359" s="250" t="s">
        <v>3551</v>
      </c>
      <c r="G7359" s="248"/>
      <c r="H7359" s="251">
        <v>4.0199999999999996</v>
      </c>
      <c r="I7359" s="252"/>
      <c r="J7359" s="248"/>
      <c r="K7359" s="248"/>
      <c r="L7359" s="253"/>
      <c r="M7359" s="254"/>
      <c r="N7359" s="255"/>
      <c r="O7359" s="255"/>
      <c r="P7359" s="255"/>
      <c r="Q7359" s="255"/>
      <c r="R7359" s="255"/>
      <c r="S7359" s="255"/>
      <c r="T7359" s="256"/>
      <c r="U7359" s="14"/>
      <c r="V7359" s="14"/>
      <c r="W7359" s="14"/>
      <c r="X7359" s="14"/>
      <c r="Y7359" s="14"/>
      <c r="Z7359" s="14"/>
      <c r="AA7359" s="14"/>
      <c r="AB7359" s="14"/>
      <c r="AC7359" s="14"/>
      <c r="AD7359" s="14"/>
      <c r="AE7359" s="14"/>
      <c r="AT7359" s="257" t="s">
        <v>252</v>
      </c>
      <c r="AU7359" s="257" t="s">
        <v>93</v>
      </c>
      <c r="AV7359" s="14" t="s">
        <v>93</v>
      </c>
      <c r="AW7359" s="14" t="s">
        <v>46</v>
      </c>
      <c r="AX7359" s="14" t="s">
        <v>85</v>
      </c>
      <c r="AY7359" s="257" t="s">
        <v>241</v>
      </c>
    </row>
    <row r="7360" s="14" customFormat="1">
      <c r="A7360" s="14"/>
      <c r="B7360" s="247"/>
      <c r="C7360" s="248"/>
      <c r="D7360" s="238" t="s">
        <v>252</v>
      </c>
      <c r="E7360" s="249" t="s">
        <v>39</v>
      </c>
      <c r="F7360" s="250" t="s">
        <v>3555</v>
      </c>
      <c r="G7360" s="248"/>
      <c r="H7360" s="251">
        <v>4.5899999999999999</v>
      </c>
      <c r="I7360" s="252"/>
      <c r="J7360" s="248"/>
      <c r="K7360" s="248"/>
      <c r="L7360" s="253"/>
      <c r="M7360" s="254"/>
      <c r="N7360" s="255"/>
      <c r="O7360" s="255"/>
      <c r="P7360" s="255"/>
      <c r="Q7360" s="255"/>
      <c r="R7360" s="255"/>
      <c r="S7360" s="255"/>
      <c r="T7360" s="256"/>
      <c r="U7360" s="14"/>
      <c r="V7360" s="14"/>
      <c r="W7360" s="14"/>
      <c r="X7360" s="14"/>
      <c r="Y7360" s="14"/>
      <c r="Z7360" s="14"/>
      <c r="AA7360" s="14"/>
      <c r="AB7360" s="14"/>
      <c r="AC7360" s="14"/>
      <c r="AD7360" s="14"/>
      <c r="AE7360" s="14"/>
      <c r="AT7360" s="257" t="s">
        <v>252</v>
      </c>
      <c r="AU7360" s="257" t="s">
        <v>93</v>
      </c>
      <c r="AV7360" s="14" t="s">
        <v>93</v>
      </c>
      <c r="AW7360" s="14" t="s">
        <v>46</v>
      </c>
      <c r="AX7360" s="14" t="s">
        <v>85</v>
      </c>
      <c r="AY7360" s="257" t="s">
        <v>241</v>
      </c>
    </row>
    <row r="7361" s="15" customFormat="1">
      <c r="A7361" s="15"/>
      <c r="B7361" s="258"/>
      <c r="C7361" s="259"/>
      <c r="D7361" s="238" t="s">
        <v>252</v>
      </c>
      <c r="E7361" s="260" t="s">
        <v>39</v>
      </c>
      <c r="F7361" s="261" t="s">
        <v>274</v>
      </c>
      <c r="G7361" s="259"/>
      <c r="H7361" s="262">
        <v>26.199999999999999</v>
      </c>
      <c r="I7361" s="263"/>
      <c r="J7361" s="259"/>
      <c r="K7361" s="259"/>
      <c r="L7361" s="264"/>
      <c r="M7361" s="265"/>
      <c r="N7361" s="266"/>
      <c r="O7361" s="266"/>
      <c r="P7361" s="266"/>
      <c r="Q7361" s="266"/>
      <c r="R7361" s="266"/>
      <c r="S7361" s="266"/>
      <c r="T7361" s="267"/>
      <c r="U7361" s="15"/>
      <c r="V7361" s="15"/>
      <c r="W7361" s="15"/>
      <c r="X7361" s="15"/>
      <c r="Y7361" s="15"/>
      <c r="Z7361" s="15"/>
      <c r="AA7361" s="15"/>
      <c r="AB7361" s="15"/>
      <c r="AC7361" s="15"/>
      <c r="AD7361" s="15"/>
      <c r="AE7361" s="15"/>
      <c r="AT7361" s="268" t="s">
        <v>252</v>
      </c>
      <c r="AU7361" s="268" t="s">
        <v>93</v>
      </c>
      <c r="AV7361" s="15" t="s">
        <v>248</v>
      </c>
      <c r="AW7361" s="15" t="s">
        <v>46</v>
      </c>
      <c r="AX7361" s="15" t="s">
        <v>23</v>
      </c>
      <c r="AY7361" s="268" t="s">
        <v>241</v>
      </c>
    </row>
    <row r="7362" s="2" customFormat="1" ht="16.5" customHeight="1">
      <c r="A7362" s="42"/>
      <c r="B7362" s="43"/>
      <c r="C7362" s="218" t="s">
        <v>6843</v>
      </c>
      <c r="D7362" s="218" t="s">
        <v>243</v>
      </c>
      <c r="E7362" s="219" t="s">
        <v>6844</v>
      </c>
      <c r="F7362" s="220" t="s">
        <v>6845</v>
      </c>
      <c r="G7362" s="221" t="s">
        <v>145</v>
      </c>
      <c r="H7362" s="222">
        <v>179.93000000000001</v>
      </c>
      <c r="I7362" s="223"/>
      <c r="J7362" s="224">
        <f>ROUND(I7362*H7362,2)</f>
        <v>0</v>
      </c>
      <c r="K7362" s="220" t="s">
        <v>247</v>
      </c>
      <c r="L7362" s="48"/>
      <c r="M7362" s="225" t="s">
        <v>39</v>
      </c>
      <c r="N7362" s="226" t="s">
        <v>56</v>
      </c>
      <c r="O7362" s="88"/>
      <c r="P7362" s="227">
        <f>O7362*H7362</f>
        <v>0</v>
      </c>
      <c r="Q7362" s="227">
        <v>0.0015</v>
      </c>
      <c r="R7362" s="227">
        <f>Q7362*H7362</f>
        <v>0.269895</v>
      </c>
      <c r="S7362" s="227">
        <v>0</v>
      </c>
      <c r="T7362" s="228">
        <f>S7362*H7362</f>
        <v>0</v>
      </c>
      <c r="U7362" s="42"/>
      <c r="V7362" s="42"/>
      <c r="W7362" s="42"/>
      <c r="X7362" s="42"/>
      <c r="Y7362" s="42"/>
      <c r="Z7362" s="42"/>
      <c r="AA7362" s="42"/>
      <c r="AB7362" s="42"/>
      <c r="AC7362" s="42"/>
      <c r="AD7362" s="42"/>
      <c r="AE7362" s="42"/>
      <c r="AR7362" s="229" t="s">
        <v>462</v>
      </c>
      <c r="AT7362" s="229" t="s">
        <v>243</v>
      </c>
      <c r="AU7362" s="229" t="s">
        <v>93</v>
      </c>
      <c r="AY7362" s="20" t="s">
        <v>241</v>
      </c>
      <c r="BE7362" s="230">
        <f>IF(N7362="základní",J7362,0)</f>
        <v>0</v>
      </c>
      <c r="BF7362" s="230">
        <f>IF(N7362="snížená",J7362,0)</f>
        <v>0</v>
      </c>
      <c r="BG7362" s="230">
        <f>IF(N7362="zákl. přenesená",J7362,0)</f>
        <v>0</v>
      </c>
      <c r="BH7362" s="230">
        <f>IF(N7362="sníž. přenesená",J7362,0)</f>
        <v>0</v>
      </c>
      <c r="BI7362" s="230">
        <f>IF(N7362="nulová",J7362,0)</f>
        <v>0</v>
      </c>
      <c r="BJ7362" s="20" t="s">
        <v>23</v>
      </c>
      <c r="BK7362" s="230">
        <f>ROUND(I7362*H7362,2)</f>
        <v>0</v>
      </c>
      <c r="BL7362" s="20" t="s">
        <v>462</v>
      </c>
      <c r="BM7362" s="229" t="s">
        <v>6846</v>
      </c>
    </row>
    <row r="7363" s="2" customFormat="1">
      <c r="A7363" s="42"/>
      <c r="B7363" s="43"/>
      <c r="C7363" s="44"/>
      <c r="D7363" s="231" t="s">
        <v>250</v>
      </c>
      <c r="E7363" s="44"/>
      <c r="F7363" s="232" t="s">
        <v>6847</v>
      </c>
      <c r="G7363" s="44"/>
      <c r="H7363" s="44"/>
      <c r="I7363" s="233"/>
      <c r="J7363" s="44"/>
      <c r="K7363" s="44"/>
      <c r="L7363" s="48"/>
      <c r="M7363" s="234"/>
      <c r="N7363" s="235"/>
      <c r="O7363" s="88"/>
      <c r="P7363" s="88"/>
      <c r="Q7363" s="88"/>
      <c r="R7363" s="88"/>
      <c r="S7363" s="88"/>
      <c r="T7363" s="89"/>
      <c r="U7363" s="42"/>
      <c r="V7363" s="42"/>
      <c r="W7363" s="42"/>
      <c r="X7363" s="42"/>
      <c r="Y7363" s="42"/>
      <c r="Z7363" s="42"/>
      <c r="AA7363" s="42"/>
      <c r="AB7363" s="42"/>
      <c r="AC7363" s="42"/>
      <c r="AD7363" s="42"/>
      <c r="AE7363" s="42"/>
      <c r="AT7363" s="20" t="s">
        <v>250</v>
      </c>
      <c r="AU7363" s="20" t="s">
        <v>93</v>
      </c>
    </row>
    <row r="7364" s="13" customFormat="1">
      <c r="A7364" s="13"/>
      <c r="B7364" s="236"/>
      <c r="C7364" s="237"/>
      <c r="D7364" s="238" t="s">
        <v>252</v>
      </c>
      <c r="E7364" s="239" t="s">
        <v>39</v>
      </c>
      <c r="F7364" s="240" t="s">
        <v>665</v>
      </c>
      <c r="G7364" s="237"/>
      <c r="H7364" s="239" t="s">
        <v>39</v>
      </c>
      <c r="I7364" s="241"/>
      <c r="J7364" s="237"/>
      <c r="K7364" s="237"/>
      <c r="L7364" s="242"/>
      <c r="M7364" s="243"/>
      <c r="N7364" s="244"/>
      <c r="O7364" s="244"/>
      <c r="P7364" s="244"/>
      <c r="Q7364" s="244"/>
      <c r="R7364" s="244"/>
      <c r="S7364" s="244"/>
      <c r="T7364" s="245"/>
      <c r="U7364" s="13"/>
      <c r="V7364" s="13"/>
      <c r="W7364" s="13"/>
      <c r="X7364" s="13"/>
      <c r="Y7364" s="13"/>
      <c r="Z7364" s="13"/>
      <c r="AA7364" s="13"/>
      <c r="AB7364" s="13"/>
      <c r="AC7364" s="13"/>
      <c r="AD7364" s="13"/>
      <c r="AE7364" s="13"/>
      <c r="AT7364" s="246" t="s">
        <v>252</v>
      </c>
      <c r="AU7364" s="246" t="s">
        <v>93</v>
      </c>
      <c r="AV7364" s="13" t="s">
        <v>23</v>
      </c>
      <c r="AW7364" s="13" t="s">
        <v>46</v>
      </c>
      <c r="AX7364" s="13" t="s">
        <v>85</v>
      </c>
      <c r="AY7364" s="246" t="s">
        <v>241</v>
      </c>
    </row>
    <row r="7365" s="14" customFormat="1">
      <c r="A7365" s="14"/>
      <c r="B7365" s="247"/>
      <c r="C7365" s="248"/>
      <c r="D7365" s="238" t="s">
        <v>252</v>
      </c>
      <c r="E7365" s="249" t="s">
        <v>39</v>
      </c>
      <c r="F7365" s="250" t="s">
        <v>151</v>
      </c>
      <c r="G7365" s="248"/>
      <c r="H7365" s="251">
        <v>83.629999999999995</v>
      </c>
      <c r="I7365" s="252"/>
      <c r="J7365" s="248"/>
      <c r="K7365" s="248"/>
      <c r="L7365" s="253"/>
      <c r="M7365" s="254"/>
      <c r="N7365" s="255"/>
      <c r="O7365" s="255"/>
      <c r="P7365" s="255"/>
      <c r="Q7365" s="255"/>
      <c r="R7365" s="255"/>
      <c r="S7365" s="255"/>
      <c r="T7365" s="256"/>
      <c r="U7365" s="14"/>
      <c r="V7365" s="14"/>
      <c r="W7365" s="14"/>
      <c r="X7365" s="14"/>
      <c r="Y7365" s="14"/>
      <c r="Z7365" s="14"/>
      <c r="AA7365" s="14"/>
      <c r="AB7365" s="14"/>
      <c r="AC7365" s="14"/>
      <c r="AD7365" s="14"/>
      <c r="AE7365" s="14"/>
      <c r="AT7365" s="257" t="s">
        <v>252</v>
      </c>
      <c r="AU7365" s="257" t="s">
        <v>93</v>
      </c>
      <c r="AV7365" s="14" t="s">
        <v>93</v>
      </c>
      <c r="AW7365" s="14" t="s">
        <v>46</v>
      </c>
      <c r="AX7365" s="14" t="s">
        <v>85</v>
      </c>
      <c r="AY7365" s="257" t="s">
        <v>241</v>
      </c>
    </row>
    <row r="7366" s="14" customFormat="1">
      <c r="A7366" s="14"/>
      <c r="B7366" s="247"/>
      <c r="C7366" s="248"/>
      <c r="D7366" s="238" t="s">
        <v>252</v>
      </c>
      <c r="E7366" s="249" t="s">
        <v>39</v>
      </c>
      <c r="F7366" s="250" t="s">
        <v>175</v>
      </c>
      <c r="G7366" s="248"/>
      <c r="H7366" s="251">
        <v>91.829999999999998</v>
      </c>
      <c r="I7366" s="252"/>
      <c r="J7366" s="248"/>
      <c r="K7366" s="248"/>
      <c r="L7366" s="253"/>
      <c r="M7366" s="254"/>
      <c r="N7366" s="255"/>
      <c r="O7366" s="255"/>
      <c r="P7366" s="255"/>
      <c r="Q7366" s="255"/>
      <c r="R7366" s="255"/>
      <c r="S7366" s="255"/>
      <c r="T7366" s="256"/>
      <c r="U7366" s="14"/>
      <c r="V7366" s="14"/>
      <c r="W7366" s="14"/>
      <c r="X7366" s="14"/>
      <c r="Y7366" s="14"/>
      <c r="Z7366" s="14"/>
      <c r="AA7366" s="14"/>
      <c r="AB7366" s="14"/>
      <c r="AC7366" s="14"/>
      <c r="AD7366" s="14"/>
      <c r="AE7366" s="14"/>
      <c r="AT7366" s="257" t="s">
        <v>252</v>
      </c>
      <c r="AU7366" s="257" t="s">
        <v>93</v>
      </c>
      <c r="AV7366" s="14" t="s">
        <v>93</v>
      </c>
      <c r="AW7366" s="14" t="s">
        <v>46</v>
      </c>
      <c r="AX7366" s="14" t="s">
        <v>85</v>
      </c>
      <c r="AY7366" s="257" t="s">
        <v>241</v>
      </c>
    </row>
    <row r="7367" s="14" customFormat="1">
      <c r="A7367" s="14"/>
      <c r="B7367" s="247"/>
      <c r="C7367" s="248"/>
      <c r="D7367" s="238" t="s">
        <v>252</v>
      </c>
      <c r="E7367" s="249" t="s">
        <v>39</v>
      </c>
      <c r="F7367" s="250" t="s">
        <v>3593</v>
      </c>
      <c r="G7367" s="248"/>
      <c r="H7367" s="251">
        <v>1.25</v>
      </c>
      <c r="I7367" s="252"/>
      <c r="J7367" s="248"/>
      <c r="K7367" s="248"/>
      <c r="L7367" s="253"/>
      <c r="M7367" s="254"/>
      <c r="N7367" s="255"/>
      <c r="O7367" s="255"/>
      <c r="P7367" s="255"/>
      <c r="Q7367" s="255"/>
      <c r="R7367" s="255"/>
      <c r="S7367" s="255"/>
      <c r="T7367" s="256"/>
      <c r="U7367" s="14"/>
      <c r="V7367" s="14"/>
      <c r="W7367" s="14"/>
      <c r="X7367" s="14"/>
      <c r="Y7367" s="14"/>
      <c r="Z7367" s="14"/>
      <c r="AA7367" s="14"/>
      <c r="AB7367" s="14"/>
      <c r="AC7367" s="14"/>
      <c r="AD7367" s="14"/>
      <c r="AE7367" s="14"/>
      <c r="AT7367" s="257" t="s">
        <v>252</v>
      </c>
      <c r="AU7367" s="257" t="s">
        <v>93</v>
      </c>
      <c r="AV7367" s="14" t="s">
        <v>93</v>
      </c>
      <c r="AW7367" s="14" t="s">
        <v>46</v>
      </c>
      <c r="AX7367" s="14" t="s">
        <v>85</v>
      </c>
      <c r="AY7367" s="257" t="s">
        <v>241</v>
      </c>
    </row>
    <row r="7368" s="14" customFormat="1">
      <c r="A7368" s="14"/>
      <c r="B7368" s="247"/>
      <c r="C7368" s="248"/>
      <c r="D7368" s="238" t="s">
        <v>252</v>
      </c>
      <c r="E7368" s="249" t="s">
        <v>39</v>
      </c>
      <c r="F7368" s="250" t="s">
        <v>3595</v>
      </c>
      <c r="G7368" s="248"/>
      <c r="H7368" s="251">
        <v>3.2200000000000002</v>
      </c>
      <c r="I7368" s="252"/>
      <c r="J7368" s="248"/>
      <c r="K7368" s="248"/>
      <c r="L7368" s="253"/>
      <c r="M7368" s="254"/>
      <c r="N7368" s="255"/>
      <c r="O7368" s="255"/>
      <c r="P7368" s="255"/>
      <c r="Q7368" s="255"/>
      <c r="R7368" s="255"/>
      <c r="S7368" s="255"/>
      <c r="T7368" s="256"/>
      <c r="U7368" s="14"/>
      <c r="V7368" s="14"/>
      <c r="W7368" s="14"/>
      <c r="X7368" s="14"/>
      <c r="Y7368" s="14"/>
      <c r="Z7368" s="14"/>
      <c r="AA7368" s="14"/>
      <c r="AB7368" s="14"/>
      <c r="AC7368" s="14"/>
      <c r="AD7368" s="14"/>
      <c r="AE7368" s="14"/>
      <c r="AT7368" s="257" t="s">
        <v>252</v>
      </c>
      <c r="AU7368" s="257" t="s">
        <v>93</v>
      </c>
      <c r="AV7368" s="14" t="s">
        <v>93</v>
      </c>
      <c r="AW7368" s="14" t="s">
        <v>46</v>
      </c>
      <c r="AX7368" s="14" t="s">
        <v>85</v>
      </c>
      <c r="AY7368" s="257" t="s">
        <v>241</v>
      </c>
    </row>
    <row r="7369" s="15" customFormat="1">
      <c r="A7369" s="15"/>
      <c r="B7369" s="258"/>
      <c r="C7369" s="259"/>
      <c r="D7369" s="238" t="s">
        <v>252</v>
      </c>
      <c r="E7369" s="260" t="s">
        <v>39</v>
      </c>
      <c r="F7369" s="261" t="s">
        <v>274</v>
      </c>
      <c r="G7369" s="259"/>
      <c r="H7369" s="262">
        <v>179.93000000000001</v>
      </c>
      <c r="I7369" s="263"/>
      <c r="J7369" s="259"/>
      <c r="K7369" s="259"/>
      <c r="L7369" s="264"/>
      <c r="M7369" s="265"/>
      <c r="N7369" s="266"/>
      <c r="O7369" s="266"/>
      <c r="P7369" s="266"/>
      <c r="Q7369" s="266"/>
      <c r="R7369" s="266"/>
      <c r="S7369" s="266"/>
      <c r="T7369" s="267"/>
      <c r="U7369" s="15"/>
      <c r="V7369" s="15"/>
      <c r="W7369" s="15"/>
      <c r="X7369" s="15"/>
      <c r="Y7369" s="15"/>
      <c r="Z7369" s="15"/>
      <c r="AA7369" s="15"/>
      <c r="AB7369" s="15"/>
      <c r="AC7369" s="15"/>
      <c r="AD7369" s="15"/>
      <c r="AE7369" s="15"/>
      <c r="AT7369" s="268" t="s">
        <v>252</v>
      </c>
      <c r="AU7369" s="268" t="s">
        <v>93</v>
      </c>
      <c r="AV7369" s="15" t="s">
        <v>248</v>
      </c>
      <c r="AW7369" s="15" t="s">
        <v>46</v>
      </c>
      <c r="AX7369" s="15" t="s">
        <v>23</v>
      </c>
      <c r="AY7369" s="268" t="s">
        <v>241</v>
      </c>
    </row>
    <row r="7370" s="2" customFormat="1" ht="16.5" customHeight="1">
      <c r="A7370" s="42"/>
      <c r="B7370" s="43"/>
      <c r="C7370" s="218" t="s">
        <v>6848</v>
      </c>
      <c r="D7370" s="218" t="s">
        <v>243</v>
      </c>
      <c r="E7370" s="219" t="s">
        <v>6849</v>
      </c>
      <c r="F7370" s="220" t="s">
        <v>6850</v>
      </c>
      <c r="G7370" s="221" t="s">
        <v>515</v>
      </c>
      <c r="H7370" s="222">
        <v>931.16499999999996</v>
      </c>
      <c r="I7370" s="223"/>
      <c r="J7370" s="224">
        <f>ROUND(I7370*H7370,2)</f>
        <v>0</v>
      </c>
      <c r="K7370" s="220" t="s">
        <v>247</v>
      </c>
      <c r="L7370" s="48"/>
      <c r="M7370" s="225" t="s">
        <v>39</v>
      </c>
      <c r="N7370" s="226" t="s">
        <v>56</v>
      </c>
      <c r="O7370" s="88"/>
      <c r="P7370" s="227">
        <f>O7370*H7370</f>
        <v>0</v>
      </c>
      <c r="Q7370" s="227">
        <v>9.0000000000000006E-05</v>
      </c>
      <c r="R7370" s="227">
        <f>Q7370*H7370</f>
        <v>0.08380485</v>
      </c>
      <c r="S7370" s="227">
        <v>0</v>
      </c>
      <c r="T7370" s="228">
        <f>S7370*H7370</f>
        <v>0</v>
      </c>
      <c r="U7370" s="42"/>
      <c r="V7370" s="42"/>
      <c r="W7370" s="42"/>
      <c r="X7370" s="42"/>
      <c r="Y7370" s="42"/>
      <c r="Z7370" s="42"/>
      <c r="AA7370" s="42"/>
      <c r="AB7370" s="42"/>
      <c r="AC7370" s="42"/>
      <c r="AD7370" s="42"/>
      <c r="AE7370" s="42"/>
      <c r="AR7370" s="229" t="s">
        <v>462</v>
      </c>
      <c r="AT7370" s="229" t="s">
        <v>243</v>
      </c>
      <c r="AU7370" s="229" t="s">
        <v>93</v>
      </c>
      <c r="AY7370" s="20" t="s">
        <v>241</v>
      </c>
      <c r="BE7370" s="230">
        <f>IF(N7370="základní",J7370,0)</f>
        <v>0</v>
      </c>
      <c r="BF7370" s="230">
        <f>IF(N7370="snížená",J7370,0)</f>
        <v>0</v>
      </c>
      <c r="BG7370" s="230">
        <f>IF(N7370="zákl. přenesená",J7370,0)</f>
        <v>0</v>
      </c>
      <c r="BH7370" s="230">
        <f>IF(N7370="sníž. přenesená",J7370,0)</f>
        <v>0</v>
      </c>
      <c r="BI7370" s="230">
        <f>IF(N7370="nulová",J7370,0)</f>
        <v>0</v>
      </c>
      <c r="BJ7370" s="20" t="s">
        <v>23</v>
      </c>
      <c r="BK7370" s="230">
        <f>ROUND(I7370*H7370,2)</f>
        <v>0</v>
      </c>
      <c r="BL7370" s="20" t="s">
        <v>462</v>
      </c>
      <c r="BM7370" s="229" t="s">
        <v>6851</v>
      </c>
    </row>
    <row r="7371" s="2" customFormat="1">
      <c r="A7371" s="42"/>
      <c r="B7371" s="43"/>
      <c r="C7371" s="44"/>
      <c r="D7371" s="231" t="s">
        <v>250</v>
      </c>
      <c r="E7371" s="44"/>
      <c r="F7371" s="232" t="s">
        <v>6852</v>
      </c>
      <c r="G7371" s="44"/>
      <c r="H7371" s="44"/>
      <c r="I7371" s="233"/>
      <c r="J7371" s="44"/>
      <c r="K7371" s="44"/>
      <c r="L7371" s="48"/>
      <c r="M7371" s="234"/>
      <c r="N7371" s="235"/>
      <c r="O7371" s="88"/>
      <c r="P7371" s="88"/>
      <c r="Q7371" s="88"/>
      <c r="R7371" s="88"/>
      <c r="S7371" s="88"/>
      <c r="T7371" s="89"/>
      <c r="U7371" s="42"/>
      <c r="V7371" s="42"/>
      <c r="W7371" s="42"/>
      <c r="X7371" s="42"/>
      <c r="Y7371" s="42"/>
      <c r="Z7371" s="42"/>
      <c r="AA7371" s="42"/>
      <c r="AB7371" s="42"/>
      <c r="AC7371" s="42"/>
      <c r="AD7371" s="42"/>
      <c r="AE7371" s="42"/>
      <c r="AT7371" s="20" t="s">
        <v>250</v>
      </c>
      <c r="AU7371" s="20" t="s">
        <v>93</v>
      </c>
    </row>
    <row r="7372" s="13" customFormat="1">
      <c r="A7372" s="13"/>
      <c r="B7372" s="236"/>
      <c r="C7372" s="237"/>
      <c r="D7372" s="238" t="s">
        <v>252</v>
      </c>
      <c r="E7372" s="239" t="s">
        <v>39</v>
      </c>
      <c r="F7372" s="240" t="s">
        <v>6853</v>
      </c>
      <c r="G7372" s="237"/>
      <c r="H7372" s="239" t="s">
        <v>39</v>
      </c>
      <c r="I7372" s="241"/>
      <c r="J7372" s="237"/>
      <c r="K7372" s="237"/>
      <c r="L7372" s="242"/>
      <c r="M7372" s="243"/>
      <c r="N7372" s="244"/>
      <c r="O7372" s="244"/>
      <c r="P7372" s="244"/>
      <c r="Q7372" s="244"/>
      <c r="R7372" s="244"/>
      <c r="S7372" s="244"/>
      <c r="T7372" s="245"/>
      <c r="U7372" s="13"/>
      <c r="V7372" s="13"/>
      <c r="W7372" s="13"/>
      <c r="X7372" s="13"/>
      <c r="Y7372" s="13"/>
      <c r="Z7372" s="13"/>
      <c r="AA7372" s="13"/>
      <c r="AB7372" s="13"/>
      <c r="AC7372" s="13"/>
      <c r="AD7372" s="13"/>
      <c r="AE7372" s="13"/>
      <c r="AT7372" s="246" t="s">
        <v>252</v>
      </c>
      <c r="AU7372" s="246" t="s">
        <v>93</v>
      </c>
      <c r="AV7372" s="13" t="s">
        <v>23</v>
      </c>
      <c r="AW7372" s="13" t="s">
        <v>46</v>
      </c>
      <c r="AX7372" s="13" t="s">
        <v>85</v>
      </c>
      <c r="AY7372" s="246" t="s">
        <v>241</v>
      </c>
    </row>
    <row r="7373" s="13" customFormat="1">
      <c r="A7373" s="13"/>
      <c r="B7373" s="236"/>
      <c r="C7373" s="237"/>
      <c r="D7373" s="238" t="s">
        <v>252</v>
      </c>
      <c r="E7373" s="239" t="s">
        <v>39</v>
      </c>
      <c r="F7373" s="240" t="s">
        <v>6854</v>
      </c>
      <c r="G7373" s="237"/>
      <c r="H7373" s="239" t="s">
        <v>39</v>
      </c>
      <c r="I7373" s="241"/>
      <c r="J7373" s="237"/>
      <c r="K7373" s="237"/>
      <c r="L7373" s="242"/>
      <c r="M7373" s="243"/>
      <c r="N7373" s="244"/>
      <c r="O7373" s="244"/>
      <c r="P7373" s="244"/>
      <c r="Q7373" s="244"/>
      <c r="R7373" s="244"/>
      <c r="S7373" s="244"/>
      <c r="T7373" s="245"/>
      <c r="U7373" s="13"/>
      <c r="V7373" s="13"/>
      <c r="W7373" s="13"/>
      <c r="X7373" s="13"/>
      <c r="Y7373" s="13"/>
      <c r="Z7373" s="13"/>
      <c r="AA7373" s="13"/>
      <c r="AB7373" s="13"/>
      <c r="AC7373" s="13"/>
      <c r="AD7373" s="13"/>
      <c r="AE7373" s="13"/>
      <c r="AT7373" s="246" t="s">
        <v>252</v>
      </c>
      <c r="AU7373" s="246" t="s">
        <v>93</v>
      </c>
      <c r="AV7373" s="13" t="s">
        <v>23</v>
      </c>
      <c r="AW7373" s="13" t="s">
        <v>46</v>
      </c>
      <c r="AX7373" s="13" t="s">
        <v>85</v>
      </c>
      <c r="AY7373" s="246" t="s">
        <v>241</v>
      </c>
    </row>
    <row r="7374" s="14" customFormat="1">
      <c r="A7374" s="14"/>
      <c r="B7374" s="247"/>
      <c r="C7374" s="248"/>
      <c r="D7374" s="238" t="s">
        <v>252</v>
      </c>
      <c r="E7374" s="249" t="s">
        <v>39</v>
      </c>
      <c r="F7374" s="250" t="s">
        <v>6855</v>
      </c>
      <c r="G7374" s="248"/>
      <c r="H7374" s="251">
        <v>698.48299999999995</v>
      </c>
      <c r="I7374" s="252"/>
      <c r="J7374" s="248"/>
      <c r="K7374" s="248"/>
      <c r="L7374" s="253"/>
      <c r="M7374" s="254"/>
      <c r="N7374" s="255"/>
      <c r="O7374" s="255"/>
      <c r="P7374" s="255"/>
      <c r="Q7374" s="255"/>
      <c r="R7374" s="255"/>
      <c r="S7374" s="255"/>
      <c r="T7374" s="256"/>
      <c r="U7374" s="14"/>
      <c r="V7374" s="14"/>
      <c r="W7374" s="14"/>
      <c r="X7374" s="14"/>
      <c r="Y7374" s="14"/>
      <c r="Z7374" s="14"/>
      <c r="AA7374" s="14"/>
      <c r="AB7374" s="14"/>
      <c r="AC7374" s="14"/>
      <c r="AD7374" s="14"/>
      <c r="AE7374" s="14"/>
      <c r="AT7374" s="257" t="s">
        <v>252</v>
      </c>
      <c r="AU7374" s="257" t="s">
        <v>93</v>
      </c>
      <c r="AV7374" s="14" t="s">
        <v>93</v>
      </c>
      <c r="AW7374" s="14" t="s">
        <v>46</v>
      </c>
      <c r="AX7374" s="14" t="s">
        <v>85</v>
      </c>
      <c r="AY7374" s="257" t="s">
        <v>241</v>
      </c>
    </row>
    <row r="7375" s="13" customFormat="1">
      <c r="A7375" s="13"/>
      <c r="B7375" s="236"/>
      <c r="C7375" s="237"/>
      <c r="D7375" s="238" t="s">
        <v>252</v>
      </c>
      <c r="E7375" s="239" t="s">
        <v>39</v>
      </c>
      <c r="F7375" s="240" t="s">
        <v>6856</v>
      </c>
      <c r="G7375" s="237"/>
      <c r="H7375" s="239" t="s">
        <v>39</v>
      </c>
      <c r="I7375" s="241"/>
      <c r="J7375" s="237"/>
      <c r="K7375" s="237"/>
      <c r="L7375" s="242"/>
      <c r="M7375" s="243"/>
      <c r="N7375" s="244"/>
      <c r="O7375" s="244"/>
      <c r="P7375" s="244"/>
      <c r="Q7375" s="244"/>
      <c r="R7375" s="244"/>
      <c r="S7375" s="244"/>
      <c r="T7375" s="245"/>
      <c r="U7375" s="13"/>
      <c r="V7375" s="13"/>
      <c r="W7375" s="13"/>
      <c r="X7375" s="13"/>
      <c r="Y7375" s="13"/>
      <c r="Z7375" s="13"/>
      <c r="AA7375" s="13"/>
      <c r="AB7375" s="13"/>
      <c r="AC7375" s="13"/>
      <c r="AD7375" s="13"/>
      <c r="AE7375" s="13"/>
      <c r="AT7375" s="246" t="s">
        <v>252</v>
      </c>
      <c r="AU7375" s="246" t="s">
        <v>93</v>
      </c>
      <c r="AV7375" s="13" t="s">
        <v>23</v>
      </c>
      <c r="AW7375" s="13" t="s">
        <v>46</v>
      </c>
      <c r="AX7375" s="13" t="s">
        <v>85</v>
      </c>
      <c r="AY7375" s="246" t="s">
        <v>241</v>
      </c>
    </row>
    <row r="7376" s="14" customFormat="1">
      <c r="A7376" s="14"/>
      <c r="B7376" s="247"/>
      <c r="C7376" s="248"/>
      <c r="D7376" s="238" t="s">
        <v>252</v>
      </c>
      <c r="E7376" s="249" t="s">
        <v>39</v>
      </c>
      <c r="F7376" s="250" t="s">
        <v>6857</v>
      </c>
      <c r="G7376" s="248"/>
      <c r="H7376" s="251">
        <v>2.6499999999999999</v>
      </c>
      <c r="I7376" s="252"/>
      <c r="J7376" s="248"/>
      <c r="K7376" s="248"/>
      <c r="L7376" s="253"/>
      <c r="M7376" s="254"/>
      <c r="N7376" s="255"/>
      <c r="O7376" s="255"/>
      <c r="P7376" s="255"/>
      <c r="Q7376" s="255"/>
      <c r="R7376" s="255"/>
      <c r="S7376" s="255"/>
      <c r="T7376" s="256"/>
      <c r="U7376" s="14"/>
      <c r="V7376" s="14"/>
      <c r="W7376" s="14"/>
      <c r="X7376" s="14"/>
      <c r="Y7376" s="14"/>
      <c r="Z7376" s="14"/>
      <c r="AA7376" s="14"/>
      <c r="AB7376" s="14"/>
      <c r="AC7376" s="14"/>
      <c r="AD7376" s="14"/>
      <c r="AE7376" s="14"/>
      <c r="AT7376" s="257" t="s">
        <v>252</v>
      </c>
      <c r="AU7376" s="257" t="s">
        <v>93</v>
      </c>
      <c r="AV7376" s="14" t="s">
        <v>93</v>
      </c>
      <c r="AW7376" s="14" t="s">
        <v>46</v>
      </c>
      <c r="AX7376" s="14" t="s">
        <v>85</v>
      </c>
      <c r="AY7376" s="257" t="s">
        <v>241</v>
      </c>
    </row>
    <row r="7377" s="14" customFormat="1">
      <c r="A7377" s="14"/>
      <c r="B7377" s="247"/>
      <c r="C7377" s="248"/>
      <c r="D7377" s="238" t="s">
        <v>252</v>
      </c>
      <c r="E7377" s="249" t="s">
        <v>39</v>
      </c>
      <c r="F7377" s="250" t="s">
        <v>6858</v>
      </c>
      <c r="G7377" s="248"/>
      <c r="H7377" s="251">
        <v>3.6749999999999998</v>
      </c>
      <c r="I7377" s="252"/>
      <c r="J7377" s="248"/>
      <c r="K7377" s="248"/>
      <c r="L7377" s="253"/>
      <c r="M7377" s="254"/>
      <c r="N7377" s="255"/>
      <c r="O7377" s="255"/>
      <c r="P7377" s="255"/>
      <c r="Q7377" s="255"/>
      <c r="R7377" s="255"/>
      <c r="S7377" s="255"/>
      <c r="T7377" s="256"/>
      <c r="U7377" s="14"/>
      <c r="V7377" s="14"/>
      <c r="W7377" s="14"/>
      <c r="X7377" s="14"/>
      <c r="Y7377" s="14"/>
      <c r="Z7377" s="14"/>
      <c r="AA7377" s="14"/>
      <c r="AB7377" s="14"/>
      <c r="AC7377" s="14"/>
      <c r="AD7377" s="14"/>
      <c r="AE7377" s="14"/>
      <c r="AT7377" s="257" t="s">
        <v>252</v>
      </c>
      <c r="AU7377" s="257" t="s">
        <v>93</v>
      </c>
      <c r="AV7377" s="14" t="s">
        <v>93</v>
      </c>
      <c r="AW7377" s="14" t="s">
        <v>46</v>
      </c>
      <c r="AX7377" s="14" t="s">
        <v>85</v>
      </c>
      <c r="AY7377" s="257" t="s">
        <v>241</v>
      </c>
    </row>
    <row r="7378" s="14" customFormat="1">
      <c r="A7378" s="14"/>
      <c r="B7378" s="247"/>
      <c r="C7378" s="248"/>
      <c r="D7378" s="238" t="s">
        <v>252</v>
      </c>
      <c r="E7378" s="249" t="s">
        <v>39</v>
      </c>
      <c r="F7378" s="250" t="s">
        <v>6859</v>
      </c>
      <c r="G7378" s="248"/>
      <c r="H7378" s="251">
        <v>11.720000000000001</v>
      </c>
      <c r="I7378" s="252"/>
      <c r="J7378" s="248"/>
      <c r="K7378" s="248"/>
      <c r="L7378" s="253"/>
      <c r="M7378" s="254"/>
      <c r="N7378" s="255"/>
      <c r="O7378" s="255"/>
      <c r="P7378" s="255"/>
      <c r="Q7378" s="255"/>
      <c r="R7378" s="255"/>
      <c r="S7378" s="255"/>
      <c r="T7378" s="256"/>
      <c r="U7378" s="14"/>
      <c r="V7378" s="14"/>
      <c r="W7378" s="14"/>
      <c r="X7378" s="14"/>
      <c r="Y7378" s="14"/>
      <c r="Z7378" s="14"/>
      <c r="AA7378" s="14"/>
      <c r="AB7378" s="14"/>
      <c r="AC7378" s="14"/>
      <c r="AD7378" s="14"/>
      <c r="AE7378" s="14"/>
      <c r="AT7378" s="257" t="s">
        <v>252</v>
      </c>
      <c r="AU7378" s="257" t="s">
        <v>93</v>
      </c>
      <c r="AV7378" s="14" t="s">
        <v>93</v>
      </c>
      <c r="AW7378" s="14" t="s">
        <v>46</v>
      </c>
      <c r="AX7378" s="14" t="s">
        <v>85</v>
      </c>
      <c r="AY7378" s="257" t="s">
        <v>241</v>
      </c>
    </row>
    <row r="7379" s="14" customFormat="1">
      <c r="A7379" s="14"/>
      <c r="B7379" s="247"/>
      <c r="C7379" s="248"/>
      <c r="D7379" s="238" t="s">
        <v>252</v>
      </c>
      <c r="E7379" s="249" t="s">
        <v>39</v>
      </c>
      <c r="F7379" s="250" t="s">
        <v>4666</v>
      </c>
      <c r="G7379" s="248"/>
      <c r="H7379" s="251">
        <v>9.6999999999999993</v>
      </c>
      <c r="I7379" s="252"/>
      <c r="J7379" s="248"/>
      <c r="K7379" s="248"/>
      <c r="L7379" s="253"/>
      <c r="M7379" s="254"/>
      <c r="N7379" s="255"/>
      <c r="O7379" s="255"/>
      <c r="P7379" s="255"/>
      <c r="Q7379" s="255"/>
      <c r="R7379" s="255"/>
      <c r="S7379" s="255"/>
      <c r="T7379" s="256"/>
      <c r="U7379" s="14"/>
      <c r="V7379" s="14"/>
      <c r="W7379" s="14"/>
      <c r="X7379" s="14"/>
      <c r="Y7379" s="14"/>
      <c r="Z7379" s="14"/>
      <c r="AA7379" s="14"/>
      <c r="AB7379" s="14"/>
      <c r="AC7379" s="14"/>
      <c r="AD7379" s="14"/>
      <c r="AE7379" s="14"/>
      <c r="AT7379" s="257" t="s">
        <v>252</v>
      </c>
      <c r="AU7379" s="257" t="s">
        <v>93</v>
      </c>
      <c r="AV7379" s="14" t="s">
        <v>93</v>
      </c>
      <c r="AW7379" s="14" t="s">
        <v>46</v>
      </c>
      <c r="AX7379" s="14" t="s">
        <v>85</v>
      </c>
      <c r="AY7379" s="257" t="s">
        <v>241</v>
      </c>
    </row>
    <row r="7380" s="14" customFormat="1">
      <c r="A7380" s="14"/>
      <c r="B7380" s="247"/>
      <c r="C7380" s="248"/>
      <c r="D7380" s="238" t="s">
        <v>252</v>
      </c>
      <c r="E7380" s="249" t="s">
        <v>39</v>
      </c>
      <c r="F7380" s="250" t="s">
        <v>5360</v>
      </c>
      <c r="G7380" s="248"/>
      <c r="H7380" s="251">
        <v>5.7000000000000002</v>
      </c>
      <c r="I7380" s="252"/>
      <c r="J7380" s="248"/>
      <c r="K7380" s="248"/>
      <c r="L7380" s="253"/>
      <c r="M7380" s="254"/>
      <c r="N7380" s="255"/>
      <c r="O7380" s="255"/>
      <c r="P7380" s="255"/>
      <c r="Q7380" s="255"/>
      <c r="R7380" s="255"/>
      <c r="S7380" s="255"/>
      <c r="T7380" s="256"/>
      <c r="U7380" s="14"/>
      <c r="V7380" s="14"/>
      <c r="W7380" s="14"/>
      <c r="X7380" s="14"/>
      <c r="Y7380" s="14"/>
      <c r="Z7380" s="14"/>
      <c r="AA7380" s="14"/>
      <c r="AB7380" s="14"/>
      <c r="AC7380" s="14"/>
      <c r="AD7380" s="14"/>
      <c r="AE7380" s="14"/>
      <c r="AT7380" s="257" t="s">
        <v>252</v>
      </c>
      <c r="AU7380" s="257" t="s">
        <v>93</v>
      </c>
      <c r="AV7380" s="14" t="s">
        <v>93</v>
      </c>
      <c r="AW7380" s="14" t="s">
        <v>46</v>
      </c>
      <c r="AX7380" s="14" t="s">
        <v>85</v>
      </c>
      <c r="AY7380" s="257" t="s">
        <v>241</v>
      </c>
    </row>
    <row r="7381" s="14" customFormat="1">
      <c r="A7381" s="14"/>
      <c r="B7381" s="247"/>
      <c r="C7381" s="248"/>
      <c r="D7381" s="238" t="s">
        <v>252</v>
      </c>
      <c r="E7381" s="249" t="s">
        <v>39</v>
      </c>
      <c r="F7381" s="250" t="s">
        <v>5361</v>
      </c>
      <c r="G7381" s="248"/>
      <c r="H7381" s="251">
        <v>5.5199999999999996</v>
      </c>
      <c r="I7381" s="252"/>
      <c r="J7381" s="248"/>
      <c r="K7381" s="248"/>
      <c r="L7381" s="253"/>
      <c r="M7381" s="254"/>
      <c r="N7381" s="255"/>
      <c r="O7381" s="255"/>
      <c r="P7381" s="255"/>
      <c r="Q7381" s="255"/>
      <c r="R7381" s="255"/>
      <c r="S7381" s="255"/>
      <c r="T7381" s="256"/>
      <c r="U7381" s="14"/>
      <c r="V7381" s="14"/>
      <c r="W7381" s="14"/>
      <c r="X7381" s="14"/>
      <c r="Y7381" s="14"/>
      <c r="Z7381" s="14"/>
      <c r="AA7381" s="14"/>
      <c r="AB7381" s="14"/>
      <c r="AC7381" s="14"/>
      <c r="AD7381" s="14"/>
      <c r="AE7381" s="14"/>
      <c r="AT7381" s="257" t="s">
        <v>252</v>
      </c>
      <c r="AU7381" s="257" t="s">
        <v>93</v>
      </c>
      <c r="AV7381" s="14" t="s">
        <v>93</v>
      </c>
      <c r="AW7381" s="14" t="s">
        <v>46</v>
      </c>
      <c r="AX7381" s="14" t="s">
        <v>85</v>
      </c>
      <c r="AY7381" s="257" t="s">
        <v>241</v>
      </c>
    </row>
    <row r="7382" s="14" customFormat="1">
      <c r="A7382" s="14"/>
      <c r="B7382" s="247"/>
      <c r="C7382" s="248"/>
      <c r="D7382" s="238" t="s">
        <v>252</v>
      </c>
      <c r="E7382" s="249" t="s">
        <v>39</v>
      </c>
      <c r="F7382" s="250" t="s">
        <v>5362</v>
      </c>
      <c r="G7382" s="248"/>
      <c r="H7382" s="251">
        <v>9.1999999999999993</v>
      </c>
      <c r="I7382" s="252"/>
      <c r="J7382" s="248"/>
      <c r="K7382" s="248"/>
      <c r="L7382" s="253"/>
      <c r="M7382" s="254"/>
      <c r="N7382" s="255"/>
      <c r="O7382" s="255"/>
      <c r="P7382" s="255"/>
      <c r="Q7382" s="255"/>
      <c r="R7382" s="255"/>
      <c r="S7382" s="255"/>
      <c r="T7382" s="256"/>
      <c r="U7382" s="14"/>
      <c r="V7382" s="14"/>
      <c r="W7382" s="14"/>
      <c r="X7382" s="14"/>
      <c r="Y7382" s="14"/>
      <c r="Z7382" s="14"/>
      <c r="AA7382" s="14"/>
      <c r="AB7382" s="14"/>
      <c r="AC7382" s="14"/>
      <c r="AD7382" s="14"/>
      <c r="AE7382" s="14"/>
      <c r="AT7382" s="257" t="s">
        <v>252</v>
      </c>
      <c r="AU7382" s="257" t="s">
        <v>93</v>
      </c>
      <c r="AV7382" s="14" t="s">
        <v>93</v>
      </c>
      <c r="AW7382" s="14" t="s">
        <v>46</v>
      </c>
      <c r="AX7382" s="14" t="s">
        <v>85</v>
      </c>
      <c r="AY7382" s="257" t="s">
        <v>241</v>
      </c>
    </row>
    <row r="7383" s="14" customFormat="1">
      <c r="A7383" s="14"/>
      <c r="B7383" s="247"/>
      <c r="C7383" s="248"/>
      <c r="D7383" s="238" t="s">
        <v>252</v>
      </c>
      <c r="E7383" s="249" t="s">
        <v>39</v>
      </c>
      <c r="F7383" s="250" t="s">
        <v>5363</v>
      </c>
      <c r="G7383" s="248"/>
      <c r="H7383" s="251">
        <v>12.77</v>
      </c>
      <c r="I7383" s="252"/>
      <c r="J7383" s="248"/>
      <c r="K7383" s="248"/>
      <c r="L7383" s="253"/>
      <c r="M7383" s="254"/>
      <c r="N7383" s="255"/>
      <c r="O7383" s="255"/>
      <c r="P7383" s="255"/>
      <c r="Q7383" s="255"/>
      <c r="R7383" s="255"/>
      <c r="S7383" s="255"/>
      <c r="T7383" s="256"/>
      <c r="U7383" s="14"/>
      <c r="V7383" s="14"/>
      <c r="W7383" s="14"/>
      <c r="X7383" s="14"/>
      <c r="Y7383" s="14"/>
      <c r="Z7383" s="14"/>
      <c r="AA7383" s="14"/>
      <c r="AB7383" s="14"/>
      <c r="AC7383" s="14"/>
      <c r="AD7383" s="14"/>
      <c r="AE7383" s="14"/>
      <c r="AT7383" s="257" t="s">
        <v>252</v>
      </c>
      <c r="AU7383" s="257" t="s">
        <v>93</v>
      </c>
      <c r="AV7383" s="14" t="s">
        <v>93</v>
      </c>
      <c r="AW7383" s="14" t="s">
        <v>46</v>
      </c>
      <c r="AX7383" s="14" t="s">
        <v>85</v>
      </c>
      <c r="AY7383" s="257" t="s">
        <v>241</v>
      </c>
    </row>
    <row r="7384" s="14" customFormat="1">
      <c r="A7384" s="14"/>
      <c r="B7384" s="247"/>
      <c r="C7384" s="248"/>
      <c r="D7384" s="238" t="s">
        <v>252</v>
      </c>
      <c r="E7384" s="249" t="s">
        <v>39</v>
      </c>
      <c r="F7384" s="250" t="s">
        <v>5366</v>
      </c>
      <c r="G7384" s="248"/>
      <c r="H7384" s="251">
        <v>8.7599999999999998</v>
      </c>
      <c r="I7384" s="252"/>
      <c r="J7384" s="248"/>
      <c r="K7384" s="248"/>
      <c r="L7384" s="253"/>
      <c r="M7384" s="254"/>
      <c r="N7384" s="255"/>
      <c r="O7384" s="255"/>
      <c r="P7384" s="255"/>
      <c r="Q7384" s="255"/>
      <c r="R7384" s="255"/>
      <c r="S7384" s="255"/>
      <c r="T7384" s="256"/>
      <c r="U7384" s="14"/>
      <c r="V7384" s="14"/>
      <c r="W7384" s="14"/>
      <c r="X7384" s="14"/>
      <c r="Y7384" s="14"/>
      <c r="Z7384" s="14"/>
      <c r="AA7384" s="14"/>
      <c r="AB7384" s="14"/>
      <c r="AC7384" s="14"/>
      <c r="AD7384" s="14"/>
      <c r="AE7384" s="14"/>
      <c r="AT7384" s="257" t="s">
        <v>252</v>
      </c>
      <c r="AU7384" s="257" t="s">
        <v>93</v>
      </c>
      <c r="AV7384" s="14" t="s">
        <v>93</v>
      </c>
      <c r="AW7384" s="14" t="s">
        <v>46</v>
      </c>
      <c r="AX7384" s="14" t="s">
        <v>85</v>
      </c>
      <c r="AY7384" s="257" t="s">
        <v>241</v>
      </c>
    </row>
    <row r="7385" s="14" customFormat="1">
      <c r="A7385" s="14"/>
      <c r="B7385" s="247"/>
      <c r="C7385" s="248"/>
      <c r="D7385" s="238" t="s">
        <v>252</v>
      </c>
      <c r="E7385" s="249" t="s">
        <v>39</v>
      </c>
      <c r="F7385" s="250" t="s">
        <v>5367</v>
      </c>
      <c r="G7385" s="248"/>
      <c r="H7385" s="251">
        <v>9.3100000000000005</v>
      </c>
      <c r="I7385" s="252"/>
      <c r="J7385" s="248"/>
      <c r="K7385" s="248"/>
      <c r="L7385" s="253"/>
      <c r="M7385" s="254"/>
      <c r="N7385" s="255"/>
      <c r="O7385" s="255"/>
      <c r="P7385" s="255"/>
      <c r="Q7385" s="255"/>
      <c r="R7385" s="255"/>
      <c r="S7385" s="255"/>
      <c r="T7385" s="256"/>
      <c r="U7385" s="14"/>
      <c r="V7385" s="14"/>
      <c r="W7385" s="14"/>
      <c r="X7385" s="14"/>
      <c r="Y7385" s="14"/>
      <c r="Z7385" s="14"/>
      <c r="AA7385" s="14"/>
      <c r="AB7385" s="14"/>
      <c r="AC7385" s="14"/>
      <c r="AD7385" s="14"/>
      <c r="AE7385" s="14"/>
      <c r="AT7385" s="257" t="s">
        <v>252</v>
      </c>
      <c r="AU7385" s="257" t="s">
        <v>93</v>
      </c>
      <c r="AV7385" s="14" t="s">
        <v>93</v>
      </c>
      <c r="AW7385" s="14" t="s">
        <v>46</v>
      </c>
      <c r="AX7385" s="14" t="s">
        <v>85</v>
      </c>
      <c r="AY7385" s="257" t="s">
        <v>241</v>
      </c>
    </row>
    <row r="7386" s="14" customFormat="1">
      <c r="A7386" s="14"/>
      <c r="B7386" s="247"/>
      <c r="C7386" s="248"/>
      <c r="D7386" s="238" t="s">
        <v>252</v>
      </c>
      <c r="E7386" s="249" t="s">
        <v>39</v>
      </c>
      <c r="F7386" s="250" t="s">
        <v>5368</v>
      </c>
      <c r="G7386" s="248"/>
      <c r="H7386" s="251">
        <v>10.52</v>
      </c>
      <c r="I7386" s="252"/>
      <c r="J7386" s="248"/>
      <c r="K7386" s="248"/>
      <c r="L7386" s="253"/>
      <c r="M7386" s="254"/>
      <c r="N7386" s="255"/>
      <c r="O7386" s="255"/>
      <c r="P7386" s="255"/>
      <c r="Q7386" s="255"/>
      <c r="R7386" s="255"/>
      <c r="S7386" s="255"/>
      <c r="T7386" s="256"/>
      <c r="U7386" s="14"/>
      <c r="V7386" s="14"/>
      <c r="W7386" s="14"/>
      <c r="X7386" s="14"/>
      <c r="Y7386" s="14"/>
      <c r="Z7386" s="14"/>
      <c r="AA7386" s="14"/>
      <c r="AB7386" s="14"/>
      <c r="AC7386" s="14"/>
      <c r="AD7386" s="14"/>
      <c r="AE7386" s="14"/>
      <c r="AT7386" s="257" t="s">
        <v>252</v>
      </c>
      <c r="AU7386" s="257" t="s">
        <v>93</v>
      </c>
      <c r="AV7386" s="14" t="s">
        <v>93</v>
      </c>
      <c r="AW7386" s="14" t="s">
        <v>46</v>
      </c>
      <c r="AX7386" s="14" t="s">
        <v>85</v>
      </c>
      <c r="AY7386" s="257" t="s">
        <v>241</v>
      </c>
    </row>
    <row r="7387" s="14" customFormat="1">
      <c r="A7387" s="14"/>
      <c r="B7387" s="247"/>
      <c r="C7387" s="248"/>
      <c r="D7387" s="238" t="s">
        <v>252</v>
      </c>
      <c r="E7387" s="249" t="s">
        <v>39</v>
      </c>
      <c r="F7387" s="250" t="s">
        <v>5369</v>
      </c>
      <c r="G7387" s="248"/>
      <c r="H7387" s="251">
        <v>11.369999999999999</v>
      </c>
      <c r="I7387" s="252"/>
      <c r="J7387" s="248"/>
      <c r="K7387" s="248"/>
      <c r="L7387" s="253"/>
      <c r="M7387" s="254"/>
      <c r="N7387" s="255"/>
      <c r="O7387" s="255"/>
      <c r="P7387" s="255"/>
      <c r="Q7387" s="255"/>
      <c r="R7387" s="255"/>
      <c r="S7387" s="255"/>
      <c r="T7387" s="256"/>
      <c r="U7387" s="14"/>
      <c r="V7387" s="14"/>
      <c r="W7387" s="14"/>
      <c r="X7387" s="14"/>
      <c r="Y7387" s="14"/>
      <c r="Z7387" s="14"/>
      <c r="AA7387" s="14"/>
      <c r="AB7387" s="14"/>
      <c r="AC7387" s="14"/>
      <c r="AD7387" s="14"/>
      <c r="AE7387" s="14"/>
      <c r="AT7387" s="257" t="s">
        <v>252</v>
      </c>
      <c r="AU7387" s="257" t="s">
        <v>93</v>
      </c>
      <c r="AV7387" s="14" t="s">
        <v>93</v>
      </c>
      <c r="AW7387" s="14" t="s">
        <v>46</v>
      </c>
      <c r="AX7387" s="14" t="s">
        <v>85</v>
      </c>
      <c r="AY7387" s="257" t="s">
        <v>241</v>
      </c>
    </row>
    <row r="7388" s="14" customFormat="1">
      <c r="A7388" s="14"/>
      <c r="B7388" s="247"/>
      <c r="C7388" s="248"/>
      <c r="D7388" s="238" t="s">
        <v>252</v>
      </c>
      <c r="E7388" s="249" t="s">
        <v>39</v>
      </c>
      <c r="F7388" s="250" t="s">
        <v>5371</v>
      </c>
      <c r="G7388" s="248"/>
      <c r="H7388" s="251">
        <v>9.1999999999999993</v>
      </c>
      <c r="I7388" s="252"/>
      <c r="J7388" s="248"/>
      <c r="K7388" s="248"/>
      <c r="L7388" s="253"/>
      <c r="M7388" s="254"/>
      <c r="N7388" s="255"/>
      <c r="O7388" s="255"/>
      <c r="P7388" s="255"/>
      <c r="Q7388" s="255"/>
      <c r="R7388" s="255"/>
      <c r="S7388" s="255"/>
      <c r="T7388" s="256"/>
      <c r="U7388" s="14"/>
      <c r="V7388" s="14"/>
      <c r="W7388" s="14"/>
      <c r="X7388" s="14"/>
      <c r="Y7388" s="14"/>
      <c r="Z7388" s="14"/>
      <c r="AA7388" s="14"/>
      <c r="AB7388" s="14"/>
      <c r="AC7388" s="14"/>
      <c r="AD7388" s="14"/>
      <c r="AE7388" s="14"/>
      <c r="AT7388" s="257" t="s">
        <v>252</v>
      </c>
      <c r="AU7388" s="257" t="s">
        <v>93</v>
      </c>
      <c r="AV7388" s="14" t="s">
        <v>93</v>
      </c>
      <c r="AW7388" s="14" t="s">
        <v>46</v>
      </c>
      <c r="AX7388" s="14" t="s">
        <v>85</v>
      </c>
      <c r="AY7388" s="257" t="s">
        <v>241</v>
      </c>
    </row>
    <row r="7389" s="14" customFormat="1">
      <c r="A7389" s="14"/>
      <c r="B7389" s="247"/>
      <c r="C7389" s="248"/>
      <c r="D7389" s="238" t="s">
        <v>252</v>
      </c>
      <c r="E7389" s="249" t="s">
        <v>39</v>
      </c>
      <c r="F7389" s="250" t="s">
        <v>5372</v>
      </c>
      <c r="G7389" s="248"/>
      <c r="H7389" s="251">
        <v>8.9399999999999995</v>
      </c>
      <c r="I7389" s="252"/>
      <c r="J7389" s="248"/>
      <c r="K7389" s="248"/>
      <c r="L7389" s="253"/>
      <c r="M7389" s="254"/>
      <c r="N7389" s="255"/>
      <c r="O7389" s="255"/>
      <c r="P7389" s="255"/>
      <c r="Q7389" s="255"/>
      <c r="R7389" s="255"/>
      <c r="S7389" s="255"/>
      <c r="T7389" s="256"/>
      <c r="U7389" s="14"/>
      <c r="V7389" s="14"/>
      <c r="W7389" s="14"/>
      <c r="X7389" s="14"/>
      <c r="Y7389" s="14"/>
      <c r="Z7389" s="14"/>
      <c r="AA7389" s="14"/>
      <c r="AB7389" s="14"/>
      <c r="AC7389" s="14"/>
      <c r="AD7389" s="14"/>
      <c r="AE7389" s="14"/>
      <c r="AT7389" s="257" t="s">
        <v>252</v>
      </c>
      <c r="AU7389" s="257" t="s">
        <v>93</v>
      </c>
      <c r="AV7389" s="14" t="s">
        <v>93</v>
      </c>
      <c r="AW7389" s="14" t="s">
        <v>46</v>
      </c>
      <c r="AX7389" s="14" t="s">
        <v>85</v>
      </c>
      <c r="AY7389" s="257" t="s">
        <v>241</v>
      </c>
    </row>
    <row r="7390" s="14" customFormat="1">
      <c r="A7390" s="14"/>
      <c r="B7390" s="247"/>
      <c r="C7390" s="248"/>
      <c r="D7390" s="238" t="s">
        <v>252</v>
      </c>
      <c r="E7390" s="249" t="s">
        <v>39</v>
      </c>
      <c r="F7390" s="250" t="s">
        <v>5373</v>
      </c>
      <c r="G7390" s="248"/>
      <c r="H7390" s="251">
        <v>6.5</v>
      </c>
      <c r="I7390" s="252"/>
      <c r="J7390" s="248"/>
      <c r="K7390" s="248"/>
      <c r="L7390" s="253"/>
      <c r="M7390" s="254"/>
      <c r="N7390" s="255"/>
      <c r="O7390" s="255"/>
      <c r="P7390" s="255"/>
      <c r="Q7390" s="255"/>
      <c r="R7390" s="255"/>
      <c r="S7390" s="255"/>
      <c r="T7390" s="256"/>
      <c r="U7390" s="14"/>
      <c r="V7390" s="14"/>
      <c r="W7390" s="14"/>
      <c r="X7390" s="14"/>
      <c r="Y7390" s="14"/>
      <c r="Z7390" s="14"/>
      <c r="AA7390" s="14"/>
      <c r="AB7390" s="14"/>
      <c r="AC7390" s="14"/>
      <c r="AD7390" s="14"/>
      <c r="AE7390" s="14"/>
      <c r="AT7390" s="257" t="s">
        <v>252</v>
      </c>
      <c r="AU7390" s="257" t="s">
        <v>93</v>
      </c>
      <c r="AV7390" s="14" t="s">
        <v>93</v>
      </c>
      <c r="AW7390" s="14" t="s">
        <v>46</v>
      </c>
      <c r="AX7390" s="14" t="s">
        <v>85</v>
      </c>
      <c r="AY7390" s="257" t="s">
        <v>241</v>
      </c>
    </row>
    <row r="7391" s="14" customFormat="1">
      <c r="A7391" s="14"/>
      <c r="B7391" s="247"/>
      <c r="C7391" s="248"/>
      <c r="D7391" s="238" t="s">
        <v>252</v>
      </c>
      <c r="E7391" s="249" t="s">
        <v>39</v>
      </c>
      <c r="F7391" s="250" t="s">
        <v>6860</v>
      </c>
      <c r="G7391" s="248"/>
      <c r="H7391" s="251">
        <v>2.0750000000000002</v>
      </c>
      <c r="I7391" s="252"/>
      <c r="J7391" s="248"/>
      <c r="K7391" s="248"/>
      <c r="L7391" s="253"/>
      <c r="M7391" s="254"/>
      <c r="N7391" s="255"/>
      <c r="O7391" s="255"/>
      <c r="P7391" s="255"/>
      <c r="Q7391" s="255"/>
      <c r="R7391" s="255"/>
      <c r="S7391" s="255"/>
      <c r="T7391" s="256"/>
      <c r="U7391" s="14"/>
      <c r="V7391" s="14"/>
      <c r="W7391" s="14"/>
      <c r="X7391" s="14"/>
      <c r="Y7391" s="14"/>
      <c r="Z7391" s="14"/>
      <c r="AA7391" s="14"/>
      <c r="AB7391" s="14"/>
      <c r="AC7391" s="14"/>
      <c r="AD7391" s="14"/>
      <c r="AE7391" s="14"/>
      <c r="AT7391" s="257" t="s">
        <v>252</v>
      </c>
      <c r="AU7391" s="257" t="s">
        <v>93</v>
      </c>
      <c r="AV7391" s="14" t="s">
        <v>93</v>
      </c>
      <c r="AW7391" s="14" t="s">
        <v>46</v>
      </c>
      <c r="AX7391" s="14" t="s">
        <v>85</v>
      </c>
      <c r="AY7391" s="257" t="s">
        <v>241</v>
      </c>
    </row>
    <row r="7392" s="14" customFormat="1">
      <c r="A7392" s="14"/>
      <c r="B7392" s="247"/>
      <c r="C7392" s="248"/>
      <c r="D7392" s="238" t="s">
        <v>252</v>
      </c>
      <c r="E7392" s="249" t="s">
        <v>39</v>
      </c>
      <c r="F7392" s="250" t="s">
        <v>5374</v>
      </c>
      <c r="G7392" s="248"/>
      <c r="H7392" s="251">
        <v>16.02</v>
      </c>
      <c r="I7392" s="252"/>
      <c r="J7392" s="248"/>
      <c r="K7392" s="248"/>
      <c r="L7392" s="253"/>
      <c r="M7392" s="254"/>
      <c r="N7392" s="255"/>
      <c r="O7392" s="255"/>
      <c r="P7392" s="255"/>
      <c r="Q7392" s="255"/>
      <c r="R7392" s="255"/>
      <c r="S7392" s="255"/>
      <c r="T7392" s="256"/>
      <c r="U7392" s="14"/>
      <c r="V7392" s="14"/>
      <c r="W7392" s="14"/>
      <c r="X7392" s="14"/>
      <c r="Y7392" s="14"/>
      <c r="Z7392" s="14"/>
      <c r="AA7392" s="14"/>
      <c r="AB7392" s="14"/>
      <c r="AC7392" s="14"/>
      <c r="AD7392" s="14"/>
      <c r="AE7392" s="14"/>
      <c r="AT7392" s="257" t="s">
        <v>252</v>
      </c>
      <c r="AU7392" s="257" t="s">
        <v>93</v>
      </c>
      <c r="AV7392" s="14" t="s">
        <v>93</v>
      </c>
      <c r="AW7392" s="14" t="s">
        <v>46</v>
      </c>
      <c r="AX7392" s="14" t="s">
        <v>85</v>
      </c>
      <c r="AY7392" s="257" t="s">
        <v>241</v>
      </c>
    </row>
    <row r="7393" s="14" customFormat="1">
      <c r="A7393" s="14"/>
      <c r="B7393" s="247"/>
      <c r="C7393" s="248"/>
      <c r="D7393" s="238" t="s">
        <v>252</v>
      </c>
      <c r="E7393" s="249" t="s">
        <v>39</v>
      </c>
      <c r="F7393" s="250" t="s">
        <v>5375</v>
      </c>
      <c r="G7393" s="248"/>
      <c r="H7393" s="251">
        <v>4.2000000000000002</v>
      </c>
      <c r="I7393" s="252"/>
      <c r="J7393" s="248"/>
      <c r="K7393" s="248"/>
      <c r="L7393" s="253"/>
      <c r="M7393" s="254"/>
      <c r="N7393" s="255"/>
      <c r="O7393" s="255"/>
      <c r="P7393" s="255"/>
      <c r="Q7393" s="255"/>
      <c r="R7393" s="255"/>
      <c r="S7393" s="255"/>
      <c r="T7393" s="256"/>
      <c r="U7393" s="14"/>
      <c r="V7393" s="14"/>
      <c r="W7393" s="14"/>
      <c r="X7393" s="14"/>
      <c r="Y7393" s="14"/>
      <c r="Z7393" s="14"/>
      <c r="AA7393" s="14"/>
      <c r="AB7393" s="14"/>
      <c r="AC7393" s="14"/>
      <c r="AD7393" s="14"/>
      <c r="AE7393" s="14"/>
      <c r="AT7393" s="257" t="s">
        <v>252</v>
      </c>
      <c r="AU7393" s="257" t="s">
        <v>93</v>
      </c>
      <c r="AV7393" s="14" t="s">
        <v>93</v>
      </c>
      <c r="AW7393" s="14" t="s">
        <v>46</v>
      </c>
      <c r="AX7393" s="14" t="s">
        <v>85</v>
      </c>
      <c r="AY7393" s="257" t="s">
        <v>241</v>
      </c>
    </row>
    <row r="7394" s="14" customFormat="1">
      <c r="A7394" s="14"/>
      <c r="B7394" s="247"/>
      <c r="C7394" s="248"/>
      <c r="D7394" s="238" t="s">
        <v>252</v>
      </c>
      <c r="E7394" s="249" t="s">
        <v>39</v>
      </c>
      <c r="F7394" s="250" t="s">
        <v>5376</v>
      </c>
      <c r="G7394" s="248"/>
      <c r="H7394" s="251">
        <v>6.7300000000000004</v>
      </c>
      <c r="I7394" s="252"/>
      <c r="J7394" s="248"/>
      <c r="K7394" s="248"/>
      <c r="L7394" s="253"/>
      <c r="M7394" s="254"/>
      <c r="N7394" s="255"/>
      <c r="O7394" s="255"/>
      <c r="P7394" s="255"/>
      <c r="Q7394" s="255"/>
      <c r="R7394" s="255"/>
      <c r="S7394" s="255"/>
      <c r="T7394" s="256"/>
      <c r="U7394" s="14"/>
      <c r="V7394" s="14"/>
      <c r="W7394" s="14"/>
      <c r="X7394" s="14"/>
      <c r="Y7394" s="14"/>
      <c r="Z7394" s="14"/>
      <c r="AA7394" s="14"/>
      <c r="AB7394" s="14"/>
      <c r="AC7394" s="14"/>
      <c r="AD7394" s="14"/>
      <c r="AE7394" s="14"/>
      <c r="AT7394" s="257" t="s">
        <v>252</v>
      </c>
      <c r="AU7394" s="257" t="s">
        <v>93</v>
      </c>
      <c r="AV7394" s="14" t="s">
        <v>93</v>
      </c>
      <c r="AW7394" s="14" t="s">
        <v>46</v>
      </c>
      <c r="AX7394" s="14" t="s">
        <v>85</v>
      </c>
      <c r="AY7394" s="257" t="s">
        <v>241</v>
      </c>
    </row>
    <row r="7395" s="14" customFormat="1">
      <c r="A7395" s="14"/>
      <c r="B7395" s="247"/>
      <c r="C7395" s="248"/>
      <c r="D7395" s="238" t="s">
        <v>252</v>
      </c>
      <c r="E7395" s="249" t="s">
        <v>39</v>
      </c>
      <c r="F7395" s="250" t="s">
        <v>6861</v>
      </c>
      <c r="G7395" s="248"/>
      <c r="H7395" s="251">
        <v>5</v>
      </c>
      <c r="I7395" s="252"/>
      <c r="J7395" s="248"/>
      <c r="K7395" s="248"/>
      <c r="L7395" s="253"/>
      <c r="M7395" s="254"/>
      <c r="N7395" s="255"/>
      <c r="O7395" s="255"/>
      <c r="P7395" s="255"/>
      <c r="Q7395" s="255"/>
      <c r="R7395" s="255"/>
      <c r="S7395" s="255"/>
      <c r="T7395" s="256"/>
      <c r="U7395" s="14"/>
      <c r="V7395" s="14"/>
      <c r="W7395" s="14"/>
      <c r="X7395" s="14"/>
      <c r="Y7395" s="14"/>
      <c r="Z7395" s="14"/>
      <c r="AA7395" s="14"/>
      <c r="AB7395" s="14"/>
      <c r="AC7395" s="14"/>
      <c r="AD7395" s="14"/>
      <c r="AE7395" s="14"/>
      <c r="AT7395" s="257" t="s">
        <v>252</v>
      </c>
      <c r="AU7395" s="257" t="s">
        <v>93</v>
      </c>
      <c r="AV7395" s="14" t="s">
        <v>93</v>
      </c>
      <c r="AW7395" s="14" t="s">
        <v>46</v>
      </c>
      <c r="AX7395" s="14" t="s">
        <v>85</v>
      </c>
      <c r="AY7395" s="257" t="s">
        <v>241</v>
      </c>
    </row>
    <row r="7396" s="14" customFormat="1">
      <c r="A7396" s="14"/>
      <c r="B7396" s="247"/>
      <c r="C7396" s="248"/>
      <c r="D7396" s="238" t="s">
        <v>252</v>
      </c>
      <c r="E7396" s="249" t="s">
        <v>39</v>
      </c>
      <c r="F7396" s="250" t="s">
        <v>6862</v>
      </c>
      <c r="G7396" s="248"/>
      <c r="H7396" s="251">
        <v>5.46</v>
      </c>
      <c r="I7396" s="252"/>
      <c r="J7396" s="248"/>
      <c r="K7396" s="248"/>
      <c r="L7396" s="253"/>
      <c r="M7396" s="254"/>
      <c r="N7396" s="255"/>
      <c r="O7396" s="255"/>
      <c r="P7396" s="255"/>
      <c r="Q7396" s="255"/>
      <c r="R7396" s="255"/>
      <c r="S7396" s="255"/>
      <c r="T7396" s="256"/>
      <c r="U7396" s="14"/>
      <c r="V7396" s="14"/>
      <c r="W7396" s="14"/>
      <c r="X7396" s="14"/>
      <c r="Y7396" s="14"/>
      <c r="Z7396" s="14"/>
      <c r="AA7396" s="14"/>
      <c r="AB7396" s="14"/>
      <c r="AC7396" s="14"/>
      <c r="AD7396" s="14"/>
      <c r="AE7396" s="14"/>
      <c r="AT7396" s="257" t="s">
        <v>252</v>
      </c>
      <c r="AU7396" s="257" t="s">
        <v>93</v>
      </c>
      <c r="AV7396" s="14" t="s">
        <v>93</v>
      </c>
      <c r="AW7396" s="14" t="s">
        <v>46</v>
      </c>
      <c r="AX7396" s="14" t="s">
        <v>85</v>
      </c>
      <c r="AY7396" s="257" t="s">
        <v>241</v>
      </c>
    </row>
    <row r="7397" s="14" customFormat="1">
      <c r="A7397" s="14"/>
      <c r="B7397" s="247"/>
      <c r="C7397" s="248"/>
      <c r="D7397" s="238" t="s">
        <v>252</v>
      </c>
      <c r="E7397" s="249" t="s">
        <v>39</v>
      </c>
      <c r="F7397" s="250" t="s">
        <v>6863</v>
      </c>
      <c r="G7397" s="248"/>
      <c r="H7397" s="251">
        <v>7.7599999999999998</v>
      </c>
      <c r="I7397" s="252"/>
      <c r="J7397" s="248"/>
      <c r="K7397" s="248"/>
      <c r="L7397" s="253"/>
      <c r="M7397" s="254"/>
      <c r="N7397" s="255"/>
      <c r="O7397" s="255"/>
      <c r="P7397" s="255"/>
      <c r="Q7397" s="255"/>
      <c r="R7397" s="255"/>
      <c r="S7397" s="255"/>
      <c r="T7397" s="256"/>
      <c r="U7397" s="14"/>
      <c r="V7397" s="14"/>
      <c r="W7397" s="14"/>
      <c r="X7397" s="14"/>
      <c r="Y7397" s="14"/>
      <c r="Z7397" s="14"/>
      <c r="AA7397" s="14"/>
      <c r="AB7397" s="14"/>
      <c r="AC7397" s="14"/>
      <c r="AD7397" s="14"/>
      <c r="AE7397" s="14"/>
      <c r="AT7397" s="257" t="s">
        <v>252</v>
      </c>
      <c r="AU7397" s="257" t="s">
        <v>93</v>
      </c>
      <c r="AV7397" s="14" t="s">
        <v>93</v>
      </c>
      <c r="AW7397" s="14" t="s">
        <v>46</v>
      </c>
      <c r="AX7397" s="14" t="s">
        <v>85</v>
      </c>
      <c r="AY7397" s="257" t="s">
        <v>241</v>
      </c>
    </row>
    <row r="7398" s="14" customFormat="1">
      <c r="A7398" s="14"/>
      <c r="B7398" s="247"/>
      <c r="C7398" s="248"/>
      <c r="D7398" s="238" t="s">
        <v>252</v>
      </c>
      <c r="E7398" s="249" t="s">
        <v>39</v>
      </c>
      <c r="F7398" s="250" t="s">
        <v>5381</v>
      </c>
      <c r="G7398" s="248"/>
      <c r="H7398" s="251">
        <v>8.5199999999999996</v>
      </c>
      <c r="I7398" s="252"/>
      <c r="J7398" s="248"/>
      <c r="K7398" s="248"/>
      <c r="L7398" s="253"/>
      <c r="M7398" s="254"/>
      <c r="N7398" s="255"/>
      <c r="O7398" s="255"/>
      <c r="P7398" s="255"/>
      <c r="Q7398" s="255"/>
      <c r="R7398" s="255"/>
      <c r="S7398" s="255"/>
      <c r="T7398" s="256"/>
      <c r="U7398" s="14"/>
      <c r="V7398" s="14"/>
      <c r="W7398" s="14"/>
      <c r="X7398" s="14"/>
      <c r="Y7398" s="14"/>
      <c r="Z7398" s="14"/>
      <c r="AA7398" s="14"/>
      <c r="AB7398" s="14"/>
      <c r="AC7398" s="14"/>
      <c r="AD7398" s="14"/>
      <c r="AE7398" s="14"/>
      <c r="AT7398" s="257" t="s">
        <v>252</v>
      </c>
      <c r="AU7398" s="257" t="s">
        <v>93</v>
      </c>
      <c r="AV7398" s="14" t="s">
        <v>93</v>
      </c>
      <c r="AW7398" s="14" t="s">
        <v>46</v>
      </c>
      <c r="AX7398" s="14" t="s">
        <v>85</v>
      </c>
      <c r="AY7398" s="257" t="s">
        <v>241</v>
      </c>
    </row>
    <row r="7399" s="14" customFormat="1">
      <c r="A7399" s="14"/>
      <c r="B7399" s="247"/>
      <c r="C7399" s="248"/>
      <c r="D7399" s="238" t="s">
        <v>252</v>
      </c>
      <c r="E7399" s="249" t="s">
        <v>39</v>
      </c>
      <c r="F7399" s="250" t="s">
        <v>6864</v>
      </c>
      <c r="G7399" s="248"/>
      <c r="H7399" s="251">
        <v>11.220000000000001</v>
      </c>
      <c r="I7399" s="252"/>
      <c r="J7399" s="248"/>
      <c r="K7399" s="248"/>
      <c r="L7399" s="253"/>
      <c r="M7399" s="254"/>
      <c r="N7399" s="255"/>
      <c r="O7399" s="255"/>
      <c r="P7399" s="255"/>
      <c r="Q7399" s="255"/>
      <c r="R7399" s="255"/>
      <c r="S7399" s="255"/>
      <c r="T7399" s="256"/>
      <c r="U7399" s="14"/>
      <c r="V7399" s="14"/>
      <c r="W7399" s="14"/>
      <c r="X7399" s="14"/>
      <c r="Y7399" s="14"/>
      <c r="Z7399" s="14"/>
      <c r="AA7399" s="14"/>
      <c r="AB7399" s="14"/>
      <c r="AC7399" s="14"/>
      <c r="AD7399" s="14"/>
      <c r="AE7399" s="14"/>
      <c r="AT7399" s="257" t="s">
        <v>252</v>
      </c>
      <c r="AU7399" s="257" t="s">
        <v>93</v>
      </c>
      <c r="AV7399" s="14" t="s">
        <v>93</v>
      </c>
      <c r="AW7399" s="14" t="s">
        <v>46</v>
      </c>
      <c r="AX7399" s="14" t="s">
        <v>85</v>
      </c>
      <c r="AY7399" s="257" t="s">
        <v>241</v>
      </c>
    </row>
    <row r="7400" s="14" customFormat="1">
      <c r="A7400" s="14"/>
      <c r="B7400" s="247"/>
      <c r="C7400" s="248"/>
      <c r="D7400" s="238" t="s">
        <v>252</v>
      </c>
      <c r="E7400" s="249" t="s">
        <v>39</v>
      </c>
      <c r="F7400" s="250" t="s">
        <v>5385</v>
      </c>
      <c r="G7400" s="248"/>
      <c r="H7400" s="251">
        <v>8.7599999999999998</v>
      </c>
      <c r="I7400" s="252"/>
      <c r="J7400" s="248"/>
      <c r="K7400" s="248"/>
      <c r="L7400" s="253"/>
      <c r="M7400" s="254"/>
      <c r="N7400" s="255"/>
      <c r="O7400" s="255"/>
      <c r="P7400" s="255"/>
      <c r="Q7400" s="255"/>
      <c r="R7400" s="255"/>
      <c r="S7400" s="255"/>
      <c r="T7400" s="256"/>
      <c r="U7400" s="14"/>
      <c r="V7400" s="14"/>
      <c r="W7400" s="14"/>
      <c r="X7400" s="14"/>
      <c r="Y7400" s="14"/>
      <c r="Z7400" s="14"/>
      <c r="AA7400" s="14"/>
      <c r="AB7400" s="14"/>
      <c r="AC7400" s="14"/>
      <c r="AD7400" s="14"/>
      <c r="AE7400" s="14"/>
      <c r="AT7400" s="257" t="s">
        <v>252</v>
      </c>
      <c r="AU7400" s="257" t="s">
        <v>93</v>
      </c>
      <c r="AV7400" s="14" t="s">
        <v>93</v>
      </c>
      <c r="AW7400" s="14" t="s">
        <v>46</v>
      </c>
      <c r="AX7400" s="14" t="s">
        <v>85</v>
      </c>
      <c r="AY7400" s="257" t="s">
        <v>241</v>
      </c>
    </row>
    <row r="7401" s="14" customFormat="1">
      <c r="A7401" s="14"/>
      <c r="B7401" s="247"/>
      <c r="C7401" s="248"/>
      <c r="D7401" s="238" t="s">
        <v>252</v>
      </c>
      <c r="E7401" s="249" t="s">
        <v>39</v>
      </c>
      <c r="F7401" s="250" t="s">
        <v>6865</v>
      </c>
      <c r="G7401" s="248"/>
      <c r="H7401" s="251">
        <v>9.4120000000000008</v>
      </c>
      <c r="I7401" s="252"/>
      <c r="J7401" s="248"/>
      <c r="K7401" s="248"/>
      <c r="L7401" s="253"/>
      <c r="M7401" s="254"/>
      <c r="N7401" s="255"/>
      <c r="O7401" s="255"/>
      <c r="P7401" s="255"/>
      <c r="Q7401" s="255"/>
      <c r="R7401" s="255"/>
      <c r="S7401" s="255"/>
      <c r="T7401" s="256"/>
      <c r="U7401" s="14"/>
      <c r="V7401" s="14"/>
      <c r="W7401" s="14"/>
      <c r="X7401" s="14"/>
      <c r="Y7401" s="14"/>
      <c r="Z7401" s="14"/>
      <c r="AA7401" s="14"/>
      <c r="AB7401" s="14"/>
      <c r="AC7401" s="14"/>
      <c r="AD7401" s="14"/>
      <c r="AE7401" s="14"/>
      <c r="AT7401" s="257" t="s">
        <v>252</v>
      </c>
      <c r="AU7401" s="257" t="s">
        <v>93</v>
      </c>
      <c r="AV7401" s="14" t="s">
        <v>93</v>
      </c>
      <c r="AW7401" s="14" t="s">
        <v>46</v>
      </c>
      <c r="AX7401" s="14" t="s">
        <v>85</v>
      </c>
      <c r="AY7401" s="257" t="s">
        <v>241</v>
      </c>
    </row>
    <row r="7402" s="14" customFormat="1">
      <c r="A7402" s="14"/>
      <c r="B7402" s="247"/>
      <c r="C7402" s="248"/>
      <c r="D7402" s="238" t="s">
        <v>252</v>
      </c>
      <c r="E7402" s="249" t="s">
        <v>39</v>
      </c>
      <c r="F7402" s="250" t="s">
        <v>5387</v>
      </c>
      <c r="G7402" s="248"/>
      <c r="H7402" s="251">
        <v>10.52</v>
      </c>
      <c r="I7402" s="252"/>
      <c r="J7402" s="248"/>
      <c r="K7402" s="248"/>
      <c r="L7402" s="253"/>
      <c r="M7402" s="254"/>
      <c r="N7402" s="255"/>
      <c r="O7402" s="255"/>
      <c r="P7402" s="255"/>
      <c r="Q7402" s="255"/>
      <c r="R7402" s="255"/>
      <c r="S7402" s="255"/>
      <c r="T7402" s="256"/>
      <c r="U7402" s="14"/>
      <c r="V7402" s="14"/>
      <c r="W7402" s="14"/>
      <c r="X7402" s="14"/>
      <c r="Y7402" s="14"/>
      <c r="Z7402" s="14"/>
      <c r="AA7402" s="14"/>
      <c r="AB7402" s="14"/>
      <c r="AC7402" s="14"/>
      <c r="AD7402" s="14"/>
      <c r="AE7402" s="14"/>
      <c r="AT7402" s="257" t="s">
        <v>252</v>
      </c>
      <c r="AU7402" s="257" t="s">
        <v>93</v>
      </c>
      <c r="AV7402" s="14" t="s">
        <v>93</v>
      </c>
      <c r="AW7402" s="14" t="s">
        <v>46</v>
      </c>
      <c r="AX7402" s="14" t="s">
        <v>85</v>
      </c>
      <c r="AY7402" s="257" t="s">
        <v>241</v>
      </c>
    </row>
    <row r="7403" s="14" customFormat="1">
      <c r="A7403" s="14"/>
      <c r="B7403" s="247"/>
      <c r="C7403" s="248"/>
      <c r="D7403" s="238" t="s">
        <v>252</v>
      </c>
      <c r="E7403" s="249" t="s">
        <v>39</v>
      </c>
      <c r="F7403" s="250" t="s">
        <v>6866</v>
      </c>
      <c r="G7403" s="248"/>
      <c r="H7403" s="251">
        <v>11.470000000000001</v>
      </c>
      <c r="I7403" s="252"/>
      <c r="J7403" s="248"/>
      <c r="K7403" s="248"/>
      <c r="L7403" s="253"/>
      <c r="M7403" s="254"/>
      <c r="N7403" s="255"/>
      <c r="O7403" s="255"/>
      <c r="P7403" s="255"/>
      <c r="Q7403" s="255"/>
      <c r="R7403" s="255"/>
      <c r="S7403" s="255"/>
      <c r="T7403" s="256"/>
      <c r="U7403" s="14"/>
      <c r="V7403" s="14"/>
      <c r="W7403" s="14"/>
      <c r="X7403" s="14"/>
      <c r="Y7403" s="14"/>
      <c r="Z7403" s="14"/>
      <c r="AA7403" s="14"/>
      <c r="AB7403" s="14"/>
      <c r="AC7403" s="14"/>
      <c r="AD7403" s="14"/>
      <c r="AE7403" s="14"/>
      <c r="AT7403" s="257" t="s">
        <v>252</v>
      </c>
      <c r="AU7403" s="257" t="s">
        <v>93</v>
      </c>
      <c r="AV7403" s="14" t="s">
        <v>93</v>
      </c>
      <c r="AW7403" s="14" t="s">
        <v>46</v>
      </c>
      <c r="AX7403" s="14" t="s">
        <v>85</v>
      </c>
      <c r="AY7403" s="257" t="s">
        <v>241</v>
      </c>
    </row>
    <row r="7404" s="15" customFormat="1">
      <c r="A7404" s="15"/>
      <c r="B7404" s="258"/>
      <c r="C7404" s="259"/>
      <c r="D7404" s="238" t="s">
        <v>252</v>
      </c>
      <c r="E7404" s="260" t="s">
        <v>39</v>
      </c>
      <c r="F7404" s="261" t="s">
        <v>274</v>
      </c>
      <c r="G7404" s="259"/>
      <c r="H7404" s="262">
        <v>931.16499999999996</v>
      </c>
      <c r="I7404" s="263"/>
      <c r="J7404" s="259"/>
      <c r="K7404" s="259"/>
      <c r="L7404" s="264"/>
      <c r="M7404" s="265"/>
      <c r="N7404" s="266"/>
      <c r="O7404" s="266"/>
      <c r="P7404" s="266"/>
      <c r="Q7404" s="266"/>
      <c r="R7404" s="266"/>
      <c r="S7404" s="266"/>
      <c r="T7404" s="267"/>
      <c r="U7404" s="15"/>
      <c r="V7404" s="15"/>
      <c r="W7404" s="15"/>
      <c r="X7404" s="15"/>
      <c r="Y7404" s="15"/>
      <c r="Z7404" s="15"/>
      <c r="AA7404" s="15"/>
      <c r="AB7404" s="15"/>
      <c r="AC7404" s="15"/>
      <c r="AD7404" s="15"/>
      <c r="AE7404" s="15"/>
      <c r="AT7404" s="268" t="s">
        <v>252</v>
      </c>
      <c r="AU7404" s="268" t="s">
        <v>93</v>
      </c>
      <c r="AV7404" s="15" t="s">
        <v>248</v>
      </c>
      <c r="AW7404" s="15" t="s">
        <v>46</v>
      </c>
      <c r="AX7404" s="15" t="s">
        <v>23</v>
      </c>
      <c r="AY7404" s="268" t="s">
        <v>241</v>
      </c>
    </row>
    <row r="7405" s="2" customFormat="1" ht="16.5" customHeight="1">
      <c r="A7405" s="42"/>
      <c r="B7405" s="43"/>
      <c r="C7405" s="218" t="s">
        <v>6867</v>
      </c>
      <c r="D7405" s="218" t="s">
        <v>243</v>
      </c>
      <c r="E7405" s="219" t="s">
        <v>6868</v>
      </c>
      <c r="F7405" s="220" t="s">
        <v>6869</v>
      </c>
      <c r="G7405" s="221" t="s">
        <v>561</v>
      </c>
      <c r="H7405" s="222">
        <v>140</v>
      </c>
      <c r="I7405" s="223"/>
      <c r="J7405" s="224">
        <f>ROUND(I7405*H7405,2)</f>
        <v>0</v>
      </c>
      <c r="K7405" s="220" t="s">
        <v>247</v>
      </c>
      <c r="L7405" s="48"/>
      <c r="M7405" s="225" t="s">
        <v>39</v>
      </c>
      <c r="N7405" s="226" t="s">
        <v>56</v>
      </c>
      <c r="O7405" s="88"/>
      <c r="P7405" s="227">
        <f>O7405*H7405</f>
        <v>0</v>
      </c>
      <c r="Q7405" s="227">
        <v>0.00021000000000000001</v>
      </c>
      <c r="R7405" s="227">
        <f>Q7405*H7405</f>
        <v>0.029400000000000003</v>
      </c>
      <c r="S7405" s="227">
        <v>0</v>
      </c>
      <c r="T7405" s="228">
        <f>S7405*H7405</f>
        <v>0</v>
      </c>
      <c r="U7405" s="42"/>
      <c r="V7405" s="42"/>
      <c r="W7405" s="42"/>
      <c r="X7405" s="42"/>
      <c r="Y7405" s="42"/>
      <c r="Z7405" s="42"/>
      <c r="AA7405" s="42"/>
      <c r="AB7405" s="42"/>
      <c r="AC7405" s="42"/>
      <c r="AD7405" s="42"/>
      <c r="AE7405" s="42"/>
      <c r="AR7405" s="229" t="s">
        <v>462</v>
      </c>
      <c r="AT7405" s="229" t="s">
        <v>243</v>
      </c>
      <c r="AU7405" s="229" t="s">
        <v>93</v>
      </c>
      <c r="AY7405" s="20" t="s">
        <v>241</v>
      </c>
      <c r="BE7405" s="230">
        <f>IF(N7405="základní",J7405,0)</f>
        <v>0</v>
      </c>
      <c r="BF7405" s="230">
        <f>IF(N7405="snížená",J7405,0)</f>
        <v>0</v>
      </c>
      <c r="BG7405" s="230">
        <f>IF(N7405="zákl. přenesená",J7405,0)</f>
        <v>0</v>
      </c>
      <c r="BH7405" s="230">
        <f>IF(N7405="sníž. přenesená",J7405,0)</f>
        <v>0</v>
      </c>
      <c r="BI7405" s="230">
        <f>IF(N7405="nulová",J7405,0)</f>
        <v>0</v>
      </c>
      <c r="BJ7405" s="20" t="s">
        <v>23</v>
      </c>
      <c r="BK7405" s="230">
        <f>ROUND(I7405*H7405,2)</f>
        <v>0</v>
      </c>
      <c r="BL7405" s="20" t="s">
        <v>462</v>
      </c>
      <c r="BM7405" s="229" t="s">
        <v>6870</v>
      </c>
    </row>
    <row r="7406" s="2" customFormat="1">
      <c r="A7406" s="42"/>
      <c r="B7406" s="43"/>
      <c r="C7406" s="44"/>
      <c r="D7406" s="231" t="s">
        <v>250</v>
      </c>
      <c r="E7406" s="44"/>
      <c r="F7406" s="232" t="s">
        <v>6871</v>
      </c>
      <c r="G7406" s="44"/>
      <c r="H7406" s="44"/>
      <c r="I7406" s="233"/>
      <c r="J7406" s="44"/>
      <c r="K7406" s="44"/>
      <c r="L7406" s="48"/>
      <c r="M7406" s="234"/>
      <c r="N7406" s="235"/>
      <c r="O7406" s="88"/>
      <c r="P7406" s="88"/>
      <c r="Q7406" s="88"/>
      <c r="R7406" s="88"/>
      <c r="S7406" s="88"/>
      <c r="T7406" s="89"/>
      <c r="U7406" s="42"/>
      <c r="V7406" s="42"/>
      <c r="W7406" s="42"/>
      <c r="X7406" s="42"/>
      <c r="Y7406" s="42"/>
      <c r="Z7406" s="42"/>
      <c r="AA7406" s="42"/>
      <c r="AB7406" s="42"/>
      <c r="AC7406" s="42"/>
      <c r="AD7406" s="42"/>
      <c r="AE7406" s="42"/>
      <c r="AT7406" s="20" t="s">
        <v>250</v>
      </c>
      <c r="AU7406" s="20" t="s">
        <v>93</v>
      </c>
    </row>
    <row r="7407" s="13" customFormat="1">
      <c r="A7407" s="13"/>
      <c r="B7407" s="236"/>
      <c r="C7407" s="237"/>
      <c r="D7407" s="238" t="s">
        <v>252</v>
      </c>
      <c r="E7407" s="239" t="s">
        <v>39</v>
      </c>
      <c r="F7407" s="240" t="s">
        <v>2342</v>
      </c>
      <c r="G7407" s="237"/>
      <c r="H7407" s="239" t="s">
        <v>39</v>
      </c>
      <c r="I7407" s="241"/>
      <c r="J7407" s="237"/>
      <c r="K7407" s="237"/>
      <c r="L7407" s="242"/>
      <c r="M7407" s="243"/>
      <c r="N7407" s="244"/>
      <c r="O7407" s="244"/>
      <c r="P7407" s="244"/>
      <c r="Q7407" s="244"/>
      <c r="R7407" s="244"/>
      <c r="S7407" s="244"/>
      <c r="T7407" s="245"/>
      <c r="U7407" s="13"/>
      <c r="V7407" s="13"/>
      <c r="W7407" s="13"/>
      <c r="X7407" s="13"/>
      <c r="Y7407" s="13"/>
      <c r="Z7407" s="13"/>
      <c r="AA7407" s="13"/>
      <c r="AB7407" s="13"/>
      <c r="AC7407" s="13"/>
      <c r="AD7407" s="13"/>
      <c r="AE7407" s="13"/>
      <c r="AT7407" s="246" t="s">
        <v>252</v>
      </c>
      <c r="AU7407" s="246" t="s">
        <v>93</v>
      </c>
      <c r="AV7407" s="13" t="s">
        <v>23</v>
      </c>
      <c r="AW7407" s="13" t="s">
        <v>46</v>
      </c>
      <c r="AX7407" s="13" t="s">
        <v>85</v>
      </c>
      <c r="AY7407" s="246" t="s">
        <v>241</v>
      </c>
    </row>
    <row r="7408" s="14" customFormat="1">
      <c r="A7408" s="14"/>
      <c r="B7408" s="247"/>
      <c r="C7408" s="248"/>
      <c r="D7408" s="238" t="s">
        <v>252</v>
      </c>
      <c r="E7408" s="249" t="s">
        <v>39</v>
      </c>
      <c r="F7408" s="250" t="s">
        <v>6872</v>
      </c>
      <c r="G7408" s="248"/>
      <c r="H7408" s="251">
        <v>4</v>
      </c>
      <c r="I7408" s="252"/>
      <c r="J7408" s="248"/>
      <c r="K7408" s="248"/>
      <c r="L7408" s="253"/>
      <c r="M7408" s="254"/>
      <c r="N7408" s="255"/>
      <c r="O7408" s="255"/>
      <c r="P7408" s="255"/>
      <c r="Q7408" s="255"/>
      <c r="R7408" s="255"/>
      <c r="S7408" s="255"/>
      <c r="T7408" s="256"/>
      <c r="U7408" s="14"/>
      <c r="V7408" s="14"/>
      <c r="W7408" s="14"/>
      <c r="X7408" s="14"/>
      <c r="Y7408" s="14"/>
      <c r="Z7408" s="14"/>
      <c r="AA7408" s="14"/>
      <c r="AB7408" s="14"/>
      <c r="AC7408" s="14"/>
      <c r="AD7408" s="14"/>
      <c r="AE7408" s="14"/>
      <c r="AT7408" s="257" t="s">
        <v>252</v>
      </c>
      <c r="AU7408" s="257" t="s">
        <v>93</v>
      </c>
      <c r="AV7408" s="14" t="s">
        <v>93</v>
      </c>
      <c r="AW7408" s="14" t="s">
        <v>46</v>
      </c>
      <c r="AX7408" s="14" t="s">
        <v>85</v>
      </c>
      <c r="AY7408" s="257" t="s">
        <v>241</v>
      </c>
    </row>
    <row r="7409" s="14" customFormat="1">
      <c r="A7409" s="14"/>
      <c r="B7409" s="247"/>
      <c r="C7409" s="248"/>
      <c r="D7409" s="238" t="s">
        <v>252</v>
      </c>
      <c r="E7409" s="249" t="s">
        <v>39</v>
      </c>
      <c r="F7409" s="250" t="s">
        <v>6873</v>
      </c>
      <c r="G7409" s="248"/>
      <c r="H7409" s="251">
        <v>8</v>
      </c>
      <c r="I7409" s="252"/>
      <c r="J7409" s="248"/>
      <c r="K7409" s="248"/>
      <c r="L7409" s="253"/>
      <c r="M7409" s="254"/>
      <c r="N7409" s="255"/>
      <c r="O7409" s="255"/>
      <c r="P7409" s="255"/>
      <c r="Q7409" s="255"/>
      <c r="R7409" s="255"/>
      <c r="S7409" s="255"/>
      <c r="T7409" s="256"/>
      <c r="U7409" s="14"/>
      <c r="V7409" s="14"/>
      <c r="W7409" s="14"/>
      <c r="X7409" s="14"/>
      <c r="Y7409" s="14"/>
      <c r="Z7409" s="14"/>
      <c r="AA7409" s="14"/>
      <c r="AB7409" s="14"/>
      <c r="AC7409" s="14"/>
      <c r="AD7409" s="14"/>
      <c r="AE7409" s="14"/>
      <c r="AT7409" s="257" t="s">
        <v>252</v>
      </c>
      <c r="AU7409" s="257" t="s">
        <v>93</v>
      </c>
      <c r="AV7409" s="14" t="s">
        <v>93</v>
      </c>
      <c r="AW7409" s="14" t="s">
        <v>46</v>
      </c>
      <c r="AX7409" s="14" t="s">
        <v>85</v>
      </c>
      <c r="AY7409" s="257" t="s">
        <v>241</v>
      </c>
    </row>
    <row r="7410" s="14" customFormat="1">
      <c r="A7410" s="14"/>
      <c r="B7410" s="247"/>
      <c r="C7410" s="248"/>
      <c r="D7410" s="238" t="s">
        <v>252</v>
      </c>
      <c r="E7410" s="249" t="s">
        <v>39</v>
      </c>
      <c r="F7410" s="250" t="s">
        <v>6874</v>
      </c>
      <c r="G7410" s="248"/>
      <c r="H7410" s="251">
        <v>5</v>
      </c>
      <c r="I7410" s="252"/>
      <c r="J7410" s="248"/>
      <c r="K7410" s="248"/>
      <c r="L7410" s="253"/>
      <c r="M7410" s="254"/>
      <c r="N7410" s="255"/>
      <c r="O7410" s="255"/>
      <c r="P7410" s="255"/>
      <c r="Q7410" s="255"/>
      <c r="R7410" s="255"/>
      <c r="S7410" s="255"/>
      <c r="T7410" s="256"/>
      <c r="U7410" s="14"/>
      <c r="V7410" s="14"/>
      <c r="W7410" s="14"/>
      <c r="X7410" s="14"/>
      <c r="Y7410" s="14"/>
      <c r="Z7410" s="14"/>
      <c r="AA7410" s="14"/>
      <c r="AB7410" s="14"/>
      <c r="AC7410" s="14"/>
      <c r="AD7410" s="14"/>
      <c r="AE7410" s="14"/>
      <c r="AT7410" s="257" t="s">
        <v>252</v>
      </c>
      <c r="AU7410" s="257" t="s">
        <v>93</v>
      </c>
      <c r="AV7410" s="14" t="s">
        <v>93</v>
      </c>
      <c r="AW7410" s="14" t="s">
        <v>46</v>
      </c>
      <c r="AX7410" s="14" t="s">
        <v>85</v>
      </c>
      <c r="AY7410" s="257" t="s">
        <v>241</v>
      </c>
    </row>
    <row r="7411" s="14" customFormat="1">
      <c r="A7411" s="14"/>
      <c r="B7411" s="247"/>
      <c r="C7411" s="248"/>
      <c r="D7411" s="238" t="s">
        <v>252</v>
      </c>
      <c r="E7411" s="249" t="s">
        <v>39</v>
      </c>
      <c r="F7411" s="250" t="s">
        <v>6875</v>
      </c>
      <c r="G7411" s="248"/>
      <c r="H7411" s="251">
        <v>4</v>
      </c>
      <c r="I7411" s="252"/>
      <c r="J7411" s="248"/>
      <c r="K7411" s="248"/>
      <c r="L7411" s="253"/>
      <c r="M7411" s="254"/>
      <c r="N7411" s="255"/>
      <c r="O7411" s="255"/>
      <c r="P7411" s="255"/>
      <c r="Q7411" s="255"/>
      <c r="R7411" s="255"/>
      <c r="S7411" s="255"/>
      <c r="T7411" s="256"/>
      <c r="U7411" s="14"/>
      <c r="V7411" s="14"/>
      <c r="W7411" s="14"/>
      <c r="X7411" s="14"/>
      <c r="Y7411" s="14"/>
      <c r="Z7411" s="14"/>
      <c r="AA7411" s="14"/>
      <c r="AB7411" s="14"/>
      <c r="AC7411" s="14"/>
      <c r="AD7411" s="14"/>
      <c r="AE7411" s="14"/>
      <c r="AT7411" s="257" t="s">
        <v>252</v>
      </c>
      <c r="AU7411" s="257" t="s">
        <v>93</v>
      </c>
      <c r="AV7411" s="14" t="s">
        <v>93</v>
      </c>
      <c r="AW7411" s="14" t="s">
        <v>46</v>
      </c>
      <c r="AX7411" s="14" t="s">
        <v>85</v>
      </c>
      <c r="AY7411" s="257" t="s">
        <v>241</v>
      </c>
    </row>
    <row r="7412" s="14" customFormat="1">
      <c r="A7412" s="14"/>
      <c r="B7412" s="247"/>
      <c r="C7412" s="248"/>
      <c r="D7412" s="238" t="s">
        <v>252</v>
      </c>
      <c r="E7412" s="249" t="s">
        <v>39</v>
      </c>
      <c r="F7412" s="250" t="s">
        <v>6876</v>
      </c>
      <c r="G7412" s="248"/>
      <c r="H7412" s="251">
        <v>4</v>
      </c>
      <c r="I7412" s="252"/>
      <c r="J7412" s="248"/>
      <c r="K7412" s="248"/>
      <c r="L7412" s="253"/>
      <c r="M7412" s="254"/>
      <c r="N7412" s="255"/>
      <c r="O7412" s="255"/>
      <c r="P7412" s="255"/>
      <c r="Q7412" s="255"/>
      <c r="R7412" s="255"/>
      <c r="S7412" s="255"/>
      <c r="T7412" s="256"/>
      <c r="U7412" s="14"/>
      <c r="V7412" s="14"/>
      <c r="W7412" s="14"/>
      <c r="X7412" s="14"/>
      <c r="Y7412" s="14"/>
      <c r="Z7412" s="14"/>
      <c r="AA7412" s="14"/>
      <c r="AB7412" s="14"/>
      <c r="AC7412" s="14"/>
      <c r="AD7412" s="14"/>
      <c r="AE7412" s="14"/>
      <c r="AT7412" s="257" t="s">
        <v>252</v>
      </c>
      <c r="AU7412" s="257" t="s">
        <v>93</v>
      </c>
      <c r="AV7412" s="14" t="s">
        <v>93</v>
      </c>
      <c r="AW7412" s="14" t="s">
        <v>46</v>
      </c>
      <c r="AX7412" s="14" t="s">
        <v>85</v>
      </c>
      <c r="AY7412" s="257" t="s">
        <v>241</v>
      </c>
    </row>
    <row r="7413" s="14" customFormat="1">
      <c r="A7413" s="14"/>
      <c r="B7413" s="247"/>
      <c r="C7413" s="248"/>
      <c r="D7413" s="238" t="s">
        <v>252</v>
      </c>
      <c r="E7413" s="249" t="s">
        <v>39</v>
      </c>
      <c r="F7413" s="250" t="s">
        <v>6877</v>
      </c>
      <c r="G7413" s="248"/>
      <c r="H7413" s="251">
        <v>5</v>
      </c>
      <c r="I7413" s="252"/>
      <c r="J7413" s="248"/>
      <c r="K7413" s="248"/>
      <c r="L7413" s="253"/>
      <c r="M7413" s="254"/>
      <c r="N7413" s="255"/>
      <c r="O7413" s="255"/>
      <c r="P7413" s="255"/>
      <c r="Q7413" s="255"/>
      <c r="R7413" s="255"/>
      <c r="S7413" s="255"/>
      <c r="T7413" s="256"/>
      <c r="U7413" s="14"/>
      <c r="V7413" s="14"/>
      <c r="W7413" s="14"/>
      <c r="X7413" s="14"/>
      <c r="Y7413" s="14"/>
      <c r="Z7413" s="14"/>
      <c r="AA7413" s="14"/>
      <c r="AB7413" s="14"/>
      <c r="AC7413" s="14"/>
      <c r="AD7413" s="14"/>
      <c r="AE7413" s="14"/>
      <c r="AT7413" s="257" t="s">
        <v>252</v>
      </c>
      <c r="AU7413" s="257" t="s">
        <v>93</v>
      </c>
      <c r="AV7413" s="14" t="s">
        <v>93</v>
      </c>
      <c r="AW7413" s="14" t="s">
        <v>46</v>
      </c>
      <c r="AX7413" s="14" t="s">
        <v>85</v>
      </c>
      <c r="AY7413" s="257" t="s">
        <v>241</v>
      </c>
    </row>
    <row r="7414" s="14" customFormat="1">
      <c r="A7414" s="14"/>
      <c r="B7414" s="247"/>
      <c r="C7414" s="248"/>
      <c r="D7414" s="238" t="s">
        <v>252</v>
      </c>
      <c r="E7414" s="249" t="s">
        <v>39</v>
      </c>
      <c r="F7414" s="250" t="s">
        <v>6878</v>
      </c>
      <c r="G7414" s="248"/>
      <c r="H7414" s="251">
        <v>6</v>
      </c>
      <c r="I7414" s="252"/>
      <c r="J7414" s="248"/>
      <c r="K7414" s="248"/>
      <c r="L7414" s="253"/>
      <c r="M7414" s="254"/>
      <c r="N7414" s="255"/>
      <c r="O7414" s="255"/>
      <c r="P7414" s="255"/>
      <c r="Q7414" s="255"/>
      <c r="R7414" s="255"/>
      <c r="S7414" s="255"/>
      <c r="T7414" s="256"/>
      <c r="U7414" s="14"/>
      <c r="V7414" s="14"/>
      <c r="W7414" s="14"/>
      <c r="X7414" s="14"/>
      <c r="Y7414" s="14"/>
      <c r="Z7414" s="14"/>
      <c r="AA7414" s="14"/>
      <c r="AB7414" s="14"/>
      <c r="AC7414" s="14"/>
      <c r="AD7414" s="14"/>
      <c r="AE7414" s="14"/>
      <c r="AT7414" s="257" t="s">
        <v>252</v>
      </c>
      <c r="AU7414" s="257" t="s">
        <v>93</v>
      </c>
      <c r="AV7414" s="14" t="s">
        <v>93</v>
      </c>
      <c r="AW7414" s="14" t="s">
        <v>46</v>
      </c>
      <c r="AX7414" s="14" t="s">
        <v>85</v>
      </c>
      <c r="AY7414" s="257" t="s">
        <v>241</v>
      </c>
    </row>
    <row r="7415" s="14" customFormat="1">
      <c r="A7415" s="14"/>
      <c r="B7415" s="247"/>
      <c r="C7415" s="248"/>
      <c r="D7415" s="238" t="s">
        <v>252</v>
      </c>
      <c r="E7415" s="249" t="s">
        <v>39</v>
      </c>
      <c r="F7415" s="250" t="s">
        <v>6879</v>
      </c>
      <c r="G7415" s="248"/>
      <c r="H7415" s="251">
        <v>4</v>
      </c>
      <c r="I7415" s="252"/>
      <c r="J7415" s="248"/>
      <c r="K7415" s="248"/>
      <c r="L7415" s="253"/>
      <c r="M7415" s="254"/>
      <c r="N7415" s="255"/>
      <c r="O7415" s="255"/>
      <c r="P7415" s="255"/>
      <c r="Q7415" s="255"/>
      <c r="R7415" s="255"/>
      <c r="S7415" s="255"/>
      <c r="T7415" s="256"/>
      <c r="U7415" s="14"/>
      <c r="V7415" s="14"/>
      <c r="W7415" s="14"/>
      <c r="X7415" s="14"/>
      <c r="Y7415" s="14"/>
      <c r="Z7415" s="14"/>
      <c r="AA7415" s="14"/>
      <c r="AB7415" s="14"/>
      <c r="AC7415" s="14"/>
      <c r="AD7415" s="14"/>
      <c r="AE7415" s="14"/>
      <c r="AT7415" s="257" t="s">
        <v>252</v>
      </c>
      <c r="AU7415" s="257" t="s">
        <v>93</v>
      </c>
      <c r="AV7415" s="14" t="s">
        <v>93</v>
      </c>
      <c r="AW7415" s="14" t="s">
        <v>46</v>
      </c>
      <c r="AX7415" s="14" t="s">
        <v>85</v>
      </c>
      <c r="AY7415" s="257" t="s">
        <v>241</v>
      </c>
    </row>
    <row r="7416" s="14" customFormat="1">
      <c r="A7416" s="14"/>
      <c r="B7416" s="247"/>
      <c r="C7416" s="248"/>
      <c r="D7416" s="238" t="s">
        <v>252</v>
      </c>
      <c r="E7416" s="249" t="s">
        <v>39</v>
      </c>
      <c r="F7416" s="250" t="s">
        <v>6880</v>
      </c>
      <c r="G7416" s="248"/>
      <c r="H7416" s="251">
        <v>5</v>
      </c>
      <c r="I7416" s="252"/>
      <c r="J7416" s="248"/>
      <c r="K7416" s="248"/>
      <c r="L7416" s="253"/>
      <c r="M7416" s="254"/>
      <c r="N7416" s="255"/>
      <c r="O7416" s="255"/>
      <c r="P7416" s="255"/>
      <c r="Q7416" s="255"/>
      <c r="R7416" s="255"/>
      <c r="S7416" s="255"/>
      <c r="T7416" s="256"/>
      <c r="U7416" s="14"/>
      <c r="V7416" s="14"/>
      <c r="W7416" s="14"/>
      <c r="X7416" s="14"/>
      <c r="Y7416" s="14"/>
      <c r="Z7416" s="14"/>
      <c r="AA7416" s="14"/>
      <c r="AB7416" s="14"/>
      <c r="AC7416" s="14"/>
      <c r="AD7416" s="14"/>
      <c r="AE7416" s="14"/>
      <c r="AT7416" s="257" t="s">
        <v>252</v>
      </c>
      <c r="AU7416" s="257" t="s">
        <v>93</v>
      </c>
      <c r="AV7416" s="14" t="s">
        <v>93</v>
      </c>
      <c r="AW7416" s="14" t="s">
        <v>46</v>
      </c>
      <c r="AX7416" s="14" t="s">
        <v>85</v>
      </c>
      <c r="AY7416" s="257" t="s">
        <v>241</v>
      </c>
    </row>
    <row r="7417" s="14" customFormat="1">
      <c r="A7417" s="14"/>
      <c r="B7417" s="247"/>
      <c r="C7417" s="248"/>
      <c r="D7417" s="238" t="s">
        <v>252</v>
      </c>
      <c r="E7417" s="249" t="s">
        <v>39</v>
      </c>
      <c r="F7417" s="250" t="s">
        <v>6881</v>
      </c>
      <c r="G7417" s="248"/>
      <c r="H7417" s="251">
        <v>4</v>
      </c>
      <c r="I7417" s="252"/>
      <c r="J7417" s="248"/>
      <c r="K7417" s="248"/>
      <c r="L7417" s="253"/>
      <c r="M7417" s="254"/>
      <c r="N7417" s="255"/>
      <c r="O7417" s="255"/>
      <c r="P7417" s="255"/>
      <c r="Q7417" s="255"/>
      <c r="R7417" s="255"/>
      <c r="S7417" s="255"/>
      <c r="T7417" s="256"/>
      <c r="U7417" s="14"/>
      <c r="V7417" s="14"/>
      <c r="W7417" s="14"/>
      <c r="X7417" s="14"/>
      <c r="Y7417" s="14"/>
      <c r="Z7417" s="14"/>
      <c r="AA7417" s="14"/>
      <c r="AB7417" s="14"/>
      <c r="AC7417" s="14"/>
      <c r="AD7417" s="14"/>
      <c r="AE7417" s="14"/>
      <c r="AT7417" s="257" t="s">
        <v>252</v>
      </c>
      <c r="AU7417" s="257" t="s">
        <v>93</v>
      </c>
      <c r="AV7417" s="14" t="s">
        <v>93</v>
      </c>
      <c r="AW7417" s="14" t="s">
        <v>46</v>
      </c>
      <c r="AX7417" s="14" t="s">
        <v>85</v>
      </c>
      <c r="AY7417" s="257" t="s">
        <v>241</v>
      </c>
    </row>
    <row r="7418" s="14" customFormat="1">
      <c r="A7418" s="14"/>
      <c r="B7418" s="247"/>
      <c r="C7418" s="248"/>
      <c r="D7418" s="238" t="s">
        <v>252</v>
      </c>
      <c r="E7418" s="249" t="s">
        <v>39</v>
      </c>
      <c r="F7418" s="250" t="s">
        <v>6882</v>
      </c>
      <c r="G7418" s="248"/>
      <c r="H7418" s="251">
        <v>7</v>
      </c>
      <c r="I7418" s="252"/>
      <c r="J7418" s="248"/>
      <c r="K7418" s="248"/>
      <c r="L7418" s="253"/>
      <c r="M7418" s="254"/>
      <c r="N7418" s="255"/>
      <c r="O7418" s="255"/>
      <c r="P7418" s="255"/>
      <c r="Q7418" s="255"/>
      <c r="R7418" s="255"/>
      <c r="S7418" s="255"/>
      <c r="T7418" s="256"/>
      <c r="U7418" s="14"/>
      <c r="V7418" s="14"/>
      <c r="W7418" s="14"/>
      <c r="X7418" s="14"/>
      <c r="Y7418" s="14"/>
      <c r="Z7418" s="14"/>
      <c r="AA7418" s="14"/>
      <c r="AB7418" s="14"/>
      <c r="AC7418" s="14"/>
      <c r="AD7418" s="14"/>
      <c r="AE7418" s="14"/>
      <c r="AT7418" s="257" t="s">
        <v>252</v>
      </c>
      <c r="AU7418" s="257" t="s">
        <v>93</v>
      </c>
      <c r="AV7418" s="14" t="s">
        <v>93</v>
      </c>
      <c r="AW7418" s="14" t="s">
        <v>46</v>
      </c>
      <c r="AX7418" s="14" t="s">
        <v>85</v>
      </c>
      <c r="AY7418" s="257" t="s">
        <v>241</v>
      </c>
    </row>
    <row r="7419" s="14" customFormat="1">
      <c r="A7419" s="14"/>
      <c r="B7419" s="247"/>
      <c r="C7419" s="248"/>
      <c r="D7419" s="238" t="s">
        <v>252</v>
      </c>
      <c r="E7419" s="249" t="s">
        <v>39</v>
      </c>
      <c r="F7419" s="250" t="s">
        <v>6883</v>
      </c>
      <c r="G7419" s="248"/>
      <c r="H7419" s="251">
        <v>4</v>
      </c>
      <c r="I7419" s="252"/>
      <c r="J7419" s="248"/>
      <c r="K7419" s="248"/>
      <c r="L7419" s="253"/>
      <c r="M7419" s="254"/>
      <c r="N7419" s="255"/>
      <c r="O7419" s="255"/>
      <c r="P7419" s="255"/>
      <c r="Q7419" s="255"/>
      <c r="R7419" s="255"/>
      <c r="S7419" s="255"/>
      <c r="T7419" s="256"/>
      <c r="U7419" s="14"/>
      <c r="V7419" s="14"/>
      <c r="W7419" s="14"/>
      <c r="X7419" s="14"/>
      <c r="Y7419" s="14"/>
      <c r="Z7419" s="14"/>
      <c r="AA7419" s="14"/>
      <c r="AB7419" s="14"/>
      <c r="AC7419" s="14"/>
      <c r="AD7419" s="14"/>
      <c r="AE7419" s="14"/>
      <c r="AT7419" s="257" t="s">
        <v>252</v>
      </c>
      <c r="AU7419" s="257" t="s">
        <v>93</v>
      </c>
      <c r="AV7419" s="14" t="s">
        <v>93</v>
      </c>
      <c r="AW7419" s="14" t="s">
        <v>46</v>
      </c>
      <c r="AX7419" s="14" t="s">
        <v>85</v>
      </c>
      <c r="AY7419" s="257" t="s">
        <v>241</v>
      </c>
    </row>
    <row r="7420" s="14" customFormat="1">
      <c r="A7420" s="14"/>
      <c r="B7420" s="247"/>
      <c r="C7420" s="248"/>
      <c r="D7420" s="238" t="s">
        <v>252</v>
      </c>
      <c r="E7420" s="249" t="s">
        <v>39</v>
      </c>
      <c r="F7420" s="250" t="s">
        <v>6884</v>
      </c>
      <c r="G7420" s="248"/>
      <c r="H7420" s="251">
        <v>5</v>
      </c>
      <c r="I7420" s="252"/>
      <c r="J7420" s="248"/>
      <c r="K7420" s="248"/>
      <c r="L7420" s="253"/>
      <c r="M7420" s="254"/>
      <c r="N7420" s="255"/>
      <c r="O7420" s="255"/>
      <c r="P7420" s="255"/>
      <c r="Q7420" s="255"/>
      <c r="R7420" s="255"/>
      <c r="S7420" s="255"/>
      <c r="T7420" s="256"/>
      <c r="U7420" s="14"/>
      <c r="V7420" s="14"/>
      <c r="W7420" s="14"/>
      <c r="X7420" s="14"/>
      <c r="Y7420" s="14"/>
      <c r="Z7420" s="14"/>
      <c r="AA7420" s="14"/>
      <c r="AB7420" s="14"/>
      <c r="AC7420" s="14"/>
      <c r="AD7420" s="14"/>
      <c r="AE7420" s="14"/>
      <c r="AT7420" s="257" t="s">
        <v>252</v>
      </c>
      <c r="AU7420" s="257" t="s">
        <v>93</v>
      </c>
      <c r="AV7420" s="14" t="s">
        <v>93</v>
      </c>
      <c r="AW7420" s="14" t="s">
        <v>46</v>
      </c>
      <c r="AX7420" s="14" t="s">
        <v>85</v>
      </c>
      <c r="AY7420" s="257" t="s">
        <v>241</v>
      </c>
    </row>
    <row r="7421" s="14" customFormat="1">
      <c r="A7421" s="14"/>
      <c r="B7421" s="247"/>
      <c r="C7421" s="248"/>
      <c r="D7421" s="238" t="s">
        <v>252</v>
      </c>
      <c r="E7421" s="249" t="s">
        <v>39</v>
      </c>
      <c r="F7421" s="250" t="s">
        <v>6885</v>
      </c>
      <c r="G7421" s="248"/>
      <c r="H7421" s="251">
        <v>4</v>
      </c>
      <c r="I7421" s="252"/>
      <c r="J7421" s="248"/>
      <c r="K7421" s="248"/>
      <c r="L7421" s="253"/>
      <c r="M7421" s="254"/>
      <c r="N7421" s="255"/>
      <c r="O7421" s="255"/>
      <c r="P7421" s="255"/>
      <c r="Q7421" s="255"/>
      <c r="R7421" s="255"/>
      <c r="S7421" s="255"/>
      <c r="T7421" s="256"/>
      <c r="U7421" s="14"/>
      <c r="V7421" s="14"/>
      <c r="W7421" s="14"/>
      <c r="X7421" s="14"/>
      <c r="Y7421" s="14"/>
      <c r="Z7421" s="14"/>
      <c r="AA7421" s="14"/>
      <c r="AB7421" s="14"/>
      <c r="AC7421" s="14"/>
      <c r="AD7421" s="14"/>
      <c r="AE7421" s="14"/>
      <c r="AT7421" s="257" t="s">
        <v>252</v>
      </c>
      <c r="AU7421" s="257" t="s">
        <v>93</v>
      </c>
      <c r="AV7421" s="14" t="s">
        <v>93</v>
      </c>
      <c r="AW7421" s="14" t="s">
        <v>46</v>
      </c>
      <c r="AX7421" s="14" t="s">
        <v>85</v>
      </c>
      <c r="AY7421" s="257" t="s">
        <v>241</v>
      </c>
    </row>
    <row r="7422" s="14" customFormat="1">
      <c r="A7422" s="14"/>
      <c r="B7422" s="247"/>
      <c r="C7422" s="248"/>
      <c r="D7422" s="238" t="s">
        <v>252</v>
      </c>
      <c r="E7422" s="249" t="s">
        <v>39</v>
      </c>
      <c r="F7422" s="250" t="s">
        <v>6886</v>
      </c>
      <c r="G7422" s="248"/>
      <c r="H7422" s="251">
        <v>4</v>
      </c>
      <c r="I7422" s="252"/>
      <c r="J7422" s="248"/>
      <c r="K7422" s="248"/>
      <c r="L7422" s="253"/>
      <c r="M7422" s="254"/>
      <c r="N7422" s="255"/>
      <c r="O7422" s="255"/>
      <c r="P7422" s="255"/>
      <c r="Q7422" s="255"/>
      <c r="R7422" s="255"/>
      <c r="S7422" s="255"/>
      <c r="T7422" s="256"/>
      <c r="U7422" s="14"/>
      <c r="V7422" s="14"/>
      <c r="W7422" s="14"/>
      <c r="X7422" s="14"/>
      <c r="Y7422" s="14"/>
      <c r="Z7422" s="14"/>
      <c r="AA7422" s="14"/>
      <c r="AB7422" s="14"/>
      <c r="AC7422" s="14"/>
      <c r="AD7422" s="14"/>
      <c r="AE7422" s="14"/>
      <c r="AT7422" s="257" t="s">
        <v>252</v>
      </c>
      <c r="AU7422" s="257" t="s">
        <v>93</v>
      </c>
      <c r="AV7422" s="14" t="s">
        <v>93</v>
      </c>
      <c r="AW7422" s="14" t="s">
        <v>46</v>
      </c>
      <c r="AX7422" s="14" t="s">
        <v>85</v>
      </c>
      <c r="AY7422" s="257" t="s">
        <v>241</v>
      </c>
    </row>
    <row r="7423" s="14" customFormat="1">
      <c r="A7423" s="14"/>
      <c r="B7423" s="247"/>
      <c r="C7423" s="248"/>
      <c r="D7423" s="238" t="s">
        <v>252</v>
      </c>
      <c r="E7423" s="249" t="s">
        <v>39</v>
      </c>
      <c r="F7423" s="250" t="s">
        <v>6887</v>
      </c>
      <c r="G7423" s="248"/>
      <c r="H7423" s="251">
        <v>7</v>
      </c>
      <c r="I7423" s="252"/>
      <c r="J7423" s="248"/>
      <c r="K7423" s="248"/>
      <c r="L7423" s="253"/>
      <c r="M7423" s="254"/>
      <c r="N7423" s="255"/>
      <c r="O7423" s="255"/>
      <c r="P7423" s="255"/>
      <c r="Q7423" s="255"/>
      <c r="R7423" s="255"/>
      <c r="S7423" s="255"/>
      <c r="T7423" s="256"/>
      <c r="U7423" s="14"/>
      <c r="V7423" s="14"/>
      <c r="W7423" s="14"/>
      <c r="X7423" s="14"/>
      <c r="Y7423" s="14"/>
      <c r="Z7423" s="14"/>
      <c r="AA7423" s="14"/>
      <c r="AB7423" s="14"/>
      <c r="AC7423" s="14"/>
      <c r="AD7423" s="14"/>
      <c r="AE7423" s="14"/>
      <c r="AT7423" s="257" t="s">
        <v>252</v>
      </c>
      <c r="AU7423" s="257" t="s">
        <v>93</v>
      </c>
      <c r="AV7423" s="14" t="s">
        <v>93</v>
      </c>
      <c r="AW7423" s="14" t="s">
        <v>46</v>
      </c>
      <c r="AX7423" s="14" t="s">
        <v>85</v>
      </c>
      <c r="AY7423" s="257" t="s">
        <v>241</v>
      </c>
    </row>
    <row r="7424" s="14" customFormat="1">
      <c r="A7424" s="14"/>
      <c r="B7424" s="247"/>
      <c r="C7424" s="248"/>
      <c r="D7424" s="238" t="s">
        <v>252</v>
      </c>
      <c r="E7424" s="249" t="s">
        <v>39</v>
      </c>
      <c r="F7424" s="250" t="s">
        <v>6888</v>
      </c>
      <c r="G7424" s="248"/>
      <c r="H7424" s="251">
        <v>5</v>
      </c>
      <c r="I7424" s="252"/>
      <c r="J7424" s="248"/>
      <c r="K7424" s="248"/>
      <c r="L7424" s="253"/>
      <c r="M7424" s="254"/>
      <c r="N7424" s="255"/>
      <c r="O7424" s="255"/>
      <c r="P7424" s="255"/>
      <c r="Q7424" s="255"/>
      <c r="R7424" s="255"/>
      <c r="S7424" s="255"/>
      <c r="T7424" s="256"/>
      <c r="U7424" s="14"/>
      <c r="V7424" s="14"/>
      <c r="W7424" s="14"/>
      <c r="X7424" s="14"/>
      <c r="Y7424" s="14"/>
      <c r="Z7424" s="14"/>
      <c r="AA7424" s="14"/>
      <c r="AB7424" s="14"/>
      <c r="AC7424" s="14"/>
      <c r="AD7424" s="14"/>
      <c r="AE7424" s="14"/>
      <c r="AT7424" s="257" t="s">
        <v>252</v>
      </c>
      <c r="AU7424" s="257" t="s">
        <v>93</v>
      </c>
      <c r="AV7424" s="14" t="s">
        <v>93</v>
      </c>
      <c r="AW7424" s="14" t="s">
        <v>46</v>
      </c>
      <c r="AX7424" s="14" t="s">
        <v>85</v>
      </c>
      <c r="AY7424" s="257" t="s">
        <v>241</v>
      </c>
    </row>
    <row r="7425" s="14" customFormat="1">
      <c r="A7425" s="14"/>
      <c r="B7425" s="247"/>
      <c r="C7425" s="248"/>
      <c r="D7425" s="238" t="s">
        <v>252</v>
      </c>
      <c r="E7425" s="249" t="s">
        <v>39</v>
      </c>
      <c r="F7425" s="250" t="s">
        <v>6889</v>
      </c>
      <c r="G7425" s="248"/>
      <c r="H7425" s="251">
        <v>5</v>
      </c>
      <c r="I7425" s="252"/>
      <c r="J7425" s="248"/>
      <c r="K7425" s="248"/>
      <c r="L7425" s="253"/>
      <c r="M7425" s="254"/>
      <c r="N7425" s="255"/>
      <c r="O7425" s="255"/>
      <c r="P7425" s="255"/>
      <c r="Q7425" s="255"/>
      <c r="R7425" s="255"/>
      <c r="S7425" s="255"/>
      <c r="T7425" s="256"/>
      <c r="U7425" s="14"/>
      <c r="V7425" s="14"/>
      <c r="W7425" s="14"/>
      <c r="X7425" s="14"/>
      <c r="Y7425" s="14"/>
      <c r="Z7425" s="14"/>
      <c r="AA7425" s="14"/>
      <c r="AB7425" s="14"/>
      <c r="AC7425" s="14"/>
      <c r="AD7425" s="14"/>
      <c r="AE7425" s="14"/>
      <c r="AT7425" s="257" t="s">
        <v>252</v>
      </c>
      <c r="AU7425" s="257" t="s">
        <v>93</v>
      </c>
      <c r="AV7425" s="14" t="s">
        <v>93</v>
      </c>
      <c r="AW7425" s="14" t="s">
        <v>46</v>
      </c>
      <c r="AX7425" s="14" t="s">
        <v>85</v>
      </c>
      <c r="AY7425" s="257" t="s">
        <v>241</v>
      </c>
    </row>
    <row r="7426" s="14" customFormat="1">
      <c r="A7426" s="14"/>
      <c r="B7426" s="247"/>
      <c r="C7426" s="248"/>
      <c r="D7426" s="238" t="s">
        <v>252</v>
      </c>
      <c r="E7426" s="249" t="s">
        <v>39</v>
      </c>
      <c r="F7426" s="250" t="s">
        <v>6890</v>
      </c>
      <c r="G7426" s="248"/>
      <c r="H7426" s="251">
        <v>4</v>
      </c>
      <c r="I7426" s="252"/>
      <c r="J7426" s="248"/>
      <c r="K7426" s="248"/>
      <c r="L7426" s="253"/>
      <c r="M7426" s="254"/>
      <c r="N7426" s="255"/>
      <c r="O7426" s="255"/>
      <c r="P7426" s="255"/>
      <c r="Q7426" s="255"/>
      <c r="R7426" s="255"/>
      <c r="S7426" s="255"/>
      <c r="T7426" s="256"/>
      <c r="U7426" s="14"/>
      <c r="V7426" s="14"/>
      <c r="W7426" s="14"/>
      <c r="X7426" s="14"/>
      <c r="Y7426" s="14"/>
      <c r="Z7426" s="14"/>
      <c r="AA7426" s="14"/>
      <c r="AB7426" s="14"/>
      <c r="AC7426" s="14"/>
      <c r="AD7426" s="14"/>
      <c r="AE7426" s="14"/>
      <c r="AT7426" s="257" t="s">
        <v>252</v>
      </c>
      <c r="AU7426" s="257" t="s">
        <v>93</v>
      </c>
      <c r="AV7426" s="14" t="s">
        <v>93</v>
      </c>
      <c r="AW7426" s="14" t="s">
        <v>46</v>
      </c>
      <c r="AX7426" s="14" t="s">
        <v>85</v>
      </c>
      <c r="AY7426" s="257" t="s">
        <v>241</v>
      </c>
    </row>
    <row r="7427" s="14" customFormat="1">
      <c r="A7427" s="14"/>
      <c r="B7427" s="247"/>
      <c r="C7427" s="248"/>
      <c r="D7427" s="238" t="s">
        <v>252</v>
      </c>
      <c r="E7427" s="249" t="s">
        <v>39</v>
      </c>
      <c r="F7427" s="250" t="s">
        <v>6891</v>
      </c>
      <c r="G7427" s="248"/>
      <c r="H7427" s="251">
        <v>6</v>
      </c>
      <c r="I7427" s="252"/>
      <c r="J7427" s="248"/>
      <c r="K7427" s="248"/>
      <c r="L7427" s="253"/>
      <c r="M7427" s="254"/>
      <c r="N7427" s="255"/>
      <c r="O7427" s="255"/>
      <c r="P7427" s="255"/>
      <c r="Q7427" s="255"/>
      <c r="R7427" s="255"/>
      <c r="S7427" s="255"/>
      <c r="T7427" s="256"/>
      <c r="U7427" s="14"/>
      <c r="V7427" s="14"/>
      <c r="W7427" s="14"/>
      <c r="X7427" s="14"/>
      <c r="Y7427" s="14"/>
      <c r="Z7427" s="14"/>
      <c r="AA7427" s="14"/>
      <c r="AB7427" s="14"/>
      <c r="AC7427" s="14"/>
      <c r="AD7427" s="14"/>
      <c r="AE7427" s="14"/>
      <c r="AT7427" s="257" t="s">
        <v>252</v>
      </c>
      <c r="AU7427" s="257" t="s">
        <v>93</v>
      </c>
      <c r="AV7427" s="14" t="s">
        <v>93</v>
      </c>
      <c r="AW7427" s="14" t="s">
        <v>46</v>
      </c>
      <c r="AX7427" s="14" t="s">
        <v>85</v>
      </c>
      <c r="AY7427" s="257" t="s">
        <v>241</v>
      </c>
    </row>
    <row r="7428" s="14" customFormat="1">
      <c r="A7428" s="14"/>
      <c r="B7428" s="247"/>
      <c r="C7428" s="248"/>
      <c r="D7428" s="238" t="s">
        <v>252</v>
      </c>
      <c r="E7428" s="249" t="s">
        <v>39</v>
      </c>
      <c r="F7428" s="250" t="s">
        <v>6892</v>
      </c>
      <c r="G7428" s="248"/>
      <c r="H7428" s="251">
        <v>4</v>
      </c>
      <c r="I7428" s="252"/>
      <c r="J7428" s="248"/>
      <c r="K7428" s="248"/>
      <c r="L7428" s="253"/>
      <c r="M7428" s="254"/>
      <c r="N7428" s="255"/>
      <c r="O7428" s="255"/>
      <c r="P7428" s="255"/>
      <c r="Q7428" s="255"/>
      <c r="R7428" s="255"/>
      <c r="S7428" s="255"/>
      <c r="T7428" s="256"/>
      <c r="U7428" s="14"/>
      <c r="V7428" s="14"/>
      <c r="W7428" s="14"/>
      <c r="X7428" s="14"/>
      <c r="Y7428" s="14"/>
      <c r="Z7428" s="14"/>
      <c r="AA7428" s="14"/>
      <c r="AB7428" s="14"/>
      <c r="AC7428" s="14"/>
      <c r="AD7428" s="14"/>
      <c r="AE7428" s="14"/>
      <c r="AT7428" s="257" t="s">
        <v>252</v>
      </c>
      <c r="AU7428" s="257" t="s">
        <v>93</v>
      </c>
      <c r="AV7428" s="14" t="s">
        <v>93</v>
      </c>
      <c r="AW7428" s="14" t="s">
        <v>46</v>
      </c>
      <c r="AX7428" s="14" t="s">
        <v>85</v>
      </c>
      <c r="AY7428" s="257" t="s">
        <v>241</v>
      </c>
    </row>
    <row r="7429" s="14" customFormat="1">
      <c r="A7429" s="14"/>
      <c r="B7429" s="247"/>
      <c r="C7429" s="248"/>
      <c r="D7429" s="238" t="s">
        <v>252</v>
      </c>
      <c r="E7429" s="249" t="s">
        <v>39</v>
      </c>
      <c r="F7429" s="250" t="s">
        <v>6893</v>
      </c>
      <c r="G7429" s="248"/>
      <c r="H7429" s="251">
        <v>6</v>
      </c>
      <c r="I7429" s="252"/>
      <c r="J7429" s="248"/>
      <c r="K7429" s="248"/>
      <c r="L7429" s="253"/>
      <c r="M7429" s="254"/>
      <c r="N7429" s="255"/>
      <c r="O7429" s="255"/>
      <c r="P7429" s="255"/>
      <c r="Q7429" s="255"/>
      <c r="R7429" s="255"/>
      <c r="S7429" s="255"/>
      <c r="T7429" s="256"/>
      <c r="U7429" s="14"/>
      <c r="V7429" s="14"/>
      <c r="W7429" s="14"/>
      <c r="X7429" s="14"/>
      <c r="Y7429" s="14"/>
      <c r="Z7429" s="14"/>
      <c r="AA7429" s="14"/>
      <c r="AB7429" s="14"/>
      <c r="AC7429" s="14"/>
      <c r="AD7429" s="14"/>
      <c r="AE7429" s="14"/>
      <c r="AT7429" s="257" t="s">
        <v>252</v>
      </c>
      <c r="AU7429" s="257" t="s">
        <v>93</v>
      </c>
      <c r="AV7429" s="14" t="s">
        <v>93</v>
      </c>
      <c r="AW7429" s="14" t="s">
        <v>46</v>
      </c>
      <c r="AX7429" s="14" t="s">
        <v>85</v>
      </c>
      <c r="AY7429" s="257" t="s">
        <v>241</v>
      </c>
    </row>
    <row r="7430" s="14" customFormat="1">
      <c r="A7430" s="14"/>
      <c r="B7430" s="247"/>
      <c r="C7430" s="248"/>
      <c r="D7430" s="238" t="s">
        <v>252</v>
      </c>
      <c r="E7430" s="249" t="s">
        <v>39</v>
      </c>
      <c r="F7430" s="250" t="s">
        <v>6894</v>
      </c>
      <c r="G7430" s="248"/>
      <c r="H7430" s="251">
        <v>7</v>
      </c>
      <c r="I7430" s="252"/>
      <c r="J7430" s="248"/>
      <c r="K7430" s="248"/>
      <c r="L7430" s="253"/>
      <c r="M7430" s="254"/>
      <c r="N7430" s="255"/>
      <c r="O7430" s="255"/>
      <c r="P7430" s="255"/>
      <c r="Q7430" s="255"/>
      <c r="R7430" s="255"/>
      <c r="S7430" s="255"/>
      <c r="T7430" s="256"/>
      <c r="U7430" s="14"/>
      <c r="V7430" s="14"/>
      <c r="W7430" s="14"/>
      <c r="X7430" s="14"/>
      <c r="Y7430" s="14"/>
      <c r="Z7430" s="14"/>
      <c r="AA7430" s="14"/>
      <c r="AB7430" s="14"/>
      <c r="AC7430" s="14"/>
      <c r="AD7430" s="14"/>
      <c r="AE7430" s="14"/>
      <c r="AT7430" s="257" t="s">
        <v>252</v>
      </c>
      <c r="AU7430" s="257" t="s">
        <v>93</v>
      </c>
      <c r="AV7430" s="14" t="s">
        <v>93</v>
      </c>
      <c r="AW7430" s="14" t="s">
        <v>46</v>
      </c>
      <c r="AX7430" s="14" t="s">
        <v>85</v>
      </c>
      <c r="AY7430" s="257" t="s">
        <v>241</v>
      </c>
    </row>
    <row r="7431" s="14" customFormat="1">
      <c r="A7431" s="14"/>
      <c r="B7431" s="247"/>
      <c r="C7431" s="248"/>
      <c r="D7431" s="238" t="s">
        <v>252</v>
      </c>
      <c r="E7431" s="249" t="s">
        <v>39</v>
      </c>
      <c r="F7431" s="250" t="s">
        <v>6895</v>
      </c>
      <c r="G7431" s="248"/>
      <c r="H7431" s="251">
        <v>4</v>
      </c>
      <c r="I7431" s="252"/>
      <c r="J7431" s="248"/>
      <c r="K7431" s="248"/>
      <c r="L7431" s="253"/>
      <c r="M7431" s="254"/>
      <c r="N7431" s="255"/>
      <c r="O7431" s="255"/>
      <c r="P7431" s="255"/>
      <c r="Q7431" s="255"/>
      <c r="R7431" s="255"/>
      <c r="S7431" s="255"/>
      <c r="T7431" s="256"/>
      <c r="U7431" s="14"/>
      <c r="V7431" s="14"/>
      <c r="W7431" s="14"/>
      <c r="X7431" s="14"/>
      <c r="Y7431" s="14"/>
      <c r="Z7431" s="14"/>
      <c r="AA7431" s="14"/>
      <c r="AB7431" s="14"/>
      <c r="AC7431" s="14"/>
      <c r="AD7431" s="14"/>
      <c r="AE7431" s="14"/>
      <c r="AT7431" s="257" t="s">
        <v>252</v>
      </c>
      <c r="AU7431" s="257" t="s">
        <v>93</v>
      </c>
      <c r="AV7431" s="14" t="s">
        <v>93</v>
      </c>
      <c r="AW7431" s="14" t="s">
        <v>46</v>
      </c>
      <c r="AX7431" s="14" t="s">
        <v>85</v>
      </c>
      <c r="AY7431" s="257" t="s">
        <v>241</v>
      </c>
    </row>
    <row r="7432" s="14" customFormat="1">
      <c r="A7432" s="14"/>
      <c r="B7432" s="247"/>
      <c r="C7432" s="248"/>
      <c r="D7432" s="238" t="s">
        <v>252</v>
      </c>
      <c r="E7432" s="249" t="s">
        <v>39</v>
      </c>
      <c r="F7432" s="250" t="s">
        <v>6896</v>
      </c>
      <c r="G7432" s="248"/>
      <c r="H7432" s="251">
        <v>5</v>
      </c>
      <c r="I7432" s="252"/>
      <c r="J7432" s="248"/>
      <c r="K7432" s="248"/>
      <c r="L7432" s="253"/>
      <c r="M7432" s="254"/>
      <c r="N7432" s="255"/>
      <c r="O7432" s="255"/>
      <c r="P7432" s="255"/>
      <c r="Q7432" s="255"/>
      <c r="R7432" s="255"/>
      <c r="S7432" s="255"/>
      <c r="T7432" s="256"/>
      <c r="U7432" s="14"/>
      <c r="V7432" s="14"/>
      <c r="W7432" s="14"/>
      <c r="X7432" s="14"/>
      <c r="Y7432" s="14"/>
      <c r="Z7432" s="14"/>
      <c r="AA7432" s="14"/>
      <c r="AB7432" s="14"/>
      <c r="AC7432" s="14"/>
      <c r="AD7432" s="14"/>
      <c r="AE7432" s="14"/>
      <c r="AT7432" s="257" t="s">
        <v>252</v>
      </c>
      <c r="AU7432" s="257" t="s">
        <v>93</v>
      </c>
      <c r="AV7432" s="14" t="s">
        <v>93</v>
      </c>
      <c r="AW7432" s="14" t="s">
        <v>46</v>
      </c>
      <c r="AX7432" s="14" t="s">
        <v>85</v>
      </c>
      <c r="AY7432" s="257" t="s">
        <v>241</v>
      </c>
    </row>
    <row r="7433" s="14" customFormat="1">
      <c r="A7433" s="14"/>
      <c r="B7433" s="247"/>
      <c r="C7433" s="248"/>
      <c r="D7433" s="238" t="s">
        <v>252</v>
      </c>
      <c r="E7433" s="249" t="s">
        <v>39</v>
      </c>
      <c r="F7433" s="250" t="s">
        <v>6897</v>
      </c>
      <c r="G7433" s="248"/>
      <c r="H7433" s="251">
        <v>4</v>
      </c>
      <c r="I7433" s="252"/>
      <c r="J7433" s="248"/>
      <c r="K7433" s="248"/>
      <c r="L7433" s="253"/>
      <c r="M7433" s="254"/>
      <c r="N7433" s="255"/>
      <c r="O7433" s="255"/>
      <c r="P7433" s="255"/>
      <c r="Q7433" s="255"/>
      <c r="R7433" s="255"/>
      <c r="S7433" s="255"/>
      <c r="T7433" s="256"/>
      <c r="U7433" s="14"/>
      <c r="V7433" s="14"/>
      <c r="W7433" s="14"/>
      <c r="X7433" s="14"/>
      <c r="Y7433" s="14"/>
      <c r="Z7433" s="14"/>
      <c r="AA7433" s="14"/>
      <c r="AB7433" s="14"/>
      <c r="AC7433" s="14"/>
      <c r="AD7433" s="14"/>
      <c r="AE7433" s="14"/>
      <c r="AT7433" s="257" t="s">
        <v>252</v>
      </c>
      <c r="AU7433" s="257" t="s">
        <v>93</v>
      </c>
      <c r="AV7433" s="14" t="s">
        <v>93</v>
      </c>
      <c r="AW7433" s="14" t="s">
        <v>46</v>
      </c>
      <c r="AX7433" s="14" t="s">
        <v>85</v>
      </c>
      <c r="AY7433" s="257" t="s">
        <v>241</v>
      </c>
    </row>
    <row r="7434" s="14" customFormat="1">
      <c r="A7434" s="14"/>
      <c r="B7434" s="247"/>
      <c r="C7434" s="248"/>
      <c r="D7434" s="238" t="s">
        <v>252</v>
      </c>
      <c r="E7434" s="249" t="s">
        <v>39</v>
      </c>
      <c r="F7434" s="250" t="s">
        <v>6898</v>
      </c>
      <c r="G7434" s="248"/>
      <c r="H7434" s="251">
        <v>6</v>
      </c>
      <c r="I7434" s="252"/>
      <c r="J7434" s="248"/>
      <c r="K7434" s="248"/>
      <c r="L7434" s="253"/>
      <c r="M7434" s="254"/>
      <c r="N7434" s="255"/>
      <c r="O7434" s="255"/>
      <c r="P7434" s="255"/>
      <c r="Q7434" s="255"/>
      <c r="R7434" s="255"/>
      <c r="S7434" s="255"/>
      <c r="T7434" s="256"/>
      <c r="U7434" s="14"/>
      <c r="V7434" s="14"/>
      <c r="W7434" s="14"/>
      <c r="X7434" s="14"/>
      <c r="Y7434" s="14"/>
      <c r="Z7434" s="14"/>
      <c r="AA7434" s="14"/>
      <c r="AB7434" s="14"/>
      <c r="AC7434" s="14"/>
      <c r="AD7434" s="14"/>
      <c r="AE7434" s="14"/>
      <c r="AT7434" s="257" t="s">
        <v>252</v>
      </c>
      <c r="AU7434" s="257" t="s">
        <v>93</v>
      </c>
      <c r="AV7434" s="14" t="s">
        <v>93</v>
      </c>
      <c r="AW7434" s="14" t="s">
        <v>46</v>
      </c>
      <c r="AX7434" s="14" t="s">
        <v>85</v>
      </c>
      <c r="AY7434" s="257" t="s">
        <v>241</v>
      </c>
    </row>
    <row r="7435" s="14" customFormat="1">
      <c r="A7435" s="14"/>
      <c r="B7435" s="247"/>
      <c r="C7435" s="248"/>
      <c r="D7435" s="238" t="s">
        <v>252</v>
      </c>
      <c r="E7435" s="249" t="s">
        <v>39</v>
      </c>
      <c r="F7435" s="250" t="s">
        <v>6899</v>
      </c>
      <c r="G7435" s="248"/>
      <c r="H7435" s="251">
        <v>4</v>
      </c>
      <c r="I7435" s="252"/>
      <c r="J7435" s="248"/>
      <c r="K7435" s="248"/>
      <c r="L7435" s="253"/>
      <c r="M7435" s="254"/>
      <c r="N7435" s="255"/>
      <c r="O7435" s="255"/>
      <c r="P7435" s="255"/>
      <c r="Q7435" s="255"/>
      <c r="R7435" s="255"/>
      <c r="S7435" s="255"/>
      <c r="T7435" s="256"/>
      <c r="U7435" s="14"/>
      <c r="V7435" s="14"/>
      <c r="W7435" s="14"/>
      <c r="X7435" s="14"/>
      <c r="Y7435" s="14"/>
      <c r="Z7435" s="14"/>
      <c r="AA7435" s="14"/>
      <c r="AB7435" s="14"/>
      <c r="AC7435" s="14"/>
      <c r="AD7435" s="14"/>
      <c r="AE7435" s="14"/>
      <c r="AT7435" s="257" t="s">
        <v>252</v>
      </c>
      <c r="AU7435" s="257" t="s">
        <v>93</v>
      </c>
      <c r="AV7435" s="14" t="s">
        <v>93</v>
      </c>
      <c r="AW7435" s="14" t="s">
        <v>46</v>
      </c>
      <c r="AX7435" s="14" t="s">
        <v>85</v>
      </c>
      <c r="AY7435" s="257" t="s">
        <v>241</v>
      </c>
    </row>
    <row r="7436" s="15" customFormat="1">
      <c r="A7436" s="15"/>
      <c r="B7436" s="258"/>
      <c r="C7436" s="259"/>
      <c r="D7436" s="238" t="s">
        <v>252</v>
      </c>
      <c r="E7436" s="260" t="s">
        <v>39</v>
      </c>
      <c r="F7436" s="261" t="s">
        <v>274</v>
      </c>
      <c r="G7436" s="259"/>
      <c r="H7436" s="262">
        <v>140</v>
      </c>
      <c r="I7436" s="263"/>
      <c r="J7436" s="259"/>
      <c r="K7436" s="259"/>
      <c r="L7436" s="264"/>
      <c r="M7436" s="265"/>
      <c r="N7436" s="266"/>
      <c r="O7436" s="266"/>
      <c r="P7436" s="266"/>
      <c r="Q7436" s="266"/>
      <c r="R7436" s="266"/>
      <c r="S7436" s="266"/>
      <c r="T7436" s="267"/>
      <c r="U7436" s="15"/>
      <c r="V7436" s="15"/>
      <c r="W7436" s="15"/>
      <c r="X7436" s="15"/>
      <c r="Y7436" s="15"/>
      <c r="Z7436" s="15"/>
      <c r="AA7436" s="15"/>
      <c r="AB7436" s="15"/>
      <c r="AC7436" s="15"/>
      <c r="AD7436" s="15"/>
      <c r="AE7436" s="15"/>
      <c r="AT7436" s="268" t="s">
        <v>252</v>
      </c>
      <c r="AU7436" s="268" t="s">
        <v>93</v>
      </c>
      <c r="AV7436" s="15" t="s">
        <v>248</v>
      </c>
      <c r="AW7436" s="15" t="s">
        <v>46</v>
      </c>
      <c r="AX7436" s="15" t="s">
        <v>23</v>
      </c>
      <c r="AY7436" s="268" t="s">
        <v>241</v>
      </c>
    </row>
    <row r="7437" s="2" customFormat="1" ht="16.5" customHeight="1">
      <c r="A7437" s="42"/>
      <c r="B7437" s="43"/>
      <c r="C7437" s="218" t="s">
        <v>6613</v>
      </c>
      <c r="D7437" s="218" t="s">
        <v>243</v>
      </c>
      <c r="E7437" s="219" t="s">
        <v>6900</v>
      </c>
      <c r="F7437" s="220" t="s">
        <v>6901</v>
      </c>
      <c r="G7437" s="221" t="s">
        <v>561</v>
      </c>
      <c r="H7437" s="222">
        <v>37</v>
      </c>
      <c r="I7437" s="223"/>
      <c r="J7437" s="224">
        <f>ROUND(I7437*H7437,2)</f>
        <v>0</v>
      </c>
      <c r="K7437" s="220" t="s">
        <v>247</v>
      </c>
      <c r="L7437" s="48"/>
      <c r="M7437" s="225" t="s">
        <v>39</v>
      </c>
      <c r="N7437" s="226" t="s">
        <v>56</v>
      </c>
      <c r="O7437" s="88"/>
      <c r="P7437" s="227">
        <f>O7437*H7437</f>
        <v>0</v>
      </c>
      <c r="Q7437" s="227">
        <v>0.00020000000000000001</v>
      </c>
      <c r="R7437" s="227">
        <f>Q7437*H7437</f>
        <v>0.0074000000000000003</v>
      </c>
      <c r="S7437" s="227">
        <v>0</v>
      </c>
      <c r="T7437" s="228">
        <f>S7437*H7437</f>
        <v>0</v>
      </c>
      <c r="U7437" s="42"/>
      <c r="V7437" s="42"/>
      <c r="W7437" s="42"/>
      <c r="X7437" s="42"/>
      <c r="Y7437" s="42"/>
      <c r="Z7437" s="42"/>
      <c r="AA7437" s="42"/>
      <c r="AB7437" s="42"/>
      <c r="AC7437" s="42"/>
      <c r="AD7437" s="42"/>
      <c r="AE7437" s="42"/>
      <c r="AR7437" s="229" t="s">
        <v>462</v>
      </c>
      <c r="AT7437" s="229" t="s">
        <v>243</v>
      </c>
      <c r="AU7437" s="229" t="s">
        <v>93</v>
      </c>
      <c r="AY7437" s="20" t="s">
        <v>241</v>
      </c>
      <c r="BE7437" s="230">
        <f>IF(N7437="základní",J7437,0)</f>
        <v>0</v>
      </c>
      <c r="BF7437" s="230">
        <f>IF(N7437="snížená",J7437,0)</f>
        <v>0</v>
      </c>
      <c r="BG7437" s="230">
        <f>IF(N7437="zákl. přenesená",J7437,0)</f>
        <v>0</v>
      </c>
      <c r="BH7437" s="230">
        <f>IF(N7437="sníž. přenesená",J7437,0)</f>
        <v>0</v>
      </c>
      <c r="BI7437" s="230">
        <f>IF(N7437="nulová",J7437,0)</f>
        <v>0</v>
      </c>
      <c r="BJ7437" s="20" t="s">
        <v>23</v>
      </c>
      <c r="BK7437" s="230">
        <f>ROUND(I7437*H7437,2)</f>
        <v>0</v>
      </c>
      <c r="BL7437" s="20" t="s">
        <v>462</v>
      </c>
      <c r="BM7437" s="229" t="s">
        <v>6902</v>
      </c>
    </row>
    <row r="7438" s="2" customFormat="1">
      <c r="A7438" s="42"/>
      <c r="B7438" s="43"/>
      <c r="C7438" s="44"/>
      <c r="D7438" s="231" t="s">
        <v>250</v>
      </c>
      <c r="E7438" s="44"/>
      <c r="F7438" s="232" t="s">
        <v>6903</v>
      </c>
      <c r="G7438" s="44"/>
      <c r="H7438" s="44"/>
      <c r="I7438" s="233"/>
      <c r="J7438" s="44"/>
      <c r="K7438" s="44"/>
      <c r="L7438" s="48"/>
      <c r="M7438" s="234"/>
      <c r="N7438" s="235"/>
      <c r="O7438" s="88"/>
      <c r="P7438" s="88"/>
      <c r="Q7438" s="88"/>
      <c r="R7438" s="88"/>
      <c r="S7438" s="88"/>
      <c r="T7438" s="89"/>
      <c r="U7438" s="42"/>
      <c r="V7438" s="42"/>
      <c r="W7438" s="42"/>
      <c r="X7438" s="42"/>
      <c r="Y7438" s="42"/>
      <c r="Z7438" s="42"/>
      <c r="AA7438" s="42"/>
      <c r="AB7438" s="42"/>
      <c r="AC7438" s="42"/>
      <c r="AD7438" s="42"/>
      <c r="AE7438" s="42"/>
      <c r="AT7438" s="20" t="s">
        <v>250</v>
      </c>
      <c r="AU7438" s="20" t="s">
        <v>93</v>
      </c>
    </row>
    <row r="7439" s="13" customFormat="1">
      <c r="A7439" s="13"/>
      <c r="B7439" s="236"/>
      <c r="C7439" s="237"/>
      <c r="D7439" s="238" t="s">
        <v>252</v>
      </c>
      <c r="E7439" s="239" t="s">
        <v>39</v>
      </c>
      <c r="F7439" s="240" t="s">
        <v>2342</v>
      </c>
      <c r="G7439" s="237"/>
      <c r="H7439" s="239" t="s">
        <v>39</v>
      </c>
      <c r="I7439" s="241"/>
      <c r="J7439" s="237"/>
      <c r="K7439" s="237"/>
      <c r="L7439" s="242"/>
      <c r="M7439" s="243"/>
      <c r="N7439" s="244"/>
      <c r="O7439" s="244"/>
      <c r="P7439" s="244"/>
      <c r="Q7439" s="244"/>
      <c r="R7439" s="244"/>
      <c r="S7439" s="244"/>
      <c r="T7439" s="245"/>
      <c r="U7439" s="13"/>
      <c r="V7439" s="13"/>
      <c r="W7439" s="13"/>
      <c r="X7439" s="13"/>
      <c r="Y7439" s="13"/>
      <c r="Z7439" s="13"/>
      <c r="AA7439" s="13"/>
      <c r="AB7439" s="13"/>
      <c r="AC7439" s="13"/>
      <c r="AD7439" s="13"/>
      <c r="AE7439" s="13"/>
      <c r="AT7439" s="246" t="s">
        <v>252</v>
      </c>
      <c r="AU7439" s="246" t="s">
        <v>93</v>
      </c>
      <c r="AV7439" s="13" t="s">
        <v>23</v>
      </c>
      <c r="AW7439" s="13" t="s">
        <v>46</v>
      </c>
      <c r="AX7439" s="13" t="s">
        <v>85</v>
      </c>
      <c r="AY7439" s="246" t="s">
        <v>241</v>
      </c>
    </row>
    <row r="7440" s="14" customFormat="1">
      <c r="A7440" s="14"/>
      <c r="B7440" s="247"/>
      <c r="C7440" s="248"/>
      <c r="D7440" s="238" t="s">
        <v>252</v>
      </c>
      <c r="E7440" s="249" t="s">
        <v>39</v>
      </c>
      <c r="F7440" s="250" t="s">
        <v>6904</v>
      </c>
      <c r="G7440" s="248"/>
      <c r="H7440" s="251">
        <v>4</v>
      </c>
      <c r="I7440" s="252"/>
      <c r="J7440" s="248"/>
      <c r="K7440" s="248"/>
      <c r="L7440" s="253"/>
      <c r="M7440" s="254"/>
      <c r="N7440" s="255"/>
      <c r="O7440" s="255"/>
      <c r="P7440" s="255"/>
      <c r="Q7440" s="255"/>
      <c r="R7440" s="255"/>
      <c r="S7440" s="255"/>
      <c r="T7440" s="256"/>
      <c r="U7440" s="14"/>
      <c r="V7440" s="14"/>
      <c r="W7440" s="14"/>
      <c r="X7440" s="14"/>
      <c r="Y7440" s="14"/>
      <c r="Z7440" s="14"/>
      <c r="AA7440" s="14"/>
      <c r="AB7440" s="14"/>
      <c r="AC7440" s="14"/>
      <c r="AD7440" s="14"/>
      <c r="AE7440" s="14"/>
      <c r="AT7440" s="257" t="s">
        <v>252</v>
      </c>
      <c r="AU7440" s="257" t="s">
        <v>93</v>
      </c>
      <c r="AV7440" s="14" t="s">
        <v>93</v>
      </c>
      <c r="AW7440" s="14" t="s">
        <v>46</v>
      </c>
      <c r="AX7440" s="14" t="s">
        <v>85</v>
      </c>
      <c r="AY7440" s="257" t="s">
        <v>241</v>
      </c>
    </row>
    <row r="7441" s="14" customFormat="1">
      <c r="A7441" s="14"/>
      <c r="B7441" s="247"/>
      <c r="C7441" s="248"/>
      <c r="D7441" s="238" t="s">
        <v>252</v>
      </c>
      <c r="E7441" s="249" t="s">
        <v>39</v>
      </c>
      <c r="F7441" s="250" t="s">
        <v>6905</v>
      </c>
      <c r="G7441" s="248"/>
      <c r="H7441" s="251">
        <v>1</v>
      </c>
      <c r="I7441" s="252"/>
      <c r="J7441" s="248"/>
      <c r="K7441" s="248"/>
      <c r="L7441" s="253"/>
      <c r="M7441" s="254"/>
      <c r="N7441" s="255"/>
      <c r="O7441" s="255"/>
      <c r="P7441" s="255"/>
      <c r="Q7441" s="255"/>
      <c r="R7441" s="255"/>
      <c r="S7441" s="255"/>
      <c r="T7441" s="256"/>
      <c r="U7441" s="14"/>
      <c r="V7441" s="14"/>
      <c r="W7441" s="14"/>
      <c r="X7441" s="14"/>
      <c r="Y7441" s="14"/>
      <c r="Z7441" s="14"/>
      <c r="AA7441" s="14"/>
      <c r="AB7441" s="14"/>
      <c r="AC7441" s="14"/>
      <c r="AD7441" s="14"/>
      <c r="AE7441" s="14"/>
      <c r="AT7441" s="257" t="s">
        <v>252</v>
      </c>
      <c r="AU7441" s="257" t="s">
        <v>93</v>
      </c>
      <c r="AV7441" s="14" t="s">
        <v>93</v>
      </c>
      <c r="AW7441" s="14" t="s">
        <v>46</v>
      </c>
      <c r="AX7441" s="14" t="s">
        <v>85</v>
      </c>
      <c r="AY7441" s="257" t="s">
        <v>241</v>
      </c>
    </row>
    <row r="7442" s="14" customFormat="1">
      <c r="A7442" s="14"/>
      <c r="B7442" s="247"/>
      <c r="C7442" s="248"/>
      <c r="D7442" s="238" t="s">
        <v>252</v>
      </c>
      <c r="E7442" s="249" t="s">
        <v>39</v>
      </c>
      <c r="F7442" s="250" t="s">
        <v>6906</v>
      </c>
      <c r="G7442" s="248"/>
      <c r="H7442" s="251">
        <v>2</v>
      </c>
      <c r="I7442" s="252"/>
      <c r="J7442" s="248"/>
      <c r="K7442" s="248"/>
      <c r="L7442" s="253"/>
      <c r="M7442" s="254"/>
      <c r="N7442" s="255"/>
      <c r="O7442" s="255"/>
      <c r="P7442" s="255"/>
      <c r="Q7442" s="255"/>
      <c r="R7442" s="255"/>
      <c r="S7442" s="255"/>
      <c r="T7442" s="256"/>
      <c r="U7442" s="14"/>
      <c r="V7442" s="14"/>
      <c r="W7442" s="14"/>
      <c r="X7442" s="14"/>
      <c r="Y7442" s="14"/>
      <c r="Z7442" s="14"/>
      <c r="AA7442" s="14"/>
      <c r="AB7442" s="14"/>
      <c r="AC7442" s="14"/>
      <c r="AD7442" s="14"/>
      <c r="AE7442" s="14"/>
      <c r="AT7442" s="257" t="s">
        <v>252</v>
      </c>
      <c r="AU7442" s="257" t="s">
        <v>93</v>
      </c>
      <c r="AV7442" s="14" t="s">
        <v>93</v>
      </c>
      <c r="AW7442" s="14" t="s">
        <v>46</v>
      </c>
      <c r="AX7442" s="14" t="s">
        <v>85</v>
      </c>
      <c r="AY7442" s="257" t="s">
        <v>241</v>
      </c>
    </row>
    <row r="7443" s="14" customFormat="1">
      <c r="A7443" s="14"/>
      <c r="B7443" s="247"/>
      <c r="C7443" s="248"/>
      <c r="D7443" s="238" t="s">
        <v>252</v>
      </c>
      <c r="E7443" s="249" t="s">
        <v>39</v>
      </c>
      <c r="F7443" s="250" t="s">
        <v>6907</v>
      </c>
      <c r="G7443" s="248"/>
      <c r="H7443" s="251">
        <v>3</v>
      </c>
      <c r="I7443" s="252"/>
      <c r="J7443" s="248"/>
      <c r="K7443" s="248"/>
      <c r="L7443" s="253"/>
      <c r="M7443" s="254"/>
      <c r="N7443" s="255"/>
      <c r="O7443" s="255"/>
      <c r="P7443" s="255"/>
      <c r="Q7443" s="255"/>
      <c r="R7443" s="255"/>
      <c r="S7443" s="255"/>
      <c r="T7443" s="256"/>
      <c r="U7443" s="14"/>
      <c r="V7443" s="14"/>
      <c r="W7443" s="14"/>
      <c r="X7443" s="14"/>
      <c r="Y7443" s="14"/>
      <c r="Z7443" s="14"/>
      <c r="AA7443" s="14"/>
      <c r="AB7443" s="14"/>
      <c r="AC7443" s="14"/>
      <c r="AD7443" s="14"/>
      <c r="AE7443" s="14"/>
      <c r="AT7443" s="257" t="s">
        <v>252</v>
      </c>
      <c r="AU7443" s="257" t="s">
        <v>93</v>
      </c>
      <c r="AV7443" s="14" t="s">
        <v>93</v>
      </c>
      <c r="AW7443" s="14" t="s">
        <v>46</v>
      </c>
      <c r="AX7443" s="14" t="s">
        <v>85</v>
      </c>
      <c r="AY7443" s="257" t="s">
        <v>241</v>
      </c>
    </row>
    <row r="7444" s="14" customFormat="1">
      <c r="A7444" s="14"/>
      <c r="B7444" s="247"/>
      <c r="C7444" s="248"/>
      <c r="D7444" s="238" t="s">
        <v>252</v>
      </c>
      <c r="E7444" s="249" t="s">
        <v>39</v>
      </c>
      <c r="F7444" s="250" t="s">
        <v>6908</v>
      </c>
      <c r="G7444" s="248"/>
      <c r="H7444" s="251">
        <v>2</v>
      </c>
      <c r="I7444" s="252"/>
      <c r="J7444" s="248"/>
      <c r="K7444" s="248"/>
      <c r="L7444" s="253"/>
      <c r="M7444" s="254"/>
      <c r="N7444" s="255"/>
      <c r="O7444" s="255"/>
      <c r="P7444" s="255"/>
      <c r="Q7444" s="255"/>
      <c r="R7444" s="255"/>
      <c r="S7444" s="255"/>
      <c r="T7444" s="256"/>
      <c r="U7444" s="14"/>
      <c r="V7444" s="14"/>
      <c r="W7444" s="14"/>
      <c r="X7444" s="14"/>
      <c r="Y7444" s="14"/>
      <c r="Z7444" s="14"/>
      <c r="AA7444" s="14"/>
      <c r="AB7444" s="14"/>
      <c r="AC7444" s="14"/>
      <c r="AD7444" s="14"/>
      <c r="AE7444" s="14"/>
      <c r="AT7444" s="257" t="s">
        <v>252</v>
      </c>
      <c r="AU7444" s="257" t="s">
        <v>93</v>
      </c>
      <c r="AV7444" s="14" t="s">
        <v>93</v>
      </c>
      <c r="AW7444" s="14" t="s">
        <v>46</v>
      </c>
      <c r="AX7444" s="14" t="s">
        <v>85</v>
      </c>
      <c r="AY7444" s="257" t="s">
        <v>241</v>
      </c>
    </row>
    <row r="7445" s="14" customFormat="1">
      <c r="A7445" s="14"/>
      <c r="B7445" s="247"/>
      <c r="C7445" s="248"/>
      <c r="D7445" s="238" t="s">
        <v>252</v>
      </c>
      <c r="E7445" s="249" t="s">
        <v>39</v>
      </c>
      <c r="F7445" s="250" t="s">
        <v>6909</v>
      </c>
      <c r="G7445" s="248"/>
      <c r="H7445" s="251">
        <v>3</v>
      </c>
      <c r="I7445" s="252"/>
      <c r="J7445" s="248"/>
      <c r="K7445" s="248"/>
      <c r="L7445" s="253"/>
      <c r="M7445" s="254"/>
      <c r="N7445" s="255"/>
      <c r="O7445" s="255"/>
      <c r="P7445" s="255"/>
      <c r="Q7445" s="255"/>
      <c r="R7445" s="255"/>
      <c r="S7445" s="255"/>
      <c r="T7445" s="256"/>
      <c r="U7445" s="14"/>
      <c r="V7445" s="14"/>
      <c r="W7445" s="14"/>
      <c r="X7445" s="14"/>
      <c r="Y7445" s="14"/>
      <c r="Z7445" s="14"/>
      <c r="AA7445" s="14"/>
      <c r="AB7445" s="14"/>
      <c r="AC7445" s="14"/>
      <c r="AD7445" s="14"/>
      <c r="AE7445" s="14"/>
      <c r="AT7445" s="257" t="s">
        <v>252</v>
      </c>
      <c r="AU7445" s="257" t="s">
        <v>93</v>
      </c>
      <c r="AV7445" s="14" t="s">
        <v>93</v>
      </c>
      <c r="AW7445" s="14" t="s">
        <v>46</v>
      </c>
      <c r="AX7445" s="14" t="s">
        <v>85</v>
      </c>
      <c r="AY7445" s="257" t="s">
        <v>241</v>
      </c>
    </row>
    <row r="7446" s="14" customFormat="1">
      <c r="A7446" s="14"/>
      <c r="B7446" s="247"/>
      <c r="C7446" s="248"/>
      <c r="D7446" s="238" t="s">
        <v>252</v>
      </c>
      <c r="E7446" s="249" t="s">
        <v>39</v>
      </c>
      <c r="F7446" s="250" t="s">
        <v>6910</v>
      </c>
      <c r="G7446" s="248"/>
      <c r="H7446" s="251">
        <v>5</v>
      </c>
      <c r="I7446" s="252"/>
      <c r="J7446" s="248"/>
      <c r="K7446" s="248"/>
      <c r="L7446" s="253"/>
      <c r="M7446" s="254"/>
      <c r="N7446" s="255"/>
      <c r="O7446" s="255"/>
      <c r="P7446" s="255"/>
      <c r="Q7446" s="255"/>
      <c r="R7446" s="255"/>
      <c r="S7446" s="255"/>
      <c r="T7446" s="256"/>
      <c r="U7446" s="14"/>
      <c r="V7446" s="14"/>
      <c r="W7446" s="14"/>
      <c r="X7446" s="14"/>
      <c r="Y7446" s="14"/>
      <c r="Z7446" s="14"/>
      <c r="AA7446" s="14"/>
      <c r="AB7446" s="14"/>
      <c r="AC7446" s="14"/>
      <c r="AD7446" s="14"/>
      <c r="AE7446" s="14"/>
      <c r="AT7446" s="257" t="s">
        <v>252</v>
      </c>
      <c r="AU7446" s="257" t="s">
        <v>93</v>
      </c>
      <c r="AV7446" s="14" t="s">
        <v>93</v>
      </c>
      <c r="AW7446" s="14" t="s">
        <v>46</v>
      </c>
      <c r="AX7446" s="14" t="s">
        <v>85</v>
      </c>
      <c r="AY7446" s="257" t="s">
        <v>241</v>
      </c>
    </row>
    <row r="7447" s="14" customFormat="1">
      <c r="A7447" s="14"/>
      <c r="B7447" s="247"/>
      <c r="C7447" s="248"/>
      <c r="D7447" s="238" t="s">
        <v>252</v>
      </c>
      <c r="E7447" s="249" t="s">
        <v>39</v>
      </c>
      <c r="F7447" s="250" t="s">
        <v>6911</v>
      </c>
      <c r="G7447" s="248"/>
      <c r="H7447" s="251">
        <v>1</v>
      </c>
      <c r="I7447" s="252"/>
      <c r="J7447" s="248"/>
      <c r="K7447" s="248"/>
      <c r="L7447" s="253"/>
      <c r="M7447" s="254"/>
      <c r="N7447" s="255"/>
      <c r="O7447" s="255"/>
      <c r="P7447" s="255"/>
      <c r="Q7447" s="255"/>
      <c r="R7447" s="255"/>
      <c r="S7447" s="255"/>
      <c r="T7447" s="256"/>
      <c r="U7447" s="14"/>
      <c r="V7447" s="14"/>
      <c r="W7447" s="14"/>
      <c r="X7447" s="14"/>
      <c r="Y7447" s="14"/>
      <c r="Z7447" s="14"/>
      <c r="AA7447" s="14"/>
      <c r="AB7447" s="14"/>
      <c r="AC7447" s="14"/>
      <c r="AD7447" s="14"/>
      <c r="AE7447" s="14"/>
      <c r="AT7447" s="257" t="s">
        <v>252</v>
      </c>
      <c r="AU7447" s="257" t="s">
        <v>93</v>
      </c>
      <c r="AV7447" s="14" t="s">
        <v>93</v>
      </c>
      <c r="AW7447" s="14" t="s">
        <v>46</v>
      </c>
      <c r="AX7447" s="14" t="s">
        <v>85</v>
      </c>
      <c r="AY7447" s="257" t="s">
        <v>241</v>
      </c>
    </row>
    <row r="7448" s="14" customFormat="1">
      <c r="A7448" s="14"/>
      <c r="B7448" s="247"/>
      <c r="C7448" s="248"/>
      <c r="D7448" s="238" t="s">
        <v>252</v>
      </c>
      <c r="E7448" s="249" t="s">
        <v>39</v>
      </c>
      <c r="F7448" s="250" t="s">
        <v>6912</v>
      </c>
      <c r="G7448" s="248"/>
      <c r="H7448" s="251">
        <v>5</v>
      </c>
      <c r="I7448" s="252"/>
      <c r="J7448" s="248"/>
      <c r="K7448" s="248"/>
      <c r="L7448" s="253"/>
      <c r="M7448" s="254"/>
      <c r="N7448" s="255"/>
      <c r="O7448" s="255"/>
      <c r="P7448" s="255"/>
      <c r="Q7448" s="255"/>
      <c r="R7448" s="255"/>
      <c r="S7448" s="255"/>
      <c r="T7448" s="256"/>
      <c r="U7448" s="14"/>
      <c r="V7448" s="14"/>
      <c r="W7448" s="14"/>
      <c r="X7448" s="14"/>
      <c r="Y7448" s="14"/>
      <c r="Z7448" s="14"/>
      <c r="AA7448" s="14"/>
      <c r="AB7448" s="14"/>
      <c r="AC7448" s="14"/>
      <c r="AD7448" s="14"/>
      <c r="AE7448" s="14"/>
      <c r="AT7448" s="257" t="s">
        <v>252</v>
      </c>
      <c r="AU7448" s="257" t="s">
        <v>93</v>
      </c>
      <c r="AV7448" s="14" t="s">
        <v>93</v>
      </c>
      <c r="AW7448" s="14" t="s">
        <v>46</v>
      </c>
      <c r="AX7448" s="14" t="s">
        <v>85</v>
      </c>
      <c r="AY7448" s="257" t="s">
        <v>241</v>
      </c>
    </row>
    <row r="7449" s="14" customFormat="1">
      <c r="A7449" s="14"/>
      <c r="B7449" s="247"/>
      <c r="C7449" s="248"/>
      <c r="D7449" s="238" t="s">
        <v>252</v>
      </c>
      <c r="E7449" s="249" t="s">
        <v>39</v>
      </c>
      <c r="F7449" s="250" t="s">
        <v>6913</v>
      </c>
      <c r="G7449" s="248"/>
      <c r="H7449" s="251">
        <v>4</v>
      </c>
      <c r="I7449" s="252"/>
      <c r="J7449" s="248"/>
      <c r="K7449" s="248"/>
      <c r="L7449" s="253"/>
      <c r="M7449" s="254"/>
      <c r="N7449" s="255"/>
      <c r="O7449" s="255"/>
      <c r="P7449" s="255"/>
      <c r="Q7449" s="255"/>
      <c r="R7449" s="255"/>
      <c r="S7449" s="255"/>
      <c r="T7449" s="256"/>
      <c r="U7449" s="14"/>
      <c r="V7449" s="14"/>
      <c r="W7449" s="14"/>
      <c r="X7449" s="14"/>
      <c r="Y7449" s="14"/>
      <c r="Z7449" s="14"/>
      <c r="AA7449" s="14"/>
      <c r="AB7449" s="14"/>
      <c r="AC7449" s="14"/>
      <c r="AD7449" s="14"/>
      <c r="AE7449" s="14"/>
      <c r="AT7449" s="257" t="s">
        <v>252</v>
      </c>
      <c r="AU7449" s="257" t="s">
        <v>93</v>
      </c>
      <c r="AV7449" s="14" t="s">
        <v>93</v>
      </c>
      <c r="AW7449" s="14" t="s">
        <v>46</v>
      </c>
      <c r="AX7449" s="14" t="s">
        <v>85</v>
      </c>
      <c r="AY7449" s="257" t="s">
        <v>241</v>
      </c>
    </row>
    <row r="7450" s="14" customFormat="1">
      <c r="A7450" s="14"/>
      <c r="B7450" s="247"/>
      <c r="C7450" s="248"/>
      <c r="D7450" s="238" t="s">
        <v>252</v>
      </c>
      <c r="E7450" s="249" t="s">
        <v>39</v>
      </c>
      <c r="F7450" s="250" t="s">
        <v>6914</v>
      </c>
      <c r="G7450" s="248"/>
      <c r="H7450" s="251">
        <v>3</v>
      </c>
      <c r="I7450" s="252"/>
      <c r="J7450" s="248"/>
      <c r="K7450" s="248"/>
      <c r="L7450" s="253"/>
      <c r="M7450" s="254"/>
      <c r="N7450" s="255"/>
      <c r="O7450" s="255"/>
      <c r="P7450" s="255"/>
      <c r="Q7450" s="255"/>
      <c r="R7450" s="255"/>
      <c r="S7450" s="255"/>
      <c r="T7450" s="256"/>
      <c r="U7450" s="14"/>
      <c r="V7450" s="14"/>
      <c r="W7450" s="14"/>
      <c r="X7450" s="14"/>
      <c r="Y7450" s="14"/>
      <c r="Z7450" s="14"/>
      <c r="AA7450" s="14"/>
      <c r="AB7450" s="14"/>
      <c r="AC7450" s="14"/>
      <c r="AD7450" s="14"/>
      <c r="AE7450" s="14"/>
      <c r="AT7450" s="257" t="s">
        <v>252</v>
      </c>
      <c r="AU7450" s="257" t="s">
        <v>93</v>
      </c>
      <c r="AV7450" s="14" t="s">
        <v>93</v>
      </c>
      <c r="AW7450" s="14" t="s">
        <v>46</v>
      </c>
      <c r="AX7450" s="14" t="s">
        <v>85</v>
      </c>
      <c r="AY7450" s="257" t="s">
        <v>241</v>
      </c>
    </row>
    <row r="7451" s="14" customFormat="1">
      <c r="A7451" s="14"/>
      <c r="B7451" s="247"/>
      <c r="C7451" s="248"/>
      <c r="D7451" s="238" t="s">
        <v>252</v>
      </c>
      <c r="E7451" s="249" t="s">
        <v>39</v>
      </c>
      <c r="F7451" s="250" t="s">
        <v>6915</v>
      </c>
      <c r="G7451" s="248"/>
      <c r="H7451" s="251">
        <v>4</v>
      </c>
      <c r="I7451" s="252"/>
      <c r="J7451" s="248"/>
      <c r="K7451" s="248"/>
      <c r="L7451" s="253"/>
      <c r="M7451" s="254"/>
      <c r="N7451" s="255"/>
      <c r="O7451" s="255"/>
      <c r="P7451" s="255"/>
      <c r="Q7451" s="255"/>
      <c r="R7451" s="255"/>
      <c r="S7451" s="255"/>
      <c r="T7451" s="256"/>
      <c r="U7451" s="14"/>
      <c r="V7451" s="14"/>
      <c r="W7451" s="14"/>
      <c r="X7451" s="14"/>
      <c r="Y7451" s="14"/>
      <c r="Z7451" s="14"/>
      <c r="AA7451" s="14"/>
      <c r="AB7451" s="14"/>
      <c r="AC7451" s="14"/>
      <c r="AD7451" s="14"/>
      <c r="AE7451" s="14"/>
      <c r="AT7451" s="257" t="s">
        <v>252</v>
      </c>
      <c r="AU7451" s="257" t="s">
        <v>93</v>
      </c>
      <c r="AV7451" s="14" t="s">
        <v>93</v>
      </c>
      <c r="AW7451" s="14" t="s">
        <v>46</v>
      </c>
      <c r="AX7451" s="14" t="s">
        <v>85</v>
      </c>
      <c r="AY7451" s="257" t="s">
        <v>241</v>
      </c>
    </row>
    <row r="7452" s="15" customFormat="1">
      <c r="A7452" s="15"/>
      <c r="B7452" s="258"/>
      <c r="C7452" s="259"/>
      <c r="D7452" s="238" t="s">
        <v>252</v>
      </c>
      <c r="E7452" s="260" t="s">
        <v>39</v>
      </c>
      <c r="F7452" s="261" t="s">
        <v>274</v>
      </c>
      <c r="G7452" s="259"/>
      <c r="H7452" s="262">
        <v>37</v>
      </c>
      <c r="I7452" s="263"/>
      <c r="J7452" s="259"/>
      <c r="K7452" s="259"/>
      <c r="L7452" s="264"/>
      <c r="M7452" s="265"/>
      <c r="N7452" s="266"/>
      <c r="O7452" s="266"/>
      <c r="P7452" s="266"/>
      <c r="Q7452" s="266"/>
      <c r="R7452" s="266"/>
      <c r="S7452" s="266"/>
      <c r="T7452" s="267"/>
      <c r="U7452" s="15"/>
      <c r="V7452" s="15"/>
      <c r="W7452" s="15"/>
      <c r="X7452" s="15"/>
      <c r="Y7452" s="15"/>
      <c r="Z7452" s="15"/>
      <c r="AA7452" s="15"/>
      <c r="AB7452" s="15"/>
      <c r="AC7452" s="15"/>
      <c r="AD7452" s="15"/>
      <c r="AE7452" s="15"/>
      <c r="AT7452" s="268" t="s">
        <v>252</v>
      </c>
      <c r="AU7452" s="268" t="s">
        <v>93</v>
      </c>
      <c r="AV7452" s="15" t="s">
        <v>248</v>
      </c>
      <c r="AW7452" s="15" t="s">
        <v>46</v>
      </c>
      <c r="AX7452" s="15" t="s">
        <v>23</v>
      </c>
      <c r="AY7452" s="268" t="s">
        <v>241</v>
      </c>
    </row>
    <row r="7453" s="2" customFormat="1" ht="16.5" customHeight="1">
      <c r="A7453" s="42"/>
      <c r="B7453" s="43"/>
      <c r="C7453" s="218" t="s">
        <v>6916</v>
      </c>
      <c r="D7453" s="218" t="s">
        <v>243</v>
      </c>
      <c r="E7453" s="219" t="s">
        <v>6917</v>
      </c>
      <c r="F7453" s="220" t="s">
        <v>6918</v>
      </c>
      <c r="G7453" s="221" t="s">
        <v>561</v>
      </c>
      <c r="H7453" s="222">
        <v>10</v>
      </c>
      <c r="I7453" s="223"/>
      <c r="J7453" s="224">
        <f>ROUND(I7453*H7453,2)</f>
        <v>0</v>
      </c>
      <c r="K7453" s="220" t="s">
        <v>247</v>
      </c>
      <c r="L7453" s="48"/>
      <c r="M7453" s="225" t="s">
        <v>39</v>
      </c>
      <c r="N7453" s="226" t="s">
        <v>56</v>
      </c>
      <c r="O7453" s="88"/>
      <c r="P7453" s="227">
        <f>O7453*H7453</f>
        <v>0</v>
      </c>
      <c r="Q7453" s="227">
        <v>0.00018000000000000001</v>
      </c>
      <c r="R7453" s="227">
        <f>Q7453*H7453</f>
        <v>0.0018000000000000002</v>
      </c>
      <c r="S7453" s="227">
        <v>0</v>
      </c>
      <c r="T7453" s="228">
        <f>S7453*H7453</f>
        <v>0</v>
      </c>
      <c r="U7453" s="42"/>
      <c r="V7453" s="42"/>
      <c r="W7453" s="42"/>
      <c r="X7453" s="42"/>
      <c r="Y7453" s="42"/>
      <c r="Z7453" s="42"/>
      <c r="AA7453" s="42"/>
      <c r="AB7453" s="42"/>
      <c r="AC7453" s="42"/>
      <c r="AD7453" s="42"/>
      <c r="AE7453" s="42"/>
      <c r="AR7453" s="229" t="s">
        <v>462</v>
      </c>
      <c r="AT7453" s="229" t="s">
        <v>243</v>
      </c>
      <c r="AU7453" s="229" t="s">
        <v>93</v>
      </c>
      <c r="AY7453" s="20" t="s">
        <v>241</v>
      </c>
      <c r="BE7453" s="230">
        <f>IF(N7453="základní",J7453,0)</f>
        <v>0</v>
      </c>
      <c r="BF7453" s="230">
        <f>IF(N7453="snížená",J7453,0)</f>
        <v>0</v>
      </c>
      <c r="BG7453" s="230">
        <f>IF(N7453="zákl. přenesená",J7453,0)</f>
        <v>0</v>
      </c>
      <c r="BH7453" s="230">
        <f>IF(N7453="sníž. přenesená",J7453,0)</f>
        <v>0</v>
      </c>
      <c r="BI7453" s="230">
        <f>IF(N7453="nulová",J7453,0)</f>
        <v>0</v>
      </c>
      <c r="BJ7453" s="20" t="s">
        <v>23</v>
      </c>
      <c r="BK7453" s="230">
        <f>ROUND(I7453*H7453,2)</f>
        <v>0</v>
      </c>
      <c r="BL7453" s="20" t="s">
        <v>462</v>
      </c>
      <c r="BM7453" s="229" t="s">
        <v>6919</v>
      </c>
    </row>
    <row r="7454" s="2" customFormat="1">
      <c r="A7454" s="42"/>
      <c r="B7454" s="43"/>
      <c r="C7454" s="44"/>
      <c r="D7454" s="231" t="s">
        <v>250</v>
      </c>
      <c r="E7454" s="44"/>
      <c r="F7454" s="232" t="s">
        <v>6920</v>
      </c>
      <c r="G7454" s="44"/>
      <c r="H7454" s="44"/>
      <c r="I7454" s="233"/>
      <c r="J7454" s="44"/>
      <c r="K7454" s="44"/>
      <c r="L7454" s="48"/>
      <c r="M7454" s="234"/>
      <c r="N7454" s="235"/>
      <c r="O7454" s="88"/>
      <c r="P7454" s="88"/>
      <c r="Q7454" s="88"/>
      <c r="R7454" s="88"/>
      <c r="S7454" s="88"/>
      <c r="T7454" s="89"/>
      <c r="U7454" s="42"/>
      <c r="V7454" s="42"/>
      <c r="W7454" s="42"/>
      <c r="X7454" s="42"/>
      <c r="Y7454" s="42"/>
      <c r="Z7454" s="42"/>
      <c r="AA7454" s="42"/>
      <c r="AB7454" s="42"/>
      <c r="AC7454" s="42"/>
      <c r="AD7454" s="42"/>
      <c r="AE7454" s="42"/>
      <c r="AT7454" s="20" t="s">
        <v>250</v>
      </c>
      <c r="AU7454" s="20" t="s">
        <v>93</v>
      </c>
    </row>
    <row r="7455" s="13" customFormat="1">
      <c r="A7455" s="13"/>
      <c r="B7455" s="236"/>
      <c r="C7455" s="237"/>
      <c r="D7455" s="238" t="s">
        <v>252</v>
      </c>
      <c r="E7455" s="239" t="s">
        <v>39</v>
      </c>
      <c r="F7455" s="240" t="s">
        <v>2342</v>
      </c>
      <c r="G7455" s="237"/>
      <c r="H7455" s="239" t="s">
        <v>39</v>
      </c>
      <c r="I7455" s="241"/>
      <c r="J7455" s="237"/>
      <c r="K7455" s="237"/>
      <c r="L7455" s="242"/>
      <c r="M7455" s="243"/>
      <c r="N7455" s="244"/>
      <c r="O7455" s="244"/>
      <c r="P7455" s="244"/>
      <c r="Q7455" s="244"/>
      <c r="R7455" s="244"/>
      <c r="S7455" s="244"/>
      <c r="T7455" s="245"/>
      <c r="U7455" s="13"/>
      <c r="V7455" s="13"/>
      <c r="W7455" s="13"/>
      <c r="X7455" s="13"/>
      <c r="Y7455" s="13"/>
      <c r="Z7455" s="13"/>
      <c r="AA7455" s="13"/>
      <c r="AB7455" s="13"/>
      <c r="AC7455" s="13"/>
      <c r="AD7455" s="13"/>
      <c r="AE7455" s="13"/>
      <c r="AT7455" s="246" t="s">
        <v>252</v>
      </c>
      <c r="AU7455" s="246" t="s">
        <v>93</v>
      </c>
      <c r="AV7455" s="13" t="s">
        <v>23</v>
      </c>
      <c r="AW7455" s="13" t="s">
        <v>46</v>
      </c>
      <c r="AX7455" s="13" t="s">
        <v>85</v>
      </c>
      <c r="AY7455" s="246" t="s">
        <v>241</v>
      </c>
    </row>
    <row r="7456" s="14" customFormat="1">
      <c r="A7456" s="14"/>
      <c r="B7456" s="247"/>
      <c r="C7456" s="248"/>
      <c r="D7456" s="238" t="s">
        <v>252</v>
      </c>
      <c r="E7456" s="249" t="s">
        <v>39</v>
      </c>
      <c r="F7456" s="250" t="s">
        <v>6921</v>
      </c>
      <c r="G7456" s="248"/>
      <c r="H7456" s="251">
        <v>1</v>
      </c>
      <c r="I7456" s="252"/>
      <c r="J7456" s="248"/>
      <c r="K7456" s="248"/>
      <c r="L7456" s="253"/>
      <c r="M7456" s="254"/>
      <c r="N7456" s="255"/>
      <c r="O7456" s="255"/>
      <c r="P7456" s="255"/>
      <c r="Q7456" s="255"/>
      <c r="R7456" s="255"/>
      <c r="S7456" s="255"/>
      <c r="T7456" s="256"/>
      <c r="U7456" s="14"/>
      <c r="V7456" s="14"/>
      <c r="W7456" s="14"/>
      <c r="X7456" s="14"/>
      <c r="Y7456" s="14"/>
      <c r="Z7456" s="14"/>
      <c r="AA7456" s="14"/>
      <c r="AB7456" s="14"/>
      <c r="AC7456" s="14"/>
      <c r="AD7456" s="14"/>
      <c r="AE7456" s="14"/>
      <c r="AT7456" s="257" t="s">
        <v>252</v>
      </c>
      <c r="AU7456" s="257" t="s">
        <v>93</v>
      </c>
      <c r="AV7456" s="14" t="s">
        <v>93</v>
      </c>
      <c r="AW7456" s="14" t="s">
        <v>46</v>
      </c>
      <c r="AX7456" s="14" t="s">
        <v>85</v>
      </c>
      <c r="AY7456" s="257" t="s">
        <v>241</v>
      </c>
    </row>
    <row r="7457" s="14" customFormat="1">
      <c r="A7457" s="14"/>
      <c r="B7457" s="247"/>
      <c r="C7457" s="248"/>
      <c r="D7457" s="238" t="s">
        <v>252</v>
      </c>
      <c r="E7457" s="249" t="s">
        <v>39</v>
      </c>
      <c r="F7457" s="250" t="s">
        <v>6905</v>
      </c>
      <c r="G7457" s="248"/>
      <c r="H7457" s="251">
        <v>1</v>
      </c>
      <c r="I7457" s="252"/>
      <c r="J7457" s="248"/>
      <c r="K7457" s="248"/>
      <c r="L7457" s="253"/>
      <c r="M7457" s="254"/>
      <c r="N7457" s="255"/>
      <c r="O7457" s="255"/>
      <c r="P7457" s="255"/>
      <c r="Q7457" s="255"/>
      <c r="R7457" s="255"/>
      <c r="S7457" s="255"/>
      <c r="T7457" s="256"/>
      <c r="U7457" s="14"/>
      <c r="V7457" s="14"/>
      <c r="W7457" s="14"/>
      <c r="X7457" s="14"/>
      <c r="Y7457" s="14"/>
      <c r="Z7457" s="14"/>
      <c r="AA7457" s="14"/>
      <c r="AB7457" s="14"/>
      <c r="AC7457" s="14"/>
      <c r="AD7457" s="14"/>
      <c r="AE7457" s="14"/>
      <c r="AT7457" s="257" t="s">
        <v>252</v>
      </c>
      <c r="AU7457" s="257" t="s">
        <v>93</v>
      </c>
      <c r="AV7457" s="14" t="s">
        <v>93</v>
      </c>
      <c r="AW7457" s="14" t="s">
        <v>46</v>
      </c>
      <c r="AX7457" s="14" t="s">
        <v>85</v>
      </c>
      <c r="AY7457" s="257" t="s">
        <v>241</v>
      </c>
    </row>
    <row r="7458" s="14" customFormat="1">
      <c r="A7458" s="14"/>
      <c r="B7458" s="247"/>
      <c r="C7458" s="248"/>
      <c r="D7458" s="238" t="s">
        <v>252</v>
      </c>
      <c r="E7458" s="249" t="s">
        <v>39</v>
      </c>
      <c r="F7458" s="250" t="s">
        <v>6922</v>
      </c>
      <c r="G7458" s="248"/>
      <c r="H7458" s="251">
        <v>1</v>
      </c>
      <c r="I7458" s="252"/>
      <c r="J7458" s="248"/>
      <c r="K7458" s="248"/>
      <c r="L7458" s="253"/>
      <c r="M7458" s="254"/>
      <c r="N7458" s="255"/>
      <c r="O7458" s="255"/>
      <c r="P7458" s="255"/>
      <c r="Q7458" s="255"/>
      <c r="R7458" s="255"/>
      <c r="S7458" s="255"/>
      <c r="T7458" s="256"/>
      <c r="U7458" s="14"/>
      <c r="V7458" s="14"/>
      <c r="W7458" s="14"/>
      <c r="X7458" s="14"/>
      <c r="Y7458" s="14"/>
      <c r="Z7458" s="14"/>
      <c r="AA7458" s="14"/>
      <c r="AB7458" s="14"/>
      <c r="AC7458" s="14"/>
      <c r="AD7458" s="14"/>
      <c r="AE7458" s="14"/>
      <c r="AT7458" s="257" t="s">
        <v>252</v>
      </c>
      <c r="AU7458" s="257" t="s">
        <v>93</v>
      </c>
      <c r="AV7458" s="14" t="s">
        <v>93</v>
      </c>
      <c r="AW7458" s="14" t="s">
        <v>46</v>
      </c>
      <c r="AX7458" s="14" t="s">
        <v>85</v>
      </c>
      <c r="AY7458" s="257" t="s">
        <v>241</v>
      </c>
    </row>
    <row r="7459" s="14" customFormat="1">
      <c r="A7459" s="14"/>
      <c r="B7459" s="247"/>
      <c r="C7459" s="248"/>
      <c r="D7459" s="238" t="s">
        <v>252</v>
      </c>
      <c r="E7459" s="249" t="s">
        <v>39</v>
      </c>
      <c r="F7459" s="250" t="s">
        <v>6923</v>
      </c>
      <c r="G7459" s="248"/>
      <c r="H7459" s="251">
        <v>1</v>
      </c>
      <c r="I7459" s="252"/>
      <c r="J7459" s="248"/>
      <c r="K7459" s="248"/>
      <c r="L7459" s="253"/>
      <c r="M7459" s="254"/>
      <c r="N7459" s="255"/>
      <c r="O7459" s="255"/>
      <c r="P7459" s="255"/>
      <c r="Q7459" s="255"/>
      <c r="R7459" s="255"/>
      <c r="S7459" s="255"/>
      <c r="T7459" s="256"/>
      <c r="U7459" s="14"/>
      <c r="V7459" s="14"/>
      <c r="W7459" s="14"/>
      <c r="X7459" s="14"/>
      <c r="Y7459" s="14"/>
      <c r="Z7459" s="14"/>
      <c r="AA7459" s="14"/>
      <c r="AB7459" s="14"/>
      <c r="AC7459" s="14"/>
      <c r="AD7459" s="14"/>
      <c r="AE7459" s="14"/>
      <c r="AT7459" s="257" t="s">
        <v>252</v>
      </c>
      <c r="AU7459" s="257" t="s">
        <v>93</v>
      </c>
      <c r="AV7459" s="14" t="s">
        <v>93</v>
      </c>
      <c r="AW7459" s="14" t="s">
        <v>46</v>
      </c>
      <c r="AX7459" s="14" t="s">
        <v>85</v>
      </c>
      <c r="AY7459" s="257" t="s">
        <v>241</v>
      </c>
    </row>
    <row r="7460" s="14" customFormat="1">
      <c r="A7460" s="14"/>
      <c r="B7460" s="247"/>
      <c r="C7460" s="248"/>
      <c r="D7460" s="238" t="s">
        <v>252</v>
      </c>
      <c r="E7460" s="249" t="s">
        <v>39</v>
      </c>
      <c r="F7460" s="250" t="s">
        <v>6924</v>
      </c>
      <c r="G7460" s="248"/>
      <c r="H7460" s="251">
        <v>1</v>
      </c>
      <c r="I7460" s="252"/>
      <c r="J7460" s="248"/>
      <c r="K7460" s="248"/>
      <c r="L7460" s="253"/>
      <c r="M7460" s="254"/>
      <c r="N7460" s="255"/>
      <c r="O7460" s="255"/>
      <c r="P7460" s="255"/>
      <c r="Q7460" s="255"/>
      <c r="R7460" s="255"/>
      <c r="S7460" s="255"/>
      <c r="T7460" s="256"/>
      <c r="U7460" s="14"/>
      <c r="V7460" s="14"/>
      <c r="W7460" s="14"/>
      <c r="X7460" s="14"/>
      <c r="Y7460" s="14"/>
      <c r="Z7460" s="14"/>
      <c r="AA7460" s="14"/>
      <c r="AB7460" s="14"/>
      <c r="AC7460" s="14"/>
      <c r="AD7460" s="14"/>
      <c r="AE7460" s="14"/>
      <c r="AT7460" s="257" t="s">
        <v>252</v>
      </c>
      <c r="AU7460" s="257" t="s">
        <v>93</v>
      </c>
      <c r="AV7460" s="14" t="s">
        <v>93</v>
      </c>
      <c r="AW7460" s="14" t="s">
        <v>46</v>
      </c>
      <c r="AX7460" s="14" t="s">
        <v>85</v>
      </c>
      <c r="AY7460" s="257" t="s">
        <v>241</v>
      </c>
    </row>
    <row r="7461" s="14" customFormat="1">
      <c r="A7461" s="14"/>
      <c r="B7461" s="247"/>
      <c r="C7461" s="248"/>
      <c r="D7461" s="238" t="s">
        <v>252</v>
      </c>
      <c r="E7461" s="249" t="s">
        <v>39</v>
      </c>
      <c r="F7461" s="250" t="s">
        <v>6925</v>
      </c>
      <c r="G7461" s="248"/>
      <c r="H7461" s="251">
        <v>1</v>
      </c>
      <c r="I7461" s="252"/>
      <c r="J7461" s="248"/>
      <c r="K7461" s="248"/>
      <c r="L7461" s="253"/>
      <c r="M7461" s="254"/>
      <c r="N7461" s="255"/>
      <c r="O7461" s="255"/>
      <c r="P7461" s="255"/>
      <c r="Q7461" s="255"/>
      <c r="R7461" s="255"/>
      <c r="S7461" s="255"/>
      <c r="T7461" s="256"/>
      <c r="U7461" s="14"/>
      <c r="V7461" s="14"/>
      <c r="W7461" s="14"/>
      <c r="X7461" s="14"/>
      <c r="Y7461" s="14"/>
      <c r="Z7461" s="14"/>
      <c r="AA7461" s="14"/>
      <c r="AB7461" s="14"/>
      <c r="AC7461" s="14"/>
      <c r="AD7461" s="14"/>
      <c r="AE7461" s="14"/>
      <c r="AT7461" s="257" t="s">
        <v>252</v>
      </c>
      <c r="AU7461" s="257" t="s">
        <v>93</v>
      </c>
      <c r="AV7461" s="14" t="s">
        <v>93</v>
      </c>
      <c r="AW7461" s="14" t="s">
        <v>46</v>
      </c>
      <c r="AX7461" s="14" t="s">
        <v>85</v>
      </c>
      <c r="AY7461" s="257" t="s">
        <v>241</v>
      </c>
    </row>
    <row r="7462" s="14" customFormat="1">
      <c r="A7462" s="14"/>
      <c r="B7462" s="247"/>
      <c r="C7462" s="248"/>
      <c r="D7462" s="238" t="s">
        <v>252</v>
      </c>
      <c r="E7462" s="249" t="s">
        <v>39</v>
      </c>
      <c r="F7462" s="250" t="s">
        <v>6926</v>
      </c>
      <c r="G7462" s="248"/>
      <c r="H7462" s="251">
        <v>1</v>
      </c>
      <c r="I7462" s="252"/>
      <c r="J7462" s="248"/>
      <c r="K7462" s="248"/>
      <c r="L7462" s="253"/>
      <c r="M7462" s="254"/>
      <c r="N7462" s="255"/>
      <c r="O7462" s="255"/>
      <c r="P7462" s="255"/>
      <c r="Q7462" s="255"/>
      <c r="R7462" s="255"/>
      <c r="S7462" s="255"/>
      <c r="T7462" s="256"/>
      <c r="U7462" s="14"/>
      <c r="V7462" s="14"/>
      <c r="W7462" s="14"/>
      <c r="X7462" s="14"/>
      <c r="Y7462" s="14"/>
      <c r="Z7462" s="14"/>
      <c r="AA7462" s="14"/>
      <c r="AB7462" s="14"/>
      <c r="AC7462" s="14"/>
      <c r="AD7462" s="14"/>
      <c r="AE7462" s="14"/>
      <c r="AT7462" s="257" t="s">
        <v>252</v>
      </c>
      <c r="AU7462" s="257" t="s">
        <v>93</v>
      </c>
      <c r="AV7462" s="14" t="s">
        <v>93</v>
      </c>
      <c r="AW7462" s="14" t="s">
        <v>46</v>
      </c>
      <c r="AX7462" s="14" t="s">
        <v>85</v>
      </c>
      <c r="AY7462" s="257" t="s">
        <v>241</v>
      </c>
    </row>
    <row r="7463" s="14" customFormat="1">
      <c r="A7463" s="14"/>
      <c r="B7463" s="247"/>
      <c r="C7463" s="248"/>
      <c r="D7463" s="238" t="s">
        <v>252</v>
      </c>
      <c r="E7463" s="249" t="s">
        <v>39</v>
      </c>
      <c r="F7463" s="250" t="s">
        <v>6927</v>
      </c>
      <c r="G7463" s="248"/>
      <c r="H7463" s="251">
        <v>1</v>
      </c>
      <c r="I7463" s="252"/>
      <c r="J7463" s="248"/>
      <c r="K7463" s="248"/>
      <c r="L7463" s="253"/>
      <c r="M7463" s="254"/>
      <c r="N7463" s="255"/>
      <c r="O7463" s="255"/>
      <c r="P7463" s="255"/>
      <c r="Q7463" s="255"/>
      <c r="R7463" s="255"/>
      <c r="S7463" s="255"/>
      <c r="T7463" s="256"/>
      <c r="U7463" s="14"/>
      <c r="V7463" s="14"/>
      <c r="W7463" s="14"/>
      <c r="X7463" s="14"/>
      <c r="Y7463" s="14"/>
      <c r="Z7463" s="14"/>
      <c r="AA7463" s="14"/>
      <c r="AB7463" s="14"/>
      <c r="AC7463" s="14"/>
      <c r="AD7463" s="14"/>
      <c r="AE7463" s="14"/>
      <c r="AT7463" s="257" t="s">
        <v>252</v>
      </c>
      <c r="AU7463" s="257" t="s">
        <v>93</v>
      </c>
      <c r="AV7463" s="14" t="s">
        <v>93</v>
      </c>
      <c r="AW7463" s="14" t="s">
        <v>46</v>
      </c>
      <c r="AX7463" s="14" t="s">
        <v>85</v>
      </c>
      <c r="AY7463" s="257" t="s">
        <v>241</v>
      </c>
    </row>
    <row r="7464" s="14" customFormat="1">
      <c r="A7464" s="14"/>
      <c r="B7464" s="247"/>
      <c r="C7464" s="248"/>
      <c r="D7464" s="238" t="s">
        <v>252</v>
      </c>
      <c r="E7464" s="249" t="s">
        <v>39</v>
      </c>
      <c r="F7464" s="250" t="s">
        <v>6928</v>
      </c>
      <c r="G7464" s="248"/>
      <c r="H7464" s="251">
        <v>1</v>
      </c>
      <c r="I7464" s="252"/>
      <c r="J7464" s="248"/>
      <c r="K7464" s="248"/>
      <c r="L7464" s="253"/>
      <c r="M7464" s="254"/>
      <c r="N7464" s="255"/>
      <c r="O7464" s="255"/>
      <c r="P7464" s="255"/>
      <c r="Q7464" s="255"/>
      <c r="R7464" s="255"/>
      <c r="S7464" s="255"/>
      <c r="T7464" s="256"/>
      <c r="U7464" s="14"/>
      <c r="V7464" s="14"/>
      <c r="W7464" s="14"/>
      <c r="X7464" s="14"/>
      <c r="Y7464" s="14"/>
      <c r="Z7464" s="14"/>
      <c r="AA7464" s="14"/>
      <c r="AB7464" s="14"/>
      <c r="AC7464" s="14"/>
      <c r="AD7464" s="14"/>
      <c r="AE7464" s="14"/>
      <c r="AT7464" s="257" t="s">
        <v>252</v>
      </c>
      <c r="AU7464" s="257" t="s">
        <v>93</v>
      </c>
      <c r="AV7464" s="14" t="s">
        <v>93</v>
      </c>
      <c r="AW7464" s="14" t="s">
        <v>46</v>
      </c>
      <c r="AX7464" s="14" t="s">
        <v>85</v>
      </c>
      <c r="AY7464" s="257" t="s">
        <v>241</v>
      </c>
    </row>
    <row r="7465" s="14" customFormat="1">
      <c r="A7465" s="14"/>
      <c r="B7465" s="247"/>
      <c r="C7465" s="248"/>
      <c r="D7465" s="238" t="s">
        <v>252</v>
      </c>
      <c r="E7465" s="249" t="s">
        <v>39</v>
      </c>
      <c r="F7465" s="250" t="s">
        <v>6929</v>
      </c>
      <c r="G7465" s="248"/>
      <c r="H7465" s="251">
        <v>1</v>
      </c>
      <c r="I7465" s="252"/>
      <c r="J7465" s="248"/>
      <c r="K7465" s="248"/>
      <c r="L7465" s="253"/>
      <c r="M7465" s="254"/>
      <c r="N7465" s="255"/>
      <c r="O7465" s="255"/>
      <c r="P7465" s="255"/>
      <c r="Q7465" s="255"/>
      <c r="R7465" s="255"/>
      <c r="S7465" s="255"/>
      <c r="T7465" s="256"/>
      <c r="U7465" s="14"/>
      <c r="V7465" s="14"/>
      <c r="W7465" s="14"/>
      <c r="X7465" s="14"/>
      <c r="Y7465" s="14"/>
      <c r="Z7465" s="14"/>
      <c r="AA7465" s="14"/>
      <c r="AB7465" s="14"/>
      <c r="AC7465" s="14"/>
      <c r="AD7465" s="14"/>
      <c r="AE7465" s="14"/>
      <c r="AT7465" s="257" t="s">
        <v>252</v>
      </c>
      <c r="AU7465" s="257" t="s">
        <v>93</v>
      </c>
      <c r="AV7465" s="14" t="s">
        <v>93</v>
      </c>
      <c r="AW7465" s="14" t="s">
        <v>46</v>
      </c>
      <c r="AX7465" s="14" t="s">
        <v>85</v>
      </c>
      <c r="AY7465" s="257" t="s">
        <v>241</v>
      </c>
    </row>
    <row r="7466" s="15" customFormat="1">
      <c r="A7466" s="15"/>
      <c r="B7466" s="258"/>
      <c r="C7466" s="259"/>
      <c r="D7466" s="238" t="s">
        <v>252</v>
      </c>
      <c r="E7466" s="260" t="s">
        <v>39</v>
      </c>
      <c r="F7466" s="261" t="s">
        <v>274</v>
      </c>
      <c r="G7466" s="259"/>
      <c r="H7466" s="262">
        <v>10</v>
      </c>
      <c r="I7466" s="263"/>
      <c r="J7466" s="259"/>
      <c r="K7466" s="259"/>
      <c r="L7466" s="264"/>
      <c r="M7466" s="265"/>
      <c r="N7466" s="266"/>
      <c r="O7466" s="266"/>
      <c r="P7466" s="266"/>
      <c r="Q7466" s="266"/>
      <c r="R7466" s="266"/>
      <c r="S7466" s="266"/>
      <c r="T7466" s="267"/>
      <c r="U7466" s="15"/>
      <c r="V7466" s="15"/>
      <c r="W7466" s="15"/>
      <c r="X7466" s="15"/>
      <c r="Y7466" s="15"/>
      <c r="Z7466" s="15"/>
      <c r="AA7466" s="15"/>
      <c r="AB7466" s="15"/>
      <c r="AC7466" s="15"/>
      <c r="AD7466" s="15"/>
      <c r="AE7466" s="15"/>
      <c r="AT7466" s="268" t="s">
        <v>252</v>
      </c>
      <c r="AU7466" s="268" t="s">
        <v>93</v>
      </c>
      <c r="AV7466" s="15" t="s">
        <v>248</v>
      </c>
      <c r="AW7466" s="15" t="s">
        <v>46</v>
      </c>
      <c r="AX7466" s="15" t="s">
        <v>23</v>
      </c>
      <c r="AY7466" s="268" t="s">
        <v>241</v>
      </c>
    </row>
    <row r="7467" s="2" customFormat="1" ht="16.5" customHeight="1">
      <c r="A7467" s="42"/>
      <c r="B7467" s="43"/>
      <c r="C7467" s="218" t="s">
        <v>6930</v>
      </c>
      <c r="D7467" s="218" t="s">
        <v>243</v>
      </c>
      <c r="E7467" s="219" t="s">
        <v>6931</v>
      </c>
      <c r="F7467" s="220" t="s">
        <v>6932</v>
      </c>
      <c r="G7467" s="221" t="s">
        <v>515</v>
      </c>
      <c r="H7467" s="222">
        <v>277.642</v>
      </c>
      <c r="I7467" s="223"/>
      <c r="J7467" s="224">
        <f>ROUND(I7467*H7467,2)</f>
        <v>0</v>
      </c>
      <c r="K7467" s="220" t="s">
        <v>247</v>
      </c>
      <c r="L7467" s="48"/>
      <c r="M7467" s="225" t="s">
        <v>39</v>
      </c>
      <c r="N7467" s="226" t="s">
        <v>56</v>
      </c>
      <c r="O7467" s="88"/>
      <c r="P7467" s="227">
        <f>O7467*H7467</f>
        <v>0</v>
      </c>
      <c r="Q7467" s="227">
        <v>0.00142</v>
      </c>
      <c r="R7467" s="227">
        <f>Q7467*H7467</f>
        <v>0.39425164000000001</v>
      </c>
      <c r="S7467" s="227">
        <v>0</v>
      </c>
      <c r="T7467" s="228">
        <f>S7467*H7467</f>
        <v>0</v>
      </c>
      <c r="U7467" s="42"/>
      <c r="V7467" s="42"/>
      <c r="W7467" s="42"/>
      <c r="X7467" s="42"/>
      <c r="Y7467" s="42"/>
      <c r="Z7467" s="42"/>
      <c r="AA7467" s="42"/>
      <c r="AB7467" s="42"/>
      <c r="AC7467" s="42"/>
      <c r="AD7467" s="42"/>
      <c r="AE7467" s="42"/>
      <c r="AR7467" s="229" t="s">
        <v>462</v>
      </c>
      <c r="AT7467" s="229" t="s">
        <v>243</v>
      </c>
      <c r="AU7467" s="229" t="s">
        <v>93</v>
      </c>
      <c r="AY7467" s="20" t="s">
        <v>241</v>
      </c>
      <c r="BE7467" s="230">
        <f>IF(N7467="základní",J7467,0)</f>
        <v>0</v>
      </c>
      <c r="BF7467" s="230">
        <f>IF(N7467="snížená",J7467,0)</f>
        <v>0</v>
      </c>
      <c r="BG7467" s="230">
        <f>IF(N7467="zákl. přenesená",J7467,0)</f>
        <v>0</v>
      </c>
      <c r="BH7467" s="230">
        <f>IF(N7467="sníž. přenesená",J7467,0)</f>
        <v>0</v>
      </c>
      <c r="BI7467" s="230">
        <f>IF(N7467="nulová",J7467,0)</f>
        <v>0</v>
      </c>
      <c r="BJ7467" s="20" t="s">
        <v>23</v>
      </c>
      <c r="BK7467" s="230">
        <f>ROUND(I7467*H7467,2)</f>
        <v>0</v>
      </c>
      <c r="BL7467" s="20" t="s">
        <v>462</v>
      </c>
      <c r="BM7467" s="229" t="s">
        <v>6933</v>
      </c>
    </row>
    <row r="7468" s="2" customFormat="1">
      <c r="A7468" s="42"/>
      <c r="B7468" s="43"/>
      <c r="C7468" s="44"/>
      <c r="D7468" s="231" t="s">
        <v>250</v>
      </c>
      <c r="E7468" s="44"/>
      <c r="F7468" s="232" t="s">
        <v>6934</v>
      </c>
      <c r="G7468" s="44"/>
      <c r="H7468" s="44"/>
      <c r="I7468" s="233"/>
      <c r="J7468" s="44"/>
      <c r="K7468" s="44"/>
      <c r="L7468" s="48"/>
      <c r="M7468" s="234"/>
      <c r="N7468" s="235"/>
      <c r="O7468" s="88"/>
      <c r="P7468" s="88"/>
      <c r="Q7468" s="88"/>
      <c r="R7468" s="88"/>
      <c r="S7468" s="88"/>
      <c r="T7468" s="89"/>
      <c r="U7468" s="42"/>
      <c r="V7468" s="42"/>
      <c r="W7468" s="42"/>
      <c r="X7468" s="42"/>
      <c r="Y7468" s="42"/>
      <c r="Z7468" s="42"/>
      <c r="AA7468" s="42"/>
      <c r="AB7468" s="42"/>
      <c r="AC7468" s="42"/>
      <c r="AD7468" s="42"/>
      <c r="AE7468" s="42"/>
      <c r="AT7468" s="20" t="s">
        <v>250</v>
      </c>
      <c r="AU7468" s="20" t="s">
        <v>93</v>
      </c>
    </row>
    <row r="7469" s="13" customFormat="1">
      <c r="A7469" s="13"/>
      <c r="B7469" s="236"/>
      <c r="C7469" s="237"/>
      <c r="D7469" s="238" t="s">
        <v>252</v>
      </c>
      <c r="E7469" s="239" t="s">
        <v>39</v>
      </c>
      <c r="F7469" s="240" t="s">
        <v>2342</v>
      </c>
      <c r="G7469" s="237"/>
      <c r="H7469" s="239" t="s">
        <v>39</v>
      </c>
      <c r="I7469" s="241"/>
      <c r="J7469" s="237"/>
      <c r="K7469" s="237"/>
      <c r="L7469" s="242"/>
      <c r="M7469" s="243"/>
      <c r="N7469" s="244"/>
      <c r="O7469" s="244"/>
      <c r="P7469" s="244"/>
      <c r="Q7469" s="244"/>
      <c r="R7469" s="244"/>
      <c r="S7469" s="244"/>
      <c r="T7469" s="245"/>
      <c r="U7469" s="13"/>
      <c r="V7469" s="13"/>
      <c r="W7469" s="13"/>
      <c r="X7469" s="13"/>
      <c r="Y7469" s="13"/>
      <c r="Z7469" s="13"/>
      <c r="AA7469" s="13"/>
      <c r="AB7469" s="13"/>
      <c r="AC7469" s="13"/>
      <c r="AD7469" s="13"/>
      <c r="AE7469" s="13"/>
      <c r="AT7469" s="246" t="s">
        <v>252</v>
      </c>
      <c r="AU7469" s="246" t="s">
        <v>93</v>
      </c>
      <c r="AV7469" s="13" t="s">
        <v>23</v>
      </c>
      <c r="AW7469" s="13" t="s">
        <v>46</v>
      </c>
      <c r="AX7469" s="13" t="s">
        <v>85</v>
      </c>
      <c r="AY7469" s="246" t="s">
        <v>241</v>
      </c>
    </row>
    <row r="7470" s="14" customFormat="1">
      <c r="A7470" s="14"/>
      <c r="B7470" s="247"/>
      <c r="C7470" s="248"/>
      <c r="D7470" s="238" t="s">
        <v>252</v>
      </c>
      <c r="E7470" s="249" t="s">
        <v>39</v>
      </c>
      <c r="F7470" s="250" t="s">
        <v>4661</v>
      </c>
      <c r="G7470" s="248"/>
      <c r="H7470" s="251">
        <v>16.600000000000001</v>
      </c>
      <c r="I7470" s="252"/>
      <c r="J7470" s="248"/>
      <c r="K7470" s="248"/>
      <c r="L7470" s="253"/>
      <c r="M7470" s="254"/>
      <c r="N7470" s="255"/>
      <c r="O7470" s="255"/>
      <c r="P7470" s="255"/>
      <c r="Q7470" s="255"/>
      <c r="R7470" s="255"/>
      <c r="S7470" s="255"/>
      <c r="T7470" s="256"/>
      <c r="U7470" s="14"/>
      <c r="V7470" s="14"/>
      <c r="W7470" s="14"/>
      <c r="X7470" s="14"/>
      <c r="Y7470" s="14"/>
      <c r="Z7470" s="14"/>
      <c r="AA7470" s="14"/>
      <c r="AB7470" s="14"/>
      <c r="AC7470" s="14"/>
      <c r="AD7470" s="14"/>
      <c r="AE7470" s="14"/>
      <c r="AT7470" s="257" t="s">
        <v>252</v>
      </c>
      <c r="AU7470" s="257" t="s">
        <v>93</v>
      </c>
      <c r="AV7470" s="14" t="s">
        <v>93</v>
      </c>
      <c r="AW7470" s="14" t="s">
        <v>46</v>
      </c>
      <c r="AX7470" s="14" t="s">
        <v>85</v>
      </c>
      <c r="AY7470" s="257" t="s">
        <v>241</v>
      </c>
    </row>
    <row r="7471" s="14" customFormat="1">
      <c r="A7471" s="14"/>
      <c r="B7471" s="247"/>
      <c r="C7471" s="248"/>
      <c r="D7471" s="238" t="s">
        <v>252</v>
      </c>
      <c r="E7471" s="249" t="s">
        <v>39</v>
      </c>
      <c r="F7471" s="250" t="s">
        <v>6935</v>
      </c>
      <c r="G7471" s="248"/>
      <c r="H7471" s="251">
        <v>11.82</v>
      </c>
      <c r="I7471" s="252"/>
      <c r="J7471" s="248"/>
      <c r="K7471" s="248"/>
      <c r="L7471" s="253"/>
      <c r="M7471" s="254"/>
      <c r="N7471" s="255"/>
      <c r="O7471" s="255"/>
      <c r="P7471" s="255"/>
      <c r="Q7471" s="255"/>
      <c r="R7471" s="255"/>
      <c r="S7471" s="255"/>
      <c r="T7471" s="256"/>
      <c r="U7471" s="14"/>
      <c r="V7471" s="14"/>
      <c r="W7471" s="14"/>
      <c r="X7471" s="14"/>
      <c r="Y7471" s="14"/>
      <c r="Z7471" s="14"/>
      <c r="AA7471" s="14"/>
      <c r="AB7471" s="14"/>
      <c r="AC7471" s="14"/>
      <c r="AD7471" s="14"/>
      <c r="AE7471" s="14"/>
      <c r="AT7471" s="257" t="s">
        <v>252</v>
      </c>
      <c r="AU7471" s="257" t="s">
        <v>93</v>
      </c>
      <c r="AV7471" s="14" t="s">
        <v>93</v>
      </c>
      <c r="AW7471" s="14" t="s">
        <v>46</v>
      </c>
      <c r="AX7471" s="14" t="s">
        <v>85</v>
      </c>
      <c r="AY7471" s="257" t="s">
        <v>241</v>
      </c>
    </row>
    <row r="7472" s="14" customFormat="1">
      <c r="A7472" s="14"/>
      <c r="B7472" s="247"/>
      <c r="C7472" s="248"/>
      <c r="D7472" s="238" t="s">
        <v>252</v>
      </c>
      <c r="E7472" s="249" t="s">
        <v>39</v>
      </c>
      <c r="F7472" s="250" t="s">
        <v>4666</v>
      </c>
      <c r="G7472" s="248"/>
      <c r="H7472" s="251">
        <v>9.6999999999999993</v>
      </c>
      <c r="I7472" s="252"/>
      <c r="J7472" s="248"/>
      <c r="K7472" s="248"/>
      <c r="L7472" s="253"/>
      <c r="M7472" s="254"/>
      <c r="N7472" s="255"/>
      <c r="O7472" s="255"/>
      <c r="P7472" s="255"/>
      <c r="Q7472" s="255"/>
      <c r="R7472" s="255"/>
      <c r="S7472" s="255"/>
      <c r="T7472" s="256"/>
      <c r="U7472" s="14"/>
      <c r="V7472" s="14"/>
      <c r="W7472" s="14"/>
      <c r="X7472" s="14"/>
      <c r="Y7472" s="14"/>
      <c r="Z7472" s="14"/>
      <c r="AA7472" s="14"/>
      <c r="AB7472" s="14"/>
      <c r="AC7472" s="14"/>
      <c r="AD7472" s="14"/>
      <c r="AE7472" s="14"/>
      <c r="AT7472" s="257" t="s">
        <v>252</v>
      </c>
      <c r="AU7472" s="257" t="s">
        <v>93</v>
      </c>
      <c r="AV7472" s="14" t="s">
        <v>93</v>
      </c>
      <c r="AW7472" s="14" t="s">
        <v>46</v>
      </c>
      <c r="AX7472" s="14" t="s">
        <v>85</v>
      </c>
      <c r="AY7472" s="257" t="s">
        <v>241</v>
      </c>
    </row>
    <row r="7473" s="14" customFormat="1">
      <c r="A7473" s="14"/>
      <c r="B7473" s="247"/>
      <c r="C7473" s="248"/>
      <c r="D7473" s="238" t="s">
        <v>252</v>
      </c>
      <c r="E7473" s="249" t="s">
        <v>39</v>
      </c>
      <c r="F7473" s="250" t="s">
        <v>5360</v>
      </c>
      <c r="G7473" s="248"/>
      <c r="H7473" s="251">
        <v>5.7000000000000002</v>
      </c>
      <c r="I7473" s="252"/>
      <c r="J7473" s="248"/>
      <c r="K7473" s="248"/>
      <c r="L7473" s="253"/>
      <c r="M7473" s="254"/>
      <c r="N7473" s="255"/>
      <c r="O7473" s="255"/>
      <c r="P7473" s="255"/>
      <c r="Q7473" s="255"/>
      <c r="R7473" s="255"/>
      <c r="S7473" s="255"/>
      <c r="T7473" s="256"/>
      <c r="U7473" s="14"/>
      <c r="V7473" s="14"/>
      <c r="W7473" s="14"/>
      <c r="X7473" s="14"/>
      <c r="Y7473" s="14"/>
      <c r="Z7473" s="14"/>
      <c r="AA7473" s="14"/>
      <c r="AB7473" s="14"/>
      <c r="AC7473" s="14"/>
      <c r="AD7473" s="14"/>
      <c r="AE7473" s="14"/>
      <c r="AT7473" s="257" t="s">
        <v>252</v>
      </c>
      <c r="AU7473" s="257" t="s">
        <v>93</v>
      </c>
      <c r="AV7473" s="14" t="s">
        <v>93</v>
      </c>
      <c r="AW7473" s="14" t="s">
        <v>46</v>
      </c>
      <c r="AX7473" s="14" t="s">
        <v>85</v>
      </c>
      <c r="AY7473" s="257" t="s">
        <v>241</v>
      </c>
    </row>
    <row r="7474" s="14" customFormat="1">
      <c r="A7474" s="14"/>
      <c r="B7474" s="247"/>
      <c r="C7474" s="248"/>
      <c r="D7474" s="238" t="s">
        <v>252</v>
      </c>
      <c r="E7474" s="249" t="s">
        <v>39</v>
      </c>
      <c r="F7474" s="250" t="s">
        <v>5361</v>
      </c>
      <c r="G7474" s="248"/>
      <c r="H7474" s="251">
        <v>5.5199999999999996</v>
      </c>
      <c r="I7474" s="252"/>
      <c r="J7474" s="248"/>
      <c r="K7474" s="248"/>
      <c r="L7474" s="253"/>
      <c r="M7474" s="254"/>
      <c r="N7474" s="255"/>
      <c r="O7474" s="255"/>
      <c r="P7474" s="255"/>
      <c r="Q7474" s="255"/>
      <c r="R7474" s="255"/>
      <c r="S7474" s="255"/>
      <c r="T7474" s="256"/>
      <c r="U7474" s="14"/>
      <c r="V7474" s="14"/>
      <c r="W7474" s="14"/>
      <c r="X7474" s="14"/>
      <c r="Y7474" s="14"/>
      <c r="Z7474" s="14"/>
      <c r="AA7474" s="14"/>
      <c r="AB7474" s="14"/>
      <c r="AC7474" s="14"/>
      <c r="AD7474" s="14"/>
      <c r="AE7474" s="14"/>
      <c r="AT7474" s="257" t="s">
        <v>252</v>
      </c>
      <c r="AU7474" s="257" t="s">
        <v>93</v>
      </c>
      <c r="AV7474" s="14" t="s">
        <v>93</v>
      </c>
      <c r="AW7474" s="14" t="s">
        <v>46</v>
      </c>
      <c r="AX7474" s="14" t="s">
        <v>85</v>
      </c>
      <c r="AY7474" s="257" t="s">
        <v>241</v>
      </c>
    </row>
    <row r="7475" s="14" customFormat="1">
      <c r="A7475" s="14"/>
      <c r="B7475" s="247"/>
      <c r="C7475" s="248"/>
      <c r="D7475" s="238" t="s">
        <v>252</v>
      </c>
      <c r="E7475" s="249" t="s">
        <v>39</v>
      </c>
      <c r="F7475" s="250" t="s">
        <v>5362</v>
      </c>
      <c r="G7475" s="248"/>
      <c r="H7475" s="251">
        <v>9.1999999999999993</v>
      </c>
      <c r="I7475" s="252"/>
      <c r="J7475" s="248"/>
      <c r="K7475" s="248"/>
      <c r="L7475" s="253"/>
      <c r="M7475" s="254"/>
      <c r="N7475" s="255"/>
      <c r="O7475" s="255"/>
      <c r="P7475" s="255"/>
      <c r="Q7475" s="255"/>
      <c r="R7475" s="255"/>
      <c r="S7475" s="255"/>
      <c r="T7475" s="256"/>
      <c r="U7475" s="14"/>
      <c r="V7475" s="14"/>
      <c r="W7475" s="14"/>
      <c r="X7475" s="14"/>
      <c r="Y7475" s="14"/>
      <c r="Z7475" s="14"/>
      <c r="AA7475" s="14"/>
      <c r="AB7475" s="14"/>
      <c r="AC7475" s="14"/>
      <c r="AD7475" s="14"/>
      <c r="AE7475" s="14"/>
      <c r="AT7475" s="257" t="s">
        <v>252</v>
      </c>
      <c r="AU7475" s="257" t="s">
        <v>93</v>
      </c>
      <c r="AV7475" s="14" t="s">
        <v>93</v>
      </c>
      <c r="AW7475" s="14" t="s">
        <v>46</v>
      </c>
      <c r="AX7475" s="14" t="s">
        <v>85</v>
      </c>
      <c r="AY7475" s="257" t="s">
        <v>241</v>
      </c>
    </row>
    <row r="7476" s="14" customFormat="1">
      <c r="A7476" s="14"/>
      <c r="B7476" s="247"/>
      <c r="C7476" s="248"/>
      <c r="D7476" s="238" t="s">
        <v>252</v>
      </c>
      <c r="E7476" s="249" t="s">
        <v>39</v>
      </c>
      <c r="F7476" s="250" t="s">
        <v>5363</v>
      </c>
      <c r="G7476" s="248"/>
      <c r="H7476" s="251">
        <v>12.77</v>
      </c>
      <c r="I7476" s="252"/>
      <c r="J7476" s="248"/>
      <c r="K7476" s="248"/>
      <c r="L7476" s="253"/>
      <c r="M7476" s="254"/>
      <c r="N7476" s="255"/>
      <c r="O7476" s="255"/>
      <c r="P7476" s="255"/>
      <c r="Q7476" s="255"/>
      <c r="R7476" s="255"/>
      <c r="S7476" s="255"/>
      <c r="T7476" s="256"/>
      <c r="U7476" s="14"/>
      <c r="V7476" s="14"/>
      <c r="W7476" s="14"/>
      <c r="X7476" s="14"/>
      <c r="Y7476" s="14"/>
      <c r="Z7476" s="14"/>
      <c r="AA7476" s="14"/>
      <c r="AB7476" s="14"/>
      <c r="AC7476" s="14"/>
      <c r="AD7476" s="14"/>
      <c r="AE7476" s="14"/>
      <c r="AT7476" s="257" t="s">
        <v>252</v>
      </c>
      <c r="AU7476" s="257" t="s">
        <v>93</v>
      </c>
      <c r="AV7476" s="14" t="s">
        <v>93</v>
      </c>
      <c r="AW7476" s="14" t="s">
        <v>46</v>
      </c>
      <c r="AX7476" s="14" t="s">
        <v>85</v>
      </c>
      <c r="AY7476" s="257" t="s">
        <v>241</v>
      </c>
    </row>
    <row r="7477" s="14" customFormat="1">
      <c r="A7477" s="14"/>
      <c r="B7477" s="247"/>
      <c r="C7477" s="248"/>
      <c r="D7477" s="238" t="s">
        <v>252</v>
      </c>
      <c r="E7477" s="249" t="s">
        <v>39</v>
      </c>
      <c r="F7477" s="250" t="s">
        <v>5366</v>
      </c>
      <c r="G7477" s="248"/>
      <c r="H7477" s="251">
        <v>8.7599999999999998</v>
      </c>
      <c r="I7477" s="252"/>
      <c r="J7477" s="248"/>
      <c r="K7477" s="248"/>
      <c r="L7477" s="253"/>
      <c r="M7477" s="254"/>
      <c r="N7477" s="255"/>
      <c r="O7477" s="255"/>
      <c r="P7477" s="255"/>
      <c r="Q7477" s="255"/>
      <c r="R7477" s="255"/>
      <c r="S7477" s="255"/>
      <c r="T7477" s="256"/>
      <c r="U7477" s="14"/>
      <c r="V7477" s="14"/>
      <c r="W7477" s="14"/>
      <c r="X7477" s="14"/>
      <c r="Y7477" s="14"/>
      <c r="Z7477" s="14"/>
      <c r="AA7477" s="14"/>
      <c r="AB7477" s="14"/>
      <c r="AC7477" s="14"/>
      <c r="AD7477" s="14"/>
      <c r="AE7477" s="14"/>
      <c r="AT7477" s="257" t="s">
        <v>252</v>
      </c>
      <c r="AU7477" s="257" t="s">
        <v>93</v>
      </c>
      <c r="AV7477" s="14" t="s">
        <v>93</v>
      </c>
      <c r="AW7477" s="14" t="s">
        <v>46</v>
      </c>
      <c r="AX7477" s="14" t="s">
        <v>85</v>
      </c>
      <c r="AY7477" s="257" t="s">
        <v>241</v>
      </c>
    </row>
    <row r="7478" s="14" customFormat="1">
      <c r="A7478" s="14"/>
      <c r="B7478" s="247"/>
      <c r="C7478" s="248"/>
      <c r="D7478" s="238" t="s">
        <v>252</v>
      </c>
      <c r="E7478" s="249" t="s">
        <v>39</v>
      </c>
      <c r="F7478" s="250" t="s">
        <v>5367</v>
      </c>
      <c r="G7478" s="248"/>
      <c r="H7478" s="251">
        <v>9.3100000000000005</v>
      </c>
      <c r="I7478" s="252"/>
      <c r="J7478" s="248"/>
      <c r="K7478" s="248"/>
      <c r="L7478" s="253"/>
      <c r="M7478" s="254"/>
      <c r="N7478" s="255"/>
      <c r="O7478" s="255"/>
      <c r="P7478" s="255"/>
      <c r="Q7478" s="255"/>
      <c r="R7478" s="255"/>
      <c r="S7478" s="255"/>
      <c r="T7478" s="256"/>
      <c r="U7478" s="14"/>
      <c r="V7478" s="14"/>
      <c r="W7478" s="14"/>
      <c r="X7478" s="14"/>
      <c r="Y7478" s="14"/>
      <c r="Z7478" s="14"/>
      <c r="AA7478" s="14"/>
      <c r="AB7478" s="14"/>
      <c r="AC7478" s="14"/>
      <c r="AD7478" s="14"/>
      <c r="AE7478" s="14"/>
      <c r="AT7478" s="257" t="s">
        <v>252</v>
      </c>
      <c r="AU7478" s="257" t="s">
        <v>93</v>
      </c>
      <c r="AV7478" s="14" t="s">
        <v>93</v>
      </c>
      <c r="AW7478" s="14" t="s">
        <v>46</v>
      </c>
      <c r="AX7478" s="14" t="s">
        <v>85</v>
      </c>
      <c r="AY7478" s="257" t="s">
        <v>241</v>
      </c>
    </row>
    <row r="7479" s="14" customFormat="1">
      <c r="A7479" s="14"/>
      <c r="B7479" s="247"/>
      <c r="C7479" s="248"/>
      <c r="D7479" s="238" t="s">
        <v>252</v>
      </c>
      <c r="E7479" s="249" t="s">
        <v>39</v>
      </c>
      <c r="F7479" s="250" t="s">
        <v>5368</v>
      </c>
      <c r="G7479" s="248"/>
      <c r="H7479" s="251">
        <v>10.52</v>
      </c>
      <c r="I7479" s="252"/>
      <c r="J7479" s="248"/>
      <c r="K7479" s="248"/>
      <c r="L7479" s="253"/>
      <c r="M7479" s="254"/>
      <c r="N7479" s="255"/>
      <c r="O7479" s="255"/>
      <c r="P7479" s="255"/>
      <c r="Q7479" s="255"/>
      <c r="R7479" s="255"/>
      <c r="S7479" s="255"/>
      <c r="T7479" s="256"/>
      <c r="U7479" s="14"/>
      <c r="V7479" s="14"/>
      <c r="W7479" s="14"/>
      <c r="X7479" s="14"/>
      <c r="Y7479" s="14"/>
      <c r="Z7479" s="14"/>
      <c r="AA7479" s="14"/>
      <c r="AB7479" s="14"/>
      <c r="AC7479" s="14"/>
      <c r="AD7479" s="14"/>
      <c r="AE7479" s="14"/>
      <c r="AT7479" s="257" t="s">
        <v>252</v>
      </c>
      <c r="AU7479" s="257" t="s">
        <v>93</v>
      </c>
      <c r="AV7479" s="14" t="s">
        <v>93</v>
      </c>
      <c r="AW7479" s="14" t="s">
        <v>46</v>
      </c>
      <c r="AX7479" s="14" t="s">
        <v>85</v>
      </c>
      <c r="AY7479" s="257" t="s">
        <v>241</v>
      </c>
    </row>
    <row r="7480" s="14" customFormat="1">
      <c r="A7480" s="14"/>
      <c r="B7480" s="247"/>
      <c r="C7480" s="248"/>
      <c r="D7480" s="238" t="s">
        <v>252</v>
      </c>
      <c r="E7480" s="249" t="s">
        <v>39</v>
      </c>
      <c r="F7480" s="250" t="s">
        <v>5369</v>
      </c>
      <c r="G7480" s="248"/>
      <c r="H7480" s="251">
        <v>11.369999999999999</v>
      </c>
      <c r="I7480" s="252"/>
      <c r="J7480" s="248"/>
      <c r="K7480" s="248"/>
      <c r="L7480" s="253"/>
      <c r="M7480" s="254"/>
      <c r="N7480" s="255"/>
      <c r="O7480" s="255"/>
      <c r="P7480" s="255"/>
      <c r="Q7480" s="255"/>
      <c r="R7480" s="255"/>
      <c r="S7480" s="255"/>
      <c r="T7480" s="256"/>
      <c r="U7480" s="14"/>
      <c r="V7480" s="14"/>
      <c r="W7480" s="14"/>
      <c r="X7480" s="14"/>
      <c r="Y7480" s="14"/>
      <c r="Z7480" s="14"/>
      <c r="AA7480" s="14"/>
      <c r="AB7480" s="14"/>
      <c r="AC7480" s="14"/>
      <c r="AD7480" s="14"/>
      <c r="AE7480" s="14"/>
      <c r="AT7480" s="257" t="s">
        <v>252</v>
      </c>
      <c r="AU7480" s="257" t="s">
        <v>93</v>
      </c>
      <c r="AV7480" s="14" t="s">
        <v>93</v>
      </c>
      <c r="AW7480" s="14" t="s">
        <v>46</v>
      </c>
      <c r="AX7480" s="14" t="s">
        <v>85</v>
      </c>
      <c r="AY7480" s="257" t="s">
        <v>241</v>
      </c>
    </row>
    <row r="7481" s="14" customFormat="1">
      <c r="A7481" s="14"/>
      <c r="B7481" s="247"/>
      <c r="C7481" s="248"/>
      <c r="D7481" s="238" t="s">
        <v>252</v>
      </c>
      <c r="E7481" s="249" t="s">
        <v>39</v>
      </c>
      <c r="F7481" s="250" t="s">
        <v>6936</v>
      </c>
      <c r="G7481" s="248"/>
      <c r="H7481" s="251">
        <v>15.619999999999999</v>
      </c>
      <c r="I7481" s="252"/>
      <c r="J7481" s="248"/>
      <c r="K7481" s="248"/>
      <c r="L7481" s="253"/>
      <c r="M7481" s="254"/>
      <c r="N7481" s="255"/>
      <c r="O7481" s="255"/>
      <c r="P7481" s="255"/>
      <c r="Q7481" s="255"/>
      <c r="R7481" s="255"/>
      <c r="S7481" s="255"/>
      <c r="T7481" s="256"/>
      <c r="U7481" s="14"/>
      <c r="V7481" s="14"/>
      <c r="W7481" s="14"/>
      <c r="X7481" s="14"/>
      <c r="Y7481" s="14"/>
      <c r="Z7481" s="14"/>
      <c r="AA7481" s="14"/>
      <c r="AB7481" s="14"/>
      <c r="AC7481" s="14"/>
      <c r="AD7481" s="14"/>
      <c r="AE7481" s="14"/>
      <c r="AT7481" s="257" t="s">
        <v>252</v>
      </c>
      <c r="AU7481" s="257" t="s">
        <v>93</v>
      </c>
      <c r="AV7481" s="14" t="s">
        <v>93</v>
      </c>
      <c r="AW7481" s="14" t="s">
        <v>46</v>
      </c>
      <c r="AX7481" s="14" t="s">
        <v>85</v>
      </c>
      <c r="AY7481" s="257" t="s">
        <v>241</v>
      </c>
    </row>
    <row r="7482" s="14" customFormat="1">
      <c r="A7482" s="14"/>
      <c r="B7482" s="247"/>
      <c r="C7482" s="248"/>
      <c r="D7482" s="238" t="s">
        <v>252</v>
      </c>
      <c r="E7482" s="249" t="s">
        <v>39</v>
      </c>
      <c r="F7482" s="250" t="s">
        <v>6937</v>
      </c>
      <c r="G7482" s="248"/>
      <c r="H7482" s="251">
        <v>24.640000000000001</v>
      </c>
      <c r="I7482" s="252"/>
      <c r="J7482" s="248"/>
      <c r="K7482" s="248"/>
      <c r="L7482" s="253"/>
      <c r="M7482" s="254"/>
      <c r="N7482" s="255"/>
      <c r="O7482" s="255"/>
      <c r="P7482" s="255"/>
      <c r="Q7482" s="255"/>
      <c r="R7482" s="255"/>
      <c r="S7482" s="255"/>
      <c r="T7482" s="256"/>
      <c r="U7482" s="14"/>
      <c r="V7482" s="14"/>
      <c r="W7482" s="14"/>
      <c r="X7482" s="14"/>
      <c r="Y7482" s="14"/>
      <c r="Z7482" s="14"/>
      <c r="AA7482" s="14"/>
      <c r="AB7482" s="14"/>
      <c r="AC7482" s="14"/>
      <c r="AD7482" s="14"/>
      <c r="AE7482" s="14"/>
      <c r="AT7482" s="257" t="s">
        <v>252</v>
      </c>
      <c r="AU7482" s="257" t="s">
        <v>93</v>
      </c>
      <c r="AV7482" s="14" t="s">
        <v>93</v>
      </c>
      <c r="AW7482" s="14" t="s">
        <v>46</v>
      </c>
      <c r="AX7482" s="14" t="s">
        <v>85</v>
      </c>
      <c r="AY7482" s="257" t="s">
        <v>241</v>
      </c>
    </row>
    <row r="7483" s="14" customFormat="1">
      <c r="A7483" s="14"/>
      <c r="B7483" s="247"/>
      <c r="C7483" s="248"/>
      <c r="D7483" s="238" t="s">
        <v>252</v>
      </c>
      <c r="E7483" s="249" t="s">
        <v>39</v>
      </c>
      <c r="F7483" s="250" t="s">
        <v>6938</v>
      </c>
      <c r="G7483" s="248"/>
      <c r="H7483" s="251">
        <v>26.949999999999999</v>
      </c>
      <c r="I7483" s="252"/>
      <c r="J7483" s="248"/>
      <c r="K7483" s="248"/>
      <c r="L7483" s="253"/>
      <c r="M7483" s="254"/>
      <c r="N7483" s="255"/>
      <c r="O7483" s="255"/>
      <c r="P7483" s="255"/>
      <c r="Q7483" s="255"/>
      <c r="R7483" s="255"/>
      <c r="S7483" s="255"/>
      <c r="T7483" s="256"/>
      <c r="U7483" s="14"/>
      <c r="V7483" s="14"/>
      <c r="W7483" s="14"/>
      <c r="X7483" s="14"/>
      <c r="Y7483" s="14"/>
      <c r="Z7483" s="14"/>
      <c r="AA7483" s="14"/>
      <c r="AB7483" s="14"/>
      <c r="AC7483" s="14"/>
      <c r="AD7483" s="14"/>
      <c r="AE7483" s="14"/>
      <c r="AT7483" s="257" t="s">
        <v>252</v>
      </c>
      <c r="AU7483" s="257" t="s">
        <v>93</v>
      </c>
      <c r="AV7483" s="14" t="s">
        <v>93</v>
      </c>
      <c r="AW7483" s="14" t="s">
        <v>46</v>
      </c>
      <c r="AX7483" s="14" t="s">
        <v>85</v>
      </c>
      <c r="AY7483" s="257" t="s">
        <v>241</v>
      </c>
    </row>
    <row r="7484" s="14" customFormat="1">
      <c r="A7484" s="14"/>
      <c r="B7484" s="247"/>
      <c r="C7484" s="248"/>
      <c r="D7484" s="238" t="s">
        <v>252</v>
      </c>
      <c r="E7484" s="249" t="s">
        <v>39</v>
      </c>
      <c r="F7484" s="250" t="s">
        <v>6939</v>
      </c>
      <c r="G7484" s="248"/>
      <c r="H7484" s="251">
        <v>18.440000000000001</v>
      </c>
      <c r="I7484" s="252"/>
      <c r="J7484" s="248"/>
      <c r="K7484" s="248"/>
      <c r="L7484" s="253"/>
      <c r="M7484" s="254"/>
      <c r="N7484" s="255"/>
      <c r="O7484" s="255"/>
      <c r="P7484" s="255"/>
      <c r="Q7484" s="255"/>
      <c r="R7484" s="255"/>
      <c r="S7484" s="255"/>
      <c r="T7484" s="256"/>
      <c r="U7484" s="14"/>
      <c r="V7484" s="14"/>
      <c r="W7484" s="14"/>
      <c r="X7484" s="14"/>
      <c r="Y7484" s="14"/>
      <c r="Z7484" s="14"/>
      <c r="AA7484" s="14"/>
      <c r="AB7484" s="14"/>
      <c r="AC7484" s="14"/>
      <c r="AD7484" s="14"/>
      <c r="AE7484" s="14"/>
      <c r="AT7484" s="257" t="s">
        <v>252</v>
      </c>
      <c r="AU7484" s="257" t="s">
        <v>93</v>
      </c>
      <c r="AV7484" s="14" t="s">
        <v>93</v>
      </c>
      <c r="AW7484" s="14" t="s">
        <v>46</v>
      </c>
      <c r="AX7484" s="14" t="s">
        <v>85</v>
      </c>
      <c r="AY7484" s="257" t="s">
        <v>241</v>
      </c>
    </row>
    <row r="7485" s="14" customFormat="1">
      <c r="A7485" s="14"/>
      <c r="B7485" s="247"/>
      <c r="C7485" s="248"/>
      <c r="D7485" s="238" t="s">
        <v>252</v>
      </c>
      <c r="E7485" s="249" t="s">
        <v>39</v>
      </c>
      <c r="F7485" s="250" t="s">
        <v>6861</v>
      </c>
      <c r="G7485" s="248"/>
      <c r="H7485" s="251">
        <v>5</v>
      </c>
      <c r="I7485" s="252"/>
      <c r="J7485" s="248"/>
      <c r="K7485" s="248"/>
      <c r="L7485" s="253"/>
      <c r="M7485" s="254"/>
      <c r="N7485" s="255"/>
      <c r="O7485" s="255"/>
      <c r="P7485" s="255"/>
      <c r="Q7485" s="255"/>
      <c r="R7485" s="255"/>
      <c r="S7485" s="255"/>
      <c r="T7485" s="256"/>
      <c r="U7485" s="14"/>
      <c r="V7485" s="14"/>
      <c r="W7485" s="14"/>
      <c r="X7485" s="14"/>
      <c r="Y7485" s="14"/>
      <c r="Z7485" s="14"/>
      <c r="AA7485" s="14"/>
      <c r="AB7485" s="14"/>
      <c r="AC7485" s="14"/>
      <c r="AD7485" s="14"/>
      <c r="AE7485" s="14"/>
      <c r="AT7485" s="257" t="s">
        <v>252</v>
      </c>
      <c r="AU7485" s="257" t="s">
        <v>93</v>
      </c>
      <c r="AV7485" s="14" t="s">
        <v>93</v>
      </c>
      <c r="AW7485" s="14" t="s">
        <v>46</v>
      </c>
      <c r="AX7485" s="14" t="s">
        <v>85</v>
      </c>
      <c r="AY7485" s="257" t="s">
        <v>241</v>
      </c>
    </row>
    <row r="7486" s="14" customFormat="1">
      <c r="A7486" s="14"/>
      <c r="B7486" s="247"/>
      <c r="C7486" s="248"/>
      <c r="D7486" s="238" t="s">
        <v>252</v>
      </c>
      <c r="E7486" s="249" t="s">
        <v>39</v>
      </c>
      <c r="F7486" s="250" t="s">
        <v>6940</v>
      </c>
      <c r="G7486" s="248"/>
      <c r="H7486" s="251">
        <v>8.9199999999999999</v>
      </c>
      <c r="I7486" s="252"/>
      <c r="J7486" s="248"/>
      <c r="K7486" s="248"/>
      <c r="L7486" s="253"/>
      <c r="M7486" s="254"/>
      <c r="N7486" s="255"/>
      <c r="O7486" s="255"/>
      <c r="P7486" s="255"/>
      <c r="Q7486" s="255"/>
      <c r="R7486" s="255"/>
      <c r="S7486" s="255"/>
      <c r="T7486" s="256"/>
      <c r="U7486" s="14"/>
      <c r="V7486" s="14"/>
      <c r="W7486" s="14"/>
      <c r="X7486" s="14"/>
      <c r="Y7486" s="14"/>
      <c r="Z7486" s="14"/>
      <c r="AA7486" s="14"/>
      <c r="AB7486" s="14"/>
      <c r="AC7486" s="14"/>
      <c r="AD7486" s="14"/>
      <c r="AE7486" s="14"/>
      <c r="AT7486" s="257" t="s">
        <v>252</v>
      </c>
      <c r="AU7486" s="257" t="s">
        <v>93</v>
      </c>
      <c r="AV7486" s="14" t="s">
        <v>93</v>
      </c>
      <c r="AW7486" s="14" t="s">
        <v>46</v>
      </c>
      <c r="AX7486" s="14" t="s">
        <v>85</v>
      </c>
      <c r="AY7486" s="257" t="s">
        <v>241</v>
      </c>
    </row>
    <row r="7487" s="14" customFormat="1">
      <c r="A7487" s="14"/>
      <c r="B7487" s="247"/>
      <c r="C7487" s="248"/>
      <c r="D7487" s="238" t="s">
        <v>252</v>
      </c>
      <c r="E7487" s="249" t="s">
        <v>39</v>
      </c>
      <c r="F7487" s="250" t="s">
        <v>6864</v>
      </c>
      <c r="G7487" s="248"/>
      <c r="H7487" s="251">
        <v>11.220000000000001</v>
      </c>
      <c r="I7487" s="252"/>
      <c r="J7487" s="248"/>
      <c r="K7487" s="248"/>
      <c r="L7487" s="253"/>
      <c r="M7487" s="254"/>
      <c r="N7487" s="255"/>
      <c r="O7487" s="255"/>
      <c r="P7487" s="255"/>
      <c r="Q7487" s="255"/>
      <c r="R7487" s="255"/>
      <c r="S7487" s="255"/>
      <c r="T7487" s="256"/>
      <c r="U7487" s="14"/>
      <c r="V7487" s="14"/>
      <c r="W7487" s="14"/>
      <c r="X7487" s="14"/>
      <c r="Y7487" s="14"/>
      <c r="Z7487" s="14"/>
      <c r="AA7487" s="14"/>
      <c r="AB7487" s="14"/>
      <c r="AC7487" s="14"/>
      <c r="AD7487" s="14"/>
      <c r="AE7487" s="14"/>
      <c r="AT7487" s="257" t="s">
        <v>252</v>
      </c>
      <c r="AU7487" s="257" t="s">
        <v>93</v>
      </c>
      <c r="AV7487" s="14" t="s">
        <v>93</v>
      </c>
      <c r="AW7487" s="14" t="s">
        <v>46</v>
      </c>
      <c r="AX7487" s="14" t="s">
        <v>85</v>
      </c>
      <c r="AY7487" s="257" t="s">
        <v>241</v>
      </c>
    </row>
    <row r="7488" s="14" customFormat="1">
      <c r="A7488" s="14"/>
      <c r="B7488" s="247"/>
      <c r="C7488" s="248"/>
      <c r="D7488" s="238" t="s">
        <v>252</v>
      </c>
      <c r="E7488" s="249" t="s">
        <v>39</v>
      </c>
      <c r="F7488" s="250" t="s">
        <v>5385</v>
      </c>
      <c r="G7488" s="248"/>
      <c r="H7488" s="251">
        <v>8.7599999999999998</v>
      </c>
      <c r="I7488" s="252"/>
      <c r="J7488" s="248"/>
      <c r="K7488" s="248"/>
      <c r="L7488" s="253"/>
      <c r="M7488" s="254"/>
      <c r="N7488" s="255"/>
      <c r="O7488" s="255"/>
      <c r="P7488" s="255"/>
      <c r="Q7488" s="255"/>
      <c r="R7488" s="255"/>
      <c r="S7488" s="255"/>
      <c r="T7488" s="256"/>
      <c r="U7488" s="14"/>
      <c r="V7488" s="14"/>
      <c r="W7488" s="14"/>
      <c r="X7488" s="14"/>
      <c r="Y7488" s="14"/>
      <c r="Z7488" s="14"/>
      <c r="AA7488" s="14"/>
      <c r="AB7488" s="14"/>
      <c r="AC7488" s="14"/>
      <c r="AD7488" s="14"/>
      <c r="AE7488" s="14"/>
      <c r="AT7488" s="257" t="s">
        <v>252</v>
      </c>
      <c r="AU7488" s="257" t="s">
        <v>93</v>
      </c>
      <c r="AV7488" s="14" t="s">
        <v>93</v>
      </c>
      <c r="AW7488" s="14" t="s">
        <v>46</v>
      </c>
      <c r="AX7488" s="14" t="s">
        <v>85</v>
      </c>
      <c r="AY7488" s="257" t="s">
        <v>241</v>
      </c>
    </row>
    <row r="7489" s="14" customFormat="1">
      <c r="A7489" s="14"/>
      <c r="B7489" s="247"/>
      <c r="C7489" s="248"/>
      <c r="D7489" s="238" t="s">
        <v>252</v>
      </c>
      <c r="E7489" s="249" t="s">
        <v>39</v>
      </c>
      <c r="F7489" s="250" t="s">
        <v>6941</v>
      </c>
      <c r="G7489" s="248"/>
      <c r="H7489" s="251">
        <v>9.3119999999999994</v>
      </c>
      <c r="I7489" s="252"/>
      <c r="J7489" s="248"/>
      <c r="K7489" s="248"/>
      <c r="L7489" s="253"/>
      <c r="M7489" s="254"/>
      <c r="N7489" s="255"/>
      <c r="O7489" s="255"/>
      <c r="P7489" s="255"/>
      <c r="Q7489" s="255"/>
      <c r="R7489" s="255"/>
      <c r="S7489" s="255"/>
      <c r="T7489" s="256"/>
      <c r="U7489" s="14"/>
      <c r="V7489" s="14"/>
      <c r="W7489" s="14"/>
      <c r="X7489" s="14"/>
      <c r="Y7489" s="14"/>
      <c r="Z7489" s="14"/>
      <c r="AA7489" s="14"/>
      <c r="AB7489" s="14"/>
      <c r="AC7489" s="14"/>
      <c r="AD7489" s="14"/>
      <c r="AE7489" s="14"/>
      <c r="AT7489" s="257" t="s">
        <v>252</v>
      </c>
      <c r="AU7489" s="257" t="s">
        <v>93</v>
      </c>
      <c r="AV7489" s="14" t="s">
        <v>93</v>
      </c>
      <c r="AW7489" s="14" t="s">
        <v>46</v>
      </c>
      <c r="AX7489" s="14" t="s">
        <v>85</v>
      </c>
      <c r="AY7489" s="257" t="s">
        <v>241</v>
      </c>
    </row>
    <row r="7490" s="14" customFormat="1">
      <c r="A7490" s="14"/>
      <c r="B7490" s="247"/>
      <c r="C7490" s="248"/>
      <c r="D7490" s="238" t="s">
        <v>252</v>
      </c>
      <c r="E7490" s="249" t="s">
        <v>39</v>
      </c>
      <c r="F7490" s="250" t="s">
        <v>5387</v>
      </c>
      <c r="G7490" s="248"/>
      <c r="H7490" s="251">
        <v>10.52</v>
      </c>
      <c r="I7490" s="252"/>
      <c r="J7490" s="248"/>
      <c r="K7490" s="248"/>
      <c r="L7490" s="253"/>
      <c r="M7490" s="254"/>
      <c r="N7490" s="255"/>
      <c r="O7490" s="255"/>
      <c r="P7490" s="255"/>
      <c r="Q7490" s="255"/>
      <c r="R7490" s="255"/>
      <c r="S7490" s="255"/>
      <c r="T7490" s="256"/>
      <c r="U7490" s="14"/>
      <c r="V7490" s="14"/>
      <c r="W7490" s="14"/>
      <c r="X7490" s="14"/>
      <c r="Y7490" s="14"/>
      <c r="Z7490" s="14"/>
      <c r="AA7490" s="14"/>
      <c r="AB7490" s="14"/>
      <c r="AC7490" s="14"/>
      <c r="AD7490" s="14"/>
      <c r="AE7490" s="14"/>
      <c r="AT7490" s="257" t="s">
        <v>252</v>
      </c>
      <c r="AU7490" s="257" t="s">
        <v>93</v>
      </c>
      <c r="AV7490" s="14" t="s">
        <v>93</v>
      </c>
      <c r="AW7490" s="14" t="s">
        <v>46</v>
      </c>
      <c r="AX7490" s="14" t="s">
        <v>85</v>
      </c>
      <c r="AY7490" s="257" t="s">
        <v>241</v>
      </c>
    </row>
    <row r="7491" s="14" customFormat="1">
      <c r="A7491" s="14"/>
      <c r="B7491" s="247"/>
      <c r="C7491" s="248"/>
      <c r="D7491" s="238" t="s">
        <v>252</v>
      </c>
      <c r="E7491" s="249" t="s">
        <v>39</v>
      </c>
      <c r="F7491" s="250" t="s">
        <v>5388</v>
      </c>
      <c r="G7491" s="248"/>
      <c r="H7491" s="251">
        <v>11.369999999999999</v>
      </c>
      <c r="I7491" s="252"/>
      <c r="J7491" s="248"/>
      <c r="K7491" s="248"/>
      <c r="L7491" s="253"/>
      <c r="M7491" s="254"/>
      <c r="N7491" s="255"/>
      <c r="O7491" s="255"/>
      <c r="P7491" s="255"/>
      <c r="Q7491" s="255"/>
      <c r="R7491" s="255"/>
      <c r="S7491" s="255"/>
      <c r="T7491" s="256"/>
      <c r="U7491" s="14"/>
      <c r="V7491" s="14"/>
      <c r="W7491" s="14"/>
      <c r="X7491" s="14"/>
      <c r="Y7491" s="14"/>
      <c r="Z7491" s="14"/>
      <c r="AA7491" s="14"/>
      <c r="AB7491" s="14"/>
      <c r="AC7491" s="14"/>
      <c r="AD7491" s="14"/>
      <c r="AE7491" s="14"/>
      <c r="AT7491" s="257" t="s">
        <v>252</v>
      </c>
      <c r="AU7491" s="257" t="s">
        <v>93</v>
      </c>
      <c r="AV7491" s="14" t="s">
        <v>93</v>
      </c>
      <c r="AW7491" s="14" t="s">
        <v>46</v>
      </c>
      <c r="AX7491" s="14" t="s">
        <v>85</v>
      </c>
      <c r="AY7491" s="257" t="s">
        <v>241</v>
      </c>
    </row>
    <row r="7492" s="14" customFormat="1">
      <c r="A7492" s="14"/>
      <c r="B7492" s="247"/>
      <c r="C7492" s="248"/>
      <c r="D7492" s="238" t="s">
        <v>252</v>
      </c>
      <c r="E7492" s="249" t="s">
        <v>39</v>
      </c>
      <c r="F7492" s="250" t="s">
        <v>6942</v>
      </c>
      <c r="G7492" s="248"/>
      <c r="H7492" s="251">
        <v>15.619999999999999</v>
      </c>
      <c r="I7492" s="252"/>
      <c r="J7492" s="248"/>
      <c r="K7492" s="248"/>
      <c r="L7492" s="253"/>
      <c r="M7492" s="254"/>
      <c r="N7492" s="255"/>
      <c r="O7492" s="255"/>
      <c r="P7492" s="255"/>
      <c r="Q7492" s="255"/>
      <c r="R7492" s="255"/>
      <c r="S7492" s="255"/>
      <c r="T7492" s="256"/>
      <c r="U7492" s="14"/>
      <c r="V7492" s="14"/>
      <c r="W7492" s="14"/>
      <c r="X7492" s="14"/>
      <c r="Y7492" s="14"/>
      <c r="Z7492" s="14"/>
      <c r="AA7492" s="14"/>
      <c r="AB7492" s="14"/>
      <c r="AC7492" s="14"/>
      <c r="AD7492" s="14"/>
      <c r="AE7492" s="14"/>
      <c r="AT7492" s="257" t="s">
        <v>252</v>
      </c>
      <c r="AU7492" s="257" t="s">
        <v>93</v>
      </c>
      <c r="AV7492" s="14" t="s">
        <v>93</v>
      </c>
      <c r="AW7492" s="14" t="s">
        <v>46</v>
      </c>
      <c r="AX7492" s="14" t="s">
        <v>85</v>
      </c>
      <c r="AY7492" s="257" t="s">
        <v>241</v>
      </c>
    </row>
    <row r="7493" s="15" customFormat="1">
      <c r="A7493" s="15"/>
      <c r="B7493" s="258"/>
      <c r="C7493" s="259"/>
      <c r="D7493" s="238" t="s">
        <v>252</v>
      </c>
      <c r="E7493" s="260" t="s">
        <v>39</v>
      </c>
      <c r="F7493" s="261" t="s">
        <v>274</v>
      </c>
      <c r="G7493" s="259"/>
      <c r="H7493" s="262">
        <v>277.642</v>
      </c>
      <c r="I7493" s="263"/>
      <c r="J7493" s="259"/>
      <c r="K7493" s="259"/>
      <c r="L7493" s="264"/>
      <c r="M7493" s="265"/>
      <c r="N7493" s="266"/>
      <c r="O7493" s="266"/>
      <c r="P7493" s="266"/>
      <c r="Q7493" s="266"/>
      <c r="R7493" s="266"/>
      <c r="S7493" s="266"/>
      <c r="T7493" s="267"/>
      <c r="U7493" s="15"/>
      <c r="V7493" s="15"/>
      <c r="W7493" s="15"/>
      <c r="X7493" s="15"/>
      <c r="Y7493" s="15"/>
      <c r="Z7493" s="15"/>
      <c r="AA7493" s="15"/>
      <c r="AB7493" s="15"/>
      <c r="AC7493" s="15"/>
      <c r="AD7493" s="15"/>
      <c r="AE7493" s="15"/>
      <c r="AT7493" s="268" t="s">
        <v>252</v>
      </c>
      <c r="AU7493" s="268" t="s">
        <v>93</v>
      </c>
      <c r="AV7493" s="15" t="s">
        <v>248</v>
      </c>
      <c r="AW7493" s="15" t="s">
        <v>46</v>
      </c>
      <c r="AX7493" s="15" t="s">
        <v>23</v>
      </c>
      <c r="AY7493" s="268" t="s">
        <v>241</v>
      </c>
    </row>
    <row r="7494" s="2" customFormat="1" ht="16.5" customHeight="1">
      <c r="A7494" s="42"/>
      <c r="B7494" s="43"/>
      <c r="C7494" s="218" t="s">
        <v>6943</v>
      </c>
      <c r="D7494" s="218" t="s">
        <v>243</v>
      </c>
      <c r="E7494" s="219" t="s">
        <v>6944</v>
      </c>
      <c r="F7494" s="220" t="s">
        <v>6945</v>
      </c>
      <c r="G7494" s="221" t="s">
        <v>145</v>
      </c>
      <c r="H7494" s="222">
        <v>1114.7429999999999</v>
      </c>
      <c r="I7494" s="223"/>
      <c r="J7494" s="224">
        <f>ROUND(I7494*H7494,2)</f>
        <v>0</v>
      </c>
      <c r="K7494" s="220" t="s">
        <v>247</v>
      </c>
      <c r="L7494" s="48"/>
      <c r="M7494" s="225" t="s">
        <v>39</v>
      </c>
      <c r="N7494" s="226" t="s">
        <v>56</v>
      </c>
      <c r="O7494" s="88"/>
      <c r="P7494" s="227">
        <f>O7494*H7494</f>
        <v>0</v>
      </c>
      <c r="Q7494" s="227">
        <v>5.0000000000000002E-05</v>
      </c>
      <c r="R7494" s="227">
        <f>Q7494*H7494</f>
        <v>0.055737149999999999</v>
      </c>
      <c r="S7494" s="227">
        <v>0</v>
      </c>
      <c r="T7494" s="228">
        <f>S7494*H7494</f>
        <v>0</v>
      </c>
      <c r="U7494" s="42"/>
      <c r="V7494" s="42"/>
      <c r="W7494" s="42"/>
      <c r="X7494" s="42"/>
      <c r="Y7494" s="42"/>
      <c r="Z7494" s="42"/>
      <c r="AA7494" s="42"/>
      <c r="AB7494" s="42"/>
      <c r="AC7494" s="42"/>
      <c r="AD7494" s="42"/>
      <c r="AE7494" s="42"/>
      <c r="AR7494" s="229" t="s">
        <v>462</v>
      </c>
      <c r="AT7494" s="229" t="s">
        <v>243</v>
      </c>
      <c r="AU7494" s="229" t="s">
        <v>93</v>
      </c>
      <c r="AY7494" s="20" t="s">
        <v>241</v>
      </c>
      <c r="BE7494" s="230">
        <f>IF(N7494="základní",J7494,0)</f>
        <v>0</v>
      </c>
      <c r="BF7494" s="230">
        <f>IF(N7494="snížená",J7494,0)</f>
        <v>0</v>
      </c>
      <c r="BG7494" s="230">
        <f>IF(N7494="zákl. přenesená",J7494,0)</f>
        <v>0</v>
      </c>
      <c r="BH7494" s="230">
        <f>IF(N7494="sníž. přenesená",J7494,0)</f>
        <v>0</v>
      </c>
      <c r="BI7494" s="230">
        <f>IF(N7494="nulová",J7494,0)</f>
        <v>0</v>
      </c>
      <c r="BJ7494" s="20" t="s">
        <v>23</v>
      </c>
      <c r="BK7494" s="230">
        <f>ROUND(I7494*H7494,2)</f>
        <v>0</v>
      </c>
      <c r="BL7494" s="20" t="s">
        <v>462</v>
      </c>
      <c r="BM7494" s="229" t="s">
        <v>6946</v>
      </c>
    </row>
    <row r="7495" s="2" customFormat="1">
      <c r="A7495" s="42"/>
      <c r="B7495" s="43"/>
      <c r="C7495" s="44"/>
      <c r="D7495" s="231" t="s">
        <v>250</v>
      </c>
      <c r="E7495" s="44"/>
      <c r="F7495" s="232" t="s">
        <v>6947</v>
      </c>
      <c r="G7495" s="44"/>
      <c r="H7495" s="44"/>
      <c r="I7495" s="233"/>
      <c r="J7495" s="44"/>
      <c r="K7495" s="44"/>
      <c r="L7495" s="48"/>
      <c r="M7495" s="234"/>
      <c r="N7495" s="235"/>
      <c r="O7495" s="88"/>
      <c r="P7495" s="88"/>
      <c r="Q7495" s="88"/>
      <c r="R7495" s="88"/>
      <c r="S7495" s="88"/>
      <c r="T7495" s="89"/>
      <c r="U7495" s="42"/>
      <c r="V7495" s="42"/>
      <c r="W7495" s="42"/>
      <c r="X7495" s="42"/>
      <c r="Y7495" s="42"/>
      <c r="Z7495" s="42"/>
      <c r="AA7495" s="42"/>
      <c r="AB7495" s="42"/>
      <c r="AC7495" s="42"/>
      <c r="AD7495" s="42"/>
      <c r="AE7495" s="42"/>
      <c r="AT7495" s="20" t="s">
        <v>250</v>
      </c>
      <c r="AU7495" s="20" t="s">
        <v>93</v>
      </c>
    </row>
    <row r="7496" s="13" customFormat="1">
      <c r="A7496" s="13"/>
      <c r="B7496" s="236"/>
      <c r="C7496" s="237"/>
      <c r="D7496" s="238" t="s">
        <v>252</v>
      </c>
      <c r="E7496" s="239" t="s">
        <v>39</v>
      </c>
      <c r="F7496" s="240" t="s">
        <v>6627</v>
      </c>
      <c r="G7496" s="237"/>
      <c r="H7496" s="239" t="s">
        <v>39</v>
      </c>
      <c r="I7496" s="241"/>
      <c r="J7496" s="237"/>
      <c r="K7496" s="237"/>
      <c r="L7496" s="242"/>
      <c r="M7496" s="243"/>
      <c r="N7496" s="244"/>
      <c r="O7496" s="244"/>
      <c r="P7496" s="244"/>
      <c r="Q7496" s="244"/>
      <c r="R7496" s="244"/>
      <c r="S7496" s="244"/>
      <c r="T7496" s="245"/>
      <c r="U7496" s="13"/>
      <c r="V7496" s="13"/>
      <c r="W7496" s="13"/>
      <c r="X7496" s="13"/>
      <c r="Y7496" s="13"/>
      <c r="Z7496" s="13"/>
      <c r="AA7496" s="13"/>
      <c r="AB7496" s="13"/>
      <c r="AC7496" s="13"/>
      <c r="AD7496" s="13"/>
      <c r="AE7496" s="13"/>
      <c r="AT7496" s="246" t="s">
        <v>252</v>
      </c>
      <c r="AU7496" s="246" t="s">
        <v>93</v>
      </c>
      <c r="AV7496" s="13" t="s">
        <v>23</v>
      </c>
      <c r="AW7496" s="13" t="s">
        <v>46</v>
      </c>
      <c r="AX7496" s="13" t="s">
        <v>85</v>
      </c>
      <c r="AY7496" s="246" t="s">
        <v>241</v>
      </c>
    </row>
    <row r="7497" s="14" customFormat="1">
      <c r="A7497" s="14"/>
      <c r="B7497" s="247"/>
      <c r="C7497" s="248"/>
      <c r="D7497" s="238" t="s">
        <v>252</v>
      </c>
      <c r="E7497" s="249" t="s">
        <v>39</v>
      </c>
      <c r="F7497" s="250" t="s">
        <v>6642</v>
      </c>
      <c r="G7497" s="248"/>
      <c r="H7497" s="251">
        <v>20.064</v>
      </c>
      <c r="I7497" s="252"/>
      <c r="J7497" s="248"/>
      <c r="K7497" s="248"/>
      <c r="L7497" s="253"/>
      <c r="M7497" s="254"/>
      <c r="N7497" s="255"/>
      <c r="O7497" s="255"/>
      <c r="P7497" s="255"/>
      <c r="Q7497" s="255"/>
      <c r="R7497" s="255"/>
      <c r="S7497" s="255"/>
      <c r="T7497" s="256"/>
      <c r="U7497" s="14"/>
      <c r="V7497" s="14"/>
      <c r="W7497" s="14"/>
      <c r="X7497" s="14"/>
      <c r="Y7497" s="14"/>
      <c r="Z7497" s="14"/>
      <c r="AA7497" s="14"/>
      <c r="AB7497" s="14"/>
      <c r="AC7497" s="14"/>
      <c r="AD7497" s="14"/>
      <c r="AE7497" s="14"/>
      <c r="AT7497" s="257" t="s">
        <v>252</v>
      </c>
      <c r="AU7497" s="257" t="s">
        <v>93</v>
      </c>
      <c r="AV7497" s="14" t="s">
        <v>93</v>
      </c>
      <c r="AW7497" s="14" t="s">
        <v>46</v>
      </c>
      <c r="AX7497" s="14" t="s">
        <v>85</v>
      </c>
      <c r="AY7497" s="257" t="s">
        <v>241</v>
      </c>
    </row>
    <row r="7498" s="13" customFormat="1">
      <c r="A7498" s="13"/>
      <c r="B7498" s="236"/>
      <c r="C7498" s="237"/>
      <c r="D7498" s="238" t="s">
        <v>252</v>
      </c>
      <c r="E7498" s="239" t="s">
        <v>39</v>
      </c>
      <c r="F7498" s="240" t="s">
        <v>6629</v>
      </c>
      <c r="G7498" s="237"/>
      <c r="H7498" s="239" t="s">
        <v>39</v>
      </c>
      <c r="I7498" s="241"/>
      <c r="J7498" s="237"/>
      <c r="K7498" s="237"/>
      <c r="L7498" s="242"/>
      <c r="M7498" s="243"/>
      <c r="N7498" s="244"/>
      <c r="O7498" s="244"/>
      <c r="P7498" s="244"/>
      <c r="Q7498" s="244"/>
      <c r="R7498" s="244"/>
      <c r="S7498" s="244"/>
      <c r="T7498" s="245"/>
      <c r="U7498" s="13"/>
      <c r="V7498" s="13"/>
      <c r="W7498" s="13"/>
      <c r="X7498" s="13"/>
      <c r="Y7498" s="13"/>
      <c r="Z7498" s="13"/>
      <c r="AA7498" s="13"/>
      <c r="AB7498" s="13"/>
      <c r="AC7498" s="13"/>
      <c r="AD7498" s="13"/>
      <c r="AE7498" s="13"/>
      <c r="AT7498" s="246" t="s">
        <v>252</v>
      </c>
      <c r="AU7498" s="246" t="s">
        <v>93</v>
      </c>
      <c r="AV7498" s="13" t="s">
        <v>23</v>
      </c>
      <c r="AW7498" s="13" t="s">
        <v>46</v>
      </c>
      <c r="AX7498" s="13" t="s">
        <v>85</v>
      </c>
      <c r="AY7498" s="246" t="s">
        <v>241</v>
      </c>
    </row>
    <row r="7499" s="14" customFormat="1">
      <c r="A7499" s="14"/>
      <c r="B7499" s="247"/>
      <c r="C7499" s="248"/>
      <c r="D7499" s="238" t="s">
        <v>252</v>
      </c>
      <c r="E7499" s="249" t="s">
        <v>39</v>
      </c>
      <c r="F7499" s="250" t="s">
        <v>6643</v>
      </c>
      <c r="G7499" s="248"/>
      <c r="H7499" s="251">
        <v>2.8900000000000001</v>
      </c>
      <c r="I7499" s="252"/>
      <c r="J7499" s="248"/>
      <c r="K7499" s="248"/>
      <c r="L7499" s="253"/>
      <c r="M7499" s="254"/>
      <c r="N7499" s="255"/>
      <c r="O7499" s="255"/>
      <c r="P7499" s="255"/>
      <c r="Q7499" s="255"/>
      <c r="R7499" s="255"/>
      <c r="S7499" s="255"/>
      <c r="T7499" s="256"/>
      <c r="U7499" s="14"/>
      <c r="V7499" s="14"/>
      <c r="W7499" s="14"/>
      <c r="X7499" s="14"/>
      <c r="Y7499" s="14"/>
      <c r="Z7499" s="14"/>
      <c r="AA7499" s="14"/>
      <c r="AB7499" s="14"/>
      <c r="AC7499" s="14"/>
      <c r="AD7499" s="14"/>
      <c r="AE7499" s="14"/>
      <c r="AT7499" s="257" t="s">
        <v>252</v>
      </c>
      <c r="AU7499" s="257" t="s">
        <v>93</v>
      </c>
      <c r="AV7499" s="14" t="s">
        <v>93</v>
      </c>
      <c r="AW7499" s="14" t="s">
        <v>46</v>
      </c>
      <c r="AX7499" s="14" t="s">
        <v>85</v>
      </c>
      <c r="AY7499" s="257" t="s">
        <v>241</v>
      </c>
    </row>
    <row r="7500" s="14" customFormat="1">
      <c r="A7500" s="14"/>
      <c r="B7500" s="247"/>
      <c r="C7500" s="248"/>
      <c r="D7500" s="238" t="s">
        <v>252</v>
      </c>
      <c r="E7500" s="249" t="s">
        <v>39</v>
      </c>
      <c r="F7500" s="250" t="s">
        <v>6644</v>
      </c>
      <c r="G7500" s="248"/>
      <c r="H7500" s="251">
        <v>3.024</v>
      </c>
      <c r="I7500" s="252"/>
      <c r="J7500" s="248"/>
      <c r="K7500" s="248"/>
      <c r="L7500" s="253"/>
      <c r="M7500" s="254"/>
      <c r="N7500" s="255"/>
      <c r="O7500" s="255"/>
      <c r="P7500" s="255"/>
      <c r="Q7500" s="255"/>
      <c r="R7500" s="255"/>
      <c r="S7500" s="255"/>
      <c r="T7500" s="256"/>
      <c r="U7500" s="14"/>
      <c r="V7500" s="14"/>
      <c r="W7500" s="14"/>
      <c r="X7500" s="14"/>
      <c r="Y7500" s="14"/>
      <c r="Z7500" s="14"/>
      <c r="AA7500" s="14"/>
      <c r="AB7500" s="14"/>
      <c r="AC7500" s="14"/>
      <c r="AD7500" s="14"/>
      <c r="AE7500" s="14"/>
      <c r="AT7500" s="257" t="s">
        <v>252</v>
      </c>
      <c r="AU7500" s="257" t="s">
        <v>93</v>
      </c>
      <c r="AV7500" s="14" t="s">
        <v>93</v>
      </c>
      <c r="AW7500" s="14" t="s">
        <v>46</v>
      </c>
      <c r="AX7500" s="14" t="s">
        <v>85</v>
      </c>
      <c r="AY7500" s="257" t="s">
        <v>241</v>
      </c>
    </row>
    <row r="7501" s="13" customFormat="1">
      <c r="A7501" s="13"/>
      <c r="B7501" s="236"/>
      <c r="C7501" s="237"/>
      <c r="D7501" s="238" t="s">
        <v>252</v>
      </c>
      <c r="E7501" s="239" t="s">
        <v>39</v>
      </c>
      <c r="F7501" s="240" t="s">
        <v>6632</v>
      </c>
      <c r="G7501" s="237"/>
      <c r="H7501" s="239" t="s">
        <v>39</v>
      </c>
      <c r="I7501" s="241"/>
      <c r="J7501" s="237"/>
      <c r="K7501" s="237"/>
      <c r="L7501" s="242"/>
      <c r="M7501" s="243"/>
      <c r="N7501" s="244"/>
      <c r="O7501" s="244"/>
      <c r="P7501" s="244"/>
      <c r="Q7501" s="244"/>
      <c r="R7501" s="244"/>
      <c r="S7501" s="244"/>
      <c r="T7501" s="245"/>
      <c r="U7501" s="13"/>
      <c r="V7501" s="13"/>
      <c r="W7501" s="13"/>
      <c r="X7501" s="13"/>
      <c r="Y7501" s="13"/>
      <c r="Z7501" s="13"/>
      <c r="AA7501" s="13"/>
      <c r="AB7501" s="13"/>
      <c r="AC7501" s="13"/>
      <c r="AD7501" s="13"/>
      <c r="AE7501" s="13"/>
      <c r="AT7501" s="246" t="s">
        <v>252</v>
      </c>
      <c r="AU7501" s="246" t="s">
        <v>93</v>
      </c>
      <c r="AV7501" s="13" t="s">
        <v>23</v>
      </c>
      <c r="AW7501" s="13" t="s">
        <v>46</v>
      </c>
      <c r="AX7501" s="13" t="s">
        <v>85</v>
      </c>
      <c r="AY7501" s="246" t="s">
        <v>241</v>
      </c>
    </row>
    <row r="7502" s="14" customFormat="1">
      <c r="A7502" s="14"/>
      <c r="B7502" s="247"/>
      <c r="C7502" s="248"/>
      <c r="D7502" s="238" t="s">
        <v>252</v>
      </c>
      <c r="E7502" s="249" t="s">
        <v>39</v>
      </c>
      <c r="F7502" s="250" t="s">
        <v>6645</v>
      </c>
      <c r="G7502" s="248"/>
      <c r="H7502" s="251">
        <v>2.282</v>
      </c>
      <c r="I7502" s="252"/>
      <c r="J7502" s="248"/>
      <c r="K7502" s="248"/>
      <c r="L7502" s="253"/>
      <c r="M7502" s="254"/>
      <c r="N7502" s="255"/>
      <c r="O7502" s="255"/>
      <c r="P7502" s="255"/>
      <c r="Q7502" s="255"/>
      <c r="R7502" s="255"/>
      <c r="S7502" s="255"/>
      <c r="T7502" s="256"/>
      <c r="U7502" s="14"/>
      <c r="V7502" s="14"/>
      <c r="W7502" s="14"/>
      <c r="X7502" s="14"/>
      <c r="Y7502" s="14"/>
      <c r="Z7502" s="14"/>
      <c r="AA7502" s="14"/>
      <c r="AB7502" s="14"/>
      <c r="AC7502" s="14"/>
      <c r="AD7502" s="14"/>
      <c r="AE7502" s="14"/>
      <c r="AT7502" s="257" t="s">
        <v>252</v>
      </c>
      <c r="AU7502" s="257" t="s">
        <v>93</v>
      </c>
      <c r="AV7502" s="14" t="s">
        <v>93</v>
      </c>
      <c r="AW7502" s="14" t="s">
        <v>46</v>
      </c>
      <c r="AX7502" s="14" t="s">
        <v>85</v>
      </c>
      <c r="AY7502" s="257" t="s">
        <v>241</v>
      </c>
    </row>
    <row r="7503" s="13" customFormat="1">
      <c r="A7503" s="13"/>
      <c r="B7503" s="236"/>
      <c r="C7503" s="237"/>
      <c r="D7503" s="238" t="s">
        <v>252</v>
      </c>
      <c r="E7503" s="239" t="s">
        <v>39</v>
      </c>
      <c r="F7503" s="240" t="s">
        <v>6634</v>
      </c>
      <c r="G7503" s="237"/>
      <c r="H7503" s="239" t="s">
        <v>39</v>
      </c>
      <c r="I7503" s="241"/>
      <c r="J7503" s="237"/>
      <c r="K7503" s="237"/>
      <c r="L7503" s="242"/>
      <c r="M7503" s="243"/>
      <c r="N7503" s="244"/>
      <c r="O7503" s="244"/>
      <c r="P7503" s="244"/>
      <c r="Q7503" s="244"/>
      <c r="R7503" s="244"/>
      <c r="S7503" s="244"/>
      <c r="T7503" s="245"/>
      <c r="U7503" s="13"/>
      <c r="V7503" s="13"/>
      <c r="W7503" s="13"/>
      <c r="X7503" s="13"/>
      <c r="Y7503" s="13"/>
      <c r="Z7503" s="13"/>
      <c r="AA7503" s="13"/>
      <c r="AB7503" s="13"/>
      <c r="AC7503" s="13"/>
      <c r="AD7503" s="13"/>
      <c r="AE7503" s="13"/>
      <c r="AT7503" s="246" t="s">
        <v>252</v>
      </c>
      <c r="AU7503" s="246" t="s">
        <v>93</v>
      </c>
      <c r="AV7503" s="13" t="s">
        <v>23</v>
      </c>
      <c r="AW7503" s="13" t="s">
        <v>46</v>
      </c>
      <c r="AX7503" s="13" t="s">
        <v>85</v>
      </c>
      <c r="AY7503" s="246" t="s">
        <v>241</v>
      </c>
    </row>
    <row r="7504" s="14" customFormat="1">
      <c r="A7504" s="14"/>
      <c r="B7504" s="247"/>
      <c r="C7504" s="248"/>
      <c r="D7504" s="238" t="s">
        <v>252</v>
      </c>
      <c r="E7504" s="249" t="s">
        <v>39</v>
      </c>
      <c r="F7504" s="250" t="s">
        <v>6646</v>
      </c>
      <c r="G7504" s="248"/>
      <c r="H7504" s="251">
        <v>3.6800000000000002</v>
      </c>
      <c r="I7504" s="252"/>
      <c r="J7504" s="248"/>
      <c r="K7504" s="248"/>
      <c r="L7504" s="253"/>
      <c r="M7504" s="254"/>
      <c r="N7504" s="255"/>
      <c r="O7504" s="255"/>
      <c r="P7504" s="255"/>
      <c r="Q7504" s="255"/>
      <c r="R7504" s="255"/>
      <c r="S7504" s="255"/>
      <c r="T7504" s="256"/>
      <c r="U7504" s="14"/>
      <c r="V7504" s="14"/>
      <c r="W7504" s="14"/>
      <c r="X7504" s="14"/>
      <c r="Y7504" s="14"/>
      <c r="Z7504" s="14"/>
      <c r="AA7504" s="14"/>
      <c r="AB7504" s="14"/>
      <c r="AC7504" s="14"/>
      <c r="AD7504" s="14"/>
      <c r="AE7504" s="14"/>
      <c r="AT7504" s="257" t="s">
        <v>252</v>
      </c>
      <c r="AU7504" s="257" t="s">
        <v>93</v>
      </c>
      <c r="AV7504" s="14" t="s">
        <v>93</v>
      </c>
      <c r="AW7504" s="14" t="s">
        <v>46</v>
      </c>
      <c r="AX7504" s="14" t="s">
        <v>85</v>
      </c>
      <c r="AY7504" s="257" t="s">
        <v>241</v>
      </c>
    </row>
    <row r="7505" s="13" customFormat="1">
      <c r="A7505" s="13"/>
      <c r="B7505" s="236"/>
      <c r="C7505" s="237"/>
      <c r="D7505" s="238" t="s">
        <v>252</v>
      </c>
      <c r="E7505" s="239" t="s">
        <v>39</v>
      </c>
      <c r="F7505" s="240" t="s">
        <v>6636</v>
      </c>
      <c r="G7505" s="237"/>
      <c r="H7505" s="239" t="s">
        <v>39</v>
      </c>
      <c r="I7505" s="241"/>
      <c r="J7505" s="237"/>
      <c r="K7505" s="237"/>
      <c r="L7505" s="242"/>
      <c r="M7505" s="243"/>
      <c r="N7505" s="244"/>
      <c r="O7505" s="244"/>
      <c r="P7505" s="244"/>
      <c r="Q7505" s="244"/>
      <c r="R7505" s="244"/>
      <c r="S7505" s="244"/>
      <c r="T7505" s="245"/>
      <c r="U7505" s="13"/>
      <c r="V7505" s="13"/>
      <c r="W7505" s="13"/>
      <c r="X7505" s="13"/>
      <c r="Y7505" s="13"/>
      <c r="Z7505" s="13"/>
      <c r="AA7505" s="13"/>
      <c r="AB7505" s="13"/>
      <c r="AC7505" s="13"/>
      <c r="AD7505" s="13"/>
      <c r="AE7505" s="13"/>
      <c r="AT7505" s="246" t="s">
        <v>252</v>
      </c>
      <c r="AU7505" s="246" t="s">
        <v>93</v>
      </c>
      <c r="AV7505" s="13" t="s">
        <v>23</v>
      </c>
      <c r="AW7505" s="13" t="s">
        <v>46</v>
      </c>
      <c r="AX7505" s="13" t="s">
        <v>85</v>
      </c>
      <c r="AY7505" s="246" t="s">
        <v>241</v>
      </c>
    </row>
    <row r="7506" s="14" customFormat="1">
      <c r="A7506" s="14"/>
      <c r="B7506" s="247"/>
      <c r="C7506" s="248"/>
      <c r="D7506" s="238" t="s">
        <v>252</v>
      </c>
      <c r="E7506" s="249" t="s">
        <v>39</v>
      </c>
      <c r="F7506" s="250" t="s">
        <v>6647</v>
      </c>
      <c r="G7506" s="248"/>
      <c r="H7506" s="251">
        <v>3.4500000000000002</v>
      </c>
      <c r="I7506" s="252"/>
      <c r="J7506" s="248"/>
      <c r="K7506" s="248"/>
      <c r="L7506" s="253"/>
      <c r="M7506" s="254"/>
      <c r="N7506" s="255"/>
      <c r="O7506" s="255"/>
      <c r="P7506" s="255"/>
      <c r="Q7506" s="255"/>
      <c r="R7506" s="255"/>
      <c r="S7506" s="255"/>
      <c r="T7506" s="256"/>
      <c r="U7506" s="14"/>
      <c r="V7506" s="14"/>
      <c r="W7506" s="14"/>
      <c r="X7506" s="14"/>
      <c r="Y7506" s="14"/>
      <c r="Z7506" s="14"/>
      <c r="AA7506" s="14"/>
      <c r="AB7506" s="14"/>
      <c r="AC7506" s="14"/>
      <c r="AD7506" s="14"/>
      <c r="AE7506" s="14"/>
      <c r="AT7506" s="257" t="s">
        <v>252</v>
      </c>
      <c r="AU7506" s="257" t="s">
        <v>93</v>
      </c>
      <c r="AV7506" s="14" t="s">
        <v>93</v>
      </c>
      <c r="AW7506" s="14" t="s">
        <v>46</v>
      </c>
      <c r="AX7506" s="14" t="s">
        <v>85</v>
      </c>
      <c r="AY7506" s="257" t="s">
        <v>241</v>
      </c>
    </row>
    <row r="7507" s="13" customFormat="1">
      <c r="A7507" s="13"/>
      <c r="B7507" s="236"/>
      <c r="C7507" s="237"/>
      <c r="D7507" s="238" t="s">
        <v>252</v>
      </c>
      <c r="E7507" s="239" t="s">
        <v>39</v>
      </c>
      <c r="F7507" s="240" t="s">
        <v>6648</v>
      </c>
      <c r="G7507" s="237"/>
      <c r="H7507" s="239" t="s">
        <v>39</v>
      </c>
      <c r="I7507" s="241"/>
      <c r="J7507" s="237"/>
      <c r="K7507" s="237"/>
      <c r="L7507" s="242"/>
      <c r="M7507" s="243"/>
      <c r="N7507" s="244"/>
      <c r="O7507" s="244"/>
      <c r="P7507" s="244"/>
      <c r="Q7507" s="244"/>
      <c r="R7507" s="244"/>
      <c r="S7507" s="244"/>
      <c r="T7507" s="245"/>
      <c r="U7507" s="13"/>
      <c r="V7507" s="13"/>
      <c r="W7507" s="13"/>
      <c r="X7507" s="13"/>
      <c r="Y7507" s="13"/>
      <c r="Z7507" s="13"/>
      <c r="AA7507" s="13"/>
      <c r="AB7507" s="13"/>
      <c r="AC7507" s="13"/>
      <c r="AD7507" s="13"/>
      <c r="AE7507" s="13"/>
      <c r="AT7507" s="246" t="s">
        <v>252</v>
      </c>
      <c r="AU7507" s="246" t="s">
        <v>93</v>
      </c>
      <c r="AV7507" s="13" t="s">
        <v>23</v>
      </c>
      <c r="AW7507" s="13" t="s">
        <v>46</v>
      </c>
      <c r="AX7507" s="13" t="s">
        <v>85</v>
      </c>
      <c r="AY7507" s="246" t="s">
        <v>241</v>
      </c>
    </row>
    <row r="7508" s="14" customFormat="1">
      <c r="A7508" s="14"/>
      <c r="B7508" s="247"/>
      <c r="C7508" s="248"/>
      <c r="D7508" s="238" t="s">
        <v>252</v>
      </c>
      <c r="E7508" s="249" t="s">
        <v>39</v>
      </c>
      <c r="F7508" s="250" t="s">
        <v>6948</v>
      </c>
      <c r="G7508" s="248"/>
      <c r="H7508" s="251">
        <v>62.863</v>
      </c>
      <c r="I7508" s="252"/>
      <c r="J7508" s="248"/>
      <c r="K7508" s="248"/>
      <c r="L7508" s="253"/>
      <c r="M7508" s="254"/>
      <c r="N7508" s="255"/>
      <c r="O7508" s="255"/>
      <c r="P7508" s="255"/>
      <c r="Q7508" s="255"/>
      <c r="R7508" s="255"/>
      <c r="S7508" s="255"/>
      <c r="T7508" s="256"/>
      <c r="U7508" s="14"/>
      <c r="V7508" s="14"/>
      <c r="W7508" s="14"/>
      <c r="X7508" s="14"/>
      <c r="Y7508" s="14"/>
      <c r="Z7508" s="14"/>
      <c r="AA7508" s="14"/>
      <c r="AB7508" s="14"/>
      <c r="AC7508" s="14"/>
      <c r="AD7508" s="14"/>
      <c r="AE7508" s="14"/>
      <c r="AT7508" s="257" t="s">
        <v>252</v>
      </c>
      <c r="AU7508" s="257" t="s">
        <v>93</v>
      </c>
      <c r="AV7508" s="14" t="s">
        <v>93</v>
      </c>
      <c r="AW7508" s="14" t="s">
        <v>46</v>
      </c>
      <c r="AX7508" s="14" t="s">
        <v>85</v>
      </c>
      <c r="AY7508" s="257" t="s">
        <v>241</v>
      </c>
    </row>
    <row r="7509" s="13" customFormat="1">
      <c r="A7509" s="13"/>
      <c r="B7509" s="236"/>
      <c r="C7509" s="237"/>
      <c r="D7509" s="238" t="s">
        <v>252</v>
      </c>
      <c r="E7509" s="239" t="s">
        <v>39</v>
      </c>
      <c r="F7509" s="240" t="s">
        <v>6620</v>
      </c>
      <c r="G7509" s="237"/>
      <c r="H7509" s="239" t="s">
        <v>39</v>
      </c>
      <c r="I7509" s="241"/>
      <c r="J7509" s="237"/>
      <c r="K7509" s="237"/>
      <c r="L7509" s="242"/>
      <c r="M7509" s="243"/>
      <c r="N7509" s="244"/>
      <c r="O7509" s="244"/>
      <c r="P7509" s="244"/>
      <c r="Q7509" s="244"/>
      <c r="R7509" s="244"/>
      <c r="S7509" s="244"/>
      <c r="T7509" s="245"/>
      <c r="U7509" s="13"/>
      <c r="V7509" s="13"/>
      <c r="W7509" s="13"/>
      <c r="X7509" s="13"/>
      <c r="Y7509" s="13"/>
      <c r="Z7509" s="13"/>
      <c r="AA7509" s="13"/>
      <c r="AB7509" s="13"/>
      <c r="AC7509" s="13"/>
      <c r="AD7509" s="13"/>
      <c r="AE7509" s="13"/>
      <c r="AT7509" s="246" t="s">
        <v>252</v>
      </c>
      <c r="AU7509" s="246" t="s">
        <v>93</v>
      </c>
      <c r="AV7509" s="13" t="s">
        <v>23</v>
      </c>
      <c r="AW7509" s="13" t="s">
        <v>46</v>
      </c>
      <c r="AX7509" s="13" t="s">
        <v>85</v>
      </c>
      <c r="AY7509" s="246" t="s">
        <v>241</v>
      </c>
    </row>
    <row r="7510" s="14" customFormat="1">
      <c r="A7510" s="14"/>
      <c r="B7510" s="247"/>
      <c r="C7510" s="248"/>
      <c r="D7510" s="238" t="s">
        <v>252</v>
      </c>
      <c r="E7510" s="249" t="s">
        <v>39</v>
      </c>
      <c r="F7510" s="250" t="s">
        <v>6621</v>
      </c>
      <c r="G7510" s="248"/>
      <c r="H7510" s="251">
        <v>1016.49</v>
      </c>
      <c r="I7510" s="252"/>
      <c r="J7510" s="248"/>
      <c r="K7510" s="248"/>
      <c r="L7510" s="253"/>
      <c r="M7510" s="254"/>
      <c r="N7510" s="255"/>
      <c r="O7510" s="255"/>
      <c r="P7510" s="255"/>
      <c r="Q7510" s="255"/>
      <c r="R7510" s="255"/>
      <c r="S7510" s="255"/>
      <c r="T7510" s="256"/>
      <c r="U7510" s="14"/>
      <c r="V7510" s="14"/>
      <c r="W7510" s="14"/>
      <c r="X7510" s="14"/>
      <c r="Y7510" s="14"/>
      <c r="Z7510" s="14"/>
      <c r="AA7510" s="14"/>
      <c r="AB7510" s="14"/>
      <c r="AC7510" s="14"/>
      <c r="AD7510" s="14"/>
      <c r="AE7510" s="14"/>
      <c r="AT7510" s="257" t="s">
        <v>252</v>
      </c>
      <c r="AU7510" s="257" t="s">
        <v>93</v>
      </c>
      <c r="AV7510" s="14" t="s">
        <v>93</v>
      </c>
      <c r="AW7510" s="14" t="s">
        <v>46</v>
      </c>
      <c r="AX7510" s="14" t="s">
        <v>85</v>
      </c>
      <c r="AY7510" s="257" t="s">
        <v>241</v>
      </c>
    </row>
    <row r="7511" s="15" customFormat="1">
      <c r="A7511" s="15"/>
      <c r="B7511" s="258"/>
      <c r="C7511" s="259"/>
      <c r="D7511" s="238" t="s">
        <v>252</v>
      </c>
      <c r="E7511" s="260" t="s">
        <v>39</v>
      </c>
      <c r="F7511" s="261" t="s">
        <v>274</v>
      </c>
      <c r="G7511" s="259"/>
      <c r="H7511" s="262">
        <v>1114.7429999999999</v>
      </c>
      <c r="I7511" s="263"/>
      <c r="J7511" s="259"/>
      <c r="K7511" s="259"/>
      <c r="L7511" s="264"/>
      <c r="M7511" s="265"/>
      <c r="N7511" s="266"/>
      <c r="O7511" s="266"/>
      <c r="P7511" s="266"/>
      <c r="Q7511" s="266"/>
      <c r="R7511" s="266"/>
      <c r="S7511" s="266"/>
      <c r="T7511" s="267"/>
      <c r="U7511" s="15"/>
      <c r="V7511" s="15"/>
      <c r="W7511" s="15"/>
      <c r="X7511" s="15"/>
      <c r="Y7511" s="15"/>
      <c r="Z7511" s="15"/>
      <c r="AA7511" s="15"/>
      <c r="AB7511" s="15"/>
      <c r="AC7511" s="15"/>
      <c r="AD7511" s="15"/>
      <c r="AE7511" s="15"/>
      <c r="AT7511" s="268" t="s">
        <v>252</v>
      </c>
      <c r="AU7511" s="268" t="s">
        <v>93</v>
      </c>
      <c r="AV7511" s="15" t="s">
        <v>248</v>
      </c>
      <c r="AW7511" s="15" t="s">
        <v>46</v>
      </c>
      <c r="AX7511" s="15" t="s">
        <v>23</v>
      </c>
      <c r="AY7511" s="268" t="s">
        <v>241</v>
      </c>
    </row>
    <row r="7512" s="2" customFormat="1" ht="24.15" customHeight="1">
      <c r="A7512" s="42"/>
      <c r="B7512" s="43"/>
      <c r="C7512" s="218" t="s">
        <v>6949</v>
      </c>
      <c r="D7512" s="218" t="s">
        <v>243</v>
      </c>
      <c r="E7512" s="219" t="s">
        <v>6950</v>
      </c>
      <c r="F7512" s="220" t="s">
        <v>6951</v>
      </c>
      <c r="G7512" s="221" t="s">
        <v>430</v>
      </c>
      <c r="H7512" s="222">
        <v>34.241</v>
      </c>
      <c r="I7512" s="223"/>
      <c r="J7512" s="224">
        <f>ROUND(I7512*H7512,2)</f>
        <v>0</v>
      </c>
      <c r="K7512" s="220" t="s">
        <v>247</v>
      </c>
      <c r="L7512" s="48"/>
      <c r="M7512" s="225" t="s">
        <v>39</v>
      </c>
      <c r="N7512" s="226" t="s">
        <v>56</v>
      </c>
      <c r="O7512" s="88"/>
      <c r="P7512" s="227">
        <f>O7512*H7512</f>
        <v>0</v>
      </c>
      <c r="Q7512" s="227">
        <v>0</v>
      </c>
      <c r="R7512" s="227">
        <f>Q7512*H7512</f>
        <v>0</v>
      </c>
      <c r="S7512" s="227">
        <v>0</v>
      </c>
      <c r="T7512" s="228">
        <f>S7512*H7512</f>
        <v>0</v>
      </c>
      <c r="U7512" s="42"/>
      <c r="V7512" s="42"/>
      <c r="W7512" s="42"/>
      <c r="X7512" s="42"/>
      <c r="Y7512" s="42"/>
      <c r="Z7512" s="42"/>
      <c r="AA7512" s="42"/>
      <c r="AB7512" s="42"/>
      <c r="AC7512" s="42"/>
      <c r="AD7512" s="42"/>
      <c r="AE7512" s="42"/>
      <c r="AR7512" s="229" t="s">
        <v>462</v>
      </c>
      <c r="AT7512" s="229" t="s">
        <v>243</v>
      </c>
      <c r="AU7512" s="229" t="s">
        <v>93</v>
      </c>
      <c r="AY7512" s="20" t="s">
        <v>241</v>
      </c>
      <c r="BE7512" s="230">
        <f>IF(N7512="základní",J7512,0)</f>
        <v>0</v>
      </c>
      <c r="BF7512" s="230">
        <f>IF(N7512="snížená",J7512,0)</f>
        <v>0</v>
      </c>
      <c r="BG7512" s="230">
        <f>IF(N7512="zákl. přenesená",J7512,0)</f>
        <v>0</v>
      </c>
      <c r="BH7512" s="230">
        <f>IF(N7512="sníž. přenesená",J7512,0)</f>
        <v>0</v>
      </c>
      <c r="BI7512" s="230">
        <f>IF(N7512="nulová",J7512,0)</f>
        <v>0</v>
      </c>
      <c r="BJ7512" s="20" t="s">
        <v>23</v>
      </c>
      <c r="BK7512" s="230">
        <f>ROUND(I7512*H7512,2)</f>
        <v>0</v>
      </c>
      <c r="BL7512" s="20" t="s">
        <v>462</v>
      </c>
      <c r="BM7512" s="229" t="s">
        <v>6952</v>
      </c>
    </row>
    <row r="7513" s="2" customFormat="1">
      <c r="A7513" s="42"/>
      <c r="B7513" s="43"/>
      <c r="C7513" s="44"/>
      <c r="D7513" s="231" t="s">
        <v>250</v>
      </c>
      <c r="E7513" s="44"/>
      <c r="F7513" s="232" t="s">
        <v>6953</v>
      </c>
      <c r="G7513" s="44"/>
      <c r="H7513" s="44"/>
      <c r="I7513" s="233"/>
      <c r="J7513" s="44"/>
      <c r="K7513" s="44"/>
      <c r="L7513" s="48"/>
      <c r="M7513" s="234"/>
      <c r="N7513" s="235"/>
      <c r="O7513" s="88"/>
      <c r="P7513" s="88"/>
      <c r="Q7513" s="88"/>
      <c r="R7513" s="88"/>
      <c r="S7513" s="88"/>
      <c r="T7513" s="89"/>
      <c r="U7513" s="42"/>
      <c r="V7513" s="42"/>
      <c r="W7513" s="42"/>
      <c r="X7513" s="42"/>
      <c r="Y7513" s="42"/>
      <c r="Z7513" s="42"/>
      <c r="AA7513" s="42"/>
      <c r="AB7513" s="42"/>
      <c r="AC7513" s="42"/>
      <c r="AD7513" s="42"/>
      <c r="AE7513" s="42"/>
      <c r="AT7513" s="20" t="s">
        <v>250</v>
      </c>
      <c r="AU7513" s="20" t="s">
        <v>93</v>
      </c>
    </row>
    <row r="7514" s="2" customFormat="1" ht="37.8" customHeight="1">
      <c r="A7514" s="42"/>
      <c r="B7514" s="43"/>
      <c r="C7514" s="218" t="s">
        <v>6954</v>
      </c>
      <c r="D7514" s="218" t="s">
        <v>243</v>
      </c>
      <c r="E7514" s="219" t="s">
        <v>6955</v>
      </c>
      <c r="F7514" s="220" t="s">
        <v>6956</v>
      </c>
      <c r="G7514" s="221" t="s">
        <v>430</v>
      </c>
      <c r="H7514" s="222">
        <v>34.241</v>
      </c>
      <c r="I7514" s="223"/>
      <c r="J7514" s="224">
        <f>ROUND(I7514*H7514,2)</f>
        <v>0</v>
      </c>
      <c r="K7514" s="220" t="s">
        <v>247</v>
      </c>
      <c r="L7514" s="48"/>
      <c r="M7514" s="225" t="s">
        <v>39</v>
      </c>
      <c r="N7514" s="226" t="s">
        <v>56</v>
      </c>
      <c r="O7514" s="88"/>
      <c r="P7514" s="227">
        <f>O7514*H7514</f>
        <v>0</v>
      </c>
      <c r="Q7514" s="227">
        <v>0</v>
      </c>
      <c r="R7514" s="227">
        <f>Q7514*H7514</f>
        <v>0</v>
      </c>
      <c r="S7514" s="227">
        <v>0</v>
      </c>
      <c r="T7514" s="228">
        <f>S7514*H7514</f>
        <v>0</v>
      </c>
      <c r="U7514" s="42"/>
      <c r="V7514" s="42"/>
      <c r="W7514" s="42"/>
      <c r="X7514" s="42"/>
      <c r="Y7514" s="42"/>
      <c r="Z7514" s="42"/>
      <c r="AA7514" s="42"/>
      <c r="AB7514" s="42"/>
      <c r="AC7514" s="42"/>
      <c r="AD7514" s="42"/>
      <c r="AE7514" s="42"/>
      <c r="AR7514" s="229" t="s">
        <v>462</v>
      </c>
      <c r="AT7514" s="229" t="s">
        <v>243</v>
      </c>
      <c r="AU7514" s="229" t="s">
        <v>93</v>
      </c>
      <c r="AY7514" s="20" t="s">
        <v>241</v>
      </c>
      <c r="BE7514" s="230">
        <f>IF(N7514="základní",J7514,0)</f>
        <v>0</v>
      </c>
      <c r="BF7514" s="230">
        <f>IF(N7514="snížená",J7514,0)</f>
        <v>0</v>
      </c>
      <c r="BG7514" s="230">
        <f>IF(N7514="zákl. přenesená",J7514,0)</f>
        <v>0</v>
      </c>
      <c r="BH7514" s="230">
        <f>IF(N7514="sníž. přenesená",J7514,0)</f>
        <v>0</v>
      </c>
      <c r="BI7514" s="230">
        <f>IF(N7514="nulová",J7514,0)</f>
        <v>0</v>
      </c>
      <c r="BJ7514" s="20" t="s">
        <v>23</v>
      </c>
      <c r="BK7514" s="230">
        <f>ROUND(I7514*H7514,2)</f>
        <v>0</v>
      </c>
      <c r="BL7514" s="20" t="s">
        <v>462</v>
      </c>
      <c r="BM7514" s="229" t="s">
        <v>6957</v>
      </c>
    </row>
    <row r="7515" s="2" customFormat="1">
      <c r="A7515" s="42"/>
      <c r="B7515" s="43"/>
      <c r="C7515" s="44"/>
      <c r="D7515" s="231" t="s">
        <v>250</v>
      </c>
      <c r="E7515" s="44"/>
      <c r="F7515" s="232" t="s">
        <v>6958</v>
      </c>
      <c r="G7515" s="44"/>
      <c r="H7515" s="44"/>
      <c r="I7515" s="233"/>
      <c r="J7515" s="44"/>
      <c r="K7515" s="44"/>
      <c r="L7515" s="48"/>
      <c r="M7515" s="234"/>
      <c r="N7515" s="235"/>
      <c r="O7515" s="88"/>
      <c r="P7515" s="88"/>
      <c r="Q7515" s="88"/>
      <c r="R7515" s="88"/>
      <c r="S7515" s="88"/>
      <c r="T7515" s="89"/>
      <c r="U7515" s="42"/>
      <c r="V7515" s="42"/>
      <c r="W7515" s="42"/>
      <c r="X7515" s="42"/>
      <c r="Y7515" s="42"/>
      <c r="Z7515" s="42"/>
      <c r="AA7515" s="42"/>
      <c r="AB7515" s="42"/>
      <c r="AC7515" s="42"/>
      <c r="AD7515" s="42"/>
      <c r="AE7515" s="42"/>
      <c r="AT7515" s="20" t="s">
        <v>250</v>
      </c>
      <c r="AU7515" s="20" t="s">
        <v>93</v>
      </c>
    </row>
    <row r="7516" s="12" customFormat="1" ht="22.8" customHeight="1">
      <c r="A7516" s="12"/>
      <c r="B7516" s="202"/>
      <c r="C7516" s="203"/>
      <c r="D7516" s="204" t="s">
        <v>84</v>
      </c>
      <c r="E7516" s="216" t="s">
        <v>6916</v>
      </c>
      <c r="F7516" s="216" t="s">
        <v>6959</v>
      </c>
      <c r="G7516" s="203"/>
      <c r="H7516" s="203"/>
      <c r="I7516" s="206"/>
      <c r="J7516" s="217">
        <f>BK7516</f>
        <v>0</v>
      </c>
      <c r="K7516" s="203"/>
      <c r="L7516" s="208"/>
      <c r="M7516" s="209"/>
      <c r="N7516" s="210"/>
      <c r="O7516" s="210"/>
      <c r="P7516" s="211">
        <f>SUM(P7517:P7553)</f>
        <v>0</v>
      </c>
      <c r="Q7516" s="210"/>
      <c r="R7516" s="211">
        <f>SUM(R7517:R7553)</f>
        <v>0.93668806000000004</v>
      </c>
      <c r="S7516" s="210"/>
      <c r="T7516" s="212">
        <f>SUM(T7517:T7553)</f>
        <v>0</v>
      </c>
      <c r="U7516" s="12"/>
      <c r="V7516" s="12"/>
      <c r="W7516" s="12"/>
      <c r="X7516" s="12"/>
      <c r="Y7516" s="12"/>
      <c r="Z7516" s="12"/>
      <c r="AA7516" s="12"/>
      <c r="AB7516" s="12"/>
      <c r="AC7516" s="12"/>
      <c r="AD7516" s="12"/>
      <c r="AE7516" s="12"/>
      <c r="AR7516" s="213" t="s">
        <v>93</v>
      </c>
      <c r="AT7516" s="214" t="s">
        <v>84</v>
      </c>
      <c r="AU7516" s="214" t="s">
        <v>23</v>
      </c>
      <c r="AY7516" s="213" t="s">
        <v>241</v>
      </c>
      <c r="BK7516" s="215">
        <f>SUM(BK7517:BK7553)</f>
        <v>0</v>
      </c>
    </row>
    <row r="7517" s="2" customFormat="1" ht="24.15" customHeight="1">
      <c r="A7517" s="42"/>
      <c r="B7517" s="43"/>
      <c r="C7517" s="218" t="s">
        <v>6960</v>
      </c>
      <c r="D7517" s="218" t="s">
        <v>243</v>
      </c>
      <c r="E7517" s="219" t="s">
        <v>6961</v>
      </c>
      <c r="F7517" s="220" t="s">
        <v>6962</v>
      </c>
      <c r="G7517" s="221" t="s">
        <v>515</v>
      </c>
      <c r="H7517" s="222">
        <v>8.4000000000000004</v>
      </c>
      <c r="I7517" s="223"/>
      <c r="J7517" s="224">
        <f>ROUND(I7517*H7517,2)</f>
        <v>0</v>
      </c>
      <c r="K7517" s="220" t="s">
        <v>247</v>
      </c>
      <c r="L7517" s="48"/>
      <c r="M7517" s="225" t="s">
        <v>39</v>
      </c>
      <c r="N7517" s="226" t="s">
        <v>56</v>
      </c>
      <c r="O7517" s="88"/>
      <c r="P7517" s="227">
        <f>O7517*H7517</f>
        <v>0</v>
      </c>
      <c r="Q7517" s="227">
        <v>0.0038</v>
      </c>
      <c r="R7517" s="227">
        <f>Q7517*H7517</f>
        <v>0.031920000000000004</v>
      </c>
      <c r="S7517" s="227">
        <v>0</v>
      </c>
      <c r="T7517" s="228">
        <f>S7517*H7517</f>
        <v>0</v>
      </c>
      <c r="U7517" s="42"/>
      <c r="V7517" s="42"/>
      <c r="W7517" s="42"/>
      <c r="X7517" s="42"/>
      <c r="Y7517" s="42"/>
      <c r="Z7517" s="42"/>
      <c r="AA7517" s="42"/>
      <c r="AB7517" s="42"/>
      <c r="AC7517" s="42"/>
      <c r="AD7517" s="42"/>
      <c r="AE7517" s="42"/>
      <c r="AR7517" s="229" t="s">
        <v>462</v>
      </c>
      <c r="AT7517" s="229" t="s">
        <v>243</v>
      </c>
      <c r="AU7517" s="229" t="s">
        <v>93</v>
      </c>
      <c r="AY7517" s="20" t="s">
        <v>241</v>
      </c>
      <c r="BE7517" s="230">
        <f>IF(N7517="základní",J7517,0)</f>
        <v>0</v>
      </c>
      <c r="BF7517" s="230">
        <f>IF(N7517="snížená",J7517,0)</f>
        <v>0</v>
      </c>
      <c r="BG7517" s="230">
        <f>IF(N7517="zákl. přenesená",J7517,0)</f>
        <v>0</v>
      </c>
      <c r="BH7517" s="230">
        <f>IF(N7517="sníž. přenesená",J7517,0)</f>
        <v>0</v>
      </c>
      <c r="BI7517" s="230">
        <f>IF(N7517="nulová",J7517,0)</f>
        <v>0</v>
      </c>
      <c r="BJ7517" s="20" t="s">
        <v>23</v>
      </c>
      <c r="BK7517" s="230">
        <f>ROUND(I7517*H7517,2)</f>
        <v>0</v>
      </c>
      <c r="BL7517" s="20" t="s">
        <v>462</v>
      </c>
      <c r="BM7517" s="229" t="s">
        <v>6963</v>
      </c>
    </row>
    <row r="7518" s="2" customFormat="1">
      <c r="A7518" s="42"/>
      <c r="B7518" s="43"/>
      <c r="C7518" s="44"/>
      <c r="D7518" s="231" t="s">
        <v>250</v>
      </c>
      <c r="E7518" s="44"/>
      <c r="F7518" s="232" t="s">
        <v>6964</v>
      </c>
      <c r="G7518" s="44"/>
      <c r="H7518" s="44"/>
      <c r="I7518" s="233"/>
      <c r="J7518" s="44"/>
      <c r="K7518" s="44"/>
      <c r="L7518" s="48"/>
      <c r="M7518" s="234"/>
      <c r="N7518" s="235"/>
      <c r="O7518" s="88"/>
      <c r="P7518" s="88"/>
      <c r="Q7518" s="88"/>
      <c r="R7518" s="88"/>
      <c r="S7518" s="88"/>
      <c r="T7518" s="89"/>
      <c r="U7518" s="42"/>
      <c r="V7518" s="42"/>
      <c r="W7518" s="42"/>
      <c r="X7518" s="42"/>
      <c r="Y7518" s="42"/>
      <c r="Z7518" s="42"/>
      <c r="AA7518" s="42"/>
      <c r="AB7518" s="42"/>
      <c r="AC7518" s="42"/>
      <c r="AD7518" s="42"/>
      <c r="AE7518" s="42"/>
      <c r="AT7518" s="20" t="s">
        <v>250</v>
      </c>
      <c r="AU7518" s="20" t="s">
        <v>93</v>
      </c>
    </row>
    <row r="7519" s="13" customFormat="1">
      <c r="A7519" s="13"/>
      <c r="B7519" s="236"/>
      <c r="C7519" s="237"/>
      <c r="D7519" s="238" t="s">
        <v>252</v>
      </c>
      <c r="E7519" s="239" t="s">
        <v>39</v>
      </c>
      <c r="F7519" s="240" t="s">
        <v>6965</v>
      </c>
      <c r="G7519" s="237"/>
      <c r="H7519" s="239" t="s">
        <v>39</v>
      </c>
      <c r="I7519" s="241"/>
      <c r="J7519" s="237"/>
      <c r="K7519" s="237"/>
      <c r="L7519" s="242"/>
      <c r="M7519" s="243"/>
      <c r="N7519" s="244"/>
      <c r="O7519" s="244"/>
      <c r="P7519" s="244"/>
      <c r="Q7519" s="244"/>
      <c r="R7519" s="244"/>
      <c r="S7519" s="244"/>
      <c r="T7519" s="245"/>
      <c r="U7519" s="13"/>
      <c r="V7519" s="13"/>
      <c r="W7519" s="13"/>
      <c r="X7519" s="13"/>
      <c r="Y7519" s="13"/>
      <c r="Z7519" s="13"/>
      <c r="AA7519" s="13"/>
      <c r="AB7519" s="13"/>
      <c r="AC7519" s="13"/>
      <c r="AD7519" s="13"/>
      <c r="AE7519" s="13"/>
      <c r="AT7519" s="246" t="s">
        <v>252</v>
      </c>
      <c r="AU7519" s="246" t="s">
        <v>93</v>
      </c>
      <c r="AV7519" s="13" t="s">
        <v>23</v>
      </c>
      <c r="AW7519" s="13" t="s">
        <v>46</v>
      </c>
      <c r="AX7519" s="13" t="s">
        <v>85</v>
      </c>
      <c r="AY7519" s="246" t="s">
        <v>241</v>
      </c>
    </row>
    <row r="7520" s="13" customFormat="1">
      <c r="A7520" s="13"/>
      <c r="B7520" s="236"/>
      <c r="C7520" s="237"/>
      <c r="D7520" s="238" t="s">
        <v>252</v>
      </c>
      <c r="E7520" s="239" t="s">
        <v>39</v>
      </c>
      <c r="F7520" s="240" t="s">
        <v>1033</v>
      </c>
      <c r="G7520" s="237"/>
      <c r="H7520" s="239" t="s">
        <v>39</v>
      </c>
      <c r="I7520" s="241"/>
      <c r="J7520" s="237"/>
      <c r="K7520" s="237"/>
      <c r="L7520" s="242"/>
      <c r="M7520" s="243"/>
      <c r="N7520" s="244"/>
      <c r="O7520" s="244"/>
      <c r="P7520" s="244"/>
      <c r="Q7520" s="244"/>
      <c r="R7520" s="244"/>
      <c r="S7520" s="244"/>
      <c r="T7520" s="245"/>
      <c r="U7520" s="13"/>
      <c r="V7520" s="13"/>
      <c r="W7520" s="13"/>
      <c r="X7520" s="13"/>
      <c r="Y7520" s="13"/>
      <c r="Z7520" s="13"/>
      <c r="AA7520" s="13"/>
      <c r="AB7520" s="13"/>
      <c r="AC7520" s="13"/>
      <c r="AD7520" s="13"/>
      <c r="AE7520" s="13"/>
      <c r="AT7520" s="246" t="s">
        <v>252</v>
      </c>
      <c r="AU7520" s="246" t="s">
        <v>93</v>
      </c>
      <c r="AV7520" s="13" t="s">
        <v>23</v>
      </c>
      <c r="AW7520" s="13" t="s">
        <v>46</v>
      </c>
      <c r="AX7520" s="13" t="s">
        <v>85</v>
      </c>
      <c r="AY7520" s="246" t="s">
        <v>241</v>
      </c>
    </row>
    <row r="7521" s="14" customFormat="1">
      <c r="A7521" s="14"/>
      <c r="B7521" s="247"/>
      <c r="C7521" s="248"/>
      <c r="D7521" s="238" t="s">
        <v>252</v>
      </c>
      <c r="E7521" s="249" t="s">
        <v>39</v>
      </c>
      <c r="F7521" s="250" t="s">
        <v>6966</v>
      </c>
      <c r="G7521" s="248"/>
      <c r="H7521" s="251">
        <v>8.4000000000000004</v>
      </c>
      <c r="I7521" s="252"/>
      <c r="J7521" s="248"/>
      <c r="K7521" s="248"/>
      <c r="L7521" s="253"/>
      <c r="M7521" s="254"/>
      <c r="N7521" s="255"/>
      <c r="O7521" s="255"/>
      <c r="P7521" s="255"/>
      <c r="Q7521" s="255"/>
      <c r="R7521" s="255"/>
      <c r="S7521" s="255"/>
      <c r="T7521" s="256"/>
      <c r="U7521" s="14"/>
      <c r="V7521" s="14"/>
      <c r="W7521" s="14"/>
      <c r="X7521" s="14"/>
      <c r="Y7521" s="14"/>
      <c r="Z7521" s="14"/>
      <c r="AA7521" s="14"/>
      <c r="AB7521" s="14"/>
      <c r="AC7521" s="14"/>
      <c r="AD7521" s="14"/>
      <c r="AE7521" s="14"/>
      <c r="AT7521" s="257" t="s">
        <v>252</v>
      </c>
      <c r="AU7521" s="257" t="s">
        <v>93</v>
      </c>
      <c r="AV7521" s="14" t="s">
        <v>93</v>
      </c>
      <c r="AW7521" s="14" t="s">
        <v>46</v>
      </c>
      <c r="AX7521" s="14" t="s">
        <v>23</v>
      </c>
      <c r="AY7521" s="257" t="s">
        <v>241</v>
      </c>
    </row>
    <row r="7522" s="2" customFormat="1" ht="16.5" customHeight="1">
      <c r="A7522" s="42"/>
      <c r="B7522" s="43"/>
      <c r="C7522" s="280" t="s">
        <v>6967</v>
      </c>
      <c r="D7522" s="280" t="s">
        <v>463</v>
      </c>
      <c r="E7522" s="281" t="s">
        <v>6968</v>
      </c>
      <c r="F7522" s="282" t="s">
        <v>6969</v>
      </c>
      <c r="G7522" s="283" t="s">
        <v>515</v>
      </c>
      <c r="H7522" s="284">
        <v>8.7360000000000007</v>
      </c>
      <c r="I7522" s="285"/>
      <c r="J7522" s="286">
        <f>ROUND(I7522*H7522,2)</f>
        <v>0</v>
      </c>
      <c r="K7522" s="282" t="s">
        <v>247</v>
      </c>
      <c r="L7522" s="287"/>
      <c r="M7522" s="288" t="s">
        <v>39</v>
      </c>
      <c r="N7522" s="289" t="s">
        <v>56</v>
      </c>
      <c r="O7522" s="88"/>
      <c r="P7522" s="227">
        <f>O7522*H7522</f>
        <v>0</v>
      </c>
      <c r="Q7522" s="227">
        <v>0.029000000000000001</v>
      </c>
      <c r="R7522" s="227">
        <f>Q7522*H7522</f>
        <v>0.25334400000000001</v>
      </c>
      <c r="S7522" s="227">
        <v>0</v>
      </c>
      <c r="T7522" s="228">
        <f>S7522*H7522</f>
        <v>0</v>
      </c>
      <c r="U7522" s="42"/>
      <c r="V7522" s="42"/>
      <c r="W7522" s="42"/>
      <c r="X7522" s="42"/>
      <c r="Y7522" s="42"/>
      <c r="Z7522" s="42"/>
      <c r="AA7522" s="42"/>
      <c r="AB7522" s="42"/>
      <c r="AC7522" s="42"/>
      <c r="AD7522" s="42"/>
      <c r="AE7522" s="42"/>
      <c r="AR7522" s="229" t="s">
        <v>660</v>
      </c>
      <c r="AT7522" s="229" t="s">
        <v>463</v>
      </c>
      <c r="AU7522" s="229" t="s">
        <v>93</v>
      </c>
      <c r="AY7522" s="20" t="s">
        <v>241</v>
      </c>
      <c r="BE7522" s="230">
        <f>IF(N7522="základní",J7522,0)</f>
        <v>0</v>
      </c>
      <c r="BF7522" s="230">
        <f>IF(N7522="snížená",J7522,0)</f>
        <v>0</v>
      </c>
      <c r="BG7522" s="230">
        <f>IF(N7522="zákl. přenesená",J7522,0)</f>
        <v>0</v>
      </c>
      <c r="BH7522" s="230">
        <f>IF(N7522="sníž. přenesená",J7522,0)</f>
        <v>0</v>
      </c>
      <c r="BI7522" s="230">
        <f>IF(N7522="nulová",J7522,0)</f>
        <v>0</v>
      </c>
      <c r="BJ7522" s="20" t="s">
        <v>23</v>
      </c>
      <c r="BK7522" s="230">
        <f>ROUND(I7522*H7522,2)</f>
        <v>0</v>
      </c>
      <c r="BL7522" s="20" t="s">
        <v>462</v>
      </c>
      <c r="BM7522" s="229" t="s">
        <v>6970</v>
      </c>
    </row>
    <row r="7523" s="14" customFormat="1">
      <c r="A7523" s="14"/>
      <c r="B7523" s="247"/>
      <c r="C7523" s="248"/>
      <c r="D7523" s="238" t="s">
        <v>252</v>
      </c>
      <c r="E7523" s="248"/>
      <c r="F7523" s="250" t="s">
        <v>6971</v>
      </c>
      <c r="G7523" s="248"/>
      <c r="H7523" s="251">
        <v>8.7360000000000007</v>
      </c>
      <c r="I7523" s="252"/>
      <c r="J7523" s="248"/>
      <c r="K7523" s="248"/>
      <c r="L7523" s="253"/>
      <c r="M7523" s="254"/>
      <c r="N7523" s="255"/>
      <c r="O7523" s="255"/>
      <c r="P7523" s="255"/>
      <c r="Q7523" s="255"/>
      <c r="R7523" s="255"/>
      <c r="S7523" s="255"/>
      <c r="T7523" s="256"/>
      <c r="U7523" s="14"/>
      <c r="V7523" s="14"/>
      <c r="W7523" s="14"/>
      <c r="X7523" s="14"/>
      <c r="Y7523" s="14"/>
      <c r="Z7523" s="14"/>
      <c r="AA7523" s="14"/>
      <c r="AB7523" s="14"/>
      <c r="AC7523" s="14"/>
      <c r="AD7523" s="14"/>
      <c r="AE7523" s="14"/>
      <c r="AT7523" s="257" t="s">
        <v>252</v>
      </c>
      <c r="AU7523" s="257" t="s">
        <v>93</v>
      </c>
      <c r="AV7523" s="14" t="s">
        <v>93</v>
      </c>
      <c r="AW7523" s="14" t="s">
        <v>4</v>
      </c>
      <c r="AX7523" s="14" t="s">
        <v>23</v>
      </c>
      <c r="AY7523" s="257" t="s">
        <v>241</v>
      </c>
    </row>
    <row r="7524" s="2" customFormat="1" ht="24.15" customHeight="1">
      <c r="A7524" s="42"/>
      <c r="B7524" s="43"/>
      <c r="C7524" s="218" t="s">
        <v>6972</v>
      </c>
      <c r="D7524" s="218" t="s">
        <v>243</v>
      </c>
      <c r="E7524" s="219" t="s">
        <v>6973</v>
      </c>
      <c r="F7524" s="220" t="s">
        <v>6974</v>
      </c>
      <c r="G7524" s="221" t="s">
        <v>515</v>
      </c>
      <c r="H7524" s="222">
        <v>8.4000000000000004</v>
      </c>
      <c r="I7524" s="223"/>
      <c r="J7524" s="224">
        <f>ROUND(I7524*H7524,2)</f>
        <v>0</v>
      </c>
      <c r="K7524" s="220" t="s">
        <v>247</v>
      </c>
      <c r="L7524" s="48"/>
      <c r="M7524" s="225" t="s">
        <v>39</v>
      </c>
      <c r="N7524" s="226" t="s">
        <v>56</v>
      </c>
      <c r="O7524" s="88"/>
      <c r="P7524" s="227">
        <f>O7524*H7524</f>
        <v>0</v>
      </c>
      <c r="Q7524" s="227">
        <v>0.0023800000000000002</v>
      </c>
      <c r="R7524" s="227">
        <f>Q7524*H7524</f>
        <v>0.019992000000000003</v>
      </c>
      <c r="S7524" s="227">
        <v>0</v>
      </c>
      <c r="T7524" s="228">
        <f>S7524*H7524</f>
        <v>0</v>
      </c>
      <c r="U7524" s="42"/>
      <c r="V7524" s="42"/>
      <c r="W7524" s="42"/>
      <c r="X7524" s="42"/>
      <c r="Y7524" s="42"/>
      <c r="Z7524" s="42"/>
      <c r="AA7524" s="42"/>
      <c r="AB7524" s="42"/>
      <c r="AC7524" s="42"/>
      <c r="AD7524" s="42"/>
      <c r="AE7524" s="42"/>
      <c r="AR7524" s="229" t="s">
        <v>462</v>
      </c>
      <c r="AT7524" s="229" t="s">
        <v>243</v>
      </c>
      <c r="AU7524" s="229" t="s">
        <v>93</v>
      </c>
      <c r="AY7524" s="20" t="s">
        <v>241</v>
      </c>
      <c r="BE7524" s="230">
        <f>IF(N7524="základní",J7524,0)</f>
        <v>0</v>
      </c>
      <c r="BF7524" s="230">
        <f>IF(N7524="snížená",J7524,0)</f>
        <v>0</v>
      </c>
      <c r="BG7524" s="230">
        <f>IF(N7524="zákl. přenesená",J7524,0)</f>
        <v>0</v>
      </c>
      <c r="BH7524" s="230">
        <f>IF(N7524="sníž. přenesená",J7524,0)</f>
        <v>0</v>
      </c>
      <c r="BI7524" s="230">
        <f>IF(N7524="nulová",J7524,0)</f>
        <v>0</v>
      </c>
      <c r="BJ7524" s="20" t="s">
        <v>23</v>
      </c>
      <c r="BK7524" s="230">
        <f>ROUND(I7524*H7524,2)</f>
        <v>0</v>
      </c>
      <c r="BL7524" s="20" t="s">
        <v>462</v>
      </c>
      <c r="BM7524" s="229" t="s">
        <v>6975</v>
      </c>
    </row>
    <row r="7525" s="2" customFormat="1">
      <c r="A7525" s="42"/>
      <c r="B7525" s="43"/>
      <c r="C7525" s="44"/>
      <c r="D7525" s="231" t="s">
        <v>250</v>
      </c>
      <c r="E7525" s="44"/>
      <c r="F7525" s="232" t="s">
        <v>6976</v>
      </c>
      <c r="G7525" s="44"/>
      <c r="H7525" s="44"/>
      <c r="I7525" s="233"/>
      <c r="J7525" s="44"/>
      <c r="K7525" s="44"/>
      <c r="L7525" s="48"/>
      <c r="M7525" s="234"/>
      <c r="N7525" s="235"/>
      <c r="O7525" s="88"/>
      <c r="P7525" s="88"/>
      <c r="Q7525" s="88"/>
      <c r="R7525" s="88"/>
      <c r="S7525" s="88"/>
      <c r="T7525" s="89"/>
      <c r="U7525" s="42"/>
      <c r="V7525" s="42"/>
      <c r="W7525" s="42"/>
      <c r="X7525" s="42"/>
      <c r="Y7525" s="42"/>
      <c r="Z7525" s="42"/>
      <c r="AA7525" s="42"/>
      <c r="AB7525" s="42"/>
      <c r="AC7525" s="42"/>
      <c r="AD7525" s="42"/>
      <c r="AE7525" s="42"/>
      <c r="AT7525" s="20" t="s">
        <v>250</v>
      </c>
      <c r="AU7525" s="20" t="s">
        <v>93</v>
      </c>
    </row>
    <row r="7526" s="13" customFormat="1">
      <c r="A7526" s="13"/>
      <c r="B7526" s="236"/>
      <c r="C7526" s="237"/>
      <c r="D7526" s="238" t="s">
        <v>252</v>
      </c>
      <c r="E7526" s="239" t="s">
        <v>39</v>
      </c>
      <c r="F7526" s="240" t="s">
        <v>6965</v>
      </c>
      <c r="G7526" s="237"/>
      <c r="H7526" s="239" t="s">
        <v>39</v>
      </c>
      <c r="I7526" s="241"/>
      <c r="J7526" s="237"/>
      <c r="K7526" s="237"/>
      <c r="L7526" s="242"/>
      <c r="M7526" s="243"/>
      <c r="N7526" s="244"/>
      <c r="O7526" s="244"/>
      <c r="P7526" s="244"/>
      <c r="Q7526" s="244"/>
      <c r="R7526" s="244"/>
      <c r="S7526" s="244"/>
      <c r="T7526" s="245"/>
      <c r="U7526" s="13"/>
      <c r="V7526" s="13"/>
      <c r="W7526" s="13"/>
      <c r="X7526" s="13"/>
      <c r="Y7526" s="13"/>
      <c r="Z7526" s="13"/>
      <c r="AA7526" s="13"/>
      <c r="AB7526" s="13"/>
      <c r="AC7526" s="13"/>
      <c r="AD7526" s="13"/>
      <c r="AE7526" s="13"/>
      <c r="AT7526" s="246" t="s">
        <v>252</v>
      </c>
      <c r="AU7526" s="246" t="s">
        <v>93</v>
      </c>
      <c r="AV7526" s="13" t="s">
        <v>23</v>
      </c>
      <c r="AW7526" s="13" t="s">
        <v>46</v>
      </c>
      <c r="AX7526" s="13" t="s">
        <v>85</v>
      </c>
      <c r="AY7526" s="246" t="s">
        <v>241</v>
      </c>
    </row>
    <row r="7527" s="13" customFormat="1">
      <c r="A7527" s="13"/>
      <c r="B7527" s="236"/>
      <c r="C7527" s="237"/>
      <c r="D7527" s="238" t="s">
        <v>252</v>
      </c>
      <c r="E7527" s="239" t="s">
        <v>39</v>
      </c>
      <c r="F7527" s="240" t="s">
        <v>1033</v>
      </c>
      <c r="G7527" s="237"/>
      <c r="H7527" s="239" t="s">
        <v>39</v>
      </c>
      <c r="I7527" s="241"/>
      <c r="J7527" s="237"/>
      <c r="K7527" s="237"/>
      <c r="L7527" s="242"/>
      <c r="M7527" s="243"/>
      <c r="N7527" s="244"/>
      <c r="O7527" s="244"/>
      <c r="P7527" s="244"/>
      <c r="Q7527" s="244"/>
      <c r="R7527" s="244"/>
      <c r="S7527" s="244"/>
      <c r="T7527" s="245"/>
      <c r="U7527" s="13"/>
      <c r="V7527" s="13"/>
      <c r="W7527" s="13"/>
      <c r="X7527" s="13"/>
      <c r="Y7527" s="13"/>
      <c r="Z7527" s="13"/>
      <c r="AA7527" s="13"/>
      <c r="AB7527" s="13"/>
      <c r="AC7527" s="13"/>
      <c r="AD7527" s="13"/>
      <c r="AE7527" s="13"/>
      <c r="AT7527" s="246" t="s">
        <v>252</v>
      </c>
      <c r="AU7527" s="246" t="s">
        <v>93</v>
      </c>
      <c r="AV7527" s="13" t="s">
        <v>23</v>
      </c>
      <c r="AW7527" s="13" t="s">
        <v>46</v>
      </c>
      <c r="AX7527" s="13" t="s">
        <v>85</v>
      </c>
      <c r="AY7527" s="246" t="s">
        <v>241</v>
      </c>
    </row>
    <row r="7528" s="14" customFormat="1">
      <c r="A7528" s="14"/>
      <c r="B7528" s="247"/>
      <c r="C7528" s="248"/>
      <c r="D7528" s="238" t="s">
        <v>252</v>
      </c>
      <c r="E7528" s="249" t="s">
        <v>39</v>
      </c>
      <c r="F7528" s="250" t="s">
        <v>6966</v>
      </c>
      <c r="G7528" s="248"/>
      <c r="H7528" s="251">
        <v>8.4000000000000004</v>
      </c>
      <c r="I7528" s="252"/>
      <c r="J7528" s="248"/>
      <c r="K7528" s="248"/>
      <c r="L7528" s="253"/>
      <c r="M7528" s="254"/>
      <c r="N7528" s="255"/>
      <c r="O7528" s="255"/>
      <c r="P7528" s="255"/>
      <c r="Q7528" s="255"/>
      <c r="R7528" s="255"/>
      <c r="S7528" s="255"/>
      <c r="T7528" s="256"/>
      <c r="U7528" s="14"/>
      <c r="V7528" s="14"/>
      <c r="W7528" s="14"/>
      <c r="X7528" s="14"/>
      <c r="Y7528" s="14"/>
      <c r="Z7528" s="14"/>
      <c r="AA7528" s="14"/>
      <c r="AB7528" s="14"/>
      <c r="AC7528" s="14"/>
      <c r="AD7528" s="14"/>
      <c r="AE7528" s="14"/>
      <c r="AT7528" s="257" t="s">
        <v>252</v>
      </c>
      <c r="AU7528" s="257" t="s">
        <v>93</v>
      </c>
      <c r="AV7528" s="14" t="s">
        <v>93</v>
      </c>
      <c r="AW7528" s="14" t="s">
        <v>46</v>
      </c>
      <c r="AX7528" s="14" t="s">
        <v>23</v>
      </c>
      <c r="AY7528" s="257" t="s">
        <v>241</v>
      </c>
    </row>
    <row r="7529" s="2" customFormat="1" ht="16.5" customHeight="1">
      <c r="A7529" s="42"/>
      <c r="B7529" s="43"/>
      <c r="C7529" s="280" t="s">
        <v>6977</v>
      </c>
      <c r="D7529" s="280" t="s">
        <v>463</v>
      </c>
      <c r="E7529" s="281" t="s">
        <v>6978</v>
      </c>
      <c r="F7529" s="282" t="s">
        <v>6979</v>
      </c>
      <c r="G7529" s="283" t="s">
        <v>515</v>
      </c>
      <c r="H7529" s="284">
        <v>8.7360000000000007</v>
      </c>
      <c r="I7529" s="285"/>
      <c r="J7529" s="286">
        <f>ROUND(I7529*H7529,2)</f>
        <v>0</v>
      </c>
      <c r="K7529" s="282" t="s">
        <v>247</v>
      </c>
      <c r="L7529" s="287"/>
      <c r="M7529" s="288" t="s">
        <v>39</v>
      </c>
      <c r="N7529" s="289" t="s">
        <v>56</v>
      </c>
      <c r="O7529" s="88"/>
      <c r="P7529" s="227">
        <f>O7529*H7529</f>
        <v>0</v>
      </c>
      <c r="Q7529" s="227">
        <v>0.014</v>
      </c>
      <c r="R7529" s="227">
        <f>Q7529*H7529</f>
        <v>0.12230400000000001</v>
      </c>
      <c r="S7529" s="227">
        <v>0</v>
      </c>
      <c r="T7529" s="228">
        <f>S7529*H7529</f>
        <v>0</v>
      </c>
      <c r="U7529" s="42"/>
      <c r="V7529" s="42"/>
      <c r="W7529" s="42"/>
      <c r="X7529" s="42"/>
      <c r="Y7529" s="42"/>
      <c r="Z7529" s="42"/>
      <c r="AA7529" s="42"/>
      <c r="AB7529" s="42"/>
      <c r="AC7529" s="42"/>
      <c r="AD7529" s="42"/>
      <c r="AE7529" s="42"/>
      <c r="AR7529" s="229" t="s">
        <v>660</v>
      </c>
      <c r="AT7529" s="229" t="s">
        <v>463</v>
      </c>
      <c r="AU7529" s="229" t="s">
        <v>93</v>
      </c>
      <c r="AY7529" s="20" t="s">
        <v>241</v>
      </c>
      <c r="BE7529" s="230">
        <f>IF(N7529="základní",J7529,0)</f>
        <v>0</v>
      </c>
      <c r="BF7529" s="230">
        <f>IF(N7529="snížená",J7529,0)</f>
        <v>0</v>
      </c>
      <c r="BG7529" s="230">
        <f>IF(N7529="zákl. přenesená",J7529,0)</f>
        <v>0</v>
      </c>
      <c r="BH7529" s="230">
        <f>IF(N7529="sníž. přenesená",J7529,0)</f>
        <v>0</v>
      </c>
      <c r="BI7529" s="230">
        <f>IF(N7529="nulová",J7529,0)</f>
        <v>0</v>
      </c>
      <c r="BJ7529" s="20" t="s">
        <v>23</v>
      </c>
      <c r="BK7529" s="230">
        <f>ROUND(I7529*H7529,2)</f>
        <v>0</v>
      </c>
      <c r="BL7529" s="20" t="s">
        <v>462</v>
      </c>
      <c r="BM7529" s="229" t="s">
        <v>6980</v>
      </c>
    </row>
    <row r="7530" s="14" customFormat="1">
      <c r="A7530" s="14"/>
      <c r="B7530" s="247"/>
      <c r="C7530" s="248"/>
      <c r="D7530" s="238" t="s">
        <v>252</v>
      </c>
      <c r="E7530" s="248"/>
      <c r="F7530" s="250" t="s">
        <v>6971</v>
      </c>
      <c r="G7530" s="248"/>
      <c r="H7530" s="251">
        <v>8.7360000000000007</v>
      </c>
      <c r="I7530" s="252"/>
      <c r="J7530" s="248"/>
      <c r="K7530" s="248"/>
      <c r="L7530" s="253"/>
      <c r="M7530" s="254"/>
      <c r="N7530" s="255"/>
      <c r="O7530" s="255"/>
      <c r="P7530" s="255"/>
      <c r="Q7530" s="255"/>
      <c r="R7530" s="255"/>
      <c r="S7530" s="255"/>
      <c r="T7530" s="256"/>
      <c r="U7530" s="14"/>
      <c r="V7530" s="14"/>
      <c r="W7530" s="14"/>
      <c r="X7530" s="14"/>
      <c r="Y7530" s="14"/>
      <c r="Z7530" s="14"/>
      <c r="AA7530" s="14"/>
      <c r="AB7530" s="14"/>
      <c r="AC7530" s="14"/>
      <c r="AD7530" s="14"/>
      <c r="AE7530" s="14"/>
      <c r="AT7530" s="257" t="s">
        <v>252</v>
      </c>
      <c r="AU7530" s="257" t="s">
        <v>93</v>
      </c>
      <c r="AV7530" s="14" t="s">
        <v>93</v>
      </c>
      <c r="AW7530" s="14" t="s">
        <v>4</v>
      </c>
      <c r="AX7530" s="14" t="s">
        <v>23</v>
      </c>
      <c r="AY7530" s="257" t="s">
        <v>241</v>
      </c>
    </row>
    <row r="7531" s="2" customFormat="1" ht="24.15" customHeight="1">
      <c r="A7531" s="42"/>
      <c r="B7531" s="43"/>
      <c r="C7531" s="218" t="s">
        <v>6981</v>
      </c>
      <c r="D7531" s="218" t="s">
        <v>243</v>
      </c>
      <c r="E7531" s="219" t="s">
        <v>6982</v>
      </c>
      <c r="F7531" s="220" t="s">
        <v>6983</v>
      </c>
      <c r="G7531" s="221" t="s">
        <v>515</v>
      </c>
      <c r="H7531" s="222">
        <v>4.5999999999999996</v>
      </c>
      <c r="I7531" s="223"/>
      <c r="J7531" s="224">
        <f>ROUND(I7531*H7531,2)</f>
        <v>0</v>
      </c>
      <c r="K7531" s="220" t="s">
        <v>247</v>
      </c>
      <c r="L7531" s="48"/>
      <c r="M7531" s="225" t="s">
        <v>39</v>
      </c>
      <c r="N7531" s="226" t="s">
        <v>56</v>
      </c>
      <c r="O7531" s="88"/>
      <c r="P7531" s="227">
        <f>O7531*H7531</f>
        <v>0</v>
      </c>
      <c r="Q7531" s="227">
        <v>0.0019</v>
      </c>
      <c r="R7531" s="227">
        <f>Q7531*H7531</f>
        <v>0.0087399999999999995</v>
      </c>
      <c r="S7531" s="227">
        <v>0</v>
      </c>
      <c r="T7531" s="228">
        <f>S7531*H7531</f>
        <v>0</v>
      </c>
      <c r="U7531" s="42"/>
      <c r="V7531" s="42"/>
      <c r="W7531" s="42"/>
      <c r="X7531" s="42"/>
      <c r="Y7531" s="42"/>
      <c r="Z7531" s="42"/>
      <c r="AA7531" s="42"/>
      <c r="AB7531" s="42"/>
      <c r="AC7531" s="42"/>
      <c r="AD7531" s="42"/>
      <c r="AE7531" s="42"/>
      <c r="AR7531" s="229" t="s">
        <v>462</v>
      </c>
      <c r="AT7531" s="229" t="s">
        <v>243</v>
      </c>
      <c r="AU7531" s="229" t="s">
        <v>93</v>
      </c>
      <c r="AY7531" s="20" t="s">
        <v>241</v>
      </c>
      <c r="BE7531" s="230">
        <f>IF(N7531="základní",J7531,0)</f>
        <v>0</v>
      </c>
      <c r="BF7531" s="230">
        <f>IF(N7531="snížená",J7531,0)</f>
        <v>0</v>
      </c>
      <c r="BG7531" s="230">
        <f>IF(N7531="zákl. přenesená",J7531,0)</f>
        <v>0</v>
      </c>
      <c r="BH7531" s="230">
        <f>IF(N7531="sníž. přenesená",J7531,0)</f>
        <v>0</v>
      </c>
      <c r="BI7531" s="230">
        <f>IF(N7531="nulová",J7531,0)</f>
        <v>0</v>
      </c>
      <c r="BJ7531" s="20" t="s">
        <v>23</v>
      </c>
      <c r="BK7531" s="230">
        <f>ROUND(I7531*H7531,2)</f>
        <v>0</v>
      </c>
      <c r="BL7531" s="20" t="s">
        <v>462</v>
      </c>
      <c r="BM7531" s="229" t="s">
        <v>6984</v>
      </c>
    </row>
    <row r="7532" s="2" customFormat="1">
      <c r="A7532" s="42"/>
      <c r="B7532" s="43"/>
      <c r="C7532" s="44"/>
      <c r="D7532" s="231" t="s">
        <v>250</v>
      </c>
      <c r="E7532" s="44"/>
      <c r="F7532" s="232" t="s">
        <v>6985</v>
      </c>
      <c r="G7532" s="44"/>
      <c r="H7532" s="44"/>
      <c r="I7532" s="233"/>
      <c r="J7532" s="44"/>
      <c r="K7532" s="44"/>
      <c r="L7532" s="48"/>
      <c r="M7532" s="234"/>
      <c r="N7532" s="235"/>
      <c r="O7532" s="88"/>
      <c r="P7532" s="88"/>
      <c r="Q7532" s="88"/>
      <c r="R7532" s="88"/>
      <c r="S7532" s="88"/>
      <c r="T7532" s="89"/>
      <c r="U7532" s="42"/>
      <c r="V7532" s="42"/>
      <c r="W7532" s="42"/>
      <c r="X7532" s="42"/>
      <c r="Y7532" s="42"/>
      <c r="Z7532" s="42"/>
      <c r="AA7532" s="42"/>
      <c r="AB7532" s="42"/>
      <c r="AC7532" s="42"/>
      <c r="AD7532" s="42"/>
      <c r="AE7532" s="42"/>
      <c r="AT7532" s="20" t="s">
        <v>250</v>
      </c>
      <c r="AU7532" s="20" t="s">
        <v>93</v>
      </c>
    </row>
    <row r="7533" s="13" customFormat="1">
      <c r="A7533" s="13"/>
      <c r="B7533" s="236"/>
      <c r="C7533" s="237"/>
      <c r="D7533" s="238" t="s">
        <v>252</v>
      </c>
      <c r="E7533" s="239" t="s">
        <v>39</v>
      </c>
      <c r="F7533" s="240" t="s">
        <v>6965</v>
      </c>
      <c r="G7533" s="237"/>
      <c r="H7533" s="239" t="s">
        <v>39</v>
      </c>
      <c r="I7533" s="241"/>
      <c r="J7533" s="237"/>
      <c r="K7533" s="237"/>
      <c r="L7533" s="242"/>
      <c r="M7533" s="243"/>
      <c r="N7533" s="244"/>
      <c r="O7533" s="244"/>
      <c r="P7533" s="244"/>
      <c r="Q7533" s="244"/>
      <c r="R7533" s="244"/>
      <c r="S7533" s="244"/>
      <c r="T7533" s="245"/>
      <c r="U7533" s="13"/>
      <c r="V7533" s="13"/>
      <c r="W7533" s="13"/>
      <c r="X7533" s="13"/>
      <c r="Y7533" s="13"/>
      <c r="Z7533" s="13"/>
      <c r="AA7533" s="13"/>
      <c r="AB7533" s="13"/>
      <c r="AC7533" s="13"/>
      <c r="AD7533" s="13"/>
      <c r="AE7533" s="13"/>
      <c r="AT7533" s="246" t="s">
        <v>252</v>
      </c>
      <c r="AU7533" s="246" t="s">
        <v>93</v>
      </c>
      <c r="AV7533" s="13" t="s">
        <v>23</v>
      </c>
      <c r="AW7533" s="13" t="s">
        <v>46</v>
      </c>
      <c r="AX7533" s="13" t="s">
        <v>85</v>
      </c>
      <c r="AY7533" s="246" t="s">
        <v>241</v>
      </c>
    </row>
    <row r="7534" s="13" customFormat="1">
      <c r="A7534" s="13"/>
      <c r="B7534" s="236"/>
      <c r="C7534" s="237"/>
      <c r="D7534" s="238" t="s">
        <v>252</v>
      </c>
      <c r="E7534" s="239" t="s">
        <v>39</v>
      </c>
      <c r="F7534" s="240" t="s">
        <v>1033</v>
      </c>
      <c r="G7534" s="237"/>
      <c r="H7534" s="239" t="s">
        <v>39</v>
      </c>
      <c r="I7534" s="241"/>
      <c r="J7534" s="237"/>
      <c r="K7534" s="237"/>
      <c r="L7534" s="242"/>
      <c r="M7534" s="243"/>
      <c r="N7534" s="244"/>
      <c r="O7534" s="244"/>
      <c r="P7534" s="244"/>
      <c r="Q7534" s="244"/>
      <c r="R7534" s="244"/>
      <c r="S7534" s="244"/>
      <c r="T7534" s="245"/>
      <c r="U7534" s="13"/>
      <c r="V7534" s="13"/>
      <c r="W7534" s="13"/>
      <c r="X7534" s="13"/>
      <c r="Y7534" s="13"/>
      <c r="Z7534" s="13"/>
      <c r="AA7534" s="13"/>
      <c r="AB7534" s="13"/>
      <c r="AC7534" s="13"/>
      <c r="AD7534" s="13"/>
      <c r="AE7534" s="13"/>
      <c r="AT7534" s="246" t="s">
        <v>252</v>
      </c>
      <c r="AU7534" s="246" t="s">
        <v>93</v>
      </c>
      <c r="AV7534" s="13" t="s">
        <v>23</v>
      </c>
      <c r="AW7534" s="13" t="s">
        <v>46</v>
      </c>
      <c r="AX7534" s="13" t="s">
        <v>85</v>
      </c>
      <c r="AY7534" s="246" t="s">
        <v>241</v>
      </c>
    </row>
    <row r="7535" s="13" customFormat="1">
      <c r="A7535" s="13"/>
      <c r="B7535" s="236"/>
      <c r="C7535" s="237"/>
      <c r="D7535" s="238" t="s">
        <v>252</v>
      </c>
      <c r="E7535" s="239" t="s">
        <v>39</v>
      </c>
      <c r="F7535" s="240" t="s">
        <v>6986</v>
      </c>
      <c r="G7535" s="237"/>
      <c r="H7535" s="239" t="s">
        <v>39</v>
      </c>
      <c r="I7535" s="241"/>
      <c r="J7535" s="237"/>
      <c r="K7535" s="237"/>
      <c r="L7535" s="242"/>
      <c r="M7535" s="243"/>
      <c r="N7535" s="244"/>
      <c r="O7535" s="244"/>
      <c r="P7535" s="244"/>
      <c r="Q7535" s="244"/>
      <c r="R7535" s="244"/>
      <c r="S7535" s="244"/>
      <c r="T7535" s="245"/>
      <c r="U7535" s="13"/>
      <c r="V7535" s="13"/>
      <c r="W7535" s="13"/>
      <c r="X7535" s="13"/>
      <c r="Y7535" s="13"/>
      <c r="Z7535" s="13"/>
      <c r="AA7535" s="13"/>
      <c r="AB7535" s="13"/>
      <c r="AC7535" s="13"/>
      <c r="AD7535" s="13"/>
      <c r="AE7535" s="13"/>
      <c r="AT7535" s="246" t="s">
        <v>252</v>
      </c>
      <c r="AU7535" s="246" t="s">
        <v>93</v>
      </c>
      <c r="AV7535" s="13" t="s">
        <v>23</v>
      </c>
      <c r="AW7535" s="13" t="s">
        <v>46</v>
      </c>
      <c r="AX7535" s="13" t="s">
        <v>85</v>
      </c>
      <c r="AY7535" s="246" t="s">
        <v>241</v>
      </c>
    </row>
    <row r="7536" s="14" customFormat="1">
      <c r="A7536" s="14"/>
      <c r="B7536" s="247"/>
      <c r="C7536" s="248"/>
      <c r="D7536" s="238" t="s">
        <v>252</v>
      </c>
      <c r="E7536" s="249" t="s">
        <v>39</v>
      </c>
      <c r="F7536" s="250" t="s">
        <v>6987</v>
      </c>
      <c r="G7536" s="248"/>
      <c r="H7536" s="251">
        <v>4.5999999999999996</v>
      </c>
      <c r="I7536" s="252"/>
      <c r="J7536" s="248"/>
      <c r="K7536" s="248"/>
      <c r="L7536" s="253"/>
      <c r="M7536" s="254"/>
      <c r="N7536" s="255"/>
      <c r="O7536" s="255"/>
      <c r="P7536" s="255"/>
      <c r="Q7536" s="255"/>
      <c r="R7536" s="255"/>
      <c r="S7536" s="255"/>
      <c r="T7536" s="256"/>
      <c r="U7536" s="14"/>
      <c r="V7536" s="14"/>
      <c r="W7536" s="14"/>
      <c r="X7536" s="14"/>
      <c r="Y7536" s="14"/>
      <c r="Z7536" s="14"/>
      <c r="AA7536" s="14"/>
      <c r="AB7536" s="14"/>
      <c r="AC7536" s="14"/>
      <c r="AD7536" s="14"/>
      <c r="AE7536" s="14"/>
      <c r="AT7536" s="257" t="s">
        <v>252</v>
      </c>
      <c r="AU7536" s="257" t="s">
        <v>93</v>
      </c>
      <c r="AV7536" s="14" t="s">
        <v>93</v>
      </c>
      <c r="AW7536" s="14" t="s">
        <v>46</v>
      </c>
      <c r="AX7536" s="14" t="s">
        <v>23</v>
      </c>
      <c r="AY7536" s="257" t="s">
        <v>241</v>
      </c>
    </row>
    <row r="7537" s="2" customFormat="1" ht="16.5" customHeight="1">
      <c r="A7537" s="42"/>
      <c r="B7537" s="43"/>
      <c r="C7537" s="280" t="s">
        <v>6988</v>
      </c>
      <c r="D7537" s="280" t="s">
        <v>463</v>
      </c>
      <c r="E7537" s="281" t="s">
        <v>6989</v>
      </c>
      <c r="F7537" s="282" t="s">
        <v>6990</v>
      </c>
      <c r="G7537" s="283" t="s">
        <v>515</v>
      </c>
      <c r="H7537" s="284">
        <v>4.7839999999999998</v>
      </c>
      <c r="I7537" s="285"/>
      <c r="J7537" s="286">
        <f>ROUND(I7537*H7537,2)</f>
        <v>0</v>
      </c>
      <c r="K7537" s="282" t="s">
        <v>247</v>
      </c>
      <c r="L7537" s="287"/>
      <c r="M7537" s="288" t="s">
        <v>39</v>
      </c>
      <c r="N7537" s="289" t="s">
        <v>56</v>
      </c>
      <c r="O7537" s="88"/>
      <c r="P7537" s="227">
        <f>O7537*H7537</f>
        <v>0</v>
      </c>
      <c r="Q7537" s="227">
        <v>0.0060000000000000001</v>
      </c>
      <c r="R7537" s="227">
        <f>Q7537*H7537</f>
        <v>0.028704</v>
      </c>
      <c r="S7537" s="227">
        <v>0</v>
      </c>
      <c r="T7537" s="228">
        <f>S7537*H7537</f>
        <v>0</v>
      </c>
      <c r="U7537" s="42"/>
      <c r="V7537" s="42"/>
      <c r="W7537" s="42"/>
      <c r="X7537" s="42"/>
      <c r="Y7537" s="42"/>
      <c r="Z7537" s="42"/>
      <c r="AA7537" s="42"/>
      <c r="AB7537" s="42"/>
      <c r="AC7537" s="42"/>
      <c r="AD7537" s="42"/>
      <c r="AE7537" s="42"/>
      <c r="AR7537" s="229" t="s">
        <v>660</v>
      </c>
      <c r="AT7537" s="229" t="s">
        <v>463</v>
      </c>
      <c r="AU7537" s="229" t="s">
        <v>93</v>
      </c>
      <c r="AY7537" s="20" t="s">
        <v>241</v>
      </c>
      <c r="BE7537" s="230">
        <f>IF(N7537="základní",J7537,0)</f>
        <v>0</v>
      </c>
      <c r="BF7537" s="230">
        <f>IF(N7537="snížená",J7537,0)</f>
        <v>0</v>
      </c>
      <c r="BG7537" s="230">
        <f>IF(N7537="zákl. přenesená",J7537,0)</f>
        <v>0</v>
      </c>
      <c r="BH7537" s="230">
        <f>IF(N7537="sníž. přenesená",J7537,0)</f>
        <v>0</v>
      </c>
      <c r="BI7537" s="230">
        <f>IF(N7537="nulová",J7537,0)</f>
        <v>0</v>
      </c>
      <c r="BJ7537" s="20" t="s">
        <v>23</v>
      </c>
      <c r="BK7537" s="230">
        <f>ROUND(I7537*H7537,2)</f>
        <v>0</v>
      </c>
      <c r="BL7537" s="20" t="s">
        <v>462</v>
      </c>
      <c r="BM7537" s="229" t="s">
        <v>6991</v>
      </c>
    </row>
    <row r="7538" s="14" customFormat="1">
      <c r="A7538" s="14"/>
      <c r="B7538" s="247"/>
      <c r="C7538" s="248"/>
      <c r="D7538" s="238" t="s">
        <v>252</v>
      </c>
      <c r="E7538" s="248"/>
      <c r="F7538" s="250" t="s">
        <v>6992</v>
      </c>
      <c r="G7538" s="248"/>
      <c r="H7538" s="251">
        <v>4.7839999999999998</v>
      </c>
      <c r="I7538" s="252"/>
      <c r="J7538" s="248"/>
      <c r="K7538" s="248"/>
      <c r="L7538" s="253"/>
      <c r="M7538" s="254"/>
      <c r="N7538" s="255"/>
      <c r="O7538" s="255"/>
      <c r="P7538" s="255"/>
      <c r="Q7538" s="255"/>
      <c r="R7538" s="255"/>
      <c r="S7538" s="255"/>
      <c r="T7538" s="256"/>
      <c r="U7538" s="14"/>
      <c r="V7538" s="14"/>
      <c r="W7538" s="14"/>
      <c r="X7538" s="14"/>
      <c r="Y7538" s="14"/>
      <c r="Z7538" s="14"/>
      <c r="AA7538" s="14"/>
      <c r="AB7538" s="14"/>
      <c r="AC7538" s="14"/>
      <c r="AD7538" s="14"/>
      <c r="AE7538" s="14"/>
      <c r="AT7538" s="257" t="s">
        <v>252</v>
      </c>
      <c r="AU7538" s="257" t="s">
        <v>93</v>
      </c>
      <c r="AV7538" s="14" t="s">
        <v>93</v>
      </c>
      <c r="AW7538" s="14" t="s">
        <v>4</v>
      </c>
      <c r="AX7538" s="14" t="s">
        <v>23</v>
      </c>
      <c r="AY7538" s="257" t="s">
        <v>241</v>
      </c>
    </row>
    <row r="7539" s="2" customFormat="1" ht="24.15" customHeight="1">
      <c r="A7539" s="42"/>
      <c r="B7539" s="43"/>
      <c r="C7539" s="218" t="s">
        <v>6993</v>
      </c>
      <c r="D7539" s="218" t="s">
        <v>243</v>
      </c>
      <c r="E7539" s="219" t="s">
        <v>6994</v>
      </c>
      <c r="F7539" s="220" t="s">
        <v>6995</v>
      </c>
      <c r="G7539" s="221" t="s">
        <v>145</v>
      </c>
      <c r="H7539" s="222">
        <v>5</v>
      </c>
      <c r="I7539" s="223"/>
      <c r="J7539" s="224">
        <f>ROUND(I7539*H7539,2)</f>
        <v>0</v>
      </c>
      <c r="K7539" s="220" t="s">
        <v>247</v>
      </c>
      <c r="L7539" s="48"/>
      <c r="M7539" s="225" t="s">
        <v>39</v>
      </c>
      <c r="N7539" s="226" t="s">
        <v>56</v>
      </c>
      <c r="O7539" s="88"/>
      <c r="P7539" s="227">
        <f>O7539*H7539</f>
        <v>0</v>
      </c>
      <c r="Q7539" s="227">
        <v>0.0094999999999999998</v>
      </c>
      <c r="R7539" s="227">
        <f>Q7539*H7539</f>
        <v>0.047500000000000001</v>
      </c>
      <c r="S7539" s="227">
        <v>0</v>
      </c>
      <c r="T7539" s="228">
        <f>S7539*H7539</f>
        <v>0</v>
      </c>
      <c r="U7539" s="42"/>
      <c r="V7539" s="42"/>
      <c r="W7539" s="42"/>
      <c r="X7539" s="42"/>
      <c r="Y7539" s="42"/>
      <c r="Z7539" s="42"/>
      <c r="AA7539" s="42"/>
      <c r="AB7539" s="42"/>
      <c r="AC7539" s="42"/>
      <c r="AD7539" s="42"/>
      <c r="AE7539" s="42"/>
      <c r="AR7539" s="229" t="s">
        <v>462</v>
      </c>
      <c r="AT7539" s="229" t="s">
        <v>243</v>
      </c>
      <c r="AU7539" s="229" t="s">
        <v>93</v>
      </c>
      <c r="AY7539" s="20" t="s">
        <v>241</v>
      </c>
      <c r="BE7539" s="230">
        <f>IF(N7539="základní",J7539,0)</f>
        <v>0</v>
      </c>
      <c r="BF7539" s="230">
        <f>IF(N7539="snížená",J7539,0)</f>
        <v>0</v>
      </c>
      <c r="BG7539" s="230">
        <f>IF(N7539="zákl. přenesená",J7539,0)</f>
        <v>0</v>
      </c>
      <c r="BH7539" s="230">
        <f>IF(N7539="sníž. přenesená",J7539,0)</f>
        <v>0</v>
      </c>
      <c r="BI7539" s="230">
        <f>IF(N7539="nulová",J7539,0)</f>
        <v>0</v>
      </c>
      <c r="BJ7539" s="20" t="s">
        <v>23</v>
      </c>
      <c r="BK7539" s="230">
        <f>ROUND(I7539*H7539,2)</f>
        <v>0</v>
      </c>
      <c r="BL7539" s="20" t="s">
        <v>462</v>
      </c>
      <c r="BM7539" s="229" t="s">
        <v>6996</v>
      </c>
    </row>
    <row r="7540" s="2" customFormat="1">
      <c r="A7540" s="42"/>
      <c r="B7540" s="43"/>
      <c r="C7540" s="44"/>
      <c r="D7540" s="231" t="s">
        <v>250</v>
      </c>
      <c r="E7540" s="44"/>
      <c r="F7540" s="232" t="s">
        <v>6997</v>
      </c>
      <c r="G7540" s="44"/>
      <c r="H7540" s="44"/>
      <c r="I7540" s="233"/>
      <c r="J7540" s="44"/>
      <c r="K7540" s="44"/>
      <c r="L7540" s="48"/>
      <c r="M7540" s="234"/>
      <c r="N7540" s="235"/>
      <c r="O7540" s="88"/>
      <c r="P7540" s="88"/>
      <c r="Q7540" s="88"/>
      <c r="R7540" s="88"/>
      <c r="S7540" s="88"/>
      <c r="T7540" s="89"/>
      <c r="U7540" s="42"/>
      <c r="V7540" s="42"/>
      <c r="W7540" s="42"/>
      <c r="X7540" s="42"/>
      <c r="Y7540" s="42"/>
      <c r="Z7540" s="42"/>
      <c r="AA7540" s="42"/>
      <c r="AB7540" s="42"/>
      <c r="AC7540" s="42"/>
      <c r="AD7540" s="42"/>
      <c r="AE7540" s="42"/>
      <c r="AT7540" s="20" t="s">
        <v>250</v>
      </c>
      <c r="AU7540" s="20" t="s">
        <v>93</v>
      </c>
    </row>
    <row r="7541" s="13" customFormat="1">
      <c r="A7541" s="13"/>
      <c r="B7541" s="236"/>
      <c r="C7541" s="237"/>
      <c r="D7541" s="238" t="s">
        <v>252</v>
      </c>
      <c r="E7541" s="239" t="s">
        <v>39</v>
      </c>
      <c r="F7541" s="240" t="s">
        <v>6965</v>
      </c>
      <c r="G7541" s="237"/>
      <c r="H7541" s="239" t="s">
        <v>39</v>
      </c>
      <c r="I7541" s="241"/>
      <c r="J7541" s="237"/>
      <c r="K7541" s="237"/>
      <c r="L7541" s="242"/>
      <c r="M7541" s="243"/>
      <c r="N7541" s="244"/>
      <c r="O7541" s="244"/>
      <c r="P7541" s="244"/>
      <c r="Q7541" s="244"/>
      <c r="R7541" s="244"/>
      <c r="S7541" s="244"/>
      <c r="T7541" s="245"/>
      <c r="U7541" s="13"/>
      <c r="V7541" s="13"/>
      <c r="W7541" s="13"/>
      <c r="X7541" s="13"/>
      <c r="Y7541" s="13"/>
      <c r="Z7541" s="13"/>
      <c r="AA7541" s="13"/>
      <c r="AB7541" s="13"/>
      <c r="AC7541" s="13"/>
      <c r="AD7541" s="13"/>
      <c r="AE7541" s="13"/>
      <c r="AT7541" s="246" t="s">
        <v>252</v>
      </c>
      <c r="AU7541" s="246" t="s">
        <v>93</v>
      </c>
      <c r="AV7541" s="13" t="s">
        <v>23</v>
      </c>
      <c r="AW7541" s="13" t="s">
        <v>46</v>
      </c>
      <c r="AX7541" s="13" t="s">
        <v>85</v>
      </c>
      <c r="AY7541" s="246" t="s">
        <v>241</v>
      </c>
    </row>
    <row r="7542" s="13" customFormat="1">
      <c r="A7542" s="13"/>
      <c r="B7542" s="236"/>
      <c r="C7542" s="237"/>
      <c r="D7542" s="238" t="s">
        <v>252</v>
      </c>
      <c r="E7542" s="239" t="s">
        <v>39</v>
      </c>
      <c r="F7542" s="240" t="s">
        <v>1033</v>
      </c>
      <c r="G7542" s="237"/>
      <c r="H7542" s="239" t="s">
        <v>39</v>
      </c>
      <c r="I7542" s="241"/>
      <c r="J7542" s="237"/>
      <c r="K7542" s="237"/>
      <c r="L7542" s="242"/>
      <c r="M7542" s="243"/>
      <c r="N7542" s="244"/>
      <c r="O7542" s="244"/>
      <c r="P7542" s="244"/>
      <c r="Q7542" s="244"/>
      <c r="R7542" s="244"/>
      <c r="S7542" s="244"/>
      <c r="T7542" s="245"/>
      <c r="U7542" s="13"/>
      <c r="V7542" s="13"/>
      <c r="W7542" s="13"/>
      <c r="X7542" s="13"/>
      <c r="Y7542" s="13"/>
      <c r="Z7542" s="13"/>
      <c r="AA7542" s="13"/>
      <c r="AB7542" s="13"/>
      <c r="AC7542" s="13"/>
      <c r="AD7542" s="13"/>
      <c r="AE7542" s="13"/>
      <c r="AT7542" s="246" t="s">
        <v>252</v>
      </c>
      <c r="AU7542" s="246" t="s">
        <v>93</v>
      </c>
      <c r="AV7542" s="13" t="s">
        <v>23</v>
      </c>
      <c r="AW7542" s="13" t="s">
        <v>46</v>
      </c>
      <c r="AX7542" s="13" t="s">
        <v>85</v>
      </c>
      <c r="AY7542" s="246" t="s">
        <v>241</v>
      </c>
    </row>
    <row r="7543" s="13" customFormat="1">
      <c r="A7543" s="13"/>
      <c r="B7543" s="236"/>
      <c r="C7543" s="237"/>
      <c r="D7543" s="238" t="s">
        <v>252</v>
      </c>
      <c r="E7543" s="239" t="s">
        <v>39</v>
      </c>
      <c r="F7543" s="240" t="s">
        <v>6986</v>
      </c>
      <c r="G7543" s="237"/>
      <c r="H7543" s="239" t="s">
        <v>39</v>
      </c>
      <c r="I7543" s="241"/>
      <c r="J7543" s="237"/>
      <c r="K7543" s="237"/>
      <c r="L7543" s="242"/>
      <c r="M7543" s="243"/>
      <c r="N7543" s="244"/>
      <c r="O7543" s="244"/>
      <c r="P7543" s="244"/>
      <c r="Q7543" s="244"/>
      <c r="R7543" s="244"/>
      <c r="S7543" s="244"/>
      <c r="T7543" s="245"/>
      <c r="U7543" s="13"/>
      <c r="V7543" s="13"/>
      <c r="W7543" s="13"/>
      <c r="X7543" s="13"/>
      <c r="Y7543" s="13"/>
      <c r="Z7543" s="13"/>
      <c r="AA7543" s="13"/>
      <c r="AB7543" s="13"/>
      <c r="AC7543" s="13"/>
      <c r="AD7543" s="13"/>
      <c r="AE7543" s="13"/>
      <c r="AT7543" s="246" t="s">
        <v>252</v>
      </c>
      <c r="AU7543" s="246" t="s">
        <v>93</v>
      </c>
      <c r="AV7543" s="13" t="s">
        <v>23</v>
      </c>
      <c r="AW7543" s="13" t="s">
        <v>46</v>
      </c>
      <c r="AX7543" s="13" t="s">
        <v>85</v>
      </c>
      <c r="AY7543" s="246" t="s">
        <v>241</v>
      </c>
    </row>
    <row r="7544" s="14" customFormat="1">
      <c r="A7544" s="14"/>
      <c r="B7544" s="247"/>
      <c r="C7544" s="248"/>
      <c r="D7544" s="238" t="s">
        <v>252</v>
      </c>
      <c r="E7544" s="249" t="s">
        <v>39</v>
      </c>
      <c r="F7544" s="250" t="s">
        <v>6998</v>
      </c>
      <c r="G7544" s="248"/>
      <c r="H7544" s="251">
        <v>5</v>
      </c>
      <c r="I7544" s="252"/>
      <c r="J7544" s="248"/>
      <c r="K7544" s="248"/>
      <c r="L7544" s="253"/>
      <c r="M7544" s="254"/>
      <c r="N7544" s="255"/>
      <c r="O7544" s="255"/>
      <c r="P7544" s="255"/>
      <c r="Q7544" s="255"/>
      <c r="R7544" s="255"/>
      <c r="S7544" s="255"/>
      <c r="T7544" s="256"/>
      <c r="U7544" s="14"/>
      <c r="V7544" s="14"/>
      <c r="W7544" s="14"/>
      <c r="X7544" s="14"/>
      <c r="Y7544" s="14"/>
      <c r="Z7544" s="14"/>
      <c r="AA7544" s="14"/>
      <c r="AB7544" s="14"/>
      <c r="AC7544" s="14"/>
      <c r="AD7544" s="14"/>
      <c r="AE7544" s="14"/>
      <c r="AT7544" s="257" t="s">
        <v>252</v>
      </c>
      <c r="AU7544" s="257" t="s">
        <v>93</v>
      </c>
      <c r="AV7544" s="14" t="s">
        <v>93</v>
      </c>
      <c r="AW7544" s="14" t="s">
        <v>46</v>
      </c>
      <c r="AX7544" s="14" t="s">
        <v>23</v>
      </c>
      <c r="AY7544" s="257" t="s">
        <v>241</v>
      </c>
    </row>
    <row r="7545" s="2" customFormat="1" ht="16.5" customHeight="1">
      <c r="A7545" s="42"/>
      <c r="B7545" s="43"/>
      <c r="C7545" s="280" t="s">
        <v>6999</v>
      </c>
      <c r="D7545" s="280" t="s">
        <v>463</v>
      </c>
      <c r="E7545" s="281" t="s">
        <v>7000</v>
      </c>
      <c r="F7545" s="282" t="s">
        <v>7001</v>
      </c>
      <c r="G7545" s="283" t="s">
        <v>145</v>
      </c>
      <c r="H7545" s="284">
        <v>5.2000000000000002</v>
      </c>
      <c r="I7545" s="285"/>
      <c r="J7545" s="286">
        <f>ROUND(I7545*H7545,2)</f>
        <v>0</v>
      </c>
      <c r="K7545" s="282" t="s">
        <v>247</v>
      </c>
      <c r="L7545" s="287"/>
      <c r="M7545" s="288" t="s">
        <v>39</v>
      </c>
      <c r="N7545" s="289" t="s">
        <v>56</v>
      </c>
      <c r="O7545" s="88"/>
      <c r="P7545" s="227">
        <f>O7545*H7545</f>
        <v>0</v>
      </c>
      <c r="Q7545" s="227">
        <v>0.081000000000000003</v>
      </c>
      <c r="R7545" s="227">
        <f>Q7545*H7545</f>
        <v>0.42120000000000002</v>
      </c>
      <c r="S7545" s="227">
        <v>0</v>
      </c>
      <c r="T7545" s="228">
        <f>S7545*H7545</f>
        <v>0</v>
      </c>
      <c r="U7545" s="42"/>
      <c r="V7545" s="42"/>
      <c r="W7545" s="42"/>
      <c r="X7545" s="42"/>
      <c r="Y7545" s="42"/>
      <c r="Z7545" s="42"/>
      <c r="AA7545" s="42"/>
      <c r="AB7545" s="42"/>
      <c r="AC7545" s="42"/>
      <c r="AD7545" s="42"/>
      <c r="AE7545" s="42"/>
      <c r="AR7545" s="229" t="s">
        <v>660</v>
      </c>
      <c r="AT7545" s="229" t="s">
        <v>463</v>
      </c>
      <c r="AU7545" s="229" t="s">
        <v>93</v>
      </c>
      <c r="AY7545" s="20" t="s">
        <v>241</v>
      </c>
      <c r="BE7545" s="230">
        <f>IF(N7545="základní",J7545,0)</f>
        <v>0</v>
      </c>
      <c r="BF7545" s="230">
        <f>IF(N7545="snížená",J7545,0)</f>
        <v>0</v>
      </c>
      <c r="BG7545" s="230">
        <f>IF(N7545="zákl. přenesená",J7545,0)</f>
        <v>0</v>
      </c>
      <c r="BH7545" s="230">
        <f>IF(N7545="sníž. přenesená",J7545,0)</f>
        <v>0</v>
      </c>
      <c r="BI7545" s="230">
        <f>IF(N7545="nulová",J7545,0)</f>
        <v>0</v>
      </c>
      <c r="BJ7545" s="20" t="s">
        <v>23</v>
      </c>
      <c r="BK7545" s="230">
        <f>ROUND(I7545*H7545,2)</f>
        <v>0</v>
      </c>
      <c r="BL7545" s="20" t="s">
        <v>462</v>
      </c>
      <c r="BM7545" s="229" t="s">
        <v>7002</v>
      </c>
    </row>
    <row r="7546" s="14" customFormat="1">
      <c r="A7546" s="14"/>
      <c r="B7546" s="247"/>
      <c r="C7546" s="248"/>
      <c r="D7546" s="238" t="s">
        <v>252</v>
      </c>
      <c r="E7546" s="248"/>
      <c r="F7546" s="250" t="s">
        <v>7003</v>
      </c>
      <c r="G7546" s="248"/>
      <c r="H7546" s="251">
        <v>5.2000000000000002</v>
      </c>
      <c r="I7546" s="252"/>
      <c r="J7546" s="248"/>
      <c r="K7546" s="248"/>
      <c r="L7546" s="253"/>
      <c r="M7546" s="254"/>
      <c r="N7546" s="255"/>
      <c r="O7546" s="255"/>
      <c r="P7546" s="255"/>
      <c r="Q7546" s="255"/>
      <c r="R7546" s="255"/>
      <c r="S7546" s="255"/>
      <c r="T7546" s="256"/>
      <c r="U7546" s="14"/>
      <c r="V7546" s="14"/>
      <c r="W7546" s="14"/>
      <c r="X7546" s="14"/>
      <c r="Y7546" s="14"/>
      <c r="Z7546" s="14"/>
      <c r="AA7546" s="14"/>
      <c r="AB7546" s="14"/>
      <c r="AC7546" s="14"/>
      <c r="AD7546" s="14"/>
      <c r="AE7546" s="14"/>
      <c r="AT7546" s="257" t="s">
        <v>252</v>
      </c>
      <c r="AU7546" s="257" t="s">
        <v>93</v>
      </c>
      <c r="AV7546" s="14" t="s">
        <v>93</v>
      </c>
      <c r="AW7546" s="14" t="s">
        <v>4</v>
      </c>
      <c r="AX7546" s="14" t="s">
        <v>23</v>
      </c>
      <c r="AY7546" s="257" t="s">
        <v>241</v>
      </c>
    </row>
    <row r="7547" s="2" customFormat="1" ht="16.5" customHeight="1">
      <c r="A7547" s="42"/>
      <c r="B7547" s="43"/>
      <c r="C7547" s="218" t="s">
        <v>7004</v>
      </c>
      <c r="D7547" s="218" t="s">
        <v>243</v>
      </c>
      <c r="E7547" s="219" t="s">
        <v>7005</v>
      </c>
      <c r="F7547" s="220" t="s">
        <v>7006</v>
      </c>
      <c r="G7547" s="221" t="s">
        <v>145</v>
      </c>
      <c r="H7547" s="222">
        <v>9.6259999999999994</v>
      </c>
      <c r="I7547" s="223"/>
      <c r="J7547" s="224">
        <f>ROUND(I7547*H7547,2)</f>
        <v>0</v>
      </c>
      <c r="K7547" s="220" t="s">
        <v>247</v>
      </c>
      <c r="L7547" s="48"/>
      <c r="M7547" s="225" t="s">
        <v>39</v>
      </c>
      <c r="N7547" s="226" t="s">
        <v>56</v>
      </c>
      <c r="O7547" s="88"/>
      <c r="P7547" s="227">
        <f>O7547*H7547</f>
        <v>0</v>
      </c>
      <c r="Q7547" s="227">
        <v>0.00029999999999999997</v>
      </c>
      <c r="R7547" s="227">
        <f>Q7547*H7547</f>
        <v>0.0028877999999999994</v>
      </c>
      <c r="S7547" s="227">
        <v>0</v>
      </c>
      <c r="T7547" s="228">
        <f>S7547*H7547</f>
        <v>0</v>
      </c>
      <c r="U7547" s="42"/>
      <c r="V7547" s="42"/>
      <c r="W7547" s="42"/>
      <c r="X7547" s="42"/>
      <c r="Y7547" s="42"/>
      <c r="Z7547" s="42"/>
      <c r="AA7547" s="42"/>
      <c r="AB7547" s="42"/>
      <c r="AC7547" s="42"/>
      <c r="AD7547" s="42"/>
      <c r="AE7547" s="42"/>
      <c r="AR7547" s="229" t="s">
        <v>462</v>
      </c>
      <c r="AT7547" s="229" t="s">
        <v>243</v>
      </c>
      <c r="AU7547" s="229" t="s">
        <v>93</v>
      </c>
      <c r="AY7547" s="20" t="s">
        <v>241</v>
      </c>
      <c r="BE7547" s="230">
        <f>IF(N7547="základní",J7547,0)</f>
        <v>0</v>
      </c>
      <c r="BF7547" s="230">
        <f>IF(N7547="snížená",J7547,0)</f>
        <v>0</v>
      </c>
      <c r="BG7547" s="230">
        <f>IF(N7547="zákl. přenesená",J7547,0)</f>
        <v>0</v>
      </c>
      <c r="BH7547" s="230">
        <f>IF(N7547="sníž. přenesená",J7547,0)</f>
        <v>0</v>
      </c>
      <c r="BI7547" s="230">
        <f>IF(N7547="nulová",J7547,0)</f>
        <v>0</v>
      </c>
      <c r="BJ7547" s="20" t="s">
        <v>23</v>
      </c>
      <c r="BK7547" s="230">
        <f>ROUND(I7547*H7547,2)</f>
        <v>0</v>
      </c>
      <c r="BL7547" s="20" t="s">
        <v>462</v>
      </c>
      <c r="BM7547" s="229" t="s">
        <v>7007</v>
      </c>
    </row>
    <row r="7548" s="2" customFormat="1">
      <c r="A7548" s="42"/>
      <c r="B7548" s="43"/>
      <c r="C7548" s="44"/>
      <c r="D7548" s="231" t="s">
        <v>250</v>
      </c>
      <c r="E7548" s="44"/>
      <c r="F7548" s="232" t="s">
        <v>7008</v>
      </c>
      <c r="G7548" s="44"/>
      <c r="H7548" s="44"/>
      <c r="I7548" s="233"/>
      <c r="J7548" s="44"/>
      <c r="K7548" s="44"/>
      <c r="L7548" s="48"/>
      <c r="M7548" s="234"/>
      <c r="N7548" s="235"/>
      <c r="O7548" s="88"/>
      <c r="P7548" s="88"/>
      <c r="Q7548" s="88"/>
      <c r="R7548" s="88"/>
      <c r="S7548" s="88"/>
      <c r="T7548" s="89"/>
      <c r="U7548" s="42"/>
      <c r="V7548" s="42"/>
      <c r="W7548" s="42"/>
      <c r="X7548" s="42"/>
      <c r="Y7548" s="42"/>
      <c r="Z7548" s="42"/>
      <c r="AA7548" s="42"/>
      <c r="AB7548" s="42"/>
      <c r="AC7548" s="42"/>
      <c r="AD7548" s="42"/>
      <c r="AE7548" s="42"/>
      <c r="AT7548" s="20" t="s">
        <v>250</v>
      </c>
      <c r="AU7548" s="20" t="s">
        <v>93</v>
      </c>
    </row>
    <row r="7549" s="14" customFormat="1">
      <c r="A7549" s="14"/>
      <c r="B7549" s="247"/>
      <c r="C7549" s="248"/>
      <c r="D7549" s="238" t="s">
        <v>252</v>
      </c>
      <c r="E7549" s="249" t="s">
        <v>39</v>
      </c>
      <c r="F7549" s="250" t="s">
        <v>7009</v>
      </c>
      <c r="G7549" s="248"/>
      <c r="H7549" s="251">
        <v>9.6259999999999994</v>
      </c>
      <c r="I7549" s="252"/>
      <c r="J7549" s="248"/>
      <c r="K7549" s="248"/>
      <c r="L7549" s="253"/>
      <c r="M7549" s="254"/>
      <c r="N7549" s="255"/>
      <c r="O7549" s="255"/>
      <c r="P7549" s="255"/>
      <c r="Q7549" s="255"/>
      <c r="R7549" s="255"/>
      <c r="S7549" s="255"/>
      <c r="T7549" s="256"/>
      <c r="U7549" s="14"/>
      <c r="V7549" s="14"/>
      <c r="W7549" s="14"/>
      <c r="X7549" s="14"/>
      <c r="Y7549" s="14"/>
      <c r="Z7549" s="14"/>
      <c r="AA7549" s="14"/>
      <c r="AB7549" s="14"/>
      <c r="AC7549" s="14"/>
      <c r="AD7549" s="14"/>
      <c r="AE7549" s="14"/>
      <c r="AT7549" s="257" t="s">
        <v>252</v>
      </c>
      <c r="AU7549" s="257" t="s">
        <v>93</v>
      </c>
      <c r="AV7549" s="14" t="s">
        <v>93</v>
      </c>
      <c r="AW7549" s="14" t="s">
        <v>46</v>
      </c>
      <c r="AX7549" s="14" t="s">
        <v>23</v>
      </c>
      <c r="AY7549" s="257" t="s">
        <v>241</v>
      </c>
    </row>
    <row r="7550" s="2" customFormat="1" ht="16.5" customHeight="1">
      <c r="A7550" s="42"/>
      <c r="B7550" s="43"/>
      <c r="C7550" s="218" t="s">
        <v>7010</v>
      </c>
      <c r="D7550" s="218" t="s">
        <v>243</v>
      </c>
      <c r="E7550" s="219" t="s">
        <v>7011</v>
      </c>
      <c r="F7550" s="220" t="s">
        <v>7012</v>
      </c>
      <c r="G7550" s="221" t="s">
        <v>145</v>
      </c>
      <c r="H7550" s="222">
        <v>9.6259999999999994</v>
      </c>
      <c r="I7550" s="223"/>
      <c r="J7550" s="224">
        <f>ROUND(I7550*H7550,2)</f>
        <v>0</v>
      </c>
      <c r="K7550" s="220" t="s">
        <v>247</v>
      </c>
      <c r="L7550" s="48"/>
      <c r="M7550" s="225" t="s">
        <v>39</v>
      </c>
      <c r="N7550" s="226" t="s">
        <v>56</v>
      </c>
      <c r="O7550" s="88"/>
      <c r="P7550" s="227">
        <f>O7550*H7550</f>
        <v>0</v>
      </c>
      <c r="Q7550" s="227">
        <v>1.0000000000000001E-05</v>
      </c>
      <c r="R7550" s="227">
        <f>Q7550*H7550</f>
        <v>9.6260000000000003E-05</v>
      </c>
      <c r="S7550" s="227">
        <v>0</v>
      </c>
      <c r="T7550" s="228">
        <f>S7550*H7550</f>
        <v>0</v>
      </c>
      <c r="U7550" s="42"/>
      <c r="V7550" s="42"/>
      <c r="W7550" s="42"/>
      <c r="X7550" s="42"/>
      <c r="Y7550" s="42"/>
      <c r="Z7550" s="42"/>
      <c r="AA7550" s="42"/>
      <c r="AB7550" s="42"/>
      <c r="AC7550" s="42"/>
      <c r="AD7550" s="42"/>
      <c r="AE7550" s="42"/>
      <c r="AR7550" s="229" t="s">
        <v>462</v>
      </c>
      <c r="AT7550" s="229" t="s">
        <v>243</v>
      </c>
      <c r="AU7550" s="229" t="s">
        <v>93</v>
      </c>
      <c r="AY7550" s="20" t="s">
        <v>241</v>
      </c>
      <c r="BE7550" s="230">
        <f>IF(N7550="základní",J7550,0)</f>
        <v>0</v>
      </c>
      <c r="BF7550" s="230">
        <f>IF(N7550="snížená",J7550,0)</f>
        <v>0</v>
      </c>
      <c r="BG7550" s="230">
        <f>IF(N7550="zákl. přenesená",J7550,0)</f>
        <v>0</v>
      </c>
      <c r="BH7550" s="230">
        <f>IF(N7550="sníž. přenesená",J7550,0)</f>
        <v>0</v>
      </c>
      <c r="BI7550" s="230">
        <f>IF(N7550="nulová",J7550,0)</f>
        <v>0</v>
      </c>
      <c r="BJ7550" s="20" t="s">
        <v>23</v>
      </c>
      <c r="BK7550" s="230">
        <f>ROUND(I7550*H7550,2)</f>
        <v>0</v>
      </c>
      <c r="BL7550" s="20" t="s">
        <v>462</v>
      </c>
      <c r="BM7550" s="229" t="s">
        <v>7013</v>
      </c>
    </row>
    <row r="7551" s="2" customFormat="1">
      <c r="A7551" s="42"/>
      <c r="B7551" s="43"/>
      <c r="C7551" s="44"/>
      <c r="D7551" s="231" t="s">
        <v>250</v>
      </c>
      <c r="E7551" s="44"/>
      <c r="F7551" s="232" t="s">
        <v>7014</v>
      </c>
      <c r="G7551" s="44"/>
      <c r="H7551" s="44"/>
      <c r="I7551" s="233"/>
      <c r="J7551" s="44"/>
      <c r="K7551" s="44"/>
      <c r="L7551" s="48"/>
      <c r="M7551" s="234"/>
      <c r="N7551" s="235"/>
      <c r="O7551" s="88"/>
      <c r="P7551" s="88"/>
      <c r="Q7551" s="88"/>
      <c r="R7551" s="88"/>
      <c r="S7551" s="88"/>
      <c r="T7551" s="89"/>
      <c r="U7551" s="42"/>
      <c r="V7551" s="42"/>
      <c r="W7551" s="42"/>
      <c r="X7551" s="42"/>
      <c r="Y7551" s="42"/>
      <c r="Z7551" s="42"/>
      <c r="AA7551" s="42"/>
      <c r="AB7551" s="42"/>
      <c r="AC7551" s="42"/>
      <c r="AD7551" s="42"/>
      <c r="AE7551" s="42"/>
      <c r="AT7551" s="20" t="s">
        <v>250</v>
      </c>
      <c r="AU7551" s="20" t="s">
        <v>93</v>
      </c>
    </row>
    <row r="7552" s="2" customFormat="1" ht="37.8" customHeight="1">
      <c r="A7552" s="42"/>
      <c r="B7552" s="43"/>
      <c r="C7552" s="218" t="s">
        <v>7015</v>
      </c>
      <c r="D7552" s="218" t="s">
        <v>243</v>
      </c>
      <c r="E7552" s="219" t="s">
        <v>7016</v>
      </c>
      <c r="F7552" s="220" t="s">
        <v>7017</v>
      </c>
      <c r="G7552" s="221" t="s">
        <v>430</v>
      </c>
      <c r="H7552" s="222">
        <v>0.93700000000000006</v>
      </c>
      <c r="I7552" s="223"/>
      <c r="J7552" s="224">
        <f>ROUND(I7552*H7552,2)</f>
        <v>0</v>
      </c>
      <c r="K7552" s="220" t="s">
        <v>247</v>
      </c>
      <c r="L7552" s="48"/>
      <c r="M7552" s="225" t="s">
        <v>39</v>
      </c>
      <c r="N7552" s="226" t="s">
        <v>56</v>
      </c>
      <c r="O7552" s="88"/>
      <c r="P7552" s="227">
        <f>O7552*H7552</f>
        <v>0</v>
      </c>
      <c r="Q7552" s="227">
        <v>0</v>
      </c>
      <c r="R7552" s="227">
        <f>Q7552*H7552</f>
        <v>0</v>
      </c>
      <c r="S7552" s="227">
        <v>0</v>
      </c>
      <c r="T7552" s="228">
        <f>S7552*H7552</f>
        <v>0</v>
      </c>
      <c r="U7552" s="42"/>
      <c r="V7552" s="42"/>
      <c r="W7552" s="42"/>
      <c r="X7552" s="42"/>
      <c r="Y7552" s="42"/>
      <c r="Z7552" s="42"/>
      <c r="AA7552" s="42"/>
      <c r="AB7552" s="42"/>
      <c r="AC7552" s="42"/>
      <c r="AD7552" s="42"/>
      <c r="AE7552" s="42"/>
      <c r="AR7552" s="229" t="s">
        <v>462</v>
      </c>
      <c r="AT7552" s="229" t="s">
        <v>243</v>
      </c>
      <c r="AU7552" s="229" t="s">
        <v>93</v>
      </c>
      <c r="AY7552" s="20" t="s">
        <v>241</v>
      </c>
      <c r="BE7552" s="230">
        <f>IF(N7552="základní",J7552,0)</f>
        <v>0</v>
      </c>
      <c r="BF7552" s="230">
        <f>IF(N7552="snížená",J7552,0)</f>
        <v>0</v>
      </c>
      <c r="BG7552" s="230">
        <f>IF(N7552="zákl. přenesená",J7552,0)</f>
        <v>0</v>
      </c>
      <c r="BH7552" s="230">
        <f>IF(N7552="sníž. přenesená",J7552,0)</f>
        <v>0</v>
      </c>
      <c r="BI7552" s="230">
        <f>IF(N7552="nulová",J7552,0)</f>
        <v>0</v>
      </c>
      <c r="BJ7552" s="20" t="s">
        <v>23</v>
      </c>
      <c r="BK7552" s="230">
        <f>ROUND(I7552*H7552,2)</f>
        <v>0</v>
      </c>
      <c r="BL7552" s="20" t="s">
        <v>462</v>
      </c>
      <c r="BM7552" s="229" t="s">
        <v>7018</v>
      </c>
    </row>
    <row r="7553" s="2" customFormat="1">
      <c r="A7553" s="42"/>
      <c r="B7553" s="43"/>
      <c r="C7553" s="44"/>
      <c r="D7553" s="231" t="s">
        <v>250</v>
      </c>
      <c r="E7553" s="44"/>
      <c r="F7553" s="232" t="s">
        <v>7019</v>
      </c>
      <c r="G7553" s="44"/>
      <c r="H7553" s="44"/>
      <c r="I7553" s="233"/>
      <c r="J7553" s="44"/>
      <c r="K7553" s="44"/>
      <c r="L7553" s="48"/>
      <c r="M7553" s="234"/>
      <c r="N7553" s="235"/>
      <c r="O7553" s="88"/>
      <c r="P7553" s="88"/>
      <c r="Q7553" s="88"/>
      <c r="R7553" s="88"/>
      <c r="S7553" s="88"/>
      <c r="T7553" s="89"/>
      <c r="U7553" s="42"/>
      <c r="V7553" s="42"/>
      <c r="W7553" s="42"/>
      <c r="X7553" s="42"/>
      <c r="Y7553" s="42"/>
      <c r="Z7553" s="42"/>
      <c r="AA7553" s="42"/>
      <c r="AB7553" s="42"/>
      <c r="AC7553" s="42"/>
      <c r="AD7553" s="42"/>
      <c r="AE7553" s="42"/>
      <c r="AT7553" s="20" t="s">
        <v>250</v>
      </c>
      <c r="AU7553" s="20" t="s">
        <v>93</v>
      </c>
    </row>
    <row r="7554" s="12" customFormat="1" ht="22.8" customHeight="1">
      <c r="A7554" s="12"/>
      <c r="B7554" s="202"/>
      <c r="C7554" s="203"/>
      <c r="D7554" s="204" t="s">
        <v>84</v>
      </c>
      <c r="E7554" s="216" t="s">
        <v>6954</v>
      </c>
      <c r="F7554" s="216" t="s">
        <v>7020</v>
      </c>
      <c r="G7554" s="203"/>
      <c r="H7554" s="203"/>
      <c r="I7554" s="206"/>
      <c r="J7554" s="217">
        <f>BK7554</f>
        <v>0</v>
      </c>
      <c r="K7554" s="203"/>
      <c r="L7554" s="208"/>
      <c r="M7554" s="209"/>
      <c r="N7554" s="210"/>
      <c r="O7554" s="210"/>
      <c r="P7554" s="211">
        <f>SUM(P7555:P7711)</f>
        <v>0</v>
      </c>
      <c r="Q7554" s="210"/>
      <c r="R7554" s="211">
        <f>SUM(R7555:R7711)</f>
        <v>6.6907248900000011</v>
      </c>
      <c r="S7554" s="210"/>
      <c r="T7554" s="212">
        <f>SUM(T7555:T7711)</f>
        <v>0.71055700000000011</v>
      </c>
      <c r="U7554" s="12"/>
      <c r="V7554" s="12"/>
      <c r="W7554" s="12"/>
      <c r="X7554" s="12"/>
      <c r="Y7554" s="12"/>
      <c r="Z7554" s="12"/>
      <c r="AA7554" s="12"/>
      <c r="AB7554" s="12"/>
      <c r="AC7554" s="12"/>
      <c r="AD7554" s="12"/>
      <c r="AE7554" s="12"/>
      <c r="AR7554" s="213" t="s">
        <v>93</v>
      </c>
      <c r="AT7554" s="214" t="s">
        <v>84</v>
      </c>
      <c r="AU7554" s="214" t="s">
        <v>23</v>
      </c>
      <c r="AY7554" s="213" t="s">
        <v>241</v>
      </c>
      <c r="BK7554" s="215">
        <f>SUM(BK7555:BK7711)</f>
        <v>0</v>
      </c>
    </row>
    <row r="7555" s="2" customFormat="1" ht="16.5" customHeight="1">
      <c r="A7555" s="42"/>
      <c r="B7555" s="43"/>
      <c r="C7555" s="218" t="s">
        <v>7021</v>
      </c>
      <c r="D7555" s="218" t="s">
        <v>243</v>
      </c>
      <c r="E7555" s="219" t="s">
        <v>7022</v>
      </c>
      <c r="F7555" s="220" t="s">
        <v>7023</v>
      </c>
      <c r="G7555" s="221" t="s">
        <v>145</v>
      </c>
      <c r="H7555" s="222">
        <v>458.56999999999999</v>
      </c>
      <c r="I7555" s="223"/>
      <c r="J7555" s="224">
        <f>ROUND(I7555*H7555,2)</f>
        <v>0</v>
      </c>
      <c r="K7555" s="220" t="s">
        <v>247</v>
      </c>
      <c r="L7555" s="48"/>
      <c r="M7555" s="225" t="s">
        <v>39</v>
      </c>
      <c r="N7555" s="226" t="s">
        <v>56</v>
      </c>
      <c r="O7555" s="88"/>
      <c r="P7555" s="227">
        <f>O7555*H7555</f>
        <v>0</v>
      </c>
      <c r="Q7555" s="227">
        <v>0</v>
      </c>
      <c r="R7555" s="227">
        <f>Q7555*H7555</f>
        <v>0</v>
      </c>
      <c r="S7555" s="227">
        <v>0</v>
      </c>
      <c r="T7555" s="228">
        <f>S7555*H7555</f>
        <v>0</v>
      </c>
      <c r="U7555" s="42"/>
      <c r="V7555" s="42"/>
      <c r="W7555" s="42"/>
      <c r="X7555" s="42"/>
      <c r="Y7555" s="42"/>
      <c r="Z7555" s="42"/>
      <c r="AA7555" s="42"/>
      <c r="AB7555" s="42"/>
      <c r="AC7555" s="42"/>
      <c r="AD7555" s="42"/>
      <c r="AE7555" s="42"/>
      <c r="AR7555" s="229" t="s">
        <v>462</v>
      </c>
      <c r="AT7555" s="229" t="s">
        <v>243</v>
      </c>
      <c r="AU7555" s="229" t="s">
        <v>93</v>
      </c>
      <c r="AY7555" s="20" t="s">
        <v>241</v>
      </c>
      <c r="BE7555" s="230">
        <f>IF(N7555="základní",J7555,0)</f>
        <v>0</v>
      </c>
      <c r="BF7555" s="230">
        <f>IF(N7555="snížená",J7555,0)</f>
        <v>0</v>
      </c>
      <c r="BG7555" s="230">
        <f>IF(N7555="zákl. přenesená",J7555,0)</f>
        <v>0</v>
      </c>
      <c r="BH7555" s="230">
        <f>IF(N7555="sníž. přenesená",J7555,0)</f>
        <v>0</v>
      </c>
      <c r="BI7555" s="230">
        <f>IF(N7555="nulová",J7555,0)</f>
        <v>0</v>
      </c>
      <c r="BJ7555" s="20" t="s">
        <v>23</v>
      </c>
      <c r="BK7555" s="230">
        <f>ROUND(I7555*H7555,2)</f>
        <v>0</v>
      </c>
      <c r="BL7555" s="20" t="s">
        <v>462</v>
      </c>
      <c r="BM7555" s="229" t="s">
        <v>7024</v>
      </c>
    </row>
    <row r="7556" s="2" customFormat="1">
      <c r="A7556" s="42"/>
      <c r="B7556" s="43"/>
      <c r="C7556" s="44"/>
      <c r="D7556" s="231" t="s">
        <v>250</v>
      </c>
      <c r="E7556" s="44"/>
      <c r="F7556" s="232" t="s">
        <v>7025</v>
      </c>
      <c r="G7556" s="44"/>
      <c r="H7556" s="44"/>
      <c r="I7556" s="233"/>
      <c r="J7556" s="44"/>
      <c r="K7556" s="44"/>
      <c r="L7556" s="48"/>
      <c r="M7556" s="234"/>
      <c r="N7556" s="235"/>
      <c r="O7556" s="88"/>
      <c r="P7556" s="88"/>
      <c r="Q7556" s="88"/>
      <c r="R7556" s="88"/>
      <c r="S7556" s="88"/>
      <c r="T7556" s="89"/>
      <c r="U7556" s="42"/>
      <c r="V7556" s="42"/>
      <c r="W7556" s="42"/>
      <c r="X7556" s="42"/>
      <c r="Y7556" s="42"/>
      <c r="Z7556" s="42"/>
      <c r="AA7556" s="42"/>
      <c r="AB7556" s="42"/>
      <c r="AC7556" s="42"/>
      <c r="AD7556" s="42"/>
      <c r="AE7556" s="42"/>
      <c r="AT7556" s="20" t="s">
        <v>250</v>
      </c>
      <c r="AU7556" s="20" t="s">
        <v>93</v>
      </c>
    </row>
    <row r="7557" s="13" customFormat="1">
      <c r="A7557" s="13"/>
      <c r="B7557" s="236"/>
      <c r="C7557" s="237"/>
      <c r="D7557" s="238" t="s">
        <v>252</v>
      </c>
      <c r="E7557" s="239" t="s">
        <v>39</v>
      </c>
      <c r="F7557" s="240" t="s">
        <v>665</v>
      </c>
      <c r="G7557" s="237"/>
      <c r="H7557" s="239" t="s">
        <v>39</v>
      </c>
      <c r="I7557" s="241"/>
      <c r="J7557" s="237"/>
      <c r="K7557" s="237"/>
      <c r="L7557" s="242"/>
      <c r="M7557" s="243"/>
      <c r="N7557" s="244"/>
      <c r="O7557" s="244"/>
      <c r="P7557" s="244"/>
      <c r="Q7557" s="244"/>
      <c r="R7557" s="244"/>
      <c r="S7557" s="244"/>
      <c r="T7557" s="245"/>
      <c r="U7557" s="13"/>
      <c r="V7557" s="13"/>
      <c r="W7557" s="13"/>
      <c r="X7557" s="13"/>
      <c r="Y7557" s="13"/>
      <c r="Z7557" s="13"/>
      <c r="AA7557" s="13"/>
      <c r="AB7557" s="13"/>
      <c r="AC7557" s="13"/>
      <c r="AD7557" s="13"/>
      <c r="AE7557" s="13"/>
      <c r="AT7557" s="246" t="s">
        <v>252</v>
      </c>
      <c r="AU7557" s="246" t="s">
        <v>93</v>
      </c>
      <c r="AV7557" s="13" t="s">
        <v>23</v>
      </c>
      <c r="AW7557" s="13" t="s">
        <v>46</v>
      </c>
      <c r="AX7557" s="13" t="s">
        <v>85</v>
      </c>
      <c r="AY7557" s="246" t="s">
        <v>241</v>
      </c>
    </row>
    <row r="7558" s="14" customFormat="1">
      <c r="A7558" s="14"/>
      <c r="B7558" s="247"/>
      <c r="C7558" s="248"/>
      <c r="D7558" s="238" t="s">
        <v>252</v>
      </c>
      <c r="E7558" s="249" t="s">
        <v>39</v>
      </c>
      <c r="F7558" s="250" t="s">
        <v>143</v>
      </c>
      <c r="G7558" s="248"/>
      <c r="H7558" s="251">
        <v>162.19999999999999</v>
      </c>
      <c r="I7558" s="252"/>
      <c r="J7558" s="248"/>
      <c r="K7558" s="248"/>
      <c r="L7558" s="253"/>
      <c r="M7558" s="254"/>
      <c r="N7558" s="255"/>
      <c r="O7558" s="255"/>
      <c r="P7558" s="255"/>
      <c r="Q7558" s="255"/>
      <c r="R7558" s="255"/>
      <c r="S7558" s="255"/>
      <c r="T7558" s="256"/>
      <c r="U7558" s="14"/>
      <c r="V7558" s="14"/>
      <c r="W7558" s="14"/>
      <c r="X7558" s="14"/>
      <c r="Y7558" s="14"/>
      <c r="Z7558" s="14"/>
      <c r="AA7558" s="14"/>
      <c r="AB7558" s="14"/>
      <c r="AC7558" s="14"/>
      <c r="AD7558" s="14"/>
      <c r="AE7558" s="14"/>
      <c r="AT7558" s="257" t="s">
        <v>252</v>
      </c>
      <c r="AU7558" s="257" t="s">
        <v>93</v>
      </c>
      <c r="AV7558" s="14" t="s">
        <v>93</v>
      </c>
      <c r="AW7558" s="14" t="s">
        <v>46</v>
      </c>
      <c r="AX7558" s="14" t="s">
        <v>85</v>
      </c>
      <c r="AY7558" s="257" t="s">
        <v>241</v>
      </c>
    </row>
    <row r="7559" s="14" customFormat="1">
      <c r="A7559" s="14"/>
      <c r="B7559" s="247"/>
      <c r="C7559" s="248"/>
      <c r="D7559" s="238" t="s">
        <v>252</v>
      </c>
      <c r="E7559" s="249" t="s">
        <v>39</v>
      </c>
      <c r="F7559" s="250" t="s">
        <v>167</v>
      </c>
      <c r="G7559" s="248"/>
      <c r="H7559" s="251">
        <v>296.37</v>
      </c>
      <c r="I7559" s="252"/>
      <c r="J7559" s="248"/>
      <c r="K7559" s="248"/>
      <c r="L7559" s="253"/>
      <c r="M7559" s="254"/>
      <c r="N7559" s="255"/>
      <c r="O7559" s="255"/>
      <c r="P7559" s="255"/>
      <c r="Q7559" s="255"/>
      <c r="R7559" s="255"/>
      <c r="S7559" s="255"/>
      <c r="T7559" s="256"/>
      <c r="U7559" s="14"/>
      <c r="V7559" s="14"/>
      <c r="W7559" s="14"/>
      <c r="X7559" s="14"/>
      <c r="Y7559" s="14"/>
      <c r="Z7559" s="14"/>
      <c r="AA7559" s="14"/>
      <c r="AB7559" s="14"/>
      <c r="AC7559" s="14"/>
      <c r="AD7559" s="14"/>
      <c r="AE7559" s="14"/>
      <c r="AT7559" s="257" t="s">
        <v>252</v>
      </c>
      <c r="AU7559" s="257" t="s">
        <v>93</v>
      </c>
      <c r="AV7559" s="14" t="s">
        <v>93</v>
      </c>
      <c r="AW7559" s="14" t="s">
        <v>46</v>
      </c>
      <c r="AX7559" s="14" t="s">
        <v>85</v>
      </c>
      <c r="AY7559" s="257" t="s">
        <v>241</v>
      </c>
    </row>
    <row r="7560" s="15" customFormat="1">
      <c r="A7560" s="15"/>
      <c r="B7560" s="258"/>
      <c r="C7560" s="259"/>
      <c r="D7560" s="238" t="s">
        <v>252</v>
      </c>
      <c r="E7560" s="260" t="s">
        <v>39</v>
      </c>
      <c r="F7560" s="261" t="s">
        <v>274</v>
      </c>
      <c r="G7560" s="259"/>
      <c r="H7560" s="262">
        <v>458.56999999999999</v>
      </c>
      <c r="I7560" s="263"/>
      <c r="J7560" s="259"/>
      <c r="K7560" s="259"/>
      <c r="L7560" s="264"/>
      <c r="M7560" s="265"/>
      <c r="N7560" s="266"/>
      <c r="O7560" s="266"/>
      <c r="P7560" s="266"/>
      <c r="Q7560" s="266"/>
      <c r="R7560" s="266"/>
      <c r="S7560" s="266"/>
      <c r="T7560" s="267"/>
      <c r="U7560" s="15"/>
      <c r="V7560" s="15"/>
      <c r="W7560" s="15"/>
      <c r="X7560" s="15"/>
      <c r="Y7560" s="15"/>
      <c r="Z7560" s="15"/>
      <c r="AA7560" s="15"/>
      <c r="AB7560" s="15"/>
      <c r="AC7560" s="15"/>
      <c r="AD7560" s="15"/>
      <c r="AE7560" s="15"/>
      <c r="AT7560" s="268" t="s">
        <v>252</v>
      </c>
      <c r="AU7560" s="268" t="s">
        <v>93</v>
      </c>
      <c r="AV7560" s="15" t="s">
        <v>248</v>
      </c>
      <c r="AW7560" s="15" t="s">
        <v>46</v>
      </c>
      <c r="AX7560" s="15" t="s">
        <v>23</v>
      </c>
      <c r="AY7560" s="268" t="s">
        <v>241</v>
      </c>
    </row>
    <row r="7561" s="2" customFormat="1" ht="24.15" customHeight="1">
      <c r="A7561" s="42"/>
      <c r="B7561" s="43"/>
      <c r="C7561" s="218" t="s">
        <v>7026</v>
      </c>
      <c r="D7561" s="218" t="s">
        <v>243</v>
      </c>
      <c r="E7561" s="219" t="s">
        <v>7027</v>
      </c>
      <c r="F7561" s="220" t="s">
        <v>7028</v>
      </c>
      <c r="G7561" s="221" t="s">
        <v>145</v>
      </c>
      <c r="H7561" s="222">
        <v>102.42</v>
      </c>
      <c r="I7561" s="223"/>
      <c r="J7561" s="224">
        <f>ROUND(I7561*H7561,2)</f>
        <v>0</v>
      </c>
      <c r="K7561" s="220" t="s">
        <v>247</v>
      </c>
      <c r="L7561" s="48"/>
      <c r="M7561" s="225" t="s">
        <v>39</v>
      </c>
      <c r="N7561" s="226" t="s">
        <v>56</v>
      </c>
      <c r="O7561" s="88"/>
      <c r="P7561" s="227">
        <f>O7561*H7561</f>
        <v>0</v>
      </c>
      <c r="Q7561" s="227">
        <v>0</v>
      </c>
      <c r="R7561" s="227">
        <f>Q7561*H7561</f>
        <v>0</v>
      </c>
      <c r="S7561" s="227">
        <v>0</v>
      </c>
      <c r="T7561" s="228">
        <f>S7561*H7561</f>
        <v>0</v>
      </c>
      <c r="U7561" s="42"/>
      <c r="V7561" s="42"/>
      <c r="W7561" s="42"/>
      <c r="X7561" s="42"/>
      <c r="Y7561" s="42"/>
      <c r="Z7561" s="42"/>
      <c r="AA7561" s="42"/>
      <c r="AB7561" s="42"/>
      <c r="AC7561" s="42"/>
      <c r="AD7561" s="42"/>
      <c r="AE7561" s="42"/>
      <c r="AR7561" s="229" t="s">
        <v>462</v>
      </c>
      <c r="AT7561" s="229" t="s">
        <v>243</v>
      </c>
      <c r="AU7561" s="229" t="s">
        <v>93</v>
      </c>
      <c r="AY7561" s="20" t="s">
        <v>241</v>
      </c>
      <c r="BE7561" s="230">
        <f>IF(N7561="základní",J7561,0)</f>
        <v>0</v>
      </c>
      <c r="BF7561" s="230">
        <f>IF(N7561="snížená",J7561,0)</f>
        <v>0</v>
      </c>
      <c r="BG7561" s="230">
        <f>IF(N7561="zákl. přenesená",J7561,0)</f>
        <v>0</v>
      </c>
      <c r="BH7561" s="230">
        <f>IF(N7561="sníž. přenesená",J7561,0)</f>
        <v>0</v>
      </c>
      <c r="BI7561" s="230">
        <f>IF(N7561="nulová",J7561,0)</f>
        <v>0</v>
      </c>
      <c r="BJ7561" s="20" t="s">
        <v>23</v>
      </c>
      <c r="BK7561" s="230">
        <f>ROUND(I7561*H7561,2)</f>
        <v>0</v>
      </c>
      <c r="BL7561" s="20" t="s">
        <v>462</v>
      </c>
      <c r="BM7561" s="229" t="s">
        <v>7029</v>
      </c>
    </row>
    <row r="7562" s="2" customFormat="1">
      <c r="A7562" s="42"/>
      <c r="B7562" s="43"/>
      <c r="C7562" s="44"/>
      <c r="D7562" s="231" t="s">
        <v>250</v>
      </c>
      <c r="E7562" s="44"/>
      <c r="F7562" s="232" t="s">
        <v>7030</v>
      </c>
      <c r="G7562" s="44"/>
      <c r="H7562" s="44"/>
      <c r="I7562" s="233"/>
      <c r="J7562" s="44"/>
      <c r="K7562" s="44"/>
      <c r="L7562" s="48"/>
      <c r="M7562" s="234"/>
      <c r="N7562" s="235"/>
      <c r="O7562" s="88"/>
      <c r="P7562" s="88"/>
      <c r="Q7562" s="88"/>
      <c r="R7562" s="88"/>
      <c r="S7562" s="88"/>
      <c r="T7562" s="89"/>
      <c r="U7562" s="42"/>
      <c r="V7562" s="42"/>
      <c r="W7562" s="42"/>
      <c r="X7562" s="42"/>
      <c r="Y7562" s="42"/>
      <c r="Z7562" s="42"/>
      <c r="AA7562" s="42"/>
      <c r="AB7562" s="42"/>
      <c r="AC7562" s="42"/>
      <c r="AD7562" s="42"/>
      <c r="AE7562" s="42"/>
      <c r="AT7562" s="20" t="s">
        <v>250</v>
      </c>
      <c r="AU7562" s="20" t="s">
        <v>93</v>
      </c>
    </row>
    <row r="7563" s="13" customFormat="1">
      <c r="A7563" s="13"/>
      <c r="B7563" s="236"/>
      <c r="C7563" s="237"/>
      <c r="D7563" s="238" t="s">
        <v>252</v>
      </c>
      <c r="E7563" s="239" t="s">
        <v>39</v>
      </c>
      <c r="F7563" s="240" t="s">
        <v>7031</v>
      </c>
      <c r="G7563" s="237"/>
      <c r="H7563" s="239" t="s">
        <v>39</v>
      </c>
      <c r="I7563" s="241"/>
      <c r="J7563" s="237"/>
      <c r="K7563" s="237"/>
      <c r="L7563" s="242"/>
      <c r="M7563" s="243"/>
      <c r="N7563" s="244"/>
      <c r="O7563" s="244"/>
      <c r="P7563" s="244"/>
      <c r="Q7563" s="244"/>
      <c r="R7563" s="244"/>
      <c r="S7563" s="244"/>
      <c r="T7563" s="245"/>
      <c r="U7563" s="13"/>
      <c r="V7563" s="13"/>
      <c r="W7563" s="13"/>
      <c r="X7563" s="13"/>
      <c r="Y7563" s="13"/>
      <c r="Z7563" s="13"/>
      <c r="AA7563" s="13"/>
      <c r="AB7563" s="13"/>
      <c r="AC7563" s="13"/>
      <c r="AD7563" s="13"/>
      <c r="AE7563" s="13"/>
      <c r="AT7563" s="246" t="s">
        <v>252</v>
      </c>
      <c r="AU7563" s="246" t="s">
        <v>93</v>
      </c>
      <c r="AV7563" s="13" t="s">
        <v>23</v>
      </c>
      <c r="AW7563" s="13" t="s">
        <v>46</v>
      </c>
      <c r="AX7563" s="13" t="s">
        <v>85</v>
      </c>
      <c r="AY7563" s="246" t="s">
        <v>241</v>
      </c>
    </row>
    <row r="7564" s="14" customFormat="1">
      <c r="A7564" s="14"/>
      <c r="B7564" s="247"/>
      <c r="C7564" s="248"/>
      <c r="D7564" s="238" t="s">
        <v>252</v>
      </c>
      <c r="E7564" s="249" t="s">
        <v>39</v>
      </c>
      <c r="F7564" s="250" t="s">
        <v>3581</v>
      </c>
      <c r="G7564" s="248"/>
      <c r="H7564" s="251">
        <v>40.960000000000001</v>
      </c>
      <c r="I7564" s="252"/>
      <c r="J7564" s="248"/>
      <c r="K7564" s="248"/>
      <c r="L7564" s="253"/>
      <c r="M7564" s="254"/>
      <c r="N7564" s="255"/>
      <c r="O7564" s="255"/>
      <c r="P7564" s="255"/>
      <c r="Q7564" s="255"/>
      <c r="R7564" s="255"/>
      <c r="S7564" s="255"/>
      <c r="T7564" s="256"/>
      <c r="U7564" s="14"/>
      <c r="V7564" s="14"/>
      <c r="W7564" s="14"/>
      <c r="X7564" s="14"/>
      <c r="Y7564" s="14"/>
      <c r="Z7564" s="14"/>
      <c r="AA7564" s="14"/>
      <c r="AB7564" s="14"/>
      <c r="AC7564" s="14"/>
      <c r="AD7564" s="14"/>
      <c r="AE7564" s="14"/>
      <c r="AT7564" s="257" t="s">
        <v>252</v>
      </c>
      <c r="AU7564" s="257" t="s">
        <v>93</v>
      </c>
      <c r="AV7564" s="14" t="s">
        <v>93</v>
      </c>
      <c r="AW7564" s="14" t="s">
        <v>46</v>
      </c>
      <c r="AX7564" s="14" t="s">
        <v>85</v>
      </c>
      <c r="AY7564" s="257" t="s">
        <v>241</v>
      </c>
    </row>
    <row r="7565" s="14" customFormat="1">
      <c r="A7565" s="14"/>
      <c r="B7565" s="247"/>
      <c r="C7565" s="248"/>
      <c r="D7565" s="238" t="s">
        <v>252</v>
      </c>
      <c r="E7565" s="249" t="s">
        <v>39</v>
      </c>
      <c r="F7565" s="250" t="s">
        <v>3583</v>
      </c>
      <c r="G7565" s="248"/>
      <c r="H7565" s="251">
        <v>14.41</v>
      </c>
      <c r="I7565" s="252"/>
      <c r="J7565" s="248"/>
      <c r="K7565" s="248"/>
      <c r="L7565" s="253"/>
      <c r="M7565" s="254"/>
      <c r="N7565" s="255"/>
      <c r="O7565" s="255"/>
      <c r="P7565" s="255"/>
      <c r="Q7565" s="255"/>
      <c r="R7565" s="255"/>
      <c r="S7565" s="255"/>
      <c r="T7565" s="256"/>
      <c r="U7565" s="14"/>
      <c r="V7565" s="14"/>
      <c r="W7565" s="14"/>
      <c r="X7565" s="14"/>
      <c r="Y7565" s="14"/>
      <c r="Z7565" s="14"/>
      <c r="AA7565" s="14"/>
      <c r="AB7565" s="14"/>
      <c r="AC7565" s="14"/>
      <c r="AD7565" s="14"/>
      <c r="AE7565" s="14"/>
      <c r="AT7565" s="257" t="s">
        <v>252</v>
      </c>
      <c r="AU7565" s="257" t="s">
        <v>93</v>
      </c>
      <c r="AV7565" s="14" t="s">
        <v>93</v>
      </c>
      <c r="AW7565" s="14" t="s">
        <v>46</v>
      </c>
      <c r="AX7565" s="14" t="s">
        <v>85</v>
      </c>
      <c r="AY7565" s="257" t="s">
        <v>241</v>
      </c>
    </row>
    <row r="7566" s="14" customFormat="1">
      <c r="A7566" s="14"/>
      <c r="B7566" s="247"/>
      <c r="C7566" s="248"/>
      <c r="D7566" s="238" t="s">
        <v>252</v>
      </c>
      <c r="E7566" s="249" t="s">
        <v>39</v>
      </c>
      <c r="F7566" s="250" t="s">
        <v>3585</v>
      </c>
      <c r="G7566" s="248"/>
      <c r="H7566" s="251">
        <v>14.41</v>
      </c>
      <c r="I7566" s="252"/>
      <c r="J7566" s="248"/>
      <c r="K7566" s="248"/>
      <c r="L7566" s="253"/>
      <c r="M7566" s="254"/>
      <c r="N7566" s="255"/>
      <c r="O7566" s="255"/>
      <c r="P7566" s="255"/>
      <c r="Q7566" s="255"/>
      <c r="R7566" s="255"/>
      <c r="S7566" s="255"/>
      <c r="T7566" s="256"/>
      <c r="U7566" s="14"/>
      <c r="V7566" s="14"/>
      <c r="W7566" s="14"/>
      <c r="X7566" s="14"/>
      <c r="Y7566" s="14"/>
      <c r="Z7566" s="14"/>
      <c r="AA7566" s="14"/>
      <c r="AB7566" s="14"/>
      <c r="AC7566" s="14"/>
      <c r="AD7566" s="14"/>
      <c r="AE7566" s="14"/>
      <c r="AT7566" s="257" t="s">
        <v>252</v>
      </c>
      <c r="AU7566" s="257" t="s">
        <v>93</v>
      </c>
      <c r="AV7566" s="14" t="s">
        <v>93</v>
      </c>
      <c r="AW7566" s="14" t="s">
        <v>46</v>
      </c>
      <c r="AX7566" s="14" t="s">
        <v>85</v>
      </c>
      <c r="AY7566" s="257" t="s">
        <v>241</v>
      </c>
    </row>
    <row r="7567" s="14" customFormat="1">
      <c r="A7567" s="14"/>
      <c r="B7567" s="247"/>
      <c r="C7567" s="248"/>
      <c r="D7567" s="238" t="s">
        <v>252</v>
      </c>
      <c r="E7567" s="249" t="s">
        <v>39</v>
      </c>
      <c r="F7567" s="250" t="s">
        <v>7032</v>
      </c>
      <c r="G7567" s="248"/>
      <c r="H7567" s="251">
        <v>15.449999999999999</v>
      </c>
      <c r="I7567" s="252"/>
      <c r="J7567" s="248"/>
      <c r="K7567" s="248"/>
      <c r="L7567" s="253"/>
      <c r="M7567" s="254"/>
      <c r="N7567" s="255"/>
      <c r="O7567" s="255"/>
      <c r="P7567" s="255"/>
      <c r="Q7567" s="255"/>
      <c r="R7567" s="255"/>
      <c r="S7567" s="255"/>
      <c r="T7567" s="256"/>
      <c r="U7567" s="14"/>
      <c r="V7567" s="14"/>
      <c r="W7567" s="14"/>
      <c r="X7567" s="14"/>
      <c r="Y7567" s="14"/>
      <c r="Z7567" s="14"/>
      <c r="AA7567" s="14"/>
      <c r="AB7567" s="14"/>
      <c r="AC7567" s="14"/>
      <c r="AD7567" s="14"/>
      <c r="AE7567" s="14"/>
      <c r="AT7567" s="257" t="s">
        <v>252</v>
      </c>
      <c r="AU7567" s="257" t="s">
        <v>93</v>
      </c>
      <c r="AV7567" s="14" t="s">
        <v>93</v>
      </c>
      <c r="AW7567" s="14" t="s">
        <v>46</v>
      </c>
      <c r="AX7567" s="14" t="s">
        <v>85</v>
      </c>
      <c r="AY7567" s="257" t="s">
        <v>241</v>
      </c>
    </row>
    <row r="7568" s="14" customFormat="1">
      <c r="A7568" s="14"/>
      <c r="B7568" s="247"/>
      <c r="C7568" s="248"/>
      <c r="D7568" s="238" t="s">
        <v>252</v>
      </c>
      <c r="E7568" s="249" t="s">
        <v>39</v>
      </c>
      <c r="F7568" s="250" t="s">
        <v>2401</v>
      </c>
      <c r="G7568" s="248"/>
      <c r="H7568" s="251">
        <v>17.190000000000001</v>
      </c>
      <c r="I7568" s="252"/>
      <c r="J7568" s="248"/>
      <c r="K7568" s="248"/>
      <c r="L7568" s="253"/>
      <c r="M7568" s="254"/>
      <c r="N7568" s="255"/>
      <c r="O7568" s="255"/>
      <c r="P7568" s="255"/>
      <c r="Q7568" s="255"/>
      <c r="R7568" s="255"/>
      <c r="S7568" s="255"/>
      <c r="T7568" s="256"/>
      <c r="U7568" s="14"/>
      <c r="V7568" s="14"/>
      <c r="W7568" s="14"/>
      <c r="X7568" s="14"/>
      <c r="Y7568" s="14"/>
      <c r="Z7568" s="14"/>
      <c r="AA7568" s="14"/>
      <c r="AB7568" s="14"/>
      <c r="AC7568" s="14"/>
      <c r="AD7568" s="14"/>
      <c r="AE7568" s="14"/>
      <c r="AT7568" s="257" t="s">
        <v>252</v>
      </c>
      <c r="AU7568" s="257" t="s">
        <v>93</v>
      </c>
      <c r="AV7568" s="14" t="s">
        <v>93</v>
      </c>
      <c r="AW7568" s="14" t="s">
        <v>46</v>
      </c>
      <c r="AX7568" s="14" t="s">
        <v>85</v>
      </c>
      <c r="AY7568" s="257" t="s">
        <v>241</v>
      </c>
    </row>
    <row r="7569" s="15" customFormat="1">
      <c r="A7569" s="15"/>
      <c r="B7569" s="258"/>
      <c r="C7569" s="259"/>
      <c r="D7569" s="238" t="s">
        <v>252</v>
      </c>
      <c r="E7569" s="260" t="s">
        <v>39</v>
      </c>
      <c r="F7569" s="261" t="s">
        <v>274</v>
      </c>
      <c r="G7569" s="259"/>
      <c r="H7569" s="262">
        <v>102.42</v>
      </c>
      <c r="I7569" s="263"/>
      <c r="J7569" s="259"/>
      <c r="K7569" s="259"/>
      <c r="L7569" s="264"/>
      <c r="M7569" s="265"/>
      <c r="N7569" s="266"/>
      <c r="O7569" s="266"/>
      <c r="P7569" s="266"/>
      <c r="Q7569" s="266"/>
      <c r="R7569" s="266"/>
      <c r="S7569" s="266"/>
      <c r="T7569" s="267"/>
      <c r="U7569" s="15"/>
      <c r="V7569" s="15"/>
      <c r="W7569" s="15"/>
      <c r="X7569" s="15"/>
      <c r="Y7569" s="15"/>
      <c r="Z7569" s="15"/>
      <c r="AA7569" s="15"/>
      <c r="AB7569" s="15"/>
      <c r="AC7569" s="15"/>
      <c r="AD7569" s="15"/>
      <c r="AE7569" s="15"/>
      <c r="AT7569" s="268" t="s">
        <v>252</v>
      </c>
      <c r="AU7569" s="268" t="s">
        <v>93</v>
      </c>
      <c r="AV7569" s="15" t="s">
        <v>248</v>
      </c>
      <c r="AW7569" s="15" t="s">
        <v>46</v>
      </c>
      <c r="AX7569" s="15" t="s">
        <v>23</v>
      </c>
      <c r="AY7569" s="268" t="s">
        <v>241</v>
      </c>
    </row>
    <row r="7570" s="2" customFormat="1" ht="24.15" customHeight="1">
      <c r="A7570" s="42"/>
      <c r="B7570" s="43"/>
      <c r="C7570" s="218" t="s">
        <v>7033</v>
      </c>
      <c r="D7570" s="218" t="s">
        <v>243</v>
      </c>
      <c r="E7570" s="219" t="s">
        <v>7034</v>
      </c>
      <c r="F7570" s="220" t="s">
        <v>7035</v>
      </c>
      <c r="G7570" s="221" t="s">
        <v>145</v>
      </c>
      <c r="H7570" s="222">
        <v>102.42</v>
      </c>
      <c r="I7570" s="223"/>
      <c r="J7570" s="224">
        <f>ROUND(I7570*H7570,2)</f>
        <v>0</v>
      </c>
      <c r="K7570" s="220" t="s">
        <v>247</v>
      </c>
      <c r="L7570" s="48"/>
      <c r="M7570" s="225" t="s">
        <v>39</v>
      </c>
      <c r="N7570" s="226" t="s">
        <v>56</v>
      </c>
      <c r="O7570" s="88"/>
      <c r="P7570" s="227">
        <f>O7570*H7570</f>
        <v>0</v>
      </c>
      <c r="Q7570" s="227">
        <v>0</v>
      </c>
      <c r="R7570" s="227">
        <f>Q7570*H7570</f>
        <v>0</v>
      </c>
      <c r="S7570" s="227">
        <v>0</v>
      </c>
      <c r="T7570" s="228">
        <f>S7570*H7570</f>
        <v>0</v>
      </c>
      <c r="U7570" s="42"/>
      <c r="V7570" s="42"/>
      <c r="W7570" s="42"/>
      <c r="X7570" s="42"/>
      <c r="Y7570" s="42"/>
      <c r="Z7570" s="42"/>
      <c r="AA7570" s="42"/>
      <c r="AB7570" s="42"/>
      <c r="AC7570" s="42"/>
      <c r="AD7570" s="42"/>
      <c r="AE7570" s="42"/>
      <c r="AR7570" s="229" t="s">
        <v>462</v>
      </c>
      <c r="AT7570" s="229" t="s">
        <v>243</v>
      </c>
      <c r="AU7570" s="229" t="s">
        <v>93</v>
      </c>
      <c r="AY7570" s="20" t="s">
        <v>241</v>
      </c>
      <c r="BE7570" s="230">
        <f>IF(N7570="základní",J7570,0)</f>
        <v>0</v>
      </c>
      <c r="BF7570" s="230">
        <f>IF(N7570="snížená",J7570,0)</f>
        <v>0</v>
      </c>
      <c r="BG7570" s="230">
        <f>IF(N7570="zákl. přenesená",J7570,0)</f>
        <v>0</v>
      </c>
      <c r="BH7570" s="230">
        <f>IF(N7570="sníž. přenesená",J7570,0)</f>
        <v>0</v>
      </c>
      <c r="BI7570" s="230">
        <f>IF(N7570="nulová",J7570,0)</f>
        <v>0</v>
      </c>
      <c r="BJ7570" s="20" t="s">
        <v>23</v>
      </c>
      <c r="BK7570" s="230">
        <f>ROUND(I7570*H7570,2)</f>
        <v>0</v>
      </c>
      <c r="BL7570" s="20" t="s">
        <v>462</v>
      </c>
      <c r="BM7570" s="229" t="s">
        <v>7036</v>
      </c>
    </row>
    <row r="7571" s="2" customFormat="1">
      <c r="A7571" s="42"/>
      <c r="B7571" s="43"/>
      <c r="C7571" s="44"/>
      <c r="D7571" s="231" t="s">
        <v>250</v>
      </c>
      <c r="E7571" s="44"/>
      <c r="F7571" s="232" t="s">
        <v>7037</v>
      </c>
      <c r="G7571" s="44"/>
      <c r="H7571" s="44"/>
      <c r="I7571" s="233"/>
      <c r="J7571" s="44"/>
      <c r="K7571" s="44"/>
      <c r="L7571" s="48"/>
      <c r="M7571" s="234"/>
      <c r="N7571" s="235"/>
      <c r="O7571" s="88"/>
      <c r="P7571" s="88"/>
      <c r="Q7571" s="88"/>
      <c r="R7571" s="88"/>
      <c r="S7571" s="88"/>
      <c r="T7571" s="89"/>
      <c r="U7571" s="42"/>
      <c r="V7571" s="42"/>
      <c r="W7571" s="42"/>
      <c r="X7571" s="42"/>
      <c r="Y7571" s="42"/>
      <c r="Z7571" s="42"/>
      <c r="AA7571" s="42"/>
      <c r="AB7571" s="42"/>
      <c r="AC7571" s="42"/>
      <c r="AD7571" s="42"/>
      <c r="AE7571" s="42"/>
      <c r="AT7571" s="20" t="s">
        <v>250</v>
      </c>
      <c r="AU7571" s="20" t="s">
        <v>93</v>
      </c>
    </row>
    <row r="7572" s="13" customFormat="1">
      <c r="A7572" s="13"/>
      <c r="B7572" s="236"/>
      <c r="C7572" s="237"/>
      <c r="D7572" s="238" t="s">
        <v>252</v>
      </c>
      <c r="E7572" s="239" t="s">
        <v>39</v>
      </c>
      <c r="F7572" s="240" t="s">
        <v>7031</v>
      </c>
      <c r="G7572" s="237"/>
      <c r="H7572" s="239" t="s">
        <v>39</v>
      </c>
      <c r="I7572" s="241"/>
      <c r="J7572" s="237"/>
      <c r="K7572" s="237"/>
      <c r="L7572" s="242"/>
      <c r="M7572" s="243"/>
      <c r="N7572" s="244"/>
      <c r="O7572" s="244"/>
      <c r="P7572" s="244"/>
      <c r="Q7572" s="244"/>
      <c r="R7572" s="244"/>
      <c r="S7572" s="244"/>
      <c r="T7572" s="245"/>
      <c r="U7572" s="13"/>
      <c r="V7572" s="13"/>
      <c r="W7572" s="13"/>
      <c r="X7572" s="13"/>
      <c r="Y7572" s="13"/>
      <c r="Z7572" s="13"/>
      <c r="AA7572" s="13"/>
      <c r="AB7572" s="13"/>
      <c r="AC7572" s="13"/>
      <c r="AD7572" s="13"/>
      <c r="AE7572" s="13"/>
      <c r="AT7572" s="246" t="s">
        <v>252</v>
      </c>
      <c r="AU7572" s="246" t="s">
        <v>93</v>
      </c>
      <c r="AV7572" s="13" t="s">
        <v>23</v>
      </c>
      <c r="AW7572" s="13" t="s">
        <v>46</v>
      </c>
      <c r="AX7572" s="13" t="s">
        <v>85</v>
      </c>
      <c r="AY7572" s="246" t="s">
        <v>241</v>
      </c>
    </row>
    <row r="7573" s="14" customFormat="1">
      <c r="A7573" s="14"/>
      <c r="B7573" s="247"/>
      <c r="C7573" s="248"/>
      <c r="D7573" s="238" t="s">
        <v>252</v>
      </c>
      <c r="E7573" s="249" t="s">
        <v>39</v>
      </c>
      <c r="F7573" s="250" t="s">
        <v>3581</v>
      </c>
      <c r="G7573" s="248"/>
      <c r="H7573" s="251">
        <v>40.960000000000001</v>
      </c>
      <c r="I7573" s="252"/>
      <c r="J7573" s="248"/>
      <c r="K7573" s="248"/>
      <c r="L7573" s="253"/>
      <c r="M7573" s="254"/>
      <c r="N7573" s="255"/>
      <c r="O7573" s="255"/>
      <c r="P7573" s="255"/>
      <c r="Q7573" s="255"/>
      <c r="R7573" s="255"/>
      <c r="S7573" s="255"/>
      <c r="T7573" s="256"/>
      <c r="U7573" s="14"/>
      <c r="V7573" s="14"/>
      <c r="W7573" s="14"/>
      <c r="X7573" s="14"/>
      <c r="Y7573" s="14"/>
      <c r="Z7573" s="14"/>
      <c r="AA7573" s="14"/>
      <c r="AB7573" s="14"/>
      <c r="AC7573" s="14"/>
      <c r="AD7573" s="14"/>
      <c r="AE7573" s="14"/>
      <c r="AT7573" s="257" t="s">
        <v>252</v>
      </c>
      <c r="AU7573" s="257" t="s">
        <v>93</v>
      </c>
      <c r="AV7573" s="14" t="s">
        <v>93</v>
      </c>
      <c r="AW7573" s="14" t="s">
        <v>46</v>
      </c>
      <c r="AX7573" s="14" t="s">
        <v>85</v>
      </c>
      <c r="AY7573" s="257" t="s">
        <v>241</v>
      </c>
    </row>
    <row r="7574" s="14" customFormat="1">
      <c r="A7574" s="14"/>
      <c r="B7574" s="247"/>
      <c r="C7574" s="248"/>
      <c r="D7574" s="238" t="s">
        <v>252</v>
      </c>
      <c r="E7574" s="249" t="s">
        <v>39</v>
      </c>
      <c r="F7574" s="250" t="s">
        <v>3583</v>
      </c>
      <c r="G7574" s="248"/>
      <c r="H7574" s="251">
        <v>14.41</v>
      </c>
      <c r="I7574" s="252"/>
      <c r="J7574" s="248"/>
      <c r="K7574" s="248"/>
      <c r="L7574" s="253"/>
      <c r="M7574" s="254"/>
      <c r="N7574" s="255"/>
      <c r="O7574" s="255"/>
      <c r="P7574" s="255"/>
      <c r="Q7574" s="255"/>
      <c r="R7574" s="255"/>
      <c r="S7574" s="255"/>
      <c r="T7574" s="256"/>
      <c r="U7574" s="14"/>
      <c r="V7574" s="14"/>
      <c r="W7574" s="14"/>
      <c r="X7574" s="14"/>
      <c r="Y7574" s="14"/>
      <c r="Z7574" s="14"/>
      <c r="AA7574" s="14"/>
      <c r="AB7574" s="14"/>
      <c r="AC7574" s="14"/>
      <c r="AD7574" s="14"/>
      <c r="AE7574" s="14"/>
      <c r="AT7574" s="257" t="s">
        <v>252</v>
      </c>
      <c r="AU7574" s="257" t="s">
        <v>93</v>
      </c>
      <c r="AV7574" s="14" t="s">
        <v>93</v>
      </c>
      <c r="AW7574" s="14" t="s">
        <v>46</v>
      </c>
      <c r="AX7574" s="14" t="s">
        <v>85</v>
      </c>
      <c r="AY7574" s="257" t="s">
        <v>241</v>
      </c>
    </row>
    <row r="7575" s="14" customFormat="1">
      <c r="A7575" s="14"/>
      <c r="B7575" s="247"/>
      <c r="C7575" s="248"/>
      <c r="D7575" s="238" t="s">
        <v>252</v>
      </c>
      <c r="E7575" s="249" t="s">
        <v>39</v>
      </c>
      <c r="F7575" s="250" t="s">
        <v>3585</v>
      </c>
      <c r="G7575" s="248"/>
      <c r="H7575" s="251">
        <v>14.41</v>
      </c>
      <c r="I7575" s="252"/>
      <c r="J7575" s="248"/>
      <c r="K7575" s="248"/>
      <c r="L7575" s="253"/>
      <c r="M7575" s="254"/>
      <c r="N7575" s="255"/>
      <c r="O7575" s="255"/>
      <c r="P7575" s="255"/>
      <c r="Q7575" s="255"/>
      <c r="R7575" s="255"/>
      <c r="S7575" s="255"/>
      <c r="T7575" s="256"/>
      <c r="U7575" s="14"/>
      <c r="V7575" s="14"/>
      <c r="W7575" s="14"/>
      <c r="X7575" s="14"/>
      <c r="Y7575" s="14"/>
      <c r="Z7575" s="14"/>
      <c r="AA7575" s="14"/>
      <c r="AB7575" s="14"/>
      <c r="AC7575" s="14"/>
      <c r="AD7575" s="14"/>
      <c r="AE7575" s="14"/>
      <c r="AT7575" s="257" t="s">
        <v>252</v>
      </c>
      <c r="AU7575" s="257" t="s">
        <v>93</v>
      </c>
      <c r="AV7575" s="14" t="s">
        <v>93</v>
      </c>
      <c r="AW7575" s="14" t="s">
        <v>46</v>
      </c>
      <c r="AX7575" s="14" t="s">
        <v>85</v>
      </c>
      <c r="AY7575" s="257" t="s">
        <v>241</v>
      </c>
    </row>
    <row r="7576" s="14" customFormat="1">
      <c r="A7576" s="14"/>
      <c r="B7576" s="247"/>
      <c r="C7576" s="248"/>
      <c r="D7576" s="238" t="s">
        <v>252</v>
      </c>
      <c r="E7576" s="249" t="s">
        <v>39</v>
      </c>
      <c r="F7576" s="250" t="s">
        <v>7032</v>
      </c>
      <c r="G7576" s="248"/>
      <c r="H7576" s="251">
        <v>15.449999999999999</v>
      </c>
      <c r="I7576" s="252"/>
      <c r="J7576" s="248"/>
      <c r="K7576" s="248"/>
      <c r="L7576" s="253"/>
      <c r="M7576" s="254"/>
      <c r="N7576" s="255"/>
      <c r="O7576" s="255"/>
      <c r="P7576" s="255"/>
      <c r="Q7576" s="255"/>
      <c r="R7576" s="255"/>
      <c r="S7576" s="255"/>
      <c r="T7576" s="256"/>
      <c r="U7576" s="14"/>
      <c r="V7576" s="14"/>
      <c r="W7576" s="14"/>
      <c r="X7576" s="14"/>
      <c r="Y7576" s="14"/>
      <c r="Z7576" s="14"/>
      <c r="AA7576" s="14"/>
      <c r="AB7576" s="14"/>
      <c r="AC7576" s="14"/>
      <c r="AD7576" s="14"/>
      <c r="AE7576" s="14"/>
      <c r="AT7576" s="257" t="s">
        <v>252</v>
      </c>
      <c r="AU7576" s="257" t="s">
        <v>93</v>
      </c>
      <c r="AV7576" s="14" t="s">
        <v>93</v>
      </c>
      <c r="AW7576" s="14" t="s">
        <v>46</v>
      </c>
      <c r="AX7576" s="14" t="s">
        <v>85</v>
      </c>
      <c r="AY7576" s="257" t="s">
        <v>241</v>
      </c>
    </row>
    <row r="7577" s="14" customFormat="1">
      <c r="A7577" s="14"/>
      <c r="B7577" s="247"/>
      <c r="C7577" s="248"/>
      <c r="D7577" s="238" t="s">
        <v>252</v>
      </c>
      <c r="E7577" s="249" t="s">
        <v>39</v>
      </c>
      <c r="F7577" s="250" t="s">
        <v>2401</v>
      </c>
      <c r="G7577" s="248"/>
      <c r="H7577" s="251">
        <v>17.190000000000001</v>
      </c>
      <c r="I7577" s="252"/>
      <c r="J7577" s="248"/>
      <c r="K7577" s="248"/>
      <c r="L7577" s="253"/>
      <c r="M7577" s="254"/>
      <c r="N7577" s="255"/>
      <c r="O7577" s="255"/>
      <c r="P7577" s="255"/>
      <c r="Q7577" s="255"/>
      <c r="R7577" s="255"/>
      <c r="S7577" s="255"/>
      <c r="T7577" s="256"/>
      <c r="U7577" s="14"/>
      <c r="V7577" s="14"/>
      <c r="W7577" s="14"/>
      <c r="X7577" s="14"/>
      <c r="Y7577" s="14"/>
      <c r="Z7577" s="14"/>
      <c r="AA7577" s="14"/>
      <c r="AB7577" s="14"/>
      <c r="AC7577" s="14"/>
      <c r="AD7577" s="14"/>
      <c r="AE7577" s="14"/>
      <c r="AT7577" s="257" t="s">
        <v>252</v>
      </c>
      <c r="AU7577" s="257" t="s">
        <v>93</v>
      </c>
      <c r="AV7577" s="14" t="s">
        <v>93</v>
      </c>
      <c r="AW7577" s="14" t="s">
        <v>46</v>
      </c>
      <c r="AX7577" s="14" t="s">
        <v>85</v>
      </c>
      <c r="AY7577" s="257" t="s">
        <v>241</v>
      </c>
    </row>
    <row r="7578" s="15" customFormat="1">
      <c r="A7578" s="15"/>
      <c r="B7578" s="258"/>
      <c r="C7578" s="259"/>
      <c r="D7578" s="238" t="s">
        <v>252</v>
      </c>
      <c r="E7578" s="260" t="s">
        <v>39</v>
      </c>
      <c r="F7578" s="261" t="s">
        <v>274</v>
      </c>
      <c r="G7578" s="259"/>
      <c r="H7578" s="262">
        <v>102.42</v>
      </c>
      <c r="I7578" s="263"/>
      <c r="J7578" s="259"/>
      <c r="K7578" s="259"/>
      <c r="L7578" s="264"/>
      <c r="M7578" s="265"/>
      <c r="N7578" s="266"/>
      <c r="O7578" s="266"/>
      <c r="P7578" s="266"/>
      <c r="Q7578" s="266"/>
      <c r="R7578" s="266"/>
      <c r="S7578" s="266"/>
      <c r="T7578" s="267"/>
      <c r="U7578" s="15"/>
      <c r="V7578" s="15"/>
      <c r="W7578" s="15"/>
      <c r="X7578" s="15"/>
      <c r="Y7578" s="15"/>
      <c r="Z7578" s="15"/>
      <c r="AA7578" s="15"/>
      <c r="AB7578" s="15"/>
      <c r="AC7578" s="15"/>
      <c r="AD7578" s="15"/>
      <c r="AE7578" s="15"/>
      <c r="AT7578" s="268" t="s">
        <v>252</v>
      </c>
      <c r="AU7578" s="268" t="s">
        <v>93</v>
      </c>
      <c r="AV7578" s="15" t="s">
        <v>248</v>
      </c>
      <c r="AW7578" s="15" t="s">
        <v>46</v>
      </c>
      <c r="AX7578" s="15" t="s">
        <v>23</v>
      </c>
      <c r="AY7578" s="268" t="s">
        <v>241</v>
      </c>
    </row>
    <row r="7579" s="2" customFormat="1" ht="16.5" customHeight="1">
      <c r="A7579" s="42"/>
      <c r="B7579" s="43"/>
      <c r="C7579" s="218" t="s">
        <v>7038</v>
      </c>
      <c r="D7579" s="218" t="s">
        <v>243</v>
      </c>
      <c r="E7579" s="219" t="s">
        <v>7039</v>
      </c>
      <c r="F7579" s="220" t="s">
        <v>7040</v>
      </c>
      <c r="G7579" s="221" t="s">
        <v>145</v>
      </c>
      <c r="H7579" s="222">
        <v>560.99000000000001</v>
      </c>
      <c r="I7579" s="223"/>
      <c r="J7579" s="224">
        <f>ROUND(I7579*H7579,2)</f>
        <v>0</v>
      </c>
      <c r="K7579" s="220" t="s">
        <v>247</v>
      </c>
      <c r="L7579" s="48"/>
      <c r="M7579" s="225" t="s">
        <v>39</v>
      </c>
      <c r="N7579" s="226" t="s">
        <v>56</v>
      </c>
      <c r="O7579" s="88"/>
      <c r="P7579" s="227">
        <f>O7579*H7579</f>
        <v>0</v>
      </c>
      <c r="Q7579" s="227">
        <v>0</v>
      </c>
      <c r="R7579" s="227">
        <f>Q7579*H7579</f>
        <v>0</v>
      </c>
      <c r="S7579" s="227">
        <v>0</v>
      </c>
      <c r="T7579" s="228">
        <f>S7579*H7579</f>
        <v>0</v>
      </c>
      <c r="U7579" s="42"/>
      <c r="V7579" s="42"/>
      <c r="W7579" s="42"/>
      <c r="X7579" s="42"/>
      <c r="Y7579" s="42"/>
      <c r="Z7579" s="42"/>
      <c r="AA7579" s="42"/>
      <c r="AB7579" s="42"/>
      <c r="AC7579" s="42"/>
      <c r="AD7579" s="42"/>
      <c r="AE7579" s="42"/>
      <c r="AR7579" s="229" t="s">
        <v>462</v>
      </c>
      <c r="AT7579" s="229" t="s">
        <v>243</v>
      </c>
      <c r="AU7579" s="229" t="s">
        <v>93</v>
      </c>
      <c r="AY7579" s="20" t="s">
        <v>241</v>
      </c>
      <c r="BE7579" s="230">
        <f>IF(N7579="základní",J7579,0)</f>
        <v>0</v>
      </c>
      <c r="BF7579" s="230">
        <f>IF(N7579="snížená",J7579,0)</f>
        <v>0</v>
      </c>
      <c r="BG7579" s="230">
        <f>IF(N7579="zákl. přenesená",J7579,0)</f>
        <v>0</v>
      </c>
      <c r="BH7579" s="230">
        <f>IF(N7579="sníž. přenesená",J7579,0)</f>
        <v>0</v>
      </c>
      <c r="BI7579" s="230">
        <f>IF(N7579="nulová",J7579,0)</f>
        <v>0</v>
      </c>
      <c r="BJ7579" s="20" t="s">
        <v>23</v>
      </c>
      <c r="BK7579" s="230">
        <f>ROUND(I7579*H7579,2)</f>
        <v>0</v>
      </c>
      <c r="BL7579" s="20" t="s">
        <v>462</v>
      </c>
      <c r="BM7579" s="229" t="s">
        <v>7041</v>
      </c>
    </row>
    <row r="7580" s="2" customFormat="1">
      <c r="A7580" s="42"/>
      <c r="B7580" s="43"/>
      <c r="C7580" s="44"/>
      <c r="D7580" s="231" t="s">
        <v>250</v>
      </c>
      <c r="E7580" s="44"/>
      <c r="F7580" s="232" t="s">
        <v>7042</v>
      </c>
      <c r="G7580" s="44"/>
      <c r="H7580" s="44"/>
      <c r="I7580" s="233"/>
      <c r="J7580" s="44"/>
      <c r="K7580" s="44"/>
      <c r="L7580" s="48"/>
      <c r="M7580" s="234"/>
      <c r="N7580" s="235"/>
      <c r="O7580" s="88"/>
      <c r="P7580" s="88"/>
      <c r="Q7580" s="88"/>
      <c r="R7580" s="88"/>
      <c r="S7580" s="88"/>
      <c r="T7580" s="89"/>
      <c r="U7580" s="42"/>
      <c r="V7580" s="42"/>
      <c r="W7580" s="42"/>
      <c r="X7580" s="42"/>
      <c r="Y7580" s="42"/>
      <c r="Z7580" s="42"/>
      <c r="AA7580" s="42"/>
      <c r="AB7580" s="42"/>
      <c r="AC7580" s="42"/>
      <c r="AD7580" s="42"/>
      <c r="AE7580" s="42"/>
      <c r="AT7580" s="20" t="s">
        <v>250</v>
      </c>
      <c r="AU7580" s="20" t="s">
        <v>93</v>
      </c>
    </row>
    <row r="7581" s="13" customFormat="1">
      <c r="A7581" s="13"/>
      <c r="B7581" s="236"/>
      <c r="C7581" s="237"/>
      <c r="D7581" s="238" t="s">
        <v>252</v>
      </c>
      <c r="E7581" s="239" t="s">
        <v>39</v>
      </c>
      <c r="F7581" s="240" t="s">
        <v>665</v>
      </c>
      <c r="G7581" s="237"/>
      <c r="H7581" s="239" t="s">
        <v>39</v>
      </c>
      <c r="I7581" s="241"/>
      <c r="J7581" s="237"/>
      <c r="K7581" s="237"/>
      <c r="L7581" s="242"/>
      <c r="M7581" s="243"/>
      <c r="N7581" s="244"/>
      <c r="O7581" s="244"/>
      <c r="P7581" s="244"/>
      <c r="Q7581" s="244"/>
      <c r="R7581" s="244"/>
      <c r="S7581" s="244"/>
      <c r="T7581" s="245"/>
      <c r="U7581" s="13"/>
      <c r="V7581" s="13"/>
      <c r="W7581" s="13"/>
      <c r="X7581" s="13"/>
      <c r="Y7581" s="13"/>
      <c r="Z7581" s="13"/>
      <c r="AA7581" s="13"/>
      <c r="AB7581" s="13"/>
      <c r="AC7581" s="13"/>
      <c r="AD7581" s="13"/>
      <c r="AE7581" s="13"/>
      <c r="AT7581" s="246" t="s">
        <v>252</v>
      </c>
      <c r="AU7581" s="246" t="s">
        <v>93</v>
      </c>
      <c r="AV7581" s="13" t="s">
        <v>23</v>
      </c>
      <c r="AW7581" s="13" t="s">
        <v>46</v>
      </c>
      <c r="AX7581" s="13" t="s">
        <v>85</v>
      </c>
      <c r="AY7581" s="246" t="s">
        <v>241</v>
      </c>
    </row>
    <row r="7582" s="14" customFormat="1">
      <c r="A7582" s="14"/>
      <c r="B7582" s="247"/>
      <c r="C7582" s="248"/>
      <c r="D7582" s="238" t="s">
        <v>252</v>
      </c>
      <c r="E7582" s="249" t="s">
        <v>39</v>
      </c>
      <c r="F7582" s="250" t="s">
        <v>143</v>
      </c>
      <c r="G7582" s="248"/>
      <c r="H7582" s="251">
        <v>162.19999999999999</v>
      </c>
      <c r="I7582" s="252"/>
      <c r="J7582" s="248"/>
      <c r="K7582" s="248"/>
      <c r="L7582" s="253"/>
      <c r="M7582" s="254"/>
      <c r="N7582" s="255"/>
      <c r="O7582" s="255"/>
      <c r="P7582" s="255"/>
      <c r="Q7582" s="255"/>
      <c r="R7582" s="255"/>
      <c r="S7582" s="255"/>
      <c r="T7582" s="256"/>
      <c r="U7582" s="14"/>
      <c r="V7582" s="14"/>
      <c r="W7582" s="14"/>
      <c r="X7582" s="14"/>
      <c r="Y7582" s="14"/>
      <c r="Z7582" s="14"/>
      <c r="AA7582" s="14"/>
      <c r="AB7582" s="14"/>
      <c r="AC7582" s="14"/>
      <c r="AD7582" s="14"/>
      <c r="AE7582" s="14"/>
      <c r="AT7582" s="257" t="s">
        <v>252</v>
      </c>
      <c r="AU7582" s="257" t="s">
        <v>93</v>
      </c>
      <c r="AV7582" s="14" t="s">
        <v>93</v>
      </c>
      <c r="AW7582" s="14" t="s">
        <v>46</v>
      </c>
      <c r="AX7582" s="14" t="s">
        <v>85</v>
      </c>
      <c r="AY7582" s="257" t="s">
        <v>241</v>
      </c>
    </row>
    <row r="7583" s="14" customFormat="1">
      <c r="A7583" s="14"/>
      <c r="B7583" s="247"/>
      <c r="C7583" s="248"/>
      <c r="D7583" s="238" t="s">
        <v>252</v>
      </c>
      <c r="E7583" s="249" t="s">
        <v>39</v>
      </c>
      <c r="F7583" s="250" t="s">
        <v>167</v>
      </c>
      <c r="G7583" s="248"/>
      <c r="H7583" s="251">
        <v>296.37</v>
      </c>
      <c r="I7583" s="252"/>
      <c r="J7583" s="248"/>
      <c r="K7583" s="248"/>
      <c r="L7583" s="253"/>
      <c r="M7583" s="254"/>
      <c r="N7583" s="255"/>
      <c r="O7583" s="255"/>
      <c r="P7583" s="255"/>
      <c r="Q7583" s="255"/>
      <c r="R7583" s="255"/>
      <c r="S7583" s="255"/>
      <c r="T7583" s="256"/>
      <c r="U7583" s="14"/>
      <c r="V7583" s="14"/>
      <c r="W7583" s="14"/>
      <c r="X7583" s="14"/>
      <c r="Y7583" s="14"/>
      <c r="Z7583" s="14"/>
      <c r="AA7583" s="14"/>
      <c r="AB7583" s="14"/>
      <c r="AC7583" s="14"/>
      <c r="AD7583" s="14"/>
      <c r="AE7583" s="14"/>
      <c r="AT7583" s="257" t="s">
        <v>252</v>
      </c>
      <c r="AU7583" s="257" t="s">
        <v>93</v>
      </c>
      <c r="AV7583" s="14" t="s">
        <v>93</v>
      </c>
      <c r="AW7583" s="14" t="s">
        <v>46</v>
      </c>
      <c r="AX7583" s="14" t="s">
        <v>85</v>
      </c>
      <c r="AY7583" s="257" t="s">
        <v>241</v>
      </c>
    </row>
    <row r="7584" s="13" customFormat="1">
      <c r="A7584" s="13"/>
      <c r="B7584" s="236"/>
      <c r="C7584" s="237"/>
      <c r="D7584" s="238" t="s">
        <v>252</v>
      </c>
      <c r="E7584" s="239" t="s">
        <v>39</v>
      </c>
      <c r="F7584" s="240" t="s">
        <v>7031</v>
      </c>
      <c r="G7584" s="237"/>
      <c r="H7584" s="239" t="s">
        <v>39</v>
      </c>
      <c r="I7584" s="241"/>
      <c r="J7584" s="237"/>
      <c r="K7584" s="237"/>
      <c r="L7584" s="242"/>
      <c r="M7584" s="243"/>
      <c r="N7584" s="244"/>
      <c r="O7584" s="244"/>
      <c r="P7584" s="244"/>
      <c r="Q7584" s="244"/>
      <c r="R7584" s="244"/>
      <c r="S7584" s="244"/>
      <c r="T7584" s="245"/>
      <c r="U7584" s="13"/>
      <c r="V7584" s="13"/>
      <c r="W7584" s="13"/>
      <c r="X7584" s="13"/>
      <c r="Y7584" s="13"/>
      <c r="Z7584" s="13"/>
      <c r="AA7584" s="13"/>
      <c r="AB7584" s="13"/>
      <c r="AC7584" s="13"/>
      <c r="AD7584" s="13"/>
      <c r="AE7584" s="13"/>
      <c r="AT7584" s="246" t="s">
        <v>252</v>
      </c>
      <c r="AU7584" s="246" t="s">
        <v>93</v>
      </c>
      <c r="AV7584" s="13" t="s">
        <v>23</v>
      </c>
      <c r="AW7584" s="13" t="s">
        <v>46</v>
      </c>
      <c r="AX7584" s="13" t="s">
        <v>85</v>
      </c>
      <c r="AY7584" s="246" t="s">
        <v>241</v>
      </c>
    </row>
    <row r="7585" s="14" customFormat="1">
      <c r="A7585" s="14"/>
      <c r="B7585" s="247"/>
      <c r="C7585" s="248"/>
      <c r="D7585" s="238" t="s">
        <v>252</v>
      </c>
      <c r="E7585" s="249" t="s">
        <v>39</v>
      </c>
      <c r="F7585" s="250" t="s">
        <v>3581</v>
      </c>
      <c r="G7585" s="248"/>
      <c r="H7585" s="251">
        <v>40.960000000000001</v>
      </c>
      <c r="I7585" s="252"/>
      <c r="J7585" s="248"/>
      <c r="K7585" s="248"/>
      <c r="L7585" s="253"/>
      <c r="M7585" s="254"/>
      <c r="N7585" s="255"/>
      <c r="O7585" s="255"/>
      <c r="P7585" s="255"/>
      <c r="Q7585" s="255"/>
      <c r="R7585" s="255"/>
      <c r="S7585" s="255"/>
      <c r="T7585" s="256"/>
      <c r="U7585" s="14"/>
      <c r="V7585" s="14"/>
      <c r="W7585" s="14"/>
      <c r="X7585" s="14"/>
      <c r="Y7585" s="14"/>
      <c r="Z7585" s="14"/>
      <c r="AA7585" s="14"/>
      <c r="AB7585" s="14"/>
      <c r="AC7585" s="14"/>
      <c r="AD7585" s="14"/>
      <c r="AE7585" s="14"/>
      <c r="AT7585" s="257" t="s">
        <v>252</v>
      </c>
      <c r="AU7585" s="257" t="s">
        <v>93</v>
      </c>
      <c r="AV7585" s="14" t="s">
        <v>93</v>
      </c>
      <c r="AW7585" s="14" t="s">
        <v>46</v>
      </c>
      <c r="AX7585" s="14" t="s">
        <v>85</v>
      </c>
      <c r="AY7585" s="257" t="s">
        <v>241</v>
      </c>
    </row>
    <row r="7586" s="14" customFormat="1">
      <c r="A7586" s="14"/>
      <c r="B7586" s="247"/>
      <c r="C7586" s="248"/>
      <c r="D7586" s="238" t="s">
        <v>252</v>
      </c>
      <c r="E7586" s="249" t="s">
        <v>39</v>
      </c>
      <c r="F7586" s="250" t="s">
        <v>3583</v>
      </c>
      <c r="G7586" s="248"/>
      <c r="H7586" s="251">
        <v>14.41</v>
      </c>
      <c r="I7586" s="252"/>
      <c r="J7586" s="248"/>
      <c r="K7586" s="248"/>
      <c r="L7586" s="253"/>
      <c r="M7586" s="254"/>
      <c r="N7586" s="255"/>
      <c r="O7586" s="255"/>
      <c r="P7586" s="255"/>
      <c r="Q7586" s="255"/>
      <c r="R7586" s="255"/>
      <c r="S7586" s="255"/>
      <c r="T7586" s="256"/>
      <c r="U7586" s="14"/>
      <c r="V7586" s="14"/>
      <c r="W7586" s="14"/>
      <c r="X7586" s="14"/>
      <c r="Y7586" s="14"/>
      <c r="Z7586" s="14"/>
      <c r="AA7586" s="14"/>
      <c r="AB7586" s="14"/>
      <c r="AC7586" s="14"/>
      <c r="AD7586" s="14"/>
      <c r="AE7586" s="14"/>
      <c r="AT7586" s="257" t="s">
        <v>252</v>
      </c>
      <c r="AU7586" s="257" t="s">
        <v>93</v>
      </c>
      <c r="AV7586" s="14" t="s">
        <v>93</v>
      </c>
      <c r="AW7586" s="14" t="s">
        <v>46</v>
      </c>
      <c r="AX7586" s="14" t="s">
        <v>85</v>
      </c>
      <c r="AY7586" s="257" t="s">
        <v>241</v>
      </c>
    </row>
    <row r="7587" s="14" customFormat="1">
      <c r="A7587" s="14"/>
      <c r="B7587" s="247"/>
      <c r="C7587" s="248"/>
      <c r="D7587" s="238" t="s">
        <v>252</v>
      </c>
      <c r="E7587" s="249" t="s">
        <v>39</v>
      </c>
      <c r="F7587" s="250" t="s">
        <v>3585</v>
      </c>
      <c r="G7587" s="248"/>
      <c r="H7587" s="251">
        <v>14.41</v>
      </c>
      <c r="I7587" s="252"/>
      <c r="J7587" s="248"/>
      <c r="K7587" s="248"/>
      <c r="L7587" s="253"/>
      <c r="M7587" s="254"/>
      <c r="N7587" s="255"/>
      <c r="O7587" s="255"/>
      <c r="P7587" s="255"/>
      <c r="Q7587" s="255"/>
      <c r="R7587" s="255"/>
      <c r="S7587" s="255"/>
      <c r="T7587" s="256"/>
      <c r="U7587" s="14"/>
      <c r="V7587" s="14"/>
      <c r="W7587" s="14"/>
      <c r="X7587" s="14"/>
      <c r="Y7587" s="14"/>
      <c r="Z7587" s="14"/>
      <c r="AA7587" s="14"/>
      <c r="AB7587" s="14"/>
      <c r="AC7587" s="14"/>
      <c r="AD7587" s="14"/>
      <c r="AE7587" s="14"/>
      <c r="AT7587" s="257" t="s">
        <v>252</v>
      </c>
      <c r="AU7587" s="257" t="s">
        <v>93</v>
      </c>
      <c r="AV7587" s="14" t="s">
        <v>93</v>
      </c>
      <c r="AW7587" s="14" t="s">
        <v>46</v>
      </c>
      <c r="AX7587" s="14" t="s">
        <v>85</v>
      </c>
      <c r="AY7587" s="257" t="s">
        <v>241</v>
      </c>
    </row>
    <row r="7588" s="14" customFormat="1">
      <c r="A7588" s="14"/>
      <c r="B7588" s="247"/>
      <c r="C7588" s="248"/>
      <c r="D7588" s="238" t="s">
        <v>252</v>
      </c>
      <c r="E7588" s="249" t="s">
        <v>39</v>
      </c>
      <c r="F7588" s="250" t="s">
        <v>7032</v>
      </c>
      <c r="G7588" s="248"/>
      <c r="H7588" s="251">
        <v>15.449999999999999</v>
      </c>
      <c r="I7588" s="252"/>
      <c r="J7588" s="248"/>
      <c r="K7588" s="248"/>
      <c r="L7588" s="253"/>
      <c r="M7588" s="254"/>
      <c r="N7588" s="255"/>
      <c r="O7588" s="255"/>
      <c r="P7588" s="255"/>
      <c r="Q7588" s="255"/>
      <c r="R7588" s="255"/>
      <c r="S7588" s="255"/>
      <c r="T7588" s="256"/>
      <c r="U7588" s="14"/>
      <c r="V7588" s="14"/>
      <c r="W7588" s="14"/>
      <c r="X7588" s="14"/>
      <c r="Y7588" s="14"/>
      <c r="Z7588" s="14"/>
      <c r="AA7588" s="14"/>
      <c r="AB7588" s="14"/>
      <c r="AC7588" s="14"/>
      <c r="AD7588" s="14"/>
      <c r="AE7588" s="14"/>
      <c r="AT7588" s="257" t="s">
        <v>252</v>
      </c>
      <c r="AU7588" s="257" t="s">
        <v>93</v>
      </c>
      <c r="AV7588" s="14" t="s">
        <v>93</v>
      </c>
      <c r="AW7588" s="14" t="s">
        <v>46</v>
      </c>
      <c r="AX7588" s="14" t="s">
        <v>85</v>
      </c>
      <c r="AY7588" s="257" t="s">
        <v>241</v>
      </c>
    </row>
    <row r="7589" s="14" customFormat="1">
      <c r="A7589" s="14"/>
      <c r="B7589" s="247"/>
      <c r="C7589" s="248"/>
      <c r="D7589" s="238" t="s">
        <v>252</v>
      </c>
      <c r="E7589" s="249" t="s">
        <v>39</v>
      </c>
      <c r="F7589" s="250" t="s">
        <v>2401</v>
      </c>
      <c r="G7589" s="248"/>
      <c r="H7589" s="251">
        <v>17.190000000000001</v>
      </c>
      <c r="I7589" s="252"/>
      <c r="J7589" s="248"/>
      <c r="K7589" s="248"/>
      <c r="L7589" s="253"/>
      <c r="M7589" s="254"/>
      <c r="N7589" s="255"/>
      <c r="O7589" s="255"/>
      <c r="P7589" s="255"/>
      <c r="Q7589" s="255"/>
      <c r="R7589" s="255"/>
      <c r="S7589" s="255"/>
      <c r="T7589" s="256"/>
      <c r="U7589" s="14"/>
      <c r="V7589" s="14"/>
      <c r="W7589" s="14"/>
      <c r="X7589" s="14"/>
      <c r="Y7589" s="14"/>
      <c r="Z7589" s="14"/>
      <c r="AA7589" s="14"/>
      <c r="AB7589" s="14"/>
      <c r="AC7589" s="14"/>
      <c r="AD7589" s="14"/>
      <c r="AE7589" s="14"/>
      <c r="AT7589" s="257" t="s">
        <v>252</v>
      </c>
      <c r="AU7589" s="257" t="s">
        <v>93</v>
      </c>
      <c r="AV7589" s="14" t="s">
        <v>93</v>
      </c>
      <c r="AW7589" s="14" t="s">
        <v>46</v>
      </c>
      <c r="AX7589" s="14" t="s">
        <v>85</v>
      </c>
      <c r="AY7589" s="257" t="s">
        <v>241</v>
      </c>
    </row>
    <row r="7590" s="15" customFormat="1">
      <c r="A7590" s="15"/>
      <c r="B7590" s="258"/>
      <c r="C7590" s="259"/>
      <c r="D7590" s="238" t="s">
        <v>252</v>
      </c>
      <c r="E7590" s="260" t="s">
        <v>39</v>
      </c>
      <c r="F7590" s="261" t="s">
        <v>274</v>
      </c>
      <c r="G7590" s="259"/>
      <c r="H7590" s="262">
        <v>560.99000000000001</v>
      </c>
      <c r="I7590" s="263"/>
      <c r="J7590" s="259"/>
      <c r="K7590" s="259"/>
      <c r="L7590" s="264"/>
      <c r="M7590" s="265"/>
      <c r="N7590" s="266"/>
      <c r="O7590" s="266"/>
      <c r="P7590" s="266"/>
      <c r="Q7590" s="266"/>
      <c r="R7590" s="266"/>
      <c r="S7590" s="266"/>
      <c r="T7590" s="267"/>
      <c r="U7590" s="15"/>
      <c r="V7590" s="15"/>
      <c r="W7590" s="15"/>
      <c r="X7590" s="15"/>
      <c r="Y7590" s="15"/>
      <c r="Z7590" s="15"/>
      <c r="AA7590" s="15"/>
      <c r="AB7590" s="15"/>
      <c r="AC7590" s="15"/>
      <c r="AD7590" s="15"/>
      <c r="AE7590" s="15"/>
      <c r="AT7590" s="268" t="s">
        <v>252</v>
      </c>
      <c r="AU7590" s="268" t="s">
        <v>93</v>
      </c>
      <c r="AV7590" s="15" t="s">
        <v>248</v>
      </c>
      <c r="AW7590" s="15" t="s">
        <v>46</v>
      </c>
      <c r="AX7590" s="15" t="s">
        <v>23</v>
      </c>
      <c r="AY7590" s="268" t="s">
        <v>241</v>
      </c>
    </row>
    <row r="7591" s="2" customFormat="1" ht="16.5" customHeight="1">
      <c r="A7591" s="42"/>
      <c r="B7591" s="43"/>
      <c r="C7591" s="218" t="s">
        <v>7043</v>
      </c>
      <c r="D7591" s="218" t="s">
        <v>243</v>
      </c>
      <c r="E7591" s="219" t="s">
        <v>7044</v>
      </c>
      <c r="F7591" s="220" t="s">
        <v>7045</v>
      </c>
      <c r="G7591" s="221" t="s">
        <v>145</v>
      </c>
      <c r="H7591" s="222">
        <v>581.57100000000003</v>
      </c>
      <c r="I7591" s="223"/>
      <c r="J7591" s="224">
        <f>ROUND(I7591*H7591,2)</f>
        <v>0</v>
      </c>
      <c r="K7591" s="220" t="s">
        <v>247</v>
      </c>
      <c r="L7591" s="48"/>
      <c r="M7591" s="225" t="s">
        <v>39</v>
      </c>
      <c r="N7591" s="226" t="s">
        <v>56</v>
      </c>
      <c r="O7591" s="88"/>
      <c r="P7591" s="227">
        <f>O7591*H7591</f>
        <v>0</v>
      </c>
      <c r="Q7591" s="227">
        <v>3.0000000000000001E-05</v>
      </c>
      <c r="R7591" s="227">
        <f>Q7591*H7591</f>
        <v>0.017447130000000002</v>
      </c>
      <c r="S7591" s="227">
        <v>0</v>
      </c>
      <c r="T7591" s="228">
        <f>S7591*H7591</f>
        <v>0</v>
      </c>
      <c r="U7591" s="42"/>
      <c r="V7591" s="42"/>
      <c r="W7591" s="42"/>
      <c r="X7591" s="42"/>
      <c r="Y7591" s="42"/>
      <c r="Z7591" s="42"/>
      <c r="AA7591" s="42"/>
      <c r="AB7591" s="42"/>
      <c r="AC7591" s="42"/>
      <c r="AD7591" s="42"/>
      <c r="AE7591" s="42"/>
      <c r="AR7591" s="229" t="s">
        <v>462</v>
      </c>
      <c r="AT7591" s="229" t="s">
        <v>243</v>
      </c>
      <c r="AU7591" s="229" t="s">
        <v>93</v>
      </c>
      <c r="AY7591" s="20" t="s">
        <v>241</v>
      </c>
      <c r="BE7591" s="230">
        <f>IF(N7591="základní",J7591,0)</f>
        <v>0</v>
      </c>
      <c r="BF7591" s="230">
        <f>IF(N7591="snížená",J7591,0)</f>
        <v>0</v>
      </c>
      <c r="BG7591" s="230">
        <f>IF(N7591="zákl. přenesená",J7591,0)</f>
        <v>0</v>
      </c>
      <c r="BH7591" s="230">
        <f>IF(N7591="sníž. přenesená",J7591,0)</f>
        <v>0</v>
      </c>
      <c r="BI7591" s="230">
        <f>IF(N7591="nulová",J7591,0)</f>
        <v>0</v>
      </c>
      <c r="BJ7591" s="20" t="s">
        <v>23</v>
      </c>
      <c r="BK7591" s="230">
        <f>ROUND(I7591*H7591,2)</f>
        <v>0</v>
      </c>
      <c r="BL7591" s="20" t="s">
        <v>462</v>
      </c>
      <c r="BM7591" s="229" t="s">
        <v>7046</v>
      </c>
    </row>
    <row r="7592" s="2" customFormat="1">
      <c r="A7592" s="42"/>
      <c r="B7592" s="43"/>
      <c r="C7592" s="44"/>
      <c r="D7592" s="231" t="s">
        <v>250</v>
      </c>
      <c r="E7592" s="44"/>
      <c r="F7592" s="232" t="s">
        <v>7047</v>
      </c>
      <c r="G7592" s="44"/>
      <c r="H7592" s="44"/>
      <c r="I7592" s="233"/>
      <c r="J7592" s="44"/>
      <c r="K7592" s="44"/>
      <c r="L7592" s="48"/>
      <c r="M7592" s="234"/>
      <c r="N7592" s="235"/>
      <c r="O7592" s="88"/>
      <c r="P7592" s="88"/>
      <c r="Q7592" s="88"/>
      <c r="R7592" s="88"/>
      <c r="S7592" s="88"/>
      <c r="T7592" s="89"/>
      <c r="U7592" s="42"/>
      <c r="V7592" s="42"/>
      <c r="W7592" s="42"/>
      <c r="X7592" s="42"/>
      <c r="Y7592" s="42"/>
      <c r="Z7592" s="42"/>
      <c r="AA7592" s="42"/>
      <c r="AB7592" s="42"/>
      <c r="AC7592" s="42"/>
      <c r="AD7592" s="42"/>
      <c r="AE7592" s="42"/>
      <c r="AT7592" s="20" t="s">
        <v>250</v>
      </c>
      <c r="AU7592" s="20" t="s">
        <v>93</v>
      </c>
    </row>
    <row r="7593" s="13" customFormat="1">
      <c r="A7593" s="13"/>
      <c r="B7593" s="236"/>
      <c r="C7593" s="237"/>
      <c r="D7593" s="238" t="s">
        <v>252</v>
      </c>
      <c r="E7593" s="239" t="s">
        <v>39</v>
      </c>
      <c r="F7593" s="240" t="s">
        <v>7048</v>
      </c>
      <c r="G7593" s="237"/>
      <c r="H7593" s="239" t="s">
        <v>39</v>
      </c>
      <c r="I7593" s="241"/>
      <c r="J7593" s="237"/>
      <c r="K7593" s="237"/>
      <c r="L7593" s="242"/>
      <c r="M7593" s="243"/>
      <c r="N7593" s="244"/>
      <c r="O7593" s="244"/>
      <c r="P7593" s="244"/>
      <c r="Q7593" s="244"/>
      <c r="R7593" s="244"/>
      <c r="S7593" s="244"/>
      <c r="T7593" s="245"/>
      <c r="U7593" s="13"/>
      <c r="V7593" s="13"/>
      <c r="W7593" s="13"/>
      <c r="X7593" s="13"/>
      <c r="Y7593" s="13"/>
      <c r="Z7593" s="13"/>
      <c r="AA7593" s="13"/>
      <c r="AB7593" s="13"/>
      <c r="AC7593" s="13"/>
      <c r="AD7593" s="13"/>
      <c r="AE7593" s="13"/>
      <c r="AT7593" s="246" t="s">
        <v>252</v>
      </c>
      <c r="AU7593" s="246" t="s">
        <v>93</v>
      </c>
      <c r="AV7593" s="13" t="s">
        <v>23</v>
      </c>
      <c r="AW7593" s="13" t="s">
        <v>46</v>
      </c>
      <c r="AX7593" s="13" t="s">
        <v>85</v>
      </c>
      <c r="AY7593" s="246" t="s">
        <v>241</v>
      </c>
    </row>
    <row r="7594" s="14" customFormat="1">
      <c r="A7594" s="14"/>
      <c r="B7594" s="247"/>
      <c r="C7594" s="248"/>
      <c r="D7594" s="238" t="s">
        <v>252</v>
      </c>
      <c r="E7594" s="249" t="s">
        <v>39</v>
      </c>
      <c r="F7594" s="250" t="s">
        <v>7049</v>
      </c>
      <c r="G7594" s="248"/>
      <c r="H7594" s="251">
        <v>560.99000000000001</v>
      </c>
      <c r="I7594" s="252"/>
      <c r="J7594" s="248"/>
      <c r="K7594" s="248"/>
      <c r="L7594" s="253"/>
      <c r="M7594" s="254"/>
      <c r="N7594" s="255"/>
      <c r="O7594" s="255"/>
      <c r="P7594" s="255"/>
      <c r="Q7594" s="255"/>
      <c r="R7594" s="255"/>
      <c r="S7594" s="255"/>
      <c r="T7594" s="256"/>
      <c r="U7594" s="14"/>
      <c r="V7594" s="14"/>
      <c r="W7594" s="14"/>
      <c r="X7594" s="14"/>
      <c r="Y7594" s="14"/>
      <c r="Z7594" s="14"/>
      <c r="AA7594" s="14"/>
      <c r="AB7594" s="14"/>
      <c r="AC7594" s="14"/>
      <c r="AD7594" s="14"/>
      <c r="AE7594" s="14"/>
      <c r="AT7594" s="257" t="s">
        <v>252</v>
      </c>
      <c r="AU7594" s="257" t="s">
        <v>93</v>
      </c>
      <c r="AV7594" s="14" t="s">
        <v>93</v>
      </c>
      <c r="AW7594" s="14" t="s">
        <v>46</v>
      </c>
      <c r="AX7594" s="14" t="s">
        <v>85</v>
      </c>
      <c r="AY7594" s="257" t="s">
        <v>241</v>
      </c>
    </row>
    <row r="7595" s="13" customFormat="1">
      <c r="A7595" s="13"/>
      <c r="B7595" s="236"/>
      <c r="C7595" s="237"/>
      <c r="D7595" s="238" t="s">
        <v>252</v>
      </c>
      <c r="E7595" s="239" t="s">
        <v>39</v>
      </c>
      <c r="F7595" s="240" t="s">
        <v>7050</v>
      </c>
      <c r="G7595" s="237"/>
      <c r="H7595" s="239" t="s">
        <v>39</v>
      </c>
      <c r="I7595" s="241"/>
      <c r="J7595" s="237"/>
      <c r="K7595" s="237"/>
      <c r="L7595" s="242"/>
      <c r="M7595" s="243"/>
      <c r="N7595" s="244"/>
      <c r="O7595" s="244"/>
      <c r="P7595" s="244"/>
      <c r="Q7595" s="244"/>
      <c r="R7595" s="244"/>
      <c r="S7595" s="244"/>
      <c r="T7595" s="245"/>
      <c r="U7595" s="13"/>
      <c r="V7595" s="13"/>
      <c r="W7595" s="13"/>
      <c r="X7595" s="13"/>
      <c r="Y7595" s="13"/>
      <c r="Z7595" s="13"/>
      <c r="AA7595" s="13"/>
      <c r="AB7595" s="13"/>
      <c r="AC7595" s="13"/>
      <c r="AD7595" s="13"/>
      <c r="AE7595" s="13"/>
      <c r="AT7595" s="246" t="s">
        <v>252</v>
      </c>
      <c r="AU7595" s="246" t="s">
        <v>93</v>
      </c>
      <c r="AV7595" s="13" t="s">
        <v>23</v>
      </c>
      <c r="AW7595" s="13" t="s">
        <v>46</v>
      </c>
      <c r="AX7595" s="13" t="s">
        <v>85</v>
      </c>
      <c r="AY7595" s="246" t="s">
        <v>241</v>
      </c>
    </row>
    <row r="7596" s="14" customFormat="1">
      <c r="A7596" s="14"/>
      <c r="B7596" s="247"/>
      <c r="C7596" s="248"/>
      <c r="D7596" s="238" t="s">
        <v>252</v>
      </c>
      <c r="E7596" s="249" t="s">
        <v>39</v>
      </c>
      <c r="F7596" s="250" t="s">
        <v>7051</v>
      </c>
      <c r="G7596" s="248"/>
      <c r="H7596" s="251">
        <v>20.581</v>
      </c>
      <c r="I7596" s="252"/>
      <c r="J7596" s="248"/>
      <c r="K7596" s="248"/>
      <c r="L7596" s="253"/>
      <c r="M7596" s="254"/>
      <c r="N7596" s="255"/>
      <c r="O7596" s="255"/>
      <c r="P7596" s="255"/>
      <c r="Q7596" s="255"/>
      <c r="R7596" s="255"/>
      <c r="S7596" s="255"/>
      <c r="T7596" s="256"/>
      <c r="U7596" s="14"/>
      <c r="V7596" s="14"/>
      <c r="W7596" s="14"/>
      <c r="X7596" s="14"/>
      <c r="Y7596" s="14"/>
      <c r="Z7596" s="14"/>
      <c r="AA7596" s="14"/>
      <c r="AB7596" s="14"/>
      <c r="AC7596" s="14"/>
      <c r="AD7596" s="14"/>
      <c r="AE7596" s="14"/>
      <c r="AT7596" s="257" t="s">
        <v>252</v>
      </c>
      <c r="AU7596" s="257" t="s">
        <v>93</v>
      </c>
      <c r="AV7596" s="14" t="s">
        <v>93</v>
      </c>
      <c r="AW7596" s="14" t="s">
        <v>46</v>
      </c>
      <c r="AX7596" s="14" t="s">
        <v>85</v>
      </c>
      <c r="AY7596" s="257" t="s">
        <v>241</v>
      </c>
    </row>
    <row r="7597" s="15" customFormat="1">
      <c r="A7597" s="15"/>
      <c r="B7597" s="258"/>
      <c r="C7597" s="259"/>
      <c r="D7597" s="238" t="s">
        <v>252</v>
      </c>
      <c r="E7597" s="260" t="s">
        <v>39</v>
      </c>
      <c r="F7597" s="261" t="s">
        <v>274</v>
      </c>
      <c r="G7597" s="259"/>
      <c r="H7597" s="262">
        <v>581.57100000000003</v>
      </c>
      <c r="I7597" s="263"/>
      <c r="J7597" s="259"/>
      <c r="K7597" s="259"/>
      <c r="L7597" s="264"/>
      <c r="M7597" s="265"/>
      <c r="N7597" s="266"/>
      <c r="O7597" s="266"/>
      <c r="P7597" s="266"/>
      <c r="Q7597" s="266"/>
      <c r="R7597" s="266"/>
      <c r="S7597" s="266"/>
      <c r="T7597" s="267"/>
      <c r="U7597" s="15"/>
      <c r="V7597" s="15"/>
      <c r="W7597" s="15"/>
      <c r="X7597" s="15"/>
      <c r="Y7597" s="15"/>
      <c r="Z7597" s="15"/>
      <c r="AA7597" s="15"/>
      <c r="AB7597" s="15"/>
      <c r="AC7597" s="15"/>
      <c r="AD7597" s="15"/>
      <c r="AE7597" s="15"/>
      <c r="AT7597" s="268" t="s">
        <v>252</v>
      </c>
      <c r="AU7597" s="268" t="s">
        <v>93</v>
      </c>
      <c r="AV7597" s="15" t="s">
        <v>248</v>
      </c>
      <c r="AW7597" s="15" t="s">
        <v>46</v>
      </c>
      <c r="AX7597" s="15" t="s">
        <v>23</v>
      </c>
      <c r="AY7597" s="268" t="s">
        <v>241</v>
      </c>
    </row>
    <row r="7598" s="2" customFormat="1" ht="24.15" customHeight="1">
      <c r="A7598" s="42"/>
      <c r="B7598" s="43"/>
      <c r="C7598" s="218" t="s">
        <v>7052</v>
      </c>
      <c r="D7598" s="218" t="s">
        <v>243</v>
      </c>
      <c r="E7598" s="219" t="s">
        <v>7053</v>
      </c>
      <c r="F7598" s="220" t="s">
        <v>7054</v>
      </c>
      <c r="G7598" s="221" t="s">
        <v>145</v>
      </c>
      <c r="H7598" s="222">
        <v>458.56999999999999</v>
      </c>
      <c r="I7598" s="223"/>
      <c r="J7598" s="224">
        <f>ROUND(I7598*H7598,2)</f>
        <v>0</v>
      </c>
      <c r="K7598" s="220" t="s">
        <v>247</v>
      </c>
      <c r="L7598" s="48"/>
      <c r="M7598" s="225" t="s">
        <v>39</v>
      </c>
      <c r="N7598" s="226" t="s">
        <v>56</v>
      </c>
      <c r="O7598" s="88"/>
      <c r="P7598" s="227">
        <f>O7598*H7598</f>
        <v>0</v>
      </c>
      <c r="Q7598" s="227">
        <v>0.0074999999999999997</v>
      </c>
      <c r="R7598" s="227">
        <f>Q7598*H7598</f>
        <v>3.4392749999999999</v>
      </c>
      <c r="S7598" s="227">
        <v>0</v>
      </c>
      <c r="T7598" s="228">
        <f>S7598*H7598</f>
        <v>0</v>
      </c>
      <c r="U7598" s="42"/>
      <c r="V7598" s="42"/>
      <c r="W7598" s="42"/>
      <c r="X7598" s="42"/>
      <c r="Y7598" s="42"/>
      <c r="Z7598" s="42"/>
      <c r="AA7598" s="42"/>
      <c r="AB7598" s="42"/>
      <c r="AC7598" s="42"/>
      <c r="AD7598" s="42"/>
      <c r="AE7598" s="42"/>
      <c r="AR7598" s="229" t="s">
        <v>462</v>
      </c>
      <c r="AT7598" s="229" t="s">
        <v>243</v>
      </c>
      <c r="AU7598" s="229" t="s">
        <v>93</v>
      </c>
      <c r="AY7598" s="20" t="s">
        <v>241</v>
      </c>
      <c r="BE7598" s="230">
        <f>IF(N7598="základní",J7598,0)</f>
        <v>0</v>
      </c>
      <c r="BF7598" s="230">
        <f>IF(N7598="snížená",J7598,0)</f>
        <v>0</v>
      </c>
      <c r="BG7598" s="230">
        <f>IF(N7598="zákl. přenesená",J7598,0)</f>
        <v>0</v>
      </c>
      <c r="BH7598" s="230">
        <f>IF(N7598="sníž. přenesená",J7598,0)</f>
        <v>0</v>
      </c>
      <c r="BI7598" s="230">
        <f>IF(N7598="nulová",J7598,0)</f>
        <v>0</v>
      </c>
      <c r="BJ7598" s="20" t="s">
        <v>23</v>
      </c>
      <c r="BK7598" s="230">
        <f>ROUND(I7598*H7598,2)</f>
        <v>0</v>
      </c>
      <c r="BL7598" s="20" t="s">
        <v>462</v>
      </c>
      <c r="BM7598" s="229" t="s">
        <v>7055</v>
      </c>
    </row>
    <row r="7599" s="2" customFormat="1">
      <c r="A7599" s="42"/>
      <c r="B7599" s="43"/>
      <c r="C7599" s="44"/>
      <c r="D7599" s="231" t="s">
        <v>250</v>
      </c>
      <c r="E7599" s="44"/>
      <c r="F7599" s="232" t="s">
        <v>7056</v>
      </c>
      <c r="G7599" s="44"/>
      <c r="H7599" s="44"/>
      <c r="I7599" s="233"/>
      <c r="J7599" s="44"/>
      <c r="K7599" s="44"/>
      <c r="L7599" s="48"/>
      <c r="M7599" s="234"/>
      <c r="N7599" s="235"/>
      <c r="O7599" s="88"/>
      <c r="P7599" s="88"/>
      <c r="Q7599" s="88"/>
      <c r="R7599" s="88"/>
      <c r="S7599" s="88"/>
      <c r="T7599" s="89"/>
      <c r="U7599" s="42"/>
      <c r="V7599" s="42"/>
      <c r="W7599" s="42"/>
      <c r="X7599" s="42"/>
      <c r="Y7599" s="42"/>
      <c r="Z7599" s="42"/>
      <c r="AA7599" s="42"/>
      <c r="AB7599" s="42"/>
      <c r="AC7599" s="42"/>
      <c r="AD7599" s="42"/>
      <c r="AE7599" s="42"/>
      <c r="AT7599" s="20" t="s">
        <v>250</v>
      </c>
      <c r="AU7599" s="20" t="s">
        <v>93</v>
      </c>
    </row>
    <row r="7600" s="13" customFormat="1">
      <c r="A7600" s="13"/>
      <c r="B7600" s="236"/>
      <c r="C7600" s="237"/>
      <c r="D7600" s="238" t="s">
        <v>252</v>
      </c>
      <c r="E7600" s="239" t="s">
        <v>39</v>
      </c>
      <c r="F7600" s="240" t="s">
        <v>665</v>
      </c>
      <c r="G7600" s="237"/>
      <c r="H7600" s="239" t="s">
        <v>39</v>
      </c>
      <c r="I7600" s="241"/>
      <c r="J7600" s="237"/>
      <c r="K7600" s="237"/>
      <c r="L7600" s="242"/>
      <c r="M7600" s="243"/>
      <c r="N7600" s="244"/>
      <c r="O7600" s="244"/>
      <c r="P7600" s="244"/>
      <c r="Q7600" s="244"/>
      <c r="R7600" s="244"/>
      <c r="S7600" s="244"/>
      <c r="T7600" s="245"/>
      <c r="U7600" s="13"/>
      <c r="V7600" s="13"/>
      <c r="W7600" s="13"/>
      <c r="X7600" s="13"/>
      <c r="Y7600" s="13"/>
      <c r="Z7600" s="13"/>
      <c r="AA7600" s="13"/>
      <c r="AB7600" s="13"/>
      <c r="AC7600" s="13"/>
      <c r="AD7600" s="13"/>
      <c r="AE7600" s="13"/>
      <c r="AT7600" s="246" t="s">
        <v>252</v>
      </c>
      <c r="AU7600" s="246" t="s">
        <v>93</v>
      </c>
      <c r="AV7600" s="13" t="s">
        <v>23</v>
      </c>
      <c r="AW7600" s="13" t="s">
        <v>46</v>
      </c>
      <c r="AX7600" s="13" t="s">
        <v>85</v>
      </c>
      <c r="AY7600" s="246" t="s">
        <v>241</v>
      </c>
    </row>
    <row r="7601" s="14" customFormat="1">
      <c r="A7601" s="14"/>
      <c r="B7601" s="247"/>
      <c r="C7601" s="248"/>
      <c r="D7601" s="238" t="s">
        <v>252</v>
      </c>
      <c r="E7601" s="249" t="s">
        <v>39</v>
      </c>
      <c r="F7601" s="250" t="s">
        <v>143</v>
      </c>
      <c r="G7601" s="248"/>
      <c r="H7601" s="251">
        <v>162.19999999999999</v>
      </c>
      <c r="I7601" s="252"/>
      <c r="J7601" s="248"/>
      <c r="K7601" s="248"/>
      <c r="L7601" s="253"/>
      <c r="M7601" s="254"/>
      <c r="N7601" s="255"/>
      <c r="O7601" s="255"/>
      <c r="P7601" s="255"/>
      <c r="Q7601" s="255"/>
      <c r="R7601" s="255"/>
      <c r="S7601" s="255"/>
      <c r="T7601" s="256"/>
      <c r="U7601" s="14"/>
      <c r="V7601" s="14"/>
      <c r="W7601" s="14"/>
      <c r="X7601" s="14"/>
      <c r="Y7601" s="14"/>
      <c r="Z7601" s="14"/>
      <c r="AA7601" s="14"/>
      <c r="AB7601" s="14"/>
      <c r="AC7601" s="14"/>
      <c r="AD7601" s="14"/>
      <c r="AE7601" s="14"/>
      <c r="AT7601" s="257" t="s">
        <v>252</v>
      </c>
      <c r="AU7601" s="257" t="s">
        <v>93</v>
      </c>
      <c r="AV7601" s="14" t="s">
        <v>93</v>
      </c>
      <c r="AW7601" s="14" t="s">
        <v>46</v>
      </c>
      <c r="AX7601" s="14" t="s">
        <v>85</v>
      </c>
      <c r="AY7601" s="257" t="s">
        <v>241</v>
      </c>
    </row>
    <row r="7602" s="14" customFormat="1">
      <c r="A7602" s="14"/>
      <c r="B7602" s="247"/>
      <c r="C7602" s="248"/>
      <c r="D7602" s="238" t="s">
        <v>252</v>
      </c>
      <c r="E7602" s="249" t="s">
        <v>39</v>
      </c>
      <c r="F7602" s="250" t="s">
        <v>167</v>
      </c>
      <c r="G7602" s="248"/>
      <c r="H7602" s="251">
        <v>296.37</v>
      </c>
      <c r="I7602" s="252"/>
      <c r="J7602" s="248"/>
      <c r="K7602" s="248"/>
      <c r="L7602" s="253"/>
      <c r="M7602" s="254"/>
      <c r="N7602" s="255"/>
      <c r="O7602" s="255"/>
      <c r="P7602" s="255"/>
      <c r="Q7602" s="255"/>
      <c r="R7602" s="255"/>
      <c r="S7602" s="255"/>
      <c r="T7602" s="256"/>
      <c r="U7602" s="14"/>
      <c r="V7602" s="14"/>
      <c r="W7602" s="14"/>
      <c r="X7602" s="14"/>
      <c r="Y7602" s="14"/>
      <c r="Z7602" s="14"/>
      <c r="AA7602" s="14"/>
      <c r="AB7602" s="14"/>
      <c r="AC7602" s="14"/>
      <c r="AD7602" s="14"/>
      <c r="AE7602" s="14"/>
      <c r="AT7602" s="257" t="s">
        <v>252</v>
      </c>
      <c r="AU7602" s="257" t="s">
        <v>93</v>
      </c>
      <c r="AV7602" s="14" t="s">
        <v>93</v>
      </c>
      <c r="AW7602" s="14" t="s">
        <v>46</v>
      </c>
      <c r="AX7602" s="14" t="s">
        <v>85</v>
      </c>
      <c r="AY7602" s="257" t="s">
        <v>241</v>
      </c>
    </row>
    <row r="7603" s="15" customFormat="1">
      <c r="A7603" s="15"/>
      <c r="B7603" s="258"/>
      <c r="C7603" s="259"/>
      <c r="D7603" s="238" t="s">
        <v>252</v>
      </c>
      <c r="E7603" s="260" t="s">
        <v>39</v>
      </c>
      <c r="F7603" s="261" t="s">
        <v>274</v>
      </c>
      <c r="G7603" s="259"/>
      <c r="H7603" s="262">
        <v>458.56999999999999</v>
      </c>
      <c r="I7603" s="263"/>
      <c r="J7603" s="259"/>
      <c r="K7603" s="259"/>
      <c r="L7603" s="264"/>
      <c r="M7603" s="265"/>
      <c r="N7603" s="266"/>
      <c r="O7603" s="266"/>
      <c r="P7603" s="266"/>
      <c r="Q7603" s="266"/>
      <c r="R7603" s="266"/>
      <c r="S7603" s="266"/>
      <c r="T7603" s="267"/>
      <c r="U7603" s="15"/>
      <c r="V7603" s="15"/>
      <c r="W7603" s="15"/>
      <c r="X7603" s="15"/>
      <c r="Y7603" s="15"/>
      <c r="Z7603" s="15"/>
      <c r="AA7603" s="15"/>
      <c r="AB7603" s="15"/>
      <c r="AC7603" s="15"/>
      <c r="AD7603" s="15"/>
      <c r="AE7603" s="15"/>
      <c r="AT7603" s="268" t="s">
        <v>252</v>
      </c>
      <c r="AU7603" s="268" t="s">
        <v>93</v>
      </c>
      <c r="AV7603" s="15" t="s">
        <v>248</v>
      </c>
      <c r="AW7603" s="15" t="s">
        <v>46</v>
      </c>
      <c r="AX7603" s="15" t="s">
        <v>23</v>
      </c>
      <c r="AY7603" s="268" t="s">
        <v>241</v>
      </c>
    </row>
    <row r="7604" s="2" customFormat="1" ht="16.5" customHeight="1">
      <c r="A7604" s="42"/>
      <c r="B7604" s="43"/>
      <c r="C7604" s="218" t="s">
        <v>7057</v>
      </c>
      <c r="D7604" s="218" t="s">
        <v>243</v>
      </c>
      <c r="E7604" s="219" t="s">
        <v>7058</v>
      </c>
      <c r="F7604" s="220" t="s">
        <v>7059</v>
      </c>
      <c r="G7604" s="221" t="s">
        <v>145</v>
      </c>
      <c r="H7604" s="222">
        <v>246.46000000000001</v>
      </c>
      <c r="I7604" s="223"/>
      <c r="J7604" s="224">
        <f>ROUND(I7604*H7604,2)</f>
        <v>0</v>
      </c>
      <c r="K7604" s="220" t="s">
        <v>247</v>
      </c>
      <c r="L7604" s="48"/>
      <c r="M7604" s="225" t="s">
        <v>39</v>
      </c>
      <c r="N7604" s="226" t="s">
        <v>56</v>
      </c>
      <c r="O7604" s="88"/>
      <c r="P7604" s="227">
        <f>O7604*H7604</f>
        <v>0</v>
      </c>
      <c r="Q7604" s="227">
        <v>0</v>
      </c>
      <c r="R7604" s="227">
        <f>Q7604*H7604</f>
        <v>0</v>
      </c>
      <c r="S7604" s="227">
        <v>0.0025000000000000001</v>
      </c>
      <c r="T7604" s="228">
        <f>S7604*H7604</f>
        <v>0.61615000000000009</v>
      </c>
      <c r="U7604" s="42"/>
      <c r="V7604" s="42"/>
      <c r="W7604" s="42"/>
      <c r="X7604" s="42"/>
      <c r="Y7604" s="42"/>
      <c r="Z7604" s="42"/>
      <c r="AA7604" s="42"/>
      <c r="AB7604" s="42"/>
      <c r="AC7604" s="42"/>
      <c r="AD7604" s="42"/>
      <c r="AE7604" s="42"/>
      <c r="AR7604" s="229" t="s">
        <v>462</v>
      </c>
      <c r="AT7604" s="229" t="s">
        <v>243</v>
      </c>
      <c r="AU7604" s="229" t="s">
        <v>93</v>
      </c>
      <c r="AY7604" s="20" t="s">
        <v>241</v>
      </c>
      <c r="BE7604" s="230">
        <f>IF(N7604="základní",J7604,0)</f>
        <v>0</v>
      </c>
      <c r="BF7604" s="230">
        <f>IF(N7604="snížená",J7604,0)</f>
        <v>0</v>
      </c>
      <c r="BG7604" s="230">
        <f>IF(N7604="zákl. přenesená",J7604,0)</f>
        <v>0</v>
      </c>
      <c r="BH7604" s="230">
        <f>IF(N7604="sníž. přenesená",J7604,0)</f>
        <v>0</v>
      </c>
      <c r="BI7604" s="230">
        <f>IF(N7604="nulová",J7604,0)</f>
        <v>0</v>
      </c>
      <c r="BJ7604" s="20" t="s">
        <v>23</v>
      </c>
      <c r="BK7604" s="230">
        <f>ROUND(I7604*H7604,2)</f>
        <v>0</v>
      </c>
      <c r="BL7604" s="20" t="s">
        <v>462</v>
      </c>
      <c r="BM7604" s="229" t="s">
        <v>7060</v>
      </c>
    </row>
    <row r="7605" s="2" customFormat="1">
      <c r="A7605" s="42"/>
      <c r="B7605" s="43"/>
      <c r="C7605" s="44"/>
      <c r="D7605" s="231" t="s">
        <v>250</v>
      </c>
      <c r="E7605" s="44"/>
      <c r="F7605" s="232" t="s">
        <v>7061</v>
      </c>
      <c r="G7605" s="44"/>
      <c r="H7605" s="44"/>
      <c r="I7605" s="233"/>
      <c r="J7605" s="44"/>
      <c r="K7605" s="44"/>
      <c r="L7605" s="48"/>
      <c r="M7605" s="234"/>
      <c r="N7605" s="235"/>
      <c r="O7605" s="88"/>
      <c r="P7605" s="88"/>
      <c r="Q7605" s="88"/>
      <c r="R7605" s="88"/>
      <c r="S7605" s="88"/>
      <c r="T7605" s="89"/>
      <c r="U7605" s="42"/>
      <c r="V7605" s="42"/>
      <c r="W7605" s="42"/>
      <c r="X7605" s="42"/>
      <c r="Y7605" s="42"/>
      <c r="Z7605" s="42"/>
      <c r="AA7605" s="42"/>
      <c r="AB7605" s="42"/>
      <c r="AC7605" s="42"/>
      <c r="AD7605" s="42"/>
      <c r="AE7605" s="42"/>
      <c r="AT7605" s="20" t="s">
        <v>250</v>
      </c>
      <c r="AU7605" s="20" t="s">
        <v>93</v>
      </c>
    </row>
    <row r="7606" s="13" customFormat="1">
      <c r="A7606" s="13"/>
      <c r="B7606" s="236"/>
      <c r="C7606" s="237"/>
      <c r="D7606" s="238" t="s">
        <v>252</v>
      </c>
      <c r="E7606" s="239" t="s">
        <v>39</v>
      </c>
      <c r="F7606" s="240" t="s">
        <v>6746</v>
      </c>
      <c r="G7606" s="237"/>
      <c r="H7606" s="239" t="s">
        <v>39</v>
      </c>
      <c r="I7606" s="241"/>
      <c r="J7606" s="237"/>
      <c r="K7606" s="237"/>
      <c r="L7606" s="242"/>
      <c r="M7606" s="243"/>
      <c r="N7606" s="244"/>
      <c r="O7606" s="244"/>
      <c r="P7606" s="244"/>
      <c r="Q7606" s="244"/>
      <c r="R7606" s="244"/>
      <c r="S7606" s="244"/>
      <c r="T7606" s="245"/>
      <c r="U7606" s="13"/>
      <c r="V7606" s="13"/>
      <c r="W7606" s="13"/>
      <c r="X7606" s="13"/>
      <c r="Y7606" s="13"/>
      <c r="Z7606" s="13"/>
      <c r="AA7606" s="13"/>
      <c r="AB7606" s="13"/>
      <c r="AC7606" s="13"/>
      <c r="AD7606" s="13"/>
      <c r="AE7606" s="13"/>
      <c r="AT7606" s="246" t="s">
        <v>252</v>
      </c>
      <c r="AU7606" s="246" t="s">
        <v>93</v>
      </c>
      <c r="AV7606" s="13" t="s">
        <v>23</v>
      </c>
      <c r="AW7606" s="13" t="s">
        <v>46</v>
      </c>
      <c r="AX7606" s="13" t="s">
        <v>85</v>
      </c>
      <c r="AY7606" s="246" t="s">
        <v>241</v>
      </c>
    </row>
    <row r="7607" s="13" customFormat="1">
      <c r="A7607" s="13"/>
      <c r="B7607" s="236"/>
      <c r="C7607" s="237"/>
      <c r="D7607" s="238" t="s">
        <v>252</v>
      </c>
      <c r="E7607" s="239" t="s">
        <v>39</v>
      </c>
      <c r="F7607" s="240" t="s">
        <v>3245</v>
      </c>
      <c r="G7607" s="237"/>
      <c r="H7607" s="239" t="s">
        <v>39</v>
      </c>
      <c r="I7607" s="241"/>
      <c r="J7607" s="237"/>
      <c r="K7607" s="237"/>
      <c r="L7607" s="242"/>
      <c r="M7607" s="243"/>
      <c r="N7607" s="244"/>
      <c r="O7607" s="244"/>
      <c r="P7607" s="244"/>
      <c r="Q7607" s="244"/>
      <c r="R7607" s="244"/>
      <c r="S7607" s="244"/>
      <c r="T7607" s="245"/>
      <c r="U7607" s="13"/>
      <c r="V7607" s="13"/>
      <c r="W7607" s="13"/>
      <c r="X7607" s="13"/>
      <c r="Y7607" s="13"/>
      <c r="Z7607" s="13"/>
      <c r="AA7607" s="13"/>
      <c r="AB7607" s="13"/>
      <c r="AC7607" s="13"/>
      <c r="AD7607" s="13"/>
      <c r="AE7607" s="13"/>
      <c r="AT7607" s="246" t="s">
        <v>252</v>
      </c>
      <c r="AU7607" s="246" t="s">
        <v>93</v>
      </c>
      <c r="AV7607" s="13" t="s">
        <v>23</v>
      </c>
      <c r="AW7607" s="13" t="s">
        <v>46</v>
      </c>
      <c r="AX7607" s="13" t="s">
        <v>85</v>
      </c>
      <c r="AY7607" s="246" t="s">
        <v>241</v>
      </c>
    </row>
    <row r="7608" s="14" customFormat="1">
      <c r="A7608" s="14"/>
      <c r="B7608" s="247"/>
      <c r="C7608" s="248"/>
      <c r="D7608" s="238" t="s">
        <v>252</v>
      </c>
      <c r="E7608" s="249" t="s">
        <v>39</v>
      </c>
      <c r="F7608" s="250" t="s">
        <v>7062</v>
      </c>
      <c r="G7608" s="248"/>
      <c r="H7608" s="251">
        <v>16.5</v>
      </c>
      <c r="I7608" s="252"/>
      <c r="J7608" s="248"/>
      <c r="K7608" s="248"/>
      <c r="L7608" s="253"/>
      <c r="M7608" s="254"/>
      <c r="N7608" s="255"/>
      <c r="O7608" s="255"/>
      <c r="P7608" s="255"/>
      <c r="Q7608" s="255"/>
      <c r="R7608" s="255"/>
      <c r="S7608" s="255"/>
      <c r="T7608" s="256"/>
      <c r="U7608" s="14"/>
      <c r="V7608" s="14"/>
      <c r="W7608" s="14"/>
      <c r="X7608" s="14"/>
      <c r="Y7608" s="14"/>
      <c r="Z7608" s="14"/>
      <c r="AA7608" s="14"/>
      <c r="AB7608" s="14"/>
      <c r="AC7608" s="14"/>
      <c r="AD7608" s="14"/>
      <c r="AE7608" s="14"/>
      <c r="AT7608" s="257" t="s">
        <v>252</v>
      </c>
      <c r="AU7608" s="257" t="s">
        <v>93</v>
      </c>
      <c r="AV7608" s="14" t="s">
        <v>93</v>
      </c>
      <c r="AW7608" s="14" t="s">
        <v>46</v>
      </c>
      <c r="AX7608" s="14" t="s">
        <v>85</v>
      </c>
      <c r="AY7608" s="257" t="s">
        <v>241</v>
      </c>
    </row>
    <row r="7609" s="14" customFormat="1">
      <c r="A7609" s="14"/>
      <c r="B7609" s="247"/>
      <c r="C7609" s="248"/>
      <c r="D7609" s="238" t="s">
        <v>252</v>
      </c>
      <c r="E7609" s="249" t="s">
        <v>39</v>
      </c>
      <c r="F7609" s="250" t="s">
        <v>7063</v>
      </c>
      <c r="G7609" s="248"/>
      <c r="H7609" s="251">
        <v>10.08</v>
      </c>
      <c r="I7609" s="252"/>
      <c r="J7609" s="248"/>
      <c r="K7609" s="248"/>
      <c r="L7609" s="253"/>
      <c r="M7609" s="254"/>
      <c r="N7609" s="255"/>
      <c r="O7609" s="255"/>
      <c r="P7609" s="255"/>
      <c r="Q7609" s="255"/>
      <c r="R7609" s="255"/>
      <c r="S7609" s="255"/>
      <c r="T7609" s="256"/>
      <c r="U7609" s="14"/>
      <c r="V7609" s="14"/>
      <c r="W7609" s="14"/>
      <c r="X7609" s="14"/>
      <c r="Y7609" s="14"/>
      <c r="Z7609" s="14"/>
      <c r="AA7609" s="14"/>
      <c r="AB7609" s="14"/>
      <c r="AC7609" s="14"/>
      <c r="AD7609" s="14"/>
      <c r="AE7609" s="14"/>
      <c r="AT7609" s="257" t="s">
        <v>252</v>
      </c>
      <c r="AU7609" s="257" t="s">
        <v>93</v>
      </c>
      <c r="AV7609" s="14" t="s">
        <v>93</v>
      </c>
      <c r="AW7609" s="14" t="s">
        <v>46</v>
      </c>
      <c r="AX7609" s="14" t="s">
        <v>85</v>
      </c>
      <c r="AY7609" s="257" t="s">
        <v>241</v>
      </c>
    </row>
    <row r="7610" s="14" customFormat="1">
      <c r="A7610" s="14"/>
      <c r="B7610" s="247"/>
      <c r="C7610" s="248"/>
      <c r="D7610" s="238" t="s">
        <v>252</v>
      </c>
      <c r="E7610" s="249" t="s">
        <v>39</v>
      </c>
      <c r="F7610" s="250" t="s">
        <v>7064</v>
      </c>
      <c r="G7610" s="248"/>
      <c r="H7610" s="251">
        <v>55.670000000000002</v>
      </c>
      <c r="I7610" s="252"/>
      <c r="J7610" s="248"/>
      <c r="K7610" s="248"/>
      <c r="L7610" s="253"/>
      <c r="M7610" s="254"/>
      <c r="N7610" s="255"/>
      <c r="O7610" s="255"/>
      <c r="P7610" s="255"/>
      <c r="Q7610" s="255"/>
      <c r="R7610" s="255"/>
      <c r="S7610" s="255"/>
      <c r="T7610" s="256"/>
      <c r="U7610" s="14"/>
      <c r="V7610" s="14"/>
      <c r="W7610" s="14"/>
      <c r="X7610" s="14"/>
      <c r="Y7610" s="14"/>
      <c r="Z7610" s="14"/>
      <c r="AA7610" s="14"/>
      <c r="AB7610" s="14"/>
      <c r="AC7610" s="14"/>
      <c r="AD7610" s="14"/>
      <c r="AE7610" s="14"/>
      <c r="AT7610" s="257" t="s">
        <v>252</v>
      </c>
      <c r="AU7610" s="257" t="s">
        <v>93</v>
      </c>
      <c r="AV7610" s="14" t="s">
        <v>93</v>
      </c>
      <c r="AW7610" s="14" t="s">
        <v>46</v>
      </c>
      <c r="AX7610" s="14" t="s">
        <v>85</v>
      </c>
      <c r="AY7610" s="257" t="s">
        <v>241</v>
      </c>
    </row>
    <row r="7611" s="14" customFormat="1">
      <c r="A7611" s="14"/>
      <c r="B7611" s="247"/>
      <c r="C7611" s="248"/>
      <c r="D7611" s="238" t="s">
        <v>252</v>
      </c>
      <c r="E7611" s="249" t="s">
        <v>39</v>
      </c>
      <c r="F7611" s="250" t="s">
        <v>7065</v>
      </c>
      <c r="G7611" s="248"/>
      <c r="H7611" s="251">
        <v>7.5300000000000002</v>
      </c>
      <c r="I7611" s="252"/>
      <c r="J7611" s="248"/>
      <c r="K7611" s="248"/>
      <c r="L7611" s="253"/>
      <c r="M7611" s="254"/>
      <c r="N7611" s="255"/>
      <c r="O7611" s="255"/>
      <c r="P7611" s="255"/>
      <c r="Q7611" s="255"/>
      <c r="R7611" s="255"/>
      <c r="S7611" s="255"/>
      <c r="T7611" s="256"/>
      <c r="U7611" s="14"/>
      <c r="V7611" s="14"/>
      <c r="W7611" s="14"/>
      <c r="X7611" s="14"/>
      <c r="Y7611" s="14"/>
      <c r="Z7611" s="14"/>
      <c r="AA7611" s="14"/>
      <c r="AB7611" s="14"/>
      <c r="AC7611" s="14"/>
      <c r="AD7611" s="14"/>
      <c r="AE7611" s="14"/>
      <c r="AT7611" s="257" t="s">
        <v>252</v>
      </c>
      <c r="AU7611" s="257" t="s">
        <v>93</v>
      </c>
      <c r="AV7611" s="14" t="s">
        <v>93</v>
      </c>
      <c r="AW7611" s="14" t="s">
        <v>46</v>
      </c>
      <c r="AX7611" s="14" t="s">
        <v>85</v>
      </c>
      <c r="AY7611" s="257" t="s">
        <v>241</v>
      </c>
    </row>
    <row r="7612" s="14" customFormat="1">
      <c r="A7612" s="14"/>
      <c r="B7612" s="247"/>
      <c r="C7612" s="248"/>
      <c r="D7612" s="238" t="s">
        <v>252</v>
      </c>
      <c r="E7612" s="249" t="s">
        <v>39</v>
      </c>
      <c r="F7612" s="250" t="s">
        <v>7066</v>
      </c>
      <c r="G7612" s="248"/>
      <c r="H7612" s="251">
        <v>7.4299999999999997</v>
      </c>
      <c r="I7612" s="252"/>
      <c r="J7612" s="248"/>
      <c r="K7612" s="248"/>
      <c r="L7612" s="253"/>
      <c r="M7612" s="254"/>
      <c r="N7612" s="255"/>
      <c r="O7612" s="255"/>
      <c r="P7612" s="255"/>
      <c r="Q7612" s="255"/>
      <c r="R7612" s="255"/>
      <c r="S7612" s="255"/>
      <c r="T7612" s="256"/>
      <c r="U7612" s="14"/>
      <c r="V7612" s="14"/>
      <c r="W7612" s="14"/>
      <c r="X7612" s="14"/>
      <c r="Y7612" s="14"/>
      <c r="Z7612" s="14"/>
      <c r="AA7612" s="14"/>
      <c r="AB7612" s="14"/>
      <c r="AC7612" s="14"/>
      <c r="AD7612" s="14"/>
      <c r="AE7612" s="14"/>
      <c r="AT7612" s="257" t="s">
        <v>252</v>
      </c>
      <c r="AU7612" s="257" t="s">
        <v>93</v>
      </c>
      <c r="AV7612" s="14" t="s">
        <v>93</v>
      </c>
      <c r="AW7612" s="14" t="s">
        <v>46</v>
      </c>
      <c r="AX7612" s="14" t="s">
        <v>85</v>
      </c>
      <c r="AY7612" s="257" t="s">
        <v>241</v>
      </c>
    </row>
    <row r="7613" s="14" customFormat="1">
      <c r="A7613" s="14"/>
      <c r="B7613" s="247"/>
      <c r="C7613" s="248"/>
      <c r="D7613" s="238" t="s">
        <v>252</v>
      </c>
      <c r="E7613" s="249" t="s">
        <v>39</v>
      </c>
      <c r="F7613" s="250" t="s">
        <v>7067</v>
      </c>
      <c r="G7613" s="248"/>
      <c r="H7613" s="251">
        <v>9.4199999999999999</v>
      </c>
      <c r="I7613" s="252"/>
      <c r="J7613" s="248"/>
      <c r="K7613" s="248"/>
      <c r="L7613" s="253"/>
      <c r="M7613" s="254"/>
      <c r="N7613" s="255"/>
      <c r="O7613" s="255"/>
      <c r="P7613" s="255"/>
      <c r="Q7613" s="255"/>
      <c r="R7613" s="255"/>
      <c r="S7613" s="255"/>
      <c r="T7613" s="256"/>
      <c r="U7613" s="14"/>
      <c r="V7613" s="14"/>
      <c r="W7613" s="14"/>
      <c r="X7613" s="14"/>
      <c r="Y7613" s="14"/>
      <c r="Z7613" s="14"/>
      <c r="AA7613" s="14"/>
      <c r="AB7613" s="14"/>
      <c r="AC7613" s="14"/>
      <c r="AD7613" s="14"/>
      <c r="AE7613" s="14"/>
      <c r="AT7613" s="257" t="s">
        <v>252</v>
      </c>
      <c r="AU7613" s="257" t="s">
        <v>93</v>
      </c>
      <c r="AV7613" s="14" t="s">
        <v>93</v>
      </c>
      <c r="AW7613" s="14" t="s">
        <v>46</v>
      </c>
      <c r="AX7613" s="14" t="s">
        <v>85</v>
      </c>
      <c r="AY7613" s="257" t="s">
        <v>241</v>
      </c>
    </row>
    <row r="7614" s="14" customFormat="1">
      <c r="A7614" s="14"/>
      <c r="B7614" s="247"/>
      <c r="C7614" s="248"/>
      <c r="D7614" s="238" t="s">
        <v>252</v>
      </c>
      <c r="E7614" s="249" t="s">
        <v>39</v>
      </c>
      <c r="F7614" s="250" t="s">
        <v>7068</v>
      </c>
      <c r="G7614" s="248"/>
      <c r="H7614" s="251">
        <v>20.960000000000001</v>
      </c>
      <c r="I7614" s="252"/>
      <c r="J7614" s="248"/>
      <c r="K7614" s="248"/>
      <c r="L7614" s="253"/>
      <c r="M7614" s="254"/>
      <c r="N7614" s="255"/>
      <c r="O7614" s="255"/>
      <c r="P7614" s="255"/>
      <c r="Q7614" s="255"/>
      <c r="R7614" s="255"/>
      <c r="S7614" s="255"/>
      <c r="T7614" s="256"/>
      <c r="U7614" s="14"/>
      <c r="V7614" s="14"/>
      <c r="W7614" s="14"/>
      <c r="X7614" s="14"/>
      <c r="Y7614" s="14"/>
      <c r="Z7614" s="14"/>
      <c r="AA7614" s="14"/>
      <c r="AB7614" s="14"/>
      <c r="AC7614" s="14"/>
      <c r="AD7614" s="14"/>
      <c r="AE7614" s="14"/>
      <c r="AT7614" s="257" t="s">
        <v>252</v>
      </c>
      <c r="AU7614" s="257" t="s">
        <v>93</v>
      </c>
      <c r="AV7614" s="14" t="s">
        <v>93</v>
      </c>
      <c r="AW7614" s="14" t="s">
        <v>46</v>
      </c>
      <c r="AX7614" s="14" t="s">
        <v>85</v>
      </c>
      <c r="AY7614" s="257" t="s">
        <v>241</v>
      </c>
    </row>
    <row r="7615" s="14" customFormat="1">
      <c r="A7615" s="14"/>
      <c r="B7615" s="247"/>
      <c r="C7615" s="248"/>
      <c r="D7615" s="238" t="s">
        <v>252</v>
      </c>
      <c r="E7615" s="249" t="s">
        <v>39</v>
      </c>
      <c r="F7615" s="250" t="s">
        <v>7069</v>
      </c>
      <c r="G7615" s="248"/>
      <c r="H7615" s="251">
        <v>20.649999999999999</v>
      </c>
      <c r="I7615" s="252"/>
      <c r="J7615" s="248"/>
      <c r="K7615" s="248"/>
      <c r="L7615" s="253"/>
      <c r="M7615" s="254"/>
      <c r="N7615" s="255"/>
      <c r="O7615" s="255"/>
      <c r="P7615" s="255"/>
      <c r="Q7615" s="255"/>
      <c r="R7615" s="255"/>
      <c r="S7615" s="255"/>
      <c r="T7615" s="256"/>
      <c r="U7615" s="14"/>
      <c r="V7615" s="14"/>
      <c r="W7615" s="14"/>
      <c r="X7615" s="14"/>
      <c r="Y7615" s="14"/>
      <c r="Z7615" s="14"/>
      <c r="AA7615" s="14"/>
      <c r="AB7615" s="14"/>
      <c r="AC7615" s="14"/>
      <c r="AD7615" s="14"/>
      <c r="AE7615" s="14"/>
      <c r="AT7615" s="257" t="s">
        <v>252</v>
      </c>
      <c r="AU7615" s="257" t="s">
        <v>93</v>
      </c>
      <c r="AV7615" s="14" t="s">
        <v>93</v>
      </c>
      <c r="AW7615" s="14" t="s">
        <v>46</v>
      </c>
      <c r="AX7615" s="14" t="s">
        <v>85</v>
      </c>
      <c r="AY7615" s="257" t="s">
        <v>241</v>
      </c>
    </row>
    <row r="7616" s="14" customFormat="1">
      <c r="A7616" s="14"/>
      <c r="B7616" s="247"/>
      <c r="C7616" s="248"/>
      <c r="D7616" s="238" t="s">
        <v>252</v>
      </c>
      <c r="E7616" s="249" t="s">
        <v>39</v>
      </c>
      <c r="F7616" s="250" t="s">
        <v>7070</v>
      </c>
      <c r="G7616" s="248"/>
      <c r="H7616" s="251">
        <v>20.649999999999999</v>
      </c>
      <c r="I7616" s="252"/>
      <c r="J7616" s="248"/>
      <c r="K7616" s="248"/>
      <c r="L7616" s="253"/>
      <c r="M7616" s="254"/>
      <c r="N7616" s="255"/>
      <c r="O7616" s="255"/>
      <c r="P7616" s="255"/>
      <c r="Q7616" s="255"/>
      <c r="R7616" s="255"/>
      <c r="S7616" s="255"/>
      <c r="T7616" s="256"/>
      <c r="U7616" s="14"/>
      <c r="V7616" s="14"/>
      <c r="W7616" s="14"/>
      <c r="X7616" s="14"/>
      <c r="Y7616" s="14"/>
      <c r="Z7616" s="14"/>
      <c r="AA7616" s="14"/>
      <c r="AB7616" s="14"/>
      <c r="AC7616" s="14"/>
      <c r="AD7616" s="14"/>
      <c r="AE7616" s="14"/>
      <c r="AT7616" s="257" t="s">
        <v>252</v>
      </c>
      <c r="AU7616" s="257" t="s">
        <v>93</v>
      </c>
      <c r="AV7616" s="14" t="s">
        <v>93</v>
      </c>
      <c r="AW7616" s="14" t="s">
        <v>46</v>
      </c>
      <c r="AX7616" s="14" t="s">
        <v>85</v>
      </c>
      <c r="AY7616" s="257" t="s">
        <v>241</v>
      </c>
    </row>
    <row r="7617" s="14" customFormat="1">
      <c r="A7617" s="14"/>
      <c r="B7617" s="247"/>
      <c r="C7617" s="248"/>
      <c r="D7617" s="238" t="s">
        <v>252</v>
      </c>
      <c r="E7617" s="249" t="s">
        <v>39</v>
      </c>
      <c r="F7617" s="250" t="s">
        <v>6661</v>
      </c>
      <c r="G7617" s="248"/>
      <c r="H7617" s="251">
        <v>6.4500000000000002</v>
      </c>
      <c r="I7617" s="252"/>
      <c r="J7617" s="248"/>
      <c r="K7617" s="248"/>
      <c r="L7617" s="253"/>
      <c r="M7617" s="254"/>
      <c r="N7617" s="255"/>
      <c r="O7617" s="255"/>
      <c r="P7617" s="255"/>
      <c r="Q7617" s="255"/>
      <c r="R7617" s="255"/>
      <c r="S7617" s="255"/>
      <c r="T7617" s="256"/>
      <c r="U7617" s="14"/>
      <c r="V7617" s="14"/>
      <c r="W7617" s="14"/>
      <c r="X7617" s="14"/>
      <c r="Y7617" s="14"/>
      <c r="Z7617" s="14"/>
      <c r="AA7617" s="14"/>
      <c r="AB7617" s="14"/>
      <c r="AC7617" s="14"/>
      <c r="AD7617" s="14"/>
      <c r="AE7617" s="14"/>
      <c r="AT7617" s="257" t="s">
        <v>252</v>
      </c>
      <c r="AU7617" s="257" t="s">
        <v>93</v>
      </c>
      <c r="AV7617" s="14" t="s">
        <v>93</v>
      </c>
      <c r="AW7617" s="14" t="s">
        <v>46</v>
      </c>
      <c r="AX7617" s="14" t="s">
        <v>85</v>
      </c>
      <c r="AY7617" s="257" t="s">
        <v>241</v>
      </c>
    </row>
    <row r="7618" s="14" customFormat="1">
      <c r="A7618" s="14"/>
      <c r="B7618" s="247"/>
      <c r="C7618" s="248"/>
      <c r="D7618" s="238" t="s">
        <v>252</v>
      </c>
      <c r="E7618" s="249" t="s">
        <v>39</v>
      </c>
      <c r="F7618" s="250" t="s">
        <v>7032</v>
      </c>
      <c r="G7618" s="248"/>
      <c r="H7618" s="251">
        <v>15.449999999999999</v>
      </c>
      <c r="I7618" s="252"/>
      <c r="J7618" s="248"/>
      <c r="K7618" s="248"/>
      <c r="L7618" s="253"/>
      <c r="M7618" s="254"/>
      <c r="N7618" s="255"/>
      <c r="O7618" s="255"/>
      <c r="P7618" s="255"/>
      <c r="Q7618" s="255"/>
      <c r="R7618" s="255"/>
      <c r="S7618" s="255"/>
      <c r="T7618" s="256"/>
      <c r="U7618" s="14"/>
      <c r="V7618" s="14"/>
      <c r="W7618" s="14"/>
      <c r="X7618" s="14"/>
      <c r="Y7618" s="14"/>
      <c r="Z7618" s="14"/>
      <c r="AA7618" s="14"/>
      <c r="AB7618" s="14"/>
      <c r="AC7618" s="14"/>
      <c r="AD7618" s="14"/>
      <c r="AE7618" s="14"/>
      <c r="AT7618" s="257" t="s">
        <v>252</v>
      </c>
      <c r="AU7618" s="257" t="s">
        <v>93</v>
      </c>
      <c r="AV7618" s="14" t="s">
        <v>93</v>
      </c>
      <c r="AW7618" s="14" t="s">
        <v>46</v>
      </c>
      <c r="AX7618" s="14" t="s">
        <v>85</v>
      </c>
      <c r="AY7618" s="257" t="s">
        <v>241</v>
      </c>
    </row>
    <row r="7619" s="13" customFormat="1">
      <c r="A7619" s="13"/>
      <c r="B7619" s="236"/>
      <c r="C7619" s="237"/>
      <c r="D7619" s="238" t="s">
        <v>252</v>
      </c>
      <c r="E7619" s="239" t="s">
        <v>39</v>
      </c>
      <c r="F7619" s="240" t="s">
        <v>6747</v>
      </c>
      <c r="G7619" s="237"/>
      <c r="H7619" s="239" t="s">
        <v>39</v>
      </c>
      <c r="I7619" s="241"/>
      <c r="J7619" s="237"/>
      <c r="K7619" s="237"/>
      <c r="L7619" s="242"/>
      <c r="M7619" s="243"/>
      <c r="N7619" s="244"/>
      <c r="O7619" s="244"/>
      <c r="P7619" s="244"/>
      <c r="Q7619" s="244"/>
      <c r="R7619" s="244"/>
      <c r="S7619" s="244"/>
      <c r="T7619" s="245"/>
      <c r="U7619" s="13"/>
      <c r="V7619" s="13"/>
      <c r="W7619" s="13"/>
      <c r="X7619" s="13"/>
      <c r="Y7619" s="13"/>
      <c r="Z7619" s="13"/>
      <c r="AA7619" s="13"/>
      <c r="AB7619" s="13"/>
      <c r="AC7619" s="13"/>
      <c r="AD7619" s="13"/>
      <c r="AE7619" s="13"/>
      <c r="AT7619" s="246" t="s">
        <v>252</v>
      </c>
      <c r="AU7619" s="246" t="s">
        <v>93</v>
      </c>
      <c r="AV7619" s="13" t="s">
        <v>23</v>
      </c>
      <c r="AW7619" s="13" t="s">
        <v>46</v>
      </c>
      <c r="AX7619" s="13" t="s">
        <v>85</v>
      </c>
      <c r="AY7619" s="246" t="s">
        <v>241</v>
      </c>
    </row>
    <row r="7620" s="14" customFormat="1">
      <c r="A7620" s="14"/>
      <c r="B7620" s="247"/>
      <c r="C7620" s="248"/>
      <c r="D7620" s="238" t="s">
        <v>252</v>
      </c>
      <c r="E7620" s="249" t="s">
        <v>39</v>
      </c>
      <c r="F7620" s="250" t="s">
        <v>7071</v>
      </c>
      <c r="G7620" s="248"/>
      <c r="H7620" s="251">
        <v>33.539999999999999</v>
      </c>
      <c r="I7620" s="252"/>
      <c r="J7620" s="248"/>
      <c r="K7620" s="248"/>
      <c r="L7620" s="253"/>
      <c r="M7620" s="254"/>
      <c r="N7620" s="255"/>
      <c r="O7620" s="255"/>
      <c r="P7620" s="255"/>
      <c r="Q7620" s="255"/>
      <c r="R7620" s="255"/>
      <c r="S7620" s="255"/>
      <c r="T7620" s="256"/>
      <c r="U7620" s="14"/>
      <c r="V7620" s="14"/>
      <c r="W7620" s="14"/>
      <c r="X7620" s="14"/>
      <c r="Y7620" s="14"/>
      <c r="Z7620" s="14"/>
      <c r="AA7620" s="14"/>
      <c r="AB7620" s="14"/>
      <c r="AC7620" s="14"/>
      <c r="AD7620" s="14"/>
      <c r="AE7620" s="14"/>
      <c r="AT7620" s="257" t="s">
        <v>252</v>
      </c>
      <c r="AU7620" s="257" t="s">
        <v>93</v>
      </c>
      <c r="AV7620" s="14" t="s">
        <v>93</v>
      </c>
      <c r="AW7620" s="14" t="s">
        <v>46</v>
      </c>
      <c r="AX7620" s="14" t="s">
        <v>85</v>
      </c>
      <c r="AY7620" s="257" t="s">
        <v>241</v>
      </c>
    </row>
    <row r="7621" s="14" customFormat="1">
      <c r="A7621" s="14"/>
      <c r="B7621" s="247"/>
      <c r="C7621" s="248"/>
      <c r="D7621" s="238" t="s">
        <v>252</v>
      </c>
      <c r="E7621" s="249" t="s">
        <v>39</v>
      </c>
      <c r="F7621" s="250" t="s">
        <v>3592</v>
      </c>
      <c r="G7621" s="248"/>
      <c r="H7621" s="251">
        <v>22.129999999999999</v>
      </c>
      <c r="I7621" s="252"/>
      <c r="J7621" s="248"/>
      <c r="K7621" s="248"/>
      <c r="L7621" s="253"/>
      <c r="M7621" s="254"/>
      <c r="N7621" s="255"/>
      <c r="O7621" s="255"/>
      <c r="P7621" s="255"/>
      <c r="Q7621" s="255"/>
      <c r="R7621" s="255"/>
      <c r="S7621" s="255"/>
      <c r="T7621" s="256"/>
      <c r="U7621" s="14"/>
      <c r="V7621" s="14"/>
      <c r="W7621" s="14"/>
      <c r="X7621" s="14"/>
      <c r="Y7621" s="14"/>
      <c r="Z7621" s="14"/>
      <c r="AA7621" s="14"/>
      <c r="AB7621" s="14"/>
      <c r="AC7621" s="14"/>
      <c r="AD7621" s="14"/>
      <c r="AE7621" s="14"/>
      <c r="AT7621" s="257" t="s">
        <v>252</v>
      </c>
      <c r="AU7621" s="257" t="s">
        <v>93</v>
      </c>
      <c r="AV7621" s="14" t="s">
        <v>93</v>
      </c>
      <c r="AW7621" s="14" t="s">
        <v>46</v>
      </c>
      <c r="AX7621" s="14" t="s">
        <v>85</v>
      </c>
      <c r="AY7621" s="257" t="s">
        <v>241</v>
      </c>
    </row>
    <row r="7622" s="15" customFormat="1">
      <c r="A7622" s="15"/>
      <c r="B7622" s="258"/>
      <c r="C7622" s="259"/>
      <c r="D7622" s="238" t="s">
        <v>252</v>
      </c>
      <c r="E7622" s="260" t="s">
        <v>39</v>
      </c>
      <c r="F7622" s="261" t="s">
        <v>274</v>
      </c>
      <c r="G7622" s="259"/>
      <c r="H7622" s="262">
        <v>246.46000000000001</v>
      </c>
      <c r="I7622" s="263"/>
      <c r="J7622" s="259"/>
      <c r="K7622" s="259"/>
      <c r="L7622" s="264"/>
      <c r="M7622" s="265"/>
      <c r="N7622" s="266"/>
      <c r="O7622" s="266"/>
      <c r="P7622" s="266"/>
      <c r="Q7622" s="266"/>
      <c r="R7622" s="266"/>
      <c r="S7622" s="266"/>
      <c r="T7622" s="267"/>
      <c r="U7622" s="15"/>
      <c r="V7622" s="15"/>
      <c r="W7622" s="15"/>
      <c r="X7622" s="15"/>
      <c r="Y7622" s="15"/>
      <c r="Z7622" s="15"/>
      <c r="AA7622" s="15"/>
      <c r="AB7622" s="15"/>
      <c r="AC7622" s="15"/>
      <c r="AD7622" s="15"/>
      <c r="AE7622" s="15"/>
      <c r="AT7622" s="268" t="s">
        <v>252</v>
      </c>
      <c r="AU7622" s="268" t="s">
        <v>93</v>
      </c>
      <c r="AV7622" s="15" t="s">
        <v>248</v>
      </c>
      <c r="AW7622" s="15" t="s">
        <v>46</v>
      </c>
      <c r="AX7622" s="15" t="s">
        <v>23</v>
      </c>
      <c r="AY7622" s="268" t="s">
        <v>241</v>
      </c>
    </row>
    <row r="7623" s="2" customFormat="1" ht="16.5" customHeight="1">
      <c r="A7623" s="42"/>
      <c r="B7623" s="43"/>
      <c r="C7623" s="218" t="s">
        <v>7072</v>
      </c>
      <c r="D7623" s="218" t="s">
        <v>243</v>
      </c>
      <c r="E7623" s="219" t="s">
        <v>7073</v>
      </c>
      <c r="F7623" s="220" t="s">
        <v>7074</v>
      </c>
      <c r="G7623" s="221" t="s">
        <v>145</v>
      </c>
      <c r="H7623" s="222">
        <v>8.8000000000000007</v>
      </c>
      <c r="I7623" s="223"/>
      <c r="J7623" s="224">
        <f>ROUND(I7623*H7623,2)</f>
        <v>0</v>
      </c>
      <c r="K7623" s="220" t="s">
        <v>247</v>
      </c>
      <c r="L7623" s="48"/>
      <c r="M7623" s="225" t="s">
        <v>39</v>
      </c>
      <c r="N7623" s="226" t="s">
        <v>56</v>
      </c>
      <c r="O7623" s="88"/>
      <c r="P7623" s="227">
        <f>O7623*H7623</f>
        <v>0</v>
      </c>
      <c r="Q7623" s="227">
        <v>0</v>
      </c>
      <c r="R7623" s="227">
        <f>Q7623*H7623</f>
        <v>0</v>
      </c>
      <c r="S7623" s="227">
        <v>0.0030000000000000001</v>
      </c>
      <c r="T7623" s="228">
        <f>S7623*H7623</f>
        <v>0.026400000000000003</v>
      </c>
      <c r="U7623" s="42"/>
      <c r="V7623" s="42"/>
      <c r="W7623" s="42"/>
      <c r="X7623" s="42"/>
      <c r="Y7623" s="42"/>
      <c r="Z7623" s="42"/>
      <c r="AA7623" s="42"/>
      <c r="AB7623" s="42"/>
      <c r="AC7623" s="42"/>
      <c r="AD7623" s="42"/>
      <c r="AE7623" s="42"/>
      <c r="AR7623" s="229" t="s">
        <v>462</v>
      </c>
      <c r="AT7623" s="229" t="s">
        <v>243</v>
      </c>
      <c r="AU7623" s="229" t="s">
        <v>93</v>
      </c>
      <c r="AY7623" s="20" t="s">
        <v>241</v>
      </c>
      <c r="BE7623" s="230">
        <f>IF(N7623="základní",J7623,0)</f>
        <v>0</v>
      </c>
      <c r="BF7623" s="230">
        <f>IF(N7623="snížená",J7623,0)</f>
        <v>0</v>
      </c>
      <c r="BG7623" s="230">
        <f>IF(N7623="zákl. přenesená",J7623,0)</f>
        <v>0</v>
      </c>
      <c r="BH7623" s="230">
        <f>IF(N7623="sníž. přenesená",J7623,0)</f>
        <v>0</v>
      </c>
      <c r="BI7623" s="230">
        <f>IF(N7623="nulová",J7623,0)</f>
        <v>0</v>
      </c>
      <c r="BJ7623" s="20" t="s">
        <v>23</v>
      </c>
      <c r="BK7623" s="230">
        <f>ROUND(I7623*H7623,2)</f>
        <v>0</v>
      </c>
      <c r="BL7623" s="20" t="s">
        <v>462</v>
      </c>
      <c r="BM7623" s="229" t="s">
        <v>7075</v>
      </c>
    </row>
    <row r="7624" s="2" customFormat="1">
      <c r="A7624" s="42"/>
      <c r="B7624" s="43"/>
      <c r="C7624" s="44"/>
      <c r="D7624" s="231" t="s">
        <v>250</v>
      </c>
      <c r="E7624" s="44"/>
      <c r="F7624" s="232" t="s">
        <v>7076</v>
      </c>
      <c r="G7624" s="44"/>
      <c r="H7624" s="44"/>
      <c r="I7624" s="233"/>
      <c r="J7624" s="44"/>
      <c r="K7624" s="44"/>
      <c r="L7624" s="48"/>
      <c r="M7624" s="234"/>
      <c r="N7624" s="235"/>
      <c r="O7624" s="88"/>
      <c r="P7624" s="88"/>
      <c r="Q7624" s="88"/>
      <c r="R7624" s="88"/>
      <c r="S7624" s="88"/>
      <c r="T7624" s="89"/>
      <c r="U7624" s="42"/>
      <c r="V7624" s="42"/>
      <c r="W7624" s="42"/>
      <c r="X7624" s="42"/>
      <c r="Y7624" s="42"/>
      <c r="Z7624" s="42"/>
      <c r="AA7624" s="42"/>
      <c r="AB7624" s="42"/>
      <c r="AC7624" s="42"/>
      <c r="AD7624" s="42"/>
      <c r="AE7624" s="42"/>
      <c r="AT7624" s="20" t="s">
        <v>250</v>
      </c>
      <c r="AU7624" s="20" t="s">
        <v>93</v>
      </c>
    </row>
    <row r="7625" s="13" customFormat="1">
      <c r="A7625" s="13"/>
      <c r="B7625" s="236"/>
      <c r="C7625" s="237"/>
      <c r="D7625" s="238" t="s">
        <v>252</v>
      </c>
      <c r="E7625" s="239" t="s">
        <v>39</v>
      </c>
      <c r="F7625" s="240" t="s">
        <v>6746</v>
      </c>
      <c r="G7625" s="237"/>
      <c r="H7625" s="239" t="s">
        <v>39</v>
      </c>
      <c r="I7625" s="241"/>
      <c r="J7625" s="237"/>
      <c r="K7625" s="237"/>
      <c r="L7625" s="242"/>
      <c r="M7625" s="243"/>
      <c r="N7625" s="244"/>
      <c r="O7625" s="244"/>
      <c r="P7625" s="244"/>
      <c r="Q7625" s="244"/>
      <c r="R7625" s="244"/>
      <c r="S7625" s="244"/>
      <c r="T7625" s="245"/>
      <c r="U7625" s="13"/>
      <c r="V7625" s="13"/>
      <c r="W7625" s="13"/>
      <c r="X7625" s="13"/>
      <c r="Y7625" s="13"/>
      <c r="Z7625" s="13"/>
      <c r="AA7625" s="13"/>
      <c r="AB7625" s="13"/>
      <c r="AC7625" s="13"/>
      <c r="AD7625" s="13"/>
      <c r="AE7625" s="13"/>
      <c r="AT7625" s="246" t="s">
        <v>252</v>
      </c>
      <c r="AU7625" s="246" t="s">
        <v>93</v>
      </c>
      <c r="AV7625" s="13" t="s">
        <v>23</v>
      </c>
      <c r="AW7625" s="13" t="s">
        <v>46</v>
      </c>
      <c r="AX7625" s="13" t="s">
        <v>85</v>
      </c>
      <c r="AY7625" s="246" t="s">
        <v>241</v>
      </c>
    </row>
    <row r="7626" s="13" customFormat="1">
      <c r="A7626" s="13"/>
      <c r="B7626" s="236"/>
      <c r="C7626" s="237"/>
      <c r="D7626" s="238" t="s">
        <v>252</v>
      </c>
      <c r="E7626" s="239" t="s">
        <v>39</v>
      </c>
      <c r="F7626" s="240" t="s">
        <v>6747</v>
      </c>
      <c r="G7626" s="237"/>
      <c r="H7626" s="239" t="s">
        <v>39</v>
      </c>
      <c r="I7626" s="241"/>
      <c r="J7626" s="237"/>
      <c r="K7626" s="237"/>
      <c r="L7626" s="242"/>
      <c r="M7626" s="243"/>
      <c r="N7626" s="244"/>
      <c r="O7626" s="244"/>
      <c r="P7626" s="244"/>
      <c r="Q7626" s="244"/>
      <c r="R7626" s="244"/>
      <c r="S7626" s="244"/>
      <c r="T7626" s="245"/>
      <c r="U7626" s="13"/>
      <c r="V7626" s="13"/>
      <c r="W7626" s="13"/>
      <c r="X7626" s="13"/>
      <c r="Y7626" s="13"/>
      <c r="Z7626" s="13"/>
      <c r="AA7626" s="13"/>
      <c r="AB7626" s="13"/>
      <c r="AC7626" s="13"/>
      <c r="AD7626" s="13"/>
      <c r="AE7626" s="13"/>
      <c r="AT7626" s="246" t="s">
        <v>252</v>
      </c>
      <c r="AU7626" s="246" t="s">
        <v>93</v>
      </c>
      <c r="AV7626" s="13" t="s">
        <v>23</v>
      </c>
      <c r="AW7626" s="13" t="s">
        <v>46</v>
      </c>
      <c r="AX7626" s="13" t="s">
        <v>85</v>
      </c>
      <c r="AY7626" s="246" t="s">
        <v>241</v>
      </c>
    </row>
    <row r="7627" s="14" customFormat="1">
      <c r="A7627" s="14"/>
      <c r="B7627" s="247"/>
      <c r="C7627" s="248"/>
      <c r="D7627" s="238" t="s">
        <v>252</v>
      </c>
      <c r="E7627" s="249" t="s">
        <v>39</v>
      </c>
      <c r="F7627" s="250" t="s">
        <v>3590</v>
      </c>
      <c r="G7627" s="248"/>
      <c r="H7627" s="251">
        <v>8.8000000000000007</v>
      </c>
      <c r="I7627" s="252"/>
      <c r="J7627" s="248"/>
      <c r="K7627" s="248"/>
      <c r="L7627" s="253"/>
      <c r="M7627" s="254"/>
      <c r="N7627" s="255"/>
      <c r="O7627" s="255"/>
      <c r="P7627" s="255"/>
      <c r="Q7627" s="255"/>
      <c r="R7627" s="255"/>
      <c r="S7627" s="255"/>
      <c r="T7627" s="256"/>
      <c r="U7627" s="14"/>
      <c r="V7627" s="14"/>
      <c r="W7627" s="14"/>
      <c r="X7627" s="14"/>
      <c r="Y7627" s="14"/>
      <c r="Z7627" s="14"/>
      <c r="AA7627" s="14"/>
      <c r="AB7627" s="14"/>
      <c r="AC7627" s="14"/>
      <c r="AD7627" s="14"/>
      <c r="AE7627" s="14"/>
      <c r="AT7627" s="257" t="s">
        <v>252</v>
      </c>
      <c r="AU7627" s="257" t="s">
        <v>93</v>
      </c>
      <c r="AV7627" s="14" t="s">
        <v>93</v>
      </c>
      <c r="AW7627" s="14" t="s">
        <v>46</v>
      </c>
      <c r="AX7627" s="14" t="s">
        <v>23</v>
      </c>
      <c r="AY7627" s="257" t="s">
        <v>241</v>
      </c>
    </row>
    <row r="7628" s="2" customFormat="1" ht="16.5" customHeight="1">
      <c r="A7628" s="42"/>
      <c r="B7628" s="43"/>
      <c r="C7628" s="218" t="s">
        <v>7077</v>
      </c>
      <c r="D7628" s="218" t="s">
        <v>243</v>
      </c>
      <c r="E7628" s="219" t="s">
        <v>7078</v>
      </c>
      <c r="F7628" s="220" t="s">
        <v>7079</v>
      </c>
      <c r="G7628" s="221" t="s">
        <v>145</v>
      </c>
      <c r="H7628" s="222">
        <v>560.99000000000001</v>
      </c>
      <c r="I7628" s="223"/>
      <c r="J7628" s="224">
        <f>ROUND(I7628*H7628,2)</f>
        <v>0</v>
      </c>
      <c r="K7628" s="220" t="s">
        <v>247</v>
      </c>
      <c r="L7628" s="48"/>
      <c r="M7628" s="225" t="s">
        <v>39</v>
      </c>
      <c r="N7628" s="226" t="s">
        <v>56</v>
      </c>
      <c r="O7628" s="88"/>
      <c r="P7628" s="227">
        <f>O7628*H7628</f>
        <v>0</v>
      </c>
      <c r="Q7628" s="227">
        <v>0.00029999999999999997</v>
      </c>
      <c r="R7628" s="227">
        <f>Q7628*H7628</f>
        <v>0.16829699999999997</v>
      </c>
      <c r="S7628" s="227">
        <v>0</v>
      </c>
      <c r="T7628" s="228">
        <f>S7628*H7628</f>
        <v>0</v>
      </c>
      <c r="U7628" s="42"/>
      <c r="V7628" s="42"/>
      <c r="W7628" s="42"/>
      <c r="X7628" s="42"/>
      <c r="Y7628" s="42"/>
      <c r="Z7628" s="42"/>
      <c r="AA7628" s="42"/>
      <c r="AB7628" s="42"/>
      <c r="AC7628" s="42"/>
      <c r="AD7628" s="42"/>
      <c r="AE7628" s="42"/>
      <c r="AR7628" s="229" t="s">
        <v>462</v>
      </c>
      <c r="AT7628" s="229" t="s">
        <v>243</v>
      </c>
      <c r="AU7628" s="229" t="s">
        <v>93</v>
      </c>
      <c r="AY7628" s="20" t="s">
        <v>241</v>
      </c>
      <c r="BE7628" s="230">
        <f>IF(N7628="základní",J7628,0)</f>
        <v>0</v>
      </c>
      <c r="BF7628" s="230">
        <f>IF(N7628="snížená",J7628,0)</f>
        <v>0</v>
      </c>
      <c r="BG7628" s="230">
        <f>IF(N7628="zákl. přenesená",J7628,0)</f>
        <v>0</v>
      </c>
      <c r="BH7628" s="230">
        <f>IF(N7628="sníž. přenesená",J7628,0)</f>
        <v>0</v>
      </c>
      <c r="BI7628" s="230">
        <f>IF(N7628="nulová",J7628,0)</f>
        <v>0</v>
      </c>
      <c r="BJ7628" s="20" t="s">
        <v>23</v>
      </c>
      <c r="BK7628" s="230">
        <f>ROUND(I7628*H7628,2)</f>
        <v>0</v>
      </c>
      <c r="BL7628" s="20" t="s">
        <v>462</v>
      </c>
      <c r="BM7628" s="229" t="s">
        <v>7080</v>
      </c>
    </row>
    <row r="7629" s="2" customFormat="1">
      <c r="A7629" s="42"/>
      <c r="B7629" s="43"/>
      <c r="C7629" s="44"/>
      <c r="D7629" s="231" t="s">
        <v>250</v>
      </c>
      <c r="E7629" s="44"/>
      <c r="F7629" s="232" t="s">
        <v>7081</v>
      </c>
      <c r="G7629" s="44"/>
      <c r="H7629" s="44"/>
      <c r="I7629" s="233"/>
      <c r="J7629" s="44"/>
      <c r="K7629" s="44"/>
      <c r="L7629" s="48"/>
      <c r="M7629" s="234"/>
      <c r="N7629" s="235"/>
      <c r="O7629" s="88"/>
      <c r="P7629" s="88"/>
      <c r="Q7629" s="88"/>
      <c r="R7629" s="88"/>
      <c r="S7629" s="88"/>
      <c r="T7629" s="89"/>
      <c r="U7629" s="42"/>
      <c r="V7629" s="42"/>
      <c r="W7629" s="42"/>
      <c r="X7629" s="42"/>
      <c r="Y7629" s="42"/>
      <c r="Z7629" s="42"/>
      <c r="AA7629" s="42"/>
      <c r="AB7629" s="42"/>
      <c r="AC7629" s="42"/>
      <c r="AD7629" s="42"/>
      <c r="AE7629" s="42"/>
      <c r="AT7629" s="20" t="s">
        <v>250</v>
      </c>
      <c r="AU7629" s="20" t="s">
        <v>93</v>
      </c>
    </row>
    <row r="7630" s="13" customFormat="1">
      <c r="A7630" s="13"/>
      <c r="B7630" s="236"/>
      <c r="C7630" s="237"/>
      <c r="D7630" s="238" t="s">
        <v>252</v>
      </c>
      <c r="E7630" s="239" t="s">
        <v>39</v>
      </c>
      <c r="F7630" s="240" t="s">
        <v>665</v>
      </c>
      <c r="G7630" s="237"/>
      <c r="H7630" s="239" t="s">
        <v>39</v>
      </c>
      <c r="I7630" s="241"/>
      <c r="J7630" s="237"/>
      <c r="K7630" s="237"/>
      <c r="L7630" s="242"/>
      <c r="M7630" s="243"/>
      <c r="N7630" s="244"/>
      <c r="O7630" s="244"/>
      <c r="P7630" s="244"/>
      <c r="Q7630" s="244"/>
      <c r="R7630" s="244"/>
      <c r="S7630" s="244"/>
      <c r="T7630" s="245"/>
      <c r="U7630" s="13"/>
      <c r="V7630" s="13"/>
      <c r="W7630" s="13"/>
      <c r="X7630" s="13"/>
      <c r="Y7630" s="13"/>
      <c r="Z7630" s="13"/>
      <c r="AA7630" s="13"/>
      <c r="AB7630" s="13"/>
      <c r="AC7630" s="13"/>
      <c r="AD7630" s="13"/>
      <c r="AE7630" s="13"/>
      <c r="AT7630" s="246" t="s">
        <v>252</v>
      </c>
      <c r="AU7630" s="246" t="s">
        <v>93</v>
      </c>
      <c r="AV7630" s="13" t="s">
        <v>23</v>
      </c>
      <c r="AW7630" s="13" t="s">
        <v>46</v>
      </c>
      <c r="AX7630" s="13" t="s">
        <v>85</v>
      </c>
      <c r="AY7630" s="246" t="s">
        <v>241</v>
      </c>
    </row>
    <row r="7631" s="14" customFormat="1">
      <c r="A7631" s="14"/>
      <c r="B7631" s="247"/>
      <c r="C7631" s="248"/>
      <c r="D7631" s="238" t="s">
        <v>252</v>
      </c>
      <c r="E7631" s="249" t="s">
        <v>39</v>
      </c>
      <c r="F7631" s="250" t="s">
        <v>143</v>
      </c>
      <c r="G7631" s="248"/>
      <c r="H7631" s="251">
        <v>162.19999999999999</v>
      </c>
      <c r="I7631" s="252"/>
      <c r="J7631" s="248"/>
      <c r="K7631" s="248"/>
      <c r="L7631" s="253"/>
      <c r="M7631" s="254"/>
      <c r="N7631" s="255"/>
      <c r="O7631" s="255"/>
      <c r="P7631" s="255"/>
      <c r="Q7631" s="255"/>
      <c r="R7631" s="255"/>
      <c r="S7631" s="255"/>
      <c r="T7631" s="256"/>
      <c r="U7631" s="14"/>
      <c r="V7631" s="14"/>
      <c r="W7631" s="14"/>
      <c r="X7631" s="14"/>
      <c r="Y7631" s="14"/>
      <c r="Z7631" s="14"/>
      <c r="AA7631" s="14"/>
      <c r="AB7631" s="14"/>
      <c r="AC7631" s="14"/>
      <c r="AD7631" s="14"/>
      <c r="AE7631" s="14"/>
      <c r="AT7631" s="257" t="s">
        <v>252</v>
      </c>
      <c r="AU7631" s="257" t="s">
        <v>93</v>
      </c>
      <c r="AV7631" s="14" t="s">
        <v>93</v>
      </c>
      <c r="AW7631" s="14" t="s">
        <v>46</v>
      </c>
      <c r="AX7631" s="14" t="s">
        <v>85</v>
      </c>
      <c r="AY7631" s="257" t="s">
        <v>241</v>
      </c>
    </row>
    <row r="7632" s="14" customFormat="1">
      <c r="A7632" s="14"/>
      <c r="B7632" s="247"/>
      <c r="C7632" s="248"/>
      <c r="D7632" s="238" t="s">
        <v>252</v>
      </c>
      <c r="E7632" s="249" t="s">
        <v>39</v>
      </c>
      <c r="F7632" s="250" t="s">
        <v>167</v>
      </c>
      <c r="G7632" s="248"/>
      <c r="H7632" s="251">
        <v>296.37</v>
      </c>
      <c r="I7632" s="252"/>
      <c r="J7632" s="248"/>
      <c r="K7632" s="248"/>
      <c r="L7632" s="253"/>
      <c r="M7632" s="254"/>
      <c r="N7632" s="255"/>
      <c r="O7632" s="255"/>
      <c r="P7632" s="255"/>
      <c r="Q7632" s="255"/>
      <c r="R7632" s="255"/>
      <c r="S7632" s="255"/>
      <c r="T7632" s="256"/>
      <c r="U7632" s="14"/>
      <c r="V7632" s="14"/>
      <c r="W7632" s="14"/>
      <c r="X7632" s="14"/>
      <c r="Y7632" s="14"/>
      <c r="Z7632" s="14"/>
      <c r="AA7632" s="14"/>
      <c r="AB7632" s="14"/>
      <c r="AC7632" s="14"/>
      <c r="AD7632" s="14"/>
      <c r="AE7632" s="14"/>
      <c r="AT7632" s="257" t="s">
        <v>252</v>
      </c>
      <c r="AU7632" s="257" t="s">
        <v>93</v>
      </c>
      <c r="AV7632" s="14" t="s">
        <v>93</v>
      </c>
      <c r="AW7632" s="14" t="s">
        <v>46</v>
      </c>
      <c r="AX7632" s="14" t="s">
        <v>85</v>
      </c>
      <c r="AY7632" s="257" t="s">
        <v>241</v>
      </c>
    </row>
    <row r="7633" s="13" customFormat="1">
      <c r="A7633" s="13"/>
      <c r="B7633" s="236"/>
      <c r="C7633" s="237"/>
      <c r="D7633" s="238" t="s">
        <v>252</v>
      </c>
      <c r="E7633" s="239" t="s">
        <v>39</v>
      </c>
      <c r="F7633" s="240" t="s">
        <v>7031</v>
      </c>
      <c r="G7633" s="237"/>
      <c r="H7633" s="239" t="s">
        <v>39</v>
      </c>
      <c r="I7633" s="241"/>
      <c r="J7633" s="237"/>
      <c r="K7633" s="237"/>
      <c r="L7633" s="242"/>
      <c r="M7633" s="243"/>
      <c r="N7633" s="244"/>
      <c r="O7633" s="244"/>
      <c r="P7633" s="244"/>
      <c r="Q7633" s="244"/>
      <c r="R7633" s="244"/>
      <c r="S7633" s="244"/>
      <c r="T7633" s="245"/>
      <c r="U7633" s="13"/>
      <c r="V7633" s="13"/>
      <c r="W7633" s="13"/>
      <c r="X7633" s="13"/>
      <c r="Y7633" s="13"/>
      <c r="Z7633" s="13"/>
      <c r="AA7633" s="13"/>
      <c r="AB7633" s="13"/>
      <c r="AC7633" s="13"/>
      <c r="AD7633" s="13"/>
      <c r="AE7633" s="13"/>
      <c r="AT7633" s="246" t="s">
        <v>252</v>
      </c>
      <c r="AU7633" s="246" t="s">
        <v>93</v>
      </c>
      <c r="AV7633" s="13" t="s">
        <v>23</v>
      </c>
      <c r="AW7633" s="13" t="s">
        <v>46</v>
      </c>
      <c r="AX7633" s="13" t="s">
        <v>85</v>
      </c>
      <c r="AY7633" s="246" t="s">
        <v>241</v>
      </c>
    </row>
    <row r="7634" s="14" customFormat="1">
      <c r="A7634" s="14"/>
      <c r="B7634" s="247"/>
      <c r="C7634" s="248"/>
      <c r="D7634" s="238" t="s">
        <v>252</v>
      </c>
      <c r="E7634" s="249" t="s">
        <v>39</v>
      </c>
      <c r="F7634" s="250" t="s">
        <v>3581</v>
      </c>
      <c r="G7634" s="248"/>
      <c r="H7634" s="251">
        <v>40.960000000000001</v>
      </c>
      <c r="I7634" s="252"/>
      <c r="J7634" s="248"/>
      <c r="K7634" s="248"/>
      <c r="L7634" s="253"/>
      <c r="M7634" s="254"/>
      <c r="N7634" s="255"/>
      <c r="O7634" s="255"/>
      <c r="P7634" s="255"/>
      <c r="Q7634" s="255"/>
      <c r="R7634" s="255"/>
      <c r="S7634" s="255"/>
      <c r="T7634" s="256"/>
      <c r="U7634" s="14"/>
      <c r="V7634" s="14"/>
      <c r="W7634" s="14"/>
      <c r="X7634" s="14"/>
      <c r="Y7634" s="14"/>
      <c r="Z7634" s="14"/>
      <c r="AA7634" s="14"/>
      <c r="AB7634" s="14"/>
      <c r="AC7634" s="14"/>
      <c r="AD7634" s="14"/>
      <c r="AE7634" s="14"/>
      <c r="AT7634" s="257" t="s">
        <v>252</v>
      </c>
      <c r="AU7634" s="257" t="s">
        <v>93</v>
      </c>
      <c r="AV7634" s="14" t="s">
        <v>93</v>
      </c>
      <c r="AW7634" s="14" t="s">
        <v>46</v>
      </c>
      <c r="AX7634" s="14" t="s">
        <v>85</v>
      </c>
      <c r="AY7634" s="257" t="s">
        <v>241</v>
      </c>
    </row>
    <row r="7635" s="14" customFormat="1">
      <c r="A7635" s="14"/>
      <c r="B7635" s="247"/>
      <c r="C7635" s="248"/>
      <c r="D7635" s="238" t="s">
        <v>252</v>
      </c>
      <c r="E7635" s="249" t="s">
        <v>39</v>
      </c>
      <c r="F7635" s="250" t="s">
        <v>3583</v>
      </c>
      <c r="G7635" s="248"/>
      <c r="H7635" s="251">
        <v>14.41</v>
      </c>
      <c r="I7635" s="252"/>
      <c r="J7635" s="248"/>
      <c r="K7635" s="248"/>
      <c r="L7635" s="253"/>
      <c r="M7635" s="254"/>
      <c r="N7635" s="255"/>
      <c r="O7635" s="255"/>
      <c r="P7635" s="255"/>
      <c r="Q7635" s="255"/>
      <c r="R7635" s="255"/>
      <c r="S7635" s="255"/>
      <c r="T7635" s="256"/>
      <c r="U7635" s="14"/>
      <c r="V7635" s="14"/>
      <c r="W7635" s="14"/>
      <c r="X7635" s="14"/>
      <c r="Y7635" s="14"/>
      <c r="Z7635" s="14"/>
      <c r="AA7635" s="14"/>
      <c r="AB7635" s="14"/>
      <c r="AC7635" s="14"/>
      <c r="AD7635" s="14"/>
      <c r="AE7635" s="14"/>
      <c r="AT7635" s="257" t="s">
        <v>252</v>
      </c>
      <c r="AU7635" s="257" t="s">
        <v>93</v>
      </c>
      <c r="AV7635" s="14" t="s">
        <v>93</v>
      </c>
      <c r="AW7635" s="14" t="s">
        <v>46</v>
      </c>
      <c r="AX7635" s="14" t="s">
        <v>85</v>
      </c>
      <c r="AY7635" s="257" t="s">
        <v>241</v>
      </c>
    </row>
    <row r="7636" s="14" customFormat="1">
      <c r="A7636" s="14"/>
      <c r="B7636" s="247"/>
      <c r="C7636" s="248"/>
      <c r="D7636" s="238" t="s">
        <v>252</v>
      </c>
      <c r="E7636" s="249" t="s">
        <v>39</v>
      </c>
      <c r="F7636" s="250" t="s">
        <v>3585</v>
      </c>
      <c r="G7636" s="248"/>
      <c r="H7636" s="251">
        <v>14.41</v>
      </c>
      <c r="I7636" s="252"/>
      <c r="J7636" s="248"/>
      <c r="K7636" s="248"/>
      <c r="L7636" s="253"/>
      <c r="M7636" s="254"/>
      <c r="N7636" s="255"/>
      <c r="O7636" s="255"/>
      <c r="P7636" s="255"/>
      <c r="Q7636" s="255"/>
      <c r="R7636" s="255"/>
      <c r="S7636" s="255"/>
      <c r="T7636" s="256"/>
      <c r="U7636" s="14"/>
      <c r="V7636" s="14"/>
      <c r="W7636" s="14"/>
      <c r="X7636" s="14"/>
      <c r="Y7636" s="14"/>
      <c r="Z7636" s="14"/>
      <c r="AA7636" s="14"/>
      <c r="AB7636" s="14"/>
      <c r="AC7636" s="14"/>
      <c r="AD7636" s="14"/>
      <c r="AE7636" s="14"/>
      <c r="AT7636" s="257" t="s">
        <v>252</v>
      </c>
      <c r="AU7636" s="257" t="s">
        <v>93</v>
      </c>
      <c r="AV7636" s="14" t="s">
        <v>93</v>
      </c>
      <c r="AW7636" s="14" t="s">
        <v>46</v>
      </c>
      <c r="AX7636" s="14" t="s">
        <v>85</v>
      </c>
      <c r="AY7636" s="257" t="s">
        <v>241</v>
      </c>
    </row>
    <row r="7637" s="14" customFormat="1">
      <c r="A7637" s="14"/>
      <c r="B7637" s="247"/>
      <c r="C7637" s="248"/>
      <c r="D7637" s="238" t="s">
        <v>252</v>
      </c>
      <c r="E7637" s="249" t="s">
        <v>39</v>
      </c>
      <c r="F7637" s="250" t="s">
        <v>7032</v>
      </c>
      <c r="G7637" s="248"/>
      <c r="H7637" s="251">
        <v>15.449999999999999</v>
      </c>
      <c r="I7637" s="252"/>
      <c r="J7637" s="248"/>
      <c r="K7637" s="248"/>
      <c r="L7637" s="253"/>
      <c r="M7637" s="254"/>
      <c r="N7637" s="255"/>
      <c r="O7637" s="255"/>
      <c r="P7637" s="255"/>
      <c r="Q7637" s="255"/>
      <c r="R7637" s="255"/>
      <c r="S7637" s="255"/>
      <c r="T7637" s="256"/>
      <c r="U7637" s="14"/>
      <c r="V7637" s="14"/>
      <c r="W7637" s="14"/>
      <c r="X7637" s="14"/>
      <c r="Y7637" s="14"/>
      <c r="Z7637" s="14"/>
      <c r="AA7637" s="14"/>
      <c r="AB7637" s="14"/>
      <c r="AC7637" s="14"/>
      <c r="AD7637" s="14"/>
      <c r="AE7637" s="14"/>
      <c r="AT7637" s="257" t="s">
        <v>252</v>
      </c>
      <c r="AU7637" s="257" t="s">
        <v>93</v>
      </c>
      <c r="AV7637" s="14" t="s">
        <v>93</v>
      </c>
      <c r="AW7637" s="14" t="s">
        <v>46</v>
      </c>
      <c r="AX7637" s="14" t="s">
        <v>85</v>
      </c>
      <c r="AY7637" s="257" t="s">
        <v>241</v>
      </c>
    </row>
    <row r="7638" s="14" customFormat="1">
      <c r="A7638" s="14"/>
      <c r="B7638" s="247"/>
      <c r="C7638" s="248"/>
      <c r="D7638" s="238" t="s">
        <v>252</v>
      </c>
      <c r="E7638" s="249" t="s">
        <v>39</v>
      </c>
      <c r="F7638" s="250" t="s">
        <v>2401</v>
      </c>
      <c r="G7638" s="248"/>
      <c r="H7638" s="251">
        <v>17.190000000000001</v>
      </c>
      <c r="I7638" s="252"/>
      <c r="J7638" s="248"/>
      <c r="K7638" s="248"/>
      <c r="L7638" s="253"/>
      <c r="M7638" s="254"/>
      <c r="N7638" s="255"/>
      <c r="O7638" s="255"/>
      <c r="P7638" s="255"/>
      <c r="Q7638" s="255"/>
      <c r="R7638" s="255"/>
      <c r="S7638" s="255"/>
      <c r="T7638" s="256"/>
      <c r="U7638" s="14"/>
      <c r="V7638" s="14"/>
      <c r="W7638" s="14"/>
      <c r="X7638" s="14"/>
      <c r="Y7638" s="14"/>
      <c r="Z7638" s="14"/>
      <c r="AA7638" s="14"/>
      <c r="AB7638" s="14"/>
      <c r="AC7638" s="14"/>
      <c r="AD7638" s="14"/>
      <c r="AE7638" s="14"/>
      <c r="AT7638" s="257" t="s">
        <v>252</v>
      </c>
      <c r="AU7638" s="257" t="s">
        <v>93</v>
      </c>
      <c r="AV7638" s="14" t="s">
        <v>93</v>
      </c>
      <c r="AW7638" s="14" t="s">
        <v>46</v>
      </c>
      <c r="AX7638" s="14" t="s">
        <v>85</v>
      </c>
      <c r="AY7638" s="257" t="s">
        <v>241</v>
      </c>
    </row>
    <row r="7639" s="15" customFormat="1">
      <c r="A7639" s="15"/>
      <c r="B7639" s="258"/>
      <c r="C7639" s="259"/>
      <c r="D7639" s="238" t="s">
        <v>252</v>
      </c>
      <c r="E7639" s="260" t="s">
        <v>39</v>
      </c>
      <c r="F7639" s="261" t="s">
        <v>274</v>
      </c>
      <c r="G7639" s="259"/>
      <c r="H7639" s="262">
        <v>560.99000000000001</v>
      </c>
      <c r="I7639" s="263"/>
      <c r="J7639" s="259"/>
      <c r="K7639" s="259"/>
      <c r="L7639" s="264"/>
      <c r="M7639" s="265"/>
      <c r="N7639" s="266"/>
      <c r="O7639" s="266"/>
      <c r="P7639" s="266"/>
      <c r="Q7639" s="266"/>
      <c r="R7639" s="266"/>
      <c r="S7639" s="266"/>
      <c r="T7639" s="267"/>
      <c r="U7639" s="15"/>
      <c r="V7639" s="15"/>
      <c r="W7639" s="15"/>
      <c r="X7639" s="15"/>
      <c r="Y7639" s="15"/>
      <c r="Z7639" s="15"/>
      <c r="AA7639" s="15"/>
      <c r="AB7639" s="15"/>
      <c r="AC7639" s="15"/>
      <c r="AD7639" s="15"/>
      <c r="AE7639" s="15"/>
      <c r="AT7639" s="268" t="s">
        <v>252</v>
      </c>
      <c r="AU7639" s="268" t="s">
        <v>93</v>
      </c>
      <c r="AV7639" s="15" t="s">
        <v>248</v>
      </c>
      <c r="AW7639" s="15" t="s">
        <v>46</v>
      </c>
      <c r="AX7639" s="15" t="s">
        <v>23</v>
      </c>
      <c r="AY7639" s="268" t="s">
        <v>241</v>
      </c>
    </row>
    <row r="7640" s="2" customFormat="1" ht="24.15" customHeight="1">
      <c r="A7640" s="42"/>
      <c r="B7640" s="43"/>
      <c r="C7640" s="280" t="s">
        <v>7082</v>
      </c>
      <c r="D7640" s="280" t="s">
        <v>463</v>
      </c>
      <c r="E7640" s="281" t="s">
        <v>7083</v>
      </c>
      <c r="F7640" s="282" t="s">
        <v>7084</v>
      </c>
      <c r="G7640" s="283" t="s">
        <v>145</v>
      </c>
      <c r="H7640" s="284">
        <v>617.08900000000006</v>
      </c>
      <c r="I7640" s="285"/>
      <c r="J7640" s="286">
        <f>ROUND(I7640*H7640,2)</f>
        <v>0</v>
      </c>
      <c r="K7640" s="282" t="s">
        <v>1267</v>
      </c>
      <c r="L7640" s="287"/>
      <c r="M7640" s="288" t="s">
        <v>39</v>
      </c>
      <c r="N7640" s="289" t="s">
        <v>56</v>
      </c>
      <c r="O7640" s="88"/>
      <c r="P7640" s="227">
        <f>O7640*H7640</f>
        <v>0</v>
      </c>
      <c r="Q7640" s="227">
        <v>0.0032000000000000002</v>
      </c>
      <c r="R7640" s="227">
        <f>Q7640*H7640</f>
        <v>1.9746848000000004</v>
      </c>
      <c r="S7640" s="227">
        <v>0</v>
      </c>
      <c r="T7640" s="228">
        <f>S7640*H7640</f>
        <v>0</v>
      </c>
      <c r="U7640" s="42"/>
      <c r="V7640" s="42"/>
      <c r="W7640" s="42"/>
      <c r="X7640" s="42"/>
      <c r="Y7640" s="42"/>
      <c r="Z7640" s="42"/>
      <c r="AA7640" s="42"/>
      <c r="AB7640" s="42"/>
      <c r="AC7640" s="42"/>
      <c r="AD7640" s="42"/>
      <c r="AE7640" s="42"/>
      <c r="AR7640" s="229" t="s">
        <v>660</v>
      </c>
      <c r="AT7640" s="229" t="s">
        <v>463</v>
      </c>
      <c r="AU7640" s="229" t="s">
        <v>93</v>
      </c>
      <c r="AY7640" s="20" t="s">
        <v>241</v>
      </c>
      <c r="BE7640" s="230">
        <f>IF(N7640="základní",J7640,0)</f>
        <v>0</v>
      </c>
      <c r="BF7640" s="230">
        <f>IF(N7640="snížená",J7640,0)</f>
        <v>0</v>
      </c>
      <c r="BG7640" s="230">
        <f>IF(N7640="zákl. přenesená",J7640,0)</f>
        <v>0</v>
      </c>
      <c r="BH7640" s="230">
        <f>IF(N7640="sníž. přenesená",J7640,0)</f>
        <v>0</v>
      </c>
      <c r="BI7640" s="230">
        <f>IF(N7640="nulová",J7640,0)</f>
        <v>0</v>
      </c>
      <c r="BJ7640" s="20" t="s">
        <v>23</v>
      </c>
      <c r="BK7640" s="230">
        <f>ROUND(I7640*H7640,2)</f>
        <v>0</v>
      </c>
      <c r="BL7640" s="20" t="s">
        <v>462</v>
      </c>
      <c r="BM7640" s="229" t="s">
        <v>7085</v>
      </c>
    </row>
    <row r="7641" s="14" customFormat="1">
      <c r="A7641" s="14"/>
      <c r="B7641" s="247"/>
      <c r="C7641" s="248"/>
      <c r="D7641" s="238" t="s">
        <v>252</v>
      </c>
      <c r="E7641" s="248"/>
      <c r="F7641" s="250" t="s">
        <v>7086</v>
      </c>
      <c r="G7641" s="248"/>
      <c r="H7641" s="251">
        <v>617.08900000000006</v>
      </c>
      <c r="I7641" s="252"/>
      <c r="J7641" s="248"/>
      <c r="K7641" s="248"/>
      <c r="L7641" s="253"/>
      <c r="M7641" s="254"/>
      <c r="N7641" s="255"/>
      <c r="O7641" s="255"/>
      <c r="P7641" s="255"/>
      <c r="Q7641" s="255"/>
      <c r="R7641" s="255"/>
      <c r="S7641" s="255"/>
      <c r="T7641" s="256"/>
      <c r="U7641" s="14"/>
      <c r="V7641" s="14"/>
      <c r="W7641" s="14"/>
      <c r="X7641" s="14"/>
      <c r="Y7641" s="14"/>
      <c r="Z7641" s="14"/>
      <c r="AA7641" s="14"/>
      <c r="AB7641" s="14"/>
      <c r="AC7641" s="14"/>
      <c r="AD7641" s="14"/>
      <c r="AE7641" s="14"/>
      <c r="AT7641" s="257" t="s">
        <v>252</v>
      </c>
      <c r="AU7641" s="257" t="s">
        <v>93</v>
      </c>
      <c r="AV7641" s="14" t="s">
        <v>93</v>
      </c>
      <c r="AW7641" s="14" t="s">
        <v>4</v>
      </c>
      <c r="AX7641" s="14" t="s">
        <v>23</v>
      </c>
      <c r="AY7641" s="257" t="s">
        <v>241</v>
      </c>
    </row>
    <row r="7642" s="2" customFormat="1" ht="16.5" customHeight="1">
      <c r="A7642" s="42"/>
      <c r="B7642" s="43"/>
      <c r="C7642" s="218" t="s">
        <v>7087</v>
      </c>
      <c r="D7642" s="218" t="s">
        <v>243</v>
      </c>
      <c r="E7642" s="219" t="s">
        <v>7088</v>
      </c>
      <c r="F7642" s="220" t="s">
        <v>7089</v>
      </c>
      <c r="G7642" s="221" t="s">
        <v>515</v>
      </c>
      <c r="H7642" s="222">
        <v>560.99000000000001</v>
      </c>
      <c r="I7642" s="223"/>
      <c r="J7642" s="224">
        <f>ROUND(I7642*H7642,2)</f>
        <v>0</v>
      </c>
      <c r="K7642" s="220" t="s">
        <v>247</v>
      </c>
      <c r="L7642" s="48"/>
      <c r="M7642" s="225" t="s">
        <v>39</v>
      </c>
      <c r="N7642" s="226" t="s">
        <v>56</v>
      </c>
      <c r="O7642" s="88"/>
      <c r="P7642" s="227">
        <f>O7642*H7642</f>
        <v>0</v>
      </c>
      <c r="Q7642" s="227">
        <v>0</v>
      </c>
      <c r="R7642" s="227">
        <f>Q7642*H7642</f>
        <v>0</v>
      </c>
      <c r="S7642" s="227">
        <v>0</v>
      </c>
      <c r="T7642" s="228">
        <f>S7642*H7642</f>
        <v>0</v>
      </c>
      <c r="U7642" s="42"/>
      <c r="V7642" s="42"/>
      <c r="W7642" s="42"/>
      <c r="X7642" s="42"/>
      <c r="Y7642" s="42"/>
      <c r="Z7642" s="42"/>
      <c r="AA7642" s="42"/>
      <c r="AB7642" s="42"/>
      <c r="AC7642" s="42"/>
      <c r="AD7642" s="42"/>
      <c r="AE7642" s="42"/>
      <c r="AR7642" s="229" t="s">
        <v>462</v>
      </c>
      <c r="AT7642" s="229" t="s">
        <v>243</v>
      </c>
      <c r="AU7642" s="229" t="s">
        <v>93</v>
      </c>
      <c r="AY7642" s="20" t="s">
        <v>241</v>
      </c>
      <c r="BE7642" s="230">
        <f>IF(N7642="základní",J7642,0)</f>
        <v>0</v>
      </c>
      <c r="BF7642" s="230">
        <f>IF(N7642="snížená",J7642,0)</f>
        <v>0</v>
      </c>
      <c r="BG7642" s="230">
        <f>IF(N7642="zákl. přenesená",J7642,0)</f>
        <v>0</v>
      </c>
      <c r="BH7642" s="230">
        <f>IF(N7642="sníž. přenesená",J7642,0)</f>
        <v>0</v>
      </c>
      <c r="BI7642" s="230">
        <f>IF(N7642="nulová",J7642,0)</f>
        <v>0</v>
      </c>
      <c r="BJ7642" s="20" t="s">
        <v>23</v>
      </c>
      <c r="BK7642" s="230">
        <f>ROUND(I7642*H7642,2)</f>
        <v>0</v>
      </c>
      <c r="BL7642" s="20" t="s">
        <v>462</v>
      </c>
      <c r="BM7642" s="229" t="s">
        <v>7090</v>
      </c>
    </row>
    <row r="7643" s="2" customFormat="1">
      <c r="A7643" s="42"/>
      <c r="B7643" s="43"/>
      <c r="C7643" s="44"/>
      <c r="D7643" s="231" t="s">
        <v>250</v>
      </c>
      <c r="E7643" s="44"/>
      <c r="F7643" s="232" t="s">
        <v>7091</v>
      </c>
      <c r="G7643" s="44"/>
      <c r="H7643" s="44"/>
      <c r="I7643" s="233"/>
      <c r="J7643" s="44"/>
      <c r="K7643" s="44"/>
      <c r="L7643" s="48"/>
      <c r="M7643" s="234"/>
      <c r="N7643" s="235"/>
      <c r="O7643" s="88"/>
      <c r="P7643" s="88"/>
      <c r="Q7643" s="88"/>
      <c r="R7643" s="88"/>
      <c r="S7643" s="88"/>
      <c r="T7643" s="89"/>
      <c r="U7643" s="42"/>
      <c r="V7643" s="42"/>
      <c r="W7643" s="42"/>
      <c r="X7643" s="42"/>
      <c r="Y7643" s="42"/>
      <c r="Z7643" s="42"/>
      <c r="AA7643" s="42"/>
      <c r="AB7643" s="42"/>
      <c r="AC7643" s="42"/>
      <c r="AD7643" s="42"/>
      <c r="AE7643" s="42"/>
      <c r="AT7643" s="20" t="s">
        <v>250</v>
      </c>
      <c r="AU7643" s="20" t="s">
        <v>93</v>
      </c>
    </row>
    <row r="7644" s="2" customFormat="1" ht="24.15" customHeight="1">
      <c r="A7644" s="42"/>
      <c r="B7644" s="43"/>
      <c r="C7644" s="218" t="s">
        <v>7092</v>
      </c>
      <c r="D7644" s="218" t="s">
        <v>243</v>
      </c>
      <c r="E7644" s="219" t="s">
        <v>7093</v>
      </c>
      <c r="F7644" s="220" t="s">
        <v>7094</v>
      </c>
      <c r="G7644" s="221" t="s">
        <v>145</v>
      </c>
      <c r="H7644" s="222">
        <v>128.46000000000001</v>
      </c>
      <c r="I7644" s="223"/>
      <c r="J7644" s="224">
        <f>ROUND(I7644*H7644,2)</f>
        <v>0</v>
      </c>
      <c r="K7644" s="220" t="s">
        <v>1267</v>
      </c>
      <c r="L7644" s="48"/>
      <c r="M7644" s="225" t="s">
        <v>39</v>
      </c>
      <c r="N7644" s="226" t="s">
        <v>56</v>
      </c>
      <c r="O7644" s="88"/>
      <c r="P7644" s="227">
        <f>O7644*H7644</f>
        <v>0</v>
      </c>
      <c r="Q7644" s="227">
        <v>0.0077419999999999998</v>
      </c>
      <c r="R7644" s="227">
        <f>Q7644*H7644</f>
        <v>0.99453732000000006</v>
      </c>
      <c r="S7644" s="227">
        <v>0</v>
      </c>
      <c r="T7644" s="228">
        <f>S7644*H7644</f>
        <v>0</v>
      </c>
      <c r="U7644" s="42"/>
      <c r="V7644" s="42"/>
      <c r="W7644" s="42"/>
      <c r="X7644" s="42"/>
      <c r="Y7644" s="42"/>
      <c r="Z7644" s="42"/>
      <c r="AA7644" s="42"/>
      <c r="AB7644" s="42"/>
      <c r="AC7644" s="42"/>
      <c r="AD7644" s="42"/>
      <c r="AE7644" s="42"/>
      <c r="AR7644" s="229" t="s">
        <v>462</v>
      </c>
      <c r="AT7644" s="229" t="s">
        <v>243</v>
      </c>
      <c r="AU7644" s="229" t="s">
        <v>93</v>
      </c>
      <c r="AY7644" s="20" t="s">
        <v>241</v>
      </c>
      <c r="BE7644" s="230">
        <f>IF(N7644="základní",J7644,0)</f>
        <v>0</v>
      </c>
      <c r="BF7644" s="230">
        <f>IF(N7644="snížená",J7644,0)</f>
        <v>0</v>
      </c>
      <c r="BG7644" s="230">
        <f>IF(N7644="zákl. přenesená",J7644,0)</f>
        <v>0</v>
      </c>
      <c r="BH7644" s="230">
        <f>IF(N7644="sníž. přenesená",J7644,0)</f>
        <v>0</v>
      </c>
      <c r="BI7644" s="230">
        <f>IF(N7644="nulová",J7644,0)</f>
        <v>0</v>
      </c>
      <c r="BJ7644" s="20" t="s">
        <v>23</v>
      </c>
      <c r="BK7644" s="230">
        <f>ROUND(I7644*H7644,2)</f>
        <v>0</v>
      </c>
      <c r="BL7644" s="20" t="s">
        <v>462</v>
      </c>
      <c r="BM7644" s="229" t="s">
        <v>7095</v>
      </c>
    </row>
    <row r="7645" s="13" customFormat="1">
      <c r="A7645" s="13"/>
      <c r="B7645" s="236"/>
      <c r="C7645" s="237"/>
      <c r="D7645" s="238" t="s">
        <v>252</v>
      </c>
      <c r="E7645" s="239" t="s">
        <v>39</v>
      </c>
      <c r="F7645" s="240" t="s">
        <v>665</v>
      </c>
      <c r="G7645" s="237"/>
      <c r="H7645" s="239" t="s">
        <v>39</v>
      </c>
      <c r="I7645" s="241"/>
      <c r="J7645" s="237"/>
      <c r="K7645" s="237"/>
      <c r="L7645" s="242"/>
      <c r="M7645" s="243"/>
      <c r="N7645" s="244"/>
      <c r="O7645" s="244"/>
      <c r="P7645" s="244"/>
      <c r="Q7645" s="244"/>
      <c r="R7645" s="244"/>
      <c r="S7645" s="244"/>
      <c r="T7645" s="245"/>
      <c r="U7645" s="13"/>
      <c r="V7645" s="13"/>
      <c r="W7645" s="13"/>
      <c r="X7645" s="13"/>
      <c r="Y7645" s="13"/>
      <c r="Z7645" s="13"/>
      <c r="AA7645" s="13"/>
      <c r="AB7645" s="13"/>
      <c r="AC7645" s="13"/>
      <c r="AD7645" s="13"/>
      <c r="AE7645" s="13"/>
      <c r="AT7645" s="246" t="s">
        <v>252</v>
      </c>
      <c r="AU7645" s="246" t="s">
        <v>93</v>
      </c>
      <c r="AV7645" s="13" t="s">
        <v>23</v>
      </c>
      <c r="AW7645" s="13" t="s">
        <v>46</v>
      </c>
      <c r="AX7645" s="13" t="s">
        <v>85</v>
      </c>
      <c r="AY7645" s="246" t="s">
        <v>241</v>
      </c>
    </row>
    <row r="7646" s="14" customFormat="1">
      <c r="A7646" s="14"/>
      <c r="B7646" s="247"/>
      <c r="C7646" s="248"/>
      <c r="D7646" s="238" t="s">
        <v>252</v>
      </c>
      <c r="E7646" s="249" t="s">
        <v>39</v>
      </c>
      <c r="F7646" s="250" t="s">
        <v>159</v>
      </c>
      <c r="G7646" s="248"/>
      <c r="H7646" s="251">
        <v>60.700000000000003</v>
      </c>
      <c r="I7646" s="252"/>
      <c r="J7646" s="248"/>
      <c r="K7646" s="248"/>
      <c r="L7646" s="253"/>
      <c r="M7646" s="254"/>
      <c r="N7646" s="255"/>
      <c r="O7646" s="255"/>
      <c r="P7646" s="255"/>
      <c r="Q7646" s="255"/>
      <c r="R7646" s="255"/>
      <c r="S7646" s="255"/>
      <c r="T7646" s="256"/>
      <c r="U7646" s="14"/>
      <c r="V7646" s="14"/>
      <c r="W7646" s="14"/>
      <c r="X7646" s="14"/>
      <c r="Y7646" s="14"/>
      <c r="Z7646" s="14"/>
      <c r="AA7646" s="14"/>
      <c r="AB7646" s="14"/>
      <c r="AC7646" s="14"/>
      <c r="AD7646" s="14"/>
      <c r="AE7646" s="14"/>
      <c r="AT7646" s="257" t="s">
        <v>252</v>
      </c>
      <c r="AU7646" s="257" t="s">
        <v>93</v>
      </c>
      <c r="AV7646" s="14" t="s">
        <v>93</v>
      </c>
      <c r="AW7646" s="14" t="s">
        <v>46</v>
      </c>
      <c r="AX7646" s="14" t="s">
        <v>85</v>
      </c>
      <c r="AY7646" s="257" t="s">
        <v>241</v>
      </c>
    </row>
    <row r="7647" s="14" customFormat="1">
      <c r="A7647" s="14"/>
      <c r="B7647" s="247"/>
      <c r="C7647" s="248"/>
      <c r="D7647" s="238" t="s">
        <v>252</v>
      </c>
      <c r="E7647" s="249" t="s">
        <v>39</v>
      </c>
      <c r="F7647" s="250" t="s">
        <v>7096</v>
      </c>
      <c r="G7647" s="248"/>
      <c r="H7647" s="251">
        <v>3.52</v>
      </c>
      <c r="I7647" s="252"/>
      <c r="J7647" s="248"/>
      <c r="K7647" s="248"/>
      <c r="L7647" s="253"/>
      <c r="M7647" s="254"/>
      <c r="N7647" s="255"/>
      <c r="O7647" s="255"/>
      <c r="P7647" s="255"/>
      <c r="Q7647" s="255"/>
      <c r="R7647" s="255"/>
      <c r="S7647" s="255"/>
      <c r="T7647" s="256"/>
      <c r="U7647" s="14"/>
      <c r="V7647" s="14"/>
      <c r="W7647" s="14"/>
      <c r="X7647" s="14"/>
      <c r="Y7647" s="14"/>
      <c r="Z7647" s="14"/>
      <c r="AA7647" s="14"/>
      <c r="AB7647" s="14"/>
      <c r="AC7647" s="14"/>
      <c r="AD7647" s="14"/>
      <c r="AE7647" s="14"/>
      <c r="AT7647" s="257" t="s">
        <v>252</v>
      </c>
      <c r="AU7647" s="257" t="s">
        <v>93</v>
      </c>
      <c r="AV7647" s="14" t="s">
        <v>93</v>
      </c>
      <c r="AW7647" s="14" t="s">
        <v>46</v>
      </c>
      <c r="AX7647" s="14" t="s">
        <v>85</v>
      </c>
      <c r="AY7647" s="257" t="s">
        <v>241</v>
      </c>
    </row>
    <row r="7648" s="14" customFormat="1">
      <c r="A7648" s="14"/>
      <c r="B7648" s="247"/>
      <c r="C7648" s="248"/>
      <c r="D7648" s="238" t="s">
        <v>252</v>
      </c>
      <c r="E7648" s="249" t="s">
        <v>39</v>
      </c>
      <c r="F7648" s="250" t="s">
        <v>178</v>
      </c>
      <c r="G7648" s="248"/>
      <c r="H7648" s="251">
        <v>60.719999999999999</v>
      </c>
      <c r="I7648" s="252"/>
      <c r="J7648" s="248"/>
      <c r="K7648" s="248"/>
      <c r="L7648" s="253"/>
      <c r="M7648" s="254"/>
      <c r="N7648" s="255"/>
      <c r="O7648" s="255"/>
      <c r="P7648" s="255"/>
      <c r="Q7648" s="255"/>
      <c r="R7648" s="255"/>
      <c r="S7648" s="255"/>
      <c r="T7648" s="256"/>
      <c r="U7648" s="14"/>
      <c r="V7648" s="14"/>
      <c r="W7648" s="14"/>
      <c r="X7648" s="14"/>
      <c r="Y7648" s="14"/>
      <c r="Z7648" s="14"/>
      <c r="AA7648" s="14"/>
      <c r="AB7648" s="14"/>
      <c r="AC7648" s="14"/>
      <c r="AD7648" s="14"/>
      <c r="AE7648" s="14"/>
      <c r="AT7648" s="257" t="s">
        <v>252</v>
      </c>
      <c r="AU7648" s="257" t="s">
        <v>93</v>
      </c>
      <c r="AV7648" s="14" t="s">
        <v>93</v>
      </c>
      <c r="AW7648" s="14" t="s">
        <v>46</v>
      </c>
      <c r="AX7648" s="14" t="s">
        <v>85</v>
      </c>
      <c r="AY7648" s="257" t="s">
        <v>241</v>
      </c>
    </row>
    <row r="7649" s="14" customFormat="1">
      <c r="A7649" s="14"/>
      <c r="B7649" s="247"/>
      <c r="C7649" s="248"/>
      <c r="D7649" s="238" t="s">
        <v>252</v>
      </c>
      <c r="E7649" s="249" t="s">
        <v>39</v>
      </c>
      <c r="F7649" s="250" t="s">
        <v>7097</v>
      </c>
      <c r="G7649" s="248"/>
      <c r="H7649" s="251">
        <v>3.52</v>
      </c>
      <c r="I7649" s="252"/>
      <c r="J7649" s="248"/>
      <c r="K7649" s="248"/>
      <c r="L7649" s="253"/>
      <c r="M7649" s="254"/>
      <c r="N7649" s="255"/>
      <c r="O7649" s="255"/>
      <c r="P7649" s="255"/>
      <c r="Q7649" s="255"/>
      <c r="R7649" s="255"/>
      <c r="S7649" s="255"/>
      <c r="T7649" s="256"/>
      <c r="U7649" s="14"/>
      <c r="V7649" s="14"/>
      <c r="W7649" s="14"/>
      <c r="X7649" s="14"/>
      <c r="Y7649" s="14"/>
      <c r="Z7649" s="14"/>
      <c r="AA7649" s="14"/>
      <c r="AB7649" s="14"/>
      <c r="AC7649" s="14"/>
      <c r="AD7649" s="14"/>
      <c r="AE7649" s="14"/>
      <c r="AT7649" s="257" t="s">
        <v>252</v>
      </c>
      <c r="AU7649" s="257" t="s">
        <v>93</v>
      </c>
      <c r="AV7649" s="14" t="s">
        <v>93</v>
      </c>
      <c r="AW7649" s="14" t="s">
        <v>46</v>
      </c>
      <c r="AX7649" s="14" t="s">
        <v>85</v>
      </c>
      <c r="AY7649" s="257" t="s">
        <v>241</v>
      </c>
    </row>
    <row r="7650" s="15" customFormat="1">
      <c r="A7650" s="15"/>
      <c r="B7650" s="258"/>
      <c r="C7650" s="259"/>
      <c r="D7650" s="238" t="s">
        <v>252</v>
      </c>
      <c r="E7650" s="260" t="s">
        <v>39</v>
      </c>
      <c r="F7650" s="261" t="s">
        <v>274</v>
      </c>
      <c r="G7650" s="259"/>
      <c r="H7650" s="262">
        <v>128.46000000000001</v>
      </c>
      <c r="I7650" s="263"/>
      <c r="J7650" s="259"/>
      <c r="K7650" s="259"/>
      <c r="L7650" s="264"/>
      <c r="M7650" s="265"/>
      <c r="N7650" s="266"/>
      <c r="O7650" s="266"/>
      <c r="P7650" s="266"/>
      <c r="Q7650" s="266"/>
      <c r="R7650" s="266"/>
      <c r="S7650" s="266"/>
      <c r="T7650" s="267"/>
      <c r="U7650" s="15"/>
      <c r="V7650" s="15"/>
      <c r="W7650" s="15"/>
      <c r="X7650" s="15"/>
      <c r="Y7650" s="15"/>
      <c r="Z7650" s="15"/>
      <c r="AA7650" s="15"/>
      <c r="AB7650" s="15"/>
      <c r="AC7650" s="15"/>
      <c r="AD7650" s="15"/>
      <c r="AE7650" s="15"/>
      <c r="AT7650" s="268" t="s">
        <v>252</v>
      </c>
      <c r="AU7650" s="268" t="s">
        <v>93</v>
      </c>
      <c r="AV7650" s="15" t="s">
        <v>248</v>
      </c>
      <c r="AW7650" s="15" t="s">
        <v>46</v>
      </c>
      <c r="AX7650" s="15" t="s">
        <v>23</v>
      </c>
      <c r="AY7650" s="268" t="s">
        <v>241</v>
      </c>
    </row>
    <row r="7651" s="2" customFormat="1" ht="16.5" customHeight="1">
      <c r="A7651" s="42"/>
      <c r="B7651" s="43"/>
      <c r="C7651" s="218" t="s">
        <v>7098</v>
      </c>
      <c r="D7651" s="218" t="s">
        <v>243</v>
      </c>
      <c r="E7651" s="219" t="s">
        <v>7099</v>
      </c>
      <c r="F7651" s="220" t="s">
        <v>7100</v>
      </c>
      <c r="G7651" s="221" t="s">
        <v>515</v>
      </c>
      <c r="H7651" s="222">
        <v>226.69</v>
      </c>
      <c r="I7651" s="223"/>
      <c r="J7651" s="224">
        <f>ROUND(I7651*H7651,2)</f>
        <v>0</v>
      </c>
      <c r="K7651" s="220" t="s">
        <v>247</v>
      </c>
      <c r="L7651" s="48"/>
      <c r="M7651" s="225" t="s">
        <v>39</v>
      </c>
      <c r="N7651" s="226" t="s">
        <v>56</v>
      </c>
      <c r="O7651" s="88"/>
      <c r="P7651" s="227">
        <f>O7651*H7651</f>
        <v>0</v>
      </c>
      <c r="Q7651" s="227">
        <v>0</v>
      </c>
      <c r="R7651" s="227">
        <f>Q7651*H7651</f>
        <v>0</v>
      </c>
      <c r="S7651" s="227">
        <v>0.00029999999999999997</v>
      </c>
      <c r="T7651" s="228">
        <f>S7651*H7651</f>
        <v>0.068006999999999998</v>
      </c>
      <c r="U7651" s="42"/>
      <c r="V7651" s="42"/>
      <c r="W7651" s="42"/>
      <c r="X7651" s="42"/>
      <c r="Y7651" s="42"/>
      <c r="Z7651" s="42"/>
      <c r="AA7651" s="42"/>
      <c r="AB7651" s="42"/>
      <c r="AC7651" s="42"/>
      <c r="AD7651" s="42"/>
      <c r="AE7651" s="42"/>
      <c r="AR7651" s="229" t="s">
        <v>462</v>
      </c>
      <c r="AT7651" s="229" t="s">
        <v>243</v>
      </c>
      <c r="AU7651" s="229" t="s">
        <v>93</v>
      </c>
      <c r="AY7651" s="20" t="s">
        <v>241</v>
      </c>
      <c r="BE7651" s="230">
        <f>IF(N7651="základní",J7651,0)</f>
        <v>0</v>
      </c>
      <c r="BF7651" s="230">
        <f>IF(N7651="snížená",J7651,0)</f>
        <v>0</v>
      </c>
      <c r="BG7651" s="230">
        <f>IF(N7651="zákl. přenesená",J7651,0)</f>
        <v>0</v>
      </c>
      <c r="BH7651" s="230">
        <f>IF(N7651="sníž. přenesená",J7651,0)</f>
        <v>0</v>
      </c>
      <c r="BI7651" s="230">
        <f>IF(N7651="nulová",J7651,0)</f>
        <v>0</v>
      </c>
      <c r="BJ7651" s="20" t="s">
        <v>23</v>
      </c>
      <c r="BK7651" s="230">
        <f>ROUND(I7651*H7651,2)</f>
        <v>0</v>
      </c>
      <c r="BL7651" s="20" t="s">
        <v>462</v>
      </c>
      <c r="BM7651" s="229" t="s">
        <v>7101</v>
      </c>
    </row>
    <row r="7652" s="2" customFormat="1">
      <c r="A7652" s="42"/>
      <c r="B7652" s="43"/>
      <c r="C7652" s="44"/>
      <c r="D7652" s="231" t="s">
        <v>250</v>
      </c>
      <c r="E7652" s="44"/>
      <c r="F7652" s="232" t="s">
        <v>7102</v>
      </c>
      <c r="G7652" s="44"/>
      <c r="H7652" s="44"/>
      <c r="I7652" s="233"/>
      <c r="J7652" s="44"/>
      <c r="K7652" s="44"/>
      <c r="L7652" s="48"/>
      <c r="M7652" s="234"/>
      <c r="N7652" s="235"/>
      <c r="O7652" s="88"/>
      <c r="P7652" s="88"/>
      <c r="Q7652" s="88"/>
      <c r="R7652" s="88"/>
      <c r="S7652" s="88"/>
      <c r="T7652" s="89"/>
      <c r="U7652" s="42"/>
      <c r="V7652" s="42"/>
      <c r="W7652" s="42"/>
      <c r="X7652" s="42"/>
      <c r="Y7652" s="42"/>
      <c r="Z7652" s="42"/>
      <c r="AA7652" s="42"/>
      <c r="AB7652" s="42"/>
      <c r="AC7652" s="42"/>
      <c r="AD7652" s="42"/>
      <c r="AE7652" s="42"/>
      <c r="AT7652" s="20" t="s">
        <v>250</v>
      </c>
      <c r="AU7652" s="20" t="s">
        <v>93</v>
      </c>
    </row>
    <row r="7653" s="13" customFormat="1">
      <c r="A7653" s="13"/>
      <c r="B7653" s="236"/>
      <c r="C7653" s="237"/>
      <c r="D7653" s="238" t="s">
        <v>252</v>
      </c>
      <c r="E7653" s="239" t="s">
        <v>39</v>
      </c>
      <c r="F7653" s="240" t="s">
        <v>6746</v>
      </c>
      <c r="G7653" s="237"/>
      <c r="H7653" s="239" t="s">
        <v>39</v>
      </c>
      <c r="I7653" s="241"/>
      <c r="J7653" s="237"/>
      <c r="K7653" s="237"/>
      <c r="L7653" s="242"/>
      <c r="M7653" s="243"/>
      <c r="N7653" s="244"/>
      <c r="O7653" s="244"/>
      <c r="P7653" s="244"/>
      <c r="Q7653" s="244"/>
      <c r="R7653" s="244"/>
      <c r="S7653" s="244"/>
      <c r="T7653" s="245"/>
      <c r="U7653" s="13"/>
      <c r="V7653" s="13"/>
      <c r="W7653" s="13"/>
      <c r="X7653" s="13"/>
      <c r="Y7653" s="13"/>
      <c r="Z7653" s="13"/>
      <c r="AA7653" s="13"/>
      <c r="AB7653" s="13"/>
      <c r="AC7653" s="13"/>
      <c r="AD7653" s="13"/>
      <c r="AE7653" s="13"/>
      <c r="AT7653" s="246" t="s">
        <v>252</v>
      </c>
      <c r="AU7653" s="246" t="s">
        <v>93</v>
      </c>
      <c r="AV7653" s="13" t="s">
        <v>23</v>
      </c>
      <c r="AW7653" s="13" t="s">
        <v>46</v>
      </c>
      <c r="AX7653" s="13" t="s">
        <v>85</v>
      </c>
      <c r="AY7653" s="246" t="s">
        <v>241</v>
      </c>
    </row>
    <row r="7654" s="13" customFormat="1">
      <c r="A7654" s="13"/>
      <c r="B7654" s="236"/>
      <c r="C7654" s="237"/>
      <c r="D7654" s="238" t="s">
        <v>252</v>
      </c>
      <c r="E7654" s="239" t="s">
        <v>39</v>
      </c>
      <c r="F7654" s="240" t="s">
        <v>3245</v>
      </c>
      <c r="G7654" s="237"/>
      <c r="H7654" s="239" t="s">
        <v>39</v>
      </c>
      <c r="I7654" s="241"/>
      <c r="J7654" s="237"/>
      <c r="K7654" s="237"/>
      <c r="L7654" s="242"/>
      <c r="M7654" s="243"/>
      <c r="N7654" s="244"/>
      <c r="O7654" s="244"/>
      <c r="P7654" s="244"/>
      <c r="Q7654" s="244"/>
      <c r="R7654" s="244"/>
      <c r="S7654" s="244"/>
      <c r="T7654" s="245"/>
      <c r="U7654" s="13"/>
      <c r="V7654" s="13"/>
      <c r="W7654" s="13"/>
      <c r="X7654" s="13"/>
      <c r="Y7654" s="13"/>
      <c r="Z7654" s="13"/>
      <c r="AA7654" s="13"/>
      <c r="AB7654" s="13"/>
      <c r="AC7654" s="13"/>
      <c r="AD7654" s="13"/>
      <c r="AE7654" s="13"/>
      <c r="AT7654" s="246" t="s">
        <v>252</v>
      </c>
      <c r="AU7654" s="246" t="s">
        <v>93</v>
      </c>
      <c r="AV7654" s="13" t="s">
        <v>23</v>
      </c>
      <c r="AW7654" s="13" t="s">
        <v>46</v>
      </c>
      <c r="AX7654" s="13" t="s">
        <v>85</v>
      </c>
      <c r="AY7654" s="246" t="s">
        <v>241</v>
      </c>
    </row>
    <row r="7655" s="14" customFormat="1">
      <c r="A7655" s="14"/>
      <c r="B7655" s="247"/>
      <c r="C7655" s="248"/>
      <c r="D7655" s="238" t="s">
        <v>252</v>
      </c>
      <c r="E7655" s="249" t="s">
        <v>39</v>
      </c>
      <c r="F7655" s="250" t="s">
        <v>7103</v>
      </c>
      <c r="G7655" s="248"/>
      <c r="H7655" s="251">
        <v>18.300000000000001</v>
      </c>
      <c r="I7655" s="252"/>
      <c r="J7655" s="248"/>
      <c r="K7655" s="248"/>
      <c r="L7655" s="253"/>
      <c r="M7655" s="254"/>
      <c r="N7655" s="255"/>
      <c r="O7655" s="255"/>
      <c r="P7655" s="255"/>
      <c r="Q7655" s="255"/>
      <c r="R7655" s="255"/>
      <c r="S7655" s="255"/>
      <c r="T7655" s="256"/>
      <c r="U7655" s="14"/>
      <c r="V7655" s="14"/>
      <c r="W7655" s="14"/>
      <c r="X7655" s="14"/>
      <c r="Y7655" s="14"/>
      <c r="Z7655" s="14"/>
      <c r="AA7655" s="14"/>
      <c r="AB7655" s="14"/>
      <c r="AC7655" s="14"/>
      <c r="AD7655" s="14"/>
      <c r="AE7655" s="14"/>
      <c r="AT7655" s="257" t="s">
        <v>252</v>
      </c>
      <c r="AU7655" s="257" t="s">
        <v>93</v>
      </c>
      <c r="AV7655" s="14" t="s">
        <v>93</v>
      </c>
      <c r="AW7655" s="14" t="s">
        <v>46</v>
      </c>
      <c r="AX7655" s="14" t="s">
        <v>85</v>
      </c>
      <c r="AY7655" s="257" t="s">
        <v>241</v>
      </c>
    </row>
    <row r="7656" s="14" customFormat="1">
      <c r="A7656" s="14"/>
      <c r="B7656" s="247"/>
      <c r="C7656" s="248"/>
      <c r="D7656" s="238" t="s">
        <v>252</v>
      </c>
      <c r="E7656" s="249" t="s">
        <v>39</v>
      </c>
      <c r="F7656" s="250" t="s">
        <v>7104</v>
      </c>
      <c r="G7656" s="248"/>
      <c r="H7656" s="251">
        <v>12</v>
      </c>
      <c r="I7656" s="252"/>
      <c r="J7656" s="248"/>
      <c r="K7656" s="248"/>
      <c r="L7656" s="253"/>
      <c r="M7656" s="254"/>
      <c r="N7656" s="255"/>
      <c r="O7656" s="255"/>
      <c r="P7656" s="255"/>
      <c r="Q7656" s="255"/>
      <c r="R7656" s="255"/>
      <c r="S7656" s="255"/>
      <c r="T7656" s="256"/>
      <c r="U7656" s="14"/>
      <c r="V7656" s="14"/>
      <c r="W7656" s="14"/>
      <c r="X7656" s="14"/>
      <c r="Y7656" s="14"/>
      <c r="Z7656" s="14"/>
      <c r="AA7656" s="14"/>
      <c r="AB7656" s="14"/>
      <c r="AC7656" s="14"/>
      <c r="AD7656" s="14"/>
      <c r="AE7656" s="14"/>
      <c r="AT7656" s="257" t="s">
        <v>252</v>
      </c>
      <c r="AU7656" s="257" t="s">
        <v>93</v>
      </c>
      <c r="AV7656" s="14" t="s">
        <v>93</v>
      </c>
      <c r="AW7656" s="14" t="s">
        <v>46</v>
      </c>
      <c r="AX7656" s="14" t="s">
        <v>85</v>
      </c>
      <c r="AY7656" s="257" t="s">
        <v>241</v>
      </c>
    </row>
    <row r="7657" s="14" customFormat="1">
      <c r="A7657" s="14"/>
      <c r="B7657" s="247"/>
      <c r="C7657" s="248"/>
      <c r="D7657" s="238" t="s">
        <v>252</v>
      </c>
      <c r="E7657" s="249" t="s">
        <v>39</v>
      </c>
      <c r="F7657" s="250" t="s">
        <v>7105</v>
      </c>
      <c r="G7657" s="248"/>
      <c r="H7657" s="251">
        <v>30.390000000000001</v>
      </c>
      <c r="I7657" s="252"/>
      <c r="J7657" s="248"/>
      <c r="K7657" s="248"/>
      <c r="L7657" s="253"/>
      <c r="M7657" s="254"/>
      <c r="N7657" s="255"/>
      <c r="O7657" s="255"/>
      <c r="P7657" s="255"/>
      <c r="Q7657" s="255"/>
      <c r="R7657" s="255"/>
      <c r="S7657" s="255"/>
      <c r="T7657" s="256"/>
      <c r="U7657" s="14"/>
      <c r="V7657" s="14"/>
      <c r="W7657" s="14"/>
      <c r="X7657" s="14"/>
      <c r="Y7657" s="14"/>
      <c r="Z7657" s="14"/>
      <c r="AA7657" s="14"/>
      <c r="AB7657" s="14"/>
      <c r="AC7657" s="14"/>
      <c r="AD7657" s="14"/>
      <c r="AE7657" s="14"/>
      <c r="AT7657" s="257" t="s">
        <v>252</v>
      </c>
      <c r="AU7657" s="257" t="s">
        <v>93</v>
      </c>
      <c r="AV7657" s="14" t="s">
        <v>93</v>
      </c>
      <c r="AW7657" s="14" t="s">
        <v>46</v>
      </c>
      <c r="AX7657" s="14" t="s">
        <v>85</v>
      </c>
      <c r="AY7657" s="257" t="s">
        <v>241</v>
      </c>
    </row>
    <row r="7658" s="14" customFormat="1">
      <c r="A7658" s="14"/>
      <c r="B7658" s="247"/>
      <c r="C7658" s="248"/>
      <c r="D7658" s="238" t="s">
        <v>252</v>
      </c>
      <c r="E7658" s="249" t="s">
        <v>39</v>
      </c>
      <c r="F7658" s="250" t="s">
        <v>7106</v>
      </c>
      <c r="G7658" s="248"/>
      <c r="H7658" s="251">
        <v>11.5</v>
      </c>
      <c r="I7658" s="252"/>
      <c r="J7658" s="248"/>
      <c r="K7658" s="248"/>
      <c r="L7658" s="253"/>
      <c r="M7658" s="254"/>
      <c r="N7658" s="255"/>
      <c r="O7658" s="255"/>
      <c r="P7658" s="255"/>
      <c r="Q7658" s="255"/>
      <c r="R7658" s="255"/>
      <c r="S7658" s="255"/>
      <c r="T7658" s="256"/>
      <c r="U7658" s="14"/>
      <c r="V7658" s="14"/>
      <c r="W7658" s="14"/>
      <c r="X7658" s="14"/>
      <c r="Y7658" s="14"/>
      <c r="Z7658" s="14"/>
      <c r="AA7658" s="14"/>
      <c r="AB7658" s="14"/>
      <c r="AC7658" s="14"/>
      <c r="AD7658" s="14"/>
      <c r="AE7658" s="14"/>
      <c r="AT7658" s="257" t="s">
        <v>252</v>
      </c>
      <c r="AU7658" s="257" t="s">
        <v>93</v>
      </c>
      <c r="AV7658" s="14" t="s">
        <v>93</v>
      </c>
      <c r="AW7658" s="14" t="s">
        <v>46</v>
      </c>
      <c r="AX7658" s="14" t="s">
        <v>85</v>
      </c>
      <c r="AY7658" s="257" t="s">
        <v>241</v>
      </c>
    </row>
    <row r="7659" s="14" customFormat="1">
      <c r="A7659" s="14"/>
      <c r="B7659" s="247"/>
      <c r="C7659" s="248"/>
      <c r="D7659" s="238" t="s">
        <v>252</v>
      </c>
      <c r="E7659" s="249" t="s">
        <v>39</v>
      </c>
      <c r="F7659" s="250" t="s">
        <v>7107</v>
      </c>
      <c r="G7659" s="248"/>
      <c r="H7659" s="251">
        <v>11.1</v>
      </c>
      <c r="I7659" s="252"/>
      <c r="J7659" s="248"/>
      <c r="K7659" s="248"/>
      <c r="L7659" s="253"/>
      <c r="M7659" s="254"/>
      <c r="N7659" s="255"/>
      <c r="O7659" s="255"/>
      <c r="P7659" s="255"/>
      <c r="Q7659" s="255"/>
      <c r="R7659" s="255"/>
      <c r="S7659" s="255"/>
      <c r="T7659" s="256"/>
      <c r="U7659" s="14"/>
      <c r="V7659" s="14"/>
      <c r="W7659" s="14"/>
      <c r="X7659" s="14"/>
      <c r="Y7659" s="14"/>
      <c r="Z7659" s="14"/>
      <c r="AA7659" s="14"/>
      <c r="AB7659" s="14"/>
      <c r="AC7659" s="14"/>
      <c r="AD7659" s="14"/>
      <c r="AE7659" s="14"/>
      <c r="AT7659" s="257" t="s">
        <v>252</v>
      </c>
      <c r="AU7659" s="257" t="s">
        <v>93</v>
      </c>
      <c r="AV7659" s="14" t="s">
        <v>93</v>
      </c>
      <c r="AW7659" s="14" t="s">
        <v>46</v>
      </c>
      <c r="AX7659" s="14" t="s">
        <v>85</v>
      </c>
      <c r="AY7659" s="257" t="s">
        <v>241</v>
      </c>
    </row>
    <row r="7660" s="14" customFormat="1">
      <c r="A7660" s="14"/>
      <c r="B7660" s="247"/>
      <c r="C7660" s="248"/>
      <c r="D7660" s="238" t="s">
        <v>252</v>
      </c>
      <c r="E7660" s="249" t="s">
        <v>39</v>
      </c>
      <c r="F7660" s="250" t="s">
        <v>7108</v>
      </c>
      <c r="G7660" s="248"/>
      <c r="H7660" s="251">
        <v>18.399999999999999</v>
      </c>
      <c r="I7660" s="252"/>
      <c r="J7660" s="248"/>
      <c r="K7660" s="248"/>
      <c r="L7660" s="253"/>
      <c r="M7660" s="254"/>
      <c r="N7660" s="255"/>
      <c r="O7660" s="255"/>
      <c r="P7660" s="255"/>
      <c r="Q7660" s="255"/>
      <c r="R7660" s="255"/>
      <c r="S7660" s="255"/>
      <c r="T7660" s="256"/>
      <c r="U7660" s="14"/>
      <c r="V7660" s="14"/>
      <c r="W7660" s="14"/>
      <c r="X7660" s="14"/>
      <c r="Y7660" s="14"/>
      <c r="Z7660" s="14"/>
      <c r="AA7660" s="14"/>
      <c r="AB7660" s="14"/>
      <c r="AC7660" s="14"/>
      <c r="AD7660" s="14"/>
      <c r="AE7660" s="14"/>
      <c r="AT7660" s="257" t="s">
        <v>252</v>
      </c>
      <c r="AU7660" s="257" t="s">
        <v>93</v>
      </c>
      <c r="AV7660" s="14" t="s">
        <v>93</v>
      </c>
      <c r="AW7660" s="14" t="s">
        <v>46</v>
      </c>
      <c r="AX7660" s="14" t="s">
        <v>85</v>
      </c>
      <c r="AY7660" s="257" t="s">
        <v>241</v>
      </c>
    </row>
    <row r="7661" s="14" customFormat="1">
      <c r="A7661" s="14"/>
      <c r="B7661" s="247"/>
      <c r="C7661" s="248"/>
      <c r="D7661" s="238" t="s">
        <v>252</v>
      </c>
      <c r="E7661" s="249" t="s">
        <v>39</v>
      </c>
      <c r="F7661" s="250" t="s">
        <v>7109</v>
      </c>
      <c r="G7661" s="248"/>
      <c r="H7661" s="251">
        <v>19.600000000000001</v>
      </c>
      <c r="I7661" s="252"/>
      <c r="J7661" s="248"/>
      <c r="K7661" s="248"/>
      <c r="L7661" s="253"/>
      <c r="M7661" s="254"/>
      <c r="N7661" s="255"/>
      <c r="O7661" s="255"/>
      <c r="P7661" s="255"/>
      <c r="Q7661" s="255"/>
      <c r="R7661" s="255"/>
      <c r="S7661" s="255"/>
      <c r="T7661" s="256"/>
      <c r="U7661" s="14"/>
      <c r="V7661" s="14"/>
      <c r="W7661" s="14"/>
      <c r="X7661" s="14"/>
      <c r="Y7661" s="14"/>
      <c r="Z7661" s="14"/>
      <c r="AA7661" s="14"/>
      <c r="AB7661" s="14"/>
      <c r="AC7661" s="14"/>
      <c r="AD7661" s="14"/>
      <c r="AE7661" s="14"/>
      <c r="AT7661" s="257" t="s">
        <v>252</v>
      </c>
      <c r="AU7661" s="257" t="s">
        <v>93</v>
      </c>
      <c r="AV7661" s="14" t="s">
        <v>93</v>
      </c>
      <c r="AW7661" s="14" t="s">
        <v>46</v>
      </c>
      <c r="AX7661" s="14" t="s">
        <v>85</v>
      </c>
      <c r="AY7661" s="257" t="s">
        <v>241</v>
      </c>
    </row>
    <row r="7662" s="14" customFormat="1">
      <c r="A7662" s="14"/>
      <c r="B7662" s="247"/>
      <c r="C7662" s="248"/>
      <c r="D7662" s="238" t="s">
        <v>252</v>
      </c>
      <c r="E7662" s="249" t="s">
        <v>39</v>
      </c>
      <c r="F7662" s="250" t="s">
        <v>7110</v>
      </c>
      <c r="G7662" s="248"/>
      <c r="H7662" s="251">
        <v>19.100000000000001</v>
      </c>
      <c r="I7662" s="252"/>
      <c r="J7662" s="248"/>
      <c r="K7662" s="248"/>
      <c r="L7662" s="253"/>
      <c r="M7662" s="254"/>
      <c r="N7662" s="255"/>
      <c r="O7662" s="255"/>
      <c r="P7662" s="255"/>
      <c r="Q7662" s="255"/>
      <c r="R7662" s="255"/>
      <c r="S7662" s="255"/>
      <c r="T7662" s="256"/>
      <c r="U7662" s="14"/>
      <c r="V7662" s="14"/>
      <c r="W7662" s="14"/>
      <c r="X7662" s="14"/>
      <c r="Y7662" s="14"/>
      <c r="Z7662" s="14"/>
      <c r="AA7662" s="14"/>
      <c r="AB7662" s="14"/>
      <c r="AC7662" s="14"/>
      <c r="AD7662" s="14"/>
      <c r="AE7662" s="14"/>
      <c r="AT7662" s="257" t="s">
        <v>252</v>
      </c>
      <c r="AU7662" s="257" t="s">
        <v>93</v>
      </c>
      <c r="AV7662" s="14" t="s">
        <v>93</v>
      </c>
      <c r="AW7662" s="14" t="s">
        <v>46</v>
      </c>
      <c r="AX7662" s="14" t="s">
        <v>85</v>
      </c>
      <c r="AY7662" s="257" t="s">
        <v>241</v>
      </c>
    </row>
    <row r="7663" s="14" customFormat="1">
      <c r="A7663" s="14"/>
      <c r="B7663" s="247"/>
      <c r="C7663" s="248"/>
      <c r="D7663" s="238" t="s">
        <v>252</v>
      </c>
      <c r="E7663" s="249" t="s">
        <v>39</v>
      </c>
      <c r="F7663" s="250" t="s">
        <v>7111</v>
      </c>
      <c r="G7663" s="248"/>
      <c r="H7663" s="251">
        <v>19.100000000000001</v>
      </c>
      <c r="I7663" s="252"/>
      <c r="J7663" s="248"/>
      <c r="K7663" s="248"/>
      <c r="L7663" s="253"/>
      <c r="M7663" s="254"/>
      <c r="N7663" s="255"/>
      <c r="O7663" s="255"/>
      <c r="P7663" s="255"/>
      <c r="Q7663" s="255"/>
      <c r="R7663" s="255"/>
      <c r="S7663" s="255"/>
      <c r="T7663" s="256"/>
      <c r="U7663" s="14"/>
      <c r="V7663" s="14"/>
      <c r="W7663" s="14"/>
      <c r="X7663" s="14"/>
      <c r="Y7663" s="14"/>
      <c r="Z7663" s="14"/>
      <c r="AA7663" s="14"/>
      <c r="AB7663" s="14"/>
      <c r="AC7663" s="14"/>
      <c r="AD7663" s="14"/>
      <c r="AE7663" s="14"/>
      <c r="AT7663" s="257" t="s">
        <v>252</v>
      </c>
      <c r="AU7663" s="257" t="s">
        <v>93</v>
      </c>
      <c r="AV7663" s="14" t="s">
        <v>93</v>
      </c>
      <c r="AW7663" s="14" t="s">
        <v>46</v>
      </c>
      <c r="AX7663" s="14" t="s">
        <v>85</v>
      </c>
      <c r="AY7663" s="257" t="s">
        <v>241</v>
      </c>
    </row>
    <row r="7664" s="14" customFormat="1">
      <c r="A7664" s="14"/>
      <c r="B7664" s="247"/>
      <c r="C7664" s="248"/>
      <c r="D7664" s="238" t="s">
        <v>252</v>
      </c>
      <c r="E7664" s="249" t="s">
        <v>39</v>
      </c>
      <c r="F7664" s="250" t="s">
        <v>7112</v>
      </c>
      <c r="G7664" s="248"/>
      <c r="H7664" s="251">
        <v>8.8000000000000007</v>
      </c>
      <c r="I7664" s="252"/>
      <c r="J7664" s="248"/>
      <c r="K7664" s="248"/>
      <c r="L7664" s="253"/>
      <c r="M7664" s="254"/>
      <c r="N7664" s="255"/>
      <c r="O7664" s="255"/>
      <c r="P7664" s="255"/>
      <c r="Q7664" s="255"/>
      <c r="R7664" s="255"/>
      <c r="S7664" s="255"/>
      <c r="T7664" s="256"/>
      <c r="U7664" s="14"/>
      <c r="V7664" s="14"/>
      <c r="W7664" s="14"/>
      <c r="X7664" s="14"/>
      <c r="Y7664" s="14"/>
      <c r="Z7664" s="14"/>
      <c r="AA7664" s="14"/>
      <c r="AB7664" s="14"/>
      <c r="AC7664" s="14"/>
      <c r="AD7664" s="14"/>
      <c r="AE7664" s="14"/>
      <c r="AT7664" s="257" t="s">
        <v>252</v>
      </c>
      <c r="AU7664" s="257" t="s">
        <v>93</v>
      </c>
      <c r="AV7664" s="14" t="s">
        <v>93</v>
      </c>
      <c r="AW7664" s="14" t="s">
        <v>46</v>
      </c>
      <c r="AX7664" s="14" t="s">
        <v>85</v>
      </c>
      <c r="AY7664" s="257" t="s">
        <v>241</v>
      </c>
    </row>
    <row r="7665" s="14" customFormat="1">
      <c r="A7665" s="14"/>
      <c r="B7665" s="247"/>
      <c r="C7665" s="248"/>
      <c r="D7665" s="238" t="s">
        <v>252</v>
      </c>
      <c r="E7665" s="249" t="s">
        <v>39</v>
      </c>
      <c r="F7665" s="250" t="s">
        <v>7113</v>
      </c>
      <c r="G7665" s="248"/>
      <c r="H7665" s="251">
        <v>15.4</v>
      </c>
      <c r="I7665" s="252"/>
      <c r="J7665" s="248"/>
      <c r="K7665" s="248"/>
      <c r="L7665" s="253"/>
      <c r="M7665" s="254"/>
      <c r="N7665" s="255"/>
      <c r="O7665" s="255"/>
      <c r="P7665" s="255"/>
      <c r="Q7665" s="255"/>
      <c r="R7665" s="255"/>
      <c r="S7665" s="255"/>
      <c r="T7665" s="256"/>
      <c r="U7665" s="14"/>
      <c r="V7665" s="14"/>
      <c r="W7665" s="14"/>
      <c r="X7665" s="14"/>
      <c r="Y7665" s="14"/>
      <c r="Z7665" s="14"/>
      <c r="AA7665" s="14"/>
      <c r="AB7665" s="14"/>
      <c r="AC7665" s="14"/>
      <c r="AD7665" s="14"/>
      <c r="AE7665" s="14"/>
      <c r="AT7665" s="257" t="s">
        <v>252</v>
      </c>
      <c r="AU7665" s="257" t="s">
        <v>93</v>
      </c>
      <c r="AV7665" s="14" t="s">
        <v>93</v>
      </c>
      <c r="AW7665" s="14" t="s">
        <v>46</v>
      </c>
      <c r="AX7665" s="14" t="s">
        <v>85</v>
      </c>
      <c r="AY7665" s="257" t="s">
        <v>241</v>
      </c>
    </row>
    <row r="7666" s="13" customFormat="1">
      <c r="A7666" s="13"/>
      <c r="B7666" s="236"/>
      <c r="C7666" s="237"/>
      <c r="D7666" s="238" t="s">
        <v>252</v>
      </c>
      <c r="E7666" s="239" t="s">
        <v>39</v>
      </c>
      <c r="F7666" s="240" t="s">
        <v>6747</v>
      </c>
      <c r="G7666" s="237"/>
      <c r="H7666" s="239" t="s">
        <v>39</v>
      </c>
      <c r="I7666" s="241"/>
      <c r="J7666" s="237"/>
      <c r="K7666" s="237"/>
      <c r="L7666" s="242"/>
      <c r="M7666" s="243"/>
      <c r="N7666" s="244"/>
      <c r="O7666" s="244"/>
      <c r="P7666" s="244"/>
      <c r="Q7666" s="244"/>
      <c r="R7666" s="244"/>
      <c r="S7666" s="244"/>
      <c r="T7666" s="245"/>
      <c r="U7666" s="13"/>
      <c r="V7666" s="13"/>
      <c r="W7666" s="13"/>
      <c r="X7666" s="13"/>
      <c r="Y7666" s="13"/>
      <c r="Z7666" s="13"/>
      <c r="AA7666" s="13"/>
      <c r="AB7666" s="13"/>
      <c r="AC7666" s="13"/>
      <c r="AD7666" s="13"/>
      <c r="AE7666" s="13"/>
      <c r="AT7666" s="246" t="s">
        <v>252</v>
      </c>
      <c r="AU7666" s="246" t="s">
        <v>93</v>
      </c>
      <c r="AV7666" s="13" t="s">
        <v>23</v>
      </c>
      <c r="AW7666" s="13" t="s">
        <v>46</v>
      </c>
      <c r="AX7666" s="13" t="s">
        <v>85</v>
      </c>
      <c r="AY7666" s="246" t="s">
        <v>241</v>
      </c>
    </row>
    <row r="7667" s="14" customFormat="1">
      <c r="A7667" s="14"/>
      <c r="B7667" s="247"/>
      <c r="C7667" s="248"/>
      <c r="D7667" s="238" t="s">
        <v>252</v>
      </c>
      <c r="E7667" s="249" t="s">
        <v>39</v>
      </c>
      <c r="F7667" s="250" t="s">
        <v>7114</v>
      </c>
      <c r="G7667" s="248"/>
      <c r="H7667" s="251">
        <v>23.399999999999999</v>
      </c>
      <c r="I7667" s="252"/>
      <c r="J7667" s="248"/>
      <c r="K7667" s="248"/>
      <c r="L7667" s="253"/>
      <c r="M7667" s="254"/>
      <c r="N7667" s="255"/>
      <c r="O7667" s="255"/>
      <c r="P7667" s="255"/>
      <c r="Q7667" s="255"/>
      <c r="R7667" s="255"/>
      <c r="S7667" s="255"/>
      <c r="T7667" s="256"/>
      <c r="U7667" s="14"/>
      <c r="V7667" s="14"/>
      <c r="W7667" s="14"/>
      <c r="X7667" s="14"/>
      <c r="Y7667" s="14"/>
      <c r="Z7667" s="14"/>
      <c r="AA7667" s="14"/>
      <c r="AB7667" s="14"/>
      <c r="AC7667" s="14"/>
      <c r="AD7667" s="14"/>
      <c r="AE7667" s="14"/>
      <c r="AT7667" s="257" t="s">
        <v>252</v>
      </c>
      <c r="AU7667" s="257" t="s">
        <v>93</v>
      </c>
      <c r="AV7667" s="14" t="s">
        <v>93</v>
      </c>
      <c r="AW7667" s="14" t="s">
        <v>46</v>
      </c>
      <c r="AX7667" s="14" t="s">
        <v>85</v>
      </c>
      <c r="AY7667" s="257" t="s">
        <v>241</v>
      </c>
    </row>
    <row r="7668" s="14" customFormat="1">
      <c r="A7668" s="14"/>
      <c r="B7668" s="247"/>
      <c r="C7668" s="248"/>
      <c r="D7668" s="238" t="s">
        <v>252</v>
      </c>
      <c r="E7668" s="249" t="s">
        <v>39</v>
      </c>
      <c r="F7668" s="250" t="s">
        <v>7115</v>
      </c>
      <c r="G7668" s="248"/>
      <c r="H7668" s="251">
        <v>19.600000000000001</v>
      </c>
      <c r="I7668" s="252"/>
      <c r="J7668" s="248"/>
      <c r="K7668" s="248"/>
      <c r="L7668" s="253"/>
      <c r="M7668" s="254"/>
      <c r="N7668" s="255"/>
      <c r="O7668" s="255"/>
      <c r="P7668" s="255"/>
      <c r="Q7668" s="255"/>
      <c r="R7668" s="255"/>
      <c r="S7668" s="255"/>
      <c r="T7668" s="256"/>
      <c r="U7668" s="14"/>
      <c r="V7668" s="14"/>
      <c r="W7668" s="14"/>
      <c r="X7668" s="14"/>
      <c r="Y7668" s="14"/>
      <c r="Z7668" s="14"/>
      <c r="AA7668" s="14"/>
      <c r="AB7668" s="14"/>
      <c r="AC7668" s="14"/>
      <c r="AD7668" s="14"/>
      <c r="AE7668" s="14"/>
      <c r="AT7668" s="257" t="s">
        <v>252</v>
      </c>
      <c r="AU7668" s="257" t="s">
        <v>93</v>
      </c>
      <c r="AV7668" s="14" t="s">
        <v>93</v>
      </c>
      <c r="AW7668" s="14" t="s">
        <v>46</v>
      </c>
      <c r="AX7668" s="14" t="s">
        <v>85</v>
      </c>
      <c r="AY7668" s="257" t="s">
        <v>241</v>
      </c>
    </row>
    <row r="7669" s="15" customFormat="1">
      <c r="A7669" s="15"/>
      <c r="B7669" s="258"/>
      <c r="C7669" s="259"/>
      <c r="D7669" s="238" t="s">
        <v>252</v>
      </c>
      <c r="E7669" s="260" t="s">
        <v>39</v>
      </c>
      <c r="F7669" s="261" t="s">
        <v>274</v>
      </c>
      <c r="G7669" s="259"/>
      <c r="H7669" s="262">
        <v>226.69</v>
      </c>
      <c r="I7669" s="263"/>
      <c r="J7669" s="259"/>
      <c r="K7669" s="259"/>
      <c r="L7669" s="264"/>
      <c r="M7669" s="265"/>
      <c r="N7669" s="266"/>
      <c r="O7669" s="266"/>
      <c r="P7669" s="266"/>
      <c r="Q7669" s="266"/>
      <c r="R7669" s="266"/>
      <c r="S7669" s="266"/>
      <c r="T7669" s="267"/>
      <c r="U7669" s="15"/>
      <c r="V7669" s="15"/>
      <c r="W7669" s="15"/>
      <c r="X7669" s="15"/>
      <c r="Y7669" s="15"/>
      <c r="Z7669" s="15"/>
      <c r="AA7669" s="15"/>
      <c r="AB7669" s="15"/>
      <c r="AC7669" s="15"/>
      <c r="AD7669" s="15"/>
      <c r="AE7669" s="15"/>
      <c r="AT7669" s="268" t="s">
        <v>252</v>
      </c>
      <c r="AU7669" s="268" t="s">
        <v>93</v>
      </c>
      <c r="AV7669" s="15" t="s">
        <v>248</v>
      </c>
      <c r="AW7669" s="15" t="s">
        <v>46</v>
      </c>
      <c r="AX7669" s="15" t="s">
        <v>23</v>
      </c>
      <c r="AY7669" s="268" t="s">
        <v>241</v>
      </c>
    </row>
    <row r="7670" s="2" customFormat="1" ht="16.5" customHeight="1">
      <c r="A7670" s="42"/>
      <c r="B7670" s="43"/>
      <c r="C7670" s="218" t="s">
        <v>7116</v>
      </c>
      <c r="D7670" s="218" t="s">
        <v>243</v>
      </c>
      <c r="E7670" s="219" t="s">
        <v>7117</v>
      </c>
      <c r="F7670" s="220" t="s">
        <v>7118</v>
      </c>
      <c r="G7670" s="221" t="s">
        <v>515</v>
      </c>
      <c r="H7670" s="222">
        <v>411.62</v>
      </c>
      <c r="I7670" s="223"/>
      <c r="J7670" s="224">
        <f>ROUND(I7670*H7670,2)</f>
        <v>0</v>
      </c>
      <c r="K7670" s="220" t="s">
        <v>247</v>
      </c>
      <c r="L7670" s="48"/>
      <c r="M7670" s="225" t="s">
        <v>39</v>
      </c>
      <c r="N7670" s="226" t="s">
        <v>56</v>
      </c>
      <c r="O7670" s="88"/>
      <c r="P7670" s="227">
        <f>O7670*H7670</f>
        <v>0</v>
      </c>
      <c r="Q7670" s="227">
        <v>1.0000000000000001E-05</v>
      </c>
      <c r="R7670" s="227">
        <f>Q7670*H7670</f>
        <v>0.0041162000000000004</v>
      </c>
      <c r="S7670" s="227">
        <v>0</v>
      </c>
      <c r="T7670" s="228">
        <f>S7670*H7670</f>
        <v>0</v>
      </c>
      <c r="U7670" s="42"/>
      <c r="V7670" s="42"/>
      <c r="W7670" s="42"/>
      <c r="X7670" s="42"/>
      <c r="Y7670" s="42"/>
      <c r="Z7670" s="42"/>
      <c r="AA7670" s="42"/>
      <c r="AB7670" s="42"/>
      <c r="AC7670" s="42"/>
      <c r="AD7670" s="42"/>
      <c r="AE7670" s="42"/>
      <c r="AR7670" s="229" t="s">
        <v>462</v>
      </c>
      <c r="AT7670" s="229" t="s">
        <v>243</v>
      </c>
      <c r="AU7670" s="229" t="s">
        <v>93</v>
      </c>
      <c r="AY7670" s="20" t="s">
        <v>241</v>
      </c>
      <c r="BE7670" s="230">
        <f>IF(N7670="základní",J7670,0)</f>
        <v>0</v>
      </c>
      <c r="BF7670" s="230">
        <f>IF(N7670="snížená",J7670,0)</f>
        <v>0</v>
      </c>
      <c r="BG7670" s="230">
        <f>IF(N7670="zákl. přenesená",J7670,0)</f>
        <v>0</v>
      </c>
      <c r="BH7670" s="230">
        <f>IF(N7670="sníž. přenesená",J7670,0)</f>
        <v>0</v>
      </c>
      <c r="BI7670" s="230">
        <f>IF(N7670="nulová",J7670,0)</f>
        <v>0</v>
      </c>
      <c r="BJ7670" s="20" t="s">
        <v>23</v>
      </c>
      <c r="BK7670" s="230">
        <f>ROUND(I7670*H7670,2)</f>
        <v>0</v>
      </c>
      <c r="BL7670" s="20" t="s">
        <v>462</v>
      </c>
      <c r="BM7670" s="229" t="s">
        <v>7119</v>
      </c>
    </row>
    <row r="7671" s="2" customFormat="1">
      <c r="A7671" s="42"/>
      <c r="B7671" s="43"/>
      <c r="C7671" s="44"/>
      <c r="D7671" s="231" t="s">
        <v>250</v>
      </c>
      <c r="E7671" s="44"/>
      <c r="F7671" s="232" t="s">
        <v>7120</v>
      </c>
      <c r="G7671" s="44"/>
      <c r="H7671" s="44"/>
      <c r="I7671" s="233"/>
      <c r="J7671" s="44"/>
      <c r="K7671" s="44"/>
      <c r="L7671" s="48"/>
      <c r="M7671" s="234"/>
      <c r="N7671" s="235"/>
      <c r="O7671" s="88"/>
      <c r="P7671" s="88"/>
      <c r="Q7671" s="88"/>
      <c r="R7671" s="88"/>
      <c r="S7671" s="88"/>
      <c r="T7671" s="89"/>
      <c r="U7671" s="42"/>
      <c r="V7671" s="42"/>
      <c r="W7671" s="42"/>
      <c r="X7671" s="42"/>
      <c r="Y7671" s="42"/>
      <c r="Z7671" s="42"/>
      <c r="AA7671" s="42"/>
      <c r="AB7671" s="42"/>
      <c r="AC7671" s="42"/>
      <c r="AD7671" s="42"/>
      <c r="AE7671" s="42"/>
      <c r="AT7671" s="20" t="s">
        <v>250</v>
      </c>
      <c r="AU7671" s="20" t="s">
        <v>93</v>
      </c>
    </row>
    <row r="7672" s="13" customFormat="1">
      <c r="A7672" s="13"/>
      <c r="B7672" s="236"/>
      <c r="C7672" s="237"/>
      <c r="D7672" s="238" t="s">
        <v>252</v>
      </c>
      <c r="E7672" s="239" t="s">
        <v>39</v>
      </c>
      <c r="F7672" s="240" t="s">
        <v>2342</v>
      </c>
      <c r="G7672" s="237"/>
      <c r="H7672" s="239" t="s">
        <v>39</v>
      </c>
      <c r="I7672" s="241"/>
      <c r="J7672" s="237"/>
      <c r="K7672" s="237"/>
      <c r="L7672" s="242"/>
      <c r="M7672" s="243"/>
      <c r="N7672" s="244"/>
      <c r="O7672" s="244"/>
      <c r="P7672" s="244"/>
      <c r="Q7672" s="244"/>
      <c r="R7672" s="244"/>
      <c r="S7672" s="244"/>
      <c r="T7672" s="245"/>
      <c r="U7672" s="13"/>
      <c r="V7672" s="13"/>
      <c r="W7672" s="13"/>
      <c r="X7672" s="13"/>
      <c r="Y7672" s="13"/>
      <c r="Z7672" s="13"/>
      <c r="AA7672" s="13"/>
      <c r="AB7672" s="13"/>
      <c r="AC7672" s="13"/>
      <c r="AD7672" s="13"/>
      <c r="AE7672" s="13"/>
      <c r="AT7672" s="246" t="s">
        <v>252</v>
      </c>
      <c r="AU7672" s="246" t="s">
        <v>93</v>
      </c>
      <c r="AV7672" s="13" t="s">
        <v>23</v>
      </c>
      <c r="AW7672" s="13" t="s">
        <v>46</v>
      </c>
      <c r="AX7672" s="13" t="s">
        <v>85</v>
      </c>
      <c r="AY7672" s="246" t="s">
        <v>241</v>
      </c>
    </row>
    <row r="7673" s="14" customFormat="1">
      <c r="A7673" s="14"/>
      <c r="B7673" s="247"/>
      <c r="C7673" s="248"/>
      <c r="D7673" s="238" t="s">
        <v>252</v>
      </c>
      <c r="E7673" s="249" t="s">
        <v>39</v>
      </c>
      <c r="F7673" s="250" t="s">
        <v>4664</v>
      </c>
      <c r="G7673" s="248"/>
      <c r="H7673" s="251">
        <v>23.600000000000001</v>
      </c>
      <c r="I7673" s="252"/>
      <c r="J7673" s="248"/>
      <c r="K7673" s="248"/>
      <c r="L7673" s="253"/>
      <c r="M7673" s="254"/>
      <c r="N7673" s="255"/>
      <c r="O7673" s="255"/>
      <c r="P7673" s="255"/>
      <c r="Q7673" s="255"/>
      <c r="R7673" s="255"/>
      <c r="S7673" s="255"/>
      <c r="T7673" s="256"/>
      <c r="U7673" s="14"/>
      <c r="V7673" s="14"/>
      <c r="W7673" s="14"/>
      <c r="X7673" s="14"/>
      <c r="Y7673" s="14"/>
      <c r="Z7673" s="14"/>
      <c r="AA7673" s="14"/>
      <c r="AB7673" s="14"/>
      <c r="AC7673" s="14"/>
      <c r="AD7673" s="14"/>
      <c r="AE7673" s="14"/>
      <c r="AT7673" s="257" t="s">
        <v>252</v>
      </c>
      <c r="AU7673" s="257" t="s">
        <v>93</v>
      </c>
      <c r="AV7673" s="14" t="s">
        <v>93</v>
      </c>
      <c r="AW7673" s="14" t="s">
        <v>46</v>
      </c>
      <c r="AX7673" s="14" t="s">
        <v>85</v>
      </c>
      <c r="AY7673" s="257" t="s">
        <v>241</v>
      </c>
    </row>
    <row r="7674" s="14" customFormat="1">
      <c r="A7674" s="14"/>
      <c r="B7674" s="247"/>
      <c r="C7674" s="248"/>
      <c r="D7674" s="238" t="s">
        <v>252</v>
      </c>
      <c r="E7674" s="249" t="s">
        <v>39</v>
      </c>
      <c r="F7674" s="250" t="s">
        <v>4667</v>
      </c>
      <c r="G7674" s="248"/>
      <c r="H7674" s="251">
        <v>19.710000000000001</v>
      </c>
      <c r="I7674" s="252"/>
      <c r="J7674" s="248"/>
      <c r="K7674" s="248"/>
      <c r="L7674" s="253"/>
      <c r="M7674" s="254"/>
      <c r="N7674" s="255"/>
      <c r="O7674" s="255"/>
      <c r="P7674" s="255"/>
      <c r="Q7674" s="255"/>
      <c r="R7674" s="255"/>
      <c r="S7674" s="255"/>
      <c r="T7674" s="256"/>
      <c r="U7674" s="14"/>
      <c r="V7674" s="14"/>
      <c r="W7674" s="14"/>
      <c r="X7674" s="14"/>
      <c r="Y7674" s="14"/>
      <c r="Z7674" s="14"/>
      <c r="AA7674" s="14"/>
      <c r="AB7674" s="14"/>
      <c r="AC7674" s="14"/>
      <c r="AD7674" s="14"/>
      <c r="AE7674" s="14"/>
      <c r="AT7674" s="257" t="s">
        <v>252</v>
      </c>
      <c r="AU7674" s="257" t="s">
        <v>93</v>
      </c>
      <c r="AV7674" s="14" t="s">
        <v>93</v>
      </c>
      <c r="AW7674" s="14" t="s">
        <v>46</v>
      </c>
      <c r="AX7674" s="14" t="s">
        <v>85</v>
      </c>
      <c r="AY7674" s="257" t="s">
        <v>241</v>
      </c>
    </row>
    <row r="7675" s="14" customFormat="1">
      <c r="A7675" s="14"/>
      <c r="B7675" s="247"/>
      <c r="C7675" s="248"/>
      <c r="D7675" s="238" t="s">
        <v>252</v>
      </c>
      <c r="E7675" s="249" t="s">
        <v>39</v>
      </c>
      <c r="F7675" s="250" t="s">
        <v>7121</v>
      </c>
      <c r="G7675" s="248"/>
      <c r="H7675" s="251">
        <v>26.52</v>
      </c>
      <c r="I7675" s="252"/>
      <c r="J7675" s="248"/>
      <c r="K7675" s="248"/>
      <c r="L7675" s="253"/>
      <c r="M7675" s="254"/>
      <c r="N7675" s="255"/>
      <c r="O7675" s="255"/>
      <c r="P7675" s="255"/>
      <c r="Q7675" s="255"/>
      <c r="R7675" s="255"/>
      <c r="S7675" s="255"/>
      <c r="T7675" s="256"/>
      <c r="U7675" s="14"/>
      <c r="V7675" s="14"/>
      <c r="W7675" s="14"/>
      <c r="X7675" s="14"/>
      <c r="Y7675" s="14"/>
      <c r="Z7675" s="14"/>
      <c r="AA7675" s="14"/>
      <c r="AB7675" s="14"/>
      <c r="AC7675" s="14"/>
      <c r="AD7675" s="14"/>
      <c r="AE7675" s="14"/>
      <c r="AT7675" s="257" t="s">
        <v>252</v>
      </c>
      <c r="AU7675" s="257" t="s">
        <v>93</v>
      </c>
      <c r="AV7675" s="14" t="s">
        <v>93</v>
      </c>
      <c r="AW7675" s="14" t="s">
        <v>46</v>
      </c>
      <c r="AX7675" s="14" t="s">
        <v>85</v>
      </c>
      <c r="AY7675" s="257" t="s">
        <v>241</v>
      </c>
    </row>
    <row r="7676" s="14" customFormat="1">
      <c r="A7676" s="14"/>
      <c r="B7676" s="247"/>
      <c r="C7676" s="248"/>
      <c r="D7676" s="238" t="s">
        <v>252</v>
      </c>
      <c r="E7676" s="249" t="s">
        <v>39</v>
      </c>
      <c r="F7676" s="250" t="s">
        <v>7122</v>
      </c>
      <c r="G7676" s="248"/>
      <c r="H7676" s="251">
        <v>9.9000000000000004</v>
      </c>
      <c r="I7676" s="252"/>
      <c r="J7676" s="248"/>
      <c r="K7676" s="248"/>
      <c r="L7676" s="253"/>
      <c r="M7676" s="254"/>
      <c r="N7676" s="255"/>
      <c r="O7676" s="255"/>
      <c r="P7676" s="255"/>
      <c r="Q7676" s="255"/>
      <c r="R7676" s="255"/>
      <c r="S7676" s="255"/>
      <c r="T7676" s="256"/>
      <c r="U7676" s="14"/>
      <c r="V7676" s="14"/>
      <c r="W7676" s="14"/>
      <c r="X7676" s="14"/>
      <c r="Y7676" s="14"/>
      <c r="Z7676" s="14"/>
      <c r="AA7676" s="14"/>
      <c r="AB7676" s="14"/>
      <c r="AC7676" s="14"/>
      <c r="AD7676" s="14"/>
      <c r="AE7676" s="14"/>
      <c r="AT7676" s="257" t="s">
        <v>252</v>
      </c>
      <c r="AU7676" s="257" t="s">
        <v>93</v>
      </c>
      <c r="AV7676" s="14" t="s">
        <v>93</v>
      </c>
      <c r="AW7676" s="14" t="s">
        <v>46</v>
      </c>
      <c r="AX7676" s="14" t="s">
        <v>85</v>
      </c>
      <c r="AY7676" s="257" t="s">
        <v>241</v>
      </c>
    </row>
    <row r="7677" s="14" customFormat="1">
      <c r="A7677" s="14"/>
      <c r="B7677" s="247"/>
      <c r="C7677" s="248"/>
      <c r="D7677" s="238" t="s">
        <v>252</v>
      </c>
      <c r="E7677" s="249" t="s">
        <v>39</v>
      </c>
      <c r="F7677" s="250" t="s">
        <v>7123</v>
      </c>
      <c r="G7677" s="248"/>
      <c r="H7677" s="251">
        <v>9.9000000000000004</v>
      </c>
      <c r="I7677" s="252"/>
      <c r="J7677" s="248"/>
      <c r="K7677" s="248"/>
      <c r="L7677" s="253"/>
      <c r="M7677" s="254"/>
      <c r="N7677" s="255"/>
      <c r="O7677" s="255"/>
      <c r="P7677" s="255"/>
      <c r="Q7677" s="255"/>
      <c r="R7677" s="255"/>
      <c r="S7677" s="255"/>
      <c r="T7677" s="256"/>
      <c r="U7677" s="14"/>
      <c r="V7677" s="14"/>
      <c r="W7677" s="14"/>
      <c r="X7677" s="14"/>
      <c r="Y7677" s="14"/>
      <c r="Z7677" s="14"/>
      <c r="AA7677" s="14"/>
      <c r="AB7677" s="14"/>
      <c r="AC7677" s="14"/>
      <c r="AD7677" s="14"/>
      <c r="AE7677" s="14"/>
      <c r="AT7677" s="257" t="s">
        <v>252</v>
      </c>
      <c r="AU7677" s="257" t="s">
        <v>93</v>
      </c>
      <c r="AV7677" s="14" t="s">
        <v>93</v>
      </c>
      <c r="AW7677" s="14" t="s">
        <v>46</v>
      </c>
      <c r="AX7677" s="14" t="s">
        <v>85</v>
      </c>
      <c r="AY7677" s="257" t="s">
        <v>241</v>
      </c>
    </row>
    <row r="7678" s="14" customFormat="1">
      <c r="A7678" s="14"/>
      <c r="B7678" s="247"/>
      <c r="C7678" s="248"/>
      <c r="D7678" s="238" t="s">
        <v>252</v>
      </c>
      <c r="E7678" s="249" t="s">
        <v>39</v>
      </c>
      <c r="F7678" s="250" t="s">
        <v>7124</v>
      </c>
      <c r="G7678" s="248"/>
      <c r="H7678" s="251">
        <v>16.129999999999999</v>
      </c>
      <c r="I7678" s="252"/>
      <c r="J7678" s="248"/>
      <c r="K7678" s="248"/>
      <c r="L7678" s="253"/>
      <c r="M7678" s="254"/>
      <c r="N7678" s="255"/>
      <c r="O7678" s="255"/>
      <c r="P7678" s="255"/>
      <c r="Q7678" s="255"/>
      <c r="R7678" s="255"/>
      <c r="S7678" s="255"/>
      <c r="T7678" s="256"/>
      <c r="U7678" s="14"/>
      <c r="V7678" s="14"/>
      <c r="W7678" s="14"/>
      <c r="X7678" s="14"/>
      <c r="Y7678" s="14"/>
      <c r="Z7678" s="14"/>
      <c r="AA7678" s="14"/>
      <c r="AB7678" s="14"/>
      <c r="AC7678" s="14"/>
      <c r="AD7678" s="14"/>
      <c r="AE7678" s="14"/>
      <c r="AT7678" s="257" t="s">
        <v>252</v>
      </c>
      <c r="AU7678" s="257" t="s">
        <v>93</v>
      </c>
      <c r="AV7678" s="14" t="s">
        <v>93</v>
      </c>
      <c r="AW7678" s="14" t="s">
        <v>46</v>
      </c>
      <c r="AX7678" s="14" t="s">
        <v>85</v>
      </c>
      <c r="AY7678" s="257" t="s">
        <v>241</v>
      </c>
    </row>
    <row r="7679" s="14" customFormat="1">
      <c r="A7679" s="14"/>
      <c r="B7679" s="247"/>
      <c r="C7679" s="248"/>
      <c r="D7679" s="238" t="s">
        <v>252</v>
      </c>
      <c r="E7679" s="249" t="s">
        <v>39</v>
      </c>
      <c r="F7679" s="250" t="s">
        <v>7125</v>
      </c>
      <c r="G7679" s="248"/>
      <c r="H7679" s="251">
        <v>23.399999999999999</v>
      </c>
      <c r="I7679" s="252"/>
      <c r="J7679" s="248"/>
      <c r="K7679" s="248"/>
      <c r="L7679" s="253"/>
      <c r="M7679" s="254"/>
      <c r="N7679" s="255"/>
      <c r="O7679" s="255"/>
      <c r="P7679" s="255"/>
      <c r="Q7679" s="255"/>
      <c r="R7679" s="255"/>
      <c r="S7679" s="255"/>
      <c r="T7679" s="256"/>
      <c r="U7679" s="14"/>
      <c r="V7679" s="14"/>
      <c r="W7679" s="14"/>
      <c r="X7679" s="14"/>
      <c r="Y7679" s="14"/>
      <c r="Z7679" s="14"/>
      <c r="AA7679" s="14"/>
      <c r="AB7679" s="14"/>
      <c r="AC7679" s="14"/>
      <c r="AD7679" s="14"/>
      <c r="AE7679" s="14"/>
      <c r="AT7679" s="257" t="s">
        <v>252</v>
      </c>
      <c r="AU7679" s="257" t="s">
        <v>93</v>
      </c>
      <c r="AV7679" s="14" t="s">
        <v>93</v>
      </c>
      <c r="AW7679" s="14" t="s">
        <v>46</v>
      </c>
      <c r="AX7679" s="14" t="s">
        <v>85</v>
      </c>
      <c r="AY7679" s="257" t="s">
        <v>241</v>
      </c>
    </row>
    <row r="7680" s="14" customFormat="1">
      <c r="A7680" s="14"/>
      <c r="B7680" s="247"/>
      <c r="C7680" s="248"/>
      <c r="D7680" s="238" t="s">
        <v>252</v>
      </c>
      <c r="E7680" s="249" t="s">
        <v>39</v>
      </c>
      <c r="F7680" s="250" t="s">
        <v>7126</v>
      </c>
      <c r="G7680" s="248"/>
      <c r="H7680" s="251">
        <v>15.67</v>
      </c>
      <c r="I7680" s="252"/>
      <c r="J7680" s="248"/>
      <c r="K7680" s="248"/>
      <c r="L7680" s="253"/>
      <c r="M7680" s="254"/>
      <c r="N7680" s="255"/>
      <c r="O7680" s="255"/>
      <c r="P7680" s="255"/>
      <c r="Q7680" s="255"/>
      <c r="R7680" s="255"/>
      <c r="S7680" s="255"/>
      <c r="T7680" s="256"/>
      <c r="U7680" s="14"/>
      <c r="V7680" s="14"/>
      <c r="W7680" s="14"/>
      <c r="X7680" s="14"/>
      <c r="Y7680" s="14"/>
      <c r="Z7680" s="14"/>
      <c r="AA7680" s="14"/>
      <c r="AB7680" s="14"/>
      <c r="AC7680" s="14"/>
      <c r="AD7680" s="14"/>
      <c r="AE7680" s="14"/>
      <c r="AT7680" s="257" t="s">
        <v>252</v>
      </c>
      <c r="AU7680" s="257" t="s">
        <v>93</v>
      </c>
      <c r="AV7680" s="14" t="s">
        <v>93</v>
      </c>
      <c r="AW7680" s="14" t="s">
        <v>46</v>
      </c>
      <c r="AX7680" s="14" t="s">
        <v>85</v>
      </c>
      <c r="AY7680" s="257" t="s">
        <v>241</v>
      </c>
    </row>
    <row r="7681" s="14" customFormat="1">
      <c r="A7681" s="14"/>
      <c r="B7681" s="247"/>
      <c r="C7681" s="248"/>
      <c r="D7681" s="238" t="s">
        <v>252</v>
      </c>
      <c r="E7681" s="249" t="s">
        <v>39</v>
      </c>
      <c r="F7681" s="250" t="s">
        <v>7127</v>
      </c>
      <c r="G7681" s="248"/>
      <c r="H7681" s="251">
        <v>23.300000000000001</v>
      </c>
      <c r="I7681" s="252"/>
      <c r="J7681" s="248"/>
      <c r="K7681" s="248"/>
      <c r="L7681" s="253"/>
      <c r="M7681" s="254"/>
      <c r="N7681" s="255"/>
      <c r="O7681" s="255"/>
      <c r="P7681" s="255"/>
      <c r="Q7681" s="255"/>
      <c r="R7681" s="255"/>
      <c r="S7681" s="255"/>
      <c r="T7681" s="256"/>
      <c r="U7681" s="14"/>
      <c r="V7681" s="14"/>
      <c r="W7681" s="14"/>
      <c r="X7681" s="14"/>
      <c r="Y7681" s="14"/>
      <c r="Z7681" s="14"/>
      <c r="AA7681" s="14"/>
      <c r="AB7681" s="14"/>
      <c r="AC7681" s="14"/>
      <c r="AD7681" s="14"/>
      <c r="AE7681" s="14"/>
      <c r="AT7681" s="257" t="s">
        <v>252</v>
      </c>
      <c r="AU7681" s="257" t="s">
        <v>93</v>
      </c>
      <c r="AV7681" s="14" t="s">
        <v>93</v>
      </c>
      <c r="AW7681" s="14" t="s">
        <v>46</v>
      </c>
      <c r="AX7681" s="14" t="s">
        <v>85</v>
      </c>
      <c r="AY7681" s="257" t="s">
        <v>241</v>
      </c>
    </row>
    <row r="7682" s="14" customFormat="1">
      <c r="A7682" s="14"/>
      <c r="B7682" s="247"/>
      <c r="C7682" s="248"/>
      <c r="D7682" s="238" t="s">
        <v>252</v>
      </c>
      <c r="E7682" s="249" t="s">
        <v>39</v>
      </c>
      <c r="F7682" s="250" t="s">
        <v>7128</v>
      </c>
      <c r="G7682" s="248"/>
      <c r="H7682" s="251">
        <v>24.5</v>
      </c>
      <c r="I7682" s="252"/>
      <c r="J7682" s="248"/>
      <c r="K7682" s="248"/>
      <c r="L7682" s="253"/>
      <c r="M7682" s="254"/>
      <c r="N7682" s="255"/>
      <c r="O7682" s="255"/>
      <c r="P7682" s="255"/>
      <c r="Q7682" s="255"/>
      <c r="R7682" s="255"/>
      <c r="S7682" s="255"/>
      <c r="T7682" s="256"/>
      <c r="U7682" s="14"/>
      <c r="V7682" s="14"/>
      <c r="W7682" s="14"/>
      <c r="X7682" s="14"/>
      <c r="Y7682" s="14"/>
      <c r="Z7682" s="14"/>
      <c r="AA7682" s="14"/>
      <c r="AB7682" s="14"/>
      <c r="AC7682" s="14"/>
      <c r="AD7682" s="14"/>
      <c r="AE7682" s="14"/>
      <c r="AT7682" s="257" t="s">
        <v>252</v>
      </c>
      <c r="AU7682" s="257" t="s">
        <v>93</v>
      </c>
      <c r="AV7682" s="14" t="s">
        <v>93</v>
      </c>
      <c r="AW7682" s="14" t="s">
        <v>46</v>
      </c>
      <c r="AX7682" s="14" t="s">
        <v>85</v>
      </c>
      <c r="AY7682" s="257" t="s">
        <v>241</v>
      </c>
    </row>
    <row r="7683" s="14" customFormat="1">
      <c r="A7683" s="14"/>
      <c r="B7683" s="247"/>
      <c r="C7683" s="248"/>
      <c r="D7683" s="238" t="s">
        <v>252</v>
      </c>
      <c r="E7683" s="249" t="s">
        <v>39</v>
      </c>
      <c r="F7683" s="250" t="s">
        <v>4690</v>
      </c>
      <c r="G7683" s="248"/>
      <c r="H7683" s="251">
        <v>19.039999999999999</v>
      </c>
      <c r="I7683" s="252"/>
      <c r="J7683" s="248"/>
      <c r="K7683" s="248"/>
      <c r="L7683" s="253"/>
      <c r="M7683" s="254"/>
      <c r="N7683" s="255"/>
      <c r="O7683" s="255"/>
      <c r="P7683" s="255"/>
      <c r="Q7683" s="255"/>
      <c r="R7683" s="255"/>
      <c r="S7683" s="255"/>
      <c r="T7683" s="256"/>
      <c r="U7683" s="14"/>
      <c r="V7683" s="14"/>
      <c r="W7683" s="14"/>
      <c r="X7683" s="14"/>
      <c r="Y7683" s="14"/>
      <c r="Z7683" s="14"/>
      <c r="AA7683" s="14"/>
      <c r="AB7683" s="14"/>
      <c r="AC7683" s="14"/>
      <c r="AD7683" s="14"/>
      <c r="AE7683" s="14"/>
      <c r="AT7683" s="257" t="s">
        <v>252</v>
      </c>
      <c r="AU7683" s="257" t="s">
        <v>93</v>
      </c>
      <c r="AV7683" s="14" t="s">
        <v>93</v>
      </c>
      <c r="AW7683" s="14" t="s">
        <v>46</v>
      </c>
      <c r="AX7683" s="14" t="s">
        <v>85</v>
      </c>
      <c r="AY7683" s="257" t="s">
        <v>241</v>
      </c>
    </row>
    <row r="7684" s="14" customFormat="1">
      <c r="A7684" s="14"/>
      <c r="B7684" s="247"/>
      <c r="C7684" s="248"/>
      <c r="D7684" s="238" t="s">
        <v>252</v>
      </c>
      <c r="E7684" s="249" t="s">
        <v>39</v>
      </c>
      <c r="F7684" s="250" t="s">
        <v>4692</v>
      </c>
      <c r="G7684" s="248"/>
      <c r="H7684" s="251">
        <v>23.600000000000001</v>
      </c>
      <c r="I7684" s="252"/>
      <c r="J7684" s="248"/>
      <c r="K7684" s="248"/>
      <c r="L7684" s="253"/>
      <c r="M7684" s="254"/>
      <c r="N7684" s="255"/>
      <c r="O7684" s="255"/>
      <c r="P7684" s="255"/>
      <c r="Q7684" s="255"/>
      <c r="R7684" s="255"/>
      <c r="S7684" s="255"/>
      <c r="T7684" s="256"/>
      <c r="U7684" s="14"/>
      <c r="V7684" s="14"/>
      <c r="W7684" s="14"/>
      <c r="X7684" s="14"/>
      <c r="Y7684" s="14"/>
      <c r="Z7684" s="14"/>
      <c r="AA7684" s="14"/>
      <c r="AB7684" s="14"/>
      <c r="AC7684" s="14"/>
      <c r="AD7684" s="14"/>
      <c r="AE7684" s="14"/>
      <c r="AT7684" s="257" t="s">
        <v>252</v>
      </c>
      <c r="AU7684" s="257" t="s">
        <v>93</v>
      </c>
      <c r="AV7684" s="14" t="s">
        <v>93</v>
      </c>
      <c r="AW7684" s="14" t="s">
        <v>46</v>
      </c>
      <c r="AX7684" s="14" t="s">
        <v>85</v>
      </c>
      <c r="AY7684" s="257" t="s">
        <v>241</v>
      </c>
    </row>
    <row r="7685" s="14" customFormat="1">
      <c r="A7685" s="14"/>
      <c r="B7685" s="247"/>
      <c r="C7685" s="248"/>
      <c r="D7685" s="238" t="s">
        <v>252</v>
      </c>
      <c r="E7685" s="249" t="s">
        <v>39</v>
      </c>
      <c r="F7685" s="250" t="s">
        <v>7129</v>
      </c>
      <c r="G7685" s="248"/>
      <c r="H7685" s="251">
        <v>31.550000000000001</v>
      </c>
      <c r="I7685" s="252"/>
      <c r="J7685" s="248"/>
      <c r="K7685" s="248"/>
      <c r="L7685" s="253"/>
      <c r="M7685" s="254"/>
      <c r="N7685" s="255"/>
      <c r="O7685" s="255"/>
      <c r="P7685" s="255"/>
      <c r="Q7685" s="255"/>
      <c r="R7685" s="255"/>
      <c r="S7685" s="255"/>
      <c r="T7685" s="256"/>
      <c r="U7685" s="14"/>
      <c r="V7685" s="14"/>
      <c r="W7685" s="14"/>
      <c r="X7685" s="14"/>
      <c r="Y7685" s="14"/>
      <c r="Z7685" s="14"/>
      <c r="AA7685" s="14"/>
      <c r="AB7685" s="14"/>
      <c r="AC7685" s="14"/>
      <c r="AD7685" s="14"/>
      <c r="AE7685" s="14"/>
      <c r="AT7685" s="257" t="s">
        <v>252</v>
      </c>
      <c r="AU7685" s="257" t="s">
        <v>93</v>
      </c>
      <c r="AV7685" s="14" t="s">
        <v>93</v>
      </c>
      <c r="AW7685" s="14" t="s">
        <v>46</v>
      </c>
      <c r="AX7685" s="14" t="s">
        <v>85</v>
      </c>
      <c r="AY7685" s="257" t="s">
        <v>241</v>
      </c>
    </row>
    <row r="7686" s="14" customFormat="1">
      <c r="A7686" s="14"/>
      <c r="B7686" s="247"/>
      <c r="C7686" s="248"/>
      <c r="D7686" s="238" t="s">
        <v>252</v>
      </c>
      <c r="E7686" s="249" t="s">
        <v>39</v>
      </c>
      <c r="F7686" s="250" t="s">
        <v>7130</v>
      </c>
      <c r="G7686" s="248"/>
      <c r="H7686" s="251">
        <v>16.5</v>
      </c>
      <c r="I7686" s="252"/>
      <c r="J7686" s="248"/>
      <c r="K7686" s="248"/>
      <c r="L7686" s="253"/>
      <c r="M7686" s="254"/>
      <c r="N7686" s="255"/>
      <c r="O7686" s="255"/>
      <c r="P7686" s="255"/>
      <c r="Q7686" s="255"/>
      <c r="R7686" s="255"/>
      <c r="S7686" s="255"/>
      <c r="T7686" s="256"/>
      <c r="U7686" s="14"/>
      <c r="V7686" s="14"/>
      <c r="W7686" s="14"/>
      <c r="X7686" s="14"/>
      <c r="Y7686" s="14"/>
      <c r="Z7686" s="14"/>
      <c r="AA7686" s="14"/>
      <c r="AB7686" s="14"/>
      <c r="AC7686" s="14"/>
      <c r="AD7686" s="14"/>
      <c r="AE7686" s="14"/>
      <c r="AT7686" s="257" t="s">
        <v>252</v>
      </c>
      <c r="AU7686" s="257" t="s">
        <v>93</v>
      </c>
      <c r="AV7686" s="14" t="s">
        <v>93</v>
      </c>
      <c r="AW7686" s="14" t="s">
        <v>46</v>
      </c>
      <c r="AX7686" s="14" t="s">
        <v>85</v>
      </c>
      <c r="AY7686" s="257" t="s">
        <v>241</v>
      </c>
    </row>
    <row r="7687" s="14" customFormat="1">
      <c r="A7687" s="14"/>
      <c r="B7687" s="247"/>
      <c r="C7687" s="248"/>
      <c r="D7687" s="238" t="s">
        <v>252</v>
      </c>
      <c r="E7687" s="249" t="s">
        <v>39</v>
      </c>
      <c r="F7687" s="250" t="s">
        <v>7131</v>
      </c>
      <c r="G7687" s="248"/>
      <c r="H7687" s="251">
        <v>23.199999999999999</v>
      </c>
      <c r="I7687" s="252"/>
      <c r="J7687" s="248"/>
      <c r="K7687" s="248"/>
      <c r="L7687" s="253"/>
      <c r="M7687" s="254"/>
      <c r="N7687" s="255"/>
      <c r="O7687" s="255"/>
      <c r="P7687" s="255"/>
      <c r="Q7687" s="255"/>
      <c r="R7687" s="255"/>
      <c r="S7687" s="255"/>
      <c r="T7687" s="256"/>
      <c r="U7687" s="14"/>
      <c r="V7687" s="14"/>
      <c r="W7687" s="14"/>
      <c r="X7687" s="14"/>
      <c r="Y7687" s="14"/>
      <c r="Z7687" s="14"/>
      <c r="AA7687" s="14"/>
      <c r="AB7687" s="14"/>
      <c r="AC7687" s="14"/>
      <c r="AD7687" s="14"/>
      <c r="AE7687" s="14"/>
      <c r="AT7687" s="257" t="s">
        <v>252</v>
      </c>
      <c r="AU7687" s="257" t="s">
        <v>93</v>
      </c>
      <c r="AV7687" s="14" t="s">
        <v>93</v>
      </c>
      <c r="AW7687" s="14" t="s">
        <v>46</v>
      </c>
      <c r="AX7687" s="14" t="s">
        <v>85</v>
      </c>
      <c r="AY7687" s="257" t="s">
        <v>241</v>
      </c>
    </row>
    <row r="7688" s="14" customFormat="1">
      <c r="A7688" s="14"/>
      <c r="B7688" s="247"/>
      <c r="C7688" s="248"/>
      <c r="D7688" s="238" t="s">
        <v>252</v>
      </c>
      <c r="E7688" s="249" t="s">
        <v>39</v>
      </c>
      <c r="F7688" s="250" t="s">
        <v>5380</v>
      </c>
      <c r="G7688" s="248"/>
      <c r="H7688" s="251">
        <v>24.800000000000001</v>
      </c>
      <c r="I7688" s="252"/>
      <c r="J7688" s="248"/>
      <c r="K7688" s="248"/>
      <c r="L7688" s="253"/>
      <c r="M7688" s="254"/>
      <c r="N7688" s="255"/>
      <c r="O7688" s="255"/>
      <c r="P7688" s="255"/>
      <c r="Q7688" s="255"/>
      <c r="R7688" s="255"/>
      <c r="S7688" s="255"/>
      <c r="T7688" s="256"/>
      <c r="U7688" s="14"/>
      <c r="V7688" s="14"/>
      <c r="W7688" s="14"/>
      <c r="X7688" s="14"/>
      <c r="Y7688" s="14"/>
      <c r="Z7688" s="14"/>
      <c r="AA7688" s="14"/>
      <c r="AB7688" s="14"/>
      <c r="AC7688" s="14"/>
      <c r="AD7688" s="14"/>
      <c r="AE7688" s="14"/>
      <c r="AT7688" s="257" t="s">
        <v>252</v>
      </c>
      <c r="AU7688" s="257" t="s">
        <v>93</v>
      </c>
      <c r="AV7688" s="14" t="s">
        <v>93</v>
      </c>
      <c r="AW7688" s="14" t="s">
        <v>46</v>
      </c>
      <c r="AX7688" s="14" t="s">
        <v>85</v>
      </c>
      <c r="AY7688" s="257" t="s">
        <v>241</v>
      </c>
    </row>
    <row r="7689" s="14" customFormat="1">
      <c r="A7689" s="14"/>
      <c r="B7689" s="247"/>
      <c r="C7689" s="248"/>
      <c r="D7689" s="238" t="s">
        <v>252</v>
      </c>
      <c r="E7689" s="249" t="s">
        <v>39</v>
      </c>
      <c r="F7689" s="250" t="s">
        <v>7132</v>
      </c>
      <c r="G7689" s="248"/>
      <c r="H7689" s="251">
        <v>23.399999999999999</v>
      </c>
      <c r="I7689" s="252"/>
      <c r="J7689" s="248"/>
      <c r="K7689" s="248"/>
      <c r="L7689" s="253"/>
      <c r="M7689" s="254"/>
      <c r="N7689" s="255"/>
      <c r="O7689" s="255"/>
      <c r="P7689" s="255"/>
      <c r="Q7689" s="255"/>
      <c r="R7689" s="255"/>
      <c r="S7689" s="255"/>
      <c r="T7689" s="256"/>
      <c r="U7689" s="14"/>
      <c r="V7689" s="14"/>
      <c r="W7689" s="14"/>
      <c r="X7689" s="14"/>
      <c r="Y7689" s="14"/>
      <c r="Z7689" s="14"/>
      <c r="AA7689" s="14"/>
      <c r="AB7689" s="14"/>
      <c r="AC7689" s="14"/>
      <c r="AD7689" s="14"/>
      <c r="AE7689" s="14"/>
      <c r="AT7689" s="257" t="s">
        <v>252</v>
      </c>
      <c r="AU7689" s="257" t="s">
        <v>93</v>
      </c>
      <c r="AV7689" s="14" t="s">
        <v>93</v>
      </c>
      <c r="AW7689" s="14" t="s">
        <v>46</v>
      </c>
      <c r="AX7689" s="14" t="s">
        <v>85</v>
      </c>
      <c r="AY7689" s="257" t="s">
        <v>241</v>
      </c>
    </row>
    <row r="7690" s="14" customFormat="1">
      <c r="A7690" s="14"/>
      <c r="B7690" s="247"/>
      <c r="C7690" s="248"/>
      <c r="D7690" s="238" t="s">
        <v>252</v>
      </c>
      <c r="E7690" s="249" t="s">
        <v>39</v>
      </c>
      <c r="F7690" s="250" t="s">
        <v>7133</v>
      </c>
      <c r="G7690" s="248"/>
      <c r="H7690" s="251">
        <v>23.300000000000001</v>
      </c>
      <c r="I7690" s="252"/>
      <c r="J7690" s="248"/>
      <c r="K7690" s="248"/>
      <c r="L7690" s="253"/>
      <c r="M7690" s="254"/>
      <c r="N7690" s="255"/>
      <c r="O7690" s="255"/>
      <c r="P7690" s="255"/>
      <c r="Q7690" s="255"/>
      <c r="R7690" s="255"/>
      <c r="S7690" s="255"/>
      <c r="T7690" s="256"/>
      <c r="U7690" s="14"/>
      <c r="V7690" s="14"/>
      <c r="W7690" s="14"/>
      <c r="X7690" s="14"/>
      <c r="Y7690" s="14"/>
      <c r="Z7690" s="14"/>
      <c r="AA7690" s="14"/>
      <c r="AB7690" s="14"/>
      <c r="AC7690" s="14"/>
      <c r="AD7690" s="14"/>
      <c r="AE7690" s="14"/>
      <c r="AT7690" s="257" t="s">
        <v>252</v>
      </c>
      <c r="AU7690" s="257" t="s">
        <v>93</v>
      </c>
      <c r="AV7690" s="14" t="s">
        <v>93</v>
      </c>
      <c r="AW7690" s="14" t="s">
        <v>46</v>
      </c>
      <c r="AX7690" s="14" t="s">
        <v>85</v>
      </c>
      <c r="AY7690" s="257" t="s">
        <v>241</v>
      </c>
    </row>
    <row r="7691" s="14" customFormat="1">
      <c r="A7691" s="14"/>
      <c r="B7691" s="247"/>
      <c r="C7691" s="248"/>
      <c r="D7691" s="238" t="s">
        <v>252</v>
      </c>
      <c r="E7691" s="249" t="s">
        <v>39</v>
      </c>
      <c r="F7691" s="250" t="s">
        <v>7134</v>
      </c>
      <c r="G7691" s="248"/>
      <c r="H7691" s="251">
        <v>33.600000000000001</v>
      </c>
      <c r="I7691" s="252"/>
      <c r="J7691" s="248"/>
      <c r="K7691" s="248"/>
      <c r="L7691" s="253"/>
      <c r="M7691" s="254"/>
      <c r="N7691" s="255"/>
      <c r="O7691" s="255"/>
      <c r="P7691" s="255"/>
      <c r="Q7691" s="255"/>
      <c r="R7691" s="255"/>
      <c r="S7691" s="255"/>
      <c r="T7691" s="256"/>
      <c r="U7691" s="14"/>
      <c r="V7691" s="14"/>
      <c r="W7691" s="14"/>
      <c r="X7691" s="14"/>
      <c r="Y7691" s="14"/>
      <c r="Z7691" s="14"/>
      <c r="AA7691" s="14"/>
      <c r="AB7691" s="14"/>
      <c r="AC7691" s="14"/>
      <c r="AD7691" s="14"/>
      <c r="AE7691" s="14"/>
      <c r="AT7691" s="257" t="s">
        <v>252</v>
      </c>
      <c r="AU7691" s="257" t="s">
        <v>93</v>
      </c>
      <c r="AV7691" s="14" t="s">
        <v>93</v>
      </c>
      <c r="AW7691" s="14" t="s">
        <v>46</v>
      </c>
      <c r="AX7691" s="14" t="s">
        <v>85</v>
      </c>
      <c r="AY7691" s="257" t="s">
        <v>241</v>
      </c>
    </row>
    <row r="7692" s="15" customFormat="1">
      <c r="A7692" s="15"/>
      <c r="B7692" s="258"/>
      <c r="C7692" s="259"/>
      <c r="D7692" s="238" t="s">
        <v>252</v>
      </c>
      <c r="E7692" s="260" t="s">
        <v>39</v>
      </c>
      <c r="F7692" s="261" t="s">
        <v>274</v>
      </c>
      <c r="G7692" s="259"/>
      <c r="H7692" s="262">
        <v>411.62</v>
      </c>
      <c r="I7692" s="263"/>
      <c r="J7692" s="259"/>
      <c r="K7692" s="259"/>
      <c r="L7692" s="264"/>
      <c r="M7692" s="265"/>
      <c r="N7692" s="266"/>
      <c r="O7692" s="266"/>
      <c r="P7692" s="266"/>
      <c r="Q7692" s="266"/>
      <c r="R7692" s="266"/>
      <c r="S7692" s="266"/>
      <c r="T7692" s="267"/>
      <c r="U7692" s="15"/>
      <c r="V7692" s="15"/>
      <c r="W7692" s="15"/>
      <c r="X7692" s="15"/>
      <c r="Y7692" s="15"/>
      <c r="Z7692" s="15"/>
      <c r="AA7692" s="15"/>
      <c r="AB7692" s="15"/>
      <c r="AC7692" s="15"/>
      <c r="AD7692" s="15"/>
      <c r="AE7692" s="15"/>
      <c r="AT7692" s="268" t="s">
        <v>252</v>
      </c>
      <c r="AU7692" s="268" t="s">
        <v>93</v>
      </c>
      <c r="AV7692" s="15" t="s">
        <v>248</v>
      </c>
      <c r="AW7692" s="15" t="s">
        <v>46</v>
      </c>
      <c r="AX7692" s="15" t="s">
        <v>23</v>
      </c>
      <c r="AY7692" s="268" t="s">
        <v>241</v>
      </c>
    </row>
    <row r="7693" s="2" customFormat="1" ht="16.5" customHeight="1">
      <c r="A7693" s="42"/>
      <c r="B7693" s="43"/>
      <c r="C7693" s="280" t="s">
        <v>7135</v>
      </c>
      <c r="D7693" s="280" t="s">
        <v>463</v>
      </c>
      <c r="E7693" s="281" t="s">
        <v>7136</v>
      </c>
      <c r="F7693" s="282" t="s">
        <v>7137</v>
      </c>
      <c r="G7693" s="283" t="s">
        <v>515</v>
      </c>
      <c r="H7693" s="284">
        <v>419.85199999999998</v>
      </c>
      <c r="I7693" s="285"/>
      <c r="J7693" s="286">
        <f>ROUND(I7693*H7693,2)</f>
        <v>0</v>
      </c>
      <c r="K7693" s="282" t="s">
        <v>247</v>
      </c>
      <c r="L7693" s="287"/>
      <c r="M7693" s="288" t="s">
        <v>39</v>
      </c>
      <c r="N7693" s="289" t="s">
        <v>56</v>
      </c>
      <c r="O7693" s="88"/>
      <c r="P7693" s="227">
        <f>O7693*H7693</f>
        <v>0</v>
      </c>
      <c r="Q7693" s="227">
        <v>0.00022000000000000001</v>
      </c>
      <c r="R7693" s="227">
        <f>Q7693*H7693</f>
        <v>0.092367439999999995</v>
      </c>
      <c r="S7693" s="227">
        <v>0</v>
      </c>
      <c r="T7693" s="228">
        <f>S7693*H7693</f>
        <v>0</v>
      </c>
      <c r="U7693" s="42"/>
      <c r="V7693" s="42"/>
      <c r="W7693" s="42"/>
      <c r="X7693" s="42"/>
      <c r="Y7693" s="42"/>
      <c r="Z7693" s="42"/>
      <c r="AA7693" s="42"/>
      <c r="AB7693" s="42"/>
      <c r="AC7693" s="42"/>
      <c r="AD7693" s="42"/>
      <c r="AE7693" s="42"/>
      <c r="AR7693" s="229" t="s">
        <v>660</v>
      </c>
      <c r="AT7693" s="229" t="s">
        <v>463</v>
      </c>
      <c r="AU7693" s="229" t="s">
        <v>93</v>
      </c>
      <c r="AY7693" s="20" t="s">
        <v>241</v>
      </c>
      <c r="BE7693" s="230">
        <f>IF(N7693="základní",J7693,0)</f>
        <v>0</v>
      </c>
      <c r="BF7693" s="230">
        <f>IF(N7693="snížená",J7693,0)</f>
        <v>0</v>
      </c>
      <c r="BG7693" s="230">
        <f>IF(N7693="zákl. přenesená",J7693,0)</f>
        <v>0</v>
      </c>
      <c r="BH7693" s="230">
        <f>IF(N7693="sníž. přenesená",J7693,0)</f>
        <v>0</v>
      </c>
      <c r="BI7693" s="230">
        <f>IF(N7693="nulová",J7693,0)</f>
        <v>0</v>
      </c>
      <c r="BJ7693" s="20" t="s">
        <v>23</v>
      </c>
      <c r="BK7693" s="230">
        <f>ROUND(I7693*H7693,2)</f>
        <v>0</v>
      </c>
      <c r="BL7693" s="20" t="s">
        <v>462</v>
      </c>
      <c r="BM7693" s="229" t="s">
        <v>7138</v>
      </c>
    </row>
    <row r="7694" s="14" customFormat="1">
      <c r="A7694" s="14"/>
      <c r="B7694" s="247"/>
      <c r="C7694" s="248"/>
      <c r="D7694" s="238" t="s">
        <v>252</v>
      </c>
      <c r="E7694" s="248"/>
      <c r="F7694" s="250" t="s">
        <v>7139</v>
      </c>
      <c r="G7694" s="248"/>
      <c r="H7694" s="251">
        <v>419.85199999999998</v>
      </c>
      <c r="I7694" s="252"/>
      <c r="J7694" s="248"/>
      <c r="K7694" s="248"/>
      <c r="L7694" s="253"/>
      <c r="M7694" s="254"/>
      <c r="N7694" s="255"/>
      <c r="O7694" s="255"/>
      <c r="P7694" s="255"/>
      <c r="Q7694" s="255"/>
      <c r="R7694" s="255"/>
      <c r="S7694" s="255"/>
      <c r="T7694" s="256"/>
      <c r="U7694" s="14"/>
      <c r="V7694" s="14"/>
      <c r="W7694" s="14"/>
      <c r="X7694" s="14"/>
      <c r="Y7694" s="14"/>
      <c r="Z7694" s="14"/>
      <c r="AA7694" s="14"/>
      <c r="AB7694" s="14"/>
      <c r="AC7694" s="14"/>
      <c r="AD7694" s="14"/>
      <c r="AE7694" s="14"/>
      <c r="AT7694" s="257" t="s">
        <v>252</v>
      </c>
      <c r="AU7694" s="257" t="s">
        <v>93</v>
      </c>
      <c r="AV7694" s="14" t="s">
        <v>93</v>
      </c>
      <c r="AW7694" s="14" t="s">
        <v>4</v>
      </c>
      <c r="AX7694" s="14" t="s">
        <v>23</v>
      </c>
      <c r="AY7694" s="257" t="s">
        <v>241</v>
      </c>
    </row>
    <row r="7695" s="2" customFormat="1" ht="16.5" customHeight="1">
      <c r="A7695" s="42"/>
      <c r="B7695" s="43"/>
      <c r="C7695" s="218" t="s">
        <v>7140</v>
      </c>
      <c r="D7695" s="218" t="s">
        <v>243</v>
      </c>
      <c r="E7695" s="219" t="s">
        <v>7141</v>
      </c>
      <c r="F7695" s="220" t="s">
        <v>7142</v>
      </c>
      <c r="G7695" s="221" t="s">
        <v>145</v>
      </c>
      <c r="H7695" s="222">
        <v>637.57899999999995</v>
      </c>
      <c r="I7695" s="223"/>
      <c r="J7695" s="224">
        <f>ROUND(I7695*H7695,2)</f>
        <v>0</v>
      </c>
      <c r="K7695" s="220" t="s">
        <v>247</v>
      </c>
      <c r="L7695" s="48"/>
      <c r="M7695" s="225" t="s">
        <v>39</v>
      </c>
      <c r="N7695" s="226" t="s">
        <v>56</v>
      </c>
      <c r="O7695" s="88"/>
      <c r="P7695" s="227">
        <f>O7695*H7695</f>
        <v>0</v>
      </c>
      <c r="Q7695" s="227">
        <v>0</v>
      </c>
      <c r="R7695" s="227">
        <f>Q7695*H7695</f>
        <v>0</v>
      </c>
      <c r="S7695" s="227">
        <v>0</v>
      </c>
      <c r="T7695" s="228">
        <f>S7695*H7695</f>
        <v>0</v>
      </c>
      <c r="U7695" s="42"/>
      <c r="V7695" s="42"/>
      <c r="W7695" s="42"/>
      <c r="X7695" s="42"/>
      <c r="Y7695" s="42"/>
      <c r="Z7695" s="42"/>
      <c r="AA7695" s="42"/>
      <c r="AB7695" s="42"/>
      <c r="AC7695" s="42"/>
      <c r="AD7695" s="42"/>
      <c r="AE7695" s="42"/>
      <c r="AR7695" s="229" t="s">
        <v>462</v>
      </c>
      <c r="AT7695" s="229" t="s">
        <v>243</v>
      </c>
      <c r="AU7695" s="229" t="s">
        <v>93</v>
      </c>
      <c r="AY7695" s="20" t="s">
        <v>241</v>
      </c>
      <c r="BE7695" s="230">
        <f>IF(N7695="základní",J7695,0)</f>
        <v>0</v>
      </c>
      <c r="BF7695" s="230">
        <f>IF(N7695="snížená",J7695,0)</f>
        <v>0</v>
      </c>
      <c r="BG7695" s="230">
        <f>IF(N7695="zákl. přenesená",J7695,0)</f>
        <v>0</v>
      </c>
      <c r="BH7695" s="230">
        <f>IF(N7695="sníž. přenesená",J7695,0)</f>
        <v>0</v>
      </c>
      <c r="BI7695" s="230">
        <f>IF(N7695="nulová",J7695,0)</f>
        <v>0</v>
      </c>
      <c r="BJ7695" s="20" t="s">
        <v>23</v>
      </c>
      <c r="BK7695" s="230">
        <f>ROUND(I7695*H7695,2)</f>
        <v>0</v>
      </c>
      <c r="BL7695" s="20" t="s">
        <v>462</v>
      </c>
      <c r="BM7695" s="229" t="s">
        <v>7143</v>
      </c>
    </row>
    <row r="7696" s="2" customFormat="1">
      <c r="A7696" s="42"/>
      <c r="B7696" s="43"/>
      <c r="C7696" s="44"/>
      <c r="D7696" s="231" t="s">
        <v>250</v>
      </c>
      <c r="E7696" s="44"/>
      <c r="F7696" s="232" t="s">
        <v>7144</v>
      </c>
      <c r="G7696" s="44"/>
      <c r="H7696" s="44"/>
      <c r="I7696" s="233"/>
      <c r="J7696" s="44"/>
      <c r="K7696" s="44"/>
      <c r="L7696" s="48"/>
      <c r="M7696" s="234"/>
      <c r="N7696" s="235"/>
      <c r="O7696" s="88"/>
      <c r="P7696" s="88"/>
      <c r="Q7696" s="88"/>
      <c r="R7696" s="88"/>
      <c r="S7696" s="88"/>
      <c r="T7696" s="89"/>
      <c r="U7696" s="42"/>
      <c r="V7696" s="42"/>
      <c r="W7696" s="42"/>
      <c r="X7696" s="42"/>
      <c r="Y7696" s="42"/>
      <c r="Z7696" s="42"/>
      <c r="AA7696" s="42"/>
      <c r="AB7696" s="42"/>
      <c r="AC7696" s="42"/>
      <c r="AD7696" s="42"/>
      <c r="AE7696" s="42"/>
      <c r="AT7696" s="20" t="s">
        <v>250</v>
      </c>
      <c r="AU7696" s="20" t="s">
        <v>93</v>
      </c>
    </row>
    <row r="7697" s="13" customFormat="1">
      <c r="A7697" s="13"/>
      <c r="B7697" s="236"/>
      <c r="C7697" s="237"/>
      <c r="D7697" s="238" t="s">
        <v>252</v>
      </c>
      <c r="E7697" s="239" t="s">
        <v>39</v>
      </c>
      <c r="F7697" s="240" t="s">
        <v>7048</v>
      </c>
      <c r="G7697" s="237"/>
      <c r="H7697" s="239" t="s">
        <v>39</v>
      </c>
      <c r="I7697" s="241"/>
      <c r="J7697" s="237"/>
      <c r="K7697" s="237"/>
      <c r="L7697" s="242"/>
      <c r="M7697" s="243"/>
      <c r="N7697" s="244"/>
      <c r="O7697" s="244"/>
      <c r="P7697" s="244"/>
      <c r="Q7697" s="244"/>
      <c r="R7697" s="244"/>
      <c r="S7697" s="244"/>
      <c r="T7697" s="245"/>
      <c r="U7697" s="13"/>
      <c r="V7697" s="13"/>
      <c r="W7697" s="13"/>
      <c r="X7697" s="13"/>
      <c r="Y7697" s="13"/>
      <c r="Z7697" s="13"/>
      <c r="AA7697" s="13"/>
      <c r="AB7697" s="13"/>
      <c r="AC7697" s="13"/>
      <c r="AD7697" s="13"/>
      <c r="AE7697" s="13"/>
      <c r="AT7697" s="246" t="s">
        <v>252</v>
      </c>
      <c r="AU7697" s="246" t="s">
        <v>93</v>
      </c>
      <c r="AV7697" s="13" t="s">
        <v>23</v>
      </c>
      <c r="AW7697" s="13" t="s">
        <v>46</v>
      </c>
      <c r="AX7697" s="13" t="s">
        <v>85</v>
      </c>
      <c r="AY7697" s="246" t="s">
        <v>241</v>
      </c>
    </row>
    <row r="7698" s="14" customFormat="1">
      <c r="A7698" s="14"/>
      <c r="B7698" s="247"/>
      <c r="C7698" s="248"/>
      <c r="D7698" s="238" t="s">
        <v>252</v>
      </c>
      <c r="E7698" s="249" t="s">
        <v>39</v>
      </c>
      <c r="F7698" s="250" t="s">
        <v>7049</v>
      </c>
      <c r="G7698" s="248"/>
      <c r="H7698" s="251">
        <v>560.99000000000001</v>
      </c>
      <c r="I7698" s="252"/>
      <c r="J7698" s="248"/>
      <c r="K7698" s="248"/>
      <c r="L7698" s="253"/>
      <c r="M7698" s="254"/>
      <c r="N7698" s="255"/>
      <c r="O7698" s="255"/>
      <c r="P7698" s="255"/>
      <c r="Q7698" s="255"/>
      <c r="R7698" s="255"/>
      <c r="S7698" s="255"/>
      <c r="T7698" s="256"/>
      <c r="U7698" s="14"/>
      <c r="V7698" s="14"/>
      <c r="W7698" s="14"/>
      <c r="X7698" s="14"/>
      <c r="Y7698" s="14"/>
      <c r="Z7698" s="14"/>
      <c r="AA7698" s="14"/>
      <c r="AB7698" s="14"/>
      <c r="AC7698" s="14"/>
      <c r="AD7698" s="14"/>
      <c r="AE7698" s="14"/>
      <c r="AT7698" s="257" t="s">
        <v>252</v>
      </c>
      <c r="AU7698" s="257" t="s">
        <v>93</v>
      </c>
      <c r="AV7698" s="14" t="s">
        <v>93</v>
      </c>
      <c r="AW7698" s="14" t="s">
        <v>46</v>
      </c>
      <c r="AX7698" s="14" t="s">
        <v>85</v>
      </c>
      <c r="AY7698" s="257" t="s">
        <v>241</v>
      </c>
    </row>
    <row r="7699" s="13" customFormat="1">
      <c r="A7699" s="13"/>
      <c r="B7699" s="236"/>
      <c r="C7699" s="237"/>
      <c r="D7699" s="238" t="s">
        <v>252</v>
      </c>
      <c r="E7699" s="239" t="s">
        <v>39</v>
      </c>
      <c r="F7699" s="240" t="s">
        <v>7050</v>
      </c>
      <c r="G7699" s="237"/>
      <c r="H7699" s="239" t="s">
        <v>39</v>
      </c>
      <c r="I7699" s="241"/>
      <c r="J7699" s="237"/>
      <c r="K7699" s="237"/>
      <c r="L7699" s="242"/>
      <c r="M7699" s="243"/>
      <c r="N7699" s="244"/>
      <c r="O7699" s="244"/>
      <c r="P7699" s="244"/>
      <c r="Q7699" s="244"/>
      <c r="R7699" s="244"/>
      <c r="S7699" s="244"/>
      <c r="T7699" s="245"/>
      <c r="U7699" s="13"/>
      <c r="V7699" s="13"/>
      <c r="W7699" s="13"/>
      <c r="X7699" s="13"/>
      <c r="Y7699" s="13"/>
      <c r="Z7699" s="13"/>
      <c r="AA7699" s="13"/>
      <c r="AB7699" s="13"/>
      <c r="AC7699" s="13"/>
      <c r="AD7699" s="13"/>
      <c r="AE7699" s="13"/>
      <c r="AT7699" s="246" t="s">
        <v>252</v>
      </c>
      <c r="AU7699" s="246" t="s">
        <v>93</v>
      </c>
      <c r="AV7699" s="13" t="s">
        <v>23</v>
      </c>
      <c r="AW7699" s="13" t="s">
        <v>46</v>
      </c>
      <c r="AX7699" s="13" t="s">
        <v>85</v>
      </c>
      <c r="AY7699" s="246" t="s">
        <v>241</v>
      </c>
    </row>
    <row r="7700" s="14" customFormat="1">
      <c r="A7700" s="14"/>
      <c r="B7700" s="247"/>
      <c r="C7700" s="248"/>
      <c r="D7700" s="238" t="s">
        <v>252</v>
      </c>
      <c r="E7700" s="249" t="s">
        <v>39</v>
      </c>
      <c r="F7700" s="250" t="s">
        <v>7145</v>
      </c>
      <c r="G7700" s="248"/>
      <c r="H7700" s="251">
        <v>12.349</v>
      </c>
      <c r="I7700" s="252"/>
      <c r="J7700" s="248"/>
      <c r="K7700" s="248"/>
      <c r="L7700" s="253"/>
      <c r="M7700" s="254"/>
      <c r="N7700" s="255"/>
      <c r="O7700" s="255"/>
      <c r="P7700" s="255"/>
      <c r="Q7700" s="255"/>
      <c r="R7700" s="255"/>
      <c r="S7700" s="255"/>
      <c r="T7700" s="256"/>
      <c r="U7700" s="14"/>
      <c r="V7700" s="14"/>
      <c r="W7700" s="14"/>
      <c r="X7700" s="14"/>
      <c r="Y7700" s="14"/>
      <c r="Z7700" s="14"/>
      <c r="AA7700" s="14"/>
      <c r="AB7700" s="14"/>
      <c r="AC7700" s="14"/>
      <c r="AD7700" s="14"/>
      <c r="AE7700" s="14"/>
      <c r="AT7700" s="257" t="s">
        <v>252</v>
      </c>
      <c r="AU7700" s="257" t="s">
        <v>93</v>
      </c>
      <c r="AV7700" s="14" t="s">
        <v>93</v>
      </c>
      <c r="AW7700" s="14" t="s">
        <v>46</v>
      </c>
      <c r="AX7700" s="14" t="s">
        <v>85</v>
      </c>
      <c r="AY7700" s="257" t="s">
        <v>241</v>
      </c>
    </row>
    <row r="7701" s="13" customFormat="1">
      <c r="A7701" s="13"/>
      <c r="B7701" s="236"/>
      <c r="C7701" s="237"/>
      <c r="D7701" s="238" t="s">
        <v>252</v>
      </c>
      <c r="E7701" s="239" t="s">
        <v>39</v>
      </c>
      <c r="F7701" s="240" t="s">
        <v>7146</v>
      </c>
      <c r="G7701" s="237"/>
      <c r="H7701" s="239" t="s">
        <v>39</v>
      </c>
      <c r="I7701" s="241"/>
      <c r="J7701" s="237"/>
      <c r="K7701" s="237"/>
      <c r="L7701" s="242"/>
      <c r="M7701" s="243"/>
      <c r="N7701" s="244"/>
      <c r="O7701" s="244"/>
      <c r="P7701" s="244"/>
      <c r="Q7701" s="244"/>
      <c r="R7701" s="244"/>
      <c r="S7701" s="244"/>
      <c r="T7701" s="245"/>
      <c r="U7701" s="13"/>
      <c r="V7701" s="13"/>
      <c r="W7701" s="13"/>
      <c r="X7701" s="13"/>
      <c r="Y7701" s="13"/>
      <c r="Z7701" s="13"/>
      <c r="AA7701" s="13"/>
      <c r="AB7701" s="13"/>
      <c r="AC7701" s="13"/>
      <c r="AD7701" s="13"/>
      <c r="AE7701" s="13"/>
      <c r="AT7701" s="246" t="s">
        <v>252</v>
      </c>
      <c r="AU7701" s="246" t="s">
        <v>93</v>
      </c>
      <c r="AV7701" s="13" t="s">
        <v>23</v>
      </c>
      <c r="AW7701" s="13" t="s">
        <v>46</v>
      </c>
      <c r="AX7701" s="13" t="s">
        <v>85</v>
      </c>
      <c r="AY7701" s="246" t="s">
        <v>241</v>
      </c>
    </row>
    <row r="7702" s="14" customFormat="1">
      <c r="A7702" s="14"/>
      <c r="B7702" s="247"/>
      <c r="C7702" s="248"/>
      <c r="D7702" s="238" t="s">
        <v>252</v>
      </c>
      <c r="E7702" s="249" t="s">
        <v>39</v>
      </c>
      <c r="F7702" s="250" t="s">
        <v>7147</v>
      </c>
      <c r="G7702" s="248"/>
      <c r="H7702" s="251">
        <v>64.239999999999995</v>
      </c>
      <c r="I7702" s="252"/>
      <c r="J7702" s="248"/>
      <c r="K7702" s="248"/>
      <c r="L7702" s="253"/>
      <c r="M7702" s="254"/>
      <c r="N7702" s="255"/>
      <c r="O7702" s="255"/>
      <c r="P7702" s="255"/>
      <c r="Q7702" s="255"/>
      <c r="R7702" s="255"/>
      <c r="S7702" s="255"/>
      <c r="T7702" s="256"/>
      <c r="U7702" s="14"/>
      <c r="V7702" s="14"/>
      <c r="W7702" s="14"/>
      <c r="X7702" s="14"/>
      <c r="Y7702" s="14"/>
      <c r="Z7702" s="14"/>
      <c r="AA7702" s="14"/>
      <c r="AB7702" s="14"/>
      <c r="AC7702" s="14"/>
      <c r="AD7702" s="14"/>
      <c r="AE7702" s="14"/>
      <c r="AT7702" s="257" t="s">
        <v>252</v>
      </c>
      <c r="AU7702" s="257" t="s">
        <v>93</v>
      </c>
      <c r="AV7702" s="14" t="s">
        <v>93</v>
      </c>
      <c r="AW7702" s="14" t="s">
        <v>46</v>
      </c>
      <c r="AX7702" s="14" t="s">
        <v>85</v>
      </c>
      <c r="AY7702" s="257" t="s">
        <v>241</v>
      </c>
    </row>
    <row r="7703" s="15" customFormat="1">
      <c r="A7703" s="15"/>
      <c r="B7703" s="258"/>
      <c r="C7703" s="259"/>
      <c r="D7703" s="238" t="s">
        <v>252</v>
      </c>
      <c r="E7703" s="260" t="s">
        <v>39</v>
      </c>
      <c r="F7703" s="261" t="s">
        <v>274</v>
      </c>
      <c r="G7703" s="259"/>
      <c r="H7703" s="262">
        <v>637.57899999999995</v>
      </c>
      <c r="I7703" s="263"/>
      <c r="J7703" s="259"/>
      <c r="K7703" s="259"/>
      <c r="L7703" s="264"/>
      <c r="M7703" s="265"/>
      <c r="N7703" s="266"/>
      <c r="O7703" s="266"/>
      <c r="P7703" s="266"/>
      <c r="Q7703" s="266"/>
      <c r="R7703" s="266"/>
      <c r="S7703" s="266"/>
      <c r="T7703" s="267"/>
      <c r="U7703" s="15"/>
      <c r="V7703" s="15"/>
      <c r="W7703" s="15"/>
      <c r="X7703" s="15"/>
      <c r="Y7703" s="15"/>
      <c r="Z7703" s="15"/>
      <c r="AA7703" s="15"/>
      <c r="AB7703" s="15"/>
      <c r="AC7703" s="15"/>
      <c r="AD7703" s="15"/>
      <c r="AE7703" s="15"/>
      <c r="AT7703" s="268" t="s">
        <v>252</v>
      </c>
      <c r="AU7703" s="268" t="s">
        <v>93</v>
      </c>
      <c r="AV7703" s="15" t="s">
        <v>248</v>
      </c>
      <c r="AW7703" s="15" t="s">
        <v>46</v>
      </c>
      <c r="AX7703" s="15" t="s">
        <v>23</v>
      </c>
      <c r="AY7703" s="268" t="s">
        <v>241</v>
      </c>
    </row>
    <row r="7704" s="2" customFormat="1" ht="16.5" customHeight="1">
      <c r="A7704" s="42"/>
      <c r="B7704" s="43"/>
      <c r="C7704" s="218" t="s">
        <v>7148</v>
      </c>
      <c r="D7704" s="218" t="s">
        <v>243</v>
      </c>
      <c r="E7704" s="219" t="s">
        <v>7149</v>
      </c>
      <c r="F7704" s="220" t="s">
        <v>7150</v>
      </c>
      <c r="G7704" s="221" t="s">
        <v>145</v>
      </c>
      <c r="H7704" s="222">
        <v>246.46000000000001</v>
      </c>
      <c r="I7704" s="223"/>
      <c r="J7704" s="224">
        <f>ROUND(I7704*H7704,2)</f>
        <v>0</v>
      </c>
      <c r="K7704" s="220" t="s">
        <v>247</v>
      </c>
      <c r="L7704" s="48"/>
      <c r="M7704" s="225" t="s">
        <v>39</v>
      </c>
      <c r="N7704" s="226" t="s">
        <v>56</v>
      </c>
      <c r="O7704" s="88"/>
      <c r="P7704" s="227">
        <f>O7704*H7704</f>
        <v>0</v>
      </c>
      <c r="Q7704" s="227">
        <v>0</v>
      </c>
      <c r="R7704" s="227">
        <f>Q7704*H7704</f>
        <v>0</v>
      </c>
      <c r="S7704" s="227">
        <v>0</v>
      </c>
      <c r="T7704" s="228">
        <f>S7704*H7704</f>
        <v>0</v>
      </c>
      <c r="U7704" s="42"/>
      <c r="V7704" s="42"/>
      <c r="W7704" s="42"/>
      <c r="X7704" s="42"/>
      <c r="Y7704" s="42"/>
      <c r="Z7704" s="42"/>
      <c r="AA7704" s="42"/>
      <c r="AB7704" s="42"/>
      <c r="AC7704" s="42"/>
      <c r="AD7704" s="42"/>
      <c r="AE7704" s="42"/>
      <c r="AR7704" s="229" t="s">
        <v>462</v>
      </c>
      <c r="AT7704" s="229" t="s">
        <v>243</v>
      </c>
      <c r="AU7704" s="229" t="s">
        <v>93</v>
      </c>
      <c r="AY7704" s="20" t="s">
        <v>241</v>
      </c>
      <c r="BE7704" s="230">
        <f>IF(N7704="základní",J7704,0)</f>
        <v>0</v>
      </c>
      <c r="BF7704" s="230">
        <f>IF(N7704="snížená",J7704,0)</f>
        <v>0</v>
      </c>
      <c r="BG7704" s="230">
        <f>IF(N7704="zákl. přenesená",J7704,0)</f>
        <v>0</v>
      </c>
      <c r="BH7704" s="230">
        <f>IF(N7704="sníž. přenesená",J7704,0)</f>
        <v>0</v>
      </c>
      <c r="BI7704" s="230">
        <f>IF(N7704="nulová",J7704,0)</f>
        <v>0</v>
      </c>
      <c r="BJ7704" s="20" t="s">
        <v>23</v>
      </c>
      <c r="BK7704" s="230">
        <f>ROUND(I7704*H7704,2)</f>
        <v>0</v>
      </c>
      <c r="BL7704" s="20" t="s">
        <v>462</v>
      </c>
      <c r="BM7704" s="229" t="s">
        <v>7151</v>
      </c>
    </row>
    <row r="7705" s="2" customFormat="1">
      <c r="A7705" s="42"/>
      <c r="B7705" s="43"/>
      <c r="C7705" s="44"/>
      <c r="D7705" s="231" t="s">
        <v>250</v>
      </c>
      <c r="E7705" s="44"/>
      <c r="F7705" s="232" t="s">
        <v>7152</v>
      </c>
      <c r="G7705" s="44"/>
      <c r="H7705" s="44"/>
      <c r="I7705" s="233"/>
      <c r="J7705" s="44"/>
      <c r="K7705" s="44"/>
      <c r="L7705" s="48"/>
      <c r="M7705" s="234"/>
      <c r="N7705" s="235"/>
      <c r="O7705" s="88"/>
      <c r="P7705" s="88"/>
      <c r="Q7705" s="88"/>
      <c r="R7705" s="88"/>
      <c r="S7705" s="88"/>
      <c r="T7705" s="89"/>
      <c r="U7705" s="42"/>
      <c r="V7705" s="42"/>
      <c r="W7705" s="42"/>
      <c r="X7705" s="42"/>
      <c r="Y7705" s="42"/>
      <c r="Z7705" s="42"/>
      <c r="AA7705" s="42"/>
      <c r="AB7705" s="42"/>
      <c r="AC7705" s="42"/>
      <c r="AD7705" s="42"/>
      <c r="AE7705" s="42"/>
      <c r="AT7705" s="20" t="s">
        <v>250</v>
      </c>
      <c r="AU7705" s="20" t="s">
        <v>93</v>
      </c>
    </row>
    <row r="7706" s="13" customFormat="1">
      <c r="A7706" s="13"/>
      <c r="B7706" s="236"/>
      <c r="C7706" s="237"/>
      <c r="D7706" s="238" t="s">
        <v>252</v>
      </c>
      <c r="E7706" s="239" t="s">
        <v>39</v>
      </c>
      <c r="F7706" s="240" t="s">
        <v>7153</v>
      </c>
      <c r="G7706" s="237"/>
      <c r="H7706" s="239" t="s">
        <v>39</v>
      </c>
      <c r="I7706" s="241"/>
      <c r="J7706" s="237"/>
      <c r="K7706" s="237"/>
      <c r="L7706" s="242"/>
      <c r="M7706" s="243"/>
      <c r="N7706" s="244"/>
      <c r="O7706" s="244"/>
      <c r="P7706" s="244"/>
      <c r="Q7706" s="244"/>
      <c r="R7706" s="244"/>
      <c r="S7706" s="244"/>
      <c r="T7706" s="245"/>
      <c r="U7706" s="13"/>
      <c r="V7706" s="13"/>
      <c r="W7706" s="13"/>
      <c r="X7706" s="13"/>
      <c r="Y7706" s="13"/>
      <c r="Z7706" s="13"/>
      <c r="AA7706" s="13"/>
      <c r="AB7706" s="13"/>
      <c r="AC7706" s="13"/>
      <c r="AD7706" s="13"/>
      <c r="AE7706" s="13"/>
      <c r="AT7706" s="246" t="s">
        <v>252</v>
      </c>
      <c r="AU7706" s="246" t="s">
        <v>93</v>
      </c>
      <c r="AV7706" s="13" t="s">
        <v>23</v>
      </c>
      <c r="AW7706" s="13" t="s">
        <v>46</v>
      </c>
      <c r="AX7706" s="13" t="s">
        <v>85</v>
      </c>
      <c r="AY7706" s="246" t="s">
        <v>241</v>
      </c>
    </row>
    <row r="7707" s="14" customFormat="1">
      <c r="A7707" s="14"/>
      <c r="B7707" s="247"/>
      <c r="C7707" s="248"/>
      <c r="D7707" s="238" t="s">
        <v>252</v>
      </c>
      <c r="E7707" s="249" t="s">
        <v>39</v>
      </c>
      <c r="F7707" s="250" t="s">
        <v>7154</v>
      </c>
      <c r="G7707" s="248"/>
      <c r="H7707" s="251">
        <v>246.46000000000001</v>
      </c>
      <c r="I7707" s="252"/>
      <c r="J7707" s="248"/>
      <c r="K7707" s="248"/>
      <c r="L7707" s="253"/>
      <c r="M7707" s="254"/>
      <c r="N7707" s="255"/>
      <c r="O7707" s="255"/>
      <c r="P7707" s="255"/>
      <c r="Q7707" s="255"/>
      <c r="R7707" s="255"/>
      <c r="S7707" s="255"/>
      <c r="T7707" s="256"/>
      <c r="U7707" s="14"/>
      <c r="V7707" s="14"/>
      <c r="W7707" s="14"/>
      <c r="X7707" s="14"/>
      <c r="Y7707" s="14"/>
      <c r="Z7707" s="14"/>
      <c r="AA7707" s="14"/>
      <c r="AB7707" s="14"/>
      <c r="AC7707" s="14"/>
      <c r="AD7707" s="14"/>
      <c r="AE7707" s="14"/>
      <c r="AT7707" s="257" t="s">
        <v>252</v>
      </c>
      <c r="AU7707" s="257" t="s">
        <v>93</v>
      </c>
      <c r="AV7707" s="14" t="s">
        <v>93</v>
      </c>
      <c r="AW7707" s="14" t="s">
        <v>46</v>
      </c>
      <c r="AX7707" s="14" t="s">
        <v>23</v>
      </c>
      <c r="AY7707" s="257" t="s">
        <v>241</v>
      </c>
    </row>
    <row r="7708" s="2" customFormat="1" ht="24.15" customHeight="1">
      <c r="A7708" s="42"/>
      <c r="B7708" s="43"/>
      <c r="C7708" s="218" t="s">
        <v>7155</v>
      </c>
      <c r="D7708" s="218" t="s">
        <v>243</v>
      </c>
      <c r="E7708" s="219" t="s">
        <v>7156</v>
      </c>
      <c r="F7708" s="220" t="s">
        <v>7157</v>
      </c>
      <c r="G7708" s="221" t="s">
        <v>430</v>
      </c>
      <c r="H7708" s="222">
        <v>6.6909999999999998</v>
      </c>
      <c r="I7708" s="223"/>
      <c r="J7708" s="224">
        <f>ROUND(I7708*H7708,2)</f>
        <v>0</v>
      </c>
      <c r="K7708" s="220" t="s">
        <v>247</v>
      </c>
      <c r="L7708" s="48"/>
      <c r="M7708" s="225" t="s">
        <v>39</v>
      </c>
      <c r="N7708" s="226" t="s">
        <v>56</v>
      </c>
      <c r="O7708" s="88"/>
      <c r="P7708" s="227">
        <f>O7708*H7708</f>
        <v>0</v>
      </c>
      <c r="Q7708" s="227">
        <v>0</v>
      </c>
      <c r="R7708" s="227">
        <f>Q7708*H7708</f>
        <v>0</v>
      </c>
      <c r="S7708" s="227">
        <v>0</v>
      </c>
      <c r="T7708" s="228">
        <f>S7708*H7708</f>
        <v>0</v>
      </c>
      <c r="U7708" s="42"/>
      <c r="V7708" s="42"/>
      <c r="W7708" s="42"/>
      <c r="X7708" s="42"/>
      <c r="Y7708" s="42"/>
      <c r="Z7708" s="42"/>
      <c r="AA7708" s="42"/>
      <c r="AB7708" s="42"/>
      <c r="AC7708" s="42"/>
      <c r="AD7708" s="42"/>
      <c r="AE7708" s="42"/>
      <c r="AR7708" s="229" t="s">
        <v>462</v>
      </c>
      <c r="AT7708" s="229" t="s">
        <v>243</v>
      </c>
      <c r="AU7708" s="229" t="s">
        <v>93</v>
      </c>
      <c r="AY7708" s="20" t="s">
        <v>241</v>
      </c>
      <c r="BE7708" s="230">
        <f>IF(N7708="základní",J7708,0)</f>
        <v>0</v>
      </c>
      <c r="BF7708" s="230">
        <f>IF(N7708="snížená",J7708,0)</f>
        <v>0</v>
      </c>
      <c r="BG7708" s="230">
        <f>IF(N7708="zákl. přenesená",J7708,0)</f>
        <v>0</v>
      </c>
      <c r="BH7708" s="230">
        <f>IF(N7708="sníž. přenesená",J7708,0)</f>
        <v>0</v>
      </c>
      <c r="BI7708" s="230">
        <f>IF(N7708="nulová",J7708,0)</f>
        <v>0</v>
      </c>
      <c r="BJ7708" s="20" t="s">
        <v>23</v>
      </c>
      <c r="BK7708" s="230">
        <f>ROUND(I7708*H7708,2)</f>
        <v>0</v>
      </c>
      <c r="BL7708" s="20" t="s">
        <v>462</v>
      </c>
      <c r="BM7708" s="229" t="s">
        <v>7158</v>
      </c>
    </row>
    <row r="7709" s="2" customFormat="1">
      <c r="A7709" s="42"/>
      <c r="B7709" s="43"/>
      <c r="C7709" s="44"/>
      <c r="D7709" s="231" t="s">
        <v>250</v>
      </c>
      <c r="E7709" s="44"/>
      <c r="F7709" s="232" t="s">
        <v>7159</v>
      </c>
      <c r="G7709" s="44"/>
      <c r="H7709" s="44"/>
      <c r="I7709" s="233"/>
      <c r="J7709" s="44"/>
      <c r="K7709" s="44"/>
      <c r="L7709" s="48"/>
      <c r="M7709" s="234"/>
      <c r="N7709" s="235"/>
      <c r="O7709" s="88"/>
      <c r="P7709" s="88"/>
      <c r="Q7709" s="88"/>
      <c r="R7709" s="88"/>
      <c r="S7709" s="88"/>
      <c r="T7709" s="89"/>
      <c r="U7709" s="42"/>
      <c r="V7709" s="42"/>
      <c r="W7709" s="42"/>
      <c r="X7709" s="42"/>
      <c r="Y7709" s="42"/>
      <c r="Z7709" s="42"/>
      <c r="AA7709" s="42"/>
      <c r="AB7709" s="42"/>
      <c r="AC7709" s="42"/>
      <c r="AD7709" s="42"/>
      <c r="AE7709" s="42"/>
      <c r="AT7709" s="20" t="s">
        <v>250</v>
      </c>
      <c r="AU7709" s="20" t="s">
        <v>93</v>
      </c>
    </row>
    <row r="7710" s="2" customFormat="1" ht="37.8" customHeight="1">
      <c r="A7710" s="42"/>
      <c r="B7710" s="43"/>
      <c r="C7710" s="218" t="s">
        <v>7160</v>
      </c>
      <c r="D7710" s="218" t="s">
        <v>243</v>
      </c>
      <c r="E7710" s="219" t="s">
        <v>7161</v>
      </c>
      <c r="F7710" s="220" t="s">
        <v>7162</v>
      </c>
      <c r="G7710" s="221" t="s">
        <v>430</v>
      </c>
      <c r="H7710" s="222">
        <v>6.6909999999999998</v>
      </c>
      <c r="I7710" s="223"/>
      <c r="J7710" s="224">
        <f>ROUND(I7710*H7710,2)</f>
        <v>0</v>
      </c>
      <c r="K7710" s="220" t="s">
        <v>247</v>
      </c>
      <c r="L7710" s="48"/>
      <c r="M7710" s="225" t="s">
        <v>39</v>
      </c>
      <c r="N7710" s="226" t="s">
        <v>56</v>
      </c>
      <c r="O7710" s="88"/>
      <c r="P7710" s="227">
        <f>O7710*H7710</f>
        <v>0</v>
      </c>
      <c r="Q7710" s="227">
        <v>0</v>
      </c>
      <c r="R7710" s="227">
        <f>Q7710*H7710</f>
        <v>0</v>
      </c>
      <c r="S7710" s="227">
        <v>0</v>
      </c>
      <c r="T7710" s="228">
        <f>S7710*H7710</f>
        <v>0</v>
      </c>
      <c r="U7710" s="42"/>
      <c r="V7710" s="42"/>
      <c r="W7710" s="42"/>
      <c r="X7710" s="42"/>
      <c r="Y7710" s="42"/>
      <c r="Z7710" s="42"/>
      <c r="AA7710" s="42"/>
      <c r="AB7710" s="42"/>
      <c r="AC7710" s="42"/>
      <c r="AD7710" s="42"/>
      <c r="AE7710" s="42"/>
      <c r="AR7710" s="229" t="s">
        <v>462</v>
      </c>
      <c r="AT7710" s="229" t="s">
        <v>243</v>
      </c>
      <c r="AU7710" s="229" t="s">
        <v>93</v>
      </c>
      <c r="AY7710" s="20" t="s">
        <v>241</v>
      </c>
      <c r="BE7710" s="230">
        <f>IF(N7710="základní",J7710,0)</f>
        <v>0</v>
      </c>
      <c r="BF7710" s="230">
        <f>IF(N7710="snížená",J7710,0)</f>
        <v>0</v>
      </c>
      <c r="BG7710" s="230">
        <f>IF(N7710="zákl. přenesená",J7710,0)</f>
        <v>0</v>
      </c>
      <c r="BH7710" s="230">
        <f>IF(N7710="sníž. přenesená",J7710,0)</f>
        <v>0</v>
      </c>
      <c r="BI7710" s="230">
        <f>IF(N7710="nulová",J7710,0)</f>
        <v>0</v>
      </c>
      <c r="BJ7710" s="20" t="s">
        <v>23</v>
      </c>
      <c r="BK7710" s="230">
        <f>ROUND(I7710*H7710,2)</f>
        <v>0</v>
      </c>
      <c r="BL7710" s="20" t="s">
        <v>462</v>
      </c>
      <c r="BM7710" s="229" t="s">
        <v>7163</v>
      </c>
    </row>
    <row r="7711" s="2" customFormat="1">
      <c r="A7711" s="42"/>
      <c r="B7711" s="43"/>
      <c r="C7711" s="44"/>
      <c r="D7711" s="231" t="s">
        <v>250</v>
      </c>
      <c r="E7711" s="44"/>
      <c r="F7711" s="232" t="s">
        <v>7164</v>
      </c>
      <c r="G7711" s="44"/>
      <c r="H7711" s="44"/>
      <c r="I7711" s="233"/>
      <c r="J7711" s="44"/>
      <c r="K7711" s="44"/>
      <c r="L7711" s="48"/>
      <c r="M7711" s="234"/>
      <c r="N7711" s="235"/>
      <c r="O7711" s="88"/>
      <c r="P7711" s="88"/>
      <c r="Q7711" s="88"/>
      <c r="R7711" s="88"/>
      <c r="S7711" s="88"/>
      <c r="T7711" s="89"/>
      <c r="U7711" s="42"/>
      <c r="V7711" s="42"/>
      <c r="W7711" s="42"/>
      <c r="X7711" s="42"/>
      <c r="Y7711" s="42"/>
      <c r="Z7711" s="42"/>
      <c r="AA7711" s="42"/>
      <c r="AB7711" s="42"/>
      <c r="AC7711" s="42"/>
      <c r="AD7711" s="42"/>
      <c r="AE7711" s="42"/>
      <c r="AT7711" s="20" t="s">
        <v>250</v>
      </c>
      <c r="AU7711" s="20" t="s">
        <v>93</v>
      </c>
    </row>
    <row r="7712" s="12" customFormat="1" ht="22.8" customHeight="1">
      <c r="A7712" s="12"/>
      <c r="B7712" s="202"/>
      <c r="C7712" s="203"/>
      <c r="D7712" s="204" t="s">
        <v>84</v>
      </c>
      <c r="E7712" s="216" t="s">
        <v>6960</v>
      </c>
      <c r="F7712" s="216" t="s">
        <v>7165</v>
      </c>
      <c r="G7712" s="203"/>
      <c r="H7712" s="203"/>
      <c r="I7712" s="206"/>
      <c r="J7712" s="217">
        <f>BK7712</f>
        <v>0</v>
      </c>
      <c r="K7712" s="203"/>
      <c r="L7712" s="208"/>
      <c r="M7712" s="209"/>
      <c r="N7712" s="210"/>
      <c r="O7712" s="210"/>
      <c r="P7712" s="211">
        <f>SUM(P7713:P7731)</f>
        <v>0</v>
      </c>
      <c r="Q7712" s="210"/>
      <c r="R7712" s="211">
        <f>SUM(R7713:R7731)</f>
        <v>0.41148570000000001</v>
      </c>
      <c r="S7712" s="210"/>
      <c r="T7712" s="212">
        <f>SUM(T7713:T7731)</f>
        <v>0</v>
      </c>
      <c r="U7712" s="12"/>
      <c r="V7712" s="12"/>
      <c r="W7712" s="12"/>
      <c r="X7712" s="12"/>
      <c r="Y7712" s="12"/>
      <c r="Z7712" s="12"/>
      <c r="AA7712" s="12"/>
      <c r="AB7712" s="12"/>
      <c r="AC7712" s="12"/>
      <c r="AD7712" s="12"/>
      <c r="AE7712" s="12"/>
      <c r="AR7712" s="213" t="s">
        <v>93</v>
      </c>
      <c r="AT7712" s="214" t="s">
        <v>84</v>
      </c>
      <c r="AU7712" s="214" t="s">
        <v>23</v>
      </c>
      <c r="AY7712" s="213" t="s">
        <v>241</v>
      </c>
      <c r="BK7712" s="215">
        <f>SUM(BK7713:BK7731)</f>
        <v>0</v>
      </c>
    </row>
    <row r="7713" s="2" customFormat="1" ht="16.5" customHeight="1">
      <c r="A7713" s="42"/>
      <c r="B7713" s="43"/>
      <c r="C7713" s="218" t="s">
        <v>7166</v>
      </c>
      <c r="D7713" s="218" t="s">
        <v>243</v>
      </c>
      <c r="E7713" s="219" t="s">
        <v>7167</v>
      </c>
      <c r="F7713" s="220" t="s">
        <v>7168</v>
      </c>
      <c r="G7713" s="221" t="s">
        <v>145</v>
      </c>
      <c r="H7713" s="222">
        <v>60.630000000000003</v>
      </c>
      <c r="I7713" s="223"/>
      <c r="J7713" s="224">
        <f>ROUND(I7713*H7713,2)</f>
        <v>0</v>
      </c>
      <c r="K7713" s="220" t="s">
        <v>247</v>
      </c>
      <c r="L7713" s="48"/>
      <c r="M7713" s="225" t="s">
        <v>39</v>
      </c>
      <c r="N7713" s="226" t="s">
        <v>56</v>
      </c>
      <c r="O7713" s="88"/>
      <c r="P7713" s="227">
        <f>O7713*H7713</f>
        <v>0</v>
      </c>
      <c r="Q7713" s="227">
        <v>0.00054000000000000001</v>
      </c>
      <c r="R7713" s="227">
        <f>Q7713*H7713</f>
        <v>0.032740200000000004</v>
      </c>
      <c r="S7713" s="227">
        <v>0</v>
      </c>
      <c r="T7713" s="228">
        <f>S7713*H7713</f>
        <v>0</v>
      </c>
      <c r="U7713" s="42"/>
      <c r="V7713" s="42"/>
      <c r="W7713" s="42"/>
      <c r="X7713" s="42"/>
      <c r="Y7713" s="42"/>
      <c r="Z7713" s="42"/>
      <c r="AA7713" s="42"/>
      <c r="AB7713" s="42"/>
      <c r="AC7713" s="42"/>
      <c r="AD7713" s="42"/>
      <c r="AE7713" s="42"/>
      <c r="AR7713" s="229" t="s">
        <v>462</v>
      </c>
      <c r="AT7713" s="229" t="s">
        <v>243</v>
      </c>
      <c r="AU7713" s="229" t="s">
        <v>93</v>
      </c>
      <c r="AY7713" s="20" t="s">
        <v>241</v>
      </c>
      <c r="BE7713" s="230">
        <f>IF(N7713="základní",J7713,0)</f>
        <v>0</v>
      </c>
      <c r="BF7713" s="230">
        <f>IF(N7713="snížená",J7713,0)</f>
        <v>0</v>
      </c>
      <c r="BG7713" s="230">
        <f>IF(N7713="zákl. přenesená",J7713,0)</f>
        <v>0</v>
      </c>
      <c r="BH7713" s="230">
        <f>IF(N7713="sníž. přenesená",J7713,0)</f>
        <v>0</v>
      </c>
      <c r="BI7713" s="230">
        <f>IF(N7713="nulová",J7713,0)</f>
        <v>0</v>
      </c>
      <c r="BJ7713" s="20" t="s">
        <v>23</v>
      </c>
      <c r="BK7713" s="230">
        <f>ROUND(I7713*H7713,2)</f>
        <v>0</v>
      </c>
      <c r="BL7713" s="20" t="s">
        <v>462</v>
      </c>
      <c r="BM7713" s="229" t="s">
        <v>7169</v>
      </c>
    </row>
    <row r="7714" s="2" customFormat="1">
      <c r="A7714" s="42"/>
      <c r="B7714" s="43"/>
      <c r="C7714" s="44"/>
      <c r="D7714" s="231" t="s">
        <v>250</v>
      </c>
      <c r="E7714" s="44"/>
      <c r="F7714" s="232" t="s">
        <v>7170</v>
      </c>
      <c r="G7714" s="44"/>
      <c r="H7714" s="44"/>
      <c r="I7714" s="233"/>
      <c r="J7714" s="44"/>
      <c r="K7714" s="44"/>
      <c r="L7714" s="48"/>
      <c r="M7714" s="234"/>
      <c r="N7714" s="235"/>
      <c r="O7714" s="88"/>
      <c r="P7714" s="88"/>
      <c r="Q7714" s="88"/>
      <c r="R7714" s="88"/>
      <c r="S7714" s="88"/>
      <c r="T7714" s="89"/>
      <c r="U7714" s="42"/>
      <c r="V7714" s="42"/>
      <c r="W7714" s="42"/>
      <c r="X7714" s="42"/>
      <c r="Y7714" s="42"/>
      <c r="Z7714" s="42"/>
      <c r="AA7714" s="42"/>
      <c r="AB7714" s="42"/>
      <c r="AC7714" s="42"/>
      <c r="AD7714" s="42"/>
      <c r="AE7714" s="42"/>
      <c r="AT7714" s="20" t="s">
        <v>250</v>
      </c>
      <c r="AU7714" s="20" t="s">
        <v>93</v>
      </c>
    </row>
    <row r="7715" s="13" customFormat="1">
      <c r="A7715" s="13"/>
      <c r="B7715" s="236"/>
      <c r="C7715" s="237"/>
      <c r="D7715" s="238" t="s">
        <v>252</v>
      </c>
      <c r="E7715" s="239" t="s">
        <v>39</v>
      </c>
      <c r="F7715" s="240" t="s">
        <v>665</v>
      </c>
      <c r="G7715" s="237"/>
      <c r="H7715" s="239" t="s">
        <v>39</v>
      </c>
      <c r="I7715" s="241"/>
      <c r="J7715" s="237"/>
      <c r="K7715" s="237"/>
      <c r="L7715" s="242"/>
      <c r="M7715" s="243"/>
      <c r="N7715" s="244"/>
      <c r="O7715" s="244"/>
      <c r="P7715" s="244"/>
      <c r="Q7715" s="244"/>
      <c r="R7715" s="244"/>
      <c r="S7715" s="244"/>
      <c r="T7715" s="245"/>
      <c r="U7715" s="13"/>
      <c r="V7715" s="13"/>
      <c r="W7715" s="13"/>
      <c r="X7715" s="13"/>
      <c r="Y7715" s="13"/>
      <c r="Z7715" s="13"/>
      <c r="AA7715" s="13"/>
      <c r="AB7715" s="13"/>
      <c r="AC7715" s="13"/>
      <c r="AD7715" s="13"/>
      <c r="AE7715" s="13"/>
      <c r="AT7715" s="246" t="s">
        <v>252</v>
      </c>
      <c r="AU7715" s="246" t="s">
        <v>93</v>
      </c>
      <c r="AV7715" s="13" t="s">
        <v>23</v>
      </c>
      <c r="AW7715" s="13" t="s">
        <v>46</v>
      </c>
      <c r="AX7715" s="13" t="s">
        <v>85</v>
      </c>
      <c r="AY7715" s="246" t="s">
        <v>241</v>
      </c>
    </row>
    <row r="7716" s="14" customFormat="1">
      <c r="A7716" s="14"/>
      <c r="B7716" s="247"/>
      <c r="C7716" s="248"/>
      <c r="D7716" s="238" t="s">
        <v>252</v>
      </c>
      <c r="E7716" s="249" t="s">
        <v>39</v>
      </c>
      <c r="F7716" s="250" t="s">
        <v>163</v>
      </c>
      <c r="G7716" s="248"/>
      <c r="H7716" s="251">
        <v>60.630000000000003</v>
      </c>
      <c r="I7716" s="252"/>
      <c r="J7716" s="248"/>
      <c r="K7716" s="248"/>
      <c r="L7716" s="253"/>
      <c r="M7716" s="254"/>
      <c r="N7716" s="255"/>
      <c r="O7716" s="255"/>
      <c r="P7716" s="255"/>
      <c r="Q7716" s="255"/>
      <c r="R7716" s="255"/>
      <c r="S7716" s="255"/>
      <c r="T7716" s="256"/>
      <c r="U7716" s="14"/>
      <c r="V7716" s="14"/>
      <c r="W7716" s="14"/>
      <c r="X7716" s="14"/>
      <c r="Y7716" s="14"/>
      <c r="Z7716" s="14"/>
      <c r="AA7716" s="14"/>
      <c r="AB7716" s="14"/>
      <c r="AC7716" s="14"/>
      <c r="AD7716" s="14"/>
      <c r="AE7716" s="14"/>
      <c r="AT7716" s="257" t="s">
        <v>252</v>
      </c>
      <c r="AU7716" s="257" t="s">
        <v>93</v>
      </c>
      <c r="AV7716" s="14" t="s">
        <v>93</v>
      </c>
      <c r="AW7716" s="14" t="s">
        <v>46</v>
      </c>
      <c r="AX7716" s="14" t="s">
        <v>23</v>
      </c>
      <c r="AY7716" s="257" t="s">
        <v>241</v>
      </c>
    </row>
    <row r="7717" s="2" customFormat="1" ht="16.5" customHeight="1">
      <c r="A7717" s="42"/>
      <c r="B7717" s="43"/>
      <c r="C7717" s="218" t="s">
        <v>7171</v>
      </c>
      <c r="D7717" s="218" t="s">
        <v>243</v>
      </c>
      <c r="E7717" s="219" t="s">
        <v>7172</v>
      </c>
      <c r="F7717" s="220" t="s">
        <v>7173</v>
      </c>
      <c r="G7717" s="221" t="s">
        <v>145</v>
      </c>
      <c r="H7717" s="222">
        <v>60.630000000000003</v>
      </c>
      <c r="I7717" s="223"/>
      <c r="J7717" s="224">
        <f>ROUND(I7717*H7717,2)</f>
        <v>0</v>
      </c>
      <c r="K7717" s="220" t="s">
        <v>247</v>
      </c>
      <c r="L7717" s="48"/>
      <c r="M7717" s="225" t="s">
        <v>39</v>
      </c>
      <c r="N7717" s="226" t="s">
        <v>56</v>
      </c>
      <c r="O7717" s="88"/>
      <c r="P7717" s="227">
        <f>O7717*H7717</f>
        <v>0</v>
      </c>
      <c r="Q7717" s="227">
        <v>0.00050000000000000001</v>
      </c>
      <c r="R7717" s="227">
        <f>Q7717*H7717</f>
        <v>0.030315000000000002</v>
      </c>
      <c r="S7717" s="227">
        <v>0</v>
      </c>
      <c r="T7717" s="228">
        <f>S7717*H7717</f>
        <v>0</v>
      </c>
      <c r="U7717" s="42"/>
      <c r="V7717" s="42"/>
      <c r="W7717" s="42"/>
      <c r="X7717" s="42"/>
      <c r="Y7717" s="42"/>
      <c r="Z7717" s="42"/>
      <c r="AA7717" s="42"/>
      <c r="AB7717" s="42"/>
      <c r="AC7717" s="42"/>
      <c r="AD7717" s="42"/>
      <c r="AE7717" s="42"/>
      <c r="AR7717" s="229" t="s">
        <v>462</v>
      </c>
      <c r="AT7717" s="229" t="s">
        <v>243</v>
      </c>
      <c r="AU7717" s="229" t="s">
        <v>93</v>
      </c>
      <c r="AY7717" s="20" t="s">
        <v>241</v>
      </c>
      <c r="BE7717" s="230">
        <f>IF(N7717="základní",J7717,0)</f>
        <v>0</v>
      </c>
      <c r="BF7717" s="230">
        <f>IF(N7717="snížená",J7717,0)</f>
        <v>0</v>
      </c>
      <c r="BG7717" s="230">
        <f>IF(N7717="zákl. přenesená",J7717,0)</f>
        <v>0</v>
      </c>
      <c r="BH7717" s="230">
        <f>IF(N7717="sníž. přenesená",J7717,0)</f>
        <v>0</v>
      </c>
      <c r="BI7717" s="230">
        <f>IF(N7717="nulová",J7717,0)</f>
        <v>0</v>
      </c>
      <c r="BJ7717" s="20" t="s">
        <v>23</v>
      </c>
      <c r="BK7717" s="230">
        <f>ROUND(I7717*H7717,2)</f>
        <v>0</v>
      </c>
      <c r="BL7717" s="20" t="s">
        <v>462</v>
      </c>
      <c r="BM7717" s="229" t="s">
        <v>7174</v>
      </c>
    </row>
    <row r="7718" s="2" customFormat="1">
      <c r="A7718" s="42"/>
      <c r="B7718" s="43"/>
      <c r="C7718" s="44"/>
      <c r="D7718" s="231" t="s">
        <v>250</v>
      </c>
      <c r="E7718" s="44"/>
      <c r="F7718" s="232" t="s">
        <v>7175</v>
      </c>
      <c r="G7718" s="44"/>
      <c r="H7718" s="44"/>
      <c r="I7718" s="233"/>
      <c r="J7718" s="44"/>
      <c r="K7718" s="44"/>
      <c r="L7718" s="48"/>
      <c r="M7718" s="234"/>
      <c r="N7718" s="235"/>
      <c r="O7718" s="88"/>
      <c r="P7718" s="88"/>
      <c r="Q7718" s="88"/>
      <c r="R7718" s="88"/>
      <c r="S7718" s="88"/>
      <c r="T7718" s="89"/>
      <c r="U7718" s="42"/>
      <c r="V7718" s="42"/>
      <c r="W7718" s="42"/>
      <c r="X7718" s="42"/>
      <c r="Y7718" s="42"/>
      <c r="Z7718" s="42"/>
      <c r="AA7718" s="42"/>
      <c r="AB7718" s="42"/>
      <c r="AC7718" s="42"/>
      <c r="AD7718" s="42"/>
      <c r="AE7718" s="42"/>
      <c r="AT7718" s="20" t="s">
        <v>250</v>
      </c>
      <c r="AU7718" s="20" t="s">
        <v>93</v>
      </c>
    </row>
    <row r="7719" s="2" customFormat="1" ht="16.5" customHeight="1">
      <c r="A7719" s="42"/>
      <c r="B7719" s="43"/>
      <c r="C7719" s="218" t="s">
        <v>7176</v>
      </c>
      <c r="D7719" s="218" t="s">
        <v>243</v>
      </c>
      <c r="E7719" s="219" t="s">
        <v>7177</v>
      </c>
      <c r="F7719" s="220" t="s">
        <v>7178</v>
      </c>
      <c r="G7719" s="221" t="s">
        <v>145</v>
      </c>
      <c r="H7719" s="222">
        <v>60.630000000000003</v>
      </c>
      <c r="I7719" s="223"/>
      <c r="J7719" s="224">
        <f>ROUND(I7719*H7719,2)</f>
        <v>0</v>
      </c>
      <c r="K7719" s="220" t="s">
        <v>247</v>
      </c>
      <c r="L7719" s="48"/>
      <c r="M7719" s="225" t="s">
        <v>39</v>
      </c>
      <c r="N7719" s="226" t="s">
        <v>56</v>
      </c>
      <c r="O7719" s="88"/>
      <c r="P7719" s="227">
        <f>O7719*H7719</f>
        <v>0</v>
      </c>
      <c r="Q7719" s="227">
        <v>0.00024000000000000001</v>
      </c>
      <c r="R7719" s="227">
        <f>Q7719*H7719</f>
        <v>0.0145512</v>
      </c>
      <c r="S7719" s="227">
        <v>0</v>
      </c>
      <c r="T7719" s="228">
        <f>S7719*H7719</f>
        <v>0</v>
      </c>
      <c r="U7719" s="42"/>
      <c r="V7719" s="42"/>
      <c r="W7719" s="42"/>
      <c r="X7719" s="42"/>
      <c r="Y7719" s="42"/>
      <c r="Z7719" s="42"/>
      <c r="AA7719" s="42"/>
      <c r="AB7719" s="42"/>
      <c r="AC7719" s="42"/>
      <c r="AD7719" s="42"/>
      <c r="AE7719" s="42"/>
      <c r="AR7719" s="229" t="s">
        <v>462</v>
      </c>
      <c r="AT7719" s="229" t="s">
        <v>243</v>
      </c>
      <c r="AU7719" s="229" t="s">
        <v>93</v>
      </c>
      <c r="AY7719" s="20" t="s">
        <v>241</v>
      </c>
      <c r="BE7719" s="230">
        <f>IF(N7719="základní",J7719,0)</f>
        <v>0</v>
      </c>
      <c r="BF7719" s="230">
        <f>IF(N7719="snížená",J7719,0)</f>
        <v>0</v>
      </c>
      <c r="BG7719" s="230">
        <f>IF(N7719="zákl. přenesená",J7719,0)</f>
        <v>0</v>
      </c>
      <c r="BH7719" s="230">
        <f>IF(N7719="sníž. přenesená",J7719,0)</f>
        <v>0</v>
      </c>
      <c r="BI7719" s="230">
        <f>IF(N7719="nulová",J7719,0)</f>
        <v>0</v>
      </c>
      <c r="BJ7719" s="20" t="s">
        <v>23</v>
      </c>
      <c r="BK7719" s="230">
        <f>ROUND(I7719*H7719,2)</f>
        <v>0</v>
      </c>
      <c r="BL7719" s="20" t="s">
        <v>462</v>
      </c>
      <c r="BM7719" s="229" t="s">
        <v>7179</v>
      </c>
    </row>
    <row r="7720" s="2" customFormat="1">
      <c r="A7720" s="42"/>
      <c r="B7720" s="43"/>
      <c r="C7720" s="44"/>
      <c r="D7720" s="231" t="s">
        <v>250</v>
      </c>
      <c r="E7720" s="44"/>
      <c r="F7720" s="232" t="s">
        <v>7180</v>
      </c>
      <c r="G7720" s="44"/>
      <c r="H7720" s="44"/>
      <c r="I7720" s="233"/>
      <c r="J7720" s="44"/>
      <c r="K7720" s="44"/>
      <c r="L7720" s="48"/>
      <c r="M7720" s="234"/>
      <c r="N7720" s="235"/>
      <c r="O7720" s="88"/>
      <c r="P7720" s="88"/>
      <c r="Q7720" s="88"/>
      <c r="R7720" s="88"/>
      <c r="S7720" s="88"/>
      <c r="T7720" s="89"/>
      <c r="U7720" s="42"/>
      <c r="V7720" s="42"/>
      <c r="W7720" s="42"/>
      <c r="X7720" s="42"/>
      <c r="Y7720" s="42"/>
      <c r="Z7720" s="42"/>
      <c r="AA7720" s="42"/>
      <c r="AB7720" s="42"/>
      <c r="AC7720" s="42"/>
      <c r="AD7720" s="42"/>
      <c r="AE7720" s="42"/>
      <c r="AT7720" s="20" t="s">
        <v>250</v>
      </c>
      <c r="AU7720" s="20" t="s">
        <v>93</v>
      </c>
    </row>
    <row r="7721" s="2" customFormat="1" ht="16.5" customHeight="1">
      <c r="A7721" s="42"/>
      <c r="B7721" s="43"/>
      <c r="C7721" s="218" t="s">
        <v>7181</v>
      </c>
      <c r="D7721" s="218" t="s">
        <v>243</v>
      </c>
      <c r="E7721" s="219" t="s">
        <v>7182</v>
      </c>
      <c r="F7721" s="220" t="s">
        <v>7183</v>
      </c>
      <c r="G7721" s="221" t="s">
        <v>145</v>
      </c>
      <c r="H7721" s="222">
        <v>60.630000000000003</v>
      </c>
      <c r="I7721" s="223"/>
      <c r="J7721" s="224">
        <f>ROUND(I7721*H7721,2)</f>
        <v>0</v>
      </c>
      <c r="K7721" s="220" t="s">
        <v>247</v>
      </c>
      <c r="L7721" s="48"/>
      <c r="M7721" s="225" t="s">
        <v>39</v>
      </c>
      <c r="N7721" s="226" t="s">
        <v>56</v>
      </c>
      <c r="O7721" s="88"/>
      <c r="P7721" s="227">
        <f>O7721*H7721</f>
        <v>0</v>
      </c>
      <c r="Q7721" s="227">
        <v>0.0035000000000000001</v>
      </c>
      <c r="R7721" s="227">
        <f>Q7721*H7721</f>
        <v>0.21220500000000001</v>
      </c>
      <c r="S7721" s="227">
        <v>0</v>
      </c>
      <c r="T7721" s="228">
        <f>S7721*H7721</f>
        <v>0</v>
      </c>
      <c r="U7721" s="42"/>
      <c r="V7721" s="42"/>
      <c r="W7721" s="42"/>
      <c r="X7721" s="42"/>
      <c r="Y7721" s="42"/>
      <c r="Z7721" s="42"/>
      <c r="AA7721" s="42"/>
      <c r="AB7721" s="42"/>
      <c r="AC7721" s="42"/>
      <c r="AD7721" s="42"/>
      <c r="AE7721" s="42"/>
      <c r="AR7721" s="229" t="s">
        <v>462</v>
      </c>
      <c r="AT7721" s="229" t="s">
        <v>243</v>
      </c>
      <c r="AU7721" s="229" t="s">
        <v>93</v>
      </c>
      <c r="AY7721" s="20" t="s">
        <v>241</v>
      </c>
      <c r="BE7721" s="230">
        <f>IF(N7721="základní",J7721,0)</f>
        <v>0</v>
      </c>
      <c r="BF7721" s="230">
        <f>IF(N7721="snížená",J7721,0)</f>
        <v>0</v>
      </c>
      <c r="BG7721" s="230">
        <f>IF(N7721="zákl. přenesená",J7721,0)</f>
        <v>0</v>
      </c>
      <c r="BH7721" s="230">
        <f>IF(N7721="sníž. přenesená",J7721,0)</f>
        <v>0</v>
      </c>
      <c r="BI7721" s="230">
        <f>IF(N7721="nulová",J7721,0)</f>
        <v>0</v>
      </c>
      <c r="BJ7721" s="20" t="s">
        <v>23</v>
      </c>
      <c r="BK7721" s="230">
        <f>ROUND(I7721*H7721,2)</f>
        <v>0</v>
      </c>
      <c r="BL7721" s="20" t="s">
        <v>462</v>
      </c>
      <c r="BM7721" s="229" t="s">
        <v>7184</v>
      </c>
    </row>
    <row r="7722" s="2" customFormat="1">
      <c r="A7722" s="42"/>
      <c r="B7722" s="43"/>
      <c r="C7722" s="44"/>
      <c r="D7722" s="231" t="s">
        <v>250</v>
      </c>
      <c r="E7722" s="44"/>
      <c r="F7722" s="232" t="s">
        <v>7185</v>
      </c>
      <c r="G7722" s="44"/>
      <c r="H7722" s="44"/>
      <c r="I7722" s="233"/>
      <c r="J7722" s="44"/>
      <c r="K7722" s="44"/>
      <c r="L7722" s="48"/>
      <c r="M7722" s="234"/>
      <c r="N7722" s="235"/>
      <c r="O7722" s="88"/>
      <c r="P7722" s="88"/>
      <c r="Q7722" s="88"/>
      <c r="R7722" s="88"/>
      <c r="S7722" s="88"/>
      <c r="T7722" s="89"/>
      <c r="U7722" s="42"/>
      <c r="V7722" s="42"/>
      <c r="W7722" s="42"/>
      <c r="X7722" s="42"/>
      <c r="Y7722" s="42"/>
      <c r="Z7722" s="42"/>
      <c r="AA7722" s="42"/>
      <c r="AB7722" s="42"/>
      <c r="AC7722" s="42"/>
      <c r="AD7722" s="42"/>
      <c r="AE7722" s="42"/>
      <c r="AT7722" s="20" t="s">
        <v>250</v>
      </c>
      <c r="AU7722" s="20" t="s">
        <v>93</v>
      </c>
    </row>
    <row r="7723" s="2" customFormat="1" ht="16.5" customHeight="1">
      <c r="A7723" s="42"/>
      <c r="B7723" s="43"/>
      <c r="C7723" s="218" t="s">
        <v>7186</v>
      </c>
      <c r="D7723" s="218" t="s">
        <v>243</v>
      </c>
      <c r="E7723" s="219" t="s">
        <v>7187</v>
      </c>
      <c r="F7723" s="220" t="s">
        <v>7188</v>
      </c>
      <c r="G7723" s="221" t="s">
        <v>145</v>
      </c>
      <c r="H7723" s="222">
        <v>60.630000000000003</v>
      </c>
      <c r="I7723" s="223"/>
      <c r="J7723" s="224">
        <f>ROUND(I7723*H7723,2)</f>
        <v>0</v>
      </c>
      <c r="K7723" s="220" t="s">
        <v>247</v>
      </c>
      <c r="L7723" s="48"/>
      <c r="M7723" s="225" t="s">
        <v>39</v>
      </c>
      <c r="N7723" s="226" t="s">
        <v>56</v>
      </c>
      <c r="O7723" s="88"/>
      <c r="P7723" s="227">
        <f>O7723*H7723</f>
        <v>0</v>
      </c>
      <c r="Q7723" s="227">
        <v>0.00025000000000000001</v>
      </c>
      <c r="R7723" s="227">
        <f>Q7723*H7723</f>
        <v>0.015157500000000001</v>
      </c>
      <c r="S7723" s="227">
        <v>0</v>
      </c>
      <c r="T7723" s="228">
        <f>S7723*H7723</f>
        <v>0</v>
      </c>
      <c r="U7723" s="42"/>
      <c r="V7723" s="42"/>
      <c r="W7723" s="42"/>
      <c r="X7723" s="42"/>
      <c r="Y7723" s="42"/>
      <c r="Z7723" s="42"/>
      <c r="AA7723" s="42"/>
      <c r="AB7723" s="42"/>
      <c r="AC7723" s="42"/>
      <c r="AD7723" s="42"/>
      <c r="AE7723" s="42"/>
      <c r="AR7723" s="229" t="s">
        <v>462</v>
      </c>
      <c r="AT7723" s="229" t="s">
        <v>243</v>
      </c>
      <c r="AU7723" s="229" t="s">
        <v>93</v>
      </c>
      <c r="AY7723" s="20" t="s">
        <v>241</v>
      </c>
      <c r="BE7723" s="230">
        <f>IF(N7723="základní",J7723,0)</f>
        <v>0</v>
      </c>
      <c r="BF7723" s="230">
        <f>IF(N7723="snížená",J7723,0)</f>
        <v>0</v>
      </c>
      <c r="BG7723" s="230">
        <f>IF(N7723="zákl. přenesená",J7723,0)</f>
        <v>0</v>
      </c>
      <c r="BH7723" s="230">
        <f>IF(N7723="sníž. přenesená",J7723,0)</f>
        <v>0</v>
      </c>
      <c r="BI7723" s="230">
        <f>IF(N7723="nulová",J7723,0)</f>
        <v>0</v>
      </c>
      <c r="BJ7723" s="20" t="s">
        <v>23</v>
      </c>
      <c r="BK7723" s="230">
        <f>ROUND(I7723*H7723,2)</f>
        <v>0</v>
      </c>
      <c r="BL7723" s="20" t="s">
        <v>462</v>
      </c>
      <c r="BM7723" s="229" t="s">
        <v>7189</v>
      </c>
    </row>
    <row r="7724" s="2" customFormat="1">
      <c r="A7724" s="42"/>
      <c r="B7724" s="43"/>
      <c r="C7724" s="44"/>
      <c r="D7724" s="231" t="s">
        <v>250</v>
      </c>
      <c r="E7724" s="44"/>
      <c r="F7724" s="232" t="s">
        <v>7190</v>
      </c>
      <c r="G7724" s="44"/>
      <c r="H7724" s="44"/>
      <c r="I7724" s="233"/>
      <c r="J7724" s="44"/>
      <c r="K7724" s="44"/>
      <c r="L7724" s="48"/>
      <c r="M7724" s="234"/>
      <c r="N7724" s="235"/>
      <c r="O7724" s="88"/>
      <c r="P7724" s="88"/>
      <c r="Q7724" s="88"/>
      <c r="R7724" s="88"/>
      <c r="S7724" s="88"/>
      <c r="T7724" s="89"/>
      <c r="U7724" s="42"/>
      <c r="V7724" s="42"/>
      <c r="W7724" s="42"/>
      <c r="X7724" s="42"/>
      <c r="Y7724" s="42"/>
      <c r="Z7724" s="42"/>
      <c r="AA7724" s="42"/>
      <c r="AB7724" s="42"/>
      <c r="AC7724" s="42"/>
      <c r="AD7724" s="42"/>
      <c r="AE7724" s="42"/>
      <c r="AT7724" s="20" t="s">
        <v>250</v>
      </c>
      <c r="AU7724" s="20" t="s">
        <v>93</v>
      </c>
    </row>
    <row r="7725" s="2" customFormat="1" ht="16.5" customHeight="1">
      <c r="A7725" s="42"/>
      <c r="B7725" s="43"/>
      <c r="C7725" s="218" t="s">
        <v>7191</v>
      </c>
      <c r="D7725" s="218" t="s">
        <v>243</v>
      </c>
      <c r="E7725" s="219" t="s">
        <v>7192</v>
      </c>
      <c r="F7725" s="220" t="s">
        <v>7193</v>
      </c>
      <c r="G7725" s="221" t="s">
        <v>515</v>
      </c>
      <c r="H7725" s="222">
        <v>34.140000000000001</v>
      </c>
      <c r="I7725" s="223"/>
      <c r="J7725" s="224">
        <f>ROUND(I7725*H7725,2)</f>
        <v>0</v>
      </c>
      <c r="K7725" s="220" t="s">
        <v>247</v>
      </c>
      <c r="L7725" s="48"/>
      <c r="M7725" s="225" t="s">
        <v>39</v>
      </c>
      <c r="N7725" s="226" t="s">
        <v>56</v>
      </c>
      <c r="O7725" s="88"/>
      <c r="P7725" s="227">
        <f>O7725*H7725</f>
        <v>0</v>
      </c>
      <c r="Q7725" s="227">
        <v>0.0031199999999999999</v>
      </c>
      <c r="R7725" s="227">
        <f>Q7725*H7725</f>
        <v>0.1065168</v>
      </c>
      <c r="S7725" s="227">
        <v>0</v>
      </c>
      <c r="T7725" s="228">
        <f>S7725*H7725</f>
        <v>0</v>
      </c>
      <c r="U7725" s="42"/>
      <c r="V7725" s="42"/>
      <c r="W7725" s="42"/>
      <c r="X7725" s="42"/>
      <c r="Y7725" s="42"/>
      <c r="Z7725" s="42"/>
      <c r="AA7725" s="42"/>
      <c r="AB7725" s="42"/>
      <c r="AC7725" s="42"/>
      <c r="AD7725" s="42"/>
      <c r="AE7725" s="42"/>
      <c r="AR7725" s="229" t="s">
        <v>462</v>
      </c>
      <c r="AT7725" s="229" t="s">
        <v>243</v>
      </c>
      <c r="AU7725" s="229" t="s">
        <v>93</v>
      </c>
      <c r="AY7725" s="20" t="s">
        <v>241</v>
      </c>
      <c r="BE7725" s="230">
        <f>IF(N7725="základní",J7725,0)</f>
        <v>0</v>
      </c>
      <c r="BF7725" s="230">
        <f>IF(N7725="snížená",J7725,0)</f>
        <v>0</v>
      </c>
      <c r="BG7725" s="230">
        <f>IF(N7725="zákl. přenesená",J7725,0)</f>
        <v>0</v>
      </c>
      <c r="BH7725" s="230">
        <f>IF(N7725="sníž. přenesená",J7725,0)</f>
        <v>0</v>
      </c>
      <c r="BI7725" s="230">
        <f>IF(N7725="nulová",J7725,0)</f>
        <v>0</v>
      </c>
      <c r="BJ7725" s="20" t="s">
        <v>23</v>
      </c>
      <c r="BK7725" s="230">
        <f>ROUND(I7725*H7725,2)</f>
        <v>0</v>
      </c>
      <c r="BL7725" s="20" t="s">
        <v>462</v>
      </c>
      <c r="BM7725" s="229" t="s">
        <v>7194</v>
      </c>
    </row>
    <row r="7726" s="2" customFormat="1">
      <c r="A7726" s="42"/>
      <c r="B7726" s="43"/>
      <c r="C7726" s="44"/>
      <c r="D7726" s="231" t="s">
        <v>250</v>
      </c>
      <c r="E7726" s="44"/>
      <c r="F7726" s="232" t="s">
        <v>7195</v>
      </c>
      <c r="G7726" s="44"/>
      <c r="H7726" s="44"/>
      <c r="I7726" s="233"/>
      <c r="J7726" s="44"/>
      <c r="K7726" s="44"/>
      <c r="L7726" s="48"/>
      <c r="M7726" s="234"/>
      <c r="N7726" s="235"/>
      <c r="O7726" s="88"/>
      <c r="P7726" s="88"/>
      <c r="Q7726" s="88"/>
      <c r="R7726" s="88"/>
      <c r="S7726" s="88"/>
      <c r="T7726" s="89"/>
      <c r="U7726" s="42"/>
      <c r="V7726" s="42"/>
      <c r="W7726" s="42"/>
      <c r="X7726" s="42"/>
      <c r="Y7726" s="42"/>
      <c r="Z7726" s="42"/>
      <c r="AA7726" s="42"/>
      <c r="AB7726" s="42"/>
      <c r="AC7726" s="42"/>
      <c r="AD7726" s="42"/>
      <c r="AE7726" s="42"/>
      <c r="AT7726" s="20" t="s">
        <v>250</v>
      </c>
      <c r="AU7726" s="20" t="s">
        <v>93</v>
      </c>
    </row>
    <row r="7727" s="13" customFormat="1">
      <c r="A7727" s="13"/>
      <c r="B7727" s="236"/>
      <c r="C7727" s="237"/>
      <c r="D7727" s="238" t="s">
        <v>252</v>
      </c>
      <c r="E7727" s="239" t="s">
        <v>39</v>
      </c>
      <c r="F7727" s="240" t="s">
        <v>665</v>
      </c>
      <c r="G7727" s="237"/>
      <c r="H7727" s="239" t="s">
        <v>39</v>
      </c>
      <c r="I7727" s="241"/>
      <c r="J7727" s="237"/>
      <c r="K7727" s="237"/>
      <c r="L7727" s="242"/>
      <c r="M7727" s="243"/>
      <c r="N7727" s="244"/>
      <c r="O7727" s="244"/>
      <c r="P7727" s="244"/>
      <c r="Q7727" s="244"/>
      <c r="R7727" s="244"/>
      <c r="S7727" s="244"/>
      <c r="T7727" s="245"/>
      <c r="U7727" s="13"/>
      <c r="V7727" s="13"/>
      <c r="W7727" s="13"/>
      <c r="X7727" s="13"/>
      <c r="Y7727" s="13"/>
      <c r="Z7727" s="13"/>
      <c r="AA7727" s="13"/>
      <c r="AB7727" s="13"/>
      <c r="AC7727" s="13"/>
      <c r="AD7727" s="13"/>
      <c r="AE7727" s="13"/>
      <c r="AT7727" s="246" t="s">
        <v>252</v>
      </c>
      <c r="AU7727" s="246" t="s">
        <v>93</v>
      </c>
      <c r="AV7727" s="13" t="s">
        <v>23</v>
      </c>
      <c r="AW7727" s="13" t="s">
        <v>46</v>
      </c>
      <c r="AX7727" s="13" t="s">
        <v>85</v>
      </c>
      <c r="AY7727" s="246" t="s">
        <v>241</v>
      </c>
    </row>
    <row r="7728" s="13" customFormat="1">
      <c r="A7728" s="13"/>
      <c r="B7728" s="236"/>
      <c r="C7728" s="237"/>
      <c r="D7728" s="238" t="s">
        <v>252</v>
      </c>
      <c r="E7728" s="239" t="s">
        <v>39</v>
      </c>
      <c r="F7728" s="240" t="s">
        <v>7196</v>
      </c>
      <c r="G7728" s="237"/>
      <c r="H7728" s="239" t="s">
        <v>39</v>
      </c>
      <c r="I7728" s="241"/>
      <c r="J7728" s="237"/>
      <c r="K7728" s="237"/>
      <c r="L7728" s="242"/>
      <c r="M7728" s="243"/>
      <c r="N7728" s="244"/>
      <c r="O7728" s="244"/>
      <c r="P7728" s="244"/>
      <c r="Q7728" s="244"/>
      <c r="R7728" s="244"/>
      <c r="S7728" s="244"/>
      <c r="T7728" s="245"/>
      <c r="U7728" s="13"/>
      <c r="V7728" s="13"/>
      <c r="W7728" s="13"/>
      <c r="X7728" s="13"/>
      <c r="Y7728" s="13"/>
      <c r="Z7728" s="13"/>
      <c r="AA7728" s="13"/>
      <c r="AB7728" s="13"/>
      <c r="AC7728" s="13"/>
      <c r="AD7728" s="13"/>
      <c r="AE7728" s="13"/>
      <c r="AT7728" s="246" t="s">
        <v>252</v>
      </c>
      <c r="AU7728" s="246" t="s">
        <v>93</v>
      </c>
      <c r="AV7728" s="13" t="s">
        <v>23</v>
      </c>
      <c r="AW7728" s="13" t="s">
        <v>46</v>
      </c>
      <c r="AX7728" s="13" t="s">
        <v>85</v>
      </c>
      <c r="AY7728" s="246" t="s">
        <v>241</v>
      </c>
    </row>
    <row r="7729" s="14" customFormat="1">
      <c r="A7729" s="14"/>
      <c r="B7729" s="247"/>
      <c r="C7729" s="248"/>
      <c r="D7729" s="238" t="s">
        <v>252</v>
      </c>
      <c r="E7729" s="249" t="s">
        <v>39</v>
      </c>
      <c r="F7729" s="250" t="s">
        <v>7197</v>
      </c>
      <c r="G7729" s="248"/>
      <c r="H7729" s="251">
        <v>34.140000000000001</v>
      </c>
      <c r="I7729" s="252"/>
      <c r="J7729" s="248"/>
      <c r="K7729" s="248"/>
      <c r="L7729" s="253"/>
      <c r="M7729" s="254"/>
      <c r="N7729" s="255"/>
      <c r="O7729" s="255"/>
      <c r="P7729" s="255"/>
      <c r="Q7729" s="255"/>
      <c r="R7729" s="255"/>
      <c r="S7729" s="255"/>
      <c r="T7729" s="256"/>
      <c r="U7729" s="14"/>
      <c r="V7729" s="14"/>
      <c r="W7729" s="14"/>
      <c r="X7729" s="14"/>
      <c r="Y7729" s="14"/>
      <c r="Z7729" s="14"/>
      <c r="AA7729" s="14"/>
      <c r="AB7729" s="14"/>
      <c r="AC7729" s="14"/>
      <c r="AD7729" s="14"/>
      <c r="AE7729" s="14"/>
      <c r="AT7729" s="257" t="s">
        <v>252</v>
      </c>
      <c r="AU7729" s="257" t="s">
        <v>93</v>
      </c>
      <c r="AV7729" s="14" t="s">
        <v>93</v>
      </c>
      <c r="AW7729" s="14" t="s">
        <v>46</v>
      </c>
      <c r="AX7729" s="14" t="s">
        <v>23</v>
      </c>
      <c r="AY7729" s="257" t="s">
        <v>241</v>
      </c>
    </row>
    <row r="7730" s="2" customFormat="1" ht="24.15" customHeight="1">
      <c r="A7730" s="42"/>
      <c r="B7730" s="43"/>
      <c r="C7730" s="218" t="s">
        <v>7198</v>
      </c>
      <c r="D7730" s="218" t="s">
        <v>243</v>
      </c>
      <c r="E7730" s="219" t="s">
        <v>7199</v>
      </c>
      <c r="F7730" s="220" t="s">
        <v>7200</v>
      </c>
      <c r="G7730" s="221" t="s">
        <v>430</v>
      </c>
      <c r="H7730" s="222">
        <v>0.41099999999999998</v>
      </c>
      <c r="I7730" s="223"/>
      <c r="J7730" s="224">
        <f>ROUND(I7730*H7730,2)</f>
        <v>0</v>
      </c>
      <c r="K7730" s="220" t="s">
        <v>247</v>
      </c>
      <c r="L7730" s="48"/>
      <c r="M7730" s="225" t="s">
        <v>39</v>
      </c>
      <c r="N7730" s="226" t="s">
        <v>56</v>
      </c>
      <c r="O7730" s="88"/>
      <c r="P7730" s="227">
        <f>O7730*H7730</f>
        <v>0</v>
      </c>
      <c r="Q7730" s="227">
        <v>0</v>
      </c>
      <c r="R7730" s="227">
        <f>Q7730*H7730</f>
        <v>0</v>
      </c>
      <c r="S7730" s="227">
        <v>0</v>
      </c>
      <c r="T7730" s="228">
        <f>S7730*H7730</f>
        <v>0</v>
      </c>
      <c r="U7730" s="42"/>
      <c r="V7730" s="42"/>
      <c r="W7730" s="42"/>
      <c r="X7730" s="42"/>
      <c r="Y7730" s="42"/>
      <c r="Z7730" s="42"/>
      <c r="AA7730" s="42"/>
      <c r="AB7730" s="42"/>
      <c r="AC7730" s="42"/>
      <c r="AD7730" s="42"/>
      <c r="AE7730" s="42"/>
      <c r="AR7730" s="229" t="s">
        <v>462</v>
      </c>
      <c r="AT7730" s="229" t="s">
        <v>243</v>
      </c>
      <c r="AU7730" s="229" t="s">
        <v>93</v>
      </c>
      <c r="AY7730" s="20" t="s">
        <v>241</v>
      </c>
      <c r="BE7730" s="230">
        <f>IF(N7730="základní",J7730,0)</f>
        <v>0</v>
      </c>
      <c r="BF7730" s="230">
        <f>IF(N7730="snížená",J7730,0)</f>
        <v>0</v>
      </c>
      <c r="BG7730" s="230">
        <f>IF(N7730="zákl. přenesená",J7730,0)</f>
        <v>0</v>
      </c>
      <c r="BH7730" s="230">
        <f>IF(N7730="sníž. přenesená",J7730,0)</f>
        <v>0</v>
      </c>
      <c r="BI7730" s="230">
        <f>IF(N7730="nulová",J7730,0)</f>
        <v>0</v>
      </c>
      <c r="BJ7730" s="20" t="s">
        <v>23</v>
      </c>
      <c r="BK7730" s="230">
        <f>ROUND(I7730*H7730,2)</f>
        <v>0</v>
      </c>
      <c r="BL7730" s="20" t="s">
        <v>462</v>
      </c>
      <c r="BM7730" s="229" t="s">
        <v>7201</v>
      </c>
    </row>
    <row r="7731" s="2" customFormat="1">
      <c r="A7731" s="42"/>
      <c r="B7731" s="43"/>
      <c r="C7731" s="44"/>
      <c r="D7731" s="231" t="s">
        <v>250</v>
      </c>
      <c r="E7731" s="44"/>
      <c r="F7731" s="232" t="s">
        <v>7202</v>
      </c>
      <c r="G7731" s="44"/>
      <c r="H7731" s="44"/>
      <c r="I7731" s="233"/>
      <c r="J7731" s="44"/>
      <c r="K7731" s="44"/>
      <c r="L7731" s="48"/>
      <c r="M7731" s="234"/>
      <c r="N7731" s="235"/>
      <c r="O7731" s="88"/>
      <c r="P7731" s="88"/>
      <c r="Q7731" s="88"/>
      <c r="R7731" s="88"/>
      <c r="S7731" s="88"/>
      <c r="T7731" s="89"/>
      <c r="U7731" s="42"/>
      <c r="V7731" s="42"/>
      <c r="W7731" s="42"/>
      <c r="X7731" s="42"/>
      <c r="Y7731" s="42"/>
      <c r="Z7731" s="42"/>
      <c r="AA7731" s="42"/>
      <c r="AB7731" s="42"/>
      <c r="AC7731" s="42"/>
      <c r="AD7731" s="42"/>
      <c r="AE7731" s="42"/>
      <c r="AT7731" s="20" t="s">
        <v>250</v>
      </c>
      <c r="AU7731" s="20" t="s">
        <v>93</v>
      </c>
    </row>
    <row r="7732" s="12" customFormat="1" ht="22.8" customHeight="1">
      <c r="A7732" s="12"/>
      <c r="B7732" s="202"/>
      <c r="C7732" s="203"/>
      <c r="D7732" s="204" t="s">
        <v>84</v>
      </c>
      <c r="E7732" s="216" t="s">
        <v>6981</v>
      </c>
      <c r="F7732" s="216" t="s">
        <v>7203</v>
      </c>
      <c r="G7732" s="203"/>
      <c r="H7732" s="203"/>
      <c r="I7732" s="206"/>
      <c r="J7732" s="217">
        <f>BK7732</f>
        <v>0</v>
      </c>
      <c r="K7732" s="203"/>
      <c r="L7732" s="208"/>
      <c r="M7732" s="209"/>
      <c r="N7732" s="210"/>
      <c r="O7732" s="210"/>
      <c r="P7732" s="211">
        <f>SUM(P7733:P8153)</f>
        <v>0</v>
      </c>
      <c r="Q7732" s="210"/>
      <c r="R7732" s="211">
        <f>SUM(R7733:R8153)</f>
        <v>11.508010919999997</v>
      </c>
      <c r="S7732" s="210"/>
      <c r="T7732" s="212">
        <f>SUM(T7733:T8153)</f>
        <v>0.72555999999999998</v>
      </c>
      <c r="U7732" s="12"/>
      <c r="V7732" s="12"/>
      <c r="W7732" s="12"/>
      <c r="X7732" s="12"/>
      <c r="Y7732" s="12"/>
      <c r="Z7732" s="12"/>
      <c r="AA7732" s="12"/>
      <c r="AB7732" s="12"/>
      <c r="AC7732" s="12"/>
      <c r="AD7732" s="12"/>
      <c r="AE7732" s="12"/>
      <c r="AR7732" s="213" t="s">
        <v>93</v>
      </c>
      <c r="AT7732" s="214" t="s">
        <v>84</v>
      </c>
      <c r="AU7732" s="214" t="s">
        <v>23</v>
      </c>
      <c r="AY7732" s="213" t="s">
        <v>241</v>
      </c>
      <c r="BK7732" s="215">
        <f>SUM(BK7733:BK8153)</f>
        <v>0</v>
      </c>
    </row>
    <row r="7733" s="2" customFormat="1" ht="16.5" customHeight="1">
      <c r="A7733" s="42"/>
      <c r="B7733" s="43"/>
      <c r="C7733" s="218" t="s">
        <v>7204</v>
      </c>
      <c r="D7733" s="218" t="s">
        <v>243</v>
      </c>
      <c r="E7733" s="219" t="s">
        <v>7205</v>
      </c>
      <c r="F7733" s="220" t="s">
        <v>7206</v>
      </c>
      <c r="G7733" s="221" t="s">
        <v>145</v>
      </c>
      <c r="H7733" s="222">
        <v>438.53100000000001</v>
      </c>
      <c r="I7733" s="223"/>
      <c r="J7733" s="224">
        <f>ROUND(I7733*H7733,2)</f>
        <v>0</v>
      </c>
      <c r="K7733" s="220" t="s">
        <v>247</v>
      </c>
      <c r="L7733" s="48"/>
      <c r="M7733" s="225" t="s">
        <v>39</v>
      </c>
      <c r="N7733" s="226" t="s">
        <v>56</v>
      </c>
      <c r="O7733" s="88"/>
      <c r="P7733" s="227">
        <f>O7733*H7733</f>
        <v>0</v>
      </c>
      <c r="Q7733" s="227">
        <v>0</v>
      </c>
      <c r="R7733" s="227">
        <f>Q7733*H7733</f>
        <v>0</v>
      </c>
      <c r="S7733" s="227">
        <v>0</v>
      </c>
      <c r="T7733" s="228">
        <f>S7733*H7733</f>
        <v>0</v>
      </c>
      <c r="U7733" s="42"/>
      <c r="V7733" s="42"/>
      <c r="W7733" s="42"/>
      <c r="X7733" s="42"/>
      <c r="Y7733" s="42"/>
      <c r="Z7733" s="42"/>
      <c r="AA7733" s="42"/>
      <c r="AB7733" s="42"/>
      <c r="AC7733" s="42"/>
      <c r="AD7733" s="42"/>
      <c r="AE7733" s="42"/>
      <c r="AR7733" s="229" t="s">
        <v>462</v>
      </c>
      <c r="AT7733" s="229" t="s">
        <v>243</v>
      </c>
      <c r="AU7733" s="229" t="s">
        <v>93</v>
      </c>
      <c r="AY7733" s="20" t="s">
        <v>241</v>
      </c>
      <c r="BE7733" s="230">
        <f>IF(N7733="základní",J7733,0)</f>
        <v>0</v>
      </c>
      <c r="BF7733" s="230">
        <f>IF(N7733="snížená",J7733,0)</f>
        <v>0</v>
      </c>
      <c r="BG7733" s="230">
        <f>IF(N7733="zákl. přenesená",J7733,0)</f>
        <v>0</v>
      </c>
      <c r="BH7733" s="230">
        <f>IF(N7733="sníž. přenesená",J7733,0)</f>
        <v>0</v>
      </c>
      <c r="BI7733" s="230">
        <f>IF(N7733="nulová",J7733,0)</f>
        <v>0</v>
      </c>
      <c r="BJ7733" s="20" t="s">
        <v>23</v>
      </c>
      <c r="BK7733" s="230">
        <f>ROUND(I7733*H7733,2)</f>
        <v>0</v>
      </c>
      <c r="BL7733" s="20" t="s">
        <v>462</v>
      </c>
      <c r="BM7733" s="229" t="s">
        <v>7207</v>
      </c>
    </row>
    <row r="7734" s="2" customFormat="1">
      <c r="A7734" s="42"/>
      <c r="B7734" s="43"/>
      <c r="C7734" s="44"/>
      <c r="D7734" s="231" t="s">
        <v>250</v>
      </c>
      <c r="E7734" s="44"/>
      <c r="F7734" s="232" t="s">
        <v>7208</v>
      </c>
      <c r="G7734" s="44"/>
      <c r="H7734" s="44"/>
      <c r="I7734" s="233"/>
      <c r="J7734" s="44"/>
      <c r="K7734" s="44"/>
      <c r="L7734" s="48"/>
      <c r="M7734" s="234"/>
      <c r="N7734" s="235"/>
      <c r="O7734" s="88"/>
      <c r="P7734" s="88"/>
      <c r="Q7734" s="88"/>
      <c r="R7734" s="88"/>
      <c r="S7734" s="88"/>
      <c r="T7734" s="89"/>
      <c r="U7734" s="42"/>
      <c r="V7734" s="42"/>
      <c r="W7734" s="42"/>
      <c r="X7734" s="42"/>
      <c r="Y7734" s="42"/>
      <c r="Z7734" s="42"/>
      <c r="AA7734" s="42"/>
      <c r="AB7734" s="42"/>
      <c r="AC7734" s="42"/>
      <c r="AD7734" s="42"/>
      <c r="AE7734" s="42"/>
      <c r="AT7734" s="20" t="s">
        <v>250</v>
      </c>
      <c r="AU7734" s="20" t="s">
        <v>93</v>
      </c>
    </row>
    <row r="7735" s="13" customFormat="1">
      <c r="A7735" s="13"/>
      <c r="B7735" s="236"/>
      <c r="C7735" s="237"/>
      <c r="D7735" s="238" t="s">
        <v>252</v>
      </c>
      <c r="E7735" s="239" t="s">
        <v>39</v>
      </c>
      <c r="F7735" s="240" t="s">
        <v>7209</v>
      </c>
      <c r="G7735" s="237"/>
      <c r="H7735" s="239" t="s">
        <v>39</v>
      </c>
      <c r="I7735" s="241"/>
      <c r="J7735" s="237"/>
      <c r="K7735" s="237"/>
      <c r="L7735" s="242"/>
      <c r="M7735" s="243"/>
      <c r="N7735" s="244"/>
      <c r="O7735" s="244"/>
      <c r="P7735" s="244"/>
      <c r="Q7735" s="244"/>
      <c r="R7735" s="244"/>
      <c r="S7735" s="244"/>
      <c r="T7735" s="245"/>
      <c r="U7735" s="13"/>
      <c r="V7735" s="13"/>
      <c r="W7735" s="13"/>
      <c r="X7735" s="13"/>
      <c r="Y7735" s="13"/>
      <c r="Z7735" s="13"/>
      <c r="AA7735" s="13"/>
      <c r="AB7735" s="13"/>
      <c r="AC7735" s="13"/>
      <c r="AD7735" s="13"/>
      <c r="AE7735" s="13"/>
      <c r="AT7735" s="246" t="s">
        <v>252</v>
      </c>
      <c r="AU7735" s="246" t="s">
        <v>93</v>
      </c>
      <c r="AV7735" s="13" t="s">
        <v>23</v>
      </c>
      <c r="AW7735" s="13" t="s">
        <v>46</v>
      </c>
      <c r="AX7735" s="13" t="s">
        <v>85</v>
      </c>
      <c r="AY7735" s="246" t="s">
        <v>241</v>
      </c>
    </row>
    <row r="7736" s="14" customFormat="1">
      <c r="A7736" s="14"/>
      <c r="B7736" s="247"/>
      <c r="C7736" s="248"/>
      <c r="D7736" s="238" t="s">
        <v>252</v>
      </c>
      <c r="E7736" s="249" t="s">
        <v>39</v>
      </c>
      <c r="F7736" s="250" t="s">
        <v>7210</v>
      </c>
      <c r="G7736" s="248"/>
      <c r="H7736" s="251">
        <v>419.51299999999998</v>
      </c>
      <c r="I7736" s="252"/>
      <c r="J7736" s="248"/>
      <c r="K7736" s="248"/>
      <c r="L7736" s="253"/>
      <c r="M7736" s="254"/>
      <c r="N7736" s="255"/>
      <c r="O7736" s="255"/>
      <c r="P7736" s="255"/>
      <c r="Q7736" s="255"/>
      <c r="R7736" s="255"/>
      <c r="S7736" s="255"/>
      <c r="T7736" s="256"/>
      <c r="U7736" s="14"/>
      <c r="V7736" s="14"/>
      <c r="W7736" s="14"/>
      <c r="X7736" s="14"/>
      <c r="Y7736" s="14"/>
      <c r="Z7736" s="14"/>
      <c r="AA7736" s="14"/>
      <c r="AB7736" s="14"/>
      <c r="AC7736" s="14"/>
      <c r="AD7736" s="14"/>
      <c r="AE7736" s="14"/>
      <c r="AT7736" s="257" t="s">
        <v>252</v>
      </c>
      <c r="AU7736" s="257" t="s">
        <v>93</v>
      </c>
      <c r="AV7736" s="14" t="s">
        <v>93</v>
      </c>
      <c r="AW7736" s="14" t="s">
        <v>46</v>
      </c>
      <c r="AX7736" s="14" t="s">
        <v>85</v>
      </c>
      <c r="AY7736" s="257" t="s">
        <v>241</v>
      </c>
    </row>
    <row r="7737" s="13" customFormat="1">
      <c r="A7737" s="13"/>
      <c r="B7737" s="236"/>
      <c r="C7737" s="237"/>
      <c r="D7737" s="238" t="s">
        <v>252</v>
      </c>
      <c r="E7737" s="239" t="s">
        <v>39</v>
      </c>
      <c r="F7737" s="240" t="s">
        <v>7211</v>
      </c>
      <c r="G7737" s="237"/>
      <c r="H7737" s="239" t="s">
        <v>39</v>
      </c>
      <c r="I7737" s="241"/>
      <c r="J7737" s="237"/>
      <c r="K7737" s="237"/>
      <c r="L7737" s="242"/>
      <c r="M7737" s="243"/>
      <c r="N7737" s="244"/>
      <c r="O7737" s="244"/>
      <c r="P7737" s="244"/>
      <c r="Q7737" s="244"/>
      <c r="R7737" s="244"/>
      <c r="S7737" s="244"/>
      <c r="T7737" s="245"/>
      <c r="U7737" s="13"/>
      <c r="V7737" s="13"/>
      <c r="W7737" s="13"/>
      <c r="X7737" s="13"/>
      <c r="Y7737" s="13"/>
      <c r="Z7737" s="13"/>
      <c r="AA7737" s="13"/>
      <c r="AB7737" s="13"/>
      <c r="AC7737" s="13"/>
      <c r="AD7737" s="13"/>
      <c r="AE7737" s="13"/>
      <c r="AT7737" s="246" t="s">
        <v>252</v>
      </c>
      <c r="AU7737" s="246" t="s">
        <v>93</v>
      </c>
      <c r="AV7737" s="13" t="s">
        <v>23</v>
      </c>
      <c r="AW7737" s="13" t="s">
        <v>46</v>
      </c>
      <c r="AX7737" s="13" t="s">
        <v>85</v>
      </c>
      <c r="AY7737" s="246" t="s">
        <v>241</v>
      </c>
    </row>
    <row r="7738" s="14" customFormat="1">
      <c r="A7738" s="14"/>
      <c r="B7738" s="247"/>
      <c r="C7738" s="248"/>
      <c r="D7738" s="238" t="s">
        <v>252</v>
      </c>
      <c r="E7738" s="249" t="s">
        <v>39</v>
      </c>
      <c r="F7738" s="250" t="s">
        <v>7212</v>
      </c>
      <c r="G7738" s="248"/>
      <c r="H7738" s="251">
        <v>14.33</v>
      </c>
      <c r="I7738" s="252"/>
      <c r="J7738" s="248"/>
      <c r="K7738" s="248"/>
      <c r="L7738" s="253"/>
      <c r="M7738" s="254"/>
      <c r="N7738" s="255"/>
      <c r="O7738" s="255"/>
      <c r="P7738" s="255"/>
      <c r="Q7738" s="255"/>
      <c r="R7738" s="255"/>
      <c r="S7738" s="255"/>
      <c r="T7738" s="256"/>
      <c r="U7738" s="14"/>
      <c r="V7738" s="14"/>
      <c r="W7738" s="14"/>
      <c r="X7738" s="14"/>
      <c r="Y7738" s="14"/>
      <c r="Z7738" s="14"/>
      <c r="AA7738" s="14"/>
      <c r="AB7738" s="14"/>
      <c r="AC7738" s="14"/>
      <c r="AD7738" s="14"/>
      <c r="AE7738" s="14"/>
      <c r="AT7738" s="257" t="s">
        <v>252</v>
      </c>
      <c r="AU7738" s="257" t="s">
        <v>93</v>
      </c>
      <c r="AV7738" s="14" t="s">
        <v>93</v>
      </c>
      <c r="AW7738" s="14" t="s">
        <v>46</v>
      </c>
      <c r="AX7738" s="14" t="s">
        <v>85</v>
      </c>
      <c r="AY7738" s="257" t="s">
        <v>241</v>
      </c>
    </row>
    <row r="7739" s="14" customFormat="1">
      <c r="A7739" s="14"/>
      <c r="B7739" s="247"/>
      <c r="C7739" s="248"/>
      <c r="D7739" s="238" t="s">
        <v>252</v>
      </c>
      <c r="E7739" s="249" t="s">
        <v>39</v>
      </c>
      <c r="F7739" s="250" t="s">
        <v>7213</v>
      </c>
      <c r="G7739" s="248"/>
      <c r="H7739" s="251">
        <v>2.8799999999999999</v>
      </c>
      <c r="I7739" s="252"/>
      <c r="J7739" s="248"/>
      <c r="K7739" s="248"/>
      <c r="L7739" s="253"/>
      <c r="M7739" s="254"/>
      <c r="N7739" s="255"/>
      <c r="O7739" s="255"/>
      <c r="P7739" s="255"/>
      <c r="Q7739" s="255"/>
      <c r="R7739" s="255"/>
      <c r="S7739" s="255"/>
      <c r="T7739" s="256"/>
      <c r="U7739" s="14"/>
      <c r="V7739" s="14"/>
      <c r="W7739" s="14"/>
      <c r="X7739" s="14"/>
      <c r="Y7739" s="14"/>
      <c r="Z7739" s="14"/>
      <c r="AA7739" s="14"/>
      <c r="AB7739" s="14"/>
      <c r="AC7739" s="14"/>
      <c r="AD7739" s="14"/>
      <c r="AE7739" s="14"/>
      <c r="AT7739" s="257" t="s">
        <v>252</v>
      </c>
      <c r="AU7739" s="257" t="s">
        <v>93</v>
      </c>
      <c r="AV7739" s="14" t="s">
        <v>93</v>
      </c>
      <c r="AW7739" s="14" t="s">
        <v>46</v>
      </c>
      <c r="AX7739" s="14" t="s">
        <v>85</v>
      </c>
      <c r="AY7739" s="257" t="s">
        <v>241</v>
      </c>
    </row>
    <row r="7740" s="13" customFormat="1">
      <c r="A7740" s="13"/>
      <c r="B7740" s="236"/>
      <c r="C7740" s="237"/>
      <c r="D7740" s="238" t="s">
        <v>252</v>
      </c>
      <c r="E7740" s="239" t="s">
        <v>39</v>
      </c>
      <c r="F7740" s="240" t="s">
        <v>7214</v>
      </c>
      <c r="G7740" s="237"/>
      <c r="H7740" s="239" t="s">
        <v>39</v>
      </c>
      <c r="I7740" s="241"/>
      <c r="J7740" s="237"/>
      <c r="K7740" s="237"/>
      <c r="L7740" s="242"/>
      <c r="M7740" s="243"/>
      <c r="N7740" s="244"/>
      <c r="O7740" s="244"/>
      <c r="P7740" s="244"/>
      <c r="Q7740" s="244"/>
      <c r="R7740" s="244"/>
      <c r="S7740" s="244"/>
      <c r="T7740" s="245"/>
      <c r="U7740" s="13"/>
      <c r="V7740" s="13"/>
      <c r="W7740" s="13"/>
      <c r="X7740" s="13"/>
      <c r="Y7740" s="13"/>
      <c r="Z7740" s="13"/>
      <c r="AA7740" s="13"/>
      <c r="AB7740" s="13"/>
      <c r="AC7740" s="13"/>
      <c r="AD7740" s="13"/>
      <c r="AE7740" s="13"/>
      <c r="AT7740" s="246" t="s">
        <v>252</v>
      </c>
      <c r="AU7740" s="246" t="s">
        <v>93</v>
      </c>
      <c r="AV7740" s="13" t="s">
        <v>23</v>
      </c>
      <c r="AW7740" s="13" t="s">
        <v>46</v>
      </c>
      <c r="AX7740" s="13" t="s">
        <v>85</v>
      </c>
      <c r="AY7740" s="246" t="s">
        <v>241</v>
      </c>
    </row>
    <row r="7741" s="14" customFormat="1">
      <c r="A7741" s="14"/>
      <c r="B7741" s="247"/>
      <c r="C7741" s="248"/>
      <c r="D7741" s="238" t="s">
        <v>252</v>
      </c>
      <c r="E7741" s="249" t="s">
        <v>39</v>
      </c>
      <c r="F7741" s="250" t="s">
        <v>7215</v>
      </c>
      <c r="G7741" s="248"/>
      <c r="H7741" s="251">
        <v>1.1930000000000001</v>
      </c>
      <c r="I7741" s="252"/>
      <c r="J7741" s="248"/>
      <c r="K7741" s="248"/>
      <c r="L7741" s="253"/>
      <c r="M7741" s="254"/>
      <c r="N7741" s="255"/>
      <c r="O7741" s="255"/>
      <c r="P7741" s="255"/>
      <c r="Q7741" s="255"/>
      <c r="R7741" s="255"/>
      <c r="S7741" s="255"/>
      <c r="T7741" s="256"/>
      <c r="U7741" s="14"/>
      <c r="V7741" s="14"/>
      <c r="W7741" s="14"/>
      <c r="X7741" s="14"/>
      <c r="Y7741" s="14"/>
      <c r="Z7741" s="14"/>
      <c r="AA7741" s="14"/>
      <c r="AB7741" s="14"/>
      <c r="AC7741" s="14"/>
      <c r="AD7741" s="14"/>
      <c r="AE7741" s="14"/>
      <c r="AT7741" s="257" t="s">
        <v>252</v>
      </c>
      <c r="AU7741" s="257" t="s">
        <v>93</v>
      </c>
      <c r="AV7741" s="14" t="s">
        <v>93</v>
      </c>
      <c r="AW7741" s="14" t="s">
        <v>46</v>
      </c>
      <c r="AX7741" s="14" t="s">
        <v>85</v>
      </c>
      <c r="AY7741" s="257" t="s">
        <v>241</v>
      </c>
    </row>
    <row r="7742" s="14" customFormat="1">
      <c r="A7742" s="14"/>
      <c r="B7742" s="247"/>
      <c r="C7742" s="248"/>
      <c r="D7742" s="238" t="s">
        <v>252</v>
      </c>
      <c r="E7742" s="249" t="s">
        <v>39</v>
      </c>
      <c r="F7742" s="250" t="s">
        <v>7216</v>
      </c>
      <c r="G7742" s="248"/>
      <c r="H7742" s="251">
        <v>0.61499999999999999</v>
      </c>
      <c r="I7742" s="252"/>
      <c r="J7742" s="248"/>
      <c r="K7742" s="248"/>
      <c r="L7742" s="253"/>
      <c r="M7742" s="254"/>
      <c r="N7742" s="255"/>
      <c r="O7742" s="255"/>
      <c r="P7742" s="255"/>
      <c r="Q7742" s="255"/>
      <c r="R7742" s="255"/>
      <c r="S7742" s="255"/>
      <c r="T7742" s="256"/>
      <c r="U7742" s="14"/>
      <c r="V7742" s="14"/>
      <c r="W7742" s="14"/>
      <c r="X7742" s="14"/>
      <c r="Y7742" s="14"/>
      <c r="Z7742" s="14"/>
      <c r="AA7742" s="14"/>
      <c r="AB7742" s="14"/>
      <c r="AC7742" s="14"/>
      <c r="AD7742" s="14"/>
      <c r="AE7742" s="14"/>
      <c r="AT7742" s="257" t="s">
        <v>252</v>
      </c>
      <c r="AU7742" s="257" t="s">
        <v>93</v>
      </c>
      <c r="AV7742" s="14" t="s">
        <v>93</v>
      </c>
      <c r="AW7742" s="14" t="s">
        <v>46</v>
      </c>
      <c r="AX7742" s="14" t="s">
        <v>85</v>
      </c>
      <c r="AY7742" s="257" t="s">
        <v>241</v>
      </c>
    </row>
    <row r="7743" s="15" customFormat="1">
      <c r="A7743" s="15"/>
      <c r="B7743" s="258"/>
      <c r="C7743" s="259"/>
      <c r="D7743" s="238" t="s">
        <v>252</v>
      </c>
      <c r="E7743" s="260" t="s">
        <v>39</v>
      </c>
      <c r="F7743" s="261" t="s">
        <v>274</v>
      </c>
      <c r="G7743" s="259"/>
      <c r="H7743" s="262">
        <v>438.53100000000001</v>
      </c>
      <c r="I7743" s="263"/>
      <c r="J7743" s="259"/>
      <c r="K7743" s="259"/>
      <c r="L7743" s="264"/>
      <c r="M7743" s="265"/>
      <c r="N7743" s="266"/>
      <c r="O7743" s="266"/>
      <c r="P7743" s="266"/>
      <c r="Q7743" s="266"/>
      <c r="R7743" s="266"/>
      <c r="S7743" s="266"/>
      <c r="T7743" s="267"/>
      <c r="U7743" s="15"/>
      <c r="V7743" s="15"/>
      <c r="W7743" s="15"/>
      <c r="X7743" s="15"/>
      <c r="Y7743" s="15"/>
      <c r="Z7743" s="15"/>
      <c r="AA7743" s="15"/>
      <c r="AB7743" s="15"/>
      <c r="AC7743" s="15"/>
      <c r="AD7743" s="15"/>
      <c r="AE7743" s="15"/>
      <c r="AT7743" s="268" t="s">
        <v>252</v>
      </c>
      <c r="AU7743" s="268" t="s">
        <v>93</v>
      </c>
      <c r="AV7743" s="15" t="s">
        <v>248</v>
      </c>
      <c r="AW7743" s="15" t="s">
        <v>46</v>
      </c>
      <c r="AX7743" s="15" t="s">
        <v>23</v>
      </c>
      <c r="AY7743" s="268" t="s">
        <v>241</v>
      </c>
    </row>
    <row r="7744" s="2" customFormat="1" ht="16.5" customHeight="1">
      <c r="A7744" s="42"/>
      <c r="B7744" s="43"/>
      <c r="C7744" s="218" t="s">
        <v>7217</v>
      </c>
      <c r="D7744" s="218" t="s">
        <v>243</v>
      </c>
      <c r="E7744" s="219" t="s">
        <v>7218</v>
      </c>
      <c r="F7744" s="220" t="s">
        <v>7219</v>
      </c>
      <c r="G7744" s="221" t="s">
        <v>145</v>
      </c>
      <c r="H7744" s="222">
        <v>438.53100000000001</v>
      </c>
      <c r="I7744" s="223"/>
      <c r="J7744" s="224">
        <f>ROUND(I7744*H7744,2)</f>
        <v>0</v>
      </c>
      <c r="K7744" s="220" t="s">
        <v>247</v>
      </c>
      <c r="L7744" s="48"/>
      <c r="M7744" s="225" t="s">
        <v>39</v>
      </c>
      <c r="N7744" s="226" t="s">
        <v>56</v>
      </c>
      <c r="O7744" s="88"/>
      <c r="P7744" s="227">
        <f>O7744*H7744</f>
        <v>0</v>
      </c>
      <c r="Q7744" s="227">
        <v>0.00029999999999999997</v>
      </c>
      <c r="R7744" s="227">
        <f>Q7744*H7744</f>
        <v>0.13155929999999999</v>
      </c>
      <c r="S7744" s="227">
        <v>0</v>
      </c>
      <c r="T7744" s="228">
        <f>S7744*H7744</f>
        <v>0</v>
      </c>
      <c r="U7744" s="42"/>
      <c r="V7744" s="42"/>
      <c r="W7744" s="42"/>
      <c r="X7744" s="42"/>
      <c r="Y7744" s="42"/>
      <c r="Z7744" s="42"/>
      <c r="AA7744" s="42"/>
      <c r="AB7744" s="42"/>
      <c r="AC7744" s="42"/>
      <c r="AD7744" s="42"/>
      <c r="AE7744" s="42"/>
      <c r="AR7744" s="229" t="s">
        <v>462</v>
      </c>
      <c r="AT7744" s="229" t="s">
        <v>243</v>
      </c>
      <c r="AU7744" s="229" t="s">
        <v>93</v>
      </c>
      <c r="AY7744" s="20" t="s">
        <v>241</v>
      </c>
      <c r="BE7744" s="230">
        <f>IF(N7744="základní",J7744,0)</f>
        <v>0</v>
      </c>
      <c r="BF7744" s="230">
        <f>IF(N7744="snížená",J7744,0)</f>
        <v>0</v>
      </c>
      <c r="BG7744" s="230">
        <f>IF(N7744="zákl. přenesená",J7744,0)</f>
        <v>0</v>
      </c>
      <c r="BH7744" s="230">
        <f>IF(N7744="sníž. přenesená",J7744,0)</f>
        <v>0</v>
      </c>
      <c r="BI7744" s="230">
        <f>IF(N7744="nulová",J7744,0)</f>
        <v>0</v>
      </c>
      <c r="BJ7744" s="20" t="s">
        <v>23</v>
      </c>
      <c r="BK7744" s="230">
        <f>ROUND(I7744*H7744,2)</f>
        <v>0</v>
      </c>
      <c r="BL7744" s="20" t="s">
        <v>462</v>
      </c>
      <c r="BM7744" s="229" t="s">
        <v>7220</v>
      </c>
    </row>
    <row r="7745" s="2" customFormat="1">
      <c r="A7745" s="42"/>
      <c r="B7745" s="43"/>
      <c r="C7745" s="44"/>
      <c r="D7745" s="231" t="s">
        <v>250</v>
      </c>
      <c r="E7745" s="44"/>
      <c r="F7745" s="232" t="s">
        <v>7221</v>
      </c>
      <c r="G7745" s="44"/>
      <c r="H7745" s="44"/>
      <c r="I7745" s="233"/>
      <c r="J7745" s="44"/>
      <c r="K7745" s="44"/>
      <c r="L7745" s="48"/>
      <c r="M7745" s="234"/>
      <c r="N7745" s="235"/>
      <c r="O7745" s="88"/>
      <c r="P7745" s="88"/>
      <c r="Q7745" s="88"/>
      <c r="R7745" s="88"/>
      <c r="S7745" s="88"/>
      <c r="T7745" s="89"/>
      <c r="U7745" s="42"/>
      <c r="V7745" s="42"/>
      <c r="W7745" s="42"/>
      <c r="X7745" s="42"/>
      <c r="Y7745" s="42"/>
      <c r="Z7745" s="42"/>
      <c r="AA7745" s="42"/>
      <c r="AB7745" s="42"/>
      <c r="AC7745" s="42"/>
      <c r="AD7745" s="42"/>
      <c r="AE7745" s="42"/>
      <c r="AT7745" s="20" t="s">
        <v>250</v>
      </c>
      <c r="AU7745" s="20" t="s">
        <v>93</v>
      </c>
    </row>
    <row r="7746" s="13" customFormat="1">
      <c r="A7746" s="13"/>
      <c r="B7746" s="236"/>
      <c r="C7746" s="237"/>
      <c r="D7746" s="238" t="s">
        <v>252</v>
      </c>
      <c r="E7746" s="239" t="s">
        <v>39</v>
      </c>
      <c r="F7746" s="240" t="s">
        <v>7209</v>
      </c>
      <c r="G7746" s="237"/>
      <c r="H7746" s="239" t="s">
        <v>39</v>
      </c>
      <c r="I7746" s="241"/>
      <c r="J7746" s="237"/>
      <c r="K7746" s="237"/>
      <c r="L7746" s="242"/>
      <c r="M7746" s="243"/>
      <c r="N7746" s="244"/>
      <c r="O7746" s="244"/>
      <c r="P7746" s="244"/>
      <c r="Q7746" s="244"/>
      <c r="R7746" s="244"/>
      <c r="S7746" s="244"/>
      <c r="T7746" s="245"/>
      <c r="U7746" s="13"/>
      <c r="V7746" s="13"/>
      <c r="W7746" s="13"/>
      <c r="X7746" s="13"/>
      <c r="Y7746" s="13"/>
      <c r="Z7746" s="13"/>
      <c r="AA7746" s="13"/>
      <c r="AB7746" s="13"/>
      <c r="AC7746" s="13"/>
      <c r="AD7746" s="13"/>
      <c r="AE7746" s="13"/>
      <c r="AT7746" s="246" t="s">
        <v>252</v>
      </c>
      <c r="AU7746" s="246" t="s">
        <v>93</v>
      </c>
      <c r="AV7746" s="13" t="s">
        <v>23</v>
      </c>
      <c r="AW7746" s="13" t="s">
        <v>46</v>
      </c>
      <c r="AX7746" s="13" t="s">
        <v>85</v>
      </c>
      <c r="AY7746" s="246" t="s">
        <v>241</v>
      </c>
    </row>
    <row r="7747" s="14" customFormat="1">
      <c r="A7747" s="14"/>
      <c r="B7747" s="247"/>
      <c r="C7747" s="248"/>
      <c r="D7747" s="238" t="s">
        <v>252</v>
      </c>
      <c r="E7747" s="249" t="s">
        <v>39</v>
      </c>
      <c r="F7747" s="250" t="s">
        <v>7210</v>
      </c>
      <c r="G7747" s="248"/>
      <c r="H7747" s="251">
        <v>419.51299999999998</v>
      </c>
      <c r="I7747" s="252"/>
      <c r="J7747" s="248"/>
      <c r="K7747" s="248"/>
      <c r="L7747" s="253"/>
      <c r="M7747" s="254"/>
      <c r="N7747" s="255"/>
      <c r="O7747" s="255"/>
      <c r="P7747" s="255"/>
      <c r="Q7747" s="255"/>
      <c r="R7747" s="255"/>
      <c r="S7747" s="255"/>
      <c r="T7747" s="256"/>
      <c r="U7747" s="14"/>
      <c r="V7747" s="14"/>
      <c r="W7747" s="14"/>
      <c r="X7747" s="14"/>
      <c r="Y7747" s="14"/>
      <c r="Z7747" s="14"/>
      <c r="AA7747" s="14"/>
      <c r="AB7747" s="14"/>
      <c r="AC7747" s="14"/>
      <c r="AD7747" s="14"/>
      <c r="AE7747" s="14"/>
      <c r="AT7747" s="257" t="s">
        <v>252</v>
      </c>
      <c r="AU7747" s="257" t="s">
        <v>93</v>
      </c>
      <c r="AV7747" s="14" t="s">
        <v>93</v>
      </c>
      <c r="AW7747" s="14" t="s">
        <v>46</v>
      </c>
      <c r="AX7747" s="14" t="s">
        <v>85</v>
      </c>
      <c r="AY7747" s="257" t="s">
        <v>241</v>
      </c>
    </row>
    <row r="7748" s="13" customFormat="1">
      <c r="A7748" s="13"/>
      <c r="B7748" s="236"/>
      <c r="C7748" s="237"/>
      <c r="D7748" s="238" t="s">
        <v>252</v>
      </c>
      <c r="E7748" s="239" t="s">
        <v>39</v>
      </c>
      <c r="F7748" s="240" t="s">
        <v>7211</v>
      </c>
      <c r="G7748" s="237"/>
      <c r="H7748" s="239" t="s">
        <v>39</v>
      </c>
      <c r="I7748" s="241"/>
      <c r="J7748" s="237"/>
      <c r="K7748" s="237"/>
      <c r="L7748" s="242"/>
      <c r="M7748" s="243"/>
      <c r="N7748" s="244"/>
      <c r="O7748" s="244"/>
      <c r="P7748" s="244"/>
      <c r="Q7748" s="244"/>
      <c r="R7748" s="244"/>
      <c r="S7748" s="244"/>
      <c r="T7748" s="245"/>
      <c r="U7748" s="13"/>
      <c r="V7748" s="13"/>
      <c r="W7748" s="13"/>
      <c r="X7748" s="13"/>
      <c r="Y7748" s="13"/>
      <c r="Z7748" s="13"/>
      <c r="AA7748" s="13"/>
      <c r="AB7748" s="13"/>
      <c r="AC7748" s="13"/>
      <c r="AD7748" s="13"/>
      <c r="AE7748" s="13"/>
      <c r="AT7748" s="246" t="s">
        <v>252</v>
      </c>
      <c r="AU7748" s="246" t="s">
        <v>93</v>
      </c>
      <c r="AV7748" s="13" t="s">
        <v>23</v>
      </c>
      <c r="AW7748" s="13" t="s">
        <v>46</v>
      </c>
      <c r="AX7748" s="13" t="s">
        <v>85</v>
      </c>
      <c r="AY7748" s="246" t="s">
        <v>241</v>
      </c>
    </row>
    <row r="7749" s="14" customFormat="1">
      <c r="A7749" s="14"/>
      <c r="B7749" s="247"/>
      <c r="C7749" s="248"/>
      <c r="D7749" s="238" t="s">
        <v>252</v>
      </c>
      <c r="E7749" s="249" t="s">
        <v>39</v>
      </c>
      <c r="F7749" s="250" t="s">
        <v>7212</v>
      </c>
      <c r="G7749" s="248"/>
      <c r="H7749" s="251">
        <v>14.33</v>
      </c>
      <c r="I7749" s="252"/>
      <c r="J7749" s="248"/>
      <c r="K7749" s="248"/>
      <c r="L7749" s="253"/>
      <c r="M7749" s="254"/>
      <c r="N7749" s="255"/>
      <c r="O7749" s="255"/>
      <c r="P7749" s="255"/>
      <c r="Q7749" s="255"/>
      <c r="R7749" s="255"/>
      <c r="S7749" s="255"/>
      <c r="T7749" s="256"/>
      <c r="U7749" s="14"/>
      <c r="V7749" s="14"/>
      <c r="W7749" s="14"/>
      <c r="X7749" s="14"/>
      <c r="Y7749" s="14"/>
      <c r="Z7749" s="14"/>
      <c r="AA7749" s="14"/>
      <c r="AB7749" s="14"/>
      <c r="AC7749" s="14"/>
      <c r="AD7749" s="14"/>
      <c r="AE7749" s="14"/>
      <c r="AT7749" s="257" t="s">
        <v>252</v>
      </c>
      <c r="AU7749" s="257" t="s">
        <v>93</v>
      </c>
      <c r="AV7749" s="14" t="s">
        <v>93</v>
      </c>
      <c r="AW7749" s="14" t="s">
        <v>46</v>
      </c>
      <c r="AX7749" s="14" t="s">
        <v>85</v>
      </c>
      <c r="AY7749" s="257" t="s">
        <v>241</v>
      </c>
    </row>
    <row r="7750" s="14" customFormat="1">
      <c r="A7750" s="14"/>
      <c r="B7750" s="247"/>
      <c r="C7750" s="248"/>
      <c r="D7750" s="238" t="s">
        <v>252</v>
      </c>
      <c r="E7750" s="249" t="s">
        <v>39</v>
      </c>
      <c r="F7750" s="250" t="s">
        <v>7213</v>
      </c>
      <c r="G7750" s="248"/>
      <c r="H7750" s="251">
        <v>2.8799999999999999</v>
      </c>
      <c r="I7750" s="252"/>
      <c r="J7750" s="248"/>
      <c r="K7750" s="248"/>
      <c r="L7750" s="253"/>
      <c r="M7750" s="254"/>
      <c r="N7750" s="255"/>
      <c r="O7750" s="255"/>
      <c r="P7750" s="255"/>
      <c r="Q7750" s="255"/>
      <c r="R7750" s="255"/>
      <c r="S7750" s="255"/>
      <c r="T7750" s="256"/>
      <c r="U7750" s="14"/>
      <c r="V7750" s="14"/>
      <c r="W7750" s="14"/>
      <c r="X7750" s="14"/>
      <c r="Y7750" s="14"/>
      <c r="Z7750" s="14"/>
      <c r="AA7750" s="14"/>
      <c r="AB7750" s="14"/>
      <c r="AC7750" s="14"/>
      <c r="AD7750" s="14"/>
      <c r="AE7750" s="14"/>
      <c r="AT7750" s="257" t="s">
        <v>252</v>
      </c>
      <c r="AU7750" s="257" t="s">
        <v>93</v>
      </c>
      <c r="AV7750" s="14" t="s">
        <v>93</v>
      </c>
      <c r="AW7750" s="14" t="s">
        <v>46</v>
      </c>
      <c r="AX7750" s="14" t="s">
        <v>85</v>
      </c>
      <c r="AY7750" s="257" t="s">
        <v>241</v>
      </c>
    </row>
    <row r="7751" s="13" customFormat="1">
      <c r="A7751" s="13"/>
      <c r="B7751" s="236"/>
      <c r="C7751" s="237"/>
      <c r="D7751" s="238" t="s">
        <v>252</v>
      </c>
      <c r="E7751" s="239" t="s">
        <v>39</v>
      </c>
      <c r="F7751" s="240" t="s">
        <v>7214</v>
      </c>
      <c r="G7751" s="237"/>
      <c r="H7751" s="239" t="s">
        <v>39</v>
      </c>
      <c r="I7751" s="241"/>
      <c r="J7751" s="237"/>
      <c r="K7751" s="237"/>
      <c r="L7751" s="242"/>
      <c r="M7751" s="243"/>
      <c r="N7751" s="244"/>
      <c r="O7751" s="244"/>
      <c r="P7751" s="244"/>
      <c r="Q7751" s="244"/>
      <c r="R7751" s="244"/>
      <c r="S7751" s="244"/>
      <c r="T7751" s="245"/>
      <c r="U7751" s="13"/>
      <c r="V7751" s="13"/>
      <c r="W7751" s="13"/>
      <c r="X7751" s="13"/>
      <c r="Y7751" s="13"/>
      <c r="Z7751" s="13"/>
      <c r="AA7751" s="13"/>
      <c r="AB7751" s="13"/>
      <c r="AC7751" s="13"/>
      <c r="AD7751" s="13"/>
      <c r="AE7751" s="13"/>
      <c r="AT7751" s="246" t="s">
        <v>252</v>
      </c>
      <c r="AU7751" s="246" t="s">
        <v>93</v>
      </c>
      <c r="AV7751" s="13" t="s">
        <v>23</v>
      </c>
      <c r="AW7751" s="13" t="s">
        <v>46</v>
      </c>
      <c r="AX7751" s="13" t="s">
        <v>85</v>
      </c>
      <c r="AY7751" s="246" t="s">
        <v>241</v>
      </c>
    </row>
    <row r="7752" s="14" customFormat="1">
      <c r="A7752" s="14"/>
      <c r="B7752" s="247"/>
      <c r="C7752" s="248"/>
      <c r="D7752" s="238" t="s">
        <v>252</v>
      </c>
      <c r="E7752" s="249" t="s">
        <v>39</v>
      </c>
      <c r="F7752" s="250" t="s">
        <v>7215</v>
      </c>
      <c r="G7752" s="248"/>
      <c r="H7752" s="251">
        <v>1.1930000000000001</v>
      </c>
      <c r="I7752" s="252"/>
      <c r="J7752" s="248"/>
      <c r="K7752" s="248"/>
      <c r="L7752" s="253"/>
      <c r="M7752" s="254"/>
      <c r="N7752" s="255"/>
      <c r="O7752" s="255"/>
      <c r="P7752" s="255"/>
      <c r="Q7752" s="255"/>
      <c r="R7752" s="255"/>
      <c r="S7752" s="255"/>
      <c r="T7752" s="256"/>
      <c r="U7752" s="14"/>
      <c r="V7752" s="14"/>
      <c r="W7752" s="14"/>
      <c r="X7752" s="14"/>
      <c r="Y7752" s="14"/>
      <c r="Z7752" s="14"/>
      <c r="AA7752" s="14"/>
      <c r="AB7752" s="14"/>
      <c r="AC7752" s="14"/>
      <c r="AD7752" s="14"/>
      <c r="AE7752" s="14"/>
      <c r="AT7752" s="257" t="s">
        <v>252</v>
      </c>
      <c r="AU7752" s="257" t="s">
        <v>93</v>
      </c>
      <c r="AV7752" s="14" t="s">
        <v>93</v>
      </c>
      <c r="AW7752" s="14" t="s">
        <v>46</v>
      </c>
      <c r="AX7752" s="14" t="s">
        <v>85</v>
      </c>
      <c r="AY7752" s="257" t="s">
        <v>241</v>
      </c>
    </row>
    <row r="7753" s="14" customFormat="1">
      <c r="A7753" s="14"/>
      <c r="B7753" s="247"/>
      <c r="C7753" s="248"/>
      <c r="D7753" s="238" t="s">
        <v>252</v>
      </c>
      <c r="E7753" s="249" t="s">
        <v>39</v>
      </c>
      <c r="F7753" s="250" t="s">
        <v>7216</v>
      </c>
      <c r="G7753" s="248"/>
      <c r="H7753" s="251">
        <v>0.61499999999999999</v>
      </c>
      <c r="I7753" s="252"/>
      <c r="J7753" s="248"/>
      <c r="K7753" s="248"/>
      <c r="L7753" s="253"/>
      <c r="M7753" s="254"/>
      <c r="N7753" s="255"/>
      <c r="O7753" s="255"/>
      <c r="P7753" s="255"/>
      <c r="Q7753" s="255"/>
      <c r="R7753" s="255"/>
      <c r="S7753" s="255"/>
      <c r="T7753" s="256"/>
      <c r="U7753" s="14"/>
      <c r="V7753" s="14"/>
      <c r="W7753" s="14"/>
      <c r="X7753" s="14"/>
      <c r="Y7753" s="14"/>
      <c r="Z7753" s="14"/>
      <c r="AA7753" s="14"/>
      <c r="AB7753" s="14"/>
      <c r="AC7753" s="14"/>
      <c r="AD7753" s="14"/>
      <c r="AE7753" s="14"/>
      <c r="AT7753" s="257" t="s">
        <v>252</v>
      </c>
      <c r="AU7753" s="257" t="s">
        <v>93</v>
      </c>
      <c r="AV7753" s="14" t="s">
        <v>93</v>
      </c>
      <c r="AW7753" s="14" t="s">
        <v>46</v>
      </c>
      <c r="AX7753" s="14" t="s">
        <v>85</v>
      </c>
      <c r="AY7753" s="257" t="s">
        <v>241</v>
      </c>
    </row>
    <row r="7754" s="15" customFormat="1">
      <c r="A7754" s="15"/>
      <c r="B7754" s="258"/>
      <c r="C7754" s="259"/>
      <c r="D7754" s="238" t="s">
        <v>252</v>
      </c>
      <c r="E7754" s="260" t="s">
        <v>39</v>
      </c>
      <c r="F7754" s="261" t="s">
        <v>274</v>
      </c>
      <c r="G7754" s="259"/>
      <c r="H7754" s="262">
        <v>438.53100000000001</v>
      </c>
      <c r="I7754" s="263"/>
      <c r="J7754" s="259"/>
      <c r="K7754" s="259"/>
      <c r="L7754" s="264"/>
      <c r="M7754" s="265"/>
      <c r="N7754" s="266"/>
      <c r="O7754" s="266"/>
      <c r="P7754" s="266"/>
      <c r="Q7754" s="266"/>
      <c r="R7754" s="266"/>
      <c r="S7754" s="266"/>
      <c r="T7754" s="267"/>
      <c r="U7754" s="15"/>
      <c r="V7754" s="15"/>
      <c r="W7754" s="15"/>
      <c r="X7754" s="15"/>
      <c r="Y7754" s="15"/>
      <c r="Z7754" s="15"/>
      <c r="AA7754" s="15"/>
      <c r="AB7754" s="15"/>
      <c r="AC7754" s="15"/>
      <c r="AD7754" s="15"/>
      <c r="AE7754" s="15"/>
      <c r="AT7754" s="268" t="s">
        <v>252</v>
      </c>
      <c r="AU7754" s="268" t="s">
        <v>93</v>
      </c>
      <c r="AV7754" s="15" t="s">
        <v>248</v>
      </c>
      <c r="AW7754" s="15" t="s">
        <v>46</v>
      </c>
      <c r="AX7754" s="15" t="s">
        <v>23</v>
      </c>
      <c r="AY7754" s="268" t="s">
        <v>241</v>
      </c>
    </row>
    <row r="7755" s="2" customFormat="1" ht="16.5" customHeight="1">
      <c r="A7755" s="42"/>
      <c r="B7755" s="43"/>
      <c r="C7755" s="218" t="s">
        <v>7222</v>
      </c>
      <c r="D7755" s="218" t="s">
        <v>243</v>
      </c>
      <c r="E7755" s="219" t="s">
        <v>7223</v>
      </c>
      <c r="F7755" s="220" t="s">
        <v>7224</v>
      </c>
      <c r="G7755" s="221" t="s">
        <v>145</v>
      </c>
      <c r="H7755" s="222">
        <v>50.369999999999997</v>
      </c>
      <c r="I7755" s="223"/>
      <c r="J7755" s="224">
        <f>ROUND(I7755*H7755,2)</f>
        <v>0</v>
      </c>
      <c r="K7755" s="220" t="s">
        <v>247</v>
      </c>
      <c r="L7755" s="48"/>
      <c r="M7755" s="225" t="s">
        <v>39</v>
      </c>
      <c r="N7755" s="226" t="s">
        <v>56</v>
      </c>
      <c r="O7755" s="88"/>
      <c r="P7755" s="227">
        <f>O7755*H7755</f>
        <v>0</v>
      </c>
      <c r="Q7755" s="227">
        <v>0.0015</v>
      </c>
      <c r="R7755" s="227">
        <f>Q7755*H7755</f>
        <v>0.075554999999999997</v>
      </c>
      <c r="S7755" s="227">
        <v>0</v>
      </c>
      <c r="T7755" s="228">
        <f>S7755*H7755</f>
        <v>0</v>
      </c>
      <c r="U7755" s="42"/>
      <c r="V7755" s="42"/>
      <c r="W7755" s="42"/>
      <c r="X7755" s="42"/>
      <c r="Y7755" s="42"/>
      <c r="Z7755" s="42"/>
      <c r="AA7755" s="42"/>
      <c r="AB7755" s="42"/>
      <c r="AC7755" s="42"/>
      <c r="AD7755" s="42"/>
      <c r="AE7755" s="42"/>
      <c r="AR7755" s="229" t="s">
        <v>462</v>
      </c>
      <c r="AT7755" s="229" t="s">
        <v>243</v>
      </c>
      <c r="AU7755" s="229" t="s">
        <v>93</v>
      </c>
      <c r="AY7755" s="20" t="s">
        <v>241</v>
      </c>
      <c r="BE7755" s="230">
        <f>IF(N7755="základní",J7755,0)</f>
        <v>0</v>
      </c>
      <c r="BF7755" s="230">
        <f>IF(N7755="snížená",J7755,0)</f>
        <v>0</v>
      </c>
      <c r="BG7755" s="230">
        <f>IF(N7755="zákl. přenesená",J7755,0)</f>
        <v>0</v>
      </c>
      <c r="BH7755" s="230">
        <f>IF(N7755="sníž. přenesená",J7755,0)</f>
        <v>0</v>
      </c>
      <c r="BI7755" s="230">
        <f>IF(N7755="nulová",J7755,0)</f>
        <v>0</v>
      </c>
      <c r="BJ7755" s="20" t="s">
        <v>23</v>
      </c>
      <c r="BK7755" s="230">
        <f>ROUND(I7755*H7755,2)</f>
        <v>0</v>
      </c>
      <c r="BL7755" s="20" t="s">
        <v>462</v>
      </c>
      <c r="BM7755" s="229" t="s">
        <v>7225</v>
      </c>
    </row>
    <row r="7756" s="2" customFormat="1">
      <c r="A7756" s="42"/>
      <c r="B7756" s="43"/>
      <c r="C7756" s="44"/>
      <c r="D7756" s="231" t="s">
        <v>250</v>
      </c>
      <c r="E7756" s="44"/>
      <c r="F7756" s="232" t="s">
        <v>7226</v>
      </c>
      <c r="G7756" s="44"/>
      <c r="H7756" s="44"/>
      <c r="I7756" s="233"/>
      <c r="J7756" s="44"/>
      <c r="K7756" s="44"/>
      <c r="L7756" s="48"/>
      <c r="M7756" s="234"/>
      <c r="N7756" s="235"/>
      <c r="O7756" s="88"/>
      <c r="P7756" s="88"/>
      <c r="Q7756" s="88"/>
      <c r="R7756" s="88"/>
      <c r="S7756" s="88"/>
      <c r="T7756" s="89"/>
      <c r="U7756" s="42"/>
      <c r="V7756" s="42"/>
      <c r="W7756" s="42"/>
      <c r="X7756" s="42"/>
      <c r="Y7756" s="42"/>
      <c r="Z7756" s="42"/>
      <c r="AA7756" s="42"/>
      <c r="AB7756" s="42"/>
      <c r="AC7756" s="42"/>
      <c r="AD7756" s="42"/>
      <c r="AE7756" s="42"/>
      <c r="AT7756" s="20" t="s">
        <v>250</v>
      </c>
      <c r="AU7756" s="20" t="s">
        <v>93</v>
      </c>
    </row>
    <row r="7757" s="13" customFormat="1">
      <c r="A7757" s="13"/>
      <c r="B7757" s="236"/>
      <c r="C7757" s="237"/>
      <c r="D7757" s="238" t="s">
        <v>252</v>
      </c>
      <c r="E7757" s="239" t="s">
        <v>39</v>
      </c>
      <c r="F7757" s="240" t="s">
        <v>7031</v>
      </c>
      <c r="G7757" s="237"/>
      <c r="H7757" s="239" t="s">
        <v>39</v>
      </c>
      <c r="I7757" s="241"/>
      <c r="J7757" s="237"/>
      <c r="K7757" s="237"/>
      <c r="L7757" s="242"/>
      <c r="M7757" s="243"/>
      <c r="N7757" s="244"/>
      <c r="O7757" s="244"/>
      <c r="P7757" s="244"/>
      <c r="Q7757" s="244"/>
      <c r="R7757" s="244"/>
      <c r="S7757" s="244"/>
      <c r="T7757" s="245"/>
      <c r="U7757" s="13"/>
      <c r="V7757" s="13"/>
      <c r="W7757" s="13"/>
      <c r="X7757" s="13"/>
      <c r="Y7757" s="13"/>
      <c r="Z7757" s="13"/>
      <c r="AA7757" s="13"/>
      <c r="AB7757" s="13"/>
      <c r="AC7757" s="13"/>
      <c r="AD7757" s="13"/>
      <c r="AE7757" s="13"/>
      <c r="AT7757" s="246" t="s">
        <v>252</v>
      </c>
      <c r="AU7757" s="246" t="s">
        <v>93</v>
      </c>
      <c r="AV7757" s="13" t="s">
        <v>23</v>
      </c>
      <c r="AW7757" s="13" t="s">
        <v>46</v>
      </c>
      <c r="AX7757" s="13" t="s">
        <v>85</v>
      </c>
      <c r="AY7757" s="246" t="s">
        <v>241</v>
      </c>
    </row>
    <row r="7758" s="14" customFormat="1">
      <c r="A7758" s="14"/>
      <c r="B7758" s="247"/>
      <c r="C7758" s="248"/>
      <c r="D7758" s="238" t="s">
        <v>252</v>
      </c>
      <c r="E7758" s="249" t="s">
        <v>39</v>
      </c>
      <c r="F7758" s="250" t="s">
        <v>7227</v>
      </c>
      <c r="G7758" s="248"/>
      <c r="H7758" s="251">
        <v>1.5700000000000001</v>
      </c>
      <c r="I7758" s="252"/>
      <c r="J7758" s="248"/>
      <c r="K7758" s="248"/>
      <c r="L7758" s="253"/>
      <c r="M7758" s="254"/>
      <c r="N7758" s="255"/>
      <c r="O7758" s="255"/>
      <c r="P7758" s="255"/>
      <c r="Q7758" s="255"/>
      <c r="R7758" s="255"/>
      <c r="S7758" s="255"/>
      <c r="T7758" s="256"/>
      <c r="U7758" s="14"/>
      <c r="V7758" s="14"/>
      <c r="W7758" s="14"/>
      <c r="X7758" s="14"/>
      <c r="Y7758" s="14"/>
      <c r="Z7758" s="14"/>
      <c r="AA7758" s="14"/>
      <c r="AB7758" s="14"/>
      <c r="AC7758" s="14"/>
      <c r="AD7758" s="14"/>
      <c r="AE7758" s="14"/>
      <c r="AT7758" s="257" t="s">
        <v>252</v>
      </c>
      <c r="AU7758" s="257" t="s">
        <v>93</v>
      </c>
      <c r="AV7758" s="14" t="s">
        <v>93</v>
      </c>
      <c r="AW7758" s="14" t="s">
        <v>46</v>
      </c>
      <c r="AX7758" s="14" t="s">
        <v>85</v>
      </c>
      <c r="AY7758" s="257" t="s">
        <v>241</v>
      </c>
    </row>
    <row r="7759" s="14" customFormat="1">
      <c r="A7759" s="14"/>
      <c r="B7759" s="247"/>
      <c r="C7759" s="248"/>
      <c r="D7759" s="238" t="s">
        <v>252</v>
      </c>
      <c r="E7759" s="249" t="s">
        <v>39</v>
      </c>
      <c r="F7759" s="250" t="s">
        <v>7228</v>
      </c>
      <c r="G7759" s="248"/>
      <c r="H7759" s="251">
        <v>2.2240000000000002</v>
      </c>
      <c r="I7759" s="252"/>
      <c r="J7759" s="248"/>
      <c r="K7759" s="248"/>
      <c r="L7759" s="253"/>
      <c r="M7759" s="254"/>
      <c r="N7759" s="255"/>
      <c r="O7759" s="255"/>
      <c r="P7759" s="255"/>
      <c r="Q7759" s="255"/>
      <c r="R7759" s="255"/>
      <c r="S7759" s="255"/>
      <c r="T7759" s="256"/>
      <c r="U7759" s="14"/>
      <c r="V7759" s="14"/>
      <c r="W7759" s="14"/>
      <c r="X7759" s="14"/>
      <c r="Y7759" s="14"/>
      <c r="Z7759" s="14"/>
      <c r="AA7759" s="14"/>
      <c r="AB7759" s="14"/>
      <c r="AC7759" s="14"/>
      <c r="AD7759" s="14"/>
      <c r="AE7759" s="14"/>
      <c r="AT7759" s="257" t="s">
        <v>252</v>
      </c>
      <c r="AU7759" s="257" t="s">
        <v>93</v>
      </c>
      <c r="AV7759" s="14" t="s">
        <v>93</v>
      </c>
      <c r="AW7759" s="14" t="s">
        <v>46</v>
      </c>
      <c r="AX7759" s="14" t="s">
        <v>85</v>
      </c>
      <c r="AY7759" s="257" t="s">
        <v>241</v>
      </c>
    </row>
    <row r="7760" s="14" customFormat="1">
      <c r="A7760" s="14"/>
      <c r="B7760" s="247"/>
      <c r="C7760" s="248"/>
      <c r="D7760" s="238" t="s">
        <v>252</v>
      </c>
      <c r="E7760" s="249" t="s">
        <v>39</v>
      </c>
      <c r="F7760" s="250" t="s">
        <v>7229</v>
      </c>
      <c r="G7760" s="248"/>
      <c r="H7760" s="251">
        <v>9.6799999999999997</v>
      </c>
      <c r="I7760" s="252"/>
      <c r="J7760" s="248"/>
      <c r="K7760" s="248"/>
      <c r="L7760" s="253"/>
      <c r="M7760" s="254"/>
      <c r="N7760" s="255"/>
      <c r="O7760" s="255"/>
      <c r="P7760" s="255"/>
      <c r="Q7760" s="255"/>
      <c r="R7760" s="255"/>
      <c r="S7760" s="255"/>
      <c r="T7760" s="256"/>
      <c r="U7760" s="14"/>
      <c r="V7760" s="14"/>
      <c r="W7760" s="14"/>
      <c r="X7760" s="14"/>
      <c r="Y7760" s="14"/>
      <c r="Z7760" s="14"/>
      <c r="AA7760" s="14"/>
      <c r="AB7760" s="14"/>
      <c r="AC7760" s="14"/>
      <c r="AD7760" s="14"/>
      <c r="AE7760" s="14"/>
      <c r="AT7760" s="257" t="s">
        <v>252</v>
      </c>
      <c r="AU7760" s="257" t="s">
        <v>93</v>
      </c>
      <c r="AV7760" s="14" t="s">
        <v>93</v>
      </c>
      <c r="AW7760" s="14" t="s">
        <v>46</v>
      </c>
      <c r="AX7760" s="14" t="s">
        <v>85</v>
      </c>
      <c r="AY7760" s="257" t="s">
        <v>241</v>
      </c>
    </row>
    <row r="7761" s="14" customFormat="1">
      <c r="A7761" s="14"/>
      <c r="B7761" s="247"/>
      <c r="C7761" s="248"/>
      <c r="D7761" s="238" t="s">
        <v>252</v>
      </c>
      <c r="E7761" s="249" t="s">
        <v>39</v>
      </c>
      <c r="F7761" s="250" t="s">
        <v>7230</v>
      </c>
      <c r="G7761" s="248"/>
      <c r="H7761" s="251">
        <v>0.85999999999999999</v>
      </c>
      <c r="I7761" s="252"/>
      <c r="J7761" s="248"/>
      <c r="K7761" s="248"/>
      <c r="L7761" s="253"/>
      <c r="M7761" s="254"/>
      <c r="N7761" s="255"/>
      <c r="O7761" s="255"/>
      <c r="P7761" s="255"/>
      <c r="Q7761" s="255"/>
      <c r="R7761" s="255"/>
      <c r="S7761" s="255"/>
      <c r="T7761" s="256"/>
      <c r="U7761" s="14"/>
      <c r="V7761" s="14"/>
      <c r="W7761" s="14"/>
      <c r="X7761" s="14"/>
      <c r="Y7761" s="14"/>
      <c r="Z7761" s="14"/>
      <c r="AA7761" s="14"/>
      <c r="AB7761" s="14"/>
      <c r="AC7761" s="14"/>
      <c r="AD7761" s="14"/>
      <c r="AE7761" s="14"/>
      <c r="AT7761" s="257" t="s">
        <v>252</v>
      </c>
      <c r="AU7761" s="257" t="s">
        <v>93</v>
      </c>
      <c r="AV7761" s="14" t="s">
        <v>93</v>
      </c>
      <c r="AW7761" s="14" t="s">
        <v>46</v>
      </c>
      <c r="AX7761" s="14" t="s">
        <v>85</v>
      </c>
      <c r="AY7761" s="257" t="s">
        <v>241</v>
      </c>
    </row>
    <row r="7762" s="14" customFormat="1">
      <c r="A7762" s="14"/>
      <c r="B7762" s="247"/>
      <c r="C7762" s="248"/>
      <c r="D7762" s="238" t="s">
        <v>252</v>
      </c>
      <c r="E7762" s="249" t="s">
        <v>39</v>
      </c>
      <c r="F7762" s="250" t="s">
        <v>7231</v>
      </c>
      <c r="G7762" s="248"/>
      <c r="H7762" s="251">
        <v>0.96399999999999997</v>
      </c>
      <c r="I7762" s="252"/>
      <c r="J7762" s="248"/>
      <c r="K7762" s="248"/>
      <c r="L7762" s="253"/>
      <c r="M7762" s="254"/>
      <c r="N7762" s="255"/>
      <c r="O7762" s="255"/>
      <c r="P7762" s="255"/>
      <c r="Q7762" s="255"/>
      <c r="R7762" s="255"/>
      <c r="S7762" s="255"/>
      <c r="T7762" s="256"/>
      <c r="U7762" s="14"/>
      <c r="V7762" s="14"/>
      <c r="W7762" s="14"/>
      <c r="X7762" s="14"/>
      <c r="Y7762" s="14"/>
      <c r="Z7762" s="14"/>
      <c r="AA7762" s="14"/>
      <c r="AB7762" s="14"/>
      <c r="AC7762" s="14"/>
      <c r="AD7762" s="14"/>
      <c r="AE7762" s="14"/>
      <c r="AT7762" s="257" t="s">
        <v>252</v>
      </c>
      <c r="AU7762" s="257" t="s">
        <v>93</v>
      </c>
      <c r="AV7762" s="14" t="s">
        <v>93</v>
      </c>
      <c r="AW7762" s="14" t="s">
        <v>46</v>
      </c>
      <c r="AX7762" s="14" t="s">
        <v>85</v>
      </c>
      <c r="AY7762" s="257" t="s">
        <v>241</v>
      </c>
    </row>
    <row r="7763" s="14" customFormat="1">
      <c r="A7763" s="14"/>
      <c r="B7763" s="247"/>
      <c r="C7763" s="248"/>
      <c r="D7763" s="238" t="s">
        <v>252</v>
      </c>
      <c r="E7763" s="249" t="s">
        <v>39</v>
      </c>
      <c r="F7763" s="250" t="s">
        <v>7232</v>
      </c>
      <c r="G7763" s="248"/>
      <c r="H7763" s="251">
        <v>1.52</v>
      </c>
      <c r="I7763" s="252"/>
      <c r="J7763" s="248"/>
      <c r="K7763" s="248"/>
      <c r="L7763" s="253"/>
      <c r="M7763" s="254"/>
      <c r="N7763" s="255"/>
      <c r="O7763" s="255"/>
      <c r="P7763" s="255"/>
      <c r="Q7763" s="255"/>
      <c r="R7763" s="255"/>
      <c r="S7763" s="255"/>
      <c r="T7763" s="256"/>
      <c r="U7763" s="14"/>
      <c r="V7763" s="14"/>
      <c r="W7763" s="14"/>
      <c r="X7763" s="14"/>
      <c r="Y7763" s="14"/>
      <c r="Z7763" s="14"/>
      <c r="AA7763" s="14"/>
      <c r="AB7763" s="14"/>
      <c r="AC7763" s="14"/>
      <c r="AD7763" s="14"/>
      <c r="AE7763" s="14"/>
      <c r="AT7763" s="257" t="s">
        <v>252</v>
      </c>
      <c r="AU7763" s="257" t="s">
        <v>93</v>
      </c>
      <c r="AV7763" s="14" t="s">
        <v>93</v>
      </c>
      <c r="AW7763" s="14" t="s">
        <v>46</v>
      </c>
      <c r="AX7763" s="14" t="s">
        <v>85</v>
      </c>
      <c r="AY7763" s="257" t="s">
        <v>241</v>
      </c>
    </row>
    <row r="7764" s="14" customFormat="1">
      <c r="A7764" s="14"/>
      <c r="B7764" s="247"/>
      <c r="C7764" s="248"/>
      <c r="D7764" s="238" t="s">
        <v>252</v>
      </c>
      <c r="E7764" s="249" t="s">
        <v>39</v>
      </c>
      <c r="F7764" s="250" t="s">
        <v>7233</v>
      </c>
      <c r="G7764" s="248"/>
      <c r="H7764" s="251">
        <v>2.3940000000000001</v>
      </c>
      <c r="I7764" s="252"/>
      <c r="J7764" s="248"/>
      <c r="K7764" s="248"/>
      <c r="L7764" s="253"/>
      <c r="M7764" s="254"/>
      <c r="N7764" s="255"/>
      <c r="O7764" s="255"/>
      <c r="P7764" s="255"/>
      <c r="Q7764" s="255"/>
      <c r="R7764" s="255"/>
      <c r="S7764" s="255"/>
      <c r="T7764" s="256"/>
      <c r="U7764" s="14"/>
      <c r="V7764" s="14"/>
      <c r="W7764" s="14"/>
      <c r="X7764" s="14"/>
      <c r="Y7764" s="14"/>
      <c r="Z7764" s="14"/>
      <c r="AA7764" s="14"/>
      <c r="AB7764" s="14"/>
      <c r="AC7764" s="14"/>
      <c r="AD7764" s="14"/>
      <c r="AE7764" s="14"/>
      <c r="AT7764" s="257" t="s">
        <v>252</v>
      </c>
      <c r="AU7764" s="257" t="s">
        <v>93</v>
      </c>
      <c r="AV7764" s="14" t="s">
        <v>93</v>
      </c>
      <c r="AW7764" s="14" t="s">
        <v>46</v>
      </c>
      <c r="AX7764" s="14" t="s">
        <v>85</v>
      </c>
      <c r="AY7764" s="257" t="s">
        <v>241</v>
      </c>
    </row>
    <row r="7765" s="14" customFormat="1">
      <c r="A7765" s="14"/>
      <c r="B7765" s="247"/>
      <c r="C7765" s="248"/>
      <c r="D7765" s="238" t="s">
        <v>252</v>
      </c>
      <c r="E7765" s="249" t="s">
        <v>39</v>
      </c>
      <c r="F7765" s="250" t="s">
        <v>7234</v>
      </c>
      <c r="G7765" s="248"/>
      <c r="H7765" s="251">
        <v>1.4319999999999999</v>
      </c>
      <c r="I7765" s="252"/>
      <c r="J7765" s="248"/>
      <c r="K7765" s="248"/>
      <c r="L7765" s="253"/>
      <c r="M7765" s="254"/>
      <c r="N7765" s="255"/>
      <c r="O7765" s="255"/>
      <c r="P7765" s="255"/>
      <c r="Q7765" s="255"/>
      <c r="R7765" s="255"/>
      <c r="S7765" s="255"/>
      <c r="T7765" s="256"/>
      <c r="U7765" s="14"/>
      <c r="V7765" s="14"/>
      <c r="W7765" s="14"/>
      <c r="X7765" s="14"/>
      <c r="Y7765" s="14"/>
      <c r="Z7765" s="14"/>
      <c r="AA7765" s="14"/>
      <c r="AB7765" s="14"/>
      <c r="AC7765" s="14"/>
      <c r="AD7765" s="14"/>
      <c r="AE7765" s="14"/>
      <c r="AT7765" s="257" t="s">
        <v>252</v>
      </c>
      <c r="AU7765" s="257" t="s">
        <v>93</v>
      </c>
      <c r="AV7765" s="14" t="s">
        <v>93</v>
      </c>
      <c r="AW7765" s="14" t="s">
        <v>46</v>
      </c>
      <c r="AX7765" s="14" t="s">
        <v>85</v>
      </c>
      <c r="AY7765" s="257" t="s">
        <v>241</v>
      </c>
    </row>
    <row r="7766" s="14" customFormat="1">
      <c r="A7766" s="14"/>
      <c r="B7766" s="247"/>
      <c r="C7766" s="248"/>
      <c r="D7766" s="238" t="s">
        <v>252</v>
      </c>
      <c r="E7766" s="249" t="s">
        <v>39</v>
      </c>
      <c r="F7766" s="250" t="s">
        <v>7235</v>
      </c>
      <c r="G7766" s="248"/>
      <c r="H7766" s="251">
        <v>1.702</v>
      </c>
      <c r="I7766" s="252"/>
      <c r="J7766" s="248"/>
      <c r="K7766" s="248"/>
      <c r="L7766" s="253"/>
      <c r="M7766" s="254"/>
      <c r="N7766" s="255"/>
      <c r="O7766" s="255"/>
      <c r="P7766" s="255"/>
      <c r="Q7766" s="255"/>
      <c r="R7766" s="255"/>
      <c r="S7766" s="255"/>
      <c r="T7766" s="256"/>
      <c r="U7766" s="14"/>
      <c r="V7766" s="14"/>
      <c r="W7766" s="14"/>
      <c r="X7766" s="14"/>
      <c r="Y7766" s="14"/>
      <c r="Z7766" s="14"/>
      <c r="AA7766" s="14"/>
      <c r="AB7766" s="14"/>
      <c r="AC7766" s="14"/>
      <c r="AD7766" s="14"/>
      <c r="AE7766" s="14"/>
      <c r="AT7766" s="257" t="s">
        <v>252</v>
      </c>
      <c r="AU7766" s="257" t="s">
        <v>93</v>
      </c>
      <c r="AV7766" s="14" t="s">
        <v>93</v>
      </c>
      <c r="AW7766" s="14" t="s">
        <v>46</v>
      </c>
      <c r="AX7766" s="14" t="s">
        <v>85</v>
      </c>
      <c r="AY7766" s="257" t="s">
        <v>241</v>
      </c>
    </row>
    <row r="7767" s="14" customFormat="1">
      <c r="A7767" s="14"/>
      <c r="B7767" s="247"/>
      <c r="C7767" s="248"/>
      <c r="D7767" s="238" t="s">
        <v>252</v>
      </c>
      <c r="E7767" s="249" t="s">
        <v>39</v>
      </c>
      <c r="F7767" s="250" t="s">
        <v>7236</v>
      </c>
      <c r="G7767" s="248"/>
      <c r="H7767" s="251">
        <v>1.784</v>
      </c>
      <c r="I7767" s="252"/>
      <c r="J7767" s="248"/>
      <c r="K7767" s="248"/>
      <c r="L7767" s="253"/>
      <c r="M7767" s="254"/>
      <c r="N7767" s="255"/>
      <c r="O7767" s="255"/>
      <c r="P7767" s="255"/>
      <c r="Q7767" s="255"/>
      <c r="R7767" s="255"/>
      <c r="S7767" s="255"/>
      <c r="T7767" s="256"/>
      <c r="U7767" s="14"/>
      <c r="V7767" s="14"/>
      <c r="W7767" s="14"/>
      <c r="X7767" s="14"/>
      <c r="Y7767" s="14"/>
      <c r="Z7767" s="14"/>
      <c r="AA7767" s="14"/>
      <c r="AB7767" s="14"/>
      <c r="AC7767" s="14"/>
      <c r="AD7767" s="14"/>
      <c r="AE7767" s="14"/>
      <c r="AT7767" s="257" t="s">
        <v>252</v>
      </c>
      <c r="AU7767" s="257" t="s">
        <v>93</v>
      </c>
      <c r="AV7767" s="14" t="s">
        <v>93</v>
      </c>
      <c r="AW7767" s="14" t="s">
        <v>46</v>
      </c>
      <c r="AX7767" s="14" t="s">
        <v>85</v>
      </c>
      <c r="AY7767" s="257" t="s">
        <v>241</v>
      </c>
    </row>
    <row r="7768" s="14" customFormat="1">
      <c r="A7768" s="14"/>
      <c r="B7768" s="247"/>
      <c r="C7768" s="248"/>
      <c r="D7768" s="238" t="s">
        <v>252</v>
      </c>
      <c r="E7768" s="249" t="s">
        <v>39</v>
      </c>
      <c r="F7768" s="250" t="s">
        <v>7237</v>
      </c>
      <c r="G7768" s="248"/>
      <c r="H7768" s="251">
        <v>2.1139999999999999</v>
      </c>
      <c r="I7768" s="252"/>
      <c r="J7768" s="248"/>
      <c r="K7768" s="248"/>
      <c r="L7768" s="253"/>
      <c r="M7768" s="254"/>
      <c r="N7768" s="255"/>
      <c r="O7768" s="255"/>
      <c r="P7768" s="255"/>
      <c r="Q7768" s="255"/>
      <c r="R7768" s="255"/>
      <c r="S7768" s="255"/>
      <c r="T7768" s="256"/>
      <c r="U7768" s="14"/>
      <c r="V7768" s="14"/>
      <c r="W7768" s="14"/>
      <c r="X7768" s="14"/>
      <c r="Y7768" s="14"/>
      <c r="Z7768" s="14"/>
      <c r="AA7768" s="14"/>
      <c r="AB7768" s="14"/>
      <c r="AC7768" s="14"/>
      <c r="AD7768" s="14"/>
      <c r="AE7768" s="14"/>
      <c r="AT7768" s="257" t="s">
        <v>252</v>
      </c>
      <c r="AU7768" s="257" t="s">
        <v>93</v>
      </c>
      <c r="AV7768" s="14" t="s">
        <v>93</v>
      </c>
      <c r="AW7768" s="14" t="s">
        <v>46</v>
      </c>
      <c r="AX7768" s="14" t="s">
        <v>85</v>
      </c>
      <c r="AY7768" s="257" t="s">
        <v>241</v>
      </c>
    </row>
    <row r="7769" s="14" customFormat="1">
      <c r="A7769" s="14"/>
      <c r="B7769" s="247"/>
      <c r="C7769" s="248"/>
      <c r="D7769" s="238" t="s">
        <v>252</v>
      </c>
      <c r="E7769" s="249" t="s">
        <v>39</v>
      </c>
      <c r="F7769" s="250" t="s">
        <v>7238</v>
      </c>
      <c r="G7769" s="248"/>
      <c r="H7769" s="251">
        <v>1.472</v>
      </c>
      <c r="I7769" s="252"/>
      <c r="J7769" s="248"/>
      <c r="K7769" s="248"/>
      <c r="L7769" s="253"/>
      <c r="M7769" s="254"/>
      <c r="N7769" s="255"/>
      <c r="O7769" s="255"/>
      <c r="P7769" s="255"/>
      <c r="Q7769" s="255"/>
      <c r="R7769" s="255"/>
      <c r="S7769" s="255"/>
      <c r="T7769" s="256"/>
      <c r="U7769" s="14"/>
      <c r="V7769" s="14"/>
      <c r="W7769" s="14"/>
      <c r="X7769" s="14"/>
      <c r="Y7769" s="14"/>
      <c r="Z7769" s="14"/>
      <c r="AA7769" s="14"/>
      <c r="AB7769" s="14"/>
      <c r="AC7769" s="14"/>
      <c r="AD7769" s="14"/>
      <c r="AE7769" s="14"/>
      <c r="AT7769" s="257" t="s">
        <v>252</v>
      </c>
      <c r="AU7769" s="257" t="s">
        <v>93</v>
      </c>
      <c r="AV7769" s="14" t="s">
        <v>93</v>
      </c>
      <c r="AW7769" s="14" t="s">
        <v>46</v>
      </c>
      <c r="AX7769" s="14" t="s">
        <v>85</v>
      </c>
      <c r="AY7769" s="257" t="s">
        <v>241</v>
      </c>
    </row>
    <row r="7770" s="14" customFormat="1">
      <c r="A7770" s="14"/>
      <c r="B7770" s="247"/>
      <c r="C7770" s="248"/>
      <c r="D7770" s="238" t="s">
        <v>252</v>
      </c>
      <c r="E7770" s="249" t="s">
        <v>39</v>
      </c>
      <c r="F7770" s="250" t="s">
        <v>7239</v>
      </c>
      <c r="G7770" s="248"/>
      <c r="H7770" s="251">
        <v>4.1680000000000001</v>
      </c>
      <c r="I7770" s="252"/>
      <c r="J7770" s="248"/>
      <c r="K7770" s="248"/>
      <c r="L7770" s="253"/>
      <c r="M7770" s="254"/>
      <c r="N7770" s="255"/>
      <c r="O7770" s="255"/>
      <c r="P7770" s="255"/>
      <c r="Q7770" s="255"/>
      <c r="R7770" s="255"/>
      <c r="S7770" s="255"/>
      <c r="T7770" s="256"/>
      <c r="U7770" s="14"/>
      <c r="V7770" s="14"/>
      <c r="W7770" s="14"/>
      <c r="X7770" s="14"/>
      <c r="Y7770" s="14"/>
      <c r="Z7770" s="14"/>
      <c r="AA7770" s="14"/>
      <c r="AB7770" s="14"/>
      <c r="AC7770" s="14"/>
      <c r="AD7770" s="14"/>
      <c r="AE7770" s="14"/>
      <c r="AT7770" s="257" t="s">
        <v>252</v>
      </c>
      <c r="AU7770" s="257" t="s">
        <v>93</v>
      </c>
      <c r="AV7770" s="14" t="s">
        <v>93</v>
      </c>
      <c r="AW7770" s="14" t="s">
        <v>46</v>
      </c>
      <c r="AX7770" s="14" t="s">
        <v>85</v>
      </c>
      <c r="AY7770" s="257" t="s">
        <v>241</v>
      </c>
    </row>
    <row r="7771" s="14" customFormat="1">
      <c r="A7771" s="14"/>
      <c r="B7771" s="247"/>
      <c r="C7771" s="248"/>
      <c r="D7771" s="238" t="s">
        <v>252</v>
      </c>
      <c r="E7771" s="249" t="s">
        <v>39</v>
      </c>
      <c r="F7771" s="250" t="s">
        <v>7240</v>
      </c>
      <c r="G7771" s="248"/>
      <c r="H7771" s="251">
        <v>4.6699999999999999</v>
      </c>
      <c r="I7771" s="252"/>
      <c r="J7771" s="248"/>
      <c r="K7771" s="248"/>
      <c r="L7771" s="253"/>
      <c r="M7771" s="254"/>
      <c r="N7771" s="255"/>
      <c r="O7771" s="255"/>
      <c r="P7771" s="255"/>
      <c r="Q7771" s="255"/>
      <c r="R7771" s="255"/>
      <c r="S7771" s="255"/>
      <c r="T7771" s="256"/>
      <c r="U7771" s="14"/>
      <c r="V7771" s="14"/>
      <c r="W7771" s="14"/>
      <c r="X7771" s="14"/>
      <c r="Y7771" s="14"/>
      <c r="Z7771" s="14"/>
      <c r="AA7771" s="14"/>
      <c r="AB7771" s="14"/>
      <c r="AC7771" s="14"/>
      <c r="AD7771" s="14"/>
      <c r="AE7771" s="14"/>
      <c r="AT7771" s="257" t="s">
        <v>252</v>
      </c>
      <c r="AU7771" s="257" t="s">
        <v>93</v>
      </c>
      <c r="AV7771" s="14" t="s">
        <v>93</v>
      </c>
      <c r="AW7771" s="14" t="s">
        <v>46</v>
      </c>
      <c r="AX7771" s="14" t="s">
        <v>85</v>
      </c>
      <c r="AY7771" s="257" t="s">
        <v>241</v>
      </c>
    </row>
    <row r="7772" s="14" customFormat="1">
      <c r="A7772" s="14"/>
      <c r="B7772" s="247"/>
      <c r="C7772" s="248"/>
      <c r="D7772" s="238" t="s">
        <v>252</v>
      </c>
      <c r="E7772" s="249" t="s">
        <v>39</v>
      </c>
      <c r="F7772" s="250" t="s">
        <v>7241</v>
      </c>
      <c r="G7772" s="248"/>
      <c r="H7772" s="251">
        <v>1.764</v>
      </c>
      <c r="I7772" s="252"/>
      <c r="J7772" s="248"/>
      <c r="K7772" s="248"/>
      <c r="L7772" s="253"/>
      <c r="M7772" s="254"/>
      <c r="N7772" s="255"/>
      <c r="O7772" s="255"/>
      <c r="P7772" s="255"/>
      <c r="Q7772" s="255"/>
      <c r="R7772" s="255"/>
      <c r="S7772" s="255"/>
      <c r="T7772" s="256"/>
      <c r="U7772" s="14"/>
      <c r="V7772" s="14"/>
      <c r="W7772" s="14"/>
      <c r="X7772" s="14"/>
      <c r="Y7772" s="14"/>
      <c r="Z7772" s="14"/>
      <c r="AA7772" s="14"/>
      <c r="AB7772" s="14"/>
      <c r="AC7772" s="14"/>
      <c r="AD7772" s="14"/>
      <c r="AE7772" s="14"/>
      <c r="AT7772" s="257" t="s">
        <v>252</v>
      </c>
      <c r="AU7772" s="257" t="s">
        <v>93</v>
      </c>
      <c r="AV7772" s="14" t="s">
        <v>93</v>
      </c>
      <c r="AW7772" s="14" t="s">
        <v>46</v>
      </c>
      <c r="AX7772" s="14" t="s">
        <v>85</v>
      </c>
      <c r="AY7772" s="257" t="s">
        <v>241</v>
      </c>
    </row>
    <row r="7773" s="14" customFormat="1">
      <c r="A7773" s="14"/>
      <c r="B7773" s="247"/>
      <c r="C7773" s="248"/>
      <c r="D7773" s="238" t="s">
        <v>252</v>
      </c>
      <c r="E7773" s="249" t="s">
        <v>39</v>
      </c>
      <c r="F7773" s="250" t="s">
        <v>7242</v>
      </c>
      <c r="G7773" s="248"/>
      <c r="H7773" s="251">
        <v>1.464</v>
      </c>
      <c r="I7773" s="252"/>
      <c r="J7773" s="248"/>
      <c r="K7773" s="248"/>
      <c r="L7773" s="253"/>
      <c r="M7773" s="254"/>
      <c r="N7773" s="255"/>
      <c r="O7773" s="255"/>
      <c r="P7773" s="255"/>
      <c r="Q7773" s="255"/>
      <c r="R7773" s="255"/>
      <c r="S7773" s="255"/>
      <c r="T7773" s="256"/>
      <c r="U7773" s="14"/>
      <c r="V7773" s="14"/>
      <c r="W7773" s="14"/>
      <c r="X7773" s="14"/>
      <c r="Y7773" s="14"/>
      <c r="Z7773" s="14"/>
      <c r="AA7773" s="14"/>
      <c r="AB7773" s="14"/>
      <c r="AC7773" s="14"/>
      <c r="AD7773" s="14"/>
      <c r="AE7773" s="14"/>
      <c r="AT7773" s="257" t="s">
        <v>252</v>
      </c>
      <c r="AU7773" s="257" t="s">
        <v>93</v>
      </c>
      <c r="AV7773" s="14" t="s">
        <v>93</v>
      </c>
      <c r="AW7773" s="14" t="s">
        <v>46</v>
      </c>
      <c r="AX7773" s="14" t="s">
        <v>85</v>
      </c>
      <c r="AY7773" s="257" t="s">
        <v>241</v>
      </c>
    </row>
    <row r="7774" s="14" customFormat="1">
      <c r="A7774" s="14"/>
      <c r="B7774" s="247"/>
      <c r="C7774" s="248"/>
      <c r="D7774" s="238" t="s">
        <v>252</v>
      </c>
      <c r="E7774" s="249" t="s">
        <v>39</v>
      </c>
      <c r="F7774" s="250" t="s">
        <v>7243</v>
      </c>
      <c r="G7774" s="248"/>
      <c r="H7774" s="251">
        <v>2.0840000000000001</v>
      </c>
      <c r="I7774" s="252"/>
      <c r="J7774" s="248"/>
      <c r="K7774" s="248"/>
      <c r="L7774" s="253"/>
      <c r="M7774" s="254"/>
      <c r="N7774" s="255"/>
      <c r="O7774" s="255"/>
      <c r="P7774" s="255"/>
      <c r="Q7774" s="255"/>
      <c r="R7774" s="255"/>
      <c r="S7774" s="255"/>
      <c r="T7774" s="256"/>
      <c r="U7774" s="14"/>
      <c r="V7774" s="14"/>
      <c r="W7774" s="14"/>
      <c r="X7774" s="14"/>
      <c r="Y7774" s="14"/>
      <c r="Z7774" s="14"/>
      <c r="AA7774" s="14"/>
      <c r="AB7774" s="14"/>
      <c r="AC7774" s="14"/>
      <c r="AD7774" s="14"/>
      <c r="AE7774" s="14"/>
      <c r="AT7774" s="257" t="s">
        <v>252</v>
      </c>
      <c r="AU7774" s="257" t="s">
        <v>93</v>
      </c>
      <c r="AV7774" s="14" t="s">
        <v>93</v>
      </c>
      <c r="AW7774" s="14" t="s">
        <v>46</v>
      </c>
      <c r="AX7774" s="14" t="s">
        <v>85</v>
      </c>
      <c r="AY7774" s="257" t="s">
        <v>241</v>
      </c>
    </row>
    <row r="7775" s="14" customFormat="1">
      <c r="A7775" s="14"/>
      <c r="B7775" s="247"/>
      <c r="C7775" s="248"/>
      <c r="D7775" s="238" t="s">
        <v>252</v>
      </c>
      <c r="E7775" s="249" t="s">
        <v>39</v>
      </c>
      <c r="F7775" s="250" t="s">
        <v>7244</v>
      </c>
      <c r="G7775" s="248"/>
      <c r="H7775" s="251">
        <v>1.4319999999999999</v>
      </c>
      <c r="I7775" s="252"/>
      <c r="J7775" s="248"/>
      <c r="K7775" s="248"/>
      <c r="L7775" s="253"/>
      <c r="M7775" s="254"/>
      <c r="N7775" s="255"/>
      <c r="O7775" s="255"/>
      <c r="P7775" s="255"/>
      <c r="Q7775" s="255"/>
      <c r="R7775" s="255"/>
      <c r="S7775" s="255"/>
      <c r="T7775" s="256"/>
      <c r="U7775" s="14"/>
      <c r="V7775" s="14"/>
      <c r="W7775" s="14"/>
      <c r="X7775" s="14"/>
      <c r="Y7775" s="14"/>
      <c r="Z7775" s="14"/>
      <c r="AA7775" s="14"/>
      <c r="AB7775" s="14"/>
      <c r="AC7775" s="14"/>
      <c r="AD7775" s="14"/>
      <c r="AE7775" s="14"/>
      <c r="AT7775" s="257" t="s">
        <v>252</v>
      </c>
      <c r="AU7775" s="257" t="s">
        <v>93</v>
      </c>
      <c r="AV7775" s="14" t="s">
        <v>93</v>
      </c>
      <c r="AW7775" s="14" t="s">
        <v>46</v>
      </c>
      <c r="AX7775" s="14" t="s">
        <v>85</v>
      </c>
      <c r="AY7775" s="257" t="s">
        <v>241</v>
      </c>
    </row>
    <row r="7776" s="14" customFormat="1">
      <c r="A7776" s="14"/>
      <c r="B7776" s="247"/>
      <c r="C7776" s="248"/>
      <c r="D7776" s="238" t="s">
        <v>252</v>
      </c>
      <c r="E7776" s="249" t="s">
        <v>39</v>
      </c>
      <c r="F7776" s="250" t="s">
        <v>7245</v>
      </c>
      <c r="G7776" s="248"/>
      <c r="H7776" s="251">
        <v>1.702</v>
      </c>
      <c r="I7776" s="252"/>
      <c r="J7776" s="248"/>
      <c r="K7776" s="248"/>
      <c r="L7776" s="253"/>
      <c r="M7776" s="254"/>
      <c r="N7776" s="255"/>
      <c r="O7776" s="255"/>
      <c r="P7776" s="255"/>
      <c r="Q7776" s="255"/>
      <c r="R7776" s="255"/>
      <c r="S7776" s="255"/>
      <c r="T7776" s="256"/>
      <c r="U7776" s="14"/>
      <c r="V7776" s="14"/>
      <c r="W7776" s="14"/>
      <c r="X7776" s="14"/>
      <c r="Y7776" s="14"/>
      <c r="Z7776" s="14"/>
      <c r="AA7776" s="14"/>
      <c r="AB7776" s="14"/>
      <c r="AC7776" s="14"/>
      <c r="AD7776" s="14"/>
      <c r="AE7776" s="14"/>
      <c r="AT7776" s="257" t="s">
        <v>252</v>
      </c>
      <c r="AU7776" s="257" t="s">
        <v>93</v>
      </c>
      <c r="AV7776" s="14" t="s">
        <v>93</v>
      </c>
      <c r="AW7776" s="14" t="s">
        <v>46</v>
      </c>
      <c r="AX7776" s="14" t="s">
        <v>85</v>
      </c>
      <c r="AY7776" s="257" t="s">
        <v>241</v>
      </c>
    </row>
    <row r="7777" s="14" customFormat="1">
      <c r="A7777" s="14"/>
      <c r="B7777" s="247"/>
      <c r="C7777" s="248"/>
      <c r="D7777" s="238" t="s">
        <v>252</v>
      </c>
      <c r="E7777" s="249" t="s">
        <v>39</v>
      </c>
      <c r="F7777" s="250" t="s">
        <v>7246</v>
      </c>
      <c r="G7777" s="248"/>
      <c r="H7777" s="251">
        <v>1.784</v>
      </c>
      <c r="I7777" s="252"/>
      <c r="J7777" s="248"/>
      <c r="K7777" s="248"/>
      <c r="L7777" s="253"/>
      <c r="M7777" s="254"/>
      <c r="N7777" s="255"/>
      <c r="O7777" s="255"/>
      <c r="P7777" s="255"/>
      <c r="Q7777" s="255"/>
      <c r="R7777" s="255"/>
      <c r="S7777" s="255"/>
      <c r="T7777" s="256"/>
      <c r="U7777" s="14"/>
      <c r="V7777" s="14"/>
      <c r="W7777" s="14"/>
      <c r="X7777" s="14"/>
      <c r="Y7777" s="14"/>
      <c r="Z7777" s="14"/>
      <c r="AA7777" s="14"/>
      <c r="AB7777" s="14"/>
      <c r="AC7777" s="14"/>
      <c r="AD7777" s="14"/>
      <c r="AE7777" s="14"/>
      <c r="AT7777" s="257" t="s">
        <v>252</v>
      </c>
      <c r="AU7777" s="257" t="s">
        <v>93</v>
      </c>
      <c r="AV7777" s="14" t="s">
        <v>93</v>
      </c>
      <c r="AW7777" s="14" t="s">
        <v>46</v>
      </c>
      <c r="AX7777" s="14" t="s">
        <v>85</v>
      </c>
      <c r="AY7777" s="257" t="s">
        <v>241</v>
      </c>
    </row>
    <row r="7778" s="14" customFormat="1">
      <c r="A7778" s="14"/>
      <c r="B7778" s="247"/>
      <c r="C7778" s="248"/>
      <c r="D7778" s="238" t="s">
        <v>252</v>
      </c>
      <c r="E7778" s="249" t="s">
        <v>39</v>
      </c>
      <c r="F7778" s="250" t="s">
        <v>7247</v>
      </c>
      <c r="G7778" s="248"/>
      <c r="H7778" s="251">
        <v>2.1139999999999999</v>
      </c>
      <c r="I7778" s="252"/>
      <c r="J7778" s="248"/>
      <c r="K7778" s="248"/>
      <c r="L7778" s="253"/>
      <c r="M7778" s="254"/>
      <c r="N7778" s="255"/>
      <c r="O7778" s="255"/>
      <c r="P7778" s="255"/>
      <c r="Q7778" s="255"/>
      <c r="R7778" s="255"/>
      <c r="S7778" s="255"/>
      <c r="T7778" s="256"/>
      <c r="U7778" s="14"/>
      <c r="V7778" s="14"/>
      <c r="W7778" s="14"/>
      <c r="X7778" s="14"/>
      <c r="Y7778" s="14"/>
      <c r="Z7778" s="14"/>
      <c r="AA7778" s="14"/>
      <c r="AB7778" s="14"/>
      <c r="AC7778" s="14"/>
      <c r="AD7778" s="14"/>
      <c r="AE7778" s="14"/>
      <c r="AT7778" s="257" t="s">
        <v>252</v>
      </c>
      <c r="AU7778" s="257" t="s">
        <v>93</v>
      </c>
      <c r="AV7778" s="14" t="s">
        <v>93</v>
      </c>
      <c r="AW7778" s="14" t="s">
        <v>46</v>
      </c>
      <c r="AX7778" s="14" t="s">
        <v>85</v>
      </c>
      <c r="AY7778" s="257" t="s">
        <v>241</v>
      </c>
    </row>
    <row r="7779" s="14" customFormat="1">
      <c r="A7779" s="14"/>
      <c r="B7779" s="247"/>
      <c r="C7779" s="248"/>
      <c r="D7779" s="238" t="s">
        <v>252</v>
      </c>
      <c r="E7779" s="249" t="s">
        <v>39</v>
      </c>
      <c r="F7779" s="250" t="s">
        <v>7248</v>
      </c>
      <c r="G7779" s="248"/>
      <c r="H7779" s="251">
        <v>1.472</v>
      </c>
      <c r="I7779" s="252"/>
      <c r="J7779" s="248"/>
      <c r="K7779" s="248"/>
      <c r="L7779" s="253"/>
      <c r="M7779" s="254"/>
      <c r="N7779" s="255"/>
      <c r="O7779" s="255"/>
      <c r="P7779" s="255"/>
      <c r="Q7779" s="255"/>
      <c r="R7779" s="255"/>
      <c r="S7779" s="255"/>
      <c r="T7779" s="256"/>
      <c r="U7779" s="14"/>
      <c r="V7779" s="14"/>
      <c r="W7779" s="14"/>
      <c r="X7779" s="14"/>
      <c r="Y7779" s="14"/>
      <c r="Z7779" s="14"/>
      <c r="AA7779" s="14"/>
      <c r="AB7779" s="14"/>
      <c r="AC7779" s="14"/>
      <c r="AD7779" s="14"/>
      <c r="AE7779" s="14"/>
      <c r="AT7779" s="257" t="s">
        <v>252</v>
      </c>
      <c r="AU7779" s="257" t="s">
        <v>93</v>
      </c>
      <c r="AV7779" s="14" t="s">
        <v>93</v>
      </c>
      <c r="AW7779" s="14" t="s">
        <v>46</v>
      </c>
      <c r="AX7779" s="14" t="s">
        <v>85</v>
      </c>
      <c r="AY7779" s="257" t="s">
        <v>241</v>
      </c>
    </row>
    <row r="7780" s="15" customFormat="1">
      <c r="A7780" s="15"/>
      <c r="B7780" s="258"/>
      <c r="C7780" s="259"/>
      <c r="D7780" s="238" t="s">
        <v>252</v>
      </c>
      <c r="E7780" s="260" t="s">
        <v>39</v>
      </c>
      <c r="F7780" s="261" t="s">
        <v>274</v>
      </c>
      <c r="G7780" s="259"/>
      <c r="H7780" s="262">
        <v>50.369999999999997</v>
      </c>
      <c r="I7780" s="263"/>
      <c r="J7780" s="259"/>
      <c r="K7780" s="259"/>
      <c r="L7780" s="264"/>
      <c r="M7780" s="265"/>
      <c r="N7780" s="266"/>
      <c r="O7780" s="266"/>
      <c r="P7780" s="266"/>
      <c r="Q7780" s="266"/>
      <c r="R7780" s="266"/>
      <c r="S7780" s="266"/>
      <c r="T7780" s="267"/>
      <c r="U7780" s="15"/>
      <c r="V7780" s="15"/>
      <c r="W7780" s="15"/>
      <c r="X7780" s="15"/>
      <c r="Y7780" s="15"/>
      <c r="Z7780" s="15"/>
      <c r="AA7780" s="15"/>
      <c r="AB7780" s="15"/>
      <c r="AC7780" s="15"/>
      <c r="AD7780" s="15"/>
      <c r="AE7780" s="15"/>
      <c r="AT7780" s="268" t="s">
        <v>252</v>
      </c>
      <c r="AU7780" s="268" t="s">
        <v>93</v>
      </c>
      <c r="AV7780" s="15" t="s">
        <v>248</v>
      </c>
      <c r="AW7780" s="15" t="s">
        <v>46</v>
      </c>
      <c r="AX7780" s="15" t="s">
        <v>23</v>
      </c>
      <c r="AY7780" s="268" t="s">
        <v>241</v>
      </c>
    </row>
    <row r="7781" s="2" customFormat="1" ht="16.5" customHeight="1">
      <c r="A7781" s="42"/>
      <c r="B7781" s="43"/>
      <c r="C7781" s="218" t="s">
        <v>7249</v>
      </c>
      <c r="D7781" s="218" t="s">
        <v>243</v>
      </c>
      <c r="E7781" s="219" t="s">
        <v>7250</v>
      </c>
      <c r="F7781" s="220" t="s">
        <v>7251</v>
      </c>
      <c r="G7781" s="221" t="s">
        <v>515</v>
      </c>
      <c r="H7781" s="222">
        <v>29.800000000000001</v>
      </c>
      <c r="I7781" s="223"/>
      <c r="J7781" s="224">
        <f>ROUND(I7781*H7781,2)</f>
        <v>0</v>
      </c>
      <c r="K7781" s="220" t="s">
        <v>247</v>
      </c>
      <c r="L7781" s="48"/>
      <c r="M7781" s="225" t="s">
        <v>39</v>
      </c>
      <c r="N7781" s="226" t="s">
        <v>56</v>
      </c>
      <c r="O7781" s="88"/>
      <c r="P7781" s="227">
        <f>O7781*H7781</f>
        <v>0</v>
      </c>
      <c r="Q7781" s="227">
        <v>0.00142</v>
      </c>
      <c r="R7781" s="227">
        <f>Q7781*H7781</f>
        <v>0.042315999999999999</v>
      </c>
      <c r="S7781" s="227">
        <v>0</v>
      </c>
      <c r="T7781" s="228">
        <f>S7781*H7781</f>
        <v>0</v>
      </c>
      <c r="U7781" s="42"/>
      <c r="V7781" s="42"/>
      <c r="W7781" s="42"/>
      <c r="X7781" s="42"/>
      <c r="Y7781" s="42"/>
      <c r="Z7781" s="42"/>
      <c r="AA7781" s="42"/>
      <c r="AB7781" s="42"/>
      <c r="AC7781" s="42"/>
      <c r="AD7781" s="42"/>
      <c r="AE7781" s="42"/>
      <c r="AR7781" s="229" t="s">
        <v>462</v>
      </c>
      <c r="AT7781" s="229" t="s">
        <v>243</v>
      </c>
      <c r="AU7781" s="229" t="s">
        <v>93</v>
      </c>
      <c r="AY7781" s="20" t="s">
        <v>241</v>
      </c>
      <c r="BE7781" s="230">
        <f>IF(N7781="základní",J7781,0)</f>
        <v>0</v>
      </c>
      <c r="BF7781" s="230">
        <f>IF(N7781="snížená",J7781,0)</f>
        <v>0</v>
      </c>
      <c r="BG7781" s="230">
        <f>IF(N7781="zákl. přenesená",J7781,0)</f>
        <v>0</v>
      </c>
      <c r="BH7781" s="230">
        <f>IF(N7781="sníž. přenesená",J7781,0)</f>
        <v>0</v>
      </c>
      <c r="BI7781" s="230">
        <f>IF(N7781="nulová",J7781,0)</f>
        <v>0</v>
      </c>
      <c r="BJ7781" s="20" t="s">
        <v>23</v>
      </c>
      <c r="BK7781" s="230">
        <f>ROUND(I7781*H7781,2)</f>
        <v>0</v>
      </c>
      <c r="BL7781" s="20" t="s">
        <v>462</v>
      </c>
      <c r="BM7781" s="229" t="s">
        <v>7252</v>
      </c>
    </row>
    <row r="7782" s="2" customFormat="1">
      <c r="A7782" s="42"/>
      <c r="B7782" s="43"/>
      <c r="C7782" s="44"/>
      <c r="D7782" s="231" t="s">
        <v>250</v>
      </c>
      <c r="E7782" s="44"/>
      <c r="F7782" s="232" t="s">
        <v>7253</v>
      </c>
      <c r="G7782" s="44"/>
      <c r="H7782" s="44"/>
      <c r="I7782" s="233"/>
      <c r="J7782" s="44"/>
      <c r="K7782" s="44"/>
      <c r="L7782" s="48"/>
      <c r="M7782" s="234"/>
      <c r="N7782" s="235"/>
      <c r="O7782" s="88"/>
      <c r="P7782" s="88"/>
      <c r="Q7782" s="88"/>
      <c r="R7782" s="88"/>
      <c r="S7782" s="88"/>
      <c r="T7782" s="89"/>
      <c r="U7782" s="42"/>
      <c r="V7782" s="42"/>
      <c r="W7782" s="42"/>
      <c r="X7782" s="42"/>
      <c r="Y7782" s="42"/>
      <c r="Z7782" s="42"/>
      <c r="AA7782" s="42"/>
      <c r="AB7782" s="42"/>
      <c r="AC7782" s="42"/>
      <c r="AD7782" s="42"/>
      <c r="AE7782" s="42"/>
      <c r="AT7782" s="20" t="s">
        <v>250</v>
      </c>
      <c r="AU7782" s="20" t="s">
        <v>93</v>
      </c>
    </row>
    <row r="7783" s="13" customFormat="1">
      <c r="A7783" s="13"/>
      <c r="B7783" s="236"/>
      <c r="C7783" s="237"/>
      <c r="D7783" s="238" t="s">
        <v>252</v>
      </c>
      <c r="E7783" s="239" t="s">
        <v>39</v>
      </c>
      <c r="F7783" s="240" t="s">
        <v>7254</v>
      </c>
      <c r="G7783" s="237"/>
      <c r="H7783" s="239" t="s">
        <v>39</v>
      </c>
      <c r="I7783" s="241"/>
      <c r="J7783" s="237"/>
      <c r="K7783" s="237"/>
      <c r="L7783" s="242"/>
      <c r="M7783" s="243"/>
      <c r="N7783" s="244"/>
      <c r="O7783" s="244"/>
      <c r="P7783" s="244"/>
      <c r="Q7783" s="244"/>
      <c r="R7783" s="244"/>
      <c r="S7783" s="244"/>
      <c r="T7783" s="245"/>
      <c r="U7783" s="13"/>
      <c r="V7783" s="13"/>
      <c r="W7783" s="13"/>
      <c r="X7783" s="13"/>
      <c r="Y7783" s="13"/>
      <c r="Z7783" s="13"/>
      <c r="AA7783" s="13"/>
      <c r="AB7783" s="13"/>
      <c r="AC7783" s="13"/>
      <c r="AD7783" s="13"/>
      <c r="AE7783" s="13"/>
      <c r="AT7783" s="246" t="s">
        <v>252</v>
      </c>
      <c r="AU7783" s="246" t="s">
        <v>93</v>
      </c>
      <c r="AV7783" s="13" t="s">
        <v>23</v>
      </c>
      <c r="AW7783" s="13" t="s">
        <v>46</v>
      </c>
      <c r="AX7783" s="13" t="s">
        <v>85</v>
      </c>
      <c r="AY7783" s="246" t="s">
        <v>241</v>
      </c>
    </row>
    <row r="7784" s="14" customFormat="1">
      <c r="A7784" s="14"/>
      <c r="B7784" s="247"/>
      <c r="C7784" s="248"/>
      <c r="D7784" s="238" t="s">
        <v>252</v>
      </c>
      <c r="E7784" s="249" t="s">
        <v>39</v>
      </c>
      <c r="F7784" s="250" t="s">
        <v>7255</v>
      </c>
      <c r="G7784" s="248"/>
      <c r="H7784" s="251">
        <v>2.3999999999999999</v>
      </c>
      <c r="I7784" s="252"/>
      <c r="J7784" s="248"/>
      <c r="K7784" s="248"/>
      <c r="L7784" s="253"/>
      <c r="M7784" s="254"/>
      <c r="N7784" s="255"/>
      <c r="O7784" s="255"/>
      <c r="P7784" s="255"/>
      <c r="Q7784" s="255"/>
      <c r="R7784" s="255"/>
      <c r="S7784" s="255"/>
      <c r="T7784" s="256"/>
      <c r="U7784" s="14"/>
      <c r="V7784" s="14"/>
      <c r="W7784" s="14"/>
      <c r="X7784" s="14"/>
      <c r="Y7784" s="14"/>
      <c r="Z7784" s="14"/>
      <c r="AA7784" s="14"/>
      <c r="AB7784" s="14"/>
      <c r="AC7784" s="14"/>
      <c r="AD7784" s="14"/>
      <c r="AE7784" s="14"/>
      <c r="AT7784" s="257" t="s">
        <v>252</v>
      </c>
      <c r="AU7784" s="257" t="s">
        <v>93</v>
      </c>
      <c r="AV7784" s="14" t="s">
        <v>93</v>
      </c>
      <c r="AW7784" s="14" t="s">
        <v>46</v>
      </c>
      <c r="AX7784" s="14" t="s">
        <v>85</v>
      </c>
      <c r="AY7784" s="257" t="s">
        <v>241</v>
      </c>
    </row>
    <row r="7785" s="14" customFormat="1">
      <c r="A7785" s="14"/>
      <c r="B7785" s="247"/>
      <c r="C7785" s="248"/>
      <c r="D7785" s="238" t="s">
        <v>252</v>
      </c>
      <c r="E7785" s="249" t="s">
        <v>39</v>
      </c>
      <c r="F7785" s="250" t="s">
        <v>7256</v>
      </c>
      <c r="G7785" s="248"/>
      <c r="H7785" s="251">
        <v>3.2000000000000002</v>
      </c>
      <c r="I7785" s="252"/>
      <c r="J7785" s="248"/>
      <c r="K7785" s="248"/>
      <c r="L7785" s="253"/>
      <c r="M7785" s="254"/>
      <c r="N7785" s="255"/>
      <c r="O7785" s="255"/>
      <c r="P7785" s="255"/>
      <c r="Q7785" s="255"/>
      <c r="R7785" s="255"/>
      <c r="S7785" s="255"/>
      <c r="T7785" s="256"/>
      <c r="U7785" s="14"/>
      <c r="V7785" s="14"/>
      <c r="W7785" s="14"/>
      <c r="X7785" s="14"/>
      <c r="Y7785" s="14"/>
      <c r="Z7785" s="14"/>
      <c r="AA7785" s="14"/>
      <c r="AB7785" s="14"/>
      <c r="AC7785" s="14"/>
      <c r="AD7785" s="14"/>
      <c r="AE7785" s="14"/>
      <c r="AT7785" s="257" t="s">
        <v>252</v>
      </c>
      <c r="AU7785" s="257" t="s">
        <v>93</v>
      </c>
      <c r="AV7785" s="14" t="s">
        <v>93</v>
      </c>
      <c r="AW7785" s="14" t="s">
        <v>46</v>
      </c>
      <c r="AX7785" s="14" t="s">
        <v>85</v>
      </c>
      <c r="AY7785" s="257" t="s">
        <v>241</v>
      </c>
    </row>
    <row r="7786" s="14" customFormat="1">
      <c r="A7786" s="14"/>
      <c r="B7786" s="247"/>
      <c r="C7786" s="248"/>
      <c r="D7786" s="238" t="s">
        <v>252</v>
      </c>
      <c r="E7786" s="249" t="s">
        <v>39</v>
      </c>
      <c r="F7786" s="250" t="s">
        <v>7257</v>
      </c>
      <c r="G7786" s="248"/>
      <c r="H7786" s="251">
        <v>0.80000000000000004</v>
      </c>
      <c r="I7786" s="252"/>
      <c r="J7786" s="248"/>
      <c r="K7786" s="248"/>
      <c r="L7786" s="253"/>
      <c r="M7786" s="254"/>
      <c r="N7786" s="255"/>
      <c r="O7786" s="255"/>
      <c r="P7786" s="255"/>
      <c r="Q7786" s="255"/>
      <c r="R7786" s="255"/>
      <c r="S7786" s="255"/>
      <c r="T7786" s="256"/>
      <c r="U7786" s="14"/>
      <c r="V7786" s="14"/>
      <c r="W7786" s="14"/>
      <c r="X7786" s="14"/>
      <c r="Y7786" s="14"/>
      <c r="Z7786" s="14"/>
      <c r="AA7786" s="14"/>
      <c r="AB7786" s="14"/>
      <c r="AC7786" s="14"/>
      <c r="AD7786" s="14"/>
      <c r="AE7786" s="14"/>
      <c r="AT7786" s="257" t="s">
        <v>252</v>
      </c>
      <c r="AU7786" s="257" t="s">
        <v>93</v>
      </c>
      <c r="AV7786" s="14" t="s">
        <v>93</v>
      </c>
      <c r="AW7786" s="14" t="s">
        <v>46</v>
      </c>
      <c r="AX7786" s="14" t="s">
        <v>85</v>
      </c>
      <c r="AY7786" s="257" t="s">
        <v>241</v>
      </c>
    </row>
    <row r="7787" s="14" customFormat="1">
      <c r="A7787" s="14"/>
      <c r="B7787" s="247"/>
      <c r="C7787" s="248"/>
      <c r="D7787" s="238" t="s">
        <v>252</v>
      </c>
      <c r="E7787" s="249" t="s">
        <v>39</v>
      </c>
      <c r="F7787" s="250" t="s">
        <v>7258</v>
      </c>
      <c r="G7787" s="248"/>
      <c r="H7787" s="251">
        <v>0.80000000000000004</v>
      </c>
      <c r="I7787" s="252"/>
      <c r="J7787" s="248"/>
      <c r="K7787" s="248"/>
      <c r="L7787" s="253"/>
      <c r="M7787" s="254"/>
      <c r="N7787" s="255"/>
      <c r="O7787" s="255"/>
      <c r="P7787" s="255"/>
      <c r="Q7787" s="255"/>
      <c r="R7787" s="255"/>
      <c r="S7787" s="255"/>
      <c r="T7787" s="256"/>
      <c r="U7787" s="14"/>
      <c r="V7787" s="14"/>
      <c r="W7787" s="14"/>
      <c r="X7787" s="14"/>
      <c r="Y7787" s="14"/>
      <c r="Z7787" s="14"/>
      <c r="AA7787" s="14"/>
      <c r="AB7787" s="14"/>
      <c r="AC7787" s="14"/>
      <c r="AD7787" s="14"/>
      <c r="AE7787" s="14"/>
      <c r="AT7787" s="257" t="s">
        <v>252</v>
      </c>
      <c r="AU7787" s="257" t="s">
        <v>93</v>
      </c>
      <c r="AV7787" s="14" t="s">
        <v>93</v>
      </c>
      <c r="AW7787" s="14" t="s">
        <v>46</v>
      </c>
      <c r="AX7787" s="14" t="s">
        <v>85</v>
      </c>
      <c r="AY7787" s="257" t="s">
        <v>241</v>
      </c>
    </row>
    <row r="7788" s="14" customFormat="1">
      <c r="A7788" s="14"/>
      <c r="B7788" s="247"/>
      <c r="C7788" s="248"/>
      <c r="D7788" s="238" t="s">
        <v>252</v>
      </c>
      <c r="E7788" s="249" t="s">
        <v>39</v>
      </c>
      <c r="F7788" s="250" t="s">
        <v>7259</v>
      </c>
      <c r="G7788" s="248"/>
      <c r="H7788" s="251">
        <v>1.2</v>
      </c>
      <c r="I7788" s="252"/>
      <c r="J7788" s="248"/>
      <c r="K7788" s="248"/>
      <c r="L7788" s="253"/>
      <c r="M7788" s="254"/>
      <c r="N7788" s="255"/>
      <c r="O7788" s="255"/>
      <c r="P7788" s="255"/>
      <c r="Q7788" s="255"/>
      <c r="R7788" s="255"/>
      <c r="S7788" s="255"/>
      <c r="T7788" s="256"/>
      <c r="U7788" s="14"/>
      <c r="V7788" s="14"/>
      <c r="W7788" s="14"/>
      <c r="X7788" s="14"/>
      <c r="Y7788" s="14"/>
      <c r="Z7788" s="14"/>
      <c r="AA7788" s="14"/>
      <c r="AB7788" s="14"/>
      <c r="AC7788" s="14"/>
      <c r="AD7788" s="14"/>
      <c r="AE7788" s="14"/>
      <c r="AT7788" s="257" t="s">
        <v>252</v>
      </c>
      <c r="AU7788" s="257" t="s">
        <v>93</v>
      </c>
      <c r="AV7788" s="14" t="s">
        <v>93</v>
      </c>
      <c r="AW7788" s="14" t="s">
        <v>46</v>
      </c>
      <c r="AX7788" s="14" t="s">
        <v>85</v>
      </c>
      <c r="AY7788" s="257" t="s">
        <v>241</v>
      </c>
    </row>
    <row r="7789" s="14" customFormat="1">
      <c r="A7789" s="14"/>
      <c r="B7789" s="247"/>
      <c r="C7789" s="248"/>
      <c r="D7789" s="238" t="s">
        <v>252</v>
      </c>
      <c r="E7789" s="249" t="s">
        <v>39</v>
      </c>
      <c r="F7789" s="250" t="s">
        <v>7260</v>
      </c>
      <c r="G7789" s="248"/>
      <c r="H7789" s="251">
        <v>1.6000000000000001</v>
      </c>
      <c r="I7789" s="252"/>
      <c r="J7789" s="248"/>
      <c r="K7789" s="248"/>
      <c r="L7789" s="253"/>
      <c r="M7789" s="254"/>
      <c r="N7789" s="255"/>
      <c r="O7789" s="255"/>
      <c r="P7789" s="255"/>
      <c r="Q7789" s="255"/>
      <c r="R7789" s="255"/>
      <c r="S7789" s="255"/>
      <c r="T7789" s="256"/>
      <c r="U7789" s="14"/>
      <c r="V7789" s="14"/>
      <c r="W7789" s="14"/>
      <c r="X7789" s="14"/>
      <c r="Y7789" s="14"/>
      <c r="Z7789" s="14"/>
      <c r="AA7789" s="14"/>
      <c r="AB7789" s="14"/>
      <c r="AC7789" s="14"/>
      <c r="AD7789" s="14"/>
      <c r="AE7789" s="14"/>
      <c r="AT7789" s="257" t="s">
        <v>252</v>
      </c>
      <c r="AU7789" s="257" t="s">
        <v>93</v>
      </c>
      <c r="AV7789" s="14" t="s">
        <v>93</v>
      </c>
      <c r="AW7789" s="14" t="s">
        <v>46</v>
      </c>
      <c r="AX7789" s="14" t="s">
        <v>85</v>
      </c>
      <c r="AY7789" s="257" t="s">
        <v>241</v>
      </c>
    </row>
    <row r="7790" s="14" customFormat="1">
      <c r="A7790" s="14"/>
      <c r="B7790" s="247"/>
      <c r="C7790" s="248"/>
      <c r="D7790" s="238" t="s">
        <v>252</v>
      </c>
      <c r="E7790" s="249" t="s">
        <v>39</v>
      </c>
      <c r="F7790" s="250" t="s">
        <v>7261</v>
      </c>
      <c r="G7790" s="248"/>
      <c r="H7790" s="251">
        <v>0.80000000000000004</v>
      </c>
      <c r="I7790" s="252"/>
      <c r="J7790" s="248"/>
      <c r="K7790" s="248"/>
      <c r="L7790" s="253"/>
      <c r="M7790" s="254"/>
      <c r="N7790" s="255"/>
      <c r="O7790" s="255"/>
      <c r="P7790" s="255"/>
      <c r="Q7790" s="255"/>
      <c r="R7790" s="255"/>
      <c r="S7790" s="255"/>
      <c r="T7790" s="256"/>
      <c r="U7790" s="14"/>
      <c r="V7790" s="14"/>
      <c r="W7790" s="14"/>
      <c r="X7790" s="14"/>
      <c r="Y7790" s="14"/>
      <c r="Z7790" s="14"/>
      <c r="AA7790" s="14"/>
      <c r="AB7790" s="14"/>
      <c r="AC7790" s="14"/>
      <c r="AD7790" s="14"/>
      <c r="AE7790" s="14"/>
      <c r="AT7790" s="257" t="s">
        <v>252</v>
      </c>
      <c r="AU7790" s="257" t="s">
        <v>93</v>
      </c>
      <c r="AV7790" s="14" t="s">
        <v>93</v>
      </c>
      <c r="AW7790" s="14" t="s">
        <v>46</v>
      </c>
      <c r="AX7790" s="14" t="s">
        <v>85</v>
      </c>
      <c r="AY7790" s="257" t="s">
        <v>241</v>
      </c>
    </row>
    <row r="7791" s="14" customFormat="1">
      <c r="A7791" s="14"/>
      <c r="B7791" s="247"/>
      <c r="C7791" s="248"/>
      <c r="D7791" s="238" t="s">
        <v>252</v>
      </c>
      <c r="E7791" s="249" t="s">
        <v>39</v>
      </c>
      <c r="F7791" s="250" t="s">
        <v>7262</v>
      </c>
      <c r="G7791" s="248"/>
      <c r="H7791" s="251">
        <v>1.2</v>
      </c>
      <c r="I7791" s="252"/>
      <c r="J7791" s="248"/>
      <c r="K7791" s="248"/>
      <c r="L7791" s="253"/>
      <c r="M7791" s="254"/>
      <c r="N7791" s="255"/>
      <c r="O7791" s="255"/>
      <c r="P7791" s="255"/>
      <c r="Q7791" s="255"/>
      <c r="R7791" s="255"/>
      <c r="S7791" s="255"/>
      <c r="T7791" s="256"/>
      <c r="U7791" s="14"/>
      <c r="V7791" s="14"/>
      <c r="W7791" s="14"/>
      <c r="X7791" s="14"/>
      <c r="Y7791" s="14"/>
      <c r="Z7791" s="14"/>
      <c r="AA7791" s="14"/>
      <c r="AB7791" s="14"/>
      <c r="AC7791" s="14"/>
      <c r="AD7791" s="14"/>
      <c r="AE7791" s="14"/>
      <c r="AT7791" s="257" t="s">
        <v>252</v>
      </c>
      <c r="AU7791" s="257" t="s">
        <v>93</v>
      </c>
      <c r="AV7791" s="14" t="s">
        <v>93</v>
      </c>
      <c r="AW7791" s="14" t="s">
        <v>46</v>
      </c>
      <c r="AX7791" s="14" t="s">
        <v>85</v>
      </c>
      <c r="AY7791" s="257" t="s">
        <v>241</v>
      </c>
    </row>
    <row r="7792" s="14" customFormat="1">
      <c r="A7792" s="14"/>
      <c r="B7792" s="247"/>
      <c r="C7792" s="248"/>
      <c r="D7792" s="238" t="s">
        <v>252</v>
      </c>
      <c r="E7792" s="249" t="s">
        <v>39</v>
      </c>
      <c r="F7792" s="250" t="s">
        <v>7263</v>
      </c>
      <c r="G7792" s="248"/>
      <c r="H7792" s="251">
        <v>0.80000000000000004</v>
      </c>
      <c r="I7792" s="252"/>
      <c r="J7792" s="248"/>
      <c r="K7792" s="248"/>
      <c r="L7792" s="253"/>
      <c r="M7792" s="254"/>
      <c r="N7792" s="255"/>
      <c r="O7792" s="255"/>
      <c r="P7792" s="255"/>
      <c r="Q7792" s="255"/>
      <c r="R7792" s="255"/>
      <c r="S7792" s="255"/>
      <c r="T7792" s="256"/>
      <c r="U7792" s="14"/>
      <c r="V7792" s="14"/>
      <c r="W7792" s="14"/>
      <c r="X7792" s="14"/>
      <c r="Y7792" s="14"/>
      <c r="Z7792" s="14"/>
      <c r="AA7792" s="14"/>
      <c r="AB7792" s="14"/>
      <c r="AC7792" s="14"/>
      <c r="AD7792" s="14"/>
      <c r="AE7792" s="14"/>
      <c r="AT7792" s="257" t="s">
        <v>252</v>
      </c>
      <c r="AU7792" s="257" t="s">
        <v>93</v>
      </c>
      <c r="AV7792" s="14" t="s">
        <v>93</v>
      </c>
      <c r="AW7792" s="14" t="s">
        <v>46</v>
      </c>
      <c r="AX7792" s="14" t="s">
        <v>85</v>
      </c>
      <c r="AY7792" s="257" t="s">
        <v>241</v>
      </c>
    </row>
    <row r="7793" s="14" customFormat="1">
      <c r="A7793" s="14"/>
      <c r="B7793" s="247"/>
      <c r="C7793" s="248"/>
      <c r="D7793" s="238" t="s">
        <v>252</v>
      </c>
      <c r="E7793" s="249" t="s">
        <v>39</v>
      </c>
      <c r="F7793" s="250" t="s">
        <v>7264</v>
      </c>
      <c r="G7793" s="248"/>
      <c r="H7793" s="251">
        <v>2</v>
      </c>
      <c r="I7793" s="252"/>
      <c r="J7793" s="248"/>
      <c r="K7793" s="248"/>
      <c r="L7793" s="253"/>
      <c r="M7793" s="254"/>
      <c r="N7793" s="255"/>
      <c r="O7793" s="255"/>
      <c r="P7793" s="255"/>
      <c r="Q7793" s="255"/>
      <c r="R7793" s="255"/>
      <c r="S7793" s="255"/>
      <c r="T7793" s="256"/>
      <c r="U7793" s="14"/>
      <c r="V7793" s="14"/>
      <c r="W7793" s="14"/>
      <c r="X7793" s="14"/>
      <c r="Y7793" s="14"/>
      <c r="Z7793" s="14"/>
      <c r="AA7793" s="14"/>
      <c r="AB7793" s="14"/>
      <c r="AC7793" s="14"/>
      <c r="AD7793" s="14"/>
      <c r="AE7793" s="14"/>
      <c r="AT7793" s="257" t="s">
        <v>252</v>
      </c>
      <c r="AU7793" s="257" t="s">
        <v>93</v>
      </c>
      <c r="AV7793" s="14" t="s">
        <v>93</v>
      </c>
      <c r="AW7793" s="14" t="s">
        <v>46</v>
      </c>
      <c r="AX7793" s="14" t="s">
        <v>85</v>
      </c>
      <c r="AY7793" s="257" t="s">
        <v>241</v>
      </c>
    </row>
    <row r="7794" s="14" customFormat="1">
      <c r="A7794" s="14"/>
      <c r="B7794" s="247"/>
      <c r="C7794" s="248"/>
      <c r="D7794" s="238" t="s">
        <v>252</v>
      </c>
      <c r="E7794" s="249" t="s">
        <v>39</v>
      </c>
      <c r="F7794" s="250" t="s">
        <v>7265</v>
      </c>
      <c r="G7794" s="248"/>
      <c r="H7794" s="251">
        <v>2.7999999999999998</v>
      </c>
      <c r="I7794" s="252"/>
      <c r="J7794" s="248"/>
      <c r="K7794" s="248"/>
      <c r="L7794" s="253"/>
      <c r="M7794" s="254"/>
      <c r="N7794" s="255"/>
      <c r="O7794" s="255"/>
      <c r="P7794" s="255"/>
      <c r="Q7794" s="255"/>
      <c r="R7794" s="255"/>
      <c r="S7794" s="255"/>
      <c r="T7794" s="256"/>
      <c r="U7794" s="14"/>
      <c r="V7794" s="14"/>
      <c r="W7794" s="14"/>
      <c r="X7794" s="14"/>
      <c r="Y7794" s="14"/>
      <c r="Z7794" s="14"/>
      <c r="AA7794" s="14"/>
      <c r="AB7794" s="14"/>
      <c r="AC7794" s="14"/>
      <c r="AD7794" s="14"/>
      <c r="AE7794" s="14"/>
      <c r="AT7794" s="257" t="s">
        <v>252</v>
      </c>
      <c r="AU7794" s="257" t="s">
        <v>93</v>
      </c>
      <c r="AV7794" s="14" t="s">
        <v>93</v>
      </c>
      <c r="AW7794" s="14" t="s">
        <v>46</v>
      </c>
      <c r="AX7794" s="14" t="s">
        <v>85</v>
      </c>
      <c r="AY7794" s="257" t="s">
        <v>241</v>
      </c>
    </row>
    <row r="7795" s="14" customFormat="1">
      <c r="A7795" s="14"/>
      <c r="B7795" s="247"/>
      <c r="C7795" s="248"/>
      <c r="D7795" s="238" t="s">
        <v>252</v>
      </c>
      <c r="E7795" s="249" t="s">
        <v>39</v>
      </c>
      <c r="F7795" s="250" t="s">
        <v>7266</v>
      </c>
      <c r="G7795" s="248"/>
      <c r="H7795" s="251">
        <v>4.4000000000000004</v>
      </c>
      <c r="I7795" s="252"/>
      <c r="J7795" s="248"/>
      <c r="K7795" s="248"/>
      <c r="L7795" s="253"/>
      <c r="M7795" s="254"/>
      <c r="N7795" s="255"/>
      <c r="O7795" s="255"/>
      <c r="P7795" s="255"/>
      <c r="Q7795" s="255"/>
      <c r="R7795" s="255"/>
      <c r="S7795" s="255"/>
      <c r="T7795" s="256"/>
      <c r="U7795" s="14"/>
      <c r="V7795" s="14"/>
      <c r="W7795" s="14"/>
      <c r="X7795" s="14"/>
      <c r="Y7795" s="14"/>
      <c r="Z7795" s="14"/>
      <c r="AA7795" s="14"/>
      <c r="AB7795" s="14"/>
      <c r="AC7795" s="14"/>
      <c r="AD7795" s="14"/>
      <c r="AE7795" s="14"/>
      <c r="AT7795" s="257" t="s">
        <v>252</v>
      </c>
      <c r="AU7795" s="257" t="s">
        <v>93</v>
      </c>
      <c r="AV7795" s="14" t="s">
        <v>93</v>
      </c>
      <c r="AW7795" s="14" t="s">
        <v>46</v>
      </c>
      <c r="AX7795" s="14" t="s">
        <v>85</v>
      </c>
      <c r="AY7795" s="257" t="s">
        <v>241</v>
      </c>
    </row>
    <row r="7796" s="14" customFormat="1">
      <c r="A7796" s="14"/>
      <c r="B7796" s="247"/>
      <c r="C7796" s="248"/>
      <c r="D7796" s="238" t="s">
        <v>252</v>
      </c>
      <c r="E7796" s="249" t="s">
        <v>39</v>
      </c>
      <c r="F7796" s="250" t="s">
        <v>7267</v>
      </c>
      <c r="G7796" s="248"/>
      <c r="H7796" s="251">
        <v>1.3999999999999999</v>
      </c>
      <c r="I7796" s="252"/>
      <c r="J7796" s="248"/>
      <c r="K7796" s="248"/>
      <c r="L7796" s="253"/>
      <c r="M7796" s="254"/>
      <c r="N7796" s="255"/>
      <c r="O7796" s="255"/>
      <c r="P7796" s="255"/>
      <c r="Q7796" s="255"/>
      <c r="R7796" s="255"/>
      <c r="S7796" s="255"/>
      <c r="T7796" s="256"/>
      <c r="U7796" s="14"/>
      <c r="V7796" s="14"/>
      <c r="W7796" s="14"/>
      <c r="X7796" s="14"/>
      <c r="Y7796" s="14"/>
      <c r="Z7796" s="14"/>
      <c r="AA7796" s="14"/>
      <c r="AB7796" s="14"/>
      <c r="AC7796" s="14"/>
      <c r="AD7796" s="14"/>
      <c r="AE7796" s="14"/>
      <c r="AT7796" s="257" t="s">
        <v>252</v>
      </c>
      <c r="AU7796" s="257" t="s">
        <v>93</v>
      </c>
      <c r="AV7796" s="14" t="s">
        <v>93</v>
      </c>
      <c r="AW7796" s="14" t="s">
        <v>46</v>
      </c>
      <c r="AX7796" s="14" t="s">
        <v>85</v>
      </c>
      <c r="AY7796" s="257" t="s">
        <v>241</v>
      </c>
    </row>
    <row r="7797" s="14" customFormat="1">
      <c r="A7797" s="14"/>
      <c r="B7797" s="247"/>
      <c r="C7797" s="248"/>
      <c r="D7797" s="238" t="s">
        <v>252</v>
      </c>
      <c r="E7797" s="249" t="s">
        <v>39</v>
      </c>
      <c r="F7797" s="250" t="s">
        <v>7268</v>
      </c>
      <c r="G7797" s="248"/>
      <c r="H7797" s="251">
        <v>2</v>
      </c>
      <c r="I7797" s="252"/>
      <c r="J7797" s="248"/>
      <c r="K7797" s="248"/>
      <c r="L7797" s="253"/>
      <c r="M7797" s="254"/>
      <c r="N7797" s="255"/>
      <c r="O7797" s="255"/>
      <c r="P7797" s="255"/>
      <c r="Q7797" s="255"/>
      <c r="R7797" s="255"/>
      <c r="S7797" s="255"/>
      <c r="T7797" s="256"/>
      <c r="U7797" s="14"/>
      <c r="V7797" s="14"/>
      <c r="W7797" s="14"/>
      <c r="X7797" s="14"/>
      <c r="Y7797" s="14"/>
      <c r="Z7797" s="14"/>
      <c r="AA7797" s="14"/>
      <c r="AB7797" s="14"/>
      <c r="AC7797" s="14"/>
      <c r="AD7797" s="14"/>
      <c r="AE7797" s="14"/>
      <c r="AT7797" s="257" t="s">
        <v>252</v>
      </c>
      <c r="AU7797" s="257" t="s">
        <v>93</v>
      </c>
      <c r="AV7797" s="14" t="s">
        <v>93</v>
      </c>
      <c r="AW7797" s="14" t="s">
        <v>46</v>
      </c>
      <c r="AX7797" s="14" t="s">
        <v>85</v>
      </c>
      <c r="AY7797" s="257" t="s">
        <v>241</v>
      </c>
    </row>
    <row r="7798" s="14" customFormat="1">
      <c r="A7798" s="14"/>
      <c r="B7798" s="247"/>
      <c r="C7798" s="248"/>
      <c r="D7798" s="238" t="s">
        <v>252</v>
      </c>
      <c r="E7798" s="249" t="s">
        <v>39</v>
      </c>
      <c r="F7798" s="250" t="s">
        <v>7269</v>
      </c>
      <c r="G7798" s="248"/>
      <c r="H7798" s="251">
        <v>0.80000000000000004</v>
      </c>
      <c r="I7798" s="252"/>
      <c r="J7798" s="248"/>
      <c r="K7798" s="248"/>
      <c r="L7798" s="253"/>
      <c r="M7798" s="254"/>
      <c r="N7798" s="255"/>
      <c r="O7798" s="255"/>
      <c r="P7798" s="255"/>
      <c r="Q7798" s="255"/>
      <c r="R7798" s="255"/>
      <c r="S7798" s="255"/>
      <c r="T7798" s="256"/>
      <c r="U7798" s="14"/>
      <c r="V7798" s="14"/>
      <c r="W7798" s="14"/>
      <c r="X7798" s="14"/>
      <c r="Y7798" s="14"/>
      <c r="Z7798" s="14"/>
      <c r="AA7798" s="14"/>
      <c r="AB7798" s="14"/>
      <c r="AC7798" s="14"/>
      <c r="AD7798" s="14"/>
      <c r="AE7798" s="14"/>
      <c r="AT7798" s="257" t="s">
        <v>252</v>
      </c>
      <c r="AU7798" s="257" t="s">
        <v>93</v>
      </c>
      <c r="AV7798" s="14" t="s">
        <v>93</v>
      </c>
      <c r="AW7798" s="14" t="s">
        <v>46</v>
      </c>
      <c r="AX7798" s="14" t="s">
        <v>85</v>
      </c>
      <c r="AY7798" s="257" t="s">
        <v>241</v>
      </c>
    </row>
    <row r="7799" s="14" customFormat="1">
      <c r="A7799" s="14"/>
      <c r="B7799" s="247"/>
      <c r="C7799" s="248"/>
      <c r="D7799" s="238" t="s">
        <v>252</v>
      </c>
      <c r="E7799" s="249" t="s">
        <v>39</v>
      </c>
      <c r="F7799" s="250" t="s">
        <v>7270</v>
      </c>
      <c r="G7799" s="248"/>
      <c r="H7799" s="251">
        <v>1.2</v>
      </c>
      <c r="I7799" s="252"/>
      <c r="J7799" s="248"/>
      <c r="K7799" s="248"/>
      <c r="L7799" s="253"/>
      <c r="M7799" s="254"/>
      <c r="N7799" s="255"/>
      <c r="O7799" s="255"/>
      <c r="P7799" s="255"/>
      <c r="Q7799" s="255"/>
      <c r="R7799" s="255"/>
      <c r="S7799" s="255"/>
      <c r="T7799" s="256"/>
      <c r="U7799" s="14"/>
      <c r="V7799" s="14"/>
      <c r="W7799" s="14"/>
      <c r="X7799" s="14"/>
      <c r="Y7799" s="14"/>
      <c r="Z7799" s="14"/>
      <c r="AA7799" s="14"/>
      <c r="AB7799" s="14"/>
      <c r="AC7799" s="14"/>
      <c r="AD7799" s="14"/>
      <c r="AE7799" s="14"/>
      <c r="AT7799" s="257" t="s">
        <v>252</v>
      </c>
      <c r="AU7799" s="257" t="s">
        <v>93</v>
      </c>
      <c r="AV7799" s="14" t="s">
        <v>93</v>
      </c>
      <c r="AW7799" s="14" t="s">
        <v>46</v>
      </c>
      <c r="AX7799" s="14" t="s">
        <v>85</v>
      </c>
      <c r="AY7799" s="257" t="s">
        <v>241</v>
      </c>
    </row>
    <row r="7800" s="14" customFormat="1">
      <c r="A7800" s="14"/>
      <c r="B7800" s="247"/>
      <c r="C7800" s="248"/>
      <c r="D7800" s="238" t="s">
        <v>252</v>
      </c>
      <c r="E7800" s="249" t="s">
        <v>39</v>
      </c>
      <c r="F7800" s="250" t="s">
        <v>7271</v>
      </c>
      <c r="G7800" s="248"/>
      <c r="H7800" s="251">
        <v>0.80000000000000004</v>
      </c>
      <c r="I7800" s="252"/>
      <c r="J7800" s="248"/>
      <c r="K7800" s="248"/>
      <c r="L7800" s="253"/>
      <c r="M7800" s="254"/>
      <c r="N7800" s="255"/>
      <c r="O7800" s="255"/>
      <c r="P7800" s="255"/>
      <c r="Q7800" s="255"/>
      <c r="R7800" s="255"/>
      <c r="S7800" s="255"/>
      <c r="T7800" s="256"/>
      <c r="U7800" s="14"/>
      <c r="V7800" s="14"/>
      <c r="W7800" s="14"/>
      <c r="X7800" s="14"/>
      <c r="Y7800" s="14"/>
      <c r="Z7800" s="14"/>
      <c r="AA7800" s="14"/>
      <c r="AB7800" s="14"/>
      <c r="AC7800" s="14"/>
      <c r="AD7800" s="14"/>
      <c r="AE7800" s="14"/>
      <c r="AT7800" s="257" t="s">
        <v>252</v>
      </c>
      <c r="AU7800" s="257" t="s">
        <v>93</v>
      </c>
      <c r="AV7800" s="14" t="s">
        <v>93</v>
      </c>
      <c r="AW7800" s="14" t="s">
        <v>46</v>
      </c>
      <c r="AX7800" s="14" t="s">
        <v>85</v>
      </c>
      <c r="AY7800" s="257" t="s">
        <v>241</v>
      </c>
    </row>
    <row r="7801" s="14" customFormat="1">
      <c r="A7801" s="14"/>
      <c r="B7801" s="247"/>
      <c r="C7801" s="248"/>
      <c r="D7801" s="238" t="s">
        <v>252</v>
      </c>
      <c r="E7801" s="249" t="s">
        <v>39</v>
      </c>
      <c r="F7801" s="250" t="s">
        <v>7272</v>
      </c>
      <c r="G7801" s="248"/>
      <c r="H7801" s="251">
        <v>1.6000000000000001</v>
      </c>
      <c r="I7801" s="252"/>
      <c r="J7801" s="248"/>
      <c r="K7801" s="248"/>
      <c r="L7801" s="253"/>
      <c r="M7801" s="254"/>
      <c r="N7801" s="255"/>
      <c r="O7801" s="255"/>
      <c r="P7801" s="255"/>
      <c r="Q7801" s="255"/>
      <c r="R7801" s="255"/>
      <c r="S7801" s="255"/>
      <c r="T7801" s="256"/>
      <c r="U7801" s="14"/>
      <c r="V7801" s="14"/>
      <c r="W7801" s="14"/>
      <c r="X7801" s="14"/>
      <c r="Y7801" s="14"/>
      <c r="Z7801" s="14"/>
      <c r="AA7801" s="14"/>
      <c r="AB7801" s="14"/>
      <c r="AC7801" s="14"/>
      <c r="AD7801" s="14"/>
      <c r="AE7801" s="14"/>
      <c r="AT7801" s="257" t="s">
        <v>252</v>
      </c>
      <c r="AU7801" s="257" t="s">
        <v>93</v>
      </c>
      <c r="AV7801" s="14" t="s">
        <v>93</v>
      </c>
      <c r="AW7801" s="14" t="s">
        <v>46</v>
      </c>
      <c r="AX7801" s="14" t="s">
        <v>85</v>
      </c>
      <c r="AY7801" s="257" t="s">
        <v>241</v>
      </c>
    </row>
    <row r="7802" s="15" customFormat="1">
      <c r="A7802" s="15"/>
      <c r="B7802" s="258"/>
      <c r="C7802" s="259"/>
      <c r="D7802" s="238" t="s">
        <v>252</v>
      </c>
      <c r="E7802" s="260" t="s">
        <v>39</v>
      </c>
      <c r="F7802" s="261" t="s">
        <v>274</v>
      </c>
      <c r="G7802" s="259"/>
      <c r="H7802" s="262">
        <v>29.800000000000001</v>
      </c>
      <c r="I7802" s="263"/>
      <c r="J7802" s="259"/>
      <c r="K7802" s="259"/>
      <c r="L7802" s="264"/>
      <c r="M7802" s="265"/>
      <c r="N7802" s="266"/>
      <c r="O7802" s="266"/>
      <c r="P7802" s="266"/>
      <c r="Q7802" s="266"/>
      <c r="R7802" s="266"/>
      <c r="S7802" s="266"/>
      <c r="T7802" s="267"/>
      <c r="U7802" s="15"/>
      <c r="V7802" s="15"/>
      <c r="W7802" s="15"/>
      <c r="X7802" s="15"/>
      <c r="Y7802" s="15"/>
      <c r="Z7802" s="15"/>
      <c r="AA7802" s="15"/>
      <c r="AB7802" s="15"/>
      <c r="AC7802" s="15"/>
      <c r="AD7802" s="15"/>
      <c r="AE7802" s="15"/>
      <c r="AT7802" s="268" t="s">
        <v>252</v>
      </c>
      <c r="AU7802" s="268" t="s">
        <v>93</v>
      </c>
      <c r="AV7802" s="15" t="s">
        <v>248</v>
      </c>
      <c r="AW7802" s="15" t="s">
        <v>46</v>
      </c>
      <c r="AX7802" s="15" t="s">
        <v>23</v>
      </c>
      <c r="AY7802" s="268" t="s">
        <v>241</v>
      </c>
    </row>
    <row r="7803" s="2" customFormat="1" ht="21.75" customHeight="1">
      <c r="A7803" s="42"/>
      <c r="B7803" s="43"/>
      <c r="C7803" s="218" t="s">
        <v>7273</v>
      </c>
      <c r="D7803" s="218" t="s">
        <v>243</v>
      </c>
      <c r="E7803" s="219" t="s">
        <v>7274</v>
      </c>
      <c r="F7803" s="220" t="s">
        <v>7275</v>
      </c>
      <c r="G7803" s="221" t="s">
        <v>145</v>
      </c>
      <c r="H7803" s="222">
        <v>419.51299999999998</v>
      </c>
      <c r="I7803" s="223"/>
      <c r="J7803" s="224">
        <f>ROUND(I7803*H7803,2)</f>
        <v>0</v>
      </c>
      <c r="K7803" s="220" t="s">
        <v>247</v>
      </c>
      <c r="L7803" s="48"/>
      <c r="M7803" s="225" t="s">
        <v>39</v>
      </c>
      <c r="N7803" s="226" t="s">
        <v>56</v>
      </c>
      <c r="O7803" s="88"/>
      <c r="P7803" s="227">
        <f>O7803*H7803</f>
        <v>0</v>
      </c>
      <c r="Q7803" s="227">
        <v>0.0053</v>
      </c>
      <c r="R7803" s="227">
        <f>Q7803*H7803</f>
        <v>2.2234189</v>
      </c>
      <c r="S7803" s="227">
        <v>0</v>
      </c>
      <c r="T7803" s="228">
        <f>S7803*H7803</f>
        <v>0</v>
      </c>
      <c r="U7803" s="42"/>
      <c r="V7803" s="42"/>
      <c r="W7803" s="42"/>
      <c r="X7803" s="42"/>
      <c r="Y7803" s="42"/>
      <c r="Z7803" s="42"/>
      <c r="AA7803" s="42"/>
      <c r="AB7803" s="42"/>
      <c r="AC7803" s="42"/>
      <c r="AD7803" s="42"/>
      <c r="AE7803" s="42"/>
      <c r="AR7803" s="229" t="s">
        <v>462</v>
      </c>
      <c r="AT7803" s="229" t="s">
        <v>243</v>
      </c>
      <c r="AU7803" s="229" t="s">
        <v>93</v>
      </c>
      <c r="AY7803" s="20" t="s">
        <v>241</v>
      </c>
      <c r="BE7803" s="230">
        <f>IF(N7803="základní",J7803,0)</f>
        <v>0</v>
      </c>
      <c r="BF7803" s="230">
        <f>IF(N7803="snížená",J7803,0)</f>
        <v>0</v>
      </c>
      <c r="BG7803" s="230">
        <f>IF(N7803="zákl. přenesená",J7803,0)</f>
        <v>0</v>
      </c>
      <c r="BH7803" s="230">
        <f>IF(N7803="sníž. přenesená",J7803,0)</f>
        <v>0</v>
      </c>
      <c r="BI7803" s="230">
        <f>IF(N7803="nulová",J7803,0)</f>
        <v>0</v>
      </c>
      <c r="BJ7803" s="20" t="s">
        <v>23</v>
      </c>
      <c r="BK7803" s="230">
        <f>ROUND(I7803*H7803,2)</f>
        <v>0</v>
      </c>
      <c r="BL7803" s="20" t="s">
        <v>462</v>
      </c>
      <c r="BM7803" s="229" t="s">
        <v>7276</v>
      </c>
    </row>
    <row r="7804" s="2" customFormat="1">
      <c r="A7804" s="42"/>
      <c r="B7804" s="43"/>
      <c r="C7804" s="44"/>
      <c r="D7804" s="231" t="s">
        <v>250</v>
      </c>
      <c r="E7804" s="44"/>
      <c r="F7804" s="232" t="s">
        <v>7277</v>
      </c>
      <c r="G7804" s="44"/>
      <c r="H7804" s="44"/>
      <c r="I7804" s="233"/>
      <c r="J7804" s="44"/>
      <c r="K7804" s="44"/>
      <c r="L7804" s="48"/>
      <c r="M7804" s="234"/>
      <c r="N7804" s="235"/>
      <c r="O7804" s="88"/>
      <c r="P7804" s="88"/>
      <c r="Q7804" s="88"/>
      <c r="R7804" s="88"/>
      <c r="S7804" s="88"/>
      <c r="T7804" s="89"/>
      <c r="U7804" s="42"/>
      <c r="V7804" s="42"/>
      <c r="W7804" s="42"/>
      <c r="X7804" s="42"/>
      <c r="Y7804" s="42"/>
      <c r="Z7804" s="42"/>
      <c r="AA7804" s="42"/>
      <c r="AB7804" s="42"/>
      <c r="AC7804" s="42"/>
      <c r="AD7804" s="42"/>
      <c r="AE7804" s="42"/>
      <c r="AT7804" s="20" t="s">
        <v>250</v>
      </c>
      <c r="AU7804" s="20" t="s">
        <v>93</v>
      </c>
    </row>
    <row r="7805" s="13" customFormat="1">
      <c r="A7805" s="13"/>
      <c r="B7805" s="236"/>
      <c r="C7805" s="237"/>
      <c r="D7805" s="238" t="s">
        <v>252</v>
      </c>
      <c r="E7805" s="239" t="s">
        <v>39</v>
      </c>
      <c r="F7805" s="240" t="s">
        <v>7278</v>
      </c>
      <c r="G7805" s="237"/>
      <c r="H7805" s="239" t="s">
        <v>39</v>
      </c>
      <c r="I7805" s="241"/>
      <c r="J7805" s="237"/>
      <c r="K7805" s="237"/>
      <c r="L7805" s="242"/>
      <c r="M7805" s="243"/>
      <c r="N7805" s="244"/>
      <c r="O7805" s="244"/>
      <c r="P7805" s="244"/>
      <c r="Q7805" s="244"/>
      <c r="R7805" s="244"/>
      <c r="S7805" s="244"/>
      <c r="T7805" s="245"/>
      <c r="U7805" s="13"/>
      <c r="V7805" s="13"/>
      <c r="W7805" s="13"/>
      <c r="X7805" s="13"/>
      <c r="Y7805" s="13"/>
      <c r="Z7805" s="13"/>
      <c r="AA7805" s="13"/>
      <c r="AB7805" s="13"/>
      <c r="AC7805" s="13"/>
      <c r="AD7805" s="13"/>
      <c r="AE7805" s="13"/>
      <c r="AT7805" s="246" t="s">
        <v>252</v>
      </c>
      <c r="AU7805" s="246" t="s">
        <v>93</v>
      </c>
      <c r="AV7805" s="13" t="s">
        <v>23</v>
      </c>
      <c r="AW7805" s="13" t="s">
        <v>46</v>
      </c>
      <c r="AX7805" s="13" t="s">
        <v>85</v>
      </c>
      <c r="AY7805" s="246" t="s">
        <v>241</v>
      </c>
    </row>
    <row r="7806" s="14" customFormat="1">
      <c r="A7806" s="14"/>
      <c r="B7806" s="247"/>
      <c r="C7806" s="248"/>
      <c r="D7806" s="238" t="s">
        <v>252</v>
      </c>
      <c r="E7806" s="249" t="s">
        <v>39</v>
      </c>
      <c r="F7806" s="250" t="s">
        <v>7279</v>
      </c>
      <c r="G7806" s="248"/>
      <c r="H7806" s="251">
        <v>4.7699999999999996</v>
      </c>
      <c r="I7806" s="252"/>
      <c r="J7806" s="248"/>
      <c r="K7806" s="248"/>
      <c r="L7806" s="253"/>
      <c r="M7806" s="254"/>
      <c r="N7806" s="255"/>
      <c r="O7806" s="255"/>
      <c r="P7806" s="255"/>
      <c r="Q7806" s="255"/>
      <c r="R7806" s="255"/>
      <c r="S7806" s="255"/>
      <c r="T7806" s="256"/>
      <c r="U7806" s="14"/>
      <c r="V7806" s="14"/>
      <c r="W7806" s="14"/>
      <c r="X7806" s="14"/>
      <c r="Y7806" s="14"/>
      <c r="Z7806" s="14"/>
      <c r="AA7806" s="14"/>
      <c r="AB7806" s="14"/>
      <c r="AC7806" s="14"/>
      <c r="AD7806" s="14"/>
      <c r="AE7806" s="14"/>
      <c r="AT7806" s="257" t="s">
        <v>252</v>
      </c>
      <c r="AU7806" s="257" t="s">
        <v>93</v>
      </c>
      <c r="AV7806" s="14" t="s">
        <v>93</v>
      </c>
      <c r="AW7806" s="14" t="s">
        <v>46</v>
      </c>
      <c r="AX7806" s="14" t="s">
        <v>85</v>
      </c>
      <c r="AY7806" s="257" t="s">
        <v>241</v>
      </c>
    </row>
    <row r="7807" s="14" customFormat="1">
      <c r="A7807" s="14"/>
      <c r="B7807" s="247"/>
      <c r="C7807" s="248"/>
      <c r="D7807" s="238" t="s">
        <v>252</v>
      </c>
      <c r="E7807" s="249" t="s">
        <v>39</v>
      </c>
      <c r="F7807" s="250" t="s">
        <v>7280</v>
      </c>
      <c r="G7807" s="248"/>
      <c r="H7807" s="251">
        <v>6.6150000000000002</v>
      </c>
      <c r="I7807" s="252"/>
      <c r="J7807" s="248"/>
      <c r="K7807" s="248"/>
      <c r="L7807" s="253"/>
      <c r="M7807" s="254"/>
      <c r="N7807" s="255"/>
      <c r="O7807" s="255"/>
      <c r="P7807" s="255"/>
      <c r="Q7807" s="255"/>
      <c r="R7807" s="255"/>
      <c r="S7807" s="255"/>
      <c r="T7807" s="256"/>
      <c r="U7807" s="14"/>
      <c r="V7807" s="14"/>
      <c r="W7807" s="14"/>
      <c r="X7807" s="14"/>
      <c r="Y7807" s="14"/>
      <c r="Z7807" s="14"/>
      <c r="AA7807" s="14"/>
      <c r="AB7807" s="14"/>
      <c r="AC7807" s="14"/>
      <c r="AD7807" s="14"/>
      <c r="AE7807" s="14"/>
      <c r="AT7807" s="257" t="s">
        <v>252</v>
      </c>
      <c r="AU7807" s="257" t="s">
        <v>93</v>
      </c>
      <c r="AV7807" s="14" t="s">
        <v>93</v>
      </c>
      <c r="AW7807" s="14" t="s">
        <v>46</v>
      </c>
      <c r="AX7807" s="14" t="s">
        <v>85</v>
      </c>
      <c r="AY7807" s="257" t="s">
        <v>241</v>
      </c>
    </row>
    <row r="7808" s="14" customFormat="1">
      <c r="A7808" s="14"/>
      <c r="B7808" s="247"/>
      <c r="C7808" s="248"/>
      <c r="D7808" s="238" t="s">
        <v>252</v>
      </c>
      <c r="E7808" s="249" t="s">
        <v>39</v>
      </c>
      <c r="F7808" s="250" t="s">
        <v>7281</v>
      </c>
      <c r="G7808" s="248"/>
      <c r="H7808" s="251">
        <v>4.2750000000000004</v>
      </c>
      <c r="I7808" s="252"/>
      <c r="J7808" s="248"/>
      <c r="K7808" s="248"/>
      <c r="L7808" s="253"/>
      <c r="M7808" s="254"/>
      <c r="N7808" s="255"/>
      <c r="O7808" s="255"/>
      <c r="P7808" s="255"/>
      <c r="Q7808" s="255"/>
      <c r="R7808" s="255"/>
      <c r="S7808" s="255"/>
      <c r="T7808" s="256"/>
      <c r="U7808" s="14"/>
      <c r="V7808" s="14"/>
      <c r="W7808" s="14"/>
      <c r="X7808" s="14"/>
      <c r="Y7808" s="14"/>
      <c r="Z7808" s="14"/>
      <c r="AA7808" s="14"/>
      <c r="AB7808" s="14"/>
      <c r="AC7808" s="14"/>
      <c r="AD7808" s="14"/>
      <c r="AE7808" s="14"/>
      <c r="AT7808" s="257" t="s">
        <v>252</v>
      </c>
      <c r="AU7808" s="257" t="s">
        <v>93</v>
      </c>
      <c r="AV7808" s="14" t="s">
        <v>93</v>
      </c>
      <c r="AW7808" s="14" t="s">
        <v>46</v>
      </c>
      <c r="AX7808" s="14" t="s">
        <v>85</v>
      </c>
      <c r="AY7808" s="257" t="s">
        <v>241</v>
      </c>
    </row>
    <row r="7809" s="14" customFormat="1">
      <c r="A7809" s="14"/>
      <c r="B7809" s="247"/>
      <c r="C7809" s="248"/>
      <c r="D7809" s="238" t="s">
        <v>252</v>
      </c>
      <c r="E7809" s="249" t="s">
        <v>39</v>
      </c>
      <c r="F7809" s="250" t="s">
        <v>7282</v>
      </c>
      <c r="G7809" s="248"/>
      <c r="H7809" s="251">
        <v>20.376000000000001</v>
      </c>
      <c r="I7809" s="252"/>
      <c r="J7809" s="248"/>
      <c r="K7809" s="248"/>
      <c r="L7809" s="253"/>
      <c r="M7809" s="254"/>
      <c r="N7809" s="255"/>
      <c r="O7809" s="255"/>
      <c r="P7809" s="255"/>
      <c r="Q7809" s="255"/>
      <c r="R7809" s="255"/>
      <c r="S7809" s="255"/>
      <c r="T7809" s="256"/>
      <c r="U7809" s="14"/>
      <c r="V7809" s="14"/>
      <c r="W7809" s="14"/>
      <c r="X7809" s="14"/>
      <c r="Y7809" s="14"/>
      <c r="Z7809" s="14"/>
      <c r="AA7809" s="14"/>
      <c r="AB7809" s="14"/>
      <c r="AC7809" s="14"/>
      <c r="AD7809" s="14"/>
      <c r="AE7809" s="14"/>
      <c r="AT7809" s="257" t="s">
        <v>252</v>
      </c>
      <c r="AU7809" s="257" t="s">
        <v>93</v>
      </c>
      <c r="AV7809" s="14" t="s">
        <v>93</v>
      </c>
      <c r="AW7809" s="14" t="s">
        <v>46</v>
      </c>
      <c r="AX7809" s="14" t="s">
        <v>85</v>
      </c>
      <c r="AY7809" s="257" t="s">
        <v>241</v>
      </c>
    </row>
    <row r="7810" s="14" customFormat="1">
      <c r="A7810" s="14"/>
      <c r="B7810" s="247"/>
      <c r="C7810" s="248"/>
      <c r="D7810" s="238" t="s">
        <v>252</v>
      </c>
      <c r="E7810" s="249" t="s">
        <v>39</v>
      </c>
      <c r="F7810" s="250" t="s">
        <v>7283</v>
      </c>
      <c r="G7810" s="248"/>
      <c r="H7810" s="251">
        <v>17.800000000000001</v>
      </c>
      <c r="I7810" s="252"/>
      <c r="J7810" s="248"/>
      <c r="K7810" s="248"/>
      <c r="L7810" s="253"/>
      <c r="M7810" s="254"/>
      <c r="N7810" s="255"/>
      <c r="O7810" s="255"/>
      <c r="P7810" s="255"/>
      <c r="Q7810" s="255"/>
      <c r="R7810" s="255"/>
      <c r="S7810" s="255"/>
      <c r="T7810" s="256"/>
      <c r="U7810" s="14"/>
      <c r="V7810" s="14"/>
      <c r="W7810" s="14"/>
      <c r="X7810" s="14"/>
      <c r="Y7810" s="14"/>
      <c r="Z7810" s="14"/>
      <c r="AA7810" s="14"/>
      <c r="AB7810" s="14"/>
      <c r="AC7810" s="14"/>
      <c r="AD7810" s="14"/>
      <c r="AE7810" s="14"/>
      <c r="AT7810" s="257" t="s">
        <v>252</v>
      </c>
      <c r="AU7810" s="257" t="s">
        <v>93</v>
      </c>
      <c r="AV7810" s="14" t="s">
        <v>93</v>
      </c>
      <c r="AW7810" s="14" t="s">
        <v>46</v>
      </c>
      <c r="AX7810" s="14" t="s">
        <v>85</v>
      </c>
      <c r="AY7810" s="257" t="s">
        <v>241</v>
      </c>
    </row>
    <row r="7811" s="14" customFormat="1">
      <c r="A7811" s="14"/>
      <c r="B7811" s="247"/>
      <c r="C7811" s="248"/>
      <c r="D7811" s="238" t="s">
        <v>252</v>
      </c>
      <c r="E7811" s="249" t="s">
        <v>39</v>
      </c>
      <c r="F7811" s="250" t="s">
        <v>7284</v>
      </c>
      <c r="G7811" s="248"/>
      <c r="H7811" s="251">
        <v>7.7400000000000002</v>
      </c>
      <c r="I7811" s="252"/>
      <c r="J7811" s="248"/>
      <c r="K7811" s="248"/>
      <c r="L7811" s="253"/>
      <c r="M7811" s="254"/>
      <c r="N7811" s="255"/>
      <c r="O7811" s="255"/>
      <c r="P7811" s="255"/>
      <c r="Q7811" s="255"/>
      <c r="R7811" s="255"/>
      <c r="S7811" s="255"/>
      <c r="T7811" s="256"/>
      <c r="U7811" s="14"/>
      <c r="V7811" s="14"/>
      <c r="W7811" s="14"/>
      <c r="X7811" s="14"/>
      <c r="Y7811" s="14"/>
      <c r="Z7811" s="14"/>
      <c r="AA7811" s="14"/>
      <c r="AB7811" s="14"/>
      <c r="AC7811" s="14"/>
      <c r="AD7811" s="14"/>
      <c r="AE7811" s="14"/>
      <c r="AT7811" s="257" t="s">
        <v>252</v>
      </c>
      <c r="AU7811" s="257" t="s">
        <v>93</v>
      </c>
      <c r="AV7811" s="14" t="s">
        <v>93</v>
      </c>
      <c r="AW7811" s="14" t="s">
        <v>46</v>
      </c>
      <c r="AX7811" s="14" t="s">
        <v>85</v>
      </c>
      <c r="AY7811" s="257" t="s">
        <v>241</v>
      </c>
    </row>
    <row r="7812" s="14" customFormat="1">
      <c r="A7812" s="14"/>
      <c r="B7812" s="247"/>
      <c r="C7812" s="248"/>
      <c r="D7812" s="238" t="s">
        <v>252</v>
      </c>
      <c r="E7812" s="249" t="s">
        <v>39</v>
      </c>
      <c r="F7812" s="250" t="s">
        <v>7285</v>
      </c>
      <c r="G7812" s="248"/>
      <c r="H7812" s="251">
        <v>8.6760000000000002</v>
      </c>
      <c r="I7812" s="252"/>
      <c r="J7812" s="248"/>
      <c r="K7812" s="248"/>
      <c r="L7812" s="253"/>
      <c r="M7812" s="254"/>
      <c r="N7812" s="255"/>
      <c r="O7812" s="255"/>
      <c r="P7812" s="255"/>
      <c r="Q7812" s="255"/>
      <c r="R7812" s="255"/>
      <c r="S7812" s="255"/>
      <c r="T7812" s="256"/>
      <c r="U7812" s="14"/>
      <c r="V7812" s="14"/>
      <c r="W7812" s="14"/>
      <c r="X7812" s="14"/>
      <c r="Y7812" s="14"/>
      <c r="Z7812" s="14"/>
      <c r="AA7812" s="14"/>
      <c r="AB7812" s="14"/>
      <c r="AC7812" s="14"/>
      <c r="AD7812" s="14"/>
      <c r="AE7812" s="14"/>
      <c r="AT7812" s="257" t="s">
        <v>252</v>
      </c>
      <c r="AU7812" s="257" t="s">
        <v>93</v>
      </c>
      <c r="AV7812" s="14" t="s">
        <v>93</v>
      </c>
      <c r="AW7812" s="14" t="s">
        <v>46</v>
      </c>
      <c r="AX7812" s="14" t="s">
        <v>85</v>
      </c>
      <c r="AY7812" s="257" t="s">
        <v>241</v>
      </c>
    </row>
    <row r="7813" s="14" customFormat="1">
      <c r="A7813" s="14"/>
      <c r="B7813" s="247"/>
      <c r="C7813" s="248"/>
      <c r="D7813" s="238" t="s">
        <v>252</v>
      </c>
      <c r="E7813" s="249" t="s">
        <v>39</v>
      </c>
      <c r="F7813" s="250" t="s">
        <v>7286</v>
      </c>
      <c r="G7813" s="248"/>
      <c r="H7813" s="251">
        <v>13.68</v>
      </c>
      <c r="I7813" s="252"/>
      <c r="J7813" s="248"/>
      <c r="K7813" s="248"/>
      <c r="L7813" s="253"/>
      <c r="M7813" s="254"/>
      <c r="N7813" s="255"/>
      <c r="O7813" s="255"/>
      <c r="P7813" s="255"/>
      <c r="Q7813" s="255"/>
      <c r="R7813" s="255"/>
      <c r="S7813" s="255"/>
      <c r="T7813" s="256"/>
      <c r="U7813" s="14"/>
      <c r="V7813" s="14"/>
      <c r="W7813" s="14"/>
      <c r="X7813" s="14"/>
      <c r="Y7813" s="14"/>
      <c r="Z7813" s="14"/>
      <c r="AA7813" s="14"/>
      <c r="AB7813" s="14"/>
      <c r="AC7813" s="14"/>
      <c r="AD7813" s="14"/>
      <c r="AE7813" s="14"/>
      <c r="AT7813" s="257" t="s">
        <v>252</v>
      </c>
      <c r="AU7813" s="257" t="s">
        <v>93</v>
      </c>
      <c r="AV7813" s="14" t="s">
        <v>93</v>
      </c>
      <c r="AW7813" s="14" t="s">
        <v>46</v>
      </c>
      <c r="AX7813" s="14" t="s">
        <v>85</v>
      </c>
      <c r="AY7813" s="257" t="s">
        <v>241</v>
      </c>
    </row>
    <row r="7814" s="14" customFormat="1">
      <c r="A7814" s="14"/>
      <c r="B7814" s="247"/>
      <c r="C7814" s="248"/>
      <c r="D7814" s="238" t="s">
        <v>252</v>
      </c>
      <c r="E7814" s="249" t="s">
        <v>39</v>
      </c>
      <c r="F7814" s="250" t="s">
        <v>7287</v>
      </c>
      <c r="G7814" s="248"/>
      <c r="H7814" s="251">
        <v>21.545999999999999</v>
      </c>
      <c r="I7814" s="252"/>
      <c r="J7814" s="248"/>
      <c r="K7814" s="248"/>
      <c r="L7814" s="253"/>
      <c r="M7814" s="254"/>
      <c r="N7814" s="255"/>
      <c r="O7814" s="255"/>
      <c r="P7814" s="255"/>
      <c r="Q7814" s="255"/>
      <c r="R7814" s="255"/>
      <c r="S7814" s="255"/>
      <c r="T7814" s="256"/>
      <c r="U7814" s="14"/>
      <c r="V7814" s="14"/>
      <c r="W7814" s="14"/>
      <c r="X7814" s="14"/>
      <c r="Y7814" s="14"/>
      <c r="Z7814" s="14"/>
      <c r="AA7814" s="14"/>
      <c r="AB7814" s="14"/>
      <c r="AC7814" s="14"/>
      <c r="AD7814" s="14"/>
      <c r="AE7814" s="14"/>
      <c r="AT7814" s="257" t="s">
        <v>252</v>
      </c>
      <c r="AU7814" s="257" t="s">
        <v>93</v>
      </c>
      <c r="AV7814" s="14" t="s">
        <v>93</v>
      </c>
      <c r="AW7814" s="14" t="s">
        <v>46</v>
      </c>
      <c r="AX7814" s="14" t="s">
        <v>85</v>
      </c>
      <c r="AY7814" s="257" t="s">
        <v>241</v>
      </c>
    </row>
    <row r="7815" s="14" customFormat="1">
      <c r="A7815" s="14"/>
      <c r="B7815" s="247"/>
      <c r="C7815" s="248"/>
      <c r="D7815" s="238" t="s">
        <v>252</v>
      </c>
      <c r="E7815" s="249" t="s">
        <v>39</v>
      </c>
      <c r="F7815" s="250" t="s">
        <v>7288</v>
      </c>
      <c r="G7815" s="248"/>
      <c r="H7815" s="251">
        <v>12.888</v>
      </c>
      <c r="I7815" s="252"/>
      <c r="J7815" s="248"/>
      <c r="K7815" s="248"/>
      <c r="L7815" s="253"/>
      <c r="M7815" s="254"/>
      <c r="N7815" s="255"/>
      <c r="O7815" s="255"/>
      <c r="P7815" s="255"/>
      <c r="Q7815" s="255"/>
      <c r="R7815" s="255"/>
      <c r="S7815" s="255"/>
      <c r="T7815" s="256"/>
      <c r="U7815" s="14"/>
      <c r="V7815" s="14"/>
      <c r="W7815" s="14"/>
      <c r="X7815" s="14"/>
      <c r="Y7815" s="14"/>
      <c r="Z7815" s="14"/>
      <c r="AA7815" s="14"/>
      <c r="AB7815" s="14"/>
      <c r="AC7815" s="14"/>
      <c r="AD7815" s="14"/>
      <c r="AE7815" s="14"/>
      <c r="AT7815" s="257" t="s">
        <v>252</v>
      </c>
      <c r="AU7815" s="257" t="s">
        <v>93</v>
      </c>
      <c r="AV7815" s="14" t="s">
        <v>93</v>
      </c>
      <c r="AW7815" s="14" t="s">
        <v>46</v>
      </c>
      <c r="AX7815" s="14" t="s">
        <v>85</v>
      </c>
      <c r="AY7815" s="257" t="s">
        <v>241</v>
      </c>
    </row>
    <row r="7816" s="14" customFormat="1">
      <c r="A7816" s="14"/>
      <c r="B7816" s="247"/>
      <c r="C7816" s="248"/>
      <c r="D7816" s="238" t="s">
        <v>252</v>
      </c>
      <c r="E7816" s="249" t="s">
        <v>39</v>
      </c>
      <c r="F7816" s="250" t="s">
        <v>7289</v>
      </c>
      <c r="G7816" s="248"/>
      <c r="H7816" s="251">
        <v>15.318</v>
      </c>
      <c r="I7816" s="252"/>
      <c r="J7816" s="248"/>
      <c r="K7816" s="248"/>
      <c r="L7816" s="253"/>
      <c r="M7816" s="254"/>
      <c r="N7816" s="255"/>
      <c r="O7816" s="255"/>
      <c r="P7816" s="255"/>
      <c r="Q7816" s="255"/>
      <c r="R7816" s="255"/>
      <c r="S7816" s="255"/>
      <c r="T7816" s="256"/>
      <c r="U7816" s="14"/>
      <c r="V7816" s="14"/>
      <c r="W7816" s="14"/>
      <c r="X7816" s="14"/>
      <c r="Y7816" s="14"/>
      <c r="Z7816" s="14"/>
      <c r="AA7816" s="14"/>
      <c r="AB7816" s="14"/>
      <c r="AC7816" s="14"/>
      <c r="AD7816" s="14"/>
      <c r="AE7816" s="14"/>
      <c r="AT7816" s="257" t="s">
        <v>252</v>
      </c>
      <c r="AU7816" s="257" t="s">
        <v>93</v>
      </c>
      <c r="AV7816" s="14" t="s">
        <v>93</v>
      </c>
      <c r="AW7816" s="14" t="s">
        <v>46</v>
      </c>
      <c r="AX7816" s="14" t="s">
        <v>85</v>
      </c>
      <c r="AY7816" s="257" t="s">
        <v>241</v>
      </c>
    </row>
    <row r="7817" s="14" customFormat="1">
      <c r="A7817" s="14"/>
      <c r="B7817" s="247"/>
      <c r="C7817" s="248"/>
      <c r="D7817" s="238" t="s">
        <v>252</v>
      </c>
      <c r="E7817" s="249" t="s">
        <v>39</v>
      </c>
      <c r="F7817" s="250" t="s">
        <v>7290</v>
      </c>
      <c r="G7817" s="248"/>
      <c r="H7817" s="251">
        <v>16.056000000000001</v>
      </c>
      <c r="I7817" s="252"/>
      <c r="J7817" s="248"/>
      <c r="K7817" s="248"/>
      <c r="L7817" s="253"/>
      <c r="M7817" s="254"/>
      <c r="N7817" s="255"/>
      <c r="O7817" s="255"/>
      <c r="P7817" s="255"/>
      <c r="Q7817" s="255"/>
      <c r="R7817" s="255"/>
      <c r="S7817" s="255"/>
      <c r="T7817" s="256"/>
      <c r="U7817" s="14"/>
      <c r="V7817" s="14"/>
      <c r="W7817" s="14"/>
      <c r="X7817" s="14"/>
      <c r="Y7817" s="14"/>
      <c r="Z7817" s="14"/>
      <c r="AA7817" s="14"/>
      <c r="AB7817" s="14"/>
      <c r="AC7817" s="14"/>
      <c r="AD7817" s="14"/>
      <c r="AE7817" s="14"/>
      <c r="AT7817" s="257" t="s">
        <v>252</v>
      </c>
      <c r="AU7817" s="257" t="s">
        <v>93</v>
      </c>
      <c r="AV7817" s="14" t="s">
        <v>93</v>
      </c>
      <c r="AW7817" s="14" t="s">
        <v>46</v>
      </c>
      <c r="AX7817" s="14" t="s">
        <v>85</v>
      </c>
      <c r="AY7817" s="257" t="s">
        <v>241</v>
      </c>
    </row>
    <row r="7818" s="14" customFormat="1">
      <c r="A7818" s="14"/>
      <c r="B7818" s="247"/>
      <c r="C7818" s="248"/>
      <c r="D7818" s="238" t="s">
        <v>252</v>
      </c>
      <c r="E7818" s="249" t="s">
        <v>39</v>
      </c>
      <c r="F7818" s="250" t="s">
        <v>7291</v>
      </c>
      <c r="G7818" s="248"/>
      <c r="H7818" s="251">
        <v>19.026</v>
      </c>
      <c r="I7818" s="252"/>
      <c r="J7818" s="248"/>
      <c r="K7818" s="248"/>
      <c r="L7818" s="253"/>
      <c r="M7818" s="254"/>
      <c r="N7818" s="255"/>
      <c r="O7818" s="255"/>
      <c r="P7818" s="255"/>
      <c r="Q7818" s="255"/>
      <c r="R7818" s="255"/>
      <c r="S7818" s="255"/>
      <c r="T7818" s="256"/>
      <c r="U7818" s="14"/>
      <c r="V7818" s="14"/>
      <c r="W7818" s="14"/>
      <c r="X7818" s="14"/>
      <c r="Y7818" s="14"/>
      <c r="Z7818" s="14"/>
      <c r="AA7818" s="14"/>
      <c r="AB7818" s="14"/>
      <c r="AC7818" s="14"/>
      <c r="AD7818" s="14"/>
      <c r="AE7818" s="14"/>
      <c r="AT7818" s="257" t="s">
        <v>252</v>
      </c>
      <c r="AU7818" s="257" t="s">
        <v>93</v>
      </c>
      <c r="AV7818" s="14" t="s">
        <v>93</v>
      </c>
      <c r="AW7818" s="14" t="s">
        <v>46</v>
      </c>
      <c r="AX7818" s="14" t="s">
        <v>85</v>
      </c>
      <c r="AY7818" s="257" t="s">
        <v>241</v>
      </c>
    </row>
    <row r="7819" s="14" customFormat="1">
      <c r="A7819" s="14"/>
      <c r="B7819" s="247"/>
      <c r="C7819" s="248"/>
      <c r="D7819" s="238" t="s">
        <v>252</v>
      </c>
      <c r="E7819" s="249" t="s">
        <v>39</v>
      </c>
      <c r="F7819" s="250" t="s">
        <v>7292</v>
      </c>
      <c r="G7819" s="248"/>
      <c r="H7819" s="251">
        <v>2.8799999999999999</v>
      </c>
      <c r="I7819" s="252"/>
      <c r="J7819" s="248"/>
      <c r="K7819" s="248"/>
      <c r="L7819" s="253"/>
      <c r="M7819" s="254"/>
      <c r="N7819" s="255"/>
      <c r="O7819" s="255"/>
      <c r="P7819" s="255"/>
      <c r="Q7819" s="255"/>
      <c r="R7819" s="255"/>
      <c r="S7819" s="255"/>
      <c r="T7819" s="256"/>
      <c r="U7819" s="14"/>
      <c r="V7819" s="14"/>
      <c r="W7819" s="14"/>
      <c r="X7819" s="14"/>
      <c r="Y7819" s="14"/>
      <c r="Z7819" s="14"/>
      <c r="AA7819" s="14"/>
      <c r="AB7819" s="14"/>
      <c r="AC7819" s="14"/>
      <c r="AD7819" s="14"/>
      <c r="AE7819" s="14"/>
      <c r="AT7819" s="257" t="s">
        <v>252</v>
      </c>
      <c r="AU7819" s="257" t="s">
        <v>93</v>
      </c>
      <c r="AV7819" s="14" t="s">
        <v>93</v>
      </c>
      <c r="AW7819" s="14" t="s">
        <v>46</v>
      </c>
      <c r="AX7819" s="14" t="s">
        <v>85</v>
      </c>
      <c r="AY7819" s="257" t="s">
        <v>241</v>
      </c>
    </row>
    <row r="7820" s="14" customFormat="1">
      <c r="A7820" s="14"/>
      <c r="B7820" s="247"/>
      <c r="C7820" s="248"/>
      <c r="D7820" s="238" t="s">
        <v>252</v>
      </c>
      <c r="E7820" s="249" t="s">
        <v>39</v>
      </c>
      <c r="F7820" s="250" t="s">
        <v>7293</v>
      </c>
      <c r="G7820" s="248"/>
      <c r="H7820" s="251">
        <v>3.0600000000000001</v>
      </c>
      <c r="I7820" s="252"/>
      <c r="J7820" s="248"/>
      <c r="K7820" s="248"/>
      <c r="L7820" s="253"/>
      <c r="M7820" s="254"/>
      <c r="N7820" s="255"/>
      <c r="O7820" s="255"/>
      <c r="P7820" s="255"/>
      <c r="Q7820" s="255"/>
      <c r="R7820" s="255"/>
      <c r="S7820" s="255"/>
      <c r="T7820" s="256"/>
      <c r="U7820" s="14"/>
      <c r="V7820" s="14"/>
      <c r="W7820" s="14"/>
      <c r="X7820" s="14"/>
      <c r="Y7820" s="14"/>
      <c r="Z7820" s="14"/>
      <c r="AA7820" s="14"/>
      <c r="AB7820" s="14"/>
      <c r="AC7820" s="14"/>
      <c r="AD7820" s="14"/>
      <c r="AE7820" s="14"/>
      <c r="AT7820" s="257" t="s">
        <v>252</v>
      </c>
      <c r="AU7820" s="257" t="s">
        <v>93</v>
      </c>
      <c r="AV7820" s="14" t="s">
        <v>93</v>
      </c>
      <c r="AW7820" s="14" t="s">
        <v>46</v>
      </c>
      <c r="AX7820" s="14" t="s">
        <v>85</v>
      </c>
      <c r="AY7820" s="257" t="s">
        <v>241</v>
      </c>
    </row>
    <row r="7821" s="14" customFormat="1">
      <c r="A7821" s="14"/>
      <c r="B7821" s="247"/>
      <c r="C7821" s="248"/>
      <c r="D7821" s="238" t="s">
        <v>252</v>
      </c>
      <c r="E7821" s="249" t="s">
        <v>39</v>
      </c>
      <c r="F7821" s="250" t="s">
        <v>7294</v>
      </c>
      <c r="G7821" s="248"/>
      <c r="H7821" s="251">
        <v>2.9700000000000002</v>
      </c>
      <c r="I7821" s="252"/>
      <c r="J7821" s="248"/>
      <c r="K7821" s="248"/>
      <c r="L7821" s="253"/>
      <c r="M7821" s="254"/>
      <c r="N7821" s="255"/>
      <c r="O7821" s="255"/>
      <c r="P7821" s="255"/>
      <c r="Q7821" s="255"/>
      <c r="R7821" s="255"/>
      <c r="S7821" s="255"/>
      <c r="T7821" s="256"/>
      <c r="U7821" s="14"/>
      <c r="V7821" s="14"/>
      <c r="W7821" s="14"/>
      <c r="X7821" s="14"/>
      <c r="Y7821" s="14"/>
      <c r="Z7821" s="14"/>
      <c r="AA7821" s="14"/>
      <c r="AB7821" s="14"/>
      <c r="AC7821" s="14"/>
      <c r="AD7821" s="14"/>
      <c r="AE7821" s="14"/>
      <c r="AT7821" s="257" t="s">
        <v>252</v>
      </c>
      <c r="AU7821" s="257" t="s">
        <v>93</v>
      </c>
      <c r="AV7821" s="14" t="s">
        <v>93</v>
      </c>
      <c r="AW7821" s="14" t="s">
        <v>46</v>
      </c>
      <c r="AX7821" s="14" t="s">
        <v>85</v>
      </c>
      <c r="AY7821" s="257" t="s">
        <v>241</v>
      </c>
    </row>
    <row r="7822" s="14" customFormat="1">
      <c r="A7822" s="14"/>
      <c r="B7822" s="247"/>
      <c r="C7822" s="248"/>
      <c r="D7822" s="238" t="s">
        <v>252</v>
      </c>
      <c r="E7822" s="249" t="s">
        <v>39</v>
      </c>
      <c r="F7822" s="250" t="s">
        <v>7295</v>
      </c>
      <c r="G7822" s="248"/>
      <c r="H7822" s="251">
        <v>2.8799999999999999</v>
      </c>
      <c r="I7822" s="252"/>
      <c r="J7822" s="248"/>
      <c r="K7822" s="248"/>
      <c r="L7822" s="253"/>
      <c r="M7822" s="254"/>
      <c r="N7822" s="255"/>
      <c r="O7822" s="255"/>
      <c r="P7822" s="255"/>
      <c r="Q7822" s="255"/>
      <c r="R7822" s="255"/>
      <c r="S7822" s="255"/>
      <c r="T7822" s="256"/>
      <c r="U7822" s="14"/>
      <c r="V7822" s="14"/>
      <c r="W7822" s="14"/>
      <c r="X7822" s="14"/>
      <c r="Y7822" s="14"/>
      <c r="Z7822" s="14"/>
      <c r="AA7822" s="14"/>
      <c r="AB7822" s="14"/>
      <c r="AC7822" s="14"/>
      <c r="AD7822" s="14"/>
      <c r="AE7822" s="14"/>
      <c r="AT7822" s="257" t="s">
        <v>252</v>
      </c>
      <c r="AU7822" s="257" t="s">
        <v>93</v>
      </c>
      <c r="AV7822" s="14" t="s">
        <v>93</v>
      </c>
      <c r="AW7822" s="14" t="s">
        <v>46</v>
      </c>
      <c r="AX7822" s="14" t="s">
        <v>85</v>
      </c>
      <c r="AY7822" s="257" t="s">
        <v>241</v>
      </c>
    </row>
    <row r="7823" s="14" customFormat="1">
      <c r="A7823" s="14"/>
      <c r="B7823" s="247"/>
      <c r="C7823" s="248"/>
      <c r="D7823" s="238" t="s">
        <v>252</v>
      </c>
      <c r="E7823" s="249" t="s">
        <v>39</v>
      </c>
      <c r="F7823" s="250" t="s">
        <v>7296</v>
      </c>
      <c r="G7823" s="248"/>
      <c r="H7823" s="251">
        <v>13.68</v>
      </c>
      <c r="I7823" s="252"/>
      <c r="J7823" s="248"/>
      <c r="K7823" s="248"/>
      <c r="L7823" s="253"/>
      <c r="M7823" s="254"/>
      <c r="N7823" s="255"/>
      <c r="O7823" s="255"/>
      <c r="P7823" s="255"/>
      <c r="Q7823" s="255"/>
      <c r="R7823" s="255"/>
      <c r="S7823" s="255"/>
      <c r="T7823" s="256"/>
      <c r="U7823" s="14"/>
      <c r="V7823" s="14"/>
      <c r="W7823" s="14"/>
      <c r="X7823" s="14"/>
      <c r="Y7823" s="14"/>
      <c r="Z7823" s="14"/>
      <c r="AA7823" s="14"/>
      <c r="AB7823" s="14"/>
      <c r="AC7823" s="14"/>
      <c r="AD7823" s="14"/>
      <c r="AE7823" s="14"/>
      <c r="AT7823" s="257" t="s">
        <v>252</v>
      </c>
      <c r="AU7823" s="257" t="s">
        <v>93</v>
      </c>
      <c r="AV7823" s="14" t="s">
        <v>93</v>
      </c>
      <c r="AW7823" s="14" t="s">
        <v>46</v>
      </c>
      <c r="AX7823" s="14" t="s">
        <v>85</v>
      </c>
      <c r="AY7823" s="257" t="s">
        <v>241</v>
      </c>
    </row>
    <row r="7824" s="14" customFormat="1">
      <c r="A7824" s="14"/>
      <c r="B7824" s="247"/>
      <c r="C7824" s="248"/>
      <c r="D7824" s="238" t="s">
        <v>252</v>
      </c>
      <c r="E7824" s="249" t="s">
        <v>39</v>
      </c>
      <c r="F7824" s="250" t="s">
        <v>7297</v>
      </c>
      <c r="G7824" s="248"/>
      <c r="H7824" s="251">
        <v>13.392</v>
      </c>
      <c r="I7824" s="252"/>
      <c r="J7824" s="248"/>
      <c r="K7824" s="248"/>
      <c r="L7824" s="253"/>
      <c r="M7824" s="254"/>
      <c r="N7824" s="255"/>
      <c r="O7824" s="255"/>
      <c r="P7824" s="255"/>
      <c r="Q7824" s="255"/>
      <c r="R7824" s="255"/>
      <c r="S7824" s="255"/>
      <c r="T7824" s="256"/>
      <c r="U7824" s="14"/>
      <c r="V7824" s="14"/>
      <c r="W7824" s="14"/>
      <c r="X7824" s="14"/>
      <c r="Y7824" s="14"/>
      <c r="Z7824" s="14"/>
      <c r="AA7824" s="14"/>
      <c r="AB7824" s="14"/>
      <c r="AC7824" s="14"/>
      <c r="AD7824" s="14"/>
      <c r="AE7824" s="14"/>
      <c r="AT7824" s="257" t="s">
        <v>252</v>
      </c>
      <c r="AU7824" s="257" t="s">
        <v>93</v>
      </c>
      <c r="AV7824" s="14" t="s">
        <v>93</v>
      </c>
      <c r="AW7824" s="14" t="s">
        <v>46</v>
      </c>
      <c r="AX7824" s="14" t="s">
        <v>85</v>
      </c>
      <c r="AY7824" s="257" t="s">
        <v>241</v>
      </c>
    </row>
    <row r="7825" s="14" customFormat="1">
      <c r="A7825" s="14"/>
      <c r="B7825" s="247"/>
      <c r="C7825" s="248"/>
      <c r="D7825" s="238" t="s">
        <v>252</v>
      </c>
      <c r="E7825" s="249" t="s">
        <v>39</v>
      </c>
      <c r="F7825" s="250" t="s">
        <v>7298</v>
      </c>
      <c r="G7825" s="248"/>
      <c r="H7825" s="251">
        <v>10.44</v>
      </c>
      <c r="I7825" s="252"/>
      <c r="J7825" s="248"/>
      <c r="K7825" s="248"/>
      <c r="L7825" s="253"/>
      <c r="M7825" s="254"/>
      <c r="N7825" s="255"/>
      <c r="O7825" s="255"/>
      <c r="P7825" s="255"/>
      <c r="Q7825" s="255"/>
      <c r="R7825" s="255"/>
      <c r="S7825" s="255"/>
      <c r="T7825" s="256"/>
      <c r="U7825" s="14"/>
      <c r="V7825" s="14"/>
      <c r="W7825" s="14"/>
      <c r="X7825" s="14"/>
      <c r="Y7825" s="14"/>
      <c r="Z7825" s="14"/>
      <c r="AA7825" s="14"/>
      <c r="AB7825" s="14"/>
      <c r="AC7825" s="14"/>
      <c r="AD7825" s="14"/>
      <c r="AE7825" s="14"/>
      <c r="AT7825" s="257" t="s">
        <v>252</v>
      </c>
      <c r="AU7825" s="257" t="s">
        <v>93</v>
      </c>
      <c r="AV7825" s="14" t="s">
        <v>93</v>
      </c>
      <c r="AW7825" s="14" t="s">
        <v>46</v>
      </c>
      <c r="AX7825" s="14" t="s">
        <v>85</v>
      </c>
      <c r="AY7825" s="257" t="s">
        <v>241</v>
      </c>
    </row>
    <row r="7826" s="14" customFormat="1">
      <c r="A7826" s="14"/>
      <c r="B7826" s="247"/>
      <c r="C7826" s="248"/>
      <c r="D7826" s="238" t="s">
        <v>252</v>
      </c>
      <c r="E7826" s="249" t="s">
        <v>39</v>
      </c>
      <c r="F7826" s="250" t="s">
        <v>7299</v>
      </c>
      <c r="G7826" s="248"/>
      <c r="H7826" s="251">
        <v>11.960000000000001</v>
      </c>
      <c r="I7826" s="252"/>
      <c r="J7826" s="248"/>
      <c r="K7826" s="248"/>
      <c r="L7826" s="253"/>
      <c r="M7826" s="254"/>
      <c r="N7826" s="255"/>
      <c r="O7826" s="255"/>
      <c r="P7826" s="255"/>
      <c r="Q7826" s="255"/>
      <c r="R7826" s="255"/>
      <c r="S7826" s="255"/>
      <c r="T7826" s="256"/>
      <c r="U7826" s="14"/>
      <c r="V7826" s="14"/>
      <c r="W7826" s="14"/>
      <c r="X7826" s="14"/>
      <c r="Y7826" s="14"/>
      <c r="Z7826" s="14"/>
      <c r="AA7826" s="14"/>
      <c r="AB7826" s="14"/>
      <c r="AC7826" s="14"/>
      <c r="AD7826" s="14"/>
      <c r="AE7826" s="14"/>
      <c r="AT7826" s="257" t="s">
        <v>252</v>
      </c>
      <c r="AU7826" s="257" t="s">
        <v>93</v>
      </c>
      <c r="AV7826" s="14" t="s">
        <v>93</v>
      </c>
      <c r="AW7826" s="14" t="s">
        <v>46</v>
      </c>
      <c r="AX7826" s="14" t="s">
        <v>85</v>
      </c>
      <c r="AY7826" s="257" t="s">
        <v>241</v>
      </c>
    </row>
    <row r="7827" s="14" customFormat="1">
      <c r="A7827" s="14"/>
      <c r="B7827" s="247"/>
      <c r="C7827" s="248"/>
      <c r="D7827" s="238" t="s">
        <v>252</v>
      </c>
      <c r="E7827" s="249" t="s">
        <v>39</v>
      </c>
      <c r="F7827" s="250" t="s">
        <v>7300</v>
      </c>
      <c r="G7827" s="248"/>
      <c r="H7827" s="251">
        <v>4.2750000000000004</v>
      </c>
      <c r="I7827" s="252"/>
      <c r="J7827" s="248"/>
      <c r="K7827" s="248"/>
      <c r="L7827" s="253"/>
      <c r="M7827" s="254"/>
      <c r="N7827" s="255"/>
      <c r="O7827" s="255"/>
      <c r="P7827" s="255"/>
      <c r="Q7827" s="255"/>
      <c r="R7827" s="255"/>
      <c r="S7827" s="255"/>
      <c r="T7827" s="256"/>
      <c r="U7827" s="14"/>
      <c r="V7827" s="14"/>
      <c r="W7827" s="14"/>
      <c r="X7827" s="14"/>
      <c r="Y7827" s="14"/>
      <c r="Z7827" s="14"/>
      <c r="AA7827" s="14"/>
      <c r="AB7827" s="14"/>
      <c r="AC7827" s="14"/>
      <c r="AD7827" s="14"/>
      <c r="AE7827" s="14"/>
      <c r="AT7827" s="257" t="s">
        <v>252</v>
      </c>
      <c r="AU7827" s="257" t="s">
        <v>93</v>
      </c>
      <c r="AV7827" s="14" t="s">
        <v>93</v>
      </c>
      <c r="AW7827" s="14" t="s">
        <v>46</v>
      </c>
      <c r="AX7827" s="14" t="s">
        <v>85</v>
      </c>
      <c r="AY7827" s="257" t="s">
        <v>241</v>
      </c>
    </row>
    <row r="7828" s="14" customFormat="1">
      <c r="A7828" s="14"/>
      <c r="B7828" s="247"/>
      <c r="C7828" s="248"/>
      <c r="D7828" s="238" t="s">
        <v>252</v>
      </c>
      <c r="E7828" s="249" t="s">
        <v>39</v>
      </c>
      <c r="F7828" s="250" t="s">
        <v>7301</v>
      </c>
      <c r="G7828" s="248"/>
      <c r="H7828" s="251">
        <v>24.155999999999999</v>
      </c>
      <c r="I7828" s="252"/>
      <c r="J7828" s="248"/>
      <c r="K7828" s="248"/>
      <c r="L7828" s="253"/>
      <c r="M7828" s="254"/>
      <c r="N7828" s="255"/>
      <c r="O7828" s="255"/>
      <c r="P7828" s="255"/>
      <c r="Q7828" s="255"/>
      <c r="R7828" s="255"/>
      <c r="S7828" s="255"/>
      <c r="T7828" s="256"/>
      <c r="U7828" s="14"/>
      <c r="V7828" s="14"/>
      <c r="W7828" s="14"/>
      <c r="X7828" s="14"/>
      <c r="Y7828" s="14"/>
      <c r="Z7828" s="14"/>
      <c r="AA7828" s="14"/>
      <c r="AB7828" s="14"/>
      <c r="AC7828" s="14"/>
      <c r="AD7828" s="14"/>
      <c r="AE7828" s="14"/>
      <c r="AT7828" s="257" t="s">
        <v>252</v>
      </c>
      <c r="AU7828" s="257" t="s">
        <v>93</v>
      </c>
      <c r="AV7828" s="14" t="s">
        <v>93</v>
      </c>
      <c r="AW7828" s="14" t="s">
        <v>46</v>
      </c>
      <c r="AX7828" s="14" t="s">
        <v>85</v>
      </c>
      <c r="AY7828" s="257" t="s">
        <v>241</v>
      </c>
    </row>
    <row r="7829" s="14" customFormat="1">
      <c r="A7829" s="14"/>
      <c r="B7829" s="247"/>
      <c r="C7829" s="248"/>
      <c r="D7829" s="238" t="s">
        <v>252</v>
      </c>
      <c r="E7829" s="249" t="s">
        <v>39</v>
      </c>
      <c r="F7829" s="250" t="s">
        <v>7302</v>
      </c>
      <c r="G7829" s="248"/>
      <c r="H7829" s="251">
        <v>6.8399999999999999</v>
      </c>
      <c r="I7829" s="252"/>
      <c r="J7829" s="248"/>
      <c r="K7829" s="248"/>
      <c r="L7829" s="253"/>
      <c r="M7829" s="254"/>
      <c r="N7829" s="255"/>
      <c r="O7829" s="255"/>
      <c r="P7829" s="255"/>
      <c r="Q7829" s="255"/>
      <c r="R7829" s="255"/>
      <c r="S7829" s="255"/>
      <c r="T7829" s="256"/>
      <c r="U7829" s="14"/>
      <c r="V7829" s="14"/>
      <c r="W7829" s="14"/>
      <c r="X7829" s="14"/>
      <c r="Y7829" s="14"/>
      <c r="Z7829" s="14"/>
      <c r="AA7829" s="14"/>
      <c r="AB7829" s="14"/>
      <c r="AC7829" s="14"/>
      <c r="AD7829" s="14"/>
      <c r="AE7829" s="14"/>
      <c r="AT7829" s="257" t="s">
        <v>252</v>
      </c>
      <c r="AU7829" s="257" t="s">
        <v>93</v>
      </c>
      <c r="AV7829" s="14" t="s">
        <v>93</v>
      </c>
      <c r="AW7829" s="14" t="s">
        <v>46</v>
      </c>
      <c r="AX7829" s="14" t="s">
        <v>85</v>
      </c>
      <c r="AY7829" s="257" t="s">
        <v>241</v>
      </c>
    </row>
    <row r="7830" s="14" customFormat="1">
      <c r="A7830" s="14"/>
      <c r="B7830" s="247"/>
      <c r="C7830" s="248"/>
      <c r="D7830" s="238" t="s">
        <v>252</v>
      </c>
      <c r="E7830" s="249" t="s">
        <v>39</v>
      </c>
      <c r="F7830" s="250" t="s">
        <v>7303</v>
      </c>
      <c r="G7830" s="248"/>
      <c r="H7830" s="251">
        <v>11.214</v>
      </c>
      <c r="I7830" s="252"/>
      <c r="J7830" s="248"/>
      <c r="K7830" s="248"/>
      <c r="L7830" s="253"/>
      <c r="M7830" s="254"/>
      <c r="N7830" s="255"/>
      <c r="O7830" s="255"/>
      <c r="P7830" s="255"/>
      <c r="Q7830" s="255"/>
      <c r="R7830" s="255"/>
      <c r="S7830" s="255"/>
      <c r="T7830" s="256"/>
      <c r="U7830" s="14"/>
      <c r="V7830" s="14"/>
      <c r="W7830" s="14"/>
      <c r="X7830" s="14"/>
      <c r="Y7830" s="14"/>
      <c r="Z7830" s="14"/>
      <c r="AA7830" s="14"/>
      <c r="AB7830" s="14"/>
      <c r="AC7830" s="14"/>
      <c r="AD7830" s="14"/>
      <c r="AE7830" s="14"/>
      <c r="AT7830" s="257" t="s">
        <v>252</v>
      </c>
      <c r="AU7830" s="257" t="s">
        <v>93</v>
      </c>
      <c r="AV7830" s="14" t="s">
        <v>93</v>
      </c>
      <c r="AW7830" s="14" t="s">
        <v>46</v>
      </c>
      <c r="AX7830" s="14" t="s">
        <v>85</v>
      </c>
      <c r="AY7830" s="257" t="s">
        <v>241</v>
      </c>
    </row>
    <row r="7831" s="14" customFormat="1">
      <c r="A7831" s="14"/>
      <c r="B7831" s="247"/>
      <c r="C7831" s="248"/>
      <c r="D7831" s="238" t="s">
        <v>252</v>
      </c>
      <c r="E7831" s="249" t="s">
        <v>39</v>
      </c>
      <c r="F7831" s="250" t="s">
        <v>7304</v>
      </c>
      <c r="G7831" s="248"/>
      <c r="H7831" s="251">
        <v>3.48</v>
      </c>
      <c r="I7831" s="252"/>
      <c r="J7831" s="248"/>
      <c r="K7831" s="248"/>
      <c r="L7831" s="253"/>
      <c r="M7831" s="254"/>
      <c r="N7831" s="255"/>
      <c r="O7831" s="255"/>
      <c r="P7831" s="255"/>
      <c r="Q7831" s="255"/>
      <c r="R7831" s="255"/>
      <c r="S7831" s="255"/>
      <c r="T7831" s="256"/>
      <c r="U7831" s="14"/>
      <c r="V7831" s="14"/>
      <c r="W7831" s="14"/>
      <c r="X7831" s="14"/>
      <c r="Y7831" s="14"/>
      <c r="Z7831" s="14"/>
      <c r="AA7831" s="14"/>
      <c r="AB7831" s="14"/>
      <c r="AC7831" s="14"/>
      <c r="AD7831" s="14"/>
      <c r="AE7831" s="14"/>
      <c r="AT7831" s="257" t="s">
        <v>252</v>
      </c>
      <c r="AU7831" s="257" t="s">
        <v>93</v>
      </c>
      <c r="AV7831" s="14" t="s">
        <v>93</v>
      </c>
      <c r="AW7831" s="14" t="s">
        <v>46</v>
      </c>
      <c r="AX7831" s="14" t="s">
        <v>85</v>
      </c>
      <c r="AY7831" s="257" t="s">
        <v>241</v>
      </c>
    </row>
    <row r="7832" s="14" customFormat="1">
      <c r="A7832" s="14"/>
      <c r="B7832" s="247"/>
      <c r="C7832" s="248"/>
      <c r="D7832" s="238" t="s">
        <v>252</v>
      </c>
      <c r="E7832" s="249" t="s">
        <v>39</v>
      </c>
      <c r="F7832" s="250" t="s">
        <v>7305</v>
      </c>
      <c r="G7832" s="248"/>
      <c r="H7832" s="251">
        <v>8.8000000000000007</v>
      </c>
      <c r="I7832" s="252"/>
      <c r="J7832" s="248"/>
      <c r="K7832" s="248"/>
      <c r="L7832" s="253"/>
      <c r="M7832" s="254"/>
      <c r="N7832" s="255"/>
      <c r="O7832" s="255"/>
      <c r="P7832" s="255"/>
      <c r="Q7832" s="255"/>
      <c r="R7832" s="255"/>
      <c r="S7832" s="255"/>
      <c r="T7832" s="256"/>
      <c r="U7832" s="14"/>
      <c r="V7832" s="14"/>
      <c r="W7832" s="14"/>
      <c r="X7832" s="14"/>
      <c r="Y7832" s="14"/>
      <c r="Z7832" s="14"/>
      <c r="AA7832" s="14"/>
      <c r="AB7832" s="14"/>
      <c r="AC7832" s="14"/>
      <c r="AD7832" s="14"/>
      <c r="AE7832" s="14"/>
      <c r="AT7832" s="257" t="s">
        <v>252</v>
      </c>
      <c r="AU7832" s="257" t="s">
        <v>93</v>
      </c>
      <c r="AV7832" s="14" t="s">
        <v>93</v>
      </c>
      <c r="AW7832" s="14" t="s">
        <v>46</v>
      </c>
      <c r="AX7832" s="14" t="s">
        <v>85</v>
      </c>
      <c r="AY7832" s="257" t="s">
        <v>241</v>
      </c>
    </row>
    <row r="7833" s="14" customFormat="1">
      <c r="A7833" s="14"/>
      <c r="B7833" s="247"/>
      <c r="C7833" s="248"/>
      <c r="D7833" s="238" t="s">
        <v>252</v>
      </c>
      <c r="E7833" s="249" t="s">
        <v>39</v>
      </c>
      <c r="F7833" s="250" t="s">
        <v>7306</v>
      </c>
      <c r="G7833" s="248"/>
      <c r="H7833" s="251">
        <v>6.4080000000000004</v>
      </c>
      <c r="I7833" s="252"/>
      <c r="J7833" s="248"/>
      <c r="K7833" s="248"/>
      <c r="L7833" s="253"/>
      <c r="M7833" s="254"/>
      <c r="N7833" s="255"/>
      <c r="O7833" s="255"/>
      <c r="P7833" s="255"/>
      <c r="Q7833" s="255"/>
      <c r="R7833" s="255"/>
      <c r="S7833" s="255"/>
      <c r="T7833" s="256"/>
      <c r="U7833" s="14"/>
      <c r="V7833" s="14"/>
      <c r="W7833" s="14"/>
      <c r="X7833" s="14"/>
      <c r="Y7833" s="14"/>
      <c r="Z7833" s="14"/>
      <c r="AA7833" s="14"/>
      <c r="AB7833" s="14"/>
      <c r="AC7833" s="14"/>
      <c r="AD7833" s="14"/>
      <c r="AE7833" s="14"/>
      <c r="AT7833" s="257" t="s">
        <v>252</v>
      </c>
      <c r="AU7833" s="257" t="s">
        <v>93</v>
      </c>
      <c r="AV7833" s="14" t="s">
        <v>93</v>
      </c>
      <c r="AW7833" s="14" t="s">
        <v>46</v>
      </c>
      <c r="AX7833" s="14" t="s">
        <v>85</v>
      </c>
      <c r="AY7833" s="257" t="s">
        <v>241</v>
      </c>
    </row>
    <row r="7834" s="14" customFormat="1">
      <c r="A7834" s="14"/>
      <c r="B7834" s="247"/>
      <c r="C7834" s="248"/>
      <c r="D7834" s="238" t="s">
        <v>252</v>
      </c>
      <c r="E7834" s="249" t="s">
        <v>39</v>
      </c>
      <c r="F7834" s="250" t="s">
        <v>7307</v>
      </c>
      <c r="G7834" s="248"/>
      <c r="H7834" s="251">
        <v>12.708</v>
      </c>
      <c r="I7834" s="252"/>
      <c r="J7834" s="248"/>
      <c r="K7834" s="248"/>
      <c r="L7834" s="253"/>
      <c r="M7834" s="254"/>
      <c r="N7834" s="255"/>
      <c r="O7834" s="255"/>
      <c r="P7834" s="255"/>
      <c r="Q7834" s="255"/>
      <c r="R7834" s="255"/>
      <c r="S7834" s="255"/>
      <c r="T7834" s="256"/>
      <c r="U7834" s="14"/>
      <c r="V7834" s="14"/>
      <c r="W7834" s="14"/>
      <c r="X7834" s="14"/>
      <c r="Y7834" s="14"/>
      <c r="Z7834" s="14"/>
      <c r="AA7834" s="14"/>
      <c r="AB7834" s="14"/>
      <c r="AC7834" s="14"/>
      <c r="AD7834" s="14"/>
      <c r="AE7834" s="14"/>
      <c r="AT7834" s="257" t="s">
        <v>252</v>
      </c>
      <c r="AU7834" s="257" t="s">
        <v>93</v>
      </c>
      <c r="AV7834" s="14" t="s">
        <v>93</v>
      </c>
      <c r="AW7834" s="14" t="s">
        <v>46</v>
      </c>
      <c r="AX7834" s="14" t="s">
        <v>85</v>
      </c>
      <c r="AY7834" s="257" t="s">
        <v>241</v>
      </c>
    </row>
    <row r="7835" s="14" customFormat="1">
      <c r="A7835" s="14"/>
      <c r="B7835" s="247"/>
      <c r="C7835" s="248"/>
      <c r="D7835" s="238" t="s">
        <v>252</v>
      </c>
      <c r="E7835" s="249" t="s">
        <v>39</v>
      </c>
      <c r="F7835" s="250" t="s">
        <v>7308</v>
      </c>
      <c r="G7835" s="248"/>
      <c r="H7835" s="251">
        <v>2.4300000000000002</v>
      </c>
      <c r="I7835" s="252"/>
      <c r="J7835" s="248"/>
      <c r="K7835" s="248"/>
      <c r="L7835" s="253"/>
      <c r="M7835" s="254"/>
      <c r="N7835" s="255"/>
      <c r="O7835" s="255"/>
      <c r="P7835" s="255"/>
      <c r="Q7835" s="255"/>
      <c r="R7835" s="255"/>
      <c r="S7835" s="255"/>
      <c r="T7835" s="256"/>
      <c r="U7835" s="14"/>
      <c r="V7835" s="14"/>
      <c r="W7835" s="14"/>
      <c r="X7835" s="14"/>
      <c r="Y7835" s="14"/>
      <c r="Z7835" s="14"/>
      <c r="AA7835" s="14"/>
      <c r="AB7835" s="14"/>
      <c r="AC7835" s="14"/>
      <c r="AD7835" s="14"/>
      <c r="AE7835" s="14"/>
      <c r="AT7835" s="257" t="s">
        <v>252</v>
      </c>
      <c r="AU7835" s="257" t="s">
        <v>93</v>
      </c>
      <c r="AV7835" s="14" t="s">
        <v>93</v>
      </c>
      <c r="AW7835" s="14" t="s">
        <v>46</v>
      </c>
      <c r="AX7835" s="14" t="s">
        <v>85</v>
      </c>
      <c r="AY7835" s="257" t="s">
        <v>241</v>
      </c>
    </row>
    <row r="7836" s="14" customFormat="1">
      <c r="A7836" s="14"/>
      <c r="B7836" s="247"/>
      <c r="C7836" s="248"/>
      <c r="D7836" s="238" t="s">
        <v>252</v>
      </c>
      <c r="E7836" s="249" t="s">
        <v>39</v>
      </c>
      <c r="F7836" s="250" t="s">
        <v>7309</v>
      </c>
      <c r="G7836" s="248"/>
      <c r="H7836" s="251">
        <v>2.8799999999999999</v>
      </c>
      <c r="I7836" s="252"/>
      <c r="J7836" s="248"/>
      <c r="K7836" s="248"/>
      <c r="L7836" s="253"/>
      <c r="M7836" s="254"/>
      <c r="N7836" s="255"/>
      <c r="O7836" s="255"/>
      <c r="P7836" s="255"/>
      <c r="Q7836" s="255"/>
      <c r="R7836" s="255"/>
      <c r="S7836" s="255"/>
      <c r="T7836" s="256"/>
      <c r="U7836" s="14"/>
      <c r="V7836" s="14"/>
      <c r="W7836" s="14"/>
      <c r="X7836" s="14"/>
      <c r="Y7836" s="14"/>
      <c r="Z7836" s="14"/>
      <c r="AA7836" s="14"/>
      <c r="AB7836" s="14"/>
      <c r="AC7836" s="14"/>
      <c r="AD7836" s="14"/>
      <c r="AE7836" s="14"/>
      <c r="AT7836" s="257" t="s">
        <v>252</v>
      </c>
      <c r="AU7836" s="257" t="s">
        <v>93</v>
      </c>
      <c r="AV7836" s="14" t="s">
        <v>93</v>
      </c>
      <c r="AW7836" s="14" t="s">
        <v>46</v>
      </c>
      <c r="AX7836" s="14" t="s">
        <v>85</v>
      </c>
      <c r="AY7836" s="257" t="s">
        <v>241</v>
      </c>
    </row>
    <row r="7837" s="14" customFormat="1">
      <c r="A7837" s="14"/>
      <c r="B7837" s="247"/>
      <c r="C7837" s="248"/>
      <c r="D7837" s="238" t="s">
        <v>252</v>
      </c>
      <c r="E7837" s="249" t="s">
        <v>39</v>
      </c>
      <c r="F7837" s="250" t="s">
        <v>7310</v>
      </c>
      <c r="G7837" s="248"/>
      <c r="H7837" s="251">
        <v>12.456</v>
      </c>
      <c r="I7837" s="252"/>
      <c r="J7837" s="248"/>
      <c r="K7837" s="248"/>
      <c r="L7837" s="253"/>
      <c r="M7837" s="254"/>
      <c r="N7837" s="255"/>
      <c r="O7837" s="255"/>
      <c r="P7837" s="255"/>
      <c r="Q7837" s="255"/>
      <c r="R7837" s="255"/>
      <c r="S7837" s="255"/>
      <c r="T7837" s="256"/>
      <c r="U7837" s="14"/>
      <c r="V7837" s="14"/>
      <c r="W7837" s="14"/>
      <c r="X7837" s="14"/>
      <c r="Y7837" s="14"/>
      <c r="Z7837" s="14"/>
      <c r="AA7837" s="14"/>
      <c r="AB7837" s="14"/>
      <c r="AC7837" s="14"/>
      <c r="AD7837" s="14"/>
      <c r="AE7837" s="14"/>
      <c r="AT7837" s="257" t="s">
        <v>252</v>
      </c>
      <c r="AU7837" s="257" t="s">
        <v>93</v>
      </c>
      <c r="AV7837" s="14" t="s">
        <v>93</v>
      </c>
      <c r="AW7837" s="14" t="s">
        <v>46</v>
      </c>
      <c r="AX7837" s="14" t="s">
        <v>85</v>
      </c>
      <c r="AY7837" s="257" t="s">
        <v>241</v>
      </c>
    </row>
    <row r="7838" s="14" customFormat="1">
      <c r="A7838" s="14"/>
      <c r="B7838" s="247"/>
      <c r="C7838" s="248"/>
      <c r="D7838" s="238" t="s">
        <v>252</v>
      </c>
      <c r="E7838" s="249" t="s">
        <v>39</v>
      </c>
      <c r="F7838" s="250" t="s">
        <v>7311</v>
      </c>
      <c r="G7838" s="248"/>
      <c r="H7838" s="251">
        <v>18.756</v>
      </c>
      <c r="I7838" s="252"/>
      <c r="J7838" s="248"/>
      <c r="K7838" s="248"/>
      <c r="L7838" s="253"/>
      <c r="M7838" s="254"/>
      <c r="N7838" s="255"/>
      <c r="O7838" s="255"/>
      <c r="P7838" s="255"/>
      <c r="Q7838" s="255"/>
      <c r="R7838" s="255"/>
      <c r="S7838" s="255"/>
      <c r="T7838" s="256"/>
      <c r="U7838" s="14"/>
      <c r="V7838" s="14"/>
      <c r="W7838" s="14"/>
      <c r="X7838" s="14"/>
      <c r="Y7838" s="14"/>
      <c r="Z7838" s="14"/>
      <c r="AA7838" s="14"/>
      <c r="AB7838" s="14"/>
      <c r="AC7838" s="14"/>
      <c r="AD7838" s="14"/>
      <c r="AE7838" s="14"/>
      <c r="AT7838" s="257" t="s">
        <v>252</v>
      </c>
      <c r="AU7838" s="257" t="s">
        <v>93</v>
      </c>
      <c r="AV7838" s="14" t="s">
        <v>93</v>
      </c>
      <c r="AW7838" s="14" t="s">
        <v>46</v>
      </c>
      <c r="AX7838" s="14" t="s">
        <v>85</v>
      </c>
      <c r="AY7838" s="257" t="s">
        <v>241</v>
      </c>
    </row>
    <row r="7839" s="14" customFormat="1">
      <c r="A7839" s="14"/>
      <c r="B7839" s="247"/>
      <c r="C7839" s="248"/>
      <c r="D7839" s="238" t="s">
        <v>252</v>
      </c>
      <c r="E7839" s="249" t="s">
        <v>39</v>
      </c>
      <c r="F7839" s="250" t="s">
        <v>7312</v>
      </c>
      <c r="G7839" s="248"/>
      <c r="H7839" s="251">
        <v>12.888</v>
      </c>
      <c r="I7839" s="252"/>
      <c r="J7839" s="248"/>
      <c r="K7839" s="248"/>
      <c r="L7839" s="253"/>
      <c r="M7839" s="254"/>
      <c r="N7839" s="255"/>
      <c r="O7839" s="255"/>
      <c r="P7839" s="255"/>
      <c r="Q7839" s="255"/>
      <c r="R7839" s="255"/>
      <c r="S7839" s="255"/>
      <c r="T7839" s="256"/>
      <c r="U7839" s="14"/>
      <c r="V7839" s="14"/>
      <c r="W7839" s="14"/>
      <c r="X7839" s="14"/>
      <c r="Y7839" s="14"/>
      <c r="Z7839" s="14"/>
      <c r="AA7839" s="14"/>
      <c r="AB7839" s="14"/>
      <c r="AC7839" s="14"/>
      <c r="AD7839" s="14"/>
      <c r="AE7839" s="14"/>
      <c r="AT7839" s="257" t="s">
        <v>252</v>
      </c>
      <c r="AU7839" s="257" t="s">
        <v>93</v>
      </c>
      <c r="AV7839" s="14" t="s">
        <v>93</v>
      </c>
      <c r="AW7839" s="14" t="s">
        <v>46</v>
      </c>
      <c r="AX7839" s="14" t="s">
        <v>85</v>
      </c>
      <c r="AY7839" s="257" t="s">
        <v>241</v>
      </c>
    </row>
    <row r="7840" s="14" customFormat="1">
      <c r="A7840" s="14"/>
      <c r="B7840" s="247"/>
      <c r="C7840" s="248"/>
      <c r="D7840" s="238" t="s">
        <v>252</v>
      </c>
      <c r="E7840" s="249" t="s">
        <v>39</v>
      </c>
      <c r="F7840" s="250" t="s">
        <v>7313</v>
      </c>
      <c r="G7840" s="248"/>
      <c r="H7840" s="251">
        <v>15.321999999999999</v>
      </c>
      <c r="I7840" s="252"/>
      <c r="J7840" s="248"/>
      <c r="K7840" s="248"/>
      <c r="L7840" s="253"/>
      <c r="M7840" s="254"/>
      <c r="N7840" s="255"/>
      <c r="O7840" s="255"/>
      <c r="P7840" s="255"/>
      <c r="Q7840" s="255"/>
      <c r="R7840" s="255"/>
      <c r="S7840" s="255"/>
      <c r="T7840" s="256"/>
      <c r="U7840" s="14"/>
      <c r="V7840" s="14"/>
      <c r="W7840" s="14"/>
      <c r="X7840" s="14"/>
      <c r="Y7840" s="14"/>
      <c r="Z7840" s="14"/>
      <c r="AA7840" s="14"/>
      <c r="AB7840" s="14"/>
      <c r="AC7840" s="14"/>
      <c r="AD7840" s="14"/>
      <c r="AE7840" s="14"/>
      <c r="AT7840" s="257" t="s">
        <v>252</v>
      </c>
      <c r="AU7840" s="257" t="s">
        <v>93</v>
      </c>
      <c r="AV7840" s="14" t="s">
        <v>93</v>
      </c>
      <c r="AW7840" s="14" t="s">
        <v>46</v>
      </c>
      <c r="AX7840" s="14" t="s">
        <v>85</v>
      </c>
      <c r="AY7840" s="257" t="s">
        <v>241</v>
      </c>
    </row>
    <row r="7841" s="14" customFormat="1">
      <c r="A7841" s="14"/>
      <c r="B7841" s="247"/>
      <c r="C7841" s="248"/>
      <c r="D7841" s="238" t="s">
        <v>252</v>
      </c>
      <c r="E7841" s="249" t="s">
        <v>39</v>
      </c>
      <c r="F7841" s="250" t="s">
        <v>7314</v>
      </c>
      <c r="G7841" s="248"/>
      <c r="H7841" s="251">
        <v>16.056000000000001</v>
      </c>
      <c r="I7841" s="252"/>
      <c r="J7841" s="248"/>
      <c r="K7841" s="248"/>
      <c r="L7841" s="253"/>
      <c r="M7841" s="254"/>
      <c r="N7841" s="255"/>
      <c r="O7841" s="255"/>
      <c r="P7841" s="255"/>
      <c r="Q7841" s="255"/>
      <c r="R7841" s="255"/>
      <c r="S7841" s="255"/>
      <c r="T7841" s="256"/>
      <c r="U7841" s="14"/>
      <c r="V7841" s="14"/>
      <c r="W7841" s="14"/>
      <c r="X7841" s="14"/>
      <c r="Y7841" s="14"/>
      <c r="Z7841" s="14"/>
      <c r="AA7841" s="14"/>
      <c r="AB7841" s="14"/>
      <c r="AC7841" s="14"/>
      <c r="AD7841" s="14"/>
      <c r="AE7841" s="14"/>
      <c r="AT7841" s="257" t="s">
        <v>252</v>
      </c>
      <c r="AU7841" s="257" t="s">
        <v>93</v>
      </c>
      <c r="AV7841" s="14" t="s">
        <v>93</v>
      </c>
      <c r="AW7841" s="14" t="s">
        <v>46</v>
      </c>
      <c r="AX7841" s="14" t="s">
        <v>85</v>
      </c>
      <c r="AY7841" s="257" t="s">
        <v>241</v>
      </c>
    </row>
    <row r="7842" s="14" customFormat="1">
      <c r="A7842" s="14"/>
      <c r="B7842" s="247"/>
      <c r="C7842" s="248"/>
      <c r="D7842" s="238" t="s">
        <v>252</v>
      </c>
      <c r="E7842" s="249" t="s">
        <v>39</v>
      </c>
      <c r="F7842" s="250" t="s">
        <v>7315</v>
      </c>
      <c r="G7842" s="248"/>
      <c r="H7842" s="251">
        <v>19.026</v>
      </c>
      <c r="I7842" s="252"/>
      <c r="J7842" s="248"/>
      <c r="K7842" s="248"/>
      <c r="L7842" s="253"/>
      <c r="M7842" s="254"/>
      <c r="N7842" s="255"/>
      <c r="O7842" s="255"/>
      <c r="P7842" s="255"/>
      <c r="Q7842" s="255"/>
      <c r="R7842" s="255"/>
      <c r="S7842" s="255"/>
      <c r="T7842" s="256"/>
      <c r="U7842" s="14"/>
      <c r="V7842" s="14"/>
      <c r="W7842" s="14"/>
      <c r="X7842" s="14"/>
      <c r="Y7842" s="14"/>
      <c r="Z7842" s="14"/>
      <c r="AA7842" s="14"/>
      <c r="AB7842" s="14"/>
      <c r="AC7842" s="14"/>
      <c r="AD7842" s="14"/>
      <c r="AE7842" s="14"/>
      <c r="AT7842" s="257" t="s">
        <v>252</v>
      </c>
      <c r="AU7842" s="257" t="s">
        <v>93</v>
      </c>
      <c r="AV7842" s="14" t="s">
        <v>93</v>
      </c>
      <c r="AW7842" s="14" t="s">
        <v>46</v>
      </c>
      <c r="AX7842" s="14" t="s">
        <v>85</v>
      </c>
      <c r="AY7842" s="257" t="s">
        <v>241</v>
      </c>
    </row>
    <row r="7843" s="14" customFormat="1">
      <c r="A7843" s="14"/>
      <c r="B7843" s="247"/>
      <c r="C7843" s="248"/>
      <c r="D7843" s="238" t="s">
        <v>252</v>
      </c>
      <c r="E7843" s="249" t="s">
        <v>39</v>
      </c>
      <c r="F7843" s="250" t="s">
        <v>7316</v>
      </c>
      <c r="G7843" s="248"/>
      <c r="H7843" s="251">
        <v>2.8799999999999999</v>
      </c>
      <c r="I7843" s="252"/>
      <c r="J7843" s="248"/>
      <c r="K7843" s="248"/>
      <c r="L7843" s="253"/>
      <c r="M7843" s="254"/>
      <c r="N7843" s="255"/>
      <c r="O7843" s="255"/>
      <c r="P7843" s="255"/>
      <c r="Q7843" s="255"/>
      <c r="R7843" s="255"/>
      <c r="S7843" s="255"/>
      <c r="T7843" s="256"/>
      <c r="U7843" s="14"/>
      <c r="V7843" s="14"/>
      <c r="W7843" s="14"/>
      <c r="X7843" s="14"/>
      <c r="Y7843" s="14"/>
      <c r="Z7843" s="14"/>
      <c r="AA7843" s="14"/>
      <c r="AB7843" s="14"/>
      <c r="AC7843" s="14"/>
      <c r="AD7843" s="14"/>
      <c r="AE7843" s="14"/>
      <c r="AT7843" s="257" t="s">
        <v>252</v>
      </c>
      <c r="AU7843" s="257" t="s">
        <v>93</v>
      </c>
      <c r="AV7843" s="14" t="s">
        <v>93</v>
      </c>
      <c r="AW7843" s="14" t="s">
        <v>46</v>
      </c>
      <c r="AX7843" s="14" t="s">
        <v>85</v>
      </c>
      <c r="AY7843" s="257" t="s">
        <v>241</v>
      </c>
    </row>
    <row r="7844" s="14" customFormat="1">
      <c r="A7844" s="14"/>
      <c r="B7844" s="247"/>
      <c r="C7844" s="248"/>
      <c r="D7844" s="238" t="s">
        <v>252</v>
      </c>
      <c r="E7844" s="249" t="s">
        <v>39</v>
      </c>
      <c r="F7844" s="250" t="s">
        <v>7317</v>
      </c>
      <c r="G7844" s="248"/>
      <c r="H7844" s="251">
        <v>3.0600000000000001</v>
      </c>
      <c r="I7844" s="252"/>
      <c r="J7844" s="248"/>
      <c r="K7844" s="248"/>
      <c r="L7844" s="253"/>
      <c r="M7844" s="254"/>
      <c r="N7844" s="255"/>
      <c r="O7844" s="255"/>
      <c r="P7844" s="255"/>
      <c r="Q7844" s="255"/>
      <c r="R7844" s="255"/>
      <c r="S7844" s="255"/>
      <c r="T7844" s="256"/>
      <c r="U7844" s="14"/>
      <c r="V7844" s="14"/>
      <c r="W7844" s="14"/>
      <c r="X7844" s="14"/>
      <c r="Y7844" s="14"/>
      <c r="Z7844" s="14"/>
      <c r="AA7844" s="14"/>
      <c r="AB7844" s="14"/>
      <c r="AC7844" s="14"/>
      <c r="AD7844" s="14"/>
      <c r="AE7844" s="14"/>
      <c r="AT7844" s="257" t="s">
        <v>252</v>
      </c>
      <c r="AU7844" s="257" t="s">
        <v>93</v>
      </c>
      <c r="AV7844" s="14" t="s">
        <v>93</v>
      </c>
      <c r="AW7844" s="14" t="s">
        <v>46</v>
      </c>
      <c r="AX7844" s="14" t="s">
        <v>85</v>
      </c>
      <c r="AY7844" s="257" t="s">
        <v>241</v>
      </c>
    </row>
    <row r="7845" s="14" customFormat="1">
      <c r="A7845" s="14"/>
      <c r="B7845" s="247"/>
      <c r="C7845" s="248"/>
      <c r="D7845" s="238" t="s">
        <v>252</v>
      </c>
      <c r="E7845" s="249" t="s">
        <v>39</v>
      </c>
      <c r="F7845" s="250" t="s">
        <v>7318</v>
      </c>
      <c r="G7845" s="248"/>
      <c r="H7845" s="251">
        <v>2.9700000000000002</v>
      </c>
      <c r="I7845" s="252"/>
      <c r="J7845" s="248"/>
      <c r="K7845" s="248"/>
      <c r="L7845" s="253"/>
      <c r="M7845" s="254"/>
      <c r="N7845" s="255"/>
      <c r="O7845" s="255"/>
      <c r="P7845" s="255"/>
      <c r="Q7845" s="255"/>
      <c r="R7845" s="255"/>
      <c r="S7845" s="255"/>
      <c r="T7845" s="256"/>
      <c r="U7845" s="14"/>
      <c r="V7845" s="14"/>
      <c r="W7845" s="14"/>
      <c r="X7845" s="14"/>
      <c r="Y7845" s="14"/>
      <c r="Z7845" s="14"/>
      <c r="AA7845" s="14"/>
      <c r="AB7845" s="14"/>
      <c r="AC7845" s="14"/>
      <c r="AD7845" s="14"/>
      <c r="AE7845" s="14"/>
      <c r="AT7845" s="257" t="s">
        <v>252</v>
      </c>
      <c r="AU7845" s="257" t="s">
        <v>93</v>
      </c>
      <c r="AV7845" s="14" t="s">
        <v>93</v>
      </c>
      <c r="AW7845" s="14" t="s">
        <v>46</v>
      </c>
      <c r="AX7845" s="14" t="s">
        <v>85</v>
      </c>
      <c r="AY7845" s="257" t="s">
        <v>241</v>
      </c>
    </row>
    <row r="7846" s="14" customFormat="1">
      <c r="A7846" s="14"/>
      <c r="B7846" s="247"/>
      <c r="C7846" s="248"/>
      <c r="D7846" s="238" t="s">
        <v>252</v>
      </c>
      <c r="E7846" s="249" t="s">
        <v>39</v>
      </c>
      <c r="F7846" s="250" t="s">
        <v>7319</v>
      </c>
      <c r="G7846" s="248"/>
      <c r="H7846" s="251">
        <v>2.8799999999999999</v>
      </c>
      <c r="I7846" s="252"/>
      <c r="J7846" s="248"/>
      <c r="K7846" s="248"/>
      <c r="L7846" s="253"/>
      <c r="M7846" s="254"/>
      <c r="N7846" s="255"/>
      <c r="O7846" s="255"/>
      <c r="P7846" s="255"/>
      <c r="Q7846" s="255"/>
      <c r="R7846" s="255"/>
      <c r="S7846" s="255"/>
      <c r="T7846" s="256"/>
      <c r="U7846" s="14"/>
      <c r="V7846" s="14"/>
      <c r="W7846" s="14"/>
      <c r="X7846" s="14"/>
      <c r="Y7846" s="14"/>
      <c r="Z7846" s="14"/>
      <c r="AA7846" s="14"/>
      <c r="AB7846" s="14"/>
      <c r="AC7846" s="14"/>
      <c r="AD7846" s="14"/>
      <c r="AE7846" s="14"/>
      <c r="AT7846" s="257" t="s">
        <v>252</v>
      </c>
      <c r="AU7846" s="257" t="s">
        <v>93</v>
      </c>
      <c r="AV7846" s="14" t="s">
        <v>93</v>
      </c>
      <c r="AW7846" s="14" t="s">
        <v>46</v>
      </c>
      <c r="AX7846" s="14" t="s">
        <v>85</v>
      </c>
      <c r="AY7846" s="257" t="s">
        <v>241</v>
      </c>
    </row>
    <row r="7847" s="15" customFormat="1">
      <c r="A7847" s="15"/>
      <c r="B7847" s="258"/>
      <c r="C7847" s="259"/>
      <c r="D7847" s="238" t="s">
        <v>252</v>
      </c>
      <c r="E7847" s="260" t="s">
        <v>39</v>
      </c>
      <c r="F7847" s="261" t="s">
        <v>274</v>
      </c>
      <c r="G7847" s="259"/>
      <c r="H7847" s="262">
        <v>419.51299999999998</v>
      </c>
      <c r="I7847" s="263"/>
      <c r="J7847" s="259"/>
      <c r="K7847" s="259"/>
      <c r="L7847" s="264"/>
      <c r="M7847" s="265"/>
      <c r="N7847" s="266"/>
      <c r="O7847" s="266"/>
      <c r="P7847" s="266"/>
      <c r="Q7847" s="266"/>
      <c r="R7847" s="266"/>
      <c r="S7847" s="266"/>
      <c r="T7847" s="267"/>
      <c r="U7847" s="15"/>
      <c r="V7847" s="15"/>
      <c r="W7847" s="15"/>
      <c r="X7847" s="15"/>
      <c r="Y7847" s="15"/>
      <c r="Z7847" s="15"/>
      <c r="AA7847" s="15"/>
      <c r="AB7847" s="15"/>
      <c r="AC7847" s="15"/>
      <c r="AD7847" s="15"/>
      <c r="AE7847" s="15"/>
      <c r="AT7847" s="268" t="s">
        <v>252</v>
      </c>
      <c r="AU7847" s="268" t="s">
        <v>93</v>
      </c>
      <c r="AV7847" s="15" t="s">
        <v>248</v>
      </c>
      <c r="AW7847" s="15" t="s">
        <v>46</v>
      </c>
      <c r="AX7847" s="15" t="s">
        <v>23</v>
      </c>
      <c r="AY7847" s="268" t="s">
        <v>241</v>
      </c>
    </row>
    <row r="7848" s="2" customFormat="1" ht="16.5" customHeight="1">
      <c r="A7848" s="42"/>
      <c r="B7848" s="43"/>
      <c r="C7848" s="280" t="s">
        <v>7320</v>
      </c>
      <c r="D7848" s="280" t="s">
        <v>463</v>
      </c>
      <c r="E7848" s="281" t="s">
        <v>7321</v>
      </c>
      <c r="F7848" s="282" t="s">
        <v>7322</v>
      </c>
      <c r="G7848" s="283" t="s">
        <v>145</v>
      </c>
      <c r="H7848" s="284">
        <v>461.464</v>
      </c>
      <c r="I7848" s="285"/>
      <c r="J7848" s="286">
        <f>ROUND(I7848*H7848,2)</f>
        <v>0</v>
      </c>
      <c r="K7848" s="282" t="s">
        <v>247</v>
      </c>
      <c r="L7848" s="287"/>
      <c r="M7848" s="288" t="s">
        <v>39</v>
      </c>
      <c r="N7848" s="289" t="s">
        <v>56</v>
      </c>
      <c r="O7848" s="88"/>
      <c r="P7848" s="227">
        <f>O7848*H7848</f>
        <v>0</v>
      </c>
      <c r="Q7848" s="227">
        <v>0.01771</v>
      </c>
      <c r="R7848" s="227">
        <f>Q7848*H7848</f>
        <v>8.1725274399999996</v>
      </c>
      <c r="S7848" s="227">
        <v>0</v>
      </c>
      <c r="T7848" s="228">
        <f>S7848*H7848</f>
        <v>0</v>
      </c>
      <c r="U7848" s="42"/>
      <c r="V7848" s="42"/>
      <c r="W7848" s="42"/>
      <c r="X7848" s="42"/>
      <c r="Y7848" s="42"/>
      <c r="Z7848" s="42"/>
      <c r="AA7848" s="42"/>
      <c r="AB7848" s="42"/>
      <c r="AC7848" s="42"/>
      <c r="AD7848" s="42"/>
      <c r="AE7848" s="42"/>
      <c r="AR7848" s="229" t="s">
        <v>660</v>
      </c>
      <c r="AT7848" s="229" t="s">
        <v>463</v>
      </c>
      <c r="AU7848" s="229" t="s">
        <v>93</v>
      </c>
      <c r="AY7848" s="20" t="s">
        <v>241</v>
      </c>
      <c r="BE7848" s="230">
        <f>IF(N7848="základní",J7848,0)</f>
        <v>0</v>
      </c>
      <c r="BF7848" s="230">
        <f>IF(N7848="snížená",J7848,0)</f>
        <v>0</v>
      </c>
      <c r="BG7848" s="230">
        <f>IF(N7848="zákl. přenesená",J7848,0)</f>
        <v>0</v>
      </c>
      <c r="BH7848" s="230">
        <f>IF(N7848="sníž. přenesená",J7848,0)</f>
        <v>0</v>
      </c>
      <c r="BI7848" s="230">
        <f>IF(N7848="nulová",J7848,0)</f>
        <v>0</v>
      </c>
      <c r="BJ7848" s="20" t="s">
        <v>23</v>
      </c>
      <c r="BK7848" s="230">
        <f>ROUND(I7848*H7848,2)</f>
        <v>0</v>
      </c>
      <c r="BL7848" s="20" t="s">
        <v>462</v>
      </c>
      <c r="BM7848" s="229" t="s">
        <v>7323</v>
      </c>
    </row>
    <row r="7849" s="14" customFormat="1">
      <c r="A7849" s="14"/>
      <c r="B7849" s="247"/>
      <c r="C7849" s="248"/>
      <c r="D7849" s="238" t="s">
        <v>252</v>
      </c>
      <c r="E7849" s="248"/>
      <c r="F7849" s="250" t="s">
        <v>7324</v>
      </c>
      <c r="G7849" s="248"/>
      <c r="H7849" s="251">
        <v>461.464</v>
      </c>
      <c r="I7849" s="252"/>
      <c r="J7849" s="248"/>
      <c r="K7849" s="248"/>
      <c r="L7849" s="253"/>
      <c r="M7849" s="254"/>
      <c r="N7849" s="255"/>
      <c r="O7849" s="255"/>
      <c r="P7849" s="255"/>
      <c r="Q7849" s="255"/>
      <c r="R7849" s="255"/>
      <c r="S7849" s="255"/>
      <c r="T7849" s="256"/>
      <c r="U7849" s="14"/>
      <c r="V7849" s="14"/>
      <c r="W7849" s="14"/>
      <c r="X7849" s="14"/>
      <c r="Y7849" s="14"/>
      <c r="Z7849" s="14"/>
      <c r="AA7849" s="14"/>
      <c r="AB7849" s="14"/>
      <c r="AC7849" s="14"/>
      <c r="AD7849" s="14"/>
      <c r="AE7849" s="14"/>
      <c r="AT7849" s="257" t="s">
        <v>252</v>
      </c>
      <c r="AU7849" s="257" t="s">
        <v>93</v>
      </c>
      <c r="AV7849" s="14" t="s">
        <v>93</v>
      </c>
      <c r="AW7849" s="14" t="s">
        <v>4</v>
      </c>
      <c r="AX7849" s="14" t="s">
        <v>23</v>
      </c>
      <c r="AY7849" s="257" t="s">
        <v>241</v>
      </c>
    </row>
    <row r="7850" s="2" customFormat="1" ht="16.5" customHeight="1">
      <c r="A7850" s="42"/>
      <c r="B7850" s="43"/>
      <c r="C7850" s="218" t="s">
        <v>7325</v>
      </c>
      <c r="D7850" s="218" t="s">
        <v>243</v>
      </c>
      <c r="E7850" s="219" t="s">
        <v>7326</v>
      </c>
      <c r="F7850" s="220" t="s">
        <v>7327</v>
      </c>
      <c r="G7850" s="221" t="s">
        <v>145</v>
      </c>
      <c r="H7850" s="222">
        <v>26.675000000000001</v>
      </c>
      <c r="I7850" s="223"/>
      <c r="J7850" s="224">
        <f>ROUND(I7850*H7850,2)</f>
        <v>0</v>
      </c>
      <c r="K7850" s="220" t="s">
        <v>247</v>
      </c>
      <c r="L7850" s="48"/>
      <c r="M7850" s="225" t="s">
        <v>39</v>
      </c>
      <c r="N7850" s="226" t="s">
        <v>56</v>
      </c>
      <c r="O7850" s="88"/>
      <c r="P7850" s="227">
        <f>O7850*H7850</f>
        <v>0</v>
      </c>
      <c r="Q7850" s="227">
        <v>0</v>
      </c>
      <c r="R7850" s="227">
        <f>Q7850*H7850</f>
        <v>0</v>
      </c>
      <c r="S7850" s="227">
        <v>0.027199999999999998</v>
      </c>
      <c r="T7850" s="228">
        <f>S7850*H7850</f>
        <v>0.72555999999999998</v>
      </c>
      <c r="U7850" s="42"/>
      <c r="V7850" s="42"/>
      <c r="W7850" s="42"/>
      <c r="X7850" s="42"/>
      <c r="Y7850" s="42"/>
      <c r="Z7850" s="42"/>
      <c r="AA7850" s="42"/>
      <c r="AB7850" s="42"/>
      <c r="AC7850" s="42"/>
      <c r="AD7850" s="42"/>
      <c r="AE7850" s="42"/>
      <c r="AR7850" s="229" t="s">
        <v>462</v>
      </c>
      <c r="AT7850" s="229" t="s">
        <v>243</v>
      </c>
      <c r="AU7850" s="229" t="s">
        <v>93</v>
      </c>
      <c r="AY7850" s="20" t="s">
        <v>241</v>
      </c>
      <c r="BE7850" s="230">
        <f>IF(N7850="základní",J7850,0)</f>
        <v>0</v>
      </c>
      <c r="BF7850" s="230">
        <f>IF(N7850="snížená",J7850,0)</f>
        <v>0</v>
      </c>
      <c r="BG7850" s="230">
        <f>IF(N7850="zákl. přenesená",J7850,0)</f>
        <v>0</v>
      </c>
      <c r="BH7850" s="230">
        <f>IF(N7850="sníž. přenesená",J7850,0)</f>
        <v>0</v>
      </c>
      <c r="BI7850" s="230">
        <f>IF(N7850="nulová",J7850,0)</f>
        <v>0</v>
      </c>
      <c r="BJ7850" s="20" t="s">
        <v>23</v>
      </c>
      <c r="BK7850" s="230">
        <f>ROUND(I7850*H7850,2)</f>
        <v>0</v>
      </c>
      <c r="BL7850" s="20" t="s">
        <v>462</v>
      </c>
      <c r="BM7850" s="229" t="s">
        <v>7328</v>
      </c>
    </row>
    <row r="7851" s="2" customFormat="1">
      <c r="A7851" s="42"/>
      <c r="B7851" s="43"/>
      <c r="C7851" s="44"/>
      <c r="D7851" s="231" t="s">
        <v>250</v>
      </c>
      <c r="E7851" s="44"/>
      <c r="F7851" s="232" t="s">
        <v>7329</v>
      </c>
      <c r="G7851" s="44"/>
      <c r="H7851" s="44"/>
      <c r="I7851" s="233"/>
      <c r="J7851" s="44"/>
      <c r="K7851" s="44"/>
      <c r="L7851" s="48"/>
      <c r="M7851" s="234"/>
      <c r="N7851" s="235"/>
      <c r="O7851" s="88"/>
      <c r="P7851" s="88"/>
      <c r="Q7851" s="88"/>
      <c r="R7851" s="88"/>
      <c r="S7851" s="88"/>
      <c r="T7851" s="89"/>
      <c r="U7851" s="42"/>
      <c r="V7851" s="42"/>
      <c r="W7851" s="42"/>
      <c r="X7851" s="42"/>
      <c r="Y7851" s="42"/>
      <c r="Z7851" s="42"/>
      <c r="AA7851" s="42"/>
      <c r="AB7851" s="42"/>
      <c r="AC7851" s="42"/>
      <c r="AD7851" s="42"/>
      <c r="AE7851" s="42"/>
      <c r="AT7851" s="20" t="s">
        <v>250</v>
      </c>
      <c r="AU7851" s="20" t="s">
        <v>93</v>
      </c>
    </row>
    <row r="7852" s="13" customFormat="1">
      <c r="A7852" s="13"/>
      <c r="B7852" s="236"/>
      <c r="C7852" s="237"/>
      <c r="D7852" s="238" t="s">
        <v>252</v>
      </c>
      <c r="E7852" s="239" t="s">
        <v>39</v>
      </c>
      <c r="F7852" s="240" t="s">
        <v>2443</v>
      </c>
      <c r="G7852" s="237"/>
      <c r="H7852" s="239" t="s">
        <v>39</v>
      </c>
      <c r="I7852" s="241"/>
      <c r="J7852" s="237"/>
      <c r="K7852" s="237"/>
      <c r="L7852" s="242"/>
      <c r="M7852" s="243"/>
      <c r="N7852" s="244"/>
      <c r="O7852" s="244"/>
      <c r="P7852" s="244"/>
      <c r="Q7852" s="244"/>
      <c r="R7852" s="244"/>
      <c r="S7852" s="244"/>
      <c r="T7852" s="245"/>
      <c r="U7852" s="13"/>
      <c r="V7852" s="13"/>
      <c r="W7852" s="13"/>
      <c r="X7852" s="13"/>
      <c r="Y7852" s="13"/>
      <c r="Z7852" s="13"/>
      <c r="AA7852" s="13"/>
      <c r="AB7852" s="13"/>
      <c r="AC7852" s="13"/>
      <c r="AD7852" s="13"/>
      <c r="AE7852" s="13"/>
      <c r="AT7852" s="246" t="s">
        <v>252</v>
      </c>
      <c r="AU7852" s="246" t="s">
        <v>93</v>
      </c>
      <c r="AV7852" s="13" t="s">
        <v>23</v>
      </c>
      <c r="AW7852" s="13" t="s">
        <v>46</v>
      </c>
      <c r="AX7852" s="13" t="s">
        <v>85</v>
      </c>
      <c r="AY7852" s="246" t="s">
        <v>241</v>
      </c>
    </row>
    <row r="7853" s="13" customFormat="1">
      <c r="A7853" s="13"/>
      <c r="B7853" s="236"/>
      <c r="C7853" s="237"/>
      <c r="D7853" s="238" t="s">
        <v>252</v>
      </c>
      <c r="E7853" s="239" t="s">
        <v>39</v>
      </c>
      <c r="F7853" s="240" t="s">
        <v>2444</v>
      </c>
      <c r="G7853" s="237"/>
      <c r="H7853" s="239" t="s">
        <v>39</v>
      </c>
      <c r="I7853" s="241"/>
      <c r="J7853" s="237"/>
      <c r="K7853" s="237"/>
      <c r="L7853" s="242"/>
      <c r="M7853" s="243"/>
      <c r="N7853" s="244"/>
      <c r="O7853" s="244"/>
      <c r="P7853" s="244"/>
      <c r="Q7853" s="244"/>
      <c r="R7853" s="244"/>
      <c r="S7853" s="244"/>
      <c r="T7853" s="245"/>
      <c r="U7853" s="13"/>
      <c r="V7853" s="13"/>
      <c r="W7853" s="13"/>
      <c r="X7853" s="13"/>
      <c r="Y7853" s="13"/>
      <c r="Z7853" s="13"/>
      <c r="AA7853" s="13"/>
      <c r="AB7853" s="13"/>
      <c r="AC7853" s="13"/>
      <c r="AD7853" s="13"/>
      <c r="AE7853" s="13"/>
      <c r="AT7853" s="246" t="s">
        <v>252</v>
      </c>
      <c r="AU7853" s="246" t="s">
        <v>93</v>
      </c>
      <c r="AV7853" s="13" t="s">
        <v>23</v>
      </c>
      <c r="AW7853" s="13" t="s">
        <v>46</v>
      </c>
      <c r="AX7853" s="13" t="s">
        <v>85</v>
      </c>
      <c r="AY7853" s="246" t="s">
        <v>241</v>
      </c>
    </row>
    <row r="7854" s="14" customFormat="1">
      <c r="A7854" s="14"/>
      <c r="B7854" s="247"/>
      <c r="C7854" s="248"/>
      <c r="D7854" s="238" t="s">
        <v>252</v>
      </c>
      <c r="E7854" s="249" t="s">
        <v>39</v>
      </c>
      <c r="F7854" s="250" t="s">
        <v>2445</v>
      </c>
      <c r="G7854" s="248"/>
      <c r="H7854" s="251">
        <v>9.3399999999999999</v>
      </c>
      <c r="I7854" s="252"/>
      <c r="J7854" s="248"/>
      <c r="K7854" s="248"/>
      <c r="L7854" s="253"/>
      <c r="M7854" s="254"/>
      <c r="N7854" s="255"/>
      <c r="O7854" s="255"/>
      <c r="P7854" s="255"/>
      <c r="Q7854" s="255"/>
      <c r="R7854" s="255"/>
      <c r="S7854" s="255"/>
      <c r="T7854" s="256"/>
      <c r="U7854" s="14"/>
      <c r="V7854" s="14"/>
      <c r="W7854" s="14"/>
      <c r="X7854" s="14"/>
      <c r="Y7854" s="14"/>
      <c r="Z7854" s="14"/>
      <c r="AA7854" s="14"/>
      <c r="AB7854" s="14"/>
      <c r="AC7854" s="14"/>
      <c r="AD7854" s="14"/>
      <c r="AE7854" s="14"/>
      <c r="AT7854" s="257" t="s">
        <v>252</v>
      </c>
      <c r="AU7854" s="257" t="s">
        <v>93</v>
      </c>
      <c r="AV7854" s="14" t="s">
        <v>93</v>
      </c>
      <c r="AW7854" s="14" t="s">
        <v>46</v>
      </c>
      <c r="AX7854" s="14" t="s">
        <v>85</v>
      </c>
      <c r="AY7854" s="257" t="s">
        <v>241</v>
      </c>
    </row>
    <row r="7855" s="13" customFormat="1">
      <c r="A7855" s="13"/>
      <c r="B7855" s="236"/>
      <c r="C7855" s="237"/>
      <c r="D7855" s="238" t="s">
        <v>252</v>
      </c>
      <c r="E7855" s="239" t="s">
        <v>39</v>
      </c>
      <c r="F7855" s="240" t="s">
        <v>2446</v>
      </c>
      <c r="G7855" s="237"/>
      <c r="H7855" s="239" t="s">
        <v>39</v>
      </c>
      <c r="I7855" s="241"/>
      <c r="J7855" s="237"/>
      <c r="K7855" s="237"/>
      <c r="L7855" s="242"/>
      <c r="M7855" s="243"/>
      <c r="N7855" s="244"/>
      <c r="O7855" s="244"/>
      <c r="P7855" s="244"/>
      <c r="Q7855" s="244"/>
      <c r="R7855" s="244"/>
      <c r="S7855" s="244"/>
      <c r="T7855" s="245"/>
      <c r="U7855" s="13"/>
      <c r="V7855" s="13"/>
      <c r="W7855" s="13"/>
      <c r="X7855" s="13"/>
      <c r="Y7855" s="13"/>
      <c r="Z7855" s="13"/>
      <c r="AA7855" s="13"/>
      <c r="AB7855" s="13"/>
      <c r="AC7855" s="13"/>
      <c r="AD7855" s="13"/>
      <c r="AE7855" s="13"/>
      <c r="AT7855" s="246" t="s">
        <v>252</v>
      </c>
      <c r="AU7855" s="246" t="s">
        <v>93</v>
      </c>
      <c r="AV7855" s="13" t="s">
        <v>23</v>
      </c>
      <c r="AW7855" s="13" t="s">
        <v>46</v>
      </c>
      <c r="AX7855" s="13" t="s">
        <v>85</v>
      </c>
      <c r="AY7855" s="246" t="s">
        <v>241</v>
      </c>
    </row>
    <row r="7856" s="14" customFormat="1">
      <c r="A7856" s="14"/>
      <c r="B7856" s="247"/>
      <c r="C7856" s="248"/>
      <c r="D7856" s="238" t="s">
        <v>252</v>
      </c>
      <c r="E7856" s="249" t="s">
        <v>39</v>
      </c>
      <c r="F7856" s="250" t="s">
        <v>7330</v>
      </c>
      <c r="G7856" s="248"/>
      <c r="H7856" s="251">
        <v>8.1999999999999993</v>
      </c>
      <c r="I7856" s="252"/>
      <c r="J7856" s="248"/>
      <c r="K7856" s="248"/>
      <c r="L7856" s="253"/>
      <c r="M7856" s="254"/>
      <c r="N7856" s="255"/>
      <c r="O7856" s="255"/>
      <c r="P7856" s="255"/>
      <c r="Q7856" s="255"/>
      <c r="R7856" s="255"/>
      <c r="S7856" s="255"/>
      <c r="T7856" s="256"/>
      <c r="U7856" s="14"/>
      <c r="V7856" s="14"/>
      <c r="W7856" s="14"/>
      <c r="X7856" s="14"/>
      <c r="Y7856" s="14"/>
      <c r="Z7856" s="14"/>
      <c r="AA7856" s="14"/>
      <c r="AB7856" s="14"/>
      <c r="AC7856" s="14"/>
      <c r="AD7856" s="14"/>
      <c r="AE7856" s="14"/>
      <c r="AT7856" s="257" t="s">
        <v>252</v>
      </c>
      <c r="AU7856" s="257" t="s">
        <v>93</v>
      </c>
      <c r="AV7856" s="14" t="s">
        <v>93</v>
      </c>
      <c r="AW7856" s="14" t="s">
        <v>46</v>
      </c>
      <c r="AX7856" s="14" t="s">
        <v>85</v>
      </c>
      <c r="AY7856" s="257" t="s">
        <v>241</v>
      </c>
    </row>
    <row r="7857" s="14" customFormat="1">
      <c r="A7857" s="14"/>
      <c r="B7857" s="247"/>
      <c r="C7857" s="248"/>
      <c r="D7857" s="238" t="s">
        <v>252</v>
      </c>
      <c r="E7857" s="249" t="s">
        <v>39</v>
      </c>
      <c r="F7857" s="250" t="s">
        <v>7331</v>
      </c>
      <c r="G7857" s="248"/>
      <c r="H7857" s="251">
        <v>8.1750000000000007</v>
      </c>
      <c r="I7857" s="252"/>
      <c r="J7857" s="248"/>
      <c r="K7857" s="248"/>
      <c r="L7857" s="253"/>
      <c r="M7857" s="254"/>
      <c r="N7857" s="255"/>
      <c r="O7857" s="255"/>
      <c r="P7857" s="255"/>
      <c r="Q7857" s="255"/>
      <c r="R7857" s="255"/>
      <c r="S7857" s="255"/>
      <c r="T7857" s="256"/>
      <c r="U7857" s="14"/>
      <c r="V7857" s="14"/>
      <c r="W7857" s="14"/>
      <c r="X7857" s="14"/>
      <c r="Y7857" s="14"/>
      <c r="Z7857" s="14"/>
      <c r="AA7857" s="14"/>
      <c r="AB7857" s="14"/>
      <c r="AC7857" s="14"/>
      <c r="AD7857" s="14"/>
      <c r="AE7857" s="14"/>
      <c r="AT7857" s="257" t="s">
        <v>252</v>
      </c>
      <c r="AU7857" s="257" t="s">
        <v>93</v>
      </c>
      <c r="AV7857" s="14" t="s">
        <v>93</v>
      </c>
      <c r="AW7857" s="14" t="s">
        <v>46</v>
      </c>
      <c r="AX7857" s="14" t="s">
        <v>85</v>
      </c>
      <c r="AY7857" s="257" t="s">
        <v>241</v>
      </c>
    </row>
    <row r="7858" s="13" customFormat="1">
      <c r="A7858" s="13"/>
      <c r="B7858" s="236"/>
      <c r="C7858" s="237"/>
      <c r="D7858" s="238" t="s">
        <v>252</v>
      </c>
      <c r="E7858" s="239" t="s">
        <v>39</v>
      </c>
      <c r="F7858" s="240" t="s">
        <v>7332</v>
      </c>
      <c r="G7858" s="237"/>
      <c r="H7858" s="239" t="s">
        <v>39</v>
      </c>
      <c r="I7858" s="241"/>
      <c r="J7858" s="237"/>
      <c r="K7858" s="237"/>
      <c r="L7858" s="242"/>
      <c r="M7858" s="243"/>
      <c r="N7858" s="244"/>
      <c r="O7858" s="244"/>
      <c r="P7858" s="244"/>
      <c r="Q7858" s="244"/>
      <c r="R7858" s="244"/>
      <c r="S7858" s="244"/>
      <c r="T7858" s="245"/>
      <c r="U7858" s="13"/>
      <c r="V7858" s="13"/>
      <c r="W7858" s="13"/>
      <c r="X7858" s="13"/>
      <c r="Y7858" s="13"/>
      <c r="Z7858" s="13"/>
      <c r="AA7858" s="13"/>
      <c r="AB7858" s="13"/>
      <c r="AC7858" s="13"/>
      <c r="AD7858" s="13"/>
      <c r="AE7858" s="13"/>
      <c r="AT7858" s="246" t="s">
        <v>252</v>
      </c>
      <c r="AU7858" s="246" t="s">
        <v>93</v>
      </c>
      <c r="AV7858" s="13" t="s">
        <v>23</v>
      </c>
      <c r="AW7858" s="13" t="s">
        <v>46</v>
      </c>
      <c r="AX7858" s="13" t="s">
        <v>85</v>
      </c>
      <c r="AY7858" s="246" t="s">
        <v>241</v>
      </c>
    </row>
    <row r="7859" s="14" customFormat="1">
      <c r="A7859" s="14"/>
      <c r="B7859" s="247"/>
      <c r="C7859" s="248"/>
      <c r="D7859" s="238" t="s">
        <v>252</v>
      </c>
      <c r="E7859" s="249" t="s">
        <v>39</v>
      </c>
      <c r="F7859" s="250" t="s">
        <v>7333</v>
      </c>
      <c r="G7859" s="248"/>
      <c r="H7859" s="251">
        <v>0.95999999999999996</v>
      </c>
      <c r="I7859" s="252"/>
      <c r="J7859" s="248"/>
      <c r="K7859" s="248"/>
      <c r="L7859" s="253"/>
      <c r="M7859" s="254"/>
      <c r="N7859" s="255"/>
      <c r="O7859" s="255"/>
      <c r="P7859" s="255"/>
      <c r="Q7859" s="255"/>
      <c r="R7859" s="255"/>
      <c r="S7859" s="255"/>
      <c r="T7859" s="256"/>
      <c r="U7859" s="14"/>
      <c r="V7859" s="14"/>
      <c r="W7859" s="14"/>
      <c r="X7859" s="14"/>
      <c r="Y7859" s="14"/>
      <c r="Z7859" s="14"/>
      <c r="AA7859" s="14"/>
      <c r="AB7859" s="14"/>
      <c r="AC7859" s="14"/>
      <c r="AD7859" s="14"/>
      <c r="AE7859" s="14"/>
      <c r="AT7859" s="257" t="s">
        <v>252</v>
      </c>
      <c r="AU7859" s="257" t="s">
        <v>93</v>
      </c>
      <c r="AV7859" s="14" t="s">
        <v>93</v>
      </c>
      <c r="AW7859" s="14" t="s">
        <v>46</v>
      </c>
      <c r="AX7859" s="14" t="s">
        <v>85</v>
      </c>
      <c r="AY7859" s="257" t="s">
        <v>241</v>
      </c>
    </row>
    <row r="7860" s="15" customFormat="1">
      <c r="A7860" s="15"/>
      <c r="B7860" s="258"/>
      <c r="C7860" s="259"/>
      <c r="D7860" s="238" t="s">
        <v>252</v>
      </c>
      <c r="E7860" s="260" t="s">
        <v>39</v>
      </c>
      <c r="F7860" s="261" t="s">
        <v>274</v>
      </c>
      <c r="G7860" s="259"/>
      <c r="H7860" s="262">
        <v>26.675000000000001</v>
      </c>
      <c r="I7860" s="263"/>
      <c r="J7860" s="259"/>
      <c r="K7860" s="259"/>
      <c r="L7860" s="264"/>
      <c r="M7860" s="265"/>
      <c r="N7860" s="266"/>
      <c r="O7860" s="266"/>
      <c r="P7860" s="266"/>
      <c r="Q7860" s="266"/>
      <c r="R7860" s="266"/>
      <c r="S7860" s="266"/>
      <c r="T7860" s="267"/>
      <c r="U7860" s="15"/>
      <c r="V7860" s="15"/>
      <c r="W7860" s="15"/>
      <c r="X7860" s="15"/>
      <c r="Y7860" s="15"/>
      <c r="Z7860" s="15"/>
      <c r="AA7860" s="15"/>
      <c r="AB7860" s="15"/>
      <c r="AC7860" s="15"/>
      <c r="AD7860" s="15"/>
      <c r="AE7860" s="15"/>
      <c r="AT7860" s="268" t="s">
        <v>252</v>
      </c>
      <c r="AU7860" s="268" t="s">
        <v>93</v>
      </c>
      <c r="AV7860" s="15" t="s">
        <v>248</v>
      </c>
      <c r="AW7860" s="15" t="s">
        <v>46</v>
      </c>
      <c r="AX7860" s="15" t="s">
        <v>23</v>
      </c>
      <c r="AY7860" s="268" t="s">
        <v>241</v>
      </c>
    </row>
    <row r="7861" s="2" customFormat="1" ht="16.5" customHeight="1">
      <c r="A7861" s="42"/>
      <c r="B7861" s="43"/>
      <c r="C7861" s="218" t="s">
        <v>7334</v>
      </c>
      <c r="D7861" s="218" t="s">
        <v>243</v>
      </c>
      <c r="E7861" s="219" t="s">
        <v>7335</v>
      </c>
      <c r="F7861" s="220" t="s">
        <v>7336</v>
      </c>
      <c r="G7861" s="221" t="s">
        <v>145</v>
      </c>
      <c r="H7861" s="222">
        <v>17.280000000000001</v>
      </c>
      <c r="I7861" s="223"/>
      <c r="J7861" s="224">
        <f>ROUND(I7861*H7861,2)</f>
        <v>0</v>
      </c>
      <c r="K7861" s="220" t="s">
        <v>247</v>
      </c>
      <c r="L7861" s="48"/>
      <c r="M7861" s="225" t="s">
        <v>39</v>
      </c>
      <c r="N7861" s="226" t="s">
        <v>56</v>
      </c>
      <c r="O7861" s="88"/>
      <c r="P7861" s="227">
        <f>O7861*H7861</f>
        <v>0</v>
      </c>
      <c r="Q7861" s="227">
        <v>0.00149</v>
      </c>
      <c r="R7861" s="227">
        <f>Q7861*H7861</f>
        <v>0.025747200000000001</v>
      </c>
      <c r="S7861" s="227">
        <v>0</v>
      </c>
      <c r="T7861" s="228">
        <f>S7861*H7861</f>
        <v>0</v>
      </c>
      <c r="U7861" s="42"/>
      <c r="V7861" s="42"/>
      <c r="W7861" s="42"/>
      <c r="X7861" s="42"/>
      <c r="Y7861" s="42"/>
      <c r="Z7861" s="42"/>
      <c r="AA7861" s="42"/>
      <c r="AB7861" s="42"/>
      <c r="AC7861" s="42"/>
      <c r="AD7861" s="42"/>
      <c r="AE7861" s="42"/>
      <c r="AR7861" s="229" t="s">
        <v>462</v>
      </c>
      <c r="AT7861" s="229" t="s">
        <v>243</v>
      </c>
      <c r="AU7861" s="229" t="s">
        <v>93</v>
      </c>
      <c r="AY7861" s="20" t="s">
        <v>241</v>
      </c>
      <c r="BE7861" s="230">
        <f>IF(N7861="základní",J7861,0)</f>
        <v>0</v>
      </c>
      <c r="BF7861" s="230">
        <f>IF(N7861="snížená",J7861,0)</f>
        <v>0</v>
      </c>
      <c r="BG7861" s="230">
        <f>IF(N7861="zákl. přenesená",J7861,0)</f>
        <v>0</v>
      </c>
      <c r="BH7861" s="230">
        <f>IF(N7861="sníž. přenesená",J7861,0)</f>
        <v>0</v>
      </c>
      <c r="BI7861" s="230">
        <f>IF(N7861="nulová",J7861,0)</f>
        <v>0</v>
      </c>
      <c r="BJ7861" s="20" t="s">
        <v>23</v>
      </c>
      <c r="BK7861" s="230">
        <f>ROUND(I7861*H7861,2)</f>
        <v>0</v>
      </c>
      <c r="BL7861" s="20" t="s">
        <v>462</v>
      </c>
      <c r="BM7861" s="229" t="s">
        <v>7337</v>
      </c>
    </row>
    <row r="7862" s="2" customFormat="1">
      <c r="A7862" s="42"/>
      <c r="B7862" s="43"/>
      <c r="C7862" s="44"/>
      <c r="D7862" s="231" t="s">
        <v>250</v>
      </c>
      <c r="E7862" s="44"/>
      <c r="F7862" s="232" t="s">
        <v>7338</v>
      </c>
      <c r="G7862" s="44"/>
      <c r="H7862" s="44"/>
      <c r="I7862" s="233"/>
      <c r="J7862" s="44"/>
      <c r="K7862" s="44"/>
      <c r="L7862" s="48"/>
      <c r="M7862" s="234"/>
      <c r="N7862" s="235"/>
      <c r="O7862" s="88"/>
      <c r="P7862" s="88"/>
      <c r="Q7862" s="88"/>
      <c r="R7862" s="88"/>
      <c r="S7862" s="88"/>
      <c r="T7862" s="89"/>
      <c r="U7862" s="42"/>
      <c r="V7862" s="42"/>
      <c r="W7862" s="42"/>
      <c r="X7862" s="42"/>
      <c r="Y7862" s="42"/>
      <c r="Z7862" s="42"/>
      <c r="AA7862" s="42"/>
      <c r="AB7862" s="42"/>
      <c r="AC7862" s="42"/>
      <c r="AD7862" s="42"/>
      <c r="AE7862" s="42"/>
      <c r="AT7862" s="20" t="s">
        <v>250</v>
      </c>
      <c r="AU7862" s="20" t="s">
        <v>93</v>
      </c>
    </row>
    <row r="7863" s="13" customFormat="1">
      <c r="A7863" s="13"/>
      <c r="B7863" s="236"/>
      <c r="C7863" s="237"/>
      <c r="D7863" s="238" t="s">
        <v>252</v>
      </c>
      <c r="E7863" s="239" t="s">
        <v>39</v>
      </c>
      <c r="F7863" s="240" t="s">
        <v>7339</v>
      </c>
      <c r="G7863" s="237"/>
      <c r="H7863" s="239" t="s">
        <v>39</v>
      </c>
      <c r="I7863" s="241"/>
      <c r="J7863" s="237"/>
      <c r="K7863" s="237"/>
      <c r="L7863" s="242"/>
      <c r="M7863" s="243"/>
      <c r="N7863" s="244"/>
      <c r="O7863" s="244"/>
      <c r="P7863" s="244"/>
      <c r="Q7863" s="244"/>
      <c r="R7863" s="244"/>
      <c r="S7863" s="244"/>
      <c r="T7863" s="245"/>
      <c r="U7863" s="13"/>
      <c r="V7863" s="13"/>
      <c r="W7863" s="13"/>
      <c r="X7863" s="13"/>
      <c r="Y7863" s="13"/>
      <c r="Z7863" s="13"/>
      <c r="AA7863" s="13"/>
      <c r="AB7863" s="13"/>
      <c r="AC7863" s="13"/>
      <c r="AD7863" s="13"/>
      <c r="AE7863" s="13"/>
      <c r="AT7863" s="246" t="s">
        <v>252</v>
      </c>
      <c r="AU7863" s="246" t="s">
        <v>93</v>
      </c>
      <c r="AV7863" s="13" t="s">
        <v>23</v>
      </c>
      <c r="AW7863" s="13" t="s">
        <v>46</v>
      </c>
      <c r="AX7863" s="13" t="s">
        <v>85</v>
      </c>
      <c r="AY7863" s="246" t="s">
        <v>241</v>
      </c>
    </row>
    <row r="7864" s="14" customFormat="1">
      <c r="A7864" s="14"/>
      <c r="B7864" s="247"/>
      <c r="C7864" s="248"/>
      <c r="D7864" s="238" t="s">
        <v>252</v>
      </c>
      <c r="E7864" s="249" t="s">
        <v>39</v>
      </c>
      <c r="F7864" s="250" t="s">
        <v>7340</v>
      </c>
      <c r="G7864" s="248"/>
      <c r="H7864" s="251">
        <v>17.280000000000001</v>
      </c>
      <c r="I7864" s="252"/>
      <c r="J7864" s="248"/>
      <c r="K7864" s="248"/>
      <c r="L7864" s="253"/>
      <c r="M7864" s="254"/>
      <c r="N7864" s="255"/>
      <c r="O7864" s="255"/>
      <c r="P7864" s="255"/>
      <c r="Q7864" s="255"/>
      <c r="R7864" s="255"/>
      <c r="S7864" s="255"/>
      <c r="T7864" s="256"/>
      <c r="U7864" s="14"/>
      <c r="V7864" s="14"/>
      <c r="W7864" s="14"/>
      <c r="X7864" s="14"/>
      <c r="Y7864" s="14"/>
      <c r="Z7864" s="14"/>
      <c r="AA7864" s="14"/>
      <c r="AB7864" s="14"/>
      <c r="AC7864" s="14"/>
      <c r="AD7864" s="14"/>
      <c r="AE7864" s="14"/>
      <c r="AT7864" s="257" t="s">
        <v>252</v>
      </c>
      <c r="AU7864" s="257" t="s">
        <v>93</v>
      </c>
      <c r="AV7864" s="14" t="s">
        <v>93</v>
      </c>
      <c r="AW7864" s="14" t="s">
        <v>46</v>
      </c>
      <c r="AX7864" s="14" t="s">
        <v>23</v>
      </c>
      <c r="AY7864" s="257" t="s">
        <v>241</v>
      </c>
    </row>
    <row r="7865" s="2" customFormat="1" ht="16.5" customHeight="1">
      <c r="A7865" s="42"/>
      <c r="B7865" s="43"/>
      <c r="C7865" s="280" t="s">
        <v>7341</v>
      </c>
      <c r="D7865" s="280" t="s">
        <v>463</v>
      </c>
      <c r="E7865" s="281" t="s">
        <v>7342</v>
      </c>
      <c r="F7865" s="282" t="s">
        <v>7343</v>
      </c>
      <c r="G7865" s="283" t="s">
        <v>145</v>
      </c>
      <c r="H7865" s="284">
        <v>17.280000000000001</v>
      </c>
      <c r="I7865" s="285"/>
      <c r="J7865" s="286">
        <f>ROUND(I7865*H7865,2)</f>
        <v>0</v>
      </c>
      <c r="K7865" s="282" t="s">
        <v>247</v>
      </c>
      <c r="L7865" s="287"/>
      <c r="M7865" s="288" t="s">
        <v>39</v>
      </c>
      <c r="N7865" s="289" t="s">
        <v>56</v>
      </c>
      <c r="O7865" s="88"/>
      <c r="P7865" s="227">
        <f>O7865*H7865</f>
        <v>0</v>
      </c>
      <c r="Q7865" s="227">
        <v>0.012</v>
      </c>
      <c r="R7865" s="227">
        <f>Q7865*H7865</f>
        <v>0.20736000000000002</v>
      </c>
      <c r="S7865" s="227">
        <v>0</v>
      </c>
      <c r="T7865" s="228">
        <f>S7865*H7865</f>
        <v>0</v>
      </c>
      <c r="U7865" s="42"/>
      <c r="V7865" s="42"/>
      <c r="W7865" s="42"/>
      <c r="X7865" s="42"/>
      <c r="Y7865" s="42"/>
      <c r="Z7865" s="42"/>
      <c r="AA7865" s="42"/>
      <c r="AB7865" s="42"/>
      <c r="AC7865" s="42"/>
      <c r="AD7865" s="42"/>
      <c r="AE7865" s="42"/>
      <c r="AR7865" s="229" t="s">
        <v>660</v>
      </c>
      <c r="AT7865" s="229" t="s">
        <v>463</v>
      </c>
      <c r="AU7865" s="229" t="s">
        <v>93</v>
      </c>
      <c r="AY7865" s="20" t="s">
        <v>241</v>
      </c>
      <c r="BE7865" s="230">
        <f>IF(N7865="základní",J7865,0)</f>
        <v>0</v>
      </c>
      <c r="BF7865" s="230">
        <f>IF(N7865="snížená",J7865,0)</f>
        <v>0</v>
      </c>
      <c r="BG7865" s="230">
        <f>IF(N7865="zákl. přenesená",J7865,0)</f>
        <v>0</v>
      </c>
      <c r="BH7865" s="230">
        <f>IF(N7865="sníž. přenesená",J7865,0)</f>
        <v>0</v>
      </c>
      <c r="BI7865" s="230">
        <f>IF(N7865="nulová",J7865,0)</f>
        <v>0</v>
      </c>
      <c r="BJ7865" s="20" t="s">
        <v>23</v>
      </c>
      <c r="BK7865" s="230">
        <f>ROUND(I7865*H7865,2)</f>
        <v>0</v>
      </c>
      <c r="BL7865" s="20" t="s">
        <v>462</v>
      </c>
      <c r="BM7865" s="229" t="s">
        <v>7344</v>
      </c>
    </row>
    <row r="7866" s="2" customFormat="1" ht="16.5" customHeight="1">
      <c r="A7866" s="42"/>
      <c r="B7866" s="43"/>
      <c r="C7866" s="218" t="s">
        <v>7345</v>
      </c>
      <c r="D7866" s="218" t="s">
        <v>243</v>
      </c>
      <c r="E7866" s="219" t="s">
        <v>7346</v>
      </c>
      <c r="F7866" s="220" t="s">
        <v>7347</v>
      </c>
      <c r="G7866" s="221" t="s">
        <v>515</v>
      </c>
      <c r="H7866" s="222">
        <v>63.700000000000003</v>
      </c>
      <c r="I7866" s="223"/>
      <c r="J7866" s="224">
        <f>ROUND(I7866*H7866,2)</f>
        <v>0</v>
      </c>
      <c r="K7866" s="220" t="s">
        <v>247</v>
      </c>
      <c r="L7866" s="48"/>
      <c r="M7866" s="225" t="s">
        <v>39</v>
      </c>
      <c r="N7866" s="226" t="s">
        <v>56</v>
      </c>
      <c r="O7866" s="88"/>
      <c r="P7866" s="227">
        <f>O7866*H7866</f>
        <v>0</v>
      </c>
      <c r="Q7866" s="227">
        <v>0.00020000000000000001</v>
      </c>
      <c r="R7866" s="227">
        <f>Q7866*H7866</f>
        <v>0.012740000000000001</v>
      </c>
      <c r="S7866" s="227">
        <v>0</v>
      </c>
      <c r="T7866" s="228">
        <f>S7866*H7866</f>
        <v>0</v>
      </c>
      <c r="U7866" s="42"/>
      <c r="V7866" s="42"/>
      <c r="W7866" s="42"/>
      <c r="X7866" s="42"/>
      <c r="Y7866" s="42"/>
      <c r="Z7866" s="42"/>
      <c r="AA7866" s="42"/>
      <c r="AB7866" s="42"/>
      <c r="AC7866" s="42"/>
      <c r="AD7866" s="42"/>
      <c r="AE7866" s="42"/>
      <c r="AR7866" s="229" t="s">
        <v>462</v>
      </c>
      <c r="AT7866" s="229" t="s">
        <v>243</v>
      </c>
      <c r="AU7866" s="229" t="s">
        <v>93</v>
      </c>
      <c r="AY7866" s="20" t="s">
        <v>241</v>
      </c>
      <c r="BE7866" s="230">
        <f>IF(N7866="základní",J7866,0)</f>
        <v>0</v>
      </c>
      <c r="BF7866" s="230">
        <f>IF(N7866="snížená",J7866,0)</f>
        <v>0</v>
      </c>
      <c r="BG7866" s="230">
        <f>IF(N7866="zákl. přenesená",J7866,0)</f>
        <v>0</v>
      </c>
      <c r="BH7866" s="230">
        <f>IF(N7866="sníž. přenesená",J7866,0)</f>
        <v>0</v>
      </c>
      <c r="BI7866" s="230">
        <f>IF(N7866="nulová",J7866,0)</f>
        <v>0</v>
      </c>
      <c r="BJ7866" s="20" t="s">
        <v>23</v>
      </c>
      <c r="BK7866" s="230">
        <f>ROUND(I7866*H7866,2)</f>
        <v>0</v>
      </c>
      <c r="BL7866" s="20" t="s">
        <v>462</v>
      </c>
      <c r="BM7866" s="229" t="s">
        <v>7348</v>
      </c>
    </row>
    <row r="7867" s="2" customFormat="1">
      <c r="A7867" s="42"/>
      <c r="B7867" s="43"/>
      <c r="C7867" s="44"/>
      <c r="D7867" s="231" t="s">
        <v>250</v>
      </c>
      <c r="E7867" s="44"/>
      <c r="F7867" s="232" t="s">
        <v>7349</v>
      </c>
      <c r="G7867" s="44"/>
      <c r="H7867" s="44"/>
      <c r="I7867" s="233"/>
      <c r="J7867" s="44"/>
      <c r="K7867" s="44"/>
      <c r="L7867" s="48"/>
      <c r="M7867" s="234"/>
      <c r="N7867" s="235"/>
      <c r="O7867" s="88"/>
      <c r="P7867" s="88"/>
      <c r="Q7867" s="88"/>
      <c r="R7867" s="88"/>
      <c r="S7867" s="88"/>
      <c r="T7867" s="89"/>
      <c r="U7867" s="42"/>
      <c r="V7867" s="42"/>
      <c r="W7867" s="42"/>
      <c r="X7867" s="42"/>
      <c r="Y7867" s="42"/>
      <c r="Z7867" s="42"/>
      <c r="AA7867" s="42"/>
      <c r="AB7867" s="42"/>
      <c r="AC7867" s="42"/>
      <c r="AD7867" s="42"/>
      <c r="AE7867" s="42"/>
      <c r="AT7867" s="20" t="s">
        <v>250</v>
      </c>
      <c r="AU7867" s="20" t="s">
        <v>93</v>
      </c>
    </row>
    <row r="7868" s="14" customFormat="1">
      <c r="A7868" s="14"/>
      <c r="B7868" s="247"/>
      <c r="C7868" s="248"/>
      <c r="D7868" s="238" t="s">
        <v>252</v>
      </c>
      <c r="E7868" s="249" t="s">
        <v>39</v>
      </c>
      <c r="F7868" s="250" t="s">
        <v>7350</v>
      </c>
      <c r="G7868" s="248"/>
      <c r="H7868" s="251">
        <v>3.0249999999999999</v>
      </c>
      <c r="I7868" s="252"/>
      <c r="J7868" s="248"/>
      <c r="K7868" s="248"/>
      <c r="L7868" s="253"/>
      <c r="M7868" s="254"/>
      <c r="N7868" s="255"/>
      <c r="O7868" s="255"/>
      <c r="P7868" s="255"/>
      <c r="Q7868" s="255"/>
      <c r="R7868" s="255"/>
      <c r="S7868" s="255"/>
      <c r="T7868" s="256"/>
      <c r="U7868" s="14"/>
      <c r="V7868" s="14"/>
      <c r="W7868" s="14"/>
      <c r="X7868" s="14"/>
      <c r="Y7868" s="14"/>
      <c r="Z7868" s="14"/>
      <c r="AA7868" s="14"/>
      <c r="AB7868" s="14"/>
      <c r="AC7868" s="14"/>
      <c r="AD7868" s="14"/>
      <c r="AE7868" s="14"/>
      <c r="AT7868" s="257" t="s">
        <v>252</v>
      </c>
      <c r="AU7868" s="257" t="s">
        <v>93</v>
      </c>
      <c r="AV7868" s="14" t="s">
        <v>93</v>
      </c>
      <c r="AW7868" s="14" t="s">
        <v>46</v>
      </c>
      <c r="AX7868" s="14" t="s">
        <v>85</v>
      </c>
      <c r="AY7868" s="257" t="s">
        <v>241</v>
      </c>
    </row>
    <row r="7869" s="14" customFormat="1">
      <c r="A7869" s="14"/>
      <c r="B7869" s="247"/>
      <c r="C7869" s="248"/>
      <c r="D7869" s="238" t="s">
        <v>252</v>
      </c>
      <c r="E7869" s="249" t="s">
        <v>39</v>
      </c>
      <c r="F7869" s="250" t="s">
        <v>7351</v>
      </c>
      <c r="G7869" s="248"/>
      <c r="H7869" s="251">
        <v>8.7850000000000001</v>
      </c>
      <c r="I7869" s="252"/>
      <c r="J7869" s="248"/>
      <c r="K7869" s="248"/>
      <c r="L7869" s="253"/>
      <c r="M7869" s="254"/>
      <c r="N7869" s="255"/>
      <c r="O7869" s="255"/>
      <c r="P7869" s="255"/>
      <c r="Q7869" s="255"/>
      <c r="R7869" s="255"/>
      <c r="S7869" s="255"/>
      <c r="T7869" s="256"/>
      <c r="U7869" s="14"/>
      <c r="V7869" s="14"/>
      <c r="W7869" s="14"/>
      <c r="X7869" s="14"/>
      <c r="Y7869" s="14"/>
      <c r="Z7869" s="14"/>
      <c r="AA7869" s="14"/>
      <c r="AB7869" s="14"/>
      <c r="AC7869" s="14"/>
      <c r="AD7869" s="14"/>
      <c r="AE7869" s="14"/>
      <c r="AT7869" s="257" t="s">
        <v>252</v>
      </c>
      <c r="AU7869" s="257" t="s">
        <v>93</v>
      </c>
      <c r="AV7869" s="14" t="s">
        <v>93</v>
      </c>
      <c r="AW7869" s="14" t="s">
        <v>46</v>
      </c>
      <c r="AX7869" s="14" t="s">
        <v>85</v>
      </c>
      <c r="AY7869" s="257" t="s">
        <v>241</v>
      </c>
    </row>
    <row r="7870" s="14" customFormat="1">
      <c r="A7870" s="14"/>
      <c r="B7870" s="247"/>
      <c r="C7870" s="248"/>
      <c r="D7870" s="238" t="s">
        <v>252</v>
      </c>
      <c r="E7870" s="249" t="s">
        <v>39</v>
      </c>
      <c r="F7870" s="250" t="s">
        <v>5179</v>
      </c>
      <c r="G7870" s="248"/>
      <c r="H7870" s="251">
        <v>2.2999999999999998</v>
      </c>
      <c r="I7870" s="252"/>
      <c r="J7870" s="248"/>
      <c r="K7870" s="248"/>
      <c r="L7870" s="253"/>
      <c r="M7870" s="254"/>
      <c r="N7870" s="255"/>
      <c r="O7870" s="255"/>
      <c r="P7870" s="255"/>
      <c r="Q7870" s="255"/>
      <c r="R7870" s="255"/>
      <c r="S7870" s="255"/>
      <c r="T7870" s="256"/>
      <c r="U7870" s="14"/>
      <c r="V7870" s="14"/>
      <c r="W7870" s="14"/>
      <c r="X7870" s="14"/>
      <c r="Y7870" s="14"/>
      <c r="Z7870" s="14"/>
      <c r="AA7870" s="14"/>
      <c r="AB7870" s="14"/>
      <c r="AC7870" s="14"/>
      <c r="AD7870" s="14"/>
      <c r="AE7870" s="14"/>
      <c r="AT7870" s="257" t="s">
        <v>252</v>
      </c>
      <c r="AU7870" s="257" t="s">
        <v>93</v>
      </c>
      <c r="AV7870" s="14" t="s">
        <v>93</v>
      </c>
      <c r="AW7870" s="14" t="s">
        <v>46</v>
      </c>
      <c r="AX7870" s="14" t="s">
        <v>85</v>
      </c>
      <c r="AY7870" s="257" t="s">
        <v>241</v>
      </c>
    </row>
    <row r="7871" s="14" customFormat="1">
      <c r="A7871" s="14"/>
      <c r="B7871" s="247"/>
      <c r="C7871" s="248"/>
      <c r="D7871" s="238" t="s">
        <v>252</v>
      </c>
      <c r="E7871" s="249" t="s">
        <v>39</v>
      </c>
      <c r="F7871" s="250" t="s">
        <v>7352</v>
      </c>
      <c r="G7871" s="248"/>
      <c r="H7871" s="251">
        <v>1.8</v>
      </c>
      <c r="I7871" s="252"/>
      <c r="J7871" s="248"/>
      <c r="K7871" s="248"/>
      <c r="L7871" s="253"/>
      <c r="M7871" s="254"/>
      <c r="N7871" s="255"/>
      <c r="O7871" s="255"/>
      <c r="P7871" s="255"/>
      <c r="Q7871" s="255"/>
      <c r="R7871" s="255"/>
      <c r="S7871" s="255"/>
      <c r="T7871" s="256"/>
      <c r="U7871" s="14"/>
      <c r="V7871" s="14"/>
      <c r="W7871" s="14"/>
      <c r="X7871" s="14"/>
      <c r="Y7871" s="14"/>
      <c r="Z7871" s="14"/>
      <c r="AA7871" s="14"/>
      <c r="AB7871" s="14"/>
      <c r="AC7871" s="14"/>
      <c r="AD7871" s="14"/>
      <c r="AE7871" s="14"/>
      <c r="AT7871" s="257" t="s">
        <v>252</v>
      </c>
      <c r="AU7871" s="257" t="s">
        <v>93</v>
      </c>
      <c r="AV7871" s="14" t="s">
        <v>93</v>
      </c>
      <c r="AW7871" s="14" t="s">
        <v>46</v>
      </c>
      <c r="AX7871" s="14" t="s">
        <v>85</v>
      </c>
      <c r="AY7871" s="257" t="s">
        <v>241</v>
      </c>
    </row>
    <row r="7872" s="14" customFormat="1">
      <c r="A7872" s="14"/>
      <c r="B7872" s="247"/>
      <c r="C7872" s="248"/>
      <c r="D7872" s="238" t="s">
        <v>252</v>
      </c>
      <c r="E7872" s="249" t="s">
        <v>39</v>
      </c>
      <c r="F7872" s="250" t="s">
        <v>7353</v>
      </c>
      <c r="G7872" s="248"/>
      <c r="H7872" s="251">
        <v>3.6000000000000001</v>
      </c>
      <c r="I7872" s="252"/>
      <c r="J7872" s="248"/>
      <c r="K7872" s="248"/>
      <c r="L7872" s="253"/>
      <c r="M7872" s="254"/>
      <c r="N7872" s="255"/>
      <c r="O7872" s="255"/>
      <c r="P7872" s="255"/>
      <c r="Q7872" s="255"/>
      <c r="R7872" s="255"/>
      <c r="S7872" s="255"/>
      <c r="T7872" s="256"/>
      <c r="U7872" s="14"/>
      <c r="V7872" s="14"/>
      <c r="W7872" s="14"/>
      <c r="X7872" s="14"/>
      <c r="Y7872" s="14"/>
      <c r="Z7872" s="14"/>
      <c r="AA7872" s="14"/>
      <c r="AB7872" s="14"/>
      <c r="AC7872" s="14"/>
      <c r="AD7872" s="14"/>
      <c r="AE7872" s="14"/>
      <c r="AT7872" s="257" t="s">
        <v>252</v>
      </c>
      <c r="AU7872" s="257" t="s">
        <v>93</v>
      </c>
      <c r="AV7872" s="14" t="s">
        <v>93</v>
      </c>
      <c r="AW7872" s="14" t="s">
        <v>46</v>
      </c>
      <c r="AX7872" s="14" t="s">
        <v>85</v>
      </c>
      <c r="AY7872" s="257" t="s">
        <v>241</v>
      </c>
    </row>
    <row r="7873" s="14" customFormat="1">
      <c r="A7873" s="14"/>
      <c r="B7873" s="247"/>
      <c r="C7873" s="248"/>
      <c r="D7873" s="238" t="s">
        <v>252</v>
      </c>
      <c r="E7873" s="249" t="s">
        <v>39</v>
      </c>
      <c r="F7873" s="250" t="s">
        <v>7354</v>
      </c>
      <c r="G7873" s="248"/>
      <c r="H7873" s="251">
        <v>1.8</v>
      </c>
      <c r="I7873" s="252"/>
      <c r="J7873" s="248"/>
      <c r="K7873" s="248"/>
      <c r="L7873" s="253"/>
      <c r="M7873" s="254"/>
      <c r="N7873" s="255"/>
      <c r="O7873" s="255"/>
      <c r="P7873" s="255"/>
      <c r="Q7873" s="255"/>
      <c r="R7873" s="255"/>
      <c r="S7873" s="255"/>
      <c r="T7873" s="256"/>
      <c r="U7873" s="14"/>
      <c r="V7873" s="14"/>
      <c r="W7873" s="14"/>
      <c r="X7873" s="14"/>
      <c r="Y7873" s="14"/>
      <c r="Z7873" s="14"/>
      <c r="AA7873" s="14"/>
      <c r="AB7873" s="14"/>
      <c r="AC7873" s="14"/>
      <c r="AD7873" s="14"/>
      <c r="AE7873" s="14"/>
      <c r="AT7873" s="257" t="s">
        <v>252</v>
      </c>
      <c r="AU7873" s="257" t="s">
        <v>93</v>
      </c>
      <c r="AV7873" s="14" t="s">
        <v>93</v>
      </c>
      <c r="AW7873" s="14" t="s">
        <v>46</v>
      </c>
      <c r="AX7873" s="14" t="s">
        <v>85</v>
      </c>
      <c r="AY7873" s="257" t="s">
        <v>241</v>
      </c>
    </row>
    <row r="7874" s="14" customFormat="1">
      <c r="A7874" s="14"/>
      <c r="B7874" s="247"/>
      <c r="C7874" s="248"/>
      <c r="D7874" s="238" t="s">
        <v>252</v>
      </c>
      <c r="E7874" s="249" t="s">
        <v>39</v>
      </c>
      <c r="F7874" s="250" t="s">
        <v>7355</v>
      </c>
      <c r="G7874" s="248"/>
      <c r="H7874" s="251">
        <v>5.4000000000000004</v>
      </c>
      <c r="I7874" s="252"/>
      <c r="J7874" s="248"/>
      <c r="K7874" s="248"/>
      <c r="L7874" s="253"/>
      <c r="M7874" s="254"/>
      <c r="N7874" s="255"/>
      <c r="O7874" s="255"/>
      <c r="P7874" s="255"/>
      <c r="Q7874" s="255"/>
      <c r="R7874" s="255"/>
      <c r="S7874" s="255"/>
      <c r="T7874" s="256"/>
      <c r="U7874" s="14"/>
      <c r="V7874" s="14"/>
      <c r="W7874" s="14"/>
      <c r="X7874" s="14"/>
      <c r="Y7874" s="14"/>
      <c r="Z7874" s="14"/>
      <c r="AA7874" s="14"/>
      <c r="AB7874" s="14"/>
      <c r="AC7874" s="14"/>
      <c r="AD7874" s="14"/>
      <c r="AE7874" s="14"/>
      <c r="AT7874" s="257" t="s">
        <v>252</v>
      </c>
      <c r="AU7874" s="257" t="s">
        <v>93</v>
      </c>
      <c r="AV7874" s="14" t="s">
        <v>93</v>
      </c>
      <c r="AW7874" s="14" t="s">
        <v>46</v>
      </c>
      <c r="AX7874" s="14" t="s">
        <v>85</v>
      </c>
      <c r="AY7874" s="257" t="s">
        <v>241</v>
      </c>
    </row>
    <row r="7875" s="14" customFormat="1">
      <c r="A7875" s="14"/>
      <c r="B7875" s="247"/>
      <c r="C7875" s="248"/>
      <c r="D7875" s="238" t="s">
        <v>252</v>
      </c>
      <c r="E7875" s="249" t="s">
        <v>39</v>
      </c>
      <c r="F7875" s="250" t="s">
        <v>7356</v>
      </c>
      <c r="G7875" s="248"/>
      <c r="H7875" s="251">
        <v>1.8</v>
      </c>
      <c r="I7875" s="252"/>
      <c r="J7875" s="248"/>
      <c r="K7875" s="248"/>
      <c r="L7875" s="253"/>
      <c r="M7875" s="254"/>
      <c r="N7875" s="255"/>
      <c r="O7875" s="255"/>
      <c r="P7875" s="255"/>
      <c r="Q7875" s="255"/>
      <c r="R7875" s="255"/>
      <c r="S7875" s="255"/>
      <c r="T7875" s="256"/>
      <c r="U7875" s="14"/>
      <c r="V7875" s="14"/>
      <c r="W7875" s="14"/>
      <c r="X7875" s="14"/>
      <c r="Y7875" s="14"/>
      <c r="Z7875" s="14"/>
      <c r="AA7875" s="14"/>
      <c r="AB7875" s="14"/>
      <c r="AC7875" s="14"/>
      <c r="AD7875" s="14"/>
      <c r="AE7875" s="14"/>
      <c r="AT7875" s="257" t="s">
        <v>252</v>
      </c>
      <c r="AU7875" s="257" t="s">
        <v>93</v>
      </c>
      <c r="AV7875" s="14" t="s">
        <v>93</v>
      </c>
      <c r="AW7875" s="14" t="s">
        <v>46</v>
      </c>
      <c r="AX7875" s="14" t="s">
        <v>85</v>
      </c>
      <c r="AY7875" s="257" t="s">
        <v>241</v>
      </c>
    </row>
    <row r="7876" s="14" customFormat="1">
      <c r="A7876" s="14"/>
      <c r="B7876" s="247"/>
      <c r="C7876" s="248"/>
      <c r="D7876" s="238" t="s">
        <v>252</v>
      </c>
      <c r="E7876" s="249" t="s">
        <v>39</v>
      </c>
      <c r="F7876" s="250" t="s">
        <v>7357</v>
      </c>
      <c r="G7876" s="248"/>
      <c r="H7876" s="251">
        <v>1.8</v>
      </c>
      <c r="I7876" s="252"/>
      <c r="J7876" s="248"/>
      <c r="K7876" s="248"/>
      <c r="L7876" s="253"/>
      <c r="M7876" s="254"/>
      <c r="N7876" s="255"/>
      <c r="O7876" s="255"/>
      <c r="P7876" s="255"/>
      <c r="Q7876" s="255"/>
      <c r="R7876" s="255"/>
      <c r="S7876" s="255"/>
      <c r="T7876" s="256"/>
      <c r="U7876" s="14"/>
      <c r="V7876" s="14"/>
      <c r="W7876" s="14"/>
      <c r="X7876" s="14"/>
      <c r="Y7876" s="14"/>
      <c r="Z7876" s="14"/>
      <c r="AA7876" s="14"/>
      <c r="AB7876" s="14"/>
      <c r="AC7876" s="14"/>
      <c r="AD7876" s="14"/>
      <c r="AE7876" s="14"/>
      <c r="AT7876" s="257" t="s">
        <v>252</v>
      </c>
      <c r="AU7876" s="257" t="s">
        <v>93</v>
      </c>
      <c r="AV7876" s="14" t="s">
        <v>93</v>
      </c>
      <c r="AW7876" s="14" t="s">
        <v>46</v>
      </c>
      <c r="AX7876" s="14" t="s">
        <v>85</v>
      </c>
      <c r="AY7876" s="257" t="s">
        <v>241</v>
      </c>
    </row>
    <row r="7877" s="14" customFormat="1">
      <c r="A7877" s="14"/>
      <c r="B7877" s="247"/>
      <c r="C7877" s="248"/>
      <c r="D7877" s="238" t="s">
        <v>252</v>
      </c>
      <c r="E7877" s="249" t="s">
        <v>39</v>
      </c>
      <c r="F7877" s="250" t="s">
        <v>7358</v>
      </c>
      <c r="G7877" s="248"/>
      <c r="H7877" s="251">
        <v>1.8</v>
      </c>
      <c r="I7877" s="252"/>
      <c r="J7877" s="248"/>
      <c r="K7877" s="248"/>
      <c r="L7877" s="253"/>
      <c r="M7877" s="254"/>
      <c r="N7877" s="255"/>
      <c r="O7877" s="255"/>
      <c r="P7877" s="255"/>
      <c r="Q7877" s="255"/>
      <c r="R7877" s="255"/>
      <c r="S7877" s="255"/>
      <c r="T7877" s="256"/>
      <c r="U7877" s="14"/>
      <c r="V7877" s="14"/>
      <c r="W7877" s="14"/>
      <c r="X7877" s="14"/>
      <c r="Y7877" s="14"/>
      <c r="Z7877" s="14"/>
      <c r="AA7877" s="14"/>
      <c r="AB7877" s="14"/>
      <c r="AC7877" s="14"/>
      <c r="AD7877" s="14"/>
      <c r="AE7877" s="14"/>
      <c r="AT7877" s="257" t="s">
        <v>252</v>
      </c>
      <c r="AU7877" s="257" t="s">
        <v>93</v>
      </c>
      <c r="AV7877" s="14" t="s">
        <v>93</v>
      </c>
      <c r="AW7877" s="14" t="s">
        <v>46</v>
      </c>
      <c r="AX7877" s="14" t="s">
        <v>85</v>
      </c>
      <c r="AY7877" s="257" t="s">
        <v>241</v>
      </c>
    </row>
    <row r="7878" s="14" customFormat="1">
      <c r="A7878" s="14"/>
      <c r="B7878" s="247"/>
      <c r="C7878" s="248"/>
      <c r="D7878" s="238" t="s">
        <v>252</v>
      </c>
      <c r="E7878" s="249" t="s">
        <v>39</v>
      </c>
      <c r="F7878" s="250" t="s">
        <v>7359</v>
      </c>
      <c r="G7878" s="248"/>
      <c r="H7878" s="251">
        <v>1.8</v>
      </c>
      <c r="I7878" s="252"/>
      <c r="J7878" s="248"/>
      <c r="K7878" s="248"/>
      <c r="L7878" s="253"/>
      <c r="M7878" s="254"/>
      <c r="N7878" s="255"/>
      <c r="O7878" s="255"/>
      <c r="P7878" s="255"/>
      <c r="Q7878" s="255"/>
      <c r="R7878" s="255"/>
      <c r="S7878" s="255"/>
      <c r="T7878" s="256"/>
      <c r="U7878" s="14"/>
      <c r="V7878" s="14"/>
      <c r="W7878" s="14"/>
      <c r="X7878" s="14"/>
      <c r="Y7878" s="14"/>
      <c r="Z7878" s="14"/>
      <c r="AA7878" s="14"/>
      <c r="AB7878" s="14"/>
      <c r="AC7878" s="14"/>
      <c r="AD7878" s="14"/>
      <c r="AE7878" s="14"/>
      <c r="AT7878" s="257" t="s">
        <v>252</v>
      </c>
      <c r="AU7878" s="257" t="s">
        <v>93</v>
      </c>
      <c r="AV7878" s="14" t="s">
        <v>93</v>
      </c>
      <c r="AW7878" s="14" t="s">
        <v>46</v>
      </c>
      <c r="AX7878" s="14" t="s">
        <v>85</v>
      </c>
      <c r="AY7878" s="257" t="s">
        <v>241</v>
      </c>
    </row>
    <row r="7879" s="14" customFormat="1">
      <c r="A7879" s="14"/>
      <c r="B7879" s="247"/>
      <c r="C7879" s="248"/>
      <c r="D7879" s="238" t="s">
        <v>252</v>
      </c>
      <c r="E7879" s="249" t="s">
        <v>39</v>
      </c>
      <c r="F7879" s="250" t="s">
        <v>7360</v>
      </c>
      <c r="G7879" s="248"/>
      <c r="H7879" s="251">
        <v>1.8</v>
      </c>
      <c r="I7879" s="252"/>
      <c r="J7879" s="248"/>
      <c r="K7879" s="248"/>
      <c r="L7879" s="253"/>
      <c r="M7879" s="254"/>
      <c r="N7879" s="255"/>
      <c r="O7879" s="255"/>
      <c r="P7879" s="255"/>
      <c r="Q7879" s="255"/>
      <c r="R7879" s="255"/>
      <c r="S7879" s="255"/>
      <c r="T7879" s="256"/>
      <c r="U7879" s="14"/>
      <c r="V7879" s="14"/>
      <c r="W7879" s="14"/>
      <c r="X7879" s="14"/>
      <c r="Y7879" s="14"/>
      <c r="Z7879" s="14"/>
      <c r="AA7879" s="14"/>
      <c r="AB7879" s="14"/>
      <c r="AC7879" s="14"/>
      <c r="AD7879" s="14"/>
      <c r="AE7879" s="14"/>
      <c r="AT7879" s="257" t="s">
        <v>252</v>
      </c>
      <c r="AU7879" s="257" t="s">
        <v>93</v>
      </c>
      <c r="AV7879" s="14" t="s">
        <v>93</v>
      </c>
      <c r="AW7879" s="14" t="s">
        <v>46</v>
      </c>
      <c r="AX7879" s="14" t="s">
        <v>85</v>
      </c>
      <c r="AY7879" s="257" t="s">
        <v>241</v>
      </c>
    </row>
    <row r="7880" s="14" customFormat="1">
      <c r="A7880" s="14"/>
      <c r="B7880" s="247"/>
      <c r="C7880" s="248"/>
      <c r="D7880" s="238" t="s">
        <v>252</v>
      </c>
      <c r="E7880" s="249" t="s">
        <v>39</v>
      </c>
      <c r="F7880" s="250" t="s">
        <v>7361</v>
      </c>
      <c r="G7880" s="248"/>
      <c r="H7880" s="251">
        <v>3.1749999999999998</v>
      </c>
      <c r="I7880" s="252"/>
      <c r="J7880" s="248"/>
      <c r="K7880" s="248"/>
      <c r="L7880" s="253"/>
      <c r="M7880" s="254"/>
      <c r="N7880" s="255"/>
      <c r="O7880" s="255"/>
      <c r="P7880" s="255"/>
      <c r="Q7880" s="255"/>
      <c r="R7880" s="255"/>
      <c r="S7880" s="255"/>
      <c r="T7880" s="256"/>
      <c r="U7880" s="14"/>
      <c r="V7880" s="14"/>
      <c r="W7880" s="14"/>
      <c r="X7880" s="14"/>
      <c r="Y7880" s="14"/>
      <c r="Z7880" s="14"/>
      <c r="AA7880" s="14"/>
      <c r="AB7880" s="14"/>
      <c r="AC7880" s="14"/>
      <c r="AD7880" s="14"/>
      <c r="AE7880" s="14"/>
      <c r="AT7880" s="257" t="s">
        <v>252</v>
      </c>
      <c r="AU7880" s="257" t="s">
        <v>93</v>
      </c>
      <c r="AV7880" s="14" t="s">
        <v>93</v>
      </c>
      <c r="AW7880" s="14" t="s">
        <v>46</v>
      </c>
      <c r="AX7880" s="14" t="s">
        <v>85</v>
      </c>
      <c r="AY7880" s="257" t="s">
        <v>241</v>
      </c>
    </row>
    <row r="7881" s="14" customFormat="1">
      <c r="A7881" s="14"/>
      <c r="B7881" s="247"/>
      <c r="C7881" s="248"/>
      <c r="D7881" s="238" t="s">
        <v>252</v>
      </c>
      <c r="E7881" s="249" t="s">
        <v>39</v>
      </c>
      <c r="F7881" s="250" t="s">
        <v>7362</v>
      </c>
      <c r="G7881" s="248"/>
      <c r="H7881" s="251">
        <v>5.4000000000000004</v>
      </c>
      <c r="I7881" s="252"/>
      <c r="J7881" s="248"/>
      <c r="K7881" s="248"/>
      <c r="L7881" s="253"/>
      <c r="M7881" s="254"/>
      <c r="N7881" s="255"/>
      <c r="O7881" s="255"/>
      <c r="P7881" s="255"/>
      <c r="Q7881" s="255"/>
      <c r="R7881" s="255"/>
      <c r="S7881" s="255"/>
      <c r="T7881" s="256"/>
      <c r="U7881" s="14"/>
      <c r="V7881" s="14"/>
      <c r="W7881" s="14"/>
      <c r="X7881" s="14"/>
      <c r="Y7881" s="14"/>
      <c r="Z7881" s="14"/>
      <c r="AA7881" s="14"/>
      <c r="AB7881" s="14"/>
      <c r="AC7881" s="14"/>
      <c r="AD7881" s="14"/>
      <c r="AE7881" s="14"/>
      <c r="AT7881" s="257" t="s">
        <v>252</v>
      </c>
      <c r="AU7881" s="257" t="s">
        <v>93</v>
      </c>
      <c r="AV7881" s="14" t="s">
        <v>93</v>
      </c>
      <c r="AW7881" s="14" t="s">
        <v>46</v>
      </c>
      <c r="AX7881" s="14" t="s">
        <v>85</v>
      </c>
      <c r="AY7881" s="257" t="s">
        <v>241</v>
      </c>
    </row>
    <row r="7882" s="14" customFormat="1">
      <c r="A7882" s="14"/>
      <c r="B7882" s="247"/>
      <c r="C7882" s="248"/>
      <c r="D7882" s="238" t="s">
        <v>252</v>
      </c>
      <c r="E7882" s="249" t="s">
        <v>39</v>
      </c>
      <c r="F7882" s="250" t="s">
        <v>7363</v>
      </c>
      <c r="G7882" s="248"/>
      <c r="H7882" s="251">
        <v>2.5</v>
      </c>
      <c r="I7882" s="252"/>
      <c r="J7882" s="248"/>
      <c r="K7882" s="248"/>
      <c r="L7882" s="253"/>
      <c r="M7882" s="254"/>
      <c r="N7882" s="255"/>
      <c r="O7882" s="255"/>
      <c r="P7882" s="255"/>
      <c r="Q7882" s="255"/>
      <c r="R7882" s="255"/>
      <c r="S7882" s="255"/>
      <c r="T7882" s="256"/>
      <c r="U7882" s="14"/>
      <c r="V7882" s="14"/>
      <c r="W7882" s="14"/>
      <c r="X7882" s="14"/>
      <c r="Y7882" s="14"/>
      <c r="Z7882" s="14"/>
      <c r="AA7882" s="14"/>
      <c r="AB7882" s="14"/>
      <c r="AC7882" s="14"/>
      <c r="AD7882" s="14"/>
      <c r="AE7882" s="14"/>
      <c r="AT7882" s="257" t="s">
        <v>252</v>
      </c>
      <c r="AU7882" s="257" t="s">
        <v>93</v>
      </c>
      <c r="AV7882" s="14" t="s">
        <v>93</v>
      </c>
      <c r="AW7882" s="14" t="s">
        <v>46</v>
      </c>
      <c r="AX7882" s="14" t="s">
        <v>85</v>
      </c>
      <c r="AY7882" s="257" t="s">
        <v>241</v>
      </c>
    </row>
    <row r="7883" s="14" customFormat="1">
      <c r="A7883" s="14"/>
      <c r="B7883" s="247"/>
      <c r="C7883" s="248"/>
      <c r="D7883" s="238" t="s">
        <v>252</v>
      </c>
      <c r="E7883" s="249" t="s">
        <v>39</v>
      </c>
      <c r="F7883" s="250" t="s">
        <v>7364</v>
      </c>
      <c r="G7883" s="248"/>
      <c r="H7883" s="251">
        <v>2.7149999999999999</v>
      </c>
      <c r="I7883" s="252"/>
      <c r="J7883" s="248"/>
      <c r="K7883" s="248"/>
      <c r="L7883" s="253"/>
      <c r="M7883" s="254"/>
      <c r="N7883" s="255"/>
      <c r="O7883" s="255"/>
      <c r="P7883" s="255"/>
      <c r="Q7883" s="255"/>
      <c r="R7883" s="255"/>
      <c r="S7883" s="255"/>
      <c r="T7883" s="256"/>
      <c r="U7883" s="14"/>
      <c r="V7883" s="14"/>
      <c r="W7883" s="14"/>
      <c r="X7883" s="14"/>
      <c r="Y7883" s="14"/>
      <c r="Z7883" s="14"/>
      <c r="AA7883" s="14"/>
      <c r="AB7883" s="14"/>
      <c r="AC7883" s="14"/>
      <c r="AD7883" s="14"/>
      <c r="AE7883" s="14"/>
      <c r="AT7883" s="257" t="s">
        <v>252</v>
      </c>
      <c r="AU7883" s="257" t="s">
        <v>93</v>
      </c>
      <c r="AV7883" s="14" t="s">
        <v>93</v>
      </c>
      <c r="AW7883" s="14" t="s">
        <v>46</v>
      </c>
      <c r="AX7883" s="14" t="s">
        <v>85</v>
      </c>
      <c r="AY7883" s="257" t="s">
        <v>241</v>
      </c>
    </row>
    <row r="7884" s="14" customFormat="1">
      <c r="A7884" s="14"/>
      <c r="B7884" s="247"/>
      <c r="C7884" s="248"/>
      <c r="D7884" s="238" t="s">
        <v>252</v>
      </c>
      <c r="E7884" s="249" t="s">
        <v>39</v>
      </c>
      <c r="F7884" s="250" t="s">
        <v>7365</v>
      </c>
      <c r="G7884" s="248"/>
      <c r="H7884" s="251">
        <v>1.6000000000000001</v>
      </c>
      <c r="I7884" s="252"/>
      <c r="J7884" s="248"/>
      <c r="K7884" s="248"/>
      <c r="L7884" s="253"/>
      <c r="M7884" s="254"/>
      <c r="N7884" s="255"/>
      <c r="O7884" s="255"/>
      <c r="P7884" s="255"/>
      <c r="Q7884" s="255"/>
      <c r="R7884" s="255"/>
      <c r="S7884" s="255"/>
      <c r="T7884" s="256"/>
      <c r="U7884" s="14"/>
      <c r="V7884" s="14"/>
      <c r="W7884" s="14"/>
      <c r="X7884" s="14"/>
      <c r="Y7884" s="14"/>
      <c r="Z7884" s="14"/>
      <c r="AA7884" s="14"/>
      <c r="AB7884" s="14"/>
      <c r="AC7884" s="14"/>
      <c r="AD7884" s="14"/>
      <c r="AE7884" s="14"/>
      <c r="AT7884" s="257" t="s">
        <v>252</v>
      </c>
      <c r="AU7884" s="257" t="s">
        <v>93</v>
      </c>
      <c r="AV7884" s="14" t="s">
        <v>93</v>
      </c>
      <c r="AW7884" s="14" t="s">
        <v>46</v>
      </c>
      <c r="AX7884" s="14" t="s">
        <v>85</v>
      </c>
      <c r="AY7884" s="257" t="s">
        <v>241</v>
      </c>
    </row>
    <row r="7885" s="14" customFormat="1">
      <c r="A7885" s="14"/>
      <c r="B7885" s="247"/>
      <c r="C7885" s="248"/>
      <c r="D7885" s="238" t="s">
        <v>252</v>
      </c>
      <c r="E7885" s="249" t="s">
        <v>39</v>
      </c>
      <c r="F7885" s="250" t="s">
        <v>7366</v>
      </c>
      <c r="G7885" s="248"/>
      <c r="H7885" s="251">
        <v>1.8</v>
      </c>
      <c r="I7885" s="252"/>
      <c r="J7885" s="248"/>
      <c r="K7885" s="248"/>
      <c r="L7885" s="253"/>
      <c r="M7885" s="254"/>
      <c r="N7885" s="255"/>
      <c r="O7885" s="255"/>
      <c r="P7885" s="255"/>
      <c r="Q7885" s="255"/>
      <c r="R7885" s="255"/>
      <c r="S7885" s="255"/>
      <c r="T7885" s="256"/>
      <c r="U7885" s="14"/>
      <c r="V7885" s="14"/>
      <c r="W7885" s="14"/>
      <c r="X7885" s="14"/>
      <c r="Y7885" s="14"/>
      <c r="Z7885" s="14"/>
      <c r="AA7885" s="14"/>
      <c r="AB7885" s="14"/>
      <c r="AC7885" s="14"/>
      <c r="AD7885" s="14"/>
      <c r="AE7885" s="14"/>
      <c r="AT7885" s="257" t="s">
        <v>252</v>
      </c>
      <c r="AU7885" s="257" t="s">
        <v>93</v>
      </c>
      <c r="AV7885" s="14" t="s">
        <v>93</v>
      </c>
      <c r="AW7885" s="14" t="s">
        <v>46</v>
      </c>
      <c r="AX7885" s="14" t="s">
        <v>85</v>
      </c>
      <c r="AY7885" s="257" t="s">
        <v>241</v>
      </c>
    </row>
    <row r="7886" s="14" customFormat="1">
      <c r="A7886" s="14"/>
      <c r="B7886" s="247"/>
      <c r="C7886" s="248"/>
      <c r="D7886" s="238" t="s">
        <v>252</v>
      </c>
      <c r="E7886" s="249" t="s">
        <v>39</v>
      </c>
      <c r="F7886" s="250" t="s">
        <v>7367</v>
      </c>
      <c r="G7886" s="248"/>
      <c r="H7886" s="251">
        <v>5.4000000000000004</v>
      </c>
      <c r="I7886" s="252"/>
      <c r="J7886" s="248"/>
      <c r="K7886" s="248"/>
      <c r="L7886" s="253"/>
      <c r="M7886" s="254"/>
      <c r="N7886" s="255"/>
      <c r="O7886" s="255"/>
      <c r="P7886" s="255"/>
      <c r="Q7886" s="255"/>
      <c r="R7886" s="255"/>
      <c r="S7886" s="255"/>
      <c r="T7886" s="256"/>
      <c r="U7886" s="14"/>
      <c r="V7886" s="14"/>
      <c r="W7886" s="14"/>
      <c r="X7886" s="14"/>
      <c r="Y7886" s="14"/>
      <c r="Z7886" s="14"/>
      <c r="AA7886" s="14"/>
      <c r="AB7886" s="14"/>
      <c r="AC7886" s="14"/>
      <c r="AD7886" s="14"/>
      <c r="AE7886" s="14"/>
      <c r="AT7886" s="257" t="s">
        <v>252</v>
      </c>
      <c r="AU7886" s="257" t="s">
        <v>93</v>
      </c>
      <c r="AV7886" s="14" t="s">
        <v>93</v>
      </c>
      <c r="AW7886" s="14" t="s">
        <v>46</v>
      </c>
      <c r="AX7886" s="14" t="s">
        <v>85</v>
      </c>
      <c r="AY7886" s="257" t="s">
        <v>241</v>
      </c>
    </row>
    <row r="7887" s="14" customFormat="1">
      <c r="A7887" s="14"/>
      <c r="B7887" s="247"/>
      <c r="C7887" s="248"/>
      <c r="D7887" s="238" t="s">
        <v>252</v>
      </c>
      <c r="E7887" s="249" t="s">
        <v>39</v>
      </c>
      <c r="F7887" s="250" t="s">
        <v>7368</v>
      </c>
      <c r="G7887" s="248"/>
      <c r="H7887" s="251">
        <v>1.8</v>
      </c>
      <c r="I7887" s="252"/>
      <c r="J7887" s="248"/>
      <c r="K7887" s="248"/>
      <c r="L7887" s="253"/>
      <c r="M7887" s="254"/>
      <c r="N7887" s="255"/>
      <c r="O7887" s="255"/>
      <c r="P7887" s="255"/>
      <c r="Q7887" s="255"/>
      <c r="R7887" s="255"/>
      <c r="S7887" s="255"/>
      <c r="T7887" s="256"/>
      <c r="U7887" s="14"/>
      <c r="V7887" s="14"/>
      <c r="W7887" s="14"/>
      <c r="X7887" s="14"/>
      <c r="Y7887" s="14"/>
      <c r="Z7887" s="14"/>
      <c r="AA7887" s="14"/>
      <c r="AB7887" s="14"/>
      <c r="AC7887" s="14"/>
      <c r="AD7887" s="14"/>
      <c r="AE7887" s="14"/>
      <c r="AT7887" s="257" t="s">
        <v>252</v>
      </c>
      <c r="AU7887" s="257" t="s">
        <v>93</v>
      </c>
      <c r="AV7887" s="14" t="s">
        <v>93</v>
      </c>
      <c r="AW7887" s="14" t="s">
        <v>46</v>
      </c>
      <c r="AX7887" s="14" t="s">
        <v>85</v>
      </c>
      <c r="AY7887" s="257" t="s">
        <v>241</v>
      </c>
    </row>
    <row r="7888" s="14" customFormat="1">
      <c r="A7888" s="14"/>
      <c r="B7888" s="247"/>
      <c r="C7888" s="248"/>
      <c r="D7888" s="238" t="s">
        <v>252</v>
      </c>
      <c r="E7888" s="249" t="s">
        <v>39</v>
      </c>
      <c r="F7888" s="250" t="s">
        <v>7369</v>
      </c>
      <c r="G7888" s="248"/>
      <c r="H7888" s="251">
        <v>3.6000000000000001</v>
      </c>
      <c r="I7888" s="252"/>
      <c r="J7888" s="248"/>
      <c r="K7888" s="248"/>
      <c r="L7888" s="253"/>
      <c r="M7888" s="254"/>
      <c r="N7888" s="255"/>
      <c r="O7888" s="255"/>
      <c r="P7888" s="255"/>
      <c r="Q7888" s="255"/>
      <c r="R7888" s="255"/>
      <c r="S7888" s="255"/>
      <c r="T7888" s="256"/>
      <c r="U7888" s="14"/>
      <c r="V7888" s="14"/>
      <c r="W7888" s="14"/>
      <c r="X7888" s="14"/>
      <c r="Y7888" s="14"/>
      <c r="Z7888" s="14"/>
      <c r="AA7888" s="14"/>
      <c r="AB7888" s="14"/>
      <c r="AC7888" s="14"/>
      <c r="AD7888" s="14"/>
      <c r="AE7888" s="14"/>
      <c r="AT7888" s="257" t="s">
        <v>252</v>
      </c>
      <c r="AU7888" s="257" t="s">
        <v>93</v>
      </c>
      <c r="AV7888" s="14" t="s">
        <v>93</v>
      </c>
      <c r="AW7888" s="14" t="s">
        <v>46</v>
      </c>
      <c r="AX7888" s="14" t="s">
        <v>85</v>
      </c>
      <c r="AY7888" s="257" t="s">
        <v>241</v>
      </c>
    </row>
    <row r="7889" s="15" customFormat="1">
      <c r="A7889" s="15"/>
      <c r="B7889" s="258"/>
      <c r="C7889" s="259"/>
      <c r="D7889" s="238" t="s">
        <v>252</v>
      </c>
      <c r="E7889" s="260" t="s">
        <v>39</v>
      </c>
      <c r="F7889" s="261" t="s">
        <v>274</v>
      </c>
      <c r="G7889" s="259"/>
      <c r="H7889" s="262">
        <v>63.700000000000003</v>
      </c>
      <c r="I7889" s="263"/>
      <c r="J7889" s="259"/>
      <c r="K7889" s="259"/>
      <c r="L7889" s="264"/>
      <c r="M7889" s="265"/>
      <c r="N7889" s="266"/>
      <c r="O7889" s="266"/>
      <c r="P7889" s="266"/>
      <c r="Q7889" s="266"/>
      <c r="R7889" s="266"/>
      <c r="S7889" s="266"/>
      <c r="T7889" s="267"/>
      <c r="U7889" s="15"/>
      <c r="V7889" s="15"/>
      <c r="W7889" s="15"/>
      <c r="X7889" s="15"/>
      <c r="Y7889" s="15"/>
      <c r="Z7889" s="15"/>
      <c r="AA7889" s="15"/>
      <c r="AB7889" s="15"/>
      <c r="AC7889" s="15"/>
      <c r="AD7889" s="15"/>
      <c r="AE7889" s="15"/>
      <c r="AT7889" s="268" t="s">
        <v>252</v>
      </c>
      <c r="AU7889" s="268" t="s">
        <v>93</v>
      </c>
      <c r="AV7889" s="15" t="s">
        <v>248</v>
      </c>
      <c r="AW7889" s="15" t="s">
        <v>46</v>
      </c>
      <c r="AX7889" s="15" t="s">
        <v>23</v>
      </c>
      <c r="AY7889" s="268" t="s">
        <v>241</v>
      </c>
    </row>
    <row r="7890" s="2" customFormat="1" ht="16.5" customHeight="1">
      <c r="A7890" s="42"/>
      <c r="B7890" s="43"/>
      <c r="C7890" s="280" t="s">
        <v>7370</v>
      </c>
      <c r="D7890" s="280" t="s">
        <v>463</v>
      </c>
      <c r="E7890" s="281" t="s">
        <v>7371</v>
      </c>
      <c r="F7890" s="282" t="s">
        <v>7372</v>
      </c>
      <c r="G7890" s="283" t="s">
        <v>515</v>
      </c>
      <c r="H7890" s="284">
        <v>66.885000000000005</v>
      </c>
      <c r="I7890" s="285"/>
      <c r="J7890" s="286">
        <f>ROUND(I7890*H7890,2)</f>
        <v>0</v>
      </c>
      <c r="K7890" s="282" t="s">
        <v>247</v>
      </c>
      <c r="L7890" s="287"/>
      <c r="M7890" s="288" t="s">
        <v>39</v>
      </c>
      <c r="N7890" s="289" t="s">
        <v>56</v>
      </c>
      <c r="O7890" s="88"/>
      <c r="P7890" s="227">
        <f>O7890*H7890</f>
        <v>0</v>
      </c>
      <c r="Q7890" s="227">
        <v>0.00012</v>
      </c>
      <c r="R7890" s="227">
        <f>Q7890*H7890</f>
        <v>0.0080262000000000007</v>
      </c>
      <c r="S7890" s="227">
        <v>0</v>
      </c>
      <c r="T7890" s="228">
        <f>S7890*H7890</f>
        <v>0</v>
      </c>
      <c r="U7890" s="42"/>
      <c r="V7890" s="42"/>
      <c r="W7890" s="42"/>
      <c r="X7890" s="42"/>
      <c r="Y7890" s="42"/>
      <c r="Z7890" s="42"/>
      <c r="AA7890" s="42"/>
      <c r="AB7890" s="42"/>
      <c r="AC7890" s="42"/>
      <c r="AD7890" s="42"/>
      <c r="AE7890" s="42"/>
      <c r="AR7890" s="229" t="s">
        <v>660</v>
      </c>
      <c r="AT7890" s="229" t="s">
        <v>463</v>
      </c>
      <c r="AU7890" s="229" t="s">
        <v>93</v>
      </c>
      <c r="AY7890" s="20" t="s">
        <v>241</v>
      </c>
      <c r="BE7890" s="230">
        <f>IF(N7890="základní",J7890,0)</f>
        <v>0</v>
      </c>
      <c r="BF7890" s="230">
        <f>IF(N7890="snížená",J7890,0)</f>
        <v>0</v>
      </c>
      <c r="BG7890" s="230">
        <f>IF(N7890="zákl. přenesená",J7890,0)</f>
        <v>0</v>
      </c>
      <c r="BH7890" s="230">
        <f>IF(N7890="sníž. přenesená",J7890,0)</f>
        <v>0</v>
      </c>
      <c r="BI7890" s="230">
        <f>IF(N7890="nulová",J7890,0)</f>
        <v>0</v>
      </c>
      <c r="BJ7890" s="20" t="s">
        <v>23</v>
      </c>
      <c r="BK7890" s="230">
        <f>ROUND(I7890*H7890,2)</f>
        <v>0</v>
      </c>
      <c r="BL7890" s="20" t="s">
        <v>462</v>
      </c>
      <c r="BM7890" s="229" t="s">
        <v>7373</v>
      </c>
    </row>
    <row r="7891" s="14" customFormat="1">
      <c r="A7891" s="14"/>
      <c r="B7891" s="247"/>
      <c r="C7891" s="248"/>
      <c r="D7891" s="238" t="s">
        <v>252</v>
      </c>
      <c r="E7891" s="248"/>
      <c r="F7891" s="250" t="s">
        <v>7374</v>
      </c>
      <c r="G7891" s="248"/>
      <c r="H7891" s="251">
        <v>66.885000000000005</v>
      </c>
      <c r="I7891" s="252"/>
      <c r="J7891" s="248"/>
      <c r="K7891" s="248"/>
      <c r="L7891" s="253"/>
      <c r="M7891" s="254"/>
      <c r="N7891" s="255"/>
      <c r="O7891" s="255"/>
      <c r="P7891" s="255"/>
      <c r="Q7891" s="255"/>
      <c r="R7891" s="255"/>
      <c r="S7891" s="255"/>
      <c r="T7891" s="256"/>
      <c r="U7891" s="14"/>
      <c r="V7891" s="14"/>
      <c r="W7891" s="14"/>
      <c r="X7891" s="14"/>
      <c r="Y7891" s="14"/>
      <c r="Z7891" s="14"/>
      <c r="AA7891" s="14"/>
      <c r="AB7891" s="14"/>
      <c r="AC7891" s="14"/>
      <c r="AD7891" s="14"/>
      <c r="AE7891" s="14"/>
      <c r="AT7891" s="257" t="s">
        <v>252</v>
      </c>
      <c r="AU7891" s="257" t="s">
        <v>93</v>
      </c>
      <c r="AV7891" s="14" t="s">
        <v>93</v>
      </c>
      <c r="AW7891" s="14" t="s">
        <v>4</v>
      </c>
      <c r="AX7891" s="14" t="s">
        <v>23</v>
      </c>
      <c r="AY7891" s="257" t="s">
        <v>241</v>
      </c>
    </row>
    <row r="7892" s="2" customFormat="1" ht="21.75" customHeight="1">
      <c r="A7892" s="42"/>
      <c r="B7892" s="43"/>
      <c r="C7892" s="218" t="s">
        <v>7375</v>
      </c>
      <c r="D7892" s="218" t="s">
        <v>243</v>
      </c>
      <c r="E7892" s="219" t="s">
        <v>7376</v>
      </c>
      <c r="F7892" s="220" t="s">
        <v>7377</v>
      </c>
      <c r="G7892" s="221" t="s">
        <v>515</v>
      </c>
      <c r="H7892" s="222">
        <v>293.882</v>
      </c>
      <c r="I7892" s="223"/>
      <c r="J7892" s="224">
        <f>ROUND(I7892*H7892,2)</f>
        <v>0</v>
      </c>
      <c r="K7892" s="220" t="s">
        <v>247</v>
      </c>
      <c r="L7892" s="48"/>
      <c r="M7892" s="225" t="s">
        <v>39</v>
      </c>
      <c r="N7892" s="226" t="s">
        <v>56</v>
      </c>
      <c r="O7892" s="88"/>
      <c r="P7892" s="227">
        <f>O7892*H7892</f>
        <v>0</v>
      </c>
      <c r="Q7892" s="227">
        <v>0.00018000000000000001</v>
      </c>
      <c r="R7892" s="227">
        <f>Q7892*H7892</f>
        <v>0.052898760000000003</v>
      </c>
      <c r="S7892" s="227">
        <v>0</v>
      </c>
      <c r="T7892" s="228">
        <f>S7892*H7892</f>
        <v>0</v>
      </c>
      <c r="U7892" s="42"/>
      <c r="V7892" s="42"/>
      <c r="W7892" s="42"/>
      <c r="X7892" s="42"/>
      <c r="Y7892" s="42"/>
      <c r="Z7892" s="42"/>
      <c r="AA7892" s="42"/>
      <c r="AB7892" s="42"/>
      <c r="AC7892" s="42"/>
      <c r="AD7892" s="42"/>
      <c r="AE7892" s="42"/>
      <c r="AR7892" s="229" t="s">
        <v>462</v>
      </c>
      <c r="AT7892" s="229" t="s">
        <v>243</v>
      </c>
      <c r="AU7892" s="229" t="s">
        <v>93</v>
      </c>
      <c r="AY7892" s="20" t="s">
        <v>241</v>
      </c>
      <c r="BE7892" s="230">
        <f>IF(N7892="základní",J7892,0)</f>
        <v>0</v>
      </c>
      <c r="BF7892" s="230">
        <f>IF(N7892="snížená",J7892,0)</f>
        <v>0</v>
      </c>
      <c r="BG7892" s="230">
        <f>IF(N7892="zákl. přenesená",J7892,0)</f>
        <v>0</v>
      </c>
      <c r="BH7892" s="230">
        <f>IF(N7892="sníž. přenesená",J7892,0)</f>
        <v>0</v>
      </c>
      <c r="BI7892" s="230">
        <f>IF(N7892="nulová",J7892,0)</f>
        <v>0</v>
      </c>
      <c r="BJ7892" s="20" t="s">
        <v>23</v>
      </c>
      <c r="BK7892" s="230">
        <f>ROUND(I7892*H7892,2)</f>
        <v>0</v>
      </c>
      <c r="BL7892" s="20" t="s">
        <v>462</v>
      </c>
      <c r="BM7892" s="229" t="s">
        <v>7378</v>
      </c>
    </row>
    <row r="7893" s="2" customFormat="1">
      <c r="A7893" s="42"/>
      <c r="B7893" s="43"/>
      <c r="C7893" s="44"/>
      <c r="D7893" s="231" t="s">
        <v>250</v>
      </c>
      <c r="E7893" s="44"/>
      <c r="F7893" s="232" t="s">
        <v>7379</v>
      </c>
      <c r="G7893" s="44"/>
      <c r="H7893" s="44"/>
      <c r="I7893" s="233"/>
      <c r="J7893" s="44"/>
      <c r="K7893" s="44"/>
      <c r="L7893" s="48"/>
      <c r="M7893" s="234"/>
      <c r="N7893" s="235"/>
      <c r="O7893" s="88"/>
      <c r="P7893" s="88"/>
      <c r="Q7893" s="88"/>
      <c r="R7893" s="88"/>
      <c r="S7893" s="88"/>
      <c r="T7893" s="89"/>
      <c r="U7893" s="42"/>
      <c r="V7893" s="42"/>
      <c r="W7893" s="42"/>
      <c r="X7893" s="42"/>
      <c r="Y7893" s="42"/>
      <c r="Z7893" s="42"/>
      <c r="AA7893" s="42"/>
      <c r="AB7893" s="42"/>
      <c r="AC7893" s="42"/>
      <c r="AD7893" s="42"/>
      <c r="AE7893" s="42"/>
      <c r="AT7893" s="20" t="s">
        <v>250</v>
      </c>
      <c r="AU7893" s="20" t="s">
        <v>93</v>
      </c>
    </row>
    <row r="7894" s="14" customFormat="1">
      <c r="A7894" s="14"/>
      <c r="B7894" s="247"/>
      <c r="C7894" s="248"/>
      <c r="D7894" s="238" t="s">
        <v>252</v>
      </c>
      <c r="E7894" s="249" t="s">
        <v>39</v>
      </c>
      <c r="F7894" s="250" t="s">
        <v>7380</v>
      </c>
      <c r="G7894" s="248"/>
      <c r="H7894" s="251">
        <v>2.6499999999999999</v>
      </c>
      <c r="I7894" s="252"/>
      <c r="J7894" s="248"/>
      <c r="K7894" s="248"/>
      <c r="L7894" s="253"/>
      <c r="M7894" s="254"/>
      <c r="N7894" s="255"/>
      <c r="O7894" s="255"/>
      <c r="P7894" s="255"/>
      <c r="Q7894" s="255"/>
      <c r="R7894" s="255"/>
      <c r="S7894" s="255"/>
      <c r="T7894" s="256"/>
      <c r="U7894" s="14"/>
      <c r="V7894" s="14"/>
      <c r="W7894" s="14"/>
      <c r="X7894" s="14"/>
      <c r="Y7894" s="14"/>
      <c r="Z7894" s="14"/>
      <c r="AA7894" s="14"/>
      <c r="AB7894" s="14"/>
      <c r="AC7894" s="14"/>
      <c r="AD7894" s="14"/>
      <c r="AE7894" s="14"/>
      <c r="AT7894" s="257" t="s">
        <v>252</v>
      </c>
      <c r="AU7894" s="257" t="s">
        <v>93</v>
      </c>
      <c r="AV7894" s="14" t="s">
        <v>93</v>
      </c>
      <c r="AW7894" s="14" t="s">
        <v>46</v>
      </c>
      <c r="AX7894" s="14" t="s">
        <v>85</v>
      </c>
      <c r="AY7894" s="257" t="s">
        <v>241</v>
      </c>
    </row>
    <row r="7895" s="14" customFormat="1">
      <c r="A7895" s="14"/>
      <c r="B7895" s="247"/>
      <c r="C7895" s="248"/>
      <c r="D7895" s="238" t="s">
        <v>252</v>
      </c>
      <c r="E7895" s="249" t="s">
        <v>39</v>
      </c>
      <c r="F7895" s="250" t="s">
        <v>7381</v>
      </c>
      <c r="G7895" s="248"/>
      <c r="H7895" s="251">
        <v>7.2750000000000004</v>
      </c>
      <c r="I7895" s="252"/>
      <c r="J7895" s="248"/>
      <c r="K7895" s="248"/>
      <c r="L7895" s="253"/>
      <c r="M7895" s="254"/>
      <c r="N7895" s="255"/>
      <c r="O7895" s="255"/>
      <c r="P7895" s="255"/>
      <c r="Q7895" s="255"/>
      <c r="R7895" s="255"/>
      <c r="S7895" s="255"/>
      <c r="T7895" s="256"/>
      <c r="U7895" s="14"/>
      <c r="V7895" s="14"/>
      <c r="W7895" s="14"/>
      <c r="X7895" s="14"/>
      <c r="Y7895" s="14"/>
      <c r="Z7895" s="14"/>
      <c r="AA7895" s="14"/>
      <c r="AB7895" s="14"/>
      <c r="AC7895" s="14"/>
      <c r="AD7895" s="14"/>
      <c r="AE7895" s="14"/>
      <c r="AT7895" s="257" t="s">
        <v>252</v>
      </c>
      <c r="AU7895" s="257" t="s">
        <v>93</v>
      </c>
      <c r="AV7895" s="14" t="s">
        <v>93</v>
      </c>
      <c r="AW7895" s="14" t="s">
        <v>46</v>
      </c>
      <c r="AX7895" s="14" t="s">
        <v>85</v>
      </c>
      <c r="AY7895" s="257" t="s">
        <v>241</v>
      </c>
    </row>
    <row r="7896" s="14" customFormat="1">
      <c r="A7896" s="14"/>
      <c r="B7896" s="247"/>
      <c r="C7896" s="248"/>
      <c r="D7896" s="238" t="s">
        <v>252</v>
      </c>
      <c r="E7896" s="249" t="s">
        <v>39</v>
      </c>
      <c r="F7896" s="250" t="s">
        <v>7382</v>
      </c>
      <c r="G7896" s="248"/>
      <c r="H7896" s="251">
        <v>5.9749999999999996</v>
      </c>
      <c r="I7896" s="252"/>
      <c r="J7896" s="248"/>
      <c r="K7896" s="248"/>
      <c r="L7896" s="253"/>
      <c r="M7896" s="254"/>
      <c r="N7896" s="255"/>
      <c r="O7896" s="255"/>
      <c r="P7896" s="255"/>
      <c r="Q7896" s="255"/>
      <c r="R7896" s="255"/>
      <c r="S7896" s="255"/>
      <c r="T7896" s="256"/>
      <c r="U7896" s="14"/>
      <c r="V7896" s="14"/>
      <c r="W7896" s="14"/>
      <c r="X7896" s="14"/>
      <c r="Y7896" s="14"/>
      <c r="Z7896" s="14"/>
      <c r="AA7896" s="14"/>
      <c r="AB7896" s="14"/>
      <c r="AC7896" s="14"/>
      <c r="AD7896" s="14"/>
      <c r="AE7896" s="14"/>
      <c r="AT7896" s="257" t="s">
        <v>252</v>
      </c>
      <c r="AU7896" s="257" t="s">
        <v>93</v>
      </c>
      <c r="AV7896" s="14" t="s">
        <v>93</v>
      </c>
      <c r="AW7896" s="14" t="s">
        <v>46</v>
      </c>
      <c r="AX7896" s="14" t="s">
        <v>85</v>
      </c>
      <c r="AY7896" s="257" t="s">
        <v>241</v>
      </c>
    </row>
    <row r="7897" s="14" customFormat="1">
      <c r="A7897" s="14"/>
      <c r="B7897" s="247"/>
      <c r="C7897" s="248"/>
      <c r="D7897" s="238" t="s">
        <v>252</v>
      </c>
      <c r="E7897" s="249" t="s">
        <v>39</v>
      </c>
      <c r="F7897" s="250" t="s">
        <v>7383</v>
      </c>
      <c r="G7897" s="248"/>
      <c r="H7897" s="251">
        <v>11.32</v>
      </c>
      <c r="I7897" s="252"/>
      <c r="J7897" s="248"/>
      <c r="K7897" s="248"/>
      <c r="L7897" s="253"/>
      <c r="M7897" s="254"/>
      <c r="N7897" s="255"/>
      <c r="O7897" s="255"/>
      <c r="P7897" s="255"/>
      <c r="Q7897" s="255"/>
      <c r="R7897" s="255"/>
      <c r="S7897" s="255"/>
      <c r="T7897" s="256"/>
      <c r="U7897" s="14"/>
      <c r="V7897" s="14"/>
      <c r="W7897" s="14"/>
      <c r="X7897" s="14"/>
      <c r="Y7897" s="14"/>
      <c r="Z7897" s="14"/>
      <c r="AA7897" s="14"/>
      <c r="AB7897" s="14"/>
      <c r="AC7897" s="14"/>
      <c r="AD7897" s="14"/>
      <c r="AE7897" s="14"/>
      <c r="AT7897" s="257" t="s">
        <v>252</v>
      </c>
      <c r="AU7897" s="257" t="s">
        <v>93</v>
      </c>
      <c r="AV7897" s="14" t="s">
        <v>93</v>
      </c>
      <c r="AW7897" s="14" t="s">
        <v>46</v>
      </c>
      <c r="AX7897" s="14" t="s">
        <v>85</v>
      </c>
      <c r="AY7897" s="257" t="s">
        <v>241</v>
      </c>
    </row>
    <row r="7898" s="14" customFormat="1">
      <c r="A7898" s="14"/>
      <c r="B7898" s="247"/>
      <c r="C7898" s="248"/>
      <c r="D7898" s="238" t="s">
        <v>252</v>
      </c>
      <c r="E7898" s="249" t="s">
        <v>39</v>
      </c>
      <c r="F7898" s="250" t="s">
        <v>7384</v>
      </c>
      <c r="G7898" s="248"/>
      <c r="H7898" s="251">
        <v>8.9000000000000004</v>
      </c>
      <c r="I7898" s="252"/>
      <c r="J7898" s="248"/>
      <c r="K7898" s="248"/>
      <c r="L7898" s="253"/>
      <c r="M7898" s="254"/>
      <c r="N7898" s="255"/>
      <c r="O7898" s="255"/>
      <c r="P7898" s="255"/>
      <c r="Q7898" s="255"/>
      <c r="R7898" s="255"/>
      <c r="S7898" s="255"/>
      <c r="T7898" s="256"/>
      <c r="U7898" s="14"/>
      <c r="V7898" s="14"/>
      <c r="W7898" s="14"/>
      <c r="X7898" s="14"/>
      <c r="Y7898" s="14"/>
      <c r="Z7898" s="14"/>
      <c r="AA7898" s="14"/>
      <c r="AB7898" s="14"/>
      <c r="AC7898" s="14"/>
      <c r="AD7898" s="14"/>
      <c r="AE7898" s="14"/>
      <c r="AT7898" s="257" t="s">
        <v>252</v>
      </c>
      <c r="AU7898" s="257" t="s">
        <v>93</v>
      </c>
      <c r="AV7898" s="14" t="s">
        <v>93</v>
      </c>
      <c r="AW7898" s="14" t="s">
        <v>46</v>
      </c>
      <c r="AX7898" s="14" t="s">
        <v>85</v>
      </c>
      <c r="AY7898" s="257" t="s">
        <v>241</v>
      </c>
    </row>
    <row r="7899" s="14" customFormat="1">
      <c r="A7899" s="14"/>
      <c r="B7899" s="247"/>
      <c r="C7899" s="248"/>
      <c r="D7899" s="238" t="s">
        <v>252</v>
      </c>
      <c r="E7899" s="249" t="s">
        <v>39</v>
      </c>
      <c r="F7899" s="250" t="s">
        <v>7385</v>
      </c>
      <c r="G7899" s="248"/>
      <c r="H7899" s="251">
        <v>4.2999999999999998</v>
      </c>
      <c r="I7899" s="252"/>
      <c r="J7899" s="248"/>
      <c r="K7899" s="248"/>
      <c r="L7899" s="253"/>
      <c r="M7899" s="254"/>
      <c r="N7899" s="255"/>
      <c r="O7899" s="255"/>
      <c r="P7899" s="255"/>
      <c r="Q7899" s="255"/>
      <c r="R7899" s="255"/>
      <c r="S7899" s="255"/>
      <c r="T7899" s="256"/>
      <c r="U7899" s="14"/>
      <c r="V7899" s="14"/>
      <c r="W7899" s="14"/>
      <c r="X7899" s="14"/>
      <c r="Y7899" s="14"/>
      <c r="Z7899" s="14"/>
      <c r="AA7899" s="14"/>
      <c r="AB7899" s="14"/>
      <c r="AC7899" s="14"/>
      <c r="AD7899" s="14"/>
      <c r="AE7899" s="14"/>
      <c r="AT7899" s="257" t="s">
        <v>252</v>
      </c>
      <c r="AU7899" s="257" t="s">
        <v>93</v>
      </c>
      <c r="AV7899" s="14" t="s">
        <v>93</v>
      </c>
      <c r="AW7899" s="14" t="s">
        <v>46</v>
      </c>
      <c r="AX7899" s="14" t="s">
        <v>85</v>
      </c>
      <c r="AY7899" s="257" t="s">
        <v>241</v>
      </c>
    </row>
    <row r="7900" s="14" customFormat="1">
      <c r="A7900" s="14"/>
      <c r="B7900" s="247"/>
      <c r="C7900" s="248"/>
      <c r="D7900" s="238" t="s">
        <v>252</v>
      </c>
      <c r="E7900" s="249" t="s">
        <v>39</v>
      </c>
      <c r="F7900" s="250" t="s">
        <v>7386</v>
      </c>
      <c r="G7900" s="248"/>
      <c r="H7900" s="251">
        <v>4.8200000000000003</v>
      </c>
      <c r="I7900" s="252"/>
      <c r="J7900" s="248"/>
      <c r="K7900" s="248"/>
      <c r="L7900" s="253"/>
      <c r="M7900" s="254"/>
      <c r="N7900" s="255"/>
      <c r="O7900" s="255"/>
      <c r="P7900" s="255"/>
      <c r="Q7900" s="255"/>
      <c r="R7900" s="255"/>
      <c r="S7900" s="255"/>
      <c r="T7900" s="256"/>
      <c r="U7900" s="14"/>
      <c r="V7900" s="14"/>
      <c r="W7900" s="14"/>
      <c r="X7900" s="14"/>
      <c r="Y7900" s="14"/>
      <c r="Z7900" s="14"/>
      <c r="AA7900" s="14"/>
      <c r="AB7900" s="14"/>
      <c r="AC7900" s="14"/>
      <c r="AD7900" s="14"/>
      <c r="AE7900" s="14"/>
      <c r="AT7900" s="257" t="s">
        <v>252</v>
      </c>
      <c r="AU7900" s="257" t="s">
        <v>93</v>
      </c>
      <c r="AV7900" s="14" t="s">
        <v>93</v>
      </c>
      <c r="AW7900" s="14" t="s">
        <v>46</v>
      </c>
      <c r="AX7900" s="14" t="s">
        <v>85</v>
      </c>
      <c r="AY7900" s="257" t="s">
        <v>241</v>
      </c>
    </row>
    <row r="7901" s="14" customFormat="1">
      <c r="A7901" s="14"/>
      <c r="B7901" s="247"/>
      <c r="C7901" s="248"/>
      <c r="D7901" s="238" t="s">
        <v>252</v>
      </c>
      <c r="E7901" s="249" t="s">
        <v>39</v>
      </c>
      <c r="F7901" s="250" t="s">
        <v>7387</v>
      </c>
      <c r="G7901" s="248"/>
      <c r="H7901" s="251">
        <v>7.5999999999999996</v>
      </c>
      <c r="I7901" s="252"/>
      <c r="J7901" s="248"/>
      <c r="K7901" s="248"/>
      <c r="L7901" s="253"/>
      <c r="M7901" s="254"/>
      <c r="N7901" s="255"/>
      <c r="O7901" s="255"/>
      <c r="P7901" s="255"/>
      <c r="Q7901" s="255"/>
      <c r="R7901" s="255"/>
      <c r="S7901" s="255"/>
      <c r="T7901" s="256"/>
      <c r="U7901" s="14"/>
      <c r="V7901" s="14"/>
      <c r="W7901" s="14"/>
      <c r="X7901" s="14"/>
      <c r="Y7901" s="14"/>
      <c r="Z7901" s="14"/>
      <c r="AA7901" s="14"/>
      <c r="AB7901" s="14"/>
      <c r="AC7901" s="14"/>
      <c r="AD7901" s="14"/>
      <c r="AE7901" s="14"/>
      <c r="AT7901" s="257" t="s">
        <v>252</v>
      </c>
      <c r="AU7901" s="257" t="s">
        <v>93</v>
      </c>
      <c r="AV7901" s="14" t="s">
        <v>93</v>
      </c>
      <c r="AW7901" s="14" t="s">
        <v>46</v>
      </c>
      <c r="AX7901" s="14" t="s">
        <v>85</v>
      </c>
      <c r="AY7901" s="257" t="s">
        <v>241</v>
      </c>
    </row>
    <row r="7902" s="14" customFormat="1">
      <c r="A7902" s="14"/>
      <c r="B7902" s="247"/>
      <c r="C7902" s="248"/>
      <c r="D7902" s="238" t="s">
        <v>252</v>
      </c>
      <c r="E7902" s="249" t="s">
        <v>39</v>
      </c>
      <c r="F7902" s="250" t="s">
        <v>7388</v>
      </c>
      <c r="G7902" s="248"/>
      <c r="H7902" s="251">
        <v>11.970000000000001</v>
      </c>
      <c r="I7902" s="252"/>
      <c r="J7902" s="248"/>
      <c r="K7902" s="248"/>
      <c r="L7902" s="253"/>
      <c r="M7902" s="254"/>
      <c r="N7902" s="255"/>
      <c r="O7902" s="255"/>
      <c r="P7902" s="255"/>
      <c r="Q7902" s="255"/>
      <c r="R7902" s="255"/>
      <c r="S7902" s="255"/>
      <c r="T7902" s="256"/>
      <c r="U7902" s="14"/>
      <c r="V7902" s="14"/>
      <c r="W7902" s="14"/>
      <c r="X7902" s="14"/>
      <c r="Y7902" s="14"/>
      <c r="Z7902" s="14"/>
      <c r="AA7902" s="14"/>
      <c r="AB7902" s="14"/>
      <c r="AC7902" s="14"/>
      <c r="AD7902" s="14"/>
      <c r="AE7902" s="14"/>
      <c r="AT7902" s="257" t="s">
        <v>252</v>
      </c>
      <c r="AU7902" s="257" t="s">
        <v>93</v>
      </c>
      <c r="AV7902" s="14" t="s">
        <v>93</v>
      </c>
      <c r="AW7902" s="14" t="s">
        <v>46</v>
      </c>
      <c r="AX7902" s="14" t="s">
        <v>85</v>
      </c>
      <c r="AY7902" s="257" t="s">
        <v>241</v>
      </c>
    </row>
    <row r="7903" s="14" customFormat="1">
      <c r="A7903" s="14"/>
      <c r="B7903" s="247"/>
      <c r="C7903" s="248"/>
      <c r="D7903" s="238" t="s">
        <v>252</v>
      </c>
      <c r="E7903" s="249" t="s">
        <v>39</v>
      </c>
      <c r="F7903" s="250" t="s">
        <v>7389</v>
      </c>
      <c r="G7903" s="248"/>
      <c r="H7903" s="251">
        <v>7.1600000000000001</v>
      </c>
      <c r="I7903" s="252"/>
      <c r="J7903" s="248"/>
      <c r="K7903" s="248"/>
      <c r="L7903" s="253"/>
      <c r="M7903" s="254"/>
      <c r="N7903" s="255"/>
      <c r="O7903" s="255"/>
      <c r="P7903" s="255"/>
      <c r="Q7903" s="255"/>
      <c r="R7903" s="255"/>
      <c r="S7903" s="255"/>
      <c r="T7903" s="256"/>
      <c r="U7903" s="14"/>
      <c r="V7903" s="14"/>
      <c r="W7903" s="14"/>
      <c r="X7903" s="14"/>
      <c r="Y7903" s="14"/>
      <c r="Z7903" s="14"/>
      <c r="AA7903" s="14"/>
      <c r="AB7903" s="14"/>
      <c r="AC7903" s="14"/>
      <c r="AD7903" s="14"/>
      <c r="AE7903" s="14"/>
      <c r="AT7903" s="257" t="s">
        <v>252</v>
      </c>
      <c r="AU7903" s="257" t="s">
        <v>93</v>
      </c>
      <c r="AV7903" s="14" t="s">
        <v>93</v>
      </c>
      <c r="AW7903" s="14" t="s">
        <v>46</v>
      </c>
      <c r="AX7903" s="14" t="s">
        <v>85</v>
      </c>
      <c r="AY7903" s="257" t="s">
        <v>241</v>
      </c>
    </row>
    <row r="7904" s="14" customFormat="1">
      <c r="A7904" s="14"/>
      <c r="B7904" s="247"/>
      <c r="C7904" s="248"/>
      <c r="D7904" s="238" t="s">
        <v>252</v>
      </c>
      <c r="E7904" s="249" t="s">
        <v>39</v>
      </c>
      <c r="F7904" s="250" t="s">
        <v>7390</v>
      </c>
      <c r="G7904" s="248"/>
      <c r="H7904" s="251">
        <v>8.5099999999999998</v>
      </c>
      <c r="I7904" s="252"/>
      <c r="J7904" s="248"/>
      <c r="K7904" s="248"/>
      <c r="L7904" s="253"/>
      <c r="M7904" s="254"/>
      <c r="N7904" s="255"/>
      <c r="O7904" s="255"/>
      <c r="P7904" s="255"/>
      <c r="Q7904" s="255"/>
      <c r="R7904" s="255"/>
      <c r="S7904" s="255"/>
      <c r="T7904" s="256"/>
      <c r="U7904" s="14"/>
      <c r="V7904" s="14"/>
      <c r="W7904" s="14"/>
      <c r="X7904" s="14"/>
      <c r="Y7904" s="14"/>
      <c r="Z7904" s="14"/>
      <c r="AA7904" s="14"/>
      <c r="AB7904" s="14"/>
      <c r="AC7904" s="14"/>
      <c r="AD7904" s="14"/>
      <c r="AE7904" s="14"/>
      <c r="AT7904" s="257" t="s">
        <v>252</v>
      </c>
      <c r="AU7904" s="257" t="s">
        <v>93</v>
      </c>
      <c r="AV7904" s="14" t="s">
        <v>93</v>
      </c>
      <c r="AW7904" s="14" t="s">
        <v>46</v>
      </c>
      <c r="AX7904" s="14" t="s">
        <v>85</v>
      </c>
      <c r="AY7904" s="257" t="s">
        <v>241</v>
      </c>
    </row>
    <row r="7905" s="14" customFormat="1">
      <c r="A7905" s="14"/>
      <c r="B7905" s="247"/>
      <c r="C7905" s="248"/>
      <c r="D7905" s="238" t="s">
        <v>252</v>
      </c>
      <c r="E7905" s="249" t="s">
        <v>39</v>
      </c>
      <c r="F7905" s="250" t="s">
        <v>7391</v>
      </c>
      <c r="G7905" s="248"/>
      <c r="H7905" s="251">
        <v>8.9199999999999999</v>
      </c>
      <c r="I7905" s="252"/>
      <c r="J7905" s="248"/>
      <c r="K7905" s="248"/>
      <c r="L7905" s="253"/>
      <c r="M7905" s="254"/>
      <c r="N7905" s="255"/>
      <c r="O7905" s="255"/>
      <c r="P7905" s="255"/>
      <c r="Q7905" s="255"/>
      <c r="R7905" s="255"/>
      <c r="S7905" s="255"/>
      <c r="T7905" s="256"/>
      <c r="U7905" s="14"/>
      <c r="V7905" s="14"/>
      <c r="W7905" s="14"/>
      <c r="X7905" s="14"/>
      <c r="Y7905" s="14"/>
      <c r="Z7905" s="14"/>
      <c r="AA7905" s="14"/>
      <c r="AB7905" s="14"/>
      <c r="AC7905" s="14"/>
      <c r="AD7905" s="14"/>
      <c r="AE7905" s="14"/>
      <c r="AT7905" s="257" t="s">
        <v>252</v>
      </c>
      <c r="AU7905" s="257" t="s">
        <v>93</v>
      </c>
      <c r="AV7905" s="14" t="s">
        <v>93</v>
      </c>
      <c r="AW7905" s="14" t="s">
        <v>46</v>
      </c>
      <c r="AX7905" s="14" t="s">
        <v>85</v>
      </c>
      <c r="AY7905" s="257" t="s">
        <v>241</v>
      </c>
    </row>
    <row r="7906" s="14" customFormat="1">
      <c r="A7906" s="14"/>
      <c r="B7906" s="247"/>
      <c r="C7906" s="248"/>
      <c r="D7906" s="238" t="s">
        <v>252</v>
      </c>
      <c r="E7906" s="249" t="s">
        <v>39</v>
      </c>
      <c r="F7906" s="250" t="s">
        <v>7392</v>
      </c>
      <c r="G7906" s="248"/>
      <c r="H7906" s="251">
        <v>10.57</v>
      </c>
      <c r="I7906" s="252"/>
      <c r="J7906" s="248"/>
      <c r="K7906" s="248"/>
      <c r="L7906" s="253"/>
      <c r="M7906" s="254"/>
      <c r="N7906" s="255"/>
      <c r="O7906" s="255"/>
      <c r="P7906" s="255"/>
      <c r="Q7906" s="255"/>
      <c r="R7906" s="255"/>
      <c r="S7906" s="255"/>
      <c r="T7906" s="256"/>
      <c r="U7906" s="14"/>
      <c r="V7906" s="14"/>
      <c r="W7906" s="14"/>
      <c r="X7906" s="14"/>
      <c r="Y7906" s="14"/>
      <c r="Z7906" s="14"/>
      <c r="AA7906" s="14"/>
      <c r="AB7906" s="14"/>
      <c r="AC7906" s="14"/>
      <c r="AD7906" s="14"/>
      <c r="AE7906" s="14"/>
      <c r="AT7906" s="257" t="s">
        <v>252</v>
      </c>
      <c r="AU7906" s="257" t="s">
        <v>93</v>
      </c>
      <c r="AV7906" s="14" t="s">
        <v>93</v>
      </c>
      <c r="AW7906" s="14" t="s">
        <v>46</v>
      </c>
      <c r="AX7906" s="14" t="s">
        <v>85</v>
      </c>
      <c r="AY7906" s="257" t="s">
        <v>241</v>
      </c>
    </row>
    <row r="7907" s="14" customFormat="1">
      <c r="A7907" s="14"/>
      <c r="B7907" s="247"/>
      <c r="C7907" s="248"/>
      <c r="D7907" s="238" t="s">
        <v>252</v>
      </c>
      <c r="E7907" s="249" t="s">
        <v>39</v>
      </c>
      <c r="F7907" s="250" t="s">
        <v>7393</v>
      </c>
      <c r="G7907" s="248"/>
      <c r="H7907" s="251">
        <v>5.2000000000000002</v>
      </c>
      <c r="I7907" s="252"/>
      <c r="J7907" s="248"/>
      <c r="K7907" s="248"/>
      <c r="L7907" s="253"/>
      <c r="M7907" s="254"/>
      <c r="N7907" s="255"/>
      <c r="O7907" s="255"/>
      <c r="P7907" s="255"/>
      <c r="Q7907" s="255"/>
      <c r="R7907" s="255"/>
      <c r="S7907" s="255"/>
      <c r="T7907" s="256"/>
      <c r="U7907" s="14"/>
      <c r="V7907" s="14"/>
      <c r="W7907" s="14"/>
      <c r="X7907" s="14"/>
      <c r="Y7907" s="14"/>
      <c r="Z7907" s="14"/>
      <c r="AA7907" s="14"/>
      <c r="AB7907" s="14"/>
      <c r="AC7907" s="14"/>
      <c r="AD7907" s="14"/>
      <c r="AE7907" s="14"/>
      <c r="AT7907" s="257" t="s">
        <v>252</v>
      </c>
      <c r="AU7907" s="257" t="s">
        <v>93</v>
      </c>
      <c r="AV7907" s="14" t="s">
        <v>93</v>
      </c>
      <c r="AW7907" s="14" t="s">
        <v>46</v>
      </c>
      <c r="AX7907" s="14" t="s">
        <v>85</v>
      </c>
      <c r="AY7907" s="257" t="s">
        <v>241</v>
      </c>
    </row>
    <row r="7908" s="14" customFormat="1">
      <c r="A7908" s="14"/>
      <c r="B7908" s="247"/>
      <c r="C7908" s="248"/>
      <c r="D7908" s="238" t="s">
        <v>252</v>
      </c>
      <c r="E7908" s="249" t="s">
        <v>39</v>
      </c>
      <c r="F7908" s="250" t="s">
        <v>7394</v>
      </c>
      <c r="G7908" s="248"/>
      <c r="H7908" s="251">
        <v>5.2999999999999998</v>
      </c>
      <c r="I7908" s="252"/>
      <c r="J7908" s="248"/>
      <c r="K7908" s="248"/>
      <c r="L7908" s="253"/>
      <c r="M7908" s="254"/>
      <c r="N7908" s="255"/>
      <c r="O7908" s="255"/>
      <c r="P7908" s="255"/>
      <c r="Q7908" s="255"/>
      <c r="R7908" s="255"/>
      <c r="S7908" s="255"/>
      <c r="T7908" s="256"/>
      <c r="U7908" s="14"/>
      <c r="V7908" s="14"/>
      <c r="W7908" s="14"/>
      <c r="X7908" s="14"/>
      <c r="Y7908" s="14"/>
      <c r="Z7908" s="14"/>
      <c r="AA7908" s="14"/>
      <c r="AB7908" s="14"/>
      <c r="AC7908" s="14"/>
      <c r="AD7908" s="14"/>
      <c r="AE7908" s="14"/>
      <c r="AT7908" s="257" t="s">
        <v>252</v>
      </c>
      <c r="AU7908" s="257" t="s">
        <v>93</v>
      </c>
      <c r="AV7908" s="14" t="s">
        <v>93</v>
      </c>
      <c r="AW7908" s="14" t="s">
        <v>46</v>
      </c>
      <c r="AX7908" s="14" t="s">
        <v>85</v>
      </c>
      <c r="AY7908" s="257" t="s">
        <v>241</v>
      </c>
    </row>
    <row r="7909" s="14" customFormat="1">
      <c r="A7909" s="14"/>
      <c r="B7909" s="247"/>
      <c r="C7909" s="248"/>
      <c r="D7909" s="238" t="s">
        <v>252</v>
      </c>
      <c r="E7909" s="249" t="s">
        <v>39</v>
      </c>
      <c r="F7909" s="250" t="s">
        <v>7395</v>
      </c>
      <c r="G7909" s="248"/>
      <c r="H7909" s="251">
        <v>5.25</v>
      </c>
      <c r="I7909" s="252"/>
      <c r="J7909" s="248"/>
      <c r="K7909" s="248"/>
      <c r="L7909" s="253"/>
      <c r="M7909" s="254"/>
      <c r="N7909" s="255"/>
      <c r="O7909" s="255"/>
      <c r="P7909" s="255"/>
      <c r="Q7909" s="255"/>
      <c r="R7909" s="255"/>
      <c r="S7909" s="255"/>
      <c r="T7909" s="256"/>
      <c r="U7909" s="14"/>
      <c r="V7909" s="14"/>
      <c r="W7909" s="14"/>
      <c r="X7909" s="14"/>
      <c r="Y7909" s="14"/>
      <c r="Z7909" s="14"/>
      <c r="AA7909" s="14"/>
      <c r="AB7909" s="14"/>
      <c r="AC7909" s="14"/>
      <c r="AD7909" s="14"/>
      <c r="AE7909" s="14"/>
      <c r="AT7909" s="257" t="s">
        <v>252</v>
      </c>
      <c r="AU7909" s="257" t="s">
        <v>93</v>
      </c>
      <c r="AV7909" s="14" t="s">
        <v>93</v>
      </c>
      <c r="AW7909" s="14" t="s">
        <v>46</v>
      </c>
      <c r="AX7909" s="14" t="s">
        <v>85</v>
      </c>
      <c r="AY7909" s="257" t="s">
        <v>241</v>
      </c>
    </row>
    <row r="7910" s="14" customFormat="1">
      <c r="A7910" s="14"/>
      <c r="B7910" s="247"/>
      <c r="C7910" s="248"/>
      <c r="D7910" s="238" t="s">
        <v>252</v>
      </c>
      <c r="E7910" s="249" t="s">
        <v>39</v>
      </c>
      <c r="F7910" s="250" t="s">
        <v>7396</v>
      </c>
      <c r="G7910" s="248"/>
      <c r="H7910" s="251">
        <v>5.2000000000000002</v>
      </c>
      <c r="I7910" s="252"/>
      <c r="J7910" s="248"/>
      <c r="K7910" s="248"/>
      <c r="L7910" s="253"/>
      <c r="M7910" s="254"/>
      <c r="N7910" s="255"/>
      <c r="O7910" s="255"/>
      <c r="P7910" s="255"/>
      <c r="Q7910" s="255"/>
      <c r="R7910" s="255"/>
      <c r="S7910" s="255"/>
      <c r="T7910" s="256"/>
      <c r="U7910" s="14"/>
      <c r="V7910" s="14"/>
      <c r="W7910" s="14"/>
      <c r="X7910" s="14"/>
      <c r="Y7910" s="14"/>
      <c r="Z7910" s="14"/>
      <c r="AA7910" s="14"/>
      <c r="AB7910" s="14"/>
      <c r="AC7910" s="14"/>
      <c r="AD7910" s="14"/>
      <c r="AE7910" s="14"/>
      <c r="AT7910" s="257" t="s">
        <v>252</v>
      </c>
      <c r="AU7910" s="257" t="s">
        <v>93</v>
      </c>
      <c r="AV7910" s="14" t="s">
        <v>93</v>
      </c>
      <c r="AW7910" s="14" t="s">
        <v>46</v>
      </c>
      <c r="AX7910" s="14" t="s">
        <v>85</v>
      </c>
      <c r="AY7910" s="257" t="s">
        <v>241</v>
      </c>
    </row>
    <row r="7911" s="14" customFormat="1">
      <c r="A7911" s="14"/>
      <c r="B7911" s="247"/>
      <c r="C7911" s="248"/>
      <c r="D7911" s="238" t="s">
        <v>252</v>
      </c>
      <c r="E7911" s="249" t="s">
        <v>39</v>
      </c>
      <c r="F7911" s="250" t="s">
        <v>7397</v>
      </c>
      <c r="G7911" s="248"/>
      <c r="H7911" s="251">
        <v>7.5999999999999996</v>
      </c>
      <c r="I7911" s="252"/>
      <c r="J7911" s="248"/>
      <c r="K7911" s="248"/>
      <c r="L7911" s="253"/>
      <c r="M7911" s="254"/>
      <c r="N7911" s="255"/>
      <c r="O7911" s="255"/>
      <c r="P7911" s="255"/>
      <c r="Q7911" s="255"/>
      <c r="R7911" s="255"/>
      <c r="S7911" s="255"/>
      <c r="T7911" s="256"/>
      <c r="U7911" s="14"/>
      <c r="V7911" s="14"/>
      <c r="W7911" s="14"/>
      <c r="X7911" s="14"/>
      <c r="Y7911" s="14"/>
      <c r="Z7911" s="14"/>
      <c r="AA7911" s="14"/>
      <c r="AB7911" s="14"/>
      <c r="AC7911" s="14"/>
      <c r="AD7911" s="14"/>
      <c r="AE7911" s="14"/>
      <c r="AT7911" s="257" t="s">
        <v>252</v>
      </c>
      <c r="AU7911" s="257" t="s">
        <v>93</v>
      </c>
      <c r="AV7911" s="14" t="s">
        <v>93</v>
      </c>
      <c r="AW7911" s="14" t="s">
        <v>46</v>
      </c>
      <c r="AX7911" s="14" t="s">
        <v>85</v>
      </c>
      <c r="AY7911" s="257" t="s">
        <v>241</v>
      </c>
    </row>
    <row r="7912" s="14" customFormat="1">
      <c r="A7912" s="14"/>
      <c r="B7912" s="247"/>
      <c r="C7912" s="248"/>
      <c r="D7912" s="238" t="s">
        <v>252</v>
      </c>
      <c r="E7912" s="249" t="s">
        <v>39</v>
      </c>
      <c r="F7912" s="250" t="s">
        <v>7398</v>
      </c>
      <c r="G7912" s="248"/>
      <c r="H7912" s="251">
        <v>7.4400000000000004</v>
      </c>
      <c r="I7912" s="252"/>
      <c r="J7912" s="248"/>
      <c r="K7912" s="248"/>
      <c r="L7912" s="253"/>
      <c r="M7912" s="254"/>
      <c r="N7912" s="255"/>
      <c r="O7912" s="255"/>
      <c r="P7912" s="255"/>
      <c r="Q7912" s="255"/>
      <c r="R7912" s="255"/>
      <c r="S7912" s="255"/>
      <c r="T7912" s="256"/>
      <c r="U7912" s="14"/>
      <c r="V7912" s="14"/>
      <c r="W7912" s="14"/>
      <c r="X7912" s="14"/>
      <c r="Y7912" s="14"/>
      <c r="Z7912" s="14"/>
      <c r="AA7912" s="14"/>
      <c r="AB7912" s="14"/>
      <c r="AC7912" s="14"/>
      <c r="AD7912" s="14"/>
      <c r="AE7912" s="14"/>
      <c r="AT7912" s="257" t="s">
        <v>252</v>
      </c>
      <c r="AU7912" s="257" t="s">
        <v>93</v>
      </c>
      <c r="AV7912" s="14" t="s">
        <v>93</v>
      </c>
      <c r="AW7912" s="14" t="s">
        <v>46</v>
      </c>
      <c r="AX7912" s="14" t="s">
        <v>85</v>
      </c>
      <c r="AY7912" s="257" t="s">
        <v>241</v>
      </c>
    </row>
    <row r="7913" s="14" customFormat="1">
      <c r="A7913" s="14"/>
      <c r="B7913" s="247"/>
      <c r="C7913" s="248"/>
      <c r="D7913" s="238" t="s">
        <v>252</v>
      </c>
      <c r="E7913" s="249" t="s">
        <v>39</v>
      </c>
      <c r="F7913" s="250" t="s">
        <v>7399</v>
      </c>
      <c r="G7913" s="248"/>
      <c r="H7913" s="251">
        <v>5.7999999999999998</v>
      </c>
      <c r="I7913" s="252"/>
      <c r="J7913" s="248"/>
      <c r="K7913" s="248"/>
      <c r="L7913" s="253"/>
      <c r="M7913" s="254"/>
      <c r="N7913" s="255"/>
      <c r="O7913" s="255"/>
      <c r="P7913" s="255"/>
      <c r="Q7913" s="255"/>
      <c r="R7913" s="255"/>
      <c r="S7913" s="255"/>
      <c r="T7913" s="256"/>
      <c r="U7913" s="14"/>
      <c r="V7913" s="14"/>
      <c r="W7913" s="14"/>
      <c r="X7913" s="14"/>
      <c r="Y7913" s="14"/>
      <c r="Z7913" s="14"/>
      <c r="AA7913" s="14"/>
      <c r="AB7913" s="14"/>
      <c r="AC7913" s="14"/>
      <c r="AD7913" s="14"/>
      <c r="AE7913" s="14"/>
      <c r="AT7913" s="257" t="s">
        <v>252</v>
      </c>
      <c r="AU7913" s="257" t="s">
        <v>93</v>
      </c>
      <c r="AV7913" s="14" t="s">
        <v>93</v>
      </c>
      <c r="AW7913" s="14" t="s">
        <v>46</v>
      </c>
      <c r="AX7913" s="14" t="s">
        <v>85</v>
      </c>
      <c r="AY7913" s="257" t="s">
        <v>241</v>
      </c>
    </row>
    <row r="7914" s="14" customFormat="1">
      <c r="A7914" s="14"/>
      <c r="B7914" s="247"/>
      <c r="C7914" s="248"/>
      <c r="D7914" s="238" t="s">
        <v>252</v>
      </c>
      <c r="E7914" s="249" t="s">
        <v>39</v>
      </c>
      <c r="F7914" s="250" t="s">
        <v>7400</v>
      </c>
      <c r="G7914" s="248"/>
      <c r="H7914" s="251">
        <v>8.875</v>
      </c>
      <c r="I7914" s="252"/>
      <c r="J7914" s="248"/>
      <c r="K7914" s="248"/>
      <c r="L7914" s="253"/>
      <c r="M7914" s="254"/>
      <c r="N7914" s="255"/>
      <c r="O7914" s="255"/>
      <c r="P7914" s="255"/>
      <c r="Q7914" s="255"/>
      <c r="R7914" s="255"/>
      <c r="S7914" s="255"/>
      <c r="T7914" s="256"/>
      <c r="U7914" s="14"/>
      <c r="V7914" s="14"/>
      <c r="W7914" s="14"/>
      <c r="X7914" s="14"/>
      <c r="Y7914" s="14"/>
      <c r="Z7914" s="14"/>
      <c r="AA7914" s="14"/>
      <c r="AB7914" s="14"/>
      <c r="AC7914" s="14"/>
      <c r="AD7914" s="14"/>
      <c r="AE7914" s="14"/>
      <c r="AT7914" s="257" t="s">
        <v>252</v>
      </c>
      <c r="AU7914" s="257" t="s">
        <v>93</v>
      </c>
      <c r="AV7914" s="14" t="s">
        <v>93</v>
      </c>
      <c r="AW7914" s="14" t="s">
        <v>46</v>
      </c>
      <c r="AX7914" s="14" t="s">
        <v>85</v>
      </c>
      <c r="AY7914" s="257" t="s">
        <v>241</v>
      </c>
    </row>
    <row r="7915" s="14" customFormat="1">
      <c r="A7915" s="14"/>
      <c r="B7915" s="247"/>
      <c r="C7915" s="248"/>
      <c r="D7915" s="238" t="s">
        <v>252</v>
      </c>
      <c r="E7915" s="249" t="s">
        <v>39</v>
      </c>
      <c r="F7915" s="250" t="s">
        <v>7401</v>
      </c>
      <c r="G7915" s="248"/>
      <c r="H7915" s="251">
        <v>5.9749999999999996</v>
      </c>
      <c r="I7915" s="252"/>
      <c r="J7915" s="248"/>
      <c r="K7915" s="248"/>
      <c r="L7915" s="253"/>
      <c r="M7915" s="254"/>
      <c r="N7915" s="255"/>
      <c r="O7915" s="255"/>
      <c r="P7915" s="255"/>
      <c r="Q7915" s="255"/>
      <c r="R7915" s="255"/>
      <c r="S7915" s="255"/>
      <c r="T7915" s="256"/>
      <c r="U7915" s="14"/>
      <c r="V7915" s="14"/>
      <c r="W7915" s="14"/>
      <c r="X7915" s="14"/>
      <c r="Y7915" s="14"/>
      <c r="Z7915" s="14"/>
      <c r="AA7915" s="14"/>
      <c r="AB7915" s="14"/>
      <c r="AC7915" s="14"/>
      <c r="AD7915" s="14"/>
      <c r="AE7915" s="14"/>
      <c r="AT7915" s="257" t="s">
        <v>252</v>
      </c>
      <c r="AU7915" s="257" t="s">
        <v>93</v>
      </c>
      <c r="AV7915" s="14" t="s">
        <v>93</v>
      </c>
      <c r="AW7915" s="14" t="s">
        <v>46</v>
      </c>
      <c r="AX7915" s="14" t="s">
        <v>85</v>
      </c>
      <c r="AY7915" s="257" t="s">
        <v>241</v>
      </c>
    </row>
    <row r="7916" s="14" customFormat="1">
      <c r="A7916" s="14"/>
      <c r="B7916" s="247"/>
      <c r="C7916" s="248"/>
      <c r="D7916" s="238" t="s">
        <v>252</v>
      </c>
      <c r="E7916" s="249" t="s">
        <v>39</v>
      </c>
      <c r="F7916" s="250" t="s">
        <v>7402</v>
      </c>
      <c r="G7916" s="248"/>
      <c r="H7916" s="251">
        <v>13.42</v>
      </c>
      <c r="I7916" s="252"/>
      <c r="J7916" s="248"/>
      <c r="K7916" s="248"/>
      <c r="L7916" s="253"/>
      <c r="M7916" s="254"/>
      <c r="N7916" s="255"/>
      <c r="O7916" s="255"/>
      <c r="P7916" s="255"/>
      <c r="Q7916" s="255"/>
      <c r="R7916" s="255"/>
      <c r="S7916" s="255"/>
      <c r="T7916" s="256"/>
      <c r="U7916" s="14"/>
      <c r="V7916" s="14"/>
      <c r="W7916" s="14"/>
      <c r="X7916" s="14"/>
      <c r="Y7916" s="14"/>
      <c r="Z7916" s="14"/>
      <c r="AA7916" s="14"/>
      <c r="AB7916" s="14"/>
      <c r="AC7916" s="14"/>
      <c r="AD7916" s="14"/>
      <c r="AE7916" s="14"/>
      <c r="AT7916" s="257" t="s">
        <v>252</v>
      </c>
      <c r="AU7916" s="257" t="s">
        <v>93</v>
      </c>
      <c r="AV7916" s="14" t="s">
        <v>93</v>
      </c>
      <c r="AW7916" s="14" t="s">
        <v>46</v>
      </c>
      <c r="AX7916" s="14" t="s">
        <v>85</v>
      </c>
      <c r="AY7916" s="257" t="s">
        <v>241</v>
      </c>
    </row>
    <row r="7917" s="14" customFormat="1">
      <c r="A7917" s="14"/>
      <c r="B7917" s="247"/>
      <c r="C7917" s="248"/>
      <c r="D7917" s="238" t="s">
        <v>252</v>
      </c>
      <c r="E7917" s="249" t="s">
        <v>39</v>
      </c>
      <c r="F7917" s="250" t="s">
        <v>7403</v>
      </c>
      <c r="G7917" s="248"/>
      <c r="H7917" s="251">
        <v>3.7999999999999998</v>
      </c>
      <c r="I7917" s="252"/>
      <c r="J7917" s="248"/>
      <c r="K7917" s="248"/>
      <c r="L7917" s="253"/>
      <c r="M7917" s="254"/>
      <c r="N7917" s="255"/>
      <c r="O7917" s="255"/>
      <c r="P7917" s="255"/>
      <c r="Q7917" s="255"/>
      <c r="R7917" s="255"/>
      <c r="S7917" s="255"/>
      <c r="T7917" s="256"/>
      <c r="U7917" s="14"/>
      <c r="V7917" s="14"/>
      <c r="W7917" s="14"/>
      <c r="X7917" s="14"/>
      <c r="Y7917" s="14"/>
      <c r="Z7917" s="14"/>
      <c r="AA7917" s="14"/>
      <c r="AB7917" s="14"/>
      <c r="AC7917" s="14"/>
      <c r="AD7917" s="14"/>
      <c r="AE7917" s="14"/>
      <c r="AT7917" s="257" t="s">
        <v>252</v>
      </c>
      <c r="AU7917" s="257" t="s">
        <v>93</v>
      </c>
      <c r="AV7917" s="14" t="s">
        <v>93</v>
      </c>
      <c r="AW7917" s="14" t="s">
        <v>46</v>
      </c>
      <c r="AX7917" s="14" t="s">
        <v>85</v>
      </c>
      <c r="AY7917" s="257" t="s">
        <v>241</v>
      </c>
    </row>
    <row r="7918" s="14" customFormat="1">
      <c r="A7918" s="14"/>
      <c r="B7918" s="247"/>
      <c r="C7918" s="248"/>
      <c r="D7918" s="238" t="s">
        <v>252</v>
      </c>
      <c r="E7918" s="249" t="s">
        <v>39</v>
      </c>
      <c r="F7918" s="250" t="s">
        <v>7404</v>
      </c>
      <c r="G7918" s="248"/>
      <c r="H7918" s="251">
        <v>6.2300000000000004</v>
      </c>
      <c r="I7918" s="252"/>
      <c r="J7918" s="248"/>
      <c r="K7918" s="248"/>
      <c r="L7918" s="253"/>
      <c r="M7918" s="254"/>
      <c r="N7918" s="255"/>
      <c r="O7918" s="255"/>
      <c r="P7918" s="255"/>
      <c r="Q7918" s="255"/>
      <c r="R7918" s="255"/>
      <c r="S7918" s="255"/>
      <c r="T7918" s="256"/>
      <c r="U7918" s="14"/>
      <c r="V7918" s="14"/>
      <c r="W7918" s="14"/>
      <c r="X7918" s="14"/>
      <c r="Y7918" s="14"/>
      <c r="Z7918" s="14"/>
      <c r="AA7918" s="14"/>
      <c r="AB7918" s="14"/>
      <c r="AC7918" s="14"/>
      <c r="AD7918" s="14"/>
      <c r="AE7918" s="14"/>
      <c r="AT7918" s="257" t="s">
        <v>252</v>
      </c>
      <c r="AU7918" s="257" t="s">
        <v>93</v>
      </c>
      <c r="AV7918" s="14" t="s">
        <v>93</v>
      </c>
      <c r="AW7918" s="14" t="s">
        <v>46</v>
      </c>
      <c r="AX7918" s="14" t="s">
        <v>85</v>
      </c>
      <c r="AY7918" s="257" t="s">
        <v>241</v>
      </c>
    </row>
    <row r="7919" s="14" customFormat="1">
      <c r="A7919" s="14"/>
      <c r="B7919" s="247"/>
      <c r="C7919" s="248"/>
      <c r="D7919" s="238" t="s">
        <v>252</v>
      </c>
      <c r="E7919" s="249" t="s">
        <v>39</v>
      </c>
      <c r="F7919" s="250" t="s">
        <v>7365</v>
      </c>
      <c r="G7919" s="248"/>
      <c r="H7919" s="251">
        <v>1.6000000000000001</v>
      </c>
      <c r="I7919" s="252"/>
      <c r="J7919" s="248"/>
      <c r="K7919" s="248"/>
      <c r="L7919" s="253"/>
      <c r="M7919" s="254"/>
      <c r="N7919" s="255"/>
      <c r="O7919" s="255"/>
      <c r="P7919" s="255"/>
      <c r="Q7919" s="255"/>
      <c r="R7919" s="255"/>
      <c r="S7919" s="255"/>
      <c r="T7919" s="256"/>
      <c r="U7919" s="14"/>
      <c r="V7919" s="14"/>
      <c r="W7919" s="14"/>
      <c r="X7919" s="14"/>
      <c r="Y7919" s="14"/>
      <c r="Z7919" s="14"/>
      <c r="AA7919" s="14"/>
      <c r="AB7919" s="14"/>
      <c r="AC7919" s="14"/>
      <c r="AD7919" s="14"/>
      <c r="AE7919" s="14"/>
      <c r="AT7919" s="257" t="s">
        <v>252</v>
      </c>
      <c r="AU7919" s="257" t="s">
        <v>93</v>
      </c>
      <c r="AV7919" s="14" t="s">
        <v>93</v>
      </c>
      <c r="AW7919" s="14" t="s">
        <v>46</v>
      </c>
      <c r="AX7919" s="14" t="s">
        <v>85</v>
      </c>
      <c r="AY7919" s="257" t="s">
        <v>241</v>
      </c>
    </row>
    <row r="7920" s="14" customFormat="1">
      <c r="A7920" s="14"/>
      <c r="B7920" s="247"/>
      <c r="C7920" s="248"/>
      <c r="D7920" s="238" t="s">
        <v>252</v>
      </c>
      <c r="E7920" s="249" t="s">
        <v>39</v>
      </c>
      <c r="F7920" s="250" t="s">
        <v>7405</v>
      </c>
      <c r="G7920" s="248"/>
      <c r="H7920" s="251">
        <v>17.960000000000001</v>
      </c>
      <c r="I7920" s="252"/>
      <c r="J7920" s="248"/>
      <c r="K7920" s="248"/>
      <c r="L7920" s="253"/>
      <c r="M7920" s="254"/>
      <c r="N7920" s="255"/>
      <c r="O7920" s="255"/>
      <c r="P7920" s="255"/>
      <c r="Q7920" s="255"/>
      <c r="R7920" s="255"/>
      <c r="S7920" s="255"/>
      <c r="T7920" s="256"/>
      <c r="U7920" s="14"/>
      <c r="V7920" s="14"/>
      <c r="W7920" s="14"/>
      <c r="X7920" s="14"/>
      <c r="Y7920" s="14"/>
      <c r="Z7920" s="14"/>
      <c r="AA7920" s="14"/>
      <c r="AB7920" s="14"/>
      <c r="AC7920" s="14"/>
      <c r="AD7920" s="14"/>
      <c r="AE7920" s="14"/>
      <c r="AT7920" s="257" t="s">
        <v>252</v>
      </c>
      <c r="AU7920" s="257" t="s">
        <v>93</v>
      </c>
      <c r="AV7920" s="14" t="s">
        <v>93</v>
      </c>
      <c r="AW7920" s="14" t="s">
        <v>46</v>
      </c>
      <c r="AX7920" s="14" t="s">
        <v>85</v>
      </c>
      <c r="AY7920" s="257" t="s">
        <v>241</v>
      </c>
    </row>
    <row r="7921" s="14" customFormat="1">
      <c r="A7921" s="14"/>
      <c r="B7921" s="247"/>
      <c r="C7921" s="248"/>
      <c r="D7921" s="238" t="s">
        <v>252</v>
      </c>
      <c r="E7921" s="249" t="s">
        <v>39</v>
      </c>
      <c r="F7921" s="250" t="s">
        <v>7406</v>
      </c>
      <c r="G7921" s="248"/>
      <c r="H7921" s="251">
        <v>10.66</v>
      </c>
      <c r="I7921" s="252"/>
      <c r="J7921" s="248"/>
      <c r="K7921" s="248"/>
      <c r="L7921" s="253"/>
      <c r="M7921" s="254"/>
      <c r="N7921" s="255"/>
      <c r="O7921" s="255"/>
      <c r="P7921" s="255"/>
      <c r="Q7921" s="255"/>
      <c r="R7921" s="255"/>
      <c r="S7921" s="255"/>
      <c r="T7921" s="256"/>
      <c r="U7921" s="14"/>
      <c r="V7921" s="14"/>
      <c r="W7921" s="14"/>
      <c r="X7921" s="14"/>
      <c r="Y7921" s="14"/>
      <c r="Z7921" s="14"/>
      <c r="AA7921" s="14"/>
      <c r="AB7921" s="14"/>
      <c r="AC7921" s="14"/>
      <c r="AD7921" s="14"/>
      <c r="AE7921" s="14"/>
      <c r="AT7921" s="257" t="s">
        <v>252</v>
      </c>
      <c r="AU7921" s="257" t="s">
        <v>93</v>
      </c>
      <c r="AV7921" s="14" t="s">
        <v>93</v>
      </c>
      <c r="AW7921" s="14" t="s">
        <v>46</v>
      </c>
      <c r="AX7921" s="14" t="s">
        <v>85</v>
      </c>
      <c r="AY7921" s="257" t="s">
        <v>241</v>
      </c>
    </row>
    <row r="7922" s="14" customFormat="1">
      <c r="A7922" s="14"/>
      <c r="B7922" s="247"/>
      <c r="C7922" s="248"/>
      <c r="D7922" s="238" t="s">
        <v>252</v>
      </c>
      <c r="E7922" s="249" t="s">
        <v>39</v>
      </c>
      <c r="F7922" s="250" t="s">
        <v>7407</v>
      </c>
      <c r="G7922" s="248"/>
      <c r="H7922" s="251">
        <v>4.9500000000000002</v>
      </c>
      <c r="I7922" s="252"/>
      <c r="J7922" s="248"/>
      <c r="K7922" s="248"/>
      <c r="L7922" s="253"/>
      <c r="M7922" s="254"/>
      <c r="N7922" s="255"/>
      <c r="O7922" s="255"/>
      <c r="P7922" s="255"/>
      <c r="Q7922" s="255"/>
      <c r="R7922" s="255"/>
      <c r="S7922" s="255"/>
      <c r="T7922" s="256"/>
      <c r="U7922" s="14"/>
      <c r="V7922" s="14"/>
      <c r="W7922" s="14"/>
      <c r="X7922" s="14"/>
      <c r="Y7922" s="14"/>
      <c r="Z7922" s="14"/>
      <c r="AA7922" s="14"/>
      <c r="AB7922" s="14"/>
      <c r="AC7922" s="14"/>
      <c r="AD7922" s="14"/>
      <c r="AE7922" s="14"/>
      <c r="AT7922" s="257" t="s">
        <v>252</v>
      </c>
      <c r="AU7922" s="257" t="s">
        <v>93</v>
      </c>
      <c r="AV7922" s="14" t="s">
        <v>93</v>
      </c>
      <c r="AW7922" s="14" t="s">
        <v>46</v>
      </c>
      <c r="AX7922" s="14" t="s">
        <v>85</v>
      </c>
      <c r="AY7922" s="257" t="s">
        <v>241</v>
      </c>
    </row>
    <row r="7923" s="14" customFormat="1">
      <c r="A7923" s="14"/>
      <c r="B7923" s="247"/>
      <c r="C7923" s="248"/>
      <c r="D7923" s="238" t="s">
        <v>252</v>
      </c>
      <c r="E7923" s="249" t="s">
        <v>39</v>
      </c>
      <c r="F7923" s="250" t="s">
        <v>7408</v>
      </c>
      <c r="G7923" s="248"/>
      <c r="H7923" s="251">
        <v>5.2000000000000002</v>
      </c>
      <c r="I7923" s="252"/>
      <c r="J7923" s="248"/>
      <c r="K7923" s="248"/>
      <c r="L7923" s="253"/>
      <c r="M7923" s="254"/>
      <c r="N7923" s="255"/>
      <c r="O7923" s="255"/>
      <c r="P7923" s="255"/>
      <c r="Q7923" s="255"/>
      <c r="R7923" s="255"/>
      <c r="S7923" s="255"/>
      <c r="T7923" s="256"/>
      <c r="U7923" s="14"/>
      <c r="V7923" s="14"/>
      <c r="W7923" s="14"/>
      <c r="X7923" s="14"/>
      <c r="Y7923" s="14"/>
      <c r="Z7923" s="14"/>
      <c r="AA7923" s="14"/>
      <c r="AB7923" s="14"/>
      <c r="AC7923" s="14"/>
      <c r="AD7923" s="14"/>
      <c r="AE7923" s="14"/>
      <c r="AT7923" s="257" t="s">
        <v>252</v>
      </c>
      <c r="AU7923" s="257" t="s">
        <v>93</v>
      </c>
      <c r="AV7923" s="14" t="s">
        <v>93</v>
      </c>
      <c r="AW7923" s="14" t="s">
        <v>46</v>
      </c>
      <c r="AX7923" s="14" t="s">
        <v>85</v>
      </c>
      <c r="AY7923" s="257" t="s">
        <v>241</v>
      </c>
    </row>
    <row r="7924" s="14" customFormat="1">
      <c r="A7924" s="14"/>
      <c r="B7924" s="247"/>
      <c r="C7924" s="248"/>
      <c r="D7924" s="238" t="s">
        <v>252</v>
      </c>
      <c r="E7924" s="249" t="s">
        <v>39</v>
      </c>
      <c r="F7924" s="250" t="s">
        <v>7409</v>
      </c>
      <c r="G7924" s="248"/>
      <c r="H7924" s="251">
        <v>6.9199999999999999</v>
      </c>
      <c r="I7924" s="252"/>
      <c r="J7924" s="248"/>
      <c r="K7924" s="248"/>
      <c r="L7924" s="253"/>
      <c r="M7924" s="254"/>
      <c r="N7924" s="255"/>
      <c r="O7924" s="255"/>
      <c r="P7924" s="255"/>
      <c r="Q7924" s="255"/>
      <c r="R7924" s="255"/>
      <c r="S7924" s="255"/>
      <c r="T7924" s="256"/>
      <c r="U7924" s="14"/>
      <c r="V7924" s="14"/>
      <c r="W7924" s="14"/>
      <c r="X7924" s="14"/>
      <c r="Y7924" s="14"/>
      <c r="Z7924" s="14"/>
      <c r="AA7924" s="14"/>
      <c r="AB7924" s="14"/>
      <c r="AC7924" s="14"/>
      <c r="AD7924" s="14"/>
      <c r="AE7924" s="14"/>
      <c r="AT7924" s="257" t="s">
        <v>252</v>
      </c>
      <c r="AU7924" s="257" t="s">
        <v>93</v>
      </c>
      <c r="AV7924" s="14" t="s">
        <v>93</v>
      </c>
      <c r="AW7924" s="14" t="s">
        <v>46</v>
      </c>
      <c r="AX7924" s="14" t="s">
        <v>85</v>
      </c>
      <c r="AY7924" s="257" t="s">
        <v>241</v>
      </c>
    </row>
    <row r="7925" s="14" customFormat="1">
      <c r="A7925" s="14"/>
      <c r="B7925" s="247"/>
      <c r="C7925" s="248"/>
      <c r="D7925" s="238" t="s">
        <v>252</v>
      </c>
      <c r="E7925" s="249" t="s">
        <v>39</v>
      </c>
      <c r="F7925" s="250" t="s">
        <v>7410</v>
      </c>
      <c r="G7925" s="248"/>
      <c r="H7925" s="251">
        <v>10.42</v>
      </c>
      <c r="I7925" s="252"/>
      <c r="J7925" s="248"/>
      <c r="K7925" s="248"/>
      <c r="L7925" s="253"/>
      <c r="M7925" s="254"/>
      <c r="N7925" s="255"/>
      <c r="O7925" s="255"/>
      <c r="P7925" s="255"/>
      <c r="Q7925" s="255"/>
      <c r="R7925" s="255"/>
      <c r="S7925" s="255"/>
      <c r="T7925" s="256"/>
      <c r="U7925" s="14"/>
      <c r="V7925" s="14"/>
      <c r="W7925" s="14"/>
      <c r="X7925" s="14"/>
      <c r="Y7925" s="14"/>
      <c r="Z7925" s="14"/>
      <c r="AA7925" s="14"/>
      <c r="AB7925" s="14"/>
      <c r="AC7925" s="14"/>
      <c r="AD7925" s="14"/>
      <c r="AE7925" s="14"/>
      <c r="AT7925" s="257" t="s">
        <v>252</v>
      </c>
      <c r="AU7925" s="257" t="s">
        <v>93</v>
      </c>
      <c r="AV7925" s="14" t="s">
        <v>93</v>
      </c>
      <c r="AW7925" s="14" t="s">
        <v>46</v>
      </c>
      <c r="AX7925" s="14" t="s">
        <v>85</v>
      </c>
      <c r="AY7925" s="257" t="s">
        <v>241</v>
      </c>
    </row>
    <row r="7926" s="14" customFormat="1">
      <c r="A7926" s="14"/>
      <c r="B7926" s="247"/>
      <c r="C7926" s="248"/>
      <c r="D7926" s="238" t="s">
        <v>252</v>
      </c>
      <c r="E7926" s="249" t="s">
        <v>39</v>
      </c>
      <c r="F7926" s="250" t="s">
        <v>7411</v>
      </c>
      <c r="G7926" s="248"/>
      <c r="H7926" s="251">
        <v>7.1600000000000001</v>
      </c>
      <c r="I7926" s="252"/>
      <c r="J7926" s="248"/>
      <c r="K7926" s="248"/>
      <c r="L7926" s="253"/>
      <c r="M7926" s="254"/>
      <c r="N7926" s="255"/>
      <c r="O7926" s="255"/>
      <c r="P7926" s="255"/>
      <c r="Q7926" s="255"/>
      <c r="R7926" s="255"/>
      <c r="S7926" s="255"/>
      <c r="T7926" s="256"/>
      <c r="U7926" s="14"/>
      <c r="V7926" s="14"/>
      <c r="W7926" s="14"/>
      <c r="X7926" s="14"/>
      <c r="Y7926" s="14"/>
      <c r="Z7926" s="14"/>
      <c r="AA7926" s="14"/>
      <c r="AB7926" s="14"/>
      <c r="AC7926" s="14"/>
      <c r="AD7926" s="14"/>
      <c r="AE7926" s="14"/>
      <c r="AT7926" s="257" t="s">
        <v>252</v>
      </c>
      <c r="AU7926" s="257" t="s">
        <v>93</v>
      </c>
      <c r="AV7926" s="14" t="s">
        <v>93</v>
      </c>
      <c r="AW7926" s="14" t="s">
        <v>46</v>
      </c>
      <c r="AX7926" s="14" t="s">
        <v>85</v>
      </c>
      <c r="AY7926" s="257" t="s">
        <v>241</v>
      </c>
    </row>
    <row r="7927" s="14" customFormat="1">
      <c r="A7927" s="14"/>
      <c r="B7927" s="247"/>
      <c r="C7927" s="248"/>
      <c r="D7927" s="238" t="s">
        <v>252</v>
      </c>
      <c r="E7927" s="249" t="s">
        <v>39</v>
      </c>
      <c r="F7927" s="250" t="s">
        <v>7412</v>
      </c>
      <c r="G7927" s="248"/>
      <c r="H7927" s="251">
        <v>8.5120000000000005</v>
      </c>
      <c r="I7927" s="252"/>
      <c r="J7927" s="248"/>
      <c r="K7927" s="248"/>
      <c r="L7927" s="253"/>
      <c r="M7927" s="254"/>
      <c r="N7927" s="255"/>
      <c r="O7927" s="255"/>
      <c r="P7927" s="255"/>
      <c r="Q7927" s="255"/>
      <c r="R7927" s="255"/>
      <c r="S7927" s="255"/>
      <c r="T7927" s="256"/>
      <c r="U7927" s="14"/>
      <c r="V7927" s="14"/>
      <c r="W7927" s="14"/>
      <c r="X7927" s="14"/>
      <c r="Y7927" s="14"/>
      <c r="Z7927" s="14"/>
      <c r="AA7927" s="14"/>
      <c r="AB7927" s="14"/>
      <c r="AC7927" s="14"/>
      <c r="AD7927" s="14"/>
      <c r="AE7927" s="14"/>
      <c r="AT7927" s="257" t="s">
        <v>252</v>
      </c>
      <c r="AU7927" s="257" t="s">
        <v>93</v>
      </c>
      <c r="AV7927" s="14" t="s">
        <v>93</v>
      </c>
      <c r="AW7927" s="14" t="s">
        <v>46</v>
      </c>
      <c r="AX7927" s="14" t="s">
        <v>85</v>
      </c>
      <c r="AY7927" s="257" t="s">
        <v>241</v>
      </c>
    </row>
    <row r="7928" s="14" customFormat="1">
      <c r="A7928" s="14"/>
      <c r="B7928" s="247"/>
      <c r="C7928" s="248"/>
      <c r="D7928" s="238" t="s">
        <v>252</v>
      </c>
      <c r="E7928" s="249" t="s">
        <v>39</v>
      </c>
      <c r="F7928" s="250" t="s">
        <v>7413</v>
      </c>
      <c r="G7928" s="248"/>
      <c r="H7928" s="251">
        <v>8.9199999999999999</v>
      </c>
      <c r="I7928" s="252"/>
      <c r="J7928" s="248"/>
      <c r="K7928" s="248"/>
      <c r="L7928" s="253"/>
      <c r="M7928" s="254"/>
      <c r="N7928" s="255"/>
      <c r="O7928" s="255"/>
      <c r="P7928" s="255"/>
      <c r="Q7928" s="255"/>
      <c r="R7928" s="255"/>
      <c r="S7928" s="255"/>
      <c r="T7928" s="256"/>
      <c r="U7928" s="14"/>
      <c r="V7928" s="14"/>
      <c r="W7928" s="14"/>
      <c r="X7928" s="14"/>
      <c r="Y7928" s="14"/>
      <c r="Z7928" s="14"/>
      <c r="AA7928" s="14"/>
      <c r="AB7928" s="14"/>
      <c r="AC7928" s="14"/>
      <c r="AD7928" s="14"/>
      <c r="AE7928" s="14"/>
      <c r="AT7928" s="257" t="s">
        <v>252</v>
      </c>
      <c r="AU7928" s="257" t="s">
        <v>93</v>
      </c>
      <c r="AV7928" s="14" t="s">
        <v>93</v>
      </c>
      <c r="AW7928" s="14" t="s">
        <v>46</v>
      </c>
      <c r="AX7928" s="14" t="s">
        <v>85</v>
      </c>
      <c r="AY7928" s="257" t="s">
        <v>241</v>
      </c>
    </row>
    <row r="7929" s="14" customFormat="1">
      <c r="A7929" s="14"/>
      <c r="B7929" s="247"/>
      <c r="C7929" s="248"/>
      <c r="D7929" s="238" t="s">
        <v>252</v>
      </c>
      <c r="E7929" s="249" t="s">
        <v>39</v>
      </c>
      <c r="F7929" s="250" t="s">
        <v>7414</v>
      </c>
      <c r="G7929" s="248"/>
      <c r="H7929" s="251">
        <v>10.57</v>
      </c>
      <c r="I7929" s="252"/>
      <c r="J7929" s="248"/>
      <c r="K7929" s="248"/>
      <c r="L7929" s="253"/>
      <c r="M7929" s="254"/>
      <c r="N7929" s="255"/>
      <c r="O7929" s="255"/>
      <c r="P7929" s="255"/>
      <c r="Q7929" s="255"/>
      <c r="R7929" s="255"/>
      <c r="S7929" s="255"/>
      <c r="T7929" s="256"/>
      <c r="U7929" s="14"/>
      <c r="V7929" s="14"/>
      <c r="W7929" s="14"/>
      <c r="X7929" s="14"/>
      <c r="Y7929" s="14"/>
      <c r="Z7929" s="14"/>
      <c r="AA7929" s="14"/>
      <c r="AB7929" s="14"/>
      <c r="AC7929" s="14"/>
      <c r="AD7929" s="14"/>
      <c r="AE7929" s="14"/>
      <c r="AT7929" s="257" t="s">
        <v>252</v>
      </c>
      <c r="AU7929" s="257" t="s">
        <v>93</v>
      </c>
      <c r="AV7929" s="14" t="s">
        <v>93</v>
      </c>
      <c r="AW7929" s="14" t="s">
        <v>46</v>
      </c>
      <c r="AX7929" s="14" t="s">
        <v>85</v>
      </c>
      <c r="AY7929" s="257" t="s">
        <v>241</v>
      </c>
    </row>
    <row r="7930" s="14" customFormat="1">
      <c r="A7930" s="14"/>
      <c r="B7930" s="247"/>
      <c r="C7930" s="248"/>
      <c r="D7930" s="238" t="s">
        <v>252</v>
      </c>
      <c r="E7930" s="249" t="s">
        <v>39</v>
      </c>
      <c r="F7930" s="250" t="s">
        <v>7415</v>
      </c>
      <c r="G7930" s="248"/>
      <c r="H7930" s="251">
        <v>5.2000000000000002</v>
      </c>
      <c r="I7930" s="252"/>
      <c r="J7930" s="248"/>
      <c r="K7930" s="248"/>
      <c r="L7930" s="253"/>
      <c r="M7930" s="254"/>
      <c r="N7930" s="255"/>
      <c r="O7930" s="255"/>
      <c r="P7930" s="255"/>
      <c r="Q7930" s="255"/>
      <c r="R7930" s="255"/>
      <c r="S7930" s="255"/>
      <c r="T7930" s="256"/>
      <c r="U7930" s="14"/>
      <c r="V7930" s="14"/>
      <c r="W7930" s="14"/>
      <c r="X7930" s="14"/>
      <c r="Y7930" s="14"/>
      <c r="Z7930" s="14"/>
      <c r="AA7930" s="14"/>
      <c r="AB7930" s="14"/>
      <c r="AC7930" s="14"/>
      <c r="AD7930" s="14"/>
      <c r="AE7930" s="14"/>
      <c r="AT7930" s="257" t="s">
        <v>252</v>
      </c>
      <c r="AU7930" s="257" t="s">
        <v>93</v>
      </c>
      <c r="AV7930" s="14" t="s">
        <v>93</v>
      </c>
      <c r="AW7930" s="14" t="s">
        <v>46</v>
      </c>
      <c r="AX7930" s="14" t="s">
        <v>85</v>
      </c>
      <c r="AY7930" s="257" t="s">
        <v>241</v>
      </c>
    </row>
    <row r="7931" s="14" customFormat="1">
      <c r="A7931" s="14"/>
      <c r="B7931" s="247"/>
      <c r="C7931" s="248"/>
      <c r="D7931" s="238" t="s">
        <v>252</v>
      </c>
      <c r="E7931" s="249" t="s">
        <v>39</v>
      </c>
      <c r="F7931" s="250" t="s">
        <v>7416</v>
      </c>
      <c r="G7931" s="248"/>
      <c r="H7931" s="251">
        <v>5.2999999999999998</v>
      </c>
      <c r="I7931" s="252"/>
      <c r="J7931" s="248"/>
      <c r="K7931" s="248"/>
      <c r="L7931" s="253"/>
      <c r="M7931" s="254"/>
      <c r="N7931" s="255"/>
      <c r="O7931" s="255"/>
      <c r="P7931" s="255"/>
      <c r="Q7931" s="255"/>
      <c r="R7931" s="255"/>
      <c r="S7931" s="255"/>
      <c r="T7931" s="256"/>
      <c r="U7931" s="14"/>
      <c r="V7931" s="14"/>
      <c r="W7931" s="14"/>
      <c r="X7931" s="14"/>
      <c r="Y7931" s="14"/>
      <c r="Z7931" s="14"/>
      <c r="AA7931" s="14"/>
      <c r="AB7931" s="14"/>
      <c r="AC7931" s="14"/>
      <c r="AD7931" s="14"/>
      <c r="AE7931" s="14"/>
      <c r="AT7931" s="257" t="s">
        <v>252</v>
      </c>
      <c r="AU7931" s="257" t="s">
        <v>93</v>
      </c>
      <c r="AV7931" s="14" t="s">
        <v>93</v>
      </c>
      <c r="AW7931" s="14" t="s">
        <v>46</v>
      </c>
      <c r="AX7931" s="14" t="s">
        <v>85</v>
      </c>
      <c r="AY7931" s="257" t="s">
        <v>241</v>
      </c>
    </row>
    <row r="7932" s="14" customFormat="1">
      <c r="A7932" s="14"/>
      <c r="B7932" s="247"/>
      <c r="C7932" s="248"/>
      <c r="D7932" s="238" t="s">
        <v>252</v>
      </c>
      <c r="E7932" s="249" t="s">
        <v>39</v>
      </c>
      <c r="F7932" s="250" t="s">
        <v>7417</v>
      </c>
      <c r="G7932" s="248"/>
      <c r="H7932" s="251">
        <v>5.25</v>
      </c>
      <c r="I7932" s="252"/>
      <c r="J7932" s="248"/>
      <c r="K7932" s="248"/>
      <c r="L7932" s="253"/>
      <c r="M7932" s="254"/>
      <c r="N7932" s="255"/>
      <c r="O7932" s="255"/>
      <c r="P7932" s="255"/>
      <c r="Q7932" s="255"/>
      <c r="R7932" s="255"/>
      <c r="S7932" s="255"/>
      <c r="T7932" s="256"/>
      <c r="U7932" s="14"/>
      <c r="V7932" s="14"/>
      <c r="W7932" s="14"/>
      <c r="X7932" s="14"/>
      <c r="Y7932" s="14"/>
      <c r="Z7932" s="14"/>
      <c r="AA7932" s="14"/>
      <c r="AB7932" s="14"/>
      <c r="AC7932" s="14"/>
      <c r="AD7932" s="14"/>
      <c r="AE7932" s="14"/>
      <c r="AT7932" s="257" t="s">
        <v>252</v>
      </c>
      <c r="AU7932" s="257" t="s">
        <v>93</v>
      </c>
      <c r="AV7932" s="14" t="s">
        <v>93</v>
      </c>
      <c r="AW7932" s="14" t="s">
        <v>46</v>
      </c>
      <c r="AX7932" s="14" t="s">
        <v>85</v>
      </c>
      <c r="AY7932" s="257" t="s">
        <v>241</v>
      </c>
    </row>
    <row r="7933" s="14" customFormat="1">
      <c r="A7933" s="14"/>
      <c r="B7933" s="247"/>
      <c r="C7933" s="248"/>
      <c r="D7933" s="238" t="s">
        <v>252</v>
      </c>
      <c r="E7933" s="249" t="s">
        <v>39</v>
      </c>
      <c r="F7933" s="250" t="s">
        <v>7418</v>
      </c>
      <c r="G7933" s="248"/>
      <c r="H7933" s="251">
        <v>5.2000000000000002</v>
      </c>
      <c r="I7933" s="252"/>
      <c r="J7933" s="248"/>
      <c r="K7933" s="248"/>
      <c r="L7933" s="253"/>
      <c r="M7933" s="254"/>
      <c r="N7933" s="255"/>
      <c r="O7933" s="255"/>
      <c r="P7933" s="255"/>
      <c r="Q7933" s="255"/>
      <c r="R7933" s="255"/>
      <c r="S7933" s="255"/>
      <c r="T7933" s="256"/>
      <c r="U7933" s="14"/>
      <c r="V7933" s="14"/>
      <c r="W7933" s="14"/>
      <c r="X7933" s="14"/>
      <c r="Y7933" s="14"/>
      <c r="Z7933" s="14"/>
      <c r="AA7933" s="14"/>
      <c r="AB7933" s="14"/>
      <c r="AC7933" s="14"/>
      <c r="AD7933" s="14"/>
      <c r="AE7933" s="14"/>
      <c r="AT7933" s="257" t="s">
        <v>252</v>
      </c>
      <c r="AU7933" s="257" t="s">
        <v>93</v>
      </c>
      <c r="AV7933" s="14" t="s">
        <v>93</v>
      </c>
      <c r="AW7933" s="14" t="s">
        <v>46</v>
      </c>
      <c r="AX7933" s="14" t="s">
        <v>85</v>
      </c>
      <c r="AY7933" s="257" t="s">
        <v>241</v>
      </c>
    </row>
    <row r="7934" s="15" customFormat="1">
      <c r="A7934" s="15"/>
      <c r="B7934" s="258"/>
      <c r="C7934" s="259"/>
      <c r="D7934" s="238" t="s">
        <v>252</v>
      </c>
      <c r="E7934" s="260" t="s">
        <v>39</v>
      </c>
      <c r="F7934" s="261" t="s">
        <v>274</v>
      </c>
      <c r="G7934" s="259"/>
      <c r="H7934" s="262">
        <v>293.882</v>
      </c>
      <c r="I7934" s="263"/>
      <c r="J7934" s="259"/>
      <c r="K7934" s="259"/>
      <c r="L7934" s="264"/>
      <c r="M7934" s="265"/>
      <c r="N7934" s="266"/>
      <c r="O7934" s="266"/>
      <c r="P7934" s="266"/>
      <c r="Q7934" s="266"/>
      <c r="R7934" s="266"/>
      <c r="S7934" s="266"/>
      <c r="T7934" s="267"/>
      <c r="U7934" s="15"/>
      <c r="V7934" s="15"/>
      <c r="W7934" s="15"/>
      <c r="X7934" s="15"/>
      <c r="Y7934" s="15"/>
      <c r="Z7934" s="15"/>
      <c r="AA7934" s="15"/>
      <c r="AB7934" s="15"/>
      <c r="AC7934" s="15"/>
      <c r="AD7934" s="15"/>
      <c r="AE7934" s="15"/>
      <c r="AT7934" s="268" t="s">
        <v>252</v>
      </c>
      <c r="AU7934" s="268" t="s">
        <v>93</v>
      </c>
      <c r="AV7934" s="15" t="s">
        <v>248</v>
      </c>
      <c r="AW7934" s="15" t="s">
        <v>46</v>
      </c>
      <c r="AX7934" s="15" t="s">
        <v>23</v>
      </c>
      <c r="AY7934" s="268" t="s">
        <v>241</v>
      </c>
    </row>
    <row r="7935" s="2" customFormat="1" ht="16.5" customHeight="1">
      <c r="A7935" s="42"/>
      <c r="B7935" s="43"/>
      <c r="C7935" s="280" t="s">
        <v>7419</v>
      </c>
      <c r="D7935" s="280" t="s">
        <v>463</v>
      </c>
      <c r="E7935" s="281" t="s">
        <v>7371</v>
      </c>
      <c r="F7935" s="282" t="s">
        <v>7372</v>
      </c>
      <c r="G7935" s="283" t="s">
        <v>515</v>
      </c>
      <c r="H7935" s="284">
        <v>308.57600000000002</v>
      </c>
      <c r="I7935" s="285"/>
      <c r="J7935" s="286">
        <f>ROUND(I7935*H7935,2)</f>
        <v>0</v>
      </c>
      <c r="K7935" s="282" t="s">
        <v>247</v>
      </c>
      <c r="L7935" s="287"/>
      <c r="M7935" s="288" t="s">
        <v>39</v>
      </c>
      <c r="N7935" s="289" t="s">
        <v>56</v>
      </c>
      <c r="O7935" s="88"/>
      <c r="P7935" s="227">
        <f>O7935*H7935</f>
        <v>0</v>
      </c>
      <c r="Q7935" s="227">
        <v>0.00012</v>
      </c>
      <c r="R7935" s="227">
        <f>Q7935*H7935</f>
        <v>0.037029120000000006</v>
      </c>
      <c r="S7935" s="227">
        <v>0</v>
      </c>
      <c r="T7935" s="228">
        <f>S7935*H7935</f>
        <v>0</v>
      </c>
      <c r="U7935" s="42"/>
      <c r="V7935" s="42"/>
      <c r="W7935" s="42"/>
      <c r="X7935" s="42"/>
      <c r="Y7935" s="42"/>
      <c r="Z7935" s="42"/>
      <c r="AA7935" s="42"/>
      <c r="AB7935" s="42"/>
      <c r="AC7935" s="42"/>
      <c r="AD7935" s="42"/>
      <c r="AE7935" s="42"/>
      <c r="AR7935" s="229" t="s">
        <v>660</v>
      </c>
      <c r="AT7935" s="229" t="s">
        <v>463</v>
      </c>
      <c r="AU7935" s="229" t="s">
        <v>93</v>
      </c>
      <c r="AY7935" s="20" t="s">
        <v>241</v>
      </c>
      <c r="BE7935" s="230">
        <f>IF(N7935="základní",J7935,0)</f>
        <v>0</v>
      </c>
      <c r="BF7935" s="230">
        <f>IF(N7935="snížená",J7935,0)</f>
        <v>0</v>
      </c>
      <c r="BG7935" s="230">
        <f>IF(N7935="zákl. přenesená",J7935,0)</f>
        <v>0</v>
      </c>
      <c r="BH7935" s="230">
        <f>IF(N7935="sníž. přenesená",J7935,0)</f>
        <v>0</v>
      </c>
      <c r="BI7935" s="230">
        <f>IF(N7935="nulová",J7935,0)</f>
        <v>0</v>
      </c>
      <c r="BJ7935" s="20" t="s">
        <v>23</v>
      </c>
      <c r="BK7935" s="230">
        <f>ROUND(I7935*H7935,2)</f>
        <v>0</v>
      </c>
      <c r="BL7935" s="20" t="s">
        <v>462</v>
      </c>
      <c r="BM7935" s="229" t="s">
        <v>7420</v>
      </c>
    </row>
    <row r="7936" s="14" customFormat="1">
      <c r="A7936" s="14"/>
      <c r="B7936" s="247"/>
      <c r="C7936" s="248"/>
      <c r="D7936" s="238" t="s">
        <v>252</v>
      </c>
      <c r="E7936" s="248"/>
      <c r="F7936" s="250" t="s">
        <v>7421</v>
      </c>
      <c r="G7936" s="248"/>
      <c r="H7936" s="251">
        <v>308.57600000000002</v>
      </c>
      <c r="I7936" s="252"/>
      <c r="J7936" s="248"/>
      <c r="K7936" s="248"/>
      <c r="L7936" s="253"/>
      <c r="M7936" s="254"/>
      <c r="N7936" s="255"/>
      <c r="O7936" s="255"/>
      <c r="P7936" s="255"/>
      <c r="Q7936" s="255"/>
      <c r="R7936" s="255"/>
      <c r="S7936" s="255"/>
      <c r="T7936" s="256"/>
      <c r="U7936" s="14"/>
      <c r="V7936" s="14"/>
      <c r="W7936" s="14"/>
      <c r="X7936" s="14"/>
      <c r="Y7936" s="14"/>
      <c r="Z7936" s="14"/>
      <c r="AA7936" s="14"/>
      <c r="AB7936" s="14"/>
      <c r="AC7936" s="14"/>
      <c r="AD7936" s="14"/>
      <c r="AE7936" s="14"/>
      <c r="AT7936" s="257" t="s">
        <v>252</v>
      </c>
      <c r="AU7936" s="257" t="s">
        <v>93</v>
      </c>
      <c r="AV7936" s="14" t="s">
        <v>93</v>
      </c>
      <c r="AW7936" s="14" t="s">
        <v>4</v>
      </c>
      <c r="AX7936" s="14" t="s">
        <v>23</v>
      </c>
      <c r="AY7936" s="257" t="s">
        <v>241</v>
      </c>
    </row>
    <row r="7937" s="2" customFormat="1" ht="16.5" customHeight="1">
      <c r="A7937" s="42"/>
      <c r="B7937" s="43"/>
      <c r="C7937" s="218" t="s">
        <v>7422</v>
      </c>
      <c r="D7937" s="218" t="s">
        <v>243</v>
      </c>
      <c r="E7937" s="219" t="s">
        <v>7423</v>
      </c>
      <c r="F7937" s="220" t="s">
        <v>7424</v>
      </c>
      <c r="G7937" s="221" t="s">
        <v>515</v>
      </c>
      <c r="H7937" s="222">
        <v>389.64999999999998</v>
      </c>
      <c r="I7937" s="223"/>
      <c r="J7937" s="224">
        <f>ROUND(I7937*H7937,2)</f>
        <v>0</v>
      </c>
      <c r="K7937" s="220" t="s">
        <v>247</v>
      </c>
      <c r="L7937" s="48"/>
      <c r="M7937" s="225" t="s">
        <v>39</v>
      </c>
      <c r="N7937" s="226" t="s">
        <v>56</v>
      </c>
      <c r="O7937" s="88"/>
      <c r="P7937" s="227">
        <f>O7937*H7937</f>
        <v>0</v>
      </c>
      <c r="Q7937" s="227">
        <v>9.0000000000000006E-05</v>
      </c>
      <c r="R7937" s="227">
        <f>Q7937*H7937</f>
        <v>0.035068500000000002</v>
      </c>
      <c r="S7937" s="227">
        <v>0</v>
      </c>
      <c r="T7937" s="228">
        <f>S7937*H7937</f>
        <v>0</v>
      </c>
      <c r="U7937" s="42"/>
      <c r="V7937" s="42"/>
      <c r="W7937" s="42"/>
      <c r="X7937" s="42"/>
      <c r="Y7937" s="42"/>
      <c r="Z7937" s="42"/>
      <c r="AA7937" s="42"/>
      <c r="AB7937" s="42"/>
      <c r="AC7937" s="42"/>
      <c r="AD7937" s="42"/>
      <c r="AE7937" s="42"/>
      <c r="AR7937" s="229" t="s">
        <v>462</v>
      </c>
      <c r="AT7937" s="229" t="s">
        <v>243</v>
      </c>
      <c r="AU7937" s="229" t="s">
        <v>93</v>
      </c>
      <c r="AY7937" s="20" t="s">
        <v>241</v>
      </c>
      <c r="BE7937" s="230">
        <f>IF(N7937="základní",J7937,0)</f>
        <v>0</v>
      </c>
      <c r="BF7937" s="230">
        <f>IF(N7937="snížená",J7937,0)</f>
        <v>0</v>
      </c>
      <c r="BG7937" s="230">
        <f>IF(N7937="zákl. přenesená",J7937,0)</f>
        <v>0</v>
      </c>
      <c r="BH7937" s="230">
        <f>IF(N7937="sníž. přenesená",J7937,0)</f>
        <v>0</v>
      </c>
      <c r="BI7937" s="230">
        <f>IF(N7937="nulová",J7937,0)</f>
        <v>0</v>
      </c>
      <c r="BJ7937" s="20" t="s">
        <v>23</v>
      </c>
      <c r="BK7937" s="230">
        <f>ROUND(I7937*H7937,2)</f>
        <v>0</v>
      </c>
      <c r="BL7937" s="20" t="s">
        <v>462</v>
      </c>
      <c r="BM7937" s="229" t="s">
        <v>7425</v>
      </c>
    </row>
    <row r="7938" s="2" customFormat="1">
      <c r="A7938" s="42"/>
      <c r="B7938" s="43"/>
      <c r="C7938" s="44"/>
      <c r="D7938" s="231" t="s">
        <v>250</v>
      </c>
      <c r="E7938" s="44"/>
      <c r="F7938" s="232" t="s">
        <v>7426</v>
      </c>
      <c r="G7938" s="44"/>
      <c r="H7938" s="44"/>
      <c r="I7938" s="233"/>
      <c r="J7938" s="44"/>
      <c r="K7938" s="44"/>
      <c r="L7938" s="48"/>
      <c r="M7938" s="234"/>
      <c r="N7938" s="235"/>
      <c r="O7938" s="88"/>
      <c r="P7938" s="88"/>
      <c r="Q7938" s="88"/>
      <c r="R7938" s="88"/>
      <c r="S7938" s="88"/>
      <c r="T7938" s="89"/>
      <c r="U7938" s="42"/>
      <c r="V7938" s="42"/>
      <c r="W7938" s="42"/>
      <c r="X7938" s="42"/>
      <c r="Y7938" s="42"/>
      <c r="Z7938" s="42"/>
      <c r="AA7938" s="42"/>
      <c r="AB7938" s="42"/>
      <c r="AC7938" s="42"/>
      <c r="AD7938" s="42"/>
      <c r="AE7938" s="42"/>
      <c r="AT7938" s="20" t="s">
        <v>250</v>
      </c>
      <c r="AU7938" s="20" t="s">
        <v>93</v>
      </c>
    </row>
    <row r="7939" s="13" customFormat="1">
      <c r="A7939" s="13"/>
      <c r="B7939" s="236"/>
      <c r="C7939" s="237"/>
      <c r="D7939" s="238" t="s">
        <v>252</v>
      </c>
      <c r="E7939" s="239" t="s">
        <v>39</v>
      </c>
      <c r="F7939" s="240" t="s">
        <v>7427</v>
      </c>
      <c r="G7939" s="237"/>
      <c r="H7939" s="239" t="s">
        <v>39</v>
      </c>
      <c r="I7939" s="241"/>
      <c r="J7939" s="237"/>
      <c r="K7939" s="237"/>
      <c r="L7939" s="242"/>
      <c r="M7939" s="243"/>
      <c r="N7939" s="244"/>
      <c r="O7939" s="244"/>
      <c r="P7939" s="244"/>
      <c r="Q7939" s="244"/>
      <c r="R7939" s="244"/>
      <c r="S7939" s="244"/>
      <c r="T7939" s="245"/>
      <c r="U7939" s="13"/>
      <c r="V7939" s="13"/>
      <c r="W7939" s="13"/>
      <c r="X7939" s="13"/>
      <c r="Y7939" s="13"/>
      <c r="Z7939" s="13"/>
      <c r="AA7939" s="13"/>
      <c r="AB7939" s="13"/>
      <c r="AC7939" s="13"/>
      <c r="AD7939" s="13"/>
      <c r="AE7939" s="13"/>
      <c r="AT7939" s="246" t="s">
        <v>252</v>
      </c>
      <c r="AU7939" s="246" t="s">
        <v>93</v>
      </c>
      <c r="AV7939" s="13" t="s">
        <v>23</v>
      </c>
      <c r="AW7939" s="13" t="s">
        <v>46</v>
      </c>
      <c r="AX7939" s="13" t="s">
        <v>85</v>
      </c>
      <c r="AY7939" s="246" t="s">
        <v>241</v>
      </c>
    </row>
    <row r="7940" s="14" customFormat="1">
      <c r="A7940" s="14"/>
      <c r="B7940" s="247"/>
      <c r="C7940" s="248"/>
      <c r="D7940" s="238" t="s">
        <v>252</v>
      </c>
      <c r="E7940" s="249" t="s">
        <v>39</v>
      </c>
      <c r="F7940" s="250" t="s">
        <v>7428</v>
      </c>
      <c r="G7940" s="248"/>
      <c r="H7940" s="251">
        <v>4.8250000000000002</v>
      </c>
      <c r="I7940" s="252"/>
      <c r="J7940" s="248"/>
      <c r="K7940" s="248"/>
      <c r="L7940" s="253"/>
      <c r="M7940" s="254"/>
      <c r="N7940" s="255"/>
      <c r="O7940" s="255"/>
      <c r="P7940" s="255"/>
      <c r="Q7940" s="255"/>
      <c r="R7940" s="255"/>
      <c r="S7940" s="255"/>
      <c r="T7940" s="256"/>
      <c r="U7940" s="14"/>
      <c r="V7940" s="14"/>
      <c r="W7940" s="14"/>
      <c r="X7940" s="14"/>
      <c r="Y7940" s="14"/>
      <c r="Z7940" s="14"/>
      <c r="AA7940" s="14"/>
      <c r="AB7940" s="14"/>
      <c r="AC7940" s="14"/>
      <c r="AD7940" s="14"/>
      <c r="AE7940" s="14"/>
      <c r="AT7940" s="257" t="s">
        <v>252</v>
      </c>
      <c r="AU7940" s="257" t="s">
        <v>93</v>
      </c>
      <c r="AV7940" s="14" t="s">
        <v>93</v>
      </c>
      <c r="AW7940" s="14" t="s">
        <v>46</v>
      </c>
      <c r="AX7940" s="14" t="s">
        <v>85</v>
      </c>
      <c r="AY7940" s="257" t="s">
        <v>241</v>
      </c>
    </row>
    <row r="7941" s="14" customFormat="1">
      <c r="A7941" s="14"/>
      <c r="B7941" s="247"/>
      <c r="C7941" s="248"/>
      <c r="D7941" s="238" t="s">
        <v>252</v>
      </c>
      <c r="E7941" s="249" t="s">
        <v>39</v>
      </c>
      <c r="F7941" s="250" t="s">
        <v>7429</v>
      </c>
      <c r="G7941" s="248"/>
      <c r="H7941" s="251">
        <v>1.8</v>
      </c>
      <c r="I7941" s="252"/>
      <c r="J7941" s="248"/>
      <c r="K7941" s="248"/>
      <c r="L7941" s="253"/>
      <c r="M7941" s="254"/>
      <c r="N7941" s="255"/>
      <c r="O7941" s="255"/>
      <c r="P7941" s="255"/>
      <c r="Q7941" s="255"/>
      <c r="R7941" s="255"/>
      <c r="S7941" s="255"/>
      <c r="T7941" s="256"/>
      <c r="U7941" s="14"/>
      <c r="V7941" s="14"/>
      <c r="W7941" s="14"/>
      <c r="X7941" s="14"/>
      <c r="Y7941" s="14"/>
      <c r="Z7941" s="14"/>
      <c r="AA7941" s="14"/>
      <c r="AB7941" s="14"/>
      <c r="AC7941" s="14"/>
      <c r="AD7941" s="14"/>
      <c r="AE7941" s="14"/>
      <c r="AT7941" s="257" t="s">
        <v>252</v>
      </c>
      <c r="AU7941" s="257" t="s">
        <v>93</v>
      </c>
      <c r="AV7941" s="14" t="s">
        <v>93</v>
      </c>
      <c r="AW7941" s="14" t="s">
        <v>46</v>
      </c>
      <c r="AX7941" s="14" t="s">
        <v>85</v>
      </c>
      <c r="AY7941" s="257" t="s">
        <v>241</v>
      </c>
    </row>
    <row r="7942" s="14" customFormat="1">
      <c r="A7942" s="14"/>
      <c r="B7942" s="247"/>
      <c r="C7942" s="248"/>
      <c r="D7942" s="238" t="s">
        <v>252</v>
      </c>
      <c r="E7942" s="249" t="s">
        <v>39</v>
      </c>
      <c r="F7942" s="250" t="s">
        <v>7430</v>
      </c>
      <c r="G7942" s="248"/>
      <c r="H7942" s="251">
        <v>20.035</v>
      </c>
      <c r="I7942" s="252"/>
      <c r="J7942" s="248"/>
      <c r="K7942" s="248"/>
      <c r="L7942" s="253"/>
      <c r="M7942" s="254"/>
      <c r="N7942" s="255"/>
      <c r="O7942" s="255"/>
      <c r="P7942" s="255"/>
      <c r="Q7942" s="255"/>
      <c r="R7942" s="255"/>
      <c r="S7942" s="255"/>
      <c r="T7942" s="256"/>
      <c r="U7942" s="14"/>
      <c r="V7942" s="14"/>
      <c r="W7942" s="14"/>
      <c r="X7942" s="14"/>
      <c r="Y7942" s="14"/>
      <c r="Z7942" s="14"/>
      <c r="AA7942" s="14"/>
      <c r="AB7942" s="14"/>
      <c r="AC7942" s="14"/>
      <c r="AD7942" s="14"/>
      <c r="AE7942" s="14"/>
      <c r="AT7942" s="257" t="s">
        <v>252</v>
      </c>
      <c r="AU7942" s="257" t="s">
        <v>93</v>
      </c>
      <c r="AV7942" s="14" t="s">
        <v>93</v>
      </c>
      <c r="AW7942" s="14" t="s">
        <v>46</v>
      </c>
      <c r="AX7942" s="14" t="s">
        <v>85</v>
      </c>
      <c r="AY7942" s="257" t="s">
        <v>241</v>
      </c>
    </row>
    <row r="7943" s="14" customFormat="1">
      <c r="A7943" s="14"/>
      <c r="B7943" s="247"/>
      <c r="C7943" s="248"/>
      <c r="D7943" s="238" t="s">
        <v>252</v>
      </c>
      <c r="E7943" s="249" t="s">
        <v>39</v>
      </c>
      <c r="F7943" s="250" t="s">
        <v>7431</v>
      </c>
      <c r="G7943" s="248"/>
      <c r="H7943" s="251">
        <v>16.300000000000001</v>
      </c>
      <c r="I7943" s="252"/>
      <c r="J7943" s="248"/>
      <c r="K7943" s="248"/>
      <c r="L7943" s="253"/>
      <c r="M7943" s="254"/>
      <c r="N7943" s="255"/>
      <c r="O7943" s="255"/>
      <c r="P7943" s="255"/>
      <c r="Q7943" s="255"/>
      <c r="R7943" s="255"/>
      <c r="S7943" s="255"/>
      <c r="T7943" s="256"/>
      <c r="U7943" s="14"/>
      <c r="V7943" s="14"/>
      <c r="W7943" s="14"/>
      <c r="X7943" s="14"/>
      <c r="Y7943" s="14"/>
      <c r="Z7943" s="14"/>
      <c r="AA7943" s="14"/>
      <c r="AB7943" s="14"/>
      <c r="AC7943" s="14"/>
      <c r="AD7943" s="14"/>
      <c r="AE7943" s="14"/>
      <c r="AT7943" s="257" t="s">
        <v>252</v>
      </c>
      <c r="AU7943" s="257" t="s">
        <v>93</v>
      </c>
      <c r="AV7943" s="14" t="s">
        <v>93</v>
      </c>
      <c r="AW7943" s="14" t="s">
        <v>46</v>
      </c>
      <c r="AX7943" s="14" t="s">
        <v>85</v>
      </c>
      <c r="AY7943" s="257" t="s">
        <v>241</v>
      </c>
    </row>
    <row r="7944" s="14" customFormat="1">
      <c r="A7944" s="14"/>
      <c r="B7944" s="247"/>
      <c r="C7944" s="248"/>
      <c r="D7944" s="238" t="s">
        <v>252</v>
      </c>
      <c r="E7944" s="249" t="s">
        <v>39</v>
      </c>
      <c r="F7944" s="250" t="s">
        <v>7432</v>
      </c>
      <c r="G7944" s="248"/>
      <c r="H7944" s="251">
        <v>14.4</v>
      </c>
      <c r="I7944" s="252"/>
      <c r="J7944" s="248"/>
      <c r="K7944" s="248"/>
      <c r="L7944" s="253"/>
      <c r="M7944" s="254"/>
      <c r="N7944" s="255"/>
      <c r="O7944" s="255"/>
      <c r="P7944" s="255"/>
      <c r="Q7944" s="255"/>
      <c r="R7944" s="255"/>
      <c r="S7944" s="255"/>
      <c r="T7944" s="256"/>
      <c r="U7944" s="14"/>
      <c r="V7944" s="14"/>
      <c r="W7944" s="14"/>
      <c r="X7944" s="14"/>
      <c r="Y7944" s="14"/>
      <c r="Z7944" s="14"/>
      <c r="AA7944" s="14"/>
      <c r="AB7944" s="14"/>
      <c r="AC7944" s="14"/>
      <c r="AD7944" s="14"/>
      <c r="AE7944" s="14"/>
      <c r="AT7944" s="257" t="s">
        <v>252</v>
      </c>
      <c r="AU7944" s="257" t="s">
        <v>93</v>
      </c>
      <c r="AV7944" s="14" t="s">
        <v>93</v>
      </c>
      <c r="AW7944" s="14" t="s">
        <v>46</v>
      </c>
      <c r="AX7944" s="14" t="s">
        <v>85</v>
      </c>
      <c r="AY7944" s="257" t="s">
        <v>241</v>
      </c>
    </row>
    <row r="7945" s="14" customFormat="1">
      <c r="A7945" s="14"/>
      <c r="B7945" s="247"/>
      <c r="C7945" s="248"/>
      <c r="D7945" s="238" t="s">
        <v>252</v>
      </c>
      <c r="E7945" s="249" t="s">
        <v>39</v>
      </c>
      <c r="F7945" s="250" t="s">
        <v>7433</v>
      </c>
      <c r="G7945" s="248"/>
      <c r="H7945" s="251">
        <v>10.800000000000001</v>
      </c>
      <c r="I7945" s="252"/>
      <c r="J7945" s="248"/>
      <c r="K7945" s="248"/>
      <c r="L7945" s="253"/>
      <c r="M7945" s="254"/>
      <c r="N7945" s="255"/>
      <c r="O7945" s="255"/>
      <c r="P7945" s="255"/>
      <c r="Q7945" s="255"/>
      <c r="R7945" s="255"/>
      <c r="S7945" s="255"/>
      <c r="T7945" s="256"/>
      <c r="U7945" s="14"/>
      <c r="V7945" s="14"/>
      <c r="W7945" s="14"/>
      <c r="X7945" s="14"/>
      <c r="Y7945" s="14"/>
      <c r="Z7945" s="14"/>
      <c r="AA7945" s="14"/>
      <c r="AB7945" s="14"/>
      <c r="AC7945" s="14"/>
      <c r="AD7945" s="14"/>
      <c r="AE7945" s="14"/>
      <c r="AT7945" s="257" t="s">
        <v>252</v>
      </c>
      <c r="AU7945" s="257" t="s">
        <v>93</v>
      </c>
      <c r="AV7945" s="14" t="s">
        <v>93</v>
      </c>
      <c r="AW7945" s="14" t="s">
        <v>46</v>
      </c>
      <c r="AX7945" s="14" t="s">
        <v>85</v>
      </c>
      <c r="AY7945" s="257" t="s">
        <v>241</v>
      </c>
    </row>
    <row r="7946" s="14" customFormat="1">
      <c r="A7946" s="14"/>
      <c r="B7946" s="247"/>
      <c r="C7946" s="248"/>
      <c r="D7946" s="238" t="s">
        <v>252</v>
      </c>
      <c r="E7946" s="249" t="s">
        <v>39</v>
      </c>
      <c r="F7946" s="250" t="s">
        <v>7434</v>
      </c>
      <c r="G7946" s="248"/>
      <c r="H7946" s="251">
        <v>12.6</v>
      </c>
      <c r="I7946" s="252"/>
      <c r="J7946" s="248"/>
      <c r="K7946" s="248"/>
      <c r="L7946" s="253"/>
      <c r="M7946" s="254"/>
      <c r="N7946" s="255"/>
      <c r="O7946" s="255"/>
      <c r="P7946" s="255"/>
      <c r="Q7946" s="255"/>
      <c r="R7946" s="255"/>
      <c r="S7946" s="255"/>
      <c r="T7946" s="256"/>
      <c r="U7946" s="14"/>
      <c r="V7946" s="14"/>
      <c r="W7946" s="14"/>
      <c r="X7946" s="14"/>
      <c r="Y7946" s="14"/>
      <c r="Z7946" s="14"/>
      <c r="AA7946" s="14"/>
      <c r="AB7946" s="14"/>
      <c r="AC7946" s="14"/>
      <c r="AD7946" s="14"/>
      <c r="AE7946" s="14"/>
      <c r="AT7946" s="257" t="s">
        <v>252</v>
      </c>
      <c r="AU7946" s="257" t="s">
        <v>93</v>
      </c>
      <c r="AV7946" s="14" t="s">
        <v>93</v>
      </c>
      <c r="AW7946" s="14" t="s">
        <v>46</v>
      </c>
      <c r="AX7946" s="14" t="s">
        <v>85</v>
      </c>
      <c r="AY7946" s="257" t="s">
        <v>241</v>
      </c>
    </row>
    <row r="7947" s="14" customFormat="1">
      <c r="A7947" s="14"/>
      <c r="B7947" s="247"/>
      <c r="C7947" s="248"/>
      <c r="D7947" s="238" t="s">
        <v>252</v>
      </c>
      <c r="E7947" s="249" t="s">
        <v>39</v>
      </c>
      <c r="F7947" s="250" t="s">
        <v>7435</v>
      </c>
      <c r="G7947" s="248"/>
      <c r="H7947" s="251">
        <v>14.4</v>
      </c>
      <c r="I7947" s="252"/>
      <c r="J7947" s="248"/>
      <c r="K7947" s="248"/>
      <c r="L7947" s="253"/>
      <c r="M7947" s="254"/>
      <c r="N7947" s="255"/>
      <c r="O7947" s="255"/>
      <c r="P7947" s="255"/>
      <c r="Q7947" s="255"/>
      <c r="R7947" s="255"/>
      <c r="S7947" s="255"/>
      <c r="T7947" s="256"/>
      <c r="U7947" s="14"/>
      <c r="V7947" s="14"/>
      <c r="W7947" s="14"/>
      <c r="X7947" s="14"/>
      <c r="Y7947" s="14"/>
      <c r="Z7947" s="14"/>
      <c r="AA7947" s="14"/>
      <c r="AB7947" s="14"/>
      <c r="AC7947" s="14"/>
      <c r="AD7947" s="14"/>
      <c r="AE7947" s="14"/>
      <c r="AT7947" s="257" t="s">
        <v>252</v>
      </c>
      <c r="AU7947" s="257" t="s">
        <v>93</v>
      </c>
      <c r="AV7947" s="14" t="s">
        <v>93</v>
      </c>
      <c r="AW7947" s="14" t="s">
        <v>46</v>
      </c>
      <c r="AX7947" s="14" t="s">
        <v>85</v>
      </c>
      <c r="AY7947" s="257" t="s">
        <v>241</v>
      </c>
    </row>
    <row r="7948" s="14" customFormat="1">
      <c r="A7948" s="14"/>
      <c r="B7948" s="247"/>
      <c r="C7948" s="248"/>
      <c r="D7948" s="238" t="s">
        <v>252</v>
      </c>
      <c r="E7948" s="249" t="s">
        <v>39</v>
      </c>
      <c r="F7948" s="250" t="s">
        <v>7436</v>
      </c>
      <c r="G7948" s="248"/>
      <c r="H7948" s="251">
        <v>14.4</v>
      </c>
      <c r="I7948" s="252"/>
      <c r="J7948" s="248"/>
      <c r="K7948" s="248"/>
      <c r="L7948" s="253"/>
      <c r="M7948" s="254"/>
      <c r="N7948" s="255"/>
      <c r="O7948" s="255"/>
      <c r="P7948" s="255"/>
      <c r="Q7948" s="255"/>
      <c r="R7948" s="255"/>
      <c r="S7948" s="255"/>
      <c r="T7948" s="256"/>
      <c r="U7948" s="14"/>
      <c r="V7948" s="14"/>
      <c r="W7948" s="14"/>
      <c r="X7948" s="14"/>
      <c r="Y7948" s="14"/>
      <c r="Z7948" s="14"/>
      <c r="AA7948" s="14"/>
      <c r="AB7948" s="14"/>
      <c r="AC7948" s="14"/>
      <c r="AD7948" s="14"/>
      <c r="AE7948" s="14"/>
      <c r="AT7948" s="257" t="s">
        <v>252</v>
      </c>
      <c r="AU7948" s="257" t="s">
        <v>93</v>
      </c>
      <c r="AV7948" s="14" t="s">
        <v>93</v>
      </c>
      <c r="AW7948" s="14" t="s">
        <v>46</v>
      </c>
      <c r="AX7948" s="14" t="s">
        <v>85</v>
      </c>
      <c r="AY7948" s="257" t="s">
        <v>241</v>
      </c>
    </row>
    <row r="7949" s="14" customFormat="1">
      <c r="A7949" s="14"/>
      <c r="B7949" s="247"/>
      <c r="C7949" s="248"/>
      <c r="D7949" s="238" t="s">
        <v>252</v>
      </c>
      <c r="E7949" s="249" t="s">
        <v>39</v>
      </c>
      <c r="F7949" s="250" t="s">
        <v>7437</v>
      </c>
      <c r="G7949" s="248"/>
      <c r="H7949" s="251">
        <v>12.6</v>
      </c>
      <c r="I7949" s="252"/>
      <c r="J7949" s="248"/>
      <c r="K7949" s="248"/>
      <c r="L7949" s="253"/>
      <c r="M7949" s="254"/>
      <c r="N7949" s="255"/>
      <c r="O7949" s="255"/>
      <c r="P7949" s="255"/>
      <c r="Q7949" s="255"/>
      <c r="R7949" s="255"/>
      <c r="S7949" s="255"/>
      <c r="T7949" s="256"/>
      <c r="U7949" s="14"/>
      <c r="V7949" s="14"/>
      <c r="W7949" s="14"/>
      <c r="X7949" s="14"/>
      <c r="Y7949" s="14"/>
      <c r="Z7949" s="14"/>
      <c r="AA7949" s="14"/>
      <c r="AB7949" s="14"/>
      <c r="AC7949" s="14"/>
      <c r="AD7949" s="14"/>
      <c r="AE7949" s="14"/>
      <c r="AT7949" s="257" t="s">
        <v>252</v>
      </c>
      <c r="AU7949" s="257" t="s">
        <v>93</v>
      </c>
      <c r="AV7949" s="14" t="s">
        <v>93</v>
      </c>
      <c r="AW7949" s="14" t="s">
        <v>46</v>
      </c>
      <c r="AX7949" s="14" t="s">
        <v>85</v>
      </c>
      <c r="AY7949" s="257" t="s">
        <v>241</v>
      </c>
    </row>
    <row r="7950" s="14" customFormat="1">
      <c r="A7950" s="14"/>
      <c r="B7950" s="247"/>
      <c r="C7950" s="248"/>
      <c r="D7950" s="238" t="s">
        <v>252</v>
      </c>
      <c r="E7950" s="249" t="s">
        <v>39</v>
      </c>
      <c r="F7950" s="250" t="s">
        <v>7438</v>
      </c>
      <c r="G7950" s="248"/>
      <c r="H7950" s="251">
        <v>14.4</v>
      </c>
      <c r="I7950" s="252"/>
      <c r="J7950" s="248"/>
      <c r="K7950" s="248"/>
      <c r="L7950" s="253"/>
      <c r="M7950" s="254"/>
      <c r="N7950" s="255"/>
      <c r="O7950" s="255"/>
      <c r="P7950" s="255"/>
      <c r="Q7950" s="255"/>
      <c r="R7950" s="255"/>
      <c r="S7950" s="255"/>
      <c r="T7950" s="256"/>
      <c r="U7950" s="14"/>
      <c r="V7950" s="14"/>
      <c r="W7950" s="14"/>
      <c r="X7950" s="14"/>
      <c r="Y7950" s="14"/>
      <c r="Z7950" s="14"/>
      <c r="AA7950" s="14"/>
      <c r="AB7950" s="14"/>
      <c r="AC7950" s="14"/>
      <c r="AD7950" s="14"/>
      <c r="AE7950" s="14"/>
      <c r="AT7950" s="257" t="s">
        <v>252</v>
      </c>
      <c r="AU7950" s="257" t="s">
        <v>93</v>
      </c>
      <c r="AV7950" s="14" t="s">
        <v>93</v>
      </c>
      <c r="AW7950" s="14" t="s">
        <v>46</v>
      </c>
      <c r="AX7950" s="14" t="s">
        <v>85</v>
      </c>
      <c r="AY7950" s="257" t="s">
        <v>241</v>
      </c>
    </row>
    <row r="7951" s="14" customFormat="1">
      <c r="A7951" s="14"/>
      <c r="B7951" s="247"/>
      <c r="C7951" s="248"/>
      <c r="D7951" s="238" t="s">
        <v>252</v>
      </c>
      <c r="E7951" s="249" t="s">
        <v>39</v>
      </c>
      <c r="F7951" s="250" t="s">
        <v>7439</v>
      </c>
      <c r="G7951" s="248"/>
      <c r="H7951" s="251">
        <v>16.199999999999999</v>
      </c>
      <c r="I7951" s="252"/>
      <c r="J7951" s="248"/>
      <c r="K7951" s="248"/>
      <c r="L7951" s="253"/>
      <c r="M7951" s="254"/>
      <c r="N7951" s="255"/>
      <c r="O7951" s="255"/>
      <c r="P7951" s="255"/>
      <c r="Q7951" s="255"/>
      <c r="R7951" s="255"/>
      <c r="S7951" s="255"/>
      <c r="T7951" s="256"/>
      <c r="U7951" s="14"/>
      <c r="V7951" s="14"/>
      <c r="W7951" s="14"/>
      <c r="X7951" s="14"/>
      <c r="Y7951" s="14"/>
      <c r="Z7951" s="14"/>
      <c r="AA7951" s="14"/>
      <c r="AB7951" s="14"/>
      <c r="AC7951" s="14"/>
      <c r="AD7951" s="14"/>
      <c r="AE7951" s="14"/>
      <c r="AT7951" s="257" t="s">
        <v>252</v>
      </c>
      <c r="AU7951" s="257" t="s">
        <v>93</v>
      </c>
      <c r="AV7951" s="14" t="s">
        <v>93</v>
      </c>
      <c r="AW7951" s="14" t="s">
        <v>46</v>
      </c>
      <c r="AX7951" s="14" t="s">
        <v>85</v>
      </c>
      <c r="AY7951" s="257" t="s">
        <v>241</v>
      </c>
    </row>
    <row r="7952" s="14" customFormat="1">
      <c r="A7952" s="14"/>
      <c r="B7952" s="247"/>
      <c r="C7952" s="248"/>
      <c r="D7952" s="238" t="s">
        <v>252</v>
      </c>
      <c r="E7952" s="249" t="s">
        <v>39</v>
      </c>
      <c r="F7952" s="250" t="s">
        <v>7440</v>
      </c>
      <c r="G7952" s="248"/>
      <c r="H7952" s="251">
        <v>3.6000000000000001</v>
      </c>
      <c r="I7952" s="252"/>
      <c r="J7952" s="248"/>
      <c r="K7952" s="248"/>
      <c r="L7952" s="253"/>
      <c r="M7952" s="254"/>
      <c r="N7952" s="255"/>
      <c r="O7952" s="255"/>
      <c r="P7952" s="255"/>
      <c r="Q7952" s="255"/>
      <c r="R7952" s="255"/>
      <c r="S7952" s="255"/>
      <c r="T7952" s="256"/>
      <c r="U7952" s="14"/>
      <c r="V7952" s="14"/>
      <c r="W7952" s="14"/>
      <c r="X7952" s="14"/>
      <c r="Y7952" s="14"/>
      <c r="Z7952" s="14"/>
      <c r="AA7952" s="14"/>
      <c r="AB7952" s="14"/>
      <c r="AC7952" s="14"/>
      <c r="AD7952" s="14"/>
      <c r="AE7952" s="14"/>
      <c r="AT7952" s="257" t="s">
        <v>252</v>
      </c>
      <c r="AU7952" s="257" t="s">
        <v>93</v>
      </c>
      <c r="AV7952" s="14" t="s">
        <v>93</v>
      </c>
      <c r="AW7952" s="14" t="s">
        <v>46</v>
      </c>
      <c r="AX7952" s="14" t="s">
        <v>85</v>
      </c>
      <c r="AY7952" s="257" t="s">
        <v>241</v>
      </c>
    </row>
    <row r="7953" s="14" customFormat="1">
      <c r="A7953" s="14"/>
      <c r="B7953" s="247"/>
      <c r="C7953" s="248"/>
      <c r="D7953" s="238" t="s">
        <v>252</v>
      </c>
      <c r="E7953" s="249" t="s">
        <v>39</v>
      </c>
      <c r="F7953" s="250" t="s">
        <v>7441</v>
      </c>
      <c r="G7953" s="248"/>
      <c r="H7953" s="251">
        <v>3.6000000000000001</v>
      </c>
      <c r="I7953" s="252"/>
      <c r="J7953" s="248"/>
      <c r="K7953" s="248"/>
      <c r="L7953" s="253"/>
      <c r="M7953" s="254"/>
      <c r="N7953" s="255"/>
      <c r="O7953" s="255"/>
      <c r="P7953" s="255"/>
      <c r="Q7953" s="255"/>
      <c r="R7953" s="255"/>
      <c r="S7953" s="255"/>
      <c r="T7953" s="256"/>
      <c r="U7953" s="14"/>
      <c r="V7953" s="14"/>
      <c r="W7953" s="14"/>
      <c r="X7953" s="14"/>
      <c r="Y7953" s="14"/>
      <c r="Z7953" s="14"/>
      <c r="AA7953" s="14"/>
      <c r="AB7953" s="14"/>
      <c r="AC7953" s="14"/>
      <c r="AD7953" s="14"/>
      <c r="AE7953" s="14"/>
      <c r="AT7953" s="257" t="s">
        <v>252</v>
      </c>
      <c r="AU7953" s="257" t="s">
        <v>93</v>
      </c>
      <c r="AV7953" s="14" t="s">
        <v>93</v>
      </c>
      <c r="AW7953" s="14" t="s">
        <v>46</v>
      </c>
      <c r="AX7953" s="14" t="s">
        <v>85</v>
      </c>
      <c r="AY7953" s="257" t="s">
        <v>241</v>
      </c>
    </row>
    <row r="7954" s="14" customFormat="1">
      <c r="A7954" s="14"/>
      <c r="B7954" s="247"/>
      <c r="C7954" s="248"/>
      <c r="D7954" s="238" t="s">
        <v>252</v>
      </c>
      <c r="E7954" s="249" t="s">
        <v>39</v>
      </c>
      <c r="F7954" s="250" t="s">
        <v>7442</v>
      </c>
      <c r="G7954" s="248"/>
      <c r="H7954" s="251">
        <v>3.6000000000000001</v>
      </c>
      <c r="I7954" s="252"/>
      <c r="J7954" s="248"/>
      <c r="K7954" s="248"/>
      <c r="L7954" s="253"/>
      <c r="M7954" s="254"/>
      <c r="N7954" s="255"/>
      <c r="O7954" s="255"/>
      <c r="P7954" s="255"/>
      <c r="Q7954" s="255"/>
      <c r="R7954" s="255"/>
      <c r="S7954" s="255"/>
      <c r="T7954" s="256"/>
      <c r="U7954" s="14"/>
      <c r="V7954" s="14"/>
      <c r="W7954" s="14"/>
      <c r="X7954" s="14"/>
      <c r="Y7954" s="14"/>
      <c r="Z7954" s="14"/>
      <c r="AA7954" s="14"/>
      <c r="AB7954" s="14"/>
      <c r="AC7954" s="14"/>
      <c r="AD7954" s="14"/>
      <c r="AE7954" s="14"/>
      <c r="AT7954" s="257" t="s">
        <v>252</v>
      </c>
      <c r="AU7954" s="257" t="s">
        <v>93</v>
      </c>
      <c r="AV7954" s="14" t="s">
        <v>93</v>
      </c>
      <c r="AW7954" s="14" t="s">
        <v>46</v>
      </c>
      <c r="AX7954" s="14" t="s">
        <v>85</v>
      </c>
      <c r="AY7954" s="257" t="s">
        <v>241</v>
      </c>
    </row>
    <row r="7955" s="14" customFormat="1">
      <c r="A7955" s="14"/>
      <c r="B7955" s="247"/>
      <c r="C7955" s="248"/>
      <c r="D7955" s="238" t="s">
        <v>252</v>
      </c>
      <c r="E7955" s="249" t="s">
        <v>39</v>
      </c>
      <c r="F7955" s="250" t="s">
        <v>7443</v>
      </c>
      <c r="G7955" s="248"/>
      <c r="H7955" s="251">
        <v>3.6000000000000001</v>
      </c>
      <c r="I7955" s="252"/>
      <c r="J7955" s="248"/>
      <c r="K7955" s="248"/>
      <c r="L7955" s="253"/>
      <c r="M7955" s="254"/>
      <c r="N7955" s="255"/>
      <c r="O7955" s="255"/>
      <c r="P7955" s="255"/>
      <c r="Q7955" s="255"/>
      <c r="R7955" s="255"/>
      <c r="S7955" s="255"/>
      <c r="T7955" s="256"/>
      <c r="U7955" s="14"/>
      <c r="V7955" s="14"/>
      <c r="W7955" s="14"/>
      <c r="X7955" s="14"/>
      <c r="Y7955" s="14"/>
      <c r="Z7955" s="14"/>
      <c r="AA7955" s="14"/>
      <c r="AB7955" s="14"/>
      <c r="AC7955" s="14"/>
      <c r="AD7955" s="14"/>
      <c r="AE7955" s="14"/>
      <c r="AT7955" s="257" t="s">
        <v>252</v>
      </c>
      <c r="AU7955" s="257" t="s">
        <v>93</v>
      </c>
      <c r="AV7955" s="14" t="s">
        <v>93</v>
      </c>
      <c r="AW7955" s="14" t="s">
        <v>46</v>
      </c>
      <c r="AX7955" s="14" t="s">
        <v>85</v>
      </c>
      <c r="AY7955" s="257" t="s">
        <v>241</v>
      </c>
    </row>
    <row r="7956" s="14" customFormat="1">
      <c r="A7956" s="14"/>
      <c r="B7956" s="247"/>
      <c r="C7956" s="248"/>
      <c r="D7956" s="238" t="s">
        <v>252</v>
      </c>
      <c r="E7956" s="249" t="s">
        <v>39</v>
      </c>
      <c r="F7956" s="250" t="s">
        <v>7444</v>
      </c>
      <c r="G7956" s="248"/>
      <c r="H7956" s="251">
        <v>16.199999999999999</v>
      </c>
      <c r="I7956" s="252"/>
      <c r="J7956" s="248"/>
      <c r="K7956" s="248"/>
      <c r="L7956" s="253"/>
      <c r="M7956" s="254"/>
      <c r="N7956" s="255"/>
      <c r="O7956" s="255"/>
      <c r="P7956" s="255"/>
      <c r="Q7956" s="255"/>
      <c r="R7956" s="255"/>
      <c r="S7956" s="255"/>
      <c r="T7956" s="256"/>
      <c r="U7956" s="14"/>
      <c r="V7956" s="14"/>
      <c r="W7956" s="14"/>
      <c r="X7956" s="14"/>
      <c r="Y7956" s="14"/>
      <c r="Z7956" s="14"/>
      <c r="AA7956" s="14"/>
      <c r="AB7956" s="14"/>
      <c r="AC7956" s="14"/>
      <c r="AD7956" s="14"/>
      <c r="AE7956" s="14"/>
      <c r="AT7956" s="257" t="s">
        <v>252</v>
      </c>
      <c r="AU7956" s="257" t="s">
        <v>93</v>
      </c>
      <c r="AV7956" s="14" t="s">
        <v>93</v>
      </c>
      <c r="AW7956" s="14" t="s">
        <v>46</v>
      </c>
      <c r="AX7956" s="14" t="s">
        <v>85</v>
      </c>
      <c r="AY7956" s="257" t="s">
        <v>241</v>
      </c>
    </row>
    <row r="7957" s="14" customFormat="1">
      <c r="A7957" s="14"/>
      <c r="B7957" s="247"/>
      <c r="C7957" s="248"/>
      <c r="D7957" s="238" t="s">
        <v>252</v>
      </c>
      <c r="E7957" s="249" t="s">
        <v>39</v>
      </c>
      <c r="F7957" s="250" t="s">
        <v>7445</v>
      </c>
      <c r="G7957" s="248"/>
      <c r="H7957" s="251">
        <v>14.4</v>
      </c>
      <c r="I7957" s="252"/>
      <c r="J7957" s="248"/>
      <c r="K7957" s="248"/>
      <c r="L7957" s="253"/>
      <c r="M7957" s="254"/>
      <c r="N7957" s="255"/>
      <c r="O7957" s="255"/>
      <c r="P7957" s="255"/>
      <c r="Q7957" s="255"/>
      <c r="R7957" s="255"/>
      <c r="S7957" s="255"/>
      <c r="T7957" s="256"/>
      <c r="U7957" s="14"/>
      <c r="V7957" s="14"/>
      <c r="W7957" s="14"/>
      <c r="X7957" s="14"/>
      <c r="Y7957" s="14"/>
      <c r="Z7957" s="14"/>
      <c r="AA7957" s="14"/>
      <c r="AB7957" s="14"/>
      <c r="AC7957" s="14"/>
      <c r="AD7957" s="14"/>
      <c r="AE7957" s="14"/>
      <c r="AT7957" s="257" t="s">
        <v>252</v>
      </c>
      <c r="AU7957" s="257" t="s">
        <v>93</v>
      </c>
      <c r="AV7957" s="14" t="s">
        <v>93</v>
      </c>
      <c r="AW7957" s="14" t="s">
        <v>46</v>
      </c>
      <c r="AX7957" s="14" t="s">
        <v>85</v>
      </c>
      <c r="AY7957" s="257" t="s">
        <v>241</v>
      </c>
    </row>
    <row r="7958" s="14" customFormat="1">
      <c r="A7958" s="14"/>
      <c r="B7958" s="247"/>
      <c r="C7958" s="248"/>
      <c r="D7958" s="238" t="s">
        <v>252</v>
      </c>
      <c r="E7958" s="249" t="s">
        <v>39</v>
      </c>
      <c r="F7958" s="250" t="s">
        <v>7446</v>
      </c>
      <c r="G7958" s="248"/>
      <c r="H7958" s="251">
        <v>10.800000000000001</v>
      </c>
      <c r="I7958" s="252"/>
      <c r="J7958" s="248"/>
      <c r="K7958" s="248"/>
      <c r="L7958" s="253"/>
      <c r="M7958" s="254"/>
      <c r="N7958" s="255"/>
      <c r="O7958" s="255"/>
      <c r="P7958" s="255"/>
      <c r="Q7958" s="255"/>
      <c r="R7958" s="255"/>
      <c r="S7958" s="255"/>
      <c r="T7958" s="256"/>
      <c r="U7958" s="14"/>
      <c r="V7958" s="14"/>
      <c r="W7958" s="14"/>
      <c r="X7958" s="14"/>
      <c r="Y7958" s="14"/>
      <c r="Z7958" s="14"/>
      <c r="AA7958" s="14"/>
      <c r="AB7958" s="14"/>
      <c r="AC7958" s="14"/>
      <c r="AD7958" s="14"/>
      <c r="AE7958" s="14"/>
      <c r="AT7958" s="257" t="s">
        <v>252</v>
      </c>
      <c r="AU7958" s="257" t="s">
        <v>93</v>
      </c>
      <c r="AV7958" s="14" t="s">
        <v>93</v>
      </c>
      <c r="AW7958" s="14" t="s">
        <v>46</v>
      </c>
      <c r="AX7958" s="14" t="s">
        <v>85</v>
      </c>
      <c r="AY7958" s="257" t="s">
        <v>241</v>
      </c>
    </row>
    <row r="7959" s="14" customFormat="1">
      <c r="A7959" s="14"/>
      <c r="B7959" s="247"/>
      <c r="C7959" s="248"/>
      <c r="D7959" s="238" t="s">
        <v>252</v>
      </c>
      <c r="E7959" s="249" t="s">
        <v>39</v>
      </c>
      <c r="F7959" s="250" t="s">
        <v>7447</v>
      </c>
      <c r="G7959" s="248"/>
      <c r="H7959" s="251">
        <v>8.1750000000000007</v>
      </c>
      <c r="I7959" s="252"/>
      <c r="J7959" s="248"/>
      <c r="K7959" s="248"/>
      <c r="L7959" s="253"/>
      <c r="M7959" s="254"/>
      <c r="N7959" s="255"/>
      <c r="O7959" s="255"/>
      <c r="P7959" s="255"/>
      <c r="Q7959" s="255"/>
      <c r="R7959" s="255"/>
      <c r="S7959" s="255"/>
      <c r="T7959" s="256"/>
      <c r="U7959" s="14"/>
      <c r="V7959" s="14"/>
      <c r="W7959" s="14"/>
      <c r="X7959" s="14"/>
      <c r="Y7959" s="14"/>
      <c r="Z7959" s="14"/>
      <c r="AA7959" s="14"/>
      <c r="AB7959" s="14"/>
      <c r="AC7959" s="14"/>
      <c r="AD7959" s="14"/>
      <c r="AE7959" s="14"/>
      <c r="AT7959" s="257" t="s">
        <v>252</v>
      </c>
      <c r="AU7959" s="257" t="s">
        <v>93</v>
      </c>
      <c r="AV7959" s="14" t="s">
        <v>93</v>
      </c>
      <c r="AW7959" s="14" t="s">
        <v>46</v>
      </c>
      <c r="AX7959" s="14" t="s">
        <v>85</v>
      </c>
      <c r="AY7959" s="257" t="s">
        <v>241</v>
      </c>
    </row>
    <row r="7960" s="14" customFormat="1">
      <c r="A7960" s="14"/>
      <c r="B7960" s="247"/>
      <c r="C7960" s="248"/>
      <c r="D7960" s="238" t="s">
        <v>252</v>
      </c>
      <c r="E7960" s="249" t="s">
        <v>39</v>
      </c>
      <c r="F7960" s="250" t="s">
        <v>7448</v>
      </c>
      <c r="G7960" s="248"/>
      <c r="H7960" s="251">
        <v>1.8</v>
      </c>
      <c r="I7960" s="252"/>
      <c r="J7960" s="248"/>
      <c r="K7960" s="248"/>
      <c r="L7960" s="253"/>
      <c r="M7960" s="254"/>
      <c r="N7960" s="255"/>
      <c r="O7960" s="255"/>
      <c r="P7960" s="255"/>
      <c r="Q7960" s="255"/>
      <c r="R7960" s="255"/>
      <c r="S7960" s="255"/>
      <c r="T7960" s="256"/>
      <c r="U7960" s="14"/>
      <c r="V7960" s="14"/>
      <c r="W7960" s="14"/>
      <c r="X7960" s="14"/>
      <c r="Y7960" s="14"/>
      <c r="Z7960" s="14"/>
      <c r="AA7960" s="14"/>
      <c r="AB7960" s="14"/>
      <c r="AC7960" s="14"/>
      <c r="AD7960" s="14"/>
      <c r="AE7960" s="14"/>
      <c r="AT7960" s="257" t="s">
        <v>252</v>
      </c>
      <c r="AU7960" s="257" t="s">
        <v>93</v>
      </c>
      <c r="AV7960" s="14" t="s">
        <v>93</v>
      </c>
      <c r="AW7960" s="14" t="s">
        <v>46</v>
      </c>
      <c r="AX7960" s="14" t="s">
        <v>85</v>
      </c>
      <c r="AY7960" s="257" t="s">
        <v>241</v>
      </c>
    </row>
    <row r="7961" s="14" customFormat="1">
      <c r="A7961" s="14"/>
      <c r="B7961" s="247"/>
      <c r="C7961" s="248"/>
      <c r="D7961" s="238" t="s">
        <v>252</v>
      </c>
      <c r="E7961" s="249" t="s">
        <v>39</v>
      </c>
      <c r="F7961" s="250" t="s">
        <v>7449</v>
      </c>
      <c r="G7961" s="248"/>
      <c r="H7961" s="251">
        <v>23.399999999999999</v>
      </c>
      <c r="I7961" s="252"/>
      <c r="J7961" s="248"/>
      <c r="K7961" s="248"/>
      <c r="L7961" s="253"/>
      <c r="M7961" s="254"/>
      <c r="N7961" s="255"/>
      <c r="O7961" s="255"/>
      <c r="P7961" s="255"/>
      <c r="Q7961" s="255"/>
      <c r="R7961" s="255"/>
      <c r="S7961" s="255"/>
      <c r="T7961" s="256"/>
      <c r="U7961" s="14"/>
      <c r="V7961" s="14"/>
      <c r="W7961" s="14"/>
      <c r="X7961" s="14"/>
      <c r="Y7961" s="14"/>
      <c r="Z7961" s="14"/>
      <c r="AA7961" s="14"/>
      <c r="AB7961" s="14"/>
      <c r="AC7961" s="14"/>
      <c r="AD7961" s="14"/>
      <c r="AE7961" s="14"/>
      <c r="AT7961" s="257" t="s">
        <v>252</v>
      </c>
      <c r="AU7961" s="257" t="s">
        <v>93</v>
      </c>
      <c r="AV7961" s="14" t="s">
        <v>93</v>
      </c>
      <c r="AW7961" s="14" t="s">
        <v>46</v>
      </c>
      <c r="AX7961" s="14" t="s">
        <v>85</v>
      </c>
      <c r="AY7961" s="257" t="s">
        <v>241</v>
      </c>
    </row>
    <row r="7962" s="14" customFormat="1">
      <c r="A7962" s="14"/>
      <c r="B7962" s="247"/>
      <c r="C7962" s="248"/>
      <c r="D7962" s="238" t="s">
        <v>252</v>
      </c>
      <c r="E7962" s="249" t="s">
        <v>39</v>
      </c>
      <c r="F7962" s="250" t="s">
        <v>7450</v>
      </c>
      <c r="G7962" s="248"/>
      <c r="H7962" s="251">
        <v>13.6</v>
      </c>
      <c r="I7962" s="252"/>
      <c r="J7962" s="248"/>
      <c r="K7962" s="248"/>
      <c r="L7962" s="253"/>
      <c r="M7962" s="254"/>
      <c r="N7962" s="255"/>
      <c r="O7962" s="255"/>
      <c r="P7962" s="255"/>
      <c r="Q7962" s="255"/>
      <c r="R7962" s="255"/>
      <c r="S7962" s="255"/>
      <c r="T7962" s="256"/>
      <c r="U7962" s="14"/>
      <c r="V7962" s="14"/>
      <c r="W7962" s="14"/>
      <c r="X7962" s="14"/>
      <c r="Y7962" s="14"/>
      <c r="Z7962" s="14"/>
      <c r="AA7962" s="14"/>
      <c r="AB7962" s="14"/>
      <c r="AC7962" s="14"/>
      <c r="AD7962" s="14"/>
      <c r="AE7962" s="14"/>
      <c r="AT7962" s="257" t="s">
        <v>252</v>
      </c>
      <c r="AU7962" s="257" t="s">
        <v>93</v>
      </c>
      <c r="AV7962" s="14" t="s">
        <v>93</v>
      </c>
      <c r="AW7962" s="14" t="s">
        <v>46</v>
      </c>
      <c r="AX7962" s="14" t="s">
        <v>85</v>
      </c>
      <c r="AY7962" s="257" t="s">
        <v>241</v>
      </c>
    </row>
    <row r="7963" s="14" customFormat="1">
      <c r="A7963" s="14"/>
      <c r="B7963" s="247"/>
      <c r="C7963" s="248"/>
      <c r="D7963" s="238" t="s">
        <v>252</v>
      </c>
      <c r="E7963" s="249" t="s">
        <v>39</v>
      </c>
      <c r="F7963" s="250" t="s">
        <v>7451</v>
      </c>
      <c r="G7963" s="248"/>
      <c r="H7963" s="251">
        <v>13.715</v>
      </c>
      <c r="I7963" s="252"/>
      <c r="J7963" s="248"/>
      <c r="K7963" s="248"/>
      <c r="L7963" s="253"/>
      <c r="M7963" s="254"/>
      <c r="N7963" s="255"/>
      <c r="O7963" s="255"/>
      <c r="P7963" s="255"/>
      <c r="Q7963" s="255"/>
      <c r="R7963" s="255"/>
      <c r="S7963" s="255"/>
      <c r="T7963" s="256"/>
      <c r="U7963" s="14"/>
      <c r="V7963" s="14"/>
      <c r="W7963" s="14"/>
      <c r="X7963" s="14"/>
      <c r="Y7963" s="14"/>
      <c r="Z7963" s="14"/>
      <c r="AA7963" s="14"/>
      <c r="AB7963" s="14"/>
      <c r="AC7963" s="14"/>
      <c r="AD7963" s="14"/>
      <c r="AE7963" s="14"/>
      <c r="AT7963" s="257" t="s">
        <v>252</v>
      </c>
      <c r="AU7963" s="257" t="s">
        <v>93</v>
      </c>
      <c r="AV7963" s="14" t="s">
        <v>93</v>
      </c>
      <c r="AW7963" s="14" t="s">
        <v>46</v>
      </c>
      <c r="AX7963" s="14" t="s">
        <v>85</v>
      </c>
      <c r="AY7963" s="257" t="s">
        <v>241</v>
      </c>
    </row>
    <row r="7964" s="14" customFormat="1">
      <c r="A7964" s="14"/>
      <c r="B7964" s="247"/>
      <c r="C7964" s="248"/>
      <c r="D7964" s="238" t="s">
        <v>252</v>
      </c>
      <c r="E7964" s="249" t="s">
        <v>39</v>
      </c>
      <c r="F7964" s="250" t="s">
        <v>7365</v>
      </c>
      <c r="G7964" s="248"/>
      <c r="H7964" s="251">
        <v>1.6000000000000001</v>
      </c>
      <c r="I7964" s="252"/>
      <c r="J7964" s="248"/>
      <c r="K7964" s="248"/>
      <c r="L7964" s="253"/>
      <c r="M7964" s="254"/>
      <c r="N7964" s="255"/>
      <c r="O7964" s="255"/>
      <c r="P7964" s="255"/>
      <c r="Q7964" s="255"/>
      <c r="R7964" s="255"/>
      <c r="S7964" s="255"/>
      <c r="T7964" s="256"/>
      <c r="U7964" s="14"/>
      <c r="V7964" s="14"/>
      <c r="W7964" s="14"/>
      <c r="X7964" s="14"/>
      <c r="Y7964" s="14"/>
      <c r="Z7964" s="14"/>
      <c r="AA7964" s="14"/>
      <c r="AB7964" s="14"/>
      <c r="AC7964" s="14"/>
      <c r="AD7964" s="14"/>
      <c r="AE7964" s="14"/>
      <c r="AT7964" s="257" t="s">
        <v>252</v>
      </c>
      <c r="AU7964" s="257" t="s">
        <v>93</v>
      </c>
      <c r="AV7964" s="14" t="s">
        <v>93</v>
      </c>
      <c r="AW7964" s="14" t="s">
        <v>46</v>
      </c>
      <c r="AX7964" s="14" t="s">
        <v>85</v>
      </c>
      <c r="AY7964" s="257" t="s">
        <v>241</v>
      </c>
    </row>
    <row r="7965" s="14" customFormat="1">
      <c r="A7965" s="14"/>
      <c r="B7965" s="247"/>
      <c r="C7965" s="248"/>
      <c r="D7965" s="238" t="s">
        <v>252</v>
      </c>
      <c r="E7965" s="249" t="s">
        <v>39</v>
      </c>
      <c r="F7965" s="250" t="s">
        <v>7452</v>
      </c>
      <c r="G7965" s="248"/>
      <c r="H7965" s="251">
        <v>10.800000000000001</v>
      </c>
      <c r="I7965" s="252"/>
      <c r="J7965" s="248"/>
      <c r="K7965" s="248"/>
      <c r="L7965" s="253"/>
      <c r="M7965" s="254"/>
      <c r="N7965" s="255"/>
      <c r="O7965" s="255"/>
      <c r="P7965" s="255"/>
      <c r="Q7965" s="255"/>
      <c r="R7965" s="255"/>
      <c r="S7965" s="255"/>
      <c r="T7965" s="256"/>
      <c r="U7965" s="14"/>
      <c r="V7965" s="14"/>
      <c r="W7965" s="14"/>
      <c r="X7965" s="14"/>
      <c r="Y7965" s="14"/>
      <c r="Z7965" s="14"/>
      <c r="AA7965" s="14"/>
      <c r="AB7965" s="14"/>
      <c r="AC7965" s="14"/>
      <c r="AD7965" s="14"/>
      <c r="AE7965" s="14"/>
      <c r="AT7965" s="257" t="s">
        <v>252</v>
      </c>
      <c r="AU7965" s="257" t="s">
        <v>93</v>
      </c>
      <c r="AV7965" s="14" t="s">
        <v>93</v>
      </c>
      <c r="AW7965" s="14" t="s">
        <v>46</v>
      </c>
      <c r="AX7965" s="14" t="s">
        <v>85</v>
      </c>
      <c r="AY7965" s="257" t="s">
        <v>241</v>
      </c>
    </row>
    <row r="7966" s="14" customFormat="1">
      <c r="A7966" s="14"/>
      <c r="B7966" s="247"/>
      <c r="C7966" s="248"/>
      <c r="D7966" s="238" t="s">
        <v>252</v>
      </c>
      <c r="E7966" s="249" t="s">
        <v>39</v>
      </c>
      <c r="F7966" s="250" t="s">
        <v>7453</v>
      </c>
      <c r="G7966" s="248"/>
      <c r="H7966" s="251">
        <v>7.2000000000000002</v>
      </c>
      <c r="I7966" s="252"/>
      <c r="J7966" s="248"/>
      <c r="K7966" s="248"/>
      <c r="L7966" s="253"/>
      <c r="M7966" s="254"/>
      <c r="N7966" s="255"/>
      <c r="O7966" s="255"/>
      <c r="P7966" s="255"/>
      <c r="Q7966" s="255"/>
      <c r="R7966" s="255"/>
      <c r="S7966" s="255"/>
      <c r="T7966" s="256"/>
      <c r="U7966" s="14"/>
      <c r="V7966" s="14"/>
      <c r="W7966" s="14"/>
      <c r="X7966" s="14"/>
      <c r="Y7966" s="14"/>
      <c r="Z7966" s="14"/>
      <c r="AA7966" s="14"/>
      <c r="AB7966" s="14"/>
      <c r="AC7966" s="14"/>
      <c r="AD7966" s="14"/>
      <c r="AE7966" s="14"/>
      <c r="AT7966" s="257" t="s">
        <v>252</v>
      </c>
      <c r="AU7966" s="257" t="s">
        <v>93</v>
      </c>
      <c r="AV7966" s="14" t="s">
        <v>93</v>
      </c>
      <c r="AW7966" s="14" t="s">
        <v>46</v>
      </c>
      <c r="AX7966" s="14" t="s">
        <v>85</v>
      </c>
      <c r="AY7966" s="257" t="s">
        <v>241</v>
      </c>
    </row>
    <row r="7967" s="14" customFormat="1">
      <c r="A7967" s="14"/>
      <c r="B7967" s="247"/>
      <c r="C7967" s="248"/>
      <c r="D7967" s="238" t="s">
        <v>252</v>
      </c>
      <c r="E7967" s="249" t="s">
        <v>39</v>
      </c>
      <c r="F7967" s="250" t="s">
        <v>7454</v>
      </c>
      <c r="G7967" s="248"/>
      <c r="H7967" s="251">
        <v>1.8</v>
      </c>
      <c r="I7967" s="252"/>
      <c r="J7967" s="248"/>
      <c r="K7967" s="248"/>
      <c r="L7967" s="253"/>
      <c r="M7967" s="254"/>
      <c r="N7967" s="255"/>
      <c r="O7967" s="255"/>
      <c r="P7967" s="255"/>
      <c r="Q7967" s="255"/>
      <c r="R7967" s="255"/>
      <c r="S7967" s="255"/>
      <c r="T7967" s="256"/>
      <c r="U7967" s="14"/>
      <c r="V7967" s="14"/>
      <c r="W7967" s="14"/>
      <c r="X7967" s="14"/>
      <c r="Y7967" s="14"/>
      <c r="Z7967" s="14"/>
      <c r="AA7967" s="14"/>
      <c r="AB7967" s="14"/>
      <c r="AC7967" s="14"/>
      <c r="AD7967" s="14"/>
      <c r="AE7967" s="14"/>
      <c r="AT7967" s="257" t="s">
        <v>252</v>
      </c>
      <c r="AU7967" s="257" t="s">
        <v>93</v>
      </c>
      <c r="AV7967" s="14" t="s">
        <v>93</v>
      </c>
      <c r="AW7967" s="14" t="s">
        <v>46</v>
      </c>
      <c r="AX7967" s="14" t="s">
        <v>85</v>
      </c>
      <c r="AY7967" s="257" t="s">
        <v>241</v>
      </c>
    </row>
    <row r="7968" s="14" customFormat="1">
      <c r="A7968" s="14"/>
      <c r="B7968" s="247"/>
      <c r="C7968" s="248"/>
      <c r="D7968" s="238" t="s">
        <v>252</v>
      </c>
      <c r="E7968" s="249" t="s">
        <v>39</v>
      </c>
      <c r="F7968" s="250" t="s">
        <v>7455</v>
      </c>
      <c r="G7968" s="248"/>
      <c r="H7968" s="251">
        <v>1.8</v>
      </c>
      <c r="I7968" s="252"/>
      <c r="J7968" s="248"/>
      <c r="K7968" s="248"/>
      <c r="L7968" s="253"/>
      <c r="M7968" s="254"/>
      <c r="N7968" s="255"/>
      <c r="O7968" s="255"/>
      <c r="P7968" s="255"/>
      <c r="Q7968" s="255"/>
      <c r="R7968" s="255"/>
      <c r="S7968" s="255"/>
      <c r="T7968" s="256"/>
      <c r="U7968" s="14"/>
      <c r="V7968" s="14"/>
      <c r="W7968" s="14"/>
      <c r="X7968" s="14"/>
      <c r="Y7968" s="14"/>
      <c r="Z7968" s="14"/>
      <c r="AA7968" s="14"/>
      <c r="AB7968" s="14"/>
      <c r="AC7968" s="14"/>
      <c r="AD7968" s="14"/>
      <c r="AE7968" s="14"/>
      <c r="AT7968" s="257" t="s">
        <v>252</v>
      </c>
      <c r="AU7968" s="257" t="s">
        <v>93</v>
      </c>
      <c r="AV7968" s="14" t="s">
        <v>93</v>
      </c>
      <c r="AW7968" s="14" t="s">
        <v>46</v>
      </c>
      <c r="AX7968" s="14" t="s">
        <v>85</v>
      </c>
      <c r="AY7968" s="257" t="s">
        <v>241</v>
      </c>
    </row>
    <row r="7969" s="14" customFormat="1">
      <c r="A7969" s="14"/>
      <c r="B7969" s="247"/>
      <c r="C7969" s="248"/>
      <c r="D7969" s="238" t="s">
        <v>252</v>
      </c>
      <c r="E7969" s="249" t="s">
        <v>39</v>
      </c>
      <c r="F7969" s="250" t="s">
        <v>7456</v>
      </c>
      <c r="G7969" s="248"/>
      <c r="H7969" s="251">
        <v>18</v>
      </c>
      <c r="I7969" s="252"/>
      <c r="J7969" s="248"/>
      <c r="K7969" s="248"/>
      <c r="L7969" s="253"/>
      <c r="M7969" s="254"/>
      <c r="N7969" s="255"/>
      <c r="O7969" s="255"/>
      <c r="P7969" s="255"/>
      <c r="Q7969" s="255"/>
      <c r="R7969" s="255"/>
      <c r="S7969" s="255"/>
      <c r="T7969" s="256"/>
      <c r="U7969" s="14"/>
      <c r="V7969" s="14"/>
      <c r="W7969" s="14"/>
      <c r="X7969" s="14"/>
      <c r="Y7969" s="14"/>
      <c r="Z7969" s="14"/>
      <c r="AA7969" s="14"/>
      <c r="AB7969" s="14"/>
      <c r="AC7969" s="14"/>
      <c r="AD7969" s="14"/>
      <c r="AE7969" s="14"/>
      <c r="AT7969" s="257" t="s">
        <v>252</v>
      </c>
      <c r="AU7969" s="257" t="s">
        <v>93</v>
      </c>
      <c r="AV7969" s="14" t="s">
        <v>93</v>
      </c>
      <c r="AW7969" s="14" t="s">
        <v>46</v>
      </c>
      <c r="AX7969" s="14" t="s">
        <v>85</v>
      </c>
      <c r="AY7969" s="257" t="s">
        <v>241</v>
      </c>
    </row>
    <row r="7970" s="14" customFormat="1">
      <c r="A7970" s="14"/>
      <c r="B7970" s="247"/>
      <c r="C7970" s="248"/>
      <c r="D7970" s="238" t="s">
        <v>252</v>
      </c>
      <c r="E7970" s="249" t="s">
        <v>39</v>
      </c>
      <c r="F7970" s="250" t="s">
        <v>7457</v>
      </c>
      <c r="G7970" s="248"/>
      <c r="H7970" s="251">
        <v>16.199999999999999</v>
      </c>
      <c r="I7970" s="252"/>
      <c r="J7970" s="248"/>
      <c r="K7970" s="248"/>
      <c r="L7970" s="253"/>
      <c r="M7970" s="254"/>
      <c r="N7970" s="255"/>
      <c r="O7970" s="255"/>
      <c r="P7970" s="255"/>
      <c r="Q7970" s="255"/>
      <c r="R7970" s="255"/>
      <c r="S7970" s="255"/>
      <c r="T7970" s="256"/>
      <c r="U7970" s="14"/>
      <c r="V7970" s="14"/>
      <c r="W7970" s="14"/>
      <c r="X7970" s="14"/>
      <c r="Y7970" s="14"/>
      <c r="Z7970" s="14"/>
      <c r="AA7970" s="14"/>
      <c r="AB7970" s="14"/>
      <c r="AC7970" s="14"/>
      <c r="AD7970" s="14"/>
      <c r="AE7970" s="14"/>
      <c r="AT7970" s="257" t="s">
        <v>252</v>
      </c>
      <c r="AU7970" s="257" t="s">
        <v>93</v>
      </c>
      <c r="AV7970" s="14" t="s">
        <v>93</v>
      </c>
      <c r="AW7970" s="14" t="s">
        <v>46</v>
      </c>
      <c r="AX7970" s="14" t="s">
        <v>85</v>
      </c>
      <c r="AY7970" s="257" t="s">
        <v>241</v>
      </c>
    </row>
    <row r="7971" s="14" customFormat="1">
      <c r="A7971" s="14"/>
      <c r="B7971" s="247"/>
      <c r="C7971" s="248"/>
      <c r="D7971" s="238" t="s">
        <v>252</v>
      </c>
      <c r="E7971" s="249" t="s">
        <v>39</v>
      </c>
      <c r="F7971" s="250" t="s">
        <v>7458</v>
      </c>
      <c r="G7971" s="248"/>
      <c r="H7971" s="251">
        <v>14.4</v>
      </c>
      <c r="I7971" s="252"/>
      <c r="J7971" s="248"/>
      <c r="K7971" s="248"/>
      <c r="L7971" s="253"/>
      <c r="M7971" s="254"/>
      <c r="N7971" s="255"/>
      <c r="O7971" s="255"/>
      <c r="P7971" s="255"/>
      <c r="Q7971" s="255"/>
      <c r="R7971" s="255"/>
      <c r="S7971" s="255"/>
      <c r="T7971" s="256"/>
      <c r="U7971" s="14"/>
      <c r="V7971" s="14"/>
      <c r="W7971" s="14"/>
      <c r="X7971" s="14"/>
      <c r="Y7971" s="14"/>
      <c r="Z7971" s="14"/>
      <c r="AA7971" s="14"/>
      <c r="AB7971" s="14"/>
      <c r="AC7971" s="14"/>
      <c r="AD7971" s="14"/>
      <c r="AE7971" s="14"/>
      <c r="AT7971" s="257" t="s">
        <v>252</v>
      </c>
      <c r="AU7971" s="257" t="s">
        <v>93</v>
      </c>
      <c r="AV7971" s="14" t="s">
        <v>93</v>
      </c>
      <c r="AW7971" s="14" t="s">
        <v>46</v>
      </c>
      <c r="AX7971" s="14" t="s">
        <v>85</v>
      </c>
      <c r="AY7971" s="257" t="s">
        <v>241</v>
      </c>
    </row>
    <row r="7972" s="14" customFormat="1">
      <c r="A7972" s="14"/>
      <c r="B7972" s="247"/>
      <c r="C7972" s="248"/>
      <c r="D7972" s="238" t="s">
        <v>252</v>
      </c>
      <c r="E7972" s="249" t="s">
        <v>39</v>
      </c>
      <c r="F7972" s="250" t="s">
        <v>7459</v>
      </c>
      <c r="G7972" s="248"/>
      <c r="H7972" s="251">
        <v>12.6</v>
      </c>
      <c r="I7972" s="252"/>
      <c r="J7972" s="248"/>
      <c r="K7972" s="248"/>
      <c r="L7972" s="253"/>
      <c r="M7972" s="254"/>
      <c r="N7972" s="255"/>
      <c r="O7972" s="255"/>
      <c r="P7972" s="255"/>
      <c r="Q7972" s="255"/>
      <c r="R7972" s="255"/>
      <c r="S7972" s="255"/>
      <c r="T7972" s="256"/>
      <c r="U7972" s="14"/>
      <c r="V7972" s="14"/>
      <c r="W7972" s="14"/>
      <c r="X7972" s="14"/>
      <c r="Y7972" s="14"/>
      <c r="Z7972" s="14"/>
      <c r="AA7972" s="14"/>
      <c r="AB7972" s="14"/>
      <c r="AC7972" s="14"/>
      <c r="AD7972" s="14"/>
      <c r="AE7972" s="14"/>
      <c r="AT7972" s="257" t="s">
        <v>252</v>
      </c>
      <c r="AU7972" s="257" t="s">
        <v>93</v>
      </c>
      <c r="AV7972" s="14" t="s">
        <v>93</v>
      </c>
      <c r="AW7972" s="14" t="s">
        <v>46</v>
      </c>
      <c r="AX7972" s="14" t="s">
        <v>85</v>
      </c>
      <c r="AY7972" s="257" t="s">
        <v>241</v>
      </c>
    </row>
    <row r="7973" s="14" customFormat="1">
      <c r="A7973" s="14"/>
      <c r="B7973" s="247"/>
      <c r="C7973" s="248"/>
      <c r="D7973" s="238" t="s">
        <v>252</v>
      </c>
      <c r="E7973" s="249" t="s">
        <v>39</v>
      </c>
      <c r="F7973" s="250" t="s">
        <v>7460</v>
      </c>
      <c r="G7973" s="248"/>
      <c r="H7973" s="251">
        <v>14.4</v>
      </c>
      <c r="I7973" s="252"/>
      <c r="J7973" s="248"/>
      <c r="K7973" s="248"/>
      <c r="L7973" s="253"/>
      <c r="M7973" s="254"/>
      <c r="N7973" s="255"/>
      <c r="O7973" s="255"/>
      <c r="P7973" s="255"/>
      <c r="Q7973" s="255"/>
      <c r="R7973" s="255"/>
      <c r="S7973" s="255"/>
      <c r="T7973" s="256"/>
      <c r="U7973" s="14"/>
      <c r="V7973" s="14"/>
      <c r="W7973" s="14"/>
      <c r="X7973" s="14"/>
      <c r="Y7973" s="14"/>
      <c r="Z7973" s="14"/>
      <c r="AA7973" s="14"/>
      <c r="AB7973" s="14"/>
      <c r="AC7973" s="14"/>
      <c r="AD7973" s="14"/>
      <c r="AE7973" s="14"/>
      <c r="AT7973" s="257" t="s">
        <v>252</v>
      </c>
      <c r="AU7973" s="257" t="s">
        <v>93</v>
      </c>
      <c r="AV7973" s="14" t="s">
        <v>93</v>
      </c>
      <c r="AW7973" s="14" t="s">
        <v>46</v>
      </c>
      <c r="AX7973" s="14" t="s">
        <v>85</v>
      </c>
      <c r="AY7973" s="257" t="s">
        <v>241</v>
      </c>
    </row>
    <row r="7974" s="14" customFormat="1">
      <c r="A7974" s="14"/>
      <c r="B7974" s="247"/>
      <c r="C7974" s="248"/>
      <c r="D7974" s="238" t="s">
        <v>252</v>
      </c>
      <c r="E7974" s="249" t="s">
        <v>39</v>
      </c>
      <c r="F7974" s="250" t="s">
        <v>7461</v>
      </c>
      <c r="G7974" s="248"/>
      <c r="H7974" s="251">
        <v>14.4</v>
      </c>
      <c r="I7974" s="252"/>
      <c r="J7974" s="248"/>
      <c r="K7974" s="248"/>
      <c r="L7974" s="253"/>
      <c r="M7974" s="254"/>
      <c r="N7974" s="255"/>
      <c r="O7974" s="255"/>
      <c r="P7974" s="255"/>
      <c r="Q7974" s="255"/>
      <c r="R7974" s="255"/>
      <c r="S7974" s="255"/>
      <c r="T7974" s="256"/>
      <c r="U7974" s="14"/>
      <c r="V7974" s="14"/>
      <c r="W7974" s="14"/>
      <c r="X7974" s="14"/>
      <c r="Y7974" s="14"/>
      <c r="Z7974" s="14"/>
      <c r="AA7974" s="14"/>
      <c r="AB7974" s="14"/>
      <c r="AC7974" s="14"/>
      <c r="AD7974" s="14"/>
      <c r="AE7974" s="14"/>
      <c r="AT7974" s="257" t="s">
        <v>252</v>
      </c>
      <c r="AU7974" s="257" t="s">
        <v>93</v>
      </c>
      <c r="AV7974" s="14" t="s">
        <v>93</v>
      </c>
      <c r="AW7974" s="14" t="s">
        <v>46</v>
      </c>
      <c r="AX7974" s="14" t="s">
        <v>85</v>
      </c>
      <c r="AY7974" s="257" t="s">
        <v>241</v>
      </c>
    </row>
    <row r="7975" s="14" customFormat="1">
      <c r="A7975" s="14"/>
      <c r="B7975" s="247"/>
      <c r="C7975" s="248"/>
      <c r="D7975" s="238" t="s">
        <v>252</v>
      </c>
      <c r="E7975" s="249" t="s">
        <v>39</v>
      </c>
      <c r="F7975" s="250" t="s">
        <v>7462</v>
      </c>
      <c r="G7975" s="248"/>
      <c r="H7975" s="251">
        <v>1.8</v>
      </c>
      <c r="I7975" s="252"/>
      <c r="J7975" s="248"/>
      <c r="K7975" s="248"/>
      <c r="L7975" s="253"/>
      <c r="M7975" s="254"/>
      <c r="N7975" s="255"/>
      <c r="O7975" s="255"/>
      <c r="P7975" s="255"/>
      <c r="Q7975" s="255"/>
      <c r="R7975" s="255"/>
      <c r="S7975" s="255"/>
      <c r="T7975" s="256"/>
      <c r="U7975" s="14"/>
      <c r="V7975" s="14"/>
      <c r="W7975" s="14"/>
      <c r="X7975" s="14"/>
      <c r="Y7975" s="14"/>
      <c r="Z7975" s="14"/>
      <c r="AA7975" s="14"/>
      <c r="AB7975" s="14"/>
      <c r="AC7975" s="14"/>
      <c r="AD7975" s="14"/>
      <c r="AE7975" s="14"/>
      <c r="AT7975" s="257" t="s">
        <v>252</v>
      </c>
      <c r="AU7975" s="257" t="s">
        <v>93</v>
      </c>
      <c r="AV7975" s="14" t="s">
        <v>93</v>
      </c>
      <c r="AW7975" s="14" t="s">
        <v>46</v>
      </c>
      <c r="AX7975" s="14" t="s">
        <v>85</v>
      </c>
      <c r="AY7975" s="257" t="s">
        <v>241</v>
      </c>
    </row>
    <row r="7976" s="14" customFormat="1">
      <c r="A7976" s="14"/>
      <c r="B7976" s="247"/>
      <c r="C7976" s="248"/>
      <c r="D7976" s="238" t="s">
        <v>252</v>
      </c>
      <c r="E7976" s="249" t="s">
        <v>39</v>
      </c>
      <c r="F7976" s="250" t="s">
        <v>7463</v>
      </c>
      <c r="G7976" s="248"/>
      <c r="H7976" s="251">
        <v>1.8</v>
      </c>
      <c r="I7976" s="252"/>
      <c r="J7976" s="248"/>
      <c r="K7976" s="248"/>
      <c r="L7976" s="253"/>
      <c r="M7976" s="254"/>
      <c r="N7976" s="255"/>
      <c r="O7976" s="255"/>
      <c r="P7976" s="255"/>
      <c r="Q7976" s="255"/>
      <c r="R7976" s="255"/>
      <c r="S7976" s="255"/>
      <c r="T7976" s="256"/>
      <c r="U7976" s="14"/>
      <c r="V7976" s="14"/>
      <c r="W7976" s="14"/>
      <c r="X7976" s="14"/>
      <c r="Y7976" s="14"/>
      <c r="Z7976" s="14"/>
      <c r="AA7976" s="14"/>
      <c r="AB7976" s="14"/>
      <c r="AC7976" s="14"/>
      <c r="AD7976" s="14"/>
      <c r="AE7976" s="14"/>
      <c r="AT7976" s="257" t="s">
        <v>252</v>
      </c>
      <c r="AU7976" s="257" t="s">
        <v>93</v>
      </c>
      <c r="AV7976" s="14" t="s">
        <v>93</v>
      </c>
      <c r="AW7976" s="14" t="s">
        <v>46</v>
      </c>
      <c r="AX7976" s="14" t="s">
        <v>85</v>
      </c>
      <c r="AY7976" s="257" t="s">
        <v>241</v>
      </c>
    </row>
    <row r="7977" s="14" customFormat="1">
      <c r="A7977" s="14"/>
      <c r="B7977" s="247"/>
      <c r="C7977" s="248"/>
      <c r="D7977" s="238" t="s">
        <v>252</v>
      </c>
      <c r="E7977" s="249" t="s">
        <v>39</v>
      </c>
      <c r="F7977" s="250" t="s">
        <v>7464</v>
      </c>
      <c r="G7977" s="248"/>
      <c r="H7977" s="251">
        <v>1.8</v>
      </c>
      <c r="I7977" s="252"/>
      <c r="J7977" s="248"/>
      <c r="K7977" s="248"/>
      <c r="L7977" s="253"/>
      <c r="M7977" s="254"/>
      <c r="N7977" s="255"/>
      <c r="O7977" s="255"/>
      <c r="P7977" s="255"/>
      <c r="Q7977" s="255"/>
      <c r="R7977" s="255"/>
      <c r="S7977" s="255"/>
      <c r="T7977" s="256"/>
      <c r="U7977" s="14"/>
      <c r="V7977" s="14"/>
      <c r="W7977" s="14"/>
      <c r="X7977" s="14"/>
      <c r="Y7977" s="14"/>
      <c r="Z7977" s="14"/>
      <c r="AA7977" s="14"/>
      <c r="AB7977" s="14"/>
      <c r="AC7977" s="14"/>
      <c r="AD7977" s="14"/>
      <c r="AE7977" s="14"/>
      <c r="AT7977" s="257" t="s">
        <v>252</v>
      </c>
      <c r="AU7977" s="257" t="s">
        <v>93</v>
      </c>
      <c r="AV7977" s="14" t="s">
        <v>93</v>
      </c>
      <c r="AW7977" s="14" t="s">
        <v>46</v>
      </c>
      <c r="AX7977" s="14" t="s">
        <v>85</v>
      </c>
      <c r="AY7977" s="257" t="s">
        <v>241</v>
      </c>
    </row>
    <row r="7978" s="14" customFormat="1">
      <c r="A7978" s="14"/>
      <c r="B7978" s="247"/>
      <c r="C7978" s="248"/>
      <c r="D7978" s="238" t="s">
        <v>252</v>
      </c>
      <c r="E7978" s="249" t="s">
        <v>39</v>
      </c>
      <c r="F7978" s="250" t="s">
        <v>7465</v>
      </c>
      <c r="G7978" s="248"/>
      <c r="H7978" s="251">
        <v>1.8</v>
      </c>
      <c r="I7978" s="252"/>
      <c r="J7978" s="248"/>
      <c r="K7978" s="248"/>
      <c r="L7978" s="253"/>
      <c r="M7978" s="254"/>
      <c r="N7978" s="255"/>
      <c r="O7978" s="255"/>
      <c r="P7978" s="255"/>
      <c r="Q7978" s="255"/>
      <c r="R7978" s="255"/>
      <c r="S7978" s="255"/>
      <c r="T7978" s="256"/>
      <c r="U7978" s="14"/>
      <c r="V7978" s="14"/>
      <c r="W7978" s="14"/>
      <c r="X7978" s="14"/>
      <c r="Y7978" s="14"/>
      <c r="Z7978" s="14"/>
      <c r="AA7978" s="14"/>
      <c r="AB7978" s="14"/>
      <c r="AC7978" s="14"/>
      <c r="AD7978" s="14"/>
      <c r="AE7978" s="14"/>
      <c r="AT7978" s="257" t="s">
        <v>252</v>
      </c>
      <c r="AU7978" s="257" t="s">
        <v>93</v>
      </c>
      <c r="AV7978" s="14" t="s">
        <v>93</v>
      </c>
      <c r="AW7978" s="14" t="s">
        <v>46</v>
      </c>
      <c r="AX7978" s="14" t="s">
        <v>85</v>
      </c>
      <c r="AY7978" s="257" t="s">
        <v>241</v>
      </c>
    </row>
    <row r="7979" s="15" customFormat="1">
      <c r="A7979" s="15"/>
      <c r="B7979" s="258"/>
      <c r="C7979" s="259"/>
      <c r="D7979" s="238" t="s">
        <v>252</v>
      </c>
      <c r="E7979" s="260" t="s">
        <v>39</v>
      </c>
      <c r="F7979" s="261" t="s">
        <v>274</v>
      </c>
      <c r="G7979" s="259"/>
      <c r="H7979" s="262">
        <v>389.64999999999998</v>
      </c>
      <c r="I7979" s="263"/>
      <c r="J7979" s="259"/>
      <c r="K7979" s="259"/>
      <c r="L7979" s="264"/>
      <c r="M7979" s="265"/>
      <c r="N7979" s="266"/>
      <c r="O7979" s="266"/>
      <c r="P7979" s="266"/>
      <c r="Q7979" s="266"/>
      <c r="R7979" s="266"/>
      <c r="S7979" s="266"/>
      <c r="T7979" s="267"/>
      <c r="U7979" s="15"/>
      <c r="V7979" s="15"/>
      <c r="W7979" s="15"/>
      <c r="X7979" s="15"/>
      <c r="Y7979" s="15"/>
      <c r="Z7979" s="15"/>
      <c r="AA7979" s="15"/>
      <c r="AB7979" s="15"/>
      <c r="AC7979" s="15"/>
      <c r="AD7979" s="15"/>
      <c r="AE7979" s="15"/>
      <c r="AT7979" s="268" t="s">
        <v>252</v>
      </c>
      <c r="AU7979" s="268" t="s">
        <v>93</v>
      </c>
      <c r="AV7979" s="15" t="s">
        <v>248</v>
      </c>
      <c r="AW7979" s="15" t="s">
        <v>46</v>
      </c>
      <c r="AX7979" s="15" t="s">
        <v>23</v>
      </c>
      <c r="AY7979" s="268" t="s">
        <v>241</v>
      </c>
    </row>
    <row r="7980" s="2" customFormat="1" ht="16.5" customHeight="1">
      <c r="A7980" s="42"/>
      <c r="B7980" s="43"/>
      <c r="C7980" s="218" t="s">
        <v>7466</v>
      </c>
      <c r="D7980" s="218" t="s">
        <v>243</v>
      </c>
      <c r="E7980" s="219" t="s">
        <v>7467</v>
      </c>
      <c r="F7980" s="220" t="s">
        <v>7468</v>
      </c>
      <c r="G7980" s="221" t="s">
        <v>561</v>
      </c>
      <c r="H7980" s="222">
        <v>87</v>
      </c>
      <c r="I7980" s="223"/>
      <c r="J7980" s="224">
        <f>ROUND(I7980*H7980,2)</f>
        <v>0</v>
      </c>
      <c r="K7980" s="220" t="s">
        <v>247</v>
      </c>
      <c r="L7980" s="48"/>
      <c r="M7980" s="225" t="s">
        <v>39</v>
      </c>
      <c r="N7980" s="226" t="s">
        <v>56</v>
      </c>
      <c r="O7980" s="88"/>
      <c r="P7980" s="227">
        <f>O7980*H7980</f>
        <v>0</v>
      </c>
      <c r="Q7980" s="227">
        <v>0</v>
      </c>
      <c r="R7980" s="227">
        <f>Q7980*H7980</f>
        <v>0</v>
      </c>
      <c r="S7980" s="227">
        <v>0</v>
      </c>
      <c r="T7980" s="228">
        <f>S7980*H7980</f>
        <v>0</v>
      </c>
      <c r="U7980" s="42"/>
      <c r="V7980" s="42"/>
      <c r="W7980" s="42"/>
      <c r="X7980" s="42"/>
      <c r="Y7980" s="42"/>
      <c r="Z7980" s="42"/>
      <c r="AA7980" s="42"/>
      <c r="AB7980" s="42"/>
      <c r="AC7980" s="42"/>
      <c r="AD7980" s="42"/>
      <c r="AE7980" s="42"/>
      <c r="AR7980" s="229" t="s">
        <v>462</v>
      </c>
      <c r="AT7980" s="229" t="s">
        <v>243</v>
      </c>
      <c r="AU7980" s="229" t="s">
        <v>93</v>
      </c>
      <c r="AY7980" s="20" t="s">
        <v>241</v>
      </c>
      <c r="BE7980" s="230">
        <f>IF(N7980="základní",J7980,0)</f>
        <v>0</v>
      </c>
      <c r="BF7980" s="230">
        <f>IF(N7980="snížená",J7980,0)</f>
        <v>0</v>
      </c>
      <c r="BG7980" s="230">
        <f>IF(N7980="zákl. přenesená",J7980,0)</f>
        <v>0</v>
      </c>
      <c r="BH7980" s="230">
        <f>IF(N7980="sníž. přenesená",J7980,0)</f>
        <v>0</v>
      </c>
      <c r="BI7980" s="230">
        <f>IF(N7980="nulová",J7980,0)</f>
        <v>0</v>
      </c>
      <c r="BJ7980" s="20" t="s">
        <v>23</v>
      </c>
      <c r="BK7980" s="230">
        <f>ROUND(I7980*H7980,2)</f>
        <v>0</v>
      </c>
      <c r="BL7980" s="20" t="s">
        <v>462</v>
      </c>
      <c r="BM7980" s="229" t="s">
        <v>7469</v>
      </c>
    </row>
    <row r="7981" s="2" customFormat="1">
      <c r="A7981" s="42"/>
      <c r="B7981" s="43"/>
      <c r="C7981" s="44"/>
      <c r="D7981" s="231" t="s">
        <v>250</v>
      </c>
      <c r="E7981" s="44"/>
      <c r="F7981" s="232" t="s">
        <v>7470</v>
      </c>
      <c r="G7981" s="44"/>
      <c r="H7981" s="44"/>
      <c r="I7981" s="233"/>
      <c r="J7981" s="44"/>
      <c r="K7981" s="44"/>
      <c r="L7981" s="48"/>
      <c r="M7981" s="234"/>
      <c r="N7981" s="235"/>
      <c r="O7981" s="88"/>
      <c r="P7981" s="88"/>
      <c r="Q7981" s="88"/>
      <c r="R7981" s="88"/>
      <c r="S7981" s="88"/>
      <c r="T7981" s="89"/>
      <c r="U7981" s="42"/>
      <c r="V7981" s="42"/>
      <c r="W7981" s="42"/>
      <c r="X7981" s="42"/>
      <c r="Y7981" s="42"/>
      <c r="Z7981" s="42"/>
      <c r="AA7981" s="42"/>
      <c r="AB7981" s="42"/>
      <c r="AC7981" s="42"/>
      <c r="AD7981" s="42"/>
      <c r="AE7981" s="42"/>
      <c r="AT7981" s="20" t="s">
        <v>250</v>
      </c>
      <c r="AU7981" s="20" t="s">
        <v>93</v>
      </c>
    </row>
    <row r="7982" s="13" customFormat="1">
      <c r="A7982" s="13"/>
      <c r="B7982" s="236"/>
      <c r="C7982" s="237"/>
      <c r="D7982" s="238" t="s">
        <v>252</v>
      </c>
      <c r="E7982" s="239" t="s">
        <v>39</v>
      </c>
      <c r="F7982" s="240" t="s">
        <v>7471</v>
      </c>
      <c r="G7982" s="237"/>
      <c r="H7982" s="239" t="s">
        <v>39</v>
      </c>
      <c r="I7982" s="241"/>
      <c r="J7982" s="237"/>
      <c r="K7982" s="237"/>
      <c r="L7982" s="242"/>
      <c r="M7982" s="243"/>
      <c r="N7982" s="244"/>
      <c r="O7982" s="244"/>
      <c r="P7982" s="244"/>
      <c r="Q7982" s="244"/>
      <c r="R7982" s="244"/>
      <c r="S7982" s="244"/>
      <c r="T7982" s="245"/>
      <c r="U7982" s="13"/>
      <c r="V7982" s="13"/>
      <c r="W7982" s="13"/>
      <c r="X7982" s="13"/>
      <c r="Y7982" s="13"/>
      <c r="Z7982" s="13"/>
      <c r="AA7982" s="13"/>
      <c r="AB7982" s="13"/>
      <c r="AC7982" s="13"/>
      <c r="AD7982" s="13"/>
      <c r="AE7982" s="13"/>
      <c r="AT7982" s="246" t="s">
        <v>252</v>
      </c>
      <c r="AU7982" s="246" t="s">
        <v>93</v>
      </c>
      <c r="AV7982" s="13" t="s">
        <v>23</v>
      </c>
      <c r="AW7982" s="13" t="s">
        <v>46</v>
      </c>
      <c r="AX7982" s="13" t="s">
        <v>85</v>
      </c>
      <c r="AY7982" s="246" t="s">
        <v>241</v>
      </c>
    </row>
    <row r="7983" s="14" customFormat="1">
      <c r="A7983" s="14"/>
      <c r="B7983" s="247"/>
      <c r="C7983" s="248"/>
      <c r="D7983" s="238" t="s">
        <v>252</v>
      </c>
      <c r="E7983" s="249" t="s">
        <v>39</v>
      </c>
      <c r="F7983" s="250" t="s">
        <v>7472</v>
      </c>
      <c r="G7983" s="248"/>
      <c r="H7983" s="251">
        <v>4</v>
      </c>
      <c r="I7983" s="252"/>
      <c r="J7983" s="248"/>
      <c r="K7983" s="248"/>
      <c r="L7983" s="253"/>
      <c r="M7983" s="254"/>
      <c r="N7983" s="255"/>
      <c r="O7983" s="255"/>
      <c r="P7983" s="255"/>
      <c r="Q7983" s="255"/>
      <c r="R7983" s="255"/>
      <c r="S7983" s="255"/>
      <c r="T7983" s="256"/>
      <c r="U7983" s="14"/>
      <c r="V7983" s="14"/>
      <c r="W7983" s="14"/>
      <c r="X7983" s="14"/>
      <c r="Y7983" s="14"/>
      <c r="Z7983" s="14"/>
      <c r="AA7983" s="14"/>
      <c r="AB7983" s="14"/>
      <c r="AC7983" s="14"/>
      <c r="AD7983" s="14"/>
      <c r="AE7983" s="14"/>
      <c r="AT7983" s="257" t="s">
        <v>252</v>
      </c>
      <c r="AU7983" s="257" t="s">
        <v>93</v>
      </c>
      <c r="AV7983" s="14" t="s">
        <v>93</v>
      </c>
      <c r="AW7983" s="14" t="s">
        <v>46</v>
      </c>
      <c r="AX7983" s="14" t="s">
        <v>85</v>
      </c>
      <c r="AY7983" s="257" t="s">
        <v>241</v>
      </c>
    </row>
    <row r="7984" s="14" customFormat="1">
      <c r="A7984" s="14"/>
      <c r="B7984" s="247"/>
      <c r="C7984" s="248"/>
      <c r="D7984" s="238" t="s">
        <v>252</v>
      </c>
      <c r="E7984" s="249" t="s">
        <v>39</v>
      </c>
      <c r="F7984" s="250" t="s">
        <v>7473</v>
      </c>
      <c r="G7984" s="248"/>
      <c r="H7984" s="251">
        <v>2</v>
      </c>
      <c r="I7984" s="252"/>
      <c r="J7984" s="248"/>
      <c r="K7984" s="248"/>
      <c r="L7984" s="253"/>
      <c r="M7984" s="254"/>
      <c r="N7984" s="255"/>
      <c r="O7984" s="255"/>
      <c r="P7984" s="255"/>
      <c r="Q7984" s="255"/>
      <c r="R7984" s="255"/>
      <c r="S7984" s="255"/>
      <c r="T7984" s="256"/>
      <c r="U7984" s="14"/>
      <c r="V7984" s="14"/>
      <c r="W7984" s="14"/>
      <c r="X7984" s="14"/>
      <c r="Y7984" s="14"/>
      <c r="Z7984" s="14"/>
      <c r="AA7984" s="14"/>
      <c r="AB7984" s="14"/>
      <c r="AC7984" s="14"/>
      <c r="AD7984" s="14"/>
      <c r="AE7984" s="14"/>
      <c r="AT7984" s="257" t="s">
        <v>252</v>
      </c>
      <c r="AU7984" s="257" t="s">
        <v>93</v>
      </c>
      <c r="AV7984" s="14" t="s">
        <v>93</v>
      </c>
      <c r="AW7984" s="14" t="s">
        <v>46</v>
      </c>
      <c r="AX7984" s="14" t="s">
        <v>85</v>
      </c>
      <c r="AY7984" s="257" t="s">
        <v>241</v>
      </c>
    </row>
    <row r="7985" s="14" customFormat="1">
      <c r="A7985" s="14"/>
      <c r="B7985" s="247"/>
      <c r="C7985" s="248"/>
      <c r="D7985" s="238" t="s">
        <v>252</v>
      </c>
      <c r="E7985" s="249" t="s">
        <v>39</v>
      </c>
      <c r="F7985" s="250" t="s">
        <v>6904</v>
      </c>
      <c r="G7985" s="248"/>
      <c r="H7985" s="251">
        <v>4</v>
      </c>
      <c r="I7985" s="252"/>
      <c r="J7985" s="248"/>
      <c r="K7985" s="248"/>
      <c r="L7985" s="253"/>
      <c r="M7985" s="254"/>
      <c r="N7985" s="255"/>
      <c r="O7985" s="255"/>
      <c r="P7985" s="255"/>
      <c r="Q7985" s="255"/>
      <c r="R7985" s="255"/>
      <c r="S7985" s="255"/>
      <c r="T7985" s="256"/>
      <c r="U7985" s="14"/>
      <c r="V7985" s="14"/>
      <c r="W7985" s="14"/>
      <c r="X7985" s="14"/>
      <c r="Y7985" s="14"/>
      <c r="Z7985" s="14"/>
      <c r="AA7985" s="14"/>
      <c r="AB7985" s="14"/>
      <c r="AC7985" s="14"/>
      <c r="AD7985" s="14"/>
      <c r="AE7985" s="14"/>
      <c r="AT7985" s="257" t="s">
        <v>252</v>
      </c>
      <c r="AU7985" s="257" t="s">
        <v>93</v>
      </c>
      <c r="AV7985" s="14" t="s">
        <v>93</v>
      </c>
      <c r="AW7985" s="14" t="s">
        <v>46</v>
      </c>
      <c r="AX7985" s="14" t="s">
        <v>85</v>
      </c>
      <c r="AY7985" s="257" t="s">
        <v>241</v>
      </c>
    </row>
    <row r="7986" s="14" customFormat="1">
      <c r="A7986" s="14"/>
      <c r="B7986" s="247"/>
      <c r="C7986" s="248"/>
      <c r="D7986" s="238" t="s">
        <v>252</v>
      </c>
      <c r="E7986" s="249" t="s">
        <v>39</v>
      </c>
      <c r="F7986" s="250" t="s">
        <v>7474</v>
      </c>
      <c r="G7986" s="248"/>
      <c r="H7986" s="251">
        <v>4</v>
      </c>
      <c r="I7986" s="252"/>
      <c r="J7986" s="248"/>
      <c r="K7986" s="248"/>
      <c r="L7986" s="253"/>
      <c r="M7986" s="254"/>
      <c r="N7986" s="255"/>
      <c r="O7986" s="255"/>
      <c r="P7986" s="255"/>
      <c r="Q7986" s="255"/>
      <c r="R7986" s="255"/>
      <c r="S7986" s="255"/>
      <c r="T7986" s="256"/>
      <c r="U7986" s="14"/>
      <c r="V7986" s="14"/>
      <c r="W7986" s="14"/>
      <c r="X7986" s="14"/>
      <c r="Y7986" s="14"/>
      <c r="Z7986" s="14"/>
      <c r="AA7986" s="14"/>
      <c r="AB7986" s="14"/>
      <c r="AC7986" s="14"/>
      <c r="AD7986" s="14"/>
      <c r="AE7986" s="14"/>
      <c r="AT7986" s="257" t="s">
        <v>252</v>
      </c>
      <c r="AU7986" s="257" t="s">
        <v>93</v>
      </c>
      <c r="AV7986" s="14" t="s">
        <v>93</v>
      </c>
      <c r="AW7986" s="14" t="s">
        <v>46</v>
      </c>
      <c r="AX7986" s="14" t="s">
        <v>85</v>
      </c>
      <c r="AY7986" s="257" t="s">
        <v>241</v>
      </c>
    </row>
    <row r="7987" s="14" customFormat="1">
      <c r="A7987" s="14"/>
      <c r="B7987" s="247"/>
      <c r="C7987" s="248"/>
      <c r="D7987" s="238" t="s">
        <v>252</v>
      </c>
      <c r="E7987" s="249" t="s">
        <v>39</v>
      </c>
      <c r="F7987" s="250" t="s">
        <v>7475</v>
      </c>
      <c r="G7987" s="248"/>
      <c r="H7987" s="251">
        <v>2</v>
      </c>
      <c r="I7987" s="252"/>
      <c r="J7987" s="248"/>
      <c r="K7987" s="248"/>
      <c r="L7987" s="253"/>
      <c r="M7987" s="254"/>
      <c r="N7987" s="255"/>
      <c r="O7987" s="255"/>
      <c r="P7987" s="255"/>
      <c r="Q7987" s="255"/>
      <c r="R7987" s="255"/>
      <c r="S7987" s="255"/>
      <c r="T7987" s="256"/>
      <c r="U7987" s="14"/>
      <c r="V7987" s="14"/>
      <c r="W7987" s="14"/>
      <c r="X7987" s="14"/>
      <c r="Y7987" s="14"/>
      <c r="Z7987" s="14"/>
      <c r="AA7987" s="14"/>
      <c r="AB7987" s="14"/>
      <c r="AC7987" s="14"/>
      <c r="AD7987" s="14"/>
      <c r="AE7987" s="14"/>
      <c r="AT7987" s="257" t="s">
        <v>252</v>
      </c>
      <c r="AU7987" s="257" t="s">
        <v>93</v>
      </c>
      <c r="AV7987" s="14" t="s">
        <v>93</v>
      </c>
      <c r="AW7987" s="14" t="s">
        <v>46</v>
      </c>
      <c r="AX7987" s="14" t="s">
        <v>85</v>
      </c>
      <c r="AY7987" s="257" t="s">
        <v>241</v>
      </c>
    </row>
    <row r="7988" s="14" customFormat="1">
      <c r="A7988" s="14"/>
      <c r="B7988" s="247"/>
      <c r="C7988" s="248"/>
      <c r="D7988" s="238" t="s">
        <v>252</v>
      </c>
      <c r="E7988" s="249" t="s">
        <v>39</v>
      </c>
      <c r="F7988" s="250" t="s">
        <v>7476</v>
      </c>
      <c r="G7988" s="248"/>
      <c r="H7988" s="251">
        <v>4</v>
      </c>
      <c r="I7988" s="252"/>
      <c r="J7988" s="248"/>
      <c r="K7988" s="248"/>
      <c r="L7988" s="253"/>
      <c r="M7988" s="254"/>
      <c r="N7988" s="255"/>
      <c r="O7988" s="255"/>
      <c r="P7988" s="255"/>
      <c r="Q7988" s="255"/>
      <c r="R7988" s="255"/>
      <c r="S7988" s="255"/>
      <c r="T7988" s="256"/>
      <c r="U7988" s="14"/>
      <c r="V7988" s="14"/>
      <c r="W7988" s="14"/>
      <c r="X7988" s="14"/>
      <c r="Y7988" s="14"/>
      <c r="Z7988" s="14"/>
      <c r="AA7988" s="14"/>
      <c r="AB7988" s="14"/>
      <c r="AC7988" s="14"/>
      <c r="AD7988" s="14"/>
      <c r="AE7988" s="14"/>
      <c r="AT7988" s="257" t="s">
        <v>252</v>
      </c>
      <c r="AU7988" s="257" t="s">
        <v>93</v>
      </c>
      <c r="AV7988" s="14" t="s">
        <v>93</v>
      </c>
      <c r="AW7988" s="14" t="s">
        <v>46</v>
      </c>
      <c r="AX7988" s="14" t="s">
        <v>85</v>
      </c>
      <c r="AY7988" s="257" t="s">
        <v>241</v>
      </c>
    </row>
    <row r="7989" s="14" customFormat="1">
      <c r="A7989" s="14"/>
      <c r="B7989" s="247"/>
      <c r="C7989" s="248"/>
      <c r="D7989" s="238" t="s">
        <v>252</v>
      </c>
      <c r="E7989" s="249" t="s">
        <v>39</v>
      </c>
      <c r="F7989" s="250" t="s">
        <v>6879</v>
      </c>
      <c r="G7989" s="248"/>
      <c r="H7989" s="251">
        <v>4</v>
      </c>
      <c r="I7989" s="252"/>
      <c r="J7989" s="248"/>
      <c r="K7989" s="248"/>
      <c r="L7989" s="253"/>
      <c r="M7989" s="254"/>
      <c r="N7989" s="255"/>
      <c r="O7989" s="255"/>
      <c r="P7989" s="255"/>
      <c r="Q7989" s="255"/>
      <c r="R7989" s="255"/>
      <c r="S7989" s="255"/>
      <c r="T7989" s="256"/>
      <c r="U7989" s="14"/>
      <c r="V7989" s="14"/>
      <c r="W7989" s="14"/>
      <c r="X7989" s="14"/>
      <c r="Y7989" s="14"/>
      <c r="Z7989" s="14"/>
      <c r="AA7989" s="14"/>
      <c r="AB7989" s="14"/>
      <c r="AC7989" s="14"/>
      <c r="AD7989" s="14"/>
      <c r="AE7989" s="14"/>
      <c r="AT7989" s="257" t="s">
        <v>252</v>
      </c>
      <c r="AU7989" s="257" t="s">
        <v>93</v>
      </c>
      <c r="AV7989" s="14" t="s">
        <v>93</v>
      </c>
      <c r="AW7989" s="14" t="s">
        <v>46</v>
      </c>
      <c r="AX7989" s="14" t="s">
        <v>85</v>
      </c>
      <c r="AY7989" s="257" t="s">
        <v>241</v>
      </c>
    </row>
    <row r="7990" s="14" customFormat="1">
      <c r="A7990" s="14"/>
      <c r="B7990" s="247"/>
      <c r="C7990" s="248"/>
      <c r="D7990" s="238" t="s">
        <v>252</v>
      </c>
      <c r="E7990" s="249" t="s">
        <v>39</v>
      </c>
      <c r="F7990" s="250" t="s">
        <v>6881</v>
      </c>
      <c r="G7990" s="248"/>
      <c r="H7990" s="251">
        <v>4</v>
      </c>
      <c r="I7990" s="252"/>
      <c r="J7990" s="248"/>
      <c r="K7990" s="248"/>
      <c r="L7990" s="253"/>
      <c r="M7990" s="254"/>
      <c r="N7990" s="255"/>
      <c r="O7990" s="255"/>
      <c r="P7990" s="255"/>
      <c r="Q7990" s="255"/>
      <c r="R7990" s="255"/>
      <c r="S7990" s="255"/>
      <c r="T7990" s="256"/>
      <c r="U7990" s="14"/>
      <c r="V7990" s="14"/>
      <c r="W7990" s="14"/>
      <c r="X7990" s="14"/>
      <c r="Y7990" s="14"/>
      <c r="Z7990" s="14"/>
      <c r="AA7990" s="14"/>
      <c r="AB7990" s="14"/>
      <c r="AC7990" s="14"/>
      <c r="AD7990" s="14"/>
      <c r="AE7990" s="14"/>
      <c r="AT7990" s="257" t="s">
        <v>252</v>
      </c>
      <c r="AU7990" s="257" t="s">
        <v>93</v>
      </c>
      <c r="AV7990" s="14" t="s">
        <v>93</v>
      </c>
      <c r="AW7990" s="14" t="s">
        <v>46</v>
      </c>
      <c r="AX7990" s="14" t="s">
        <v>85</v>
      </c>
      <c r="AY7990" s="257" t="s">
        <v>241</v>
      </c>
    </row>
    <row r="7991" s="14" customFormat="1">
      <c r="A7991" s="14"/>
      <c r="B7991" s="247"/>
      <c r="C7991" s="248"/>
      <c r="D7991" s="238" t="s">
        <v>252</v>
      </c>
      <c r="E7991" s="249" t="s">
        <v>39</v>
      </c>
      <c r="F7991" s="250" t="s">
        <v>7477</v>
      </c>
      <c r="G7991" s="248"/>
      <c r="H7991" s="251">
        <v>2</v>
      </c>
      <c r="I7991" s="252"/>
      <c r="J7991" s="248"/>
      <c r="K7991" s="248"/>
      <c r="L7991" s="253"/>
      <c r="M7991" s="254"/>
      <c r="N7991" s="255"/>
      <c r="O7991" s="255"/>
      <c r="P7991" s="255"/>
      <c r="Q7991" s="255"/>
      <c r="R7991" s="255"/>
      <c r="S7991" s="255"/>
      <c r="T7991" s="256"/>
      <c r="U7991" s="14"/>
      <c r="V7991" s="14"/>
      <c r="W7991" s="14"/>
      <c r="X7991" s="14"/>
      <c r="Y7991" s="14"/>
      <c r="Z7991" s="14"/>
      <c r="AA7991" s="14"/>
      <c r="AB7991" s="14"/>
      <c r="AC7991" s="14"/>
      <c r="AD7991" s="14"/>
      <c r="AE7991" s="14"/>
      <c r="AT7991" s="257" t="s">
        <v>252</v>
      </c>
      <c r="AU7991" s="257" t="s">
        <v>93</v>
      </c>
      <c r="AV7991" s="14" t="s">
        <v>93</v>
      </c>
      <c r="AW7991" s="14" t="s">
        <v>46</v>
      </c>
      <c r="AX7991" s="14" t="s">
        <v>85</v>
      </c>
      <c r="AY7991" s="257" t="s">
        <v>241</v>
      </c>
    </row>
    <row r="7992" s="14" customFormat="1">
      <c r="A7992" s="14"/>
      <c r="B7992" s="247"/>
      <c r="C7992" s="248"/>
      <c r="D7992" s="238" t="s">
        <v>252</v>
      </c>
      <c r="E7992" s="249" t="s">
        <v>39</v>
      </c>
      <c r="F7992" s="250" t="s">
        <v>7478</v>
      </c>
      <c r="G7992" s="248"/>
      <c r="H7992" s="251">
        <v>2</v>
      </c>
      <c r="I7992" s="252"/>
      <c r="J7992" s="248"/>
      <c r="K7992" s="248"/>
      <c r="L7992" s="253"/>
      <c r="M7992" s="254"/>
      <c r="N7992" s="255"/>
      <c r="O7992" s="255"/>
      <c r="P7992" s="255"/>
      <c r="Q7992" s="255"/>
      <c r="R7992" s="255"/>
      <c r="S7992" s="255"/>
      <c r="T7992" s="256"/>
      <c r="U7992" s="14"/>
      <c r="V7992" s="14"/>
      <c r="W7992" s="14"/>
      <c r="X7992" s="14"/>
      <c r="Y7992" s="14"/>
      <c r="Z7992" s="14"/>
      <c r="AA7992" s="14"/>
      <c r="AB7992" s="14"/>
      <c r="AC7992" s="14"/>
      <c r="AD7992" s="14"/>
      <c r="AE7992" s="14"/>
      <c r="AT7992" s="257" t="s">
        <v>252</v>
      </c>
      <c r="AU7992" s="257" t="s">
        <v>93</v>
      </c>
      <c r="AV7992" s="14" t="s">
        <v>93</v>
      </c>
      <c r="AW7992" s="14" t="s">
        <v>46</v>
      </c>
      <c r="AX7992" s="14" t="s">
        <v>85</v>
      </c>
      <c r="AY7992" s="257" t="s">
        <v>241</v>
      </c>
    </row>
    <row r="7993" s="14" customFormat="1">
      <c r="A7993" s="14"/>
      <c r="B7993" s="247"/>
      <c r="C7993" s="248"/>
      <c r="D7993" s="238" t="s">
        <v>252</v>
      </c>
      <c r="E7993" s="249" t="s">
        <v>39</v>
      </c>
      <c r="F7993" s="250" t="s">
        <v>7479</v>
      </c>
      <c r="G7993" s="248"/>
      <c r="H7993" s="251">
        <v>2</v>
      </c>
      <c r="I7993" s="252"/>
      <c r="J7993" s="248"/>
      <c r="K7993" s="248"/>
      <c r="L7993" s="253"/>
      <c r="M7993" s="254"/>
      <c r="N7993" s="255"/>
      <c r="O7993" s="255"/>
      <c r="P7993" s="255"/>
      <c r="Q7993" s="255"/>
      <c r="R7993" s="255"/>
      <c r="S7993" s="255"/>
      <c r="T7993" s="256"/>
      <c r="U7993" s="14"/>
      <c r="V7993" s="14"/>
      <c r="W7993" s="14"/>
      <c r="X7993" s="14"/>
      <c r="Y7993" s="14"/>
      <c r="Z7993" s="14"/>
      <c r="AA7993" s="14"/>
      <c r="AB7993" s="14"/>
      <c r="AC7993" s="14"/>
      <c r="AD7993" s="14"/>
      <c r="AE7993" s="14"/>
      <c r="AT7993" s="257" t="s">
        <v>252</v>
      </c>
      <c r="AU7993" s="257" t="s">
        <v>93</v>
      </c>
      <c r="AV7993" s="14" t="s">
        <v>93</v>
      </c>
      <c r="AW7993" s="14" t="s">
        <v>46</v>
      </c>
      <c r="AX7993" s="14" t="s">
        <v>85</v>
      </c>
      <c r="AY7993" s="257" t="s">
        <v>241</v>
      </c>
    </row>
    <row r="7994" s="14" customFormat="1">
      <c r="A7994" s="14"/>
      <c r="B7994" s="247"/>
      <c r="C7994" s="248"/>
      <c r="D7994" s="238" t="s">
        <v>252</v>
      </c>
      <c r="E7994" s="249" t="s">
        <v>39</v>
      </c>
      <c r="F7994" s="250" t="s">
        <v>7480</v>
      </c>
      <c r="G7994" s="248"/>
      <c r="H7994" s="251">
        <v>2</v>
      </c>
      <c r="I7994" s="252"/>
      <c r="J7994" s="248"/>
      <c r="K7994" s="248"/>
      <c r="L7994" s="253"/>
      <c r="M7994" s="254"/>
      <c r="N7994" s="255"/>
      <c r="O7994" s="255"/>
      <c r="P7994" s="255"/>
      <c r="Q7994" s="255"/>
      <c r="R7994" s="255"/>
      <c r="S7994" s="255"/>
      <c r="T7994" s="256"/>
      <c r="U7994" s="14"/>
      <c r="V7994" s="14"/>
      <c r="W7994" s="14"/>
      <c r="X7994" s="14"/>
      <c r="Y7994" s="14"/>
      <c r="Z7994" s="14"/>
      <c r="AA7994" s="14"/>
      <c r="AB7994" s="14"/>
      <c r="AC7994" s="14"/>
      <c r="AD7994" s="14"/>
      <c r="AE7994" s="14"/>
      <c r="AT7994" s="257" t="s">
        <v>252</v>
      </c>
      <c r="AU7994" s="257" t="s">
        <v>93</v>
      </c>
      <c r="AV7994" s="14" t="s">
        <v>93</v>
      </c>
      <c r="AW7994" s="14" t="s">
        <v>46</v>
      </c>
      <c r="AX7994" s="14" t="s">
        <v>85</v>
      </c>
      <c r="AY7994" s="257" t="s">
        <v>241</v>
      </c>
    </row>
    <row r="7995" s="14" customFormat="1">
      <c r="A7995" s="14"/>
      <c r="B7995" s="247"/>
      <c r="C7995" s="248"/>
      <c r="D7995" s="238" t="s">
        <v>252</v>
      </c>
      <c r="E7995" s="249" t="s">
        <v>39</v>
      </c>
      <c r="F7995" s="250" t="s">
        <v>7481</v>
      </c>
      <c r="G7995" s="248"/>
      <c r="H7995" s="251">
        <v>4</v>
      </c>
      <c r="I7995" s="252"/>
      <c r="J7995" s="248"/>
      <c r="K7995" s="248"/>
      <c r="L7995" s="253"/>
      <c r="M7995" s="254"/>
      <c r="N7995" s="255"/>
      <c r="O7995" s="255"/>
      <c r="P7995" s="255"/>
      <c r="Q7995" s="255"/>
      <c r="R7995" s="255"/>
      <c r="S7995" s="255"/>
      <c r="T7995" s="256"/>
      <c r="U7995" s="14"/>
      <c r="V7995" s="14"/>
      <c r="W7995" s="14"/>
      <c r="X7995" s="14"/>
      <c r="Y7995" s="14"/>
      <c r="Z7995" s="14"/>
      <c r="AA7995" s="14"/>
      <c r="AB7995" s="14"/>
      <c r="AC7995" s="14"/>
      <c r="AD7995" s="14"/>
      <c r="AE7995" s="14"/>
      <c r="AT7995" s="257" t="s">
        <v>252</v>
      </c>
      <c r="AU7995" s="257" t="s">
        <v>93</v>
      </c>
      <c r="AV7995" s="14" t="s">
        <v>93</v>
      </c>
      <c r="AW7995" s="14" t="s">
        <v>46</v>
      </c>
      <c r="AX7995" s="14" t="s">
        <v>85</v>
      </c>
      <c r="AY7995" s="257" t="s">
        <v>241</v>
      </c>
    </row>
    <row r="7996" s="14" customFormat="1">
      <c r="A7996" s="14"/>
      <c r="B7996" s="247"/>
      <c r="C7996" s="248"/>
      <c r="D7996" s="238" t="s">
        <v>252</v>
      </c>
      <c r="E7996" s="249" t="s">
        <v>39</v>
      </c>
      <c r="F7996" s="250" t="s">
        <v>7482</v>
      </c>
      <c r="G7996" s="248"/>
      <c r="H7996" s="251">
        <v>2</v>
      </c>
      <c r="I7996" s="252"/>
      <c r="J7996" s="248"/>
      <c r="K7996" s="248"/>
      <c r="L7996" s="253"/>
      <c r="M7996" s="254"/>
      <c r="N7996" s="255"/>
      <c r="O7996" s="255"/>
      <c r="P7996" s="255"/>
      <c r="Q7996" s="255"/>
      <c r="R7996" s="255"/>
      <c r="S7996" s="255"/>
      <c r="T7996" s="256"/>
      <c r="U7996" s="14"/>
      <c r="V7996" s="14"/>
      <c r="W7996" s="14"/>
      <c r="X7996" s="14"/>
      <c r="Y7996" s="14"/>
      <c r="Z7996" s="14"/>
      <c r="AA7996" s="14"/>
      <c r="AB7996" s="14"/>
      <c r="AC7996" s="14"/>
      <c r="AD7996" s="14"/>
      <c r="AE7996" s="14"/>
      <c r="AT7996" s="257" t="s">
        <v>252</v>
      </c>
      <c r="AU7996" s="257" t="s">
        <v>93</v>
      </c>
      <c r="AV7996" s="14" t="s">
        <v>93</v>
      </c>
      <c r="AW7996" s="14" t="s">
        <v>46</v>
      </c>
      <c r="AX7996" s="14" t="s">
        <v>85</v>
      </c>
      <c r="AY7996" s="257" t="s">
        <v>241</v>
      </c>
    </row>
    <row r="7997" s="14" customFormat="1">
      <c r="A7997" s="14"/>
      <c r="B7997" s="247"/>
      <c r="C7997" s="248"/>
      <c r="D7997" s="238" t="s">
        <v>252</v>
      </c>
      <c r="E7997" s="249" t="s">
        <v>39</v>
      </c>
      <c r="F7997" s="250" t="s">
        <v>7483</v>
      </c>
      <c r="G7997" s="248"/>
      <c r="H7997" s="251">
        <v>2</v>
      </c>
      <c r="I7997" s="252"/>
      <c r="J7997" s="248"/>
      <c r="K7997" s="248"/>
      <c r="L7997" s="253"/>
      <c r="M7997" s="254"/>
      <c r="N7997" s="255"/>
      <c r="O7997" s="255"/>
      <c r="P7997" s="255"/>
      <c r="Q7997" s="255"/>
      <c r="R7997" s="255"/>
      <c r="S7997" s="255"/>
      <c r="T7997" s="256"/>
      <c r="U7997" s="14"/>
      <c r="V7997" s="14"/>
      <c r="W7997" s="14"/>
      <c r="X7997" s="14"/>
      <c r="Y7997" s="14"/>
      <c r="Z7997" s="14"/>
      <c r="AA7997" s="14"/>
      <c r="AB7997" s="14"/>
      <c r="AC7997" s="14"/>
      <c r="AD7997" s="14"/>
      <c r="AE7997" s="14"/>
      <c r="AT7997" s="257" t="s">
        <v>252</v>
      </c>
      <c r="AU7997" s="257" t="s">
        <v>93</v>
      </c>
      <c r="AV7997" s="14" t="s">
        <v>93</v>
      </c>
      <c r="AW7997" s="14" t="s">
        <v>46</v>
      </c>
      <c r="AX7997" s="14" t="s">
        <v>85</v>
      </c>
      <c r="AY7997" s="257" t="s">
        <v>241</v>
      </c>
    </row>
    <row r="7998" s="14" customFormat="1">
      <c r="A7998" s="14"/>
      <c r="B7998" s="247"/>
      <c r="C7998" s="248"/>
      <c r="D7998" s="238" t="s">
        <v>252</v>
      </c>
      <c r="E7998" s="249" t="s">
        <v>39</v>
      </c>
      <c r="F7998" s="250" t="s">
        <v>7484</v>
      </c>
      <c r="G7998" s="248"/>
      <c r="H7998" s="251">
        <v>4</v>
      </c>
      <c r="I7998" s="252"/>
      <c r="J7998" s="248"/>
      <c r="K7998" s="248"/>
      <c r="L7998" s="253"/>
      <c r="M7998" s="254"/>
      <c r="N7998" s="255"/>
      <c r="O7998" s="255"/>
      <c r="P7998" s="255"/>
      <c r="Q7998" s="255"/>
      <c r="R7998" s="255"/>
      <c r="S7998" s="255"/>
      <c r="T7998" s="256"/>
      <c r="U7998" s="14"/>
      <c r="V7998" s="14"/>
      <c r="W7998" s="14"/>
      <c r="X7998" s="14"/>
      <c r="Y7998" s="14"/>
      <c r="Z7998" s="14"/>
      <c r="AA7998" s="14"/>
      <c r="AB7998" s="14"/>
      <c r="AC7998" s="14"/>
      <c r="AD7998" s="14"/>
      <c r="AE7998" s="14"/>
      <c r="AT7998" s="257" t="s">
        <v>252</v>
      </c>
      <c r="AU7998" s="257" t="s">
        <v>93</v>
      </c>
      <c r="AV7998" s="14" t="s">
        <v>93</v>
      </c>
      <c r="AW7998" s="14" t="s">
        <v>46</v>
      </c>
      <c r="AX7998" s="14" t="s">
        <v>85</v>
      </c>
      <c r="AY7998" s="257" t="s">
        <v>241</v>
      </c>
    </row>
    <row r="7999" s="14" customFormat="1">
      <c r="A7999" s="14"/>
      <c r="B7999" s="247"/>
      <c r="C7999" s="248"/>
      <c r="D7999" s="238" t="s">
        <v>252</v>
      </c>
      <c r="E7999" s="249" t="s">
        <v>39</v>
      </c>
      <c r="F7999" s="250" t="s">
        <v>7485</v>
      </c>
      <c r="G7999" s="248"/>
      <c r="H7999" s="251">
        <v>4</v>
      </c>
      <c r="I7999" s="252"/>
      <c r="J7999" s="248"/>
      <c r="K7999" s="248"/>
      <c r="L7999" s="253"/>
      <c r="M7999" s="254"/>
      <c r="N7999" s="255"/>
      <c r="O7999" s="255"/>
      <c r="P7999" s="255"/>
      <c r="Q7999" s="255"/>
      <c r="R7999" s="255"/>
      <c r="S7999" s="255"/>
      <c r="T7999" s="256"/>
      <c r="U7999" s="14"/>
      <c r="V7999" s="14"/>
      <c r="W7999" s="14"/>
      <c r="X7999" s="14"/>
      <c r="Y7999" s="14"/>
      <c r="Z7999" s="14"/>
      <c r="AA7999" s="14"/>
      <c r="AB7999" s="14"/>
      <c r="AC7999" s="14"/>
      <c r="AD7999" s="14"/>
      <c r="AE7999" s="14"/>
      <c r="AT7999" s="257" t="s">
        <v>252</v>
      </c>
      <c r="AU7999" s="257" t="s">
        <v>93</v>
      </c>
      <c r="AV7999" s="14" t="s">
        <v>93</v>
      </c>
      <c r="AW7999" s="14" t="s">
        <v>46</v>
      </c>
      <c r="AX7999" s="14" t="s">
        <v>85</v>
      </c>
      <c r="AY7999" s="257" t="s">
        <v>241</v>
      </c>
    </row>
    <row r="8000" s="14" customFormat="1">
      <c r="A8000" s="14"/>
      <c r="B8000" s="247"/>
      <c r="C8000" s="248"/>
      <c r="D8000" s="238" t="s">
        <v>252</v>
      </c>
      <c r="E8000" s="249" t="s">
        <v>39</v>
      </c>
      <c r="F8000" s="250" t="s">
        <v>6906</v>
      </c>
      <c r="G8000" s="248"/>
      <c r="H8000" s="251">
        <v>2</v>
      </c>
      <c r="I8000" s="252"/>
      <c r="J8000" s="248"/>
      <c r="K8000" s="248"/>
      <c r="L8000" s="253"/>
      <c r="M8000" s="254"/>
      <c r="N8000" s="255"/>
      <c r="O8000" s="255"/>
      <c r="P8000" s="255"/>
      <c r="Q8000" s="255"/>
      <c r="R8000" s="255"/>
      <c r="S8000" s="255"/>
      <c r="T8000" s="256"/>
      <c r="U8000" s="14"/>
      <c r="V8000" s="14"/>
      <c r="W8000" s="14"/>
      <c r="X8000" s="14"/>
      <c r="Y8000" s="14"/>
      <c r="Z8000" s="14"/>
      <c r="AA8000" s="14"/>
      <c r="AB8000" s="14"/>
      <c r="AC8000" s="14"/>
      <c r="AD8000" s="14"/>
      <c r="AE8000" s="14"/>
      <c r="AT8000" s="257" t="s">
        <v>252</v>
      </c>
      <c r="AU8000" s="257" t="s">
        <v>93</v>
      </c>
      <c r="AV8000" s="14" t="s">
        <v>93</v>
      </c>
      <c r="AW8000" s="14" t="s">
        <v>46</v>
      </c>
      <c r="AX8000" s="14" t="s">
        <v>85</v>
      </c>
      <c r="AY8000" s="257" t="s">
        <v>241</v>
      </c>
    </row>
    <row r="8001" s="14" customFormat="1">
      <c r="A8001" s="14"/>
      <c r="B8001" s="247"/>
      <c r="C8001" s="248"/>
      <c r="D8001" s="238" t="s">
        <v>252</v>
      </c>
      <c r="E8001" s="249" t="s">
        <v>39</v>
      </c>
      <c r="F8001" s="250" t="s">
        <v>7486</v>
      </c>
      <c r="G8001" s="248"/>
      <c r="H8001" s="251">
        <v>2</v>
      </c>
      <c r="I8001" s="252"/>
      <c r="J8001" s="248"/>
      <c r="K8001" s="248"/>
      <c r="L8001" s="253"/>
      <c r="M8001" s="254"/>
      <c r="N8001" s="255"/>
      <c r="O8001" s="255"/>
      <c r="P8001" s="255"/>
      <c r="Q8001" s="255"/>
      <c r="R8001" s="255"/>
      <c r="S8001" s="255"/>
      <c r="T8001" s="256"/>
      <c r="U8001" s="14"/>
      <c r="V8001" s="14"/>
      <c r="W8001" s="14"/>
      <c r="X8001" s="14"/>
      <c r="Y8001" s="14"/>
      <c r="Z8001" s="14"/>
      <c r="AA8001" s="14"/>
      <c r="AB8001" s="14"/>
      <c r="AC8001" s="14"/>
      <c r="AD8001" s="14"/>
      <c r="AE8001" s="14"/>
      <c r="AT8001" s="257" t="s">
        <v>252</v>
      </c>
      <c r="AU8001" s="257" t="s">
        <v>93</v>
      </c>
      <c r="AV8001" s="14" t="s">
        <v>93</v>
      </c>
      <c r="AW8001" s="14" t="s">
        <v>46</v>
      </c>
      <c r="AX8001" s="14" t="s">
        <v>85</v>
      </c>
      <c r="AY8001" s="257" t="s">
        <v>241</v>
      </c>
    </row>
    <row r="8002" s="14" customFormat="1">
      <c r="A8002" s="14"/>
      <c r="B8002" s="247"/>
      <c r="C8002" s="248"/>
      <c r="D8002" s="238" t="s">
        <v>252</v>
      </c>
      <c r="E8002" s="249" t="s">
        <v>39</v>
      </c>
      <c r="F8002" s="250" t="s">
        <v>7487</v>
      </c>
      <c r="G8002" s="248"/>
      <c r="H8002" s="251">
        <v>2</v>
      </c>
      <c r="I8002" s="252"/>
      <c r="J8002" s="248"/>
      <c r="K8002" s="248"/>
      <c r="L8002" s="253"/>
      <c r="M8002" s="254"/>
      <c r="N8002" s="255"/>
      <c r="O8002" s="255"/>
      <c r="P8002" s="255"/>
      <c r="Q8002" s="255"/>
      <c r="R8002" s="255"/>
      <c r="S8002" s="255"/>
      <c r="T8002" s="256"/>
      <c r="U8002" s="14"/>
      <c r="V8002" s="14"/>
      <c r="W8002" s="14"/>
      <c r="X8002" s="14"/>
      <c r="Y8002" s="14"/>
      <c r="Z8002" s="14"/>
      <c r="AA8002" s="14"/>
      <c r="AB8002" s="14"/>
      <c r="AC8002" s="14"/>
      <c r="AD8002" s="14"/>
      <c r="AE8002" s="14"/>
      <c r="AT8002" s="257" t="s">
        <v>252</v>
      </c>
      <c r="AU8002" s="257" t="s">
        <v>93</v>
      </c>
      <c r="AV8002" s="14" t="s">
        <v>93</v>
      </c>
      <c r="AW8002" s="14" t="s">
        <v>46</v>
      </c>
      <c r="AX8002" s="14" t="s">
        <v>85</v>
      </c>
      <c r="AY8002" s="257" t="s">
        <v>241</v>
      </c>
    </row>
    <row r="8003" s="14" customFormat="1">
      <c r="A8003" s="14"/>
      <c r="B8003" s="247"/>
      <c r="C8003" s="248"/>
      <c r="D8003" s="238" t="s">
        <v>252</v>
      </c>
      <c r="E8003" s="249" t="s">
        <v>39</v>
      </c>
      <c r="F8003" s="250" t="s">
        <v>6893</v>
      </c>
      <c r="G8003" s="248"/>
      <c r="H8003" s="251">
        <v>6</v>
      </c>
      <c r="I8003" s="252"/>
      <c r="J8003" s="248"/>
      <c r="K8003" s="248"/>
      <c r="L8003" s="253"/>
      <c r="M8003" s="254"/>
      <c r="N8003" s="255"/>
      <c r="O8003" s="255"/>
      <c r="P8003" s="255"/>
      <c r="Q8003" s="255"/>
      <c r="R8003" s="255"/>
      <c r="S8003" s="255"/>
      <c r="T8003" s="256"/>
      <c r="U8003" s="14"/>
      <c r="V8003" s="14"/>
      <c r="W8003" s="14"/>
      <c r="X8003" s="14"/>
      <c r="Y8003" s="14"/>
      <c r="Z8003" s="14"/>
      <c r="AA8003" s="14"/>
      <c r="AB8003" s="14"/>
      <c r="AC8003" s="14"/>
      <c r="AD8003" s="14"/>
      <c r="AE8003" s="14"/>
      <c r="AT8003" s="257" t="s">
        <v>252</v>
      </c>
      <c r="AU8003" s="257" t="s">
        <v>93</v>
      </c>
      <c r="AV8003" s="14" t="s">
        <v>93</v>
      </c>
      <c r="AW8003" s="14" t="s">
        <v>46</v>
      </c>
      <c r="AX8003" s="14" t="s">
        <v>85</v>
      </c>
      <c r="AY8003" s="257" t="s">
        <v>241</v>
      </c>
    </row>
    <row r="8004" s="14" customFormat="1">
      <c r="A8004" s="14"/>
      <c r="B8004" s="247"/>
      <c r="C8004" s="248"/>
      <c r="D8004" s="238" t="s">
        <v>252</v>
      </c>
      <c r="E8004" s="249" t="s">
        <v>39</v>
      </c>
      <c r="F8004" s="250" t="s">
        <v>6895</v>
      </c>
      <c r="G8004" s="248"/>
      <c r="H8004" s="251">
        <v>4</v>
      </c>
      <c r="I8004" s="252"/>
      <c r="J8004" s="248"/>
      <c r="K8004" s="248"/>
      <c r="L8004" s="253"/>
      <c r="M8004" s="254"/>
      <c r="N8004" s="255"/>
      <c r="O8004" s="255"/>
      <c r="P8004" s="255"/>
      <c r="Q8004" s="255"/>
      <c r="R8004" s="255"/>
      <c r="S8004" s="255"/>
      <c r="T8004" s="256"/>
      <c r="U8004" s="14"/>
      <c r="V8004" s="14"/>
      <c r="W8004" s="14"/>
      <c r="X8004" s="14"/>
      <c r="Y8004" s="14"/>
      <c r="Z8004" s="14"/>
      <c r="AA8004" s="14"/>
      <c r="AB8004" s="14"/>
      <c r="AC8004" s="14"/>
      <c r="AD8004" s="14"/>
      <c r="AE8004" s="14"/>
      <c r="AT8004" s="257" t="s">
        <v>252</v>
      </c>
      <c r="AU8004" s="257" t="s">
        <v>93</v>
      </c>
      <c r="AV8004" s="14" t="s">
        <v>93</v>
      </c>
      <c r="AW8004" s="14" t="s">
        <v>46</v>
      </c>
      <c r="AX8004" s="14" t="s">
        <v>85</v>
      </c>
      <c r="AY8004" s="257" t="s">
        <v>241</v>
      </c>
    </row>
    <row r="8005" s="14" customFormat="1">
      <c r="A8005" s="14"/>
      <c r="B8005" s="247"/>
      <c r="C8005" s="248"/>
      <c r="D8005" s="238" t="s">
        <v>252</v>
      </c>
      <c r="E8005" s="249" t="s">
        <v>39</v>
      </c>
      <c r="F8005" s="250" t="s">
        <v>6897</v>
      </c>
      <c r="G8005" s="248"/>
      <c r="H8005" s="251">
        <v>4</v>
      </c>
      <c r="I8005" s="252"/>
      <c r="J8005" s="248"/>
      <c r="K8005" s="248"/>
      <c r="L8005" s="253"/>
      <c r="M8005" s="254"/>
      <c r="N8005" s="255"/>
      <c r="O8005" s="255"/>
      <c r="P8005" s="255"/>
      <c r="Q8005" s="255"/>
      <c r="R8005" s="255"/>
      <c r="S8005" s="255"/>
      <c r="T8005" s="256"/>
      <c r="U8005" s="14"/>
      <c r="V8005" s="14"/>
      <c r="W8005" s="14"/>
      <c r="X8005" s="14"/>
      <c r="Y8005" s="14"/>
      <c r="Z8005" s="14"/>
      <c r="AA8005" s="14"/>
      <c r="AB8005" s="14"/>
      <c r="AC8005" s="14"/>
      <c r="AD8005" s="14"/>
      <c r="AE8005" s="14"/>
      <c r="AT8005" s="257" t="s">
        <v>252</v>
      </c>
      <c r="AU8005" s="257" t="s">
        <v>93</v>
      </c>
      <c r="AV8005" s="14" t="s">
        <v>93</v>
      </c>
      <c r="AW8005" s="14" t="s">
        <v>46</v>
      </c>
      <c r="AX8005" s="14" t="s">
        <v>85</v>
      </c>
      <c r="AY8005" s="257" t="s">
        <v>241</v>
      </c>
    </row>
    <row r="8006" s="14" customFormat="1">
      <c r="A8006" s="14"/>
      <c r="B8006" s="247"/>
      <c r="C8006" s="248"/>
      <c r="D8006" s="238" t="s">
        <v>252</v>
      </c>
      <c r="E8006" s="249" t="s">
        <v>39</v>
      </c>
      <c r="F8006" s="250" t="s">
        <v>7488</v>
      </c>
      <c r="G8006" s="248"/>
      <c r="H8006" s="251">
        <v>2</v>
      </c>
      <c r="I8006" s="252"/>
      <c r="J8006" s="248"/>
      <c r="K8006" s="248"/>
      <c r="L8006" s="253"/>
      <c r="M8006" s="254"/>
      <c r="N8006" s="255"/>
      <c r="O8006" s="255"/>
      <c r="P8006" s="255"/>
      <c r="Q8006" s="255"/>
      <c r="R8006" s="255"/>
      <c r="S8006" s="255"/>
      <c r="T8006" s="256"/>
      <c r="U8006" s="14"/>
      <c r="V8006" s="14"/>
      <c r="W8006" s="14"/>
      <c r="X8006" s="14"/>
      <c r="Y8006" s="14"/>
      <c r="Z8006" s="14"/>
      <c r="AA8006" s="14"/>
      <c r="AB8006" s="14"/>
      <c r="AC8006" s="14"/>
      <c r="AD8006" s="14"/>
      <c r="AE8006" s="14"/>
      <c r="AT8006" s="257" t="s">
        <v>252</v>
      </c>
      <c r="AU8006" s="257" t="s">
        <v>93</v>
      </c>
      <c r="AV8006" s="14" t="s">
        <v>93</v>
      </c>
      <c r="AW8006" s="14" t="s">
        <v>46</v>
      </c>
      <c r="AX8006" s="14" t="s">
        <v>85</v>
      </c>
      <c r="AY8006" s="257" t="s">
        <v>241</v>
      </c>
    </row>
    <row r="8007" s="14" customFormat="1">
      <c r="A8007" s="14"/>
      <c r="B8007" s="247"/>
      <c r="C8007" s="248"/>
      <c r="D8007" s="238" t="s">
        <v>252</v>
      </c>
      <c r="E8007" s="249" t="s">
        <v>39</v>
      </c>
      <c r="F8007" s="250" t="s">
        <v>7489</v>
      </c>
      <c r="G8007" s="248"/>
      <c r="H8007" s="251">
        <v>2</v>
      </c>
      <c r="I8007" s="252"/>
      <c r="J8007" s="248"/>
      <c r="K8007" s="248"/>
      <c r="L8007" s="253"/>
      <c r="M8007" s="254"/>
      <c r="N8007" s="255"/>
      <c r="O8007" s="255"/>
      <c r="P8007" s="255"/>
      <c r="Q8007" s="255"/>
      <c r="R8007" s="255"/>
      <c r="S8007" s="255"/>
      <c r="T8007" s="256"/>
      <c r="U8007" s="14"/>
      <c r="V8007" s="14"/>
      <c r="W8007" s="14"/>
      <c r="X8007" s="14"/>
      <c r="Y8007" s="14"/>
      <c r="Z8007" s="14"/>
      <c r="AA8007" s="14"/>
      <c r="AB8007" s="14"/>
      <c r="AC8007" s="14"/>
      <c r="AD8007" s="14"/>
      <c r="AE8007" s="14"/>
      <c r="AT8007" s="257" t="s">
        <v>252</v>
      </c>
      <c r="AU8007" s="257" t="s">
        <v>93</v>
      </c>
      <c r="AV8007" s="14" t="s">
        <v>93</v>
      </c>
      <c r="AW8007" s="14" t="s">
        <v>46</v>
      </c>
      <c r="AX8007" s="14" t="s">
        <v>85</v>
      </c>
      <c r="AY8007" s="257" t="s">
        <v>241</v>
      </c>
    </row>
    <row r="8008" s="14" customFormat="1">
      <c r="A8008" s="14"/>
      <c r="B8008" s="247"/>
      <c r="C8008" s="248"/>
      <c r="D8008" s="238" t="s">
        <v>252</v>
      </c>
      <c r="E8008" s="249" t="s">
        <v>39</v>
      </c>
      <c r="F8008" s="250" t="s">
        <v>7490</v>
      </c>
      <c r="G8008" s="248"/>
      <c r="H8008" s="251">
        <v>2</v>
      </c>
      <c r="I8008" s="252"/>
      <c r="J8008" s="248"/>
      <c r="K8008" s="248"/>
      <c r="L8008" s="253"/>
      <c r="M8008" s="254"/>
      <c r="N8008" s="255"/>
      <c r="O8008" s="255"/>
      <c r="P8008" s="255"/>
      <c r="Q8008" s="255"/>
      <c r="R8008" s="255"/>
      <c r="S8008" s="255"/>
      <c r="T8008" s="256"/>
      <c r="U8008" s="14"/>
      <c r="V8008" s="14"/>
      <c r="W8008" s="14"/>
      <c r="X8008" s="14"/>
      <c r="Y8008" s="14"/>
      <c r="Z8008" s="14"/>
      <c r="AA8008" s="14"/>
      <c r="AB8008" s="14"/>
      <c r="AC8008" s="14"/>
      <c r="AD8008" s="14"/>
      <c r="AE8008" s="14"/>
      <c r="AT8008" s="257" t="s">
        <v>252</v>
      </c>
      <c r="AU8008" s="257" t="s">
        <v>93</v>
      </c>
      <c r="AV8008" s="14" t="s">
        <v>93</v>
      </c>
      <c r="AW8008" s="14" t="s">
        <v>46</v>
      </c>
      <c r="AX8008" s="14" t="s">
        <v>85</v>
      </c>
      <c r="AY8008" s="257" t="s">
        <v>241</v>
      </c>
    </row>
    <row r="8009" s="14" customFormat="1">
      <c r="A8009" s="14"/>
      <c r="B8009" s="247"/>
      <c r="C8009" s="248"/>
      <c r="D8009" s="238" t="s">
        <v>252</v>
      </c>
      <c r="E8009" s="249" t="s">
        <v>39</v>
      </c>
      <c r="F8009" s="250" t="s">
        <v>7491</v>
      </c>
      <c r="G8009" s="248"/>
      <c r="H8009" s="251">
        <v>9</v>
      </c>
      <c r="I8009" s="252"/>
      <c r="J8009" s="248"/>
      <c r="K8009" s="248"/>
      <c r="L8009" s="253"/>
      <c r="M8009" s="254"/>
      <c r="N8009" s="255"/>
      <c r="O8009" s="255"/>
      <c r="P8009" s="255"/>
      <c r="Q8009" s="255"/>
      <c r="R8009" s="255"/>
      <c r="S8009" s="255"/>
      <c r="T8009" s="256"/>
      <c r="U8009" s="14"/>
      <c r="V8009" s="14"/>
      <c r="W8009" s="14"/>
      <c r="X8009" s="14"/>
      <c r="Y8009" s="14"/>
      <c r="Z8009" s="14"/>
      <c r="AA8009" s="14"/>
      <c r="AB8009" s="14"/>
      <c r="AC8009" s="14"/>
      <c r="AD8009" s="14"/>
      <c r="AE8009" s="14"/>
      <c r="AT8009" s="257" t="s">
        <v>252</v>
      </c>
      <c r="AU8009" s="257" t="s">
        <v>93</v>
      </c>
      <c r="AV8009" s="14" t="s">
        <v>93</v>
      </c>
      <c r="AW8009" s="14" t="s">
        <v>46</v>
      </c>
      <c r="AX8009" s="14" t="s">
        <v>85</v>
      </c>
      <c r="AY8009" s="257" t="s">
        <v>241</v>
      </c>
    </row>
    <row r="8010" s="15" customFormat="1">
      <c r="A8010" s="15"/>
      <c r="B8010" s="258"/>
      <c r="C8010" s="259"/>
      <c r="D8010" s="238" t="s">
        <v>252</v>
      </c>
      <c r="E8010" s="260" t="s">
        <v>39</v>
      </c>
      <c r="F8010" s="261" t="s">
        <v>274</v>
      </c>
      <c r="G8010" s="259"/>
      <c r="H8010" s="262">
        <v>87</v>
      </c>
      <c r="I8010" s="263"/>
      <c r="J8010" s="259"/>
      <c r="K8010" s="259"/>
      <c r="L8010" s="264"/>
      <c r="M8010" s="265"/>
      <c r="N8010" s="266"/>
      <c r="O8010" s="266"/>
      <c r="P8010" s="266"/>
      <c r="Q8010" s="266"/>
      <c r="R8010" s="266"/>
      <c r="S8010" s="266"/>
      <c r="T8010" s="267"/>
      <c r="U8010" s="15"/>
      <c r="V8010" s="15"/>
      <c r="W8010" s="15"/>
      <c r="X8010" s="15"/>
      <c r="Y8010" s="15"/>
      <c r="Z8010" s="15"/>
      <c r="AA8010" s="15"/>
      <c r="AB8010" s="15"/>
      <c r="AC8010" s="15"/>
      <c r="AD8010" s="15"/>
      <c r="AE8010" s="15"/>
      <c r="AT8010" s="268" t="s">
        <v>252</v>
      </c>
      <c r="AU8010" s="268" t="s">
        <v>93</v>
      </c>
      <c r="AV8010" s="15" t="s">
        <v>248</v>
      </c>
      <c r="AW8010" s="15" t="s">
        <v>46</v>
      </c>
      <c r="AX8010" s="15" t="s">
        <v>23</v>
      </c>
      <c r="AY8010" s="268" t="s">
        <v>241</v>
      </c>
    </row>
    <row r="8011" s="2" customFormat="1" ht="16.5" customHeight="1">
      <c r="A8011" s="42"/>
      <c r="B8011" s="43"/>
      <c r="C8011" s="218" t="s">
        <v>7492</v>
      </c>
      <c r="D8011" s="218" t="s">
        <v>243</v>
      </c>
      <c r="E8011" s="219" t="s">
        <v>7493</v>
      </c>
      <c r="F8011" s="220" t="s">
        <v>7494</v>
      </c>
      <c r="G8011" s="221" t="s">
        <v>561</v>
      </c>
      <c r="H8011" s="222">
        <v>81</v>
      </c>
      <c r="I8011" s="223"/>
      <c r="J8011" s="224">
        <f>ROUND(I8011*H8011,2)</f>
        <v>0</v>
      </c>
      <c r="K8011" s="220" t="s">
        <v>247</v>
      </c>
      <c r="L8011" s="48"/>
      <c r="M8011" s="225" t="s">
        <v>39</v>
      </c>
      <c r="N8011" s="226" t="s">
        <v>56</v>
      </c>
      <c r="O8011" s="88"/>
      <c r="P8011" s="227">
        <f>O8011*H8011</f>
        <v>0</v>
      </c>
      <c r="Q8011" s="227">
        <v>0</v>
      </c>
      <c r="R8011" s="227">
        <f>Q8011*H8011</f>
        <v>0</v>
      </c>
      <c r="S8011" s="227">
        <v>0</v>
      </c>
      <c r="T8011" s="228">
        <f>S8011*H8011</f>
        <v>0</v>
      </c>
      <c r="U8011" s="42"/>
      <c r="V8011" s="42"/>
      <c r="W8011" s="42"/>
      <c r="X8011" s="42"/>
      <c r="Y8011" s="42"/>
      <c r="Z8011" s="42"/>
      <c r="AA8011" s="42"/>
      <c r="AB8011" s="42"/>
      <c r="AC8011" s="42"/>
      <c r="AD8011" s="42"/>
      <c r="AE8011" s="42"/>
      <c r="AR8011" s="229" t="s">
        <v>462</v>
      </c>
      <c r="AT8011" s="229" t="s">
        <v>243</v>
      </c>
      <c r="AU8011" s="229" t="s">
        <v>93</v>
      </c>
      <c r="AY8011" s="20" t="s">
        <v>241</v>
      </c>
      <c r="BE8011" s="230">
        <f>IF(N8011="základní",J8011,0)</f>
        <v>0</v>
      </c>
      <c r="BF8011" s="230">
        <f>IF(N8011="snížená",J8011,0)</f>
        <v>0</v>
      </c>
      <c r="BG8011" s="230">
        <f>IF(N8011="zákl. přenesená",J8011,0)</f>
        <v>0</v>
      </c>
      <c r="BH8011" s="230">
        <f>IF(N8011="sníž. přenesená",J8011,0)</f>
        <v>0</v>
      </c>
      <c r="BI8011" s="230">
        <f>IF(N8011="nulová",J8011,0)</f>
        <v>0</v>
      </c>
      <c r="BJ8011" s="20" t="s">
        <v>23</v>
      </c>
      <c r="BK8011" s="230">
        <f>ROUND(I8011*H8011,2)</f>
        <v>0</v>
      </c>
      <c r="BL8011" s="20" t="s">
        <v>462</v>
      </c>
      <c r="BM8011" s="229" t="s">
        <v>7495</v>
      </c>
    </row>
    <row r="8012" s="2" customFormat="1">
      <c r="A8012" s="42"/>
      <c r="B8012" s="43"/>
      <c r="C8012" s="44"/>
      <c r="D8012" s="231" t="s">
        <v>250</v>
      </c>
      <c r="E8012" s="44"/>
      <c r="F8012" s="232" t="s">
        <v>7496</v>
      </c>
      <c r="G8012" s="44"/>
      <c r="H8012" s="44"/>
      <c r="I8012" s="233"/>
      <c r="J8012" s="44"/>
      <c r="K8012" s="44"/>
      <c r="L8012" s="48"/>
      <c r="M8012" s="234"/>
      <c r="N8012" s="235"/>
      <c r="O8012" s="88"/>
      <c r="P8012" s="88"/>
      <c r="Q8012" s="88"/>
      <c r="R8012" s="88"/>
      <c r="S8012" s="88"/>
      <c r="T8012" s="89"/>
      <c r="U8012" s="42"/>
      <c r="V8012" s="42"/>
      <c r="W8012" s="42"/>
      <c r="X8012" s="42"/>
      <c r="Y8012" s="42"/>
      <c r="Z8012" s="42"/>
      <c r="AA8012" s="42"/>
      <c r="AB8012" s="42"/>
      <c r="AC8012" s="42"/>
      <c r="AD8012" s="42"/>
      <c r="AE8012" s="42"/>
      <c r="AT8012" s="20" t="s">
        <v>250</v>
      </c>
      <c r="AU8012" s="20" t="s">
        <v>93</v>
      </c>
    </row>
    <row r="8013" s="13" customFormat="1">
      <c r="A8013" s="13"/>
      <c r="B8013" s="236"/>
      <c r="C8013" s="237"/>
      <c r="D8013" s="238" t="s">
        <v>252</v>
      </c>
      <c r="E8013" s="239" t="s">
        <v>39</v>
      </c>
      <c r="F8013" s="240" t="s">
        <v>7497</v>
      </c>
      <c r="G8013" s="237"/>
      <c r="H8013" s="239" t="s">
        <v>39</v>
      </c>
      <c r="I8013" s="241"/>
      <c r="J8013" s="237"/>
      <c r="K8013" s="237"/>
      <c r="L8013" s="242"/>
      <c r="M8013" s="243"/>
      <c r="N8013" s="244"/>
      <c r="O8013" s="244"/>
      <c r="P8013" s="244"/>
      <c r="Q8013" s="244"/>
      <c r="R8013" s="244"/>
      <c r="S8013" s="244"/>
      <c r="T8013" s="245"/>
      <c r="U8013" s="13"/>
      <c r="V8013" s="13"/>
      <c r="W8013" s="13"/>
      <c r="X8013" s="13"/>
      <c r="Y8013" s="13"/>
      <c r="Z8013" s="13"/>
      <c r="AA8013" s="13"/>
      <c r="AB8013" s="13"/>
      <c r="AC8013" s="13"/>
      <c r="AD8013" s="13"/>
      <c r="AE8013" s="13"/>
      <c r="AT8013" s="246" t="s">
        <v>252</v>
      </c>
      <c r="AU8013" s="246" t="s">
        <v>93</v>
      </c>
      <c r="AV8013" s="13" t="s">
        <v>23</v>
      </c>
      <c r="AW8013" s="13" t="s">
        <v>46</v>
      </c>
      <c r="AX8013" s="13" t="s">
        <v>85</v>
      </c>
      <c r="AY8013" s="246" t="s">
        <v>241</v>
      </c>
    </row>
    <row r="8014" s="14" customFormat="1">
      <c r="A8014" s="14"/>
      <c r="B8014" s="247"/>
      <c r="C8014" s="248"/>
      <c r="D8014" s="238" t="s">
        <v>252</v>
      </c>
      <c r="E8014" s="249" t="s">
        <v>39</v>
      </c>
      <c r="F8014" s="250" t="s">
        <v>7498</v>
      </c>
      <c r="G8014" s="248"/>
      <c r="H8014" s="251">
        <v>2</v>
      </c>
      <c r="I8014" s="252"/>
      <c r="J8014" s="248"/>
      <c r="K8014" s="248"/>
      <c r="L8014" s="253"/>
      <c r="M8014" s="254"/>
      <c r="N8014" s="255"/>
      <c r="O8014" s="255"/>
      <c r="P8014" s="255"/>
      <c r="Q8014" s="255"/>
      <c r="R8014" s="255"/>
      <c r="S8014" s="255"/>
      <c r="T8014" s="256"/>
      <c r="U8014" s="14"/>
      <c r="V8014" s="14"/>
      <c r="W8014" s="14"/>
      <c r="X8014" s="14"/>
      <c r="Y8014" s="14"/>
      <c r="Z8014" s="14"/>
      <c r="AA8014" s="14"/>
      <c r="AB8014" s="14"/>
      <c r="AC8014" s="14"/>
      <c r="AD8014" s="14"/>
      <c r="AE8014" s="14"/>
      <c r="AT8014" s="257" t="s">
        <v>252</v>
      </c>
      <c r="AU8014" s="257" t="s">
        <v>93</v>
      </c>
      <c r="AV8014" s="14" t="s">
        <v>93</v>
      </c>
      <c r="AW8014" s="14" t="s">
        <v>46</v>
      </c>
      <c r="AX8014" s="14" t="s">
        <v>85</v>
      </c>
      <c r="AY8014" s="257" t="s">
        <v>241</v>
      </c>
    </row>
    <row r="8015" s="14" customFormat="1">
      <c r="A8015" s="14"/>
      <c r="B8015" s="247"/>
      <c r="C8015" s="248"/>
      <c r="D8015" s="238" t="s">
        <v>252</v>
      </c>
      <c r="E8015" s="249" t="s">
        <v>39</v>
      </c>
      <c r="F8015" s="250" t="s">
        <v>7499</v>
      </c>
      <c r="G8015" s="248"/>
      <c r="H8015" s="251">
        <v>1</v>
      </c>
      <c r="I8015" s="252"/>
      <c r="J8015" s="248"/>
      <c r="K8015" s="248"/>
      <c r="L8015" s="253"/>
      <c r="M8015" s="254"/>
      <c r="N8015" s="255"/>
      <c r="O8015" s="255"/>
      <c r="P8015" s="255"/>
      <c r="Q8015" s="255"/>
      <c r="R8015" s="255"/>
      <c r="S8015" s="255"/>
      <c r="T8015" s="256"/>
      <c r="U8015" s="14"/>
      <c r="V8015" s="14"/>
      <c r="W8015" s="14"/>
      <c r="X8015" s="14"/>
      <c r="Y8015" s="14"/>
      <c r="Z8015" s="14"/>
      <c r="AA8015" s="14"/>
      <c r="AB8015" s="14"/>
      <c r="AC8015" s="14"/>
      <c r="AD8015" s="14"/>
      <c r="AE8015" s="14"/>
      <c r="AT8015" s="257" t="s">
        <v>252</v>
      </c>
      <c r="AU8015" s="257" t="s">
        <v>93</v>
      </c>
      <c r="AV8015" s="14" t="s">
        <v>93</v>
      </c>
      <c r="AW8015" s="14" t="s">
        <v>46</v>
      </c>
      <c r="AX8015" s="14" t="s">
        <v>85</v>
      </c>
      <c r="AY8015" s="257" t="s">
        <v>241</v>
      </c>
    </row>
    <row r="8016" s="14" customFormat="1">
      <c r="A8016" s="14"/>
      <c r="B8016" s="247"/>
      <c r="C8016" s="248"/>
      <c r="D8016" s="238" t="s">
        <v>252</v>
      </c>
      <c r="E8016" s="249" t="s">
        <v>39</v>
      </c>
      <c r="F8016" s="250" t="s">
        <v>6904</v>
      </c>
      <c r="G8016" s="248"/>
      <c r="H8016" s="251">
        <v>4</v>
      </c>
      <c r="I8016" s="252"/>
      <c r="J8016" s="248"/>
      <c r="K8016" s="248"/>
      <c r="L8016" s="253"/>
      <c r="M8016" s="254"/>
      <c r="N8016" s="255"/>
      <c r="O8016" s="255"/>
      <c r="P8016" s="255"/>
      <c r="Q8016" s="255"/>
      <c r="R8016" s="255"/>
      <c r="S8016" s="255"/>
      <c r="T8016" s="256"/>
      <c r="U8016" s="14"/>
      <c r="V8016" s="14"/>
      <c r="W8016" s="14"/>
      <c r="X8016" s="14"/>
      <c r="Y8016" s="14"/>
      <c r="Z8016" s="14"/>
      <c r="AA8016" s="14"/>
      <c r="AB8016" s="14"/>
      <c r="AC8016" s="14"/>
      <c r="AD8016" s="14"/>
      <c r="AE8016" s="14"/>
      <c r="AT8016" s="257" t="s">
        <v>252</v>
      </c>
      <c r="AU8016" s="257" t="s">
        <v>93</v>
      </c>
      <c r="AV8016" s="14" t="s">
        <v>93</v>
      </c>
      <c r="AW8016" s="14" t="s">
        <v>46</v>
      </c>
      <c r="AX8016" s="14" t="s">
        <v>85</v>
      </c>
      <c r="AY8016" s="257" t="s">
        <v>241</v>
      </c>
    </row>
    <row r="8017" s="14" customFormat="1">
      <c r="A8017" s="14"/>
      <c r="B8017" s="247"/>
      <c r="C8017" s="248"/>
      <c r="D8017" s="238" t="s">
        <v>252</v>
      </c>
      <c r="E8017" s="249" t="s">
        <v>39</v>
      </c>
      <c r="F8017" s="250" t="s">
        <v>7500</v>
      </c>
      <c r="G8017" s="248"/>
      <c r="H8017" s="251">
        <v>2</v>
      </c>
      <c r="I8017" s="252"/>
      <c r="J8017" s="248"/>
      <c r="K8017" s="248"/>
      <c r="L8017" s="253"/>
      <c r="M8017" s="254"/>
      <c r="N8017" s="255"/>
      <c r="O8017" s="255"/>
      <c r="P8017" s="255"/>
      <c r="Q8017" s="255"/>
      <c r="R8017" s="255"/>
      <c r="S8017" s="255"/>
      <c r="T8017" s="256"/>
      <c r="U8017" s="14"/>
      <c r="V8017" s="14"/>
      <c r="W8017" s="14"/>
      <c r="X8017" s="14"/>
      <c r="Y8017" s="14"/>
      <c r="Z8017" s="14"/>
      <c r="AA8017" s="14"/>
      <c r="AB8017" s="14"/>
      <c r="AC8017" s="14"/>
      <c r="AD8017" s="14"/>
      <c r="AE8017" s="14"/>
      <c r="AT8017" s="257" t="s">
        <v>252</v>
      </c>
      <c r="AU8017" s="257" t="s">
        <v>93</v>
      </c>
      <c r="AV8017" s="14" t="s">
        <v>93</v>
      </c>
      <c r="AW8017" s="14" t="s">
        <v>46</v>
      </c>
      <c r="AX8017" s="14" t="s">
        <v>85</v>
      </c>
      <c r="AY8017" s="257" t="s">
        <v>241</v>
      </c>
    </row>
    <row r="8018" s="14" customFormat="1">
      <c r="A8018" s="14"/>
      <c r="B8018" s="247"/>
      <c r="C8018" s="248"/>
      <c r="D8018" s="238" t="s">
        <v>252</v>
      </c>
      <c r="E8018" s="249" t="s">
        <v>39</v>
      </c>
      <c r="F8018" s="250" t="s">
        <v>7501</v>
      </c>
      <c r="G8018" s="248"/>
      <c r="H8018" s="251">
        <v>1</v>
      </c>
      <c r="I8018" s="252"/>
      <c r="J8018" s="248"/>
      <c r="K8018" s="248"/>
      <c r="L8018" s="253"/>
      <c r="M8018" s="254"/>
      <c r="N8018" s="255"/>
      <c r="O8018" s="255"/>
      <c r="P8018" s="255"/>
      <c r="Q8018" s="255"/>
      <c r="R8018" s="255"/>
      <c r="S8018" s="255"/>
      <c r="T8018" s="256"/>
      <c r="U8018" s="14"/>
      <c r="V8018" s="14"/>
      <c r="W8018" s="14"/>
      <c r="X8018" s="14"/>
      <c r="Y8018" s="14"/>
      <c r="Z8018" s="14"/>
      <c r="AA8018" s="14"/>
      <c r="AB8018" s="14"/>
      <c r="AC8018" s="14"/>
      <c r="AD8018" s="14"/>
      <c r="AE8018" s="14"/>
      <c r="AT8018" s="257" t="s">
        <v>252</v>
      </c>
      <c r="AU8018" s="257" t="s">
        <v>93</v>
      </c>
      <c r="AV8018" s="14" t="s">
        <v>93</v>
      </c>
      <c r="AW8018" s="14" t="s">
        <v>46</v>
      </c>
      <c r="AX8018" s="14" t="s">
        <v>85</v>
      </c>
      <c r="AY8018" s="257" t="s">
        <v>241</v>
      </c>
    </row>
    <row r="8019" s="14" customFormat="1">
      <c r="A8019" s="14"/>
      <c r="B8019" s="247"/>
      <c r="C8019" s="248"/>
      <c r="D8019" s="238" t="s">
        <v>252</v>
      </c>
      <c r="E8019" s="249" t="s">
        <v>39</v>
      </c>
      <c r="F8019" s="250" t="s">
        <v>7502</v>
      </c>
      <c r="G8019" s="248"/>
      <c r="H8019" s="251">
        <v>1</v>
      </c>
      <c r="I8019" s="252"/>
      <c r="J8019" s="248"/>
      <c r="K8019" s="248"/>
      <c r="L8019" s="253"/>
      <c r="M8019" s="254"/>
      <c r="N8019" s="255"/>
      <c r="O8019" s="255"/>
      <c r="P8019" s="255"/>
      <c r="Q8019" s="255"/>
      <c r="R8019" s="255"/>
      <c r="S8019" s="255"/>
      <c r="T8019" s="256"/>
      <c r="U8019" s="14"/>
      <c r="V8019" s="14"/>
      <c r="W8019" s="14"/>
      <c r="X8019" s="14"/>
      <c r="Y8019" s="14"/>
      <c r="Z8019" s="14"/>
      <c r="AA8019" s="14"/>
      <c r="AB8019" s="14"/>
      <c r="AC8019" s="14"/>
      <c r="AD8019" s="14"/>
      <c r="AE8019" s="14"/>
      <c r="AT8019" s="257" t="s">
        <v>252</v>
      </c>
      <c r="AU8019" s="257" t="s">
        <v>93</v>
      </c>
      <c r="AV8019" s="14" t="s">
        <v>93</v>
      </c>
      <c r="AW8019" s="14" t="s">
        <v>46</v>
      </c>
      <c r="AX8019" s="14" t="s">
        <v>85</v>
      </c>
      <c r="AY8019" s="257" t="s">
        <v>241</v>
      </c>
    </row>
    <row r="8020" s="14" customFormat="1">
      <c r="A8020" s="14"/>
      <c r="B8020" s="247"/>
      <c r="C8020" s="248"/>
      <c r="D8020" s="238" t="s">
        <v>252</v>
      </c>
      <c r="E8020" s="249" t="s">
        <v>39</v>
      </c>
      <c r="F8020" s="250" t="s">
        <v>7503</v>
      </c>
      <c r="G8020" s="248"/>
      <c r="H8020" s="251">
        <v>2</v>
      </c>
      <c r="I8020" s="252"/>
      <c r="J8020" s="248"/>
      <c r="K8020" s="248"/>
      <c r="L8020" s="253"/>
      <c r="M8020" s="254"/>
      <c r="N8020" s="255"/>
      <c r="O8020" s="255"/>
      <c r="P8020" s="255"/>
      <c r="Q8020" s="255"/>
      <c r="R8020" s="255"/>
      <c r="S8020" s="255"/>
      <c r="T8020" s="256"/>
      <c r="U8020" s="14"/>
      <c r="V8020" s="14"/>
      <c r="W8020" s="14"/>
      <c r="X8020" s="14"/>
      <c r="Y8020" s="14"/>
      <c r="Z8020" s="14"/>
      <c r="AA8020" s="14"/>
      <c r="AB8020" s="14"/>
      <c r="AC8020" s="14"/>
      <c r="AD8020" s="14"/>
      <c r="AE8020" s="14"/>
      <c r="AT8020" s="257" t="s">
        <v>252</v>
      </c>
      <c r="AU8020" s="257" t="s">
        <v>93</v>
      </c>
      <c r="AV8020" s="14" t="s">
        <v>93</v>
      </c>
      <c r="AW8020" s="14" t="s">
        <v>46</v>
      </c>
      <c r="AX8020" s="14" t="s">
        <v>85</v>
      </c>
      <c r="AY8020" s="257" t="s">
        <v>241</v>
      </c>
    </row>
    <row r="8021" s="14" customFormat="1">
      <c r="A8021" s="14"/>
      <c r="B8021" s="247"/>
      <c r="C8021" s="248"/>
      <c r="D8021" s="238" t="s">
        <v>252</v>
      </c>
      <c r="E8021" s="249" t="s">
        <v>39</v>
      </c>
      <c r="F8021" s="250" t="s">
        <v>6878</v>
      </c>
      <c r="G8021" s="248"/>
      <c r="H8021" s="251">
        <v>6</v>
      </c>
      <c r="I8021" s="252"/>
      <c r="J8021" s="248"/>
      <c r="K8021" s="248"/>
      <c r="L8021" s="253"/>
      <c r="M8021" s="254"/>
      <c r="N8021" s="255"/>
      <c r="O8021" s="255"/>
      <c r="P8021" s="255"/>
      <c r="Q8021" s="255"/>
      <c r="R8021" s="255"/>
      <c r="S8021" s="255"/>
      <c r="T8021" s="256"/>
      <c r="U8021" s="14"/>
      <c r="V8021" s="14"/>
      <c r="W8021" s="14"/>
      <c r="X8021" s="14"/>
      <c r="Y8021" s="14"/>
      <c r="Z8021" s="14"/>
      <c r="AA8021" s="14"/>
      <c r="AB8021" s="14"/>
      <c r="AC8021" s="14"/>
      <c r="AD8021" s="14"/>
      <c r="AE8021" s="14"/>
      <c r="AT8021" s="257" t="s">
        <v>252</v>
      </c>
      <c r="AU8021" s="257" t="s">
        <v>93</v>
      </c>
      <c r="AV8021" s="14" t="s">
        <v>93</v>
      </c>
      <c r="AW8021" s="14" t="s">
        <v>46</v>
      </c>
      <c r="AX8021" s="14" t="s">
        <v>85</v>
      </c>
      <c r="AY8021" s="257" t="s">
        <v>241</v>
      </c>
    </row>
    <row r="8022" s="14" customFormat="1">
      <c r="A8022" s="14"/>
      <c r="B8022" s="247"/>
      <c r="C8022" s="248"/>
      <c r="D8022" s="238" t="s">
        <v>252</v>
      </c>
      <c r="E8022" s="249" t="s">
        <v>39</v>
      </c>
      <c r="F8022" s="250" t="s">
        <v>7504</v>
      </c>
      <c r="G8022" s="248"/>
      <c r="H8022" s="251">
        <v>2</v>
      </c>
      <c r="I8022" s="252"/>
      <c r="J8022" s="248"/>
      <c r="K8022" s="248"/>
      <c r="L8022" s="253"/>
      <c r="M8022" s="254"/>
      <c r="N8022" s="255"/>
      <c r="O8022" s="255"/>
      <c r="P8022" s="255"/>
      <c r="Q8022" s="255"/>
      <c r="R8022" s="255"/>
      <c r="S8022" s="255"/>
      <c r="T8022" s="256"/>
      <c r="U8022" s="14"/>
      <c r="V8022" s="14"/>
      <c r="W8022" s="14"/>
      <c r="X8022" s="14"/>
      <c r="Y8022" s="14"/>
      <c r="Z8022" s="14"/>
      <c r="AA8022" s="14"/>
      <c r="AB8022" s="14"/>
      <c r="AC8022" s="14"/>
      <c r="AD8022" s="14"/>
      <c r="AE8022" s="14"/>
      <c r="AT8022" s="257" t="s">
        <v>252</v>
      </c>
      <c r="AU8022" s="257" t="s">
        <v>93</v>
      </c>
      <c r="AV8022" s="14" t="s">
        <v>93</v>
      </c>
      <c r="AW8022" s="14" t="s">
        <v>46</v>
      </c>
      <c r="AX8022" s="14" t="s">
        <v>85</v>
      </c>
      <c r="AY8022" s="257" t="s">
        <v>241</v>
      </c>
    </row>
    <row r="8023" s="14" customFormat="1">
      <c r="A8023" s="14"/>
      <c r="B8023" s="247"/>
      <c r="C8023" s="248"/>
      <c r="D8023" s="238" t="s">
        <v>252</v>
      </c>
      <c r="E8023" s="249" t="s">
        <v>39</v>
      </c>
      <c r="F8023" s="250" t="s">
        <v>7505</v>
      </c>
      <c r="G8023" s="248"/>
      <c r="H8023" s="251">
        <v>2</v>
      </c>
      <c r="I8023" s="252"/>
      <c r="J8023" s="248"/>
      <c r="K8023" s="248"/>
      <c r="L8023" s="253"/>
      <c r="M8023" s="254"/>
      <c r="N8023" s="255"/>
      <c r="O8023" s="255"/>
      <c r="P8023" s="255"/>
      <c r="Q8023" s="255"/>
      <c r="R8023" s="255"/>
      <c r="S8023" s="255"/>
      <c r="T8023" s="256"/>
      <c r="U8023" s="14"/>
      <c r="V8023" s="14"/>
      <c r="W8023" s="14"/>
      <c r="X8023" s="14"/>
      <c r="Y8023" s="14"/>
      <c r="Z8023" s="14"/>
      <c r="AA8023" s="14"/>
      <c r="AB8023" s="14"/>
      <c r="AC8023" s="14"/>
      <c r="AD8023" s="14"/>
      <c r="AE8023" s="14"/>
      <c r="AT8023" s="257" t="s">
        <v>252</v>
      </c>
      <c r="AU8023" s="257" t="s">
        <v>93</v>
      </c>
      <c r="AV8023" s="14" t="s">
        <v>93</v>
      </c>
      <c r="AW8023" s="14" t="s">
        <v>46</v>
      </c>
      <c r="AX8023" s="14" t="s">
        <v>85</v>
      </c>
      <c r="AY8023" s="257" t="s">
        <v>241</v>
      </c>
    </row>
    <row r="8024" s="14" customFormat="1">
      <c r="A8024" s="14"/>
      <c r="B8024" s="247"/>
      <c r="C8024" s="248"/>
      <c r="D8024" s="238" t="s">
        <v>252</v>
      </c>
      <c r="E8024" s="249" t="s">
        <v>39</v>
      </c>
      <c r="F8024" s="250" t="s">
        <v>7506</v>
      </c>
      <c r="G8024" s="248"/>
      <c r="H8024" s="251">
        <v>2</v>
      </c>
      <c r="I8024" s="252"/>
      <c r="J8024" s="248"/>
      <c r="K8024" s="248"/>
      <c r="L8024" s="253"/>
      <c r="M8024" s="254"/>
      <c r="N8024" s="255"/>
      <c r="O8024" s="255"/>
      <c r="P8024" s="255"/>
      <c r="Q8024" s="255"/>
      <c r="R8024" s="255"/>
      <c r="S8024" s="255"/>
      <c r="T8024" s="256"/>
      <c r="U8024" s="14"/>
      <c r="V8024" s="14"/>
      <c r="W8024" s="14"/>
      <c r="X8024" s="14"/>
      <c r="Y8024" s="14"/>
      <c r="Z8024" s="14"/>
      <c r="AA8024" s="14"/>
      <c r="AB8024" s="14"/>
      <c r="AC8024" s="14"/>
      <c r="AD8024" s="14"/>
      <c r="AE8024" s="14"/>
      <c r="AT8024" s="257" t="s">
        <v>252</v>
      </c>
      <c r="AU8024" s="257" t="s">
        <v>93</v>
      </c>
      <c r="AV8024" s="14" t="s">
        <v>93</v>
      </c>
      <c r="AW8024" s="14" t="s">
        <v>46</v>
      </c>
      <c r="AX8024" s="14" t="s">
        <v>85</v>
      </c>
      <c r="AY8024" s="257" t="s">
        <v>241</v>
      </c>
    </row>
    <row r="8025" s="14" customFormat="1">
      <c r="A8025" s="14"/>
      <c r="B8025" s="247"/>
      <c r="C8025" s="248"/>
      <c r="D8025" s="238" t="s">
        <v>252</v>
      </c>
      <c r="E8025" s="249" t="s">
        <v>39</v>
      </c>
      <c r="F8025" s="250" t="s">
        <v>7507</v>
      </c>
      <c r="G8025" s="248"/>
      <c r="H8025" s="251">
        <v>6</v>
      </c>
      <c r="I8025" s="252"/>
      <c r="J8025" s="248"/>
      <c r="K8025" s="248"/>
      <c r="L8025" s="253"/>
      <c r="M8025" s="254"/>
      <c r="N8025" s="255"/>
      <c r="O8025" s="255"/>
      <c r="P8025" s="255"/>
      <c r="Q8025" s="255"/>
      <c r="R8025" s="255"/>
      <c r="S8025" s="255"/>
      <c r="T8025" s="256"/>
      <c r="U8025" s="14"/>
      <c r="V8025" s="14"/>
      <c r="W8025" s="14"/>
      <c r="X8025" s="14"/>
      <c r="Y8025" s="14"/>
      <c r="Z8025" s="14"/>
      <c r="AA8025" s="14"/>
      <c r="AB8025" s="14"/>
      <c r="AC8025" s="14"/>
      <c r="AD8025" s="14"/>
      <c r="AE8025" s="14"/>
      <c r="AT8025" s="257" t="s">
        <v>252</v>
      </c>
      <c r="AU8025" s="257" t="s">
        <v>93</v>
      </c>
      <c r="AV8025" s="14" t="s">
        <v>93</v>
      </c>
      <c r="AW8025" s="14" t="s">
        <v>46</v>
      </c>
      <c r="AX8025" s="14" t="s">
        <v>85</v>
      </c>
      <c r="AY8025" s="257" t="s">
        <v>241</v>
      </c>
    </row>
    <row r="8026" s="14" customFormat="1">
      <c r="A8026" s="14"/>
      <c r="B8026" s="247"/>
      <c r="C8026" s="248"/>
      <c r="D8026" s="238" t="s">
        <v>252</v>
      </c>
      <c r="E8026" s="249" t="s">
        <v>39</v>
      </c>
      <c r="F8026" s="250" t="s">
        <v>7508</v>
      </c>
      <c r="G8026" s="248"/>
      <c r="H8026" s="251">
        <v>1</v>
      </c>
      <c r="I8026" s="252"/>
      <c r="J8026" s="248"/>
      <c r="K8026" s="248"/>
      <c r="L8026" s="253"/>
      <c r="M8026" s="254"/>
      <c r="N8026" s="255"/>
      <c r="O8026" s="255"/>
      <c r="P8026" s="255"/>
      <c r="Q8026" s="255"/>
      <c r="R8026" s="255"/>
      <c r="S8026" s="255"/>
      <c r="T8026" s="256"/>
      <c r="U8026" s="14"/>
      <c r="V8026" s="14"/>
      <c r="W8026" s="14"/>
      <c r="X8026" s="14"/>
      <c r="Y8026" s="14"/>
      <c r="Z8026" s="14"/>
      <c r="AA8026" s="14"/>
      <c r="AB8026" s="14"/>
      <c r="AC8026" s="14"/>
      <c r="AD8026" s="14"/>
      <c r="AE8026" s="14"/>
      <c r="AT8026" s="257" t="s">
        <v>252</v>
      </c>
      <c r="AU8026" s="257" t="s">
        <v>93</v>
      </c>
      <c r="AV8026" s="14" t="s">
        <v>93</v>
      </c>
      <c r="AW8026" s="14" t="s">
        <v>46</v>
      </c>
      <c r="AX8026" s="14" t="s">
        <v>85</v>
      </c>
      <c r="AY8026" s="257" t="s">
        <v>241</v>
      </c>
    </row>
    <row r="8027" s="14" customFormat="1">
      <c r="A8027" s="14"/>
      <c r="B8027" s="247"/>
      <c r="C8027" s="248"/>
      <c r="D8027" s="238" t="s">
        <v>252</v>
      </c>
      <c r="E8027" s="249" t="s">
        <v>39</v>
      </c>
      <c r="F8027" s="250" t="s">
        <v>7509</v>
      </c>
      <c r="G8027" s="248"/>
      <c r="H8027" s="251">
        <v>1</v>
      </c>
      <c r="I8027" s="252"/>
      <c r="J8027" s="248"/>
      <c r="K8027" s="248"/>
      <c r="L8027" s="253"/>
      <c r="M8027" s="254"/>
      <c r="N8027" s="255"/>
      <c r="O8027" s="255"/>
      <c r="P8027" s="255"/>
      <c r="Q8027" s="255"/>
      <c r="R8027" s="255"/>
      <c r="S8027" s="255"/>
      <c r="T8027" s="256"/>
      <c r="U8027" s="14"/>
      <c r="V8027" s="14"/>
      <c r="W8027" s="14"/>
      <c r="X8027" s="14"/>
      <c r="Y8027" s="14"/>
      <c r="Z8027" s="14"/>
      <c r="AA8027" s="14"/>
      <c r="AB8027" s="14"/>
      <c r="AC8027" s="14"/>
      <c r="AD8027" s="14"/>
      <c r="AE8027" s="14"/>
      <c r="AT8027" s="257" t="s">
        <v>252</v>
      </c>
      <c r="AU8027" s="257" t="s">
        <v>93</v>
      </c>
      <c r="AV8027" s="14" t="s">
        <v>93</v>
      </c>
      <c r="AW8027" s="14" t="s">
        <v>46</v>
      </c>
      <c r="AX8027" s="14" t="s">
        <v>85</v>
      </c>
      <c r="AY8027" s="257" t="s">
        <v>241</v>
      </c>
    </row>
    <row r="8028" s="14" customFormat="1">
      <c r="A8028" s="14"/>
      <c r="B8028" s="247"/>
      <c r="C8028" s="248"/>
      <c r="D8028" s="238" t="s">
        <v>252</v>
      </c>
      <c r="E8028" s="249" t="s">
        <v>39</v>
      </c>
      <c r="F8028" s="250" t="s">
        <v>7510</v>
      </c>
      <c r="G8028" s="248"/>
      <c r="H8028" s="251">
        <v>1</v>
      </c>
      <c r="I8028" s="252"/>
      <c r="J8028" s="248"/>
      <c r="K8028" s="248"/>
      <c r="L8028" s="253"/>
      <c r="M8028" s="254"/>
      <c r="N8028" s="255"/>
      <c r="O8028" s="255"/>
      <c r="P8028" s="255"/>
      <c r="Q8028" s="255"/>
      <c r="R8028" s="255"/>
      <c r="S8028" s="255"/>
      <c r="T8028" s="256"/>
      <c r="U8028" s="14"/>
      <c r="V8028" s="14"/>
      <c r="W8028" s="14"/>
      <c r="X8028" s="14"/>
      <c r="Y8028" s="14"/>
      <c r="Z8028" s="14"/>
      <c r="AA8028" s="14"/>
      <c r="AB8028" s="14"/>
      <c r="AC8028" s="14"/>
      <c r="AD8028" s="14"/>
      <c r="AE8028" s="14"/>
      <c r="AT8028" s="257" t="s">
        <v>252</v>
      </c>
      <c r="AU8028" s="257" t="s">
        <v>93</v>
      </c>
      <c r="AV8028" s="14" t="s">
        <v>93</v>
      </c>
      <c r="AW8028" s="14" t="s">
        <v>46</v>
      </c>
      <c r="AX8028" s="14" t="s">
        <v>85</v>
      </c>
      <c r="AY8028" s="257" t="s">
        <v>241</v>
      </c>
    </row>
    <row r="8029" s="14" customFormat="1">
      <c r="A8029" s="14"/>
      <c r="B8029" s="247"/>
      <c r="C8029" s="248"/>
      <c r="D8029" s="238" t="s">
        <v>252</v>
      </c>
      <c r="E8029" s="249" t="s">
        <v>39</v>
      </c>
      <c r="F8029" s="250" t="s">
        <v>7511</v>
      </c>
      <c r="G8029" s="248"/>
      <c r="H8029" s="251">
        <v>1</v>
      </c>
      <c r="I8029" s="252"/>
      <c r="J8029" s="248"/>
      <c r="K8029" s="248"/>
      <c r="L8029" s="253"/>
      <c r="M8029" s="254"/>
      <c r="N8029" s="255"/>
      <c r="O8029" s="255"/>
      <c r="P8029" s="255"/>
      <c r="Q8029" s="255"/>
      <c r="R8029" s="255"/>
      <c r="S8029" s="255"/>
      <c r="T8029" s="256"/>
      <c r="U8029" s="14"/>
      <c r="V8029" s="14"/>
      <c r="W8029" s="14"/>
      <c r="X8029" s="14"/>
      <c r="Y8029" s="14"/>
      <c r="Z8029" s="14"/>
      <c r="AA8029" s="14"/>
      <c r="AB8029" s="14"/>
      <c r="AC8029" s="14"/>
      <c r="AD8029" s="14"/>
      <c r="AE8029" s="14"/>
      <c r="AT8029" s="257" t="s">
        <v>252</v>
      </c>
      <c r="AU8029" s="257" t="s">
        <v>93</v>
      </c>
      <c r="AV8029" s="14" t="s">
        <v>93</v>
      </c>
      <c r="AW8029" s="14" t="s">
        <v>46</v>
      </c>
      <c r="AX8029" s="14" t="s">
        <v>85</v>
      </c>
      <c r="AY8029" s="257" t="s">
        <v>241</v>
      </c>
    </row>
    <row r="8030" s="14" customFormat="1">
      <c r="A8030" s="14"/>
      <c r="B8030" s="247"/>
      <c r="C8030" s="248"/>
      <c r="D8030" s="238" t="s">
        <v>252</v>
      </c>
      <c r="E8030" s="249" t="s">
        <v>39</v>
      </c>
      <c r="F8030" s="250" t="s">
        <v>7512</v>
      </c>
      <c r="G8030" s="248"/>
      <c r="H8030" s="251">
        <v>2</v>
      </c>
      <c r="I8030" s="252"/>
      <c r="J8030" s="248"/>
      <c r="K8030" s="248"/>
      <c r="L8030" s="253"/>
      <c r="M8030" s="254"/>
      <c r="N8030" s="255"/>
      <c r="O8030" s="255"/>
      <c r="P8030" s="255"/>
      <c r="Q8030" s="255"/>
      <c r="R8030" s="255"/>
      <c r="S8030" s="255"/>
      <c r="T8030" s="256"/>
      <c r="U8030" s="14"/>
      <c r="V8030" s="14"/>
      <c r="W8030" s="14"/>
      <c r="X8030" s="14"/>
      <c r="Y8030" s="14"/>
      <c r="Z8030" s="14"/>
      <c r="AA8030" s="14"/>
      <c r="AB8030" s="14"/>
      <c r="AC8030" s="14"/>
      <c r="AD8030" s="14"/>
      <c r="AE8030" s="14"/>
      <c r="AT8030" s="257" t="s">
        <v>252</v>
      </c>
      <c r="AU8030" s="257" t="s">
        <v>93</v>
      </c>
      <c r="AV8030" s="14" t="s">
        <v>93</v>
      </c>
      <c r="AW8030" s="14" t="s">
        <v>46</v>
      </c>
      <c r="AX8030" s="14" t="s">
        <v>85</v>
      </c>
      <c r="AY8030" s="257" t="s">
        <v>241</v>
      </c>
    </row>
    <row r="8031" s="14" customFormat="1">
      <c r="A8031" s="14"/>
      <c r="B8031" s="247"/>
      <c r="C8031" s="248"/>
      <c r="D8031" s="238" t="s">
        <v>252</v>
      </c>
      <c r="E8031" s="249" t="s">
        <v>39</v>
      </c>
      <c r="F8031" s="250" t="s">
        <v>6885</v>
      </c>
      <c r="G8031" s="248"/>
      <c r="H8031" s="251">
        <v>4</v>
      </c>
      <c r="I8031" s="252"/>
      <c r="J8031" s="248"/>
      <c r="K8031" s="248"/>
      <c r="L8031" s="253"/>
      <c r="M8031" s="254"/>
      <c r="N8031" s="255"/>
      <c r="O8031" s="255"/>
      <c r="P8031" s="255"/>
      <c r="Q8031" s="255"/>
      <c r="R8031" s="255"/>
      <c r="S8031" s="255"/>
      <c r="T8031" s="256"/>
      <c r="U8031" s="14"/>
      <c r="V8031" s="14"/>
      <c r="W8031" s="14"/>
      <c r="X8031" s="14"/>
      <c r="Y8031" s="14"/>
      <c r="Z8031" s="14"/>
      <c r="AA8031" s="14"/>
      <c r="AB8031" s="14"/>
      <c r="AC8031" s="14"/>
      <c r="AD8031" s="14"/>
      <c r="AE8031" s="14"/>
      <c r="AT8031" s="257" t="s">
        <v>252</v>
      </c>
      <c r="AU8031" s="257" t="s">
        <v>93</v>
      </c>
      <c r="AV8031" s="14" t="s">
        <v>93</v>
      </c>
      <c r="AW8031" s="14" t="s">
        <v>46</v>
      </c>
      <c r="AX8031" s="14" t="s">
        <v>85</v>
      </c>
      <c r="AY8031" s="257" t="s">
        <v>241</v>
      </c>
    </row>
    <row r="8032" s="14" customFormat="1">
      <c r="A8032" s="14"/>
      <c r="B8032" s="247"/>
      <c r="C8032" s="248"/>
      <c r="D8032" s="238" t="s">
        <v>252</v>
      </c>
      <c r="E8032" s="249" t="s">
        <v>39</v>
      </c>
      <c r="F8032" s="250" t="s">
        <v>7513</v>
      </c>
      <c r="G8032" s="248"/>
      <c r="H8032" s="251">
        <v>1</v>
      </c>
      <c r="I8032" s="252"/>
      <c r="J8032" s="248"/>
      <c r="K8032" s="248"/>
      <c r="L8032" s="253"/>
      <c r="M8032" s="254"/>
      <c r="N8032" s="255"/>
      <c r="O8032" s="255"/>
      <c r="P8032" s="255"/>
      <c r="Q8032" s="255"/>
      <c r="R8032" s="255"/>
      <c r="S8032" s="255"/>
      <c r="T8032" s="256"/>
      <c r="U8032" s="14"/>
      <c r="V8032" s="14"/>
      <c r="W8032" s="14"/>
      <c r="X8032" s="14"/>
      <c r="Y8032" s="14"/>
      <c r="Z8032" s="14"/>
      <c r="AA8032" s="14"/>
      <c r="AB8032" s="14"/>
      <c r="AC8032" s="14"/>
      <c r="AD8032" s="14"/>
      <c r="AE8032" s="14"/>
      <c r="AT8032" s="257" t="s">
        <v>252</v>
      </c>
      <c r="AU8032" s="257" t="s">
        <v>93</v>
      </c>
      <c r="AV8032" s="14" t="s">
        <v>93</v>
      </c>
      <c r="AW8032" s="14" t="s">
        <v>46</v>
      </c>
      <c r="AX8032" s="14" t="s">
        <v>85</v>
      </c>
      <c r="AY8032" s="257" t="s">
        <v>241</v>
      </c>
    </row>
    <row r="8033" s="14" customFormat="1">
      <c r="A8033" s="14"/>
      <c r="B8033" s="247"/>
      <c r="C8033" s="248"/>
      <c r="D8033" s="238" t="s">
        <v>252</v>
      </c>
      <c r="E8033" s="249" t="s">
        <v>39</v>
      </c>
      <c r="F8033" s="250" t="s">
        <v>7514</v>
      </c>
      <c r="G8033" s="248"/>
      <c r="H8033" s="251">
        <v>1</v>
      </c>
      <c r="I8033" s="252"/>
      <c r="J8033" s="248"/>
      <c r="K8033" s="248"/>
      <c r="L8033" s="253"/>
      <c r="M8033" s="254"/>
      <c r="N8033" s="255"/>
      <c r="O8033" s="255"/>
      <c r="P8033" s="255"/>
      <c r="Q8033" s="255"/>
      <c r="R8033" s="255"/>
      <c r="S8033" s="255"/>
      <c r="T8033" s="256"/>
      <c r="U8033" s="14"/>
      <c r="V8033" s="14"/>
      <c r="W8033" s="14"/>
      <c r="X8033" s="14"/>
      <c r="Y8033" s="14"/>
      <c r="Z8033" s="14"/>
      <c r="AA8033" s="14"/>
      <c r="AB8033" s="14"/>
      <c r="AC8033" s="14"/>
      <c r="AD8033" s="14"/>
      <c r="AE8033" s="14"/>
      <c r="AT8033" s="257" t="s">
        <v>252</v>
      </c>
      <c r="AU8033" s="257" t="s">
        <v>93</v>
      </c>
      <c r="AV8033" s="14" t="s">
        <v>93</v>
      </c>
      <c r="AW8033" s="14" t="s">
        <v>46</v>
      </c>
      <c r="AX8033" s="14" t="s">
        <v>85</v>
      </c>
      <c r="AY8033" s="257" t="s">
        <v>241</v>
      </c>
    </row>
    <row r="8034" s="14" customFormat="1">
      <c r="A8034" s="14"/>
      <c r="B8034" s="247"/>
      <c r="C8034" s="248"/>
      <c r="D8034" s="238" t="s">
        <v>252</v>
      </c>
      <c r="E8034" s="249" t="s">
        <v>39</v>
      </c>
      <c r="F8034" s="250" t="s">
        <v>7515</v>
      </c>
      <c r="G8034" s="248"/>
      <c r="H8034" s="251">
        <v>1</v>
      </c>
      <c r="I8034" s="252"/>
      <c r="J8034" s="248"/>
      <c r="K8034" s="248"/>
      <c r="L8034" s="253"/>
      <c r="M8034" s="254"/>
      <c r="N8034" s="255"/>
      <c r="O8034" s="255"/>
      <c r="P8034" s="255"/>
      <c r="Q8034" s="255"/>
      <c r="R8034" s="255"/>
      <c r="S8034" s="255"/>
      <c r="T8034" s="256"/>
      <c r="U8034" s="14"/>
      <c r="V8034" s="14"/>
      <c r="W8034" s="14"/>
      <c r="X8034" s="14"/>
      <c r="Y8034" s="14"/>
      <c r="Z8034" s="14"/>
      <c r="AA8034" s="14"/>
      <c r="AB8034" s="14"/>
      <c r="AC8034" s="14"/>
      <c r="AD8034" s="14"/>
      <c r="AE8034" s="14"/>
      <c r="AT8034" s="257" t="s">
        <v>252</v>
      </c>
      <c r="AU8034" s="257" t="s">
        <v>93</v>
      </c>
      <c r="AV8034" s="14" t="s">
        <v>93</v>
      </c>
      <c r="AW8034" s="14" t="s">
        <v>46</v>
      </c>
      <c r="AX8034" s="14" t="s">
        <v>85</v>
      </c>
      <c r="AY8034" s="257" t="s">
        <v>241</v>
      </c>
    </row>
    <row r="8035" s="14" customFormat="1">
      <c r="A8035" s="14"/>
      <c r="B8035" s="247"/>
      <c r="C8035" s="248"/>
      <c r="D8035" s="238" t="s">
        <v>252</v>
      </c>
      <c r="E8035" s="249" t="s">
        <v>39</v>
      </c>
      <c r="F8035" s="250" t="s">
        <v>7516</v>
      </c>
      <c r="G8035" s="248"/>
      <c r="H8035" s="251">
        <v>2</v>
      </c>
      <c r="I8035" s="252"/>
      <c r="J8035" s="248"/>
      <c r="K8035" s="248"/>
      <c r="L8035" s="253"/>
      <c r="M8035" s="254"/>
      <c r="N8035" s="255"/>
      <c r="O8035" s="255"/>
      <c r="P8035" s="255"/>
      <c r="Q8035" s="255"/>
      <c r="R8035" s="255"/>
      <c r="S8035" s="255"/>
      <c r="T8035" s="256"/>
      <c r="U8035" s="14"/>
      <c r="V8035" s="14"/>
      <c r="W8035" s="14"/>
      <c r="X8035" s="14"/>
      <c r="Y8035" s="14"/>
      <c r="Z8035" s="14"/>
      <c r="AA8035" s="14"/>
      <c r="AB8035" s="14"/>
      <c r="AC8035" s="14"/>
      <c r="AD8035" s="14"/>
      <c r="AE8035" s="14"/>
      <c r="AT8035" s="257" t="s">
        <v>252</v>
      </c>
      <c r="AU8035" s="257" t="s">
        <v>93</v>
      </c>
      <c r="AV8035" s="14" t="s">
        <v>93</v>
      </c>
      <c r="AW8035" s="14" t="s">
        <v>46</v>
      </c>
      <c r="AX8035" s="14" t="s">
        <v>85</v>
      </c>
      <c r="AY8035" s="257" t="s">
        <v>241</v>
      </c>
    </row>
    <row r="8036" s="14" customFormat="1">
      <c r="A8036" s="14"/>
      <c r="B8036" s="247"/>
      <c r="C8036" s="248"/>
      <c r="D8036" s="238" t="s">
        <v>252</v>
      </c>
      <c r="E8036" s="249" t="s">
        <v>39</v>
      </c>
      <c r="F8036" s="250" t="s">
        <v>7517</v>
      </c>
      <c r="G8036" s="248"/>
      <c r="H8036" s="251">
        <v>1</v>
      </c>
      <c r="I8036" s="252"/>
      <c r="J8036" s="248"/>
      <c r="K8036" s="248"/>
      <c r="L8036" s="253"/>
      <c r="M8036" s="254"/>
      <c r="N8036" s="255"/>
      <c r="O8036" s="255"/>
      <c r="P8036" s="255"/>
      <c r="Q8036" s="255"/>
      <c r="R8036" s="255"/>
      <c r="S8036" s="255"/>
      <c r="T8036" s="256"/>
      <c r="U8036" s="14"/>
      <c r="V8036" s="14"/>
      <c r="W8036" s="14"/>
      <c r="X8036" s="14"/>
      <c r="Y8036" s="14"/>
      <c r="Z8036" s="14"/>
      <c r="AA8036" s="14"/>
      <c r="AB8036" s="14"/>
      <c r="AC8036" s="14"/>
      <c r="AD8036" s="14"/>
      <c r="AE8036" s="14"/>
      <c r="AT8036" s="257" t="s">
        <v>252</v>
      </c>
      <c r="AU8036" s="257" t="s">
        <v>93</v>
      </c>
      <c r="AV8036" s="14" t="s">
        <v>93</v>
      </c>
      <c r="AW8036" s="14" t="s">
        <v>46</v>
      </c>
      <c r="AX8036" s="14" t="s">
        <v>85</v>
      </c>
      <c r="AY8036" s="257" t="s">
        <v>241</v>
      </c>
    </row>
    <row r="8037" s="14" customFormat="1">
      <c r="A8037" s="14"/>
      <c r="B8037" s="247"/>
      <c r="C8037" s="248"/>
      <c r="D8037" s="238" t="s">
        <v>252</v>
      </c>
      <c r="E8037" s="249" t="s">
        <v>39</v>
      </c>
      <c r="F8037" s="250" t="s">
        <v>7518</v>
      </c>
      <c r="G8037" s="248"/>
      <c r="H8037" s="251">
        <v>3</v>
      </c>
      <c r="I8037" s="252"/>
      <c r="J8037" s="248"/>
      <c r="K8037" s="248"/>
      <c r="L8037" s="253"/>
      <c r="M8037" s="254"/>
      <c r="N8037" s="255"/>
      <c r="O8037" s="255"/>
      <c r="P8037" s="255"/>
      <c r="Q8037" s="255"/>
      <c r="R8037" s="255"/>
      <c r="S8037" s="255"/>
      <c r="T8037" s="256"/>
      <c r="U8037" s="14"/>
      <c r="V8037" s="14"/>
      <c r="W8037" s="14"/>
      <c r="X8037" s="14"/>
      <c r="Y8037" s="14"/>
      <c r="Z8037" s="14"/>
      <c r="AA8037" s="14"/>
      <c r="AB8037" s="14"/>
      <c r="AC8037" s="14"/>
      <c r="AD8037" s="14"/>
      <c r="AE8037" s="14"/>
      <c r="AT8037" s="257" t="s">
        <v>252</v>
      </c>
      <c r="AU8037" s="257" t="s">
        <v>93</v>
      </c>
      <c r="AV8037" s="14" t="s">
        <v>93</v>
      </c>
      <c r="AW8037" s="14" t="s">
        <v>46</v>
      </c>
      <c r="AX8037" s="14" t="s">
        <v>85</v>
      </c>
      <c r="AY8037" s="257" t="s">
        <v>241</v>
      </c>
    </row>
    <row r="8038" s="14" customFormat="1">
      <c r="A8038" s="14"/>
      <c r="B8038" s="247"/>
      <c r="C8038" s="248"/>
      <c r="D8038" s="238" t="s">
        <v>252</v>
      </c>
      <c r="E8038" s="249" t="s">
        <v>39</v>
      </c>
      <c r="F8038" s="250" t="s">
        <v>7519</v>
      </c>
      <c r="G8038" s="248"/>
      <c r="H8038" s="251">
        <v>1</v>
      </c>
      <c r="I8038" s="252"/>
      <c r="J8038" s="248"/>
      <c r="K8038" s="248"/>
      <c r="L8038" s="253"/>
      <c r="M8038" s="254"/>
      <c r="N8038" s="255"/>
      <c r="O8038" s="255"/>
      <c r="P8038" s="255"/>
      <c r="Q8038" s="255"/>
      <c r="R8038" s="255"/>
      <c r="S8038" s="255"/>
      <c r="T8038" s="256"/>
      <c r="U8038" s="14"/>
      <c r="V8038" s="14"/>
      <c r="W8038" s="14"/>
      <c r="X8038" s="14"/>
      <c r="Y8038" s="14"/>
      <c r="Z8038" s="14"/>
      <c r="AA8038" s="14"/>
      <c r="AB8038" s="14"/>
      <c r="AC8038" s="14"/>
      <c r="AD8038" s="14"/>
      <c r="AE8038" s="14"/>
      <c r="AT8038" s="257" t="s">
        <v>252</v>
      </c>
      <c r="AU8038" s="257" t="s">
        <v>93</v>
      </c>
      <c r="AV8038" s="14" t="s">
        <v>93</v>
      </c>
      <c r="AW8038" s="14" t="s">
        <v>46</v>
      </c>
      <c r="AX8038" s="14" t="s">
        <v>85</v>
      </c>
      <c r="AY8038" s="257" t="s">
        <v>241</v>
      </c>
    </row>
    <row r="8039" s="14" customFormat="1">
      <c r="A8039" s="14"/>
      <c r="B8039" s="247"/>
      <c r="C8039" s="248"/>
      <c r="D8039" s="238" t="s">
        <v>252</v>
      </c>
      <c r="E8039" s="249" t="s">
        <v>39</v>
      </c>
      <c r="F8039" s="250" t="s">
        <v>7520</v>
      </c>
      <c r="G8039" s="248"/>
      <c r="H8039" s="251">
        <v>6</v>
      </c>
      <c r="I8039" s="252"/>
      <c r="J8039" s="248"/>
      <c r="K8039" s="248"/>
      <c r="L8039" s="253"/>
      <c r="M8039" s="254"/>
      <c r="N8039" s="255"/>
      <c r="O8039" s="255"/>
      <c r="P8039" s="255"/>
      <c r="Q8039" s="255"/>
      <c r="R8039" s="255"/>
      <c r="S8039" s="255"/>
      <c r="T8039" s="256"/>
      <c r="U8039" s="14"/>
      <c r="V8039" s="14"/>
      <c r="W8039" s="14"/>
      <c r="X8039" s="14"/>
      <c r="Y8039" s="14"/>
      <c r="Z8039" s="14"/>
      <c r="AA8039" s="14"/>
      <c r="AB8039" s="14"/>
      <c r="AC8039" s="14"/>
      <c r="AD8039" s="14"/>
      <c r="AE8039" s="14"/>
      <c r="AT8039" s="257" t="s">
        <v>252</v>
      </c>
      <c r="AU8039" s="257" t="s">
        <v>93</v>
      </c>
      <c r="AV8039" s="14" t="s">
        <v>93</v>
      </c>
      <c r="AW8039" s="14" t="s">
        <v>46</v>
      </c>
      <c r="AX8039" s="14" t="s">
        <v>85</v>
      </c>
      <c r="AY8039" s="257" t="s">
        <v>241</v>
      </c>
    </row>
    <row r="8040" s="14" customFormat="1">
      <c r="A8040" s="14"/>
      <c r="B8040" s="247"/>
      <c r="C8040" s="248"/>
      <c r="D8040" s="238" t="s">
        <v>252</v>
      </c>
      <c r="E8040" s="249" t="s">
        <v>39</v>
      </c>
      <c r="F8040" s="250" t="s">
        <v>7521</v>
      </c>
      <c r="G8040" s="248"/>
      <c r="H8040" s="251">
        <v>1</v>
      </c>
      <c r="I8040" s="252"/>
      <c r="J8040" s="248"/>
      <c r="K8040" s="248"/>
      <c r="L8040" s="253"/>
      <c r="M8040" s="254"/>
      <c r="N8040" s="255"/>
      <c r="O8040" s="255"/>
      <c r="P8040" s="255"/>
      <c r="Q8040" s="255"/>
      <c r="R8040" s="255"/>
      <c r="S8040" s="255"/>
      <c r="T8040" s="256"/>
      <c r="U8040" s="14"/>
      <c r="V8040" s="14"/>
      <c r="W8040" s="14"/>
      <c r="X8040" s="14"/>
      <c r="Y8040" s="14"/>
      <c r="Z8040" s="14"/>
      <c r="AA8040" s="14"/>
      <c r="AB8040" s="14"/>
      <c r="AC8040" s="14"/>
      <c r="AD8040" s="14"/>
      <c r="AE8040" s="14"/>
      <c r="AT8040" s="257" t="s">
        <v>252</v>
      </c>
      <c r="AU8040" s="257" t="s">
        <v>93</v>
      </c>
      <c r="AV8040" s="14" t="s">
        <v>93</v>
      </c>
      <c r="AW8040" s="14" t="s">
        <v>46</v>
      </c>
      <c r="AX8040" s="14" t="s">
        <v>85</v>
      </c>
      <c r="AY8040" s="257" t="s">
        <v>241</v>
      </c>
    </row>
    <row r="8041" s="14" customFormat="1">
      <c r="A8041" s="14"/>
      <c r="B8041" s="247"/>
      <c r="C8041" s="248"/>
      <c r="D8041" s="238" t="s">
        <v>252</v>
      </c>
      <c r="E8041" s="249" t="s">
        <v>39</v>
      </c>
      <c r="F8041" s="250" t="s">
        <v>7522</v>
      </c>
      <c r="G8041" s="248"/>
      <c r="H8041" s="251">
        <v>1</v>
      </c>
      <c r="I8041" s="252"/>
      <c r="J8041" s="248"/>
      <c r="K8041" s="248"/>
      <c r="L8041" s="253"/>
      <c r="M8041" s="254"/>
      <c r="N8041" s="255"/>
      <c r="O8041" s="255"/>
      <c r="P8041" s="255"/>
      <c r="Q8041" s="255"/>
      <c r="R8041" s="255"/>
      <c r="S8041" s="255"/>
      <c r="T8041" s="256"/>
      <c r="U8041" s="14"/>
      <c r="V8041" s="14"/>
      <c r="W8041" s="14"/>
      <c r="X8041" s="14"/>
      <c r="Y8041" s="14"/>
      <c r="Z8041" s="14"/>
      <c r="AA8041" s="14"/>
      <c r="AB8041" s="14"/>
      <c r="AC8041" s="14"/>
      <c r="AD8041" s="14"/>
      <c r="AE8041" s="14"/>
      <c r="AT8041" s="257" t="s">
        <v>252</v>
      </c>
      <c r="AU8041" s="257" t="s">
        <v>93</v>
      </c>
      <c r="AV8041" s="14" t="s">
        <v>93</v>
      </c>
      <c r="AW8041" s="14" t="s">
        <v>46</v>
      </c>
      <c r="AX8041" s="14" t="s">
        <v>85</v>
      </c>
      <c r="AY8041" s="257" t="s">
        <v>241</v>
      </c>
    </row>
    <row r="8042" s="14" customFormat="1">
      <c r="A8042" s="14"/>
      <c r="B8042" s="247"/>
      <c r="C8042" s="248"/>
      <c r="D8042" s="238" t="s">
        <v>252</v>
      </c>
      <c r="E8042" s="249" t="s">
        <v>39</v>
      </c>
      <c r="F8042" s="250" t="s">
        <v>7523</v>
      </c>
      <c r="G8042" s="248"/>
      <c r="H8042" s="251">
        <v>3</v>
      </c>
      <c r="I8042" s="252"/>
      <c r="J8042" s="248"/>
      <c r="K8042" s="248"/>
      <c r="L8042" s="253"/>
      <c r="M8042" s="254"/>
      <c r="N8042" s="255"/>
      <c r="O8042" s="255"/>
      <c r="P8042" s="255"/>
      <c r="Q8042" s="255"/>
      <c r="R8042" s="255"/>
      <c r="S8042" s="255"/>
      <c r="T8042" s="256"/>
      <c r="U8042" s="14"/>
      <c r="V8042" s="14"/>
      <c r="W8042" s="14"/>
      <c r="X8042" s="14"/>
      <c r="Y8042" s="14"/>
      <c r="Z8042" s="14"/>
      <c r="AA8042" s="14"/>
      <c r="AB8042" s="14"/>
      <c r="AC8042" s="14"/>
      <c r="AD8042" s="14"/>
      <c r="AE8042" s="14"/>
      <c r="AT8042" s="257" t="s">
        <v>252</v>
      </c>
      <c r="AU8042" s="257" t="s">
        <v>93</v>
      </c>
      <c r="AV8042" s="14" t="s">
        <v>93</v>
      </c>
      <c r="AW8042" s="14" t="s">
        <v>46</v>
      </c>
      <c r="AX8042" s="14" t="s">
        <v>85</v>
      </c>
      <c r="AY8042" s="257" t="s">
        <v>241</v>
      </c>
    </row>
    <row r="8043" s="14" customFormat="1">
      <c r="A8043" s="14"/>
      <c r="B8043" s="247"/>
      <c r="C8043" s="248"/>
      <c r="D8043" s="238" t="s">
        <v>252</v>
      </c>
      <c r="E8043" s="249" t="s">
        <v>39</v>
      </c>
      <c r="F8043" s="250" t="s">
        <v>7524</v>
      </c>
      <c r="G8043" s="248"/>
      <c r="H8043" s="251">
        <v>3</v>
      </c>
      <c r="I8043" s="252"/>
      <c r="J8043" s="248"/>
      <c r="K8043" s="248"/>
      <c r="L8043" s="253"/>
      <c r="M8043" s="254"/>
      <c r="N8043" s="255"/>
      <c r="O8043" s="255"/>
      <c r="P8043" s="255"/>
      <c r="Q8043" s="255"/>
      <c r="R8043" s="255"/>
      <c r="S8043" s="255"/>
      <c r="T8043" s="256"/>
      <c r="U8043" s="14"/>
      <c r="V8043" s="14"/>
      <c r="W8043" s="14"/>
      <c r="X8043" s="14"/>
      <c r="Y8043" s="14"/>
      <c r="Z8043" s="14"/>
      <c r="AA8043" s="14"/>
      <c r="AB8043" s="14"/>
      <c r="AC8043" s="14"/>
      <c r="AD8043" s="14"/>
      <c r="AE8043" s="14"/>
      <c r="AT8043" s="257" t="s">
        <v>252</v>
      </c>
      <c r="AU8043" s="257" t="s">
        <v>93</v>
      </c>
      <c r="AV8043" s="14" t="s">
        <v>93</v>
      </c>
      <c r="AW8043" s="14" t="s">
        <v>46</v>
      </c>
      <c r="AX8043" s="14" t="s">
        <v>85</v>
      </c>
      <c r="AY8043" s="257" t="s">
        <v>241</v>
      </c>
    </row>
    <row r="8044" s="14" customFormat="1">
      <c r="A8044" s="14"/>
      <c r="B8044" s="247"/>
      <c r="C8044" s="248"/>
      <c r="D8044" s="238" t="s">
        <v>252</v>
      </c>
      <c r="E8044" s="249" t="s">
        <v>39</v>
      </c>
      <c r="F8044" s="250" t="s">
        <v>7525</v>
      </c>
      <c r="G8044" s="248"/>
      <c r="H8044" s="251">
        <v>2</v>
      </c>
      <c r="I8044" s="252"/>
      <c r="J8044" s="248"/>
      <c r="K8044" s="248"/>
      <c r="L8044" s="253"/>
      <c r="M8044" s="254"/>
      <c r="N8044" s="255"/>
      <c r="O8044" s="255"/>
      <c r="P8044" s="255"/>
      <c r="Q8044" s="255"/>
      <c r="R8044" s="255"/>
      <c r="S8044" s="255"/>
      <c r="T8044" s="256"/>
      <c r="U8044" s="14"/>
      <c r="V8044" s="14"/>
      <c r="W8044" s="14"/>
      <c r="X8044" s="14"/>
      <c r="Y8044" s="14"/>
      <c r="Z8044" s="14"/>
      <c r="AA8044" s="14"/>
      <c r="AB8044" s="14"/>
      <c r="AC8044" s="14"/>
      <c r="AD8044" s="14"/>
      <c r="AE8044" s="14"/>
      <c r="AT8044" s="257" t="s">
        <v>252</v>
      </c>
      <c r="AU8044" s="257" t="s">
        <v>93</v>
      </c>
      <c r="AV8044" s="14" t="s">
        <v>93</v>
      </c>
      <c r="AW8044" s="14" t="s">
        <v>46</v>
      </c>
      <c r="AX8044" s="14" t="s">
        <v>85</v>
      </c>
      <c r="AY8044" s="257" t="s">
        <v>241</v>
      </c>
    </row>
    <row r="8045" s="14" customFormat="1">
      <c r="A8045" s="14"/>
      <c r="B8045" s="247"/>
      <c r="C8045" s="248"/>
      <c r="D8045" s="238" t="s">
        <v>252</v>
      </c>
      <c r="E8045" s="249" t="s">
        <v>39</v>
      </c>
      <c r="F8045" s="250" t="s">
        <v>7526</v>
      </c>
      <c r="G8045" s="248"/>
      <c r="H8045" s="251">
        <v>2</v>
      </c>
      <c r="I8045" s="252"/>
      <c r="J8045" s="248"/>
      <c r="K8045" s="248"/>
      <c r="L8045" s="253"/>
      <c r="M8045" s="254"/>
      <c r="N8045" s="255"/>
      <c r="O8045" s="255"/>
      <c r="P8045" s="255"/>
      <c r="Q8045" s="255"/>
      <c r="R8045" s="255"/>
      <c r="S8045" s="255"/>
      <c r="T8045" s="256"/>
      <c r="U8045" s="14"/>
      <c r="V8045" s="14"/>
      <c r="W8045" s="14"/>
      <c r="X8045" s="14"/>
      <c r="Y8045" s="14"/>
      <c r="Z8045" s="14"/>
      <c r="AA8045" s="14"/>
      <c r="AB8045" s="14"/>
      <c r="AC8045" s="14"/>
      <c r="AD8045" s="14"/>
      <c r="AE8045" s="14"/>
      <c r="AT8045" s="257" t="s">
        <v>252</v>
      </c>
      <c r="AU8045" s="257" t="s">
        <v>93</v>
      </c>
      <c r="AV8045" s="14" t="s">
        <v>93</v>
      </c>
      <c r="AW8045" s="14" t="s">
        <v>46</v>
      </c>
      <c r="AX8045" s="14" t="s">
        <v>85</v>
      </c>
      <c r="AY8045" s="257" t="s">
        <v>241</v>
      </c>
    </row>
    <row r="8046" s="14" customFormat="1">
      <c r="A8046" s="14"/>
      <c r="B8046" s="247"/>
      <c r="C8046" s="248"/>
      <c r="D8046" s="238" t="s">
        <v>252</v>
      </c>
      <c r="E8046" s="249" t="s">
        <v>39</v>
      </c>
      <c r="F8046" s="250" t="s">
        <v>7527</v>
      </c>
      <c r="G8046" s="248"/>
      <c r="H8046" s="251">
        <v>2</v>
      </c>
      <c r="I8046" s="252"/>
      <c r="J8046" s="248"/>
      <c r="K8046" s="248"/>
      <c r="L8046" s="253"/>
      <c r="M8046" s="254"/>
      <c r="N8046" s="255"/>
      <c r="O8046" s="255"/>
      <c r="P8046" s="255"/>
      <c r="Q8046" s="255"/>
      <c r="R8046" s="255"/>
      <c r="S8046" s="255"/>
      <c r="T8046" s="256"/>
      <c r="U8046" s="14"/>
      <c r="V8046" s="14"/>
      <c r="W8046" s="14"/>
      <c r="X8046" s="14"/>
      <c r="Y8046" s="14"/>
      <c r="Z8046" s="14"/>
      <c r="AA8046" s="14"/>
      <c r="AB8046" s="14"/>
      <c r="AC8046" s="14"/>
      <c r="AD8046" s="14"/>
      <c r="AE8046" s="14"/>
      <c r="AT8046" s="257" t="s">
        <v>252</v>
      </c>
      <c r="AU8046" s="257" t="s">
        <v>93</v>
      </c>
      <c r="AV8046" s="14" t="s">
        <v>93</v>
      </c>
      <c r="AW8046" s="14" t="s">
        <v>46</v>
      </c>
      <c r="AX8046" s="14" t="s">
        <v>85</v>
      </c>
      <c r="AY8046" s="257" t="s">
        <v>241</v>
      </c>
    </row>
    <row r="8047" s="14" customFormat="1">
      <c r="A8047" s="14"/>
      <c r="B8047" s="247"/>
      <c r="C8047" s="248"/>
      <c r="D8047" s="238" t="s">
        <v>252</v>
      </c>
      <c r="E8047" s="249" t="s">
        <v>39</v>
      </c>
      <c r="F8047" s="250" t="s">
        <v>6898</v>
      </c>
      <c r="G8047" s="248"/>
      <c r="H8047" s="251">
        <v>6</v>
      </c>
      <c r="I8047" s="252"/>
      <c r="J8047" s="248"/>
      <c r="K8047" s="248"/>
      <c r="L8047" s="253"/>
      <c r="M8047" s="254"/>
      <c r="N8047" s="255"/>
      <c r="O8047" s="255"/>
      <c r="P8047" s="255"/>
      <c r="Q8047" s="255"/>
      <c r="R8047" s="255"/>
      <c r="S8047" s="255"/>
      <c r="T8047" s="256"/>
      <c r="U8047" s="14"/>
      <c r="V8047" s="14"/>
      <c r="W8047" s="14"/>
      <c r="X8047" s="14"/>
      <c r="Y8047" s="14"/>
      <c r="Z8047" s="14"/>
      <c r="AA8047" s="14"/>
      <c r="AB8047" s="14"/>
      <c r="AC8047" s="14"/>
      <c r="AD8047" s="14"/>
      <c r="AE8047" s="14"/>
      <c r="AT8047" s="257" t="s">
        <v>252</v>
      </c>
      <c r="AU8047" s="257" t="s">
        <v>93</v>
      </c>
      <c r="AV8047" s="14" t="s">
        <v>93</v>
      </c>
      <c r="AW8047" s="14" t="s">
        <v>46</v>
      </c>
      <c r="AX8047" s="14" t="s">
        <v>85</v>
      </c>
      <c r="AY8047" s="257" t="s">
        <v>241</v>
      </c>
    </row>
    <row r="8048" s="14" customFormat="1">
      <c r="A8048" s="14"/>
      <c r="B8048" s="247"/>
      <c r="C8048" s="248"/>
      <c r="D8048" s="238" t="s">
        <v>252</v>
      </c>
      <c r="E8048" s="249" t="s">
        <v>39</v>
      </c>
      <c r="F8048" s="250" t="s">
        <v>7528</v>
      </c>
      <c r="G8048" s="248"/>
      <c r="H8048" s="251">
        <v>1</v>
      </c>
      <c r="I8048" s="252"/>
      <c r="J8048" s="248"/>
      <c r="K8048" s="248"/>
      <c r="L8048" s="253"/>
      <c r="M8048" s="254"/>
      <c r="N8048" s="255"/>
      <c r="O8048" s="255"/>
      <c r="P8048" s="255"/>
      <c r="Q8048" s="255"/>
      <c r="R8048" s="255"/>
      <c r="S8048" s="255"/>
      <c r="T8048" s="256"/>
      <c r="U8048" s="14"/>
      <c r="V8048" s="14"/>
      <c r="W8048" s="14"/>
      <c r="X8048" s="14"/>
      <c r="Y8048" s="14"/>
      <c r="Z8048" s="14"/>
      <c r="AA8048" s="14"/>
      <c r="AB8048" s="14"/>
      <c r="AC8048" s="14"/>
      <c r="AD8048" s="14"/>
      <c r="AE8048" s="14"/>
      <c r="AT8048" s="257" t="s">
        <v>252</v>
      </c>
      <c r="AU8048" s="257" t="s">
        <v>93</v>
      </c>
      <c r="AV8048" s="14" t="s">
        <v>93</v>
      </c>
      <c r="AW8048" s="14" t="s">
        <v>46</v>
      </c>
      <c r="AX8048" s="14" t="s">
        <v>85</v>
      </c>
      <c r="AY8048" s="257" t="s">
        <v>241</v>
      </c>
    </row>
    <row r="8049" s="14" customFormat="1">
      <c r="A8049" s="14"/>
      <c r="B8049" s="247"/>
      <c r="C8049" s="248"/>
      <c r="D8049" s="238" t="s">
        <v>252</v>
      </c>
      <c r="E8049" s="249" t="s">
        <v>39</v>
      </c>
      <c r="F8049" s="250" t="s">
        <v>7529</v>
      </c>
      <c r="G8049" s="248"/>
      <c r="H8049" s="251">
        <v>1</v>
      </c>
      <c r="I8049" s="252"/>
      <c r="J8049" s="248"/>
      <c r="K8049" s="248"/>
      <c r="L8049" s="253"/>
      <c r="M8049" s="254"/>
      <c r="N8049" s="255"/>
      <c r="O8049" s="255"/>
      <c r="P8049" s="255"/>
      <c r="Q8049" s="255"/>
      <c r="R8049" s="255"/>
      <c r="S8049" s="255"/>
      <c r="T8049" s="256"/>
      <c r="U8049" s="14"/>
      <c r="V8049" s="14"/>
      <c r="W8049" s="14"/>
      <c r="X8049" s="14"/>
      <c r="Y8049" s="14"/>
      <c r="Z8049" s="14"/>
      <c r="AA8049" s="14"/>
      <c r="AB8049" s="14"/>
      <c r="AC8049" s="14"/>
      <c r="AD8049" s="14"/>
      <c r="AE8049" s="14"/>
      <c r="AT8049" s="257" t="s">
        <v>252</v>
      </c>
      <c r="AU8049" s="257" t="s">
        <v>93</v>
      </c>
      <c r="AV8049" s="14" t="s">
        <v>93</v>
      </c>
      <c r="AW8049" s="14" t="s">
        <v>46</v>
      </c>
      <c r="AX8049" s="14" t="s">
        <v>85</v>
      </c>
      <c r="AY8049" s="257" t="s">
        <v>241</v>
      </c>
    </row>
    <row r="8050" s="14" customFormat="1">
      <c r="A8050" s="14"/>
      <c r="B8050" s="247"/>
      <c r="C8050" s="248"/>
      <c r="D8050" s="238" t="s">
        <v>252</v>
      </c>
      <c r="E8050" s="249" t="s">
        <v>39</v>
      </c>
      <c r="F8050" s="250" t="s">
        <v>7530</v>
      </c>
      <c r="G8050" s="248"/>
      <c r="H8050" s="251">
        <v>1</v>
      </c>
      <c r="I8050" s="252"/>
      <c r="J8050" s="248"/>
      <c r="K8050" s="248"/>
      <c r="L8050" s="253"/>
      <c r="M8050" s="254"/>
      <c r="N8050" s="255"/>
      <c r="O8050" s="255"/>
      <c r="P8050" s="255"/>
      <c r="Q8050" s="255"/>
      <c r="R8050" s="255"/>
      <c r="S8050" s="255"/>
      <c r="T8050" s="256"/>
      <c r="U8050" s="14"/>
      <c r="V8050" s="14"/>
      <c r="W8050" s="14"/>
      <c r="X8050" s="14"/>
      <c r="Y8050" s="14"/>
      <c r="Z8050" s="14"/>
      <c r="AA8050" s="14"/>
      <c r="AB8050" s="14"/>
      <c r="AC8050" s="14"/>
      <c r="AD8050" s="14"/>
      <c r="AE8050" s="14"/>
      <c r="AT8050" s="257" t="s">
        <v>252</v>
      </c>
      <c r="AU8050" s="257" t="s">
        <v>93</v>
      </c>
      <c r="AV8050" s="14" t="s">
        <v>93</v>
      </c>
      <c r="AW8050" s="14" t="s">
        <v>46</v>
      </c>
      <c r="AX8050" s="14" t="s">
        <v>85</v>
      </c>
      <c r="AY8050" s="257" t="s">
        <v>241</v>
      </c>
    </row>
    <row r="8051" s="14" customFormat="1">
      <c r="A8051" s="14"/>
      <c r="B8051" s="247"/>
      <c r="C8051" s="248"/>
      <c r="D8051" s="238" t="s">
        <v>252</v>
      </c>
      <c r="E8051" s="249" t="s">
        <v>39</v>
      </c>
      <c r="F8051" s="250" t="s">
        <v>7531</v>
      </c>
      <c r="G8051" s="248"/>
      <c r="H8051" s="251">
        <v>1</v>
      </c>
      <c r="I8051" s="252"/>
      <c r="J8051" s="248"/>
      <c r="K8051" s="248"/>
      <c r="L8051" s="253"/>
      <c r="M8051" s="254"/>
      <c r="N8051" s="255"/>
      <c r="O8051" s="255"/>
      <c r="P8051" s="255"/>
      <c r="Q8051" s="255"/>
      <c r="R8051" s="255"/>
      <c r="S8051" s="255"/>
      <c r="T8051" s="256"/>
      <c r="U8051" s="14"/>
      <c r="V8051" s="14"/>
      <c r="W8051" s="14"/>
      <c r="X8051" s="14"/>
      <c r="Y8051" s="14"/>
      <c r="Z8051" s="14"/>
      <c r="AA8051" s="14"/>
      <c r="AB8051" s="14"/>
      <c r="AC8051" s="14"/>
      <c r="AD8051" s="14"/>
      <c r="AE8051" s="14"/>
      <c r="AT8051" s="257" t="s">
        <v>252</v>
      </c>
      <c r="AU8051" s="257" t="s">
        <v>93</v>
      </c>
      <c r="AV8051" s="14" t="s">
        <v>93</v>
      </c>
      <c r="AW8051" s="14" t="s">
        <v>46</v>
      </c>
      <c r="AX8051" s="14" t="s">
        <v>85</v>
      </c>
      <c r="AY8051" s="257" t="s">
        <v>241</v>
      </c>
    </row>
    <row r="8052" s="15" customFormat="1">
      <c r="A8052" s="15"/>
      <c r="B8052" s="258"/>
      <c r="C8052" s="259"/>
      <c r="D8052" s="238" t="s">
        <v>252</v>
      </c>
      <c r="E8052" s="260" t="s">
        <v>39</v>
      </c>
      <c r="F8052" s="261" t="s">
        <v>274</v>
      </c>
      <c r="G8052" s="259"/>
      <c r="H8052" s="262">
        <v>81</v>
      </c>
      <c r="I8052" s="263"/>
      <c r="J8052" s="259"/>
      <c r="K8052" s="259"/>
      <c r="L8052" s="264"/>
      <c r="M8052" s="265"/>
      <c r="N8052" s="266"/>
      <c r="O8052" s="266"/>
      <c r="P8052" s="266"/>
      <c r="Q8052" s="266"/>
      <c r="R8052" s="266"/>
      <c r="S8052" s="266"/>
      <c r="T8052" s="267"/>
      <c r="U8052" s="15"/>
      <c r="V8052" s="15"/>
      <c r="W8052" s="15"/>
      <c r="X8052" s="15"/>
      <c r="Y8052" s="15"/>
      <c r="Z8052" s="15"/>
      <c r="AA8052" s="15"/>
      <c r="AB8052" s="15"/>
      <c r="AC8052" s="15"/>
      <c r="AD8052" s="15"/>
      <c r="AE8052" s="15"/>
      <c r="AT8052" s="268" t="s">
        <v>252</v>
      </c>
      <c r="AU8052" s="268" t="s">
        <v>93</v>
      </c>
      <c r="AV8052" s="15" t="s">
        <v>248</v>
      </c>
      <c r="AW8052" s="15" t="s">
        <v>46</v>
      </c>
      <c r="AX8052" s="15" t="s">
        <v>23</v>
      </c>
      <c r="AY8052" s="268" t="s">
        <v>241</v>
      </c>
    </row>
    <row r="8053" s="2" customFormat="1" ht="16.5" customHeight="1">
      <c r="A8053" s="42"/>
      <c r="B8053" s="43"/>
      <c r="C8053" s="218" t="s">
        <v>7532</v>
      </c>
      <c r="D8053" s="218" t="s">
        <v>243</v>
      </c>
      <c r="E8053" s="219" t="s">
        <v>7533</v>
      </c>
      <c r="F8053" s="220" t="s">
        <v>7534</v>
      </c>
      <c r="G8053" s="221" t="s">
        <v>561</v>
      </c>
      <c r="H8053" s="222">
        <v>21</v>
      </c>
      <c r="I8053" s="223"/>
      <c r="J8053" s="224">
        <f>ROUND(I8053*H8053,2)</f>
        <v>0</v>
      </c>
      <c r="K8053" s="220" t="s">
        <v>247</v>
      </c>
      <c r="L8053" s="48"/>
      <c r="M8053" s="225" t="s">
        <v>39</v>
      </c>
      <c r="N8053" s="226" t="s">
        <v>56</v>
      </c>
      <c r="O8053" s="88"/>
      <c r="P8053" s="227">
        <f>O8053*H8053</f>
        <v>0</v>
      </c>
      <c r="Q8053" s="227">
        <v>0</v>
      </c>
      <c r="R8053" s="227">
        <f>Q8053*H8053</f>
        <v>0</v>
      </c>
      <c r="S8053" s="227">
        <v>0</v>
      </c>
      <c r="T8053" s="228">
        <f>S8053*H8053</f>
        <v>0</v>
      </c>
      <c r="U8053" s="42"/>
      <c r="V8053" s="42"/>
      <c r="W8053" s="42"/>
      <c r="X8053" s="42"/>
      <c r="Y8053" s="42"/>
      <c r="Z8053" s="42"/>
      <c r="AA8053" s="42"/>
      <c r="AB8053" s="42"/>
      <c r="AC8053" s="42"/>
      <c r="AD8053" s="42"/>
      <c r="AE8053" s="42"/>
      <c r="AR8053" s="229" t="s">
        <v>462</v>
      </c>
      <c r="AT8053" s="229" t="s">
        <v>243</v>
      </c>
      <c r="AU8053" s="229" t="s">
        <v>93</v>
      </c>
      <c r="AY8053" s="20" t="s">
        <v>241</v>
      </c>
      <c r="BE8053" s="230">
        <f>IF(N8053="základní",J8053,0)</f>
        <v>0</v>
      </c>
      <c r="BF8053" s="230">
        <f>IF(N8053="snížená",J8053,0)</f>
        <v>0</v>
      </c>
      <c r="BG8053" s="230">
        <f>IF(N8053="zákl. přenesená",J8053,0)</f>
        <v>0</v>
      </c>
      <c r="BH8053" s="230">
        <f>IF(N8053="sníž. přenesená",J8053,0)</f>
        <v>0</v>
      </c>
      <c r="BI8053" s="230">
        <f>IF(N8053="nulová",J8053,0)</f>
        <v>0</v>
      </c>
      <c r="BJ8053" s="20" t="s">
        <v>23</v>
      </c>
      <c r="BK8053" s="230">
        <f>ROUND(I8053*H8053,2)</f>
        <v>0</v>
      </c>
      <c r="BL8053" s="20" t="s">
        <v>462</v>
      </c>
      <c r="BM8053" s="229" t="s">
        <v>7535</v>
      </c>
    </row>
    <row r="8054" s="2" customFormat="1">
      <c r="A8054" s="42"/>
      <c r="B8054" s="43"/>
      <c r="C8054" s="44"/>
      <c r="D8054" s="231" t="s">
        <v>250</v>
      </c>
      <c r="E8054" s="44"/>
      <c r="F8054" s="232" t="s">
        <v>7536</v>
      </c>
      <c r="G8054" s="44"/>
      <c r="H8054" s="44"/>
      <c r="I8054" s="233"/>
      <c r="J8054" s="44"/>
      <c r="K8054" s="44"/>
      <c r="L8054" s="48"/>
      <c r="M8054" s="234"/>
      <c r="N8054" s="235"/>
      <c r="O8054" s="88"/>
      <c r="P8054" s="88"/>
      <c r="Q8054" s="88"/>
      <c r="R8054" s="88"/>
      <c r="S8054" s="88"/>
      <c r="T8054" s="89"/>
      <c r="U8054" s="42"/>
      <c r="V8054" s="42"/>
      <c r="W8054" s="42"/>
      <c r="X8054" s="42"/>
      <c r="Y8054" s="42"/>
      <c r="Z8054" s="42"/>
      <c r="AA8054" s="42"/>
      <c r="AB8054" s="42"/>
      <c r="AC8054" s="42"/>
      <c r="AD8054" s="42"/>
      <c r="AE8054" s="42"/>
      <c r="AT8054" s="20" t="s">
        <v>250</v>
      </c>
      <c r="AU8054" s="20" t="s">
        <v>93</v>
      </c>
    </row>
    <row r="8055" s="13" customFormat="1">
      <c r="A8055" s="13"/>
      <c r="B8055" s="236"/>
      <c r="C8055" s="237"/>
      <c r="D8055" s="238" t="s">
        <v>252</v>
      </c>
      <c r="E8055" s="239" t="s">
        <v>39</v>
      </c>
      <c r="F8055" s="240" t="s">
        <v>7537</v>
      </c>
      <c r="G8055" s="237"/>
      <c r="H8055" s="239" t="s">
        <v>39</v>
      </c>
      <c r="I8055" s="241"/>
      <c r="J8055" s="237"/>
      <c r="K8055" s="237"/>
      <c r="L8055" s="242"/>
      <c r="M8055" s="243"/>
      <c r="N8055" s="244"/>
      <c r="O8055" s="244"/>
      <c r="P8055" s="244"/>
      <c r="Q8055" s="244"/>
      <c r="R8055" s="244"/>
      <c r="S8055" s="244"/>
      <c r="T8055" s="245"/>
      <c r="U8055" s="13"/>
      <c r="V8055" s="13"/>
      <c r="W8055" s="13"/>
      <c r="X8055" s="13"/>
      <c r="Y8055" s="13"/>
      <c r="Z8055" s="13"/>
      <c r="AA8055" s="13"/>
      <c r="AB8055" s="13"/>
      <c r="AC8055" s="13"/>
      <c r="AD8055" s="13"/>
      <c r="AE8055" s="13"/>
      <c r="AT8055" s="246" t="s">
        <v>252</v>
      </c>
      <c r="AU8055" s="246" t="s">
        <v>93</v>
      </c>
      <c r="AV8055" s="13" t="s">
        <v>23</v>
      </c>
      <c r="AW8055" s="13" t="s">
        <v>46</v>
      </c>
      <c r="AX8055" s="13" t="s">
        <v>85</v>
      </c>
      <c r="AY8055" s="246" t="s">
        <v>241</v>
      </c>
    </row>
    <row r="8056" s="14" customFormat="1">
      <c r="A8056" s="14"/>
      <c r="B8056" s="247"/>
      <c r="C8056" s="248"/>
      <c r="D8056" s="238" t="s">
        <v>252</v>
      </c>
      <c r="E8056" s="249" t="s">
        <v>39</v>
      </c>
      <c r="F8056" s="250" t="s">
        <v>7538</v>
      </c>
      <c r="G8056" s="248"/>
      <c r="H8056" s="251">
        <v>2</v>
      </c>
      <c r="I8056" s="252"/>
      <c r="J8056" s="248"/>
      <c r="K8056" s="248"/>
      <c r="L8056" s="253"/>
      <c r="M8056" s="254"/>
      <c r="N8056" s="255"/>
      <c r="O8056" s="255"/>
      <c r="P8056" s="255"/>
      <c r="Q8056" s="255"/>
      <c r="R8056" s="255"/>
      <c r="S8056" s="255"/>
      <c r="T8056" s="256"/>
      <c r="U8056" s="14"/>
      <c r="V8056" s="14"/>
      <c r="W8056" s="14"/>
      <c r="X8056" s="14"/>
      <c r="Y8056" s="14"/>
      <c r="Z8056" s="14"/>
      <c r="AA8056" s="14"/>
      <c r="AB8056" s="14"/>
      <c r="AC8056" s="14"/>
      <c r="AD8056" s="14"/>
      <c r="AE8056" s="14"/>
      <c r="AT8056" s="257" t="s">
        <v>252</v>
      </c>
      <c r="AU8056" s="257" t="s">
        <v>93</v>
      </c>
      <c r="AV8056" s="14" t="s">
        <v>93</v>
      </c>
      <c r="AW8056" s="14" t="s">
        <v>46</v>
      </c>
      <c r="AX8056" s="14" t="s">
        <v>85</v>
      </c>
      <c r="AY8056" s="257" t="s">
        <v>241</v>
      </c>
    </row>
    <row r="8057" s="14" customFormat="1">
      <c r="A8057" s="14"/>
      <c r="B8057" s="247"/>
      <c r="C8057" s="248"/>
      <c r="D8057" s="238" t="s">
        <v>252</v>
      </c>
      <c r="E8057" s="249" t="s">
        <v>39</v>
      </c>
      <c r="F8057" s="250" t="s">
        <v>6905</v>
      </c>
      <c r="G8057" s="248"/>
      <c r="H8057" s="251">
        <v>1</v>
      </c>
      <c r="I8057" s="252"/>
      <c r="J8057" s="248"/>
      <c r="K8057" s="248"/>
      <c r="L8057" s="253"/>
      <c r="M8057" s="254"/>
      <c r="N8057" s="255"/>
      <c r="O8057" s="255"/>
      <c r="P8057" s="255"/>
      <c r="Q8057" s="255"/>
      <c r="R8057" s="255"/>
      <c r="S8057" s="255"/>
      <c r="T8057" s="256"/>
      <c r="U8057" s="14"/>
      <c r="V8057" s="14"/>
      <c r="W8057" s="14"/>
      <c r="X8057" s="14"/>
      <c r="Y8057" s="14"/>
      <c r="Z8057" s="14"/>
      <c r="AA8057" s="14"/>
      <c r="AB8057" s="14"/>
      <c r="AC8057" s="14"/>
      <c r="AD8057" s="14"/>
      <c r="AE8057" s="14"/>
      <c r="AT8057" s="257" t="s">
        <v>252</v>
      </c>
      <c r="AU8057" s="257" t="s">
        <v>93</v>
      </c>
      <c r="AV8057" s="14" t="s">
        <v>93</v>
      </c>
      <c r="AW8057" s="14" t="s">
        <v>46</v>
      </c>
      <c r="AX8057" s="14" t="s">
        <v>85</v>
      </c>
      <c r="AY8057" s="257" t="s">
        <v>241</v>
      </c>
    </row>
    <row r="8058" s="14" customFormat="1">
      <c r="A8058" s="14"/>
      <c r="B8058" s="247"/>
      <c r="C8058" s="248"/>
      <c r="D8058" s="238" t="s">
        <v>252</v>
      </c>
      <c r="E8058" s="249" t="s">
        <v>39</v>
      </c>
      <c r="F8058" s="250" t="s">
        <v>7502</v>
      </c>
      <c r="G8058" s="248"/>
      <c r="H8058" s="251">
        <v>1</v>
      </c>
      <c r="I8058" s="252"/>
      <c r="J8058" s="248"/>
      <c r="K8058" s="248"/>
      <c r="L8058" s="253"/>
      <c r="M8058" s="254"/>
      <c r="N8058" s="255"/>
      <c r="O8058" s="255"/>
      <c r="P8058" s="255"/>
      <c r="Q8058" s="255"/>
      <c r="R8058" s="255"/>
      <c r="S8058" s="255"/>
      <c r="T8058" s="256"/>
      <c r="U8058" s="14"/>
      <c r="V8058" s="14"/>
      <c r="W8058" s="14"/>
      <c r="X8058" s="14"/>
      <c r="Y8058" s="14"/>
      <c r="Z8058" s="14"/>
      <c r="AA8058" s="14"/>
      <c r="AB8058" s="14"/>
      <c r="AC8058" s="14"/>
      <c r="AD8058" s="14"/>
      <c r="AE8058" s="14"/>
      <c r="AT8058" s="257" t="s">
        <v>252</v>
      </c>
      <c r="AU8058" s="257" t="s">
        <v>93</v>
      </c>
      <c r="AV8058" s="14" t="s">
        <v>93</v>
      </c>
      <c r="AW8058" s="14" t="s">
        <v>46</v>
      </c>
      <c r="AX8058" s="14" t="s">
        <v>85</v>
      </c>
      <c r="AY8058" s="257" t="s">
        <v>241</v>
      </c>
    </row>
    <row r="8059" s="14" customFormat="1">
      <c r="A8059" s="14"/>
      <c r="B8059" s="247"/>
      <c r="C8059" s="248"/>
      <c r="D8059" s="238" t="s">
        <v>252</v>
      </c>
      <c r="E8059" s="249" t="s">
        <v>39</v>
      </c>
      <c r="F8059" s="250" t="s">
        <v>6908</v>
      </c>
      <c r="G8059" s="248"/>
      <c r="H8059" s="251">
        <v>2</v>
      </c>
      <c r="I8059" s="252"/>
      <c r="J8059" s="248"/>
      <c r="K8059" s="248"/>
      <c r="L8059" s="253"/>
      <c r="M8059" s="254"/>
      <c r="N8059" s="255"/>
      <c r="O8059" s="255"/>
      <c r="P8059" s="255"/>
      <c r="Q8059" s="255"/>
      <c r="R8059" s="255"/>
      <c r="S8059" s="255"/>
      <c r="T8059" s="256"/>
      <c r="U8059" s="14"/>
      <c r="V8059" s="14"/>
      <c r="W8059" s="14"/>
      <c r="X8059" s="14"/>
      <c r="Y8059" s="14"/>
      <c r="Z8059" s="14"/>
      <c r="AA8059" s="14"/>
      <c r="AB8059" s="14"/>
      <c r="AC8059" s="14"/>
      <c r="AD8059" s="14"/>
      <c r="AE8059" s="14"/>
      <c r="AT8059" s="257" t="s">
        <v>252</v>
      </c>
      <c r="AU8059" s="257" t="s">
        <v>93</v>
      </c>
      <c r="AV8059" s="14" t="s">
        <v>93</v>
      </c>
      <c r="AW8059" s="14" t="s">
        <v>46</v>
      </c>
      <c r="AX8059" s="14" t="s">
        <v>85</v>
      </c>
      <c r="AY8059" s="257" t="s">
        <v>241</v>
      </c>
    </row>
    <row r="8060" s="14" customFormat="1">
      <c r="A8060" s="14"/>
      <c r="B8060" s="247"/>
      <c r="C8060" s="248"/>
      <c r="D8060" s="238" t="s">
        <v>252</v>
      </c>
      <c r="E8060" s="249" t="s">
        <v>39</v>
      </c>
      <c r="F8060" s="250" t="s">
        <v>7505</v>
      </c>
      <c r="G8060" s="248"/>
      <c r="H8060" s="251">
        <v>2</v>
      </c>
      <c r="I8060" s="252"/>
      <c r="J8060" s="248"/>
      <c r="K8060" s="248"/>
      <c r="L8060" s="253"/>
      <c r="M8060" s="254"/>
      <c r="N8060" s="255"/>
      <c r="O8060" s="255"/>
      <c r="P8060" s="255"/>
      <c r="Q8060" s="255"/>
      <c r="R8060" s="255"/>
      <c r="S8060" s="255"/>
      <c r="T8060" s="256"/>
      <c r="U8060" s="14"/>
      <c r="V8060" s="14"/>
      <c r="W8060" s="14"/>
      <c r="X8060" s="14"/>
      <c r="Y8060" s="14"/>
      <c r="Z8060" s="14"/>
      <c r="AA8060" s="14"/>
      <c r="AB8060" s="14"/>
      <c r="AC8060" s="14"/>
      <c r="AD8060" s="14"/>
      <c r="AE8060" s="14"/>
      <c r="AT8060" s="257" t="s">
        <v>252</v>
      </c>
      <c r="AU8060" s="257" t="s">
        <v>93</v>
      </c>
      <c r="AV8060" s="14" t="s">
        <v>93</v>
      </c>
      <c r="AW8060" s="14" t="s">
        <v>46</v>
      </c>
      <c r="AX8060" s="14" t="s">
        <v>85</v>
      </c>
      <c r="AY8060" s="257" t="s">
        <v>241</v>
      </c>
    </row>
    <row r="8061" s="14" customFormat="1">
      <c r="A8061" s="14"/>
      <c r="B8061" s="247"/>
      <c r="C8061" s="248"/>
      <c r="D8061" s="238" t="s">
        <v>252</v>
      </c>
      <c r="E8061" s="249" t="s">
        <v>39</v>
      </c>
      <c r="F8061" s="250" t="s">
        <v>7539</v>
      </c>
      <c r="G8061" s="248"/>
      <c r="H8061" s="251">
        <v>2</v>
      </c>
      <c r="I8061" s="252"/>
      <c r="J8061" s="248"/>
      <c r="K8061" s="248"/>
      <c r="L8061" s="253"/>
      <c r="M8061" s="254"/>
      <c r="N8061" s="255"/>
      <c r="O8061" s="255"/>
      <c r="P8061" s="255"/>
      <c r="Q8061" s="255"/>
      <c r="R8061" s="255"/>
      <c r="S8061" s="255"/>
      <c r="T8061" s="256"/>
      <c r="U8061" s="14"/>
      <c r="V8061" s="14"/>
      <c r="W8061" s="14"/>
      <c r="X8061" s="14"/>
      <c r="Y8061" s="14"/>
      <c r="Z8061" s="14"/>
      <c r="AA8061" s="14"/>
      <c r="AB8061" s="14"/>
      <c r="AC8061" s="14"/>
      <c r="AD8061" s="14"/>
      <c r="AE8061" s="14"/>
      <c r="AT8061" s="257" t="s">
        <v>252</v>
      </c>
      <c r="AU8061" s="257" t="s">
        <v>93</v>
      </c>
      <c r="AV8061" s="14" t="s">
        <v>93</v>
      </c>
      <c r="AW8061" s="14" t="s">
        <v>46</v>
      </c>
      <c r="AX8061" s="14" t="s">
        <v>85</v>
      </c>
      <c r="AY8061" s="257" t="s">
        <v>241</v>
      </c>
    </row>
    <row r="8062" s="14" customFormat="1">
      <c r="A8062" s="14"/>
      <c r="B8062" s="247"/>
      <c r="C8062" s="248"/>
      <c r="D8062" s="238" t="s">
        <v>252</v>
      </c>
      <c r="E8062" s="249" t="s">
        <v>39</v>
      </c>
      <c r="F8062" s="250" t="s">
        <v>7513</v>
      </c>
      <c r="G8062" s="248"/>
      <c r="H8062" s="251">
        <v>1</v>
      </c>
      <c r="I8062" s="252"/>
      <c r="J8062" s="248"/>
      <c r="K8062" s="248"/>
      <c r="L8062" s="253"/>
      <c r="M8062" s="254"/>
      <c r="N8062" s="255"/>
      <c r="O8062" s="255"/>
      <c r="P8062" s="255"/>
      <c r="Q8062" s="255"/>
      <c r="R8062" s="255"/>
      <c r="S8062" s="255"/>
      <c r="T8062" s="256"/>
      <c r="U8062" s="14"/>
      <c r="V8062" s="14"/>
      <c r="W8062" s="14"/>
      <c r="X8062" s="14"/>
      <c r="Y8062" s="14"/>
      <c r="Z8062" s="14"/>
      <c r="AA8062" s="14"/>
      <c r="AB8062" s="14"/>
      <c r="AC8062" s="14"/>
      <c r="AD8062" s="14"/>
      <c r="AE8062" s="14"/>
      <c r="AT8062" s="257" t="s">
        <v>252</v>
      </c>
      <c r="AU8062" s="257" t="s">
        <v>93</v>
      </c>
      <c r="AV8062" s="14" t="s">
        <v>93</v>
      </c>
      <c r="AW8062" s="14" t="s">
        <v>46</v>
      </c>
      <c r="AX8062" s="14" t="s">
        <v>85</v>
      </c>
      <c r="AY8062" s="257" t="s">
        <v>241</v>
      </c>
    </row>
    <row r="8063" s="14" customFormat="1">
      <c r="A8063" s="14"/>
      <c r="B8063" s="247"/>
      <c r="C8063" s="248"/>
      <c r="D8063" s="238" t="s">
        <v>252</v>
      </c>
      <c r="E8063" s="249" t="s">
        <v>39</v>
      </c>
      <c r="F8063" s="250" t="s">
        <v>7517</v>
      </c>
      <c r="G8063" s="248"/>
      <c r="H8063" s="251">
        <v>1</v>
      </c>
      <c r="I8063" s="252"/>
      <c r="J8063" s="248"/>
      <c r="K8063" s="248"/>
      <c r="L8063" s="253"/>
      <c r="M8063" s="254"/>
      <c r="N8063" s="255"/>
      <c r="O8063" s="255"/>
      <c r="P8063" s="255"/>
      <c r="Q8063" s="255"/>
      <c r="R8063" s="255"/>
      <c r="S8063" s="255"/>
      <c r="T8063" s="256"/>
      <c r="U8063" s="14"/>
      <c r="V8063" s="14"/>
      <c r="W8063" s="14"/>
      <c r="X8063" s="14"/>
      <c r="Y8063" s="14"/>
      <c r="Z8063" s="14"/>
      <c r="AA8063" s="14"/>
      <c r="AB8063" s="14"/>
      <c r="AC8063" s="14"/>
      <c r="AD8063" s="14"/>
      <c r="AE8063" s="14"/>
      <c r="AT8063" s="257" t="s">
        <v>252</v>
      </c>
      <c r="AU8063" s="257" t="s">
        <v>93</v>
      </c>
      <c r="AV8063" s="14" t="s">
        <v>93</v>
      </c>
      <c r="AW8063" s="14" t="s">
        <v>46</v>
      </c>
      <c r="AX8063" s="14" t="s">
        <v>85</v>
      </c>
      <c r="AY8063" s="257" t="s">
        <v>241</v>
      </c>
    </row>
    <row r="8064" s="14" customFormat="1">
      <c r="A8064" s="14"/>
      <c r="B8064" s="247"/>
      <c r="C8064" s="248"/>
      <c r="D8064" s="238" t="s">
        <v>252</v>
      </c>
      <c r="E8064" s="249" t="s">
        <v>39</v>
      </c>
      <c r="F8064" s="250" t="s">
        <v>7540</v>
      </c>
      <c r="G8064" s="248"/>
      <c r="H8064" s="251">
        <v>2</v>
      </c>
      <c r="I8064" s="252"/>
      <c r="J8064" s="248"/>
      <c r="K8064" s="248"/>
      <c r="L8064" s="253"/>
      <c r="M8064" s="254"/>
      <c r="N8064" s="255"/>
      <c r="O8064" s="255"/>
      <c r="P8064" s="255"/>
      <c r="Q8064" s="255"/>
      <c r="R8064" s="255"/>
      <c r="S8064" s="255"/>
      <c r="T8064" s="256"/>
      <c r="U8064" s="14"/>
      <c r="V8064" s="14"/>
      <c r="W8064" s="14"/>
      <c r="X8064" s="14"/>
      <c r="Y8064" s="14"/>
      <c r="Z8064" s="14"/>
      <c r="AA8064" s="14"/>
      <c r="AB8064" s="14"/>
      <c r="AC8064" s="14"/>
      <c r="AD8064" s="14"/>
      <c r="AE8064" s="14"/>
      <c r="AT8064" s="257" t="s">
        <v>252</v>
      </c>
      <c r="AU8064" s="257" t="s">
        <v>93</v>
      </c>
      <c r="AV8064" s="14" t="s">
        <v>93</v>
      </c>
      <c r="AW8064" s="14" t="s">
        <v>46</v>
      </c>
      <c r="AX8064" s="14" t="s">
        <v>85</v>
      </c>
      <c r="AY8064" s="257" t="s">
        <v>241</v>
      </c>
    </row>
    <row r="8065" s="14" customFormat="1">
      <c r="A8065" s="14"/>
      <c r="B8065" s="247"/>
      <c r="C8065" s="248"/>
      <c r="D8065" s="238" t="s">
        <v>252</v>
      </c>
      <c r="E8065" s="249" t="s">
        <v>39</v>
      </c>
      <c r="F8065" s="250" t="s">
        <v>7524</v>
      </c>
      <c r="G8065" s="248"/>
      <c r="H8065" s="251">
        <v>3</v>
      </c>
      <c r="I8065" s="252"/>
      <c r="J8065" s="248"/>
      <c r="K8065" s="248"/>
      <c r="L8065" s="253"/>
      <c r="M8065" s="254"/>
      <c r="N8065" s="255"/>
      <c r="O8065" s="255"/>
      <c r="P8065" s="255"/>
      <c r="Q8065" s="255"/>
      <c r="R8065" s="255"/>
      <c r="S8065" s="255"/>
      <c r="T8065" s="256"/>
      <c r="U8065" s="14"/>
      <c r="V8065" s="14"/>
      <c r="W8065" s="14"/>
      <c r="X8065" s="14"/>
      <c r="Y8065" s="14"/>
      <c r="Z8065" s="14"/>
      <c r="AA8065" s="14"/>
      <c r="AB8065" s="14"/>
      <c r="AC8065" s="14"/>
      <c r="AD8065" s="14"/>
      <c r="AE8065" s="14"/>
      <c r="AT8065" s="257" t="s">
        <v>252</v>
      </c>
      <c r="AU8065" s="257" t="s">
        <v>93</v>
      </c>
      <c r="AV8065" s="14" t="s">
        <v>93</v>
      </c>
      <c r="AW8065" s="14" t="s">
        <v>46</v>
      </c>
      <c r="AX8065" s="14" t="s">
        <v>85</v>
      </c>
      <c r="AY8065" s="257" t="s">
        <v>241</v>
      </c>
    </row>
    <row r="8066" s="14" customFormat="1">
      <c r="A8066" s="14"/>
      <c r="B8066" s="247"/>
      <c r="C8066" s="248"/>
      <c r="D8066" s="238" t="s">
        <v>252</v>
      </c>
      <c r="E8066" s="249" t="s">
        <v>39</v>
      </c>
      <c r="F8066" s="250" t="s">
        <v>7526</v>
      </c>
      <c r="G8066" s="248"/>
      <c r="H8066" s="251">
        <v>2</v>
      </c>
      <c r="I8066" s="252"/>
      <c r="J8066" s="248"/>
      <c r="K8066" s="248"/>
      <c r="L8066" s="253"/>
      <c r="M8066" s="254"/>
      <c r="N8066" s="255"/>
      <c r="O8066" s="255"/>
      <c r="P8066" s="255"/>
      <c r="Q8066" s="255"/>
      <c r="R8066" s="255"/>
      <c r="S8066" s="255"/>
      <c r="T8066" s="256"/>
      <c r="U8066" s="14"/>
      <c r="V8066" s="14"/>
      <c r="W8066" s="14"/>
      <c r="X8066" s="14"/>
      <c r="Y8066" s="14"/>
      <c r="Z8066" s="14"/>
      <c r="AA8066" s="14"/>
      <c r="AB8066" s="14"/>
      <c r="AC8066" s="14"/>
      <c r="AD8066" s="14"/>
      <c r="AE8066" s="14"/>
      <c r="AT8066" s="257" t="s">
        <v>252</v>
      </c>
      <c r="AU8066" s="257" t="s">
        <v>93</v>
      </c>
      <c r="AV8066" s="14" t="s">
        <v>93</v>
      </c>
      <c r="AW8066" s="14" t="s">
        <v>46</v>
      </c>
      <c r="AX8066" s="14" t="s">
        <v>85</v>
      </c>
      <c r="AY8066" s="257" t="s">
        <v>241</v>
      </c>
    </row>
    <row r="8067" s="14" customFormat="1">
      <c r="A8067" s="14"/>
      <c r="B8067" s="247"/>
      <c r="C8067" s="248"/>
      <c r="D8067" s="238" t="s">
        <v>252</v>
      </c>
      <c r="E8067" s="249" t="s">
        <v>39</v>
      </c>
      <c r="F8067" s="250" t="s">
        <v>7541</v>
      </c>
      <c r="G8067" s="248"/>
      <c r="H8067" s="251">
        <v>2</v>
      </c>
      <c r="I8067" s="252"/>
      <c r="J8067" s="248"/>
      <c r="K8067" s="248"/>
      <c r="L8067" s="253"/>
      <c r="M8067" s="254"/>
      <c r="N8067" s="255"/>
      <c r="O8067" s="255"/>
      <c r="P8067" s="255"/>
      <c r="Q8067" s="255"/>
      <c r="R8067" s="255"/>
      <c r="S8067" s="255"/>
      <c r="T8067" s="256"/>
      <c r="U8067" s="14"/>
      <c r="V8067" s="14"/>
      <c r="W8067" s="14"/>
      <c r="X8067" s="14"/>
      <c r="Y8067" s="14"/>
      <c r="Z8067" s="14"/>
      <c r="AA8067" s="14"/>
      <c r="AB8067" s="14"/>
      <c r="AC8067" s="14"/>
      <c r="AD8067" s="14"/>
      <c r="AE8067" s="14"/>
      <c r="AT8067" s="257" t="s">
        <v>252</v>
      </c>
      <c r="AU8067" s="257" t="s">
        <v>93</v>
      </c>
      <c r="AV8067" s="14" t="s">
        <v>93</v>
      </c>
      <c r="AW8067" s="14" t="s">
        <v>46</v>
      </c>
      <c r="AX8067" s="14" t="s">
        <v>85</v>
      </c>
      <c r="AY8067" s="257" t="s">
        <v>241</v>
      </c>
    </row>
    <row r="8068" s="15" customFormat="1">
      <c r="A8068" s="15"/>
      <c r="B8068" s="258"/>
      <c r="C8068" s="259"/>
      <c r="D8068" s="238" t="s">
        <v>252</v>
      </c>
      <c r="E8068" s="260" t="s">
        <v>39</v>
      </c>
      <c r="F8068" s="261" t="s">
        <v>274</v>
      </c>
      <c r="G8068" s="259"/>
      <c r="H8068" s="262">
        <v>21</v>
      </c>
      <c r="I8068" s="263"/>
      <c r="J8068" s="259"/>
      <c r="K8068" s="259"/>
      <c r="L8068" s="264"/>
      <c r="M8068" s="265"/>
      <c r="N8068" s="266"/>
      <c r="O8068" s="266"/>
      <c r="P8068" s="266"/>
      <c r="Q8068" s="266"/>
      <c r="R8068" s="266"/>
      <c r="S8068" s="266"/>
      <c r="T8068" s="267"/>
      <c r="U8068" s="15"/>
      <c r="V8068" s="15"/>
      <c r="W8068" s="15"/>
      <c r="X8068" s="15"/>
      <c r="Y8068" s="15"/>
      <c r="Z8068" s="15"/>
      <c r="AA8068" s="15"/>
      <c r="AB8068" s="15"/>
      <c r="AC8068" s="15"/>
      <c r="AD8068" s="15"/>
      <c r="AE8068" s="15"/>
      <c r="AT8068" s="268" t="s">
        <v>252</v>
      </c>
      <c r="AU8068" s="268" t="s">
        <v>93</v>
      </c>
      <c r="AV8068" s="15" t="s">
        <v>248</v>
      </c>
      <c r="AW8068" s="15" t="s">
        <v>46</v>
      </c>
      <c r="AX8068" s="15" t="s">
        <v>23</v>
      </c>
      <c r="AY8068" s="268" t="s">
        <v>241</v>
      </c>
    </row>
    <row r="8069" s="2" customFormat="1" ht="16.5" customHeight="1">
      <c r="A8069" s="42"/>
      <c r="B8069" s="43"/>
      <c r="C8069" s="218" t="s">
        <v>7542</v>
      </c>
      <c r="D8069" s="218" t="s">
        <v>243</v>
      </c>
      <c r="E8069" s="219" t="s">
        <v>7543</v>
      </c>
      <c r="F8069" s="220" t="s">
        <v>7544</v>
      </c>
      <c r="G8069" s="221" t="s">
        <v>561</v>
      </c>
      <c r="H8069" s="222">
        <v>20</v>
      </c>
      <c r="I8069" s="223"/>
      <c r="J8069" s="224">
        <f>ROUND(I8069*H8069,2)</f>
        <v>0</v>
      </c>
      <c r="K8069" s="220" t="s">
        <v>247</v>
      </c>
      <c r="L8069" s="48"/>
      <c r="M8069" s="225" t="s">
        <v>39</v>
      </c>
      <c r="N8069" s="226" t="s">
        <v>56</v>
      </c>
      <c r="O8069" s="88"/>
      <c r="P8069" s="227">
        <f>O8069*H8069</f>
        <v>0</v>
      </c>
      <c r="Q8069" s="227">
        <v>0</v>
      </c>
      <c r="R8069" s="227">
        <f>Q8069*H8069</f>
        <v>0</v>
      </c>
      <c r="S8069" s="227">
        <v>0</v>
      </c>
      <c r="T8069" s="228">
        <f>S8069*H8069</f>
        <v>0</v>
      </c>
      <c r="U8069" s="42"/>
      <c r="V8069" s="42"/>
      <c r="W8069" s="42"/>
      <c r="X8069" s="42"/>
      <c r="Y8069" s="42"/>
      <c r="Z8069" s="42"/>
      <c r="AA8069" s="42"/>
      <c r="AB8069" s="42"/>
      <c r="AC8069" s="42"/>
      <c r="AD8069" s="42"/>
      <c r="AE8069" s="42"/>
      <c r="AR8069" s="229" t="s">
        <v>462</v>
      </c>
      <c r="AT8069" s="229" t="s">
        <v>243</v>
      </c>
      <c r="AU8069" s="229" t="s">
        <v>93</v>
      </c>
      <c r="AY8069" s="20" t="s">
        <v>241</v>
      </c>
      <c r="BE8069" s="230">
        <f>IF(N8069="základní",J8069,0)</f>
        <v>0</v>
      </c>
      <c r="BF8069" s="230">
        <f>IF(N8069="snížená",J8069,0)</f>
        <v>0</v>
      </c>
      <c r="BG8069" s="230">
        <f>IF(N8069="zákl. přenesená",J8069,0)</f>
        <v>0</v>
      </c>
      <c r="BH8069" s="230">
        <f>IF(N8069="sníž. přenesená",J8069,0)</f>
        <v>0</v>
      </c>
      <c r="BI8069" s="230">
        <f>IF(N8069="nulová",J8069,0)</f>
        <v>0</v>
      </c>
      <c r="BJ8069" s="20" t="s">
        <v>23</v>
      </c>
      <c r="BK8069" s="230">
        <f>ROUND(I8069*H8069,2)</f>
        <v>0</v>
      </c>
      <c r="BL8069" s="20" t="s">
        <v>462</v>
      </c>
      <c r="BM8069" s="229" t="s">
        <v>7545</v>
      </c>
    </row>
    <row r="8070" s="2" customFormat="1">
      <c r="A8070" s="42"/>
      <c r="B8070" s="43"/>
      <c r="C8070" s="44"/>
      <c r="D8070" s="231" t="s">
        <v>250</v>
      </c>
      <c r="E8070" s="44"/>
      <c r="F8070" s="232" t="s">
        <v>7546</v>
      </c>
      <c r="G8070" s="44"/>
      <c r="H8070" s="44"/>
      <c r="I8070" s="233"/>
      <c r="J8070" s="44"/>
      <c r="K8070" s="44"/>
      <c r="L8070" s="48"/>
      <c r="M8070" s="234"/>
      <c r="N8070" s="235"/>
      <c r="O8070" s="88"/>
      <c r="P8070" s="88"/>
      <c r="Q8070" s="88"/>
      <c r="R8070" s="88"/>
      <c r="S8070" s="88"/>
      <c r="T8070" s="89"/>
      <c r="U8070" s="42"/>
      <c r="V8070" s="42"/>
      <c r="W8070" s="42"/>
      <c r="X8070" s="42"/>
      <c r="Y8070" s="42"/>
      <c r="Z8070" s="42"/>
      <c r="AA8070" s="42"/>
      <c r="AB8070" s="42"/>
      <c r="AC8070" s="42"/>
      <c r="AD8070" s="42"/>
      <c r="AE8070" s="42"/>
      <c r="AT8070" s="20" t="s">
        <v>250</v>
      </c>
      <c r="AU8070" s="20" t="s">
        <v>93</v>
      </c>
    </row>
    <row r="8071" s="13" customFormat="1">
      <c r="A8071" s="13"/>
      <c r="B8071" s="236"/>
      <c r="C8071" s="237"/>
      <c r="D8071" s="238" t="s">
        <v>252</v>
      </c>
      <c r="E8071" s="239" t="s">
        <v>39</v>
      </c>
      <c r="F8071" s="240" t="s">
        <v>7547</v>
      </c>
      <c r="G8071" s="237"/>
      <c r="H8071" s="239" t="s">
        <v>39</v>
      </c>
      <c r="I8071" s="241"/>
      <c r="J8071" s="237"/>
      <c r="K8071" s="237"/>
      <c r="L8071" s="242"/>
      <c r="M8071" s="243"/>
      <c r="N8071" s="244"/>
      <c r="O8071" s="244"/>
      <c r="P8071" s="244"/>
      <c r="Q8071" s="244"/>
      <c r="R8071" s="244"/>
      <c r="S8071" s="244"/>
      <c r="T8071" s="245"/>
      <c r="U8071" s="13"/>
      <c r="V8071" s="13"/>
      <c r="W8071" s="13"/>
      <c r="X8071" s="13"/>
      <c r="Y8071" s="13"/>
      <c r="Z8071" s="13"/>
      <c r="AA8071" s="13"/>
      <c r="AB8071" s="13"/>
      <c r="AC8071" s="13"/>
      <c r="AD8071" s="13"/>
      <c r="AE8071" s="13"/>
      <c r="AT8071" s="246" t="s">
        <v>252</v>
      </c>
      <c r="AU8071" s="246" t="s">
        <v>93</v>
      </c>
      <c r="AV8071" s="13" t="s">
        <v>23</v>
      </c>
      <c r="AW8071" s="13" t="s">
        <v>46</v>
      </c>
      <c r="AX8071" s="13" t="s">
        <v>85</v>
      </c>
      <c r="AY8071" s="246" t="s">
        <v>241</v>
      </c>
    </row>
    <row r="8072" s="14" customFormat="1">
      <c r="A8072" s="14"/>
      <c r="B8072" s="247"/>
      <c r="C8072" s="248"/>
      <c r="D8072" s="238" t="s">
        <v>252</v>
      </c>
      <c r="E8072" s="249" t="s">
        <v>39</v>
      </c>
      <c r="F8072" s="250" t="s">
        <v>7538</v>
      </c>
      <c r="G8072" s="248"/>
      <c r="H8072" s="251">
        <v>2</v>
      </c>
      <c r="I8072" s="252"/>
      <c r="J8072" s="248"/>
      <c r="K8072" s="248"/>
      <c r="L8072" s="253"/>
      <c r="M8072" s="254"/>
      <c r="N8072" s="255"/>
      <c r="O8072" s="255"/>
      <c r="P8072" s="255"/>
      <c r="Q8072" s="255"/>
      <c r="R8072" s="255"/>
      <c r="S8072" s="255"/>
      <c r="T8072" s="256"/>
      <c r="U8072" s="14"/>
      <c r="V8072" s="14"/>
      <c r="W8072" s="14"/>
      <c r="X8072" s="14"/>
      <c r="Y8072" s="14"/>
      <c r="Z8072" s="14"/>
      <c r="AA8072" s="14"/>
      <c r="AB8072" s="14"/>
      <c r="AC8072" s="14"/>
      <c r="AD8072" s="14"/>
      <c r="AE8072" s="14"/>
      <c r="AT8072" s="257" t="s">
        <v>252</v>
      </c>
      <c r="AU8072" s="257" t="s">
        <v>93</v>
      </c>
      <c r="AV8072" s="14" t="s">
        <v>93</v>
      </c>
      <c r="AW8072" s="14" t="s">
        <v>46</v>
      </c>
      <c r="AX8072" s="14" t="s">
        <v>85</v>
      </c>
      <c r="AY8072" s="257" t="s">
        <v>241</v>
      </c>
    </row>
    <row r="8073" s="14" customFormat="1">
      <c r="A8073" s="14"/>
      <c r="B8073" s="247"/>
      <c r="C8073" s="248"/>
      <c r="D8073" s="238" t="s">
        <v>252</v>
      </c>
      <c r="E8073" s="249" t="s">
        <v>39</v>
      </c>
      <c r="F8073" s="250" t="s">
        <v>6905</v>
      </c>
      <c r="G8073" s="248"/>
      <c r="H8073" s="251">
        <v>1</v>
      </c>
      <c r="I8073" s="252"/>
      <c r="J8073" s="248"/>
      <c r="K8073" s="248"/>
      <c r="L8073" s="253"/>
      <c r="M8073" s="254"/>
      <c r="N8073" s="255"/>
      <c r="O8073" s="255"/>
      <c r="P8073" s="255"/>
      <c r="Q8073" s="255"/>
      <c r="R8073" s="255"/>
      <c r="S8073" s="255"/>
      <c r="T8073" s="256"/>
      <c r="U8073" s="14"/>
      <c r="V8073" s="14"/>
      <c r="W8073" s="14"/>
      <c r="X8073" s="14"/>
      <c r="Y8073" s="14"/>
      <c r="Z8073" s="14"/>
      <c r="AA8073" s="14"/>
      <c r="AB8073" s="14"/>
      <c r="AC8073" s="14"/>
      <c r="AD8073" s="14"/>
      <c r="AE8073" s="14"/>
      <c r="AT8073" s="257" t="s">
        <v>252</v>
      </c>
      <c r="AU8073" s="257" t="s">
        <v>93</v>
      </c>
      <c r="AV8073" s="14" t="s">
        <v>93</v>
      </c>
      <c r="AW8073" s="14" t="s">
        <v>46</v>
      </c>
      <c r="AX8073" s="14" t="s">
        <v>85</v>
      </c>
      <c r="AY8073" s="257" t="s">
        <v>241</v>
      </c>
    </row>
    <row r="8074" s="14" customFormat="1">
      <c r="A8074" s="14"/>
      <c r="B8074" s="247"/>
      <c r="C8074" s="248"/>
      <c r="D8074" s="238" t="s">
        <v>252</v>
      </c>
      <c r="E8074" s="249" t="s">
        <v>39</v>
      </c>
      <c r="F8074" s="250" t="s">
        <v>7502</v>
      </c>
      <c r="G8074" s="248"/>
      <c r="H8074" s="251">
        <v>1</v>
      </c>
      <c r="I8074" s="252"/>
      <c r="J8074" s="248"/>
      <c r="K8074" s="248"/>
      <c r="L8074" s="253"/>
      <c r="M8074" s="254"/>
      <c r="N8074" s="255"/>
      <c r="O8074" s="255"/>
      <c r="P8074" s="255"/>
      <c r="Q8074" s="255"/>
      <c r="R8074" s="255"/>
      <c r="S8074" s="255"/>
      <c r="T8074" s="256"/>
      <c r="U8074" s="14"/>
      <c r="V8074" s="14"/>
      <c r="W8074" s="14"/>
      <c r="X8074" s="14"/>
      <c r="Y8074" s="14"/>
      <c r="Z8074" s="14"/>
      <c r="AA8074" s="14"/>
      <c r="AB8074" s="14"/>
      <c r="AC8074" s="14"/>
      <c r="AD8074" s="14"/>
      <c r="AE8074" s="14"/>
      <c r="AT8074" s="257" t="s">
        <v>252</v>
      </c>
      <c r="AU8074" s="257" t="s">
        <v>93</v>
      </c>
      <c r="AV8074" s="14" t="s">
        <v>93</v>
      </c>
      <c r="AW8074" s="14" t="s">
        <v>46</v>
      </c>
      <c r="AX8074" s="14" t="s">
        <v>85</v>
      </c>
      <c r="AY8074" s="257" t="s">
        <v>241</v>
      </c>
    </row>
    <row r="8075" s="14" customFormat="1">
      <c r="A8075" s="14"/>
      <c r="B8075" s="247"/>
      <c r="C8075" s="248"/>
      <c r="D8075" s="238" t="s">
        <v>252</v>
      </c>
      <c r="E8075" s="249" t="s">
        <v>39</v>
      </c>
      <c r="F8075" s="250" t="s">
        <v>6908</v>
      </c>
      <c r="G8075" s="248"/>
      <c r="H8075" s="251">
        <v>2</v>
      </c>
      <c r="I8075" s="252"/>
      <c r="J8075" s="248"/>
      <c r="K8075" s="248"/>
      <c r="L8075" s="253"/>
      <c r="M8075" s="254"/>
      <c r="N8075" s="255"/>
      <c r="O8075" s="255"/>
      <c r="P8075" s="255"/>
      <c r="Q8075" s="255"/>
      <c r="R8075" s="255"/>
      <c r="S8075" s="255"/>
      <c r="T8075" s="256"/>
      <c r="U8075" s="14"/>
      <c r="V8075" s="14"/>
      <c r="W8075" s="14"/>
      <c r="X8075" s="14"/>
      <c r="Y8075" s="14"/>
      <c r="Z8075" s="14"/>
      <c r="AA8075" s="14"/>
      <c r="AB8075" s="14"/>
      <c r="AC8075" s="14"/>
      <c r="AD8075" s="14"/>
      <c r="AE8075" s="14"/>
      <c r="AT8075" s="257" t="s">
        <v>252</v>
      </c>
      <c r="AU8075" s="257" t="s">
        <v>93</v>
      </c>
      <c r="AV8075" s="14" t="s">
        <v>93</v>
      </c>
      <c r="AW8075" s="14" t="s">
        <v>46</v>
      </c>
      <c r="AX8075" s="14" t="s">
        <v>85</v>
      </c>
      <c r="AY8075" s="257" t="s">
        <v>241</v>
      </c>
    </row>
    <row r="8076" s="14" customFormat="1">
      <c r="A8076" s="14"/>
      <c r="B8076" s="247"/>
      <c r="C8076" s="248"/>
      <c r="D8076" s="238" t="s">
        <v>252</v>
      </c>
      <c r="E8076" s="249" t="s">
        <v>39</v>
      </c>
      <c r="F8076" s="250" t="s">
        <v>7505</v>
      </c>
      <c r="G8076" s="248"/>
      <c r="H8076" s="251">
        <v>2</v>
      </c>
      <c r="I8076" s="252"/>
      <c r="J8076" s="248"/>
      <c r="K8076" s="248"/>
      <c r="L8076" s="253"/>
      <c r="M8076" s="254"/>
      <c r="N8076" s="255"/>
      <c r="O8076" s="255"/>
      <c r="P8076" s="255"/>
      <c r="Q8076" s="255"/>
      <c r="R8076" s="255"/>
      <c r="S8076" s="255"/>
      <c r="T8076" s="256"/>
      <c r="U8076" s="14"/>
      <c r="V8076" s="14"/>
      <c r="W8076" s="14"/>
      <c r="X8076" s="14"/>
      <c r="Y8076" s="14"/>
      <c r="Z8076" s="14"/>
      <c r="AA8076" s="14"/>
      <c r="AB8076" s="14"/>
      <c r="AC8076" s="14"/>
      <c r="AD8076" s="14"/>
      <c r="AE8076" s="14"/>
      <c r="AT8076" s="257" t="s">
        <v>252</v>
      </c>
      <c r="AU8076" s="257" t="s">
        <v>93</v>
      </c>
      <c r="AV8076" s="14" t="s">
        <v>93</v>
      </c>
      <c r="AW8076" s="14" t="s">
        <v>46</v>
      </c>
      <c r="AX8076" s="14" t="s">
        <v>85</v>
      </c>
      <c r="AY8076" s="257" t="s">
        <v>241</v>
      </c>
    </row>
    <row r="8077" s="14" customFormat="1">
      <c r="A8077" s="14"/>
      <c r="B8077" s="247"/>
      <c r="C8077" s="248"/>
      <c r="D8077" s="238" t="s">
        <v>252</v>
      </c>
      <c r="E8077" s="249" t="s">
        <v>39</v>
      </c>
      <c r="F8077" s="250" t="s">
        <v>7539</v>
      </c>
      <c r="G8077" s="248"/>
      <c r="H8077" s="251">
        <v>2</v>
      </c>
      <c r="I8077" s="252"/>
      <c r="J8077" s="248"/>
      <c r="K8077" s="248"/>
      <c r="L8077" s="253"/>
      <c r="M8077" s="254"/>
      <c r="N8077" s="255"/>
      <c r="O8077" s="255"/>
      <c r="P8077" s="255"/>
      <c r="Q8077" s="255"/>
      <c r="R8077" s="255"/>
      <c r="S8077" s="255"/>
      <c r="T8077" s="256"/>
      <c r="U8077" s="14"/>
      <c r="V8077" s="14"/>
      <c r="W8077" s="14"/>
      <c r="X8077" s="14"/>
      <c r="Y8077" s="14"/>
      <c r="Z8077" s="14"/>
      <c r="AA8077" s="14"/>
      <c r="AB8077" s="14"/>
      <c r="AC8077" s="14"/>
      <c r="AD8077" s="14"/>
      <c r="AE8077" s="14"/>
      <c r="AT8077" s="257" t="s">
        <v>252</v>
      </c>
      <c r="AU8077" s="257" t="s">
        <v>93</v>
      </c>
      <c r="AV8077" s="14" t="s">
        <v>93</v>
      </c>
      <c r="AW8077" s="14" t="s">
        <v>46</v>
      </c>
      <c r="AX8077" s="14" t="s">
        <v>85</v>
      </c>
      <c r="AY8077" s="257" t="s">
        <v>241</v>
      </c>
    </row>
    <row r="8078" s="14" customFormat="1">
      <c r="A8078" s="14"/>
      <c r="B8078" s="247"/>
      <c r="C8078" s="248"/>
      <c r="D8078" s="238" t="s">
        <v>252</v>
      </c>
      <c r="E8078" s="249" t="s">
        <v>39</v>
      </c>
      <c r="F8078" s="250" t="s">
        <v>7513</v>
      </c>
      <c r="G8078" s="248"/>
      <c r="H8078" s="251">
        <v>1</v>
      </c>
      <c r="I8078" s="252"/>
      <c r="J8078" s="248"/>
      <c r="K8078" s="248"/>
      <c r="L8078" s="253"/>
      <c r="M8078" s="254"/>
      <c r="N8078" s="255"/>
      <c r="O8078" s="255"/>
      <c r="P8078" s="255"/>
      <c r="Q8078" s="255"/>
      <c r="R8078" s="255"/>
      <c r="S8078" s="255"/>
      <c r="T8078" s="256"/>
      <c r="U8078" s="14"/>
      <c r="V8078" s="14"/>
      <c r="W8078" s="14"/>
      <c r="X8078" s="14"/>
      <c r="Y8078" s="14"/>
      <c r="Z8078" s="14"/>
      <c r="AA8078" s="14"/>
      <c r="AB8078" s="14"/>
      <c r="AC8078" s="14"/>
      <c r="AD8078" s="14"/>
      <c r="AE8078" s="14"/>
      <c r="AT8078" s="257" t="s">
        <v>252</v>
      </c>
      <c r="AU8078" s="257" t="s">
        <v>93</v>
      </c>
      <c r="AV8078" s="14" t="s">
        <v>93</v>
      </c>
      <c r="AW8078" s="14" t="s">
        <v>46</v>
      </c>
      <c r="AX8078" s="14" t="s">
        <v>85</v>
      </c>
      <c r="AY8078" s="257" t="s">
        <v>241</v>
      </c>
    </row>
    <row r="8079" s="14" customFormat="1">
      <c r="A8079" s="14"/>
      <c r="B8079" s="247"/>
      <c r="C8079" s="248"/>
      <c r="D8079" s="238" t="s">
        <v>252</v>
      </c>
      <c r="E8079" s="249" t="s">
        <v>39</v>
      </c>
      <c r="F8079" s="250" t="s">
        <v>7517</v>
      </c>
      <c r="G8079" s="248"/>
      <c r="H8079" s="251">
        <v>1</v>
      </c>
      <c r="I8079" s="252"/>
      <c r="J8079" s="248"/>
      <c r="K8079" s="248"/>
      <c r="L8079" s="253"/>
      <c r="M8079" s="254"/>
      <c r="N8079" s="255"/>
      <c r="O8079" s="255"/>
      <c r="P8079" s="255"/>
      <c r="Q8079" s="255"/>
      <c r="R8079" s="255"/>
      <c r="S8079" s="255"/>
      <c r="T8079" s="256"/>
      <c r="U8079" s="14"/>
      <c r="V8079" s="14"/>
      <c r="W8079" s="14"/>
      <c r="X8079" s="14"/>
      <c r="Y8079" s="14"/>
      <c r="Z8079" s="14"/>
      <c r="AA8079" s="14"/>
      <c r="AB8079" s="14"/>
      <c r="AC8079" s="14"/>
      <c r="AD8079" s="14"/>
      <c r="AE8079" s="14"/>
      <c r="AT8079" s="257" t="s">
        <v>252</v>
      </c>
      <c r="AU8079" s="257" t="s">
        <v>93</v>
      </c>
      <c r="AV8079" s="14" t="s">
        <v>93</v>
      </c>
      <c r="AW8079" s="14" t="s">
        <v>46</v>
      </c>
      <c r="AX8079" s="14" t="s">
        <v>85</v>
      </c>
      <c r="AY8079" s="257" t="s">
        <v>241</v>
      </c>
    </row>
    <row r="8080" s="14" customFormat="1">
      <c r="A8080" s="14"/>
      <c r="B8080" s="247"/>
      <c r="C8080" s="248"/>
      <c r="D8080" s="238" t="s">
        <v>252</v>
      </c>
      <c r="E8080" s="249" t="s">
        <v>39</v>
      </c>
      <c r="F8080" s="250" t="s">
        <v>7548</v>
      </c>
      <c r="G8080" s="248"/>
      <c r="H8080" s="251">
        <v>1</v>
      </c>
      <c r="I8080" s="252"/>
      <c r="J8080" s="248"/>
      <c r="K8080" s="248"/>
      <c r="L8080" s="253"/>
      <c r="M8080" s="254"/>
      <c r="N8080" s="255"/>
      <c r="O8080" s="255"/>
      <c r="P8080" s="255"/>
      <c r="Q8080" s="255"/>
      <c r="R8080" s="255"/>
      <c r="S8080" s="255"/>
      <c r="T8080" s="256"/>
      <c r="U8080" s="14"/>
      <c r="V8080" s="14"/>
      <c r="W8080" s="14"/>
      <c r="X8080" s="14"/>
      <c r="Y8080" s="14"/>
      <c r="Z8080" s="14"/>
      <c r="AA8080" s="14"/>
      <c r="AB8080" s="14"/>
      <c r="AC8080" s="14"/>
      <c r="AD8080" s="14"/>
      <c r="AE8080" s="14"/>
      <c r="AT8080" s="257" t="s">
        <v>252</v>
      </c>
      <c r="AU8080" s="257" t="s">
        <v>93</v>
      </c>
      <c r="AV8080" s="14" t="s">
        <v>93</v>
      </c>
      <c r="AW8080" s="14" t="s">
        <v>46</v>
      </c>
      <c r="AX8080" s="14" t="s">
        <v>85</v>
      </c>
      <c r="AY8080" s="257" t="s">
        <v>241</v>
      </c>
    </row>
    <row r="8081" s="14" customFormat="1">
      <c r="A8081" s="14"/>
      <c r="B8081" s="247"/>
      <c r="C8081" s="248"/>
      <c r="D8081" s="238" t="s">
        <v>252</v>
      </c>
      <c r="E8081" s="249" t="s">
        <v>39</v>
      </c>
      <c r="F8081" s="250" t="s">
        <v>7524</v>
      </c>
      <c r="G8081" s="248"/>
      <c r="H8081" s="251">
        <v>3</v>
      </c>
      <c r="I8081" s="252"/>
      <c r="J8081" s="248"/>
      <c r="K8081" s="248"/>
      <c r="L8081" s="253"/>
      <c r="M8081" s="254"/>
      <c r="N8081" s="255"/>
      <c r="O8081" s="255"/>
      <c r="P8081" s="255"/>
      <c r="Q8081" s="255"/>
      <c r="R8081" s="255"/>
      <c r="S8081" s="255"/>
      <c r="T8081" s="256"/>
      <c r="U8081" s="14"/>
      <c r="V8081" s="14"/>
      <c r="W8081" s="14"/>
      <c r="X8081" s="14"/>
      <c r="Y8081" s="14"/>
      <c r="Z8081" s="14"/>
      <c r="AA8081" s="14"/>
      <c r="AB8081" s="14"/>
      <c r="AC8081" s="14"/>
      <c r="AD8081" s="14"/>
      <c r="AE8081" s="14"/>
      <c r="AT8081" s="257" t="s">
        <v>252</v>
      </c>
      <c r="AU8081" s="257" t="s">
        <v>93</v>
      </c>
      <c r="AV8081" s="14" t="s">
        <v>93</v>
      </c>
      <c r="AW8081" s="14" t="s">
        <v>46</v>
      </c>
      <c r="AX8081" s="14" t="s">
        <v>85</v>
      </c>
      <c r="AY8081" s="257" t="s">
        <v>241</v>
      </c>
    </row>
    <row r="8082" s="14" customFormat="1">
      <c r="A8082" s="14"/>
      <c r="B8082" s="247"/>
      <c r="C8082" s="248"/>
      <c r="D8082" s="238" t="s">
        <v>252</v>
      </c>
      <c r="E8082" s="249" t="s">
        <v>39</v>
      </c>
      <c r="F8082" s="250" t="s">
        <v>7526</v>
      </c>
      <c r="G8082" s="248"/>
      <c r="H8082" s="251">
        <v>2</v>
      </c>
      <c r="I8082" s="252"/>
      <c r="J8082" s="248"/>
      <c r="K8082" s="248"/>
      <c r="L8082" s="253"/>
      <c r="M8082" s="254"/>
      <c r="N8082" s="255"/>
      <c r="O8082" s="255"/>
      <c r="P8082" s="255"/>
      <c r="Q8082" s="255"/>
      <c r="R8082" s="255"/>
      <c r="S8082" s="255"/>
      <c r="T8082" s="256"/>
      <c r="U8082" s="14"/>
      <c r="V8082" s="14"/>
      <c r="W8082" s="14"/>
      <c r="X8082" s="14"/>
      <c r="Y8082" s="14"/>
      <c r="Z8082" s="14"/>
      <c r="AA8082" s="14"/>
      <c r="AB8082" s="14"/>
      <c r="AC8082" s="14"/>
      <c r="AD8082" s="14"/>
      <c r="AE8082" s="14"/>
      <c r="AT8082" s="257" t="s">
        <v>252</v>
      </c>
      <c r="AU8082" s="257" t="s">
        <v>93</v>
      </c>
      <c r="AV8082" s="14" t="s">
        <v>93</v>
      </c>
      <c r="AW8082" s="14" t="s">
        <v>46</v>
      </c>
      <c r="AX8082" s="14" t="s">
        <v>85</v>
      </c>
      <c r="AY8082" s="257" t="s">
        <v>241</v>
      </c>
    </row>
    <row r="8083" s="14" customFormat="1">
      <c r="A8083" s="14"/>
      <c r="B8083" s="247"/>
      <c r="C8083" s="248"/>
      <c r="D8083" s="238" t="s">
        <v>252</v>
      </c>
      <c r="E8083" s="249" t="s">
        <v>39</v>
      </c>
      <c r="F8083" s="250" t="s">
        <v>7541</v>
      </c>
      <c r="G8083" s="248"/>
      <c r="H8083" s="251">
        <v>2</v>
      </c>
      <c r="I8083" s="252"/>
      <c r="J8083" s="248"/>
      <c r="K8083" s="248"/>
      <c r="L8083" s="253"/>
      <c r="M8083" s="254"/>
      <c r="N8083" s="255"/>
      <c r="O8083" s="255"/>
      <c r="P8083" s="255"/>
      <c r="Q8083" s="255"/>
      <c r="R8083" s="255"/>
      <c r="S8083" s="255"/>
      <c r="T8083" s="256"/>
      <c r="U8083" s="14"/>
      <c r="V8083" s="14"/>
      <c r="W8083" s="14"/>
      <c r="X8083" s="14"/>
      <c r="Y8083" s="14"/>
      <c r="Z8083" s="14"/>
      <c r="AA8083" s="14"/>
      <c r="AB8083" s="14"/>
      <c r="AC8083" s="14"/>
      <c r="AD8083" s="14"/>
      <c r="AE8083" s="14"/>
      <c r="AT8083" s="257" t="s">
        <v>252</v>
      </c>
      <c r="AU8083" s="257" t="s">
        <v>93</v>
      </c>
      <c r="AV8083" s="14" t="s">
        <v>93</v>
      </c>
      <c r="AW8083" s="14" t="s">
        <v>46</v>
      </c>
      <c r="AX8083" s="14" t="s">
        <v>85</v>
      </c>
      <c r="AY8083" s="257" t="s">
        <v>241</v>
      </c>
    </row>
    <row r="8084" s="15" customFormat="1">
      <c r="A8084" s="15"/>
      <c r="B8084" s="258"/>
      <c r="C8084" s="259"/>
      <c r="D8084" s="238" t="s">
        <v>252</v>
      </c>
      <c r="E8084" s="260" t="s">
        <v>39</v>
      </c>
      <c r="F8084" s="261" t="s">
        <v>274</v>
      </c>
      <c r="G8084" s="259"/>
      <c r="H8084" s="262">
        <v>20</v>
      </c>
      <c r="I8084" s="263"/>
      <c r="J8084" s="259"/>
      <c r="K8084" s="259"/>
      <c r="L8084" s="264"/>
      <c r="M8084" s="265"/>
      <c r="N8084" s="266"/>
      <c r="O8084" s="266"/>
      <c r="P8084" s="266"/>
      <c r="Q8084" s="266"/>
      <c r="R8084" s="266"/>
      <c r="S8084" s="266"/>
      <c r="T8084" s="267"/>
      <c r="U8084" s="15"/>
      <c r="V8084" s="15"/>
      <c r="W8084" s="15"/>
      <c r="X8084" s="15"/>
      <c r="Y8084" s="15"/>
      <c r="Z8084" s="15"/>
      <c r="AA8084" s="15"/>
      <c r="AB8084" s="15"/>
      <c r="AC8084" s="15"/>
      <c r="AD8084" s="15"/>
      <c r="AE8084" s="15"/>
      <c r="AT8084" s="268" t="s">
        <v>252</v>
      </c>
      <c r="AU8084" s="268" t="s">
        <v>93</v>
      </c>
      <c r="AV8084" s="15" t="s">
        <v>248</v>
      </c>
      <c r="AW8084" s="15" t="s">
        <v>46</v>
      </c>
      <c r="AX8084" s="15" t="s">
        <v>23</v>
      </c>
      <c r="AY8084" s="268" t="s">
        <v>241</v>
      </c>
    </row>
    <row r="8085" s="2" customFormat="1" ht="16.5" customHeight="1">
      <c r="A8085" s="42"/>
      <c r="B8085" s="43"/>
      <c r="C8085" s="218" t="s">
        <v>7549</v>
      </c>
      <c r="D8085" s="218" t="s">
        <v>243</v>
      </c>
      <c r="E8085" s="219" t="s">
        <v>7550</v>
      </c>
      <c r="F8085" s="220" t="s">
        <v>7551</v>
      </c>
      <c r="G8085" s="221" t="s">
        <v>145</v>
      </c>
      <c r="H8085" s="222">
        <v>438.53100000000001</v>
      </c>
      <c r="I8085" s="223"/>
      <c r="J8085" s="224">
        <f>ROUND(I8085*H8085,2)</f>
        <v>0</v>
      </c>
      <c r="K8085" s="220" t="s">
        <v>247</v>
      </c>
      <c r="L8085" s="48"/>
      <c r="M8085" s="225" t="s">
        <v>39</v>
      </c>
      <c r="N8085" s="226" t="s">
        <v>56</v>
      </c>
      <c r="O8085" s="88"/>
      <c r="P8085" s="227">
        <f>O8085*H8085</f>
        <v>0</v>
      </c>
      <c r="Q8085" s="227">
        <v>5.0000000000000002E-05</v>
      </c>
      <c r="R8085" s="227">
        <f>Q8085*H8085</f>
        <v>0.021926550000000003</v>
      </c>
      <c r="S8085" s="227">
        <v>0</v>
      </c>
      <c r="T8085" s="228">
        <f>S8085*H8085</f>
        <v>0</v>
      </c>
      <c r="U8085" s="42"/>
      <c r="V8085" s="42"/>
      <c r="W8085" s="42"/>
      <c r="X8085" s="42"/>
      <c r="Y8085" s="42"/>
      <c r="Z8085" s="42"/>
      <c r="AA8085" s="42"/>
      <c r="AB8085" s="42"/>
      <c r="AC8085" s="42"/>
      <c r="AD8085" s="42"/>
      <c r="AE8085" s="42"/>
      <c r="AR8085" s="229" t="s">
        <v>462</v>
      </c>
      <c r="AT8085" s="229" t="s">
        <v>243</v>
      </c>
      <c r="AU8085" s="229" t="s">
        <v>93</v>
      </c>
      <c r="AY8085" s="20" t="s">
        <v>241</v>
      </c>
      <c r="BE8085" s="230">
        <f>IF(N8085="základní",J8085,0)</f>
        <v>0</v>
      </c>
      <c r="BF8085" s="230">
        <f>IF(N8085="snížená",J8085,0)</f>
        <v>0</v>
      </c>
      <c r="BG8085" s="230">
        <f>IF(N8085="zákl. přenesená",J8085,0)</f>
        <v>0</v>
      </c>
      <c r="BH8085" s="230">
        <f>IF(N8085="sníž. přenesená",J8085,0)</f>
        <v>0</v>
      </c>
      <c r="BI8085" s="230">
        <f>IF(N8085="nulová",J8085,0)</f>
        <v>0</v>
      </c>
      <c r="BJ8085" s="20" t="s">
        <v>23</v>
      </c>
      <c r="BK8085" s="230">
        <f>ROUND(I8085*H8085,2)</f>
        <v>0</v>
      </c>
      <c r="BL8085" s="20" t="s">
        <v>462</v>
      </c>
      <c r="BM8085" s="229" t="s">
        <v>7552</v>
      </c>
    </row>
    <row r="8086" s="2" customFormat="1">
      <c r="A8086" s="42"/>
      <c r="B8086" s="43"/>
      <c r="C8086" s="44"/>
      <c r="D8086" s="231" t="s">
        <v>250</v>
      </c>
      <c r="E8086" s="44"/>
      <c r="F8086" s="232" t="s">
        <v>7553</v>
      </c>
      <c r="G8086" s="44"/>
      <c r="H8086" s="44"/>
      <c r="I8086" s="233"/>
      <c r="J8086" s="44"/>
      <c r="K8086" s="44"/>
      <c r="L8086" s="48"/>
      <c r="M8086" s="234"/>
      <c r="N8086" s="235"/>
      <c r="O8086" s="88"/>
      <c r="P8086" s="88"/>
      <c r="Q8086" s="88"/>
      <c r="R8086" s="88"/>
      <c r="S8086" s="88"/>
      <c r="T8086" s="89"/>
      <c r="U8086" s="42"/>
      <c r="V8086" s="42"/>
      <c r="W8086" s="42"/>
      <c r="X8086" s="42"/>
      <c r="Y8086" s="42"/>
      <c r="Z8086" s="42"/>
      <c r="AA8086" s="42"/>
      <c r="AB8086" s="42"/>
      <c r="AC8086" s="42"/>
      <c r="AD8086" s="42"/>
      <c r="AE8086" s="42"/>
      <c r="AT8086" s="20" t="s">
        <v>250</v>
      </c>
      <c r="AU8086" s="20" t="s">
        <v>93</v>
      </c>
    </row>
    <row r="8087" s="13" customFormat="1">
      <c r="A8087" s="13"/>
      <c r="B8087" s="236"/>
      <c r="C8087" s="237"/>
      <c r="D8087" s="238" t="s">
        <v>252</v>
      </c>
      <c r="E8087" s="239" t="s">
        <v>39</v>
      </c>
      <c r="F8087" s="240" t="s">
        <v>7209</v>
      </c>
      <c r="G8087" s="237"/>
      <c r="H8087" s="239" t="s">
        <v>39</v>
      </c>
      <c r="I8087" s="241"/>
      <c r="J8087" s="237"/>
      <c r="K8087" s="237"/>
      <c r="L8087" s="242"/>
      <c r="M8087" s="243"/>
      <c r="N8087" s="244"/>
      <c r="O8087" s="244"/>
      <c r="P8087" s="244"/>
      <c r="Q8087" s="244"/>
      <c r="R8087" s="244"/>
      <c r="S8087" s="244"/>
      <c r="T8087" s="245"/>
      <c r="U8087" s="13"/>
      <c r="V8087" s="13"/>
      <c r="W8087" s="13"/>
      <c r="X8087" s="13"/>
      <c r="Y8087" s="13"/>
      <c r="Z8087" s="13"/>
      <c r="AA8087" s="13"/>
      <c r="AB8087" s="13"/>
      <c r="AC8087" s="13"/>
      <c r="AD8087" s="13"/>
      <c r="AE8087" s="13"/>
      <c r="AT8087" s="246" t="s">
        <v>252</v>
      </c>
      <c r="AU8087" s="246" t="s">
        <v>93</v>
      </c>
      <c r="AV8087" s="13" t="s">
        <v>23</v>
      </c>
      <c r="AW8087" s="13" t="s">
        <v>46</v>
      </c>
      <c r="AX8087" s="13" t="s">
        <v>85</v>
      </c>
      <c r="AY8087" s="246" t="s">
        <v>241</v>
      </c>
    </row>
    <row r="8088" s="14" customFormat="1">
      <c r="A8088" s="14"/>
      <c r="B8088" s="247"/>
      <c r="C8088" s="248"/>
      <c r="D8088" s="238" t="s">
        <v>252</v>
      </c>
      <c r="E8088" s="249" t="s">
        <v>39</v>
      </c>
      <c r="F8088" s="250" t="s">
        <v>7210</v>
      </c>
      <c r="G8088" s="248"/>
      <c r="H8088" s="251">
        <v>419.51299999999998</v>
      </c>
      <c r="I8088" s="252"/>
      <c r="J8088" s="248"/>
      <c r="K8088" s="248"/>
      <c r="L8088" s="253"/>
      <c r="M8088" s="254"/>
      <c r="N8088" s="255"/>
      <c r="O8088" s="255"/>
      <c r="P8088" s="255"/>
      <c r="Q8088" s="255"/>
      <c r="R8088" s="255"/>
      <c r="S8088" s="255"/>
      <c r="T8088" s="256"/>
      <c r="U8088" s="14"/>
      <c r="V8088" s="14"/>
      <c r="W8088" s="14"/>
      <c r="X8088" s="14"/>
      <c r="Y8088" s="14"/>
      <c r="Z8088" s="14"/>
      <c r="AA8088" s="14"/>
      <c r="AB8088" s="14"/>
      <c r="AC8088" s="14"/>
      <c r="AD8088" s="14"/>
      <c r="AE8088" s="14"/>
      <c r="AT8088" s="257" t="s">
        <v>252</v>
      </c>
      <c r="AU8088" s="257" t="s">
        <v>93</v>
      </c>
      <c r="AV8088" s="14" t="s">
        <v>93</v>
      </c>
      <c r="AW8088" s="14" t="s">
        <v>46</v>
      </c>
      <c r="AX8088" s="14" t="s">
        <v>85</v>
      </c>
      <c r="AY8088" s="257" t="s">
        <v>241</v>
      </c>
    </row>
    <row r="8089" s="13" customFormat="1">
      <c r="A8089" s="13"/>
      <c r="B8089" s="236"/>
      <c r="C8089" s="237"/>
      <c r="D8089" s="238" t="s">
        <v>252</v>
      </c>
      <c r="E8089" s="239" t="s">
        <v>39</v>
      </c>
      <c r="F8089" s="240" t="s">
        <v>7211</v>
      </c>
      <c r="G8089" s="237"/>
      <c r="H8089" s="239" t="s">
        <v>39</v>
      </c>
      <c r="I8089" s="241"/>
      <c r="J8089" s="237"/>
      <c r="K8089" s="237"/>
      <c r="L8089" s="242"/>
      <c r="M8089" s="243"/>
      <c r="N8089" s="244"/>
      <c r="O8089" s="244"/>
      <c r="P8089" s="244"/>
      <c r="Q8089" s="244"/>
      <c r="R8089" s="244"/>
      <c r="S8089" s="244"/>
      <c r="T8089" s="245"/>
      <c r="U8089" s="13"/>
      <c r="V8089" s="13"/>
      <c r="W8089" s="13"/>
      <c r="X8089" s="13"/>
      <c r="Y8089" s="13"/>
      <c r="Z8089" s="13"/>
      <c r="AA8089" s="13"/>
      <c r="AB8089" s="13"/>
      <c r="AC8089" s="13"/>
      <c r="AD8089" s="13"/>
      <c r="AE8089" s="13"/>
      <c r="AT8089" s="246" t="s">
        <v>252</v>
      </c>
      <c r="AU8089" s="246" t="s">
        <v>93</v>
      </c>
      <c r="AV8089" s="13" t="s">
        <v>23</v>
      </c>
      <c r="AW8089" s="13" t="s">
        <v>46</v>
      </c>
      <c r="AX8089" s="13" t="s">
        <v>85</v>
      </c>
      <c r="AY8089" s="246" t="s">
        <v>241</v>
      </c>
    </row>
    <row r="8090" s="14" customFormat="1">
      <c r="A8090" s="14"/>
      <c r="B8090" s="247"/>
      <c r="C8090" s="248"/>
      <c r="D8090" s="238" t="s">
        <v>252</v>
      </c>
      <c r="E8090" s="249" t="s">
        <v>39</v>
      </c>
      <c r="F8090" s="250" t="s">
        <v>7212</v>
      </c>
      <c r="G8090" s="248"/>
      <c r="H8090" s="251">
        <v>14.33</v>
      </c>
      <c r="I8090" s="252"/>
      <c r="J8090" s="248"/>
      <c r="K8090" s="248"/>
      <c r="L8090" s="253"/>
      <c r="M8090" s="254"/>
      <c r="N8090" s="255"/>
      <c r="O8090" s="255"/>
      <c r="P8090" s="255"/>
      <c r="Q8090" s="255"/>
      <c r="R8090" s="255"/>
      <c r="S8090" s="255"/>
      <c r="T8090" s="256"/>
      <c r="U8090" s="14"/>
      <c r="V8090" s="14"/>
      <c r="W8090" s="14"/>
      <c r="X8090" s="14"/>
      <c r="Y8090" s="14"/>
      <c r="Z8090" s="14"/>
      <c r="AA8090" s="14"/>
      <c r="AB8090" s="14"/>
      <c r="AC8090" s="14"/>
      <c r="AD8090" s="14"/>
      <c r="AE8090" s="14"/>
      <c r="AT8090" s="257" t="s">
        <v>252</v>
      </c>
      <c r="AU8090" s="257" t="s">
        <v>93</v>
      </c>
      <c r="AV8090" s="14" t="s">
        <v>93</v>
      </c>
      <c r="AW8090" s="14" t="s">
        <v>46</v>
      </c>
      <c r="AX8090" s="14" t="s">
        <v>85</v>
      </c>
      <c r="AY8090" s="257" t="s">
        <v>241</v>
      </c>
    </row>
    <row r="8091" s="14" customFormat="1">
      <c r="A8091" s="14"/>
      <c r="B8091" s="247"/>
      <c r="C8091" s="248"/>
      <c r="D8091" s="238" t="s">
        <v>252</v>
      </c>
      <c r="E8091" s="249" t="s">
        <v>39</v>
      </c>
      <c r="F8091" s="250" t="s">
        <v>7213</v>
      </c>
      <c r="G8091" s="248"/>
      <c r="H8091" s="251">
        <v>2.8799999999999999</v>
      </c>
      <c r="I8091" s="252"/>
      <c r="J8091" s="248"/>
      <c r="K8091" s="248"/>
      <c r="L8091" s="253"/>
      <c r="M8091" s="254"/>
      <c r="N8091" s="255"/>
      <c r="O8091" s="255"/>
      <c r="P8091" s="255"/>
      <c r="Q8091" s="255"/>
      <c r="R8091" s="255"/>
      <c r="S8091" s="255"/>
      <c r="T8091" s="256"/>
      <c r="U8091" s="14"/>
      <c r="V8091" s="14"/>
      <c r="W8091" s="14"/>
      <c r="X8091" s="14"/>
      <c r="Y8091" s="14"/>
      <c r="Z8091" s="14"/>
      <c r="AA8091" s="14"/>
      <c r="AB8091" s="14"/>
      <c r="AC8091" s="14"/>
      <c r="AD8091" s="14"/>
      <c r="AE8091" s="14"/>
      <c r="AT8091" s="257" t="s">
        <v>252</v>
      </c>
      <c r="AU8091" s="257" t="s">
        <v>93</v>
      </c>
      <c r="AV8091" s="14" t="s">
        <v>93</v>
      </c>
      <c r="AW8091" s="14" t="s">
        <v>46</v>
      </c>
      <c r="AX8091" s="14" t="s">
        <v>85</v>
      </c>
      <c r="AY8091" s="257" t="s">
        <v>241</v>
      </c>
    </row>
    <row r="8092" s="13" customFormat="1">
      <c r="A8092" s="13"/>
      <c r="B8092" s="236"/>
      <c r="C8092" s="237"/>
      <c r="D8092" s="238" t="s">
        <v>252</v>
      </c>
      <c r="E8092" s="239" t="s">
        <v>39</v>
      </c>
      <c r="F8092" s="240" t="s">
        <v>7214</v>
      </c>
      <c r="G8092" s="237"/>
      <c r="H8092" s="239" t="s">
        <v>39</v>
      </c>
      <c r="I8092" s="241"/>
      <c r="J8092" s="237"/>
      <c r="K8092" s="237"/>
      <c r="L8092" s="242"/>
      <c r="M8092" s="243"/>
      <c r="N8092" s="244"/>
      <c r="O8092" s="244"/>
      <c r="P8092" s="244"/>
      <c r="Q8092" s="244"/>
      <c r="R8092" s="244"/>
      <c r="S8092" s="244"/>
      <c r="T8092" s="245"/>
      <c r="U8092" s="13"/>
      <c r="V8092" s="13"/>
      <c r="W8092" s="13"/>
      <c r="X8092" s="13"/>
      <c r="Y8092" s="13"/>
      <c r="Z8092" s="13"/>
      <c r="AA8092" s="13"/>
      <c r="AB8092" s="13"/>
      <c r="AC8092" s="13"/>
      <c r="AD8092" s="13"/>
      <c r="AE8092" s="13"/>
      <c r="AT8092" s="246" t="s">
        <v>252</v>
      </c>
      <c r="AU8092" s="246" t="s">
        <v>93</v>
      </c>
      <c r="AV8092" s="13" t="s">
        <v>23</v>
      </c>
      <c r="AW8092" s="13" t="s">
        <v>46</v>
      </c>
      <c r="AX8092" s="13" t="s">
        <v>85</v>
      </c>
      <c r="AY8092" s="246" t="s">
        <v>241</v>
      </c>
    </row>
    <row r="8093" s="14" customFormat="1">
      <c r="A8093" s="14"/>
      <c r="B8093" s="247"/>
      <c r="C8093" s="248"/>
      <c r="D8093" s="238" t="s">
        <v>252</v>
      </c>
      <c r="E8093" s="249" t="s">
        <v>39</v>
      </c>
      <c r="F8093" s="250" t="s">
        <v>7215</v>
      </c>
      <c r="G8093" s="248"/>
      <c r="H8093" s="251">
        <v>1.1930000000000001</v>
      </c>
      <c r="I8093" s="252"/>
      <c r="J8093" s="248"/>
      <c r="K8093" s="248"/>
      <c r="L8093" s="253"/>
      <c r="M8093" s="254"/>
      <c r="N8093" s="255"/>
      <c r="O8093" s="255"/>
      <c r="P8093" s="255"/>
      <c r="Q8093" s="255"/>
      <c r="R8093" s="255"/>
      <c r="S8093" s="255"/>
      <c r="T8093" s="256"/>
      <c r="U8093" s="14"/>
      <c r="V8093" s="14"/>
      <c r="W8093" s="14"/>
      <c r="X8093" s="14"/>
      <c r="Y8093" s="14"/>
      <c r="Z8093" s="14"/>
      <c r="AA8093" s="14"/>
      <c r="AB8093" s="14"/>
      <c r="AC8093" s="14"/>
      <c r="AD8093" s="14"/>
      <c r="AE8093" s="14"/>
      <c r="AT8093" s="257" t="s">
        <v>252</v>
      </c>
      <c r="AU8093" s="257" t="s">
        <v>93</v>
      </c>
      <c r="AV8093" s="14" t="s">
        <v>93</v>
      </c>
      <c r="AW8093" s="14" t="s">
        <v>46</v>
      </c>
      <c r="AX8093" s="14" t="s">
        <v>85</v>
      </c>
      <c r="AY8093" s="257" t="s">
        <v>241</v>
      </c>
    </row>
    <row r="8094" s="14" customFormat="1">
      <c r="A8094" s="14"/>
      <c r="B8094" s="247"/>
      <c r="C8094" s="248"/>
      <c r="D8094" s="238" t="s">
        <v>252</v>
      </c>
      <c r="E8094" s="249" t="s">
        <v>39</v>
      </c>
      <c r="F8094" s="250" t="s">
        <v>7216</v>
      </c>
      <c r="G8094" s="248"/>
      <c r="H8094" s="251">
        <v>0.61499999999999999</v>
      </c>
      <c r="I8094" s="252"/>
      <c r="J8094" s="248"/>
      <c r="K8094" s="248"/>
      <c r="L8094" s="253"/>
      <c r="M8094" s="254"/>
      <c r="N8094" s="255"/>
      <c r="O8094" s="255"/>
      <c r="P8094" s="255"/>
      <c r="Q8094" s="255"/>
      <c r="R8094" s="255"/>
      <c r="S8094" s="255"/>
      <c r="T8094" s="256"/>
      <c r="U8094" s="14"/>
      <c r="V8094" s="14"/>
      <c r="W8094" s="14"/>
      <c r="X8094" s="14"/>
      <c r="Y8094" s="14"/>
      <c r="Z8094" s="14"/>
      <c r="AA8094" s="14"/>
      <c r="AB8094" s="14"/>
      <c r="AC8094" s="14"/>
      <c r="AD8094" s="14"/>
      <c r="AE8094" s="14"/>
      <c r="AT8094" s="257" t="s">
        <v>252</v>
      </c>
      <c r="AU8094" s="257" t="s">
        <v>93</v>
      </c>
      <c r="AV8094" s="14" t="s">
        <v>93</v>
      </c>
      <c r="AW8094" s="14" t="s">
        <v>46</v>
      </c>
      <c r="AX8094" s="14" t="s">
        <v>85</v>
      </c>
      <c r="AY8094" s="257" t="s">
        <v>241</v>
      </c>
    </row>
    <row r="8095" s="15" customFormat="1">
      <c r="A8095" s="15"/>
      <c r="B8095" s="258"/>
      <c r="C8095" s="259"/>
      <c r="D8095" s="238" t="s">
        <v>252</v>
      </c>
      <c r="E8095" s="260" t="s">
        <v>39</v>
      </c>
      <c r="F8095" s="261" t="s">
        <v>274</v>
      </c>
      <c r="G8095" s="259"/>
      <c r="H8095" s="262">
        <v>438.53100000000001</v>
      </c>
      <c r="I8095" s="263"/>
      <c r="J8095" s="259"/>
      <c r="K8095" s="259"/>
      <c r="L8095" s="264"/>
      <c r="M8095" s="265"/>
      <c r="N8095" s="266"/>
      <c r="O8095" s="266"/>
      <c r="P8095" s="266"/>
      <c r="Q8095" s="266"/>
      <c r="R8095" s="266"/>
      <c r="S8095" s="266"/>
      <c r="T8095" s="267"/>
      <c r="U8095" s="15"/>
      <c r="V8095" s="15"/>
      <c r="W8095" s="15"/>
      <c r="X8095" s="15"/>
      <c r="Y8095" s="15"/>
      <c r="Z8095" s="15"/>
      <c r="AA8095" s="15"/>
      <c r="AB8095" s="15"/>
      <c r="AC8095" s="15"/>
      <c r="AD8095" s="15"/>
      <c r="AE8095" s="15"/>
      <c r="AT8095" s="268" t="s">
        <v>252</v>
      </c>
      <c r="AU8095" s="268" t="s">
        <v>93</v>
      </c>
      <c r="AV8095" s="15" t="s">
        <v>248</v>
      </c>
      <c r="AW8095" s="15" t="s">
        <v>46</v>
      </c>
      <c r="AX8095" s="15" t="s">
        <v>23</v>
      </c>
      <c r="AY8095" s="268" t="s">
        <v>241</v>
      </c>
    </row>
    <row r="8096" s="2" customFormat="1" ht="16.5" customHeight="1">
      <c r="A8096" s="42"/>
      <c r="B8096" s="43"/>
      <c r="C8096" s="218" t="s">
        <v>7554</v>
      </c>
      <c r="D8096" s="218" t="s">
        <v>243</v>
      </c>
      <c r="E8096" s="219" t="s">
        <v>7555</v>
      </c>
      <c r="F8096" s="220" t="s">
        <v>7556</v>
      </c>
      <c r="G8096" s="221" t="s">
        <v>515</v>
      </c>
      <c r="H8096" s="222">
        <v>71.650000000000006</v>
      </c>
      <c r="I8096" s="223"/>
      <c r="J8096" s="224">
        <f>ROUND(I8096*H8096,2)</f>
        <v>0</v>
      </c>
      <c r="K8096" s="220" t="s">
        <v>247</v>
      </c>
      <c r="L8096" s="48"/>
      <c r="M8096" s="225" t="s">
        <v>39</v>
      </c>
      <c r="N8096" s="226" t="s">
        <v>56</v>
      </c>
      <c r="O8096" s="88"/>
      <c r="P8096" s="227">
        <f>O8096*H8096</f>
        <v>0</v>
      </c>
      <c r="Q8096" s="227">
        <v>0.00095</v>
      </c>
      <c r="R8096" s="227">
        <f>Q8096*H8096</f>
        <v>0.068067500000000003</v>
      </c>
      <c r="S8096" s="227">
        <v>0</v>
      </c>
      <c r="T8096" s="228">
        <f>S8096*H8096</f>
        <v>0</v>
      </c>
      <c r="U8096" s="42"/>
      <c r="V8096" s="42"/>
      <c r="W8096" s="42"/>
      <c r="X8096" s="42"/>
      <c r="Y8096" s="42"/>
      <c r="Z8096" s="42"/>
      <c r="AA8096" s="42"/>
      <c r="AB8096" s="42"/>
      <c r="AC8096" s="42"/>
      <c r="AD8096" s="42"/>
      <c r="AE8096" s="42"/>
      <c r="AR8096" s="229" t="s">
        <v>462</v>
      </c>
      <c r="AT8096" s="229" t="s">
        <v>243</v>
      </c>
      <c r="AU8096" s="229" t="s">
        <v>93</v>
      </c>
      <c r="AY8096" s="20" t="s">
        <v>241</v>
      </c>
      <c r="BE8096" s="230">
        <f>IF(N8096="základní",J8096,0)</f>
        <v>0</v>
      </c>
      <c r="BF8096" s="230">
        <f>IF(N8096="snížená",J8096,0)</f>
        <v>0</v>
      </c>
      <c r="BG8096" s="230">
        <f>IF(N8096="zákl. přenesená",J8096,0)</f>
        <v>0</v>
      </c>
      <c r="BH8096" s="230">
        <f>IF(N8096="sníž. přenesená",J8096,0)</f>
        <v>0</v>
      </c>
      <c r="BI8096" s="230">
        <f>IF(N8096="nulová",J8096,0)</f>
        <v>0</v>
      </c>
      <c r="BJ8096" s="20" t="s">
        <v>23</v>
      </c>
      <c r="BK8096" s="230">
        <f>ROUND(I8096*H8096,2)</f>
        <v>0</v>
      </c>
      <c r="BL8096" s="20" t="s">
        <v>462</v>
      </c>
      <c r="BM8096" s="229" t="s">
        <v>7557</v>
      </c>
    </row>
    <row r="8097" s="2" customFormat="1">
      <c r="A8097" s="42"/>
      <c r="B8097" s="43"/>
      <c r="C8097" s="44"/>
      <c r="D8097" s="231" t="s">
        <v>250</v>
      </c>
      <c r="E8097" s="44"/>
      <c r="F8097" s="232" t="s">
        <v>7558</v>
      </c>
      <c r="G8097" s="44"/>
      <c r="H8097" s="44"/>
      <c r="I8097" s="233"/>
      <c r="J8097" s="44"/>
      <c r="K8097" s="44"/>
      <c r="L8097" s="48"/>
      <c r="M8097" s="234"/>
      <c r="N8097" s="235"/>
      <c r="O8097" s="88"/>
      <c r="P8097" s="88"/>
      <c r="Q8097" s="88"/>
      <c r="R8097" s="88"/>
      <c r="S8097" s="88"/>
      <c r="T8097" s="89"/>
      <c r="U8097" s="42"/>
      <c r="V8097" s="42"/>
      <c r="W8097" s="42"/>
      <c r="X8097" s="42"/>
      <c r="Y8097" s="42"/>
      <c r="Z8097" s="42"/>
      <c r="AA8097" s="42"/>
      <c r="AB8097" s="42"/>
      <c r="AC8097" s="42"/>
      <c r="AD8097" s="42"/>
      <c r="AE8097" s="42"/>
      <c r="AT8097" s="20" t="s">
        <v>250</v>
      </c>
      <c r="AU8097" s="20" t="s">
        <v>93</v>
      </c>
    </row>
    <row r="8098" s="13" customFormat="1">
      <c r="A8098" s="13"/>
      <c r="B8098" s="236"/>
      <c r="C8098" s="237"/>
      <c r="D8098" s="238" t="s">
        <v>252</v>
      </c>
      <c r="E8098" s="239" t="s">
        <v>39</v>
      </c>
      <c r="F8098" s="240" t="s">
        <v>7278</v>
      </c>
      <c r="G8098" s="237"/>
      <c r="H8098" s="239" t="s">
        <v>39</v>
      </c>
      <c r="I8098" s="241"/>
      <c r="J8098" s="237"/>
      <c r="K8098" s="237"/>
      <c r="L8098" s="242"/>
      <c r="M8098" s="243"/>
      <c r="N8098" s="244"/>
      <c r="O8098" s="244"/>
      <c r="P8098" s="244"/>
      <c r="Q8098" s="244"/>
      <c r="R8098" s="244"/>
      <c r="S8098" s="244"/>
      <c r="T8098" s="245"/>
      <c r="U8098" s="13"/>
      <c r="V8098" s="13"/>
      <c r="W8098" s="13"/>
      <c r="X8098" s="13"/>
      <c r="Y8098" s="13"/>
      <c r="Z8098" s="13"/>
      <c r="AA8098" s="13"/>
      <c r="AB8098" s="13"/>
      <c r="AC8098" s="13"/>
      <c r="AD8098" s="13"/>
      <c r="AE8098" s="13"/>
      <c r="AT8098" s="246" t="s">
        <v>252</v>
      </c>
      <c r="AU8098" s="246" t="s">
        <v>93</v>
      </c>
      <c r="AV8098" s="13" t="s">
        <v>23</v>
      </c>
      <c r="AW8098" s="13" t="s">
        <v>46</v>
      </c>
      <c r="AX8098" s="13" t="s">
        <v>85</v>
      </c>
      <c r="AY8098" s="246" t="s">
        <v>241</v>
      </c>
    </row>
    <row r="8099" s="13" customFormat="1">
      <c r="A8099" s="13"/>
      <c r="B8099" s="236"/>
      <c r="C8099" s="237"/>
      <c r="D8099" s="238" t="s">
        <v>252</v>
      </c>
      <c r="E8099" s="239" t="s">
        <v>39</v>
      </c>
      <c r="F8099" s="240" t="s">
        <v>7559</v>
      </c>
      <c r="G8099" s="237"/>
      <c r="H8099" s="239" t="s">
        <v>39</v>
      </c>
      <c r="I8099" s="241"/>
      <c r="J8099" s="237"/>
      <c r="K8099" s="237"/>
      <c r="L8099" s="242"/>
      <c r="M8099" s="243"/>
      <c r="N8099" s="244"/>
      <c r="O8099" s="244"/>
      <c r="P8099" s="244"/>
      <c r="Q8099" s="244"/>
      <c r="R8099" s="244"/>
      <c r="S8099" s="244"/>
      <c r="T8099" s="245"/>
      <c r="U8099" s="13"/>
      <c r="V8099" s="13"/>
      <c r="W8099" s="13"/>
      <c r="X8099" s="13"/>
      <c r="Y8099" s="13"/>
      <c r="Z8099" s="13"/>
      <c r="AA8099" s="13"/>
      <c r="AB8099" s="13"/>
      <c r="AC8099" s="13"/>
      <c r="AD8099" s="13"/>
      <c r="AE8099" s="13"/>
      <c r="AT8099" s="246" t="s">
        <v>252</v>
      </c>
      <c r="AU8099" s="246" t="s">
        <v>93</v>
      </c>
      <c r="AV8099" s="13" t="s">
        <v>23</v>
      </c>
      <c r="AW8099" s="13" t="s">
        <v>46</v>
      </c>
      <c r="AX8099" s="13" t="s">
        <v>85</v>
      </c>
      <c r="AY8099" s="246" t="s">
        <v>241</v>
      </c>
    </row>
    <row r="8100" s="14" customFormat="1">
      <c r="A8100" s="14"/>
      <c r="B8100" s="247"/>
      <c r="C8100" s="248"/>
      <c r="D8100" s="238" t="s">
        <v>252</v>
      </c>
      <c r="E8100" s="249" t="s">
        <v>39</v>
      </c>
      <c r="F8100" s="250" t="s">
        <v>7560</v>
      </c>
      <c r="G8100" s="248"/>
      <c r="H8100" s="251">
        <v>9</v>
      </c>
      <c r="I8100" s="252"/>
      <c r="J8100" s="248"/>
      <c r="K8100" s="248"/>
      <c r="L8100" s="253"/>
      <c r="M8100" s="254"/>
      <c r="N8100" s="255"/>
      <c r="O8100" s="255"/>
      <c r="P8100" s="255"/>
      <c r="Q8100" s="255"/>
      <c r="R8100" s="255"/>
      <c r="S8100" s="255"/>
      <c r="T8100" s="256"/>
      <c r="U8100" s="14"/>
      <c r="V8100" s="14"/>
      <c r="W8100" s="14"/>
      <c r="X8100" s="14"/>
      <c r="Y8100" s="14"/>
      <c r="Z8100" s="14"/>
      <c r="AA8100" s="14"/>
      <c r="AB8100" s="14"/>
      <c r="AC8100" s="14"/>
      <c r="AD8100" s="14"/>
      <c r="AE8100" s="14"/>
      <c r="AT8100" s="257" t="s">
        <v>252</v>
      </c>
      <c r="AU8100" s="257" t="s">
        <v>93</v>
      </c>
      <c r="AV8100" s="14" t="s">
        <v>93</v>
      </c>
      <c r="AW8100" s="14" t="s">
        <v>46</v>
      </c>
      <c r="AX8100" s="14" t="s">
        <v>85</v>
      </c>
      <c r="AY8100" s="257" t="s">
        <v>241</v>
      </c>
    </row>
    <row r="8101" s="14" customFormat="1">
      <c r="A8101" s="14"/>
      <c r="B8101" s="247"/>
      <c r="C8101" s="248"/>
      <c r="D8101" s="238" t="s">
        <v>252</v>
      </c>
      <c r="E8101" s="249" t="s">
        <v>39</v>
      </c>
      <c r="F8101" s="250" t="s">
        <v>7561</v>
      </c>
      <c r="G8101" s="248"/>
      <c r="H8101" s="251">
        <v>1.25</v>
      </c>
      <c r="I8101" s="252"/>
      <c r="J8101" s="248"/>
      <c r="K8101" s="248"/>
      <c r="L8101" s="253"/>
      <c r="M8101" s="254"/>
      <c r="N8101" s="255"/>
      <c r="O8101" s="255"/>
      <c r="P8101" s="255"/>
      <c r="Q8101" s="255"/>
      <c r="R8101" s="255"/>
      <c r="S8101" s="255"/>
      <c r="T8101" s="256"/>
      <c r="U8101" s="14"/>
      <c r="V8101" s="14"/>
      <c r="W8101" s="14"/>
      <c r="X8101" s="14"/>
      <c r="Y8101" s="14"/>
      <c r="Z8101" s="14"/>
      <c r="AA8101" s="14"/>
      <c r="AB8101" s="14"/>
      <c r="AC8101" s="14"/>
      <c r="AD8101" s="14"/>
      <c r="AE8101" s="14"/>
      <c r="AT8101" s="257" t="s">
        <v>252</v>
      </c>
      <c r="AU8101" s="257" t="s">
        <v>93</v>
      </c>
      <c r="AV8101" s="14" t="s">
        <v>93</v>
      </c>
      <c r="AW8101" s="14" t="s">
        <v>46</v>
      </c>
      <c r="AX8101" s="14" t="s">
        <v>85</v>
      </c>
      <c r="AY8101" s="257" t="s">
        <v>241</v>
      </c>
    </row>
    <row r="8102" s="14" customFormat="1">
      <c r="A8102" s="14"/>
      <c r="B8102" s="247"/>
      <c r="C8102" s="248"/>
      <c r="D8102" s="238" t="s">
        <v>252</v>
      </c>
      <c r="E8102" s="249" t="s">
        <v>39</v>
      </c>
      <c r="F8102" s="250" t="s">
        <v>7562</v>
      </c>
      <c r="G8102" s="248"/>
      <c r="H8102" s="251">
        <v>3.6000000000000001</v>
      </c>
      <c r="I8102" s="252"/>
      <c r="J8102" s="248"/>
      <c r="K8102" s="248"/>
      <c r="L8102" s="253"/>
      <c r="M8102" s="254"/>
      <c r="N8102" s="255"/>
      <c r="O8102" s="255"/>
      <c r="P8102" s="255"/>
      <c r="Q8102" s="255"/>
      <c r="R8102" s="255"/>
      <c r="S8102" s="255"/>
      <c r="T8102" s="256"/>
      <c r="U8102" s="14"/>
      <c r="V8102" s="14"/>
      <c r="W8102" s="14"/>
      <c r="X8102" s="14"/>
      <c r="Y8102" s="14"/>
      <c r="Z8102" s="14"/>
      <c r="AA8102" s="14"/>
      <c r="AB8102" s="14"/>
      <c r="AC8102" s="14"/>
      <c r="AD8102" s="14"/>
      <c r="AE8102" s="14"/>
      <c r="AT8102" s="257" t="s">
        <v>252</v>
      </c>
      <c r="AU8102" s="257" t="s">
        <v>93</v>
      </c>
      <c r="AV8102" s="14" t="s">
        <v>93</v>
      </c>
      <c r="AW8102" s="14" t="s">
        <v>46</v>
      </c>
      <c r="AX8102" s="14" t="s">
        <v>85</v>
      </c>
      <c r="AY8102" s="257" t="s">
        <v>241</v>
      </c>
    </row>
    <row r="8103" s="14" customFormat="1">
      <c r="A8103" s="14"/>
      <c r="B8103" s="247"/>
      <c r="C8103" s="248"/>
      <c r="D8103" s="238" t="s">
        <v>252</v>
      </c>
      <c r="E8103" s="249" t="s">
        <v>39</v>
      </c>
      <c r="F8103" s="250" t="s">
        <v>7563</v>
      </c>
      <c r="G8103" s="248"/>
      <c r="H8103" s="251">
        <v>5.4000000000000004</v>
      </c>
      <c r="I8103" s="252"/>
      <c r="J8103" s="248"/>
      <c r="K8103" s="248"/>
      <c r="L8103" s="253"/>
      <c r="M8103" s="254"/>
      <c r="N8103" s="255"/>
      <c r="O8103" s="255"/>
      <c r="P8103" s="255"/>
      <c r="Q8103" s="255"/>
      <c r="R8103" s="255"/>
      <c r="S8103" s="255"/>
      <c r="T8103" s="256"/>
      <c r="U8103" s="14"/>
      <c r="V8103" s="14"/>
      <c r="W8103" s="14"/>
      <c r="X8103" s="14"/>
      <c r="Y8103" s="14"/>
      <c r="Z8103" s="14"/>
      <c r="AA8103" s="14"/>
      <c r="AB8103" s="14"/>
      <c r="AC8103" s="14"/>
      <c r="AD8103" s="14"/>
      <c r="AE8103" s="14"/>
      <c r="AT8103" s="257" t="s">
        <v>252</v>
      </c>
      <c r="AU8103" s="257" t="s">
        <v>93</v>
      </c>
      <c r="AV8103" s="14" t="s">
        <v>93</v>
      </c>
      <c r="AW8103" s="14" t="s">
        <v>46</v>
      </c>
      <c r="AX8103" s="14" t="s">
        <v>85</v>
      </c>
      <c r="AY8103" s="257" t="s">
        <v>241</v>
      </c>
    </row>
    <row r="8104" s="14" customFormat="1">
      <c r="A8104" s="14"/>
      <c r="B8104" s="247"/>
      <c r="C8104" s="248"/>
      <c r="D8104" s="238" t="s">
        <v>252</v>
      </c>
      <c r="E8104" s="249" t="s">
        <v>39</v>
      </c>
      <c r="F8104" s="250" t="s">
        <v>7564</v>
      </c>
      <c r="G8104" s="248"/>
      <c r="H8104" s="251">
        <v>3.6000000000000001</v>
      </c>
      <c r="I8104" s="252"/>
      <c r="J8104" s="248"/>
      <c r="K8104" s="248"/>
      <c r="L8104" s="253"/>
      <c r="M8104" s="254"/>
      <c r="N8104" s="255"/>
      <c r="O8104" s="255"/>
      <c r="P8104" s="255"/>
      <c r="Q8104" s="255"/>
      <c r="R8104" s="255"/>
      <c r="S8104" s="255"/>
      <c r="T8104" s="256"/>
      <c r="U8104" s="14"/>
      <c r="V8104" s="14"/>
      <c r="W8104" s="14"/>
      <c r="X8104" s="14"/>
      <c r="Y8104" s="14"/>
      <c r="Z8104" s="14"/>
      <c r="AA8104" s="14"/>
      <c r="AB8104" s="14"/>
      <c r="AC8104" s="14"/>
      <c r="AD8104" s="14"/>
      <c r="AE8104" s="14"/>
      <c r="AT8104" s="257" t="s">
        <v>252</v>
      </c>
      <c r="AU8104" s="257" t="s">
        <v>93</v>
      </c>
      <c r="AV8104" s="14" t="s">
        <v>93</v>
      </c>
      <c r="AW8104" s="14" t="s">
        <v>46</v>
      </c>
      <c r="AX8104" s="14" t="s">
        <v>85</v>
      </c>
      <c r="AY8104" s="257" t="s">
        <v>241</v>
      </c>
    </row>
    <row r="8105" s="14" customFormat="1">
      <c r="A8105" s="14"/>
      <c r="B8105" s="247"/>
      <c r="C8105" s="248"/>
      <c r="D8105" s="238" t="s">
        <v>252</v>
      </c>
      <c r="E8105" s="249" t="s">
        <v>39</v>
      </c>
      <c r="F8105" s="250" t="s">
        <v>7565</v>
      </c>
      <c r="G8105" s="248"/>
      <c r="H8105" s="251">
        <v>10.800000000000001</v>
      </c>
      <c r="I8105" s="252"/>
      <c r="J8105" s="248"/>
      <c r="K8105" s="248"/>
      <c r="L8105" s="253"/>
      <c r="M8105" s="254"/>
      <c r="N8105" s="255"/>
      <c r="O8105" s="255"/>
      <c r="P8105" s="255"/>
      <c r="Q8105" s="255"/>
      <c r="R8105" s="255"/>
      <c r="S8105" s="255"/>
      <c r="T8105" s="256"/>
      <c r="U8105" s="14"/>
      <c r="V8105" s="14"/>
      <c r="W8105" s="14"/>
      <c r="X8105" s="14"/>
      <c r="Y8105" s="14"/>
      <c r="Z8105" s="14"/>
      <c r="AA8105" s="14"/>
      <c r="AB8105" s="14"/>
      <c r="AC8105" s="14"/>
      <c r="AD8105" s="14"/>
      <c r="AE8105" s="14"/>
      <c r="AT8105" s="257" t="s">
        <v>252</v>
      </c>
      <c r="AU8105" s="257" t="s">
        <v>93</v>
      </c>
      <c r="AV8105" s="14" t="s">
        <v>93</v>
      </c>
      <c r="AW8105" s="14" t="s">
        <v>46</v>
      </c>
      <c r="AX8105" s="14" t="s">
        <v>85</v>
      </c>
      <c r="AY8105" s="257" t="s">
        <v>241</v>
      </c>
    </row>
    <row r="8106" s="14" customFormat="1">
      <c r="A8106" s="14"/>
      <c r="B8106" s="247"/>
      <c r="C8106" s="248"/>
      <c r="D8106" s="238" t="s">
        <v>252</v>
      </c>
      <c r="E8106" s="249" t="s">
        <v>39</v>
      </c>
      <c r="F8106" s="250" t="s">
        <v>7566</v>
      </c>
      <c r="G8106" s="248"/>
      <c r="H8106" s="251">
        <v>3.6000000000000001</v>
      </c>
      <c r="I8106" s="252"/>
      <c r="J8106" s="248"/>
      <c r="K8106" s="248"/>
      <c r="L8106" s="253"/>
      <c r="M8106" s="254"/>
      <c r="N8106" s="255"/>
      <c r="O8106" s="255"/>
      <c r="P8106" s="255"/>
      <c r="Q8106" s="255"/>
      <c r="R8106" s="255"/>
      <c r="S8106" s="255"/>
      <c r="T8106" s="256"/>
      <c r="U8106" s="14"/>
      <c r="V8106" s="14"/>
      <c r="W8106" s="14"/>
      <c r="X8106" s="14"/>
      <c r="Y8106" s="14"/>
      <c r="Z8106" s="14"/>
      <c r="AA8106" s="14"/>
      <c r="AB8106" s="14"/>
      <c r="AC8106" s="14"/>
      <c r="AD8106" s="14"/>
      <c r="AE8106" s="14"/>
      <c r="AT8106" s="257" t="s">
        <v>252</v>
      </c>
      <c r="AU8106" s="257" t="s">
        <v>93</v>
      </c>
      <c r="AV8106" s="14" t="s">
        <v>93</v>
      </c>
      <c r="AW8106" s="14" t="s">
        <v>46</v>
      </c>
      <c r="AX8106" s="14" t="s">
        <v>85</v>
      </c>
      <c r="AY8106" s="257" t="s">
        <v>241</v>
      </c>
    </row>
    <row r="8107" s="14" customFormat="1">
      <c r="A8107" s="14"/>
      <c r="B8107" s="247"/>
      <c r="C8107" s="248"/>
      <c r="D8107" s="238" t="s">
        <v>252</v>
      </c>
      <c r="E8107" s="249" t="s">
        <v>39</v>
      </c>
      <c r="F8107" s="250" t="s">
        <v>7362</v>
      </c>
      <c r="G8107" s="248"/>
      <c r="H8107" s="251">
        <v>5.4000000000000004</v>
      </c>
      <c r="I8107" s="252"/>
      <c r="J8107" s="248"/>
      <c r="K8107" s="248"/>
      <c r="L8107" s="253"/>
      <c r="M8107" s="254"/>
      <c r="N8107" s="255"/>
      <c r="O8107" s="255"/>
      <c r="P8107" s="255"/>
      <c r="Q8107" s="255"/>
      <c r="R8107" s="255"/>
      <c r="S8107" s="255"/>
      <c r="T8107" s="256"/>
      <c r="U8107" s="14"/>
      <c r="V8107" s="14"/>
      <c r="W8107" s="14"/>
      <c r="X8107" s="14"/>
      <c r="Y8107" s="14"/>
      <c r="Z8107" s="14"/>
      <c r="AA8107" s="14"/>
      <c r="AB8107" s="14"/>
      <c r="AC8107" s="14"/>
      <c r="AD8107" s="14"/>
      <c r="AE8107" s="14"/>
      <c r="AT8107" s="257" t="s">
        <v>252</v>
      </c>
      <c r="AU8107" s="257" t="s">
        <v>93</v>
      </c>
      <c r="AV8107" s="14" t="s">
        <v>93</v>
      </c>
      <c r="AW8107" s="14" t="s">
        <v>46</v>
      </c>
      <c r="AX8107" s="14" t="s">
        <v>85</v>
      </c>
      <c r="AY8107" s="257" t="s">
        <v>241</v>
      </c>
    </row>
    <row r="8108" s="14" customFormat="1">
      <c r="A8108" s="14"/>
      <c r="B8108" s="247"/>
      <c r="C8108" s="248"/>
      <c r="D8108" s="238" t="s">
        <v>252</v>
      </c>
      <c r="E8108" s="249" t="s">
        <v>39</v>
      </c>
      <c r="F8108" s="250" t="s">
        <v>7567</v>
      </c>
      <c r="G8108" s="248"/>
      <c r="H8108" s="251">
        <v>3.6000000000000001</v>
      </c>
      <c r="I8108" s="252"/>
      <c r="J8108" s="248"/>
      <c r="K8108" s="248"/>
      <c r="L8108" s="253"/>
      <c r="M8108" s="254"/>
      <c r="N8108" s="255"/>
      <c r="O8108" s="255"/>
      <c r="P8108" s="255"/>
      <c r="Q8108" s="255"/>
      <c r="R8108" s="255"/>
      <c r="S8108" s="255"/>
      <c r="T8108" s="256"/>
      <c r="U8108" s="14"/>
      <c r="V8108" s="14"/>
      <c r="W8108" s="14"/>
      <c r="X8108" s="14"/>
      <c r="Y8108" s="14"/>
      <c r="Z8108" s="14"/>
      <c r="AA8108" s="14"/>
      <c r="AB8108" s="14"/>
      <c r="AC8108" s="14"/>
      <c r="AD8108" s="14"/>
      <c r="AE8108" s="14"/>
      <c r="AT8108" s="257" t="s">
        <v>252</v>
      </c>
      <c r="AU8108" s="257" t="s">
        <v>93</v>
      </c>
      <c r="AV8108" s="14" t="s">
        <v>93</v>
      </c>
      <c r="AW8108" s="14" t="s">
        <v>46</v>
      </c>
      <c r="AX8108" s="14" t="s">
        <v>85</v>
      </c>
      <c r="AY8108" s="257" t="s">
        <v>241</v>
      </c>
    </row>
    <row r="8109" s="14" customFormat="1">
      <c r="A8109" s="14"/>
      <c r="B8109" s="247"/>
      <c r="C8109" s="248"/>
      <c r="D8109" s="238" t="s">
        <v>252</v>
      </c>
      <c r="E8109" s="249" t="s">
        <v>39</v>
      </c>
      <c r="F8109" s="250" t="s">
        <v>7568</v>
      </c>
      <c r="G8109" s="248"/>
      <c r="H8109" s="251">
        <v>1.8</v>
      </c>
      <c r="I8109" s="252"/>
      <c r="J8109" s="248"/>
      <c r="K8109" s="248"/>
      <c r="L8109" s="253"/>
      <c r="M8109" s="254"/>
      <c r="N8109" s="255"/>
      <c r="O8109" s="255"/>
      <c r="P8109" s="255"/>
      <c r="Q8109" s="255"/>
      <c r="R8109" s="255"/>
      <c r="S8109" s="255"/>
      <c r="T8109" s="256"/>
      <c r="U8109" s="14"/>
      <c r="V8109" s="14"/>
      <c r="W8109" s="14"/>
      <c r="X8109" s="14"/>
      <c r="Y8109" s="14"/>
      <c r="Z8109" s="14"/>
      <c r="AA8109" s="14"/>
      <c r="AB8109" s="14"/>
      <c r="AC8109" s="14"/>
      <c r="AD8109" s="14"/>
      <c r="AE8109" s="14"/>
      <c r="AT8109" s="257" t="s">
        <v>252</v>
      </c>
      <c r="AU8109" s="257" t="s">
        <v>93</v>
      </c>
      <c r="AV8109" s="14" t="s">
        <v>93</v>
      </c>
      <c r="AW8109" s="14" t="s">
        <v>46</v>
      </c>
      <c r="AX8109" s="14" t="s">
        <v>85</v>
      </c>
      <c r="AY8109" s="257" t="s">
        <v>241</v>
      </c>
    </row>
    <row r="8110" s="14" customFormat="1">
      <c r="A8110" s="14"/>
      <c r="B8110" s="247"/>
      <c r="C8110" s="248"/>
      <c r="D8110" s="238" t="s">
        <v>252</v>
      </c>
      <c r="E8110" s="249" t="s">
        <v>39</v>
      </c>
      <c r="F8110" s="250" t="s">
        <v>7569</v>
      </c>
      <c r="G8110" s="248"/>
      <c r="H8110" s="251">
        <v>5.5999999999999996</v>
      </c>
      <c r="I8110" s="252"/>
      <c r="J8110" s="248"/>
      <c r="K8110" s="248"/>
      <c r="L8110" s="253"/>
      <c r="M8110" s="254"/>
      <c r="N8110" s="255"/>
      <c r="O8110" s="255"/>
      <c r="P8110" s="255"/>
      <c r="Q8110" s="255"/>
      <c r="R8110" s="255"/>
      <c r="S8110" s="255"/>
      <c r="T8110" s="256"/>
      <c r="U8110" s="14"/>
      <c r="V8110" s="14"/>
      <c r="W8110" s="14"/>
      <c r="X8110" s="14"/>
      <c r="Y8110" s="14"/>
      <c r="Z8110" s="14"/>
      <c r="AA8110" s="14"/>
      <c r="AB8110" s="14"/>
      <c r="AC8110" s="14"/>
      <c r="AD8110" s="14"/>
      <c r="AE8110" s="14"/>
      <c r="AT8110" s="257" t="s">
        <v>252</v>
      </c>
      <c r="AU8110" s="257" t="s">
        <v>93</v>
      </c>
      <c r="AV8110" s="14" t="s">
        <v>93</v>
      </c>
      <c r="AW8110" s="14" t="s">
        <v>46</v>
      </c>
      <c r="AX8110" s="14" t="s">
        <v>85</v>
      </c>
      <c r="AY8110" s="257" t="s">
        <v>241</v>
      </c>
    </row>
    <row r="8111" s="14" customFormat="1">
      <c r="A8111" s="14"/>
      <c r="B8111" s="247"/>
      <c r="C8111" s="248"/>
      <c r="D8111" s="238" t="s">
        <v>252</v>
      </c>
      <c r="E8111" s="249" t="s">
        <v>39</v>
      </c>
      <c r="F8111" s="250" t="s">
        <v>7366</v>
      </c>
      <c r="G8111" s="248"/>
      <c r="H8111" s="251">
        <v>1.8</v>
      </c>
      <c r="I8111" s="252"/>
      <c r="J8111" s="248"/>
      <c r="K8111" s="248"/>
      <c r="L8111" s="253"/>
      <c r="M8111" s="254"/>
      <c r="N8111" s="255"/>
      <c r="O8111" s="255"/>
      <c r="P8111" s="255"/>
      <c r="Q8111" s="255"/>
      <c r="R8111" s="255"/>
      <c r="S8111" s="255"/>
      <c r="T8111" s="256"/>
      <c r="U8111" s="14"/>
      <c r="V8111" s="14"/>
      <c r="W8111" s="14"/>
      <c r="X8111" s="14"/>
      <c r="Y8111" s="14"/>
      <c r="Z8111" s="14"/>
      <c r="AA8111" s="14"/>
      <c r="AB8111" s="14"/>
      <c r="AC8111" s="14"/>
      <c r="AD8111" s="14"/>
      <c r="AE8111" s="14"/>
      <c r="AT8111" s="257" t="s">
        <v>252</v>
      </c>
      <c r="AU8111" s="257" t="s">
        <v>93</v>
      </c>
      <c r="AV8111" s="14" t="s">
        <v>93</v>
      </c>
      <c r="AW8111" s="14" t="s">
        <v>46</v>
      </c>
      <c r="AX8111" s="14" t="s">
        <v>85</v>
      </c>
      <c r="AY8111" s="257" t="s">
        <v>241</v>
      </c>
    </row>
    <row r="8112" s="14" customFormat="1">
      <c r="A8112" s="14"/>
      <c r="B8112" s="247"/>
      <c r="C8112" s="248"/>
      <c r="D8112" s="238" t="s">
        <v>252</v>
      </c>
      <c r="E8112" s="249" t="s">
        <v>39</v>
      </c>
      <c r="F8112" s="250" t="s">
        <v>7367</v>
      </c>
      <c r="G8112" s="248"/>
      <c r="H8112" s="251">
        <v>5.4000000000000004</v>
      </c>
      <c r="I8112" s="252"/>
      <c r="J8112" s="248"/>
      <c r="K8112" s="248"/>
      <c r="L8112" s="253"/>
      <c r="M8112" s="254"/>
      <c r="N8112" s="255"/>
      <c r="O8112" s="255"/>
      <c r="P8112" s="255"/>
      <c r="Q8112" s="255"/>
      <c r="R8112" s="255"/>
      <c r="S8112" s="255"/>
      <c r="T8112" s="256"/>
      <c r="U8112" s="14"/>
      <c r="V8112" s="14"/>
      <c r="W8112" s="14"/>
      <c r="X8112" s="14"/>
      <c r="Y8112" s="14"/>
      <c r="Z8112" s="14"/>
      <c r="AA8112" s="14"/>
      <c r="AB8112" s="14"/>
      <c r="AC8112" s="14"/>
      <c r="AD8112" s="14"/>
      <c r="AE8112" s="14"/>
      <c r="AT8112" s="257" t="s">
        <v>252</v>
      </c>
      <c r="AU8112" s="257" t="s">
        <v>93</v>
      </c>
      <c r="AV8112" s="14" t="s">
        <v>93</v>
      </c>
      <c r="AW8112" s="14" t="s">
        <v>46</v>
      </c>
      <c r="AX8112" s="14" t="s">
        <v>85</v>
      </c>
      <c r="AY8112" s="257" t="s">
        <v>241</v>
      </c>
    </row>
    <row r="8113" s="14" customFormat="1">
      <c r="A8113" s="14"/>
      <c r="B8113" s="247"/>
      <c r="C8113" s="248"/>
      <c r="D8113" s="238" t="s">
        <v>252</v>
      </c>
      <c r="E8113" s="249" t="s">
        <v>39</v>
      </c>
      <c r="F8113" s="250" t="s">
        <v>7570</v>
      </c>
      <c r="G8113" s="248"/>
      <c r="H8113" s="251">
        <v>3.6000000000000001</v>
      </c>
      <c r="I8113" s="252"/>
      <c r="J8113" s="248"/>
      <c r="K8113" s="248"/>
      <c r="L8113" s="253"/>
      <c r="M8113" s="254"/>
      <c r="N8113" s="255"/>
      <c r="O8113" s="255"/>
      <c r="P8113" s="255"/>
      <c r="Q8113" s="255"/>
      <c r="R8113" s="255"/>
      <c r="S8113" s="255"/>
      <c r="T8113" s="256"/>
      <c r="U8113" s="14"/>
      <c r="V8113" s="14"/>
      <c r="W8113" s="14"/>
      <c r="X8113" s="14"/>
      <c r="Y8113" s="14"/>
      <c r="Z8113" s="14"/>
      <c r="AA8113" s="14"/>
      <c r="AB8113" s="14"/>
      <c r="AC8113" s="14"/>
      <c r="AD8113" s="14"/>
      <c r="AE8113" s="14"/>
      <c r="AT8113" s="257" t="s">
        <v>252</v>
      </c>
      <c r="AU8113" s="257" t="s">
        <v>93</v>
      </c>
      <c r="AV8113" s="14" t="s">
        <v>93</v>
      </c>
      <c r="AW8113" s="14" t="s">
        <v>46</v>
      </c>
      <c r="AX8113" s="14" t="s">
        <v>85</v>
      </c>
      <c r="AY8113" s="257" t="s">
        <v>241</v>
      </c>
    </row>
    <row r="8114" s="14" customFormat="1">
      <c r="A8114" s="14"/>
      <c r="B8114" s="247"/>
      <c r="C8114" s="248"/>
      <c r="D8114" s="238" t="s">
        <v>252</v>
      </c>
      <c r="E8114" s="249" t="s">
        <v>39</v>
      </c>
      <c r="F8114" s="250" t="s">
        <v>7571</v>
      </c>
      <c r="G8114" s="248"/>
      <c r="H8114" s="251">
        <v>7.2000000000000002</v>
      </c>
      <c r="I8114" s="252"/>
      <c r="J8114" s="248"/>
      <c r="K8114" s="248"/>
      <c r="L8114" s="253"/>
      <c r="M8114" s="254"/>
      <c r="N8114" s="255"/>
      <c r="O8114" s="255"/>
      <c r="P8114" s="255"/>
      <c r="Q8114" s="255"/>
      <c r="R8114" s="255"/>
      <c r="S8114" s="255"/>
      <c r="T8114" s="256"/>
      <c r="U8114" s="14"/>
      <c r="V8114" s="14"/>
      <c r="W8114" s="14"/>
      <c r="X8114" s="14"/>
      <c r="Y8114" s="14"/>
      <c r="Z8114" s="14"/>
      <c r="AA8114" s="14"/>
      <c r="AB8114" s="14"/>
      <c r="AC8114" s="14"/>
      <c r="AD8114" s="14"/>
      <c r="AE8114" s="14"/>
      <c r="AT8114" s="257" t="s">
        <v>252</v>
      </c>
      <c r="AU8114" s="257" t="s">
        <v>93</v>
      </c>
      <c r="AV8114" s="14" t="s">
        <v>93</v>
      </c>
      <c r="AW8114" s="14" t="s">
        <v>46</v>
      </c>
      <c r="AX8114" s="14" t="s">
        <v>85</v>
      </c>
      <c r="AY8114" s="257" t="s">
        <v>241</v>
      </c>
    </row>
    <row r="8115" s="15" customFormat="1">
      <c r="A8115" s="15"/>
      <c r="B8115" s="258"/>
      <c r="C8115" s="259"/>
      <c r="D8115" s="238" t="s">
        <v>252</v>
      </c>
      <c r="E8115" s="260" t="s">
        <v>39</v>
      </c>
      <c r="F8115" s="261" t="s">
        <v>274</v>
      </c>
      <c r="G8115" s="259"/>
      <c r="H8115" s="262">
        <v>71.650000000000006</v>
      </c>
      <c r="I8115" s="263"/>
      <c r="J8115" s="259"/>
      <c r="K8115" s="259"/>
      <c r="L8115" s="264"/>
      <c r="M8115" s="265"/>
      <c r="N8115" s="266"/>
      <c r="O8115" s="266"/>
      <c r="P8115" s="266"/>
      <c r="Q8115" s="266"/>
      <c r="R8115" s="266"/>
      <c r="S8115" s="266"/>
      <c r="T8115" s="267"/>
      <c r="U8115" s="15"/>
      <c r="V8115" s="15"/>
      <c r="W8115" s="15"/>
      <c r="X8115" s="15"/>
      <c r="Y8115" s="15"/>
      <c r="Z8115" s="15"/>
      <c r="AA8115" s="15"/>
      <c r="AB8115" s="15"/>
      <c r="AC8115" s="15"/>
      <c r="AD8115" s="15"/>
      <c r="AE8115" s="15"/>
      <c r="AT8115" s="268" t="s">
        <v>252</v>
      </c>
      <c r="AU8115" s="268" t="s">
        <v>93</v>
      </c>
      <c r="AV8115" s="15" t="s">
        <v>248</v>
      </c>
      <c r="AW8115" s="15" t="s">
        <v>46</v>
      </c>
      <c r="AX8115" s="15" t="s">
        <v>23</v>
      </c>
      <c r="AY8115" s="268" t="s">
        <v>241</v>
      </c>
    </row>
    <row r="8116" s="2" customFormat="1" ht="16.5" customHeight="1">
      <c r="A8116" s="42"/>
      <c r="B8116" s="43"/>
      <c r="C8116" s="280" t="s">
        <v>7572</v>
      </c>
      <c r="D8116" s="280" t="s">
        <v>463</v>
      </c>
      <c r="E8116" s="281" t="s">
        <v>7321</v>
      </c>
      <c r="F8116" s="282" t="s">
        <v>7322</v>
      </c>
      <c r="G8116" s="283" t="s">
        <v>145</v>
      </c>
      <c r="H8116" s="284">
        <v>15.763</v>
      </c>
      <c r="I8116" s="285"/>
      <c r="J8116" s="286">
        <f>ROUND(I8116*H8116,2)</f>
        <v>0</v>
      </c>
      <c r="K8116" s="282" t="s">
        <v>247</v>
      </c>
      <c r="L8116" s="287"/>
      <c r="M8116" s="288" t="s">
        <v>39</v>
      </c>
      <c r="N8116" s="289" t="s">
        <v>56</v>
      </c>
      <c r="O8116" s="88"/>
      <c r="P8116" s="227">
        <f>O8116*H8116</f>
        <v>0</v>
      </c>
      <c r="Q8116" s="227">
        <v>0.01771</v>
      </c>
      <c r="R8116" s="227">
        <f>Q8116*H8116</f>
        <v>0.27916273000000003</v>
      </c>
      <c r="S8116" s="227">
        <v>0</v>
      </c>
      <c r="T8116" s="228">
        <f>S8116*H8116</f>
        <v>0</v>
      </c>
      <c r="U8116" s="42"/>
      <c r="V8116" s="42"/>
      <c r="W8116" s="42"/>
      <c r="X8116" s="42"/>
      <c r="Y8116" s="42"/>
      <c r="Z8116" s="42"/>
      <c r="AA8116" s="42"/>
      <c r="AB8116" s="42"/>
      <c r="AC8116" s="42"/>
      <c r="AD8116" s="42"/>
      <c r="AE8116" s="42"/>
      <c r="AR8116" s="229" t="s">
        <v>660</v>
      </c>
      <c r="AT8116" s="229" t="s">
        <v>463</v>
      </c>
      <c r="AU8116" s="229" t="s">
        <v>93</v>
      </c>
      <c r="AY8116" s="20" t="s">
        <v>241</v>
      </c>
      <c r="BE8116" s="230">
        <f>IF(N8116="základní",J8116,0)</f>
        <v>0</v>
      </c>
      <c r="BF8116" s="230">
        <f>IF(N8116="snížená",J8116,0)</f>
        <v>0</v>
      </c>
      <c r="BG8116" s="230">
        <f>IF(N8116="zákl. přenesená",J8116,0)</f>
        <v>0</v>
      </c>
      <c r="BH8116" s="230">
        <f>IF(N8116="sníž. přenesená",J8116,0)</f>
        <v>0</v>
      </c>
      <c r="BI8116" s="230">
        <f>IF(N8116="nulová",J8116,0)</f>
        <v>0</v>
      </c>
      <c r="BJ8116" s="20" t="s">
        <v>23</v>
      </c>
      <c r="BK8116" s="230">
        <f>ROUND(I8116*H8116,2)</f>
        <v>0</v>
      </c>
      <c r="BL8116" s="20" t="s">
        <v>462</v>
      </c>
      <c r="BM8116" s="229" t="s">
        <v>7573</v>
      </c>
    </row>
    <row r="8117" s="14" customFormat="1">
      <c r="A8117" s="14"/>
      <c r="B8117" s="247"/>
      <c r="C8117" s="248"/>
      <c r="D8117" s="238" t="s">
        <v>252</v>
      </c>
      <c r="E8117" s="248"/>
      <c r="F8117" s="250" t="s">
        <v>7574</v>
      </c>
      <c r="G8117" s="248"/>
      <c r="H8117" s="251">
        <v>15.763</v>
      </c>
      <c r="I8117" s="252"/>
      <c r="J8117" s="248"/>
      <c r="K8117" s="248"/>
      <c r="L8117" s="253"/>
      <c r="M8117" s="254"/>
      <c r="N8117" s="255"/>
      <c r="O8117" s="255"/>
      <c r="P8117" s="255"/>
      <c r="Q8117" s="255"/>
      <c r="R8117" s="255"/>
      <c r="S8117" s="255"/>
      <c r="T8117" s="256"/>
      <c r="U8117" s="14"/>
      <c r="V8117" s="14"/>
      <c r="W8117" s="14"/>
      <c r="X8117" s="14"/>
      <c r="Y8117" s="14"/>
      <c r="Z8117" s="14"/>
      <c r="AA8117" s="14"/>
      <c r="AB8117" s="14"/>
      <c r="AC8117" s="14"/>
      <c r="AD8117" s="14"/>
      <c r="AE8117" s="14"/>
      <c r="AT8117" s="257" t="s">
        <v>252</v>
      </c>
      <c r="AU8117" s="257" t="s">
        <v>93</v>
      </c>
      <c r="AV8117" s="14" t="s">
        <v>93</v>
      </c>
      <c r="AW8117" s="14" t="s">
        <v>4</v>
      </c>
      <c r="AX8117" s="14" t="s">
        <v>23</v>
      </c>
      <c r="AY8117" s="257" t="s">
        <v>241</v>
      </c>
    </row>
    <row r="8118" s="2" customFormat="1" ht="21.75" customHeight="1">
      <c r="A8118" s="42"/>
      <c r="B8118" s="43"/>
      <c r="C8118" s="218" t="s">
        <v>7575</v>
      </c>
      <c r="D8118" s="218" t="s">
        <v>243</v>
      </c>
      <c r="E8118" s="219" t="s">
        <v>7576</v>
      </c>
      <c r="F8118" s="220" t="s">
        <v>7577</v>
      </c>
      <c r="G8118" s="221" t="s">
        <v>515</v>
      </c>
      <c r="H8118" s="222">
        <v>7.2000000000000002</v>
      </c>
      <c r="I8118" s="223"/>
      <c r="J8118" s="224">
        <f>ROUND(I8118*H8118,2)</f>
        <v>0</v>
      </c>
      <c r="K8118" s="220" t="s">
        <v>247</v>
      </c>
      <c r="L8118" s="48"/>
      <c r="M8118" s="225" t="s">
        <v>39</v>
      </c>
      <c r="N8118" s="226" t="s">
        <v>56</v>
      </c>
      <c r="O8118" s="88"/>
      <c r="P8118" s="227">
        <f>O8118*H8118</f>
        <v>0</v>
      </c>
      <c r="Q8118" s="227">
        <v>0.002</v>
      </c>
      <c r="R8118" s="227">
        <f>Q8118*H8118</f>
        <v>0.014400000000000001</v>
      </c>
      <c r="S8118" s="227">
        <v>0</v>
      </c>
      <c r="T8118" s="228">
        <f>S8118*H8118</f>
        <v>0</v>
      </c>
      <c r="U8118" s="42"/>
      <c r="V8118" s="42"/>
      <c r="W8118" s="42"/>
      <c r="X8118" s="42"/>
      <c r="Y8118" s="42"/>
      <c r="Z8118" s="42"/>
      <c r="AA8118" s="42"/>
      <c r="AB8118" s="42"/>
      <c r="AC8118" s="42"/>
      <c r="AD8118" s="42"/>
      <c r="AE8118" s="42"/>
      <c r="AR8118" s="229" t="s">
        <v>462</v>
      </c>
      <c r="AT8118" s="229" t="s">
        <v>243</v>
      </c>
      <c r="AU8118" s="229" t="s">
        <v>93</v>
      </c>
      <c r="AY8118" s="20" t="s">
        <v>241</v>
      </c>
      <c r="BE8118" s="230">
        <f>IF(N8118="základní",J8118,0)</f>
        <v>0</v>
      </c>
      <c r="BF8118" s="230">
        <f>IF(N8118="snížená",J8118,0)</f>
        <v>0</v>
      </c>
      <c r="BG8118" s="230">
        <f>IF(N8118="zákl. přenesená",J8118,0)</f>
        <v>0</v>
      </c>
      <c r="BH8118" s="230">
        <f>IF(N8118="sníž. přenesená",J8118,0)</f>
        <v>0</v>
      </c>
      <c r="BI8118" s="230">
        <f>IF(N8118="nulová",J8118,0)</f>
        <v>0</v>
      </c>
      <c r="BJ8118" s="20" t="s">
        <v>23</v>
      </c>
      <c r="BK8118" s="230">
        <f>ROUND(I8118*H8118,2)</f>
        <v>0</v>
      </c>
      <c r="BL8118" s="20" t="s">
        <v>462</v>
      </c>
      <c r="BM8118" s="229" t="s">
        <v>7578</v>
      </c>
    </row>
    <row r="8119" s="2" customFormat="1">
      <c r="A8119" s="42"/>
      <c r="B8119" s="43"/>
      <c r="C8119" s="44"/>
      <c r="D8119" s="231" t="s">
        <v>250</v>
      </c>
      <c r="E8119" s="44"/>
      <c r="F8119" s="232" t="s">
        <v>7579</v>
      </c>
      <c r="G8119" s="44"/>
      <c r="H8119" s="44"/>
      <c r="I8119" s="233"/>
      <c r="J8119" s="44"/>
      <c r="K8119" s="44"/>
      <c r="L8119" s="48"/>
      <c r="M8119" s="234"/>
      <c r="N8119" s="235"/>
      <c r="O8119" s="88"/>
      <c r="P8119" s="88"/>
      <c r="Q8119" s="88"/>
      <c r="R8119" s="88"/>
      <c r="S8119" s="88"/>
      <c r="T8119" s="89"/>
      <c r="U8119" s="42"/>
      <c r="V8119" s="42"/>
      <c r="W8119" s="42"/>
      <c r="X8119" s="42"/>
      <c r="Y8119" s="42"/>
      <c r="Z8119" s="42"/>
      <c r="AA8119" s="42"/>
      <c r="AB8119" s="42"/>
      <c r="AC8119" s="42"/>
      <c r="AD8119" s="42"/>
      <c r="AE8119" s="42"/>
      <c r="AT8119" s="20" t="s">
        <v>250</v>
      </c>
      <c r="AU8119" s="20" t="s">
        <v>93</v>
      </c>
    </row>
    <row r="8120" s="13" customFormat="1">
      <c r="A8120" s="13"/>
      <c r="B8120" s="236"/>
      <c r="C8120" s="237"/>
      <c r="D8120" s="238" t="s">
        <v>252</v>
      </c>
      <c r="E8120" s="239" t="s">
        <v>39</v>
      </c>
      <c r="F8120" s="240" t="s">
        <v>7278</v>
      </c>
      <c r="G8120" s="237"/>
      <c r="H8120" s="239" t="s">
        <v>39</v>
      </c>
      <c r="I8120" s="241"/>
      <c r="J8120" s="237"/>
      <c r="K8120" s="237"/>
      <c r="L8120" s="242"/>
      <c r="M8120" s="243"/>
      <c r="N8120" s="244"/>
      <c r="O8120" s="244"/>
      <c r="P8120" s="244"/>
      <c r="Q8120" s="244"/>
      <c r="R8120" s="244"/>
      <c r="S8120" s="244"/>
      <c r="T8120" s="245"/>
      <c r="U8120" s="13"/>
      <c r="V8120" s="13"/>
      <c r="W8120" s="13"/>
      <c r="X8120" s="13"/>
      <c r="Y8120" s="13"/>
      <c r="Z8120" s="13"/>
      <c r="AA8120" s="13"/>
      <c r="AB8120" s="13"/>
      <c r="AC8120" s="13"/>
      <c r="AD8120" s="13"/>
      <c r="AE8120" s="13"/>
      <c r="AT8120" s="246" t="s">
        <v>252</v>
      </c>
      <c r="AU8120" s="246" t="s">
        <v>93</v>
      </c>
      <c r="AV8120" s="13" t="s">
        <v>23</v>
      </c>
      <c r="AW8120" s="13" t="s">
        <v>46</v>
      </c>
      <c r="AX8120" s="13" t="s">
        <v>85</v>
      </c>
      <c r="AY8120" s="246" t="s">
        <v>241</v>
      </c>
    </row>
    <row r="8121" s="13" customFormat="1">
      <c r="A8121" s="13"/>
      <c r="B8121" s="236"/>
      <c r="C8121" s="237"/>
      <c r="D8121" s="238" t="s">
        <v>252</v>
      </c>
      <c r="E8121" s="239" t="s">
        <v>39</v>
      </c>
      <c r="F8121" s="240" t="s">
        <v>7559</v>
      </c>
      <c r="G8121" s="237"/>
      <c r="H8121" s="239" t="s">
        <v>39</v>
      </c>
      <c r="I8121" s="241"/>
      <c r="J8121" s="237"/>
      <c r="K8121" s="237"/>
      <c r="L8121" s="242"/>
      <c r="M8121" s="243"/>
      <c r="N8121" s="244"/>
      <c r="O8121" s="244"/>
      <c r="P8121" s="244"/>
      <c r="Q8121" s="244"/>
      <c r="R8121" s="244"/>
      <c r="S8121" s="244"/>
      <c r="T8121" s="245"/>
      <c r="U8121" s="13"/>
      <c r="V8121" s="13"/>
      <c r="W8121" s="13"/>
      <c r="X8121" s="13"/>
      <c r="Y8121" s="13"/>
      <c r="Z8121" s="13"/>
      <c r="AA8121" s="13"/>
      <c r="AB8121" s="13"/>
      <c r="AC8121" s="13"/>
      <c r="AD8121" s="13"/>
      <c r="AE8121" s="13"/>
      <c r="AT8121" s="246" t="s">
        <v>252</v>
      </c>
      <c r="AU8121" s="246" t="s">
        <v>93</v>
      </c>
      <c r="AV8121" s="13" t="s">
        <v>23</v>
      </c>
      <c r="AW8121" s="13" t="s">
        <v>46</v>
      </c>
      <c r="AX8121" s="13" t="s">
        <v>85</v>
      </c>
      <c r="AY8121" s="246" t="s">
        <v>241</v>
      </c>
    </row>
    <row r="8122" s="14" customFormat="1">
      <c r="A8122" s="14"/>
      <c r="B8122" s="247"/>
      <c r="C8122" s="248"/>
      <c r="D8122" s="238" t="s">
        <v>252</v>
      </c>
      <c r="E8122" s="249" t="s">
        <v>39</v>
      </c>
      <c r="F8122" s="250" t="s">
        <v>7580</v>
      </c>
      <c r="G8122" s="248"/>
      <c r="H8122" s="251">
        <v>1.8</v>
      </c>
      <c r="I8122" s="252"/>
      <c r="J8122" s="248"/>
      <c r="K8122" s="248"/>
      <c r="L8122" s="253"/>
      <c r="M8122" s="254"/>
      <c r="N8122" s="255"/>
      <c r="O8122" s="255"/>
      <c r="P8122" s="255"/>
      <c r="Q8122" s="255"/>
      <c r="R8122" s="255"/>
      <c r="S8122" s="255"/>
      <c r="T8122" s="256"/>
      <c r="U8122" s="14"/>
      <c r="V8122" s="14"/>
      <c r="W8122" s="14"/>
      <c r="X8122" s="14"/>
      <c r="Y8122" s="14"/>
      <c r="Z8122" s="14"/>
      <c r="AA8122" s="14"/>
      <c r="AB8122" s="14"/>
      <c r="AC8122" s="14"/>
      <c r="AD8122" s="14"/>
      <c r="AE8122" s="14"/>
      <c r="AT8122" s="257" t="s">
        <v>252</v>
      </c>
      <c r="AU8122" s="257" t="s">
        <v>93</v>
      </c>
      <c r="AV8122" s="14" t="s">
        <v>93</v>
      </c>
      <c r="AW8122" s="14" t="s">
        <v>46</v>
      </c>
      <c r="AX8122" s="14" t="s">
        <v>85</v>
      </c>
      <c r="AY8122" s="257" t="s">
        <v>241</v>
      </c>
    </row>
    <row r="8123" s="14" customFormat="1">
      <c r="A8123" s="14"/>
      <c r="B8123" s="247"/>
      <c r="C8123" s="248"/>
      <c r="D8123" s="238" t="s">
        <v>252</v>
      </c>
      <c r="E8123" s="249" t="s">
        <v>39</v>
      </c>
      <c r="F8123" s="250" t="s">
        <v>7366</v>
      </c>
      <c r="G8123" s="248"/>
      <c r="H8123" s="251">
        <v>1.8</v>
      </c>
      <c r="I8123" s="252"/>
      <c r="J8123" s="248"/>
      <c r="K8123" s="248"/>
      <c r="L8123" s="253"/>
      <c r="M8123" s="254"/>
      <c r="N8123" s="255"/>
      <c r="O8123" s="255"/>
      <c r="P8123" s="255"/>
      <c r="Q8123" s="255"/>
      <c r="R8123" s="255"/>
      <c r="S8123" s="255"/>
      <c r="T8123" s="256"/>
      <c r="U8123" s="14"/>
      <c r="V8123" s="14"/>
      <c r="W8123" s="14"/>
      <c r="X8123" s="14"/>
      <c r="Y8123" s="14"/>
      <c r="Z8123" s="14"/>
      <c r="AA8123" s="14"/>
      <c r="AB8123" s="14"/>
      <c r="AC8123" s="14"/>
      <c r="AD8123" s="14"/>
      <c r="AE8123" s="14"/>
      <c r="AT8123" s="257" t="s">
        <v>252</v>
      </c>
      <c r="AU8123" s="257" t="s">
        <v>93</v>
      </c>
      <c r="AV8123" s="14" t="s">
        <v>93</v>
      </c>
      <c r="AW8123" s="14" t="s">
        <v>46</v>
      </c>
      <c r="AX8123" s="14" t="s">
        <v>85</v>
      </c>
      <c r="AY8123" s="257" t="s">
        <v>241</v>
      </c>
    </row>
    <row r="8124" s="14" customFormat="1">
      <c r="A8124" s="14"/>
      <c r="B8124" s="247"/>
      <c r="C8124" s="248"/>
      <c r="D8124" s="238" t="s">
        <v>252</v>
      </c>
      <c r="E8124" s="249" t="s">
        <v>39</v>
      </c>
      <c r="F8124" s="250" t="s">
        <v>7581</v>
      </c>
      <c r="G8124" s="248"/>
      <c r="H8124" s="251">
        <v>3.6000000000000001</v>
      </c>
      <c r="I8124" s="252"/>
      <c r="J8124" s="248"/>
      <c r="K8124" s="248"/>
      <c r="L8124" s="253"/>
      <c r="M8124" s="254"/>
      <c r="N8124" s="255"/>
      <c r="O8124" s="255"/>
      <c r="P8124" s="255"/>
      <c r="Q8124" s="255"/>
      <c r="R8124" s="255"/>
      <c r="S8124" s="255"/>
      <c r="T8124" s="256"/>
      <c r="U8124" s="14"/>
      <c r="V8124" s="14"/>
      <c r="W8124" s="14"/>
      <c r="X8124" s="14"/>
      <c r="Y8124" s="14"/>
      <c r="Z8124" s="14"/>
      <c r="AA8124" s="14"/>
      <c r="AB8124" s="14"/>
      <c r="AC8124" s="14"/>
      <c r="AD8124" s="14"/>
      <c r="AE8124" s="14"/>
      <c r="AT8124" s="257" t="s">
        <v>252</v>
      </c>
      <c r="AU8124" s="257" t="s">
        <v>93</v>
      </c>
      <c r="AV8124" s="14" t="s">
        <v>93</v>
      </c>
      <c r="AW8124" s="14" t="s">
        <v>46</v>
      </c>
      <c r="AX8124" s="14" t="s">
        <v>85</v>
      </c>
      <c r="AY8124" s="257" t="s">
        <v>241</v>
      </c>
    </row>
    <row r="8125" s="15" customFormat="1">
      <c r="A8125" s="15"/>
      <c r="B8125" s="258"/>
      <c r="C8125" s="259"/>
      <c r="D8125" s="238" t="s">
        <v>252</v>
      </c>
      <c r="E8125" s="260" t="s">
        <v>39</v>
      </c>
      <c r="F8125" s="261" t="s">
        <v>274</v>
      </c>
      <c r="G8125" s="259"/>
      <c r="H8125" s="262">
        <v>7.2000000000000002</v>
      </c>
      <c r="I8125" s="263"/>
      <c r="J8125" s="259"/>
      <c r="K8125" s="259"/>
      <c r="L8125" s="264"/>
      <c r="M8125" s="265"/>
      <c r="N8125" s="266"/>
      <c r="O8125" s="266"/>
      <c r="P8125" s="266"/>
      <c r="Q8125" s="266"/>
      <c r="R8125" s="266"/>
      <c r="S8125" s="266"/>
      <c r="T8125" s="267"/>
      <c r="U8125" s="15"/>
      <c r="V8125" s="15"/>
      <c r="W8125" s="15"/>
      <c r="X8125" s="15"/>
      <c r="Y8125" s="15"/>
      <c r="Z8125" s="15"/>
      <c r="AA8125" s="15"/>
      <c r="AB8125" s="15"/>
      <c r="AC8125" s="15"/>
      <c r="AD8125" s="15"/>
      <c r="AE8125" s="15"/>
      <c r="AT8125" s="268" t="s">
        <v>252</v>
      </c>
      <c r="AU8125" s="268" t="s">
        <v>93</v>
      </c>
      <c r="AV8125" s="15" t="s">
        <v>248</v>
      </c>
      <c r="AW8125" s="15" t="s">
        <v>46</v>
      </c>
      <c r="AX8125" s="15" t="s">
        <v>23</v>
      </c>
      <c r="AY8125" s="268" t="s">
        <v>241</v>
      </c>
    </row>
    <row r="8126" s="2" customFormat="1" ht="16.5" customHeight="1">
      <c r="A8126" s="42"/>
      <c r="B8126" s="43"/>
      <c r="C8126" s="280" t="s">
        <v>7582</v>
      </c>
      <c r="D8126" s="280" t="s">
        <v>463</v>
      </c>
      <c r="E8126" s="281" t="s">
        <v>7321</v>
      </c>
      <c r="F8126" s="282" t="s">
        <v>7322</v>
      </c>
      <c r="G8126" s="283" t="s">
        <v>145</v>
      </c>
      <c r="H8126" s="284">
        <v>3.1680000000000001</v>
      </c>
      <c r="I8126" s="285"/>
      <c r="J8126" s="286">
        <f>ROUND(I8126*H8126,2)</f>
        <v>0</v>
      </c>
      <c r="K8126" s="282" t="s">
        <v>247</v>
      </c>
      <c r="L8126" s="287"/>
      <c r="M8126" s="288" t="s">
        <v>39</v>
      </c>
      <c r="N8126" s="289" t="s">
        <v>56</v>
      </c>
      <c r="O8126" s="88"/>
      <c r="P8126" s="227">
        <f>O8126*H8126</f>
        <v>0</v>
      </c>
      <c r="Q8126" s="227">
        <v>0.01771</v>
      </c>
      <c r="R8126" s="227">
        <f>Q8126*H8126</f>
        <v>0.05610528</v>
      </c>
      <c r="S8126" s="227">
        <v>0</v>
      </c>
      <c r="T8126" s="228">
        <f>S8126*H8126</f>
        <v>0</v>
      </c>
      <c r="U8126" s="42"/>
      <c r="V8126" s="42"/>
      <c r="W8126" s="42"/>
      <c r="X8126" s="42"/>
      <c r="Y8126" s="42"/>
      <c r="Z8126" s="42"/>
      <c r="AA8126" s="42"/>
      <c r="AB8126" s="42"/>
      <c r="AC8126" s="42"/>
      <c r="AD8126" s="42"/>
      <c r="AE8126" s="42"/>
      <c r="AR8126" s="229" t="s">
        <v>660</v>
      </c>
      <c r="AT8126" s="229" t="s">
        <v>463</v>
      </c>
      <c r="AU8126" s="229" t="s">
        <v>93</v>
      </c>
      <c r="AY8126" s="20" t="s">
        <v>241</v>
      </c>
      <c r="BE8126" s="230">
        <f>IF(N8126="základní",J8126,0)</f>
        <v>0</v>
      </c>
      <c r="BF8126" s="230">
        <f>IF(N8126="snížená",J8126,0)</f>
        <v>0</v>
      </c>
      <c r="BG8126" s="230">
        <f>IF(N8126="zákl. přenesená",J8126,0)</f>
        <v>0</v>
      </c>
      <c r="BH8126" s="230">
        <f>IF(N8126="sníž. přenesená",J8126,0)</f>
        <v>0</v>
      </c>
      <c r="BI8126" s="230">
        <f>IF(N8126="nulová",J8126,0)</f>
        <v>0</v>
      </c>
      <c r="BJ8126" s="20" t="s">
        <v>23</v>
      </c>
      <c r="BK8126" s="230">
        <f>ROUND(I8126*H8126,2)</f>
        <v>0</v>
      </c>
      <c r="BL8126" s="20" t="s">
        <v>462</v>
      </c>
      <c r="BM8126" s="229" t="s">
        <v>7583</v>
      </c>
    </row>
    <row r="8127" s="14" customFormat="1">
      <c r="A8127" s="14"/>
      <c r="B8127" s="247"/>
      <c r="C8127" s="248"/>
      <c r="D8127" s="238" t="s">
        <v>252</v>
      </c>
      <c r="E8127" s="248"/>
      <c r="F8127" s="250" t="s">
        <v>7584</v>
      </c>
      <c r="G8127" s="248"/>
      <c r="H8127" s="251">
        <v>3.1680000000000001</v>
      </c>
      <c r="I8127" s="252"/>
      <c r="J8127" s="248"/>
      <c r="K8127" s="248"/>
      <c r="L8127" s="253"/>
      <c r="M8127" s="254"/>
      <c r="N8127" s="255"/>
      <c r="O8127" s="255"/>
      <c r="P8127" s="255"/>
      <c r="Q8127" s="255"/>
      <c r="R8127" s="255"/>
      <c r="S8127" s="255"/>
      <c r="T8127" s="256"/>
      <c r="U8127" s="14"/>
      <c r="V8127" s="14"/>
      <c r="W8127" s="14"/>
      <c r="X8127" s="14"/>
      <c r="Y8127" s="14"/>
      <c r="Z8127" s="14"/>
      <c r="AA8127" s="14"/>
      <c r="AB8127" s="14"/>
      <c r="AC8127" s="14"/>
      <c r="AD8127" s="14"/>
      <c r="AE8127" s="14"/>
      <c r="AT8127" s="257" t="s">
        <v>252</v>
      </c>
      <c r="AU8127" s="257" t="s">
        <v>93</v>
      </c>
      <c r="AV8127" s="14" t="s">
        <v>93</v>
      </c>
      <c r="AW8127" s="14" t="s">
        <v>4</v>
      </c>
      <c r="AX8127" s="14" t="s">
        <v>23</v>
      </c>
      <c r="AY8127" s="257" t="s">
        <v>241</v>
      </c>
    </row>
    <row r="8128" s="2" customFormat="1" ht="16.5" customHeight="1">
      <c r="A8128" s="42"/>
      <c r="B8128" s="43"/>
      <c r="C8128" s="218" t="s">
        <v>7585</v>
      </c>
      <c r="D8128" s="218" t="s">
        <v>243</v>
      </c>
      <c r="E8128" s="219" t="s">
        <v>7586</v>
      </c>
      <c r="F8128" s="220" t="s">
        <v>7587</v>
      </c>
      <c r="G8128" s="221" t="s">
        <v>515</v>
      </c>
      <c r="H8128" s="222">
        <v>11.925000000000001</v>
      </c>
      <c r="I8128" s="223"/>
      <c r="J8128" s="224">
        <f>ROUND(I8128*H8128,2)</f>
        <v>0</v>
      </c>
      <c r="K8128" s="220" t="s">
        <v>247</v>
      </c>
      <c r="L8128" s="48"/>
      <c r="M8128" s="225" t="s">
        <v>39</v>
      </c>
      <c r="N8128" s="226" t="s">
        <v>56</v>
      </c>
      <c r="O8128" s="88"/>
      <c r="P8128" s="227">
        <f>O8128*H8128</f>
        <v>0</v>
      </c>
      <c r="Q8128" s="227">
        <v>0.00048999999999999998</v>
      </c>
      <c r="R8128" s="227">
        <f>Q8128*H8128</f>
        <v>0.0058432500000000004</v>
      </c>
      <c r="S8128" s="227">
        <v>0</v>
      </c>
      <c r="T8128" s="228">
        <f>S8128*H8128</f>
        <v>0</v>
      </c>
      <c r="U8128" s="42"/>
      <c r="V8128" s="42"/>
      <c r="W8128" s="42"/>
      <c r="X8128" s="42"/>
      <c r="Y8128" s="42"/>
      <c r="Z8128" s="42"/>
      <c r="AA8128" s="42"/>
      <c r="AB8128" s="42"/>
      <c r="AC8128" s="42"/>
      <c r="AD8128" s="42"/>
      <c r="AE8128" s="42"/>
      <c r="AR8128" s="229" t="s">
        <v>462</v>
      </c>
      <c r="AT8128" s="229" t="s">
        <v>243</v>
      </c>
      <c r="AU8128" s="229" t="s">
        <v>93</v>
      </c>
      <c r="AY8128" s="20" t="s">
        <v>241</v>
      </c>
      <c r="BE8128" s="230">
        <f>IF(N8128="základní",J8128,0)</f>
        <v>0</v>
      </c>
      <c r="BF8128" s="230">
        <f>IF(N8128="snížená",J8128,0)</f>
        <v>0</v>
      </c>
      <c r="BG8128" s="230">
        <f>IF(N8128="zákl. přenesená",J8128,0)</f>
        <v>0</v>
      </c>
      <c r="BH8128" s="230">
        <f>IF(N8128="sníž. přenesená",J8128,0)</f>
        <v>0</v>
      </c>
      <c r="BI8128" s="230">
        <f>IF(N8128="nulová",J8128,0)</f>
        <v>0</v>
      </c>
      <c r="BJ8128" s="20" t="s">
        <v>23</v>
      </c>
      <c r="BK8128" s="230">
        <f>ROUND(I8128*H8128,2)</f>
        <v>0</v>
      </c>
      <c r="BL8128" s="20" t="s">
        <v>462</v>
      </c>
      <c r="BM8128" s="229" t="s">
        <v>7588</v>
      </c>
    </row>
    <row r="8129" s="2" customFormat="1">
      <c r="A8129" s="42"/>
      <c r="B8129" s="43"/>
      <c r="C8129" s="44"/>
      <c r="D8129" s="231" t="s">
        <v>250</v>
      </c>
      <c r="E8129" s="44"/>
      <c r="F8129" s="232" t="s">
        <v>7589</v>
      </c>
      <c r="G8129" s="44"/>
      <c r="H8129" s="44"/>
      <c r="I8129" s="233"/>
      <c r="J8129" s="44"/>
      <c r="K8129" s="44"/>
      <c r="L8129" s="48"/>
      <c r="M8129" s="234"/>
      <c r="N8129" s="235"/>
      <c r="O8129" s="88"/>
      <c r="P8129" s="88"/>
      <c r="Q8129" s="88"/>
      <c r="R8129" s="88"/>
      <c r="S8129" s="88"/>
      <c r="T8129" s="89"/>
      <c r="U8129" s="42"/>
      <c r="V8129" s="42"/>
      <c r="W8129" s="42"/>
      <c r="X8129" s="42"/>
      <c r="Y8129" s="42"/>
      <c r="Z8129" s="42"/>
      <c r="AA8129" s="42"/>
      <c r="AB8129" s="42"/>
      <c r="AC8129" s="42"/>
      <c r="AD8129" s="42"/>
      <c r="AE8129" s="42"/>
      <c r="AT8129" s="20" t="s">
        <v>250</v>
      </c>
      <c r="AU8129" s="20" t="s">
        <v>93</v>
      </c>
    </row>
    <row r="8130" s="14" customFormat="1">
      <c r="A8130" s="14"/>
      <c r="B8130" s="247"/>
      <c r="C8130" s="248"/>
      <c r="D8130" s="238" t="s">
        <v>252</v>
      </c>
      <c r="E8130" s="249" t="s">
        <v>39</v>
      </c>
      <c r="F8130" s="250" t="s">
        <v>7590</v>
      </c>
      <c r="G8130" s="248"/>
      <c r="H8130" s="251">
        <v>1.125</v>
      </c>
      <c r="I8130" s="252"/>
      <c r="J8130" s="248"/>
      <c r="K8130" s="248"/>
      <c r="L8130" s="253"/>
      <c r="M8130" s="254"/>
      <c r="N8130" s="255"/>
      <c r="O8130" s="255"/>
      <c r="P8130" s="255"/>
      <c r="Q8130" s="255"/>
      <c r="R8130" s="255"/>
      <c r="S8130" s="255"/>
      <c r="T8130" s="256"/>
      <c r="U8130" s="14"/>
      <c r="V8130" s="14"/>
      <c r="W8130" s="14"/>
      <c r="X8130" s="14"/>
      <c r="Y8130" s="14"/>
      <c r="Z8130" s="14"/>
      <c r="AA8130" s="14"/>
      <c r="AB8130" s="14"/>
      <c r="AC8130" s="14"/>
      <c r="AD8130" s="14"/>
      <c r="AE8130" s="14"/>
      <c r="AT8130" s="257" t="s">
        <v>252</v>
      </c>
      <c r="AU8130" s="257" t="s">
        <v>93</v>
      </c>
      <c r="AV8130" s="14" t="s">
        <v>93</v>
      </c>
      <c r="AW8130" s="14" t="s">
        <v>46</v>
      </c>
      <c r="AX8130" s="14" t="s">
        <v>85</v>
      </c>
      <c r="AY8130" s="257" t="s">
        <v>241</v>
      </c>
    </row>
    <row r="8131" s="14" customFormat="1">
      <c r="A8131" s="14"/>
      <c r="B8131" s="247"/>
      <c r="C8131" s="248"/>
      <c r="D8131" s="238" t="s">
        <v>252</v>
      </c>
      <c r="E8131" s="249" t="s">
        <v>39</v>
      </c>
      <c r="F8131" s="250" t="s">
        <v>7591</v>
      </c>
      <c r="G8131" s="248"/>
      <c r="H8131" s="251">
        <v>1.2</v>
      </c>
      <c r="I8131" s="252"/>
      <c r="J8131" s="248"/>
      <c r="K8131" s="248"/>
      <c r="L8131" s="253"/>
      <c r="M8131" s="254"/>
      <c r="N8131" s="255"/>
      <c r="O8131" s="255"/>
      <c r="P8131" s="255"/>
      <c r="Q8131" s="255"/>
      <c r="R8131" s="255"/>
      <c r="S8131" s="255"/>
      <c r="T8131" s="256"/>
      <c r="U8131" s="14"/>
      <c r="V8131" s="14"/>
      <c r="W8131" s="14"/>
      <c r="X8131" s="14"/>
      <c r="Y8131" s="14"/>
      <c r="Z8131" s="14"/>
      <c r="AA8131" s="14"/>
      <c r="AB8131" s="14"/>
      <c r="AC8131" s="14"/>
      <c r="AD8131" s="14"/>
      <c r="AE8131" s="14"/>
      <c r="AT8131" s="257" t="s">
        <v>252</v>
      </c>
      <c r="AU8131" s="257" t="s">
        <v>93</v>
      </c>
      <c r="AV8131" s="14" t="s">
        <v>93</v>
      </c>
      <c r="AW8131" s="14" t="s">
        <v>46</v>
      </c>
      <c r="AX8131" s="14" t="s">
        <v>85</v>
      </c>
      <c r="AY8131" s="257" t="s">
        <v>241</v>
      </c>
    </row>
    <row r="8132" s="13" customFormat="1">
      <c r="A8132" s="13"/>
      <c r="B8132" s="236"/>
      <c r="C8132" s="237"/>
      <c r="D8132" s="238" t="s">
        <v>252</v>
      </c>
      <c r="E8132" s="239" t="s">
        <v>39</v>
      </c>
      <c r="F8132" s="240" t="s">
        <v>7592</v>
      </c>
      <c r="G8132" s="237"/>
      <c r="H8132" s="239" t="s">
        <v>39</v>
      </c>
      <c r="I8132" s="241"/>
      <c r="J8132" s="237"/>
      <c r="K8132" s="237"/>
      <c r="L8132" s="242"/>
      <c r="M8132" s="243"/>
      <c r="N8132" s="244"/>
      <c r="O8132" s="244"/>
      <c r="P8132" s="244"/>
      <c r="Q8132" s="244"/>
      <c r="R8132" s="244"/>
      <c r="S8132" s="244"/>
      <c r="T8132" s="245"/>
      <c r="U8132" s="13"/>
      <c r="V8132" s="13"/>
      <c r="W8132" s="13"/>
      <c r="X8132" s="13"/>
      <c r="Y8132" s="13"/>
      <c r="Z8132" s="13"/>
      <c r="AA8132" s="13"/>
      <c r="AB8132" s="13"/>
      <c r="AC8132" s="13"/>
      <c r="AD8132" s="13"/>
      <c r="AE8132" s="13"/>
      <c r="AT8132" s="246" t="s">
        <v>252</v>
      </c>
      <c r="AU8132" s="246" t="s">
        <v>93</v>
      </c>
      <c r="AV8132" s="13" t="s">
        <v>23</v>
      </c>
      <c r="AW8132" s="13" t="s">
        <v>46</v>
      </c>
      <c r="AX8132" s="13" t="s">
        <v>85</v>
      </c>
      <c r="AY8132" s="246" t="s">
        <v>241</v>
      </c>
    </row>
    <row r="8133" s="14" customFormat="1">
      <c r="A8133" s="14"/>
      <c r="B8133" s="247"/>
      <c r="C8133" s="248"/>
      <c r="D8133" s="238" t="s">
        <v>252</v>
      </c>
      <c r="E8133" s="249" t="s">
        <v>39</v>
      </c>
      <c r="F8133" s="250" t="s">
        <v>7593</v>
      </c>
      <c r="G8133" s="248"/>
      <c r="H8133" s="251">
        <v>4.7999999999999998</v>
      </c>
      <c r="I8133" s="252"/>
      <c r="J8133" s="248"/>
      <c r="K8133" s="248"/>
      <c r="L8133" s="253"/>
      <c r="M8133" s="254"/>
      <c r="N8133" s="255"/>
      <c r="O8133" s="255"/>
      <c r="P8133" s="255"/>
      <c r="Q8133" s="255"/>
      <c r="R8133" s="255"/>
      <c r="S8133" s="255"/>
      <c r="T8133" s="256"/>
      <c r="U8133" s="14"/>
      <c r="V8133" s="14"/>
      <c r="W8133" s="14"/>
      <c r="X8133" s="14"/>
      <c r="Y8133" s="14"/>
      <c r="Z8133" s="14"/>
      <c r="AA8133" s="14"/>
      <c r="AB8133" s="14"/>
      <c r="AC8133" s="14"/>
      <c r="AD8133" s="14"/>
      <c r="AE8133" s="14"/>
      <c r="AT8133" s="257" t="s">
        <v>252</v>
      </c>
      <c r="AU8133" s="257" t="s">
        <v>93</v>
      </c>
      <c r="AV8133" s="14" t="s">
        <v>93</v>
      </c>
      <c r="AW8133" s="14" t="s">
        <v>46</v>
      </c>
      <c r="AX8133" s="14" t="s">
        <v>85</v>
      </c>
      <c r="AY8133" s="257" t="s">
        <v>241</v>
      </c>
    </row>
    <row r="8134" s="13" customFormat="1">
      <c r="A8134" s="13"/>
      <c r="B8134" s="236"/>
      <c r="C8134" s="237"/>
      <c r="D8134" s="238" t="s">
        <v>252</v>
      </c>
      <c r="E8134" s="239" t="s">
        <v>39</v>
      </c>
      <c r="F8134" s="240" t="s">
        <v>7594</v>
      </c>
      <c r="G8134" s="237"/>
      <c r="H8134" s="239" t="s">
        <v>39</v>
      </c>
      <c r="I8134" s="241"/>
      <c r="J8134" s="237"/>
      <c r="K8134" s="237"/>
      <c r="L8134" s="242"/>
      <c r="M8134" s="243"/>
      <c r="N8134" s="244"/>
      <c r="O8134" s="244"/>
      <c r="P8134" s="244"/>
      <c r="Q8134" s="244"/>
      <c r="R8134" s="244"/>
      <c r="S8134" s="244"/>
      <c r="T8134" s="245"/>
      <c r="U8134" s="13"/>
      <c r="V8134" s="13"/>
      <c r="W8134" s="13"/>
      <c r="X8134" s="13"/>
      <c r="Y8134" s="13"/>
      <c r="Z8134" s="13"/>
      <c r="AA8134" s="13"/>
      <c r="AB8134" s="13"/>
      <c r="AC8134" s="13"/>
      <c r="AD8134" s="13"/>
      <c r="AE8134" s="13"/>
      <c r="AT8134" s="246" t="s">
        <v>252</v>
      </c>
      <c r="AU8134" s="246" t="s">
        <v>93</v>
      </c>
      <c r="AV8134" s="13" t="s">
        <v>23</v>
      </c>
      <c r="AW8134" s="13" t="s">
        <v>46</v>
      </c>
      <c r="AX8134" s="13" t="s">
        <v>85</v>
      </c>
      <c r="AY8134" s="246" t="s">
        <v>241</v>
      </c>
    </row>
    <row r="8135" s="14" customFormat="1">
      <c r="A8135" s="14"/>
      <c r="B8135" s="247"/>
      <c r="C8135" s="248"/>
      <c r="D8135" s="238" t="s">
        <v>252</v>
      </c>
      <c r="E8135" s="249" t="s">
        <v>39</v>
      </c>
      <c r="F8135" s="250" t="s">
        <v>7593</v>
      </c>
      <c r="G8135" s="248"/>
      <c r="H8135" s="251">
        <v>4.7999999999999998</v>
      </c>
      <c r="I8135" s="252"/>
      <c r="J8135" s="248"/>
      <c r="K8135" s="248"/>
      <c r="L8135" s="253"/>
      <c r="M8135" s="254"/>
      <c r="N8135" s="255"/>
      <c r="O8135" s="255"/>
      <c r="P8135" s="255"/>
      <c r="Q8135" s="255"/>
      <c r="R8135" s="255"/>
      <c r="S8135" s="255"/>
      <c r="T8135" s="256"/>
      <c r="U8135" s="14"/>
      <c r="V8135" s="14"/>
      <c r="W8135" s="14"/>
      <c r="X8135" s="14"/>
      <c r="Y8135" s="14"/>
      <c r="Z8135" s="14"/>
      <c r="AA8135" s="14"/>
      <c r="AB8135" s="14"/>
      <c r="AC8135" s="14"/>
      <c r="AD8135" s="14"/>
      <c r="AE8135" s="14"/>
      <c r="AT8135" s="257" t="s">
        <v>252</v>
      </c>
      <c r="AU8135" s="257" t="s">
        <v>93</v>
      </c>
      <c r="AV8135" s="14" t="s">
        <v>93</v>
      </c>
      <c r="AW8135" s="14" t="s">
        <v>46</v>
      </c>
      <c r="AX8135" s="14" t="s">
        <v>85</v>
      </c>
      <c r="AY8135" s="257" t="s">
        <v>241</v>
      </c>
    </row>
    <row r="8136" s="15" customFormat="1">
      <c r="A8136" s="15"/>
      <c r="B8136" s="258"/>
      <c r="C8136" s="259"/>
      <c r="D8136" s="238" t="s">
        <v>252</v>
      </c>
      <c r="E8136" s="260" t="s">
        <v>39</v>
      </c>
      <c r="F8136" s="261" t="s">
        <v>274</v>
      </c>
      <c r="G8136" s="259"/>
      <c r="H8136" s="262">
        <v>11.925000000000001</v>
      </c>
      <c r="I8136" s="263"/>
      <c r="J8136" s="259"/>
      <c r="K8136" s="259"/>
      <c r="L8136" s="264"/>
      <c r="M8136" s="265"/>
      <c r="N8136" s="266"/>
      <c r="O8136" s="266"/>
      <c r="P8136" s="266"/>
      <c r="Q8136" s="266"/>
      <c r="R8136" s="266"/>
      <c r="S8136" s="266"/>
      <c r="T8136" s="267"/>
      <c r="U8136" s="15"/>
      <c r="V8136" s="15"/>
      <c r="W8136" s="15"/>
      <c r="X8136" s="15"/>
      <c r="Y8136" s="15"/>
      <c r="Z8136" s="15"/>
      <c r="AA8136" s="15"/>
      <c r="AB8136" s="15"/>
      <c r="AC8136" s="15"/>
      <c r="AD8136" s="15"/>
      <c r="AE8136" s="15"/>
      <c r="AT8136" s="268" t="s">
        <v>252</v>
      </c>
      <c r="AU8136" s="268" t="s">
        <v>93</v>
      </c>
      <c r="AV8136" s="15" t="s">
        <v>248</v>
      </c>
      <c r="AW8136" s="15" t="s">
        <v>46</v>
      </c>
      <c r="AX8136" s="15" t="s">
        <v>23</v>
      </c>
      <c r="AY8136" s="268" t="s">
        <v>241</v>
      </c>
    </row>
    <row r="8137" s="2" customFormat="1" ht="16.5" customHeight="1">
      <c r="A8137" s="42"/>
      <c r="B8137" s="43"/>
      <c r="C8137" s="280" t="s">
        <v>7595</v>
      </c>
      <c r="D8137" s="280" t="s">
        <v>463</v>
      </c>
      <c r="E8137" s="281" t="s">
        <v>7321</v>
      </c>
      <c r="F8137" s="282" t="s">
        <v>7322</v>
      </c>
      <c r="G8137" s="283" t="s">
        <v>145</v>
      </c>
      <c r="H8137" s="284">
        <v>1.3120000000000001</v>
      </c>
      <c r="I8137" s="285"/>
      <c r="J8137" s="286">
        <f>ROUND(I8137*H8137,2)</f>
        <v>0</v>
      </c>
      <c r="K8137" s="282" t="s">
        <v>247</v>
      </c>
      <c r="L8137" s="287"/>
      <c r="M8137" s="288" t="s">
        <v>39</v>
      </c>
      <c r="N8137" s="289" t="s">
        <v>56</v>
      </c>
      <c r="O8137" s="88"/>
      <c r="P8137" s="227">
        <f>O8137*H8137</f>
        <v>0</v>
      </c>
      <c r="Q8137" s="227">
        <v>0.01771</v>
      </c>
      <c r="R8137" s="227">
        <f>Q8137*H8137</f>
        <v>0.023235520000000003</v>
      </c>
      <c r="S8137" s="227">
        <v>0</v>
      </c>
      <c r="T8137" s="228">
        <f>S8137*H8137</f>
        <v>0</v>
      </c>
      <c r="U8137" s="42"/>
      <c r="V8137" s="42"/>
      <c r="W8137" s="42"/>
      <c r="X8137" s="42"/>
      <c r="Y8137" s="42"/>
      <c r="Z8137" s="42"/>
      <c r="AA8137" s="42"/>
      <c r="AB8137" s="42"/>
      <c r="AC8137" s="42"/>
      <c r="AD8137" s="42"/>
      <c r="AE8137" s="42"/>
      <c r="AR8137" s="229" t="s">
        <v>660</v>
      </c>
      <c r="AT8137" s="229" t="s">
        <v>463</v>
      </c>
      <c r="AU8137" s="229" t="s">
        <v>93</v>
      </c>
      <c r="AY8137" s="20" t="s">
        <v>241</v>
      </c>
      <c r="BE8137" s="230">
        <f>IF(N8137="základní",J8137,0)</f>
        <v>0</v>
      </c>
      <c r="BF8137" s="230">
        <f>IF(N8137="snížená",J8137,0)</f>
        <v>0</v>
      </c>
      <c r="BG8137" s="230">
        <f>IF(N8137="zákl. přenesená",J8137,0)</f>
        <v>0</v>
      </c>
      <c r="BH8137" s="230">
        <f>IF(N8137="sníž. přenesená",J8137,0)</f>
        <v>0</v>
      </c>
      <c r="BI8137" s="230">
        <f>IF(N8137="nulová",J8137,0)</f>
        <v>0</v>
      </c>
      <c r="BJ8137" s="20" t="s">
        <v>23</v>
      </c>
      <c r="BK8137" s="230">
        <f>ROUND(I8137*H8137,2)</f>
        <v>0</v>
      </c>
      <c r="BL8137" s="20" t="s">
        <v>462</v>
      </c>
      <c r="BM8137" s="229" t="s">
        <v>7596</v>
      </c>
    </row>
    <row r="8138" s="14" customFormat="1">
      <c r="A8138" s="14"/>
      <c r="B8138" s="247"/>
      <c r="C8138" s="248"/>
      <c r="D8138" s="238" t="s">
        <v>252</v>
      </c>
      <c r="E8138" s="248"/>
      <c r="F8138" s="250" t="s">
        <v>7597</v>
      </c>
      <c r="G8138" s="248"/>
      <c r="H8138" s="251">
        <v>1.3120000000000001</v>
      </c>
      <c r="I8138" s="252"/>
      <c r="J8138" s="248"/>
      <c r="K8138" s="248"/>
      <c r="L8138" s="253"/>
      <c r="M8138" s="254"/>
      <c r="N8138" s="255"/>
      <c r="O8138" s="255"/>
      <c r="P8138" s="255"/>
      <c r="Q8138" s="255"/>
      <c r="R8138" s="255"/>
      <c r="S8138" s="255"/>
      <c r="T8138" s="256"/>
      <c r="U8138" s="14"/>
      <c r="V8138" s="14"/>
      <c r="W8138" s="14"/>
      <c r="X8138" s="14"/>
      <c r="Y8138" s="14"/>
      <c r="Z8138" s="14"/>
      <c r="AA8138" s="14"/>
      <c r="AB8138" s="14"/>
      <c r="AC8138" s="14"/>
      <c r="AD8138" s="14"/>
      <c r="AE8138" s="14"/>
      <c r="AT8138" s="257" t="s">
        <v>252</v>
      </c>
      <c r="AU8138" s="257" t="s">
        <v>93</v>
      </c>
      <c r="AV8138" s="14" t="s">
        <v>93</v>
      </c>
      <c r="AW8138" s="14" t="s">
        <v>4</v>
      </c>
      <c r="AX8138" s="14" t="s">
        <v>23</v>
      </c>
      <c r="AY8138" s="257" t="s">
        <v>241</v>
      </c>
    </row>
    <row r="8139" s="2" customFormat="1" ht="21.75" customHeight="1">
      <c r="A8139" s="42"/>
      <c r="B8139" s="43"/>
      <c r="C8139" s="218" t="s">
        <v>7598</v>
      </c>
      <c r="D8139" s="218" t="s">
        <v>243</v>
      </c>
      <c r="E8139" s="219" t="s">
        <v>7599</v>
      </c>
      <c r="F8139" s="220" t="s">
        <v>7600</v>
      </c>
      <c r="G8139" s="221" t="s">
        <v>515</v>
      </c>
      <c r="H8139" s="222">
        <v>4.0999999999999996</v>
      </c>
      <c r="I8139" s="223"/>
      <c r="J8139" s="224">
        <f>ROUND(I8139*H8139,2)</f>
        <v>0</v>
      </c>
      <c r="K8139" s="220" t="s">
        <v>247</v>
      </c>
      <c r="L8139" s="48"/>
      <c r="M8139" s="225" t="s">
        <v>39</v>
      </c>
      <c r="N8139" s="226" t="s">
        <v>56</v>
      </c>
      <c r="O8139" s="88"/>
      <c r="P8139" s="227">
        <f>O8139*H8139</f>
        <v>0</v>
      </c>
      <c r="Q8139" s="227">
        <v>0.00073999999999999999</v>
      </c>
      <c r="R8139" s="227">
        <f>Q8139*H8139</f>
        <v>0.0030339999999999998</v>
      </c>
      <c r="S8139" s="227">
        <v>0</v>
      </c>
      <c r="T8139" s="228">
        <f>S8139*H8139</f>
        <v>0</v>
      </c>
      <c r="U8139" s="42"/>
      <c r="V8139" s="42"/>
      <c r="W8139" s="42"/>
      <c r="X8139" s="42"/>
      <c r="Y8139" s="42"/>
      <c r="Z8139" s="42"/>
      <c r="AA8139" s="42"/>
      <c r="AB8139" s="42"/>
      <c r="AC8139" s="42"/>
      <c r="AD8139" s="42"/>
      <c r="AE8139" s="42"/>
      <c r="AR8139" s="229" t="s">
        <v>462</v>
      </c>
      <c r="AT8139" s="229" t="s">
        <v>243</v>
      </c>
      <c r="AU8139" s="229" t="s">
        <v>93</v>
      </c>
      <c r="AY8139" s="20" t="s">
        <v>241</v>
      </c>
      <c r="BE8139" s="230">
        <f>IF(N8139="základní",J8139,0)</f>
        <v>0</v>
      </c>
      <c r="BF8139" s="230">
        <f>IF(N8139="snížená",J8139,0)</f>
        <v>0</v>
      </c>
      <c r="BG8139" s="230">
        <f>IF(N8139="zákl. přenesená",J8139,0)</f>
        <v>0</v>
      </c>
      <c r="BH8139" s="230">
        <f>IF(N8139="sníž. přenesená",J8139,0)</f>
        <v>0</v>
      </c>
      <c r="BI8139" s="230">
        <f>IF(N8139="nulová",J8139,0)</f>
        <v>0</v>
      </c>
      <c r="BJ8139" s="20" t="s">
        <v>23</v>
      </c>
      <c r="BK8139" s="230">
        <f>ROUND(I8139*H8139,2)</f>
        <v>0</v>
      </c>
      <c r="BL8139" s="20" t="s">
        <v>462</v>
      </c>
      <c r="BM8139" s="229" t="s">
        <v>7601</v>
      </c>
    </row>
    <row r="8140" s="2" customFormat="1">
      <c r="A8140" s="42"/>
      <c r="B8140" s="43"/>
      <c r="C8140" s="44"/>
      <c r="D8140" s="231" t="s">
        <v>250</v>
      </c>
      <c r="E8140" s="44"/>
      <c r="F8140" s="232" t="s">
        <v>7602</v>
      </c>
      <c r="G8140" s="44"/>
      <c r="H8140" s="44"/>
      <c r="I8140" s="233"/>
      <c r="J8140" s="44"/>
      <c r="K8140" s="44"/>
      <c r="L8140" s="48"/>
      <c r="M8140" s="234"/>
      <c r="N8140" s="235"/>
      <c r="O8140" s="88"/>
      <c r="P8140" s="88"/>
      <c r="Q8140" s="88"/>
      <c r="R8140" s="88"/>
      <c r="S8140" s="88"/>
      <c r="T8140" s="89"/>
      <c r="U8140" s="42"/>
      <c r="V8140" s="42"/>
      <c r="W8140" s="42"/>
      <c r="X8140" s="42"/>
      <c r="Y8140" s="42"/>
      <c r="Z8140" s="42"/>
      <c r="AA8140" s="42"/>
      <c r="AB8140" s="42"/>
      <c r="AC8140" s="42"/>
      <c r="AD8140" s="42"/>
      <c r="AE8140" s="42"/>
      <c r="AT8140" s="20" t="s">
        <v>250</v>
      </c>
      <c r="AU8140" s="20" t="s">
        <v>93</v>
      </c>
    </row>
    <row r="8141" s="13" customFormat="1">
      <c r="A8141" s="13"/>
      <c r="B8141" s="236"/>
      <c r="C8141" s="237"/>
      <c r="D8141" s="238" t="s">
        <v>252</v>
      </c>
      <c r="E8141" s="239" t="s">
        <v>39</v>
      </c>
      <c r="F8141" s="240" t="s">
        <v>7278</v>
      </c>
      <c r="G8141" s="237"/>
      <c r="H8141" s="239" t="s">
        <v>39</v>
      </c>
      <c r="I8141" s="241"/>
      <c r="J8141" s="237"/>
      <c r="K8141" s="237"/>
      <c r="L8141" s="242"/>
      <c r="M8141" s="243"/>
      <c r="N8141" s="244"/>
      <c r="O8141" s="244"/>
      <c r="P8141" s="244"/>
      <c r="Q8141" s="244"/>
      <c r="R8141" s="244"/>
      <c r="S8141" s="244"/>
      <c r="T8141" s="245"/>
      <c r="U8141" s="13"/>
      <c r="V8141" s="13"/>
      <c r="W8141" s="13"/>
      <c r="X8141" s="13"/>
      <c r="Y8141" s="13"/>
      <c r="Z8141" s="13"/>
      <c r="AA8141" s="13"/>
      <c r="AB8141" s="13"/>
      <c r="AC8141" s="13"/>
      <c r="AD8141" s="13"/>
      <c r="AE8141" s="13"/>
      <c r="AT8141" s="246" t="s">
        <v>252</v>
      </c>
      <c r="AU8141" s="246" t="s">
        <v>93</v>
      </c>
      <c r="AV8141" s="13" t="s">
        <v>23</v>
      </c>
      <c r="AW8141" s="13" t="s">
        <v>46</v>
      </c>
      <c r="AX8141" s="13" t="s">
        <v>85</v>
      </c>
      <c r="AY8141" s="246" t="s">
        <v>241</v>
      </c>
    </row>
    <row r="8142" s="13" customFormat="1">
      <c r="A8142" s="13"/>
      <c r="B8142" s="236"/>
      <c r="C8142" s="237"/>
      <c r="D8142" s="238" t="s">
        <v>252</v>
      </c>
      <c r="E8142" s="239" t="s">
        <v>39</v>
      </c>
      <c r="F8142" s="240" t="s">
        <v>7603</v>
      </c>
      <c r="G8142" s="237"/>
      <c r="H8142" s="239" t="s">
        <v>39</v>
      </c>
      <c r="I8142" s="241"/>
      <c r="J8142" s="237"/>
      <c r="K8142" s="237"/>
      <c r="L8142" s="242"/>
      <c r="M8142" s="243"/>
      <c r="N8142" s="244"/>
      <c r="O8142" s="244"/>
      <c r="P8142" s="244"/>
      <c r="Q8142" s="244"/>
      <c r="R8142" s="244"/>
      <c r="S8142" s="244"/>
      <c r="T8142" s="245"/>
      <c r="U8142" s="13"/>
      <c r="V8142" s="13"/>
      <c r="W8142" s="13"/>
      <c r="X8142" s="13"/>
      <c r="Y8142" s="13"/>
      <c r="Z8142" s="13"/>
      <c r="AA8142" s="13"/>
      <c r="AB8142" s="13"/>
      <c r="AC8142" s="13"/>
      <c r="AD8142" s="13"/>
      <c r="AE8142" s="13"/>
      <c r="AT8142" s="246" t="s">
        <v>252</v>
      </c>
      <c r="AU8142" s="246" t="s">
        <v>93</v>
      </c>
      <c r="AV8142" s="13" t="s">
        <v>23</v>
      </c>
      <c r="AW8142" s="13" t="s">
        <v>46</v>
      </c>
      <c r="AX8142" s="13" t="s">
        <v>85</v>
      </c>
      <c r="AY8142" s="246" t="s">
        <v>241</v>
      </c>
    </row>
    <row r="8143" s="14" customFormat="1">
      <c r="A8143" s="14"/>
      <c r="B8143" s="247"/>
      <c r="C8143" s="248"/>
      <c r="D8143" s="238" t="s">
        <v>252</v>
      </c>
      <c r="E8143" s="249" t="s">
        <v>39</v>
      </c>
      <c r="F8143" s="250" t="s">
        <v>7604</v>
      </c>
      <c r="G8143" s="248"/>
      <c r="H8143" s="251">
        <v>1.585</v>
      </c>
      <c r="I8143" s="252"/>
      <c r="J8143" s="248"/>
      <c r="K8143" s="248"/>
      <c r="L8143" s="253"/>
      <c r="M8143" s="254"/>
      <c r="N8143" s="255"/>
      <c r="O8143" s="255"/>
      <c r="P8143" s="255"/>
      <c r="Q8143" s="255"/>
      <c r="R8143" s="255"/>
      <c r="S8143" s="255"/>
      <c r="T8143" s="256"/>
      <c r="U8143" s="14"/>
      <c r="V8143" s="14"/>
      <c r="W8143" s="14"/>
      <c r="X8143" s="14"/>
      <c r="Y8143" s="14"/>
      <c r="Z8143" s="14"/>
      <c r="AA8143" s="14"/>
      <c r="AB8143" s="14"/>
      <c r="AC8143" s="14"/>
      <c r="AD8143" s="14"/>
      <c r="AE8143" s="14"/>
      <c r="AT8143" s="257" t="s">
        <v>252</v>
      </c>
      <c r="AU8143" s="257" t="s">
        <v>93</v>
      </c>
      <c r="AV8143" s="14" t="s">
        <v>93</v>
      </c>
      <c r="AW8143" s="14" t="s">
        <v>46</v>
      </c>
      <c r="AX8143" s="14" t="s">
        <v>85</v>
      </c>
      <c r="AY8143" s="257" t="s">
        <v>241</v>
      </c>
    </row>
    <row r="8144" s="14" customFormat="1">
      <c r="A8144" s="14"/>
      <c r="B8144" s="247"/>
      <c r="C8144" s="248"/>
      <c r="D8144" s="238" t="s">
        <v>252</v>
      </c>
      <c r="E8144" s="249" t="s">
        <v>39</v>
      </c>
      <c r="F8144" s="250" t="s">
        <v>7605</v>
      </c>
      <c r="G8144" s="248"/>
      <c r="H8144" s="251">
        <v>0.90000000000000002</v>
      </c>
      <c r="I8144" s="252"/>
      <c r="J8144" s="248"/>
      <c r="K8144" s="248"/>
      <c r="L8144" s="253"/>
      <c r="M8144" s="254"/>
      <c r="N8144" s="255"/>
      <c r="O8144" s="255"/>
      <c r="P8144" s="255"/>
      <c r="Q8144" s="255"/>
      <c r="R8144" s="255"/>
      <c r="S8144" s="255"/>
      <c r="T8144" s="256"/>
      <c r="U8144" s="14"/>
      <c r="V8144" s="14"/>
      <c r="W8144" s="14"/>
      <c r="X8144" s="14"/>
      <c r="Y8144" s="14"/>
      <c r="Z8144" s="14"/>
      <c r="AA8144" s="14"/>
      <c r="AB8144" s="14"/>
      <c r="AC8144" s="14"/>
      <c r="AD8144" s="14"/>
      <c r="AE8144" s="14"/>
      <c r="AT8144" s="257" t="s">
        <v>252</v>
      </c>
      <c r="AU8144" s="257" t="s">
        <v>93</v>
      </c>
      <c r="AV8144" s="14" t="s">
        <v>93</v>
      </c>
      <c r="AW8144" s="14" t="s">
        <v>46</v>
      </c>
      <c r="AX8144" s="14" t="s">
        <v>85</v>
      </c>
      <c r="AY8144" s="257" t="s">
        <v>241</v>
      </c>
    </row>
    <row r="8145" s="14" customFormat="1">
      <c r="A8145" s="14"/>
      <c r="B8145" s="247"/>
      <c r="C8145" s="248"/>
      <c r="D8145" s="238" t="s">
        <v>252</v>
      </c>
      <c r="E8145" s="249" t="s">
        <v>39</v>
      </c>
      <c r="F8145" s="250" t="s">
        <v>7606</v>
      </c>
      <c r="G8145" s="248"/>
      <c r="H8145" s="251">
        <v>0.69999999999999996</v>
      </c>
      <c r="I8145" s="252"/>
      <c r="J8145" s="248"/>
      <c r="K8145" s="248"/>
      <c r="L8145" s="253"/>
      <c r="M8145" s="254"/>
      <c r="N8145" s="255"/>
      <c r="O8145" s="255"/>
      <c r="P8145" s="255"/>
      <c r="Q8145" s="255"/>
      <c r="R8145" s="255"/>
      <c r="S8145" s="255"/>
      <c r="T8145" s="256"/>
      <c r="U8145" s="14"/>
      <c r="V8145" s="14"/>
      <c r="W8145" s="14"/>
      <c r="X8145" s="14"/>
      <c r="Y8145" s="14"/>
      <c r="Z8145" s="14"/>
      <c r="AA8145" s="14"/>
      <c r="AB8145" s="14"/>
      <c r="AC8145" s="14"/>
      <c r="AD8145" s="14"/>
      <c r="AE8145" s="14"/>
      <c r="AT8145" s="257" t="s">
        <v>252</v>
      </c>
      <c r="AU8145" s="257" t="s">
        <v>93</v>
      </c>
      <c r="AV8145" s="14" t="s">
        <v>93</v>
      </c>
      <c r="AW8145" s="14" t="s">
        <v>46</v>
      </c>
      <c r="AX8145" s="14" t="s">
        <v>85</v>
      </c>
      <c r="AY8145" s="257" t="s">
        <v>241</v>
      </c>
    </row>
    <row r="8146" s="14" customFormat="1">
      <c r="A8146" s="14"/>
      <c r="B8146" s="247"/>
      <c r="C8146" s="248"/>
      <c r="D8146" s="238" t="s">
        <v>252</v>
      </c>
      <c r="E8146" s="249" t="s">
        <v>39</v>
      </c>
      <c r="F8146" s="250" t="s">
        <v>7607</v>
      </c>
      <c r="G8146" s="248"/>
      <c r="H8146" s="251">
        <v>0.91500000000000004</v>
      </c>
      <c r="I8146" s="252"/>
      <c r="J8146" s="248"/>
      <c r="K8146" s="248"/>
      <c r="L8146" s="253"/>
      <c r="M8146" s="254"/>
      <c r="N8146" s="255"/>
      <c r="O8146" s="255"/>
      <c r="P8146" s="255"/>
      <c r="Q8146" s="255"/>
      <c r="R8146" s="255"/>
      <c r="S8146" s="255"/>
      <c r="T8146" s="256"/>
      <c r="U8146" s="14"/>
      <c r="V8146" s="14"/>
      <c r="W8146" s="14"/>
      <c r="X8146" s="14"/>
      <c r="Y8146" s="14"/>
      <c r="Z8146" s="14"/>
      <c r="AA8146" s="14"/>
      <c r="AB8146" s="14"/>
      <c r="AC8146" s="14"/>
      <c r="AD8146" s="14"/>
      <c r="AE8146" s="14"/>
      <c r="AT8146" s="257" t="s">
        <v>252</v>
      </c>
      <c r="AU8146" s="257" t="s">
        <v>93</v>
      </c>
      <c r="AV8146" s="14" t="s">
        <v>93</v>
      </c>
      <c r="AW8146" s="14" t="s">
        <v>46</v>
      </c>
      <c r="AX8146" s="14" t="s">
        <v>85</v>
      </c>
      <c r="AY8146" s="257" t="s">
        <v>241</v>
      </c>
    </row>
    <row r="8147" s="15" customFormat="1">
      <c r="A8147" s="15"/>
      <c r="B8147" s="258"/>
      <c r="C8147" s="259"/>
      <c r="D8147" s="238" t="s">
        <v>252</v>
      </c>
      <c r="E8147" s="260" t="s">
        <v>39</v>
      </c>
      <c r="F8147" s="261" t="s">
        <v>274</v>
      </c>
      <c r="G8147" s="259"/>
      <c r="H8147" s="262">
        <v>4.0999999999999996</v>
      </c>
      <c r="I8147" s="263"/>
      <c r="J8147" s="259"/>
      <c r="K8147" s="259"/>
      <c r="L8147" s="264"/>
      <c r="M8147" s="265"/>
      <c r="N8147" s="266"/>
      <c r="O8147" s="266"/>
      <c r="P8147" s="266"/>
      <c r="Q8147" s="266"/>
      <c r="R8147" s="266"/>
      <c r="S8147" s="266"/>
      <c r="T8147" s="267"/>
      <c r="U8147" s="15"/>
      <c r="V8147" s="15"/>
      <c r="W8147" s="15"/>
      <c r="X8147" s="15"/>
      <c r="Y8147" s="15"/>
      <c r="Z8147" s="15"/>
      <c r="AA8147" s="15"/>
      <c r="AB8147" s="15"/>
      <c r="AC8147" s="15"/>
      <c r="AD8147" s="15"/>
      <c r="AE8147" s="15"/>
      <c r="AT8147" s="268" t="s">
        <v>252</v>
      </c>
      <c r="AU8147" s="268" t="s">
        <v>93</v>
      </c>
      <c r="AV8147" s="15" t="s">
        <v>248</v>
      </c>
      <c r="AW8147" s="15" t="s">
        <v>46</v>
      </c>
      <c r="AX8147" s="15" t="s">
        <v>23</v>
      </c>
      <c r="AY8147" s="268" t="s">
        <v>241</v>
      </c>
    </row>
    <row r="8148" s="2" customFormat="1" ht="16.5" customHeight="1">
      <c r="A8148" s="42"/>
      <c r="B8148" s="43"/>
      <c r="C8148" s="280" t="s">
        <v>7608</v>
      </c>
      <c r="D8148" s="280" t="s">
        <v>463</v>
      </c>
      <c r="E8148" s="281" t="s">
        <v>7321</v>
      </c>
      <c r="F8148" s="282" t="s">
        <v>7322</v>
      </c>
      <c r="G8148" s="283" t="s">
        <v>145</v>
      </c>
      <c r="H8148" s="284">
        <v>0.67700000000000005</v>
      </c>
      <c r="I8148" s="285"/>
      <c r="J8148" s="286">
        <f>ROUND(I8148*H8148,2)</f>
        <v>0</v>
      </c>
      <c r="K8148" s="282" t="s">
        <v>247</v>
      </c>
      <c r="L8148" s="287"/>
      <c r="M8148" s="288" t="s">
        <v>39</v>
      </c>
      <c r="N8148" s="289" t="s">
        <v>56</v>
      </c>
      <c r="O8148" s="88"/>
      <c r="P8148" s="227">
        <f>O8148*H8148</f>
        <v>0</v>
      </c>
      <c r="Q8148" s="227">
        <v>0.01771</v>
      </c>
      <c r="R8148" s="227">
        <f>Q8148*H8148</f>
        <v>0.011989670000000001</v>
      </c>
      <c r="S8148" s="227">
        <v>0</v>
      </c>
      <c r="T8148" s="228">
        <f>S8148*H8148</f>
        <v>0</v>
      </c>
      <c r="U8148" s="42"/>
      <c r="V8148" s="42"/>
      <c r="W8148" s="42"/>
      <c r="X8148" s="42"/>
      <c r="Y8148" s="42"/>
      <c r="Z8148" s="42"/>
      <c r="AA8148" s="42"/>
      <c r="AB8148" s="42"/>
      <c r="AC8148" s="42"/>
      <c r="AD8148" s="42"/>
      <c r="AE8148" s="42"/>
      <c r="AR8148" s="229" t="s">
        <v>660</v>
      </c>
      <c r="AT8148" s="229" t="s">
        <v>463</v>
      </c>
      <c r="AU8148" s="229" t="s">
        <v>93</v>
      </c>
      <c r="AY8148" s="20" t="s">
        <v>241</v>
      </c>
      <c r="BE8148" s="230">
        <f>IF(N8148="základní",J8148,0)</f>
        <v>0</v>
      </c>
      <c r="BF8148" s="230">
        <f>IF(N8148="snížená",J8148,0)</f>
        <v>0</v>
      </c>
      <c r="BG8148" s="230">
        <f>IF(N8148="zákl. přenesená",J8148,0)</f>
        <v>0</v>
      </c>
      <c r="BH8148" s="230">
        <f>IF(N8148="sníž. přenesená",J8148,0)</f>
        <v>0</v>
      </c>
      <c r="BI8148" s="230">
        <f>IF(N8148="nulová",J8148,0)</f>
        <v>0</v>
      </c>
      <c r="BJ8148" s="20" t="s">
        <v>23</v>
      </c>
      <c r="BK8148" s="230">
        <f>ROUND(I8148*H8148,2)</f>
        <v>0</v>
      </c>
      <c r="BL8148" s="20" t="s">
        <v>462</v>
      </c>
      <c r="BM8148" s="229" t="s">
        <v>7609</v>
      </c>
    </row>
    <row r="8149" s="14" customFormat="1">
      <c r="A8149" s="14"/>
      <c r="B8149" s="247"/>
      <c r="C8149" s="248"/>
      <c r="D8149" s="238" t="s">
        <v>252</v>
      </c>
      <c r="E8149" s="248"/>
      <c r="F8149" s="250" t="s">
        <v>7610</v>
      </c>
      <c r="G8149" s="248"/>
      <c r="H8149" s="251">
        <v>0.67700000000000005</v>
      </c>
      <c r="I8149" s="252"/>
      <c r="J8149" s="248"/>
      <c r="K8149" s="248"/>
      <c r="L8149" s="253"/>
      <c r="M8149" s="254"/>
      <c r="N8149" s="255"/>
      <c r="O8149" s="255"/>
      <c r="P8149" s="255"/>
      <c r="Q8149" s="255"/>
      <c r="R8149" s="255"/>
      <c r="S8149" s="255"/>
      <c r="T8149" s="256"/>
      <c r="U8149" s="14"/>
      <c r="V8149" s="14"/>
      <c r="W8149" s="14"/>
      <c r="X8149" s="14"/>
      <c r="Y8149" s="14"/>
      <c r="Z8149" s="14"/>
      <c r="AA8149" s="14"/>
      <c r="AB8149" s="14"/>
      <c r="AC8149" s="14"/>
      <c r="AD8149" s="14"/>
      <c r="AE8149" s="14"/>
      <c r="AT8149" s="257" t="s">
        <v>252</v>
      </c>
      <c r="AU8149" s="257" t="s">
        <v>93</v>
      </c>
      <c r="AV8149" s="14" t="s">
        <v>93</v>
      </c>
      <c r="AW8149" s="14" t="s">
        <v>4</v>
      </c>
      <c r="AX8149" s="14" t="s">
        <v>23</v>
      </c>
      <c r="AY8149" s="257" t="s">
        <v>241</v>
      </c>
    </row>
    <row r="8150" s="2" customFormat="1" ht="24.15" customHeight="1">
      <c r="A8150" s="42"/>
      <c r="B8150" s="43"/>
      <c r="C8150" s="218" t="s">
        <v>7611</v>
      </c>
      <c r="D8150" s="218" t="s">
        <v>243</v>
      </c>
      <c r="E8150" s="219" t="s">
        <v>7612</v>
      </c>
      <c r="F8150" s="220" t="s">
        <v>7613</v>
      </c>
      <c r="G8150" s="221" t="s">
        <v>430</v>
      </c>
      <c r="H8150" s="222">
        <v>11.507999999999999</v>
      </c>
      <c r="I8150" s="223"/>
      <c r="J8150" s="224">
        <f>ROUND(I8150*H8150,2)</f>
        <v>0</v>
      </c>
      <c r="K8150" s="220" t="s">
        <v>247</v>
      </c>
      <c r="L8150" s="48"/>
      <c r="M8150" s="225" t="s">
        <v>39</v>
      </c>
      <c r="N8150" s="226" t="s">
        <v>56</v>
      </c>
      <c r="O8150" s="88"/>
      <c r="P8150" s="227">
        <f>O8150*H8150</f>
        <v>0</v>
      </c>
      <c r="Q8150" s="227">
        <v>0</v>
      </c>
      <c r="R8150" s="227">
        <f>Q8150*H8150</f>
        <v>0</v>
      </c>
      <c r="S8150" s="227">
        <v>0</v>
      </c>
      <c r="T8150" s="228">
        <f>S8150*H8150</f>
        <v>0</v>
      </c>
      <c r="U8150" s="42"/>
      <c r="V8150" s="42"/>
      <c r="W8150" s="42"/>
      <c r="X8150" s="42"/>
      <c r="Y8150" s="42"/>
      <c r="Z8150" s="42"/>
      <c r="AA8150" s="42"/>
      <c r="AB8150" s="42"/>
      <c r="AC8150" s="42"/>
      <c r="AD8150" s="42"/>
      <c r="AE8150" s="42"/>
      <c r="AR8150" s="229" t="s">
        <v>462</v>
      </c>
      <c r="AT8150" s="229" t="s">
        <v>243</v>
      </c>
      <c r="AU8150" s="229" t="s">
        <v>93</v>
      </c>
      <c r="AY8150" s="20" t="s">
        <v>241</v>
      </c>
      <c r="BE8150" s="230">
        <f>IF(N8150="základní",J8150,0)</f>
        <v>0</v>
      </c>
      <c r="BF8150" s="230">
        <f>IF(N8150="snížená",J8150,0)</f>
        <v>0</v>
      </c>
      <c r="BG8150" s="230">
        <f>IF(N8150="zákl. přenesená",J8150,0)</f>
        <v>0</v>
      </c>
      <c r="BH8150" s="230">
        <f>IF(N8150="sníž. přenesená",J8150,0)</f>
        <v>0</v>
      </c>
      <c r="BI8150" s="230">
        <f>IF(N8150="nulová",J8150,0)</f>
        <v>0</v>
      </c>
      <c r="BJ8150" s="20" t="s">
        <v>23</v>
      </c>
      <c r="BK8150" s="230">
        <f>ROUND(I8150*H8150,2)</f>
        <v>0</v>
      </c>
      <c r="BL8150" s="20" t="s">
        <v>462</v>
      </c>
      <c r="BM8150" s="229" t="s">
        <v>7614</v>
      </c>
    </row>
    <row r="8151" s="2" customFormat="1">
      <c r="A8151" s="42"/>
      <c r="B8151" s="43"/>
      <c r="C8151" s="44"/>
      <c r="D8151" s="231" t="s">
        <v>250</v>
      </c>
      <c r="E8151" s="44"/>
      <c r="F8151" s="232" t="s">
        <v>7615</v>
      </c>
      <c r="G8151" s="44"/>
      <c r="H8151" s="44"/>
      <c r="I8151" s="233"/>
      <c r="J8151" s="44"/>
      <c r="K8151" s="44"/>
      <c r="L8151" s="48"/>
      <c r="M8151" s="234"/>
      <c r="N8151" s="235"/>
      <c r="O8151" s="88"/>
      <c r="P8151" s="88"/>
      <c r="Q8151" s="88"/>
      <c r="R8151" s="88"/>
      <c r="S8151" s="88"/>
      <c r="T8151" s="89"/>
      <c r="U8151" s="42"/>
      <c r="V8151" s="42"/>
      <c r="W8151" s="42"/>
      <c r="X8151" s="42"/>
      <c r="Y8151" s="42"/>
      <c r="Z8151" s="42"/>
      <c r="AA8151" s="42"/>
      <c r="AB8151" s="42"/>
      <c r="AC8151" s="42"/>
      <c r="AD8151" s="42"/>
      <c r="AE8151" s="42"/>
      <c r="AT8151" s="20" t="s">
        <v>250</v>
      </c>
      <c r="AU8151" s="20" t="s">
        <v>93</v>
      </c>
    </row>
    <row r="8152" s="2" customFormat="1" ht="37.8" customHeight="1">
      <c r="A8152" s="42"/>
      <c r="B8152" s="43"/>
      <c r="C8152" s="218" t="s">
        <v>7616</v>
      </c>
      <c r="D8152" s="218" t="s">
        <v>243</v>
      </c>
      <c r="E8152" s="219" t="s">
        <v>7617</v>
      </c>
      <c r="F8152" s="220" t="s">
        <v>7618</v>
      </c>
      <c r="G8152" s="221" t="s">
        <v>430</v>
      </c>
      <c r="H8152" s="222">
        <v>11.507999999999999</v>
      </c>
      <c r="I8152" s="223"/>
      <c r="J8152" s="224">
        <f>ROUND(I8152*H8152,2)</f>
        <v>0</v>
      </c>
      <c r="K8152" s="220" t="s">
        <v>247</v>
      </c>
      <c r="L8152" s="48"/>
      <c r="M8152" s="225" t="s">
        <v>39</v>
      </c>
      <c r="N8152" s="226" t="s">
        <v>56</v>
      </c>
      <c r="O8152" s="88"/>
      <c r="P8152" s="227">
        <f>O8152*H8152</f>
        <v>0</v>
      </c>
      <c r="Q8152" s="227">
        <v>0</v>
      </c>
      <c r="R8152" s="227">
        <f>Q8152*H8152</f>
        <v>0</v>
      </c>
      <c r="S8152" s="227">
        <v>0</v>
      </c>
      <c r="T8152" s="228">
        <f>S8152*H8152</f>
        <v>0</v>
      </c>
      <c r="U8152" s="42"/>
      <c r="V8152" s="42"/>
      <c r="W8152" s="42"/>
      <c r="X8152" s="42"/>
      <c r="Y8152" s="42"/>
      <c r="Z8152" s="42"/>
      <c r="AA8152" s="42"/>
      <c r="AB8152" s="42"/>
      <c r="AC8152" s="42"/>
      <c r="AD8152" s="42"/>
      <c r="AE8152" s="42"/>
      <c r="AR8152" s="229" t="s">
        <v>462</v>
      </c>
      <c r="AT8152" s="229" t="s">
        <v>243</v>
      </c>
      <c r="AU8152" s="229" t="s">
        <v>93</v>
      </c>
      <c r="AY8152" s="20" t="s">
        <v>241</v>
      </c>
      <c r="BE8152" s="230">
        <f>IF(N8152="základní",J8152,0)</f>
        <v>0</v>
      </c>
      <c r="BF8152" s="230">
        <f>IF(N8152="snížená",J8152,0)</f>
        <v>0</v>
      </c>
      <c r="BG8152" s="230">
        <f>IF(N8152="zákl. přenesená",J8152,0)</f>
        <v>0</v>
      </c>
      <c r="BH8152" s="230">
        <f>IF(N8152="sníž. přenesená",J8152,0)</f>
        <v>0</v>
      </c>
      <c r="BI8152" s="230">
        <f>IF(N8152="nulová",J8152,0)</f>
        <v>0</v>
      </c>
      <c r="BJ8152" s="20" t="s">
        <v>23</v>
      </c>
      <c r="BK8152" s="230">
        <f>ROUND(I8152*H8152,2)</f>
        <v>0</v>
      </c>
      <c r="BL8152" s="20" t="s">
        <v>462</v>
      </c>
      <c r="BM8152" s="229" t="s">
        <v>7619</v>
      </c>
    </row>
    <row r="8153" s="2" customFormat="1">
      <c r="A8153" s="42"/>
      <c r="B8153" s="43"/>
      <c r="C8153" s="44"/>
      <c r="D8153" s="231" t="s">
        <v>250</v>
      </c>
      <c r="E8153" s="44"/>
      <c r="F8153" s="232" t="s">
        <v>7620</v>
      </c>
      <c r="G8153" s="44"/>
      <c r="H8153" s="44"/>
      <c r="I8153" s="233"/>
      <c r="J8153" s="44"/>
      <c r="K8153" s="44"/>
      <c r="L8153" s="48"/>
      <c r="M8153" s="234"/>
      <c r="N8153" s="235"/>
      <c r="O8153" s="88"/>
      <c r="P8153" s="88"/>
      <c r="Q8153" s="88"/>
      <c r="R8153" s="88"/>
      <c r="S8153" s="88"/>
      <c r="T8153" s="89"/>
      <c r="U8153" s="42"/>
      <c r="V8153" s="42"/>
      <c r="W8153" s="42"/>
      <c r="X8153" s="42"/>
      <c r="Y8153" s="42"/>
      <c r="Z8153" s="42"/>
      <c r="AA8153" s="42"/>
      <c r="AB8153" s="42"/>
      <c r="AC8153" s="42"/>
      <c r="AD8153" s="42"/>
      <c r="AE8153" s="42"/>
      <c r="AT8153" s="20" t="s">
        <v>250</v>
      </c>
      <c r="AU8153" s="20" t="s">
        <v>93</v>
      </c>
    </row>
    <row r="8154" s="12" customFormat="1" ht="22.8" customHeight="1">
      <c r="A8154" s="12"/>
      <c r="B8154" s="202"/>
      <c r="C8154" s="203"/>
      <c r="D8154" s="204" t="s">
        <v>84</v>
      </c>
      <c r="E8154" s="216" t="s">
        <v>6993</v>
      </c>
      <c r="F8154" s="216" t="s">
        <v>7621</v>
      </c>
      <c r="G8154" s="203"/>
      <c r="H8154" s="203"/>
      <c r="I8154" s="206"/>
      <c r="J8154" s="217">
        <f>BK8154</f>
        <v>0</v>
      </c>
      <c r="K8154" s="203"/>
      <c r="L8154" s="208"/>
      <c r="M8154" s="209"/>
      <c r="N8154" s="210"/>
      <c r="O8154" s="210"/>
      <c r="P8154" s="211">
        <f>SUM(P8155:P8240)</f>
        <v>0</v>
      </c>
      <c r="Q8154" s="210"/>
      <c r="R8154" s="211">
        <f>SUM(R8155:R8240)</f>
        <v>0.49647272999999997</v>
      </c>
      <c r="S8154" s="210"/>
      <c r="T8154" s="212">
        <f>SUM(T8155:T8240)</f>
        <v>0</v>
      </c>
      <c r="U8154" s="12"/>
      <c r="V8154" s="12"/>
      <c r="W8154" s="12"/>
      <c r="X8154" s="12"/>
      <c r="Y8154" s="12"/>
      <c r="Z8154" s="12"/>
      <c r="AA8154" s="12"/>
      <c r="AB8154" s="12"/>
      <c r="AC8154" s="12"/>
      <c r="AD8154" s="12"/>
      <c r="AE8154" s="12"/>
      <c r="AR8154" s="213" t="s">
        <v>93</v>
      </c>
      <c r="AT8154" s="214" t="s">
        <v>84</v>
      </c>
      <c r="AU8154" s="214" t="s">
        <v>23</v>
      </c>
      <c r="AY8154" s="213" t="s">
        <v>241</v>
      </c>
      <c r="BK8154" s="215">
        <f>SUM(BK8155:BK8240)</f>
        <v>0</v>
      </c>
    </row>
    <row r="8155" s="2" customFormat="1" ht="21.75" customHeight="1">
      <c r="A8155" s="42"/>
      <c r="B8155" s="43"/>
      <c r="C8155" s="218" t="s">
        <v>7622</v>
      </c>
      <c r="D8155" s="218" t="s">
        <v>243</v>
      </c>
      <c r="E8155" s="219" t="s">
        <v>7623</v>
      </c>
      <c r="F8155" s="220" t="s">
        <v>7624</v>
      </c>
      <c r="G8155" s="221" t="s">
        <v>145</v>
      </c>
      <c r="H8155" s="222">
        <v>15.201000000000001</v>
      </c>
      <c r="I8155" s="223"/>
      <c r="J8155" s="224">
        <f>ROUND(I8155*H8155,2)</f>
        <v>0</v>
      </c>
      <c r="K8155" s="220" t="s">
        <v>247</v>
      </c>
      <c r="L8155" s="48"/>
      <c r="M8155" s="225" t="s">
        <v>39</v>
      </c>
      <c r="N8155" s="226" t="s">
        <v>56</v>
      </c>
      <c r="O8155" s="88"/>
      <c r="P8155" s="227">
        <f>O8155*H8155</f>
        <v>0</v>
      </c>
      <c r="Q8155" s="227">
        <v>6.9999999999999994E-05</v>
      </c>
      <c r="R8155" s="227">
        <f>Q8155*H8155</f>
        <v>0.0010640699999999999</v>
      </c>
      <c r="S8155" s="227">
        <v>0</v>
      </c>
      <c r="T8155" s="228">
        <f>S8155*H8155</f>
        <v>0</v>
      </c>
      <c r="U8155" s="42"/>
      <c r="V8155" s="42"/>
      <c r="W8155" s="42"/>
      <c r="X8155" s="42"/>
      <c r="Y8155" s="42"/>
      <c r="Z8155" s="42"/>
      <c r="AA8155" s="42"/>
      <c r="AB8155" s="42"/>
      <c r="AC8155" s="42"/>
      <c r="AD8155" s="42"/>
      <c r="AE8155" s="42"/>
      <c r="AR8155" s="229" t="s">
        <v>462</v>
      </c>
      <c r="AT8155" s="229" t="s">
        <v>243</v>
      </c>
      <c r="AU8155" s="229" t="s">
        <v>93</v>
      </c>
      <c r="AY8155" s="20" t="s">
        <v>241</v>
      </c>
      <c r="BE8155" s="230">
        <f>IF(N8155="základní",J8155,0)</f>
        <v>0</v>
      </c>
      <c r="BF8155" s="230">
        <f>IF(N8155="snížená",J8155,0)</f>
        <v>0</v>
      </c>
      <c r="BG8155" s="230">
        <f>IF(N8155="zákl. přenesená",J8155,0)</f>
        <v>0</v>
      </c>
      <c r="BH8155" s="230">
        <f>IF(N8155="sníž. přenesená",J8155,0)</f>
        <v>0</v>
      </c>
      <c r="BI8155" s="230">
        <f>IF(N8155="nulová",J8155,0)</f>
        <v>0</v>
      </c>
      <c r="BJ8155" s="20" t="s">
        <v>23</v>
      </c>
      <c r="BK8155" s="230">
        <f>ROUND(I8155*H8155,2)</f>
        <v>0</v>
      </c>
      <c r="BL8155" s="20" t="s">
        <v>462</v>
      </c>
      <c r="BM8155" s="229" t="s">
        <v>7625</v>
      </c>
    </row>
    <row r="8156" s="2" customFormat="1">
      <c r="A8156" s="42"/>
      <c r="B8156" s="43"/>
      <c r="C8156" s="44"/>
      <c r="D8156" s="231" t="s">
        <v>250</v>
      </c>
      <c r="E8156" s="44"/>
      <c r="F8156" s="232" t="s">
        <v>7626</v>
      </c>
      <c r="G8156" s="44"/>
      <c r="H8156" s="44"/>
      <c r="I8156" s="233"/>
      <c r="J8156" s="44"/>
      <c r="K8156" s="44"/>
      <c r="L8156" s="48"/>
      <c r="M8156" s="234"/>
      <c r="N8156" s="235"/>
      <c r="O8156" s="88"/>
      <c r="P8156" s="88"/>
      <c r="Q8156" s="88"/>
      <c r="R8156" s="88"/>
      <c r="S8156" s="88"/>
      <c r="T8156" s="89"/>
      <c r="U8156" s="42"/>
      <c r="V8156" s="42"/>
      <c r="W8156" s="42"/>
      <c r="X8156" s="42"/>
      <c r="Y8156" s="42"/>
      <c r="Z8156" s="42"/>
      <c r="AA8156" s="42"/>
      <c r="AB8156" s="42"/>
      <c r="AC8156" s="42"/>
      <c r="AD8156" s="42"/>
      <c r="AE8156" s="42"/>
      <c r="AT8156" s="20" t="s">
        <v>250</v>
      </c>
      <c r="AU8156" s="20" t="s">
        <v>93</v>
      </c>
    </row>
    <row r="8157" s="13" customFormat="1">
      <c r="A8157" s="13"/>
      <c r="B8157" s="236"/>
      <c r="C8157" s="237"/>
      <c r="D8157" s="238" t="s">
        <v>252</v>
      </c>
      <c r="E8157" s="239" t="s">
        <v>39</v>
      </c>
      <c r="F8157" s="240" t="s">
        <v>1355</v>
      </c>
      <c r="G8157" s="237"/>
      <c r="H8157" s="239" t="s">
        <v>39</v>
      </c>
      <c r="I8157" s="241"/>
      <c r="J8157" s="237"/>
      <c r="K8157" s="237"/>
      <c r="L8157" s="242"/>
      <c r="M8157" s="243"/>
      <c r="N8157" s="244"/>
      <c r="O8157" s="244"/>
      <c r="P8157" s="244"/>
      <c r="Q8157" s="244"/>
      <c r="R8157" s="244"/>
      <c r="S8157" s="244"/>
      <c r="T8157" s="245"/>
      <c r="U8157" s="13"/>
      <c r="V8157" s="13"/>
      <c r="W8157" s="13"/>
      <c r="X8157" s="13"/>
      <c r="Y8157" s="13"/>
      <c r="Z8157" s="13"/>
      <c r="AA8157" s="13"/>
      <c r="AB8157" s="13"/>
      <c r="AC8157" s="13"/>
      <c r="AD8157" s="13"/>
      <c r="AE8157" s="13"/>
      <c r="AT8157" s="246" t="s">
        <v>252</v>
      </c>
      <c r="AU8157" s="246" t="s">
        <v>93</v>
      </c>
      <c r="AV8157" s="13" t="s">
        <v>23</v>
      </c>
      <c r="AW8157" s="13" t="s">
        <v>46</v>
      </c>
      <c r="AX8157" s="13" t="s">
        <v>85</v>
      </c>
      <c r="AY8157" s="246" t="s">
        <v>241</v>
      </c>
    </row>
    <row r="8158" s="13" customFormat="1">
      <c r="A8158" s="13"/>
      <c r="B8158" s="236"/>
      <c r="C8158" s="237"/>
      <c r="D8158" s="238" t="s">
        <v>252</v>
      </c>
      <c r="E8158" s="239" t="s">
        <v>39</v>
      </c>
      <c r="F8158" s="240" t="s">
        <v>7627</v>
      </c>
      <c r="G8158" s="237"/>
      <c r="H8158" s="239" t="s">
        <v>39</v>
      </c>
      <c r="I8158" s="241"/>
      <c r="J8158" s="237"/>
      <c r="K8158" s="237"/>
      <c r="L8158" s="242"/>
      <c r="M8158" s="243"/>
      <c r="N8158" s="244"/>
      <c r="O8158" s="244"/>
      <c r="P8158" s="244"/>
      <c r="Q8158" s="244"/>
      <c r="R8158" s="244"/>
      <c r="S8158" s="244"/>
      <c r="T8158" s="245"/>
      <c r="U8158" s="13"/>
      <c r="V8158" s="13"/>
      <c r="W8158" s="13"/>
      <c r="X8158" s="13"/>
      <c r="Y8158" s="13"/>
      <c r="Z8158" s="13"/>
      <c r="AA8158" s="13"/>
      <c r="AB8158" s="13"/>
      <c r="AC8158" s="13"/>
      <c r="AD8158" s="13"/>
      <c r="AE8158" s="13"/>
      <c r="AT8158" s="246" t="s">
        <v>252</v>
      </c>
      <c r="AU8158" s="246" t="s">
        <v>93</v>
      </c>
      <c r="AV8158" s="13" t="s">
        <v>23</v>
      </c>
      <c r="AW8158" s="13" t="s">
        <v>46</v>
      </c>
      <c r="AX8158" s="13" t="s">
        <v>85</v>
      </c>
      <c r="AY8158" s="246" t="s">
        <v>241</v>
      </c>
    </row>
    <row r="8159" s="14" customFormat="1">
      <c r="A8159" s="14"/>
      <c r="B8159" s="247"/>
      <c r="C8159" s="248"/>
      <c r="D8159" s="238" t="s">
        <v>252</v>
      </c>
      <c r="E8159" s="249" t="s">
        <v>39</v>
      </c>
      <c r="F8159" s="250" t="s">
        <v>7628</v>
      </c>
      <c r="G8159" s="248"/>
      <c r="H8159" s="251">
        <v>2.1920000000000002</v>
      </c>
      <c r="I8159" s="252"/>
      <c r="J8159" s="248"/>
      <c r="K8159" s="248"/>
      <c r="L8159" s="253"/>
      <c r="M8159" s="254"/>
      <c r="N8159" s="255"/>
      <c r="O8159" s="255"/>
      <c r="P8159" s="255"/>
      <c r="Q8159" s="255"/>
      <c r="R8159" s="255"/>
      <c r="S8159" s="255"/>
      <c r="T8159" s="256"/>
      <c r="U8159" s="14"/>
      <c r="V8159" s="14"/>
      <c r="W8159" s="14"/>
      <c r="X8159" s="14"/>
      <c r="Y8159" s="14"/>
      <c r="Z8159" s="14"/>
      <c r="AA8159" s="14"/>
      <c r="AB8159" s="14"/>
      <c r="AC8159" s="14"/>
      <c r="AD8159" s="14"/>
      <c r="AE8159" s="14"/>
      <c r="AT8159" s="257" t="s">
        <v>252</v>
      </c>
      <c r="AU8159" s="257" t="s">
        <v>93</v>
      </c>
      <c r="AV8159" s="14" t="s">
        <v>93</v>
      </c>
      <c r="AW8159" s="14" t="s">
        <v>46</v>
      </c>
      <c r="AX8159" s="14" t="s">
        <v>85</v>
      </c>
      <c r="AY8159" s="257" t="s">
        <v>241</v>
      </c>
    </row>
    <row r="8160" s="14" customFormat="1">
      <c r="A8160" s="14"/>
      <c r="B8160" s="247"/>
      <c r="C8160" s="248"/>
      <c r="D8160" s="238" t="s">
        <v>252</v>
      </c>
      <c r="E8160" s="249" t="s">
        <v>39</v>
      </c>
      <c r="F8160" s="250" t="s">
        <v>7629</v>
      </c>
      <c r="G8160" s="248"/>
      <c r="H8160" s="251">
        <v>1.0520000000000001</v>
      </c>
      <c r="I8160" s="252"/>
      <c r="J8160" s="248"/>
      <c r="K8160" s="248"/>
      <c r="L8160" s="253"/>
      <c r="M8160" s="254"/>
      <c r="N8160" s="255"/>
      <c r="O8160" s="255"/>
      <c r="P8160" s="255"/>
      <c r="Q8160" s="255"/>
      <c r="R8160" s="255"/>
      <c r="S8160" s="255"/>
      <c r="T8160" s="256"/>
      <c r="U8160" s="14"/>
      <c r="V8160" s="14"/>
      <c r="W8160" s="14"/>
      <c r="X8160" s="14"/>
      <c r="Y8160" s="14"/>
      <c r="Z8160" s="14"/>
      <c r="AA8160" s="14"/>
      <c r="AB8160" s="14"/>
      <c r="AC8160" s="14"/>
      <c r="AD8160" s="14"/>
      <c r="AE8160" s="14"/>
      <c r="AT8160" s="257" t="s">
        <v>252</v>
      </c>
      <c r="AU8160" s="257" t="s">
        <v>93</v>
      </c>
      <c r="AV8160" s="14" t="s">
        <v>93</v>
      </c>
      <c r="AW8160" s="14" t="s">
        <v>46</v>
      </c>
      <c r="AX8160" s="14" t="s">
        <v>85</v>
      </c>
      <c r="AY8160" s="257" t="s">
        <v>241</v>
      </c>
    </row>
    <row r="8161" s="14" customFormat="1">
      <c r="A8161" s="14"/>
      <c r="B8161" s="247"/>
      <c r="C8161" s="248"/>
      <c r="D8161" s="238" t="s">
        <v>252</v>
      </c>
      <c r="E8161" s="249" t="s">
        <v>39</v>
      </c>
      <c r="F8161" s="250" t="s">
        <v>7630</v>
      </c>
      <c r="G8161" s="248"/>
      <c r="H8161" s="251">
        <v>1.841</v>
      </c>
      <c r="I8161" s="252"/>
      <c r="J8161" s="248"/>
      <c r="K8161" s="248"/>
      <c r="L8161" s="253"/>
      <c r="M8161" s="254"/>
      <c r="N8161" s="255"/>
      <c r="O8161" s="255"/>
      <c r="P8161" s="255"/>
      <c r="Q8161" s="255"/>
      <c r="R8161" s="255"/>
      <c r="S8161" s="255"/>
      <c r="T8161" s="256"/>
      <c r="U8161" s="14"/>
      <c r="V8161" s="14"/>
      <c r="W8161" s="14"/>
      <c r="X8161" s="14"/>
      <c r="Y8161" s="14"/>
      <c r="Z8161" s="14"/>
      <c r="AA8161" s="14"/>
      <c r="AB8161" s="14"/>
      <c r="AC8161" s="14"/>
      <c r="AD8161" s="14"/>
      <c r="AE8161" s="14"/>
      <c r="AT8161" s="257" t="s">
        <v>252</v>
      </c>
      <c r="AU8161" s="257" t="s">
        <v>93</v>
      </c>
      <c r="AV8161" s="14" t="s">
        <v>93</v>
      </c>
      <c r="AW8161" s="14" t="s">
        <v>46</v>
      </c>
      <c r="AX8161" s="14" t="s">
        <v>85</v>
      </c>
      <c r="AY8161" s="257" t="s">
        <v>241</v>
      </c>
    </row>
    <row r="8162" s="14" customFormat="1">
      <c r="A8162" s="14"/>
      <c r="B8162" s="247"/>
      <c r="C8162" s="248"/>
      <c r="D8162" s="238" t="s">
        <v>252</v>
      </c>
      <c r="E8162" s="249" t="s">
        <v>39</v>
      </c>
      <c r="F8162" s="250" t="s">
        <v>7631</v>
      </c>
      <c r="G8162" s="248"/>
      <c r="H8162" s="251">
        <v>1.4470000000000001</v>
      </c>
      <c r="I8162" s="252"/>
      <c r="J8162" s="248"/>
      <c r="K8162" s="248"/>
      <c r="L8162" s="253"/>
      <c r="M8162" s="254"/>
      <c r="N8162" s="255"/>
      <c r="O8162" s="255"/>
      <c r="P8162" s="255"/>
      <c r="Q8162" s="255"/>
      <c r="R8162" s="255"/>
      <c r="S8162" s="255"/>
      <c r="T8162" s="256"/>
      <c r="U8162" s="14"/>
      <c r="V8162" s="14"/>
      <c r="W8162" s="14"/>
      <c r="X8162" s="14"/>
      <c r="Y8162" s="14"/>
      <c r="Z8162" s="14"/>
      <c r="AA8162" s="14"/>
      <c r="AB8162" s="14"/>
      <c r="AC8162" s="14"/>
      <c r="AD8162" s="14"/>
      <c r="AE8162" s="14"/>
      <c r="AT8162" s="257" t="s">
        <v>252</v>
      </c>
      <c r="AU8162" s="257" t="s">
        <v>93</v>
      </c>
      <c r="AV8162" s="14" t="s">
        <v>93</v>
      </c>
      <c r="AW8162" s="14" t="s">
        <v>46</v>
      </c>
      <c r="AX8162" s="14" t="s">
        <v>85</v>
      </c>
      <c r="AY8162" s="257" t="s">
        <v>241</v>
      </c>
    </row>
    <row r="8163" s="16" customFormat="1">
      <c r="A8163" s="16"/>
      <c r="B8163" s="269"/>
      <c r="C8163" s="270"/>
      <c r="D8163" s="238" t="s">
        <v>252</v>
      </c>
      <c r="E8163" s="271" t="s">
        <v>39</v>
      </c>
      <c r="F8163" s="272" t="s">
        <v>295</v>
      </c>
      <c r="G8163" s="270"/>
      <c r="H8163" s="273">
        <v>6.532</v>
      </c>
      <c r="I8163" s="274"/>
      <c r="J8163" s="270"/>
      <c r="K8163" s="270"/>
      <c r="L8163" s="275"/>
      <c r="M8163" s="276"/>
      <c r="N8163" s="277"/>
      <c r="O8163" s="277"/>
      <c r="P8163" s="277"/>
      <c r="Q8163" s="277"/>
      <c r="R8163" s="277"/>
      <c r="S8163" s="277"/>
      <c r="T8163" s="278"/>
      <c r="U8163" s="16"/>
      <c r="V8163" s="16"/>
      <c r="W8163" s="16"/>
      <c r="X8163" s="16"/>
      <c r="Y8163" s="16"/>
      <c r="Z8163" s="16"/>
      <c r="AA8163" s="16"/>
      <c r="AB8163" s="16"/>
      <c r="AC8163" s="16"/>
      <c r="AD8163" s="16"/>
      <c r="AE8163" s="16"/>
      <c r="AT8163" s="279" t="s">
        <v>252</v>
      </c>
      <c r="AU8163" s="279" t="s">
        <v>93</v>
      </c>
      <c r="AV8163" s="16" t="s">
        <v>113</v>
      </c>
      <c r="AW8163" s="16" t="s">
        <v>46</v>
      </c>
      <c r="AX8163" s="16" t="s">
        <v>85</v>
      </c>
      <c r="AY8163" s="279" t="s">
        <v>241</v>
      </c>
    </row>
    <row r="8164" s="13" customFormat="1">
      <c r="A8164" s="13"/>
      <c r="B8164" s="236"/>
      <c r="C8164" s="237"/>
      <c r="D8164" s="238" t="s">
        <v>252</v>
      </c>
      <c r="E8164" s="239" t="s">
        <v>39</v>
      </c>
      <c r="F8164" s="240" t="s">
        <v>7632</v>
      </c>
      <c r="G8164" s="237"/>
      <c r="H8164" s="239" t="s">
        <v>39</v>
      </c>
      <c r="I8164" s="241"/>
      <c r="J8164" s="237"/>
      <c r="K8164" s="237"/>
      <c r="L8164" s="242"/>
      <c r="M8164" s="243"/>
      <c r="N8164" s="244"/>
      <c r="O8164" s="244"/>
      <c r="P8164" s="244"/>
      <c r="Q8164" s="244"/>
      <c r="R8164" s="244"/>
      <c r="S8164" s="244"/>
      <c r="T8164" s="245"/>
      <c r="U8164" s="13"/>
      <c r="V8164" s="13"/>
      <c r="W8164" s="13"/>
      <c r="X8164" s="13"/>
      <c r="Y8164" s="13"/>
      <c r="Z8164" s="13"/>
      <c r="AA8164" s="13"/>
      <c r="AB8164" s="13"/>
      <c r="AC8164" s="13"/>
      <c r="AD8164" s="13"/>
      <c r="AE8164" s="13"/>
      <c r="AT8164" s="246" t="s">
        <v>252</v>
      </c>
      <c r="AU8164" s="246" t="s">
        <v>93</v>
      </c>
      <c r="AV8164" s="13" t="s">
        <v>23</v>
      </c>
      <c r="AW8164" s="13" t="s">
        <v>46</v>
      </c>
      <c r="AX8164" s="13" t="s">
        <v>85</v>
      </c>
      <c r="AY8164" s="246" t="s">
        <v>241</v>
      </c>
    </row>
    <row r="8165" s="14" customFormat="1">
      <c r="A8165" s="14"/>
      <c r="B8165" s="247"/>
      <c r="C8165" s="248"/>
      <c r="D8165" s="238" t="s">
        <v>252</v>
      </c>
      <c r="E8165" s="249" t="s">
        <v>39</v>
      </c>
      <c r="F8165" s="250" t="s">
        <v>7633</v>
      </c>
      <c r="G8165" s="248"/>
      <c r="H8165" s="251">
        <v>2.98</v>
      </c>
      <c r="I8165" s="252"/>
      <c r="J8165" s="248"/>
      <c r="K8165" s="248"/>
      <c r="L8165" s="253"/>
      <c r="M8165" s="254"/>
      <c r="N8165" s="255"/>
      <c r="O8165" s="255"/>
      <c r="P8165" s="255"/>
      <c r="Q8165" s="255"/>
      <c r="R8165" s="255"/>
      <c r="S8165" s="255"/>
      <c r="T8165" s="256"/>
      <c r="U8165" s="14"/>
      <c r="V8165" s="14"/>
      <c r="W8165" s="14"/>
      <c r="X8165" s="14"/>
      <c r="Y8165" s="14"/>
      <c r="Z8165" s="14"/>
      <c r="AA8165" s="14"/>
      <c r="AB8165" s="14"/>
      <c r="AC8165" s="14"/>
      <c r="AD8165" s="14"/>
      <c r="AE8165" s="14"/>
      <c r="AT8165" s="257" t="s">
        <v>252</v>
      </c>
      <c r="AU8165" s="257" t="s">
        <v>93</v>
      </c>
      <c r="AV8165" s="14" t="s">
        <v>93</v>
      </c>
      <c r="AW8165" s="14" t="s">
        <v>46</v>
      </c>
      <c r="AX8165" s="14" t="s">
        <v>85</v>
      </c>
      <c r="AY8165" s="257" t="s">
        <v>241</v>
      </c>
    </row>
    <row r="8166" s="13" customFormat="1">
      <c r="A8166" s="13"/>
      <c r="B8166" s="236"/>
      <c r="C8166" s="237"/>
      <c r="D8166" s="238" t="s">
        <v>252</v>
      </c>
      <c r="E8166" s="239" t="s">
        <v>39</v>
      </c>
      <c r="F8166" s="240" t="s">
        <v>7634</v>
      </c>
      <c r="G8166" s="237"/>
      <c r="H8166" s="239" t="s">
        <v>39</v>
      </c>
      <c r="I8166" s="241"/>
      <c r="J8166" s="237"/>
      <c r="K8166" s="237"/>
      <c r="L8166" s="242"/>
      <c r="M8166" s="243"/>
      <c r="N8166" s="244"/>
      <c r="O8166" s="244"/>
      <c r="P8166" s="244"/>
      <c r="Q8166" s="244"/>
      <c r="R8166" s="244"/>
      <c r="S8166" s="244"/>
      <c r="T8166" s="245"/>
      <c r="U8166" s="13"/>
      <c r="V8166" s="13"/>
      <c r="W8166" s="13"/>
      <c r="X8166" s="13"/>
      <c r="Y8166" s="13"/>
      <c r="Z8166" s="13"/>
      <c r="AA8166" s="13"/>
      <c r="AB8166" s="13"/>
      <c r="AC8166" s="13"/>
      <c r="AD8166" s="13"/>
      <c r="AE8166" s="13"/>
      <c r="AT8166" s="246" t="s">
        <v>252</v>
      </c>
      <c r="AU8166" s="246" t="s">
        <v>93</v>
      </c>
      <c r="AV8166" s="13" t="s">
        <v>23</v>
      </c>
      <c r="AW8166" s="13" t="s">
        <v>46</v>
      </c>
      <c r="AX8166" s="13" t="s">
        <v>85</v>
      </c>
      <c r="AY8166" s="246" t="s">
        <v>241</v>
      </c>
    </row>
    <row r="8167" s="14" customFormat="1">
      <c r="A8167" s="14"/>
      <c r="B8167" s="247"/>
      <c r="C8167" s="248"/>
      <c r="D8167" s="238" t="s">
        <v>252</v>
      </c>
      <c r="E8167" s="249" t="s">
        <v>39</v>
      </c>
      <c r="F8167" s="250" t="s">
        <v>7635</v>
      </c>
      <c r="G8167" s="248"/>
      <c r="H8167" s="251">
        <v>4.0800000000000001</v>
      </c>
      <c r="I8167" s="252"/>
      <c r="J8167" s="248"/>
      <c r="K8167" s="248"/>
      <c r="L8167" s="253"/>
      <c r="M8167" s="254"/>
      <c r="N8167" s="255"/>
      <c r="O8167" s="255"/>
      <c r="P8167" s="255"/>
      <c r="Q8167" s="255"/>
      <c r="R8167" s="255"/>
      <c r="S8167" s="255"/>
      <c r="T8167" s="256"/>
      <c r="U8167" s="14"/>
      <c r="V8167" s="14"/>
      <c r="W8167" s="14"/>
      <c r="X8167" s="14"/>
      <c r="Y8167" s="14"/>
      <c r="Z8167" s="14"/>
      <c r="AA8167" s="14"/>
      <c r="AB8167" s="14"/>
      <c r="AC8167" s="14"/>
      <c r="AD8167" s="14"/>
      <c r="AE8167" s="14"/>
      <c r="AT8167" s="257" t="s">
        <v>252</v>
      </c>
      <c r="AU8167" s="257" t="s">
        <v>93</v>
      </c>
      <c r="AV8167" s="14" t="s">
        <v>93</v>
      </c>
      <c r="AW8167" s="14" t="s">
        <v>46</v>
      </c>
      <c r="AX8167" s="14" t="s">
        <v>85</v>
      </c>
      <c r="AY8167" s="257" t="s">
        <v>241</v>
      </c>
    </row>
    <row r="8168" s="13" customFormat="1">
      <c r="A8168" s="13"/>
      <c r="B8168" s="236"/>
      <c r="C8168" s="237"/>
      <c r="D8168" s="238" t="s">
        <v>252</v>
      </c>
      <c r="E8168" s="239" t="s">
        <v>39</v>
      </c>
      <c r="F8168" s="240" t="s">
        <v>7636</v>
      </c>
      <c r="G8168" s="237"/>
      <c r="H8168" s="239" t="s">
        <v>39</v>
      </c>
      <c r="I8168" s="241"/>
      <c r="J8168" s="237"/>
      <c r="K8168" s="237"/>
      <c r="L8168" s="242"/>
      <c r="M8168" s="243"/>
      <c r="N8168" s="244"/>
      <c r="O8168" s="244"/>
      <c r="P8168" s="244"/>
      <c r="Q8168" s="244"/>
      <c r="R8168" s="244"/>
      <c r="S8168" s="244"/>
      <c r="T8168" s="245"/>
      <c r="U8168" s="13"/>
      <c r="V8168" s="13"/>
      <c r="W8168" s="13"/>
      <c r="X8168" s="13"/>
      <c r="Y8168" s="13"/>
      <c r="Z8168" s="13"/>
      <c r="AA8168" s="13"/>
      <c r="AB8168" s="13"/>
      <c r="AC8168" s="13"/>
      <c r="AD8168" s="13"/>
      <c r="AE8168" s="13"/>
      <c r="AT8168" s="246" t="s">
        <v>252</v>
      </c>
      <c r="AU8168" s="246" t="s">
        <v>93</v>
      </c>
      <c r="AV8168" s="13" t="s">
        <v>23</v>
      </c>
      <c r="AW8168" s="13" t="s">
        <v>46</v>
      </c>
      <c r="AX8168" s="13" t="s">
        <v>85</v>
      </c>
      <c r="AY8168" s="246" t="s">
        <v>241</v>
      </c>
    </row>
    <row r="8169" s="14" customFormat="1">
      <c r="A8169" s="14"/>
      <c r="B8169" s="247"/>
      <c r="C8169" s="248"/>
      <c r="D8169" s="238" t="s">
        <v>252</v>
      </c>
      <c r="E8169" s="249" t="s">
        <v>39</v>
      </c>
      <c r="F8169" s="250" t="s">
        <v>7637</v>
      </c>
      <c r="G8169" s="248"/>
      <c r="H8169" s="251">
        <v>1.609</v>
      </c>
      <c r="I8169" s="252"/>
      <c r="J8169" s="248"/>
      <c r="K8169" s="248"/>
      <c r="L8169" s="253"/>
      <c r="M8169" s="254"/>
      <c r="N8169" s="255"/>
      <c r="O8169" s="255"/>
      <c r="P8169" s="255"/>
      <c r="Q8169" s="255"/>
      <c r="R8169" s="255"/>
      <c r="S8169" s="255"/>
      <c r="T8169" s="256"/>
      <c r="U8169" s="14"/>
      <c r="V8169" s="14"/>
      <c r="W8169" s="14"/>
      <c r="X8169" s="14"/>
      <c r="Y8169" s="14"/>
      <c r="Z8169" s="14"/>
      <c r="AA8169" s="14"/>
      <c r="AB8169" s="14"/>
      <c r="AC8169" s="14"/>
      <c r="AD8169" s="14"/>
      <c r="AE8169" s="14"/>
      <c r="AT8169" s="257" t="s">
        <v>252</v>
      </c>
      <c r="AU8169" s="257" t="s">
        <v>93</v>
      </c>
      <c r="AV8169" s="14" t="s">
        <v>93</v>
      </c>
      <c r="AW8169" s="14" t="s">
        <v>46</v>
      </c>
      <c r="AX8169" s="14" t="s">
        <v>85</v>
      </c>
      <c r="AY8169" s="257" t="s">
        <v>241</v>
      </c>
    </row>
    <row r="8170" s="16" customFormat="1">
      <c r="A8170" s="16"/>
      <c r="B8170" s="269"/>
      <c r="C8170" s="270"/>
      <c r="D8170" s="238" t="s">
        <v>252</v>
      </c>
      <c r="E8170" s="271" t="s">
        <v>39</v>
      </c>
      <c r="F8170" s="272" t="s">
        <v>295</v>
      </c>
      <c r="G8170" s="270"/>
      <c r="H8170" s="273">
        <v>8.6690000000000005</v>
      </c>
      <c r="I8170" s="274"/>
      <c r="J8170" s="270"/>
      <c r="K8170" s="270"/>
      <c r="L8170" s="275"/>
      <c r="M8170" s="276"/>
      <c r="N8170" s="277"/>
      <c r="O8170" s="277"/>
      <c r="P8170" s="277"/>
      <c r="Q8170" s="277"/>
      <c r="R8170" s="277"/>
      <c r="S8170" s="277"/>
      <c r="T8170" s="278"/>
      <c r="U8170" s="16"/>
      <c r="V8170" s="16"/>
      <c r="W8170" s="16"/>
      <c r="X8170" s="16"/>
      <c r="Y8170" s="16"/>
      <c r="Z8170" s="16"/>
      <c r="AA8170" s="16"/>
      <c r="AB8170" s="16"/>
      <c r="AC8170" s="16"/>
      <c r="AD8170" s="16"/>
      <c r="AE8170" s="16"/>
      <c r="AT8170" s="279" t="s">
        <v>252</v>
      </c>
      <c r="AU8170" s="279" t="s">
        <v>93</v>
      </c>
      <c r="AV8170" s="16" t="s">
        <v>113</v>
      </c>
      <c r="AW8170" s="16" t="s">
        <v>46</v>
      </c>
      <c r="AX8170" s="16" t="s">
        <v>85</v>
      </c>
      <c r="AY8170" s="279" t="s">
        <v>241</v>
      </c>
    </row>
    <row r="8171" s="15" customFormat="1">
      <c r="A8171" s="15"/>
      <c r="B8171" s="258"/>
      <c r="C8171" s="259"/>
      <c r="D8171" s="238" t="s">
        <v>252</v>
      </c>
      <c r="E8171" s="260" t="s">
        <v>39</v>
      </c>
      <c r="F8171" s="261" t="s">
        <v>274</v>
      </c>
      <c r="G8171" s="259"/>
      <c r="H8171" s="262">
        <v>15.201000000000001</v>
      </c>
      <c r="I8171" s="263"/>
      <c r="J8171" s="259"/>
      <c r="K8171" s="259"/>
      <c r="L8171" s="264"/>
      <c r="M8171" s="265"/>
      <c r="N8171" s="266"/>
      <c r="O8171" s="266"/>
      <c r="P8171" s="266"/>
      <c r="Q8171" s="266"/>
      <c r="R8171" s="266"/>
      <c r="S8171" s="266"/>
      <c r="T8171" s="267"/>
      <c r="U8171" s="15"/>
      <c r="V8171" s="15"/>
      <c r="W8171" s="15"/>
      <c r="X8171" s="15"/>
      <c r="Y8171" s="15"/>
      <c r="Z8171" s="15"/>
      <c r="AA8171" s="15"/>
      <c r="AB8171" s="15"/>
      <c r="AC8171" s="15"/>
      <c r="AD8171" s="15"/>
      <c r="AE8171" s="15"/>
      <c r="AT8171" s="268" t="s">
        <v>252</v>
      </c>
      <c r="AU8171" s="268" t="s">
        <v>93</v>
      </c>
      <c r="AV8171" s="15" t="s">
        <v>248</v>
      </c>
      <c r="AW8171" s="15" t="s">
        <v>46</v>
      </c>
      <c r="AX8171" s="15" t="s">
        <v>23</v>
      </c>
      <c r="AY8171" s="268" t="s">
        <v>241</v>
      </c>
    </row>
    <row r="8172" s="2" customFormat="1" ht="16.5" customHeight="1">
      <c r="A8172" s="42"/>
      <c r="B8172" s="43"/>
      <c r="C8172" s="218" t="s">
        <v>7638</v>
      </c>
      <c r="D8172" s="218" t="s">
        <v>243</v>
      </c>
      <c r="E8172" s="219" t="s">
        <v>7639</v>
      </c>
      <c r="F8172" s="220" t="s">
        <v>7640</v>
      </c>
      <c r="G8172" s="221" t="s">
        <v>145</v>
      </c>
      <c r="H8172" s="222">
        <v>15.201000000000001</v>
      </c>
      <c r="I8172" s="223"/>
      <c r="J8172" s="224">
        <f>ROUND(I8172*H8172,2)</f>
        <v>0</v>
      </c>
      <c r="K8172" s="220" t="s">
        <v>247</v>
      </c>
      <c r="L8172" s="48"/>
      <c r="M8172" s="225" t="s">
        <v>39</v>
      </c>
      <c r="N8172" s="226" t="s">
        <v>56</v>
      </c>
      <c r="O8172" s="88"/>
      <c r="P8172" s="227">
        <f>O8172*H8172</f>
        <v>0</v>
      </c>
      <c r="Q8172" s="227">
        <v>0.00013999999999999999</v>
      </c>
      <c r="R8172" s="227">
        <f>Q8172*H8172</f>
        <v>0.0021281399999999997</v>
      </c>
      <c r="S8172" s="227">
        <v>0</v>
      </c>
      <c r="T8172" s="228">
        <f>S8172*H8172</f>
        <v>0</v>
      </c>
      <c r="U8172" s="42"/>
      <c r="V8172" s="42"/>
      <c r="W8172" s="42"/>
      <c r="X8172" s="42"/>
      <c r="Y8172" s="42"/>
      <c r="Z8172" s="42"/>
      <c r="AA8172" s="42"/>
      <c r="AB8172" s="42"/>
      <c r="AC8172" s="42"/>
      <c r="AD8172" s="42"/>
      <c r="AE8172" s="42"/>
      <c r="AR8172" s="229" t="s">
        <v>462</v>
      </c>
      <c r="AT8172" s="229" t="s">
        <v>243</v>
      </c>
      <c r="AU8172" s="229" t="s">
        <v>93</v>
      </c>
      <c r="AY8172" s="20" t="s">
        <v>241</v>
      </c>
      <c r="BE8172" s="230">
        <f>IF(N8172="základní",J8172,0)</f>
        <v>0</v>
      </c>
      <c r="BF8172" s="230">
        <f>IF(N8172="snížená",J8172,0)</f>
        <v>0</v>
      </c>
      <c r="BG8172" s="230">
        <f>IF(N8172="zákl. přenesená",J8172,0)</f>
        <v>0</v>
      </c>
      <c r="BH8172" s="230">
        <f>IF(N8172="sníž. přenesená",J8172,0)</f>
        <v>0</v>
      </c>
      <c r="BI8172" s="230">
        <f>IF(N8172="nulová",J8172,0)</f>
        <v>0</v>
      </c>
      <c r="BJ8172" s="20" t="s">
        <v>23</v>
      </c>
      <c r="BK8172" s="230">
        <f>ROUND(I8172*H8172,2)</f>
        <v>0</v>
      </c>
      <c r="BL8172" s="20" t="s">
        <v>462</v>
      </c>
      <c r="BM8172" s="229" t="s">
        <v>7641</v>
      </c>
    </row>
    <row r="8173" s="2" customFormat="1">
      <c r="A8173" s="42"/>
      <c r="B8173" s="43"/>
      <c r="C8173" s="44"/>
      <c r="D8173" s="231" t="s">
        <v>250</v>
      </c>
      <c r="E8173" s="44"/>
      <c r="F8173" s="232" t="s">
        <v>7642</v>
      </c>
      <c r="G8173" s="44"/>
      <c r="H8173" s="44"/>
      <c r="I8173" s="233"/>
      <c r="J8173" s="44"/>
      <c r="K8173" s="44"/>
      <c r="L8173" s="48"/>
      <c r="M8173" s="234"/>
      <c r="N8173" s="235"/>
      <c r="O8173" s="88"/>
      <c r="P8173" s="88"/>
      <c r="Q8173" s="88"/>
      <c r="R8173" s="88"/>
      <c r="S8173" s="88"/>
      <c r="T8173" s="89"/>
      <c r="U8173" s="42"/>
      <c r="V8173" s="42"/>
      <c r="W8173" s="42"/>
      <c r="X8173" s="42"/>
      <c r="Y8173" s="42"/>
      <c r="Z8173" s="42"/>
      <c r="AA8173" s="42"/>
      <c r="AB8173" s="42"/>
      <c r="AC8173" s="42"/>
      <c r="AD8173" s="42"/>
      <c r="AE8173" s="42"/>
      <c r="AT8173" s="20" t="s">
        <v>250</v>
      </c>
      <c r="AU8173" s="20" t="s">
        <v>93</v>
      </c>
    </row>
    <row r="8174" s="2" customFormat="1" ht="21.75" customHeight="1">
      <c r="A8174" s="42"/>
      <c r="B8174" s="43"/>
      <c r="C8174" s="218" t="s">
        <v>7643</v>
      </c>
      <c r="D8174" s="218" t="s">
        <v>243</v>
      </c>
      <c r="E8174" s="219" t="s">
        <v>7644</v>
      </c>
      <c r="F8174" s="220" t="s">
        <v>7645</v>
      </c>
      <c r="G8174" s="221" t="s">
        <v>145</v>
      </c>
      <c r="H8174" s="222">
        <v>258.86099999999999</v>
      </c>
      <c r="I8174" s="223"/>
      <c r="J8174" s="224">
        <f>ROUND(I8174*H8174,2)</f>
        <v>0</v>
      </c>
      <c r="K8174" s="220" t="s">
        <v>247</v>
      </c>
      <c r="L8174" s="48"/>
      <c r="M8174" s="225" t="s">
        <v>39</v>
      </c>
      <c r="N8174" s="226" t="s">
        <v>56</v>
      </c>
      <c r="O8174" s="88"/>
      <c r="P8174" s="227">
        <f>O8174*H8174</f>
        <v>0</v>
      </c>
      <c r="Q8174" s="227">
        <v>0.00050000000000000001</v>
      </c>
      <c r="R8174" s="227">
        <f>Q8174*H8174</f>
        <v>0.1294305</v>
      </c>
      <c r="S8174" s="227">
        <v>0</v>
      </c>
      <c r="T8174" s="228">
        <f>S8174*H8174</f>
        <v>0</v>
      </c>
      <c r="U8174" s="42"/>
      <c r="V8174" s="42"/>
      <c r="W8174" s="42"/>
      <c r="X8174" s="42"/>
      <c r="Y8174" s="42"/>
      <c r="Z8174" s="42"/>
      <c r="AA8174" s="42"/>
      <c r="AB8174" s="42"/>
      <c r="AC8174" s="42"/>
      <c r="AD8174" s="42"/>
      <c r="AE8174" s="42"/>
      <c r="AR8174" s="229" t="s">
        <v>462</v>
      </c>
      <c r="AT8174" s="229" t="s">
        <v>243</v>
      </c>
      <c r="AU8174" s="229" t="s">
        <v>93</v>
      </c>
      <c r="AY8174" s="20" t="s">
        <v>241</v>
      </c>
      <c r="BE8174" s="230">
        <f>IF(N8174="základní",J8174,0)</f>
        <v>0</v>
      </c>
      <c r="BF8174" s="230">
        <f>IF(N8174="snížená",J8174,0)</f>
        <v>0</v>
      </c>
      <c r="BG8174" s="230">
        <f>IF(N8174="zákl. přenesená",J8174,0)</f>
        <v>0</v>
      </c>
      <c r="BH8174" s="230">
        <f>IF(N8174="sníž. přenesená",J8174,0)</f>
        <v>0</v>
      </c>
      <c r="BI8174" s="230">
        <f>IF(N8174="nulová",J8174,0)</f>
        <v>0</v>
      </c>
      <c r="BJ8174" s="20" t="s">
        <v>23</v>
      </c>
      <c r="BK8174" s="230">
        <f>ROUND(I8174*H8174,2)</f>
        <v>0</v>
      </c>
      <c r="BL8174" s="20" t="s">
        <v>462</v>
      </c>
      <c r="BM8174" s="229" t="s">
        <v>7646</v>
      </c>
    </row>
    <row r="8175" s="2" customFormat="1">
      <c r="A8175" s="42"/>
      <c r="B8175" s="43"/>
      <c r="C8175" s="44"/>
      <c r="D8175" s="231" t="s">
        <v>250</v>
      </c>
      <c r="E8175" s="44"/>
      <c r="F8175" s="232" t="s">
        <v>7647</v>
      </c>
      <c r="G8175" s="44"/>
      <c r="H8175" s="44"/>
      <c r="I8175" s="233"/>
      <c r="J8175" s="44"/>
      <c r="K8175" s="44"/>
      <c r="L8175" s="48"/>
      <c r="M8175" s="234"/>
      <c r="N8175" s="235"/>
      <c r="O8175" s="88"/>
      <c r="P8175" s="88"/>
      <c r="Q8175" s="88"/>
      <c r="R8175" s="88"/>
      <c r="S8175" s="88"/>
      <c r="T8175" s="89"/>
      <c r="U8175" s="42"/>
      <c r="V8175" s="42"/>
      <c r="W8175" s="42"/>
      <c r="X8175" s="42"/>
      <c r="Y8175" s="42"/>
      <c r="Z8175" s="42"/>
      <c r="AA8175" s="42"/>
      <c r="AB8175" s="42"/>
      <c r="AC8175" s="42"/>
      <c r="AD8175" s="42"/>
      <c r="AE8175" s="42"/>
      <c r="AT8175" s="20" t="s">
        <v>250</v>
      </c>
      <c r="AU8175" s="20" t="s">
        <v>93</v>
      </c>
    </row>
    <row r="8176" s="2" customFormat="1" ht="24.15" customHeight="1">
      <c r="A8176" s="42"/>
      <c r="B8176" s="43"/>
      <c r="C8176" s="218" t="s">
        <v>7648</v>
      </c>
      <c r="D8176" s="218" t="s">
        <v>243</v>
      </c>
      <c r="E8176" s="219" t="s">
        <v>7649</v>
      </c>
      <c r="F8176" s="220" t="s">
        <v>7650</v>
      </c>
      <c r="G8176" s="221" t="s">
        <v>145</v>
      </c>
      <c r="H8176" s="222">
        <v>30.960000000000001</v>
      </c>
      <c r="I8176" s="223"/>
      <c r="J8176" s="224">
        <f>ROUND(I8176*H8176,2)</f>
        <v>0</v>
      </c>
      <c r="K8176" s="220" t="s">
        <v>247</v>
      </c>
      <c r="L8176" s="48"/>
      <c r="M8176" s="225" t="s">
        <v>39</v>
      </c>
      <c r="N8176" s="226" t="s">
        <v>56</v>
      </c>
      <c r="O8176" s="88"/>
      <c r="P8176" s="227">
        <f>O8176*H8176</f>
        <v>0</v>
      </c>
      <c r="Q8176" s="227">
        <v>0.00017000000000000001</v>
      </c>
      <c r="R8176" s="227">
        <f>Q8176*H8176</f>
        <v>0.0052632000000000009</v>
      </c>
      <c r="S8176" s="227">
        <v>0</v>
      </c>
      <c r="T8176" s="228">
        <f>S8176*H8176</f>
        <v>0</v>
      </c>
      <c r="U8176" s="42"/>
      <c r="V8176" s="42"/>
      <c r="W8176" s="42"/>
      <c r="X8176" s="42"/>
      <c r="Y8176" s="42"/>
      <c r="Z8176" s="42"/>
      <c r="AA8176" s="42"/>
      <c r="AB8176" s="42"/>
      <c r="AC8176" s="42"/>
      <c r="AD8176" s="42"/>
      <c r="AE8176" s="42"/>
      <c r="AR8176" s="229" t="s">
        <v>462</v>
      </c>
      <c r="AT8176" s="229" t="s">
        <v>243</v>
      </c>
      <c r="AU8176" s="229" t="s">
        <v>93</v>
      </c>
      <c r="AY8176" s="20" t="s">
        <v>241</v>
      </c>
      <c r="BE8176" s="230">
        <f>IF(N8176="základní",J8176,0)</f>
        <v>0</v>
      </c>
      <c r="BF8176" s="230">
        <f>IF(N8176="snížená",J8176,0)</f>
        <v>0</v>
      </c>
      <c r="BG8176" s="230">
        <f>IF(N8176="zákl. přenesená",J8176,0)</f>
        <v>0</v>
      </c>
      <c r="BH8176" s="230">
        <f>IF(N8176="sníž. přenesená",J8176,0)</f>
        <v>0</v>
      </c>
      <c r="BI8176" s="230">
        <f>IF(N8176="nulová",J8176,0)</f>
        <v>0</v>
      </c>
      <c r="BJ8176" s="20" t="s">
        <v>23</v>
      </c>
      <c r="BK8176" s="230">
        <f>ROUND(I8176*H8176,2)</f>
        <v>0</v>
      </c>
      <c r="BL8176" s="20" t="s">
        <v>462</v>
      </c>
      <c r="BM8176" s="229" t="s">
        <v>7651</v>
      </c>
    </row>
    <row r="8177" s="2" customFormat="1">
      <c r="A8177" s="42"/>
      <c r="B8177" s="43"/>
      <c r="C8177" s="44"/>
      <c r="D8177" s="231" t="s">
        <v>250</v>
      </c>
      <c r="E8177" s="44"/>
      <c r="F8177" s="232" t="s">
        <v>7652</v>
      </c>
      <c r="G8177" s="44"/>
      <c r="H8177" s="44"/>
      <c r="I8177" s="233"/>
      <c r="J8177" s="44"/>
      <c r="K8177" s="44"/>
      <c r="L8177" s="48"/>
      <c r="M8177" s="234"/>
      <c r="N8177" s="235"/>
      <c r="O8177" s="88"/>
      <c r="P8177" s="88"/>
      <c r="Q8177" s="88"/>
      <c r="R8177" s="88"/>
      <c r="S8177" s="88"/>
      <c r="T8177" s="89"/>
      <c r="U8177" s="42"/>
      <c r="V8177" s="42"/>
      <c r="W8177" s="42"/>
      <c r="X8177" s="42"/>
      <c r="Y8177" s="42"/>
      <c r="Z8177" s="42"/>
      <c r="AA8177" s="42"/>
      <c r="AB8177" s="42"/>
      <c r="AC8177" s="42"/>
      <c r="AD8177" s="42"/>
      <c r="AE8177" s="42"/>
      <c r="AT8177" s="20" t="s">
        <v>250</v>
      </c>
      <c r="AU8177" s="20" t="s">
        <v>93</v>
      </c>
    </row>
    <row r="8178" s="13" customFormat="1">
      <c r="A8178" s="13"/>
      <c r="B8178" s="236"/>
      <c r="C8178" s="237"/>
      <c r="D8178" s="238" t="s">
        <v>252</v>
      </c>
      <c r="E8178" s="239" t="s">
        <v>39</v>
      </c>
      <c r="F8178" s="240" t="s">
        <v>2321</v>
      </c>
      <c r="G8178" s="237"/>
      <c r="H8178" s="239" t="s">
        <v>39</v>
      </c>
      <c r="I8178" s="241"/>
      <c r="J8178" s="237"/>
      <c r="K8178" s="237"/>
      <c r="L8178" s="242"/>
      <c r="M8178" s="243"/>
      <c r="N8178" s="244"/>
      <c r="O8178" s="244"/>
      <c r="P8178" s="244"/>
      <c r="Q8178" s="244"/>
      <c r="R8178" s="244"/>
      <c r="S8178" s="244"/>
      <c r="T8178" s="245"/>
      <c r="U8178" s="13"/>
      <c r="V8178" s="13"/>
      <c r="W8178" s="13"/>
      <c r="X8178" s="13"/>
      <c r="Y8178" s="13"/>
      <c r="Z8178" s="13"/>
      <c r="AA8178" s="13"/>
      <c r="AB8178" s="13"/>
      <c r="AC8178" s="13"/>
      <c r="AD8178" s="13"/>
      <c r="AE8178" s="13"/>
      <c r="AT8178" s="246" t="s">
        <v>252</v>
      </c>
      <c r="AU8178" s="246" t="s">
        <v>93</v>
      </c>
      <c r="AV8178" s="13" t="s">
        <v>23</v>
      </c>
      <c r="AW8178" s="13" t="s">
        <v>46</v>
      </c>
      <c r="AX8178" s="13" t="s">
        <v>85</v>
      </c>
      <c r="AY8178" s="246" t="s">
        <v>241</v>
      </c>
    </row>
    <row r="8179" s="13" customFormat="1">
      <c r="A8179" s="13"/>
      <c r="B8179" s="236"/>
      <c r="C8179" s="237"/>
      <c r="D8179" s="238" t="s">
        <v>252</v>
      </c>
      <c r="E8179" s="239" t="s">
        <v>39</v>
      </c>
      <c r="F8179" s="240" t="s">
        <v>7653</v>
      </c>
      <c r="G8179" s="237"/>
      <c r="H8179" s="239" t="s">
        <v>39</v>
      </c>
      <c r="I8179" s="241"/>
      <c r="J8179" s="237"/>
      <c r="K8179" s="237"/>
      <c r="L8179" s="242"/>
      <c r="M8179" s="243"/>
      <c r="N8179" s="244"/>
      <c r="O8179" s="244"/>
      <c r="P8179" s="244"/>
      <c r="Q8179" s="244"/>
      <c r="R8179" s="244"/>
      <c r="S8179" s="244"/>
      <c r="T8179" s="245"/>
      <c r="U8179" s="13"/>
      <c r="V8179" s="13"/>
      <c r="W8179" s="13"/>
      <c r="X8179" s="13"/>
      <c r="Y8179" s="13"/>
      <c r="Z8179" s="13"/>
      <c r="AA8179" s="13"/>
      <c r="AB8179" s="13"/>
      <c r="AC8179" s="13"/>
      <c r="AD8179" s="13"/>
      <c r="AE8179" s="13"/>
      <c r="AT8179" s="246" t="s">
        <v>252</v>
      </c>
      <c r="AU8179" s="246" t="s">
        <v>93</v>
      </c>
      <c r="AV8179" s="13" t="s">
        <v>23</v>
      </c>
      <c r="AW8179" s="13" t="s">
        <v>46</v>
      </c>
      <c r="AX8179" s="13" t="s">
        <v>85</v>
      </c>
      <c r="AY8179" s="246" t="s">
        <v>241</v>
      </c>
    </row>
    <row r="8180" s="14" customFormat="1">
      <c r="A8180" s="14"/>
      <c r="B8180" s="247"/>
      <c r="C8180" s="248"/>
      <c r="D8180" s="238" t="s">
        <v>252</v>
      </c>
      <c r="E8180" s="249" t="s">
        <v>39</v>
      </c>
      <c r="F8180" s="250" t="s">
        <v>7654</v>
      </c>
      <c r="G8180" s="248"/>
      <c r="H8180" s="251">
        <v>30.960000000000001</v>
      </c>
      <c r="I8180" s="252"/>
      <c r="J8180" s="248"/>
      <c r="K8180" s="248"/>
      <c r="L8180" s="253"/>
      <c r="M8180" s="254"/>
      <c r="N8180" s="255"/>
      <c r="O8180" s="255"/>
      <c r="P8180" s="255"/>
      <c r="Q8180" s="255"/>
      <c r="R8180" s="255"/>
      <c r="S8180" s="255"/>
      <c r="T8180" s="256"/>
      <c r="U8180" s="14"/>
      <c r="V8180" s="14"/>
      <c r="W8180" s="14"/>
      <c r="X8180" s="14"/>
      <c r="Y8180" s="14"/>
      <c r="Z8180" s="14"/>
      <c r="AA8180" s="14"/>
      <c r="AB8180" s="14"/>
      <c r="AC8180" s="14"/>
      <c r="AD8180" s="14"/>
      <c r="AE8180" s="14"/>
      <c r="AT8180" s="257" t="s">
        <v>252</v>
      </c>
      <c r="AU8180" s="257" t="s">
        <v>93</v>
      </c>
      <c r="AV8180" s="14" t="s">
        <v>93</v>
      </c>
      <c r="AW8180" s="14" t="s">
        <v>46</v>
      </c>
      <c r="AX8180" s="14" t="s">
        <v>23</v>
      </c>
      <c r="AY8180" s="257" t="s">
        <v>241</v>
      </c>
    </row>
    <row r="8181" s="2" customFormat="1" ht="24.15" customHeight="1">
      <c r="A8181" s="42"/>
      <c r="B8181" s="43"/>
      <c r="C8181" s="218" t="s">
        <v>7655</v>
      </c>
      <c r="D8181" s="218" t="s">
        <v>243</v>
      </c>
      <c r="E8181" s="219" t="s">
        <v>7656</v>
      </c>
      <c r="F8181" s="220" t="s">
        <v>7657</v>
      </c>
      <c r="G8181" s="221" t="s">
        <v>145</v>
      </c>
      <c r="H8181" s="222">
        <v>258.86099999999999</v>
      </c>
      <c r="I8181" s="223"/>
      <c r="J8181" s="224">
        <f>ROUND(I8181*H8181,2)</f>
        <v>0</v>
      </c>
      <c r="K8181" s="220" t="s">
        <v>247</v>
      </c>
      <c r="L8181" s="48"/>
      <c r="M8181" s="225" t="s">
        <v>39</v>
      </c>
      <c r="N8181" s="226" t="s">
        <v>56</v>
      </c>
      <c r="O8181" s="88"/>
      <c r="P8181" s="227">
        <f>O8181*H8181</f>
        <v>0</v>
      </c>
      <c r="Q8181" s="227">
        <v>0.00017000000000000001</v>
      </c>
      <c r="R8181" s="227">
        <f>Q8181*H8181</f>
        <v>0.044006370000000003</v>
      </c>
      <c r="S8181" s="227">
        <v>0</v>
      </c>
      <c r="T8181" s="228">
        <f>S8181*H8181</f>
        <v>0</v>
      </c>
      <c r="U8181" s="42"/>
      <c r="V8181" s="42"/>
      <c r="W8181" s="42"/>
      <c r="X8181" s="42"/>
      <c r="Y8181" s="42"/>
      <c r="Z8181" s="42"/>
      <c r="AA8181" s="42"/>
      <c r="AB8181" s="42"/>
      <c r="AC8181" s="42"/>
      <c r="AD8181" s="42"/>
      <c r="AE8181" s="42"/>
      <c r="AR8181" s="229" t="s">
        <v>462</v>
      </c>
      <c r="AT8181" s="229" t="s">
        <v>243</v>
      </c>
      <c r="AU8181" s="229" t="s">
        <v>93</v>
      </c>
      <c r="AY8181" s="20" t="s">
        <v>241</v>
      </c>
      <c r="BE8181" s="230">
        <f>IF(N8181="základní",J8181,0)</f>
        <v>0</v>
      </c>
      <c r="BF8181" s="230">
        <f>IF(N8181="snížená",J8181,0)</f>
        <v>0</v>
      </c>
      <c r="BG8181" s="230">
        <f>IF(N8181="zákl. přenesená",J8181,0)</f>
        <v>0</v>
      </c>
      <c r="BH8181" s="230">
        <f>IF(N8181="sníž. přenesená",J8181,0)</f>
        <v>0</v>
      </c>
      <c r="BI8181" s="230">
        <f>IF(N8181="nulová",J8181,0)</f>
        <v>0</v>
      </c>
      <c r="BJ8181" s="20" t="s">
        <v>23</v>
      </c>
      <c r="BK8181" s="230">
        <f>ROUND(I8181*H8181,2)</f>
        <v>0</v>
      </c>
      <c r="BL8181" s="20" t="s">
        <v>462</v>
      </c>
      <c r="BM8181" s="229" t="s">
        <v>7658</v>
      </c>
    </row>
    <row r="8182" s="2" customFormat="1">
      <c r="A8182" s="42"/>
      <c r="B8182" s="43"/>
      <c r="C8182" s="44"/>
      <c r="D8182" s="231" t="s">
        <v>250</v>
      </c>
      <c r="E8182" s="44"/>
      <c r="F8182" s="232" t="s">
        <v>7659</v>
      </c>
      <c r="G8182" s="44"/>
      <c r="H8182" s="44"/>
      <c r="I8182" s="233"/>
      <c r="J8182" s="44"/>
      <c r="K8182" s="44"/>
      <c r="L8182" s="48"/>
      <c r="M8182" s="234"/>
      <c r="N8182" s="235"/>
      <c r="O8182" s="88"/>
      <c r="P8182" s="88"/>
      <c r="Q8182" s="88"/>
      <c r="R8182" s="88"/>
      <c r="S8182" s="88"/>
      <c r="T8182" s="89"/>
      <c r="U8182" s="42"/>
      <c r="V8182" s="42"/>
      <c r="W8182" s="42"/>
      <c r="X8182" s="42"/>
      <c r="Y8182" s="42"/>
      <c r="Z8182" s="42"/>
      <c r="AA8182" s="42"/>
      <c r="AB8182" s="42"/>
      <c r="AC8182" s="42"/>
      <c r="AD8182" s="42"/>
      <c r="AE8182" s="42"/>
      <c r="AT8182" s="20" t="s">
        <v>250</v>
      </c>
      <c r="AU8182" s="20" t="s">
        <v>93</v>
      </c>
    </row>
    <row r="8183" s="2" customFormat="1" ht="24.15" customHeight="1">
      <c r="A8183" s="42"/>
      <c r="B8183" s="43"/>
      <c r="C8183" s="218" t="s">
        <v>7660</v>
      </c>
      <c r="D8183" s="218" t="s">
        <v>243</v>
      </c>
      <c r="E8183" s="219" t="s">
        <v>7661</v>
      </c>
      <c r="F8183" s="220" t="s">
        <v>7662</v>
      </c>
      <c r="G8183" s="221" t="s">
        <v>145</v>
      </c>
      <c r="H8183" s="222">
        <v>30.960000000000001</v>
      </c>
      <c r="I8183" s="223"/>
      <c r="J8183" s="224">
        <f>ROUND(I8183*H8183,2)</f>
        <v>0</v>
      </c>
      <c r="K8183" s="220" t="s">
        <v>247</v>
      </c>
      <c r="L8183" s="48"/>
      <c r="M8183" s="225" t="s">
        <v>39</v>
      </c>
      <c r="N8183" s="226" t="s">
        <v>56</v>
      </c>
      <c r="O8183" s="88"/>
      <c r="P8183" s="227">
        <f>O8183*H8183</f>
        <v>0</v>
      </c>
      <c r="Q8183" s="227">
        <v>0.0010100000000000001</v>
      </c>
      <c r="R8183" s="227">
        <f>Q8183*H8183</f>
        <v>0.031269600000000002</v>
      </c>
      <c r="S8183" s="227">
        <v>0</v>
      </c>
      <c r="T8183" s="228">
        <f>S8183*H8183</f>
        <v>0</v>
      </c>
      <c r="U8183" s="42"/>
      <c r="V8183" s="42"/>
      <c r="W8183" s="42"/>
      <c r="X8183" s="42"/>
      <c r="Y8183" s="42"/>
      <c r="Z8183" s="42"/>
      <c r="AA8183" s="42"/>
      <c r="AB8183" s="42"/>
      <c r="AC8183" s="42"/>
      <c r="AD8183" s="42"/>
      <c r="AE8183" s="42"/>
      <c r="AR8183" s="229" t="s">
        <v>462</v>
      </c>
      <c r="AT8183" s="229" t="s">
        <v>243</v>
      </c>
      <c r="AU8183" s="229" t="s">
        <v>93</v>
      </c>
      <c r="AY8183" s="20" t="s">
        <v>241</v>
      </c>
      <c r="BE8183" s="230">
        <f>IF(N8183="základní",J8183,0)</f>
        <v>0</v>
      </c>
      <c r="BF8183" s="230">
        <f>IF(N8183="snížená",J8183,0)</f>
        <v>0</v>
      </c>
      <c r="BG8183" s="230">
        <f>IF(N8183="zákl. přenesená",J8183,0)</f>
        <v>0</v>
      </c>
      <c r="BH8183" s="230">
        <f>IF(N8183="sníž. přenesená",J8183,0)</f>
        <v>0</v>
      </c>
      <c r="BI8183" s="230">
        <f>IF(N8183="nulová",J8183,0)</f>
        <v>0</v>
      </c>
      <c r="BJ8183" s="20" t="s">
        <v>23</v>
      </c>
      <c r="BK8183" s="230">
        <f>ROUND(I8183*H8183,2)</f>
        <v>0</v>
      </c>
      <c r="BL8183" s="20" t="s">
        <v>462</v>
      </c>
      <c r="BM8183" s="229" t="s">
        <v>7663</v>
      </c>
    </row>
    <row r="8184" s="2" customFormat="1">
      <c r="A8184" s="42"/>
      <c r="B8184" s="43"/>
      <c r="C8184" s="44"/>
      <c r="D8184" s="231" t="s">
        <v>250</v>
      </c>
      <c r="E8184" s="44"/>
      <c r="F8184" s="232" t="s">
        <v>7664</v>
      </c>
      <c r="G8184" s="44"/>
      <c r="H8184" s="44"/>
      <c r="I8184" s="233"/>
      <c r="J8184" s="44"/>
      <c r="K8184" s="44"/>
      <c r="L8184" s="48"/>
      <c r="M8184" s="234"/>
      <c r="N8184" s="235"/>
      <c r="O8184" s="88"/>
      <c r="P8184" s="88"/>
      <c r="Q8184" s="88"/>
      <c r="R8184" s="88"/>
      <c r="S8184" s="88"/>
      <c r="T8184" s="89"/>
      <c r="U8184" s="42"/>
      <c r="V8184" s="42"/>
      <c r="W8184" s="42"/>
      <c r="X8184" s="42"/>
      <c r="Y8184" s="42"/>
      <c r="Z8184" s="42"/>
      <c r="AA8184" s="42"/>
      <c r="AB8184" s="42"/>
      <c r="AC8184" s="42"/>
      <c r="AD8184" s="42"/>
      <c r="AE8184" s="42"/>
      <c r="AT8184" s="20" t="s">
        <v>250</v>
      </c>
      <c r="AU8184" s="20" t="s">
        <v>93</v>
      </c>
    </row>
    <row r="8185" s="2" customFormat="1" ht="24.15" customHeight="1">
      <c r="A8185" s="42"/>
      <c r="B8185" s="43"/>
      <c r="C8185" s="218" t="s">
        <v>7665</v>
      </c>
      <c r="D8185" s="218" t="s">
        <v>243</v>
      </c>
      <c r="E8185" s="219" t="s">
        <v>7666</v>
      </c>
      <c r="F8185" s="220" t="s">
        <v>7667</v>
      </c>
      <c r="G8185" s="221" t="s">
        <v>145</v>
      </c>
      <c r="H8185" s="222">
        <v>258.86099999999999</v>
      </c>
      <c r="I8185" s="223"/>
      <c r="J8185" s="224">
        <f>ROUND(I8185*H8185,2)</f>
        <v>0</v>
      </c>
      <c r="K8185" s="220" t="s">
        <v>247</v>
      </c>
      <c r="L8185" s="48"/>
      <c r="M8185" s="225" t="s">
        <v>39</v>
      </c>
      <c r="N8185" s="226" t="s">
        <v>56</v>
      </c>
      <c r="O8185" s="88"/>
      <c r="P8185" s="227">
        <f>O8185*H8185</f>
        <v>0</v>
      </c>
      <c r="Q8185" s="227">
        <v>0.0010100000000000001</v>
      </c>
      <c r="R8185" s="227">
        <f>Q8185*H8185</f>
        <v>0.26144961</v>
      </c>
      <c r="S8185" s="227">
        <v>0</v>
      </c>
      <c r="T8185" s="228">
        <f>S8185*H8185</f>
        <v>0</v>
      </c>
      <c r="U8185" s="42"/>
      <c r="V8185" s="42"/>
      <c r="W8185" s="42"/>
      <c r="X8185" s="42"/>
      <c r="Y8185" s="42"/>
      <c r="Z8185" s="42"/>
      <c r="AA8185" s="42"/>
      <c r="AB8185" s="42"/>
      <c r="AC8185" s="42"/>
      <c r="AD8185" s="42"/>
      <c r="AE8185" s="42"/>
      <c r="AR8185" s="229" t="s">
        <v>462</v>
      </c>
      <c r="AT8185" s="229" t="s">
        <v>243</v>
      </c>
      <c r="AU8185" s="229" t="s">
        <v>93</v>
      </c>
      <c r="AY8185" s="20" t="s">
        <v>241</v>
      </c>
      <c r="BE8185" s="230">
        <f>IF(N8185="základní",J8185,0)</f>
        <v>0</v>
      </c>
      <c r="BF8185" s="230">
        <f>IF(N8185="snížená",J8185,0)</f>
        <v>0</v>
      </c>
      <c r="BG8185" s="230">
        <f>IF(N8185="zákl. přenesená",J8185,0)</f>
        <v>0</v>
      </c>
      <c r="BH8185" s="230">
        <f>IF(N8185="sníž. přenesená",J8185,0)</f>
        <v>0</v>
      </c>
      <c r="BI8185" s="230">
        <f>IF(N8185="nulová",J8185,0)</f>
        <v>0</v>
      </c>
      <c r="BJ8185" s="20" t="s">
        <v>23</v>
      </c>
      <c r="BK8185" s="230">
        <f>ROUND(I8185*H8185,2)</f>
        <v>0</v>
      </c>
      <c r="BL8185" s="20" t="s">
        <v>462</v>
      </c>
      <c r="BM8185" s="229" t="s">
        <v>7668</v>
      </c>
    </row>
    <row r="8186" s="2" customFormat="1">
      <c r="A8186" s="42"/>
      <c r="B8186" s="43"/>
      <c r="C8186" s="44"/>
      <c r="D8186" s="231" t="s">
        <v>250</v>
      </c>
      <c r="E8186" s="44"/>
      <c r="F8186" s="232" t="s">
        <v>7669</v>
      </c>
      <c r="G8186" s="44"/>
      <c r="H8186" s="44"/>
      <c r="I8186" s="233"/>
      <c r="J8186" s="44"/>
      <c r="K8186" s="44"/>
      <c r="L8186" s="48"/>
      <c r="M8186" s="234"/>
      <c r="N8186" s="235"/>
      <c r="O8186" s="88"/>
      <c r="P8186" s="88"/>
      <c r="Q8186" s="88"/>
      <c r="R8186" s="88"/>
      <c r="S8186" s="88"/>
      <c r="T8186" s="89"/>
      <c r="U8186" s="42"/>
      <c r="V8186" s="42"/>
      <c r="W8186" s="42"/>
      <c r="X8186" s="42"/>
      <c r="Y8186" s="42"/>
      <c r="Z8186" s="42"/>
      <c r="AA8186" s="42"/>
      <c r="AB8186" s="42"/>
      <c r="AC8186" s="42"/>
      <c r="AD8186" s="42"/>
      <c r="AE8186" s="42"/>
      <c r="AT8186" s="20" t="s">
        <v>250</v>
      </c>
      <c r="AU8186" s="20" t="s">
        <v>93</v>
      </c>
    </row>
    <row r="8187" s="13" customFormat="1">
      <c r="A8187" s="13"/>
      <c r="B8187" s="236"/>
      <c r="C8187" s="237"/>
      <c r="D8187" s="238" t="s">
        <v>252</v>
      </c>
      <c r="E8187" s="239" t="s">
        <v>39</v>
      </c>
      <c r="F8187" s="240" t="s">
        <v>2756</v>
      </c>
      <c r="G8187" s="237"/>
      <c r="H8187" s="239" t="s">
        <v>39</v>
      </c>
      <c r="I8187" s="241"/>
      <c r="J8187" s="237"/>
      <c r="K8187" s="237"/>
      <c r="L8187" s="242"/>
      <c r="M8187" s="243"/>
      <c r="N8187" s="244"/>
      <c r="O8187" s="244"/>
      <c r="P8187" s="244"/>
      <c r="Q8187" s="244"/>
      <c r="R8187" s="244"/>
      <c r="S8187" s="244"/>
      <c r="T8187" s="245"/>
      <c r="U8187" s="13"/>
      <c r="V8187" s="13"/>
      <c r="W8187" s="13"/>
      <c r="X8187" s="13"/>
      <c r="Y8187" s="13"/>
      <c r="Z8187" s="13"/>
      <c r="AA8187" s="13"/>
      <c r="AB8187" s="13"/>
      <c r="AC8187" s="13"/>
      <c r="AD8187" s="13"/>
      <c r="AE8187" s="13"/>
      <c r="AT8187" s="246" t="s">
        <v>252</v>
      </c>
      <c r="AU8187" s="246" t="s">
        <v>93</v>
      </c>
      <c r="AV8187" s="13" t="s">
        <v>23</v>
      </c>
      <c r="AW8187" s="13" t="s">
        <v>46</v>
      </c>
      <c r="AX8187" s="13" t="s">
        <v>85</v>
      </c>
      <c r="AY8187" s="246" t="s">
        <v>241</v>
      </c>
    </row>
    <row r="8188" s="13" customFormat="1">
      <c r="A8188" s="13"/>
      <c r="B8188" s="236"/>
      <c r="C8188" s="237"/>
      <c r="D8188" s="238" t="s">
        <v>252</v>
      </c>
      <c r="E8188" s="239" t="s">
        <v>39</v>
      </c>
      <c r="F8188" s="240" t="s">
        <v>7670</v>
      </c>
      <c r="G8188" s="237"/>
      <c r="H8188" s="239" t="s">
        <v>39</v>
      </c>
      <c r="I8188" s="241"/>
      <c r="J8188" s="237"/>
      <c r="K8188" s="237"/>
      <c r="L8188" s="242"/>
      <c r="M8188" s="243"/>
      <c r="N8188" s="244"/>
      <c r="O8188" s="244"/>
      <c r="P8188" s="244"/>
      <c r="Q8188" s="244"/>
      <c r="R8188" s="244"/>
      <c r="S8188" s="244"/>
      <c r="T8188" s="245"/>
      <c r="U8188" s="13"/>
      <c r="V8188" s="13"/>
      <c r="W8188" s="13"/>
      <c r="X8188" s="13"/>
      <c r="Y8188" s="13"/>
      <c r="Z8188" s="13"/>
      <c r="AA8188" s="13"/>
      <c r="AB8188" s="13"/>
      <c r="AC8188" s="13"/>
      <c r="AD8188" s="13"/>
      <c r="AE8188" s="13"/>
      <c r="AT8188" s="246" t="s">
        <v>252</v>
      </c>
      <c r="AU8188" s="246" t="s">
        <v>93</v>
      </c>
      <c r="AV8188" s="13" t="s">
        <v>23</v>
      </c>
      <c r="AW8188" s="13" t="s">
        <v>46</v>
      </c>
      <c r="AX8188" s="13" t="s">
        <v>85</v>
      </c>
      <c r="AY8188" s="246" t="s">
        <v>241</v>
      </c>
    </row>
    <row r="8189" s="14" customFormat="1">
      <c r="A8189" s="14"/>
      <c r="B8189" s="247"/>
      <c r="C8189" s="248"/>
      <c r="D8189" s="238" t="s">
        <v>252</v>
      </c>
      <c r="E8189" s="249" t="s">
        <v>39</v>
      </c>
      <c r="F8189" s="250" t="s">
        <v>7671</v>
      </c>
      <c r="G8189" s="248"/>
      <c r="H8189" s="251">
        <v>58.076999999999998</v>
      </c>
      <c r="I8189" s="252"/>
      <c r="J8189" s="248"/>
      <c r="K8189" s="248"/>
      <c r="L8189" s="253"/>
      <c r="M8189" s="254"/>
      <c r="N8189" s="255"/>
      <c r="O8189" s="255"/>
      <c r="P8189" s="255"/>
      <c r="Q8189" s="255"/>
      <c r="R8189" s="255"/>
      <c r="S8189" s="255"/>
      <c r="T8189" s="256"/>
      <c r="U8189" s="14"/>
      <c r="V8189" s="14"/>
      <c r="W8189" s="14"/>
      <c r="X8189" s="14"/>
      <c r="Y8189" s="14"/>
      <c r="Z8189" s="14"/>
      <c r="AA8189" s="14"/>
      <c r="AB8189" s="14"/>
      <c r="AC8189" s="14"/>
      <c r="AD8189" s="14"/>
      <c r="AE8189" s="14"/>
      <c r="AT8189" s="257" t="s">
        <v>252</v>
      </c>
      <c r="AU8189" s="257" t="s">
        <v>93</v>
      </c>
      <c r="AV8189" s="14" t="s">
        <v>93</v>
      </c>
      <c r="AW8189" s="14" t="s">
        <v>46</v>
      </c>
      <c r="AX8189" s="14" t="s">
        <v>85</v>
      </c>
      <c r="AY8189" s="257" t="s">
        <v>241</v>
      </c>
    </row>
    <row r="8190" s="14" customFormat="1">
      <c r="A8190" s="14"/>
      <c r="B8190" s="247"/>
      <c r="C8190" s="248"/>
      <c r="D8190" s="238" t="s">
        <v>252</v>
      </c>
      <c r="E8190" s="249" t="s">
        <v>39</v>
      </c>
      <c r="F8190" s="250" t="s">
        <v>7672</v>
      </c>
      <c r="G8190" s="248"/>
      <c r="H8190" s="251">
        <v>73.126999999999995</v>
      </c>
      <c r="I8190" s="252"/>
      <c r="J8190" s="248"/>
      <c r="K8190" s="248"/>
      <c r="L8190" s="253"/>
      <c r="M8190" s="254"/>
      <c r="N8190" s="255"/>
      <c r="O8190" s="255"/>
      <c r="P8190" s="255"/>
      <c r="Q8190" s="255"/>
      <c r="R8190" s="255"/>
      <c r="S8190" s="255"/>
      <c r="T8190" s="256"/>
      <c r="U8190" s="14"/>
      <c r="V8190" s="14"/>
      <c r="W8190" s="14"/>
      <c r="X8190" s="14"/>
      <c r="Y8190" s="14"/>
      <c r="Z8190" s="14"/>
      <c r="AA8190" s="14"/>
      <c r="AB8190" s="14"/>
      <c r="AC8190" s="14"/>
      <c r="AD8190" s="14"/>
      <c r="AE8190" s="14"/>
      <c r="AT8190" s="257" t="s">
        <v>252</v>
      </c>
      <c r="AU8190" s="257" t="s">
        <v>93</v>
      </c>
      <c r="AV8190" s="14" t="s">
        <v>93</v>
      </c>
      <c r="AW8190" s="14" t="s">
        <v>46</v>
      </c>
      <c r="AX8190" s="14" t="s">
        <v>85</v>
      </c>
      <c r="AY8190" s="257" t="s">
        <v>241</v>
      </c>
    </row>
    <row r="8191" s="13" customFormat="1">
      <c r="A8191" s="13"/>
      <c r="B8191" s="236"/>
      <c r="C8191" s="237"/>
      <c r="D8191" s="238" t="s">
        <v>252</v>
      </c>
      <c r="E8191" s="239" t="s">
        <v>39</v>
      </c>
      <c r="F8191" s="240" t="s">
        <v>2770</v>
      </c>
      <c r="G8191" s="237"/>
      <c r="H8191" s="239" t="s">
        <v>39</v>
      </c>
      <c r="I8191" s="241"/>
      <c r="J8191" s="237"/>
      <c r="K8191" s="237"/>
      <c r="L8191" s="242"/>
      <c r="M8191" s="243"/>
      <c r="N8191" s="244"/>
      <c r="O8191" s="244"/>
      <c r="P8191" s="244"/>
      <c r="Q8191" s="244"/>
      <c r="R8191" s="244"/>
      <c r="S8191" s="244"/>
      <c r="T8191" s="245"/>
      <c r="U8191" s="13"/>
      <c r="V8191" s="13"/>
      <c r="W8191" s="13"/>
      <c r="X8191" s="13"/>
      <c r="Y8191" s="13"/>
      <c r="Z8191" s="13"/>
      <c r="AA8191" s="13"/>
      <c r="AB8191" s="13"/>
      <c r="AC8191" s="13"/>
      <c r="AD8191" s="13"/>
      <c r="AE8191" s="13"/>
      <c r="AT8191" s="246" t="s">
        <v>252</v>
      </c>
      <c r="AU8191" s="246" t="s">
        <v>93</v>
      </c>
      <c r="AV8191" s="13" t="s">
        <v>23</v>
      </c>
      <c r="AW8191" s="13" t="s">
        <v>46</v>
      </c>
      <c r="AX8191" s="13" t="s">
        <v>85</v>
      </c>
      <c r="AY8191" s="246" t="s">
        <v>241</v>
      </c>
    </row>
    <row r="8192" s="13" customFormat="1">
      <c r="A8192" s="13"/>
      <c r="B8192" s="236"/>
      <c r="C8192" s="237"/>
      <c r="D8192" s="238" t="s">
        <v>252</v>
      </c>
      <c r="E8192" s="239" t="s">
        <v>39</v>
      </c>
      <c r="F8192" s="240" t="s">
        <v>7673</v>
      </c>
      <c r="G8192" s="237"/>
      <c r="H8192" s="239" t="s">
        <v>39</v>
      </c>
      <c r="I8192" s="241"/>
      <c r="J8192" s="237"/>
      <c r="K8192" s="237"/>
      <c r="L8192" s="242"/>
      <c r="M8192" s="243"/>
      <c r="N8192" s="244"/>
      <c r="O8192" s="244"/>
      <c r="P8192" s="244"/>
      <c r="Q8192" s="244"/>
      <c r="R8192" s="244"/>
      <c r="S8192" s="244"/>
      <c r="T8192" s="245"/>
      <c r="U8192" s="13"/>
      <c r="V8192" s="13"/>
      <c r="W8192" s="13"/>
      <c r="X8192" s="13"/>
      <c r="Y8192" s="13"/>
      <c r="Z8192" s="13"/>
      <c r="AA8192" s="13"/>
      <c r="AB8192" s="13"/>
      <c r="AC8192" s="13"/>
      <c r="AD8192" s="13"/>
      <c r="AE8192" s="13"/>
      <c r="AT8192" s="246" t="s">
        <v>252</v>
      </c>
      <c r="AU8192" s="246" t="s">
        <v>93</v>
      </c>
      <c r="AV8192" s="13" t="s">
        <v>23</v>
      </c>
      <c r="AW8192" s="13" t="s">
        <v>46</v>
      </c>
      <c r="AX8192" s="13" t="s">
        <v>85</v>
      </c>
      <c r="AY8192" s="246" t="s">
        <v>241</v>
      </c>
    </row>
    <row r="8193" s="14" customFormat="1">
      <c r="A8193" s="14"/>
      <c r="B8193" s="247"/>
      <c r="C8193" s="248"/>
      <c r="D8193" s="238" t="s">
        <v>252</v>
      </c>
      <c r="E8193" s="249" t="s">
        <v>39</v>
      </c>
      <c r="F8193" s="250" t="s">
        <v>7674</v>
      </c>
      <c r="G8193" s="248"/>
      <c r="H8193" s="251">
        <v>36.865000000000002</v>
      </c>
      <c r="I8193" s="252"/>
      <c r="J8193" s="248"/>
      <c r="K8193" s="248"/>
      <c r="L8193" s="253"/>
      <c r="M8193" s="254"/>
      <c r="N8193" s="255"/>
      <c r="O8193" s="255"/>
      <c r="P8193" s="255"/>
      <c r="Q8193" s="255"/>
      <c r="R8193" s="255"/>
      <c r="S8193" s="255"/>
      <c r="T8193" s="256"/>
      <c r="U8193" s="14"/>
      <c r="V8193" s="14"/>
      <c r="W8193" s="14"/>
      <c r="X8193" s="14"/>
      <c r="Y8193" s="14"/>
      <c r="Z8193" s="14"/>
      <c r="AA8193" s="14"/>
      <c r="AB8193" s="14"/>
      <c r="AC8193" s="14"/>
      <c r="AD8193" s="14"/>
      <c r="AE8193" s="14"/>
      <c r="AT8193" s="257" t="s">
        <v>252</v>
      </c>
      <c r="AU8193" s="257" t="s">
        <v>93</v>
      </c>
      <c r="AV8193" s="14" t="s">
        <v>93</v>
      </c>
      <c r="AW8193" s="14" t="s">
        <v>46</v>
      </c>
      <c r="AX8193" s="14" t="s">
        <v>85</v>
      </c>
      <c r="AY8193" s="257" t="s">
        <v>241</v>
      </c>
    </row>
    <row r="8194" s="14" customFormat="1">
      <c r="A8194" s="14"/>
      <c r="B8194" s="247"/>
      <c r="C8194" s="248"/>
      <c r="D8194" s="238" t="s">
        <v>252</v>
      </c>
      <c r="E8194" s="249" t="s">
        <v>39</v>
      </c>
      <c r="F8194" s="250" t="s">
        <v>7675</v>
      </c>
      <c r="G8194" s="248"/>
      <c r="H8194" s="251">
        <v>43.43</v>
      </c>
      <c r="I8194" s="252"/>
      <c r="J8194" s="248"/>
      <c r="K8194" s="248"/>
      <c r="L8194" s="253"/>
      <c r="M8194" s="254"/>
      <c r="N8194" s="255"/>
      <c r="O8194" s="255"/>
      <c r="P8194" s="255"/>
      <c r="Q8194" s="255"/>
      <c r="R8194" s="255"/>
      <c r="S8194" s="255"/>
      <c r="T8194" s="256"/>
      <c r="U8194" s="14"/>
      <c r="V8194" s="14"/>
      <c r="W8194" s="14"/>
      <c r="X8194" s="14"/>
      <c r="Y8194" s="14"/>
      <c r="Z8194" s="14"/>
      <c r="AA8194" s="14"/>
      <c r="AB8194" s="14"/>
      <c r="AC8194" s="14"/>
      <c r="AD8194" s="14"/>
      <c r="AE8194" s="14"/>
      <c r="AT8194" s="257" t="s">
        <v>252</v>
      </c>
      <c r="AU8194" s="257" t="s">
        <v>93</v>
      </c>
      <c r="AV8194" s="14" t="s">
        <v>93</v>
      </c>
      <c r="AW8194" s="14" t="s">
        <v>46</v>
      </c>
      <c r="AX8194" s="14" t="s">
        <v>85</v>
      </c>
      <c r="AY8194" s="257" t="s">
        <v>241</v>
      </c>
    </row>
    <row r="8195" s="13" customFormat="1">
      <c r="A8195" s="13"/>
      <c r="B8195" s="236"/>
      <c r="C8195" s="237"/>
      <c r="D8195" s="238" t="s">
        <v>252</v>
      </c>
      <c r="E8195" s="239" t="s">
        <v>39</v>
      </c>
      <c r="F8195" s="240" t="s">
        <v>2785</v>
      </c>
      <c r="G8195" s="237"/>
      <c r="H8195" s="239" t="s">
        <v>39</v>
      </c>
      <c r="I8195" s="241"/>
      <c r="J8195" s="237"/>
      <c r="K8195" s="237"/>
      <c r="L8195" s="242"/>
      <c r="M8195" s="243"/>
      <c r="N8195" s="244"/>
      <c r="O8195" s="244"/>
      <c r="P8195" s="244"/>
      <c r="Q8195" s="244"/>
      <c r="R8195" s="244"/>
      <c r="S8195" s="244"/>
      <c r="T8195" s="245"/>
      <c r="U8195" s="13"/>
      <c r="V8195" s="13"/>
      <c r="W8195" s="13"/>
      <c r="X8195" s="13"/>
      <c r="Y8195" s="13"/>
      <c r="Z8195" s="13"/>
      <c r="AA8195" s="13"/>
      <c r="AB8195" s="13"/>
      <c r="AC8195" s="13"/>
      <c r="AD8195" s="13"/>
      <c r="AE8195" s="13"/>
      <c r="AT8195" s="246" t="s">
        <v>252</v>
      </c>
      <c r="AU8195" s="246" t="s">
        <v>93</v>
      </c>
      <c r="AV8195" s="13" t="s">
        <v>23</v>
      </c>
      <c r="AW8195" s="13" t="s">
        <v>46</v>
      </c>
      <c r="AX8195" s="13" t="s">
        <v>85</v>
      </c>
      <c r="AY8195" s="246" t="s">
        <v>241</v>
      </c>
    </row>
    <row r="8196" s="13" customFormat="1">
      <c r="A8196" s="13"/>
      <c r="B8196" s="236"/>
      <c r="C8196" s="237"/>
      <c r="D8196" s="238" t="s">
        <v>252</v>
      </c>
      <c r="E8196" s="239" t="s">
        <v>39</v>
      </c>
      <c r="F8196" s="240" t="s">
        <v>7676</v>
      </c>
      <c r="G8196" s="237"/>
      <c r="H8196" s="239" t="s">
        <v>39</v>
      </c>
      <c r="I8196" s="241"/>
      <c r="J8196" s="237"/>
      <c r="K8196" s="237"/>
      <c r="L8196" s="242"/>
      <c r="M8196" s="243"/>
      <c r="N8196" s="244"/>
      <c r="O8196" s="244"/>
      <c r="P8196" s="244"/>
      <c r="Q8196" s="244"/>
      <c r="R8196" s="244"/>
      <c r="S8196" s="244"/>
      <c r="T8196" s="245"/>
      <c r="U8196" s="13"/>
      <c r="V8196" s="13"/>
      <c r="W8196" s="13"/>
      <c r="X8196" s="13"/>
      <c r="Y8196" s="13"/>
      <c r="Z8196" s="13"/>
      <c r="AA8196" s="13"/>
      <c r="AB8196" s="13"/>
      <c r="AC8196" s="13"/>
      <c r="AD8196" s="13"/>
      <c r="AE8196" s="13"/>
      <c r="AT8196" s="246" t="s">
        <v>252</v>
      </c>
      <c r="AU8196" s="246" t="s">
        <v>93</v>
      </c>
      <c r="AV8196" s="13" t="s">
        <v>23</v>
      </c>
      <c r="AW8196" s="13" t="s">
        <v>46</v>
      </c>
      <c r="AX8196" s="13" t="s">
        <v>85</v>
      </c>
      <c r="AY8196" s="246" t="s">
        <v>241</v>
      </c>
    </row>
    <row r="8197" s="14" customFormat="1">
      <c r="A8197" s="14"/>
      <c r="B8197" s="247"/>
      <c r="C8197" s="248"/>
      <c r="D8197" s="238" t="s">
        <v>252</v>
      </c>
      <c r="E8197" s="249" t="s">
        <v>39</v>
      </c>
      <c r="F8197" s="250" t="s">
        <v>7677</v>
      </c>
      <c r="G8197" s="248"/>
      <c r="H8197" s="251">
        <v>20.294</v>
      </c>
      <c r="I8197" s="252"/>
      <c r="J8197" s="248"/>
      <c r="K8197" s="248"/>
      <c r="L8197" s="253"/>
      <c r="M8197" s="254"/>
      <c r="N8197" s="255"/>
      <c r="O8197" s="255"/>
      <c r="P8197" s="255"/>
      <c r="Q8197" s="255"/>
      <c r="R8197" s="255"/>
      <c r="S8197" s="255"/>
      <c r="T8197" s="256"/>
      <c r="U8197" s="14"/>
      <c r="V8197" s="14"/>
      <c r="W8197" s="14"/>
      <c r="X8197" s="14"/>
      <c r="Y8197" s="14"/>
      <c r="Z8197" s="14"/>
      <c r="AA8197" s="14"/>
      <c r="AB8197" s="14"/>
      <c r="AC8197" s="14"/>
      <c r="AD8197" s="14"/>
      <c r="AE8197" s="14"/>
      <c r="AT8197" s="257" t="s">
        <v>252</v>
      </c>
      <c r="AU8197" s="257" t="s">
        <v>93</v>
      </c>
      <c r="AV8197" s="14" t="s">
        <v>93</v>
      </c>
      <c r="AW8197" s="14" t="s">
        <v>46</v>
      </c>
      <c r="AX8197" s="14" t="s">
        <v>85</v>
      </c>
      <c r="AY8197" s="257" t="s">
        <v>241</v>
      </c>
    </row>
    <row r="8198" s="14" customFormat="1">
      <c r="A8198" s="14"/>
      <c r="B8198" s="247"/>
      <c r="C8198" s="248"/>
      <c r="D8198" s="238" t="s">
        <v>252</v>
      </c>
      <c r="E8198" s="249" t="s">
        <v>39</v>
      </c>
      <c r="F8198" s="250" t="s">
        <v>7678</v>
      </c>
      <c r="G8198" s="248"/>
      <c r="H8198" s="251">
        <v>27.068000000000001</v>
      </c>
      <c r="I8198" s="252"/>
      <c r="J8198" s="248"/>
      <c r="K8198" s="248"/>
      <c r="L8198" s="253"/>
      <c r="M8198" s="254"/>
      <c r="N8198" s="255"/>
      <c r="O8198" s="255"/>
      <c r="P8198" s="255"/>
      <c r="Q8198" s="255"/>
      <c r="R8198" s="255"/>
      <c r="S8198" s="255"/>
      <c r="T8198" s="256"/>
      <c r="U8198" s="14"/>
      <c r="V8198" s="14"/>
      <c r="W8198" s="14"/>
      <c r="X8198" s="14"/>
      <c r="Y8198" s="14"/>
      <c r="Z8198" s="14"/>
      <c r="AA8198" s="14"/>
      <c r="AB8198" s="14"/>
      <c r="AC8198" s="14"/>
      <c r="AD8198" s="14"/>
      <c r="AE8198" s="14"/>
      <c r="AT8198" s="257" t="s">
        <v>252</v>
      </c>
      <c r="AU8198" s="257" t="s">
        <v>93</v>
      </c>
      <c r="AV8198" s="14" t="s">
        <v>93</v>
      </c>
      <c r="AW8198" s="14" t="s">
        <v>46</v>
      </c>
      <c r="AX8198" s="14" t="s">
        <v>85</v>
      </c>
      <c r="AY8198" s="257" t="s">
        <v>241</v>
      </c>
    </row>
    <row r="8199" s="15" customFormat="1">
      <c r="A8199" s="15"/>
      <c r="B8199" s="258"/>
      <c r="C8199" s="259"/>
      <c r="D8199" s="238" t="s">
        <v>252</v>
      </c>
      <c r="E8199" s="260" t="s">
        <v>39</v>
      </c>
      <c r="F8199" s="261" t="s">
        <v>274</v>
      </c>
      <c r="G8199" s="259"/>
      <c r="H8199" s="262">
        <v>258.86099999999999</v>
      </c>
      <c r="I8199" s="263"/>
      <c r="J8199" s="259"/>
      <c r="K8199" s="259"/>
      <c r="L8199" s="264"/>
      <c r="M8199" s="265"/>
      <c r="N8199" s="266"/>
      <c r="O8199" s="266"/>
      <c r="P8199" s="266"/>
      <c r="Q8199" s="266"/>
      <c r="R8199" s="266"/>
      <c r="S8199" s="266"/>
      <c r="T8199" s="267"/>
      <c r="U8199" s="15"/>
      <c r="V8199" s="15"/>
      <c r="W8199" s="15"/>
      <c r="X8199" s="15"/>
      <c r="Y8199" s="15"/>
      <c r="Z8199" s="15"/>
      <c r="AA8199" s="15"/>
      <c r="AB8199" s="15"/>
      <c r="AC8199" s="15"/>
      <c r="AD8199" s="15"/>
      <c r="AE8199" s="15"/>
      <c r="AT8199" s="268" t="s">
        <v>252</v>
      </c>
      <c r="AU8199" s="268" t="s">
        <v>93</v>
      </c>
      <c r="AV8199" s="15" t="s">
        <v>248</v>
      </c>
      <c r="AW8199" s="15" t="s">
        <v>46</v>
      </c>
      <c r="AX8199" s="15" t="s">
        <v>23</v>
      </c>
      <c r="AY8199" s="268" t="s">
        <v>241</v>
      </c>
    </row>
    <row r="8200" s="2" customFormat="1" ht="33" customHeight="1">
      <c r="A8200" s="42"/>
      <c r="B8200" s="43"/>
      <c r="C8200" s="218" t="s">
        <v>7679</v>
      </c>
      <c r="D8200" s="218" t="s">
        <v>243</v>
      </c>
      <c r="E8200" s="219" t="s">
        <v>7680</v>
      </c>
      <c r="F8200" s="220" t="s">
        <v>7681</v>
      </c>
      <c r="G8200" s="221" t="s">
        <v>145</v>
      </c>
      <c r="H8200" s="222">
        <v>258.86099999999999</v>
      </c>
      <c r="I8200" s="223"/>
      <c r="J8200" s="224">
        <f>ROUND(I8200*H8200,2)</f>
        <v>0</v>
      </c>
      <c r="K8200" s="220" t="s">
        <v>247</v>
      </c>
      <c r="L8200" s="48"/>
      <c r="M8200" s="225" t="s">
        <v>39</v>
      </c>
      <c r="N8200" s="226" t="s">
        <v>56</v>
      </c>
      <c r="O8200" s="88"/>
      <c r="P8200" s="227">
        <f>O8200*H8200</f>
        <v>0</v>
      </c>
      <c r="Q8200" s="227">
        <v>6.0000000000000002E-05</v>
      </c>
      <c r="R8200" s="227">
        <f>Q8200*H8200</f>
        <v>0.015531659999999999</v>
      </c>
      <c r="S8200" s="227">
        <v>0</v>
      </c>
      <c r="T8200" s="228">
        <f>S8200*H8200</f>
        <v>0</v>
      </c>
      <c r="U8200" s="42"/>
      <c r="V8200" s="42"/>
      <c r="W8200" s="42"/>
      <c r="X8200" s="42"/>
      <c r="Y8200" s="42"/>
      <c r="Z8200" s="42"/>
      <c r="AA8200" s="42"/>
      <c r="AB8200" s="42"/>
      <c r="AC8200" s="42"/>
      <c r="AD8200" s="42"/>
      <c r="AE8200" s="42"/>
      <c r="AR8200" s="229" t="s">
        <v>462</v>
      </c>
      <c r="AT8200" s="229" t="s">
        <v>243</v>
      </c>
      <c r="AU8200" s="229" t="s">
        <v>93</v>
      </c>
      <c r="AY8200" s="20" t="s">
        <v>241</v>
      </c>
      <c r="BE8200" s="230">
        <f>IF(N8200="základní",J8200,0)</f>
        <v>0</v>
      </c>
      <c r="BF8200" s="230">
        <f>IF(N8200="snížená",J8200,0)</f>
        <v>0</v>
      </c>
      <c r="BG8200" s="230">
        <f>IF(N8200="zákl. přenesená",J8200,0)</f>
        <v>0</v>
      </c>
      <c r="BH8200" s="230">
        <f>IF(N8200="sníž. přenesená",J8200,0)</f>
        <v>0</v>
      </c>
      <c r="BI8200" s="230">
        <f>IF(N8200="nulová",J8200,0)</f>
        <v>0</v>
      </c>
      <c r="BJ8200" s="20" t="s">
        <v>23</v>
      </c>
      <c r="BK8200" s="230">
        <f>ROUND(I8200*H8200,2)</f>
        <v>0</v>
      </c>
      <c r="BL8200" s="20" t="s">
        <v>462</v>
      </c>
      <c r="BM8200" s="229" t="s">
        <v>7682</v>
      </c>
    </row>
    <row r="8201" s="2" customFormat="1">
      <c r="A8201" s="42"/>
      <c r="B8201" s="43"/>
      <c r="C8201" s="44"/>
      <c r="D8201" s="231" t="s">
        <v>250</v>
      </c>
      <c r="E8201" s="44"/>
      <c r="F8201" s="232" t="s">
        <v>7683</v>
      </c>
      <c r="G8201" s="44"/>
      <c r="H8201" s="44"/>
      <c r="I8201" s="233"/>
      <c r="J8201" s="44"/>
      <c r="K8201" s="44"/>
      <c r="L8201" s="48"/>
      <c r="M8201" s="234"/>
      <c r="N8201" s="235"/>
      <c r="O8201" s="88"/>
      <c r="P8201" s="88"/>
      <c r="Q8201" s="88"/>
      <c r="R8201" s="88"/>
      <c r="S8201" s="88"/>
      <c r="T8201" s="89"/>
      <c r="U8201" s="42"/>
      <c r="V8201" s="42"/>
      <c r="W8201" s="42"/>
      <c r="X8201" s="42"/>
      <c r="Y8201" s="42"/>
      <c r="Z8201" s="42"/>
      <c r="AA8201" s="42"/>
      <c r="AB8201" s="42"/>
      <c r="AC8201" s="42"/>
      <c r="AD8201" s="42"/>
      <c r="AE8201" s="42"/>
      <c r="AT8201" s="20" t="s">
        <v>250</v>
      </c>
      <c r="AU8201" s="20" t="s">
        <v>93</v>
      </c>
    </row>
    <row r="8202" s="2" customFormat="1" ht="24.15" customHeight="1">
      <c r="A8202" s="42"/>
      <c r="B8202" s="43"/>
      <c r="C8202" s="218" t="s">
        <v>7684</v>
      </c>
      <c r="D8202" s="218" t="s">
        <v>243</v>
      </c>
      <c r="E8202" s="219" t="s">
        <v>7685</v>
      </c>
      <c r="F8202" s="220" t="s">
        <v>7686</v>
      </c>
      <c r="G8202" s="221" t="s">
        <v>515</v>
      </c>
      <c r="H8202" s="222">
        <v>41.850000000000001</v>
      </c>
      <c r="I8202" s="223"/>
      <c r="J8202" s="224">
        <f>ROUND(I8202*H8202,2)</f>
        <v>0</v>
      </c>
      <c r="K8202" s="220" t="s">
        <v>247</v>
      </c>
      <c r="L8202" s="48"/>
      <c r="M8202" s="225" t="s">
        <v>39</v>
      </c>
      <c r="N8202" s="226" t="s">
        <v>56</v>
      </c>
      <c r="O8202" s="88"/>
      <c r="P8202" s="227">
        <f>O8202*H8202</f>
        <v>0</v>
      </c>
      <c r="Q8202" s="227">
        <v>0</v>
      </c>
      <c r="R8202" s="227">
        <f>Q8202*H8202</f>
        <v>0</v>
      </c>
      <c r="S8202" s="227">
        <v>0</v>
      </c>
      <c r="T8202" s="228">
        <f>S8202*H8202</f>
        <v>0</v>
      </c>
      <c r="U8202" s="42"/>
      <c r="V8202" s="42"/>
      <c r="W8202" s="42"/>
      <c r="X8202" s="42"/>
      <c r="Y8202" s="42"/>
      <c r="Z8202" s="42"/>
      <c r="AA8202" s="42"/>
      <c r="AB8202" s="42"/>
      <c r="AC8202" s="42"/>
      <c r="AD8202" s="42"/>
      <c r="AE8202" s="42"/>
      <c r="AR8202" s="229" t="s">
        <v>462</v>
      </c>
      <c r="AT8202" s="229" t="s">
        <v>243</v>
      </c>
      <c r="AU8202" s="229" t="s">
        <v>93</v>
      </c>
      <c r="AY8202" s="20" t="s">
        <v>241</v>
      </c>
      <c r="BE8202" s="230">
        <f>IF(N8202="základní",J8202,0)</f>
        <v>0</v>
      </c>
      <c r="BF8202" s="230">
        <f>IF(N8202="snížená",J8202,0)</f>
        <v>0</v>
      </c>
      <c r="BG8202" s="230">
        <f>IF(N8202="zákl. přenesená",J8202,0)</f>
        <v>0</v>
      </c>
      <c r="BH8202" s="230">
        <f>IF(N8202="sníž. přenesená",J8202,0)</f>
        <v>0</v>
      </c>
      <c r="BI8202" s="230">
        <f>IF(N8202="nulová",J8202,0)</f>
        <v>0</v>
      </c>
      <c r="BJ8202" s="20" t="s">
        <v>23</v>
      </c>
      <c r="BK8202" s="230">
        <f>ROUND(I8202*H8202,2)</f>
        <v>0</v>
      </c>
      <c r="BL8202" s="20" t="s">
        <v>462</v>
      </c>
      <c r="BM8202" s="229" t="s">
        <v>7687</v>
      </c>
    </row>
    <row r="8203" s="2" customFormat="1">
      <c r="A8203" s="42"/>
      <c r="B8203" s="43"/>
      <c r="C8203" s="44"/>
      <c r="D8203" s="231" t="s">
        <v>250</v>
      </c>
      <c r="E8203" s="44"/>
      <c r="F8203" s="232" t="s">
        <v>7688</v>
      </c>
      <c r="G8203" s="44"/>
      <c r="H8203" s="44"/>
      <c r="I8203" s="233"/>
      <c r="J8203" s="44"/>
      <c r="K8203" s="44"/>
      <c r="L8203" s="48"/>
      <c r="M8203" s="234"/>
      <c r="N8203" s="235"/>
      <c r="O8203" s="88"/>
      <c r="P8203" s="88"/>
      <c r="Q8203" s="88"/>
      <c r="R8203" s="88"/>
      <c r="S8203" s="88"/>
      <c r="T8203" s="89"/>
      <c r="U8203" s="42"/>
      <c r="V8203" s="42"/>
      <c r="W8203" s="42"/>
      <c r="X8203" s="42"/>
      <c r="Y8203" s="42"/>
      <c r="Z8203" s="42"/>
      <c r="AA8203" s="42"/>
      <c r="AB8203" s="42"/>
      <c r="AC8203" s="42"/>
      <c r="AD8203" s="42"/>
      <c r="AE8203" s="42"/>
      <c r="AT8203" s="20" t="s">
        <v>250</v>
      </c>
      <c r="AU8203" s="20" t="s">
        <v>93</v>
      </c>
    </row>
    <row r="8204" s="13" customFormat="1">
      <c r="A8204" s="13"/>
      <c r="B8204" s="236"/>
      <c r="C8204" s="237"/>
      <c r="D8204" s="238" t="s">
        <v>252</v>
      </c>
      <c r="E8204" s="239" t="s">
        <v>39</v>
      </c>
      <c r="F8204" s="240" t="s">
        <v>3258</v>
      </c>
      <c r="G8204" s="237"/>
      <c r="H8204" s="239" t="s">
        <v>39</v>
      </c>
      <c r="I8204" s="241"/>
      <c r="J8204" s="237"/>
      <c r="K8204" s="237"/>
      <c r="L8204" s="242"/>
      <c r="M8204" s="243"/>
      <c r="N8204" s="244"/>
      <c r="O8204" s="244"/>
      <c r="P8204" s="244"/>
      <c r="Q8204" s="244"/>
      <c r="R8204" s="244"/>
      <c r="S8204" s="244"/>
      <c r="T8204" s="245"/>
      <c r="U8204" s="13"/>
      <c r="V8204" s="13"/>
      <c r="W8204" s="13"/>
      <c r="X8204" s="13"/>
      <c r="Y8204" s="13"/>
      <c r="Z8204" s="13"/>
      <c r="AA8204" s="13"/>
      <c r="AB8204" s="13"/>
      <c r="AC8204" s="13"/>
      <c r="AD8204" s="13"/>
      <c r="AE8204" s="13"/>
      <c r="AT8204" s="246" t="s">
        <v>252</v>
      </c>
      <c r="AU8204" s="246" t="s">
        <v>93</v>
      </c>
      <c r="AV8204" s="13" t="s">
        <v>23</v>
      </c>
      <c r="AW8204" s="13" t="s">
        <v>46</v>
      </c>
      <c r="AX8204" s="13" t="s">
        <v>85</v>
      </c>
      <c r="AY8204" s="246" t="s">
        <v>241</v>
      </c>
    </row>
    <row r="8205" s="13" customFormat="1">
      <c r="A8205" s="13"/>
      <c r="B8205" s="236"/>
      <c r="C8205" s="237"/>
      <c r="D8205" s="238" t="s">
        <v>252</v>
      </c>
      <c r="E8205" s="239" t="s">
        <v>39</v>
      </c>
      <c r="F8205" s="240" t="s">
        <v>2756</v>
      </c>
      <c r="G8205" s="237"/>
      <c r="H8205" s="239" t="s">
        <v>39</v>
      </c>
      <c r="I8205" s="241"/>
      <c r="J8205" s="237"/>
      <c r="K8205" s="237"/>
      <c r="L8205" s="242"/>
      <c r="M8205" s="243"/>
      <c r="N8205" s="244"/>
      <c r="O8205" s="244"/>
      <c r="P8205" s="244"/>
      <c r="Q8205" s="244"/>
      <c r="R8205" s="244"/>
      <c r="S8205" s="244"/>
      <c r="T8205" s="245"/>
      <c r="U8205" s="13"/>
      <c r="V8205" s="13"/>
      <c r="W8205" s="13"/>
      <c r="X8205" s="13"/>
      <c r="Y8205" s="13"/>
      <c r="Z8205" s="13"/>
      <c r="AA8205" s="13"/>
      <c r="AB8205" s="13"/>
      <c r="AC8205" s="13"/>
      <c r="AD8205" s="13"/>
      <c r="AE8205" s="13"/>
      <c r="AT8205" s="246" t="s">
        <v>252</v>
      </c>
      <c r="AU8205" s="246" t="s">
        <v>93</v>
      </c>
      <c r="AV8205" s="13" t="s">
        <v>23</v>
      </c>
      <c r="AW8205" s="13" t="s">
        <v>46</v>
      </c>
      <c r="AX8205" s="13" t="s">
        <v>85</v>
      </c>
      <c r="AY8205" s="246" t="s">
        <v>241</v>
      </c>
    </row>
    <row r="8206" s="13" customFormat="1">
      <c r="A8206" s="13"/>
      <c r="B8206" s="236"/>
      <c r="C8206" s="237"/>
      <c r="D8206" s="238" t="s">
        <v>252</v>
      </c>
      <c r="E8206" s="239" t="s">
        <v>39</v>
      </c>
      <c r="F8206" s="240" t="s">
        <v>7670</v>
      </c>
      <c r="G8206" s="237"/>
      <c r="H8206" s="239" t="s">
        <v>39</v>
      </c>
      <c r="I8206" s="241"/>
      <c r="J8206" s="237"/>
      <c r="K8206" s="237"/>
      <c r="L8206" s="242"/>
      <c r="M8206" s="243"/>
      <c r="N8206" s="244"/>
      <c r="O8206" s="244"/>
      <c r="P8206" s="244"/>
      <c r="Q8206" s="244"/>
      <c r="R8206" s="244"/>
      <c r="S8206" s="244"/>
      <c r="T8206" s="245"/>
      <c r="U8206" s="13"/>
      <c r="V8206" s="13"/>
      <c r="W8206" s="13"/>
      <c r="X8206" s="13"/>
      <c r="Y8206" s="13"/>
      <c r="Z8206" s="13"/>
      <c r="AA8206" s="13"/>
      <c r="AB8206" s="13"/>
      <c r="AC8206" s="13"/>
      <c r="AD8206" s="13"/>
      <c r="AE8206" s="13"/>
      <c r="AT8206" s="246" t="s">
        <v>252</v>
      </c>
      <c r="AU8206" s="246" t="s">
        <v>93</v>
      </c>
      <c r="AV8206" s="13" t="s">
        <v>23</v>
      </c>
      <c r="AW8206" s="13" t="s">
        <v>46</v>
      </c>
      <c r="AX8206" s="13" t="s">
        <v>85</v>
      </c>
      <c r="AY8206" s="246" t="s">
        <v>241</v>
      </c>
    </row>
    <row r="8207" s="14" customFormat="1">
      <c r="A8207" s="14"/>
      <c r="B8207" s="247"/>
      <c r="C8207" s="248"/>
      <c r="D8207" s="238" t="s">
        <v>252</v>
      </c>
      <c r="E8207" s="249" t="s">
        <v>39</v>
      </c>
      <c r="F8207" s="250" t="s">
        <v>7689</v>
      </c>
      <c r="G8207" s="248"/>
      <c r="H8207" s="251">
        <v>24.649999999999999</v>
      </c>
      <c r="I8207" s="252"/>
      <c r="J8207" s="248"/>
      <c r="K8207" s="248"/>
      <c r="L8207" s="253"/>
      <c r="M8207" s="254"/>
      <c r="N8207" s="255"/>
      <c r="O8207" s="255"/>
      <c r="P8207" s="255"/>
      <c r="Q8207" s="255"/>
      <c r="R8207" s="255"/>
      <c r="S8207" s="255"/>
      <c r="T8207" s="256"/>
      <c r="U8207" s="14"/>
      <c r="V8207" s="14"/>
      <c r="W8207" s="14"/>
      <c r="X8207" s="14"/>
      <c r="Y8207" s="14"/>
      <c r="Z8207" s="14"/>
      <c r="AA8207" s="14"/>
      <c r="AB8207" s="14"/>
      <c r="AC8207" s="14"/>
      <c r="AD8207" s="14"/>
      <c r="AE8207" s="14"/>
      <c r="AT8207" s="257" t="s">
        <v>252</v>
      </c>
      <c r="AU8207" s="257" t="s">
        <v>93</v>
      </c>
      <c r="AV8207" s="14" t="s">
        <v>93</v>
      </c>
      <c r="AW8207" s="14" t="s">
        <v>46</v>
      </c>
      <c r="AX8207" s="14" t="s">
        <v>85</v>
      </c>
      <c r="AY8207" s="257" t="s">
        <v>241</v>
      </c>
    </row>
    <row r="8208" s="13" customFormat="1">
      <c r="A8208" s="13"/>
      <c r="B8208" s="236"/>
      <c r="C8208" s="237"/>
      <c r="D8208" s="238" t="s">
        <v>252</v>
      </c>
      <c r="E8208" s="239" t="s">
        <v>39</v>
      </c>
      <c r="F8208" s="240" t="s">
        <v>2770</v>
      </c>
      <c r="G8208" s="237"/>
      <c r="H8208" s="239" t="s">
        <v>39</v>
      </c>
      <c r="I8208" s="241"/>
      <c r="J8208" s="237"/>
      <c r="K8208" s="237"/>
      <c r="L8208" s="242"/>
      <c r="M8208" s="243"/>
      <c r="N8208" s="244"/>
      <c r="O8208" s="244"/>
      <c r="P8208" s="244"/>
      <c r="Q8208" s="244"/>
      <c r="R8208" s="244"/>
      <c r="S8208" s="244"/>
      <c r="T8208" s="245"/>
      <c r="U8208" s="13"/>
      <c r="V8208" s="13"/>
      <c r="W8208" s="13"/>
      <c r="X8208" s="13"/>
      <c r="Y8208" s="13"/>
      <c r="Z8208" s="13"/>
      <c r="AA8208" s="13"/>
      <c r="AB8208" s="13"/>
      <c r="AC8208" s="13"/>
      <c r="AD8208" s="13"/>
      <c r="AE8208" s="13"/>
      <c r="AT8208" s="246" t="s">
        <v>252</v>
      </c>
      <c r="AU8208" s="246" t="s">
        <v>93</v>
      </c>
      <c r="AV8208" s="13" t="s">
        <v>23</v>
      </c>
      <c r="AW8208" s="13" t="s">
        <v>46</v>
      </c>
      <c r="AX8208" s="13" t="s">
        <v>85</v>
      </c>
      <c r="AY8208" s="246" t="s">
        <v>241</v>
      </c>
    </row>
    <row r="8209" s="13" customFormat="1">
      <c r="A8209" s="13"/>
      <c r="B8209" s="236"/>
      <c r="C8209" s="237"/>
      <c r="D8209" s="238" t="s">
        <v>252</v>
      </c>
      <c r="E8209" s="239" t="s">
        <v>39</v>
      </c>
      <c r="F8209" s="240" t="s">
        <v>7673</v>
      </c>
      <c r="G8209" s="237"/>
      <c r="H8209" s="239" t="s">
        <v>39</v>
      </c>
      <c r="I8209" s="241"/>
      <c r="J8209" s="237"/>
      <c r="K8209" s="237"/>
      <c r="L8209" s="242"/>
      <c r="M8209" s="243"/>
      <c r="N8209" s="244"/>
      <c r="O8209" s="244"/>
      <c r="P8209" s="244"/>
      <c r="Q8209" s="244"/>
      <c r="R8209" s="244"/>
      <c r="S8209" s="244"/>
      <c r="T8209" s="245"/>
      <c r="U8209" s="13"/>
      <c r="V8209" s="13"/>
      <c r="W8209" s="13"/>
      <c r="X8209" s="13"/>
      <c r="Y8209" s="13"/>
      <c r="Z8209" s="13"/>
      <c r="AA8209" s="13"/>
      <c r="AB8209" s="13"/>
      <c r="AC8209" s="13"/>
      <c r="AD8209" s="13"/>
      <c r="AE8209" s="13"/>
      <c r="AT8209" s="246" t="s">
        <v>252</v>
      </c>
      <c r="AU8209" s="246" t="s">
        <v>93</v>
      </c>
      <c r="AV8209" s="13" t="s">
        <v>23</v>
      </c>
      <c r="AW8209" s="13" t="s">
        <v>46</v>
      </c>
      <c r="AX8209" s="13" t="s">
        <v>85</v>
      </c>
      <c r="AY8209" s="246" t="s">
        <v>241</v>
      </c>
    </row>
    <row r="8210" s="14" customFormat="1">
      <c r="A8210" s="14"/>
      <c r="B8210" s="247"/>
      <c r="C8210" s="248"/>
      <c r="D8210" s="238" t="s">
        <v>252</v>
      </c>
      <c r="E8210" s="249" t="s">
        <v>39</v>
      </c>
      <c r="F8210" s="250" t="s">
        <v>7690</v>
      </c>
      <c r="G8210" s="248"/>
      <c r="H8210" s="251">
        <v>10.1</v>
      </c>
      <c r="I8210" s="252"/>
      <c r="J8210" s="248"/>
      <c r="K8210" s="248"/>
      <c r="L8210" s="253"/>
      <c r="M8210" s="254"/>
      <c r="N8210" s="255"/>
      <c r="O8210" s="255"/>
      <c r="P8210" s="255"/>
      <c r="Q8210" s="255"/>
      <c r="R8210" s="255"/>
      <c r="S8210" s="255"/>
      <c r="T8210" s="256"/>
      <c r="U8210" s="14"/>
      <c r="V8210" s="14"/>
      <c r="W8210" s="14"/>
      <c r="X8210" s="14"/>
      <c r="Y8210" s="14"/>
      <c r="Z8210" s="14"/>
      <c r="AA8210" s="14"/>
      <c r="AB8210" s="14"/>
      <c r="AC8210" s="14"/>
      <c r="AD8210" s="14"/>
      <c r="AE8210" s="14"/>
      <c r="AT8210" s="257" t="s">
        <v>252</v>
      </c>
      <c r="AU8210" s="257" t="s">
        <v>93</v>
      </c>
      <c r="AV8210" s="14" t="s">
        <v>93</v>
      </c>
      <c r="AW8210" s="14" t="s">
        <v>46</v>
      </c>
      <c r="AX8210" s="14" t="s">
        <v>85</v>
      </c>
      <c r="AY8210" s="257" t="s">
        <v>241</v>
      </c>
    </row>
    <row r="8211" s="13" customFormat="1">
      <c r="A8211" s="13"/>
      <c r="B8211" s="236"/>
      <c r="C8211" s="237"/>
      <c r="D8211" s="238" t="s">
        <v>252</v>
      </c>
      <c r="E8211" s="239" t="s">
        <v>39</v>
      </c>
      <c r="F8211" s="240" t="s">
        <v>2785</v>
      </c>
      <c r="G8211" s="237"/>
      <c r="H8211" s="239" t="s">
        <v>39</v>
      </c>
      <c r="I8211" s="241"/>
      <c r="J8211" s="237"/>
      <c r="K8211" s="237"/>
      <c r="L8211" s="242"/>
      <c r="M8211" s="243"/>
      <c r="N8211" s="244"/>
      <c r="O8211" s="244"/>
      <c r="P8211" s="244"/>
      <c r="Q8211" s="244"/>
      <c r="R8211" s="244"/>
      <c r="S8211" s="244"/>
      <c r="T8211" s="245"/>
      <c r="U8211" s="13"/>
      <c r="V8211" s="13"/>
      <c r="W8211" s="13"/>
      <c r="X8211" s="13"/>
      <c r="Y8211" s="13"/>
      <c r="Z8211" s="13"/>
      <c r="AA8211" s="13"/>
      <c r="AB8211" s="13"/>
      <c r="AC8211" s="13"/>
      <c r="AD8211" s="13"/>
      <c r="AE8211" s="13"/>
      <c r="AT8211" s="246" t="s">
        <v>252</v>
      </c>
      <c r="AU8211" s="246" t="s">
        <v>93</v>
      </c>
      <c r="AV8211" s="13" t="s">
        <v>23</v>
      </c>
      <c r="AW8211" s="13" t="s">
        <v>46</v>
      </c>
      <c r="AX8211" s="13" t="s">
        <v>85</v>
      </c>
      <c r="AY8211" s="246" t="s">
        <v>241</v>
      </c>
    </row>
    <row r="8212" s="13" customFormat="1">
      <c r="A8212" s="13"/>
      <c r="B8212" s="236"/>
      <c r="C8212" s="237"/>
      <c r="D8212" s="238" t="s">
        <v>252</v>
      </c>
      <c r="E8212" s="239" t="s">
        <v>39</v>
      </c>
      <c r="F8212" s="240" t="s">
        <v>7676</v>
      </c>
      <c r="G8212" s="237"/>
      <c r="H8212" s="239" t="s">
        <v>39</v>
      </c>
      <c r="I8212" s="241"/>
      <c r="J8212" s="237"/>
      <c r="K8212" s="237"/>
      <c r="L8212" s="242"/>
      <c r="M8212" s="243"/>
      <c r="N8212" s="244"/>
      <c r="O8212" s="244"/>
      <c r="P8212" s="244"/>
      <c r="Q8212" s="244"/>
      <c r="R8212" s="244"/>
      <c r="S8212" s="244"/>
      <c r="T8212" s="245"/>
      <c r="U8212" s="13"/>
      <c r="V8212" s="13"/>
      <c r="W8212" s="13"/>
      <c r="X8212" s="13"/>
      <c r="Y8212" s="13"/>
      <c r="Z8212" s="13"/>
      <c r="AA8212" s="13"/>
      <c r="AB8212" s="13"/>
      <c r="AC8212" s="13"/>
      <c r="AD8212" s="13"/>
      <c r="AE8212" s="13"/>
      <c r="AT8212" s="246" t="s">
        <v>252</v>
      </c>
      <c r="AU8212" s="246" t="s">
        <v>93</v>
      </c>
      <c r="AV8212" s="13" t="s">
        <v>23</v>
      </c>
      <c r="AW8212" s="13" t="s">
        <v>46</v>
      </c>
      <c r="AX8212" s="13" t="s">
        <v>85</v>
      </c>
      <c r="AY8212" s="246" t="s">
        <v>241</v>
      </c>
    </row>
    <row r="8213" s="14" customFormat="1">
      <c r="A8213" s="14"/>
      <c r="B8213" s="247"/>
      <c r="C8213" s="248"/>
      <c r="D8213" s="238" t="s">
        <v>252</v>
      </c>
      <c r="E8213" s="249" t="s">
        <v>39</v>
      </c>
      <c r="F8213" s="250" t="s">
        <v>7691</v>
      </c>
      <c r="G8213" s="248"/>
      <c r="H8213" s="251">
        <v>7.0999999999999996</v>
      </c>
      <c r="I8213" s="252"/>
      <c r="J8213" s="248"/>
      <c r="K8213" s="248"/>
      <c r="L8213" s="253"/>
      <c r="M8213" s="254"/>
      <c r="N8213" s="255"/>
      <c r="O8213" s="255"/>
      <c r="P8213" s="255"/>
      <c r="Q8213" s="255"/>
      <c r="R8213" s="255"/>
      <c r="S8213" s="255"/>
      <c r="T8213" s="256"/>
      <c r="U8213" s="14"/>
      <c r="V8213" s="14"/>
      <c r="W8213" s="14"/>
      <c r="X8213" s="14"/>
      <c r="Y8213" s="14"/>
      <c r="Z8213" s="14"/>
      <c r="AA8213" s="14"/>
      <c r="AB8213" s="14"/>
      <c r="AC8213" s="14"/>
      <c r="AD8213" s="14"/>
      <c r="AE8213" s="14"/>
      <c r="AT8213" s="257" t="s">
        <v>252</v>
      </c>
      <c r="AU8213" s="257" t="s">
        <v>93</v>
      </c>
      <c r="AV8213" s="14" t="s">
        <v>93</v>
      </c>
      <c r="AW8213" s="14" t="s">
        <v>46</v>
      </c>
      <c r="AX8213" s="14" t="s">
        <v>85</v>
      </c>
      <c r="AY8213" s="257" t="s">
        <v>241</v>
      </c>
    </row>
    <row r="8214" s="15" customFormat="1">
      <c r="A8214" s="15"/>
      <c r="B8214" s="258"/>
      <c r="C8214" s="259"/>
      <c r="D8214" s="238" t="s">
        <v>252</v>
      </c>
      <c r="E8214" s="260" t="s">
        <v>39</v>
      </c>
      <c r="F8214" s="261" t="s">
        <v>274</v>
      </c>
      <c r="G8214" s="259"/>
      <c r="H8214" s="262">
        <v>41.850000000000001</v>
      </c>
      <c r="I8214" s="263"/>
      <c r="J8214" s="259"/>
      <c r="K8214" s="259"/>
      <c r="L8214" s="264"/>
      <c r="M8214" s="265"/>
      <c r="N8214" s="266"/>
      <c r="O8214" s="266"/>
      <c r="P8214" s="266"/>
      <c r="Q8214" s="266"/>
      <c r="R8214" s="266"/>
      <c r="S8214" s="266"/>
      <c r="T8214" s="267"/>
      <c r="U8214" s="15"/>
      <c r="V8214" s="15"/>
      <c r="W8214" s="15"/>
      <c r="X8214" s="15"/>
      <c r="Y8214" s="15"/>
      <c r="Z8214" s="15"/>
      <c r="AA8214" s="15"/>
      <c r="AB8214" s="15"/>
      <c r="AC8214" s="15"/>
      <c r="AD8214" s="15"/>
      <c r="AE8214" s="15"/>
      <c r="AT8214" s="268" t="s">
        <v>252</v>
      </c>
      <c r="AU8214" s="268" t="s">
        <v>93</v>
      </c>
      <c r="AV8214" s="15" t="s">
        <v>248</v>
      </c>
      <c r="AW8214" s="15" t="s">
        <v>46</v>
      </c>
      <c r="AX8214" s="15" t="s">
        <v>23</v>
      </c>
      <c r="AY8214" s="268" t="s">
        <v>241</v>
      </c>
    </row>
    <row r="8215" s="2" customFormat="1" ht="24.15" customHeight="1">
      <c r="A8215" s="42"/>
      <c r="B8215" s="43"/>
      <c r="C8215" s="218" t="s">
        <v>7692</v>
      </c>
      <c r="D8215" s="218" t="s">
        <v>243</v>
      </c>
      <c r="E8215" s="219" t="s">
        <v>7693</v>
      </c>
      <c r="F8215" s="220" t="s">
        <v>7694</v>
      </c>
      <c r="G8215" s="221" t="s">
        <v>145</v>
      </c>
      <c r="H8215" s="222">
        <v>143.625</v>
      </c>
      <c r="I8215" s="223"/>
      <c r="J8215" s="224">
        <f>ROUND(I8215*H8215,2)</f>
        <v>0</v>
      </c>
      <c r="K8215" s="220" t="s">
        <v>247</v>
      </c>
      <c r="L8215" s="48"/>
      <c r="M8215" s="225" t="s">
        <v>39</v>
      </c>
      <c r="N8215" s="226" t="s">
        <v>56</v>
      </c>
      <c r="O8215" s="88"/>
      <c r="P8215" s="227">
        <f>O8215*H8215</f>
        <v>0</v>
      </c>
      <c r="Q8215" s="227">
        <v>2.0000000000000002E-05</v>
      </c>
      <c r="R8215" s="227">
        <f>Q8215*H8215</f>
        <v>0.0028725000000000001</v>
      </c>
      <c r="S8215" s="227">
        <v>0</v>
      </c>
      <c r="T8215" s="228">
        <f>S8215*H8215</f>
        <v>0</v>
      </c>
      <c r="U8215" s="42"/>
      <c r="V8215" s="42"/>
      <c r="W8215" s="42"/>
      <c r="X8215" s="42"/>
      <c r="Y8215" s="42"/>
      <c r="Z8215" s="42"/>
      <c r="AA8215" s="42"/>
      <c r="AB8215" s="42"/>
      <c r="AC8215" s="42"/>
      <c r="AD8215" s="42"/>
      <c r="AE8215" s="42"/>
      <c r="AR8215" s="229" t="s">
        <v>462</v>
      </c>
      <c r="AT8215" s="229" t="s">
        <v>243</v>
      </c>
      <c r="AU8215" s="229" t="s">
        <v>93</v>
      </c>
      <c r="AY8215" s="20" t="s">
        <v>241</v>
      </c>
      <c r="BE8215" s="230">
        <f>IF(N8215="základní",J8215,0)</f>
        <v>0</v>
      </c>
      <c r="BF8215" s="230">
        <f>IF(N8215="snížená",J8215,0)</f>
        <v>0</v>
      </c>
      <c r="BG8215" s="230">
        <f>IF(N8215="zákl. přenesená",J8215,0)</f>
        <v>0</v>
      </c>
      <c r="BH8215" s="230">
        <f>IF(N8215="sníž. přenesená",J8215,0)</f>
        <v>0</v>
      </c>
      <c r="BI8215" s="230">
        <f>IF(N8215="nulová",J8215,0)</f>
        <v>0</v>
      </c>
      <c r="BJ8215" s="20" t="s">
        <v>23</v>
      </c>
      <c r="BK8215" s="230">
        <f>ROUND(I8215*H8215,2)</f>
        <v>0</v>
      </c>
      <c r="BL8215" s="20" t="s">
        <v>462</v>
      </c>
      <c r="BM8215" s="229" t="s">
        <v>7695</v>
      </c>
    </row>
    <row r="8216" s="2" customFormat="1">
      <c r="A8216" s="42"/>
      <c r="B8216" s="43"/>
      <c r="C8216" s="44"/>
      <c r="D8216" s="231" t="s">
        <v>250</v>
      </c>
      <c r="E8216" s="44"/>
      <c r="F8216" s="232" t="s">
        <v>7696</v>
      </c>
      <c r="G8216" s="44"/>
      <c r="H8216" s="44"/>
      <c r="I8216" s="233"/>
      <c r="J8216" s="44"/>
      <c r="K8216" s="44"/>
      <c r="L8216" s="48"/>
      <c r="M8216" s="234"/>
      <c r="N8216" s="235"/>
      <c r="O8216" s="88"/>
      <c r="P8216" s="88"/>
      <c r="Q8216" s="88"/>
      <c r="R8216" s="88"/>
      <c r="S8216" s="88"/>
      <c r="T8216" s="89"/>
      <c r="U8216" s="42"/>
      <c r="V8216" s="42"/>
      <c r="W8216" s="42"/>
      <c r="X8216" s="42"/>
      <c r="Y8216" s="42"/>
      <c r="Z8216" s="42"/>
      <c r="AA8216" s="42"/>
      <c r="AB8216" s="42"/>
      <c r="AC8216" s="42"/>
      <c r="AD8216" s="42"/>
      <c r="AE8216" s="42"/>
      <c r="AT8216" s="20" t="s">
        <v>250</v>
      </c>
      <c r="AU8216" s="20" t="s">
        <v>93</v>
      </c>
    </row>
    <row r="8217" s="13" customFormat="1">
      <c r="A8217" s="13"/>
      <c r="B8217" s="236"/>
      <c r="C8217" s="237"/>
      <c r="D8217" s="238" t="s">
        <v>252</v>
      </c>
      <c r="E8217" s="239" t="s">
        <v>39</v>
      </c>
      <c r="F8217" s="240" t="s">
        <v>3258</v>
      </c>
      <c r="G8217" s="237"/>
      <c r="H8217" s="239" t="s">
        <v>39</v>
      </c>
      <c r="I8217" s="241"/>
      <c r="J8217" s="237"/>
      <c r="K8217" s="237"/>
      <c r="L8217" s="242"/>
      <c r="M8217" s="243"/>
      <c r="N8217" s="244"/>
      <c r="O8217" s="244"/>
      <c r="P8217" s="244"/>
      <c r="Q8217" s="244"/>
      <c r="R8217" s="244"/>
      <c r="S8217" s="244"/>
      <c r="T8217" s="245"/>
      <c r="U8217" s="13"/>
      <c r="V8217" s="13"/>
      <c r="W8217" s="13"/>
      <c r="X8217" s="13"/>
      <c r="Y8217" s="13"/>
      <c r="Z8217" s="13"/>
      <c r="AA8217" s="13"/>
      <c r="AB8217" s="13"/>
      <c r="AC8217" s="13"/>
      <c r="AD8217" s="13"/>
      <c r="AE8217" s="13"/>
      <c r="AT8217" s="246" t="s">
        <v>252</v>
      </c>
      <c r="AU8217" s="246" t="s">
        <v>93</v>
      </c>
      <c r="AV8217" s="13" t="s">
        <v>23</v>
      </c>
      <c r="AW8217" s="13" t="s">
        <v>46</v>
      </c>
      <c r="AX8217" s="13" t="s">
        <v>85</v>
      </c>
      <c r="AY8217" s="246" t="s">
        <v>241</v>
      </c>
    </row>
    <row r="8218" s="13" customFormat="1">
      <c r="A8218" s="13"/>
      <c r="B8218" s="236"/>
      <c r="C8218" s="237"/>
      <c r="D8218" s="238" t="s">
        <v>252</v>
      </c>
      <c r="E8218" s="239" t="s">
        <v>39</v>
      </c>
      <c r="F8218" s="240" t="s">
        <v>2756</v>
      </c>
      <c r="G8218" s="237"/>
      <c r="H8218" s="239" t="s">
        <v>39</v>
      </c>
      <c r="I8218" s="241"/>
      <c r="J8218" s="237"/>
      <c r="K8218" s="237"/>
      <c r="L8218" s="242"/>
      <c r="M8218" s="243"/>
      <c r="N8218" s="244"/>
      <c r="O8218" s="244"/>
      <c r="P8218" s="244"/>
      <c r="Q8218" s="244"/>
      <c r="R8218" s="244"/>
      <c r="S8218" s="244"/>
      <c r="T8218" s="245"/>
      <c r="U8218" s="13"/>
      <c r="V8218" s="13"/>
      <c r="W8218" s="13"/>
      <c r="X8218" s="13"/>
      <c r="Y8218" s="13"/>
      <c r="Z8218" s="13"/>
      <c r="AA8218" s="13"/>
      <c r="AB8218" s="13"/>
      <c r="AC8218" s="13"/>
      <c r="AD8218" s="13"/>
      <c r="AE8218" s="13"/>
      <c r="AT8218" s="246" t="s">
        <v>252</v>
      </c>
      <c r="AU8218" s="246" t="s">
        <v>93</v>
      </c>
      <c r="AV8218" s="13" t="s">
        <v>23</v>
      </c>
      <c r="AW8218" s="13" t="s">
        <v>46</v>
      </c>
      <c r="AX8218" s="13" t="s">
        <v>85</v>
      </c>
      <c r="AY8218" s="246" t="s">
        <v>241</v>
      </c>
    </row>
    <row r="8219" s="13" customFormat="1">
      <c r="A8219" s="13"/>
      <c r="B8219" s="236"/>
      <c r="C8219" s="237"/>
      <c r="D8219" s="238" t="s">
        <v>252</v>
      </c>
      <c r="E8219" s="239" t="s">
        <v>39</v>
      </c>
      <c r="F8219" s="240" t="s">
        <v>7670</v>
      </c>
      <c r="G8219" s="237"/>
      <c r="H8219" s="239" t="s">
        <v>39</v>
      </c>
      <c r="I8219" s="241"/>
      <c r="J8219" s="237"/>
      <c r="K8219" s="237"/>
      <c r="L8219" s="242"/>
      <c r="M8219" s="243"/>
      <c r="N8219" s="244"/>
      <c r="O8219" s="244"/>
      <c r="P8219" s="244"/>
      <c r="Q8219" s="244"/>
      <c r="R8219" s="244"/>
      <c r="S8219" s="244"/>
      <c r="T8219" s="245"/>
      <c r="U8219" s="13"/>
      <c r="V8219" s="13"/>
      <c r="W8219" s="13"/>
      <c r="X8219" s="13"/>
      <c r="Y8219" s="13"/>
      <c r="Z8219" s="13"/>
      <c r="AA8219" s="13"/>
      <c r="AB8219" s="13"/>
      <c r="AC8219" s="13"/>
      <c r="AD8219" s="13"/>
      <c r="AE8219" s="13"/>
      <c r="AT8219" s="246" t="s">
        <v>252</v>
      </c>
      <c r="AU8219" s="246" t="s">
        <v>93</v>
      </c>
      <c r="AV8219" s="13" t="s">
        <v>23</v>
      </c>
      <c r="AW8219" s="13" t="s">
        <v>46</v>
      </c>
      <c r="AX8219" s="13" t="s">
        <v>85</v>
      </c>
      <c r="AY8219" s="246" t="s">
        <v>241</v>
      </c>
    </row>
    <row r="8220" s="14" customFormat="1">
      <c r="A8220" s="14"/>
      <c r="B8220" s="247"/>
      <c r="C8220" s="248"/>
      <c r="D8220" s="238" t="s">
        <v>252</v>
      </c>
      <c r="E8220" s="249" t="s">
        <v>39</v>
      </c>
      <c r="F8220" s="250" t="s">
        <v>7672</v>
      </c>
      <c r="G8220" s="248"/>
      <c r="H8220" s="251">
        <v>73.126999999999995</v>
      </c>
      <c r="I8220" s="252"/>
      <c r="J8220" s="248"/>
      <c r="K8220" s="248"/>
      <c r="L8220" s="253"/>
      <c r="M8220" s="254"/>
      <c r="N8220" s="255"/>
      <c r="O8220" s="255"/>
      <c r="P8220" s="255"/>
      <c r="Q8220" s="255"/>
      <c r="R8220" s="255"/>
      <c r="S8220" s="255"/>
      <c r="T8220" s="256"/>
      <c r="U8220" s="14"/>
      <c r="V8220" s="14"/>
      <c r="W8220" s="14"/>
      <c r="X8220" s="14"/>
      <c r="Y8220" s="14"/>
      <c r="Z8220" s="14"/>
      <c r="AA8220" s="14"/>
      <c r="AB8220" s="14"/>
      <c r="AC8220" s="14"/>
      <c r="AD8220" s="14"/>
      <c r="AE8220" s="14"/>
      <c r="AT8220" s="257" t="s">
        <v>252</v>
      </c>
      <c r="AU8220" s="257" t="s">
        <v>93</v>
      </c>
      <c r="AV8220" s="14" t="s">
        <v>93</v>
      </c>
      <c r="AW8220" s="14" t="s">
        <v>46</v>
      </c>
      <c r="AX8220" s="14" t="s">
        <v>85</v>
      </c>
      <c r="AY8220" s="257" t="s">
        <v>241</v>
      </c>
    </row>
    <row r="8221" s="13" customFormat="1">
      <c r="A8221" s="13"/>
      <c r="B8221" s="236"/>
      <c r="C8221" s="237"/>
      <c r="D8221" s="238" t="s">
        <v>252</v>
      </c>
      <c r="E8221" s="239" t="s">
        <v>39</v>
      </c>
      <c r="F8221" s="240" t="s">
        <v>2770</v>
      </c>
      <c r="G8221" s="237"/>
      <c r="H8221" s="239" t="s">
        <v>39</v>
      </c>
      <c r="I8221" s="241"/>
      <c r="J8221" s="237"/>
      <c r="K8221" s="237"/>
      <c r="L8221" s="242"/>
      <c r="M8221" s="243"/>
      <c r="N8221" s="244"/>
      <c r="O8221" s="244"/>
      <c r="P8221" s="244"/>
      <c r="Q8221" s="244"/>
      <c r="R8221" s="244"/>
      <c r="S8221" s="244"/>
      <c r="T8221" s="245"/>
      <c r="U8221" s="13"/>
      <c r="V8221" s="13"/>
      <c r="W8221" s="13"/>
      <c r="X8221" s="13"/>
      <c r="Y8221" s="13"/>
      <c r="Z8221" s="13"/>
      <c r="AA8221" s="13"/>
      <c r="AB8221" s="13"/>
      <c r="AC8221" s="13"/>
      <c r="AD8221" s="13"/>
      <c r="AE8221" s="13"/>
      <c r="AT8221" s="246" t="s">
        <v>252</v>
      </c>
      <c r="AU8221" s="246" t="s">
        <v>93</v>
      </c>
      <c r="AV8221" s="13" t="s">
        <v>23</v>
      </c>
      <c r="AW8221" s="13" t="s">
        <v>46</v>
      </c>
      <c r="AX8221" s="13" t="s">
        <v>85</v>
      </c>
      <c r="AY8221" s="246" t="s">
        <v>241</v>
      </c>
    </row>
    <row r="8222" s="13" customFormat="1">
      <c r="A8222" s="13"/>
      <c r="B8222" s="236"/>
      <c r="C8222" s="237"/>
      <c r="D8222" s="238" t="s">
        <v>252</v>
      </c>
      <c r="E8222" s="239" t="s">
        <v>39</v>
      </c>
      <c r="F8222" s="240" t="s">
        <v>7673</v>
      </c>
      <c r="G8222" s="237"/>
      <c r="H8222" s="239" t="s">
        <v>39</v>
      </c>
      <c r="I8222" s="241"/>
      <c r="J8222" s="237"/>
      <c r="K8222" s="237"/>
      <c r="L8222" s="242"/>
      <c r="M8222" s="243"/>
      <c r="N8222" s="244"/>
      <c r="O8222" s="244"/>
      <c r="P8222" s="244"/>
      <c r="Q8222" s="244"/>
      <c r="R8222" s="244"/>
      <c r="S8222" s="244"/>
      <c r="T8222" s="245"/>
      <c r="U8222" s="13"/>
      <c r="V8222" s="13"/>
      <c r="W8222" s="13"/>
      <c r="X8222" s="13"/>
      <c r="Y8222" s="13"/>
      <c r="Z8222" s="13"/>
      <c r="AA8222" s="13"/>
      <c r="AB8222" s="13"/>
      <c r="AC8222" s="13"/>
      <c r="AD8222" s="13"/>
      <c r="AE8222" s="13"/>
      <c r="AT8222" s="246" t="s">
        <v>252</v>
      </c>
      <c r="AU8222" s="246" t="s">
        <v>93</v>
      </c>
      <c r="AV8222" s="13" t="s">
        <v>23</v>
      </c>
      <c r="AW8222" s="13" t="s">
        <v>46</v>
      </c>
      <c r="AX8222" s="13" t="s">
        <v>85</v>
      </c>
      <c r="AY8222" s="246" t="s">
        <v>241</v>
      </c>
    </row>
    <row r="8223" s="14" customFormat="1">
      <c r="A8223" s="14"/>
      <c r="B8223" s="247"/>
      <c r="C8223" s="248"/>
      <c r="D8223" s="238" t="s">
        <v>252</v>
      </c>
      <c r="E8223" s="249" t="s">
        <v>39</v>
      </c>
      <c r="F8223" s="250" t="s">
        <v>7675</v>
      </c>
      <c r="G8223" s="248"/>
      <c r="H8223" s="251">
        <v>43.43</v>
      </c>
      <c r="I8223" s="252"/>
      <c r="J8223" s="248"/>
      <c r="K8223" s="248"/>
      <c r="L8223" s="253"/>
      <c r="M8223" s="254"/>
      <c r="N8223" s="255"/>
      <c r="O8223" s="255"/>
      <c r="P8223" s="255"/>
      <c r="Q8223" s="255"/>
      <c r="R8223" s="255"/>
      <c r="S8223" s="255"/>
      <c r="T8223" s="256"/>
      <c r="U8223" s="14"/>
      <c r="V8223" s="14"/>
      <c r="W8223" s="14"/>
      <c r="X8223" s="14"/>
      <c r="Y8223" s="14"/>
      <c r="Z8223" s="14"/>
      <c r="AA8223" s="14"/>
      <c r="AB8223" s="14"/>
      <c r="AC8223" s="14"/>
      <c r="AD8223" s="14"/>
      <c r="AE8223" s="14"/>
      <c r="AT8223" s="257" t="s">
        <v>252</v>
      </c>
      <c r="AU8223" s="257" t="s">
        <v>93</v>
      </c>
      <c r="AV8223" s="14" t="s">
        <v>93</v>
      </c>
      <c r="AW8223" s="14" t="s">
        <v>46</v>
      </c>
      <c r="AX8223" s="14" t="s">
        <v>85</v>
      </c>
      <c r="AY8223" s="257" t="s">
        <v>241</v>
      </c>
    </row>
    <row r="8224" s="13" customFormat="1">
      <c r="A8224" s="13"/>
      <c r="B8224" s="236"/>
      <c r="C8224" s="237"/>
      <c r="D8224" s="238" t="s">
        <v>252</v>
      </c>
      <c r="E8224" s="239" t="s">
        <v>39</v>
      </c>
      <c r="F8224" s="240" t="s">
        <v>2785</v>
      </c>
      <c r="G8224" s="237"/>
      <c r="H8224" s="239" t="s">
        <v>39</v>
      </c>
      <c r="I8224" s="241"/>
      <c r="J8224" s="237"/>
      <c r="K8224" s="237"/>
      <c r="L8224" s="242"/>
      <c r="M8224" s="243"/>
      <c r="N8224" s="244"/>
      <c r="O8224" s="244"/>
      <c r="P8224" s="244"/>
      <c r="Q8224" s="244"/>
      <c r="R8224" s="244"/>
      <c r="S8224" s="244"/>
      <c r="T8224" s="245"/>
      <c r="U8224" s="13"/>
      <c r="V8224" s="13"/>
      <c r="W8224" s="13"/>
      <c r="X8224" s="13"/>
      <c r="Y8224" s="13"/>
      <c r="Z8224" s="13"/>
      <c r="AA8224" s="13"/>
      <c r="AB8224" s="13"/>
      <c r="AC8224" s="13"/>
      <c r="AD8224" s="13"/>
      <c r="AE8224" s="13"/>
      <c r="AT8224" s="246" t="s">
        <v>252</v>
      </c>
      <c r="AU8224" s="246" t="s">
        <v>93</v>
      </c>
      <c r="AV8224" s="13" t="s">
        <v>23</v>
      </c>
      <c r="AW8224" s="13" t="s">
        <v>46</v>
      </c>
      <c r="AX8224" s="13" t="s">
        <v>85</v>
      </c>
      <c r="AY8224" s="246" t="s">
        <v>241</v>
      </c>
    </row>
    <row r="8225" s="13" customFormat="1">
      <c r="A8225" s="13"/>
      <c r="B8225" s="236"/>
      <c r="C8225" s="237"/>
      <c r="D8225" s="238" t="s">
        <v>252</v>
      </c>
      <c r="E8225" s="239" t="s">
        <v>39</v>
      </c>
      <c r="F8225" s="240" t="s">
        <v>7676</v>
      </c>
      <c r="G8225" s="237"/>
      <c r="H8225" s="239" t="s">
        <v>39</v>
      </c>
      <c r="I8225" s="241"/>
      <c r="J8225" s="237"/>
      <c r="K8225" s="237"/>
      <c r="L8225" s="242"/>
      <c r="M8225" s="243"/>
      <c r="N8225" s="244"/>
      <c r="O8225" s="244"/>
      <c r="P8225" s="244"/>
      <c r="Q8225" s="244"/>
      <c r="R8225" s="244"/>
      <c r="S8225" s="244"/>
      <c r="T8225" s="245"/>
      <c r="U8225" s="13"/>
      <c r="V8225" s="13"/>
      <c r="W8225" s="13"/>
      <c r="X8225" s="13"/>
      <c r="Y8225" s="13"/>
      <c r="Z8225" s="13"/>
      <c r="AA8225" s="13"/>
      <c r="AB8225" s="13"/>
      <c r="AC8225" s="13"/>
      <c r="AD8225" s="13"/>
      <c r="AE8225" s="13"/>
      <c r="AT8225" s="246" t="s">
        <v>252</v>
      </c>
      <c r="AU8225" s="246" t="s">
        <v>93</v>
      </c>
      <c r="AV8225" s="13" t="s">
        <v>23</v>
      </c>
      <c r="AW8225" s="13" t="s">
        <v>46</v>
      </c>
      <c r="AX8225" s="13" t="s">
        <v>85</v>
      </c>
      <c r="AY8225" s="246" t="s">
        <v>241</v>
      </c>
    </row>
    <row r="8226" s="14" customFormat="1">
      <c r="A8226" s="14"/>
      <c r="B8226" s="247"/>
      <c r="C8226" s="248"/>
      <c r="D8226" s="238" t="s">
        <v>252</v>
      </c>
      <c r="E8226" s="249" t="s">
        <v>39</v>
      </c>
      <c r="F8226" s="250" t="s">
        <v>7678</v>
      </c>
      <c r="G8226" s="248"/>
      <c r="H8226" s="251">
        <v>27.068000000000001</v>
      </c>
      <c r="I8226" s="252"/>
      <c r="J8226" s="248"/>
      <c r="K8226" s="248"/>
      <c r="L8226" s="253"/>
      <c r="M8226" s="254"/>
      <c r="N8226" s="255"/>
      <c r="O8226" s="255"/>
      <c r="P8226" s="255"/>
      <c r="Q8226" s="255"/>
      <c r="R8226" s="255"/>
      <c r="S8226" s="255"/>
      <c r="T8226" s="256"/>
      <c r="U8226" s="14"/>
      <c r="V8226" s="14"/>
      <c r="W8226" s="14"/>
      <c r="X8226" s="14"/>
      <c r="Y8226" s="14"/>
      <c r="Z8226" s="14"/>
      <c r="AA8226" s="14"/>
      <c r="AB8226" s="14"/>
      <c r="AC8226" s="14"/>
      <c r="AD8226" s="14"/>
      <c r="AE8226" s="14"/>
      <c r="AT8226" s="257" t="s">
        <v>252</v>
      </c>
      <c r="AU8226" s="257" t="s">
        <v>93</v>
      </c>
      <c r="AV8226" s="14" t="s">
        <v>93</v>
      </c>
      <c r="AW8226" s="14" t="s">
        <v>46</v>
      </c>
      <c r="AX8226" s="14" t="s">
        <v>85</v>
      </c>
      <c r="AY8226" s="257" t="s">
        <v>241</v>
      </c>
    </row>
    <row r="8227" s="15" customFormat="1">
      <c r="A8227" s="15"/>
      <c r="B8227" s="258"/>
      <c r="C8227" s="259"/>
      <c r="D8227" s="238" t="s">
        <v>252</v>
      </c>
      <c r="E8227" s="260" t="s">
        <v>39</v>
      </c>
      <c r="F8227" s="261" t="s">
        <v>274</v>
      </c>
      <c r="G8227" s="259"/>
      <c r="H8227" s="262">
        <v>143.625</v>
      </c>
      <c r="I8227" s="263"/>
      <c r="J8227" s="259"/>
      <c r="K8227" s="259"/>
      <c r="L8227" s="264"/>
      <c r="M8227" s="265"/>
      <c r="N8227" s="266"/>
      <c r="O8227" s="266"/>
      <c r="P8227" s="266"/>
      <c r="Q8227" s="266"/>
      <c r="R8227" s="266"/>
      <c r="S8227" s="266"/>
      <c r="T8227" s="267"/>
      <c r="U8227" s="15"/>
      <c r="V8227" s="15"/>
      <c r="W8227" s="15"/>
      <c r="X8227" s="15"/>
      <c r="Y8227" s="15"/>
      <c r="Z8227" s="15"/>
      <c r="AA8227" s="15"/>
      <c r="AB8227" s="15"/>
      <c r="AC8227" s="15"/>
      <c r="AD8227" s="15"/>
      <c r="AE8227" s="15"/>
      <c r="AT8227" s="268" t="s">
        <v>252</v>
      </c>
      <c r="AU8227" s="268" t="s">
        <v>93</v>
      </c>
      <c r="AV8227" s="15" t="s">
        <v>248</v>
      </c>
      <c r="AW8227" s="15" t="s">
        <v>46</v>
      </c>
      <c r="AX8227" s="15" t="s">
        <v>23</v>
      </c>
      <c r="AY8227" s="268" t="s">
        <v>241</v>
      </c>
    </row>
    <row r="8228" s="2" customFormat="1" ht="24.15" customHeight="1">
      <c r="A8228" s="42"/>
      <c r="B8228" s="43"/>
      <c r="C8228" s="218" t="s">
        <v>7697</v>
      </c>
      <c r="D8228" s="218" t="s">
        <v>243</v>
      </c>
      <c r="E8228" s="219" t="s">
        <v>7698</v>
      </c>
      <c r="F8228" s="220" t="s">
        <v>7699</v>
      </c>
      <c r="G8228" s="221" t="s">
        <v>145</v>
      </c>
      <c r="H8228" s="222">
        <v>115.236</v>
      </c>
      <c r="I8228" s="223"/>
      <c r="J8228" s="224">
        <f>ROUND(I8228*H8228,2)</f>
        <v>0</v>
      </c>
      <c r="K8228" s="220" t="s">
        <v>247</v>
      </c>
      <c r="L8228" s="48"/>
      <c r="M8228" s="225" t="s">
        <v>39</v>
      </c>
      <c r="N8228" s="226" t="s">
        <v>56</v>
      </c>
      <c r="O8228" s="88"/>
      <c r="P8228" s="227">
        <f>O8228*H8228</f>
        <v>0</v>
      </c>
      <c r="Q8228" s="227">
        <v>3.0000000000000001E-05</v>
      </c>
      <c r="R8228" s="227">
        <f>Q8228*H8228</f>
        <v>0.0034570800000000004</v>
      </c>
      <c r="S8228" s="227">
        <v>0</v>
      </c>
      <c r="T8228" s="228">
        <f>S8228*H8228</f>
        <v>0</v>
      </c>
      <c r="U8228" s="42"/>
      <c r="V8228" s="42"/>
      <c r="W8228" s="42"/>
      <c r="X8228" s="42"/>
      <c r="Y8228" s="42"/>
      <c r="Z8228" s="42"/>
      <c r="AA8228" s="42"/>
      <c r="AB8228" s="42"/>
      <c r="AC8228" s="42"/>
      <c r="AD8228" s="42"/>
      <c r="AE8228" s="42"/>
      <c r="AR8228" s="229" t="s">
        <v>462</v>
      </c>
      <c r="AT8228" s="229" t="s">
        <v>243</v>
      </c>
      <c r="AU8228" s="229" t="s">
        <v>93</v>
      </c>
      <c r="AY8228" s="20" t="s">
        <v>241</v>
      </c>
      <c r="BE8228" s="230">
        <f>IF(N8228="základní",J8228,0)</f>
        <v>0</v>
      </c>
      <c r="BF8228" s="230">
        <f>IF(N8228="snížená",J8228,0)</f>
        <v>0</v>
      </c>
      <c r="BG8228" s="230">
        <f>IF(N8228="zákl. přenesená",J8228,0)</f>
        <v>0</v>
      </c>
      <c r="BH8228" s="230">
        <f>IF(N8228="sníž. přenesená",J8228,0)</f>
        <v>0</v>
      </c>
      <c r="BI8228" s="230">
        <f>IF(N8228="nulová",J8228,0)</f>
        <v>0</v>
      </c>
      <c r="BJ8228" s="20" t="s">
        <v>23</v>
      </c>
      <c r="BK8228" s="230">
        <f>ROUND(I8228*H8228,2)</f>
        <v>0</v>
      </c>
      <c r="BL8228" s="20" t="s">
        <v>462</v>
      </c>
      <c r="BM8228" s="229" t="s">
        <v>7700</v>
      </c>
    </row>
    <row r="8229" s="2" customFormat="1">
      <c r="A8229" s="42"/>
      <c r="B8229" s="43"/>
      <c r="C8229" s="44"/>
      <c r="D8229" s="231" t="s">
        <v>250</v>
      </c>
      <c r="E8229" s="44"/>
      <c r="F8229" s="232" t="s">
        <v>7701</v>
      </c>
      <c r="G8229" s="44"/>
      <c r="H8229" s="44"/>
      <c r="I8229" s="233"/>
      <c r="J8229" s="44"/>
      <c r="K8229" s="44"/>
      <c r="L8229" s="48"/>
      <c r="M8229" s="234"/>
      <c r="N8229" s="235"/>
      <c r="O8229" s="88"/>
      <c r="P8229" s="88"/>
      <c r="Q8229" s="88"/>
      <c r="R8229" s="88"/>
      <c r="S8229" s="88"/>
      <c r="T8229" s="89"/>
      <c r="U8229" s="42"/>
      <c r="V8229" s="42"/>
      <c r="W8229" s="42"/>
      <c r="X8229" s="42"/>
      <c r="Y8229" s="42"/>
      <c r="Z8229" s="42"/>
      <c r="AA8229" s="42"/>
      <c r="AB8229" s="42"/>
      <c r="AC8229" s="42"/>
      <c r="AD8229" s="42"/>
      <c r="AE8229" s="42"/>
      <c r="AT8229" s="20" t="s">
        <v>250</v>
      </c>
      <c r="AU8229" s="20" t="s">
        <v>93</v>
      </c>
    </row>
    <row r="8230" s="13" customFormat="1">
      <c r="A8230" s="13"/>
      <c r="B8230" s="236"/>
      <c r="C8230" s="237"/>
      <c r="D8230" s="238" t="s">
        <v>252</v>
      </c>
      <c r="E8230" s="239" t="s">
        <v>39</v>
      </c>
      <c r="F8230" s="240" t="s">
        <v>3258</v>
      </c>
      <c r="G8230" s="237"/>
      <c r="H8230" s="239" t="s">
        <v>39</v>
      </c>
      <c r="I8230" s="241"/>
      <c r="J8230" s="237"/>
      <c r="K8230" s="237"/>
      <c r="L8230" s="242"/>
      <c r="M8230" s="243"/>
      <c r="N8230" s="244"/>
      <c r="O8230" s="244"/>
      <c r="P8230" s="244"/>
      <c r="Q8230" s="244"/>
      <c r="R8230" s="244"/>
      <c r="S8230" s="244"/>
      <c r="T8230" s="245"/>
      <c r="U8230" s="13"/>
      <c r="V8230" s="13"/>
      <c r="W8230" s="13"/>
      <c r="X8230" s="13"/>
      <c r="Y8230" s="13"/>
      <c r="Z8230" s="13"/>
      <c r="AA8230" s="13"/>
      <c r="AB8230" s="13"/>
      <c r="AC8230" s="13"/>
      <c r="AD8230" s="13"/>
      <c r="AE8230" s="13"/>
      <c r="AT8230" s="246" t="s">
        <v>252</v>
      </c>
      <c r="AU8230" s="246" t="s">
        <v>93</v>
      </c>
      <c r="AV8230" s="13" t="s">
        <v>23</v>
      </c>
      <c r="AW8230" s="13" t="s">
        <v>46</v>
      </c>
      <c r="AX8230" s="13" t="s">
        <v>85</v>
      </c>
      <c r="AY8230" s="246" t="s">
        <v>241</v>
      </c>
    </row>
    <row r="8231" s="13" customFormat="1">
      <c r="A8231" s="13"/>
      <c r="B8231" s="236"/>
      <c r="C8231" s="237"/>
      <c r="D8231" s="238" t="s">
        <v>252</v>
      </c>
      <c r="E8231" s="239" t="s">
        <v>39</v>
      </c>
      <c r="F8231" s="240" t="s">
        <v>2756</v>
      </c>
      <c r="G8231" s="237"/>
      <c r="H8231" s="239" t="s">
        <v>39</v>
      </c>
      <c r="I8231" s="241"/>
      <c r="J8231" s="237"/>
      <c r="K8231" s="237"/>
      <c r="L8231" s="242"/>
      <c r="M8231" s="243"/>
      <c r="N8231" s="244"/>
      <c r="O8231" s="244"/>
      <c r="P8231" s="244"/>
      <c r="Q8231" s="244"/>
      <c r="R8231" s="244"/>
      <c r="S8231" s="244"/>
      <c r="T8231" s="245"/>
      <c r="U8231" s="13"/>
      <c r="V8231" s="13"/>
      <c r="W8231" s="13"/>
      <c r="X8231" s="13"/>
      <c r="Y8231" s="13"/>
      <c r="Z8231" s="13"/>
      <c r="AA8231" s="13"/>
      <c r="AB8231" s="13"/>
      <c r="AC8231" s="13"/>
      <c r="AD8231" s="13"/>
      <c r="AE8231" s="13"/>
      <c r="AT8231" s="246" t="s">
        <v>252</v>
      </c>
      <c r="AU8231" s="246" t="s">
        <v>93</v>
      </c>
      <c r="AV8231" s="13" t="s">
        <v>23</v>
      </c>
      <c r="AW8231" s="13" t="s">
        <v>46</v>
      </c>
      <c r="AX8231" s="13" t="s">
        <v>85</v>
      </c>
      <c r="AY8231" s="246" t="s">
        <v>241</v>
      </c>
    </row>
    <row r="8232" s="13" customFormat="1">
      <c r="A8232" s="13"/>
      <c r="B8232" s="236"/>
      <c r="C8232" s="237"/>
      <c r="D8232" s="238" t="s">
        <v>252</v>
      </c>
      <c r="E8232" s="239" t="s">
        <v>39</v>
      </c>
      <c r="F8232" s="240" t="s">
        <v>7670</v>
      </c>
      <c r="G8232" s="237"/>
      <c r="H8232" s="239" t="s">
        <v>39</v>
      </c>
      <c r="I8232" s="241"/>
      <c r="J8232" s="237"/>
      <c r="K8232" s="237"/>
      <c r="L8232" s="242"/>
      <c r="M8232" s="243"/>
      <c r="N8232" s="244"/>
      <c r="O8232" s="244"/>
      <c r="P8232" s="244"/>
      <c r="Q8232" s="244"/>
      <c r="R8232" s="244"/>
      <c r="S8232" s="244"/>
      <c r="T8232" s="245"/>
      <c r="U8232" s="13"/>
      <c r="V8232" s="13"/>
      <c r="W8232" s="13"/>
      <c r="X8232" s="13"/>
      <c r="Y8232" s="13"/>
      <c r="Z8232" s="13"/>
      <c r="AA8232" s="13"/>
      <c r="AB8232" s="13"/>
      <c r="AC8232" s="13"/>
      <c r="AD8232" s="13"/>
      <c r="AE8232" s="13"/>
      <c r="AT8232" s="246" t="s">
        <v>252</v>
      </c>
      <c r="AU8232" s="246" t="s">
        <v>93</v>
      </c>
      <c r="AV8232" s="13" t="s">
        <v>23</v>
      </c>
      <c r="AW8232" s="13" t="s">
        <v>46</v>
      </c>
      <c r="AX8232" s="13" t="s">
        <v>85</v>
      </c>
      <c r="AY8232" s="246" t="s">
        <v>241</v>
      </c>
    </row>
    <row r="8233" s="14" customFormat="1">
      <c r="A8233" s="14"/>
      <c r="B8233" s="247"/>
      <c r="C8233" s="248"/>
      <c r="D8233" s="238" t="s">
        <v>252</v>
      </c>
      <c r="E8233" s="249" t="s">
        <v>39</v>
      </c>
      <c r="F8233" s="250" t="s">
        <v>7671</v>
      </c>
      <c r="G8233" s="248"/>
      <c r="H8233" s="251">
        <v>58.076999999999998</v>
      </c>
      <c r="I8233" s="252"/>
      <c r="J8233" s="248"/>
      <c r="K8233" s="248"/>
      <c r="L8233" s="253"/>
      <c r="M8233" s="254"/>
      <c r="N8233" s="255"/>
      <c r="O8233" s="255"/>
      <c r="P8233" s="255"/>
      <c r="Q8233" s="255"/>
      <c r="R8233" s="255"/>
      <c r="S8233" s="255"/>
      <c r="T8233" s="256"/>
      <c r="U8233" s="14"/>
      <c r="V8233" s="14"/>
      <c r="W8233" s="14"/>
      <c r="X8233" s="14"/>
      <c r="Y8233" s="14"/>
      <c r="Z8233" s="14"/>
      <c r="AA8233" s="14"/>
      <c r="AB8233" s="14"/>
      <c r="AC8233" s="14"/>
      <c r="AD8233" s="14"/>
      <c r="AE8233" s="14"/>
      <c r="AT8233" s="257" t="s">
        <v>252</v>
      </c>
      <c r="AU8233" s="257" t="s">
        <v>93</v>
      </c>
      <c r="AV8233" s="14" t="s">
        <v>93</v>
      </c>
      <c r="AW8233" s="14" t="s">
        <v>46</v>
      </c>
      <c r="AX8233" s="14" t="s">
        <v>85</v>
      </c>
      <c r="AY8233" s="257" t="s">
        <v>241</v>
      </c>
    </row>
    <row r="8234" s="13" customFormat="1">
      <c r="A8234" s="13"/>
      <c r="B8234" s="236"/>
      <c r="C8234" s="237"/>
      <c r="D8234" s="238" t="s">
        <v>252</v>
      </c>
      <c r="E8234" s="239" t="s">
        <v>39</v>
      </c>
      <c r="F8234" s="240" t="s">
        <v>2770</v>
      </c>
      <c r="G8234" s="237"/>
      <c r="H8234" s="239" t="s">
        <v>39</v>
      </c>
      <c r="I8234" s="241"/>
      <c r="J8234" s="237"/>
      <c r="K8234" s="237"/>
      <c r="L8234" s="242"/>
      <c r="M8234" s="243"/>
      <c r="N8234" s="244"/>
      <c r="O8234" s="244"/>
      <c r="P8234" s="244"/>
      <c r="Q8234" s="244"/>
      <c r="R8234" s="244"/>
      <c r="S8234" s="244"/>
      <c r="T8234" s="245"/>
      <c r="U8234" s="13"/>
      <c r="V8234" s="13"/>
      <c r="W8234" s="13"/>
      <c r="X8234" s="13"/>
      <c r="Y8234" s="13"/>
      <c r="Z8234" s="13"/>
      <c r="AA8234" s="13"/>
      <c r="AB8234" s="13"/>
      <c r="AC8234" s="13"/>
      <c r="AD8234" s="13"/>
      <c r="AE8234" s="13"/>
      <c r="AT8234" s="246" t="s">
        <v>252</v>
      </c>
      <c r="AU8234" s="246" t="s">
        <v>93</v>
      </c>
      <c r="AV8234" s="13" t="s">
        <v>23</v>
      </c>
      <c r="AW8234" s="13" t="s">
        <v>46</v>
      </c>
      <c r="AX8234" s="13" t="s">
        <v>85</v>
      </c>
      <c r="AY8234" s="246" t="s">
        <v>241</v>
      </c>
    </row>
    <row r="8235" s="13" customFormat="1">
      <c r="A8235" s="13"/>
      <c r="B8235" s="236"/>
      <c r="C8235" s="237"/>
      <c r="D8235" s="238" t="s">
        <v>252</v>
      </c>
      <c r="E8235" s="239" t="s">
        <v>39</v>
      </c>
      <c r="F8235" s="240" t="s">
        <v>7673</v>
      </c>
      <c r="G8235" s="237"/>
      <c r="H8235" s="239" t="s">
        <v>39</v>
      </c>
      <c r="I8235" s="241"/>
      <c r="J8235" s="237"/>
      <c r="K8235" s="237"/>
      <c r="L8235" s="242"/>
      <c r="M8235" s="243"/>
      <c r="N8235" s="244"/>
      <c r="O8235" s="244"/>
      <c r="P8235" s="244"/>
      <c r="Q8235" s="244"/>
      <c r="R8235" s="244"/>
      <c r="S8235" s="244"/>
      <c r="T8235" s="245"/>
      <c r="U8235" s="13"/>
      <c r="V8235" s="13"/>
      <c r="W8235" s="13"/>
      <c r="X8235" s="13"/>
      <c r="Y8235" s="13"/>
      <c r="Z8235" s="13"/>
      <c r="AA8235" s="13"/>
      <c r="AB8235" s="13"/>
      <c r="AC8235" s="13"/>
      <c r="AD8235" s="13"/>
      <c r="AE8235" s="13"/>
      <c r="AT8235" s="246" t="s">
        <v>252</v>
      </c>
      <c r="AU8235" s="246" t="s">
        <v>93</v>
      </c>
      <c r="AV8235" s="13" t="s">
        <v>23</v>
      </c>
      <c r="AW8235" s="13" t="s">
        <v>46</v>
      </c>
      <c r="AX8235" s="13" t="s">
        <v>85</v>
      </c>
      <c r="AY8235" s="246" t="s">
        <v>241</v>
      </c>
    </row>
    <row r="8236" s="14" customFormat="1">
      <c r="A8236" s="14"/>
      <c r="B8236" s="247"/>
      <c r="C8236" s="248"/>
      <c r="D8236" s="238" t="s">
        <v>252</v>
      </c>
      <c r="E8236" s="249" t="s">
        <v>39</v>
      </c>
      <c r="F8236" s="250" t="s">
        <v>7674</v>
      </c>
      <c r="G8236" s="248"/>
      <c r="H8236" s="251">
        <v>36.865000000000002</v>
      </c>
      <c r="I8236" s="252"/>
      <c r="J8236" s="248"/>
      <c r="K8236" s="248"/>
      <c r="L8236" s="253"/>
      <c r="M8236" s="254"/>
      <c r="N8236" s="255"/>
      <c r="O8236" s="255"/>
      <c r="P8236" s="255"/>
      <c r="Q8236" s="255"/>
      <c r="R8236" s="255"/>
      <c r="S8236" s="255"/>
      <c r="T8236" s="256"/>
      <c r="U8236" s="14"/>
      <c r="V8236" s="14"/>
      <c r="W8236" s="14"/>
      <c r="X8236" s="14"/>
      <c r="Y8236" s="14"/>
      <c r="Z8236" s="14"/>
      <c r="AA8236" s="14"/>
      <c r="AB8236" s="14"/>
      <c r="AC8236" s="14"/>
      <c r="AD8236" s="14"/>
      <c r="AE8236" s="14"/>
      <c r="AT8236" s="257" t="s">
        <v>252</v>
      </c>
      <c r="AU8236" s="257" t="s">
        <v>93</v>
      </c>
      <c r="AV8236" s="14" t="s">
        <v>93</v>
      </c>
      <c r="AW8236" s="14" t="s">
        <v>46</v>
      </c>
      <c r="AX8236" s="14" t="s">
        <v>85</v>
      </c>
      <c r="AY8236" s="257" t="s">
        <v>241</v>
      </c>
    </row>
    <row r="8237" s="13" customFormat="1">
      <c r="A8237" s="13"/>
      <c r="B8237" s="236"/>
      <c r="C8237" s="237"/>
      <c r="D8237" s="238" t="s">
        <v>252</v>
      </c>
      <c r="E8237" s="239" t="s">
        <v>39</v>
      </c>
      <c r="F8237" s="240" t="s">
        <v>2785</v>
      </c>
      <c r="G8237" s="237"/>
      <c r="H8237" s="239" t="s">
        <v>39</v>
      </c>
      <c r="I8237" s="241"/>
      <c r="J8237" s="237"/>
      <c r="K8237" s="237"/>
      <c r="L8237" s="242"/>
      <c r="M8237" s="243"/>
      <c r="N8237" s="244"/>
      <c r="O8237" s="244"/>
      <c r="P8237" s="244"/>
      <c r="Q8237" s="244"/>
      <c r="R8237" s="244"/>
      <c r="S8237" s="244"/>
      <c r="T8237" s="245"/>
      <c r="U8237" s="13"/>
      <c r="V8237" s="13"/>
      <c r="W8237" s="13"/>
      <c r="X8237" s="13"/>
      <c r="Y8237" s="13"/>
      <c r="Z8237" s="13"/>
      <c r="AA8237" s="13"/>
      <c r="AB8237" s="13"/>
      <c r="AC8237" s="13"/>
      <c r="AD8237" s="13"/>
      <c r="AE8237" s="13"/>
      <c r="AT8237" s="246" t="s">
        <v>252</v>
      </c>
      <c r="AU8237" s="246" t="s">
        <v>93</v>
      </c>
      <c r="AV8237" s="13" t="s">
        <v>23</v>
      </c>
      <c r="AW8237" s="13" t="s">
        <v>46</v>
      </c>
      <c r="AX8237" s="13" t="s">
        <v>85</v>
      </c>
      <c r="AY8237" s="246" t="s">
        <v>241</v>
      </c>
    </row>
    <row r="8238" s="13" customFormat="1">
      <c r="A8238" s="13"/>
      <c r="B8238" s="236"/>
      <c r="C8238" s="237"/>
      <c r="D8238" s="238" t="s">
        <v>252</v>
      </c>
      <c r="E8238" s="239" t="s">
        <v>39</v>
      </c>
      <c r="F8238" s="240" t="s">
        <v>7676</v>
      </c>
      <c r="G8238" s="237"/>
      <c r="H8238" s="239" t="s">
        <v>39</v>
      </c>
      <c r="I8238" s="241"/>
      <c r="J8238" s="237"/>
      <c r="K8238" s="237"/>
      <c r="L8238" s="242"/>
      <c r="M8238" s="243"/>
      <c r="N8238" s="244"/>
      <c r="O8238" s="244"/>
      <c r="P8238" s="244"/>
      <c r="Q8238" s="244"/>
      <c r="R8238" s="244"/>
      <c r="S8238" s="244"/>
      <c r="T8238" s="245"/>
      <c r="U8238" s="13"/>
      <c r="V8238" s="13"/>
      <c r="W8238" s="13"/>
      <c r="X8238" s="13"/>
      <c r="Y8238" s="13"/>
      <c r="Z8238" s="13"/>
      <c r="AA8238" s="13"/>
      <c r="AB8238" s="13"/>
      <c r="AC8238" s="13"/>
      <c r="AD8238" s="13"/>
      <c r="AE8238" s="13"/>
      <c r="AT8238" s="246" t="s">
        <v>252</v>
      </c>
      <c r="AU8238" s="246" t="s">
        <v>93</v>
      </c>
      <c r="AV8238" s="13" t="s">
        <v>23</v>
      </c>
      <c r="AW8238" s="13" t="s">
        <v>46</v>
      </c>
      <c r="AX8238" s="13" t="s">
        <v>85</v>
      </c>
      <c r="AY8238" s="246" t="s">
        <v>241</v>
      </c>
    </row>
    <row r="8239" s="14" customFormat="1">
      <c r="A8239" s="14"/>
      <c r="B8239" s="247"/>
      <c r="C8239" s="248"/>
      <c r="D8239" s="238" t="s">
        <v>252</v>
      </c>
      <c r="E8239" s="249" t="s">
        <v>39</v>
      </c>
      <c r="F8239" s="250" t="s">
        <v>7677</v>
      </c>
      <c r="G8239" s="248"/>
      <c r="H8239" s="251">
        <v>20.294</v>
      </c>
      <c r="I8239" s="252"/>
      <c r="J8239" s="248"/>
      <c r="K8239" s="248"/>
      <c r="L8239" s="253"/>
      <c r="M8239" s="254"/>
      <c r="N8239" s="255"/>
      <c r="O8239" s="255"/>
      <c r="P8239" s="255"/>
      <c r="Q8239" s="255"/>
      <c r="R8239" s="255"/>
      <c r="S8239" s="255"/>
      <c r="T8239" s="256"/>
      <c r="U8239" s="14"/>
      <c r="V8239" s="14"/>
      <c r="W8239" s="14"/>
      <c r="X8239" s="14"/>
      <c r="Y8239" s="14"/>
      <c r="Z8239" s="14"/>
      <c r="AA8239" s="14"/>
      <c r="AB8239" s="14"/>
      <c r="AC8239" s="14"/>
      <c r="AD8239" s="14"/>
      <c r="AE8239" s="14"/>
      <c r="AT8239" s="257" t="s">
        <v>252</v>
      </c>
      <c r="AU8239" s="257" t="s">
        <v>93</v>
      </c>
      <c r="AV8239" s="14" t="s">
        <v>93</v>
      </c>
      <c r="AW8239" s="14" t="s">
        <v>46</v>
      </c>
      <c r="AX8239" s="14" t="s">
        <v>85</v>
      </c>
      <c r="AY8239" s="257" t="s">
        <v>241</v>
      </c>
    </row>
    <row r="8240" s="15" customFormat="1">
      <c r="A8240" s="15"/>
      <c r="B8240" s="258"/>
      <c r="C8240" s="259"/>
      <c r="D8240" s="238" t="s">
        <v>252</v>
      </c>
      <c r="E8240" s="260" t="s">
        <v>39</v>
      </c>
      <c r="F8240" s="261" t="s">
        <v>274</v>
      </c>
      <c r="G8240" s="259"/>
      <c r="H8240" s="262">
        <v>115.236</v>
      </c>
      <c r="I8240" s="263"/>
      <c r="J8240" s="259"/>
      <c r="K8240" s="259"/>
      <c r="L8240" s="264"/>
      <c r="M8240" s="265"/>
      <c r="N8240" s="266"/>
      <c r="O8240" s="266"/>
      <c r="P8240" s="266"/>
      <c r="Q8240" s="266"/>
      <c r="R8240" s="266"/>
      <c r="S8240" s="266"/>
      <c r="T8240" s="267"/>
      <c r="U8240" s="15"/>
      <c r="V8240" s="15"/>
      <c r="W8240" s="15"/>
      <c r="X8240" s="15"/>
      <c r="Y8240" s="15"/>
      <c r="Z8240" s="15"/>
      <c r="AA8240" s="15"/>
      <c r="AB8240" s="15"/>
      <c r="AC8240" s="15"/>
      <c r="AD8240" s="15"/>
      <c r="AE8240" s="15"/>
      <c r="AT8240" s="268" t="s">
        <v>252</v>
      </c>
      <c r="AU8240" s="268" t="s">
        <v>93</v>
      </c>
      <c r="AV8240" s="15" t="s">
        <v>248</v>
      </c>
      <c r="AW8240" s="15" t="s">
        <v>46</v>
      </c>
      <c r="AX8240" s="15" t="s">
        <v>23</v>
      </c>
      <c r="AY8240" s="268" t="s">
        <v>241</v>
      </c>
    </row>
    <row r="8241" s="12" customFormat="1" ht="22.8" customHeight="1">
      <c r="A8241" s="12"/>
      <c r="B8241" s="202"/>
      <c r="C8241" s="203"/>
      <c r="D8241" s="204" t="s">
        <v>84</v>
      </c>
      <c r="E8241" s="216" t="s">
        <v>6999</v>
      </c>
      <c r="F8241" s="216" t="s">
        <v>7702</v>
      </c>
      <c r="G8241" s="203"/>
      <c r="H8241" s="203"/>
      <c r="I8241" s="206"/>
      <c r="J8241" s="217">
        <f>BK8241</f>
        <v>0</v>
      </c>
      <c r="K8241" s="203"/>
      <c r="L8241" s="208"/>
      <c r="M8241" s="209"/>
      <c r="N8241" s="210"/>
      <c r="O8241" s="210"/>
      <c r="P8241" s="211">
        <f>SUM(P8242:P8742)</f>
        <v>0</v>
      </c>
      <c r="Q8241" s="210"/>
      <c r="R8241" s="211">
        <f>SUM(R8242:R8742)</f>
        <v>3.3523186599999999</v>
      </c>
      <c r="S8241" s="210"/>
      <c r="T8241" s="212">
        <f>SUM(T8242:T8742)</f>
        <v>0.35076740000000001</v>
      </c>
      <c r="U8241" s="12"/>
      <c r="V8241" s="12"/>
      <c r="W8241" s="12"/>
      <c r="X8241" s="12"/>
      <c r="Y8241" s="12"/>
      <c r="Z8241" s="12"/>
      <c r="AA8241" s="12"/>
      <c r="AB8241" s="12"/>
      <c r="AC8241" s="12"/>
      <c r="AD8241" s="12"/>
      <c r="AE8241" s="12"/>
      <c r="AR8241" s="213" t="s">
        <v>93</v>
      </c>
      <c r="AT8241" s="214" t="s">
        <v>84</v>
      </c>
      <c r="AU8241" s="214" t="s">
        <v>23</v>
      </c>
      <c r="AY8241" s="213" t="s">
        <v>241</v>
      </c>
      <c r="BK8241" s="215">
        <f>SUM(BK8242:BK8742)</f>
        <v>0</v>
      </c>
    </row>
    <row r="8242" s="2" customFormat="1" ht="16.5" customHeight="1">
      <c r="A8242" s="42"/>
      <c r="B8242" s="43"/>
      <c r="C8242" s="218" t="s">
        <v>7703</v>
      </c>
      <c r="D8242" s="218" t="s">
        <v>243</v>
      </c>
      <c r="E8242" s="219" t="s">
        <v>7704</v>
      </c>
      <c r="F8242" s="220" t="s">
        <v>7705</v>
      </c>
      <c r="G8242" s="221" t="s">
        <v>145</v>
      </c>
      <c r="H8242" s="222">
        <v>4539.8689999999997</v>
      </c>
      <c r="I8242" s="223"/>
      <c r="J8242" s="224">
        <f>ROUND(I8242*H8242,2)</f>
        <v>0</v>
      </c>
      <c r="K8242" s="220" t="s">
        <v>247</v>
      </c>
      <c r="L8242" s="48"/>
      <c r="M8242" s="225" t="s">
        <v>39</v>
      </c>
      <c r="N8242" s="226" t="s">
        <v>56</v>
      </c>
      <c r="O8242" s="88"/>
      <c r="P8242" s="227">
        <f>O8242*H8242</f>
        <v>0</v>
      </c>
      <c r="Q8242" s="227">
        <v>0</v>
      </c>
      <c r="R8242" s="227">
        <f>Q8242*H8242</f>
        <v>0</v>
      </c>
      <c r="S8242" s="227">
        <v>0</v>
      </c>
      <c r="T8242" s="228">
        <f>S8242*H8242</f>
        <v>0</v>
      </c>
      <c r="U8242" s="42"/>
      <c r="V8242" s="42"/>
      <c r="W8242" s="42"/>
      <c r="X8242" s="42"/>
      <c r="Y8242" s="42"/>
      <c r="Z8242" s="42"/>
      <c r="AA8242" s="42"/>
      <c r="AB8242" s="42"/>
      <c r="AC8242" s="42"/>
      <c r="AD8242" s="42"/>
      <c r="AE8242" s="42"/>
      <c r="AR8242" s="229" t="s">
        <v>462</v>
      </c>
      <c r="AT8242" s="229" t="s">
        <v>243</v>
      </c>
      <c r="AU8242" s="229" t="s">
        <v>93</v>
      </c>
      <c r="AY8242" s="20" t="s">
        <v>241</v>
      </c>
      <c r="BE8242" s="230">
        <f>IF(N8242="základní",J8242,0)</f>
        <v>0</v>
      </c>
      <c r="BF8242" s="230">
        <f>IF(N8242="snížená",J8242,0)</f>
        <v>0</v>
      </c>
      <c r="BG8242" s="230">
        <f>IF(N8242="zákl. přenesená",J8242,0)</f>
        <v>0</v>
      </c>
      <c r="BH8242" s="230">
        <f>IF(N8242="sníž. přenesená",J8242,0)</f>
        <v>0</v>
      </c>
      <c r="BI8242" s="230">
        <f>IF(N8242="nulová",J8242,0)</f>
        <v>0</v>
      </c>
      <c r="BJ8242" s="20" t="s">
        <v>23</v>
      </c>
      <c r="BK8242" s="230">
        <f>ROUND(I8242*H8242,2)</f>
        <v>0</v>
      </c>
      <c r="BL8242" s="20" t="s">
        <v>462</v>
      </c>
      <c r="BM8242" s="229" t="s">
        <v>7706</v>
      </c>
    </row>
    <row r="8243" s="2" customFormat="1">
      <c r="A8243" s="42"/>
      <c r="B8243" s="43"/>
      <c r="C8243" s="44"/>
      <c r="D8243" s="231" t="s">
        <v>250</v>
      </c>
      <c r="E8243" s="44"/>
      <c r="F8243" s="232" t="s">
        <v>7707</v>
      </c>
      <c r="G8243" s="44"/>
      <c r="H8243" s="44"/>
      <c r="I8243" s="233"/>
      <c r="J8243" s="44"/>
      <c r="K8243" s="44"/>
      <c r="L8243" s="48"/>
      <c r="M8243" s="234"/>
      <c r="N8243" s="235"/>
      <c r="O8243" s="88"/>
      <c r="P8243" s="88"/>
      <c r="Q8243" s="88"/>
      <c r="R8243" s="88"/>
      <c r="S8243" s="88"/>
      <c r="T8243" s="89"/>
      <c r="U8243" s="42"/>
      <c r="V8243" s="42"/>
      <c r="W8243" s="42"/>
      <c r="X8243" s="42"/>
      <c r="Y8243" s="42"/>
      <c r="Z8243" s="42"/>
      <c r="AA8243" s="42"/>
      <c r="AB8243" s="42"/>
      <c r="AC8243" s="42"/>
      <c r="AD8243" s="42"/>
      <c r="AE8243" s="42"/>
      <c r="AT8243" s="20" t="s">
        <v>250</v>
      </c>
      <c r="AU8243" s="20" t="s">
        <v>93</v>
      </c>
    </row>
    <row r="8244" s="13" customFormat="1">
      <c r="A8244" s="13"/>
      <c r="B8244" s="236"/>
      <c r="C8244" s="237"/>
      <c r="D8244" s="238" t="s">
        <v>252</v>
      </c>
      <c r="E8244" s="239" t="s">
        <v>39</v>
      </c>
      <c r="F8244" s="240" t="s">
        <v>7708</v>
      </c>
      <c r="G8244" s="237"/>
      <c r="H8244" s="239" t="s">
        <v>39</v>
      </c>
      <c r="I8244" s="241"/>
      <c r="J8244" s="237"/>
      <c r="K8244" s="237"/>
      <c r="L8244" s="242"/>
      <c r="M8244" s="243"/>
      <c r="N8244" s="244"/>
      <c r="O8244" s="244"/>
      <c r="P8244" s="244"/>
      <c r="Q8244" s="244"/>
      <c r="R8244" s="244"/>
      <c r="S8244" s="244"/>
      <c r="T8244" s="245"/>
      <c r="U8244" s="13"/>
      <c r="V8244" s="13"/>
      <c r="W8244" s="13"/>
      <c r="X8244" s="13"/>
      <c r="Y8244" s="13"/>
      <c r="Z8244" s="13"/>
      <c r="AA8244" s="13"/>
      <c r="AB8244" s="13"/>
      <c r="AC8244" s="13"/>
      <c r="AD8244" s="13"/>
      <c r="AE8244" s="13"/>
      <c r="AT8244" s="246" t="s">
        <v>252</v>
      </c>
      <c r="AU8244" s="246" t="s">
        <v>93</v>
      </c>
      <c r="AV8244" s="13" t="s">
        <v>23</v>
      </c>
      <c r="AW8244" s="13" t="s">
        <v>46</v>
      </c>
      <c r="AX8244" s="13" t="s">
        <v>85</v>
      </c>
      <c r="AY8244" s="246" t="s">
        <v>241</v>
      </c>
    </row>
    <row r="8245" s="14" customFormat="1">
      <c r="A8245" s="14"/>
      <c r="B8245" s="247"/>
      <c r="C8245" s="248"/>
      <c r="D8245" s="238" t="s">
        <v>252</v>
      </c>
      <c r="E8245" s="249" t="s">
        <v>39</v>
      </c>
      <c r="F8245" s="250" t="s">
        <v>7709</v>
      </c>
      <c r="G8245" s="248"/>
      <c r="H8245" s="251">
        <v>4539.8689999999997</v>
      </c>
      <c r="I8245" s="252"/>
      <c r="J8245" s="248"/>
      <c r="K8245" s="248"/>
      <c r="L8245" s="253"/>
      <c r="M8245" s="254"/>
      <c r="N8245" s="255"/>
      <c r="O8245" s="255"/>
      <c r="P8245" s="255"/>
      <c r="Q8245" s="255"/>
      <c r="R8245" s="255"/>
      <c r="S8245" s="255"/>
      <c r="T8245" s="256"/>
      <c r="U8245" s="14"/>
      <c r="V8245" s="14"/>
      <c r="W8245" s="14"/>
      <c r="X8245" s="14"/>
      <c r="Y8245" s="14"/>
      <c r="Z8245" s="14"/>
      <c r="AA8245" s="14"/>
      <c r="AB8245" s="14"/>
      <c r="AC8245" s="14"/>
      <c r="AD8245" s="14"/>
      <c r="AE8245" s="14"/>
      <c r="AT8245" s="257" t="s">
        <v>252</v>
      </c>
      <c r="AU8245" s="257" t="s">
        <v>93</v>
      </c>
      <c r="AV8245" s="14" t="s">
        <v>93</v>
      </c>
      <c r="AW8245" s="14" t="s">
        <v>46</v>
      </c>
      <c r="AX8245" s="14" t="s">
        <v>23</v>
      </c>
      <c r="AY8245" s="257" t="s">
        <v>241</v>
      </c>
    </row>
    <row r="8246" s="2" customFormat="1" ht="16.5" customHeight="1">
      <c r="A8246" s="42"/>
      <c r="B8246" s="43"/>
      <c r="C8246" s="218" t="s">
        <v>7710</v>
      </c>
      <c r="D8246" s="218" t="s">
        <v>243</v>
      </c>
      <c r="E8246" s="219" t="s">
        <v>7711</v>
      </c>
      <c r="F8246" s="220" t="s">
        <v>7712</v>
      </c>
      <c r="G8246" s="221" t="s">
        <v>145</v>
      </c>
      <c r="H8246" s="222">
        <v>104.747</v>
      </c>
      <c r="I8246" s="223"/>
      <c r="J8246" s="224">
        <f>ROUND(I8246*H8246,2)</f>
        <v>0</v>
      </c>
      <c r="K8246" s="220" t="s">
        <v>247</v>
      </c>
      <c r="L8246" s="48"/>
      <c r="M8246" s="225" t="s">
        <v>39</v>
      </c>
      <c r="N8246" s="226" t="s">
        <v>56</v>
      </c>
      <c r="O8246" s="88"/>
      <c r="P8246" s="227">
        <f>O8246*H8246</f>
        <v>0</v>
      </c>
      <c r="Q8246" s="227">
        <v>0</v>
      </c>
      <c r="R8246" s="227">
        <f>Q8246*H8246</f>
        <v>0</v>
      </c>
      <c r="S8246" s="227">
        <v>0</v>
      </c>
      <c r="T8246" s="228">
        <f>S8246*H8246</f>
        <v>0</v>
      </c>
      <c r="U8246" s="42"/>
      <c r="V8246" s="42"/>
      <c r="W8246" s="42"/>
      <c r="X8246" s="42"/>
      <c r="Y8246" s="42"/>
      <c r="Z8246" s="42"/>
      <c r="AA8246" s="42"/>
      <c r="AB8246" s="42"/>
      <c r="AC8246" s="42"/>
      <c r="AD8246" s="42"/>
      <c r="AE8246" s="42"/>
      <c r="AR8246" s="229" t="s">
        <v>462</v>
      </c>
      <c r="AT8246" s="229" t="s">
        <v>243</v>
      </c>
      <c r="AU8246" s="229" t="s">
        <v>93</v>
      </c>
      <c r="AY8246" s="20" t="s">
        <v>241</v>
      </c>
      <c r="BE8246" s="230">
        <f>IF(N8246="základní",J8246,0)</f>
        <v>0</v>
      </c>
      <c r="BF8246" s="230">
        <f>IF(N8246="snížená",J8246,0)</f>
        <v>0</v>
      </c>
      <c r="BG8246" s="230">
        <f>IF(N8246="zákl. přenesená",J8246,0)</f>
        <v>0</v>
      </c>
      <c r="BH8246" s="230">
        <f>IF(N8246="sníž. přenesená",J8246,0)</f>
        <v>0</v>
      </c>
      <c r="BI8246" s="230">
        <f>IF(N8246="nulová",J8246,0)</f>
        <v>0</v>
      </c>
      <c r="BJ8246" s="20" t="s">
        <v>23</v>
      </c>
      <c r="BK8246" s="230">
        <f>ROUND(I8246*H8246,2)</f>
        <v>0</v>
      </c>
      <c r="BL8246" s="20" t="s">
        <v>462</v>
      </c>
      <c r="BM8246" s="229" t="s">
        <v>7713</v>
      </c>
    </row>
    <row r="8247" s="2" customFormat="1">
      <c r="A8247" s="42"/>
      <c r="B8247" s="43"/>
      <c r="C8247" s="44"/>
      <c r="D8247" s="231" t="s">
        <v>250</v>
      </c>
      <c r="E8247" s="44"/>
      <c r="F8247" s="232" t="s">
        <v>7714</v>
      </c>
      <c r="G8247" s="44"/>
      <c r="H8247" s="44"/>
      <c r="I8247" s="233"/>
      <c r="J8247" s="44"/>
      <c r="K8247" s="44"/>
      <c r="L8247" s="48"/>
      <c r="M8247" s="234"/>
      <c r="N8247" s="235"/>
      <c r="O8247" s="88"/>
      <c r="P8247" s="88"/>
      <c r="Q8247" s="88"/>
      <c r="R8247" s="88"/>
      <c r="S8247" s="88"/>
      <c r="T8247" s="89"/>
      <c r="U8247" s="42"/>
      <c r="V8247" s="42"/>
      <c r="W8247" s="42"/>
      <c r="X8247" s="42"/>
      <c r="Y8247" s="42"/>
      <c r="Z8247" s="42"/>
      <c r="AA8247" s="42"/>
      <c r="AB8247" s="42"/>
      <c r="AC8247" s="42"/>
      <c r="AD8247" s="42"/>
      <c r="AE8247" s="42"/>
      <c r="AT8247" s="20" t="s">
        <v>250</v>
      </c>
      <c r="AU8247" s="20" t="s">
        <v>93</v>
      </c>
    </row>
    <row r="8248" s="13" customFormat="1">
      <c r="A8248" s="13"/>
      <c r="B8248" s="236"/>
      <c r="C8248" s="237"/>
      <c r="D8248" s="238" t="s">
        <v>252</v>
      </c>
      <c r="E8248" s="239" t="s">
        <v>39</v>
      </c>
      <c r="F8248" s="240" t="s">
        <v>7715</v>
      </c>
      <c r="G8248" s="237"/>
      <c r="H8248" s="239" t="s">
        <v>39</v>
      </c>
      <c r="I8248" s="241"/>
      <c r="J8248" s="237"/>
      <c r="K8248" s="237"/>
      <c r="L8248" s="242"/>
      <c r="M8248" s="243"/>
      <c r="N8248" s="244"/>
      <c r="O8248" s="244"/>
      <c r="P8248" s="244"/>
      <c r="Q8248" s="244"/>
      <c r="R8248" s="244"/>
      <c r="S8248" s="244"/>
      <c r="T8248" s="245"/>
      <c r="U8248" s="13"/>
      <c r="V8248" s="13"/>
      <c r="W8248" s="13"/>
      <c r="X8248" s="13"/>
      <c r="Y8248" s="13"/>
      <c r="Z8248" s="13"/>
      <c r="AA8248" s="13"/>
      <c r="AB8248" s="13"/>
      <c r="AC8248" s="13"/>
      <c r="AD8248" s="13"/>
      <c r="AE8248" s="13"/>
      <c r="AT8248" s="246" t="s">
        <v>252</v>
      </c>
      <c r="AU8248" s="246" t="s">
        <v>93</v>
      </c>
      <c r="AV8248" s="13" t="s">
        <v>23</v>
      </c>
      <c r="AW8248" s="13" t="s">
        <v>46</v>
      </c>
      <c r="AX8248" s="13" t="s">
        <v>85</v>
      </c>
      <c r="AY8248" s="246" t="s">
        <v>241</v>
      </c>
    </row>
    <row r="8249" s="14" customFormat="1">
      <c r="A8249" s="14"/>
      <c r="B8249" s="247"/>
      <c r="C8249" s="248"/>
      <c r="D8249" s="238" t="s">
        <v>252</v>
      </c>
      <c r="E8249" s="249" t="s">
        <v>39</v>
      </c>
      <c r="F8249" s="250" t="s">
        <v>7716</v>
      </c>
      <c r="G8249" s="248"/>
      <c r="H8249" s="251">
        <v>104.747</v>
      </c>
      <c r="I8249" s="252"/>
      <c r="J8249" s="248"/>
      <c r="K8249" s="248"/>
      <c r="L8249" s="253"/>
      <c r="M8249" s="254"/>
      <c r="N8249" s="255"/>
      <c r="O8249" s="255"/>
      <c r="P8249" s="255"/>
      <c r="Q8249" s="255"/>
      <c r="R8249" s="255"/>
      <c r="S8249" s="255"/>
      <c r="T8249" s="256"/>
      <c r="U8249" s="14"/>
      <c r="V8249" s="14"/>
      <c r="W8249" s="14"/>
      <c r="X8249" s="14"/>
      <c r="Y8249" s="14"/>
      <c r="Z8249" s="14"/>
      <c r="AA8249" s="14"/>
      <c r="AB8249" s="14"/>
      <c r="AC8249" s="14"/>
      <c r="AD8249" s="14"/>
      <c r="AE8249" s="14"/>
      <c r="AT8249" s="257" t="s">
        <v>252</v>
      </c>
      <c r="AU8249" s="257" t="s">
        <v>93</v>
      </c>
      <c r="AV8249" s="14" t="s">
        <v>93</v>
      </c>
      <c r="AW8249" s="14" t="s">
        <v>46</v>
      </c>
      <c r="AX8249" s="14" t="s">
        <v>23</v>
      </c>
      <c r="AY8249" s="257" t="s">
        <v>241</v>
      </c>
    </row>
    <row r="8250" s="2" customFormat="1" ht="16.5" customHeight="1">
      <c r="A8250" s="42"/>
      <c r="B8250" s="43"/>
      <c r="C8250" s="218" t="s">
        <v>7717</v>
      </c>
      <c r="D8250" s="218" t="s">
        <v>243</v>
      </c>
      <c r="E8250" s="219" t="s">
        <v>7718</v>
      </c>
      <c r="F8250" s="220" t="s">
        <v>7719</v>
      </c>
      <c r="G8250" s="221" t="s">
        <v>145</v>
      </c>
      <c r="H8250" s="222">
        <v>924.68899999999996</v>
      </c>
      <c r="I8250" s="223"/>
      <c r="J8250" s="224">
        <f>ROUND(I8250*H8250,2)</f>
        <v>0</v>
      </c>
      <c r="K8250" s="220" t="s">
        <v>247</v>
      </c>
      <c r="L8250" s="48"/>
      <c r="M8250" s="225" t="s">
        <v>39</v>
      </c>
      <c r="N8250" s="226" t="s">
        <v>56</v>
      </c>
      <c r="O8250" s="88"/>
      <c r="P8250" s="227">
        <f>O8250*H8250</f>
        <v>0</v>
      </c>
      <c r="Q8250" s="227">
        <v>0.001</v>
      </c>
      <c r="R8250" s="227">
        <f>Q8250*H8250</f>
        <v>0.92468899999999998</v>
      </c>
      <c r="S8250" s="227">
        <v>0.00031</v>
      </c>
      <c r="T8250" s="228">
        <f>S8250*H8250</f>
        <v>0.28665359000000001</v>
      </c>
      <c r="U8250" s="42"/>
      <c r="V8250" s="42"/>
      <c r="W8250" s="42"/>
      <c r="X8250" s="42"/>
      <c r="Y8250" s="42"/>
      <c r="Z8250" s="42"/>
      <c r="AA8250" s="42"/>
      <c r="AB8250" s="42"/>
      <c r="AC8250" s="42"/>
      <c r="AD8250" s="42"/>
      <c r="AE8250" s="42"/>
      <c r="AR8250" s="229" t="s">
        <v>248</v>
      </c>
      <c r="AT8250" s="229" t="s">
        <v>243</v>
      </c>
      <c r="AU8250" s="229" t="s">
        <v>93</v>
      </c>
      <c r="AY8250" s="20" t="s">
        <v>241</v>
      </c>
      <c r="BE8250" s="230">
        <f>IF(N8250="základní",J8250,0)</f>
        <v>0</v>
      </c>
      <c r="BF8250" s="230">
        <f>IF(N8250="snížená",J8250,0)</f>
        <v>0</v>
      </c>
      <c r="BG8250" s="230">
        <f>IF(N8250="zákl. přenesená",J8250,0)</f>
        <v>0</v>
      </c>
      <c r="BH8250" s="230">
        <f>IF(N8250="sníž. přenesená",J8250,0)</f>
        <v>0</v>
      </c>
      <c r="BI8250" s="230">
        <f>IF(N8250="nulová",J8250,0)</f>
        <v>0</v>
      </c>
      <c r="BJ8250" s="20" t="s">
        <v>23</v>
      </c>
      <c r="BK8250" s="230">
        <f>ROUND(I8250*H8250,2)</f>
        <v>0</v>
      </c>
      <c r="BL8250" s="20" t="s">
        <v>248</v>
      </c>
      <c r="BM8250" s="229" t="s">
        <v>7720</v>
      </c>
    </row>
    <row r="8251" s="2" customFormat="1">
      <c r="A8251" s="42"/>
      <c r="B8251" s="43"/>
      <c r="C8251" s="44"/>
      <c r="D8251" s="231" t="s">
        <v>250</v>
      </c>
      <c r="E8251" s="44"/>
      <c r="F8251" s="232" t="s">
        <v>7721</v>
      </c>
      <c r="G8251" s="44"/>
      <c r="H8251" s="44"/>
      <c r="I8251" s="233"/>
      <c r="J8251" s="44"/>
      <c r="K8251" s="44"/>
      <c r="L8251" s="48"/>
      <c r="M8251" s="234"/>
      <c r="N8251" s="235"/>
      <c r="O8251" s="88"/>
      <c r="P8251" s="88"/>
      <c r="Q8251" s="88"/>
      <c r="R8251" s="88"/>
      <c r="S8251" s="88"/>
      <c r="T8251" s="89"/>
      <c r="U8251" s="42"/>
      <c r="V8251" s="42"/>
      <c r="W8251" s="42"/>
      <c r="X8251" s="42"/>
      <c r="Y8251" s="42"/>
      <c r="Z8251" s="42"/>
      <c r="AA8251" s="42"/>
      <c r="AB8251" s="42"/>
      <c r="AC8251" s="42"/>
      <c r="AD8251" s="42"/>
      <c r="AE8251" s="42"/>
      <c r="AT8251" s="20" t="s">
        <v>250</v>
      </c>
      <c r="AU8251" s="20" t="s">
        <v>93</v>
      </c>
    </row>
    <row r="8252" s="13" customFormat="1">
      <c r="A8252" s="13"/>
      <c r="B8252" s="236"/>
      <c r="C8252" s="237"/>
      <c r="D8252" s="238" t="s">
        <v>252</v>
      </c>
      <c r="E8252" s="239" t="s">
        <v>39</v>
      </c>
      <c r="F8252" s="240" t="s">
        <v>7722</v>
      </c>
      <c r="G8252" s="237"/>
      <c r="H8252" s="239" t="s">
        <v>39</v>
      </c>
      <c r="I8252" s="241"/>
      <c r="J8252" s="237"/>
      <c r="K8252" s="237"/>
      <c r="L8252" s="242"/>
      <c r="M8252" s="243"/>
      <c r="N8252" s="244"/>
      <c r="O8252" s="244"/>
      <c r="P8252" s="244"/>
      <c r="Q8252" s="244"/>
      <c r="R8252" s="244"/>
      <c r="S8252" s="244"/>
      <c r="T8252" s="245"/>
      <c r="U8252" s="13"/>
      <c r="V8252" s="13"/>
      <c r="W8252" s="13"/>
      <c r="X8252" s="13"/>
      <c r="Y8252" s="13"/>
      <c r="Z8252" s="13"/>
      <c r="AA8252" s="13"/>
      <c r="AB8252" s="13"/>
      <c r="AC8252" s="13"/>
      <c r="AD8252" s="13"/>
      <c r="AE8252" s="13"/>
      <c r="AT8252" s="246" t="s">
        <v>252</v>
      </c>
      <c r="AU8252" s="246" t="s">
        <v>93</v>
      </c>
      <c r="AV8252" s="13" t="s">
        <v>23</v>
      </c>
      <c r="AW8252" s="13" t="s">
        <v>46</v>
      </c>
      <c r="AX8252" s="13" t="s">
        <v>85</v>
      </c>
      <c r="AY8252" s="246" t="s">
        <v>241</v>
      </c>
    </row>
    <row r="8253" s="14" customFormat="1">
      <c r="A8253" s="14"/>
      <c r="B8253" s="247"/>
      <c r="C8253" s="248"/>
      <c r="D8253" s="238" t="s">
        <v>252</v>
      </c>
      <c r="E8253" s="249" t="s">
        <v>39</v>
      </c>
      <c r="F8253" s="250" t="s">
        <v>7723</v>
      </c>
      <c r="G8253" s="248"/>
      <c r="H8253" s="251">
        <v>22.475000000000001</v>
      </c>
      <c r="I8253" s="252"/>
      <c r="J8253" s="248"/>
      <c r="K8253" s="248"/>
      <c r="L8253" s="253"/>
      <c r="M8253" s="254"/>
      <c r="N8253" s="255"/>
      <c r="O8253" s="255"/>
      <c r="P8253" s="255"/>
      <c r="Q8253" s="255"/>
      <c r="R8253" s="255"/>
      <c r="S8253" s="255"/>
      <c r="T8253" s="256"/>
      <c r="U8253" s="14"/>
      <c r="V8253" s="14"/>
      <c r="W8253" s="14"/>
      <c r="X8253" s="14"/>
      <c r="Y8253" s="14"/>
      <c r="Z8253" s="14"/>
      <c r="AA8253" s="14"/>
      <c r="AB8253" s="14"/>
      <c r="AC8253" s="14"/>
      <c r="AD8253" s="14"/>
      <c r="AE8253" s="14"/>
      <c r="AT8253" s="257" t="s">
        <v>252</v>
      </c>
      <c r="AU8253" s="257" t="s">
        <v>93</v>
      </c>
      <c r="AV8253" s="14" t="s">
        <v>93</v>
      </c>
      <c r="AW8253" s="14" t="s">
        <v>46</v>
      </c>
      <c r="AX8253" s="14" t="s">
        <v>85</v>
      </c>
      <c r="AY8253" s="257" t="s">
        <v>241</v>
      </c>
    </row>
    <row r="8254" s="14" customFormat="1">
      <c r="A8254" s="14"/>
      <c r="B8254" s="247"/>
      <c r="C8254" s="248"/>
      <c r="D8254" s="238" t="s">
        <v>252</v>
      </c>
      <c r="E8254" s="249" t="s">
        <v>39</v>
      </c>
      <c r="F8254" s="250" t="s">
        <v>4030</v>
      </c>
      <c r="G8254" s="248"/>
      <c r="H8254" s="251">
        <v>11.43</v>
      </c>
      <c r="I8254" s="252"/>
      <c r="J8254" s="248"/>
      <c r="K8254" s="248"/>
      <c r="L8254" s="253"/>
      <c r="M8254" s="254"/>
      <c r="N8254" s="255"/>
      <c r="O8254" s="255"/>
      <c r="P8254" s="255"/>
      <c r="Q8254" s="255"/>
      <c r="R8254" s="255"/>
      <c r="S8254" s="255"/>
      <c r="T8254" s="256"/>
      <c r="U8254" s="14"/>
      <c r="V8254" s="14"/>
      <c r="W8254" s="14"/>
      <c r="X8254" s="14"/>
      <c r="Y8254" s="14"/>
      <c r="Z8254" s="14"/>
      <c r="AA8254" s="14"/>
      <c r="AB8254" s="14"/>
      <c r="AC8254" s="14"/>
      <c r="AD8254" s="14"/>
      <c r="AE8254" s="14"/>
      <c r="AT8254" s="257" t="s">
        <v>252</v>
      </c>
      <c r="AU8254" s="257" t="s">
        <v>93</v>
      </c>
      <c r="AV8254" s="14" t="s">
        <v>93</v>
      </c>
      <c r="AW8254" s="14" t="s">
        <v>46</v>
      </c>
      <c r="AX8254" s="14" t="s">
        <v>85</v>
      </c>
      <c r="AY8254" s="257" t="s">
        <v>241</v>
      </c>
    </row>
    <row r="8255" s="14" customFormat="1">
      <c r="A8255" s="14"/>
      <c r="B8255" s="247"/>
      <c r="C8255" s="248"/>
      <c r="D8255" s="238" t="s">
        <v>252</v>
      </c>
      <c r="E8255" s="249" t="s">
        <v>39</v>
      </c>
      <c r="F8255" s="250" t="s">
        <v>7724</v>
      </c>
      <c r="G8255" s="248"/>
      <c r="H8255" s="251">
        <v>29.032</v>
      </c>
      <c r="I8255" s="252"/>
      <c r="J8255" s="248"/>
      <c r="K8255" s="248"/>
      <c r="L8255" s="253"/>
      <c r="M8255" s="254"/>
      <c r="N8255" s="255"/>
      <c r="O8255" s="255"/>
      <c r="P8255" s="255"/>
      <c r="Q8255" s="255"/>
      <c r="R8255" s="255"/>
      <c r="S8255" s="255"/>
      <c r="T8255" s="256"/>
      <c r="U8255" s="14"/>
      <c r="V8255" s="14"/>
      <c r="W8255" s="14"/>
      <c r="X8255" s="14"/>
      <c r="Y8255" s="14"/>
      <c r="Z8255" s="14"/>
      <c r="AA8255" s="14"/>
      <c r="AB8255" s="14"/>
      <c r="AC8255" s="14"/>
      <c r="AD8255" s="14"/>
      <c r="AE8255" s="14"/>
      <c r="AT8255" s="257" t="s">
        <v>252</v>
      </c>
      <c r="AU8255" s="257" t="s">
        <v>93</v>
      </c>
      <c r="AV8255" s="14" t="s">
        <v>93</v>
      </c>
      <c r="AW8255" s="14" t="s">
        <v>46</v>
      </c>
      <c r="AX8255" s="14" t="s">
        <v>85</v>
      </c>
      <c r="AY8255" s="257" t="s">
        <v>241</v>
      </c>
    </row>
    <row r="8256" s="14" customFormat="1">
      <c r="A8256" s="14"/>
      <c r="B8256" s="247"/>
      <c r="C8256" s="248"/>
      <c r="D8256" s="238" t="s">
        <v>252</v>
      </c>
      <c r="E8256" s="249" t="s">
        <v>39</v>
      </c>
      <c r="F8256" s="250" t="s">
        <v>7725</v>
      </c>
      <c r="G8256" s="248"/>
      <c r="H8256" s="251">
        <v>53.665999999999997</v>
      </c>
      <c r="I8256" s="252"/>
      <c r="J8256" s="248"/>
      <c r="K8256" s="248"/>
      <c r="L8256" s="253"/>
      <c r="M8256" s="254"/>
      <c r="N8256" s="255"/>
      <c r="O8256" s="255"/>
      <c r="P8256" s="255"/>
      <c r="Q8256" s="255"/>
      <c r="R8256" s="255"/>
      <c r="S8256" s="255"/>
      <c r="T8256" s="256"/>
      <c r="U8256" s="14"/>
      <c r="V8256" s="14"/>
      <c r="W8256" s="14"/>
      <c r="X8256" s="14"/>
      <c r="Y8256" s="14"/>
      <c r="Z8256" s="14"/>
      <c r="AA8256" s="14"/>
      <c r="AB8256" s="14"/>
      <c r="AC8256" s="14"/>
      <c r="AD8256" s="14"/>
      <c r="AE8256" s="14"/>
      <c r="AT8256" s="257" t="s">
        <v>252</v>
      </c>
      <c r="AU8256" s="257" t="s">
        <v>93</v>
      </c>
      <c r="AV8256" s="14" t="s">
        <v>93</v>
      </c>
      <c r="AW8256" s="14" t="s">
        <v>46</v>
      </c>
      <c r="AX8256" s="14" t="s">
        <v>85</v>
      </c>
      <c r="AY8256" s="257" t="s">
        <v>241</v>
      </c>
    </row>
    <row r="8257" s="14" customFormat="1">
      <c r="A8257" s="14"/>
      <c r="B8257" s="247"/>
      <c r="C8257" s="248"/>
      <c r="D8257" s="238" t="s">
        <v>252</v>
      </c>
      <c r="E8257" s="249" t="s">
        <v>39</v>
      </c>
      <c r="F8257" s="250" t="s">
        <v>7726</v>
      </c>
      <c r="G8257" s="248"/>
      <c r="H8257" s="251">
        <v>9.0600000000000005</v>
      </c>
      <c r="I8257" s="252"/>
      <c r="J8257" s="248"/>
      <c r="K8257" s="248"/>
      <c r="L8257" s="253"/>
      <c r="M8257" s="254"/>
      <c r="N8257" s="255"/>
      <c r="O8257" s="255"/>
      <c r="P8257" s="255"/>
      <c r="Q8257" s="255"/>
      <c r="R8257" s="255"/>
      <c r="S8257" s="255"/>
      <c r="T8257" s="256"/>
      <c r="U8257" s="14"/>
      <c r="V8257" s="14"/>
      <c r="W8257" s="14"/>
      <c r="X8257" s="14"/>
      <c r="Y8257" s="14"/>
      <c r="Z8257" s="14"/>
      <c r="AA8257" s="14"/>
      <c r="AB8257" s="14"/>
      <c r="AC8257" s="14"/>
      <c r="AD8257" s="14"/>
      <c r="AE8257" s="14"/>
      <c r="AT8257" s="257" t="s">
        <v>252</v>
      </c>
      <c r="AU8257" s="257" t="s">
        <v>93</v>
      </c>
      <c r="AV8257" s="14" t="s">
        <v>93</v>
      </c>
      <c r="AW8257" s="14" t="s">
        <v>46</v>
      </c>
      <c r="AX8257" s="14" t="s">
        <v>85</v>
      </c>
      <c r="AY8257" s="257" t="s">
        <v>241</v>
      </c>
    </row>
    <row r="8258" s="14" customFormat="1">
      <c r="A8258" s="14"/>
      <c r="B8258" s="247"/>
      <c r="C8258" s="248"/>
      <c r="D8258" s="238" t="s">
        <v>252</v>
      </c>
      <c r="E8258" s="249" t="s">
        <v>39</v>
      </c>
      <c r="F8258" s="250" t="s">
        <v>7727</v>
      </c>
      <c r="G8258" s="248"/>
      <c r="H8258" s="251">
        <v>0.90000000000000002</v>
      </c>
      <c r="I8258" s="252"/>
      <c r="J8258" s="248"/>
      <c r="K8258" s="248"/>
      <c r="L8258" s="253"/>
      <c r="M8258" s="254"/>
      <c r="N8258" s="255"/>
      <c r="O8258" s="255"/>
      <c r="P8258" s="255"/>
      <c r="Q8258" s="255"/>
      <c r="R8258" s="255"/>
      <c r="S8258" s="255"/>
      <c r="T8258" s="256"/>
      <c r="U8258" s="14"/>
      <c r="V8258" s="14"/>
      <c r="W8258" s="14"/>
      <c r="X8258" s="14"/>
      <c r="Y8258" s="14"/>
      <c r="Z8258" s="14"/>
      <c r="AA8258" s="14"/>
      <c r="AB8258" s="14"/>
      <c r="AC8258" s="14"/>
      <c r="AD8258" s="14"/>
      <c r="AE8258" s="14"/>
      <c r="AT8258" s="257" t="s">
        <v>252</v>
      </c>
      <c r="AU8258" s="257" t="s">
        <v>93</v>
      </c>
      <c r="AV8258" s="14" t="s">
        <v>93</v>
      </c>
      <c r="AW8258" s="14" t="s">
        <v>46</v>
      </c>
      <c r="AX8258" s="14" t="s">
        <v>85</v>
      </c>
      <c r="AY8258" s="257" t="s">
        <v>241</v>
      </c>
    </row>
    <row r="8259" s="14" customFormat="1">
      <c r="A8259" s="14"/>
      <c r="B8259" s="247"/>
      <c r="C8259" s="248"/>
      <c r="D8259" s="238" t="s">
        <v>252</v>
      </c>
      <c r="E8259" s="249" t="s">
        <v>39</v>
      </c>
      <c r="F8259" s="250" t="s">
        <v>7728</v>
      </c>
      <c r="G8259" s="248"/>
      <c r="H8259" s="251">
        <v>1.44</v>
      </c>
      <c r="I8259" s="252"/>
      <c r="J8259" s="248"/>
      <c r="K8259" s="248"/>
      <c r="L8259" s="253"/>
      <c r="M8259" s="254"/>
      <c r="N8259" s="255"/>
      <c r="O8259" s="255"/>
      <c r="P8259" s="255"/>
      <c r="Q8259" s="255"/>
      <c r="R8259" s="255"/>
      <c r="S8259" s="255"/>
      <c r="T8259" s="256"/>
      <c r="U8259" s="14"/>
      <c r="V8259" s="14"/>
      <c r="W8259" s="14"/>
      <c r="X8259" s="14"/>
      <c r="Y8259" s="14"/>
      <c r="Z8259" s="14"/>
      <c r="AA8259" s="14"/>
      <c r="AB8259" s="14"/>
      <c r="AC8259" s="14"/>
      <c r="AD8259" s="14"/>
      <c r="AE8259" s="14"/>
      <c r="AT8259" s="257" t="s">
        <v>252</v>
      </c>
      <c r="AU8259" s="257" t="s">
        <v>93</v>
      </c>
      <c r="AV8259" s="14" t="s">
        <v>93</v>
      </c>
      <c r="AW8259" s="14" t="s">
        <v>46</v>
      </c>
      <c r="AX8259" s="14" t="s">
        <v>85</v>
      </c>
      <c r="AY8259" s="257" t="s">
        <v>241</v>
      </c>
    </row>
    <row r="8260" s="14" customFormat="1">
      <c r="A8260" s="14"/>
      <c r="B8260" s="247"/>
      <c r="C8260" s="248"/>
      <c r="D8260" s="238" t="s">
        <v>252</v>
      </c>
      <c r="E8260" s="249" t="s">
        <v>39</v>
      </c>
      <c r="F8260" s="250" t="s">
        <v>7729</v>
      </c>
      <c r="G8260" s="248"/>
      <c r="H8260" s="251">
        <v>0.83999999999999997</v>
      </c>
      <c r="I8260" s="252"/>
      <c r="J8260" s="248"/>
      <c r="K8260" s="248"/>
      <c r="L8260" s="253"/>
      <c r="M8260" s="254"/>
      <c r="N8260" s="255"/>
      <c r="O8260" s="255"/>
      <c r="P8260" s="255"/>
      <c r="Q8260" s="255"/>
      <c r="R8260" s="255"/>
      <c r="S8260" s="255"/>
      <c r="T8260" s="256"/>
      <c r="U8260" s="14"/>
      <c r="V8260" s="14"/>
      <c r="W8260" s="14"/>
      <c r="X8260" s="14"/>
      <c r="Y8260" s="14"/>
      <c r="Z8260" s="14"/>
      <c r="AA8260" s="14"/>
      <c r="AB8260" s="14"/>
      <c r="AC8260" s="14"/>
      <c r="AD8260" s="14"/>
      <c r="AE8260" s="14"/>
      <c r="AT8260" s="257" t="s">
        <v>252</v>
      </c>
      <c r="AU8260" s="257" t="s">
        <v>93</v>
      </c>
      <c r="AV8260" s="14" t="s">
        <v>93</v>
      </c>
      <c r="AW8260" s="14" t="s">
        <v>46</v>
      </c>
      <c r="AX8260" s="14" t="s">
        <v>85</v>
      </c>
      <c r="AY8260" s="257" t="s">
        <v>241</v>
      </c>
    </row>
    <row r="8261" s="14" customFormat="1">
      <c r="A8261" s="14"/>
      <c r="B8261" s="247"/>
      <c r="C8261" s="248"/>
      <c r="D8261" s="238" t="s">
        <v>252</v>
      </c>
      <c r="E8261" s="249" t="s">
        <v>39</v>
      </c>
      <c r="F8261" s="250" t="s">
        <v>7730</v>
      </c>
      <c r="G8261" s="248"/>
      <c r="H8261" s="251">
        <v>1.44</v>
      </c>
      <c r="I8261" s="252"/>
      <c r="J8261" s="248"/>
      <c r="K8261" s="248"/>
      <c r="L8261" s="253"/>
      <c r="M8261" s="254"/>
      <c r="N8261" s="255"/>
      <c r="O8261" s="255"/>
      <c r="P8261" s="255"/>
      <c r="Q8261" s="255"/>
      <c r="R8261" s="255"/>
      <c r="S8261" s="255"/>
      <c r="T8261" s="256"/>
      <c r="U8261" s="14"/>
      <c r="V8261" s="14"/>
      <c r="W8261" s="14"/>
      <c r="X8261" s="14"/>
      <c r="Y8261" s="14"/>
      <c r="Z8261" s="14"/>
      <c r="AA8261" s="14"/>
      <c r="AB8261" s="14"/>
      <c r="AC8261" s="14"/>
      <c r="AD8261" s="14"/>
      <c r="AE8261" s="14"/>
      <c r="AT8261" s="257" t="s">
        <v>252</v>
      </c>
      <c r="AU8261" s="257" t="s">
        <v>93</v>
      </c>
      <c r="AV8261" s="14" t="s">
        <v>93</v>
      </c>
      <c r="AW8261" s="14" t="s">
        <v>46</v>
      </c>
      <c r="AX8261" s="14" t="s">
        <v>85</v>
      </c>
      <c r="AY8261" s="257" t="s">
        <v>241</v>
      </c>
    </row>
    <row r="8262" s="14" customFormat="1">
      <c r="A8262" s="14"/>
      <c r="B8262" s="247"/>
      <c r="C8262" s="248"/>
      <c r="D8262" s="238" t="s">
        <v>252</v>
      </c>
      <c r="E8262" s="249" t="s">
        <v>39</v>
      </c>
      <c r="F8262" s="250" t="s">
        <v>7731</v>
      </c>
      <c r="G8262" s="248"/>
      <c r="H8262" s="251">
        <v>2.3399999999999999</v>
      </c>
      <c r="I8262" s="252"/>
      <c r="J8262" s="248"/>
      <c r="K8262" s="248"/>
      <c r="L8262" s="253"/>
      <c r="M8262" s="254"/>
      <c r="N8262" s="255"/>
      <c r="O8262" s="255"/>
      <c r="P8262" s="255"/>
      <c r="Q8262" s="255"/>
      <c r="R8262" s="255"/>
      <c r="S8262" s="255"/>
      <c r="T8262" s="256"/>
      <c r="U8262" s="14"/>
      <c r="V8262" s="14"/>
      <c r="W8262" s="14"/>
      <c r="X8262" s="14"/>
      <c r="Y8262" s="14"/>
      <c r="Z8262" s="14"/>
      <c r="AA8262" s="14"/>
      <c r="AB8262" s="14"/>
      <c r="AC8262" s="14"/>
      <c r="AD8262" s="14"/>
      <c r="AE8262" s="14"/>
      <c r="AT8262" s="257" t="s">
        <v>252</v>
      </c>
      <c r="AU8262" s="257" t="s">
        <v>93</v>
      </c>
      <c r="AV8262" s="14" t="s">
        <v>93</v>
      </c>
      <c r="AW8262" s="14" t="s">
        <v>46</v>
      </c>
      <c r="AX8262" s="14" t="s">
        <v>85</v>
      </c>
      <c r="AY8262" s="257" t="s">
        <v>241</v>
      </c>
    </row>
    <row r="8263" s="14" customFormat="1">
      <c r="A8263" s="14"/>
      <c r="B8263" s="247"/>
      <c r="C8263" s="248"/>
      <c r="D8263" s="238" t="s">
        <v>252</v>
      </c>
      <c r="E8263" s="249" t="s">
        <v>39</v>
      </c>
      <c r="F8263" s="250" t="s">
        <v>7732</v>
      </c>
      <c r="G8263" s="248"/>
      <c r="H8263" s="251">
        <v>51.274000000000001</v>
      </c>
      <c r="I8263" s="252"/>
      <c r="J8263" s="248"/>
      <c r="K8263" s="248"/>
      <c r="L8263" s="253"/>
      <c r="M8263" s="254"/>
      <c r="N8263" s="255"/>
      <c r="O8263" s="255"/>
      <c r="P8263" s="255"/>
      <c r="Q8263" s="255"/>
      <c r="R8263" s="255"/>
      <c r="S8263" s="255"/>
      <c r="T8263" s="256"/>
      <c r="U8263" s="14"/>
      <c r="V8263" s="14"/>
      <c r="W8263" s="14"/>
      <c r="X8263" s="14"/>
      <c r="Y8263" s="14"/>
      <c r="Z8263" s="14"/>
      <c r="AA8263" s="14"/>
      <c r="AB8263" s="14"/>
      <c r="AC8263" s="14"/>
      <c r="AD8263" s="14"/>
      <c r="AE8263" s="14"/>
      <c r="AT8263" s="257" t="s">
        <v>252</v>
      </c>
      <c r="AU8263" s="257" t="s">
        <v>93</v>
      </c>
      <c r="AV8263" s="14" t="s">
        <v>93</v>
      </c>
      <c r="AW8263" s="14" t="s">
        <v>46</v>
      </c>
      <c r="AX8263" s="14" t="s">
        <v>85</v>
      </c>
      <c r="AY8263" s="257" t="s">
        <v>241</v>
      </c>
    </row>
    <row r="8264" s="14" customFormat="1">
      <c r="A8264" s="14"/>
      <c r="B8264" s="247"/>
      <c r="C8264" s="248"/>
      <c r="D8264" s="238" t="s">
        <v>252</v>
      </c>
      <c r="E8264" s="249" t="s">
        <v>39</v>
      </c>
      <c r="F8264" s="250" t="s">
        <v>7733</v>
      </c>
      <c r="G8264" s="248"/>
      <c r="H8264" s="251">
        <v>51.857999999999997</v>
      </c>
      <c r="I8264" s="252"/>
      <c r="J8264" s="248"/>
      <c r="K8264" s="248"/>
      <c r="L8264" s="253"/>
      <c r="M8264" s="254"/>
      <c r="N8264" s="255"/>
      <c r="O8264" s="255"/>
      <c r="P8264" s="255"/>
      <c r="Q8264" s="255"/>
      <c r="R8264" s="255"/>
      <c r="S8264" s="255"/>
      <c r="T8264" s="256"/>
      <c r="U8264" s="14"/>
      <c r="V8264" s="14"/>
      <c r="W8264" s="14"/>
      <c r="X8264" s="14"/>
      <c r="Y8264" s="14"/>
      <c r="Z8264" s="14"/>
      <c r="AA8264" s="14"/>
      <c r="AB8264" s="14"/>
      <c r="AC8264" s="14"/>
      <c r="AD8264" s="14"/>
      <c r="AE8264" s="14"/>
      <c r="AT8264" s="257" t="s">
        <v>252</v>
      </c>
      <c r="AU8264" s="257" t="s">
        <v>93</v>
      </c>
      <c r="AV8264" s="14" t="s">
        <v>93</v>
      </c>
      <c r="AW8264" s="14" t="s">
        <v>46</v>
      </c>
      <c r="AX8264" s="14" t="s">
        <v>85</v>
      </c>
      <c r="AY8264" s="257" t="s">
        <v>241</v>
      </c>
    </row>
    <row r="8265" s="14" customFormat="1">
      <c r="A8265" s="14"/>
      <c r="B8265" s="247"/>
      <c r="C8265" s="248"/>
      <c r="D8265" s="238" t="s">
        <v>252</v>
      </c>
      <c r="E8265" s="249" t="s">
        <v>39</v>
      </c>
      <c r="F8265" s="250" t="s">
        <v>7734</v>
      </c>
      <c r="G8265" s="248"/>
      <c r="H8265" s="251">
        <v>28.366</v>
      </c>
      <c r="I8265" s="252"/>
      <c r="J8265" s="248"/>
      <c r="K8265" s="248"/>
      <c r="L8265" s="253"/>
      <c r="M8265" s="254"/>
      <c r="N8265" s="255"/>
      <c r="O8265" s="255"/>
      <c r="P8265" s="255"/>
      <c r="Q8265" s="255"/>
      <c r="R8265" s="255"/>
      <c r="S8265" s="255"/>
      <c r="T8265" s="256"/>
      <c r="U8265" s="14"/>
      <c r="V8265" s="14"/>
      <c r="W8265" s="14"/>
      <c r="X8265" s="14"/>
      <c r="Y8265" s="14"/>
      <c r="Z8265" s="14"/>
      <c r="AA8265" s="14"/>
      <c r="AB8265" s="14"/>
      <c r="AC8265" s="14"/>
      <c r="AD8265" s="14"/>
      <c r="AE8265" s="14"/>
      <c r="AT8265" s="257" t="s">
        <v>252</v>
      </c>
      <c r="AU8265" s="257" t="s">
        <v>93</v>
      </c>
      <c r="AV8265" s="14" t="s">
        <v>93</v>
      </c>
      <c r="AW8265" s="14" t="s">
        <v>46</v>
      </c>
      <c r="AX8265" s="14" t="s">
        <v>85</v>
      </c>
      <c r="AY8265" s="257" t="s">
        <v>241</v>
      </c>
    </row>
    <row r="8266" s="14" customFormat="1">
      <c r="A8266" s="14"/>
      <c r="B8266" s="247"/>
      <c r="C8266" s="248"/>
      <c r="D8266" s="238" t="s">
        <v>252</v>
      </c>
      <c r="E8266" s="249" t="s">
        <v>39</v>
      </c>
      <c r="F8266" s="250" t="s">
        <v>7735</v>
      </c>
      <c r="G8266" s="248"/>
      <c r="H8266" s="251">
        <v>41.740000000000002</v>
      </c>
      <c r="I8266" s="252"/>
      <c r="J8266" s="248"/>
      <c r="K8266" s="248"/>
      <c r="L8266" s="253"/>
      <c r="M8266" s="254"/>
      <c r="N8266" s="255"/>
      <c r="O8266" s="255"/>
      <c r="P8266" s="255"/>
      <c r="Q8266" s="255"/>
      <c r="R8266" s="255"/>
      <c r="S8266" s="255"/>
      <c r="T8266" s="256"/>
      <c r="U8266" s="14"/>
      <c r="V8266" s="14"/>
      <c r="W8266" s="14"/>
      <c r="X8266" s="14"/>
      <c r="Y8266" s="14"/>
      <c r="Z8266" s="14"/>
      <c r="AA8266" s="14"/>
      <c r="AB8266" s="14"/>
      <c r="AC8266" s="14"/>
      <c r="AD8266" s="14"/>
      <c r="AE8266" s="14"/>
      <c r="AT8266" s="257" t="s">
        <v>252</v>
      </c>
      <c r="AU8266" s="257" t="s">
        <v>93</v>
      </c>
      <c r="AV8266" s="14" t="s">
        <v>93</v>
      </c>
      <c r="AW8266" s="14" t="s">
        <v>46</v>
      </c>
      <c r="AX8266" s="14" t="s">
        <v>85</v>
      </c>
      <c r="AY8266" s="257" t="s">
        <v>241</v>
      </c>
    </row>
    <row r="8267" s="14" customFormat="1">
      <c r="A8267" s="14"/>
      <c r="B8267" s="247"/>
      <c r="C8267" s="248"/>
      <c r="D8267" s="238" t="s">
        <v>252</v>
      </c>
      <c r="E8267" s="249" t="s">
        <v>39</v>
      </c>
      <c r="F8267" s="250" t="s">
        <v>7736</v>
      </c>
      <c r="G8267" s="248"/>
      <c r="H8267" s="251">
        <v>15.18</v>
      </c>
      <c r="I8267" s="252"/>
      <c r="J8267" s="248"/>
      <c r="K8267" s="248"/>
      <c r="L8267" s="253"/>
      <c r="M8267" s="254"/>
      <c r="N8267" s="255"/>
      <c r="O8267" s="255"/>
      <c r="P8267" s="255"/>
      <c r="Q8267" s="255"/>
      <c r="R8267" s="255"/>
      <c r="S8267" s="255"/>
      <c r="T8267" s="256"/>
      <c r="U8267" s="14"/>
      <c r="V8267" s="14"/>
      <c r="W8267" s="14"/>
      <c r="X8267" s="14"/>
      <c r="Y8267" s="14"/>
      <c r="Z8267" s="14"/>
      <c r="AA8267" s="14"/>
      <c r="AB8267" s="14"/>
      <c r="AC8267" s="14"/>
      <c r="AD8267" s="14"/>
      <c r="AE8267" s="14"/>
      <c r="AT8267" s="257" t="s">
        <v>252</v>
      </c>
      <c r="AU8267" s="257" t="s">
        <v>93</v>
      </c>
      <c r="AV8267" s="14" t="s">
        <v>93</v>
      </c>
      <c r="AW8267" s="14" t="s">
        <v>46</v>
      </c>
      <c r="AX8267" s="14" t="s">
        <v>85</v>
      </c>
      <c r="AY8267" s="257" t="s">
        <v>241</v>
      </c>
    </row>
    <row r="8268" s="14" customFormat="1">
      <c r="A8268" s="14"/>
      <c r="B8268" s="247"/>
      <c r="C8268" s="248"/>
      <c r="D8268" s="238" t="s">
        <v>252</v>
      </c>
      <c r="E8268" s="249" t="s">
        <v>39</v>
      </c>
      <c r="F8268" s="250" t="s">
        <v>7737</v>
      </c>
      <c r="G8268" s="248"/>
      <c r="H8268" s="251">
        <v>38.43</v>
      </c>
      <c r="I8268" s="252"/>
      <c r="J8268" s="248"/>
      <c r="K8268" s="248"/>
      <c r="L8268" s="253"/>
      <c r="M8268" s="254"/>
      <c r="N8268" s="255"/>
      <c r="O8268" s="255"/>
      <c r="P8268" s="255"/>
      <c r="Q8268" s="255"/>
      <c r="R8268" s="255"/>
      <c r="S8268" s="255"/>
      <c r="T8268" s="256"/>
      <c r="U8268" s="14"/>
      <c r="V8268" s="14"/>
      <c r="W8268" s="14"/>
      <c r="X8268" s="14"/>
      <c r="Y8268" s="14"/>
      <c r="Z8268" s="14"/>
      <c r="AA8268" s="14"/>
      <c r="AB8268" s="14"/>
      <c r="AC8268" s="14"/>
      <c r="AD8268" s="14"/>
      <c r="AE8268" s="14"/>
      <c r="AT8268" s="257" t="s">
        <v>252</v>
      </c>
      <c r="AU8268" s="257" t="s">
        <v>93</v>
      </c>
      <c r="AV8268" s="14" t="s">
        <v>93</v>
      </c>
      <c r="AW8268" s="14" t="s">
        <v>46</v>
      </c>
      <c r="AX8268" s="14" t="s">
        <v>85</v>
      </c>
      <c r="AY8268" s="257" t="s">
        <v>241</v>
      </c>
    </row>
    <row r="8269" s="14" customFormat="1">
      <c r="A8269" s="14"/>
      <c r="B8269" s="247"/>
      <c r="C8269" s="248"/>
      <c r="D8269" s="238" t="s">
        <v>252</v>
      </c>
      <c r="E8269" s="249" t="s">
        <v>39</v>
      </c>
      <c r="F8269" s="250" t="s">
        <v>7738</v>
      </c>
      <c r="G8269" s="248"/>
      <c r="H8269" s="251">
        <v>123.44199999999999</v>
      </c>
      <c r="I8269" s="252"/>
      <c r="J8269" s="248"/>
      <c r="K8269" s="248"/>
      <c r="L8269" s="253"/>
      <c r="M8269" s="254"/>
      <c r="N8269" s="255"/>
      <c r="O8269" s="255"/>
      <c r="P8269" s="255"/>
      <c r="Q8269" s="255"/>
      <c r="R8269" s="255"/>
      <c r="S8269" s="255"/>
      <c r="T8269" s="256"/>
      <c r="U8269" s="14"/>
      <c r="V8269" s="14"/>
      <c r="W8269" s="14"/>
      <c r="X8269" s="14"/>
      <c r="Y8269" s="14"/>
      <c r="Z8269" s="14"/>
      <c r="AA8269" s="14"/>
      <c r="AB8269" s="14"/>
      <c r="AC8269" s="14"/>
      <c r="AD8269" s="14"/>
      <c r="AE8269" s="14"/>
      <c r="AT8269" s="257" t="s">
        <v>252</v>
      </c>
      <c r="AU8269" s="257" t="s">
        <v>93</v>
      </c>
      <c r="AV8269" s="14" t="s">
        <v>93</v>
      </c>
      <c r="AW8269" s="14" t="s">
        <v>46</v>
      </c>
      <c r="AX8269" s="14" t="s">
        <v>85</v>
      </c>
      <c r="AY8269" s="257" t="s">
        <v>241</v>
      </c>
    </row>
    <row r="8270" s="14" customFormat="1">
      <c r="A8270" s="14"/>
      <c r="B8270" s="247"/>
      <c r="C8270" s="248"/>
      <c r="D8270" s="238" t="s">
        <v>252</v>
      </c>
      <c r="E8270" s="249" t="s">
        <v>39</v>
      </c>
      <c r="F8270" s="250" t="s">
        <v>7739</v>
      </c>
      <c r="G8270" s="248"/>
      <c r="H8270" s="251">
        <v>27.259</v>
      </c>
      <c r="I8270" s="252"/>
      <c r="J8270" s="248"/>
      <c r="K8270" s="248"/>
      <c r="L8270" s="253"/>
      <c r="M8270" s="254"/>
      <c r="N8270" s="255"/>
      <c r="O8270" s="255"/>
      <c r="P8270" s="255"/>
      <c r="Q8270" s="255"/>
      <c r="R8270" s="255"/>
      <c r="S8270" s="255"/>
      <c r="T8270" s="256"/>
      <c r="U8270" s="14"/>
      <c r="V8270" s="14"/>
      <c r="W8270" s="14"/>
      <c r="X8270" s="14"/>
      <c r="Y8270" s="14"/>
      <c r="Z8270" s="14"/>
      <c r="AA8270" s="14"/>
      <c r="AB8270" s="14"/>
      <c r="AC8270" s="14"/>
      <c r="AD8270" s="14"/>
      <c r="AE8270" s="14"/>
      <c r="AT8270" s="257" t="s">
        <v>252</v>
      </c>
      <c r="AU8270" s="257" t="s">
        <v>93</v>
      </c>
      <c r="AV8270" s="14" t="s">
        <v>93</v>
      </c>
      <c r="AW8270" s="14" t="s">
        <v>46</v>
      </c>
      <c r="AX8270" s="14" t="s">
        <v>85</v>
      </c>
      <c r="AY8270" s="257" t="s">
        <v>241</v>
      </c>
    </row>
    <row r="8271" s="14" customFormat="1">
      <c r="A8271" s="14"/>
      <c r="B8271" s="247"/>
      <c r="C8271" s="248"/>
      <c r="D8271" s="238" t="s">
        <v>252</v>
      </c>
      <c r="E8271" s="249" t="s">
        <v>39</v>
      </c>
      <c r="F8271" s="250" t="s">
        <v>7740</v>
      </c>
      <c r="G8271" s="248"/>
      <c r="H8271" s="251">
        <v>52.445</v>
      </c>
      <c r="I8271" s="252"/>
      <c r="J8271" s="248"/>
      <c r="K8271" s="248"/>
      <c r="L8271" s="253"/>
      <c r="M8271" s="254"/>
      <c r="N8271" s="255"/>
      <c r="O8271" s="255"/>
      <c r="P8271" s="255"/>
      <c r="Q8271" s="255"/>
      <c r="R8271" s="255"/>
      <c r="S8271" s="255"/>
      <c r="T8271" s="256"/>
      <c r="U8271" s="14"/>
      <c r="V8271" s="14"/>
      <c r="W8271" s="14"/>
      <c r="X8271" s="14"/>
      <c r="Y8271" s="14"/>
      <c r="Z8271" s="14"/>
      <c r="AA8271" s="14"/>
      <c r="AB8271" s="14"/>
      <c r="AC8271" s="14"/>
      <c r="AD8271" s="14"/>
      <c r="AE8271" s="14"/>
      <c r="AT8271" s="257" t="s">
        <v>252</v>
      </c>
      <c r="AU8271" s="257" t="s">
        <v>93</v>
      </c>
      <c r="AV8271" s="14" t="s">
        <v>93</v>
      </c>
      <c r="AW8271" s="14" t="s">
        <v>46</v>
      </c>
      <c r="AX8271" s="14" t="s">
        <v>85</v>
      </c>
      <c r="AY8271" s="257" t="s">
        <v>241</v>
      </c>
    </row>
    <row r="8272" s="14" customFormat="1">
      <c r="A8272" s="14"/>
      <c r="B8272" s="247"/>
      <c r="C8272" s="248"/>
      <c r="D8272" s="238" t="s">
        <v>252</v>
      </c>
      <c r="E8272" s="249" t="s">
        <v>39</v>
      </c>
      <c r="F8272" s="250" t="s">
        <v>7741</v>
      </c>
      <c r="G8272" s="248"/>
      <c r="H8272" s="251">
        <v>27.259</v>
      </c>
      <c r="I8272" s="252"/>
      <c r="J8272" s="248"/>
      <c r="K8272" s="248"/>
      <c r="L8272" s="253"/>
      <c r="M8272" s="254"/>
      <c r="N8272" s="255"/>
      <c r="O8272" s="255"/>
      <c r="P8272" s="255"/>
      <c r="Q8272" s="255"/>
      <c r="R8272" s="255"/>
      <c r="S8272" s="255"/>
      <c r="T8272" s="256"/>
      <c r="U8272" s="14"/>
      <c r="V8272" s="14"/>
      <c r="W8272" s="14"/>
      <c r="X8272" s="14"/>
      <c r="Y8272" s="14"/>
      <c r="Z8272" s="14"/>
      <c r="AA8272" s="14"/>
      <c r="AB8272" s="14"/>
      <c r="AC8272" s="14"/>
      <c r="AD8272" s="14"/>
      <c r="AE8272" s="14"/>
      <c r="AT8272" s="257" t="s">
        <v>252</v>
      </c>
      <c r="AU8272" s="257" t="s">
        <v>93</v>
      </c>
      <c r="AV8272" s="14" t="s">
        <v>93</v>
      </c>
      <c r="AW8272" s="14" t="s">
        <v>46</v>
      </c>
      <c r="AX8272" s="14" t="s">
        <v>85</v>
      </c>
      <c r="AY8272" s="257" t="s">
        <v>241</v>
      </c>
    </row>
    <row r="8273" s="14" customFormat="1">
      <c r="A8273" s="14"/>
      <c r="B8273" s="247"/>
      <c r="C8273" s="248"/>
      <c r="D8273" s="238" t="s">
        <v>252</v>
      </c>
      <c r="E8273" s="249" t="s">
        <v>39</v>
      </c>
      <c r="F8273" s="250" t="s">
        <v>7742</v>
      </c>
      <c r="G8273" s="248"/>
      <c r="H8273" s="251">
        <v>52.445</v>
      </c>
      <c r="I8273" s="252"/>
      <c r="J8273" s="248"/>
      <c r="K8273" s="248"/>
      <c r="L8273" s="253"/>
      <c r="M8273" s="254"/>
      <c r="N8273" s="255"/>
      <c r="O8273" s="255"/>
      <c r="P8273" s="255"/>
      <c r="Q8273" s="255"/>
      <c r="R8273" s="255"/>
      <c r="S8273" s="255"/>
      <c r="T8273" s="256"/>
      <c r="U8273" s="14"/>
      <c r="V8273" s="14"/>
      <c r="W8273" s="14"/>
      <c r="X8273" s="14"/>
      <c r="Y8273" s="14"/>
      <c r="Z8273" s="14"/>
      <c r="AA8273" s="14"/>
      <c r="AB8273" s="14"/>
      <c r="AC8273" s="14"/>
      <c r="AD8273" s="14"/>
      <c r="AE8273" s="14"/>
      <c r="AT8273" s="257" t="s">
        <v>252</v>
      </c>
      <c r="AU8273" s="257" t="s">
        <v>93</v>
      </c>
      <c r="AV8273" s="14" t="s">
        <v>93</v>
      </c>
      <c r="AW8273" s="14" t="s">
        <v>46</v>
      </c>
      <c r="AX8273" s="14" t="s">
        <v>85</v>
      </c>
      <c r="AY8273" s="257" t="s">
        <v>241</v>
      </c>
    </row>
    <row r="8274" s="14" customFormat="1">
      <c r="A8274" s="14"/>
      <c r="B8274" s="247"/>
      <c r="C8274" s="248"/>
      <c r="D8274" s="238" t="s">
        <v>252</v>
      </c>
      <c r="E8274" s="249" t="s">
        <v>39</v>
      </c>
      <c r="F8274" s="250" t="s">
        <v>7743</v>
      </c>
      <c r="G8274" s="248"/>
      <c r="H8274" s="251">
        <v>1.9199999999999999</v>
      </c>
      <c r="I8274" s="252"/>
      <c r="J8274" s="248"/>
      <c r="K8274" s="248"/>
      <c r="L8274" s="253"/>
      <c r="M8274" s="254"/>
      <c r="N8274" s="255"/>
      <c r="O8274" s="255"/>
      <c r="P8274" s="255"/>
      <c r="Q8274" s="255"/>
      <c r="R8274" s="255"/>
      <c r="S8274" s="255"/>
      <c r="T8274" s="256"/>
      <c r="U8274" s="14"/>
      <c r="V8274" s="14"/>
      <c r="W8274" s="14"/>
      <c r="X8274" s="14"/>
      <c r="Y8274" s="14"/>
      <c r="Z8274" s="14"/>
      <c r="AA8274" s="14"/>
      <c r="AB8274" s="14"/>
      <c r="AC8274" s="14"/>
      <c r="AD8274" s="14"/>
      <c r="AE8274" s="14"/>
      <c r="AT8274" s="257" t="s">
        <v>252</v>
      </c>
      <c r="AU8274" s="257" t="s">
        <v>93</v>
      </c>
      <c r="AV8274" s="14" t="s">
        <v>93</v>
      </c>
      <c r="AW8274" s="14" t="s">
        <v>46</v>
      </c>
      <c r="AX8274" s="14" t="s">
        <v>85</v>
      </c>
      <c r="AY8274" s="257" t="s">
        <v>241</v>
      </c>
    </row>
    <row r="8275" s="16" customFormat="1">
      <c r="A8275" s="16"/>
      <c r="B8275" s="269"/>
      <c r="C8275" s="270"/>
      <c r="D8275" s="238" t="s">
        <v>252</v>
      </c>
      <c r="E8275" s="271" t="s">
        <v>39</v>
      </c>
      <c r="F8275" s="272" t="s">
        <v>295</v>
      </c>
      <c r="G8275" s="270"/>
      <c r="H8275" s="273">
        <v>644.24099999999999</v>
      </c>
      <c r="I8275" s="274"/>
      <c r="J8275" s="270"/>
      <c r="K8275" s="270"/>
      <c r="L8275" s="275"/>
      <c r="M8275" s="276"/>
      <c r="N8275" s="277"/>
      <c r="O8275" s="277"/>
      <c r="P8275" s="277"/>
      <c r="Q8275" s="277"/>
      <c r="R8275" s="277"/>
      <c r="S8275" s="277"/>
      <c r="T8275" s="278"/>
      <c r="U8275" s="16"/>
      <c r="V8275" s="16"/>
      <c r="W8275" s="16"/>
      <c r="X8275" s="16"/>
      <c r="Y8275" s="16"/>
      <c r="Z8275" s="16"/>
      <c r="AA8275" s="16"/>
      <c r="AB8275" s="16"/>
      <c r="AC8275" s="16"/>
      <c r="AD8275" s="16"/>
      <c r="AE8275" s="16"/>
      <c r="AT8275" s="279" t="s">
        <v>252</v>
      </c>
      <c r="AU8275" s="279" t="s">
        <v>93</v>
      </c>
      <c r="AV8275" s="16" t="s">
        <v>113</v>
      </c>
      <c r="AW8275" s="16" t="s">
        <v>46</v>
      </c>
      <c r="AX8275" s="16" t="s">
        <v>85</v>
      </c>
      <c r="AY8275" s="279" t="s">
        <v>241</v>
      </c>
    </row>
    <row r="8276" s="14" customFormat="1">
      <c r="A8276" s="14"/>
      <c r="B8276" s="247"/>
      <c r="C8276" s="248"/>
      <c r="D8276" s="238" t="s">
        <v>252</v>
      </c>
      <c r="E8276" s="249" t="s">
        <v>39</v>
      </c>
      <c r="F8276" s="250" t="s">
        <v>7744</v>
      </c>
      <c r="G8276" s="248"/>
      <c r="H8276" s="251">
        <v>32.729999999999997</v>
      </c>
      <c r="I8276" s="252"/>
      <c r="J8276" s="248"/>
      <c r="K8276" s="248"/>
      <c r="L8276" s="253"/>
      <c r="M8276" s="254"/>
      <c r="N8276" s="255"/>
      <c r="O8276" s="255"/>
      <c r="P8276" s="255"/>
      <c r="Q8276" s="255"/>
      <c r="R8276" s="255"/>
      <c r="S8276" s="255"/>
      <c r="T8276" s="256"/>
      <c r="U8276" s="14"/>
      <c r="V8276" s="14"/>
      <c r="W8276" s="14"/>
      <c r="X8276" s="14"/>
      <c r="Y8276" s="14"/>
      <c r="Z8276" s="14"/>
      <c r="AA8276" s="14"/>
      <c r="AB8276" s="14"/>
      <c r="AC8276" s="14"/>
      <c r="AD8276" s="14"/>
      <c r="AE8276" s="14"/>
      <c r="AT8276" s="257" t="s">
        <v>252</v>
      </c>
      <c r="AU8276" s="257" t="s">
        <v>93</v>
      </c>
      <c r="AV8276" s="14" t="s">
        <v>93</v>
      </c>
      <c r="AW8276" s="14" t="s">
        <v>46</v>
      </c>
      <c r="AX8276" s="14" t="s">
        <v>85</v>
      </c>
      <c r="AY8276" s="257" t="s">
        <v>241</v>
      </c>
    </row>
    <row r="8277" s="14" customFormat="1">
      <c r="A8277" s="14"/>
      <c r="B8277" s="247"/>
      <c r="C8277" s="248"/>
      <c r="D8277" s="238" t="s">
        <v>252</v>
      </c>
      <c r="E8277" s="249" t="s">
        <v>39</v>
      </c>
      <c r="F8277" s="250" t="s">
        <v>7745</v>
      </c>
      <c r="G8277" s="248"/>
      <c r="H8277" s="251">
        <v>3.1499999999999999</v>
      </c>
      <c r="I8277" s="252"/>
      <c r="J8277" s="248"/>
      <c r="K8277" s="248"/>
      <c r="L8277" s="253"/>
      <c r="M8277" s="254"/>
      <c r="N8277" s="255"/>
      <c r="O8277" s="255"/>
      <c r="P8277" s="255"/>
      <c r="Q8277" s="255"/>
      <c r="R8277" s="255"/>
      <c r="S8277" s="255"/>
      <c r="T8277" s="256"/>
      <c r="U8277" s="14"/>
      <c r="V8277" s="14"/>
      <c r="W8277" s="14"/>
      <c r="X8277" s="14"/>
      <c r="Y8277" s="14"/>
      <c r="Z8277" s="14"/>
      <c r="AA8277" s="14"/>
      <c r="AB8277" s="14"/>
      <c r="AC8277" s="14"/>
      <c r="AD8277" s="14"/>
      <c r="AE8277" s="14"/>
      <c r="AT8277" s="257" t="s">
        <v>252</v>
      </c>
      <c r="AU8277" s="257" t="s">
        <v>93</v>
      </c>
      <c r="AV8277" s="14" t="s">
        <v>93</v>
      </c>
      <c r="AW8277" s="14" t="s">
        <v>46</v>
      </c>
      <c r="AX8277" s="14" t="s">
        <v>85</v>
      </c>
      <c r="AY8277" s="257" t="s">
        <v>241</v>
      </c>
    </row>
    <row r="8278" s="14" customFormat="1">
      <c r="A8278" s="14"/>
      <c r="B8278" s="247"/>
      <c r="C8278" s="248"/>
      <c r="D8278" s="238" t="s">
        <v>252</v>
      </c>
      <c r="E8278" s="249" t="s">
        <v>39</v>
      </c>
      <c r="F8278" s="250" t="s">
        <v>7746</v>
      </c>
      <c r="G8278" s="248"/>
      <c r="H8278" s="251">
        <v>51.643999999999998</v>
      </c>
      <c r="I8278" s="252"/>
      <c r="J8278" s="248"/>
      <c r="K8278" s="248"/>
      <c r="L8278" s="253"/>
      <c r="M8278" s="254"/>
      <c r="N8278" s="255"/>
      <c r="O8278" s="255"/>
      <c r="P8278" s="255"/>
      <c r="Q8278" s="255"/>
      <c r="R8278" s="255"/>
      <c r="S8278" s="255"/>
      <c r="T8278" s="256"/>
      <c r="U8278" s="14"/>
      <c r="V8278" s="14"/>
      <c r="W8278" s="14"/>
      <c r="X8278" s="14"/>
      <c r="Y8278" s="14"/>
      <c r="Z8278" s="14"/>
      <c r="AA8278" s="14"/>
      <c r="AB8278" s="14"/>
      <c r="AC8278" s="14"/>
      <c r="AD8278" s="14"/>
      <c r="AE8278" s="14"/>
      <c r="AT8278" s="257" t="s">
        <v>252</v>
      </c>
      <c r="AU8278" s="257" t="s">
        <v>93</v>
      </c>
      <c r="AV8278" s="14" t="s">
        <v>93</v>
      </c>
      <c r="AW8278" s="14" t="s">
        <v>46</v>
      </c>
      <c r="AX8278" s="14" t="s">
        <v>85</v>
      </c>
      <c r="AY8278" s="257" t="s">
        <v>241</v>
      </c>
    </row>
    <row r="8279" s="14" customFormat="1">
      <c r="A8279" s="14"/>
      <c r="B8279" s="247"/>
      <c r="C8279" s="248"/>
      <c r="D8279" s="238" t="s">
        <v>252</v>
      </c>
      <c r="E8279" s="249" t="s">
        <v>39</v>
      </c>
      <c r="F8279" s="250" t="s">
        <v>7747</v>
      </c>
      <c r="G8279" s="248"/>
      <c r="H8279" s="251">
        <v>30.312000000000001</v>
      </c>
      <c r="I8279" s="252"/>
      <c r="J8279" s="248"/>
      <c r="K8279" s="248"/>
      <c r="L8279" s="253"/>
      <c r="M8279" s="254"/>
      <c r="N8279" s="255"/>
      <c r="O8279" s="255"/>
      <c r="P8279" s="255"/>
      <c r="Q8279" s="255"/>
      <c r="R8279" s="255"/>
      <c r="S8279" s="255"/>
      <c r="T8279" s="256"/>
      <c r="U8279" s="14"/>
      <c r="V8279" s="14"/>
      <c r="W8279" s="14"/>
      <c r="X8279" s="14"/>
      <c r="Y8279" s="14"/>
      <c r="Z8279" s="14"/>
      <c r="AA8279" s="14"/>
      <c r="AB8279" s="14"/>
      <c r="AC8279" s="14"/>
      <c r="AD8279" s="14"/>
      <c r="AE8279" s="14"/>
      <c r="AT8279" s="257" t="s">
        <v>252</v>
      </c>
      <c r="AU8279" s="257" t="s">
        <v>93</v>
      </c>
      <c r="AV8279" s="14" t="s">
        <v>93</v>
      </c>
      <c r="AW8279" s="14" t="s">
        <v>46</v>
      </c>
      <c r="AX8279" s="14" t="s">
        <v>85</v>
      </c>
      <c r="AY8279" s="257" t="s">
        <v>241</v>
      </c>
    </row>
    <row r="8280" s="14" customFormat="1">
      <c r="A8280" s="14"/>
      <c r="B8280" s="247"/>
      <c r="C8280" s="248"/>
      <c r="D8280" s="238" t="s">
        <v>252</v>
      </c>
      <c r="E8280" s="249" t="s">
        <v>39</v>
      </c>
      <c r="F8280" s="250" t="s">
        <v>4045</v>
      </c>
      <c r="G8280" s="248"/>
      <c r="H8280" s="251">
        <v>3.48</v>
      </c>
      <c r="I8280" s="252"/>
      <c r="J8280" s="248"/>
      <c r="K8280" s="248"/>
      <c r="L8280" s="253"/>
      <c r="M8280" s="254"/>
      <c r="N8280" s="255"/>
      <c r="O8280" s="255"/>
      <c r="P8280" s="255"/>
      <c r="Q8280" s="255"/>
      <c r="R8280" s="255"/>
      <c r="S8280" s="255"/>
      <c r="T8280" s="256"/>
      <c r="U8280" s="14"/>
      <c r="V8280" s="14"/>
      <c r="W8280" s="14"/>
      <c r="X8280" s="14"/>
      <c r="Y8280" s="14"/>
      <c r="Z8280" s="14"/>
      <c r="AA8280" s="14"/>
      <c r="AB8280" s="14"/>
      <c r="AC8280" s="14"/>
      <c r="AD8280" s="14"/>
      <c r="AE8280" s="14"/>
      <c r="AT8280" s="257" t="s">
        <v>252</v>
      </c>
      <c r="AU8280" s="257" t="s">
        <v>93</v>
      </c>
      <c r="AV8280" s="14" t="s">
        <v>93</v>
      </c>
      <c r="AW8280" s="14" t="s">
        <v>46</v>
      </c>
      <c r="AX8280" s="14" t="s">
        <v>85</v>
      </c>
      <c r="AY8280" s="257" t="s">
        <v>241</v>
      </c>
    </row>
    <row r="8281" s="14" customFormat="1">
      <c r="A8281" s="14"/>
      <c r="B8281" s="247"/>
      <c r="C8281" s="248"/>
      <c r="D8281" s="238" t="s">
        <v>252</v>
      </c>
      <c r="E8281" s="249" t="s">
        <v>39</v>
      </c>
      <c r="F8281" s="250" t="s">
        <v>4046</v>
      </c>
      <c r="G8281" s="248"/>
      <c r="H8281" s="251">
        <v>3.48</v>
      </c>
      <c r="I8281" s="252"/>
      <c r="J8281" s="248"/>
      <c r="K8281" s="248"/>
      <c r="L8281" s="253"/>
      <c r="M8281" s="254"/>
      <c r="N8281" s="255"/>
      <c r="O8281" s="255"/>
      <c r="P8281" s="255"/>
      <c r="Q8281" s="255"/>
      <c r="R8281" s="255"/>
      <c r="S8281" s="255"/>
      <c r="T8281" s="256"/>
      <c r="U8281" s="14"/>
      <c r="V8281" s="14"/>
      <c r="W8281" s="14"/>
      <c r="X8281" s="14"/>
      <c r="Y8281" s="14"/>
      <c r="Z8281" s="14"/>
      <c r="AA8281" s="14"/>
      <c r="AB8281" s="14"/>
      <c r="AC8281" s="14"/>
      <c r="AD8281" s="14"/>
      <c r="AE8281" s="14"/>
      <c r="AT8281" s="257" t="s">
        <v>252</v>
      </c>
      <c r="AU8281" s="257" t="s">
        <v>93</v>
      </c>
      <c r="AV8281" s="14" t="s">
        <v>93</v>
      </c>
      <c r="AW8281" s="14" t="s">
        <v>46</v>
      </c>
      <c r="AX8281" s="14" t="s">
        <v>85</v>
      </c>
      <c r="AY8281" s="257" t="s">
        <v>241</v>
      </c>
    </row>
    <row r="8282" s="14" customFormat="1">
      <c r="A8282" s="14"/>
      <c r="B8282" s="247"/>
      <c r="C8282" s="248"/>
      <c r="D8282" s="238" t="s">
        <v>252</v>
      </c>
      <c r="E8282" s="249" t="s">
        <v>39</v>
      </c>
      <c r="F8282" s="250" t="s">
        <v>7748</v>
      </c>
      <c r="G8282" s="248"/>
      <c r="H8282" s="251">
        <v>27.359999999999999</v>
      </c>
      <c r="I8282" s="252"/>
      <c r="J8282" s="248"/>
      <c r="K8282" s="248"/>
      <c r="L8282" s="253"/>
      <c r="M8282" s="254"/>
      <c r="N8282" s="255"/>
      <c r="O8282" s="255"/>
      <c r="P8282" s="255"/>
      <c r="Q8282" s="255"/>
      <c r="R8282" s="255"/>
      <c r="S8282" s="255"/>
      <c r="T8282" s="256"/>
      <c r="U8282" s="14"/>
      <c r="V8282" s="14"/>
      <c r="W8282" s="14"/>
      <c r="X8282" s="14"/>
      <c r="Y8282" s="14"/>
      <c r="Z8282" s="14"/>
      <c r="AA8282" s="14"/>
      <c r="AB8282" s="14"/>
      <c r="AC8282" s="14"/>
      <c r="AD8282" s="14"/>
      <c r="AE8282" s="14"/>
      <c r="AT8282" s="257" t="s">
        <v>252</v>
      </c>
      <c r="AU8282" s="257" t="s">
        <v>93</v>
      </c>
      <c r="AV8282" s="14" t="s">
        <v>93</v>
      </c>
      <c r="AW8282" s="14" t="s">
        <v>46</v>
      </c>
      <c r="AX8282" s="14" t="s">
        <v>85</v>
      </c>
      <c r="AY8282" s="257" t="s">
        <v>241</v>
      </c>
    </row>
    <row r="8283" s="14" customFormat="1">
      <c r="A8283" s="14"/>
      <c r="B8283" s="247"/>
      <c r="C8283" s="248"/>
      <c r="D8283" s="238" t="s">
        <v>252</v>
      </c>
      <c r="E8283" s="249" t="s">
        <v>39</v>
      </c>
      <c r="F8283" s="250" t="s">
        <v>7749</v>
      </c>
      <c r="G8283" s="248"/>
      <c r="H8283" s="251">
        <v>82.831999999999994</v>
      </c>
      <c r="I8283" s="252"/>
      <c r="J8283" s="248"/>
      <c r="K8283" s="248"/>
      <c r="L8283" s="253"/>
      <c r="M8283" s="254"/>
      <c r="N8283" s="255"/>
      <c r="O8283" s="255"/>
      <c r="P8283" s="255"/>
      <c r="Q8283" s="255"/>
      <c r="R8283" s="255"/>
      <c r="S8283" s="255"/>
      <c r="T8283" s="256"/>
      <c r="U8283" s="14"/>
      <c r="V8283" s="14"/>
      <c r="W8283" s="14"/>
      <c r="X8283" s="14"/>
      <c r="Y8283" s="14"/>
      <c r="Z8283" s="14"/>
      <c r="AA8283" s="14"/>
      <c r="AB8283" s="14"/>
      <c r="AC8283" s="14"/>
      <c r="AD8283" s="14"/>
      <c r="AE8283" s="14"/>
      <c r="AT8283" s="257" t="s">
        <v>252</v>
      </c>
      <c r="AU8283" s="257" t="s">
        <v>93</v>
      </c>
      <c r="AV8283" s="14" t="s">
        <v>93</v>
      </c>
      <c r="AW8283" s="14" t="s">
        <v>46</v>
      </c>
      <c r="AX8283" s="14" t="s">
        <v>85</v>
      </c>
      <c r="AY8283" s="257" t="s">
        <v>241</v>
      </c>
    </row>
    <row r="8284" s="14" customFormat="1">
      <c r="A8284" s="14"/>
      <c r="B8284" s="247"/>
      <c r="C8284" s="248"/>
      <c r="D8284" s="238" t="s">
        <v>252</v>
      </c>
      <c r="E8284" s="249" t="s">
        <v>39</v>
      </c>
      <c r="F8284" s="250" t="s">
        <v>7750</v>
      </c>
      <c r="G8284" s="248"/>
      <c r="H8284" s="251">
        <v>7.8799999999999999</v>
      </c>
      <c r="I8284" s="252"/>
      <c r="J8284" s="248"/>
      <c r="K8284" s="248"/>
      <c r="L8284" s="253"/>
      <c r="M8284" s="254"/>
      <c r="N8284" s="255"/>
      <c r="O8284" s="255"/>
      <c r="P8284" s="255"/>
      <c r="Q8284" s="255"/>
      <c r="R8284" s="255"/>
      <c r="S8284" s="255"/>
      <c r="T8284" s="256"/>
      <c r="U8284" s="14"/>
      <c r="V8284" s="14"/>
      <c r="W8284" s="14"/>
      <c r="X8284" s="14"/>
      <c r="Y8284" s="14"/>
      <c r="Z8284" s="14"/>
      <c r="AA8284" s="14"/>
      <c r="AB8284" s="14"/>
      <c r="AC8284" s="14"/>
      <c r="AD8284" s="14"/>
      <c r="AE8284" s="14"/>
      <c r="AT8284" s="257" t="s">
        <v>252</v>
      </c>
      <c r="AU8284" s="257" t="s">
        <v>93</v>
      </c>
      <c r="AV8284" s="14" t="s">
        <v>93</v>
      </c>
      <c r="AW8284" s="14" t="s">
        <v>46</v>
      </c>
      <c r="AX8284" s="14" t="s">
        <v>85</v>
      </c>
      <c r="AY8284" s="257" t="s">
        <v>241</v>
      </c>
    </row>
    <row r="8285" s="14" customFormat="1">
      <c r="A8285" s="14"/>
      <c r="B8285" s="247"/>
      <c r="C8285" s="248"/>
      <c r="D8285" s="238" t="s">
        <v>252</v>
      </c>
      <c r="E8285" s="249" t="s">
        <v>39</v>
      </c>
      <c r="F8285" s="250" t="s">
        <v>7751</v>
      </c>
      <c r="G8285" s="248"/>
      <c r="H8285" s="251">
        <v>22.963999999999999</v>
      </c>
      <c r="I8285" s="252"/>
      <c r="J8285" s="248"/>
      <c r="K8285" s="248"/>
      <c r="L8285" s="253"/>
      <c r="M8285" s="254"/>
      <c r="N8285" s="255"/>
      <c r="O8285" s="255"/>
      <c r="P8285" s="255"/>
      <c r="Q8285" s="255"/>
      <c r="R8285" s="255"/>
      <c r="S8285" s="255"/>
      <c r="T8285" s="256"/>
      <c r="U8285" s="14"/>
      <c r="V8285" s="14"/>
      <c r="W8285" s="14"/>
      <c r="X8285" s="14"/>
      <c r="Y8285" s="14"/>
      <c r="Z8285" s="14"/>
      <c r="AA8285" s="14"/>
      <c r="AB8285" s="14"/>
      <c r="AC8285" s="14"/>
      <c r="AD8285" s="14"/>
      <c r="AE8285" s="14"/>
      <c r="AT8285" s="257" t="s">
        <v>252</v>
      </c>
      <c r="AU8285" s="257" t="s">
        <v>93</v>
      </c>
      <c r="AV8285" s="14" t="s">
        <v>93</v>
      </c>
      <c r="AW8285" s="14" t="s">
        <v>46</v>
      </c>
      <c r="AX8285" s="14" t="s">
        <v>85</v>
      </c>
      <c r="AY8285" s="257" t="s">
        <v>241</v>
      </c>
    </row>
    <row r="8286" s="14" customFormat="1">
      <c r="A8286" s="14"/>
      <c r="B8286" s="247"/>
      <c r="C8286" s="248"/>
      <c r="D8286" s="238" t="s">
        <v>252</v>
      </c>
      <c r="E8286" s="249" t="s">
        <v>39</v>
      </c>
      <c r="F8286" s="250" t="s">
        <v>7752</v>
      </c>
      <c r="G8286" s="248"/>
      <c r="H8286" s="251">
        <v>6.0960000000000001</v>
      </c>
      <c r="I8286" s="252"/>
      <c r="J8286" s="248"/>
      <c r="K8286" s="248"/>
      <c r="L8286" s="253"/>
      <c r="M8286" s="254"/>
      <c r="N8286" s="255"/>
      <c r="O8286" s="255"/>
      <c r="P8286" s="255"/>
      <c r="Q8286" s="255"/>
      <c r="R8286" s="255"/>
      <c r="S8286" s="255"/>
      <c r="T8286" s="256"/>
      <c r="U8286" s="14"/>
      <c r="V8286" s="14"/>
      <c r="W8286" s="14"/>
      <c r="X8286" s="14"/>
      <c r="Y8286" s="14"/>
      <c r="Z8286" s="14"/>
      <c r="AA8286" s="14"/>
      <c r="AB8286" s="14"/>
      <c r="AC8286" s="14"/>
      <c r="AD8286" s="14"/>
      <c r="AE8286" s="14"/>
      <c r="AT8286" s="257" t="s">
        <v>252</v>
      </c>
      <c r="AU8286" s="257" t="s">
        <v>93</v>
      </c>
      <c r="AV8286" s="14" t="s">
        <v>93</v>
      </c>
      <c r="AW8286" s="14" t="s">
        <v>46</v>
      </c>
      <c r="AX8286" s="14" t="s">
        <v>85</v>
      </c>
      <c r="AY8286" s="257" t="s">
        <v>241</v>
      </c>
    </row>
    <row r="8287" s="14" customFormat="1">
      <c r="A8287" s="14"/>
      <c r="B8287" s="247"/>
      <c r="C8287" s="248"/>
      <c r="D8287" s="238" t="s">
        <v>252</v>
      </c>
      <c r="E8287" s="249" t="s">
        <v>39</v>
      </c>
      <c r="F8287" s="250" t="s">
        <v>4047</v>
      </c>
      <c r="G8287" s="248"/>
      <c r="H8287" s="251">
        <v>8.5199999999999996</v>
      </c>
      <c r="I8287" s="252"/>
      <c r="J8287" s="248"/>
      <c r="K8287" s="248"/>
      <c r="L8287" s="253"/>
      <c r="M8287" s="254"/>
      <c r="N8287" s="255"/>
      <c r="O8287" s="255"/>
      <c r="P8287" s="255"/>
      <c r="Q8287" s="255"/>
      <c r="R8287" s="255"/>
      <c r="S8287" s="255"/>
      <c r="T8287" s="256"/>
      <c r="U8287" s="14"/>
      <c r="V8287" s="14"/>
      <c r="W8287" s="14"/>
      <c r="X8287" s="14"/>
      <c r="Y8287" s="14"/>
      <c r="Z8287" s="14"/>
      <c r="AA8287" s="14"/>
      <c r="AB8287" s="14"/>
      <c r="AC8287" s="14"/>
      <c r="AD8287" s="14"/>
      <c r="AE8287" s="14"/>
      <c r="AT8287" s="257" t="s">
        <v>252</v>
      </c>
      <c r="AU8287" s="257" t="s">
        <v>93</v>
      </c>
      <c r="AV8287" s="14" t="s">
        <v>93</v>
      </c>
      <c r="AW8287" s="14" t="s">
        <v>46</v>
      </c>
      <c r="AX8287" s="14" t="s">
        <v>85</v>
      </c>
      <c r="AY8287" s="257" t="s">
        <v>241</v>
      </c>
    </row>
    <row r="8288" s="16" customFormat="1">
      <c r="A8288" s="16"/>
      <c r="B8288" s="269"/>
      <c r="C8288" s="270"/>
      <c r="D8288" s="238" t="s">
        <v>252</v>
      </c>
      <c r="E8288" s="271" t="s">
        <v>39</v>
      </c>
      <c r="F8288" s="272" t="s">
        <v>295</v>
      </c>
      <c r="G8288" s="270"/>
      <c r="H8288" s="273">
        <v>280.44799999999998</v>
      </c>
      <c r="I8288" s="274"/>
      <c r="J8288" s="270"/>
      <c r="K8288" s="270"/>
      <c r="L8288" s="275"/>
      <c r="M8288" s="276"/>
      <c r="N8288" s="277"/>
      <c r="O8288" s="277"/>
      <c r="P8288" s="277"/>
      <c r="Q8288" s="277"/>
      <c r="R8288" s="277"/>
      <c r="S8288" s="277"/>
      <c r="T8288" s="278"/>
      <c r="U8288" s="16"/>
      <c r="V8288" s="16"/>
      <c r="W8288" s="16"/>
      <c r="X8288" s="16"/>
      <c r="Y8288" s="16"/>
      <c r="Z8288" s="16"/>
      <c r="AA8288" s="16"/>
      <c r="AB8288" s="16"/>
      <c r="AC8288" s="16"/>
      <c r="AD8288" s="16"/>
      <c r="AE8288" s="16"/>
      <c r="AT8288" s="279" t="s">
        <v>252</v>
      </c>
      <c r="AU8288" s="279" t="s">
        <v>93</v>
      </c>
      <c r="AV8288" s="16" t="s">
        <v>113</v>
      </c>
      <c r="AW8288" s="16" t="s">
        <v>46</v>
      </c>
      <c r="AX8288" s="16" t="s">
        <v>85</v>
      </c>
      <c r="AY8288" s="279" t="s">
        <v>241</v>
      </c>
    </row>
    <row r="8289" s="15" customFormat="1">
      <c r="A8289" s="15"/>
      <c r="B8289" s="258"/>
      <c r="C8289" s="259"/>
      <c r="D8289" s="238" t="s">
        <v>252</v>
      </c>
      <c r="E8289" s="260" t="s">
        <v>39</v>
      </c>
      <c r="F8289" s="261" t="s">
        <v>274</v>
      </c>
      <c r="G8289" s="259"/>
      <c r="H8289" s="262">
        <v>924.68899999999996</v>
      </c>
      <c r="I8289" s="263"/>
      <c r="J8289" s="259"/>
      <c r="K8289" s="259"/>
      <c r="L8289" s="264"/>
      <c r="M8289" s="265"/>
      <c r="N8289" s="266"/>
      <c r="O8289" s="266"/>
      <c r="P8289" s="266"/>
      <c r="Q8289" s="266"/>
      <c r="R8289" s="266"/>
      <c r="S8289" s="266"/>
      <c r="T8289" s="267"/>
      <c r="U8289" s="15"/>
      <c r="V8289" s="15"/>
      <c r="W8289" s="15"/>
      <c r="X8289" s="15"/>
      <c r="Y8289" s="15"/>
      <c r="Z8289" s="15"/>
      <c r="AA8289" s="15"/>
      <c r="AB8289" s="15"/>
      <c r="AC8289" s="15"/>
      <c r="AD8289" s="15"/>
      <c r="AE8289" s="15"/>
      <c r="AT8289" s="268" t="s">
        <v>252</v>
      </c>
      <c r="AU8289" s="268" t="s">
        <v>93</v>
      </c>
      <c r="AV8289" s="15" t="s">
        <v>248</v>
      </c>
      <c r="AW8289" s="15" t="s">
        <v>46</v>
      </c>
      <c r="AX8289" s="15" t="s">
        <v>23</v>
      </c>
      <c r="AY8289" s="268" t="s">
        <v>241</v>
      </c>
    </row>
    <row r="8290" s="2" customFormat="1" ht="24.15" customHeight="1">
      <c r="A8290" s="42"/>
      <c r="B8290" s="43"/>
      <c r="C8290" s="218" t="s">
        <v>7753</v>
      </c>
      <c r="D8290" s="218" t="s">
        <v>243</v>
      </c>
      <c r="E8290" s="219" t="s">
        <v>7754</v>
      </c>
      <c r="F8290" s="220" t="s">
        <v>7755</v>
      </c>
      <c r="G8290" s="221" t="s">
        <v>515</v>
      </c>
      <c r="H8290" s="222">
        <v>1380.502</v>
      </c>
      <c r="I8290" s="223"/>
      <c r="J8290" s="224">
        <f>ROUND(I8290*H8290,2)</f>
        <v>0</v>
      </c>
      <c r="K8290" s="220" t="s">
        <v>247</v>
      </c>
      <c r="L8290" s="48"/>
      <c r="M8290" s="225" t="s">
        <v>39</v>
      </c>
      <c r="N8290" s="226" t="s">
        <v>56</v>
      </c>
      <c r="O8290" s="88"/>
      <c r="P8290" s="227">
        <f>O8290*H8290</f>
        <v>0</v>
      </c>
      <c r="Q8290" s="227">
        <v>0</v>
      </c>
      <c r="R8290" s="227">
        <f>Q8290*H8290</f>
        <v>0</v>
      </c>
      <c r="S8290" s="227">
        <v>0</v>
      </c>
      <c r="T8290" s="228">
        <f>S8290*H8290</f>
        <v>0</v>
      </c>
      <c r="U8290" s="42"/>
      <c r="V8290" s="42"/>
      <c r="W8290" s="42"/>
      <c r="X8290" s="42"/>
      <c r="Y8290" s="42"/>
      <c r="Z8290" s="42"/>
      <c r="AA8290" s="42"/>
      <c r="AB8290" s="42"/>
      <c r="AC8290" s="42"/>
      <c r="AD8290" s="42"/>
      <c r="AE8290" s="42"/>
      <c r="AR8290" s="229" t="s">
        <v>462</v>
      </c>
      <c r="AT8290" s="229" t="s">
        <v>243</v>
      </c>
      <c r="AU8290" s="229" t="s">
        <v>93</v>
      </c>
      <c r="AY8290" s="20" t="s">
        <v>241</v>
      </c>
      <c r="BE8290" s="230">
        <f>IF(N8290="základní",J8290,0)</f>
        <v>0</v>
      </c>
      <c r="BF8290" s="230">
        <f>IF(N8290="snížená",J8290,0)</f>
        <v>0</v>
      </c>
      <c r="BG8290" s="230">
        <f>IF(N8290="zákl. přenesená",J8290,0)</f>
        <v>0</v>
      </c>
      <c r="BH8290" s="230">
        <f>IF(N8290="sníž. přenesená",J8290,0)</f>
        <v>0</v>
      </c>
      <c r="BI8290" s="230">
        <f>IF(N8290="nulová",J8290,0)</f>
        <v>0</v>
      </c>
      <c r="BJ8290" s="20" t="s">
        <v>23</v>
      </c>
      <c r="BK8290" s="230">
        <f>ROUND(I8290*H8290,2)</f>
        <v>0</v>
      </c>
      <c r="BL8290" s="20" t="s">
        <v>462</v>
      </c>
      <c r="BM8290" s="229" t="s">
        <v>7756</v>
      </c>
    </row>
    <row r="8291" s="2" customFormat="1">
      <c r="A8291" s="42"/>
      <c r="B8291" s="43"/>
      <c r="C8291" s="44"/>
      <c r="D8291" s="231" t="s">
        <v>250</v>
      </c>
      <c r="E8291" s="44"/>
      <c r="F8291" s="232" t="s">
        <v>7757</v>
      </c>
      <c r="G8291" s="44"/>
      <c r="H8291" s="44"/>
      <c r="I8291" s="233"/>
      <c r="J8291" s="44"/>
      <c r="K8291" s="44"/>
      <c r="L8291" s="48"/>
      <c r="M8291" s="234"/>
      <c r="N8291" s="235"/>
      <c r="O8291" s="88"/>
      <c r="P8291" s="88"/>
      <c r="Q8291" s="88"/>
      <c r="R8291" s="88"/>
      <c r="S8291" s="88"/>
      <c r="T8291" s="89"/>
      <c r="U8291" s="42"/>
      <c r="V8291" s="42"/>
      <c r="W8291" s="42"/>
      <c r="X8291" s="42"/>
      <c r="Y8291" s="42"/>
      <c r="Z8291" s="42"/>
      <c r="AA8291" s="42"/>
      <c r="AB8291" s="42"/>
      <c r="AC8291" s="42"/>
      <c r="AD8291" s="42"/>
      <c r="AE8291" s="42"/>
      <c r="AT8291" s="20" t="s">
        <v>250</v>
      </c>
      <c r="AU8291" s="20" t="s">
        <v>93</v>
      </c>
    </row>
    <row r="8292" s="13" customFormat="1">
      <c r="A8292" s="13"/>
      <c r="B8292" s="236"/>
      <c r="C8292" s="237"/>
      <c r="D8292" s="238" t="s">
        <v>252</v>
      </c>
      <c r="E8292" s="239" t="s">
        <v>39</v>
      </c>
      <c r="F8292" s="240" t="s">
        <v>7758</v>
      </c>
      <c r="G8292" s="237"/>
      <c r="H8292" s="239" t="s">
        <v>39</v>
      </c>
      <c r="I8292" s="241"/>
      <c r="J8292" s="237"/>
      <c r="K8292" s="237"/>
      <c r="L8292" s="242"/>
      <c r="M8292" s="243"/>
      <c r="N8292" s="244"/>
      <c r="O8292" s="244"/>
      <c r="P8292" s="244"/>
      <c r="Q8292" s="244"/>
      <c r="R8292" s="244"/>
      <c r="S8292" s="244"/>
      <c r="T8292" s="245"/>
      <c r="U8292" s="13"/>
      <c r="V8292" s="13"/>
      <c r="W8292" s="13"/>
      <c r="X8292" s="13"/>
      <c r="Y8292" s="13"/>
      <c r="Z8292" s="13"/>
      <c r="AA8292" s="13"/>
      <c r="AB8292" s="13"/>
      <c r="AC8292" s="13"/>
      <c r="AD8292" s="13"/>
      <c r="AE8292" s="13"/>
      <c r="AT8292" s="246" t="s">
        <v>252</v>
      </c>
      <c r="AU8292" s="246" t="s">
        <v>93</v>
      </c>
      <c r="AV8292" s="13" t="s">
        <v>23</v>
      </c>
      <c r="AW8292" s="13" t="s">
        <v>46</v>
      </c>
      <c r="AX8292" s="13" t="s">
        <v>85</v>
      </c>
      <c r="AY8292" s="246" t="s">
        <v>241</v>
      </c>
    </row>
    <row r="8293" s="13" customFormat="1">
      <c r="A8293" s="13"/>
      <c r="B8293" s="236"/>
      <c r="C8293" s="237"/>
      <c r="D8293" s="238" t="s">
        <v>252</v>
      </c>
      <c r="E8293" s="239" t="s">
        <v>39</v>
      </c>
      <c r="F8293" s="240" t="s">
        <v>2342</v>
      </c>
      <c r="G8293" s="237"/>
      <c r="H8293" s="239" t="s">
        <v>39</v>
      </c>
      <c r="I8293" s="241"/>
      <c r="J8293" s="237"/>
      <c r="K8293" s="237"/>
      <c r="L8293" s="242"/>
      <c r="M8293" s="243"/>
      <c r="N8293" s="244"/>
      <c r="O8293" s="244"/>
      <c r="P8293" s="244"/>
      <c r="Q8293" s="244"/>
      <c r="R8293" s="244"/>
      <c r="S8293" s="244"/>
      <c r="T8293" s="245"/>
      <c r="U8293" s="13"/>
      <c r="V8293" s="13"/>
      <c r="W8293" s="13"/>
      <c r="X8293" s="13"/>
      <c r="Y8293" s="13"/>
      <c r="Z8293" s="13"/>
      <c r="AA8293" s="13"/>
      <c r="AB8293" s="13"/>
      <c r="AC8293" s="13"/>
      <c r="AD8293" s="13"/>
      <c r="AE8293" s="13"/>
      <c r="AT8293" s="246" t="s">
        <v>252</v>
      </c>
      <c r="AU8293" s="246" t="s">
        <v>93</v>
      </c>
      <c r="AV8293" s="13" t="s">
        <v>23</v>
      </c>
      <c r="AW8293" s="13" t="s">
        <v>46</v>
      </c>
      <c r="AX8293" s="13" t="s">
        <v>85</v>
      </c>
      <c r="AY8293" s="246" t="s">
        <v>241</v>
      </c>
    </row>
    <row r="8294" s="14" customFormat="1">
      <c r="A8294" s="14"/>
      <c r="B8294" s="247"/>
      <c r="C8294" s="248"/>
      <c r="D8294" s="238" t="s">
        <v>252</v>
      </c>
      <c r="E8294" s="249" t="s">
        <v>39</v>
      </c>
      <c r="F8294" s="250" t="s">
        <v>7759</v>
      </c>
      <c r="G8294" s="248"/>
      <c r="H8294" s="251">
        <v>6</v>
      </c>
      <c r="I8294" s="252"/>
      <c r="J8294" s="248"/>
      <c r="K8294" s="248"/>
      <c r="L8294" s="253"/>
      <c r="M8294" s="254"/>
      <c r="N8294" s="255"/>
      <c r="O8294" s="255"/>
      <c r="P8294" s="255"/>
      <c r="Q8294" s="255"/>
      <c r="R8294" s="255"/>
      <c r="S8294" s="255"/>
      <c r="T8294" s="256"/>
      <c r="U8294" s="14"/>
      <c r="V8294" s="14"/>
      <c r="W8294" s="14"/>
      <c r="X8294" s="14"/>
      <c r="Y8294" s="14"/>
      <c r="Z8294" s="14"/>
      <c r="AA8294" s="14"/>
      <c r="AB8294" s="14"/>
      <c r="AC8294" s="14"/>
      <c r="AD8294" s="14"/>
      <c r="AE8294" s="14"/>
      <c r="AT8294" s="257" t="s">
        <v>252</v>
      </c>
      <c r="AU8294" s="257" t="s">
        <v>93</v>
      </c>
      <c r="AV8294" s="14" t="s">
        <v>93</v>
      </c>
      <c r="AW8294" s="14" t="s">
        <v>46</v>
      </c>
      <c r="AX8294" s="14" t="s">
        <v>85</v>
      </c>
      <c r="AY8294" s="257" t="s">
        <v>241</v>
      </c>
    </row>
    <row r="8295" s="14" customFormat="1">
      <c r="A8295" s="14"/>
      <c r="B8295" s="247"/>
      <c r="C8295" s="248"/>
      <c r="D8295" s="238" t="s">
        <v>252</v>
      </c>
      <c r="E8295" s="249" t="s">
        <v>39</v>
      </c>
      <c r="F8295" s="250" t="s">
        <v>7760</v>
      </c>
      <c r="G8295" s="248"/>
      <c r="H8295" s="251">
        <v>4.9400000000000004</v>
      </c>
      <c r="I8295" s="252"/>
      <c r="J8295" s="248"/>
      <c r="K8295" s="248"/>
      <c r="L8295" s="253"/>
      <c r="M8295" s="254"/>
      <c r="N8295" s="255"/>
      <c r="O8295" s="255"/>
      <c r="P8295" s="255"/>
      <c r="Q8295" s="255"/>
      <c r="R8295" s="255"/>
      <c r="S8295" s="255"/>
      <c r="T8295" s="256"/>
      <c r="U8295" s="14"/>
      <c r="V8295" s="14"/>
      <c r="W8295" s="14"/>
      <c r="X8295" s="14"/>
      <c r="Y8295" s="14"/>
      <c r="Z8295" s="14"/>
      <c r="AA8295" s="14"/>
      <c r="AB8295" s="14"/>
      <c r="AC8295" s="14"/>
      <c r="AD8295" s="14"/>
      <c r="AE8295" s="14"/>
      <c r="AT8295" s="257" t="s">
        <v>252</v>
      </c>
      <c r="AU8295" s="257" t="s">
        <v>93</v>
      </c>
      <c r="AV8295" s="14" t="s">
        <v>93</v>
      </c>
      <c r="AW8295" s="14" t="s">
        <v>46</v>
      </c>
      <c r="AX8295" s="14" t="s">
        <v>85</v>
      </c>
      <c r="AY8295" s="257" t="s">
        <v>241</v>
      </c>
    </row>
    <row r="8296" s="14" customFormat="1">
      <c r="A8296" s="14"/>
      <c r="B8296" s="247"/>
      <c r="C8296" s="248"/>
      <c r="D8296" s="238" t="s">
        <v>252</v>
      </c>
      <c r="E8296" s="249" t="s">
        <v>39</v>
      </c>
      <c r="F8296" s="250" t="s">
        <v>7761</v>
      </c>
      <c r="G8296" s="248"/>
      <c r="H8296" s="251">
        <v>6.7999999999999998</v>
      </c>
      <c r="I8296" s="252"/>
      <c r="J8296" s="248"/>
      <c r="K8296" s="248"/>
      <c r="L8296" s="253"/>
      <c r="M8296" s="254"/>
      <c r="N8296" s="255"/>
      <c r="O8296" s="255"/>
      <c r="P8296" s="255"/>
      <c r="Q8296" s="255"/>
      <c r="R8296" s="255"/>
      <c r="S8296" s="255"/>
      <c r="T8296" s="256"/>
      <c r="U8296" s="14"/>
      <c r="V8296" s="14"/>
      <c r="W8296" s="14"/>
      <c r="X8296" s="14"/>
      <c r="Y8296" s="14"/>
      <c r="Z8296" s="14"/>
      <c r="AA8296" s="14"/>
      <c r="AB8296" s="14"/>
      <c r="AC8296" s="14"/>
      <c r="AD8296" s="14"/>
      <c r="AE8296" s="14"/>
      <c r="AT8296" s="257" t="s">
        <v>252</v>
      </c>
      <c r="AU8296" s="257" t="s">
        <v>93</v>
      </c>
      <c r="AV8296" s="14" t="s">
        <v>93</v>
      </c>
      <c r="AW8296" s="14" t="s">
        <v>46</v>
      </c>
      <c r="AX8296" s="14" t="s">
        <v>85</v>
      </c>
      <c r="AY8296" s="257" t="s">
        <v>241</v>
      </c>
    </row>
    <row r="8297" s="14" customFormat="1">
      <c r="A8297" s="14"/>
      <c r="B8297" s="247"/>
      <c r="C8297" s="248"/>
      <c r="D8297" s="238" t="s">
        <v>252</v>
      </c>
      <c r="E8297" s="249" t="s">
        <v>39</v>
      </c>
      <c r="F8297" s="250" t="s">
        <v>7762</v>
      </c>
      <c r="G8297" s="248"/>
      <c r="H8297" s="251">
        <v>28.600000000000001</v>
      </c>
      <c r="I8297" s="252"/>
      <c r="J8297" s="248"/>
      <c r="K8297" s="248"/>
      <c r="L8297" s="253"/>
      <c r="M8297" s="254"/>
      <c r="N8297" s="255"/>
      <c r="O8297" s="255"/>
      <c r="P8297" s="255"/>
      <c r="Q8297" s="255"/>
      <c r="R8297" s="255"/>
      <c r="S8297" s="255"/>
      <c r="T8297" s="256"/>
      <c r="U8297" s="14"/>
      <c r="V8297" s="14"/>
      <c r="W8297" s="14"/>
      <c r="X8297" s="14"/>
      <c r="Y8297" s="14"/>
      <c r="Z8297" s="14"/>
      <c r="AA8297" s="14"/>
      <c r="AB8297" s="14"/>
      <c r="AC8297" s="14"/>
      <c r="AD8297" s="14"/>
      <c r="AE8297" s="14"/>
      <c r="AT8297" s="257" t="s">
        <v>252</v>
      </c>
      <c r="AU8297" s="257" t="s">
        <v>93</v>
      </c>
      <c r="AV8297" s="14" t="s">
        <v>93</v>
      </c>
      <c r="AW8297" s="14" t="s">
        <v>46</v>
      </c>
      <c r="AX8297" s="14" t="s">
        <v>85</v>
      </c>
      <c r="AY8297" s="257" t="s">
        <v>241</v>
      </c>
    </row>
    <row r="8298" s="14" customFormat="1">
      <c r="A8298" s="14"/>
      <c r="B8298" s="247"/>
      <c r="C8298" s="248"/>
      <c r="D8298" s="238" t="s">
        <v>252</v>
      </c>
      <c r="E8298" s="249" t="s">
        <v>39</v>
      </c>
      <c r="F8298" s="250" t="s">
        <v>6857</v>
      </c>
      <c r="G8298" s="248"/>
      <c r="H8298" s="251">
        <v>2.6499999999999999</v>
      </c>
      <c r="I8298" s="252"/>
      <c r="J8298" s="248"/>
      <c r="K8298" s="248"/>
      <c r="L8298" s="253"/>
      <c r="M8298" s="254"/>
      <c r="N8298" s="255"/>
      <c r="O8298" s="255"/>
      <c r="P8298" s="255"/>
      <c r="Q8298" s="255"/>
      <c r="R8298" s="255"/>
      <c r="S8298" s="255"/>
      <c r="T8298" s="256"/>
      <c r="U8298" s="14"/>
      <c r="V8298" s="14"/>
      <c r="W8298" s="14"/>
      <c r="X8298" s="14"/>
      <c r="Y8298" s="14"/>
      <c r="Z8298" s="14"/>
      <c r="AA8298" s="14"/>
      <c r="AB8298" s="14"/>
      <c r="AC8298" s="14"/>
      <c r="AD8298" s="14"/>
      <c r="AE8298" s="14"/>
      <c r="AT8298" s="257" t="s">
        <v>252</v>
      </c>
      <c r="AU8298" s="257" t="s">
        <v>93</v>
      </c>
      <c r="AV8298" s="14" t="s">
        <v>93</v>
      </c>
      <c r="AW8298" s="14" t="s">
        <v>46</v>
      </c>
      <c r="AX8298" s="14" t="s">
        <v>85</v>
      </c>
      <c r="AY8298" s="257" t="s">
        <v>241</v>
      </c>
    </row>
    <row r="8299" s="14" customFormat="1">
      <c r="A8299" s="14"/>
      <c r="B8299" s="247"/>
      <c r="C8299" s="248"/>
      <c r="D8299" s="238" t="s">
        <v>252</v>
      </c>
      <c r="E8299" s="249" t="s">
        <v>39</v>
      </c>
      <c r="F8299" s="250" t="s">
        <v>7763</v>
      </c>
      <c r="G8299" s="248"/>
      <c r="H8299" s="251">
        <v>7.9000000000000004</v>
      </c>
      <c r="I8299" s="252"/>
      <c r="J8299" s="248"/>
      <c r="K8299" s="248"/>
      <c r="L8299" s="253"/>
      <c r="M8299" s="254"/>
      <c r="N8299" s="255"/>
      <c r="O8299" s="255"/>
      <c r="P8299" s="255"/>
      <c r="Q8299" s="255"/>
      <c r="R8299" s="255"/>
      <c r="S8299" s="255"/>
      <c r="T8299" s="256"/>
      <c r="U8299" s="14"/>
      <c r="V8299" s="14"/>
      <c r="W8299" s="14"/>
      <c r="X8299" s="14"/>
      <c r="Y8299" s="14"/>
      <c r="Z8299" s="14"/>
      <c r="AA8299" s="14"/>
      <c r="AB8299" s="14"/>
      <c r="AC8299" s="14"/>
      <c r="AD8299" s="14"/>
      <c r="AE8299" s="14"/>
      <c r="AT8299" s="257" t="s">
        <v>252</v>
      </c>
      <c r="AU8299" s="257" t="s">
        <v>93</v>
      </c>
      <c r="AV8299" s="14" t="s">
        <v>93</v>
      </c>
      <c r="AW8299" s="14" t="s">
        <v>46</v>
      </c>
      <c r="AX8299" s="14" t="s">
        <v>85</v>
      </c>
      <c r="AY8299" s="257" t="s">
        <v>241</v>
      </c>
    </row>
    <row r="8300" s="14" customFormat="1">
      <c r="A8300" s="14"/>
      <c r="B8300" s="247"/>
      <c r="C8300" s="248"/>
      <c r="D8300" s="238" t="s">
        <v>252</v>
      </c>
      <c r="E8300" s="249" t="s">
        <v>39</v>
      </c>
      <c r="F8300" s="250" t="s">
        <v>7764</v>
      </c>
      <c r="G8300" s="248"/>
      <c r="H8300" s="251">
        <v>15.640000000000001</v>
      </c>
      <c r="I8300" s="252"/>
      <c r="J8300" s="248"/>
      <c r="K8300" s="248"/>
      <c r="L8300" s="253"/>
      <c r="M8300" s="254"/>
      <c r="N8300" s="255"/>
      <c r="O8300" s="255"/>
      <c r="P8300" s="255"/>
      <c r="Q8300" s="255"/>
      <c r="R8300" s="255"/>
      <c r="S8300" s="255"/>
      <c r="T8300" s="256"/>
      <c r="U8300" s="14"/>
      <c r="V8300" s="14"/>
      <c r="W8300" s="14"/>
      <c r="X8300" s="14"/>
      <c r="Y8300" s="14"/>
      <c r="Z8300" s="14"/>
      <c r="AA8300" s="14"/>
      <c r="AB8300" s="14"/>
      <c r="AC8300" s="14"/>
      <c r="AD8300" s="14"/>
      <c r="AE8300" s="14"/>
      <c r="AT8300" s="257" t="s">
        <v>252</v>
      </c>
      <c r="AU8300" s="257" t="s">
        <v>93</v>
      </c>
      <c r="AV8300" s="14" t="s">
        <v>93</v>
      </c>
      <c r="AW8300" s="14" t="s">
        <v>46</v>
      </c>
      <c r="AX8300" s="14" t="s">
        <v>85</v>
      </c>
      <c r="AY8300" s="257" t="s">
        <v>241</v>
      </c>
    </row>
    <row r="8301" s="14" customFormat="1">
      <c r="A8301" s="14"/>
      <c r="B8301" s="247"/>
      <c r="C8301" s="248"/>
      <c r="D8301" s="238" t="s">
        <v>252</v>
      </c>
      <c r="E8301" s="249" t="s">
        <v>39</v>
      </c>
      <c r="F8301" s="250" t="s">
        <v>7765</v>
      </c>
      <c r="G8301" s="248"/>
      <c r="H8301" s="251">
        <v>5.4000000000000004</v>
      </c>
      <c r="I8301" s="252"/>
      <c r="J8301" s="248"/>
      <c r="K8301" s="248"/>
      <c r="L8301" s="253"/>
      <c r="M8301" s="254"/>
      <c r="N8301" s="255"/>
      <c r="O8301" s="255"/>
      <c r="P8301" s="255"/>
      <c r="Q8301" s="255"/>
      <c r="R8301" s="255"/>
      <c r="S8301" s="255"/>
      <c r="T8301" s="256"/>
      <c r="U8301" s="14"/>
      <c r="V8301" s="14"/>
      <c r="W8301" s="14"/>
      <c r="X8301" s="14"/>
      <c r="Y8301" s="14"/>
      <c r="Z8301" s="14"/>
      <c r="AA8301" s="14"/>
      <c r="AB8301" s="14"/>
      <c r="AC8301" s="14"/>
      <c r="AD8301" s="14"/>
      <c r="AE8301" s="14"/>
      <c r="AT8301" s="257" t="s">
        <v>252</v>
      </c>
      <c r="AU8301" s="257" t="s">
        <v>93</v>
      </c>
      <c r="AV8301" s="14" t="s">
        <v>93</v>
      </c>
      <c r="AW8301" s="14" t="s">
        <v>46</v>
      </c>
      <c r="AX8301" s="14" t="s">
        <v>85</v>
      </c>
      <c r="AY8301" s="257" t="s">
        <v>241</v>
      </c>
    </row>
    <row r="8302" s="14" customFormat="1">
      <c r="A8302" s="14"/>
      <c r="B8302" s="247"/>
      <c r="C8302" s="248"/>
      <c r="D8302" s="238" t="s">
        <v>252</v>
      </c>
      <c r="E8302" s="249" t="s">
        <v>39</v>
      </c>
      <c r="F8302" s="250" t="s">
        <v>7766</v>
      </c>
      <c r="G8302" s="248"/>
      <c r="H8302" s="251">
        <v>34.780000000000001</v>
      </c>
      <c r="I8302" s="252"/>
      <c r="J8302" s="248"/>
      <c r="K8302" s="248"/>
      <c r="L8302" s="253"/>
      <c r="M8302" s="254"/>
      <c r="N8302" s="255"/>
      <c r="O8302" s="255"/>
      <c r="P8302" s="255"/>
      <c r="Q8302" s="255"/>
      <c r="R8302" s="255"/>
      <c r="S8302" s="255"/>
      <c r="T8302" s="256"/>
      <c r="U8302" s="14"/>
      <c r="V8302" s="14"/>
      <c r="W8302" s="14"/>
      <c r="X8302" s="14"/>
      <c r="Y8302" s="14"/>
      <c r="Z8302" s="14"/>
      <c r="AA8302" s="14"/>
      <c r="AB8302" s="14"/>
      <c r="AC8302" s="14"/>
      <c r="AD8302" s="14"/>
      <c r="AE8302" s="14"/>
      <c r="AT8302" s="257" t="s">
        <v>252</v>
      </c>
      <c r="AU8302" s="257" t="s">
        <v>93</v>
      </c>
      <c r="AV8302" s="14" t="s">
        <v>93</v>
      </c>
      <c r="AW8302" s="14" t="s">
        <v>46</v>
      </c>
      <c r="AX8302" s="14" t="s">
        <v>85</v>
      </c>
      <c r="AY8302" s="257" t="s">
        <v>241</v>
      </c>
    </row>
    <row r="8303" s="14" customFormat="1">
      <c r="A8303" s="14"/>
      <c r="B8303" s="247"/>
      <c r="C8303" s="248"/>
      <c r="D8303" s="238" t="s">
        <v>252</v>
      </c>
      <c r="E8303" s="249" t="s">
        <v>39</v>
      </c>
      <c r="F8303" s="250" t="s">
        <v>7767</v>
      </c>
      <c r="G8303" s="248"/>
      <c r="H8303" s="251">
        <v>5.04</v>
      </c>
      <c r="I8303" s="252"/>
      <c r="J8303" s="248"/>
      <c r="K8303" s="248"/>
      <c r="L8303" s="253"/>
      <c r="M8303" s="254"/>
      <c r="N8303" s="255"/>
      <c r="O8303" s="255"/>
      <c r="P8303" s="255"/>
      <c r="Q8303" s="255"/>
      <c r="R8303" s="255"/>
      <c r="S8303" s="255"/>
      <c r="T8303" s="256"/>
      <c r="U8303" s="14"/>
      <c r="V8303" s="14"/>
      <c r="W8303" s="14"/>
      <c r="X8303" s="14"/>
      <c r="Y8303" s="14"/>
      <c r="Z8303" s="14"/>
      <c r="AA8303" s="14"/>
      <c r="AB8303" s="14"/>
      <c r="AC8303" s="14"/>
      <c r="AD8303" s="14"/>
      <c r="AE8303" s="14"/>
      <c r="AT8303" s="257" t="s">
        <v>252</v>
      </c>
      <c r="AU8303" s="257" t="s">
        <v>93</v>
      </c>
      <c r="AV8303" s="14" t="s">
        <v>93</v>
      </c>
      <c r="AW8303" s="14" t="s">
        <v>46</v>
      </c>
      <c r="AX8303" s="14" t="s">
        <v>85</v>
      </c>
      <c r="AY8303" s="257" t="s">
        <v>241</v>
      </c>
    </row>
    <row r="8304" s="14" customFormat="1">
      <c r="A8304" s="14"/>
      <c r="B8304" s="247"/>
      <c r="C8304" s="248"/>
      <c r="D8304" s="238" t="s">
        <v>252</v>
      </c>
      <c r="E8304" s="249" t="s">
        <v>39</v>
      </c>
      <c r="F8304" s="250" t="s">
        <v>7768</v>
      </c>
      <c r="G8304" s="248"/>
      <c r="H8304" s="251">
        <v>11.210000000000001</v>
      </c>
      <c r="I8304" s="252"/>
      <c r="J8304" s="248"/>
      <c r="K8304" s="248"/>
      <c r="L8304" s="253"/>
      <c r="M8304" s="254"/>
      <c r="N8304" s="255"/>
      <c r="O8304" s="255"/>
      <c r="P8304" s="255"/>
      <c r="Q8304" s="255"/>
      <c r="R8304" s="255"/>
      <c r="S8304" s="255"/>
      <c r="T8304" s="256"/>
      <c r="U8304" s="14"/>
      <c r="V8304" s="14"/>
      <c r="W8304" s="14"/>
      <c r="X8304" s="14"/>
      <c r="Y8304" s="14"/>
      <c r="Z8304" s="14"/>
      <c r="AA8304" s="14"/>
      <c r="AB8304" s="14"/>
      <c r="AC8304" s="14"/>
      <c r="AD8304" s="14"/>
      <c r="AE8304" s="14"/>
      <c r="AT8304" s="257" t="s">
        <v>252</v>
      </c>
      <c r="AU8304" s="257" t="s">
        <v>93</v>
      </c>
      <c r="AV8304" s="14" t="s">
        <v>93</v>
      </c>
      <c r="AW8304" s="14" t="s">
        <v>46</v>
      </c>
      <c r="AX8304" s="14" t="s">
        <v>85</v>
      </c>
      <c r="AY8304" s="257" t="s">
        <v>241</v>
      </c>
    </row>
    <row r="8305" s="14" customFormat="1">
      <c r="A8305" s="14"/>
      <c r="B8305" s="247"/>
      <c r="C8305" s="248"/>
      <c r="D8305" s="238" t="s">
        <v>252</v>
      </c>
      <c r="E8305" s="249" t="s">
        <v>39</v>
      </c>
      <c r="F8305" s="250" t="s">
        <v>7769</v>
      </c>
      <c r="G8305" s="248"/>
      <c r="H8305" s="251">
        <v>41.155000000000001</v>
      </c>
      <c r="I8305" s="252"/>
      <c r="J8305" s="248"/>
      <c r="K8305" s="248"/>
      <c r="L8305" s="253"/>
      <c r="M8305" s="254"/>
      <c r="N8305" s="255"/>
      <c r="O8305" s="255"/>
      <c r="P8305" s="255"/>
      <c r="Q8305" s="255"/>
      <c r="R8305" s="255"/>
      <c r="S8305" s="255"/>
      <c r="T8305" s="256"/>
      <c r="U8305" s="14"/>
      <c r="V8305" s="14"/>
      <c r="W8305" s="14"/>
      <c r="X8305" s="14"/>
      <c r="Y8305" s="14"/>
      <c r="Z8305" s="14"/>
      <c r="AA8305" s="14"/>
      <c r="AB8305" s="14"/>
      <c r="AC8305" s="14"/>
      <c r="AD8305" s="14"/>
      <c r="AE8305" s="14"/>
      <c r="AT8305" s="257" t="s">
        <v>252</v>
      </c>
      <c r="AU8305" s="257" t="s">
        <v>93</v>
      </c>
      <c r="AV8305" s="14" t="s">
        <v>93</v>
      </c>
      <c r="AW8305" s="14" t="s">
        <v>46</v>
      </c>
      <c r="AX8305" s="14" t="s">
        <v>85</v>
      </c>
      <c r="AY8305" s="257" t="s">
        <v>241</v>
      </c>
    </row>
    <row r="8306" s="14" customFormat="1">
      <c r="A8306" s="14"/>
      <c r="B8306" s="247"/>
      <c r="C8306" s="248"/>
      <c r="D8306" s="238" t="s">
        <v>252</v>
      </c>
      <c r="E8306" s="249" t="s">
        <v>39</v>
      </c>
      <c r="F8306" s="250" t="s">
        <v>7770</v>
      </c>
      <c r="G8306" s="248"/>
      <c r="H8306" s="251">
        <v>28.015000000000001</v>
      </c>
      <c r="I8306" s="252"/>
      <c r="J8306" s="248"/>
      <c r="K8306" s="248"/>
      <c r="L8306" s="253"/>
      <c r="M8306" s="254"/>
      <c r="N8306" s="255"/>
      <c r="O8306" s="255"/>
      <c r="P8306" s="255"/>
      <c r="Q8306" s="255"/>
      <c r="R8306" s="255"/>
      <c r="S8306" s="255"/>
      <c r="T8306" s="256"/>
      <c r="U8306" s="14"/>
      <c r="V8306" s="14"/>
      <c r="W8306" s="14"/>
      <c r="X8306" s="14"/>
      <c r="Y8306" s="14"/>
      <c r="Z8306" s="14"/>
      <c r="AA8306" s="14"/>
      <c r="AB8306" s="14"/>
      <c r="AC8306" s="14"/>
      <c r="AD8306" s="14"/>
      <c r="AE8306" s="14"/>
      <c r="AT8306" s="257" t="s">
        <v>252</v>
      </c>
      <c r="AU8306" s="257" t="s">
        <v>93</v>
      </c>
      <c r="AV8306" s="14" t="s">
        <v>93</v>
      </c>
      <c r="AW8306" s="14" t="s">
        <v>46</v>
      </c>
      <c r="AX8306" s="14" t="s">
        <v>85</v>
      </c>
      <c r="AY8306" s="257" t="s">
        <v>241</v>
      </c>
    </row>
    <row r="8307" s="14" customFormat="1">
      <c r="A8307" s="14"/>
      <c r="B8307" s="247"/>
      <c r="C8307" s="248"/>
      <c r="D8307" s="238" t="s">
        <v>252</v>
      </c>
      <c r="E8307" s="249" t="s">
        <v>39</v>
      </c>
      <c r="F8307" s="250" t="s">
        <v>7771</v>
      </c>
      <c r="G8307" s="248"/>
      <c r="H8307" s="251">
        <v>12.76</v>
      </c>
      <c r="I8307" s="252"/>
      <c r="J8307" s="248"/>
      <c r="K8307" s="248"/>
      <c r="L8307" s="253"/>
      <c r="M8307" s="254"/>
      <c r="N8307" s="255"/>
      <c r="O8307" s="255"/>
      <c r="P8307" s="255"/>
      <c r="Q8307" s="255"/>
      <c r="R8307" s="255"/>
      <c r="S8307" s="255"/>
      <c r="T8307" s="256"/>
      <c r="U8307" s="14"/>
      <c r="V8307" s="14"/>
      <c r="W8307" s="14"/>
      <c r="X8307" s="14"/>
      <c r="Y8307" s="14"/>
      <c r="Z8307" s="14"/>
      <c r="AA8307" s="14"/>
      <c r="AB8307" s="14"/>
      <c r="AC8307" s="14"/>
      <c r="AD8307" s="14"/>
      <c r="AE8307" s="14"/>
      <c r="AT8307" s="257" t="s">
        <v>252</v>
      </c>
      <c r="AU8307" s="257" t="s">
        <v>93</v>
      </c>
      <c r="AV8307" s="14" t="s">
        <v>93</v>
      </c>
      <c r="AW8307" s="14" t="s">
        <v>46</v>
      </c>
      <c r="AX8307" s="14" t="s">
        <v>85</v>
      </c>
      <c r="AY8307" s="257" t="s">
        <v>241</v>
      </c>
    </row>
    <row r="8308" s="14" customFormat="1">
      <c r="A8308" s="14"/>
      <c r="B8308" s="247"/>
      <c r="C8308" s="248"/>
      <c r="D8308" s="238" t="s">
        <v>252</v>
      </c>
      <c r="E8308" s="249" t="s">
        <v>39</v>
      </c>
      <c r="F8308" s="250" t="s">
        <v>4666</v>
      </c>
      <c r="G8308" s="248"/>
      <c r="H8308" s="251">
        <v>9.6999999999999993</v>
      </c>
      <c r="I8308" s="252"/>
      <c r="J8308" s="248"/>
      <c r="K8308" s="248"/>
      <c r="L8308" s="253"/>
      <c r="M8308" s="254"/>
      <c r="N8308" s="255"/>
      <c r="O8308" s="255"/>
      <c r="P8308" s="255"/>
      <c r="Q8308" s="255"/>
      <c r="R8308" s="255"/>
      <c r="S8308" s="255"/>
      <c r="T8308" s="256"/>
      <c r="U8308" s="14"/>
      <c r="V8308" s="14"/>
      <c r="W8308" s="14"/>
      <c r="X8308" s="14"/>
      <c r="Y8308" s="14"/>
      <c r="Z8308" s="14"/>
      <c r="AA8308" s="14"/>
      <c r="AB8308" s="14"/>
      <c r="AC8308" s="14"/>
      <c r="AD8308" s="14"/>
      <c r="AE8308" s="14"/>
      <c r="AT8308" s="257" t="s">
        <v>252</v>
      </c>
      <c r="AU8308" s="257" t="s">
        <v>93</v>
      </c>
      <c r="AV8308" s="14" t="s">
        <v>93</v>
      </c>
      <c r="AW8308" s="14" t="s">
        <v>46</v>
      </c>
      <c r="AX8308" s="14" t="s">
        <v>85</v>
      </c>
      <c r="AY8308" s="257" t="s">
        <v>241</v>
      </c>
    </row>
    <row r="8309" s="14" customFormat="1">
      <c r="A8309" s="14"/>
      <c r="B8309" s="247"/>
      <c r="C8309" s="248"/>
      <c r="D8309" s="238" t="s">
        <v>252</v>
      </c>
      <c r="E8309" s="249" t="s">
        <v>39</v>
      </c>
      <c r="F8309" s="250" t="s">
        <v>7772</v>
      </c>
      <c r="G8309" s="248"/>
      <c r="H8309" s="251">
        <v>4.9400000000000004</v>
      </c>
      <c r="I8309" s="252"/>
      <c r="J8309" s="248"/>
      <c r="K8309" s="248"/>
      <c r="L8309" s="253"/>
      <c r="M8309" s="254"/>
      <c r="N8309" s="255"/>
      <c r="O8309" s="255"/>
      <c r="P8309" s="255"/>
      <c r="Q8309" s="255"/>
      <c r="R8309" s="255"/>
      <c r="S8309" s="255"/>
      <c r="T8309" s="256"/>
      <c r="U8309" s="14"/>
      <c r="V8309" s="14"/>
      <c r="W8309" s="14"/>
      <c r="X8309" s="14"/>
      <c r="Y8309" s="14"/>
      <c r="Z8309" s="14"/>
      <c r="AA8309" s="14"/>
      <c r="AB8309" s="14"/>
      <c r="AC8309" s="14"/>
      <c r="AD8309" s="14"/>
      <c r="AE8309" s="14"/>
      <c r="AT8309" s="257" t="s">
        <v>252</v>
      </c>
      <c r="AU8309" s="257" t="s">
        <v>93</v>
      </c>
      <c r="AV8309" s="14" t="s">
        <v>93</v>
      </c>
      <c r="AW8309" s="14" t="s">
        <v>46</v>
      </c>
      <c r="AX8309" s="14" t="s">
        <v>85</v>
      </c>
      <c r="AY8309" s="257" t="s">
        <v>241</v>
      </c>
    </row>
    <row r="8310" s="14" customFormat="1">
      <c r="A8310" s="14"/>
      <c r="B8310" s="247"/>
      <c r="C8310" s="248"/>
      <c r="D8310" s="238" t="s">
        <v>252</v>
      </c>
      <c r="E8310" s="249" t="s">
        <v>39</v>
      </c>
      <c r="F8310" s="250" t="s">
        <v>7773</v>
      </c>
      <c r="G8310" s="248"/>
      <c r="H8310" s="251">
        <v>11.640000000000001</v>
      </c>
      <c r="I8310" s="252"/>
      <c r="J8310" s="248"/>
      <c r="K8310" s="248"/>
      <c r="L8310" s="253"/>
      <c r="M8310" s="254"/>
      <c r="N8310" s="255"/>
      <c r="O8310" s="255"/>
      <c r="P8310" s="255"/>
      <c r="Q8310" s="255"/>
      <c r="R8310" s="255"/>
      <c r="S8310" s="255"/>
      <c r="T8310" s="256"/>
      <c r="U8310" s="14"/>
      <c r="V8310" s="14"/>
      <c r="W8310" s="14"/>
      <c r="X8310" s="14"/>
      <c r="Y8310" s="14"/>
      <c r="Z8310" s="14"/>
      <c r="AA8310" s="14"/>
      <c r="AB8310" s="14"/>
      <c r="AC8310" s="14"/>
      <c r="AD8310" s="14"/>
      <c r="AE8310" s="14"/>
      <c r="AT8310" s="257" t="s">
        <v>252</v>
      </c>
      <c r="AU8310" s="257" t="s">
        <v>93</v>
      </c>
      <c r="AV8310" s="14" t="s">
        <v>93</v>
      </c>
      <c r="AW8310" s="14" t="s">
        <v>46</v>
      </c>
      <c r="AX8310" s="14" t="s">
        <v>85</v>
      </c>
      <c r="AY8310" s="257" t="s">
        <v>241</v>
      </c>
    </row>
    <row r="8311" s="14" customFormat="1">
      <c r="A8311" s="14"/>
      <c r="B8311" s="247"/>
      <c r="C8311" s="248"/>
      <c r="D8311" s="238" t="s">
        <v>252</v>
      </c>
      <c r="E8311" s="249" t="s">
        <v>39</v>
      </c>
      <c r="F8311" s="250" t="s">
        <v>7774</v>
      </c>
      <c r="G8311" s="248"/>
      <c r="H8311" s="251">
        <v>14.4</v>
      </c>
      <c r="I8311" s="252"/>
      <c r="J8311" s="248"/>
      <c r="K8311" s="248"/>
      <c r="L8311" s="253"/>
      <c r="M8311" s="254"/>
      <c r="N8311" s="255"/>
      <c r="O8311" s="255"/>
      <c r="P8311" s="255"/>
      <c r="Q8311" s="255"/>
      <c r="R8311" s="255"/>
      <c r="S8311" s="255"/>
      <c r="T8311" s="256"/>
      <c r="U8311" s="14"/>
      <c r="V8311" s="14"/>
      <c r="W8311" s="14"/>
      <c r="X8311" s="14"/>
      <c r="Y8311" s="14"/>
      <c r="Z8311" s="14"/>
      <c r="AA8311" s="14"/>
      <c r="AB8311" s="14"/>
      <c r="AC8311" s="14"/>
      <c r="AD8311" s="14"/>
      <c r="AE8311" s="14"/>
      <c r="AT8311" s="257" t="s">
        <v>252</v>
      </c>
      <c r="AU8311" s="257" t="s">
        <v>93</v>
      </c>
      <c r="AV8311" s="14" t="s">
        <v>93</v>
      </c>
      <c r="AW8311" s="14" t="s">
        <v>46</v>
      </c>
      <c r="AX8311" s="14" t="s">
        <v>85</v>
      </c>
      <c r="AY8311" s="257" t="s">
        <v>241</v>
      </c>
    </row>
    <row r="8312" s="14" customFormat="1">
      <c r="A8312" s="14"/>
      <c r="B8312" s="247"/>
      <c r="C8312" s="248"/>
      <c r="D8312" s="238" t="s">
        <v>252</v>
      </c>
      <c r="E8312" s="249" t="s">
        <v>39</v>
      </c>
      <c r="F8312" s="250" t="s">
        <v>7775</v>
      </c>
      <c r="G8312" s="248"/>
      <c r="H8312" s="251">
        <v>6.2999999999999998</v>
      </c>
      <c r="I8312" s="252"/>
      <c r="J8312" s="248"/>
      <c r="K8312" s="248"/>
      <c r="L8312" s="253"/>
      <c r="M8312" s="254"/>
      <c r="N8312" s="255"/>
      <c r="O8312" s="255"/>
      <c r="P8312" s="255"/>
      <c r="Q8312" s="255"/>
      <c r="R8312" s="255"/>
      <c r="S8312" s="255"/>
      <c r="T8312" s="256"/>
      <c r="U8312" s="14"/>
      <c r="V8312" s="14"/>
      <c r="W8312" s="14"/>
      <c r="X8312" s="14"/>
      <c r="Y8312" s="14"/>
      <c r="Z8312" s="14"/>
      <c r="AA8312" s="14"/>
      <c r="AB8312" s="14"/>
      <c r="AC8312" s="14"/>
      <c r="AD8312" s="14"/>
      <c r="AE8312" s="14"/>
      <c r="AT8312" s="257" t="s">
        <v>252</v>
      </c>
      <c r="AU8312" s="257" t="s">
        <v>93</v>
      </c>
      <c r="AV8312" s="14" t="s">
        <v>93</v>
      </c>
      <c r="AW8312" s="14" t="s">
        <v>46</v>
      </c>
      <c r="AX8312" s="14" t="s">
        <v>85</v>
      </c>
      <c r="AY8312" s="257" t="s">
        <v>241</v>
      </c>
    </row>
    <row r="8313" s="14" customFormat="1">
      <c r="A8313" s="14"/>
      <c r="B8313" s="247"/>
      <c r="C8313" s="248"/>
      <c r="D8313" s="238" t="s">
        <v>252</v>
      </c>
      <c r="E8313" s="249" t="s">
        <v>39</v>
      </c>
      <c r="F8313" s="250" t="s">
        <v>7776</v>
      </c>
      <c r="G8313" s="248"/>
      <c r="H8313" s="251">
        <v>6.2999999999999998</v>
      </c>
      <c r="I8313" s="252"/>
      <c r="J8313" s="248"/>
      <c r="K8313" s="248"/>
      <c r="L8313" s="253"/>
      <c r="M8313" s="254"/>
      <c r="N8313" s="255"/>
      <c r="O8313" s="255"/>
      <c r="P8313" s="255"/>
      <c r="Q8313" s="255"/>
      <c r="R8313" s="255"/>
      <c r="S8313" s="255"/>
      <c r="T8313" s="256"/>
      <c r="U8313" s="14"/>
      <c r="V8313" s="14"/>
      <c r="W8313" s="14"/>
      <c r="X8313" s="14"/>
      <c r="Y8313" s="14"/>
      <c r="Z8313" s="14"/>
      <c r="AA8313" s="14"/>
      <c r="AB8313" s="14"/>
      <c r="AC8313" s="14"/>
      <c r="AD8313" s="14"/>
      <c r="AE8313" s="14"/>
      <c r="AT8313" s="257" t="s">
        <v>252</v>
      </c>
      <c r="AU8313" s="257" t="s">
        <v>93</v>
      </c>
      <c r="AV8313" s="14" t="s">
        <v>93</v>
      </c>
      <c r="AW8313" s="14" t="s">
        <v>46</v>
      </c>
      <c r="AX8313" s="14" t="s">
        <v>85</v>
      </c>
      <c r="AY8313" s="257" t="s">
        <v>241</v>
      </c>
    </row>
    <row r="8314" s="14" customFormat="1">
      <c r="A8314" s="14"/>
      <c r="B8314" s="247"/>
      <c r="C8314" s="248"/>
      <c r="D8314" s="238" t="s">
        <v>252</v>
      </c>
      <c r="E8314" s="249" t="s">
        <v>39</v>
      </c>
      <c r="F8314" s="250" t="s">
        <v>7777</v>
      </c>
      <c r="G8314" s="248"/>
      <c r="H8314" s="251">
        <v>6.5800000000000001</v>
      </c>
      <c r="I8314" s="252"/>
      <c r="J8314" s="248"/>
      <c r="K8314" s="248"/>
      <c r="L8314" s="253"/>
      <c r="M8314" s="254"/>
      <c r="N8314" s="255"/>
      <c r="O8314" s="255"/>
      <c r="P8314" s="255"/>
      <c r="Q8314" s="255"/>
      <c r="R8314" s="255"/>
      <c r="S8314" s="255"/>
      <c r="T8314" s="256"/>
      <c r="U8314" s="14"/>
      <c r="V8314" s="14"/>
      <c r="W8314" s="14"/>
      <c r="X8314" s="14"/>
      <c r="Y8314" s="14"/>
      <c r="Z8314" s="14"/>
      <c r="AA8314" s="14"/>
      <c r="AB8314" s="14"/>
      <c r="AC8314" s="14"/>
      <c r="AD8314" s="14"/>
      <c r="AE8314" s="14"/>
      <c r="AT8314" s="257" t="s">
        <v>252</v>
      </c>
      <c r="AU8314" s="257" t="s">
        <v>93</v>
      </c>
      <c r="AV8314" s="14" t="s">
        <v>93</v>
      </c>
      <c r="AW8314" s="14" t="s">
        <v>46</v>
      </c>
      <c r="AX8314" s="14" t="s">
        <v>85</v>
      </c>
      <c r="AY8314" s="257" t="s">
        <v>241</v>
      </c>
    </row>
    <row r="8315" s="14" customFormat="1">
      <c r="A8315" s="14"/>
      <c r="B8315" s="247"/>
      <c r="C8315" s="248"/>
      <c r="D8315" s="238" t="s">
        <v>252</v>
      </c>
      <c r="E8315" s="249" t="s">
        <v>39</v>
      </c>
      <c r="F8315" s="250" t="s">
        <v>7778</v>
      </c>
      <c r="G8315" s="248"/>
      <c r="H8315" s="251">
        <v>5.96</v>
      </c>
      <c r="I8315" s="252"/>
      <c r="J8315" s="248"/>
      <c r="K8315" s="248"/>
      <c r="L8315" s="253"/>
      <c r="M8315" s="254"/>
      <c r="N8315" s="255"/>
      <c r="O8315" s="255"/>
      <c r="P8315" s="255"/>
      <c r="Q8315" s="255"/>
      <c r="R8315" s="255"/>
      <c r="S8315" s="255"/>
      <c r="T8315" s="256"/>
      <c r="U8315" s="14"/>
      <c r="V8315" s="14"/>
      <c r="W8315" s="14"/>
      <c r="X8315" s="14"/>
      <c r="Y8315" s="14"/>
      <c r="Z8315" s="14"/>
      <c r="AA8315" s="14"/>
      <c r="AB8315" s="14"/>
      <c r="AC8315" s="14"/>
      <c r="AD8315" s="14"/>
      <c r="AE8315" s="14"/>
      <c r="AT8315" s="257" t="s">
        <v>252</v>
      </c>
      <c r="AU8315" s="257" t="s">
        <v>93</v>
      </c>
      <c r="AV8315" s="14" t="s">
        <v>93</v>
      </c>
      <c r="AW8315" s="14" t="s">
        <v>46</v>
      </c>
      <c r="AX8315" s="14" t="s">
        <v>85</v>
      </c>
      <c r="AY8315" s="257" t="s">
        <v>241</v>
      </c>
    </row>
    <row r="8316" s="14" customFormat="1">
      <c r="A8316" s="14"/>
      <c r="B8316" s="247"/>
      <c r="C8316" s="248"/>
      <c r="D8316" s="238" t="s">
        <v>252</v>
      </c>
      <c r="E8316" s="249" t="s">
        <v>39</v>
      </c>
      <c r="F8316" s="250" t="s">
        <v>7779</v>
      </c>
      <c r="G8316" s="248"/>
      <c r="H8316" s="251">
        <v>12.300000000000001</v>
      </c>
      <c r="I8316" s="252"/>
      <c r="J8316" s="248"/>
      <c r="K8316" s="248"/>
      <c r="L8316" s="253"/>
      <c r="M8316" s="254"/>
      <c r="N8316" s="255"/>
      <c r="O8316" s="255"/>
      <c r="P8316" s="255"/>
      <c r="Q8316" s="255"/>
      <c r="R8316" s="255"/>
      <c r="S8316" s="255"/>
      <c r="T8316" s="256"/>
      <c r="U8316" s="14"/>
      <c r="V8316" s="14"/>
      <c r="W8316" s="14"/>
      <c r="X8316" s="14"/>
      <c r="Y8316" s="14"/>
      <c r="Z8316" s="14"/>
      <c r="AA8316" s="14"/>
      <c r="AB8316" s="14"/>
      <c r="AC8316" s="14"/>
      <c r="AD8316" s="14"/>
      <c r="AE8316" s="14"/>
      <c r="AT8316" s="257" t="s">
        <v>252</v>
      </c>
      <c r="AU8316" s="257" t="s">
        <v>93</v>
      </c>
      <c r="AV8316" s="14" t="s">
        <v>93</v>
      </c>
      <c r="AW8316" s="14" t="s">
        <v>46</v>
      </c>
      <c r="AX8316" s="14" t="s">
        <v>85</v>
      </c>
      <c r="AY8316" s="257" t="s">
        <v>241</v>
      </c>
    </row>
    <row r="8317" s="14" customFormat="1">
      <c r="A8317" s="14"/>
      <c r="B8317" s="247"/>
      <c r="C8317" s="248"/>
      <c r="D8317" s="238" t="s">
        <v>252</v>
      </c>
      <c r="E8317" s="249" t="s">
        <v>39</v>
      </c>
      <c r="F8317" s="250" t="s">
        <v>7780</v>
      </c>
      <c r="G8317" s="248"/>
      <c r="H8317" s="251">
        <v>72.739999999999995</v>
      </c>
      <c r="I8317" s="252"/>
      <c r="J8317" s="248"/>
      <c r="K8317" s="248"/>
      <c r="L8317" s="253"/>
      <c r="M8317" s="254"/>
      <c r="N8317" s="255"/>
      <c r="O8317" s="255"/>
      <c r="P8317" s="255"/>
      <c r="Q8317" s="255"/>
      <c r="R8317" s="255"/>
      <c r="S8317" s="255"/>
      <c r="T8317" s="256"/>
      <c r="U8317" s="14"/>
      <c r="V8317" s="14"/>
      <c r="W8317" s="14"/>
      <c r="X8317" s="14"/>
      <c r="Y8317" s="14"/>
      <c r="Z8317" s="14"/>
      <c r="AA8317" s="14"/>
      <c r="AB8317" s="14"/>
      <c r="AC8317" s="14"/>
      <c r="AD8317" s="14"/>
      <c r="AE8317" s="14"/>
      <c r="AT8317" s="257" t="s">
        <v>252</v>
      </c>
      <c r="AU8317" s="257" t="s">
        <v>93</v>
      </c>
      <c r="AV8317" s="14" t="s">
        <v>93</v>
      </c>
      <c r="AW8317" s="14" t="s">
        <v>46</v>
      </c>
      <c r="AX8317" s="14" t="s">
        <v>85</v>
      </c>
      <c r="AY8317" s="257" t="s">
        <v>241</v>
      </c>
    </row>
    <row r="8318" s="14" customFormat="1">
      <c r="A8318" s="14"/>
      <c r="B8318" s="247"/>
      <c r="C8318" s="248"/>
      <c r="D8318" s="238" t="s">
        <v>252</v>
      </c>
      <c r="E8318" s="249" t="s">
        <v>39</v>
      </c>
      <c r="F8318" s="250" t="s">
        <v>7781</v>
      </c>
      <c r="G8318" s="248"/>
      <c r="H8318" s="251">
        <v>22.940000000000001</v>
      </c>
      <c r="I8318" s="252"/>
      <c r="J8318" s="248"/>
      <c r="K8318" s="248"/>
      <c r="L8318" s="253"/>
      <c r="M8318" s="254"/>
      <c r="N8318" s="255"/>
      <c r="O8318" s="255"/>
      <c r="P8318" s="255"/>
      <c r="Q8318" s="255"/>
      <c r="R8318" s="255"/>
      <c r="S8318" s="255"/>
      <c r="T8318" s="256"/>
      <c r="U8318" s="14"/>
      <c r="V8318" s="14"/>
      <c r="W8318" s="14"/>
      <c r="X8318" s="14"/>
      <c r="Y8318" s="14"/>
      <c r="Z8318" s="14"/>
      <c r="AA8318" s="14"/>
      <c r="AB8318" s="14"/>
      <c r="AC8318" s="14"/>
      <c r="AD8318" s="14"/>
      <c r="AE8318" s="14"/>
      <c r="AT8318" s="257" t="s">
        <v>252</v>
      </c>
      <c r="AU8318" s="257" t="s">
        <v>93</v>
      </c>
      <c r="AV8318" s="14" t="s">
        <v>93</v>
      </c>
      <c r="AW8318" s="14" t="s">
        <v>46</v>
      </c>
      <c r="AX8318" s="14" t="s">
        <v>85</v>
      </c>
      <c r="AY8318" s="257" t="s">
        <v>241</v>
      </c>
    </row>
    <row r="8319" s="14" customFormat="1">
      <c r="A8319" s="14"/>
      <c r="B8319" s="247"/>
      <c r="C8319" s="248"/>
      <c r="D8319" s="238" t="s">
        <v>252</v>
      </c>
      <c r="E8319" s="249" t="s">
        <v>39</v>
      </c>
      <c r="F8319" s="250" t="s">
        <v>7782</v>
      </c>
      <c r="G8319" s="248"/>
      <c r="H8319" s="251">
        <v>4.9400000000000004</v>
      </c>
      <c r="I8319" s="252"/>
      <c r="J8319" s="248"/>
      <c r="K8319" s="248"/>
      <c r="L8319" s="253"/>
      <c r="M8319" s="254"/>
      <c r="N8319" s="255"/>
      <c r="O8319" s="255"/>
      <c r="P8319" s="255"/>
      <c r="Q8319" s="255"/>
      <c r="R8319" s="255"/>
      <c r="S8319" s="255"/>
      <c r="T8319" s="256"/>
      <c r="U8319" s="14"/>
      <c r="V8319" s="14"/>
      <c r="W8319" s="14"/>
      <c r="X8319" s="14"/>
      <c r="Y8319" s="14"/>
      <c r="Z8319" s="14"/>
      <c r="AA8319" s="14"/>
      <c r="AB8319" s="14"/>
      <c r="AC8319" s="14"/>
      <c r="AD8319" s="14"/>
      <c r="AE8319" s="14"/>
      <c r="AT8319" s="257" t="s">
        <v>252</v>
      </c>
      <c r="AU8319" s="257" t="s">
        <v>93</v>
      </c>
      <c r="AV8319" s="14" t="s">
        <v>93</v>
      </c>
      <c r="AW8319" s="14" t="s">
        <v>46</v>
      </c>
      <c r="AX8319" s="14" t="s">
        <v>85</v>
      </c>
      <c r="AY8319" s="257" t="s">
        <v>241</v>
      </c>
    </row>
    <row r="8320" s="14" customFormat="1">
      <c r="A8320" s="14"/>
      <c r="B8320" s="247"/>
      <c r="C8320" s="248"/>
      <c r="D8320" s="238" t="s">
        <v>252</v>
      </c>
      <c r="E8320" s="249" t="s">
        <v>39</v>
      </c>
      <c r="F8320" s="250" t="s">
        <v>7783</v>
      </c>
      <c r="G8320" s="248"/>
      <c r="H8320" s="251">
        <v>13.94</v>
      </c>
      <c r="I8320" s="252"/>
      <c r="J8320" s="248"/>
      <c r="K8320" s="248"/>
      <c r="L8320" s="253"/>
      <c r="M8320" s="254"/>
      <c r="N8320" s="255"/>
      <c r="O8320" s="255"/>
      <c r="P8320" s="255"/>
      <c r="Q8320" s="255"/>
      <c r="R8320" s="255"/>
      <c r="S8320" s="255"/>
      <c r="T8320" s="256"/>
      <c r="U8320" s="14"/>
      <c r="V8320" s="14"/>
      <c r="W8320" s="14"/>
      <c r="X8320" s="14"/>
      <c r="Y8320" s="14"/>
      <c r="Z8320" s="14"/>
      <c r="AA8320" s="14"/>
      <c r="AB8320" s="14"/>
      <c r="AC8320" s="14"/>
      <c r="AD8320" s="14"/>
      <c r="AE8320" s="14"/>
      <c r="AT8320" s="257" t="s">
        <v>252</v>
      </c>
      <c r="AU8320" s="257" t="s">
        <v>93</v>
      </c>
      <c r="AV8320" s="14" t="s">
        <v>93</v>
      </c>
      <c r="AW8320" s="14" t="s">
        <v>46</v>
      </c>
      <c r="AX8320" s="14" t="s">
        <v>85</v>
      </c>
      <c r="AY8320" s="257" t="s">
        <v>241</v>
      </c>
    </row>
    <row r="8321" s="14" customFormat="1">
      <c r="A8321" s="14"/>
      <c r="B8321" s="247"/>
      <c r="C8321" s="248"/>
      <c r="D8321" s="238" t="s">
        <v>252</v>
      </c>
      <c r="E8321" s="249" t="s">
        <v>39</v>
      </c>
      <c r="F8321" s="250" t="s">
        <v>7784</v>
      </c>
      <c r="G8321" s="248"/>
      <c r="H8321" s="251">
        <v>4.9400000000000004</v>
      </c>
      <c r="I8321" s="252"/>
      <c r="J8321" s="248"/>
      <c r="K8321" s="248"/>
      <c r="L8321" s="253"/>
      <c r="M8321" s="254"/>
      <c r="N8321" s="255"/>
      <c r="O8321" s="255"/>
      <c r="P8321" s="255"/>
      <c r="Q8321" s="255"/>
      <c r="R8321" s="255"/>
      <c r="S8321" s="255"/>
      <c r="T8321" s="256"/>
      <c r="U8321" s="14"/>
      <c r="V8321" s="14"/>
      <c r="W8321" s="14"/>
      <c r="X8321" s="14"/>
      <c r="Y8321" s="14"/>
      <c r="Z8321" s="14"/>
      <c r="AA8321" s="14"/>
      <c r="AB8321" s="14"/>
      <c r="AC8321" s="14"/>
      <c r="AD8321" s="14"/>
      <c r="AE8321" s="14"/>
      <c r="AT8321" s="257" t="s">
        <v>252</v>
      </c>
      <c r="AU8321" s="257" t="s">
        <v>93</v>
      </c>
      <c r="AV8321" s="14" t="s">
        <v>93</v>
      </c>
      <c r="AW8321" s="14" t="s">
        <v>46</v>
      </c>
      <c r="AX8321" s="14" t="s">
        <v>85</v>
      </c>
      <c r="AY8321" s="257" t="s">
        <v>241</v>
      </c>
    </row>
    <row r="8322" s="14" customFormat="1">
      <c r="A8322" s="14"/>
      <c r="B8322" s="247"/>
      <c r="C8322" s="248"/>
      <c r="D8322" s="238" t="s">
        <v>252</v>
      </c>
      <c r="E8322" s="249" t="s">
        <v>39</v>
      </c>
      <c r="F8322" s="250" t="s">
        <v>7785</v>
      </c>
      <c r="G8322" s="248"/>
      <c r="H8322" s="251">
        <v>13.94</v>
      </c>
      <c r="I8322" s="252"/>
      <c r="J8322" s="248"/>
      <c r="K8322" s="248"/>
      <c r="L8322" s="253"/>
      <c r="M8322" s="254"/>
      <c r="N8322" s="255"/>
      <c r="O8322" s="255"/>
      <c r="P8322" s="255"/>
      <c r="Q8322" s="255"/>
      <c r="R8322" s="255"/>
      <c r="S8322" s="255"/>
      <c r="T8322" s="256"/>
      <c r="U8322" s="14"/>
      <c r="V8322" s="14"/>
      <c r="W8322" s="14"/>
      <c r="X8322" s="14"/>
      <c r="Y8322" s="14"/>
      <c r="Z8322" s="14"/>
      <c r="AA8322" s="14"/>
      <c r="AB8322" s="14"/>
      <c r="AC8322" s="14"/>
      <c r="AD8322" s="14"/>
      <c r="AE8322" s="14"/>
      <c r="AT8322" s="257" t="s">
        <v>252</v>
      </c>
      <c r="AU8322" s="257" t="s">
        <v>93</v>
      </c>
      <c r="AV8322" s="14" t="s">
        <v>93</v>
      </c>
      <c r="AW8322" s="14" t="s">
        <v>46</v>
      </c>
      <c r="AX8322" s="14" t="s">
        <v>85</v>
      </c>
      <c r="AY8322" s="257" t="s">
        <v>241</v>
      </c>
    </row>
    <row r="8323" s="14" customFormat="1">
      <c r="A8323" s="14"/>
      <c r="B8323" s="247"/>
      <c r="C8323" s="248"/>
      <c r="D8323" s="238" t="s">
        <v>252</v>
      </c>
      <c r="E8323" s="249" t="s">
        <v>39</v>
      </c>
      <c r="F8323" s="250" t="s">
        <v>7786</v>
      </c>
      <c r="G8323" s="248"/>
      <c r="H8323" s="251">
        <v>10.08</v>
      </c>
      <c r="I8323" s="252"/>
      <c r="J8323" s="248"/>
      <c r="K8323" s="248"/>
      <c r="L8323" s="253"/>
      <c r="M8323" s="254"/>
      <c r="N8323" s="255"/>
      <c r="O8323" s="255"/>
      <c r="P8323" s="255"/>
      <c r="Q8323" s="255"/>
      <c r="R8323" s="255"/>
      <c r="S8323" s="255"/>
      <c r="T8323" s="256"/>
      <c r="U8323" s="14"/>
      <c r="V8323" s="14"/>
      <c r="W8323" s="14"/>
      <c r="X8323" s="14"/>
      <c r="Y8323" s="14"/>
      <c r="Z8323" s="14"/>
      <c r="AA8323" s="14"/>
      <c r="AB8323" s="14"/>
      <c r="AC8323" s="14"/>
      <c r="AD8323" s="14"/>
      <c r="AE8323" s="14"/>
      <c r="AT8323" s="257" t="s">
        <v>252</v>
      </c>
      <c r="AU8323" s="257" t="s">
        <v>93</v>
      </c>
      <c r="AV8323" s="14" t="s">
        <v>93</v>
      </c>
      <c r="AW8323" s="14" t="s">
        <v>46</v>
      </c>
      <c r="AX8323" s="14" t="s">
        <v>85</v>
      </c>
      <c r="AY8323" s="257" t="s">
        <v>241</v>
      </c>
    </row>
    <row r="8324" s="14" customFormat="1">
      <c r="A8324" s="14"/>
      <c r="B8324" s="247"/>
      <c r="C8324" s="248"/>
      <c r="D8324" s="238" t="s">
        <v>252</v>
      </c>
      <c r="E8324" s="249" t="s">
        <v>39</v>
      </c>
      <c r="F8324" s="250" t="s">
        <v>7787</v>
      </c>
      <c r="G8324" s="248"/>
      <c r="H8324" s="251">
        <v>13.210000000000001</v>
      </c>
      <c r="I8324" s="252"/>
      <c r="J8324" s="248"/>
      <c r="K8324" s="248"/>
      <c r="L8324" s="253"/>
      <c r="M8324" s="254"/>
      <c r="N8324" s="255"/>
      <c r="O8324" s="255"/>
      <c r="P8324" s="255"/>
      <c r="Q8324" s="255"/>
      <c r="R8324" s="255"/>
      <c r="S8324" s="255"/>
      <c r="T8324" s="256"/>
      <c r="U8324" s="14"/>
      <c r="V8324" s="14"/>
      <c r="W8324" s="14"/>
      <c r="X8324" s="14"/>
      <c r="Y8324" s="14"/>
      <c r="Z8324" s="14"/>
      <c r="AA8324" s="14"/>
      <c r="AB8324" s="14"/>
      <c r="AC8324" s="14"/>
      <c r="AD8324" s="14"/>
      <c r="AE8324" s="14"/>
      <c r="AT8324" s="257" t="s">
        <v>252</v>
      </c>
      <c r="AU8324" s="257" t="s">
        <v>93</v>
      </c>
      <c r="AV8324" s="14" t="s">
        <v>93</v>
      </c>
      <c r="AW8324" s="14" t="s">
        <v>46</v>
      </c>
      <c r="AX8324" s="14" t="s">
        <v>85</v>
      </c>
      <c r="AY8324" s="257" t="s">
        <v>241</v>
      </c>
    </row>
    <row r="8325" s="14" customFormat="1">
      <c r="A8325" s="14"/>
      <c r="B8325" s="247"/>
      <c r="C8325" s="248"/>
      <c r="D8325" s="238" t="s">
        <v>252</v>
      </c>
      <c r="E8325" s="249" t="s">
        <v>39</v>
      </c>
      <c r="F8325" s="250" t="s">
        <v>7788</v>
      </c>
      <c r="G8325" s="248"/>
      <c r="H8325" s="251">
        <v>54.119999999999997</v>
      </c>
      <c r="I8325" s="252"/>
      <c r="J8325" s="248"/>
      <c r="K8325" s="248"/>
      <c r="L8325" s="253"/>
      <c r="M8325" s="254"/>
      <c r="N8325" s="255"/>
      <c r="O8325" s="255"/>
      <c r="P8325" s="255"/>
      <c r="Q8325" s="255"/>
      <c r="R8325" s="255"/>
      <c r="S8325" s="255"/>
      <c r="T8325" s="256"/>
      <c r="U8325" s="14"/>
      <c r="V8325" s="14"/>
      <c r="W8325" s="14"/>
      <c r="X8325" s="14"/>
      <c r="Y8325" s="14"/>
      <c r="Z8325" s="14"/>
      <c r="AA8325" s="14"/>
      <c r="AB8325" s="14"/>
      <c r="AC8325" s="14"/>
      <c r="AD8325" s="14"/>
      <c r="AE8325" s="14"/>
      <c r="AT8325" s="257" t="s">
        <v>252</v>
      </c>
      <c r="AU8325" s="257" t="s">
        <v>93</v>
      </c>
      <c r="AV8325" s="14" t="s">
        <v>93</v>
      </c>
      <c r="AW8325" s="14" t="s">
        <v>46</v>
      </c>
      <c r="AX8325" s="14" t="s">
        <v>85</v>
      </c>
      <c r="AY8325" s="257" t="s">
        <v>241</v>
      </c>
    </row>
    <row r="8326" s="14" customFormat="1">
      <c r="A8326" s="14"/>
      <c r="B8326" s="247"/>
      <c r="C8326" s="248"/>
      <c r="D8326" s="238" t="s">
        <v>252</v>
      </c>
      <c r="E8326" s="249" t="s">
        <v>39</v>
      </c>
      <c r="F8326" s="250" t="s">
        <v>7789</v>
      </c>
      <c r="G8326" s="248"/>
      <c r="H8326" s="251">
        <v>9.6400000000000006</v>
      </c>
      <c r="I8326" s="252"/>
      <c r="J8326" s="248"/>
      <c r="K8326" s="248"/>
      <c r="L8326" s="253"/>
      <c r="M8326" s="254"/>
      <c r="N8326" s="255"/>
      <c r="O8326" s="255"/>
      <c r="P8326" s="255"/>
      <c r="Q8326" s="255"/>
      <c r="R8326" s="255"/>
      <c r="S8326" s="255"/>
      <c r="T8326" s="256"/>
      <c r="U8326" s="14"/>
      <c r="V8326" s="14"/>
      <c r="W8326" s="14"/>
      <c r="X8326" s="14"/>
      <c r="Y8326" s="14"/>
      <c r="Z8326" s="14"/>
      <c r="AA8326" s="14"/>
      <c r="AB8326" s="14"/>
      <c r="AC8326" s="14"/>
      <c r="AD8326" s="14"/>
      <c r="AE8326" s="14"/>
      <c r="AT8326" s="257" t="s">
        <v>252</v>
      </c>
      <c r="AU8326" s="257" t="s">
        <v>93</v>
      </c>
      <c r="AV8326" s="14" t="s">
        <v>93</v>
      </c>
      <c r="AW8326" s="14" t="s">
        <v>46</v>
      </c>
      <c r="AX8326" s="14" t="s">
        <v>85</v>
      </c>
      <c r="AY8326" s="257" t="s">
        <v>241</v>
      </c>
    </row>
    <row r="8327" s="14" customFormat="1">
      <c r="A8327" s="14"/>
      <c r="B8327" s="247"/>
      <c r="C8327" s="248"/>
      <c r="D8327" s="238" t="s">
        <v>252</v>
      </c>
      <c r="E8327" s="249" t="s">
        <v>39</v>
      </c>
      <c r="F8327" s="250" t="s">
        <v>7790</v>
      </c>
      <c r="G8327" s="248"/>
      <c r="H8327" s="251">
        <v>9.75</v>
      </c>
      <c r="I8327" s="252"/>
      <c r="J8327" s="248"/>
      <c r="K8327" s="248"/>
      <c r="L8327" s="253"/>
      <c r="M8327" s="254"/>
      <c r="N8327" s="255"/>
      <c r="O8327" s="255"/>
      <c r="P8327" s="255"/>
      <c r="Q8327" s="255"/>
      <c r="R8327" s="255"/>
      <c r="S8327" s="255"/>
      <c r="T8327" s="256"/>
      <c r="U8327" s="14"/>
      <c r="V8327" s="14"/>
      <c r="W8327" s="14"/>
      <c r="X8327" s="14"/>
      <c r="Y8327" s="14"/>
      <c r="Z8327" s="14"/>
      <c r="AA8327" s="14"/>
      <c r="AB8327" s="14"/>
      <c r="AC8327" s="14"/>
      <c r="AD8327" s="14"/>
      <c r="AE8327" s="14"/>
      <c r="AT8327" s="257" t="s">
        <v>252</v>
      </c>
      <c r="AU8327" s="257" t="s">
        <v>93</v>
      </c>
      <c r="AV8327" s="14" t="s">
        <v>93</v>
      </c>
      <c r="AW8327" s="14" t="s">
        <v>46</v>
      </c>
      <c r="AX8327" s="14" t="s">
        <v>85</v>
      </c>
      <c r="AY8327" s="257" t="s">
        <v>241</v>
      </c>
    </row>
    <row r="8328" s="14" customFormat="1">
      <c r="A8328" s="14"/>
      <c r="B8328" s="247"/>
      <c r="C8328" s="248"/>
      <c r="D8328" s="238" t="s">
        <v>252</v>
      </c>
      <c r="E8328" s="249" t="s">
        <v>39</v>
      </c>
      <c r="F8328" s="250" t="s">
        <v>7791</v>
      </c>
      <c r="G8328" s="248"/>
      <c r="H8328" s="251">
        <v>11.4</v>
      </c>
      <c r="I8328" s="252"/>
      <c r="J8328" s="248"/>
      <c r="K8328" s="248"/>
      <c r="L8328" s="253"/>
      <c r="M8328" s="254"/>
      <c r="N8328" s="255"/>
      <c r="O8328" s="255"/>
      <c r="P8328" s="255"/>
      <c r="Q8328" s="255"/>
      <c r="R8328" s="255"/>
      <c r="S8328" s="255"/>
      <c r="T8328" s="256"/>
      <c r="U8328" s="14"/>
      <c r="V8328" s="14"/>
      <c r="W8328" s="14"/>
      <c r="X8328" s="14"/>
      <c r="Y8328" s="14"/>
      <c r="Z8328" s="14"/>
      <c r="AA8328" s="14"/>
      <c r="AB8328" s="14"/>
      <c r="AC8328" s="14"/>
      <c r="AD8328" s="14"/>
      <c r="AE8328" s="14"/>
      <c r="AT8328" s="257" t="s">
        <v>252</v>
      </c>
      <c r="AU8328" s="257" t="s">
        <v>93</v>
      </c>
      <c r="AV8328" s="14" t="s">
        <v>93</v>
      </c>
      <c r="AW8328" s="14" t="s">
        <v>46</v>
      </c>
      <c r="AX8328" s="14" t="s">
        <v>85</v>
      </c>
      <c r="AY8328" s="257" t="s">
        <v>241</v>
      </c>
    </row>
    <row r="8329" s="14" customFormat="1">
      <c r="A8329" s="14"/>
      <c r="B8329" s="247"/>
      <c r="C8329" s="248"/>
      <c r="D8329" s="238" t="s">
        <v>252</v>
      </c>
      <c r="E8329" s="249" t="s">
        <v>39</v>
      </c>
      <c r="F8329" s="250" t="s">
        <v>7792</v>
      </c>
      <c r="G8329" s="248"/>
      <c r="H8329" s="251">
        <v>15.68</v>
      </c>
      <c r="I8329" s="252"/>
      <c r="J8329" s="248"/>
      <c r="K8329" s="248"/>
      <c r="L8329" s="253"/>
      <c r="M8329" s="254"/>
      <c r="N8329" s="255"/>
      <c r="O8329" s="255"/>
      <c r="P8329" s="255"/>
      <c r="Q8329" s="255"/>
      <c r="R8329" s="255"/>
      <c r="S8329" s="255"/>
      <c r="T8329" s="256"/>
      <c r="U8329" s="14"/>
      <c r="V8329" s="14"/>
      <c r="W8329" s="14"/>
      <c r="X8329" s="14"/>
      <c r="Y8329" s="14"/>
      <c r="Z8329" s="14"/>
      <c r="AA8329" s="14"/>
      <c r="AB8329" s="14"/>
      <c r="AC8329" s="14"/>
      <c r="AD8329" s="14"/>
      <c r="AE8329" s="14"/>
      <c r="AT8329" s="257" t="s">
        <v>252</v>
      </c>
      <c r="AU8329" s="257" t="s">
        <v>93</v>
      </c>
      <c r="AV8329" s="14" t="s">
        <v>93</v>
      </c>
      <c r="AW8329" s="14" t="s">
        <v>46</v>
      </c>
      <c r="AX8329" s="14" t="s">
        <v>85</v>
      </c>
      <c r="AY8329" s="257" t="s">
        <v>241</v>
      </c>
    </row>
    <row r="8330" s="14" customFormat="1">
      <c r="A8330" s="14"/>
      <c r="B8330" s="247"/>
      <c r="C8330" s="248"/>
      <c r="D8330" s="238" t="s">
        <v>252</v>
      </c>
      <c r="E8330" s="249" t="s">
        <v>39</v>
      </c>
      <c r="F8330" s="250" t="s">
        <v>7793</v>
      </c>
      <c r="G8330" s="248"/>
      <c r="H8330" s="251">
        <v>27.239999999999998</v>
      </c>
      <c r="I8330" s="252"/>
      <c r="J8330" s="248"/>
      <c r="K8330" s="248"/>
      <c r="L8330" s="253"/>
      <c r="M8330" s="254"/>
      <c r="N8330" s="255"/>
      <c r="O8330" s="255"/>
      <c r="P8330" s="255"/>
      <c r="Q8330" s="255"/>
      <c r="R8330" s="255"/>
      <c r="S8330" s="255"/>
      <c r="T8330" s="256"/>
      <c r="U8330" s="14"/>
      <c r="V8330" s="14"/>
      <c r="W8330" s="14"/>
      <c r="X8330" s="14"/>
      <c r="Y8330" s="14"/>
      <c r="Z8330" s="14"/>
      <c r="AA8330" s="14"/>
      <c r="AB8330" s="14"/>
      <c r="AC8330" s="14"/>
      <c r="AD8330" s="14"/>
      <c r="AE8330" s="14"/>
      <c r="AT8330" s="257" t="s">
        <v>252</v>
      </c>
      <c r="AU8330" s="257" t="s">
        <v>93</v>
      </c>
      <c r="AV8330" s="14" t="s">
        <v>93</v>
      </c>
      <c r="AW8330" s="14" t="s">
        <v>46</v>
      </c>
      <c r="AX8330" s="14" t="s">
        <v>85</v>
      </c>
      <c r="AY8330" s="257" t="s">
        <v>241</v>
      </c>
    </row>
    <row r="8331" s="14" customFormat="1">
      <c r="A8331" s="14"/>
      <c r="B8331" s="247"/>
      <c r="C8331" s="248"/>
      <c r="D8331" s="238" t="s">
        <v>252</v>
      </c>
      <c r="E8331" s="249" t="s">
        <v>39</v>
      </c>
      <c r="F8331" s="250" t="s">
        <v>7794</v>
      </c>
      <c r="G8331" s="248"/>
      <c r="H8331" s="251">
        <v>5.04</v>
      </c>
      <c r="I8331" s="252"/>
      <c r="J8331" s="248"/>
      <c r="K8331" s="248"/>
      <c r="L8331" s="253"/>
      <c r="M8331" s="254"/>
      <c r="N8331" s="255"/>
      <c r="O8331" s="255"/>
      <c r="P8331" s="255"/>
      <c r="Q8331" s="255"/>
      <c r="R8331" s="255"/>
      <c r="S8331" s="255"/>
      <c r="T8331" s="256"/>
      <c r="U8331" s="14"/>
      <c r="V8331" s="14"/>
      <c r="W8331" s="14"/>
      <c r="X8331" s="14"/>
      <c r="Y8331" s="14"/>
      <c r="Z8331" s="14"/>
      <c r="AA8331" s="14"/>
      <c r="AB8331" s="14"/>
      <c r="AC8331" s="14"/>
      <c r="AD8331" s="14"/>
      <c r="AE8331" s="14"/>
      <c r="AT8331" s="257" t="s">
        <v>252</v>
      </c>
      <c r="AU8331" s="257" t="s">
        <v>93</v>
      </c>
      <c r="AV8331" s="14" t="s">
        <v>93</v>
      </c>
      <c r="AW8331" s="14" t="s">
        <v>46</v>
      </c>
      <c r="AX8331" s="14" t="s">
        <v>85</v>
      </c>
      <c r="AY8331" s="257" t="s">
        <v>241</v>
      </c>
    </row>
    <row r="8332" s="14" customFormat="1">
      <c r="A8332" s="14"/>
      <c r="B8332" s="247"/>
      <c r="C8332" s="248"/>
      <c r="D8332" s="238" t="s">
        <v>252</v>
      </c>
      <c r="E8332" s="249" t="s">
        <v>39</v>
      </c>
      <c r="F8332" s="250" t="s">
        <v>7795</v>
      </c>
      <c r="G8332" s="248"/>
      <c r="H8332" s="251">
        <v>4.9400000000000004</v>
      </c>
      <c r="I8332" s="252"/>
      <c r="J8332" s="248"/>
      <c r="K8332" s="248"/>
      <c r="L8332" s="253"/>
      <c r="M8332" s="254"/>
      <c r="N8332" s="255"/>
      <c r="O8332" s="255"/>
      <c r="P8332" s="255"/>
      <c r="Q8332" s="255"/>
      <c r="R8332" s="255"/>
      <c r="S8332" s="255"/>
      <c r="T8332" s="256"/>
      <c r="U8332" s="14"/>
      <c r="V8332" s="14"/>
      <c r="W8332" s="14"/>
      <c r="X8332" s="14"/>
      <c r="Y8332" s="14"/>
      <c r="Z8332" s="14"/>
      <c r="AA8332" s="14"/>
      <c r="AB8332" s="14"/>
      <c r="AC8332" s="14"/>
      <c r="AD8332" s="14"/>
      <c r="AE8332" s="14"/>
      <c r="AT8332" s="257" t="s">
        <v>252</v>
      </c>
      <c r="AU8332" s="257" t="s">
        <v>93</v>
      </c>
      <c r="AV8332" s="14" t="s">
        <v>93</v>
      </c>
      <c r="AW8332" s="14" t="s">
        <v>46</v>
      </c>
      <c r="AX8332" s="14" t="s">
        <v>85</v>
      </c>
      <c r="AY8332" s="257" t="s">
        <v>241</v>
      </c>
    </row>
    <row r="8333" s="14" customFormat="1">
      <c r="A8333" s="14"/>
      <c r="B8333" s="247"/>
      <c r="C8333" s="248"/>
      <c r="D8333" s="238" t="s">
        <v>252</v>
      </c>
      <c r="E8333" s="249" t="s">
        <v>39</v>
      </c>
      <c r="F8333" s="250" t="s">
        <v>7796</v>
      </c>
      <c r="G8333" s="248"/>
      <c r="H8333" s="251">
        <v>44.340000000000003</v>
      </c>
      <c r="I8333" s="252"/>
      <c r="J8333" s="248"/>
      <c r="K8333" s="248"/>
      <c r="L8333" s="253"/>
      <c r="M8333" s="254"/>
      <c r="N8333" s="255"/>
      <c r="O8333" s="255"/>
      <c r="P8333" s="255"/>
      <c r="Q8333" s="255"/>
      <c r="R8333" s="255"/>
      <c r="S8333" s="255"/>
      <c r="T8333" s="256"/>
      <c r="U8333" s="14"/>
      <c r="V8333" s="14"/>
      <c r="W8333" s="14"/>
      <c r="X8333" s="14"/>
      <c r="Y8333" s="14"/>
      <c r="Z8333" s="14"/>
      <c r="AA8333" s="14"/>
      <c r="AB8333" s="14"/>
      <c r="AC8333" s="14"/>
      <c r="AD8333" s="14"/>
      <c r="AE8333" s="14"/>
      <c r="AT8333" s="257" t="s">
        <v>252</v>
      </c>
      <c r="AU8333" s="257" t="s">
        <v>93</v>
      </c>
      <c r="AV8333" s="14" t="s">
        <v>93</v>
      </c>
      <c r="AW8333" s="14" t="s">
        <v>46</v>
      </c>
      <c r="AX8333" s="14" t="s">
        <v>85</v>
      </c>
      <c r="AY8333" s="257" t="s">
        <v>241</v>
      </c>
    </row>
    <row r="8334" s="14" customFormat="1">
      <c r="A8334" s="14"/>
      <c r="B8334" s="247"/>
      <c r="C8334" s="248"/>
      <c r="D8334" s="238" t="s">
        <v>252</v>
      </c>
      <c r="E8334" s="249" t="s">
        <v>39</v>
      </c>
      <c r="F8334" s="250" t="s">
        <v>7797</v>
      </c>
      <c r="G8334" s="248"/>
      <c r="H8334" s="251">
        <v>25.489999999999998</v>
      </c>
      <c r="I8334" s="252"/>
      <c r="J8334" s="248"/>
      <c r="K8334" s="248"/>
      <c r="L8334" s="253"/>
      <c r="M8334" s="254"/>
      <c r="N8334" s="255"/>
      <c r="O8334" s="255"/>
      <c r="P8334" s="255"/>
      <c r="Q8334" s="255"/>
      <c r="R8334" s="255"/>
      <c r="S8334" s="255"/>
      <c r="T8334" s="256"/>
      <c r="U8334" s="14"/>
      <c r="V8334" s="14"/>
      <c r="W8334" s="14"/>
      <c r="X8334" s="14"/>
      <c r="Y8334" s="14"/>
      <c r="Z8334" s="14"/>
      <c r="AA8334" s="14"/>
      <c r="AB8334" s="14"/>
      <c r="AC8334" s="14"/>
      <c r="AD8334" s="14"/>
      <c r="AE8334" s="14"/>
      <c r="AT8334" s="257" t="s">
        <v>252</v>
      </c>
      <c r="AU8334" s="257" t="s">
        <v>93</v>
      </c>
      <c r="AV8334" s="14" t="s">
        <v>93</v>
      </c>
      <c r="AW8334" s="14" t="s">
        <v>46</v>
      </c>
      <c r="AX8334" s="14" t="s">
        <v>85</v>
      </c>
      <c r="AY8334" s="257" t="s">
        <v>241</v>
      </c>
    </row>
    <row r="8335" s="14" customFormat="1">
      <c r="A8335" s="14"/>
      <c r="B8335" s="247"/>
      <c r="C8335" s="248"/>
      <c r="D8335" s="238" t="s">
        <v>252</v>
      </c>
      <c r="E8335" s="249" t="s">
        <v>39</v>
      </c>
      <c r="F8335" s="250" t="s">
        <v>7798</v>
      </c>
      <c r="G8335" s="248"/>
      <c r="H8335" s="251">
        <v>25.440000000000001</v>
      </c>
      <c r="I8335" s="252"/>
      <c r="J8335" s="248"/>
      <c r="K8335" s="248"/>
      <c r="L8335" s="253"/>
      <c r="M8335" s="254"/>
      <c r="N8335" s="255"/>
      <c r="O8335" s="255"/>
      <c r="P8335" s="255"/>
      <c r="Q8335" s="255"/>
      <c r="R8335" s="255"/>
      <c r="S8335" s="255"/>
      <c r="T8335" s="256"/>
      <c r="U8335" s="14"/>
      <c r="V8335" s="14"/>
      <c r="W8335" s="14"/>
      <c r="X8335" s="14"/>
      <c r="Y8335" s="14"/>
      <c r="Z8335" s="14"/>
      <c r="AA8335" s="14"/>
      <c r="AB8335" s="14"/>
      <c r="AC8335" s="14"/>
      <c r="AD8335" s="14"/>
      <c r="AE8335" s="14"/>
      <c r="AT8335" s="257" t="s">
        <v>252</v>
      </c>
      <c r="AU8335" s="257" t="s">
        <v>93</v>
      </c>
      <c r="AV8335" s="14" t="s">
        <v>93</v>
      </c>
      <c r="AW8335" s="14" t="s">
        <v>46</v>
      </c>
      <c r="AX8335" s="14" t="s">
        <v>85</v>
      </c>
      <c r="AY8335" s="257" t="s">
        <v>241</v>
      </c>
    </row>
    <row r="8336" s="16" customFormat="1">
      <c r="A8336" s="16"/>
      <c r="B8336" s="269"/>
      <c r="C8336" s="270"/>
      <c r="D8336" s="238" t="s">
        <v>252</v>
      </c>
      <c r="E8336" s="271" t="s">
        <v>39</v>
      </c>
      <c r="F8336" s="272" t="s">
        <v>295</v>
      </c>
      <c r="G8336" s="270"/>
      <c r="H8336" s="273">
        <v>678.82000000000005</v>
      </c>
      <c r="I8336" s="274"/>
      <c r="J8336" s="270"/>
      <c r="K8336" s="270"/>
      <c r="L8336" s="275"/>
      <c r="M8336" s="276"/>
      <c r="N8336" s="277"/>
      <c r="O8336" s="277"/>
      <c r="P8336" s="277"/>
      <c r="Q8336" s="277"/>
      <c r="R8336" s="277"/>
      <c r="S8336" s="277"/>
      <c r="T8336" s="278"/>
      <c r="U8336" s="16"/>
      <c r="V8336" s="16"/>
      <c r="W8336" s="16"/>
      <c r="X8336" s="16"/>
      <c r="Y8336" s="16"/>
      <c r="Z8336" s="16"/>
      <c r="AA8336" s="16"/>
      <c r="AB8336" s="16"/>
      <c r="AC8336" s="16"/>
      <c r="AD8336" s="16"/>
      <c r="AE8336" s="16"/>
      <c r="AT8336" s="279" t="s">
        <v>252</v>
      </c>
      <c r="AU8336" s="279" t="s">
        <v>93</v>
      </c>
      <c r="AV8336" s="16" t="s">
        <v>113</v>
      </c>
      <c r="AW8336" s="16" t="s">
        <v>46</v>
      </c>
      <c r="AX8336" s="16" t="s">
        <v>85</v>
      </c>
      <c r="AY8336" s="279" t="s">
        <v>241</v>
      </c>
    </row>
    <row r="8337" s="14" customFormat="1">
      <c r="A8337" s="14"/>
      <c r="B8337" s="247"/>
      <c r="C8337" s="248"/>
      <c r="D8337" s="238" t="s">
        <v>252</v>
      </c>
      <c r="E8337" s="249" t="s">
        <v>39</v>
      </c>
      <c r="F8337" s="250" t="s">
        <v>7799</v>
      </c>
      <c r="G8337" s="248"/>
      <c r="H8337" s="251">
        <v>5.4000000000000004</v>
      </c>
      <c r="I8337" s="252"/>
      <c r="J8337" s="248"/>
      <c r="K8337" s="248"/>
      <c r="L8337" s="253"/>
      <c r="M8337" s="254"/>
      <c r="N8337" s="255"/>
      <c r="O8337" s="255"/>
      <c r="P8337" s="255"/>
      <c r="Q8337" s="255"/>
      <c r="R8337" s="255"/>
      <c r="S8337" s="255"/>
      <c r="T8337" s="256"/>
      <c r="U8337" s="14"/>
      <c r="V8337" s="14"/>
      <c r="W8337" s="14"/>
      <c r="X8337" s="14"/>
      <c r="Y8337" s="14"/>
      <c r="Z8337" s="14"/>
      <c r="AA8337" s="14"/>
      <c r="AB8337" s="14"/>
      <c r="AC8337" s="14"/>
      <c r="AD8337" s="14"/>
      <c r="AE8337" s="14"/>
      <c r="AT8337" s="257" t="s">
        <v>252</v>
      </c>
      <c r="AU8337" s="257" t="s">
        <v>93</v>
      </c>
      <c r="AV8337" s="14" t="s">
        <v>93</v>
      </c>
      <c r="AW8337" s="14" t="s">
        <v>46</v>
      </c>
      <c r="AX8337" s="14" t="s">
        <v>85</v>
      </c>
      <c r="AY8337" s="257" t="s">
        <v>241</v>
      </c>
    </row>
    <row r="8338" s="14" customFormat="1">
      <c r="A8338" s="14"/>
      <c r="B8338" s="247"/>
      <c r="C8338" s="248"/>
      <c r="D8338" s="238" t="s">
        <v>252</v>
      </c>
      <c r="E8338" s="249" t="s">
        <v>39</v>
      </c>
      <c r="F8338" s="250" t="s">
        <v>7800</v>
      </c>
      <c r="G8338" s="248"/>
      <c r="H8338" s="251">
        <v>24.899999999999999</v>
      </c>
      <c r="I8338" s="252"/>
      <c r="J8338" s="248"/>
      <c r="K8338" s="248"/>
      <c r="L8338" s="253"/>
      <c r="M8338" s="254"/>
      <c r="N8338" s="255"/>
      <c r="O8338" s="255"/>
      <c r="P8338" s="255"/>
      <c r="Q8338" s="255"/>
      <c r="R8338" s="255"/>
      <c r="S8338" s="255"/>
      <c r="T8338" s="256"/>
      <c r="U8338" s="14"/>
      <c r="V8338" s="14"/>
      <c r="W8338" s="14"/>
      <c r="X8338" s="14"/>
      <c r="Y8338" s="14"/>
      <c r="Z8338" s="14"/>
      <c r="AA8338" s="14"/>
      <c r="AB8338" s="14"/>
      <c r="AC8338" s="14"/>
      <c r="AD8338" s="14"/>
      <c r="AE8338" s="14"/>
      <c r="AT8338" s="257" t="s">
        <v>252</v>
      </c>
      <c r="AU8338" s="257" t="s">
        <v>93</v>
      </c>
      <c r="AV8338" s="14" t="s">
        <v>93</v>
      </c>
      <c r="AW8338" s="14" t="s">
        <v>46</v>
      </c>
      <c r="AX8338" s="14" t="s">
        <v>85</v>
      </c>
      <c r="AY8338" s="257" t="s">
        <v>241</v>
      </c>
    </row>
    <row r="8339" s="14" customFormat="1">
      <c r="A8339" s="14"/>
      <c r="B8339" s="247"/>
      <c r="C8339" s="248"/>
      <c r="D8339" s="238" t="s">
        <v>252</v>
      </c>
      <c r="E8339" s="249" t="s">
        <v>39</v>
      </c>
      <c r="F8339" s="250" t="s">
        <v>7801</v>
      </c>
      <c r="G8339" s="248"/>
      <c r="H8339" s="251">
        <v>10.08</v>
      </c>
      <c r="I8339" s="252"/>
      <c r="J8339" s="248"/>
      <c r="K8339" s="248"/>
      <c r="L8339" s="253"/>
      <c r="M8339" s="254"/>
      <c r="N8339" s="255"/>
      <c r="O8339" s="255"/>
      <c r="P8339" s="255"/>
      <c r="Q8339" s="255"/>
      <c r="R8339" s="255"/>
      <c r="S8339" s="255"/>
      <c r="T8339" s="256"/>
      <c r="U8339" s="14"/>
      <c r="V8339" s="14"/>
      <c r="W8339" s="14"/>
      <c r="X8339" s="14"/>
      <c r="Y8339" s="14"/>
      <c r="Z8339" s="14"/>
      <c r="AA8339" s="14"/>
      <c r="AB8339" s="14"/>
      <c r="AC8339" s="14"/>
      <c r="AD8339" s="14"/>
      <c r="AE8339" s="14"/>
      <c r="AT8339" s="257" t="s">
        <v>252</v>
      </c>
      <c r="AU8339" s="257" t="s">
        <v>93</v>
      </c>
      <c r="AV8339" s="14" t="s">
        <v>93</v>
      </c>
      <c r="AW8339" s="14" t="s">
        <v>46</v>
      </c>
      <c r="AX8339" s="14" t="s">
        <v>85</v>
      </c>
      <c r="AY8339" s="257" t="s">
        <v>241</v>
      </c>
    </row>
    <row r="8340" s="14" customFormat="1">
      <c r="A8340" s="14"/>
      <c r="B8340" s="247"/>
      <c r="C8340" s="248"/>
      <c r="D8340" s="238" t="s">
        <v>252</v>
      </c>
      <c r="E8340" s="249" t="s">
        <v>39</v>
      </c>
      <c r="F8340" s="250" t="s">
        <v>7802</v>
      </c>
      <c r="G8340" s="248"/>
      <c r="H8340" s="251">
        <v>9.8200000000000003</v>
      </c>
      <c r="I8340" s="252"/>
      <c r="J8340" s="248"/>
      <c r="K8340" s="248"/>
      <c r="L8340" s="253"/>
      <c r="M8340" s="254"/>
      <c r="N8340" s="255"/>
      <c r="O8340" s="255"/>
      <c r="P8340" s="255"/>
      <c r="Q8340" s="255"/>
      <c r="R8340" s="255"/>
      <c r="S8340" s="255"/>
      <c r="T8340" s="256"/>
      <c r="U8340" s="14"/>
      <c r="V8340" s="14"/>
      <c r="W8340" s="14"/>
      <c r="X8340" s="14"/>
      <c r="Y8340" s="14"/>
      <c r="Z8340" s="14"/>
      <c r="AA8340" s="14"/>
      <c r="AB8340" s="14"/>
      <c r="AC8340" s="14"/>
      <c r="AD8340" s="14"/>
      <c r="AE8340" s="14"/>
      <c r="AT8340" s="257" t="s">
        <v>252</v>
      </c>
      <c r="AU8340" s="257" t="s">
        <v>93</v>
      </c>
      <c r="AV8340" s="14" t="s">
        <v>93</v>
      </c>
      <c r="AW8340" s="14" t="s">
        <v>46</v>
      </c>
      <c r="AX8340" s="14" t="s">
        <v>85</v>
      </c>
      <c r="AY8340" s="257" t="s">
        <v>241</v>
      </c>
    </row>
    <row r="8341" s="14" customFormat="1">
      <c r="A8341" s="14"/>
      <c r="B8341" s="247"/>
      <c r="C8341" s="248"/>
      <c r="D8341" s="238" t="s">
        <v>252</v>
      </c>
      <c r="E8341" s="249" t="s">
        <v>39</v>
      </c>
      <c r="F8341" s="250" t="s">
        <v>7803</v>
      </c>
      <c r="G8341" s="248"/>
      <c r="H8341" s="251">
        <v>6.9400000000000004</v>
      </c>
      <c r="I8341" s="252"/>
      <c r="J8341" s="248"/>
      <c r="K8341" s="248"/>
      <c r="L8341" s="253"/>
      <c r="M8341" s="254"/>
      <c r="N8341" s="255"/>
      <c r="O8341" s="255"/>
      <c r="P8341" s="255"/>
      <c r="Q8341" s="255"/>
      <c r="R8341" s="255"/>
      <c r="S8341" s="255"/>
      <c r="T8341" s="256"/>
      <c r="U8341" s="14"/>
      <c r="V8341" s="14"/>
      <c r="W8341" s="14"/>
      <c r="X8341" s="14"/>
      <c r="Y8341" s="14"/>
      <c r="Z8341" s="14"/>
      <c r="AA8341" s="14"/>
      <c r="AB8341" s="14"/>
      <c r="AC8341" s="14"/>
      <c r="AD8341" s="14"/>
      <c r="AE8341" s="14"/>
      <c r="AT8341" s="257" t="s">
        <v>252</v>
      </c>
      <c r="AU8341" s="257" t="s">
        <v>93</v>
      </c>
      <c r="AV8341" s="14" t="s">
        <v>93</v>
      </c>
      <c r="AW8341" s="14" t="s">
        <v>46</v>
      </c>
      <c r="AX8341" s="14" t="s">
        <v>85</v>
      </c>
      <c r="AY8341" s="257" t="s">
        <v>241</v>
      </c>
    </row>
    <row r="8342" s="14" customFormat="1">
      <c r="A8342" s="14"/>
      <c r="B8342" s="247"/>
      <c r="C8342" s="248"/>
      <c r="D8342" s="238" t="s">
        <v>252</v>
      </c>
      <c r="E8342" s="249" t="s">
        <v>39</v>
      </c>
      <c r="F8342" s="250" t="s">
        <v>7804</v>
      </c>
      <c r="G8342" s="248"/>
      <c r="H8342" s="251">
        <v>13.539999999999999</v>
      </c>
      <c r="I8342" s="252"/>
      <c r="J8342" s="248"/>
      <c r="K8342" s="248"/>
      <c r="L8342" s="253"/>
      <c r="M8342" s="254"/>
      <c r="N8342" s="255"/>
      <c r="O8342" s="255"/>
      <c r="P8342" s="255"/>
      <c r="Q8342" s="255"/>
      <c r="R8342" s="255"/>
      <c r="S8342" s="255"/>
      <c r="T8342" s="256"/>
      <c r="U8342" s="14"/>
      <c r="V8342" s="14"/>
      <c r="W8342" s="14"/>
      <c r="X8342" s="14"/>
      <c r="Y8342" s="14"/>
      <c r="Z8342" s="14"/>
      <c r="AA8342" s="14"/>
      <c r="AB8342" s="14"/>
      <c r="AC8342" s="14"/>
      <c r="AD8342" s="14"/>
      <c r="AE8342" s="14"/>
      <c r="AT8342" s="257" t="s">
        <v>252</v>
      </c>
      <c r="AU8342" s="257" t="s">
        <v>93</v>
      </c>
      <c r="AV8342" s="14" t="s">
        <v>93</v>
      </c>
      <c r="AW8342" s="14" t="s">
        <v>46</v>
      </c>
      <c r="AX8342" s="14" t="s">
        <v>85</v>
      </c>
      <c r="AY8342" s="257" t="s">
        <v>241</v>
      </c>
    </row>
    <row r="8343" s="14" customFormat="1">
      <c r="A8343" s="14"/>
      <c r="B8343" s="247"/>
      <c r="C8343" s="248"/>
      <c r="D8343" s="238" t="s">
        <v>252</v>
      </c>
      <c r="E8343" s="249" t="s">
        <v>39</v>
      </c>
      <c r="F8343" s="250" t="s">
        <v>7805</v>
      </c>
      <c r="G8343" s="248"/>
      <c r="H8343" s="251">
        <v>65.265000000000001</v>
      </c>
      <c r="I8343" s="252"/>
      <c r="J8343" s="248"/>
      <c r="K8343" s="248"/>
      <c r="L8343" s="253"/>
      <c r="M8343" s="254"/>
      <c r="N8343" s="255"/>
      <c r="O8343" s="255"/>
      <c r="P8343" s="255"/>
      <c r="Q8343" s="255"/>
      <c r="R8343" s="255"/>
      <c r="S8343" s="255"/>
      <c r="T8343" s="256"/>
      <c r="U8343" s="14"/>
      <c r="V8343" s="14"/>
      <c r="W8343" s="14"/>
      <c r="X8343" s="14"/>
      <c r="Y8343" s="14"/>
      <c r="Z8343" s="14"/>
      <c r="AA8343" s="14"/>
      <c r="AB8343" s="14"/>
      <c r="AC8343" s="14"/>
      <c r="AD8343" s="14"/>
      <c r="AE8343" s="14"/>
      <c r="AT8343" s="257" t="s">
        <v>252</v>
      </c>
      <c r="AU8343" s="257" t="s">
        <v>93</v>
      </c>
      <c r="AV8343" s="14" t="s">
        <v>93</v>
      </c>
      <c r="AW8343" s="14" t="s">
        <v>46</v>
      </c>
      <c r="AX8343" s="14" t="s">
        <v>85</v>
      </c>
      <c r="AY8343" s="257" t="s">
        <v>241</v>
      </c>
    </row>
    <row r="8344" s="14" customFormat="1">
      <c r="A8344" s="14"/>
      <c r="B8344" s="247"/>
      <c r="C8344" s="248"/>
      <c r="D8344" s="238" t="s">
        <v>252</v>
      </c>
      <c r="E8344" s="249" t="s">
        <v>39</v>
      </c>
      <c r="F8344" s="250" t="s">
        <v>7806</v>
      </c>
      <c r="G8344" s="248"/>
      <c r="H8344" s="251">
        <v>26.215</v>
      </c>
      <c r="I8344" s="252"/>
      <c r="J8344" s="248"/>
      <c r="K8344" s="248"/>
      <c r="L8344" s="253"/>
      <c r="M8344" s="254"/>
      <c r="N8344" s="255"/>
      <c r="O8344" s="255"/>
      <c r="P8344" s="255"/>
      <c r="Q8344" s="255"/>
      <c r="R8344" s="255"/>
      <c r="S8344" s="255"/>
      <c r="T8344" s="256"/>
      <c r="U8344" s="14"/>
      <c r="V8344" s="14"/>
      <c r="W8344" s="14"/>
      <c r="X8344" s="14"/>
      <c r="Y8344" s="14"/>
      <c r="Z8344" s="14"/>
      <c r="AA8344" s="14"/>
      <c r="AB8344" s="14"/>
      <c r="AC8344" s="14"/>
      <c r="AD8344" s="14"/>
      <c r="AE8344" s="14"/>
      <c r="AT8344" s="257" t="s">
        <v>252</v>
      </c>
      <c r="AU8344" s="257" t="s">
        <v>93</v>
      </c>
      <c r="AV8344" s="14" t="s">
        <v>93</v>
      </c>
      <c r="AW8344" s="14" t="s">
        <v>46</v>
      </c>
      <c r="AX8344" s="14" t="s">
        <v>85</v>
      </c>
      <c r="AY8344" s="257" t="s">
        <v>241</v>
      </c>
    </row>
    <row r="8345" s="14" customFormat="1">
      <c r="A8345" s="14"/>
      <c r="B8345" s="247"/>
      <c r="C8345" s="248"/>
      <c r="D8345" s="238" t="s">
        <v>252</v>
      </c>
      <c r="E8345" s="249" t="s">
        <v>39</v>
      </c>
      <c r="F8345" s="250" t="s">
        <v>7807</v>
      </c>
      <c r="G8345" s="248"/>
      <c r="H8345" s="251">
        <v>17.34</v>
      </c>
      <c r="I8345" s="252"/>
      <c r="J8345" s="248"/>
      <c r="K8345" s="248"/>
      <c r="L8345" s="253"/>
      <c r="M8345" s="254"/>
      <c r="N8345" s="255"/>
      <c r="O8345" s="255"/>
      <c r="P8345" s="255"/>
      <c r="Q8345" s="255"/>
      <c r="R8345" s="255"/>
      <c r="S8345" s="255"/>
      <c r="T8345" s="256"/>
      <c r="U8345" s="14"/>
      <c r="V8345" s="14"/>
      <c r="W8345" s="14"/>
      <c r="X8345" s="14"/>
      <c r="Y8345" s="14"/>
      <c r="Z8345" s="14"/>
      <c r="AA8345" s="14"/>
      <c r="AB8345" s="14"/>
      <c r="AC8345" s="14"/>
      <c r="AD8345" s="14"/>
      <c r="AE8345" s="14"/>
      <c r="AT8345" s="257" t="s">
        <v>252</v>
      </c>
      <c r="AU8345" s="257" t="s">
        <v>93</v>
      </c>
      <c r="AV8345" s="14" t="s">
        <v>93</v>
      </c>
      <c r="AW8345" s="14" t="s">
        <v>46</v>
      </c>
      <c r="AX8345" s="14" t="s">
        <v>85</v>
      </c>
      <c r="AY8345" s="257" t="s">
        <v>241</v>
      </c>
    </row>
    <row r="8346" s="14" customFormat="1">
      <c r="A8346" s="14"/>
      <c r="B8346" s="247"/>
      <c r="C8346" s="248"/>
      <c r="D8346" s="238" t="s">
        <v>252</v>
      </c>
      <c r="E8346" s="249" t="s">
        <v>39</v>
      </c>
      <c r="F8346" s="250" t="s">
        <v>7808</v>
      </c>
      <c r="G8346" s="248"/>
      <c r="H8346" s="251">
        <v>4.9400000000000004</v>
      </c>
      <c r="I8346" s="252"/>
      <c r="J8346" s="248"/>
      <c r="K8346" s="248"/>
      <c r="L8346" s="253"/>
      <c r="M8346" s="254"/>
      <c r="N8346" s="255"/>
      <c r="O8346" s="255"/>
      <c r="P8346" s="255"/>
      <c r="Q8346" s="255"/>
      <c r="R8346" s="255"/>
      <c r="S8346" s="255"/>
      <c r="T8346" s="256"/>
      <c r="U8346" s="14"/>
      <c r="V8346" s="14"/>
      <c r="W8346" s="14"/>
      <c r="X8346" s="14"/>
      <c r="Y8346" s="14"/>
      <c r="Z8346" s="14"/>
      <c r="AA8346" s="14"/>
      <c r="AB8346" s="14"/>
      <c r="AC8346" s="14"/>
      <c r="AD8346" s="14"/>
      <c r="AE8346" s="14"/>
      <c r="AT8346" s="257" t="s">
        <v>252</v>
      </c>
      <c r="AU8346" s="257" t="s">
        <v>93</v>
      </c>
      <c r="AV8346" s="14" t="s">
        <v>93</v>
      </c>
      <c r="AW8346" s="14" t="s">
        <v>46</v>
      </c>
      <c r="AX8346" s="14" t="s">
        <v>85</v>
      </c>
      <c r="AY8346" s="257" t="s">
        <v>241</v>
      </c>
    </row>
    <row r="8347" s="14" customFormat="1">
      <c r="A8347" s="14"/>
      <c r="B8347" s="247"/>
      <c r="C8347" s="248"/>
      <c r="D8347" s="238" t="s">
        <v>252</v>
      </c>
      <c r="E8347" s="249" t="s">
        <v>39</v>
      </c>
      <c r="F8347" s="250" t="s">
        <v>7809</v>
      </c>
      <c r="G8347" s="248"/>
      <c r="H8347" s="251">
        <v>7.3700000000000001</v>
      </c>
      <c r="I8347" s="252"/>
      <c r="J8347" s="248"/>
      <c r="K8347" s="248"/>
      <c r="L8347" s="253"/>
      <c r="M8347" s="254"/>
      <c r="N8347" s="255"/>
      <c r="O8347" s="255"/>
      <c r="P8347" s="255"/>
      <c r="Q8347" s="255"/>
      <c r="R8347" s="255"/>
      <c r="S8347" s="255"/>
      <c r="T8347" s="256"/>
      <c r="U8347" s="14"/>
      <c r="V8347" s="14"/>
      <c r="W8347" s="14"/>
      <c r="X8347" s="14"/>
      <c r="Y8347" s="14"/>
      <c r="Z8347" s="14"/>
      <c r="AA8347" s="14"/>
      <c r="AB8347" s="14"/>
      <c r="AC8347" s="14"/>
      <c r="AD8347" s="14"/>
      <c r="AE8347" s="14"/>
      <c r="AT8347" s="257" t="s">
        <v>252</v>
      </c>
      <c r="AU8347" s="257" t="s">
        <v>93</v>
      </c>
      <c r="AV8347" s="14" t="s">
        <v>93</v>
      </c>
      <c r="AW8347" s="14" t="s">
        <v>46</v>
      </c>
      <c r="AX8347" s="14" t="s">
        <v>85</v>
      </c>
      <c r="AY8347" s="257" t="s">
        <v>241</v>
      </c>
    </row>
    <row r="8348" s="14" customFormat="1">
      <c r="A8348" s="14"/>
      <c r="B8348" s="247"/>
      <c r="C8348" s="248"/>
      <c r="D8348" s="238" t="s">
        <v>252</v>
      </c>
      <c r="E8348" s="249" t="s">
        <v>39</v>
      </c>
      <c r="F8348" s="250" t="s">
        <v>7810</v>
      </c>
      <c r="G8348" s="248"/>
      <c r="H8348" s="251">
        <v>16.239999999999998</v>
      </c>
      <c r="I8348" s="252"/>
      <c r="J8348" s="248"/>
      <c r="K8348" s="248"/>
      <c r="L8348" s="253"/>
      <c r="M8348" s="254"/>
      <c r="N8348" s="255"/>
      <c r="O8348" s="255"/>
      <c r="P8348" s="255"/>
      <c r="Q8348" s="255"/>
      <c r="R8348" s="255"/>
      <c r="S8348" s="255"/>
      <c r="T8348" s="256"/>
      <c r="U8348" s="14"/>
      <c r="V8348" s="14"/>
      <c r="W8348" s="14"/>
      <c r="X8348" s="14"/>
      <c r="Y8348" s="14"/>
      <c r="Z8348" s="14"/>
      <c r="AA8348" s="14"/>
      <c r="AB8348" s="14"/>
      <c r="AC8348" s="14"/>
      <c r="AD8348" s="14"/>
      <c r="AE8348" s="14"/>
      <c r="AT8348" s="257" t="s">
        <v>252</v>
      </c>
      <c r="AU8348" s="257" t="s">
        <v>93</v>
      </c>
      <c r="AV8348" s="14" t="s">
        <v>93</v>
      </c>
      <c r="AW8348" s="14" t="s">
        <v>46</v>
      </c>
      <c r="AX8348" s="14" t="s">
        <v>85</v>
      </c>
      <c r="AY8348" s="257" t="s">
        <v>241</v>
      </c>
    </row>
    <row r="8349" s="14" customFormat="1">
      <c r="A8349" s="14"/>
      <c r="B8349" s="247"/>
      <c r="C8349" s="248"/>
      <c r="D8349" s="238" t="s">
        <v>252</v>
      </c>
      <c r="E8349" s="249" t="s">
        <v>39</v>
      </c>
      <c r="F8349" s="250" t="s">
        <v>7811</v>
      </c>
      <c r="G8349" s="248"/>
      <c r="H8349" s="251">
        <v>12.140000000000001</v>
      </c>
      <c r="I8349" s="252"/>
      <c r="J8349" s="248"/>
      <c r="K8349" s="248"/>
      <c r="L8349" s="253"/>
      <c r="M8349" s="254"/>
      <c r="N8349" s="255"/>
      <c r="O8349" s="255"/>
      <c r="P8349" s="255"/>
      <c r="Q8349" s="255"/>
      <c r="R8349" s="255"/>
      <c r="S8349" s="255"/>
      <c r="T8349" s="256"/>
      <c r="U8349" s="14"/>
      <c r="V8349" s="14"/>
      <c r="W8349" s="14"/>
      <c r="X8349" s="14"/>
      <c r="Y8349" s="14"/>
      <c r="Z8349" s="14"/>
      <c r="AA8349" s="14"/>
      <c r="AB8349" s="14"/>
      <c r="AC8349" s="14"/>
      <c r="AD8349" s="14"/>
      <c r="AE8349" s="14"/>
      <c r="AT8349" s="257" t="s">
        <v>252</v>
      </c>
      <c r="AU8349" s="257" t="s">
        <v>93</v>
      </c>
      <c r="AV8349" s="14" t="s">
        <v>93</v>
      </c>
      <c r="AW8349" s="14" t="s">
        <v>46</v>
      </c>
      <c r="AX8349" s="14" t="s">
        <v>85</v>
      </c>
      <c r="AY8349" s="257" t="s">
        <v>241</v>
      </c>
    </row>
    <row r="8350" s="14" customFormat="1">
      <c r="A8350" s="14"/>
      <c r="B8350" s="247"/>
      <c r="C8350" s="248"/>
      <c r="D8350" s="238" t="s">
        <v>252</v>
      </c>
      <c r="E8350" s="249" t="s">
        <v>39</v>
      </c>
      <c r="F8350" s="250" t="s">
        <v>7812</v>
      </c>
      <c r="G8350" s="248"/>
      <c r="H8350" s="251">
        <v>36.640000000000001</v>
      </c>
      <c r="I8350" s="252"/>
      <c r="J8350" s="248"/>
      <c r="K8350" s="248"/>
      <c r="L8350" s="253"/>
      <c r="M8350" s="254"/>
      <c r="N8350" s="255"/>
      <c r="O8350" s="255"/>
      <c r="P8350" s="255"/>
      <c r="Q8350" s="255"/>
      <c r="R8350" s="255"/>
      <c r="S8350" s="255"/>
      <c r="T8350" s="256"/>
      <c r="U8350" s="14"/>
      <c r="V8350" s="14"/>
      <c r="W8350" s="14"/>
      <c r="X8350" s="14"/>
      <c r="Y8350" s="14"/>
      <c r="Z8350" s="14"/>
      <c r="AA8350" s="14"/>
      <c r="AB8350" s="14"/>
      <c r="AC8350" s="14"/>
      <c r="AD8350" s="14"/>
      <c r="AE8350" s="14"/>
      <c r="AT8350" s="257" t="s">
        <v>252</v>
      </c>
      <c r="AU8350" s="257" t="s">
        <v>93</v>
      </c>
      <c r="AV8350" s="14" t="s">
        <v>93</v>
      </c>
      <c r="AW8350" s="14" t="s">
        <v>46</v>
      </c>
      <c r="AX8350" s="14" t="s">
        <v>85</v>
      </c>
      <c r="AY8350" s="257" t="s">
        <v>241</v>
      </c>
    </row>
    <row r="8351" s="14" customFormat="1">
      <c r="A8351" s="14"/>
      <c r="B8351" s="247"/>
      <c r="C8351" s="248"/>
      <c r="D8351" s="238" t="s">
        <v>252</v>
      </c>
      <c r="E8351" s="249" t="s">
        <v>39</v>
      </c>
      <c r="F8351" s="250" t="s">
        <v>7813</v>
      </c>
      <c r="G8351" s="248"/>
      <c r="H8351" s="251">
        <v>4.9400000000000004</v>
      </c>
      <c r="I8351" s="252"/>
      <c r="J8351" s="248"/>
      <c r="K8351" s="248"/>
      <c r="L8351" s="253"/>
      <c r="M8351" s="254"/>
      <c r="N8351" s="255"/>
      <c r="O8351" s="255"/>
      <c r="P8351" s="255"/>
      <c r="Q8351" s="255"/>
      <c r="R8351" s="255"/>
      <c r="S8351" s="255"/>
      <c r="T8351" s="256"/>
      <c r="U8351" s="14"/>
      <c r="V8351" s="14"/>
      <c r="W8351" s="14"/>
      <c r="X8351" s="14"/>
      <c r="Y8351" s="14"/>
      <c r="Z8351" s="14"/>
      <c r="AA8351" s="14"/>
      <c r="AB8351" s="14"/>
      <c r="AC8351" s="14"/>
      <c r="AD8351" s="14"/>
      <c r="AE8351" s="14"/>
      <c r="AT8351" s="257" t="s">
        <v>252</v>
      </c>
      <c r="AU8351" s="257" t="s">
        <v>93</v>
      </c>
      <c r="AV8351" s="14" t="s">
        <v>93</v>
      </c>
      <c r="AW8351" s="14" t="s">
        <v>46</v>
      </c>
      <c r="AX8351" s="14" t="s">
        <v>85</v>
      </c>
      <c r="AY8351" s="257" t="s">
        <v>241</v>
      </c>
    </row>
    <row r="8352" s="14" customFormat="1">
      <c r="A8352" s="14"/>
      <c r="B8352" s="247"/>
      <c r="C8352" s="248"/>
      <c r="D8352" s="238" t="s">
        <v>252</v>
      </c>
      <c r="E8352" s="249" t="s">
        <v>39</v>
      </c>
      <c r="F8352" s="250" t="s">
        <v>7814</v>
      </c>
      <c r="G8352" s="248"/>
      <c r="H8352" s="251">
        <v>22.920000000000002</v>
      </c>
      <c r="I8352" s="252"/>
      <c r="J8352" s="248"/>
      <c r="K8352" s="248"/>
      <c r="L8352" s="253"/>
      <c r="M8352" s="254"/>
      <c r="N8352" s="255"/>
      <c r="O8352" s="255"/>
      <c r="P8352" s="255"/>
      <c r="Q8352" s="255"/>
      <c r="R8352" s="255"/>
      <c r="S8352" s="255"/>
      <c r="T8352" s="256"/>
      <c r="U8352" s="14"/>
      <c r="V8352" s="14"/>
      <c r="W8352" s="14"/>
      <c r="X8352" s="14"/>
      <c r="Y8352" s="14"/>
      <c r="Z8352" s="14"/>
      <c r="AA8352" s="14"/>
      <c r="AB8352" s="14"/>
      <c r="AC8352" s="14"/>
      <c r="AD8352" s="14"/>
      <c r="AE8352" s="14"/>
      <c r="AT8352" s="257" t="s">
        <v>252</v>
      </c>
      <c r="AU8352" s="257" t="s">
        <v>93</v>
      </c>
      <c r="AV8352" s="14" t="s">
        <v>93</v>
      </c>
      <c r="AW8352" s="14" t="s">
        <v>46</v>
      </c>
      <c r="AX8352" s="14" t="s">
        <v>85</v>
      </c>
      <c r="AY8352" s="257" t="s">
        <v>241</v>
      </c>
    </row>
    <row r="8353" s="14" customFormat="1">
      <c r="A8353" s="14"/>
      <c r="B8353" s="247"/>
      <c r="C8353" s="248"/>
      <c r="D8353" s="238" t="s">
        <v>252</v>
      </c>
      <c r="E8353" s="249" t="s">
        <v>39</v>
      </c>
      <c r="F8353" s="250" t="s">
        <v>7815</v>
      </c>
      <c r="G8353" s="248"/>
      <c r="H8353" s="251">
        <v>71.5</v>
      </c>
      <c r="I8353" s="252"/>
      <c r="J8353" s="248"/>
      <c r="K8353" s="248"/>
      <c r="L8353" s="253"/>
      <c r="M8353" s="254"/>
      <c r="N8353" s="255"/>
      <c r="O8353" s="255"/>
      <c r="P8353" s="255"/>
      <c r="Q8353" s="255"/>
      <c r="R8353" s="255"/>
      <c r="S8353" s="255"/>
      <c r="T8353" s="256"/>
      <c r="U8353" s="14"/>
      <c r="V8353" s="14"/>
      <c r="W8353" s="14"/>
      <c r="X8353" s="14"/>
      <c r="Y8353" s="14"/>
      <c r="Z8353" s="14"/>
      <c r="AA8353" s="14"/>
      <c r="AB8353" s="14"/>
      <c r="AC8353" s="14"/>
      <c r="AD8353" s="14"/>
      <c r="AE8353" s="14"/>
      <c r="AT8353" s="257" t="s">
        <v>252</v>
      </c>
      <c r="AU8353" s="257" t="s">
        <v>93</v>
      </c>
      <c r="AV8353" s="14" t="s">
        <v>93</v>
      </c>
      <c r="AW8353" s="14" t="s">
        <v>46</v>
      </c>
      <c r="AX8353" s="14" t="s">
        <v>85</v>
      </c>
      <c r="AY8353" s="257" t="s">
        <v>241</v>
      </c>
    </row>
    <row r="8354" s="14" customFormat="1">
      <c r="A8354" s="14"/>
      <c r="B8354" s="247"/>
      <c r="C8354" s="248"/>
      <c r="D8354" s="238" t="s">
        <v>252</v>
      </c>
      <c r="E8354" s="249" t="s">
        <v>39</v>
      </c>
      <c r="F8354" s="250" t="s">
        <v>7816</v>
      </c>
      <c r="G8354" s="248"/>
      <c r="H8354" s="251">
        <v>13.94</v>
      </c>
      <c r="I8354" s="252"/>
      <c r="J8354" s="248"/>
      <c r="K8354" s="248"/>
      <c r="L8354" s="253"/>
      <c r="M8354" s="254"/>
      <c r="N8354" s="255"/>
      <c r="O8354" s="255"/>
      <c r="P8354" s="255"/>
      <c r="Q8354" s="255"/>
      <c r="R8354" s="255"/>
      <c r="S8354" s="255"/>
      <c r="T8354" s="256"/>
      <c r="U8354" s="14"/>
      <c r="V8354" s="14"/>
      <c r="W8354" s="14"/>
      <c r="X8354" s="14"/>
      <c r="Y8354" s="14"/>
      <c r="Z8354" s="14"/>
      <c r="AA8354" s="14"/>
      <c r="AB8354" s="14"/>
      <c r="AC8354" s="14"/>
      <c r="AD8354" s="14"/>
      <c r="AE8354" s="14"/>
      <c r="AT8354" s="257" t="s">
        <v>252</v>
      </c>
      <c r="AU8354" s="257" t="s">
        <v>93</v>
      </c>
      <c r="AV8354" s="14" t="s">
        <v>93</v>
      </c>
      <c r="AW8354" s="14" t="s">
        <v>46</v>
      </c>
      <c r="AX8354" s="14" t="s">
        <v>85</v>
      </c>
      <c r="AY8354" s="257" t="s">
        <v>241</v>
      </c>
    </row>
    <row r="8355" s="14" customFormat="1">
      <c r="A8355" s="14"/>
      <c r="B8355" s="247"/>
      <c r="C8355" s="248"/>
      <c r="D8355" s="238" t="s">
        <v>252</v>
      </c>
      <c r="E8355" s="249" t="s">
        <v>39</v>
      </c>
      <c r="F8355" s="250" t="s">
        <v>7817</v>
      </c>
      <c r="G8355" s="248"/>
      <c r="H8355" s="251">
        <v>8.9000000000000004</v>
      </c>
      <c r="I8355" s="252"/>
      <c r="J8355" s="248"/>
      <c r="K8355" s="248"/>
      <c r="L8355" s="253"/>
      <c r="M8355" s="254"/>
      <c r="N8355" s="255"/>
      <c r="O8355" s="255"/>
      <c r="P8355" s="255"/>
      <c r="Q8355" s="255"/>
      <c r="R8355" s="255"/>
      <c r="S8355" s="255"/>
      <c r="T8355" s="256"/>
      <c r="U8355" s="14"/>
      <c r="V8355" s="14"/>
      <c r="W8355" s="14"/>
      <c r="X8355" s="14"/>
      <c r="Y8355" s="14"/>
      <c r="Z8355" s="14"/>
      <c r="AA8355" s="14"/>
      <c r="AB8355" s="14"/>
      <c r="AC8355" s="14"/>
      <c r="AD8355" s="14"/>
      <c r="AE8355" s="14"/>
      <c r="AT8355" s="257" t="s">
        <v>252</v>
      </c>
      <c r="AU8355" s="257" t="s">
        <v>93</v>
      </c>
      <c r="AV8355" s="14" t="s">
        <v>93</v>
      </c>
      <c r="AW8355" s="14" t="s">
        <v>46</v>
      </c>
      <c r="AX8355" s="14" t="s">
        <v>85</v>
      </c>
      <c r="AY8355" s="257" t="s">
        <v>241</v>
      </c>
    </row>
    <row r="8356" s="14" customFormat="1">
      <c r="A8356" s="14"/>
      <c r="B8356" s="247"/>
      <c r="C8356" s="248"/>
      <c r="D8356" s="238" t="s">
        <v>252</v>
      </c>
      <c r="E8356" s="249" t="s">
        <v>39</v>
      </c>
      <c r="F8356" s="250" t="s">
        <v>7818</v>
      </c>
      <c r="G8356" s="248"/>
      <c r="H8356" s="251">
        <v>17.559999999999999</v>
      </c>
      <c r="I8356" s="252"/>
      <c r="J8356" s="248"/>
      <c r="K8356" s="248"/>
      <c r="L8356" s="253"/>
      <c r="M8356" s="254"/>
      <c r="N8356" s="255"/>
      <c r="O8356" s="255"/>
      <c r="P8356" s="255"/>
      <c r="Q8356" s="255"/>
      <c r="R8356" s="255"/>
      <c r="S8356" s="255"/>
      <c r="T8356" s="256"/>
      <c r="U8356" s="14"/>
      <c r="V8356" s="14"/>
      <c r="W8356" s="14"/>
      <c r="X8356" s="14"/>
      <c r="Y8356" s="14"/>
      <c r="Z8356" s="14"/>
      <c r="AA8356" s="14"/>
      <c r="AB8356" s="14"/>
      <c r="AC8356" s="14"/>
      <c r="AD8356" s="14"/>
      <c r="AE8356" s="14"/>
      <c r="AT8356" s="257" t="s">
        <v>252</v>
      </c>
      <c r="AU8356" s="257" t="s">
        <v>93</v>
      </c>
      <c r="AV8356" s="14" t="s">
        <v>93</v>
      </c>
      <c r="AW8356" s="14" t="s">
        <v>46</v>
      </c>
      <c r="AX8356" s="14" t="s">
        <v>85</v>
      </c>
      <c r="AY8356" s="257" t="s">
        <v>241</v>
      </c>
    </row>
    <row r="8357" s="14" customFormat="1">
      <c r="A8357" s="14"/>
      <c r="B8357" s="247"/>
      <c r="C8357" s="248"/>
      <c r="D8357" s="238" t="s">
        <v>252</v>
      </c>
      <c r="E8357" s="249" t="s">
        <v>39</v>
      </c>
      <c r="F8357" s="250" t="s">
        <v>7819</v>
      </c>
      <c r="G8357" s="248"/>
      <c r="H8357" s="251">
        <v>8.1999999999999993</v>
      </c>
      <c r="I8357" s="252"/>
      <c r="J8357" s="248"/>
      <c r="K8357" s="248"/>
      <c r="L8357" s="253"/>
      <c r="M8357" s="254"/>
      <c r="N8357" s="255"/>
      <c r="O8357" s="255"/>
      <c r="P8357" s="255"/>
      <c r="Q8357" s="255"/>
      <c r="R8357" s="255"/>
      <c r="S8357" s="255"/>
      <c r="T8357" s="256"/>
      <c r="U8357" s="14"/>
      <c r="V8357" s="14"/>
      <c r="W8357" s="14"/>
      <c r="X8357" s="14"/>
      <c r="Y8357" s="14"/>
      <c r="Z8357" s="14"/>
      <c r="AA8357" s="14"/>
      <c r="AB8357" s="14"/>
      <c r="AC8357" s="14"/>
      <c r="AD8357" s="14"/>
      <c r="AE8357" s="14"/>
      <c r="AT8357" s="257" t="s">
        <v>252</v>
      </c>
      <c r="AU8357" s="257" t="s">
        <v>93</v>
      </c>
      <c r="AV8357" s="14" t="s">
        <v>93</v>
      </c>
      <c r="AW8357" s="14" t="s">
        <v>46</v>
      </c>
      <c r="AX8357" s="14" t="s">
        <v>85</v>
      </c>
      <c r="AY8357" s="257" t="s">
        <v>241</v>
      </c>
    </row>
    <row r="8358" s="14" customFormat="1">
      <c r="A8358" s="14"/>
      <c r="B8358" s="247"/>
      <c r="C8358" s="248"/>
      <c r="D8358" s="238" t="s">
        <v>252</v>
      </c>
      <c r="E8358" s="249" t="s">
        <v>39</v>
      </c>
      <c r="F8358" s="250" t="s">
        <v>7820</v>
      </c>
      <c r="G8358" s="248"/>
      <c r="H8358" s="251">
        <v>26.390000000000001</v>
      </c>
      <c r="I8358" s="252"/>
      <c r="J8358" s="248"/>
      <c r="K8358" s="248"/>
      <c r="L8358" s="253"/>
      <c r="M8358" s="254"/>
      <c r="N8358" s="255"/>
      <c r="O8358" s="255"/>
      <c r="P8358" s="255"/>
      <c r="Q8358" s="255"/>
      <c r="R8358" s="255"/>
      <c r="S8358" s="255"/>
      <c r="T8358" s="256"/>
      <c r="U8358" s="14"/>
      <c r="V8358" s="14"/>
      <c r="W8358" s="14"/>
      <c r="X8358" s="14"/>
      <c r="Y8358" s="14"/>
      <c r="Z8358" s="14"/>
      <c r="AA8358" s="14"/>
      <c r="AB8358" s="14"/>
      <c r="AC8358" s="14"/>
      <c r="AD8358" s="14"/>
      <c r="AE8358" s="14"/>
      <c r="AT8358" s="257" t="s">
        <v>252</v>
      </c>
      <c r="AU8358" s="257" t="s">
        <v>93</v>
      </c>
      <c r="AV8358" s="14" t="s">
        <v>93</v>
      </c>
      <c r="AW8358" s="14" t="s">
        <v>46</v>
      </c>
      <c r="AX8358" s="14" t="s">
        <v>85</v>
      </c>
      <c r="AY8358" s="257" t="s">
        <v>241</v>
      </c>
    </row>
    <row r="8359" s="14" customFormat="1">
      <c r="A8359" s="14"/>
      <c r="B8359" s="247"/>
      <c r="C8359" s="248"/>
      <c r="D8359" s="238" t="s">
        <v>252</v>
      </c>
      <c r="E8359" s="249" t="s">
        <v>39</v>
      </c>
      <c r="F8359" s="250" t="s">
        <v>7821</v>
      </c>
      <c r="G8359" s="248"/>
      <c r="H8359" s="251">
        <v>26.640000000000001</v>
      </c>
      <c r="I8359" s="252"/>
      <c r="J8359" s="248"/>
      <c r="K8359" s="248"/>
      <c r="L8359" s="253"/>
      <c r="M8359" s="254"/>
      <c r="N8359" s="255"/>
      <c r="O8359" s="255"/>
      <c r="P8359" s="255"/>
      <c r="Q8359" s="255"/>
      <c r="R8359" s="255"/>
      <c r="S8359" s="255"/>
      <c r="T8359" s="256"/>
      <c r="U8359" s="14"/>
      <c r="V8359" s="14"/>
      <c r="W8359" s="14"/>
      <c r="X8359" s="14"/>
      <c r="Y8359" s="14"/>
      <c r="Z8359" s="14"/>
      <c r="AA8359" s="14"/>
      <c r="AB8359" s="14"/>
      <c r="AC8359" s="14"/>
      <c r="AD8359" s="14"/>
      <c r="AE8359" s="14"/>
      <c r="AT8359" s="257" t="s">
        <v>252</v>
      </c>
      <c r="AU8359" s="257" t="s">
        <v>93</v>
      </c>
      <c r="AV8359" s="14" t="s">
        <v>93</v>
      </c>
      <c r="AW8359" s="14" t="s">
        <v>46</v>
      </c>
      <c r="AX8359" s="14" t="s">
        <v>85</v>
      </c>
      <c r="AY8359" s="257" t="s">
        <v>241</v>
      </c>
    </row>
    <row r="8360" s="14" customFormat="1">
      <c r="A8360" s="14"/>
      <c r="B8360" s="247"/>
      <c r="C8360" s="248"/>
      <c r="D8360" s="238" t="s">
        <v>252</v>
      </c>
      <c r="E8360" s="249" t="s">
        <v>39</v>
      </c>
      <c r="F8360" s="250" t="s">
        <v>7822</v>
      </c>
      <c r="G8360" s="248"/>
      <c r="H8360" s="251">
        <v>9.5999999999999996</v>
      </c>
      <c r="I8360" s="252"/>
      <c r="J8360" s="248"/>
      <c r="K8360" s="248"/>
      <c r="L8360" s="253"/>
      <c r="M8360" s="254"/>
      <c r="N8360" s="255"/>
      <c r="O8360" s="255"/>
      <c r="P8360" s="255"/>
      <c r="Q8360" s="255"/>
      <c r="R8360" s="255"/>
      <c r="S8360" s="255"/>
      <c r="T8360" s="256"/>
      <c r="U8360" s="14"/>
      <c r="V8360" s="14"/>
      <c r="W8360" s="14"/>
      <c r="X8360" s="14"/>
      <c r="Y8360" s="14"/>
      <c r="Z8360" s="14"/>
      <c r="AA8360" s="14"/>
      <c r="AB8360" s="14"/>
      <c r="AC8360" s="14"/>
      <c r="AD8360" s="14"/>
      <c r="AE8360" s="14"/>
      <c r="AT8360" s="257" t="s">
        <v>252</v>
      </c>
      <c r="AU8360" s="257" t="s">
        <v>93</v>
      </c>
      <c r="AV8360" s="14" t="s">
        <v>93</v>
      </c>
      <c r="AW8360" s="14" t="s">
        <v>46</v>
      </c>
      <c r="AX8360" s="14" t="s">
        <v>85</v>
      </c>
      <c r="AY8360" s="257" t="s">
        <v>241</v>
      </c>
    </row>
    <row r="8361" s="14" customFormat="1">
      <c r="A8361" s="14"/>
      <c r="B8361" s="247"/>
      <c r="C8361" s="248"/>
      <c r="D8361" s="238" t="s">
        <v>252</v>
      </c>
      <c r="E8361" s="249" t="s">
        <v>39</v>
      </c>
      <c r="F8361" s="250" t="s">
        <v>7823</v>
      </c>
      <c r="G8361" s="248"/>
      <c r="H8361" s="251">
        <v>11.66</v>
      </c>
      <c r="I8361" s="252"/>
      <c r="J8361" s="248"/>
      <c r="K8361" s="248"/>
      <c r="L8361" s="253"/>
      <c r="M8361" s="254"/>
      <c r="N8361" s="255"/>
      <c r="O8361" s="255"/>
      <c r="P8361" s="255"/>
      <c r="Q8361" s="255"/>
      <c r="R8361" s="255"/>
      <c r="S8361" s="255"/>
      <c r="T8361" s="256"/>
      <c r="U8361" s="14"/>
      <c r="V8361" s="14"/>
      <c r="W8361" s="14"/>
      <c r="X8361" s="14"/>
      <c r="Y8361" s="14"/>
      <c r="Z8361" s="14"/>
      <c r="AA8361" s="14"/>
      <c r="AB8361" s="14"/>
      <c r="AC8361" s="14"/>
      <c r="AD8361" s="14"/>
      <c r="AE8361" s="14"/>
      <c r="AT8361" s="257" t="s">
        <v>252</v>
      </c>
      <c r="AU8361" s="257" t="s">
        <v>93</v>
      </c>
      <c r="AV8361" s="14" t="s">
        <v>93</v>
      </c>
      <c r="AW8361" s="14" t="s">
        <v>46</v>
      </c>
      <c r="AX8361" s="14" t="s">
        <v>85</v>
      </c>
      <c r="AY8361" s="257" t="s">
        <v>241</v>
      </c>
    </row>
    <row r="8362" s="14" customFormat="1">
      <c r="A8362" s="14"/>
      <c r="B8362" s="247"/>
      <c r="C8362" s="248"/>
      <c r="D8362" s="238" t="s">
        <v>252</v>
      </c>
      <c r="E8362" s="249" t="s">
        <v>39</v>
      </c>
      <c r="F8362" s="250" t="s">
        <v>7824</v>
      </c>
      <c r="G8362" s="248"/>
      <c r="H8362" s="251">
        <v>41.880000000000003</v>
      </c>
      <c r="I8362" s="252"/>
      <c r="J8362" s="248"/>
      <c r="K8362" s="248"/>
      <c r="L8362" s="253"/>
      <c r="M8362" s="254"/>
      <c r="N8362" s="255"/>
      <c r="O8362" s="255"/>
      <c r="P8362" s="255"/>
      <c r="Q8362" s="255"/>
      <c r="R8362" s="255"/>
      <c r="S8362" s="255"/>
      <c r="T8362" s="256"/>
      <c r="U8362" s="14"/>
      <c r="V8362" s="14"/>
      <c r="W8362" s="14"/>
      <c r="X8362" s="14"/>
      <c r="Y8362" s="14"/>
      <c r="Z8362" s="14"/>
      <c r="AA8362" s="14"/>
      <c r="AB8362" s="14"/>
      <c r="AC8362" s="14"/>
      <c r="AD8362" s="14"/>
      <c r="AE8362" s="14"/>
      <c r="AT8362" s="257" t="s">
        <v>252</v>
      </c>
      <c r="AU8362" s="257" t="s">
        <v>93</v>
      </c>
      <c r="AV8362" s="14" t="s">
        <v>93</v>
      </c>
      <c r="AW8362" s="14" t="s">
        <v>46</v>
      </c>
      <c r="AX8362" s="14" t="s">
        <v>85</v>
      </c>
      <c r="AY8362" s="257" t="s">
        <v>241</v>
      </c>
    </row>
    <row r="8363" s="14" customFormat="1">
      <c r="A8363" s="14"/>
      <c r="B8363" s="247"/>
      <c r="C8363" s="248"/>
      <c r="D8363" s="238" t="s">
        <v>252</v>
      </c>
      <c r="E8363" s="249" t="s">
        <v>39</v>
      </c>
      <c r="F8363" s="250" t="s">
        <v>7825</v>
      </c>
      <c r="G8363" s="248"/>
      <c r="H8363" s="251">
        <v>9.6400000000000006</v>
      </c>
      <c r="I8363" s="252"/>
      <c r="J8363" s="248"/>
      <c r="K8363" s="248"/>
      <c r="L8363" s="253"/>
      <c r="M8363" s="254"/>
      <c r="N8363" s="255"/>
      <c r="O8363" s="255"/>
      <c r="P8363" s="255"/>
      <c r="Q8363" s="255"/>
      <c r="R8363" s="255"/>
      <c r="S8363" s="255"/>
      <c r="T8363" s="256"/>
      <c r="U8363" s="14"/>
      <c r="V8363" s="14"/>
      <c r="W8363" s="14"/>
      <c r="X8363" s="14"/>
      <c r="Y8363" s="14"/>
      <c r="Z8363" s="14"/>
      <c r="AA8363" s="14"/>
      <c r="AB8363" s="14"/>
      <c r="AC8363" s="14"/>
      <c r="AD8363" s="14"/>
      <c r="AE8363" s="14"/>
      <c r="AT8363" s="257" t="s">
        <v>252</v>
      </c>
      <c r="AU8363" s="257" t="s">
        <v>93</v>
      </c>
      <c r="AV8363" s="14" t="s">
        <v>93</v>
      </c>
      <c r="AW8363" s="14" t="s">
        <v>46</v>
      </c>
      <c r="AX8363" s="14" t="s">
        <v>85</v>
      </c>
      <c r="AY8363" s="257" t="s">
        <v>241</v>
      </c>
    </row>
    <row r="8364" s="14" customFormat="1">
      <c r="A8364" s="14"/>
      <c r="B8364" s="247"/>
      <c r="C8364" s="248"/>
      <c r="D8364" s="238" t="s">
        <v>252</v>
      </c>
      <c r="E8364" s="249" t="s">
        <v>39</v>
      </c>
      <c r="F8364" s="250" t="s">
        <v>7826</v>
      </c>
      <c r="G8364" s="248"/>
      <c r="H8364" s="251">
        <v>9.7520000000000007</v>
      </c>
      <c r="I8364" s="252"/>
      <c r="J8364" s="248"/>
      <c r="K8364" s="248"/>
      <c r="L8364" s="253"/>
      <c r="M8364" s="254"/>
      <c r="N8364" s="255"/>
      <c r="O8364" s="255"/>
      <c r="P8364" s="255"/>
      <c r="Q8364" s="255"/>
      <c r="R8364" s="255"/>
      <c r="S8364" s="255"/>
      <c r="T8364" s="256"/>
      <c r="U8364" s="14"/>
      <c r="V8364" s="14"/>
      <c r="W8364" s="14"/>
      <c r="X8364" s="14"/>
      <c r="Y8364" s="14"/>
      <c r="Z8364" s="14"/>
      <c r="AA8364" s="14"/>
      <c r="AB8364" s="14"/>
      <c r="AC8364" s="14"/>
      <c r="AD8364" s="14"/>
      <c r="AE8364" s="14"/>
      <c r="AT8364" s="257" t="s">
        <v>252</v>
      </c>
      <c r="AU8364" s="257" t="s">
        <v>93</v>
      </c>
      <c r="AV8364" s="14" t="s">
        <v>93</v>
      </c>
      <c r="AW8364" s="14" t="s">
        <v>46</v>
      </c>
      <c r="AX8364" s="14" t="s">
        <v>85</v>
      </c>
      <c r="AY8364" s="257" t="s">
        <v>241</v>
      </c>
    </row>
    <row r="8365" s="14" customFormat="1">
      <c r="A8365" s="14"/>
      <c r="B8365" s="247"/>
      <c r="C8365" s="248"/>
      <c r="D8365" s="238" t="s">
        <v>252</v>
      </c>
      <c r="E8365" s="249" t="s">
        <v>39</v>
      </c>
      <c r="F8365" s="250" t="s">
        <v>7827</v>
      </c>
      <c r="G8365" s="248"/>
      <c r="H8365" s="251">
        <v>11.4</v>
      </c>
      <c r="I8365" s="252"/>
      <c r="J8365" s="248"/>
      <c r="K8365" s="248"/>
      <c r="L8365" s="253"/>
      <c r="M8365" s="254"/>
      <c r="N8365" s="255"/>
      <c r="O8365" s="255"/>
      <c r="P8365" s="255"/>
      <c r="Q8365" s="255"/>
      <c r="R8365" s="255"/>
      <c r="S8365" s="255"/>
      <c r="T8365" s="256"/>
      <c r="U8365" s="14"/>
      <c r="V8365" s="14"/>
      <c r="W8365" s="14"/>
      <c r="X8365" s="14"/>
      <c r="Y8365" s="14"/>
      <c r="Z8365" s="14"/>
      <c r="AA8365" s="14"/>
      <c r="AB8365" s="14"/>
      <c r="AC8365" s="14"/>
      <c r="AD8365" s="14"/>
      <c r="AE8365" s="14"/>
      <c r="AT8365" s="257" t="s">
        <v>252</v>
      </c>
      <c r="AU8365" s="257" t="s">
        <v>93</v>
      </c>
      <c r="AV8365" s="14" t="s">
        <v>93</v>
      </c>
      <c r="AW8365" s="14" t="s">
        <v>46</v>
      </c>
      <c r="AX8365" s="14" t="s">
        <v>85</v>
      </c>
      <c r="AY8365" s="257" t="s">
        <v>241</v>
      </c>
    </row>
    <row r="8366" s="14" customFormat="1">
      <c r="A8366" s="14"/>
      <c r="B8366" s="247"/>
      <c r="C8366" s="248"/>
      <c r="D8366" s="238" t="s">
        <v>252</v>
      </c>
      <c r="E8366" s="249" t="s">
        <v>39</v>
      </c>
      <c r="F8366" s="250" t="s">
        <v>7828</v>
      </c>
      <c r="G8366" s="248"/>
      <c r="H8366" s="251">
        <v>15.68</v>
      </c>
      <c r="I8366" s="252"/>
      <c r="J8366" s="248"/>
      <c r="K8366" s="248"/>
      <c r="L8366" s="253"/>
      <c r="M8366" s="254"/>
      <c r="N8366" s="255"/>
      <c r="O8366" s="255"/>
      <c r="P8366" s="255"/>
      <c r="Q8366" s="255"/>
      <c r="R8366" s="255"/>
      <c r="S8366" s="255"/>
      <c r="T8366" s="256"/>
      <c r="U8366" s="14"/>
      <c r="V8366" s="14"/>
      <c r="W8366" s="14"/>
      <c r="X8366" s="14"/>
      <c r="Y8366" s="14"/>
      <c r="Z8366" s="14"/>
      <c r="AA8366" s="14"/>
      <c r="AB8366" s="14"/>
      <c r="AC8366" s="14"/>
      <c r="AD8366" s="14"/>
      <c r="AE8366" s="14"/>
      <c r="AT8366" s="257" t="s">
        <v>252</v>
      </c>
      <c r="AU8366" s="257" t="s">
        <v>93</v>
      </c>
      <c r="AV8366" s="14" t="s">
        <v>93</v>
      </c>
      <c r="AW8366" s="14" t="s">
        <v>46</v>
      </c>
      <c r="AX8366" s="14" t="s">
        <v>85</v>
      </c>
      <c r="AY8366" s="257" t="s">
        <v>241</v>
      </c>
    </row>
    <row r="8367" s="14" customFormat="1">
      <c r="A8367" s="14"/>
      <c r="B8367" s="247"/>
      <c r="C8367" s="248"/>
      <c r="D8367" s="238" t="s">
        <v>252</v>
      </c>
      <c r="E8367" s="249" t="s">
        <v>39</v>
      </c>
      <c r="F8367" s="250" t="s">
        <v>7829</v>
      </c>
      <c r="G8367" s="248"/>
      <c r="H8367" s="251">
        <v>25.440000000000001</v>
      </c>
      <c r="I8367" s="252"/>
      <c r="J8367" s="248"/>
      <c r="K8367" s="248"/>
      <c r="L8367" s="253"/>
      <c r="M8367" s="254"/>
      <c r="N8367" s="255"/>
      <c r="O8367" s="255"/>
      <c r="P8367" s="255"/>
      <c r="Q8367" s="255"/>
      <c r="R8367" s="255"/>
      <c r="S8367" s="255"/>
      <c r="T8367" s="256"/>
      <c r="U8367" s="14"/>
      <c r="V8367" s="14"/>
      <c r="W8367" s="14"/>
      <c r="X8367" s="14"/>
      <c r="Y8367" s="14"/>
      <c r="Z8367" s="14"/>
      <c r="AA8367" s="14"/>
      <c r="AB8367" s="14"/>
      <c r="AC8367" s="14"/>
      <c r="AD8367" s="14"/>
      <c r="AE8367" s="14"/>
      <c r="AT8367" s="257" t="s">
        <v>252</v>
      </c>
      <c r="AU8367" s="257" t="s">
        <v>93</v>
      </c>
      <c r="AV8367" s="14" t="s">
        <v>93</v>
      </c>
      <c r="AW8367" s="14" t="s">
        <v>46</v>
      </c>
      <c r="AX8367" s="14" t="s">
        <v>85</v>
      </c>
      <c r="AY8367" s="257" t="s">
        <v>241</v>
      </c>
    </row>
    <row r="8368" s="14" customFormat="1">
      <c r="A8368" s="14"/>
      <c r="B8368" s="247"/>
      <c r="C8368" s="248"/>
      <c r="D8368" s="238" t="s">
        <v>252</v>
      </c>
      <c r="E8368" s="249" t="s">
        <v>39</v>
      </c>
      <c r="F8368" s="250" t="s">
        <v>7830</v>
      </c>
      <c r="G8368" s="248"/>
      <c r="H8368" s="251">
        <v>5.04</v>
      </c>
      <c r="I8368" s="252"/>
      <c r="J8368" s="248"/>
      <c r="K8368" s="248"/>
      <c r="L8368" s="253"/>
      <c r="M8368" s="254"/>
      <c r="N8368" s="255"/>
      <c r="O8368" s="255"/>
      <c r="P8368" s="255"/>
      <c r="Q8368" s="255"/>
      <c r="R8368" s="255"/>
      <c r="S8368" s="255"/>
      <c r="T8368" s="256"/>
      <c r="U8368" s="14"/>
      <c r="V8368" s="14"/>
      <c r="W8368" s="14"/>
      <c r="X8368" s="14"/>
      <c r="Y8368" s="14"/>
      <c r="Z8368" s="14"/>
      <c r="AA8368" s="14"/>
      <c r="AB8368" s="14"/>
      <c r="AC8368" s="14"/>
      <c r="AD8368" s="14"/>
      <c r="AE8368" s="14"/>
      <c r="AT8368" s="257" t="s">
        <v>252</v>
      </c>
      <c r="AU8368" s="257" t="s">
        <v>93</v>
      </c>
      <c r="AV8368" s="14" t="s">
        <v>93</v>
      </c>
      <c r="AW8368" s="14" t="s">
        <v>46</v>
      </c>
      <c r="AX8368" s="14" t="s">
        <v>85</v>
      </c>
      <c r="AY8368" s="257" t="s">
        <v>241</v>
      </c>
    </row>
    <row r="8369" s="14" customFormat="1">
      <c r="A8369" s="14"/>
      <c r="B8369" s="247"/>
      <c r="C8369" s="248"/>
      <c r="D8369" s="238" t="s">
        <v>252</v>
      </c>
      <c r="E8369" s="249" t="s">
        <v>39</v>
      </c>
      <c r="F8369" s="250" t="s">
        <v>7831</v>
      </c>
      <c r="G8369" s="248"/>
      <c r="H8369" s="251">
        <v>44.340000000000003</v>
      </c>
      <c r="I8369" s="252"/>
      <c r="J8369" s="248"/>
      <c r="K8369" s="248"/>
      <c r="L8369" s="253"/>
      <c r="M8369" s="254"/>
      <c r="N8369" s="255"/>
      <c r="O8369" s="255"/>
      <c r="P8369" s="255"/>
      <c r="Q8369" s="255"/>
      <c r="R8369" s="255"/>
      <c r="S8369" s="255"/>
      <c r="T8369" s="256"/>
      <c r="U8369" s="14"/>
      <c r="V8369" s="14"/>
      <c r="W8369" s="14"/>
      <c r="X8369" s="14"/>
      <c r="Y8369" s="14"/>
      <c r="Z8369" s="14"/>
      <c r="AA8369" s="14"/>
      <c r="AB8369" s="14"/>
      <c r="AC8369" s="14"/>
      <c r="AD8369" s="14"/>
      <c r="AE8369" s="14"/>
      <c r="AT8369" s="257" t="s">
        <v>252</v>
      </c>
      <c r="AU8369" s="257" t="s">
        <v>93</v>
      </c>
      <c r="AV8369" s="14" t="s">
        <v>93</v>
      </c>
      <c r="AW8369" s="14" t="s">
        <v>46</v>
      </c>
      <c r="AX8369" s="14" t="s">
        <v>85</v>
      </c>
      <c r="AY8369" s="257" t="s">
        <v>241</v>
      </c>
    </row>
    <row r="8370" s="14" customFormat="1">
      <c r="A8370" s="14"/>
      <c r="B8370" s="247"/>
      <c r="C8370" s="248"/>
      <c r="D8370" s="238" t="s">
        <v>252</v>
      </c>
      <c r="E8370" s="249" t="s">
        <v>39</v>
      </c>
      <c r="F8370" s="250" t="s">
        <v>7832</v>
      </c>
      <c r="G8370" s="248"/>
      <c r="H8370" s="251">
        <v>25.489999999999998</v>
      </c>
      <c r="I8370" s="252"/>
      <c r="J8370" s="248"/>
      <c r="K8370" s="248"/>
      <c r="L8370" s="253"/>
      <c r="M8370" s="254"/>
      <c r="N8370" s="255"/>
      <c r="O8370" s="255"/>
      <c r="P8370" s="255"/>
      <c r="Q8370" s="255"/>
      <c r="R8370" s="255"/>
      <c r="S8370" s="255"/>
      <c r="T8370" s="256"/>
      <c r="U8370" s="14"/>
      <c r="V8370" s="14"/>
      <c r="W8370" s="14"/>
      <c r="X8370" s="14"/>
      <c r="Y8370" s="14"/>
      <c r="Z8370" s="14"/>
      <c r="AA8370" s="14"/>
      <c r="AB8370" s="14"/>
      <c r="AC8370" s="14"/>
      <c r="AD8370" s="14"/>
      <c r="AE8370" s="14"/>
      <c r="AT8370" s="257" t="s">
        <v>252</v>
      </c>
      <c r="AU8370" s="257" t="s">
        <v>93</v>
      </c>
      <c r="AV8370" s="14" t="s">
        <v>93</v>
      </c>
      <c r="AW8370" s="14" t="s">
        <v>46</v>
      </c>
      <c r="AX8370" s="14" t="s">
        <v>85</v>
      </c>
      <c r="AY8370" s="257" t="s">
        <v>241</v>
      </c>
    </row>
    <row r="8371" s="14" customFormat="1">
      <c r="A8371" s="14"/>
      <c r="B8371" s="247"/>
      <c r="C8371" s="248"/>
      <c r="D8371" s="238" t="s">
        <v>252</v>
      </c>
      <c r="E8371" s="249" t="s">
        <v>39</v>
      </c>
      <c r="F8371" s="250" t="s">
        <v>7833</v>
      </c>
      <c r="G8371" s="248"/>
      <c r="H8371" s="251">
        <v>33.939999999999998</v>
      </c>
      <c r="I8371" s="252"/>
      <c r="J8371" s="248"/>
      <c r="K8371" s="248"/>
      <c r="L8371" s="253"/>
      <c r="M8371" s="254"/>
      <c r="N8371" s="255"/>
      <c r="O8371" s="255"/>
      <c r="P8371" s="255"/>
      <c r="Q8371" s="255"/>
      <c r="R8371" s="255"/>
      <c r="S8371" s="255"/>
      <c r="T8371" s="256"/>
      <c r="U8371" s="14"/>
      <c r="V8371" s="14"/>
      <c r="W8371" s="14"/>
      <c r="X8371" s="14"/>
      <c r="Y8371" s="14"/>
      <c r="Z8371" s="14"/>
      <c r="AA8371" s="14"/>
      <c r="AB8371" s="14"/>
      <c r="AC8371" s="14"/>
      <c r="AD8371" s="14"/>
      <c r="AE8371" s="14"/>
      <c r="AT8371" s="257" t="s">
        <v>252</v>
      </c>
      <c r="AU8371" s="257" t="s">
        <v>93</v>
      </c>
      <c r="AV8371" s="14" t="s">
        <v>93</v>
      </c>
      <c r="AW8371" s="14" t="s">
        <v>46</v>
      </c>
      <c r="AX8371" s="14" t="s">
        <v>85</v>
      </c>
      <c r="AY8371" s="257" t="s">
        <v>241</v>
      </c>
    </row>
    <row r="8372" s="16" customFormat="1">
      <c r="A8372" s="16"/>
      <c r="B8372" s="269"/>
      <c r="C8372" s="270"/>
      <c r="D8372" s="238" t="s">
        <v>252</v>
      </c>
      <c r="E8372" s="271" t="s">
        <v>39</v>
      </c>
      <c r="F8372" s="272" t="s">
        <v>295</v>
      </c>
      <c r="G8372" s="270"/>
      <c r="H8372" s="273">
        <v>701.68200000000002</v>
      </c>
      <c r="I8372" s="274"/>
      <c r="J8372" s="270"/>
      <c r="K8372" s="270"/>
      <c r="L8372" s="275"/>
      <c r="M8372" s="276"/>
      <c r="N8372" s="277"/>
      <c r="O8372" s="277"/>
      <c r="P8372" s="277"/>
      <c r="Q8372" s="277"/>
      <c r="R8372" s="277"/>
      <c r="S8372" s="277"/>
      <c r="T8372" s="278"/>
      <c r="U8372" s="16"/>
      <c r="V8372" s="16"/>
      <c r="W8372" s="16"/>
      <c r="X8372" s="16"/>
      <c r="Y8372" s="16"/>
      <c r="Z8372" s="16"/>
      <c r="AA8372" s="16"/>
      <c r="AB8372" s="16"/>
      <c r="AC8372" s="16"/>
      <c r="AD8372" s="16"/>
      <c r="AE8372" s="16"/>
      <c r="AT8372" s="279" t="s">
        <v>252</v>
      </c>
      <c r="AU8372" s="279" t="s">
        <v>93</v>
      </c>
      <c r="AV8372" s="16" t="s">
        <v>113</v>
      </c>
      <c r="AW8372" s="16" t="s">
        <v>46</v>
      </c>
      <c r="AX8372" s="16" t="s">
        <v>85</v>
      </c>
      <c r="AY8372" s="279" t="s">
        <v>241</v>
      </c>
    </row>
    <row r="8373" s="15" customFormat="1">
      <c r="A8373" s="15"/>
      <c r="B8373" s="258"/>
      <c r="C8373" s="259"/>
      <c r="D8373" s="238" t="s">
        <v>252</v>
      </c>
      <c r="E8373" s="260" t="s">
        <v>39</v>
      </c>
      <c r="F8373" s="261" t="s">
        <v>274</v>
      </c>
      <c r="G8373" s="259"/>
      <c r="H8373" s="262">
        <v>1380.502</v>
      </c>
      <c r="I8373" s="263"/>
      <c r="J8373" s="259"/>
      <c r="K8373" s="259"/>
      <c r="L8373" s="264"/>
      <c r="M8373" s="265"/>
      <c r="N8373" s="266"/>
      <c r="O8373" s="266"/>
      <c r="P8373" s="266"/>
      <c r="Q8373" s="266"/>
      <c r="R8373" s="266"/>
      <c r="S8373" s="266"/>
      <c r="T8373" s="267"/>
      <c r="U8373" s="15"/>
      <c r="V8373" s="15"/>
      <c r="W8373" s="15"/>
      <c r="X8373" s="15"/>
      <c r="Y8373" s="15"/>
      <c r="Z8373" s="15"/>
      <c r="AA8373" s="15"/>
      <c r="AB8373" s="15"/>
      <c r="AC8373" s="15"/>
      <c r="AD8373" s="15"/>
      <c r="AE8373" s="15"/>
      <c r="AT8373" s="268" t="s">
        <v>252</v>
      </c>
      <c r="AU8373" s="268" t="s">
        <v>93</v>
      </c>
      <c r="AV8373" s="15" t="s">
        <v>248</v>
      </c>
      <c r="AW8373" s="15" t="s">
        <v>46</v>
      </c>
      <c r="AX8373" s="15" t="s">
        <v>23</v>
      </c>
      <c r="AY8373" s="268" t="s">
        <v>241</v>
      </c>
    </row>
    <row r="8374" s="2" customFormat="1" ht="16.5" customHeight="1">
      <c r="A8374" s="42"/>
      <c r="B8374" s="43"/>
      <c r="C8374" s="280" t="s">
        <v>7834</v>
      </c>
      <c r="D8374" s="280" t="s">
        <v>463</v>
      </c>
      <c r="E8374" s="281" t="s">
        <v>7835</v>
      </c>
      <c r="F8374" s="282" t="s">
        <v>7836</v>
      </c>
      <c r="G8374" s="283" t="s">
        <v>515</v>
      </c>
      <c r="H8374" s="284">
        <v>1449.527</v>
      </c>
      <c r="I8374" s="285"/>
      <c r="J8374" s="286">
        <f>ROUND(I8374*H8374,2)</f>
        <v>0</v>
      </c>
      <c r="K8374" s="282" t="s">
        <v>247</v>
      </c>
      <c r="L8374" s="287"/>
      <c r="M8374" s="288" t="s">
        <v>39</v>
      </c>
      <c r="N8374" s="289" t="s">
        <v>56</v>
      </c>
      <c r="O8374" s="88"/>
      <c r="P8374" s="227">
        <f>O8374*H8374</f>
        <v>0</v>
      </c>
      <c r="Q8374" s="227">
        <v>0</v>
      </c>
      <c r="R8374" s="227">
        <f>Q8374*H8374</f>
        <v>0</v>
      </c>
      <c r="S8374" s="227">
        <v>0</v>
      </c>
      <c r="T8374" s="228">
        <f>S8374*H8374</f>
        <v>0</v>
      </c>
      <c r="U8374" s="42"/>
      <c r="V8374" s="42"/>
      <c r="W8374" s="42"/>
      <c r="X8374" s="42"/>
      <c r="Y8374" s="42"/>
      <c r="Z8374" s="42"/>
      <c r="AA8374" s="42"/>
      <c r="AB8374" s="42"/>
      <c r="AC8374" s="42"/>
      <c r="AD8374" s="42"/>
      <c r="AE8374" s="42"/>
      <c r="AR8374" s="229" t="s">
        <v>660</v>
      </c>
      <c r="AT8374" s="229" t="s">
        <v>463</v>
      </c>
      <c r="AU8374" s="229" t="s">
        <v>93</v>
      </c>
      <c r="AY8374" s="20" t="s">
        <v>241</v>
      </c>
      <c r="BE8374" s="230">
        <f>IF(N8374="základní",J8374,0)</f>
        <v>0</v>
      </c>
      <c r="BF8374" s="230">
        <f>IF(N8374="snížená",J8374,0)</f>
        <v>0</v>
      </c>
      <c r="BG8374" s="230">
        <f>IF(N8374="zákl. přenesená",J8374,0)</f>
        <v>0</v>
      </c>
      <c r="BH8374" s="230">
        <f>IF(N8374="sníž. přenesená",J8374,0)</f>
        <v>0</v>
      </c>
      <c r="BI8374" s="230">
        <f>IF(N8374="nulová",J8374,0)</f>
        <v>0</v>
      </c>
      <c r="BJ8374" s="20" t="s">
        <v>23</v>
      </c>
      <c r="BK8374" s="230">
        <f>ROUND(I8374*H8374,2)</f>
        <v>0</v>
      </c>
      <c r="BL8374" s="20" t="s">
        <v>462</v>
      </c>
      <c r="BM8374" s="229" t="s">
        <v>7837</v>
      </c>
    </row>
    <row r="8375" s="14" customFormat="1">
      <c r="A8375" s="14"/>
      <c r="B8375" s="247"/>
      <c r="C8375" s="248"/>
      <c r="D8375" s="238" t="s">
        <v>252</v>
      </c>
      <c r="E8375" s="248"/>
      <c r="F8375" s="250" t="s">
        <v>7838</v>
      </c>
      <c r="G8375" s="248"/>
      <c r="H8375" s="251">
        <v>1449.527</v>
      </c>
      <c r="I8375" s="252"/>
      <c r="J8375" s="248"/>
      <c r="K8375" s="248"/>
      <c r="L8375" s="253"/>
      <c r="M8375" s="254"/>
      <c r="N8375" s="255"/>
      <c r="O8375" s="255"/>
      <c r="P8375" s="255"/>
      <c r="Q8375" s="255"/>
      <c r="R8375" s="255"/>
      <c r="S8375" s="255"/>
      <c r="T8375" s="256"/>
      <c r="U8375" s="14"/>
      <c r="V8375" s="14"/>
      <c r="W8375" s="14"/>
      <c r="X8375" s="14"/>
      <c r="Y8375" s="14"/>
      <c r="Z8375" s="14"/>
      <c r="AA8375" s="14"/>
      <c r="AB8375" s="14"/>
      <c r="AC8375" s="14"/>
      <c r="AD8375" s="14"/>
      <c r="AE8375" s="14"/>
      <c r="AT8375" s="257" t="s">
        <v>252</v>
      </c>
      <c r="AU8375" s="257" t="s">
        <v>93</v>
      </c>
      <c r="AV8375" s="14" t="s">
        <v>93</v>
      </c>
      <c r="AW8375" s="14" t="s">
        <v>4</v>
      </c>
      <c r="AX8375" s="14" t="s">
        <v>23</v>
      </c>
      <c r="AY8375" s="257" t="s">
        <v>241</v>
      </c>
    </row>
    <row r="8376" s="2" customFormat="1" ht="24.15" customHeight="1">
      <c r="A8376" s="42"/>
      <c r="B8376" s="43"/>
      <c r="C8376" s="218" t="s">
        <v>7839</v>
      </c>
      <c r="D8376" s="218" t="s">
        <v>243</v>
      </c>
      <c r="E8376" s="219" t="s">
        <v>7840</v>
      </c>
      <c r="F8376" s="220" t="s">
        <v>7841</v>
      </c>
      <c r="G8376" s="221" t="s">
        <v>515</v>
      </c>
      <c r="H8376" s="222">
        <v>59.549999999999997</v>
      </c>
      <c r="I8376" s="223"/>
      <c r="J8376" s="224">
        <f>ROUND(I8376*H8376,2)</f>
        <v>0</v>
      </c>
      <c r="K8376" s="220" t="s">
        <v>247</v>
      </c>
      <c r="L8376" s="48"/>
      <c r="M8376" s="225" t="s">
        <v>39</v>
      </c>
      <c r="N8376" s="226" t="s">
        <v>56</v>
      </c>
      <c r="O8376" s="88"/>
      <c r="P8376" s="227">
        <f>O8376*H8376</f>
        <v>0</v>
      </c>
      <c r="Q8376" s="227">
        <v>0</v>
      </c>
      <c r="R8376" s="227">
        <f>Q8376*H8376</f>
        <v>0</v>
      </c>
      <c r="S8376" s="227">
        <v>0</v>
      </c>
      <c r="T8376" s="228">
        <f>S8376*H8376</f>
        <v>0</v>
      </c>
      <c r="U8376" s="42"/>
      <c r="V8376" s="42"/>
      <c r="W8376" s="42"/>
      <c r="X8376" s="42"/>
      <c r="Y8376" s="42"/>
      <c r="Z8376" s="42"/>
      <c r="AA8376" s="42"/>
      <c r="AB8376" s="42"/>
      <c r="AC8376" s="42"/>
      <c r="AD8376" s="42"/>
      <c r="AE8376" s="42"/>
      <c r="AR8376" s="229" t="s">
        <v>462</v>
      </c>
      <c r="AT8376" s="229" t="s">
        <v>243</v>
      </c>
      <c r="AU8376" s="229" t="s">
        <v>93</v>
      </c>
      <c r="AY8376" s="20" t="s">
        <v>241</v>
      </c>
      <c r="BE8376" s="230">
        <f>IF(N8376="základní",J8376,0)</f>
        <v>0</v>
      </c>
      <c r="BF8376" s="230">
        <f>IF(N8376="snížená",J8376,0)</f>
        <v>0</v>
      </c>
      <c r="BG8376" s="230">
        <f>IF(N8376="zákl. přenesená",J8376,0)</f>
        <v>0</v>
      </c>
      <c r="BH8376" s="230">
        <f>IF(N8376="sníž. přenesená",J8376,0)</f>
        <v>0</v>
      </c>
      <c r="BI8376" s="230">
        <f>IF(N8376="nulová",J8376,0)</f>
        <v>0</v>
      </c>
      <c r="BJ8376" s="20" t="s">
        <v>23</v>
      </c>
      <c r="BK8376" s="230">
        <f>ROUND(I8376*H8376,2)</f>
        <v>0</v>
      </c>
      <c r="BL8376" s="20" t="s">
        <v>462</v>
      </c>
      <c r="BM8376" s="229" t="s">
        <v>7842</v>
      </c>
    </row>
    <row r="8377" s="2" customFormat="1">
      <c r="A8377" s="42"/>
      <c r="B8377" s="43"/>
      <c r="C8377" s="44"/>
      <c r="D8377" s="231" t="s">
        <v>250</v>
      </c>
      <c r="E8377" s="44"/>
      <c r="F8377" s="232" t="s">
        <v>7843</v>
      </c>
      <c r="G8377" s="44"/>
      <c r="H8377" s="44"/>
      <c r="I8377" s="233"/>
      <c r="J8377" s="44"/>
      <c r="K8377" s="44"/>
      <c r="L8377" s="48"/>
      <c r="M8377" s="234"/>
      <c r="N8377" s="235"/>
      <c r="O8377" s="88"/>
      <c r="P8377" s="88"/>
      <c r="Q8377" s="88"/>
      <c r="R8377" s="88"/>
      <c r="S8377" s="88"/>
      <c r="T8377" s="89"/>
      <c r="U8377" s="42"/>
      <c r="V8377" s="42"/>
      <c r="W8377" s="42"/>
      <c r="X8377" s="42"/>
      <c r="Y8377" s="42"/>
      <c r="Z8377" s="42"/>
      <c r="AA8377" s="42"/>
      <c r="AB8377" s="42"/>
      <c r="AC8377" s="42"/>
      <c r="AD8377" s="42"/>
      <c r="AE8377" s="42"/>
      <c r="AT8377" s="20" t="s">
        <v>250</v>
      </c>
      <c r="AU8377" s="20" t="s">
        <v>93</v>
      </c>
    </row>
    <row r="8378" s="13" customFormat="1">
      <c r="A8378" s="13"/>
      <c r="B8378" s="236"/>
      <c r="C8378" s="237"/>
      <c r="D8378" s="238" t="s">
        <v>252</v>
      </c>
      <c r="E8378" s="239" t="s">
        <v>39</v>
      </c>
      <c r="F8378" s="240" t="s">
        <v>7844</v>
      </c>
      <c r="G8378" s="237"/>
      <c r="H8378" s="239" t="s">
        <v>39</v>
      </c>
      <c r="I8378" s="241"/>
      <c r="J8378" s="237"/>
      <c r="K8378" s="237"/>
      <c r="L8378" s="242"/>
      <c r="M8378" s="243"/>
      <c r="N8378" s="244"/>
      <c r="O8378" s="244"/>
      <c r="P8378" s="244"/>
      <c r="Q8378" s="244"/>
      <c r="R8378" s="244"/>
      <c r="S8378" s="244"/>
      <c r="T8378" s="245"/>
      <c r="U8378" s="13"/>
      <c r="V8378" s="13"/>
      <c r="W8378" s="13"/>
      <c r="X8378" s="13"/>
      <c r="Y8378" s="13"/>
      <c r="Z8378" s="13"/>
      <c r="AA8378" s="13"/>
      <c r="AB8378" s="13"/>
      <c r="AC8378" s="13"/>
      <c r="AD8378" s="13"/>
      <c r="AE8378" s="13"/>
      <c r="AT8378" s="246" t="s">
        <v>252</v>
      </c>
      <c r="AU8378" s="246" t="s">
        <v>93</v>
      </c>
      <c r="AV8378" s="13" t="s">
        <v>23</v>
      </c>
      <c r="AW8378" s="13" t="s">
        <v>46</v>
      </c>
      <c r="AX8378" s="13" t="s">
        <v>85</v>
      </c>
      <c r="AY8378" s="246" t="s">
        <v>241</v>
      </c>
    </row>
    <row r="8379" s="13" customFormat="1">
      <c r="A8379" s="13"/>
      <c r="B8379" s="236"/>
      <c r="C8379" s="237"/>
      <c r="D8379" s="238" t="s">
        <v>252</v>
      </c>
      <c r="E8379" s="239" t="s">
        <v>39</v>
      </c>
      <c r="F8379" s="240" t="s">
        <v>7845</v>
      </c>
      <c r="G8379" s="237"/>
      <c r="H8379" s="239" t="s">
        <v>39</v>
      </c>
      <c r="I8379" s="241"/>
      <c r="J8379" s="237"/>
      <c r="K8379" s="237"/>
      <c r="L8379" s="242"/>
      <c r="M8379" s="243"/>
      <c r="N8379" s="244"/>
      <c r="O8379" s="244"/>
      <c r="P8379" s="244"/>
      <c r="Q8379" s="244"/>
      <c r="R8379" s="244"/>
      <c r="S8379" s="244"/>
      <c r="T8379" s="245"/>
      <c r="U8379" s="13"/>
      <c r="V8379" s="13"/>
      <c r="W8379" s="13"/>
      <c r="X8379" s="13"/>
      <c r="Y8379" s="13"/>
      <c r="Z8379" s="13"/>
      <c r="AA8379" s="13"/>
      <c r="AB8379" s="13"/>
      <c r="AC8379" s="13"/>
      <c r="AD8379" s="13"/>
      <c r="AE8379" s="13"/>
      <c r="AT8379" s="246" t="s">
        <v>252</v>
      </c>
      <c r="AU8379" s="246" t="s">
        <v>93</v>
      </c>
      <c r="AV8379" s="13" t="s">
        <v>23</v>
      </c>
      <c r="AW8379" s="13" t="s">
        <v>46</v>
      </c>
      <c r="AX8379" s="13" t="s">
        <v>85</v>
      </c>
      <c r="AY8379" s="246" t="s">
        <v>241</v>
      </c>
    </row>
    <row r="8380" s="14" customFormat="1">
      <c r="A8380" s="14"/>
      <c r="B8380" s="247"/>
      <c r="C8380" s="248"/>
      <c r="D8380" s="238" t="s">
        <v>252</v>
      </c>
      <c r="E8380" s="249" t="s">
        <v>39</v>
      </c>
      <c r="F8380" s="250" t="s">
        <v>7846</v>
      </c>
      <c r="G8380" s="248"/>
      <c r="H8380" s="251">
        <v>59.549999999999997</v>
      </c>
      <c r="I8380" s="252"/>
      <c r="J8380" s="248"/>
      <c r="K8380" s="248"/>
      <c r="L8380" s="253"/>
      <c r="M8380" s="254"/>
      <c r="N8380" s="255"/>
      <c r="O8380" s="255"/>
      <c r="P8380" s="255"/>
      <c r="Q8380" s="255"/>
      <c r="R8380" s="255"/>
      <c r="S8380" s="255"/>
      <c r="T8380" s="256"/>
      <c r="U8380" s="14"/>
      <c r="V8380" s="14"/>
      <c r="W8380" s="14"/>
      <c r="X8380" s="14"/>
      <c r="Y8380" s="14"/>
      <c r="Z8380" s="14"/>
      <c r="AA8380" s="14"/>
      <c r="AB8380" s="14"/>
      <c r="AC8380" s="14"/>
      <c r="AD8380" s="14"/>
      <c r="AE8380" s="14"/>
      <c r="AT8380" s="257" t="s">
        <v>252</v>
      </c>
      <c r="AU8380" s="257" t="s">
        <v>93</v>
      </c>
      <c r="AV8380" s="14" t="s">
        <v>93</v>
      </c>
      <c r="AW8380" s="14" t="s">
        <v>46</v>
      </c>
      <c r="AX8380" s="14" t="s">
        <v>23</v>
      </c>
      <c r="AY8380" s="257" t="s">
        <v>241</v>
      </c>
    </row>
    <row r="8381" s="2" customFormat="1" ht="16.5" customHeight="1">
      <c r="A8381" s="42"/>
      <c r="B8381" s="43"/>
      <c r="C8381" s="280" t="s">
        <v>7847</v>
      </c>
      <c r="D8381" s="280" t="s">
        <v>463</v>
      </c>
      <c r="E8381" s="281" t="s">
        <v>7835</v>
      </c>
      <c r="F8381" s="282" t="s">
        <v>7836</v>
      </c>
      <c r="G8381" s="283" t="s">
        <v>515</v>
      </c>
      <c r="H8381" s="284">
        <v>62.527999999999999</v>
      </c>
      <c r="I8381" s="285"/>
      <c r="J8381" s="286">
        <f>ROUND(I8381*H8381,2)</f>
        <v>0</v>
      </c>
      <c r="K8381" s="282" t="s">
        <v>247</v>
      </c>
      <c r="L8381" s="287"/>
      <c r="M8381" s="288" t="s">
        <v>39</v>
      </c>
      <c r="N8381" s="289" t="s">
        <v>56</v>
      </c>
      <c r="O8381" s="88"/>
      <c r="P8381" s="227">
        <f>O8381*H8381</f>
        <v>0</v>
      </c>
      <c r="Q8381" s="227">
        <v>0</v>
      </c>
      <c r="R8381" s="227">
        <f>Q8381*H8381</f>
        <v>0</v>
      </c>
      <c r="S8381" s="227">
        <v>0</v>
      </c>
      <c r="T8381" s="228">
        <f>S8381*H8381</f>
        <v>0</v>
      </c>
      <c r="U8381" s="42"/>
      <c r="V8381" s="42"/>
      <c r="W8381" s="42"/>
      <c r="X8381" s="42"/>
      <c r="Y8381" s="42"/>
      <c r="Z8381" s="42"/>
      <c r="AA8381" s="42"/>
      <c r="AB8381" s="42"/>
      <c r="AC8381" s="42"/>
      <c r="AD8381" s="42"/>
      <c r="AE8381" s="42"/>
      <c r="AR8381" s="229" t="s">
        <v>660</v>
      </c>
      <c r="AT8381" s="229" t="s">
        <v>463</v>
      </c>
      <c r="AU8381" s="229" t="s">
        <v>93</v>
      </c>
      <c r="AY8381" s="20" t="s">
        <v>241</v>
      </c>
      <c r="BE8381" s="230">
        <f>IF(N8381="základní",J8381,0)</f>
        <v>0</v>
      </c>
      <c r="BF8381" s="230">
        <f>IF(N8381="snížená",J8381,0)</f>
        <v>0</v>
      </c>
      <c r="BG8381" s="230">
        <f>IF(N8381="zákl. přenesená",J8381,0)</f>
        <v>0</v>
      </c>
      <c r="BH8381" s="230">
        <f>IF(N8381="sníž. přenesená",J8381,0)</f>
        <v>0</v>
      </c>
      <c r="BI8381" s="230">
        <f>IF(N8381="nulová",J8381,0)</f>
        <v>0</v>
      </c>
      <c r="BJ8381" s="20" t="s">
        <v>23</v>
      </c>
      <c r="BK8381" s="230">
        <f>ROUND(I8381*H8381,2)</f>
        <v>0</v>
      </c>
      <c r="BL8381" s="20" t="s">
        <v>462</v>
      </c>
      <c r="BM8381" s="229" t="s">
        <v>7848</v>
      </c>
    </row>
    <row r="8382" s="14" customFormat="1">
      <c r="A8382" s="14"/>
      <c r="B8382" s="247"/>
      <c r="C8382" s="248"/>
      <c r="D8382" s="238" t="s">
        <v>252</v>
      </c>
      <c r="E8382" s="248"/>
      <c r="F8382" s="250" t="s">
        <v>7849</v>
      </c>
      <c r="G8382" s="248"/>
      <c r="H8382" s="251">
        <v>62.527999999999999</v>
      </c>
      <c r="I8382" s="252"/>
      <c r="J8382" s="248"/>
      <c r="K8382" s="248"/>
      <c r="L8382" s="253"/>
      <c r="M8382" s="254"/>
      <c r="N8382" s="255"/>
      <c r="O8382" s="255"/>
      <c r="P8382" s="255"/>
      <c r="Q8382" s="255"/>
      <c r="R8382" s="255"/>
      <c r="S8382" s="255"/>
      <c r="T8382" s="256"/>
      <c r="U8382" s="14"/>
      <c r="V8382" s="14"/>
      <c r="W8382" s="14"/>
      <c r="X8382" s="14"/>
      <c r="Y8382" s="14"/>
      <c r="Z8382" s="14"/>
      <c r="AA8382" s="14"/>
      <c r="AB8382" s="14"/>
      <c r="AC8382" s="14"/>
      <c r="AD8382" s="14"/>
      <c r="AE8382" s="14"/>
      <c r="AT8382" s="257" t="s">
        <v>252</v>
      </c>
      <c r="AU8382" s="257" t="s">
        <v>93</v>
      </c>
      <c r="AV8382" s="14" t="s">
        <v>93</v>
      </c>
      <c r="AW8382" s="14" t="s">
        <v>4</v>
      </c>
      <c r="AX8382" s="14" t="s">
        <v>23</v>
      </c>
      <c r="AY8382" s="257" t="s">
        <v>241</v>
      </c>
    </row>
    <row r="8383" s="2" customFormat="1" ht="16.5" customHeight="1">
      <c r="A8383" s="42"/>
      <c r="B8383" s="43"/>
      <c r="C8383" s="218" t="s">
        <v>7850</v>
      </c>
      <c r="D8383" s="218" t="s">
        <v>243</v>
      </c>
      <c r="E8383" s="219" t="s">
        <v>7851</v>
      </c>
      <c r="F8383" s="220" t="s">
        <v>7852</v>
      </c>
      <c r="G8383" s="221" t="s">
        <v>145</v>
      </c>
      <c r="H8383" s="222">
        <v>2108.1300000000001</v>
      </c>
      <c r="I8383" s="223"/>
      <c r="J8383" s="224">
        <f>ROUND(I8383*H8383,2)</f>
        <v>0</v>
      </c>
      <c r="K8383" s="220" t="s">
        <v>247</v>
      </c>
      <c r="L8383" s="48"/>
      <c r="M8383" s="225" t="s">
        <v>39</v>
      </c>
      <c r="N8383" s="226" t="s">
        <v>56</v>
      </c>
      <c r="O8383" s="88"/>
      <c r="P8383" s="227">
        <f>O8383*H8383</f>
        <v>0</v>
      </c>
      <c r="Q8383" s="227">
        <v>0</v>
      </c>
      <c r="R8383" s="227">
        <f>Q8383*H8383</f>
        <v>0</v>
      </c>
      <c r="S8383" s="227">
        <v>3.0000000000000001E-05</v>
      </c>
      <c r="T8383" s="228">
        <f>S8383*H8383</f>
        <v>0.063243900000000006</v>
      </c>
      <c r="U8383" s="42"/>
      <c r="V8383" s="42"/>
      <c r="W8383" s="42"/>
      <c r="X8383" s="42"/>
      <c r="Y8383" s="42"/>
      <c r="Z8383" s="42"/>
      <c r="AA8383" s="42"/>
      <c r="AB8383" s="42"/>
      <c r="AC8383" s="42"/>
      <c r="AD8383" s="42"/>
      <c r="AE8383" s="42"/>
      <c r="AR8383" s="229" t="s">
        <v>462</v>
      </c>
      <c r="AT8383" s="229" t="s">
        <v>243</v>
      </c>
      <c r="AU8383" s="229" t="s">
        <v>93</v>
      </c>
      <c r="AY8383" s="20" t="s">
        <v>241</v>
      </c>
      <c r="BE8383" s="230">
        <f>IF(N8383="základní",J8383,0)</f>
        <v>0</v>
      </c>
      <c r="BF8383" s="230">
        <f>IF(N8383="snížená",J8383,0)</f>
        <v>0</v>
      </c>
      <c r="BG8383" s="230">
        <f>IF(N8383="zákl. přenesená",J8383,0)</f>
        <v>0</v>
      </c>
      <c r="BH8383" s="230">
        <f>IF(N8383="sníž. přenesená",J8383,0)</f>
        <v>0</v>
      </c>
      <c r="BI8383" s="230">
        <f>IF(N8383="nulová",J8383,0)</f>
        <v>0</v>
      </c>
      <c r="BJ8383" s="20" t="s">
        <v>23</v>
      </c>
      <c r="BK8383" s="230">
        <f>ROUND(I8383*H8383,2)</f>
        <v>0</v>
      </c>
      <c r="BL8383" s="20" t="s">
        <v>462</v>
      </c>
      <c r="BM8383" s="229" t="s">
        <v>7853</v>
      </c>
    </row>
    <row r="8384" s="2" customFormat="1">
      <c r="A8384" s="42"/>
      <c r="B8384" s="43"/>
      <c r="C8384" s="44"/>
      <c r="D8384" s="231" t="s">
        <v>250</v>
      </c>
      <c r="E8384" s="44"/>
      <c r="F8384" s="232" t="s">
        <v>7854</v>
      </c>
      <c r="G8384" s="44"/>
      <c r="H8384" s="44"/>
      <c r="I8384" s="233"/>
      <c r="J8384" s="44"/>
      <c r="K8384" s="44"/>
      <c r="L8384" s="48"/>
      <c r="M8384" s="234"/>
      <c r="N8384" s="235"/>
      <c r="O8384" s="88"/>
      <c r="P8384" s="88"/>
      <c r="Q8384" s="88"/>
      <c r="R8384" s="88"/>
      <c r="S8384" s="88"/>
      <c r="T8384" s="89"/>
      <c r="U8384" s="42"/>
      <c r="V8384" s="42"/>
      <c r="W8384" s="42"/>
      <c r="X8384" s="42"/>
      <c r="Y8384" s="42"/>
      <c r="Z8384" s="42"/>
      <c r="AA8384" s="42"/>
      <c r="AB8384" s="42"/>
      <c r="AC8384" s="42"/>
      <c r="AD8384" s="42"/>
      <c r="AE8384" s="42"/>
      <c r="AT8384" s="20" t="s">
        <v>250</v>
      </c>
      <c r="AU8384" s="20" t="s">
        <v>93</v>
      </c>
    </row>
    <row r="8385" s="13" customFormat="1">
      <c r="A8385" s="13"/>
      <c r="B8385" s="236"/>
      <c r="C8385" s="237"/>
      <c r="D8385" s="238" t="s">
        <v>252</v>
      </c>
      <c r="E8385" s="239" t="s">
        <v>39</v>
      </c>
      <c r="F8385" s="240" t="s">
        <v>2342</v>
      </c>
      <c r="G8385" s="237"/>
      <c r="H8385" s="239" t="s">
        <v>39</v>
      </c>
      <c r="I8385" s="241"/>
      <c r="J8385" s="237"/>
      <c r="K8385" s="237"/>
      <c r="L8385" s="242"/>
      <c r="M8385" s="243"/>
      <c r="N8385" s="244"/>
      <c r="O8385" s="244"/>
      <c r="P8385" s="244"/>
      <c r="Q8385" s="244"/>
      <c r="R8385" s="244"/>
      <c r="S8385" s="244"/>
      <c r="T8385" s="245"/>
      <c r="U8385" s="13"/>
      <c r="V8385" s="13"/>
      <c r="W8385" s="13"/>
      <c r="X8385" s="13"/>
      <c r="Y8385" s="13"/>
      <c r="Z8385" s="13"/>
      <c r="AA8385" s="13"/>
      <c r="AB8385" s="13"/>
      <c r="AC8385" s="13"/>
      <c r="AD8385" s="13"/>
      <c r="AE8385" s="13"/>
      <c r="AT8385" s="246" t="s">
        <v>252</v>
      </c>
      <c r="AU8385" s="246" t="s">
        <v>93</v>
      </c>
      <c r="AV8385" s="13" t="s">
        <v>23</v>
      </c>
      <c r="AW8385" s="13" t="s">
        <v>46</v>
      </c>
      <c r="AX8385" s="13" t="s">
        <v>85</v>
      </c>
      <c r="AY8385" s="246" t="s">
        <v>241</v>
      </c>
    </row>
    <row r="8386" s="14" customFormat="1">
      <c r="A8386" s="14"/>
      <c r="B8386" s="247"/>
      <c r="C8386" s="248"/>
      <c r="D8386" s="238" t="s">
        <v>252</v>
      </c>
      <c r="E8386" s="249" t="s">
        <v>39</v>
      </c>
      <c r="F8386" s="250" t="s">
        <v>3516</v>
      </c>
      <c r="G8386" s="248"/>
      <c r="H8386" s="251">
        <v>60.630000000000003</v>
      </c>
      <c r="I8386" s="252"/>
      <c r="J8386" s="248"/>
      <c r="K8386" s="248"/>
      <c r="L8386" s="253"/>
      <c r="M8386" s="254"/>
      <c r="N8386" s="255"/>
      <c r="O8386" s="255"/>
      <c r="P8386" s="255"/>
      <c r="Q8386" s="255"/>
      <c r="R8386" s="255"/>
      <c r="S8386" s="255"/>
      <c r="T8386" s="256"/>
      <c r="U8386" s="14"/>
      <c r="V8386" s="14"/>
      <c r="W8386" s="14"/>
      <c r="X8386" s="14"/>
      <c r="Y8386" s="14"/>
      <c r="Z8386" s="14"/>
      <c r="AA8386" s="14"/>
      <c r="AB8386" s="14"/>
      <c r="AC8386" s="14"/>
      <c r="AD8386" s="14"/>
      <c r="AE8386" s="14"/>
      <c r="AT8386" s="257" t="s">
        <v>252</v>
      </c>
      <c r="AU8386" s="257" t="s">
        <v>93</v>
      </c>
      <c r="AV8386" s="14" t="s">
        <v>93</v>
      </c>
      <c r="AW8386" s="14" t="s">
        <v>46</v>
      </c>
      <c r="AX8386" s="14" t="s">
        <v>85</v>
      </c>
      <c r="AY8386" s="257" t="s">
        <v>241</v>
      </c>
    </row>
    <row r="8387" s="14" customFormat="1">
      <c r="A8387" s="14"/>
      <c r="B8387" s="247"/>
      <c r="C8387" s="248"/>
      <c r="D8387" s="238" t="s">
        <v>252</v>
      </c>
      <c r="E8387" s="249" t="s">
        <v>39</v>
      </c>
      <c r="F8387" s="250" t="s">
        <v>3570</v>
      </c>
      <c r="G8387" s="248"/>
      <c r="H8387" s="251">
        <v>48.369999999999997</v>
      </c>
      <c r="I8387" s="252"/>
      <c r="J8387" s="248"/>
      <c r="K8387" s="248"/>
      <c r="L8387" s="253"/>
      <c r="M8387" s="254"/>
      <c r="N8387" s="255"/>
      <c r="O8387" s="255"/>
      <c r="P8387" s="255"/>
      <c r="Q8387" s="255"/>
      <c r="R8387" s="255"/>
      <c r="S8387" s="255"/>
      <c r="T8387" s="256"/>
      <c r="U8387" s="14"/>
      <c r="V8387" s="14"/>
      <c r="W8387" s="14"/>
      <c r="X8387" s="14"/>
      <c r="Y8387" s="14"/>
      <c r="Z8387" s="14"/>
      <c r="AA8387" s="14"/>
      <c r="AB8387" s="14"/>
      <c r="AC8387" s="14"/>
      <c r="AD8387" s="14"/>
      <c r="AE8387" s="14"/>
      <c r="AT8387" s="257" t="s">
        <v>252</v>
      </c>
      <c r="AU8387" s="257" t="s">
        <v>93</v>
      </c>
      <c r="AV8387" s="14" t="s">
        <v>93</v>
      </c>
      <c r="AW8387" s="14" t="s">
        <v>46</v>
      </c>
      <c r="AX8387" s="14" t="s">
        <v>85</v>
      </c>
      <c r="AY8387" s="257" t="s">
        <v>241</v>
      </c>
    </row>
    <row r="8388" s="14" customFormat="1">
      <c r="A8388" s="14"/>
      <c r="B8388" s="247"/>
      <c r="C8388" s="248"/>
      <c r="D8388" s="238" t="s">
        <v>252</v>
      </c>
      <c r="E8388" s="249" t="s">
        <v>39</v>
      </c>
      <c r="F8388" s="250" t="s">
        <v>3571</v>
      </c>
      <c r="G8388" s="248"/>
      <c r="H8388" s="251">
        <v>14.710000000000001</v>
      </c>
      <c r="I8388" s="252"/>
      <c r="J8388" s="248"/>
      <c r="K8388" s="248"/>
      <c r="L8388" s="253"/>
      <c r="M8388" s="254"/>
      <c r="N8388" s="255"/>
      <c r="O8388" s="255"/>
      <c r="P8388" s="255"/>
      <c r="Q8388" s="255"/>
      <c r="R8388" s="255"/>
      <c r="S8388" s="255"/>
      <c r="T8388" s="256"/>
      <c r="U8388" s="14"/>
      <c r="V8388" s="14"/>
      <c r="W8388" s="14"/>
      <c r="X8388" s="14"/>
      <c r="Y8388" s="14"/>
      <c r="Z8388" s="14"/>
      <c r="AA8388" s="14"/>
      <c r="AB8388" s="14"/>
      <c r="AC8388" s="14"/>
      <c r="AD8388" s="14"/>
      <c r="AE8388" s="14"/>
      <c r="AT8388" s="257" t="s">
        <v>252</v>
      </c>
      <c r="AU8388" s="257" t="s">
        <v>93</v>
      </c>
      <c r="AV8388" s="14" t="s">
        <v>93</v>
      </c>
      <c r="AW8388" s="14" t="s">
        <v>46</v>
      </c>
      <c r="AX8388" s="14" t="s">
        <v>85</v>
      </c>
      <c r="AY8388" s="257" t="s">
        <v>241</v>
      </c>
    </row>
    <row r="8389" s="14" customFormat="1">
      <c r="A8389" s="14"/>
      <c r="B8389" s="247"/>
      <c r="C8389" s="248"/>
      <c r="D8389" s="238" t="s">
        <v>252</v>
      </c>
      <c r="E8389" s="249" t="s">
        <v>39</v>
      </c>
      <c r="F8389" s="250" t="s">
        <v>2399</v>
      </c>
      <c r="G8389" s="248"/>
      <c r="H8389" s="251">
        <v>8.3100000000000005</v>
      </c>
      <c r="I8389" s="252"/>
      <c r="J8389" s="248"/>
      <c r="K8389" s="248"/>
      <c r="L8389" s="253"/>
      <c r="M8389" s="254"/>
      <c r="N8389" s="255"/>
      <c r="O8389" s="255"/>
      <c r="P8389" s="255"/>
      <c r="Q8389" s="255"/>
      <c r="R8389" s="255"/>
      <c r="S8389" s="255"/>
      <c r="T8389" s="256"/>
      <c r="U8389" s="14"/>
      <c r="V8389" s="14"/>
      <c r="W8389" s="14"/>
      <c r="X8389" s="14"/>
      <c r="Y8389" s="14"/>
      <c r="Z8389" s="14"/>
      <c r="AA8389" s="14"/>
      <c r="AB8389" s="14"/>
      <c r="AC8389" s="14"/>
      <c r="AD8389" s="14"/>
      <c r="AE8389" s="14"/>
      <c r="AT8389" s="257" t="s">
        <v>252</v>
      </c>
      <c r="AU8389" s="257" t="s">
        <v>93</v>
      </c>
      <c r="AV8389" s="14" t="s">
        <v>93</v>
      </c>
      <c r="AW8389" s="14" t="s">
        <v>46</v>
      </c>
      <c r="AX8389" s="14" t="s">
        <v>85</v>
      </c>
      <c r="AY8389" s="257" t="s">
        <v>241</v>
      </c>
    </row>
    <row r="8390" s="14" customFormat="1">
      <c r="A8390" s="14"/>
      <c r="B8390" s="247"/>
      <c r="C8390" s="248"/>
      <c r="D8390" s="238" t="s">
        <v>252</v>
      </c>
      <c r="E8390" s="249" t="s">
        <v>39</v>
      </c>
      <c r="F8390" s="250" t="s">
        <v>2400</v>
      </c>
      <c r="G8390" s="248"/>
      <c r="H8390" s="251">
        <v>18.489999999999998</v>
      </c>
      <c r="I8390" s="252"/>
      <c r="J8390" s="248"/>
      <c r="K8390" s="248"/>
      <c r="L8390" s="253"/>
      <c r="M8390" s="254"/>
      <c r="N8390" s="255"/>
      <c r="O8390" s="255"/>
      <c r="P8390" s="255"/>
      <c r="Q8390" s="255"/>
      <c r="R8390" s="255"/>
      <c r="S8390" s="255"/>
      <c r="T8390" s="256"/>
      <c r="U8390" s="14"/>
      <c r="V8390" s="14"/>
      <c r="W8390" s="14"/>
      <c r="X8390" s="14"/>
      <c r="Y8390" s="14"/>
      <c r="Z8390" s="14"/>
      <c r="AA8390" s="14"/>
      <c r="AB8390" s="14"/>
      <c r="AC8390" s="14"/>
      <c r="AD8390" s="14"/>
      <c r="AE8390" s="14"/>
      <c r="AT8390" s="257" t="s">
        <v>252</v>
      </c>
      <c r="AU8390" s="257" t="s">
        <v>93</v>
      </c>
      <c r="AV8390" s="14" t="s">
        <v>93</v>
      </c>
      <c r="AW8390" s="14" t="s">
        <v>46</v>
      </c>
      <c r="AX8390" s="14" t="s">
        <v>85</v>
      </c>
      <c r="AY8390" s="257" t="s">
        <v>241</v>
      </c>
    </row>
    <row r="8391" s="14" customFormat="1">
      <c r="A8391" s="14"/>
      <c r="B8391" s="247"/>
      <c r="C8391" s="248"/>
      <c r="D8391" s="238" t="s">
        <v>252</v>
      </c>
      <c r="E8391" s="249" t="s">
        <v>39</v>
      </c>
      <c r="F8391" s="250" t="s">
        <v>3572</v>
      </c>
      <c r="G8391" s="248"/>
      <c r="H8391" s="251">
        <v>53.509999999999998</v>
      </c>
      <c r="I8391" s="252"/>
      <c r="J8391" s="248"/>
      <c r="K8391" s="248"/>
      <c r="L8391" s="253"/>
      <c r="M8391" s="254"/>
      <c r="N8391" s="255"/>
      <c r="O8391" s="255"/>
      <c r="P8391" s="255"/>
      <c r="Q8391" s="255"/>
      <c r="R8391" s="255"/>
      <c r="S8391" s="255"/>
      <c r="T8391" s="256"/>
      <c r="U8391" s="14"/>
      <c r="V8391" s="14"/>
      <c r="W8391" s="14"/>
      <c r="X8391" s="14"/>
      <c r="Y8391" s="14"/>
      <c r="Z8391" s="14"/>
      <c r="AA8391" s="14"/>
      <c r="AB8391" s="14"/>
      <c r="AC8391" s="14"/>
      <c r="AD8391" s="14"/>
      <c r="AE8391" s="14"/>
      <c r="AT8391" s="257" t="s">
        <v>252</v>
      </c>
      <c r="AU8391" s="257" t="s">
        <v>93</v>
      </c>
      <c r="AV8391" s="14" t="s">
        <v>93</v>
      </c>
      <c r="AW8391" s="14" t="s">
        <v>46</v>
      </c>
      <c r="AX8391" s="14" t="s">
        <v>85</v>
      </c>
      <c r="AY8391" s="257" t="s">
        <v>241</v>
      </c>
    </row>
    <row r="8392" s="14" customFormat="1">
      <c r="A8392" s="14"/>
      <c r="B8392" s="247"/>
      <c r="C8392" s="248"/>
      <c r="D8392" s="238" t="s">
        <v>252</v>
      </c>
      <c r="E8392" s="249" t="s">
        <v>39</v>
      </c>
      <c r="F8392" s="250" t="s">
        <v>2343</v>
      </c>
      <c r="G8392" s="248"/>
      <c r="H8392" s="251">
        <v>37.090000000000003</v>
      </c>
      <c r="I8392" s="252"/>
      <c r="J8392" s="248"/>
      <c r="K8392" s="248"/>
      <c r="L8392" s="253"/>
      <c r="M8392" s="254"/>
      <c r="N8392" s="255"/>
      <c r="O8392" s="255"/>
      <c r="P8392" s="255"/>
      <c r="Q8392" s="255"/>
      <c r="R8392" s="255"/>
      <c r="S8392" s="255"/>
      <c r="T8392" s="256"/>
      <c r="U8392" s="14"/>
      <c r="V8392" s="14"/>
      <c r="W8392" s="14"/>
      <c r="X8392" s="14"/>
      <c r="Y8392" s="14"/>
      <c r="Z8392" s="14"/>
      <c r="AA8392" s="14"/>
      <c r="AB8392" s="14"/>
      <c r="AC8392" s="14"/>
      <c r="AD8392" s="14"/>
      <c r="AE8392" s="14"/>
      <c r="AT8392" s="257" t="s">
        <v>252</v>
      </c>
      <c r="AU8392" s="257" t="s">
        <v>93</v>
      </c>
      <c r="AV8392" s="14" t="s">
        <v>93</v>
      </c>
      <c r="AW8392" s="14" t="s">
        <v>46</v>
      </c>
      <c r="AX8392" s="14" t="s">
        <v>85</v>
      </c>
      <c r="AY8392" s="257" t="s">
        <v>241</v>
      </c>
    </row>
    <row r="8393" s="14" customFormat="1">
      <c r="A8393" s="14"/>
      <c r="B8393" s="247"/>
      <c r="C8393" s="248"/>
      <c r="D8393" s="238" t="s">
        <v>252</v>
      </c>
      <c r="E8393" s="249" t="s">
        <v>39</v>
      </c>
      <c r="F8393" s="250" t="s">
        <v>3573</v>
      </c>
      <c r="G8393" s="248"/>
      <c r="H8393" s="251">
        <v>15.6</v>
      </c>
      <c r="I8393" s="252"/>
      <c r="J8393" s="248"/>
      <c r="K8393" s="248"/>
      <c r="L8393" s="253"/>
      <c r="M8393" s="254"/>
      <c r="N8393" s="255"/>
      <c r="O8393" s="255"/>
      <c r="P8393" s="255"/>
      <c r="Q8393" s="255"/>
      <c r="R8393" s="255"/>
      <c r="S8393" s="255"/>
      <c r="T8393" s="256"/>
      <c r="U8393" s="14"/>
      <c r="V8393" s="14"/>
      <c r="W8393" s="14"/>
      <c r="X8393" s="14"/>
      <c r="Y8393" s="14"/>
      <c r="Z8393" s="14"/>
      <c r="AA8393" s="14"/>
      <c r="AB8393" s="14"/>
      <c r="AC8393" s="14"/>
      <c r="AD8393" s="14"/>
      <c r="AE8393" s="14"/>
      <c r="AT8393" s="257" t="s">
        <v>252</v>
      </c>
      <c r="AU8393" s="257" t="s">
        <v>93</v>
      </c>
      <c r="AV8393" s="14" t="s">
        <v>93</v>
      </c>
      <c r="AW8393" s="14" t="s">
        <v>46</v>
      </c>
      <c r="AX8393" s="14" t="s">
        <v>85</v>
      </c>
      <c r="AY8393" s="257" t="s">
        <v>241</v>
      </c>
    </row>
    <row r="8394" s="14" customFormat="1">
      <c r="A8394" s="14"/>
      <c r="B8394" s="247"/>
      <c r="C8394" s="248"/>
      <c r="D8394" s="238" t="s">
        <v>252</v>
      </c>
      <c r="E8394" s="249" t="s">
        <v>39</v>
      </c>
      <c r="F8394" s="250" t="s">
        <v>3574</v>
      </c>
      <c r="G8394" s="248"/>
      <c r="H8394" s="251">
        <v>6.9500000000000002</v>
      </c>
      <c r="I8394" s="252"/>
      <c r="J8394" s="248"/>
      <c r="K8394" s="248"/>
      <c r="L8394" s="253"/>
      <c r="M8394" s="254"/>
      <c r="N8394" s="255"/>
      <c r="O8394" s="255"/>
      <c r="P8394" s="255"/>
      <c r="Q8394" s="255"/>
      <c r="R8394" s="255"/>
      <c r="S8394" s="255"/>
      <c r="T8394" s="256"/>
      <c r="U8394" s="14"/>
      <c r="V8394" s="14"/>
      <c r="W8394" s="14"/>
      <c r="X8394" s="14"/>
      <c r="Y8394" s="14"/>
      <c r="Z8394" s="14"/>
      <c r="AA8394" s="14"/>
      <c r="AB8394" s="14"/>
      <c r="AC8394" s="14"/>
      <c r="AD8394" s="14"/>
      <c r="AE8394" s="14"/>
      <c r="AT8394" s="257" t="s">
        <v>252</v>
      </c>
      <c r="AU8394" s="257" t="s">
        <v>93</v>
      </c>
      <c r="AV8394" s="14" t="s">
        <v>93</v>
      </c>
      <c r="AW8394" s="14" t="s">
        <v>46</v>
      </c>
      <c r="AX8394" s="14" t="s">
        <v>85</v>
      </c>
      <c r="AY8394" s="257" t="s">
        <v>241</v>
      </c>
    </row>
    <row r="8395" s="14" customFormat="1">
      <c r="A8395" s="14"/>
      <c r="B8395" s="247"/>
      <c r="C8395" s="248"/>
      <c r="D8395" s="238" t="s">
        <v>252</v>
      </c>
      <c r="E8395" s="249" t="s">
        <v>39</v>
      </c>
      <c r="F8395" s="250" t="s">
        <v>3575</v>
      </c>
      <c r="G8395" s="248"/>
      <c r="H8395" s="251">
        <v>3.75</v>
      </c>
      <c r="I8395" s="252"/>
      <c r="J8395" s="248"/>
      <c r="K8395" s="248"/>
      <c r="L8395" s="253"/>
      <c r="M8395" s="254"/>
      <c r="N8395" s="255"/>
      <c r="O8395" s="255"/>
      <c r="P8395" s="255"/>
      <c r="Q8395" s="255"/>
      <c r="R8395" s="255"/>
      <c r="S8395" s="255"/>
      <c r="T8395" s="256"/>
      <c r="U8395" s="14"/>
      <c r="V8395" s="14"/>
      <c r="W8395" s="14"/>
      <c r="X8395" s="14"/>
      <c r="Y8395" s="14"/>
      <c r="Z8395" s="14"/>
      <c r="AA8395" s="14"/>
      <c r="AB8395" s="14"/>
      <c r="AC8395" s="14"/>
      <c r="AD8395" s="14"/>
      <c r="AE8395" s="14"/>
      <c r="AT8395" s="257" t="s">
        <v>252</v>
      </c>
      <c r="AU8395" s="257" t="s">
        <v>93</v>
      </c>
      <c r="AV8395" s="14" t="s">
        <v>93</v>
      </c>
      <c r="AW8395" s="14" t="s">
        <v>46</v>
      </c>
      <c r="AX8395" s="14" t="s">
        <v>85</v>
      </c>
      <c r="AY8395" s="257" t="s">
        <v>241</v>
      </c>
    </row>
    <row r="8396" s="14" customFormat="1">
      <c r="A8396" s="14"/>
      <c r="B8396" s="247"/>
      <c r="C8396" s="248"/>
      <c r="D8396" s="238" t="s">
        <v>252</v>
      </c>
      <c r="E8396" s="249" t="s">
        <v>39</v>
      </c>
      <c r="F8396" s="250" t="s">
        <v>3576</v>
      </c>
      <c r="G8396" s="248"/>
      <c r="H8396" s="251">
        <v>5.6200000000000001</v>
      </c>
      <c r="I8396" s="252"/>
      <c r="J8396" s="248"/>
      <c r="K8396" s="248"/>
      <c r="L8396" s="253"/>
      <c r="M8396" s="254"/>
      <c r="N8396" s="255"/>
      <c r="O8396" s="255"/>
      <c r="P8396" s="255"/>
      <c r="Q8396" s="255"/>
      <c r="R8396" s="255"/>
      <c r="S8396" s="255"/>
      <c r="T8396" s="256"/>
      <c r="U8396" s="14"/>
      <c r="V8396" s="14"/>
      <c r="W8396" s="14"/>
      <c r="X8396" s="14"/>
      <c r="Y8396" s="14"/>
      <c r="Z8396" s="14"/>
      <c r="AA8396" s="14"/>
      <c r="AB8396" s="14"/>
      <c r="AC8396" s="14"/>
      <c r="AD8396" s="14"/>
      <c r="AE8396" s="14"/>
      <c r="AT8396" s="257" t="s">
        <v>252</v>
      </c>
      <c r="AU8396" s="257" t="s">
        <v>93</v>
      </c>
      <c r="AV8396" s="14" t="s">
        <v>93</v>
      </c>
      <c r="AW8396" s="14" t="s">
        <v>46</v>
      </c>
      <c r="AX8396" s="14" t="s">
        <v>85</v>
      </c>
      <c r="AY8396" s="257" t="s">
        <v>241</v>
      </c>
    </row>
    <row r="8397" s="14" customFormat="1">
      <c r="A8397" s="14"/>
      <c r="B8397" s="247"/>
      <c r="C8397" s="248"/>
      <c r="D8397" s="238" t="s">
        <v>252</v>
      </c>
      <c r="E8397" s="249" t="s">
        <v>39</v>
      </c>
      <c r="F8397" s="250" t="s">
        <v>3577</v>
      </c>
      <c r="G8397" s="248"/>
      <c r="H8397" s="251">
        <v>6.0899999999999999</v>
      </c>
      <c r="I8397" s="252"/>
      <c r="J8397" s="248"/>
      <c r="K8397" s="248"/>
      <c r="L8397" s="253"/>
      <c r="M8397" s="254"/>
      <c r="N8397" s="255"/>
      <c r="O8397" s="255"/>
      <c r="P8397" s="255"/>
      <c r="Q8397" s="255"/>
      <c r="R8397" s="255"/>
      <c r="S8397" s="255"/>
      <c r="T8397" s="256"/>
      <c r="U8397" s="14"/>
      <c r="V8397" s="14"/>
      <c r="W8397" s="14"/>
      <c r="X8397" s="14"/>
      <c r="Y8397" s="14"/>
      <c r="Z8397" s="14"/>
      <c r="AA8397" s="14"/>
      <c r="AB8397" s="14"/>
      <c r="AC8397" s="14"/>
      <c r="AD8397" s="14"/>
      <c r="AE8397" s="14"/>
      <c r="AT8397" s="257" t="s">
        <v>252</v>
      </c>
      <c r="AU8397" s="257" t="s">
        <v>93</v>
      </c>
      <c r="AV8397" s="14" t="s">
        <v>93</v>
      </c>
      <c r="AW8397" s="14" t="s">
        <v>46</v>
      </c>
      <c r="AX8397" s="14" t="s">
        <v>85</v>
      </c>
      <c r="AY8397" s="257" t="s">
        <v>241</v>
      </c>
    </row>
    <row r="8398" s="14" customFormat="1">
      <c r="A8398" s="14"/>
      <c r="B8398" s="247"/>
      <c r="C8398" s="248"/>
      <c r="D8398" s="238" t="s">
        <v>252</v>
      </c>
      <c r="E8398" s="249" t="s">
        <v>39</v>
      </c>
      <c r="F8398" s="250" t="s">
        <v>2344</v>
      </c>
      <c r="G8398" s="248"/>
      <c r="H8398" s="251">
        <v>27.68</v>
      </c>
      <c r="I8398" s="252"/>
      <c r="J8398" s="248"/>
      <c r="K8398" s="248"/>
      <c r="L8398" s="253"/>
      <c r="M8398" s="254"/>
      <c r="N8398" s="255"/>
      <c r="O8398" s="255"/>
      <c r="P8398" s="255"/>
      <c r="Q8398" s="255"/>
      <c r="R8398" s="255"/>
      <c r="S8398" s="255"/>
      <c r="T8398" s="256"/>
      <c r="U8398" s="14"/>
      <c r="V8398" s="14"/>
      <c r="W8398" s="14"/>
      <c r="X8398" s="14"/>
      <c r="Y8398" s="14"/>
      <c r="Z8398" s="14"/>
      <c r="AA8398" s="14"/>
      <c r="AB8398" s="14"/>
      <c r="AC8398" s="14"/>
      <c r="AD8398" s="14"/>
      <c r="AE8398" s="14"/>
      <c r="AT8398" s="257" t="s">
        <v>252</v>
      </c>
      <c r="AU8398" s="257" t="s">
        <v>93</v>
      </c>
      <c r="AV8398" s="14" t="s">
        <v>93</v>
      </c>
      <c r="AW8398" s="14" t="s">
        <v>46</v>
      </c>
      <c r="AX8398" s="14" t="s">
        <v>85</v>
      </c>
      <c r="AY8398" s="257" t="s">
        <v>241</v>
      </c>
    </row>
    <row r="8399" s="14" customFormat="1">
      <c r="A8399" s="14"/>
      <c r="B8399" s="247"/>
      <c r="C8399" s="248"/>
      <c r="D8399" s="238" t="s">
        <v>252</v>
      </c>
      <c r="E8399" s="249" t="s">
        <v>39</v>
      </c>
      <c r="F8399" s="250" t="s">
        <v>3517</v>
      </c>
      <c r="G8399" s="248"/>
      <c r="H8399" s="251">
        <v>19.149999999999999</v>
      </c>
      <c r="I8399" s="252"/>
      <c r="J8399" s="248"/>
      <c r="K8399" s="248"/>
      <c r="L8399" s="253"/>
      <c r="M8399" s="254"/>
      <c r="N8399" s="255"/>
      <c r="O8399" s="255"/>
      <c r="P8399" s="255"/>
      <c r="Q8399" s="255"/>
      <c r="R8399" s="255"/>
      <c r="S8399" s="255"/>
      <c r="T8399" s="256"/>
      <c r="U8399" s="14"/>
      <c r="V8399" s="14"/>
      <c r="W8399" s="14"/>
      <c r="X8399" s="14"/>
      <c r="Y8399" s="14"/>
      <c r="Z8399" s="14"/>
      <c r="AA8399" s="14"/>
      <c r="AB8399" s="14"/>
      <c r="AC8399" s="14"/>
      <c r="AD8399" s="14"/>
      <c r="AE8399" s="14"/>
      <c r="AT8399" s="257" t="s">
        <v>252</v>
      </c>
      <c r="AU8399" s="257" t="s">
        <v>93</v>
      </c>
      <c r="AV8399" s="14" t="s">
        <v>93</v>
      </c>
      <c r="AW8399" s="14" t="s">
        <v>46</v>
      </c>
      <c r="AX8399" s="14" t="s">
        <v>85</v>
      </c>
      <c r="AY8399" s="257" t="s">
        <v>241</v>
      </c>
    </row>
    <row r="8400" s="14" customFormat="1">
      <c r="A8400" s="14"/>
      <c r="B8400" s="247"/>
      <c r="C8400" s="248"/>
      <c r="D8400" s="238" t="s">
        <v>252</v>
      </c>
      <c r="E8400" s="249" t="s">
        <v>39</v>
      </c>
      <c r="F8400" s="250" t="s">
        <v>7855</v>
      </c>
      <c r="G8400" s="248"/>
      <c r="H8400" s="251">
        <v>14.23</v>
      </c>
      <c r="I8400" s="252"/>
      <c r="J8400" s="248"/>
      <c r="K8400" s="248"/>
      <c r="L8400" s="253"/>
      <c r="M8400" s="254"/>
      <c r="N8400" s="255"/>
      <c r="O8400" s="255"/>
      <c r="P8400" s="255"/>
      <c r="Q8400" s="255"/>
      <c r="R8400" s="255"/>
      <c r="S8400" s="255"/>
      <c r="T8400" s="256"/>
      <c r="U8400" s="14"/>
      <c r="V8400" s="14"/>
      <c r="W8400" s="14"/>
      <c r="X8400" s="14"/>
      <c r="Y8400" s="14"/>
      <c r="Z8400" s="14"/>
      <c r="AA8400" s="14"/>
      <c r="AB8400" s="14"/>
      <c r="AC8400" s="14"/>
      <c r="AD8400" s="14"/>
      <c r="AE8400" s="14"/>
      <c r="AT8400" s="257" t="s">
        <v>252</v>
      </c>
      <c r="AU8400" s="257" t="s">
        <v>93</v>
      </c>
      <c r="AV8400" s="14" t="s">
        <v>93</v>
      </c>
      <c r="AW8400" s="14" t="s">
        <v>46</v>
      </c>
      <c r="AX8400" s="14" t="s">
        <v>85</v>
      </c>
      <c r="AY8400" s="257" t="s">
        <v>241</v>
      </c>
    </row>
    <row r="8401" s="14" customFormat="1">
      <c r="A8401" s="14"/>
      <c r="B8401" s="247"/>
      <c r="C8401" s="248"/>
      <c r="D8401" s="238" t="s">
        <v>252</v>
      </c>
      <c r="E8401" s="249" t="s">
        <v>39</v>
      </c>
      <c r="F8401" s="250" t="s">
        <v>3518</v>
      </c>
      <c r="G8401" s="248"/>
      <c r="H8401" s="251">
        <v>26.18</v>
      </c>
      <c r="I8401" s="252"/>
      <c r="J8401" s="248"/>
      <c r="K8401" s="248"/>
      <c r="L8401" s="253"/>
      <c r="M8401" s="254"/>
      <c r="N8401" s="255"/>
      <c r="O8401" s="255"/>
      <c r="P8401" s="255"/>
      <c r="Q8401" s="255"/>
      <c r="R8401" s="255"/>
      <c r="S8401" s="255"/>
      <c r="T8401" s="256"/>
      <c r="U8401" s="14"/>
      <c r="V8401" s="14"/>
      <c r="W8401" s="14"/>
      <c r="X8401" s="14"/>
      <c r="Y8401" s="14"/>
      <c r="Z8401" s="14"/>
      <c r="AA8401" s="14"/>
      <c r="AB8401" s="14"/>
      <c r="AC8401" s="14"/>
      <c r="AD8401" s="14"/>
      <c r="AE8401" s="14"/>
      <c r="AT8401" s="257" t="s">
        <v>252</v>
      </c>
      <c r="AU8401" s="257" t="s">
        <v>93</v>
      </c>
      <c r="AV8401" s="14" t="s">
        <v>93</v>
      </c>
      <c r="AW8401" s="14" t="s">
        <v>46</v>
      </c>
      <c r="AX8401" s="14" t="s">
        <v>85</v>
      </c>
      <c r="AY8401" s="257" t="s">
        <v>241</v>
      </c>
    </row>
    <row r="8402" s="14" customFormat="1">
      <c r="A8402" s="14"/>
      <c r="B8402" s="247"/>
      <c r="C8402" s="248"/>
      <c r="D8402" s="238" t="s">
        <v>252</v>
      </c>
      <c r="E8402" s="249" t="s">
        <v>39</v>
      </c>
      <c r="F8402" s="250" t="s">
        <v>3519</v>
      </c>
      <c r="G8402" s="248"/>
      <c r="H8402" s="251">
        <v>42.609999999999999</v>
      </c>
      <c r="I8402" s="252"/>
      <c r="J8402" s="248"/>
      <c r="K8402" s="248"/>
      <c r="L8402" s="253"/>
      <c r="M8402" s="254"/>
      <c r="N8402" s="255"/>
      <c r="O8402" s="255"/>
      <c r="P8402" s="255"/>
      <c r="Q8402" s="255"/>
      <c r="R8402" s="255"/>
      <c r="S8402" s="255"/>
      <c r="T8402" s="256"/>
      <c r="U8402" s="14"/>
      <c r="V8402" s="14"/>
      <c r="W8402" s="14"/>
      <c r="X8402" s="14"/>
      <c r="Y8402" s="14"/>
      <c r="Z8402" s="14"/>
      <c r="AA8402" s="14"/>
      <c r="AB8402" s="14"/>
      <c r="AC8402" s="14"/>
      <c r="AD8402" s="14"/>
      <c r="AE8402" s="14"/>
      <c r="AT8402" s="257" t="s">
        <v>252</v>
      </c>
      <c r="AU8402" s="257" t="s">
        <v>93</v>
      </c>
      <c r="AV8402" s="14" t="s">
        <v>93</v>
      </c>
      <c r="AW8402" s="14" t="s">
        <v>46</v>
      </c>
      <c r="AX8402" s="14" t="s">
        <v>85</v>
      </c>
      <c r="AY8402" s="257" t="s">
        <v>241</v>
      </c>
    </row>
    <row r="8403" s="14" customFormat="1">
      <c r="A8403" s="14"/>
      <c r="B8403" s="247"/>
      <c r="C8403" s="248"/>
      <c r="D8403" s="238" t="s">
        <v>252</v>
      </c>
      <c r="E8403" s="249" t="s">
        <v>39</v>
      </c>
      <c r="F8403" s="250" t="s">
        <v>2345</v>
      </c>
      <c r="G8403" s="248"/>
      <c r="H8403" s="251">
        <v>13.800000000000001</v>
      </c>
      <c r="I8403" s="252"/>
      <c r="J8403" s="248"/>
      <c r="K8403" s="248"/>
      <c r="L8403" s="253"/>
      <c r="M8403" s="254"/>
      <c r="N8403" s="255"/>
      <c r="O8403" s="255"/>
      <c r="P8403" s="255"/>
      <c r="Q8403" s="255"/>
      <c r="R8403" s="255"/>
      <c r="S8403" s="255"/>
      <c r="T8403" s="256"/>
      <c r="U8403" s="14"/>
      <c r="V8403" s="14"/>
      <c r="W8403" s="14"/>
      <c r="X8403" s="14"/>
      <c r="Y8403" s="14"/>
      <c r="Z8403" s="14"/>
      <c r="AA8403" s="14"/>
      <c r="AB8403" s="14"/>
      <c r="AC8403" s="14"/>
      <c r="AD8403" s="14"/>
      <c r="AE8403" s="14"/>
      <c r="AT8403" s="257" t="s">
        <v>252</v>
      </c>
      <c r="AU8403" s="257" t="s">
        <v>93</v>
      </c>
      <c r="AV8403" s="14" t="s">
        <v>93</v>
      </c>
      <c r="AW8403" s="14" t="s">
        <v>46</v>
      </c>
      <c r="AX8403" s="14" t="s">
        <v>85</v>
      </c>
      <c r="AY8403" s="257" t="s">
        <v>241</v>
      </c>
    </row>
    <row r="8404" s="14" customFormat="1">
      <c r="A8404" s="14"/>
      <c r="B8404" s="247"/>
      <c r="C8404" s="248"/>
      <c r="D8404" s="238" t="s">
        <v>252</v>
      </c>
      <c r="E8404" s="249" t="s">
        <v>39</v>
      </c>
      <c r="F8404" s="250" t="s">
        <v>3520</v>
      </c>
      <c r="G8404" s="248"/>
      <c r="H8404" s="251">
        <v>21.120000000000001</v>
      </c>
      <c r="I8404" s="252"/>
      <c r="J8404" s="248"/>
      <c r="K8404" s="248"/>
      <c r="L8404" s="253"/>
      <c r="M8404" s="254"/>
      <c r="N8404" s="255"/>
      <c r="O8404" s="255"/>
      <c r="P8404" s="255"/>
      <c r="Q8404" s="255"/>
      <c r="R8404" s="255"/>
      <c r="S8404" s="255"/>
      <c r="T8404" s="256"/>
      <c r="U8404" s="14"/>
      <c r="V8404" s="14"/>
      <c r="W8404" s="14"/>
      <c r="X8404" s="14"/>
      <c r="Y8404" s="14"/>
      <c r="Z8404" s="14"/>
      <c r="AA8404" s="14"/>
      <c r="AB8404" s="14"/>
      <c r="AC8404" s="14"/>
      <c r="AD8404" s="14"/>
      <c r="AE8404" s="14"/>
      <c r="AT8404" s="257" t="s">
        <v>252</v>
      </c>
      <c r="AU8404" s="257" t="s">
        <v>93</v>
      </c>
      <c r="AV8404" s="14" t="s">
        <v>93</v>
      </c>
      <c r="AW8404" s="14" t="s">
        <v>46</v>
      </c>
      <c r="AX8404" s="14" t="s">
        <v>85</v>
      </c>
      <c r="AY8404" s="257" t="s">
        <v>241</v>
      </c>
    </row>
    <row r="8405" s="14" customFormat="1">
      <c r="A8405" s="14"/>
      <c r="B8405" s="247"/>
      <c r="C8405" s="248"/>
      <c r="D8405" s="238" t="s">
        <v>252</v>
      </c>
      <c r="E8405" s="249" t="s">
        <v>39</v>
      </c>
      <c r="F8405" s="250" t="s">
        <v>2346</v>
      </c>
      <c r="G8405" s="248"/>
      <c r="H8405" s="251">
        <v>56.170000000000002</v>
      </c>
      <c r="I8405" s="252"/>
      <c r="J8405" s="248"/>
      <c r="K8405" s="248"/>
      <c r="L8405" s="253"/>
      <c r="M8405" s="254"/>
      <c r="N8405" s="255"/>
      <c r="O8405" s="255"/>
      <c r="P8405" s="255"/>
      <c r="Q8405" s="255"/>
      <c r="R8405" s="255"/>
      <c r="S8405" s="255"/>
      <c r="T8405" s="256"/>
      <c r="U8405" s="14"/>
      <c r="V8405" s="14"/>
      <c r="W8405" s="14"/>
      <c r="X8405" s="14"/>
      <c r="Y8405" s="14"/>
      <c r="Z8405" s="14"/>
      <c r="AA8405" s="14"/>
      <c r="AB8405" s="14"/>
      <c r="AC8405" s="14"/>
      <c r="AD8405" s="14"/>
      <c r="AE8405" s="14"/>
      <c r="AT8405" s="257" t="s">
        <v>252</v>
      </c>
      <c r="AU8405" s="257" t="s">
        <v>93</v>
      </c>
      <c r="AV8405" s="14" t="s">
        <v>93</v>
      </c>
      <c r="AW8405" s="14" t="s">
        <v>46</v>
      </c>
      <c r="AX8405" s="14" t="s">
        <v>85</v>
      </c>
      <c r="AY8405" s="257" t="s">
        <v>241</v>
      </c>
    </row>
    <row r="8406" s="14" customFormat="1">
      <c r="A8406" s="14"/>
      <c r="B8406" s="247"/>
      <c r="C8406" s="248"/>
      <c r="D8406" s="238" t="s">
        <v>252</v>
      </c>
      <c r="E8406" s="249" t="s">
        <v>39</v>
      </c>
      <c r="F8406" s="250" t="s">
        <v>2347</v>
      </c>
      <c r="G8406" s="248"/>
      <c r="H8406" s="251">
        <v>34.090000000000003</v>
      </c>
      <c r="I8406" s="252"/>
      <c r="J8406" s="248"/>
      <c r="K8406" s="248"/>
      <c r="L8406" s="253"/>
      <c r="M8406" s="254"/>
      <c r="N8406" s="255"/>
      <c r="O8406" s="255"/>
      <c r="P8406" s="255"/>
      <c r="Q8406" s="255"/>
      <c r="R8406" s="255"/>
      <c r="S8406" s="255"/>
      <c r="T8406" s="256"/>
      <c r="U8406" s="14"/>
      <c r="V8406" s="14"/>
      <c r="W8406" s="14"/>
      <c r="X8406" s="14"/>
      <c r="Y8406" s="14"/>
      <c r="Z8406" s="14"/>
      <c r="AA8406" s="14"/>
      <c r="AB8406" s="14"/>
      <c r="AC8406" s="14"/>
      <c r="AD8406" s="14"/>
      <c r="AE8406" s="14"/>
      <c r="AT8406" s="257" t="s">
        <v>252</v>
      </c>
      <c r="AU8406" s="257" t="s">
        <v>93</v>
      </c>
      <c r="AV8406" s="14" t="s">
        <v>93</v>
      </c>
      <c r="AW8406" s="14" t="s">
        <v>46</v>
      </c>
      <c r="AX8406" s="14" t="s">
        <v>85</v>
      </c>
      <c r="AY8406" s="257" t="s">
        <v>241</v>
      </c>
    </row>
    <row r="8407" s="14" customFormat="1">
      <c r="A8407" s="14"/>
      <c r="B8407" s="247"/>
      <c r="C8407" s="248"/>
      <c r="D8407" s="238" t="s">
        <v>252</v>
      </c>
      <c r="E8407" s="249" t="s">
        <v>39</v>
      </c>
      <c r="F8407" s="250" t="s">
        <v>3521</v>
      </c>
      <c r="G8407" s="248"/>
      <c r="H8407" s="251">
        <v>7.5</v>
      </c>
      <c r="I8407" s="252"/>
      <c r="J8407" s="248"/>
      <c r="K8407" s="248"/>
      <c r="L8407" s="253"/>
      <c r="M8407" s="254"/>
      <c r="N8407" s="255"/>
      <c r="O8407" s="255"/>
      <c r="P8407" s="255"/>
      <c r="Q8407" s="255"/>
      <c r="R8407" s="255"/>
      <c r="S8407" s="255"/>
      <c r="T8407" s="256"/>
      <c r="U8407" s="14"/>
      <c r="V8407" s="14"/>
      <c r="W8407" s="14"/>
      <c r="X8407" s="14"/>
      <c r="Y8407" s="14"/>
      <c r="Z8407" s="14"/>
      <c r="AA8407" s="14"/>
      <c r="AB8407" s="14"/>
      <c r="AC8407" s="14"/>
      <c r="AD8407" s="14"/>
      <c r="AE8407" s="14"/>
      <c r="AT8407" s="257" t="s">
        <v>252</v>
      </c>
      <c r="AU8407" s="257" t="s">
        <v>93</v>
      </c>
      <c r="AV8407" s="14" t="s">
        <v>93</v>
      </c>
      <c r="AW8407" s="14" t="s">
        <v>46</v>
      </c>
      <c r="AX8407" s="14" t="s">
        <v>85</v>
      </c>
      <c r="AY8407" s="257" t="s">
        <v>241</v>
      </c>
    </row>
    <row r="8408" s="14" customFormat="1">
      <c r="A8408" s="14"/>
      <c r="B8408" s="247"/>
      <c r="C8408" s="248"/>
      <c r="D8408" s="238" t="s">
        <v>252</v>
      </c>
      <c r="E8408" s="249" t="s">
        <v>39</v>
      </c>
      <c r="F8408" s="250" t="s">
        <v>3522</v>
      </c>
      <c r="G8408" s="248"/>
      <c r="H8408" s="251">
        <v>5.7599999999999998</v>
      </c>
      <c r="I8408" s="252"/>
      <c r="J8408" s="248"/>
      <c r="K8408" s="248"/>
      <c r="L8408" s="253"/>
      <c r="M8408" s="254"/>
      <c r="N8408" s="255"/>
      <c r="O8408" s="255"/>
      <c r="P8408" s="255"/>
      <c r="Q8408" s="255"/>
      <c r="R8408" s="255"/>
      <c r="S8408" s="255"/>
      <c r="T8408" s="256"/>
      <c r="U8408" s="14"/>
      <c r="V8408" s="14"/>
      <c r="W8408" s="14"/>
      <c r="X8408" s="14"/>
      <c r="Y8408" s="14"/>
      <c r="Z8408" s="14"/>
      <c r="AA8408" s="14"/>
      <c r="AB8408" s="14"/>
      <c r="AC8408" s="14"/>
      <c r="AD8408" s="14"/>
      <c r="AE8408" s="14"/>
      <c r="AT8408" s="257" t="s">
        <v>252</v>
      </c>
      <c r="AU8408" s="257" t="s">
        <v>93</v>
      </c>
      <c r="AV8408" s="14" t="s">
        <v>93</v>
      </c>
      <c r="AW8408" s="14" t="s">
        <v>46</v>
      </c>
      <c r="AX8408" s="14" t="s">
        <v>85</v>
      </c>
      <c r="AY8408" s="257" t="s">
        <v>241</v>
      </c>
    </row>
    <row r="8409" s="14" customFormat="1">
      <c r="A8409" s="14"/>
      <c r="B8409" s="247"/>
      <c r="C8409" s="248"/>
      <c r="D8409" s="238" t="s">
        <v>252</v>
      </c>
      <c r="E8409" s="249" t="s">
        <v>39</v>
      </c>
      <c r="F8409" s="250" t="s">
        <v>2348</v>
      </c>
      <c r="G8409" s="248"/>
      <c r="H8409" s="251">
        <v>16.43</v>
      </c>
      <c r="I8409" s="252"/>
      <c r="J8409" s="248"/>
      <c r="K8409" s="248"/>
      <c r="L8409" s="253"/>
      <c r="M8409" s="254"/>
      <c r="N8409" s="255"/>
      <c r="O8409" s="255"/>
      <c r="P8409" s="255"/>
      <c r="Q8409" s="255"/>
      <c r="R8409" s="255"/>
      <c r="S8409" s="255"/>
      <c r="T8409" s="256"/>
      <c r="U8409" s="14"/>
      <c r="V8409" s="14"/>
      <c r="W8409" s="14"/>
      <c r="X8409" s="14"/>
      <c r="Y8409" s="14"/>
      <c r="Z8409" s="14"/>
      <c r="AA8409" s="14"/>
      <c r="AB8409" s="14"/>
      <c r="AC8409" s="14"/>
      <c r="AD8409" s="14"/>
      <c r="AE8409" s="14"/>
      <c r="AT8409" s="257" t="s">
        <v>252</v>
      </c>
      <c r="AU8409" s="257" t="s">
        <v>93</v>
      </c>
      <c r="AV8409" s="14" t="s">
        <v>93</v>
      </c>
      <c r="AW8409" s="14" t="s">
        <v>46</v>
      </c>
      <c r="AX8409" s="14" t="s">
        <v>85</v>
      </c>
      <c r="AY8409" s="257" t="s">
        <v>241</v>
      </c>
    </row>
    <row r="8410" s="14" customFormat="1">
      <c r="A8410" s="14"/>
      <c r="B8410" s="247"/>
      <c r="C8410" s="248"/>
      <c r="D8410" s="238" t="s">
        <v>252</v>
      </c>
      <c r="E8410" s="249" t="s">
        <v>39</v>
      </c>
      <c r="F8410" s="250" t="s">
        <v>3578</v>
      </c>
      <c r="G8410" s="248"/>
      <c r="H8410" s="251">
        <v>10.560000000000001</v>
      </c>
      <c r="I8410" s="252"/>
      <c r="J8410" s="248"/>
      <c r="K8410" s="248"/>
      <c r="L8410" s="253"/>
      <c r="M8410" s="254"/>
      <c r="N8410" s="255"/>
      <c r="O8410" s="255"/>
      <c r="P8410" s="255"/>
      <c r="Q8410" s="255"/>
      <c r="R8410" s="255"/>
      <c r="S8410" s="255"/>
      <c r="T8410" s="256"/>
      <c r="U8410" s="14"/>
      <c r="V8410" s="14"/>
      <c r="W8410" s="14"/>
      <c r="X8410" s="14"/>
      <c r="Y8410" s="14"/>
      <c r="Z8410" s="14"/>
      <c r="AA8410" s="14"/>
      <c r="AB8410" s="14"/>
      <c r="AC8410" s="14"/>
      <c r="AD8410" s="14"/>
      <c r="AE8410" s="14"/>
      <c r="AT8410" s="257" t="s">
        <v>252</v>
      </c>
      <c r="AU8410" s="257" t="s">
        <v>93</v>
      </c>
      <c r="AV8410" s="14" t="s">
        <v>93</v>
      </c>
      <c r="AW8410" s="14" t="s">
        <v>46</v>
      </c>
      <c r="AX8410" s="14" t="s">
        <v>85</v>
      </c>
      <c r="AY8410" s="257" t="s">
        <v>241</v>
      </c>
    </row>
    <row r="8411" s="14" customFormat="1">
      <c r="A8411" s="14"/>
      <c r="B8411" s="247"/>
      <c r="C8411" s="248"/>
      <c r="D8411" s="238" t="s">
        <v>252</v>
      </c>
      <c r="E8411" s="249" t="s">
        <v>39</v>
      </c>
      <c r="F8411" s="250" t="s">
        <v>3523</v>
      </c>
      <c r="G8411" s="248"/>
      <c r="H8411" s="251">
        <v>11.449999999999999</v>
      </c>
      <c r="I8411" s="252"/>
      <c r="J8411" s="248"/>
      <c r="K8411" s="248"/>
      <c r="L8411" s="253"/>
      <c r="M8411" s="254"/>
      <c r="N8411" s="255"/>
      <c r="O8411" s="255"/>
      <c r="P8411" s="255"/>
      <c r="Q8411" s="255"/>
      <c r="R8411" s="255"/>
      <c r="S8411" s="255"/>
      <c r="T8411" s="256"/>
      <c r="U8411" s="14"/>
      <c r="V8411" s="14"/>
      <c r="W8411" s="14"/>
      <c r="X8411" s="14"/>
      <c r="Y8411" s="14"/>
      <c r="Z8411" s="14"/>
      <c r="AA8411" s="14"/>
      <c r="AB8411" s="14"/>
      <c r="AC8411" s="14"/>
      <c r="AD8411" s="14"/>
      <c r="AE8411" s="14"/>
      <c r="AT8411" s="257" t="s">
        <v>252</v>
      </c>
      <c r="AU8411" s="257" t="s">
        <v>93</v>
      </c>
      <c r="AV8411" s="14" t="s">
        <v>93</v>
      </c>
      <c r="AW8411" s="14" t="s">
        <v>46</v>
      </c>
      <c r="AX8411" s="14" t="s">
        <v>85</v>
      </c>
      <c r="AY8411" s="257" t="s">
        <v>241</v>
      </c>
    </row>
    <row r="8412" s="14" customFormat="1">
      <c r="A8412" s="14"/>
      <c r="B8412" s="247"/>
      <c r="C8412" s="248"/>
      <c r="D8412" s="238" t="s">
        <v>252</v>
      </c>
      <c r="E8412" s="249" t="s">
        <v>39</v>
      </c>
      <c r="F8412" s="250" t="s">
        <v>3524</v>
      </c>
      <c r="G8412" s="248"/>
      <c r="H8412" s="251">
        <v>15.779999999999999</v>
      </c>
      <c r="I8412" s="252"/>
      <c r="J8412" s="248"/>
      <c r="K8412" s="248"/>
      <c r="L8412" s="253"/>
      <c r="M8412" s="254"/>
      <c r="N8412" s="255"/>
      <c r="O8412" s="255"/>
      <c r="P8412" s="255"/>
      <c r="Q8412" s="255"/>
      <c r="R8412" s="255"/>
      <c r="S8412" s="255"/>
      <c r="T8412" s="256"/>
      <c r="U8412" s="14"/>
      <c r="V8412" s="14"/>
      <c r="W8412" s="14"/>
      <c r="X8412" s="14"/>
      <c r="Y8412" s="14"/>
      <c r="Z8412" s="14"/>
      <c r="AA8412" s="14"/>
      <c r="AB8412" s="14"/>
      <c r="AC8412" s="14"/>
      <c r="AD8412" s="14"/>
      <c r="AE8412" s="14"/>
      <c r="AT8412" s="257" t="s">
        <v>252</v>
      </c>
      <c r="AU8412" s="257" t="s">
        <v>93</v>
      </c>
      <c r="AV8412" s="14" t="s">
        <v>93</v>
      </c>
      <c r="AW8412" s="14" t="s">
        <v>46</v>
      </c>
      <c r="AX8412" s="14" t="s">
        <v>85</v>
      </c>
      <c r="AY8412" s="257" t="s">
        <v>241</v>
      </c>
    </row>
    <row r="8413" s="14" customFormat="1">
      <c r="A8413" s="14"/>
      <c r="B8413" s="247"/>
      <c r="C8413" s="248"/>
      <c r="D8413" s="238" t="s">
        <v>252</v>
      </c>
      <c r="E8413" s="249" t="s">
        <v>39</v>
      </c>
      <c r="F8413" s="250" t="s">
        <v>3525</v>
      </c>
      <c r="G8413" s="248"/>
      <c r="H8413" s="251">
        <v>17.050000000000001</v>
      </c>
      <c r="I8413" s="252"/>
      <c r="J8413" s="248"/>
      <c r="K8413" s="248"/>
      <c r="L8413" s="253"/>
      <c r="M8413" s="254"/>
      <c r="N8413" s="255"/>
      <c r="O8413" s="255"/>
      <c r="P8413" s="255"/>
      <c r="Q8413" s="255"/>
      <c r="R8413" s="255"/>
      <c r="S8413" s="255"/>
      <c r="T8413" s="256"/>
      <c r="U8413" s="14"/>
      <c r="V8413" s="14"/>
      <c r="W8413" s="14"/>
      <c r="X8413" s="14"/>
      <c r="Y8413" s="14"/>
      <c r="Z8413" s="14"/>
      <c r="AA8413" s="14"/>
      <c r="AB8413" s="14"/>
      <c r="AC8413" s="14"/>
      <c r="AD8413" s="14"/>
      <c r="AE8413" s="14"/>
      <c r="AT8413" s="257" t="s">
        <v>252</v>
      </c>
      <c r="AU8413" s="257" t="s">
        <v>93</v>
      </c>
      <c r="AV8413" s="14" t="s">
        <v>93</v>
      </c>
      <c r="AW8413" s="14" t="s">
        <v>46</v>
      </c>
      <c r="AX8413" s="14" t="s">
        <v>85</v>
      </c>
      <c r="AY8413" s="257" t="s">
        <v>241</v>
      </c>
    </row>
    <row r="8414" s="14" customFormat="1">
      <c r="A8414" s="14"/>
      <c r="B8414" s="247"/>
      <c r="C8414" s="248"/>
      <c r="D8414" s="238" t="s">
        <v>252</v>
      </c>
      <c r="E8414" s="249" t="s">
        <v>39</v>
      </c>
      <c r="F8414" s="250" t="s">
        <v>3526</v>
      </c>
      <c r="G8414" s="248"/>
      <c r="H8414" s="251">
        <v>15.01</v>
      </c>
      <c r="I8414" s="252"/>
      <c r="J8414" s="248"/>
      <c r="K8414" s="248"/>
      <c r="L8414" s="253"/>
      <c r="M8414" s="254"/>
      <c r="N8414" s="255"/>
      <c r="O8414" s="255"/>
      <c r="P8414" s="255"/>
      <c r="Q8414" s="255"/>
      <c r="R8414" s="255"/>
      <c r="S8414" s="255"/>
      <c r="T8414" s="256"/>
      <c r="U8414" s="14"/>
      <c r="V8414" s="14"/>
      <c r="W8414" s="14"/>
      <c r="X8414" s="14"/>
      <c r="Y8414" s="14"/>
      <c r="Z8414" s="14"/>
      <c r="AA8414" s="14"/>
      <c r="AB8414" s="14"/>
      <c r="AC8414" s="14"/>
      <c r="AD8414" s="14"/>
      <c r="AE8414" s="14"/>
      <c r="AT8414" s="257" t="s">
        <v>252</v>
      </c>
      <c r="AU8414" s="257" t="s">
        <v>93</v>
      </c>
      <c r="AV8414" s="14" t="s">
        <v>93</v>
      </c>
      <c r="AW8414" s="14" t="s">
        <v>46</v>
      </c>
      <c r="AX8414" s="14" t="s">
        <v>85</v>
      </c>
      <c r="AY8414" s="257" t="s">
        <v>241</v>
      </c>
    </row>
    <row r="8415" s="14" customFormat="1">
      <c r="A8415" s="14"/>
      <c r="B8415" s="247"/>
      <c r="C8415" s="248"/>
      <c r="D8415" s="238" t="s">
        <v>252</v>
      </c>
      <c r="E8415" s="249" t="s">
        <v>39</v>
      </c>
      <c r="F8415" s="250" t="s">
        <v>3527</v>
      </c>
      <c r="G8415" s="248"/>
      <c r="H8415" s="251">
        <v>28.219999999999999</v>
      </c>
      <c r="I8415" s="252"/>
      <c r="J8415" s="248"/>
      <c r="K8415" s="248"/>
      <c r="L8415" s="253"/>
      <c r="M8415" s="254"/>
      <c r="N8415" s="255"/>
      <c r="O8415" s="255"/>
      <c r="P8415" s="255"/>
      <c r="Q8415" s="255"/>
      <c r="R8415" s="255"/>
      <c r="S8415" s="255"/>
      <c r="T8415" s="256"/>
      <c r="U8415" s="14"/>
      <c r="V8415" s="14"/>
      <c r="W8415" s="14"/>
      <c r="X8415" s="14"/>
      <c r="Y8415" s="14"/>
      <c r="Z8415" s="14"/>
      <c r="AA8415" s="14"/>
      <c r="AB8415" s="14"/>
      <c r="AC8415" s="14"/>
      <c r="AD8415" s="14"/>
      <c r="AE8415" s="14"/>
      <c r="AT8415" s="257" t="s">
        <v>252</v>
      </c>
      <c r="AU8415" s="257" t="s">
        <v>93</v>
      </c>
      <c r="AV8415" s="14" t="s">
        <v>93</v>
      </c>
      <c r="AW8415" s="14" t="s">
        <v>46</v>
      </c>
      <c r="AX8415" s="14" t="s">
        <v>85</v>
      </c>
      <c r="AY8415" s="257" t="s">
        <v>241</v>
      </c>
    </row>
    <row r="8416" s="14" customFormat="1">
      <c r="A8416" s="14"/>
      <c r="B8416" s="247"/>
      <c r="C8416" s="248"/>
      <c r="D8416" s="238" t="s">
        <v>252</v>
      </c>
      <c r="E8416" s="249" t="s">
        <v>39</v>
      </c>
      <c r="F8416" s="250" t="s">
        <v>3528</v>
      </c>
      <c r="G8416" s="248"/>
      <c r="H8416" s="251">
        <v>1.9099999999999999</v>
      </c>
      <c r="I8416" s="252"/>
      <c r="J8416" s="248"/>
      <c r="K8416" s="248"/>
      <c r="L8416" s="253"/>
      <c r="M8416" s="254"/>
      <c r="N8416" s="255"/>
      <c r="O8416" s="255"/>
      <c r="P8416" s="255"/>
      <c r="Q8416" s="255"/>
      <c r="R8416" s="255"/>
      <c r="S8416" s="255"/>
      <c r="T8416" s="256"/>
      <c r="U8416" s="14"/>
      <c r="V8416" s="14"/>
      <c r="W8416" s="14"/>
      <c r="X8416" s="14"/>
      <c r="Y8416" s="14"/>
      <c r="Z8416" s="14"/>
      <c r="AA8416" s="14"/>
      <c r="AB8416" s="14"/>
      <c r="AC8416" s="14"/>
      <c r="AD8416" s="14"/>
      <c r="AE8416" s="14"/>
      <c r="AT8416" s="257" t="s">
        <v>252</v>
      </c>
      <c r="AU8416" s="257" t="s">
        <v>93</v>
      </c>
      <c r="AV8416" s="14" t="s">
        <v>93</v>
      </c>
      <c r="AW8416" s="14" t="s">
        <v>46</v>
      </c>
      <c r="AX8416" s="14" t="s">
        <v>85</v>
      </c>
      <c r="AY8416" s="257" t="s">
        <v>241</v>
      </c>
    </row>
    <row r="8417" s="14" customFormat="1">
      <c r="A8417" s="14"/>
      <c r="B8417" s="247"/>
      <c r="C8417" s="248"/>
      <c r="D8417" s="238" t="s">
        <v>252</v>
      </c>
      <c r="E8417" s="249" t="s">
        <v>39</v>
      </c>
      <c r="F8417" s="250" t="s">
        <v>3529</v>
      </c>
      <c r="G8417" s="248"/>
      <c r="H8417" s="251">
        <v>1.6699999999999999</v>
      </c>
      <c r="I8417" s="252"/>
      <c r="J8417" s="248"/>
      <c r="K8417" s="248"/>
      <c r="L8417" s="253"/>
      <c r="M8417" s="254"/>
      <c r="N8417" s="255"/>
      <c r="O8417" s="255"/>
      <c r="P8417" s="255"/>
      <c r="Q8417" s="255"/>
      <c r="R8417" s="255"/>
      <c r="S8417" s="255"/>
      <c r="T8417" s="256"/>
      <c r="U8417" s="14"/>
      <c r="V8417" s="14"/>
      <c r="W8417" s="14"/>
      <c r="X8417" s="14"/>
      <c r="Y8417" s="14"/>
      <c r="Z8417" s="14"/>
      <c r="AA8417" s="14"/>
      <c r="AB8417" s="14"/>
      <c r="AC8417" s="14"/>
      <c r="AD8417" s="14"/>
      <c r="AE8417" s="14"/>
      <c r="AT8417" s="257" t="s">
        <v>252</v>
      </c>
      <c r="AU8417" s="257" t="s">
        <v>93</v>
      </c>
      <c r="AV8417" s="14" t="s">
        <v>93</v>
      </c>
      <c r="AW8417" s="14" t="s">
        <v>46</v>
      </c>
      <c r="AX8417" s="14" t="s">
        <v>85</v>
      </c>
      <c r="AY8417" s="257" t="s">
        <v>241</v>
      </c>
    </row>
    <row r="8418" s="14" customFormat="1">
      <c r="A8418" s="14"/>
      <c r="B8418" s="247"/>
      <c r="C8418" s="248"/>
      <c r="D8418" s="238" t="s">
        <v>252</v>
      </c>
      <c r="E8418" s="249" t="s">
        <v>39</v>
      </c>
      <c r="F8418" s="250" t="s">
        <v>3579</v>
      </c>
      <c r="G8418" s="248"/>
      <c r="H8418" s="251">
        <v>34.689999999999998</v>
      </c>
      <c r="I8418" s="252"/>
      <c r="J8418" s="248"/>
      <c r="K8418" s="248"/>
      <c r="L8418" s="253"/>
      <c r="M8418" s="254"/>
      <c r="N8418" s="255"/>
      <c r="O8418" s="255"/>
      <c r="P8418" s="255"/>
      <c r="Q8418" s="255"/>
      <c r="R8418" s="255"/>
      <c r="S8418" s="255"/>
      <c r="T8418" s="256"/>
      <c r="U8418" s="14"/>
      <c r="V8418" s="14"/>
      <c r="W8418" s="14"/>
      <c r="X8418" s="14"/>
      <c r="Y8418" s="14"/>
      <c r="Z8418" s="14"/>
      <c r="AA8418" s="14"/>
      <c r="AB8418" s="14"/>
      <c r="AC8418" s="14"/>
      <c r="AD8418" s="14"/>
      <c r="AE8418" s="14"/>
      <c r="AT8418" s="257" t="s">
        <v>252</v>
      </c>
      <c r="AU8418" s="257" t="s">
        <v>93</v>
      </c>
      <c r="AV8418" s="14" t="s">
        <v>93</v>
      </c>
      <c r="AW8418" s="14" t="s">
        <v>46</v>
      </c>
      <c r="AX8418" s="14" t="s">
        <v>85</v>
      </c>
      <c r="AY8418" s="257" t="s">
        <v>241</v>
      </c>
    </row>
    <row r="8419" s="14" customFormat="1">
      <c r="A8419" s="14"/>
      <c r="B8419" s="247"/>
      <c r="C8419" s="248"/>
      <c r="D8419" s="238" t="s">
        <v>252</v>
      </c>
      <c r="E8419" s="249" t="s">
        <v>39</v>
      </c>
      <c r="F8419" s="250" t="s">
        <v>3580</v>
      </c>
      <c r="G8419" s="248"/>
      <c r="H8419" s="251">
        <v>61.299999999999997</v>
      </c>
      <c r="I8419" s="252"/>
      <c r="J8419" s="248"/>
      <c r="K8419" s="248"/>
      <c r="L8419" s="253"/>
      <c r="M8419" s="254"/>
      <c r="N8419" s="255"/>
      <c r="O8419" s="255"/>
      <c r="P8419" s="255"/>
      <c r="Q8419" s="255"/>
      <c r="R8419" s="255"/>
      <c r="S8419" s="255"/>
      <c r="T8419" s="256"/>
      <c r="U8419" s="14"/>
      <c r="V8419" s="14"/>
      <c r="W8419" s="14"/>
      <c r="X8419" s="14"/>
      <c r="Y8419" s="14"/>
      <c r="Z8419" s="14"/>
      <c r="AA8419" s="14"/>
      <c r="AB8419" s="14"/>
      <c r="AC8419" s="14"/>
      <c r="AD8419" s="14"/>
      <c r="AE8419" s="14"/>
      <c r="AT8419" s="257" t="s">
        <v>252</v>
      </c>
      <c r="AU8419" s="257" t="s">
        <v>93</v>
      </c>
      <c r="AV8419" s="14" t="s">
        <v>93</v>
      </c>
      <c r="AW8419" s="14" t="s">
        <v>46</v>
      </c>
      <c r="AX8419" s="14" t="s">
        <v>85</v>
      </c>
      <c r="AY8419" s="257" t="s">
        <v>241</v>
      </c>
    </row>
    <row r="8420" s="14" customFormat="1">
      <c r="A8420" s="14"/>
      <c r="B8420" s="247"/>
      <c r="C8420" s="248"/>
      <c r="D8420" s="238" t="s">
        <v>252</v>
      </c>
      <c r="E8420" s="249" t="s">
        <v>39</v>
      </c>
      <c r="F8420" s="250" t="s">
        <v>3581</v>
      </c>
      <c r="G8420" s="248"/>
      <c r="H8420" s="251">
        <v>40.960000000000001</v>
      </c>
      <c r="I8420" s="252"/>
      <c r="J8420" s="248"/>
      <c r="K8420" s="248"/>
      <c r="L8420" s="253"/>
      <c r="M8420" s="254"/>
      <c r="N8420" s="255"/>
      <c r="O8420" s="255"/>
      <c r="P8420" s="255"/>
      <c r="Q8420" s="255"/>
      <c r="R8420" s="255"/>
      <c r="S8420" s="255"/>
      <c r="T8420" s="256"/>
      <c r="U8420" s="14"/>
      <c r="V8420" s="14"/>
      <c r="W8420" s="14"/>
      <c r="X8420" s="14"/>
      <c r="Y8420" s="14"/>
      <c r="Z8420" s="14"/>
      <c r="AA8420" s="14"/>
      <c r="AB8420" s="14"/>
      <c r="AC8420" s="14"/>
      <c r="AD8420" s="14"/>
      <c r="AE8420" s="14"/>
      <c r="AT8420" s="257" t="s">
        <v>252</v>
      </c>
      <c r="AU8420" s="257" t="s">
        <v>93</v>
      </c>
      <c r="AV8420" s="14" t="s">
        <v>93</v>
      </c>
      <c r="AW8420" s="14" t="s">
        <v>46</v>
      </c>
      <c r="AX8420" s="14" t="s">
        <v>85</v>
      </c>
      <c r="AY8420" s="257" t="s">
        <v>241</v>
      </c>
    </row>
    <row r="8421" s="14" customFormat="1">
      <c r="A8421" s="14"/>
      <c r="B8421" s="247"/>
      <c r="C8421" s="248"/>
      <c r="D8421" s="238" t="s">
        <v>252</v>
      </c>
      <c r="E8421" s="249" t="s">
        <v>39</v>
      </c>
      <c r="F8421" s="250" t="s">
        <v>3582</v>
      </c>
      <c r="G8421" s="248"/>
      <c r="H8421" s="251">
        <v>6</v>
      </c>
      <c r="I8421" s="252"/>
      <c r="J8421" s="248"/>
      <c r="K8421" s="248"/>
      <c r="L8421" s="253"/>
      <c r="M8421" s="254"/>
      <c r="N8421" s="255"/>
      <c r="O8421" s="255"/>
      <c r="P8421" s="255"/>
      <c r="Q8421" s="255"/>
      <c r="R8421" s="255"/>
      <c r="S8421" s="255"/>
      <c r="T8421" s="256"/>
      <c r="U8421" s="14"/>
      <c r="V8421" s="14"/>
      <c r="W8421" s="14"/>
      <c r="X8421" s="14"/>
      <c r="Y8421" s="14"/>
      <c r="Z8421" s="14"/>
      <c r="AA8421" s="14"/>
      <c r="AB8421" s="14"/>
      <c r="AC8421" s="14"/>
      <c r="AD8421" s="14"/>
      <c r="AE8421" s="14"/>
      <c r="AT8421" s="257" t="s">
        <v>252</v>
      </c>
      <c r="AU8421" s="257" t="s">
        <v>93</v>
      </c>
      <c r="AV8421" s="14" t="s">
        <v>93</v>
      </c>
      <c r="AW8421" s="14" t="s">
        <v>46</v>
      </c>
      <c r="AX8421" s="14" t="s">
        <v>85</v>
      </c>
      <c r="AY8421" s="257" t="s">
        <v>241</v>
      </c>
    </row>
    <row r="8422" s="14" customFormat="1">
      <c r="A8422" s="14"/>
      <c r="B8422" s="247"/>
      <c r="C8422" s="248"/>
      <c r="D8422" s="238" t="s">
        <v>252</v>
      </c>
      <c r="E8422" s="249" t="s">
        <v>39</v>
      </c>
      <c r="F8422" s="250" t="s">
        <v>3583</v>
      </c>
      <c r="G8422" s="248"/>
      <c r="H8422" s="251">
        <v>14.41</v>
      </c>
      <c r="I8422" s="252"/>
      <c r="J8422" s="248"/>
      <c r="K8422" s="248"/>
      <c r="L8422" s="253"/>
      <c r="M8422" s="254"/>
      <c r="N8422" s="255"/>
      <c r="O8422" s="255"/>
      <c r="P8422" s="255"/>
      <c r="Q8422" s="255"/>
      <c r="R8422" s="255"/>
      <c r="S8422" s="255"/>
      <c r="T8422" s="256"/>
      <c r="U8422" s="14"/>
      <c r="V8422" s="14"/>
      <c r="W8422" s="14"/>
      <c r="X8422" s="14"/>
      <c r="Y8422" s="14"/>
      <c r="Z8422" s="14"/>
      <c r="AA8422" s="14"/>
      <c r="AB8422" s="14"/>
      <c r="AC8422" s="14"/>
      <c r="AD8422" s="14"/>
      <c r="AE8422" s="14"/>
      <c r="AT8422" s="257" t="s">
        <v>252</v>
      </c>
      <c r="AU8422" s="257" t="s">
        <v>93</v>
      </c>
      <c r="AV8422" s="14" t="s">
        <v>93</v>
      </c>
      <c r="AW8422" s="14" t="s">
        <v>46</v>
      </c>
      <c r="AX8422" s="14" t="s">
        <v>85</v>
      </c>
      <c r="AY8422" s="257" t="s">
        <v>241</v>
      </c>
    </row>
    <row r="8423" s="14" customFormat="1">
      <c r="A8423" s="14"/>
      <c r="B8423" s="247"/>
      <c r="C8423" s="248"/>
      <c r="D8423" s="238" t="s">
        <v>252</v>
      </c>
      <c r="E8423" s="249" t="s">
        <v>39</v>
      </c>
      <c r="F8423" s="250" t="s">
        <v>3584</v>
      </c>
      <c r="G8423" s="248"/>
      <c r="H8423" s="251">
        <v>6</v>
      </c>
      <c r="I8423" s="252"/>
      <c r="J8423" s="248"/>
      <c r="K8423" s="248"/>
      <c r="L8423" s="253"/>
      <c r="M8423" s="254"/>
      <c r="N8423" s="255"/>
      <c r="O8423" s="255"/>
      <c r="P8423" s="255"/>
      <c r="Q8423" s="255"/>
      <c r="R8423" s="255"/>
      <c r="S8423" s="255"/>
      <c r="T8423" s="256"/>
      <c r="U8423" s="14"/>
      <c r="V8423" s="14"/>
      <c r="W8423" s="14"/>
      <c r="X8423" s="14"/>
      <c r="Y8423" s="14"/>
      <c r="Z8423" s="14"/>
      <c r="AA8423" s="14"/>
      <c r="AB8423" s="14"/>
      <c r="AC8423" s="14"/>
      <c r="AD8423" s="14"/>
      <c r="AE8423" s="14"/>
      <c r="AT8423" s="257" t="s">
        <v>252</v>
      </c>
      <c r="AU8423" s="257" t="s">
        <v>93</v>
      </c>
      <c r="AV8423" s="14" t="s">
        <v>93</v>
      </c>
      <c r="AW8423" s="14" t="s">
        <v>46</v>
      </c>
      <c r="AX8423" s="14" t="s">
        <v>85</v>
      </c>
      <c r="AY8423" s="257" t="s">
        <v>241</v>
      </c>
    </row>
    <row r="8424" s="14" customFormat="1">
      <c r="A8424" s="14"/>
      <c r="B8424" s="247"/>
      <c r="C8424" s="248"/>
      <c r="D8424" s="238" t="s">
        <v>252</v>
      </c>
      <c r="E8424" s="249" t="s">
        <v>39</v>
      </c>
      <c r="F8424" s="250" t="s">
        <v>3585</v>
      </c>
      <c r="G8424" s="248"/>
      <c r="H8424" s="251">
        <v>14.41</v>
      </c>
      <c r="I8424" s="252"/>
      <c r="J8424" s="248"/>
      <c r="K8424" s="248"/>
      <c r="L8424" s="253"/>
      <c r="M8424" s="254"/>
      <c r="N8424" s="255"/>
      <c r="O8424" s="255"/>
      <c r="P8424" s="255"/>
      <c r="Q8424" s="255"/>
      <c r="R8424" s="255"/>
      <c r="S8424" s="255"/>
      <c r="T8424" s="256"/>
      <c r="U8424" s="14"/>
      <c r="V8424" s="14"/>
      <c r="W8424" s="14"/>
      <c r="X8424" s="14"/>
      <c r="Y8424" s="14"/>
      <c r="Z8424" s="14"/>
      <c r="AA8424" s="14"/>
      <c r="AB8424" s="14"/>
      <c r="AC8424" s="14"/>
      <c r="AD8424" s="14"/>
      <c r="AE8424" s="14"/>
      <c r="AT8424" s="257" t="s">
        <v>252</v>
      </c>
      <c r="AU8424" s="257" t="s">
        <v>93</v>
      </c>
      <c r="AV8424" s="14" t="s">
        <v>93</v>
      </c>
      <c r="AW8424" s="14" t="s">
        <v>46</v>
      </c>
      <c r="AX8424" s="14" t="s">
        <v>85</v>
      </c>
      <c r="AY8424" s="257" t="s">
        <v>241</v>
      </c>
    </row>
    <row r="8425" s="14" customFormat="1">
      <c r="A8425" s="14"/>
      <c r="B8425" s="247"/>
      <c r="C8425" s="248"/>
      <c r="D8425" s="238" t="s">
        <v>252</v>
      </c>
      <c r="E8425" s="249" t="s">
        <v>39</v>
      </c>
      <c r="F8425" s="250" t="s">
        <v>3586</v>
      </c>
      <c r="G8425" s="248"/>
      <c r="H8425" s="251">
        <v>9.2100000000000009</v>
      </c>
      <c r="I8425" s="252"/>
      <c r="J8425" s="248"/>
      <c r="K8425" s="248"/>
      <c r="L8425" s="253"/>
      <c r="M8425" s="254"/>
      <c r="N8425" s="255"/>
      <c r="O8425" s="255"/>
      <c r="P8425" s="255"/>
      <c r="Q8425" s="255"/>
      <c r="R8425" s="255"/>
      <c r="S8425" s="255"/>
      <c r="T8425" s="256"/>
      <c r="U8425" s="14"/>
      <c r="V8425" s="14"/>
      <c r="W8425" s="14"/>
      <c r="X8425" s="14"/>
      <c r="Y8425" s="14"/>
      <c r="Z8425" s="14"/>
      <c r="AA8425" s="14"/>
      <c r="AB8425" s="14"/>
      <c r="AC8425" s="14"/>
      <c r="AD8425" s="14"/>
      <c r="AE8425" s="14"/>
      <c r="AT8425" s="257" t="s">
        <v>252</v>
      </c>
      <c r="AU8425" s="257" t="s">
        <v>93</v>
      </c>
      <c r="AV8425" s="14" t="s">
        <v>93</v>
      </c>
      <c r="AW8425" s="14" t="s">
        <v>46</v>
      </c>
      <c r="AX8425" s="14" t="s">
        <v>85</v>
      </c>
      <c r="AY8425" s="257" t="s">
        <v>241</v>
      </c>
    </row>
    <row r="8426" s="14" customFormat="1">
      <c r="A8426" s="14"/>
      <c r="B8426" s="247"/>
      <c r="C8426" s="248"/>
      <c r="D8426" s="238" t="s">
        <v>252</v>
      </c>
      <c r="E8426" s="249" t="s">
        <v>39</v>
      </c>
      <c r="F8426" s="250" t="s">
        <v>3530</v>
      </c>
      <c r="G8426" s="248"/>
      <c r="H8426" s="251">
        <v>5.3799999999999999</v>
      </c>
      <c r="I8426" s="252"/>
      <c r="J8426" s="248"/>
      <c r="K8426" s="248"/>
      <c r="L8426" s="253"/>
      <c r="M8426" s="254"/>
      <c r="N8426" s="255"/>
      <c r="O8426" s="255"/>
      <c r="P8426" s="255"/>
      <c r="Q8426" s="255"/>
      <c r="R8426" s="255"/>
      <c r="S8426" s="255"/>
      <c r="T8426" s="256"/>
      <c r="U8426" s="14"/>
      <c r="V8426" s="14"/>
      <c r="W8426" s="14"/>
      <c r="X8426" s="14"/>
      <c r="Y8426" s="14"/>
      <c r="Z8426" s="14"/>
      <c r="AA8426" s="14"/>
      <c r="AB8426" s="14"/>
      <c r="AC8426" s="14"/>
      <c r="AD8426" s="14"/>
      <c r="AE8426" s="14"/>
      <c r="AT8426" s="257" t="s">
        <v>252</v>
      </c>
      <c r="AU8426" s="257" t="s">
        <v>93</v>
      </c>
      <c r="AV8426" s="14" t="s">
        <v>93</v>
      </c>
      <c r="AW8426" s="14" t="s">
        <v>46</v>
      </c>
      <c r="AX8426" s="14" t="s">
        <v>85</v>
      </c>
      <c r="AY8426" s="257" t="s">
        <v>241</v>
      </c>
    </row>
    <row r="8427" s="14" customFormat="1">
      <c r="A8427" s="14"/>
      <c r="B8427" s="247"/>
      <c r="C8427" s="248"/>
      <c r="D8427" s="238" t="s">
        <v>252</v>
      </c>
      <c r="E8427" s="249" t="s">
        <v>39</v>
      </c>
      <c r="F8427" s="250" t="s">
        <v>3531</v>
      </c>
      <c r="G8427" s="248"/>
      <c r="H8427" s="251">
        <v>9.5199999999999996</v>
      </c>
      <c r="I8427" s="252"/>
      <c r="J8427" s="248"/>
      <c r="K8427" s="248"/>
      <c r="L8427" s="253"/>
      <c r="M8427" s="254"/>
      <c r="N8427" s="255"/>
      <c r="O8427" s="255"/>
      <c r="P8427" s="255"/>
      <c r="Q8427" s="255"/>
      <c r="R8427" s="255"/>
      <c r="S8427" s="255"/>
      <c r="T8427" s="256"/>
      <c r="U8427" s="14"/>
      <c r="V8427" s="14"/>
      <c r="W8427" s="14"/>
      <c r="X8427" s="14"/>
      <c r="Y8427" s="14"/>
      <c r="Z8427" s="14"/>
      <c r="AA8427" s="14"/>
      <c r="AB8427" s="14"/>
      <c r="AC8427" s="14"/>
      <c r="AD8427" s="14"/>
      <c r="AE8427" s="14"/>
      <c r="AT8427" s="257" t="s">
        <v>252</v>
      </c>
      <c r="AU8427" s="257" t="s">
        <v>93</v>
      </c>
      <c r="AV8427" s="14" t="s">
        <v>93</v>
      </c>
      <c r="AW8427" s="14" t="s">
        <v>46</v>
      </c>
      <c r="AX8427" s="14" t="s">
        <v>85</v>
      </c>
      <c r="AY8427" s="257" t="s">
        <v>241</v>
      </c>
    </row>
    <row r="8428" s="14" customFormat="1">
      <c r="A8428" s="14"/>
      <c r="B8428" s="247"/>
      <c r="C8428" s="248"/>
      <c r="D8428" s="238" t="s">
        <v>252</v>
      </c>
      <c r="E8428" s="249" t="s">
        <v>39</v>
      </c>
      <c r="F8428" s="250" t="s">
        <v>3533</v>
      </c>
      <c r="G8428" s="248"/>
      <c r="H8428" s="251">
        <v>109.90000000000001</v>
      </c>
      <c r="I8428" s="252"/>
      <c r="J8428" s="248"/>
      <c r="K8428" s="248"/>
      <c r="L8428" s="253"/>
      <c r="M8428" s="254"/>
      <c r="N8428" s="255"/>
      <c r="O8428" s="255"/>
      <c r="P8428" s="255"/>
      <c r="Q8428" s="255"/>
      <c r="R8428" s="255"/>
      <c r="S8428" s="255"/>
      <c r="T8428" s="256"/>
      <c r="U8428" s="14"/>
      <c r="V8428" s="14"/>
      <c r="W8428" s="14"/>
      <c r="X8428" s="14"/>
      <c r="Y8428" s="14"/>
      <c r="Z8428" s="14"/>
      <c r="AA8428" s="14"/>
      <c r="AB8428" s="14"/>
      <c r="AC8428" s="14"/>
      <c r="AD8428" s="14"/>
      <c r="AE8428" s="14"/>
      <c r="AT8428" s="257" t="s">
        <v>252</v>
      </c>
      <c r="AU8428" s="257" t="s">
        <v>93</v>
      </c>
      <c r="AV8428" s="14" t="s">
        <v>93</v>
      </c>
      <c r="AW8428" s="14" t="s">
        <v>46</v>
      </c>
      <c r="AX8428" s="14" t="s">
        <v>85</v>
      </c>
      <c r="AY8428" s="257" t="s">
        <v>241</v>
      </c>
    </row>
    <row r="8429" s="14" customFormat="1">
      <c r="A8429" s="14"/>
      <c r="B8429" s="247"/>
      <c r="C8429" s="248"/>
      <c r="D8429" s="238" t="s">
        <v>252</v>
      </c>
      <c r="E8429" s="249" t="s">
        <v>39</v>
      </c>
      <c r="F8429" s="250" t="s">
        <v>3534</v>
      </c>
      <c r="G8429" s="248"/>
      <c r="H8429" s="251">
        <v>12.92</v>
      </c>
      <c r="I8429" s="252"/>
      <c r="J8429" s="248"/>
      <c r="K8429" s="248"/>
      <c r="L8429" s="253"/>
      <c r="M8429" s="254"/>
      <c r="N8429" s="255"/>
      <c r="O8429" s="255"/>
      <c r="P8429" s="255"/>
      <c r="Q8429" s="255"/>
      <c r="R8429" s="255"/>
      <c r="S8429" s="255"/>
      <c r="T8429" s="256"/>
      <c r="U8429" s="14"/>
      <c r="V8429" s="14"/>
      <c r="W8429" s="14"/>
      <c r="X8429" s="14"/>
      <c r="Y8429" s="14"/>
      <c r="Z8429" s="14"/>
      <c r="AA8429" s="14"/>
      <c r="AB8429" s="14"/>
      <c r="AC8429" s="14"/>
      <c r="AD8429" s="14"/>
      <c r="AE8429" s="14"/>
      <c r="AT8429" s="257" t="s">
        <v>252</v>
      </c>
      <c r="AU8429" s="257" t="s">
        <v>93</v>
      </c>
      <c r="AV8429" s="14" t="s">
        <v>93</v>
      </c>
      <c r="AW8429" s="14" t="s">
        <v>46</v>
      </c>
      <c r="AX8429" s="14" t="s">
        <v>85</v>
      </c>
      <c r="AY8429" s="257" t="s">
        <v>241</v>
      </c>
    </row>
    <row r="8430" s="14" customFormat="1">
      <c r="A8430" s="14"/>
      <c r="B8430" s="247"/>
      <c r="C8430" s="248"/>
      <c r="D8430" s="238" t="s">
        <v>252</v>
      </c>
      <c r="E8430" s="249" t="s">
        <v>39</v>
      </c>
      <c r="F8430" s="250" t="s">
        <v>3535</v>
      </c>
      <c r="G8430" s="248"/>
      <c r="H8430" s="251">
        <v>4.5899999999999999</v>
      </c>
      <c r="I8430" s="252"/>
      <c r="J8430" s="248"/>
      <c r="K8430" s="248"/>
      <c r="L8430" s="253"/>
      <c r="M8430" s="254"/>
      <c r="N8430" s="255"/>
      <c r="O8430" s="255"/>
      <c r="P8430" s="255"/>
      <c r="Q8430" s="255"/>
      <c r="R8430" s="255"/>
      <c r="S8430" s="255"/>
      <c r="T8430" s="256"/>
      <c r="U8430" s="14"/>
      <c r="V8430" s="14"/>
      <c r="W8430" s="14"/>
      <c r="X8430" s="14"/>
      <c r="Y8430" s="14"/>
      <c r="Z8430" s="14"/>
      <c r="AA8430" s="14"/>
      <c r="AB8430" s="14"/>
      <c r="AC8430" s="14"/>
      <c r="AD8430" s="14"/>
      <c r="AE8430" s="14"/>
      <c r="AT8430" s="257" t="s">
        <v>252</v>
      </c>
      <c r="AU8430" s="257" t="s">
        <v>93</v>
      </c>
      <c r="AV8430" s="14" t="s">
        <v>93</v>
      </c>
      <c r="AW8430" s="14" t="s">
        <v>46</v>
      </c>
      <c r="AX8430" s="14" t="s">
        <v>85</v>
      </c>
      <c r="AY8430" s="257" t="s">
        <v>241</v>
      </c>
    </row>
    <row r="8431" s="14" customFormat="1">
      <c r="A8431" s="14"/>
      <c r="B8431" s="247"/>
      <c r="C8431" s="248"/>
      <c r="D8431" s="238" t="s">
        <v>252</v>
      </c>
      <c r="E8431" s="249" t="s">
        <v>39</v>
      </c>
      <c r="F8431" s="250" t="s">
        <v>3536</v>
      </c>
      <c r="G8431" s="248"/>
      <c r="H8431" s="251">
        <v>5.3499999999999996</v>
      </c>
      <c r="I8431" s="252"/>
      <c r="J8431" s="248"/>
      <c r="K8431" s="248"/>
      <c r="L8431" s="253"/>
      <c r="M8431" s="254"/>
      <c r="N8431" s="255"/>
      <c r="O8431" s="255"/>
      <c r="P8431" s="255"/>
      <c r="Q8431" s="255"/>
      <c r="R8431" s="255"/>
      <c r="S8431" s="255"/>
      <c r="T8431" s="256"/>
      <c r="U8431" s="14"/>
      <c r="V8431" s="14"/>
      <c r="W8431" s="14"/>
      <c r="X8431" s="14"/>
      <c r="Y8431" s="14"/>
      <c r="Z8431" s="14"/>
      <c r="AA8431" s="14"/>
      <c r="AB8431" s="14"/>
      <c r="AC8431" s="14"/>
      <c r="AD8431" s="14"/>
      <c r="AE8431" s="14"/>
      <c r="AT8431" s="257" t="s">
        <v>252</v>
      </c>
      <c r="AU8431" s="257" t="s">
        <v>93</v>
      </c>
      <c r="AV8431" s="14" t="s">
        <v>93</v>
      </c>
      <c r="AW8431" s="14" t="s">
        <v>46</v>
      </c>
      <c r="AX8431" s="14" t="s">
        <v>85</v>
      </c>
      <c r="AY8431" s="257" t="s">
        <v>241</v>
      </c>
    </row>
    <row r="8432" s="14" customFormat="1">
      <c r="A8432" s="14"/>
      <c r="B8432" s="247"/>
      <c r="C8432" s="248"/>
      <c r="D8432" s="238" t="s">
        <v>252</v>
      </c>
      <c r="E8432" s="249" t="s">
        <v>39</v>
      </c>
      <c r="F8432" s="250" t="s">
        <v>3537</v>
      </c>
      <c r="G8432" s="248"/>
      <c r="H8432" s="251">
        <v>6</v>
      </c>
      <c r="I8432" s="252"/>
      <c r="J8432" s="248"/>
      <c r="K8432" s="248"/>
      <c r="L8432" s="253"/>
      <c r="M8432" s="254"/>
      <c r="N8432" s="255"/>
      <c r="O8432" s="255"/>
      <c r="P8432" s="255"/>
      <c r="Q8432" s="255"/>
      <c r="R8432" s="255"/>
      <c r="S8432" s="255"/>
      <c r="T8432" s="256"/>
      <c r="U8432" s="14"/>
      <c r="V8432" s="14"/>
      <c r="W8432" s="14"/>
      <c r="X8432" s="14"/>
      <c r="Y8432" s="14"/>
      <c r="Z8432" s="14"/>
      <c r="AA8432" s="14"/>
      <c r="AB8432" s="14"/>
      <c r="AC8432" s="14"/>
      <c r="AD8432" s="14"/>
      <c r="AE8432" s="14"/>
      <c r="AT8432" s="257" t="s">
        <v>252</v>
      </c>
      <c r="AU8432" s="257" t="s">
        <v>93</v>
      </c>
      <c r="AV8432" s="14" t="s">
        <v>93</v>
      </c>
      <c r="AW8432" s="14" t="s">
        <v>46</v>
      </c>
      <c r="AX8432" s="14" t="s">
        <v>85</v>
      </c>
      <c r="AY8432" s="257" t="s">
        <v>241</v>
      </c>
    </row>
    <row r="8433" s="14" customFormat="1">
      <c r="A8433" s="14"/>
      <c r="B8433" s="247"/>
      <c r="C8433" s="248"/>
      <c r="D8433" s="238" t="s">
        <v>252</v>
      </c>
      <c r="E8433" s="249" t="s">
        <v>39</v>
      </c>
      <c r="F8433" s="250" t="s">
        <v>3538</v>
      </c>
      <c r="G8433" s="248"/>
      <c r="H8433" s="251">
        <v>7.5300000000000002</v>
      </c>
      <c r="I8433" s="252"/>
      <c r="J8433" s="248"/>
      <c r="K8433" s="248"/>
      <c r="L8433" s="253"/>
      <c r="M8433" s="254"/>
      <c r="N8433" s="255"/>
      <c r="O8433" s="255"/>
      <c r="P8433" s="255"/>
      <c r="Q8433" s="255"/>
      <c r="R8433" s="255"/>
      <c r="S8433" s="255"/>
      <c r="T8433" s="256"/>
      <c r="U8433" s="14"/>
      <c r="V8433" s="14"/>
      <c r="W8433" s="14"/>
      <c r="X8433" s="14"/>
      <c r="Y8433" s="14"/>
      <c r="Z8433" s="14"/>
      <c r="AA8433" s="14"/>
      <c r="AB8433" s="14"/>
      <c r="AC8433" s="14"/>
      <c r="AD8433" s="14"/>
      <c r="AE8433" s="14"/>
      <c r="AT8433" s="257" t="s">
        <v>252</v>
      </c>
      <c r="AU8433" s="257" t="s">
        <v>93</v>
      </c>
      <c r="AV8433" s="14" t="s">
        <v>93</v>
      </c>
      <c r="AW8433" s="14" t="s">
        <v>46</v>
      </c>
      <c r="AX8433" s="14" t="s">
        <v>85</v>
      </c>
      <c r="AY8433" s="257" t="s">
        <v>241</v>
      </c>
    </row>
    <row r="8434" s="14" customFormat="1">
      <c r="A8434" s="14"/>
      <c r="B8434" s="247"/>
      <c r="C8434" s="248"/>
      <c r="D8434" s="238" t="s">
        <v>252</v>
      </c>
      <c r="E8434" s="249" t="s">
        <v>39</v>
      </c>
      <c r="F8434" s="250" t="s">
        <v>2349</v>
      </c>
      <c r="G8434" s="248"/>
      <c r="H8434" s="251">
        <v>32.93</v>
      </c>
      <c r="I8434" s="252"/>
      <c r="J8434" s="248"/>
      <c r="K8434" s="248"/>
      <c r="L8434" s="253"/>
      <c r="M8434" s="254"/>
      <c r="N8434" s="255"/>
      <c r="O8434" s="255"/>
      <c r="P8434" s="255"/>
      <c r="Q8434" s="255"/>
      <c r="R8434" s="255"/>
      <c r="S8434" s="255"/>
      <c r="T8434" s="256"/>
      <c r="U8434" s="14"/>
      <c r="V8434" s="14"/>
      <c r="W8434" s="14"/>
      <c r="X8434" s="14"/>
      <c r="Y8434" s="14"/>
      <c r="Z8434" s="14"/>
      <c r="AA8434" s="14"/>
      <c r="AB8434" s="14"/>
      <c r="AC8434" s="14"/>
      <c r="AD8434" s="14"/>
      <c r="AE8434" s="14"/>
      <c r="AT8434" s="257" t="s">
        <v>252</v>
      </c>
      <c r="AU8434" s="257" t="s">
        <v>93</v>
      </c>
      <c r="AV8434" s="14" t="s">
        <v>93</v>
      </c>
      <c r="AW8434" s="14" t="s">
        <v>46</v>
      </c>
      <c r="AX8434" s="14" t="s">
        <v>85</v>
      </c>
      <c r="AY8434" s="257" t="s">
        <v>241</v>
      </c>
    </row>
    <row r="8435" s="14" customFormat="1">
      <c r="A8435" s="14"/>
      <c r="B8435" s="247"/>
      <c r="C8435" s="248"/>
      <c r="D8435" s="238" t="s">
        <v>252</v>
      </c>
      <c r="E8435" s="249" t="s">
        <v>39</v>
      </c>
      <c r="F8435" s="250" t="s">
        <v>2350</v>
      </c>
      <c r="G8435" s="248"/>
      <c r="H8435" s="251">
        <v>14.619999999999999</v>
      </c>
      <c r="I8435" s="252"/>
      <c r="J8435" s="248"/>
      <c r="K8435" s="248"/>
      <c r="L8435" s="253"/>
      <c r="M8435" s="254"/>
      <c r="N8435" s="255"/>
      <c r="O8435" s="255"/>
      <c r="P8435" s="255"/>
      <c r="Q8435" s="255"/>
      <c r="R8435" s="255"/>
      <c r="S8435" s="255"/>
      <c r="T8435" s="256"/>
      <c r="U8435" s="14"/>
      <c r="V8435" s="14"/>
      <c r="W8435" s="14"/>
      <c r="X8435" s="14"/>
      <c r="Y8435" s="14"/>
      <c r="Z8435" s="14"/>
      <c r="AA8435" s="14"/>
      <c r="AB8435" s="14"/>
      <c r="AC8435" s="14"/>
      <c r="AD8435" s="14"/>
      <c r="AE8435" s="14"/>
      <c r="AT8435" s="257" t="s">
        <v>252</v>
      </c>
      <c r="AU8435" s="257" t="s">
        <v>93</v>
      </c>
      <c r="AV8435" s="14" t="s">
        <v>93</v>
      </c>
      <c r="AW8435" s="14" t="s">
        <v>46</v>
      </c>
      <c r="AX8435" s="14" t="s">
        <v>85</v>
      </c>
      <c r="AY8435" s="257" t="s">
        <v>241</v>
      </c>
    </row>
    <row r="8436" s="14" customFormat="1">
      <c r="A8436" s="14"/>
      <c r="B8436" s="247"/>
      <c r="C8436" s="248"/>
      <c r="D8436" s="238" t="s">
        <v>252</v>
      </c>
      <c r="E8436" s="249" t="s">
        <v>39</v>
      </c>
      <c r="F8436" s="250" t="s">
        <v>3539</v>
      </c>
      <c r="G8436" s="248"/>
      <c r="H8436" s="251">
        <v>10.470000000000001</v>
      </c>
      <c r="I8436" s="252"/>
      <c r="J8436" s="248"/>
      <c r="K8436" s="248"/>
      <c r="L8436" s="253"/>
      <c r="M8436" s="254"/>
      <c r="N8436" s="255"/>
      <c r="O8436" s="255"/>
      <c r="P8436" s="255"/>
      <c r="Q8436" s="255"/>
      <c r="R8436" s="255"/>
      <c r="S8436" s="255"/>
      <c r="T8436" s="256"/>
      <c r="U8436" s="14"/>
      <c r="V8436" s="14"/>
      <c r="W8436" s="14"/>
      <c r="X8436" s="14"/>
      <c r="Y8436" s="14"/>
      <c r="Z8436" s="14"/>
      <c r="AA8436" s="14"/>
      <c r="AB8436" s="14"/>
      <c r="AC8436" s="14"/>
      <c r="AD8436" s="14"/>
      <c r="AE8436" s="14"/>
      <c r="AT8436" s="257" t="s">
        <v>252</v>
      </c>
      <c r="AU8436" s="257" t="s">
        <v>93</v>
      </c>
      <c r="AV8436" s="14" t="s">
        <v>93</v>
      </c>
      <c r="AW8436" s="14" t="s">
        <v>46</v>
      </c>
      <c r="AX8436" s="14" t="s">
        <v>85</v>
      </c>
      <c r="AY8436" s="257" t="s">
        <v>241</v>
      </c>
    </row>
    <row r="8437" s="14" customFormat="1">
      <c r="A8437" s="14"/>
      <c r="B8437" s="247"/>
      <c r="C8437" s="248"/>
      <c r="D8437" s="238" t="s">
        <v>252</v>
      </c>
      <c r="E8437" s="249" t="s">
        <v>39</v>
      </c>
      <c r="F8437" s="250" t="s">
        <v>2351</v>
      </c>
      <c r="G8437" s="248"/>
      <c r="H8437" s="251">
        <v>60.700000000000003</v>
      </c>
      <c r="I8437" s="252"/>
      <c r="J8437" s="248"/>
      <c r="K8437" s="248"/>
      <c r="L8437" s="253"/>
      <c r="M8437" s="254"/>
      <c r="N8437" s="255"/>
      <c r="O8437" s="255"/>
      <c r="P8437" s="255"/>
      <c r="Q8437" s="255"/>
      <c r="R8437" s="255"/>
      <c r="S8437" s="255"/>
      <c r="T8437" s="256"/>
      <c r="U8437" s="14"/>
      <c r="V8437" s="14"/>
      <c r="W8437" s="14"/>
      <c r="X8437" s="14"/>
      <c r="Y8437" s="14"/>
      <c r="Z8437" s="14"/>
      <c r="AA8437" s="14"/>
      <c r="AB8437" s="14"/>
      <c r="AC8437" s="14"/>
      <c r="AD8437" s="14"/>
      <c r="AE8437" s="14"/>
      <c r="AT8437" s="257" t="s">
        <v>252</v>
      </c>
      <c r="AU8437" s="257" t="s">
        <v>93</v>
      </c>
      <c r="AV8437" s="14" t="s">
        <v>93</v>
      </c>
      <c r="AW8437" s="14" t="s">
        <v>46</v>
      </c>
      <c r="AX8437" s="14" t="s">
        <v>85</v>
      </c>
      <c r="AY8437" s="257" t="s">
        <v>241</v>
      </c>
    </row>
    <row r="8438" s="14" customFormat="1">
      <c r="A8438" s="14"/>
      <c r="B8438" s="247"/>
      <c r="C8438" s="248"/>
      <c r="D8438" s="238" t="s">
        <v>252</v>
      </c>
      <c r="E8438" s="249" t="s">
        <v>39</v>
      </c>
      <c r="F8438" s="250" t="s">
        <v>2352</v>
      </c>
      <c r="G8438" s="248"/>
      <c r="H8438" s="251">
        <v>32.729999999999997</v>
      </c>
      <c r="I8438" s="252"/>
      <c r="J8438" s="248"/>
      <c r="K8438" s="248"/>
      <c r="L8438" s="253"/>
      <c r="M8438" s="254"/>
      <c r="N8438" s="255"/>
      <c r="O8438" s="255"/>
      <c r="P8438" s="255"/>
      <c r="Q8438" s="255"/>
      <c r="R8438" s="255"/>
      <c r="S8438" s="255"/>
      <c r="T8438" s="256"/>
      <c r="U8438" s="14"/>
      <c r="V8438" s="14"/>
      <c r="W8438" s="14"/>
      <c r="X8438" s="14"/>
      <c r="Y8438" s="14"/>
      <c r="Z8438" s="14"/>
      <c r="AA8438" s="14"/>
      <c r="AB8438" s="14"/>
      <c r="AC8438" s="14"/>
      <c r="AD8438" s="14"/>
      <c r="AE8438" s="14"/>
      <c r="AT8438" s="257" t="s">
        <v>252</v>
      </c>
      <c r="AU8438" s="257" t="s">
        <v>93</v>
      </c>
      <c r="AV8438" s="14" t="s">
        <v>93</v>
      </c>
      <c r="AW8438" s="14" t="s">
        <v>46</v>
      </c>
      <c r="AX8438" s="14" t="s">
        <v>85</v>
      </c>
      <c r="AY8438" s="257" t="s">
        <v>241</v>
      </c>
    </row>
    <row r="8439" s="14" customFormat="1">
      <c r="A8439" s="14"/>
      <c r="B8439" s="247"/>
      <c r="C8439" s="248"/>
      <c r="D8439" s="238" t="s">
        <v>252</v>
      </c>
      <c r="E8439" s="249" t="s">
        <v>39</v>
      </c>
      <c r="F8439" s="250" t="s">
        <v>2353</v>
      </c>
      <c r="G8439" s="248"/>
      <c r="H8439" s="251">
        <v>35.549999999999997</v>
      </c>
      <c r="I8439" s="252"/>
      <c r="J8439" s="248"/>
      <c r="K8439" s="248"/>
      <c r="L8439" s="253"/>
      <c r="M8439" s="254"/>
      <c r="N8439" s="255"/>
      <c r="O8439" s="255"/>
      <c r="P8439" s="255"/>
      <c r="Q8439" s="255"/>
      <c r="R8439" s="255"/>
      <c r="S8439" s="255"/>
      <c r="T8439" s="256"/>
      <c r="U8439" s="14"/>
      <c r="V8439" s="14"/>
      <c r="W8439" s="14"/>
      <c r="X8439" s="14"/>
      <c r="Y8439" s="14"/>
      <c r="Z8439" s="14"/>
      <c r="AA8439" s="14"/>
      <c r="AB8439" s="14"/>
      <c r="AC8439" s="14"/>
      <c r="AD8439" s="14"/>
      <c r="AE8439" s="14"/>
      <c r="AT8439" s="257" t="s">
        <v>252</v>
      </c>
      <c r="AU8439" s="257" t="s">
        <v>93</v>
      </c>
      <c r="AV8439" s="14" t="s">
        <v>93</v>
      </c>
      <c r="AW8439" s="14" t="s">
        <v>46</v>
      </c>
      <c r="AX8439" s="14" t="s">
        <v>85</v>
      </c>
      <c r="AY8439" s="257" t="s">
        <v>241</v>
      </c>
    </row>
    <row r="8440" s="14" customFormat="1">
      <c r="A8440" s="14"/>
      <c r="B8440" s="247"/>
      <c r="C8440" s="248"/>
      <c r="D8440" s="238" t="s">
        <v>252</v>
      </c>
      <c r="E8440" s="249" t="s">
        <v>39</v>
      </c>
      <c r="F8440" s="250" t="s">
        <v>3587</v>
      </c>
      <c r="G8440" s="248"/>
      <c r="H8440" s="251">
        <v>47.509999999999998</v>
      </c>
      <c r="I8440" s="252"/>
      <c r="J8440" s="248"/>
      <c r="K8440" s="248"/>
      <c r="L8440" s="253"/>
      <c r="M8440" s="254"/>
      <c r="N8440" s="255"/>
      <c r="O8440" s="255"/>
      <c r="P8440" s="255"/>
      <c r="Q8440" s="255"/>
      <c r="R8440" s="255"/>
      <c r="S8440" s="255"/>
      <c r="T8440" s="256"/>
      <c r="U8440" s="14"/>
      <c r="V8440" s="14"/>
      <c r="W8440" s="14"/>
      <c r="X8440" s="14"/>
      <c r="Y8440" s="14"/>
      <c r="Z8440" s="14"/>
      <c r="AA8440" s="14"/>
      <c r="AB8440" s="14"/>
      <c r="AC8440" s="14"/>
      <c r="AD8440" s="14"/>
      <c r="AE8440" s="14"/>
      <c r="AT8440" s="257" t="s">
        <v>252</v>
      </c>
      <c r="AU8440" s="257" t="s">
        <v>93</v>
      </c>
      <c r="AV8440" s="14" t="s">
        <v>93</v>
      </c>
      <c r="AW8440" s="14" t="s">
        <v>46</v>
      </c>
      <c r="AX8440" s="14" t="s">
        <v>85</v>
      </c>
      <c r="AY8440" s="257" t="s">
        <v>241</v>
      </c>
    </row>
    <row r="8441" s="14" customFormat="1">
      <c r="A8441" s="14"/>
      <c r="B8441" s="247"/>
      <c r="C8441" s="248"/>
      <c r="D8441" s="238" t="s">
        <v>252</v>
      </c>
      <c r="E8441" s="249" t="s">
        <v>39</v>
      </c>
      <c r="F8441" s="250" t="s">
        <v>3588</v>
      </c>
      <c r="G8441" s="248"/>
      <c r="H8441" s="251">
        <v>14.710000000000001</v>
      </c>
      <c r="I8441" s="252"/>
      <c r="J8441" s="248"/>
      <c r="K8441" s="248"/>
      <c r="L8441" s="253"/>
      <c r="M8441" s="254"/>
      <c r="N8441" s="255"/>
      <c r="O8441" s="255"/>
      <c r="P8441" s="255"/>
      <c r="Q8441" s="255"/>
      <c r="R8441" s="255"/>
      <c r="S8441" s="255"/>
      <c r="T8441" s="256"/>
      <c r="U8441" s="14"/>
      <c r="V8441" s="14"/>
      <c r="W8441" s="14"/>
      <c r="X8441" s="14"/>
      <c r="Y8441" s="14"/>
      <c r="Z8441" s="14"/>
      <c r="AA8441" s="14"/>
      <c r="AB8441" s="14"/>
      <c r="AC8441" s="14"/>
      <c r="AD8441" s="14"/>
      <c r="AE8441" s="14"/>
      <c r="AT8441" s="257" t="s">
        <v>252</v>
      </c>
      <c r="AU8441" s="257" t="s">
        <v>93</v>
      </c>
      <c r="AV8441" s="14" t="s">
        <v>93</v>
      </c>
      <c r="AW8441" s="14" t="s">
        <v>46</v>
      </c>
      <c r="AX8441" s="14" t="s">
        <v>85</v>
      </c>
      <c r="AY8441" s="257" t="s">
        <v>241</v>
      </c>
    </row>
    <row r="8442" s="14" customFormat="1">
      <c r="A8442" s="14"/>
      <c r="B8442" s="247"/>
      <c r="C8442" s="248"/>
      <c r="D8442" s="238" t="s">
        <v>252</v>
      </c>
      <c r="E8442" s="249" t="s">
        <v>39</v>
      </c>
      <c r="F8442" s="250" t="s">
        <v>3540</v>
      </c>
      <c r="G8442" s="248"/>
      <c r="H8442" s="251">
        <v>48.530000000000001</v>
      </c>
      <c r="I8442" s="252"/>
      <c r="J8442" s="248"/>
      <c r="K8442" s="248"/>
      <c r="L8442" s="253"/>
      <c r="M8442" s="254"/>
      <c r="N8442" s="255"/>
      <c r="O8442" s="255"/>
      <c r="P8442" s="255"/>
      <c r="Q8442" s="255"/>
      <c r="R8442" s="255"/>
      <c r="S8442" s="255"/>
      <c r="T8442" s="256"/>
      <c r="U8442" s="14"/>
      <c r="V8442" s="14"/>
      <c r="W8442" s="14"/>
      <c r="X8442" s="14"/>
      <c r="Y8442" s="14"/>
      <c r="Z8442" s="14"/>
      <c r="AA8442" s="14"/>
      <c r="AB8442" s="14"/>
      <c r="AC8442" s="14"/>
      <c r="AD8442" s="14"/>
      <c r="AE8442" s="14"/>
      <c r="AT8442" s="257" t="s">
        <v>252</v>
      </c>
      <c r="AU8442" s="257" t="s">
        <v>93</v>
      </c>
      <c r="AV8442" s="14" t="s">
        <v>93</v>
      </c>
      <c r="AW8442" s="14" t="s">
        <v>46</v>
      </c>
      <c r="AX8442" s="14" t="s">
        <v>85</v>
      </c>
      <c r="AY8442" s="257" t="s">
        <v>241</v>
      </c>
    </row>
    <row r="8443" s="14" customFormat="1">
      <c r="A8443" s="14"/>
      <c r="B8443" s="247"/>
      <c r="C8443" s="248"/>
      <c r="D8443" s="238" t="s">
        <v>252</v>
      </c>
      <c r="E8443" s="249" t="s">
        <v>39</v>
      </c>
      <c r="F8443" s="250" t="s">
        <v>3541</v>
      </c>
      <c r="G8443" s="248"/>
      <c r="H8443" s="251">
        <v>5.3499999999999996</v>
      </c>
      <c r="I8443" s="252"/>
      <c r="J8443" s="248"/>
      <c r="K8443" s="248"/>
      <c r="L8443" s="253"/>
      <c r="M8443" s="254"/>
      <c r="N8443" s="255"/>
      <c r="O8443" s="255"/>
      <c r="P8443" s="255"/>
      <c r="Q8443" s="255"/>
      <c r="R8443" s="255"/>
      <c r="S8443" s="255"/>
      <c r="T8443" s="256"/>
      <c r="U8443" s="14"/>
      <c r="V8443" s="14"/>
      <c r="W8443" s="14"/>
      <c r="X8443" s="14"/>
      <c r="Y8443" s="14"/>
      <c r="Z8443" s="14"/>
      <c r="AA8443" s="14"/>
      <c r="AB8443" s="14"/>
      <c r="AC8443" s="14"/>
      <c r="AD8443" s="14"/>
      <c r="AE8443" s="14"/>
      <c r="AT8443" s="257" t="s">
        <v>252</v>
      </c>
      <c r="AU8443" s="257" t="s">
        <v>93</v>
      </c>
      <c r="AV8443" s="14" t="s">
        <v>93</v>
      </c>
      <c r="AW8443" s="14" t="s">
        <v>46</v>
      </c>
      <c r="AX8443" s="14" t="s">
        <v>85</v>
      </c>
      <c r="AY8443" s="257" t="s">
        <v>241</v>
      </c>
    </row>
    <row r="8444" s="14" customFormat="1">
      <c r="A8444" s="14"/>
      <c r="B8444" s="247"/>
      <c r="C8444" s="248"/>
      <c r="D8444" s="238" t="s">
        <v>252</v>
      </c>
      <c r="E8444" s="249" t="s">
        <v>39</v>
      </c>
      <c r="F8444" s="250" t="s">
        <v>3542</v>
      </c>
      <c r="G8444" s="248"/>
      <c r="H8444" s="251">
        <v>5.0700000000000003</v>
      </c>
      <c r="I8444" s="252"/>
      <c r="J8444" s="248"/>
      <c r="K8444" s="248"/>
      <c r="L8444" s="253"/>
      <c r="M8444" s="254"/>
      <c r="N8444" s="255"/>
      <c r="O8444" s="255"/>
      <c r="P8444" s="255"/>
      <c r="Q8444" s="255"/>
      <c r="R8444" s="255"/>
      <c r="S8444" s="255"/>
      <c r="T8444" s="256"/>
      <c r="U8444" s="14"/>
      <c r="V8444" s="14"/>
      <c r="W8444" s="14"/>
      <c r="X8444" s="14"/>
      <c r="Y8444" s="14"/>
      <c r="Z8444" s="14"/>
      <c r="AA8444" s="14"/>
      <c r="AB8444" s="14"/>
      <c r="AC8444" s="14"/>
      <c r="AD8444" s="14"/>
      <c r="AE8444" s="14"/>
      <c r="AT8444" s="257" t="s">
        <v>252</v>
      </c>
      <c r="AU8444" s="257" t="s">
        <v>93</v>
      </c>
      <c r="AV8444" s="14" t="s">
        <v>93</v>
      </c>
      <c r="AW8444" s="14" t="s">
        <v>46</v>
      </c>
      <c r="AX8444" s="14" t="s">
        <v>85</v>
      </c>
      <c r="AY8444" s="257" t="s">
        <v>241</v>
      </c>
    </row>
    <row r="8445" s="14" customFormat="1">
      <c r="A8445" s="14"/>
      <c r="B8445" s="247"/>
      <c r="C8445" s="248"/>
      <c r="D8445" s="238" t="s">
        <v>252</v>
      </c>
      <c r="E8445" s="249" t="s">
        <v>39</v>
      </c>
      <c r="F8445" s="250" t="s">
        <v>3543</v>
      </c>
      <c r="G8445" s="248"/>
      <c r="H8445" s="251">
        <v>2.3700000000000001</v>
      </c>
      <c r="I8445" s="252"/>
      <c r="J8445" s="248"/>
      <c r="K8445" s="248"/>
      <c r="L8445" s="253"/>
      <c r="M8445" s="254"/>
      <c r="N8445" s="255"/>
      <c r="O8445" s="255"/>
      <c r="P8445" s="255"/>
      <c r="Q8445" s="255"/>
      <c r="R8445" s="255"/>
      <c r="S8445" s="255"/>
      <c r="T8445" s="256"/>
      <c r="U8445" s="14"/>
      <c r="V8445" s="14"/>
      <c r="W8445" s="14"/>
      <c r="X8445" s="14"/>
      <c r="Y8445" s="14"/>
      <c r="Z8445" s="14"/>
      <c r="AA8445" s="14"/>
      <c r="AB8445" s="14"/>
      <c r="AC8445" s="14"/>
      <c r="AD8445" s="14"/>
      <c r="AE8445" s="14"/>
      <c r="AT8445" s="257" t="s">
        <v>252</v>
      </c>
      <c r="AU8445" s="257" t="s">
        <v>93</v>
      </c>
      <c r="AV8445" s="14" t="s">
        <v>93</v>
      </c>
      <c r="AW8445" s="14" t="s">
        <v>46</v>
      </c>
      <c r="AX8445" s="14" t="s">
        <v>85</v>
      </c>
      <c r="AY8445" s="257" t="s">
        <v>241</v>
      </c>
    </row>
    <row r="8446" s="14" customFormat="1">
      <c r="A8446" s="14"/>
      <c r="B8446" s="247"/>
      <c r="C8446" s="248"/>
      <c r="D8446" s="238" t="s">
        <v>252</v>
      </c>
      <c r="E8446" s="249" t="s">
        <v>39</v>
      </c>
      <c r="F8446" s="250" t="s">
        <v>2354</v>
      </c>
      <c r="G8446" s="248"/>
      <c r="H8446" s="251">
        <v>21.199999999999999</v>
      </c>
      <c r="I8446" s="252"/>
      <c r="J8446" s="248"/>
      <c r="K8446" s="248"/>
      <c r="L8446" s="253"/>
      <c r="M8446" s="254"/>
      <c r="N8446" s="255"/>
      <c r="O8446" s="255"/>
      <c r="P8446" s="255"/>
      <c r="Q8446" s="255"/>
      <c r="R8446" s="255"/>
      <c r="S8446" s="255"/>
      <c r="T8446" s="256"/>
      <c r="U8446" s="14"/>
      <c r="V8446" s="14"/>
      <c r="W8446" s="14"/>
      <c r="X8446" s="14"/>
      <c r="Y8446" s="14"/>
      <c r="Z8446" s="14"/>
      <c r="AA8446" s="14"/>
      <c r="AB8446" s="14"/>
      <c r="AC8446" s="14"/>
      <c r="AD8446" s="14"/>
      <c r="AE8446" s="14"/>
      <c r="AT8446" s="257" t="s">
        <v>252</v>
      </c>
      <c r="AU8446" s="257" t="s">
        <v>93</v>
      </c>
      <c r="AV8446" s="14" t="s">
        <v>93</v>
      </c>
      <c r="AW8446" s="14" t="s">
        <v>46</v>
      </c>
      <c r="AX8446" s="14" t="s">
        <v>85</v>
      </c>
      <c r="AY8446" s="257" t="s">
        <v>241</v>
      </c>
    </row>
    <row r="8447" s="14" customFormat="1">
      <c r="A8447" s="14"/>
      <c r="B8447" s="247"/>
      <c r="C8447" s="248"/>
      <c r="D8447" s="238" t="s">
        <v>252</v>
      </c>
      <c r="E8447" s="249" t="s">
        <v>39</v>
      </c>
      <c r="F8447" s="250" t="s">
        <v>2355</v>
      </c>
      <c r="G8447" s="248"/>
      <c r="H8447" s="251">
        <v>56.229999999999997</v>
      </c>
      <c r="I8447" s="252"/>
      <c r="J8447" s="248"/>
      <c r="K8447" s="248"/>
      <c r="L8447" s="253"/>
      <c r="M8447" s="254"/>
      <c r="N8447" s="255"/>
      <c r="O8447" s="255"/>
      <c r="P8447" s="255"/>
      <c r="Q8447" s="255"/>
      <c r="R8447" s="255"/>
      <c r="S8447" s="255"/>
      <c r="T8447" s="256"/>
      <c r="U8447" s="14"/>
      <c r="V8447" s="14"/>
      <c r="W8447" s="14"/>
      <c r="X8447" s="14"/>
      <c r="Y8447" s="14"/>
      <c r="Z8447" s="14"/>
      <c r="AA8447" s="14"/>
      <c r="AB8447" s="14"/>
      <c r="AC8447" s="14"/>
      <c r="AD8447" s="14"/>
      <c r="AE8447" s="14"/>
      <c r="AT8447" s="257" t="s">
        <v>252</v>
      </c>
      <c r="AU8447" s="257" t="s">
        <v>93</v>
      </c>
      <c r="AV8447" s="14" t="s">
        <v>93</v>
      </c>
      <c r="AW8447" s="14" t="s">
        <v>46</v>
      </c>
      <c r="AX8447" s="14" t="s">
        <v>85</v>
      </c>
      <c r="AY8447" s="257" t="s">
        <v>241</v>
      </c>
    </row>
    <row r="8448" s="14" customFormat="1">
      <c r="A8448" s="14"/>
      <c r="B8448" s="247"/>
      <c r="C8448" s="248"/>
      <c r="D8448" s="238" t="s">
        <v>252</v>
      </c>
      <c r="E8448" s="249" t="s">
        <v>39</v>
      </c>
      <c r="F8448" s="250" t="s">
        <v>2356</v>
      </c>
      <c r="G8448" s="248"/>
      <c r="H8448" s="251">
        <v>34.090000000000003</v>
      </c>
      <c r="I8448" s="252"/>
      <c r="J8448" s="248"/>
      <c r="K8448" s="248"/>
      <c r="L8448" s="253"/>
      <c r="M8448" s="254"/>
      <c r="N8448" s="255"/>
      <c r="O8448" s="255"/>
      <c r="P8448" s="255"/>
      <c r="Q8448" s="255"/>
      <c r="R8448" s="255"/>
      <c r="S8448" s="255"/>
      <c r="T8448" s="256"/>
      <c r="U8448" s="14"/>
      <c r="V8448" s="14"/>
      <c r="W8448" s="14"/>
      <c r="X8448" s="14"/>
      <c r="Y8448" s="14"/>
      <c r="Z8448" s="14"/>
      <c r="AA8448" s="14"/>
      <c r="AB8448" s="14"/>
      <c r="AC8448" s="14"/>
      <c r="AD8448" s="14"/>
      <c r="AE8448" s="14"/>
      <c r="AT8448" s="257" t="s">
        <v>252</v>
      </c>
      <c r="AU8448" s="257" t="s">
        <v>93</v>
      </c>
      <c r="AV8448" s="14" t="s">
        <v>93</v>
      </c>
      <c r="AW8448" s="14" t="s">
        <v>46</v>
      </c>
      <c r="AX8448" s="14" t="s">
        <v>85</v>
      </c>
      <c r="AY8448" s="257" t="s">
        <v>241</v>
      </c>
    </row>
    <row r="8449" s="14" customFormat="1">
      <c r="A8449" s="14"/>
      <c r="B8449" s="247"/>
      <c r="C8449" s="248"/>
      <c r="D8449" s="238" t="s">
        <v>252</v>
      </c>
      <c r="E8449" s="249" t="s">
        <v>39</v>
      </c>
      <c r="F8449" s="250" t="s">
        <v>3544</v>
      </c>
      <c r="G8449" s="248"/>
      <c r="H8449" s="251">
        <v>10.029999999999999</v>
      </c>
      <c r="I8449" s="252"/>
      <c r="J8449" s="248"/>
      <c r="K8449" s="248"/>
      <c r="L8449" s="253"/>
      <c r="M8449" s="254"/>
      <c r="N8449" s="255"/>
      <c r="O8449" s="255"/>
      <c r="P8449" s="255"/>
      <c r="Q8449" s="255"/>
      <c r="R8449" s="255"/>
      <c r="S8449" s="255"/>
      <c r="T8449" s="256"/>
      <c r="U8449" s="14"/>
      <c r="V8449" s="14"/>
      <c r="W8449" s="14"/>
      <c r="X8449" s="14"/>
      <c r="Y8449" s="14"/>
      <c r="Z8449" s="14"/>
      <c r="AA8449" s="14"/>
      <c r="AB8449" s="14"/>
      <c r="AC8449" s="14"/>
      <c r="AD8449" s="14"/>
      <c r="AE8449" s="14"/>
      <c r="AT8449" s="257" t="s">
        <v>252</v>
      </c>
      <c r="AU8449" s="257" t="s">
        <v>93</v>
      </c>
      <c r="AV8449" s="14" t="s">
        <v>93</v>
      </c>
      <c r="AW8449" s="14" t="s">
        <v>46</v>
      </c>
      <c r="AX8449" s="14" t="s">
        <v>85</v>
      </c>
      <c r="AY8449" s="257" t="s">
        <v>241</v>
      </c>
    </row>
    <row r="8450" s="14" customFormat="1">
      <c r="A8450" s="14"/>
      <c r="B8450" s="247"/>
      <c r="C8450" s="248"/>
      <c r="D8450" s="238" t="s">
        <v>252</v>
      </c>
      <c r="E8450" s="249" t="s">
        <v>39</v>
      </c>
      <c r="F8450" s="250" t="s">
        <v>3545</v>
      </c>
      <c r="G8450" s="248"/>
      <c r="H8450" s="251">
        <v>1.1499999999999999</v>
      </c>
      <c r="I8450" s="252"/>
      <c r="J8450" s="248"/>
      <c r="K8450" s="248"/>
      <c r="L8450" s="253"/>
      <c r="M8450" s="254"/>
      <c r="N8450" s="255"/>
      <c r="O8450" s="255"/>
      <c r="P8450" s="255"/>
      <c r="Q8450" s="255"/>
      <c r="R8450" s="255"/>
      <c r="S8450" s="255"/>
      <c r="T8450" s="256"/>
      <c r="U8450" s="14"/>
      <c r="V8450" s="14"/>
      <c r="W8450" s="14"/>
      <c r="X8450" s="14"/>
      <c r="Y8450" s="14"/>
      <c r="Z8450" s="14"/>
      <c r="AA8450" s="14"/>
      <c r="AB8450" s="14"/>
      <c r="AC8450" s="14"/>
      <c r="AD8450" s="14"/>
      <c r="AE8450" s="14"/>
      <c r="AT8450" s="257" t="s">
        <v>252</v>
      </c>
      <c r="AU8450" s="257" t="s">
        <v>93</v>
      </c>
      <c r="AV8450" s="14" t="s">
        <v>93</v>
      </c>
      <c r="AW8450" s="14" t="s">
        <v>46</v>
      </c>
      <c r="AX8450" s="14" t="s">
        <v>85</v>
      </c>
      <c r="AY8450" s="257" t="s">
        <v>241</v>
      </c>
    </row>
    <row r="8451" s="14" customFormat="1">
      <c r="A8451" s="14"/>
      <c r="B8451" s="247"/>
      <c r="C8451" s="248"/>
      <c r="D8451" s="238" t="s">
        <v>252</v>
      </c>
      <c r="E8451" s="249" t="s">
        <v>39</v>
      </c>
      <c r="F8451" s="250" t="s">
        <v>3546</v>
      </c>
      <c r="G8451" s="248"/>
      <c r="H8451" s="251">
        <v>2.6800000000000002</v>
      </c>
      <c r="I8451" s="252"/>
      <c r="J8451" s="248"/>
      <c r="K8451" s="248"/>
      <c r="L8451" s="253"/>
      <c r="M8451" s="254"/>
      <c r="N8451" s="255"/>
      <c r="O8451" s="255"/>
      <c r="P8451" s="255"/>
      <c r="Q8451" s="255"/>
      <c r="R8451" s="255"/>
      <c r="S8451" s="255"/>
      <c r="T8451" s="256"/>
      <c r="U8451" s="14"/>
      <c r="V8451" s="14"/>
      <c r="W8451" s="14"/>
      <c r="X8451" s="14"/>
      <c r="Y8451" s="14"/>
      <c r="Z8451" s="14"/>
      <c r="AA8451" s="14"/>
      <c r="AB8451" s="14"/>
      <c r="AC8451" s="14"/>
      <c r="AD8451" s="14"/>
      <c r="AE8451" s="14"/>
      <c r="AT8451" s="257" t="s">
        <v>252</v>
      </c>
      <c r="AU8451" s="257" t="s">
        <v>93</v>
      </c>
      <c r="AV8451" s="14" t="s">
        <v>93</v>
      </c>
      <c r="AW8451" s="14" t="s">
        <v>46</v>
      </c>
      <c r="AX8451" s="14" t="s">
        <v>85</v>
      </c>
      <c r="AY8451" s="257" t="s">
        <v>241</v>
      </c>
    </row>
    <row r="8452" s="14" customFormat="1">
      <c r="A8452" s="14"/>
      <c r="B8452" s="247"/>
      <c r="C8452" s="248"/>
      <c r="D8452" s="238" t="s">
        <v>252</v>
      </c>
      <c r="E8452" s="249" t="s">
        <v>39</v>
      </c>
      <c r="F8452" s="250" t="s">
        <v>3547</v>
      </c>
      <c r="G8452" s="248"/>
      <c r="H8452" s="251">
        <v>26.039999999999999</v>
      </c>
      <c r="I8452" s="252"/>
      <c r="J8452" s="248"/>
      <c r="K8452" s="248"/>
      <c r="L8452" s="253"/>
      <c r="M8452" s="254"/>
      <c r="N8452" s="255"/>
      <c r="O8452" s="255"/>
      <c r="P8452" s="255"/>
      <c r="Q8452" s="255"/>
      <c r="R8452" s="255"/>
      <c r="S8452" s="255"/>
      <c r="T8452" s="256"/>
      <c r="U8452" s="14"/>
      <c r="V8452" s="14"/>
      <c r="W8452" s="14"/>
      <c r="X8452" s="14"/>
      <c r="Y8452" s="14"/>
      <c r="Z8452" s="14"/>
      <c r="AA8452" s="14"/>
      <c r="AB8452" s="14"/>
      <c r="AC8452" s="14"/>
      <c r="AD8452" s="14"/>
      <c r="AE8452" s="14"/>
      <c r="AT8452" s="257" t="s">
        <v>252</v>
      </c>
      <c r="AU8452" s="257" t="s">
        <v>93</v>
      </c>
      <c r="AV8452" s="14" t="s">
        <v>93</v>
      </c>
      <c r="AW8452" s="14" t="s">
        <v>46</v>
      </c>
      <c r="AX8452" s="14" t="s">
        <v>85</v>
      </c>
      <c r="AY8452" s="257" t="s">
        <v>241</v>
      </c>
    </row>
    <row r="8453" s="14" customFormat="1">
      <c r="A8453" s="14"/>
      <c r="B8453" s="247"/>
      <c r="C8453" s="248"/>
      <c r="D8453" s="238" t="s">
        <v>252</v>
      </c>
      <c r="E8453" s="249" t="s">
        <v>39</v>
      </c>
      <c r="F8453" s="250" t="s">
        <v>2357</v>
      </c>
      <c r="G8453" s="248"/>
      <c r="H8453" s="251">
        <v>15.25</v>
      </c>
      <c r="I8453" s="252"/>
      <c r="J8453" s="248"/>
      <c r="K8453" s="248"/>
      <c r="L8453" s="253"/>
      <c r="M8453" s="254"/>
      <c r="N8453" s="255"/>
      <c r="O8453" s="255"/>
      <c r="P8453" s="255"/>
      <c r="Q8453" s="255"/>
      <c r="R8453" s="255"/>
      <c r="S8453" s="255"/>
      <c r="T8453" s="256"/>
      <c r="U8453" s="14"/>
      <c r="V8453" s="14"/>
      <c r="W8453" s="14"/>
      <c r="X8453" s="14"/>
      <c r="Y8453" s="14"/>
      <c r="Z8453" s="14"/>
      <c r="AA8453" s="14"/>
      <c r="AB8453" s="14"/>
      <c r="AC8453" s="14"/>
      <c r="AD8453" s="14"/>
      <c r="AE8453" s="14"/>
      <c r="AT8453" s="257" t="s">
        <v>252</v>
      </c>
      <c r="AU8453" s="257" t="s">
        <v>93</v>
      </c>
      <c r="AV8453" s="14" t="s">
        <v>93</v>
      </c>
      <c r="AW8453" s="14" t="s">
        <v>46</v>
      </c>
      <c r="AX8453" s="14" t="s">
        <v>85</v>
      </c>
      <c r="AY8453" s="257" t="s">
        <v>241</v>
      </c>
    </row>
    <row r="8454" s="14" customFormat="1">
      <c r="A8454" s="14"/>
      <c r="B8454" s="247"/>
      <c r="C8454" s="248"/>
      <c r="D8454" s="238" t="s">
        <v>252</v>
      </c>
      <c r="E8454" s="249" t="s">
        <v>39</v>
      </c>
      <c r="F8454" s="250" t="s">
        <v>2358</v>
      </c>
      <c r="G8454" s="248"/>
      <c r="H8454" s="251">
        <v>49.850000000000001</v>
      </c>
      <c r="I8454" s="252"/>
      <c r="J8454" s="248"/>
      <c r="K8454" s="248"/>
      <c r="L8454" s="253"/>
      <c r="M8454" s="254"/>
      <c r="N8454" s="255"/>
      <c r="O8454" s="255"/>
      <c r="P8454" s="255"/>
      <c r="Q8454" s="255"/>
      <c r="R8454" s="255"/>
      <c r="S8454" s="255"/>
      <c r="T8454" s="256"/>
      <c r="U8454" s="14"/>
      <c r="V8454" s="14"/>
      <c r="W8454" s="14"/>
      <c r="X8454" s="14"/>
      <c r="Y8454" s="14"/>
      <c r="Z8454" s="14"/>
      <c r="AA8454" s="14"/>
      <c r="AB8454" s="14"/>
      <c r="AC8454" s="14"/>
      <c r="AD8454" s="14"/>
      <c r="AE8454" s="14"/>
      <c r="AT8454" s="257" t="s">
        <v>252</v>
      </c>
      <c r="AU8454" s="257" t="s">
        <v>93</v>
      </c>
      <c r="AV8454" s="14" t="s">
        <v>93</v>
      </c>
      <c r="AW8454" s="14" t="s">
        <v>46</v>
      </c>
      <c r="AX8454" s="14" t="s">
        <v>85</v>
      </c>
      <c r="AY8454" s="257" t="s">
        <v>241</v>
      </c>
    </row>
    <row r="8455" s="14" customFormat="1">
      <c r="A8455" s="14"/>
      <c r="B8455" s="247"/>
      <c r="C8455" s="248"/>
      <c r="D8455" s="238" t="s">
        <v>252</v>
      </c>
      <c r="E8455" s="249" t="s">
        <v>39</v>
      </c>
      <c r="F8455" s="250" t="s">
        <v>2401</v>
      </c>
      <c r="G8455" s="248"/>
      <c r="H8455" s="251">
        <v>17.190000000000001</v>
      </c>
      <c r="I8455" s="252"/>
      <c r="J8455" s="248"/>
      <c r="K8455" s="248"/>
      <c r="L8455" s="253"/>
      <c r="M8455" s="254"/>
      <c r="N8455" s="255"/>
      <c r="O8455" s="255"/>
      <c r="P8455" s="255"/>
      <c r="Q8455" s="255"/>
      <c r="R8455" s="255"/>
      <c r="S8455" s="255"/>
      <c r="T8455" s="256"/>
      <c r="U8455" s="14"/>
      <c r="V8455" s="14"/>
      <c r="W8455" s="14"/>
      <c r="X8455" s="14"/>
      <c r="Y8455" s="14"/>
      <c r="Z8455" s="14"/>
      <c r="AA8455" s="14"/>
      <c r="AB8455" s="14"/>
      <c r="AC8455" s="14"/>
      <c r="AD8455" s="14"/>
      <c r="AE8455" s="14"/>
      <c r="AT8455" s="257" t="s">
        <v>252</v>
      </c>
      <c r="AU8455" s="257" t="s">
        <v>93</v>
      </c>
      <c r="AV8455" s="14" t="s">
        <v>93</v>
      </c>
      <c r="AW8455" s="14" t="s">
        <v>46</v>
      </c>
      <c r="AX8455" s="14" t="s">
        <v>85</v>
      </c>
      <c r="AY8455" s="257" t="s">
        <v>241</v>
      </c>
    </row>
    <row r="8456" s="14" customFormat="1">
      <c r="A8456" s="14"/>
      <c r="B8456" s="247"/>
      <c r="C8456" s="248"/>
      <c r="D8456" s="238" t="s">
        <v>252</v>
      </c>
      <c r="E8456" s="249" t="s">
        <v>39</v>
      </c>
      <c r="F8456" s="250" t="s">
        <v>3548</v>
      </c>
      <c r="G8456" s="248"/>
      <c r="H8456" s="251">
        <v>16.73</v>
      </c>
      <c r="I8456" s="252"/>
      <c r="J8456" s="248"/>
      <c r="K8456" s="248"/>
      <c r="L8456" s="253"/>
      <c r="M8456" s="254"/>
      <c r="N8456" s="255"/>
      <c r="O8456" s="255"/>
      <c r="P8456" s="255"/>
      <c r="Q8456" s="255"/>
      <c r="R8456" s="255"/>
      <c r="S8456" s="255"/>
      <c r="T8456" s="256"/>
      <c r="U8456" s="14"/>
      <c r="V8456" s="14"/>
      <c r="W8456" s="14"/>
      <c r="X8456" s="14"/>
      <c r="Y8456" s="14"/>
      <c r="Z8456" s="14"/>
      <c r="AA8456" s="14"/>
      <c r="AB8456" s="14"/>
      <c r="AC8456" s="14"/>
      <c r="AD8456" s="14"/>
      <c r="AE8456" s="14"/>
      <c r="AT8456" s="257" t="s">
        <v>252</v>
      </c>
      <c r="AU8456" s="257" t="s">
        <v>93</v>
      </c>
      <c r="AV8456" s="14" t="s">
        <v>93</v>
      </c>
      <c r="AW8456" s="14" t="s">
        <v>46</v>
      </c>
      <c r="AX8456" s="14" t="s">
        <v>85</v>
      </c>
      <c r="AY8456" s="257" t="s">
        <v>241</v>
      </c>
    </row>
    <row r="8457" s="14" customFormat="1">
      <c r="A8457" s="14"/>
      <c r="B8457" s="247"/>
      <c r="C8457" s="248"/>
      <c r="D8457" s="238" t="s">
        <v>252</v>
      </c>
      <c r="E8457" s="249" t="s">
        <v>39</v>
      </c>
      <c r="F8457" s="250" t="s">
        <v>3589</v>
      </c>
      <c r="G8457" s="248"/>
      <c r="H8457" s="251">
        <v>30.760000000000002</v>
      </c>
      <c r="I8457" s="252"/>
      <c r="J8457" s="248"/>
      <c r="K8457" s="248"/>
      <c r="L8457" s="253"/>
      <c r="M8457" s="254"/>
      <c r="N8457" s="255"/>
      <c r="O8457" s="255"/>
      <c r="P8457" s="255"/>
      <c r="Q8457" s="255"/>
      <c r="R8457" s="255"/>
      <c r="S8457" s="255"/>
      <c r="T8457" s="256"/>
      <c r="U8457" s="14"/>
      <c r="V8457" s="14"/>
      <c r="W8457" s="14"/>
      <c r="X8457" s="14"/>
      <c r="Y8457" s="14"/>
      <c r="Z8457" s="14"/>
      <c r="AA8457" s="14"/>
      <c r="AB8457" s="14"/>
      <c r="AC8457" s="14"/>
      <c r="AD8457" s="14"/>
      <c r="AE8457" s="14"/>
      <c r="AT8457" s="257" t="s">
        <v>252</v>
      </c>
      <c r="AU8457" s="257" t="s">
        <v>93</v>
      </c>
      <c r="AV8457" s="14" t="s">
        <v>93</v>
      </c>
      <c r="AW8457" s="14" t="s">
        <v>46</v>
      </c>
      <c r="AX8457" s="14" t="s">
        <v>85</v>
      </c>
      <c r="AY8457" s="257" t="s">
        <v>241</v>
      </c>
    </row>
    <row r="8458" s="14" customFormat="1">
      <c r="A8458" s="14"/>
      <c r="B8458" s="247"/>
      <c r="C8458" s="248"/>
      <c r="D8458" s="238" t="s">
        <v>252</v>
      </c>
      <c r="E8458" s="249" t="s">
        <v>39</v>
      </c>
      <c r="F8458" s="250" t="s">
        <v>3590</v>
      </c>
      <c r="G8458" s="248"/>
      <c r="H8458" s="251">
        <v>8.8000000000000007</v>
      </c>
      <c r="I8458" s="252"/>
      <c r="J8458" s="248"/>
      <c r="K8458" s="248"/>
      <c r="L8458" s="253"/>
      <c r="M8458" s="254"/>
      <c r="N8458" s="255"/>
      <c r="O8458" s="255"/>
      <c r="P8458" s="255"/>
      <c r="Q8458" s="255"/>
      <c r="R8458" s="255"/>
      <c r="S8458" s="255"/>
      <c r="T8458" s="256"/>
      <c r="U8458" s="14"/>
      <c r="V8458" s="14"/>
      <c r="W8458" s="14"/>
      <c r="X8458" s="14"/>
      <c r="Y8458" s="14"/>
      <c r="Z8458" s="14"/>
      <c r="AA8458" s="14"/>
      <c r="AB8458" s="14"/>
      <c r="AC8458" s="14"/>
      <c r="AD8458" s="14"/>
      <c r="AE8458" s="14"/>
      <c r="AT8458" s="257" t="s">
        <v>252</v>
      </c>
      <c r="AU8458" s="257" t="s">
        <v>93</v>
      </c>
      <c r="AV8458" s="14" t="s">
        <v>93</v>
      </c>
      <c r="AW8458" s="14" t="s">
        <v>46</v>
      </c>
      <c r="AX8458" s="14" t="s">
        <v>85</v>
      </c>
      <c r="AY8458" s="257" t="s">
        <v>241</v>
      </c>
    </row>
    <row r="8459" s="14" customFormat="1">
      <c r="A8459" s="14"/>
      <c r="B8459" s="247"/>
      <c r="C8459" s="248"/>
      <c r="D8459" s="238" t="s">
        <v>252</v>
      </c>
      <c r="E8459" s="249" t="s">
        <v>39</v>
      </c>
      <c r="F8459" s="250" t="s">
        <v>3591</v>
      </c>
      <c r="G8459" s="248"/>
      <c r="H8459" s="251">
        <v>53.210000000000001</v>
      </c>
      <c r="I8459" s="252"/>
      <c r="J8459" s="248"/>
      <c r="K8459" s="248"/>
      <c r="L8459" s="253"/>
      <c r="M8459" s="254"/>
      <c r="N8459" s="255"/>
      <c r="O8459" s="255"/>
      <c r="P8459" s="255"/>
      <c r="Q8459" s="255"/>
      <c r="R8459" s="255"/>
      <c r="S8459" s="255"/>
      <c r="T8459" s="256"/>
      <c r="U8459" s="14"/>
      <c r="V8459" s="14"/>
      <c r="W8459" s="14"/>
      <c r="X8459" s="14"/>
      <c r="Y8459" s="14"/>
      <c r="Z8459" s="14"/>
      <c r="AA8459" s="14"/>
      <c r="AB8459" s="14"/>
      <c r="AC8459" s="14"/>
      <c r="AD8459" s="14"/>
      <c r="AE8459" s="14"/>
      <c r="AT8459" s="257" t="s">
        <v>252</v>
      </c>
      <c r="AU8459" s="257" t="s">
        <v>93</v>
      </c>
      <c r="AV8459" s="14" t="s">
        <v>93</v>
      </c>
      <c r="AW8459" s="14" t="s">
        <v>46</v>
      </c>
      <c r="AX8459" s="14" t="s">
        <v>85</v>
      </c>
      <c r="AY8459" s="257" t="s">
        <v>241</v>
      </c>
    </row>
    <row r="8460" s="14" customFormat="1">
      <c r="A8460" s="14"/>
      <c r="B8460" s="247"/>
      <c r="C8460" s="248"/>
      <c r="D8460" s="238" t="s">
        <v>252</v>
      </c>
      <c r="E8460" s="249" t="s">
        <v>39</v>
      </c>
      <c r="F8460" s="250" t="s">
        <v>3592</v>
      </c>
      <c r="G8460" s="248"/>
      <c r="H8460" s="251">
        <v>22.129999999999999</v>
      </c>
      <c r="I8460" s="252"/>
      <c r="J8460" s="248"/>
      <c r="K8460" s="248"/>
      <c r="L8460" s="253"/>
      <c r="M8460" s="254"/>
      <c r="N8460" s="255"/>
      <c r="O8460" s="255"/>
      <c r="P8460" s="255"/>
      <c r="Q8460" s="255"/>
      <c r="R8460" s="255"/>
      <c r="S8460" s="255"/>
      <c r="T8460" s="256"/>
      <c r="U8460" s="14"/>
      <c r="V8460" s="14"/>
      <c r="W8460" s="14"/>
      <c r="X8460" s="14"/>
      <c r="Y8460" s="14"/>
      <c r="Z8460" s="14"/>
      <c r="AA8460" s="14"/>
      <c r="AB8460" s="14"/>
      <c r="AC8460" s="14"/>
      <c r="AD8460" s="14"/>
      <c r="AE8460" s="14"/>
      <c r="AT8460" s="257" t="s">
        <v>252</v>
      </c>
      <c r="AU8460" s="257" t="s">
        <v>93</v>
      </c>
      <c r="AV8460" s="14" t="s">
        <v>93</v>
      </c>
      <c r="AW8460" s="14" t="s">
        <v>46</v>
      </c>
      <c r="AX8460" s="14" t="s">
        <v>85</v>
      </c>
      <c r="AY8460" s="257" t="s">
        <v>241</v>
      </c>
    </row>
    <row r="8461" s="14" customFormat="1">
      <c r="A8461" s="14"/>
      <c r="B8461" s="247"/>
      <c r="C8461" s="248"/>
      <c r="D8461" s="238" t="s">
        <v>252</v>
      </c>
      <c r="E8461" s="249" t="s">
        <v>39</v>
      </c>
      <c r="F8461" s="250" t="s">
        <v>3593</v>
      </c>
      <c r="G8461" s="248"/>
      <c r="H8461" s="251">
        <v>1.25</v>
      </c>
      <c r="I8461" s="252"/>
      <c r="J8461" s="248"/>
      <c r="K8461" s="248"/>
      <c r="L8461" s="253"/>
      <c r="M8461" s="254"/>
      <c r="N8461" s="255"/>
      <c r="O8461" s="255"/>
      <c r="P8461" s="255"/>
      <c r="Q8461" s="255"/>
      <c r="R8461" s="255"/>
      <c r="S8461" s="255"/>
      <c r="T8461" s="256"/>
      <c r="U8461" s="14"/>
      <c r="V8461" s="14"/>
      <c r="W8461" s="14"/>
      <c r="X8461" s="14"/>
      <c r="Y8461" s="14"/>
      <c r="Z8461" s="14"/>
      <c r="AA8461" s="14"/>
      <c r="AB8461" s="14"/>
      <c r="AC8461" s="14"/>
      <c r="AD8461" s="14"/>
      <c r="AE8461" s="14"/>
      <c r="AT8461" s="257" t="s">
        <v>252</v>
      </c>
      <c r="AU8461" s="257" t="s">
        <v>93</v>
      </c>
      <c r="AV8461" s="14" t="s">
        <v>93</v>
      </c>
      <c r="AW8461" s="14" t="s">
        <v>46</v>
      </c>
      <c r="AX8461" s="14" t="s">
        <v>85</v>
      </c>
      <c r="AY8461" s="257" t="s">
        <v>241</v>
      </c>
    </row>
    <row r="8462" s="14" customFormat="1">
      <c r="A8462" s="14"/>
      <c r="B8462" s="247"/>
      <c r="C8462" s="248"/>
      <c r="D8462" s="238" t="s">
        <v>252</v>
      </c>
      <c r="E8462" s="249" t="s">
        <v>39</v>
      </c>
      <c r="F8462" s="250" t="s">
        <v>3594</v>
      </c>
      <c r="G8462" s="248"/>
      <c r="H8462" s="251">
        <v>8.1300000000000008</v>
      </c>
      <c r="I8462" s="252"/>
      <c r="J8462" s="248"/>
      <c r="K8462" s="248"/>
      <c r="L8462" s="253"/>
      <c r="M8462" s="254"/>
      <c r="N8462" s="255"/>
      <c r="O8462" s="255"/>
      <c r="P8462" s="255"/>
      <c r="Q8462" s="255"/>
      <c r="R8462" s="255"/>
      <c r="S8462" s="255"/>
      <c r="T8462" s="256"/>
      <c r="U8462" s="14"/>
      <c r="V8462" s="14"/>
      <c r="W8462" s="14"/>
      <c r="X8462" s="14"/>
      <c r="Y8462" s="14"/>
      <c r="Z8462" s="14"/>
      <c r="AA8462" s="14"/>
      <c r="AB8462" s="14"/>
      <c r="AC8462" s="14"/>
      <c r="AD8462" s="14"/>
      <c r="AE8462" s="14"/>
      <c r="AT8462" s="257" t="s">
        <v>252</v>
      </c>
      <c r="AU8462" s="257" t="s">
        <v>93</v>
      </c>
      <c r="AV8462" s="14" t="s">
        <v>93</v>
      </c>
      <c r="AW8462" s="14" t="s">
        <v>46</v>
      </c>
      <c r="AX8462" s="14" t="s">
        <v>85</v>
      </c>
      <c r="AY8462" s="257" t="s">
        <v>241</v>
      </c>
    </row>
    <row r="8463" s="14" customFormat="1">
      <c r="A8463" s="14"/>
      <c r="B8463" s="247"/>
      <c r="C8463" s="248"/>
      <c r="D8463" s="238" t="s">
        <v>252</v>
      </c>
      <c r="E8463" s="249" t="s">
        <v>39</v>
      </c>
      <c r="F8463" s="250" t="s">
        <v>3595</v>
      </c>
      <c r="G8463" s="248"/>
      <c r="H8463" s="251">
        <v>3.2200000000000002</v>
      </c>
      <c r="I8463" s="252"/>
      <c r="J8463" s="248"/>
      <c r="K8463" s="248"/>
      <c r="L8463" s="253"/>
      <c r="M8463" s="254"/>
      <c r="N8463" s="255"/>
      <c r="O8463" s="255"/>
      <c r="P8463" s="255"/>
      <c r="Q8463" s="255"/>
      <c r="R8463" s="255"/>
      <c r="S8463" s="255"/>
      <c r="T8463" s="256"/>
      <c r="U8463" s="14"/>
      <c r="V8463" s="14"/>
      <c r="W8463" s="14"/>
      <c r="X8463" s="14"/>
      <c r="Y8463" s="14"/>
      <c r="Z8463" s="14"/>
      <c r="AA8463" s="14"/>
      <c r="AB8463" s="14"/>
      <c r="AC8463" s="14"/>
      <c r="AD8463" s="14"/>
      <c r="AE8463" s="14"/>
      <c r="AT8463" s="257" t="s">
        <v>252</v>
      </c>
      <c r="AU8463" s="257" t="s">
        <v>93</v>
      </c>
      <c r="AV8463" s="14" t="s">
        <v>93</v>
      </c>
      <c r="AW8463" s="14" t="s">
        <v>46</v>
      </c>
      <c r="AX8463" s="14" t="s">
        <v>85</v>
      </c>
      <c r="AY8463" s="257" t="s">
        <v>241</v>
      </c>
    </row>
    <row r="8464" s="14" customFormat="1">
      <c r="A8464" s="14"/>
      <c r="B8464" s="247"/>
      <c r="C8464" s="248"/>
      <c r="D8464" s="238" t="s">
        <v>252</v>
      </c>
      <c r="E8464" s="249" t="s">
        <v>39</v>
      </c>
      <c r="F8464" s="250" t="s">
        <v>3596</v>
      </c>
      <c r="G8464" s="248"/>
      <c r="H8464" s="251">
        <v>9.8399999999999999</v>
      </c>
      <c r="I8464" s="252"/>
      <c r="J8464" s="248"/>
      <c r="K8464" s="248"/>
      <c r="L8464" s="253"/>
      <c r="M8464" s="254"/>
      <c r="N8464" s="255"/>
      <c r="O8464" s="255"/>
      <c r="P8464" s="255"/>
      <c r="Q8464" s="255"/>
      <c r="R8464" s="255"/>
      <c r="S8464" s="255"/>
      <c r="T8464" s="256"/>
      <c r="U8464" s="14"/>
      <c r="V8464" s="14"/>
      <c r="W8464" s="14"/>
      <c r="X8464" s="14"/>
      <c r="Y8464" s="14"/>
      <c r="Z8464" s="14"/>
      <c r="AA8464" s="14"/>
      <c r="AB8464" s="14"/>
      <c r="AC8464" s="14"/>
      <c r="AD8464" s="14"/>
      <c r="AE8464" s="14"/>
      <c r="AT8464" s="257" t="s">
        <v>252</v>
      </c>
      <c r="AU8464" s="257" t="s">
        <v>93</v>
      </c>
      <c r="AV8464" s="14" t="s">
        <v>93</v>
      </c>
      <c r="AW8464" s="14" t="s">
        <v>46</v>
      </c>
      <c r="AX8464" s="14" t="s">
        <v>85</v>
      </c>
      <c r="AY8464" s="257" t="s">
        <v>241</v>
      </c>
    </row>
    <row r="8465" s="14" customFormat="1">
      <c r="A8465" s="14"/>
      <c r="B8465" s="247"/>
      <c r="C8465" s="248"/>
      <c r="D8465" s="238" t="s">
        <v>252</v>
      </c>
      <c r="E8465" s="249" t="s">
        <v>39</v>
      </c>
      <c r="F8465" s="250" t="s">
        <v>3549</v>
      </c>
      <c r="G8465" s="248"/>
      <c r="H8465" s="251">
        <v>33.090000000000003</v>
      </c>
      <c r="I8465" s="252"/>
      <c r="J8465" s="248"/>
      <c r="K8465" s="248"/>
      <c r="L8465" s="253"/>
      <c r="M8465" s="254"/>
      <c r="N8465" s="255"/>
      <c r="O8465" s="255"/>
      <c r="P8465" s="255"/>
      <c r="Q8465" s="255"/>
      <c r="R8465" s="255"/>
      <c r="S8465" s="255"/>
      <c r="T8465" s="256"/>
      <c r="U8465" s="14"/>
      <c r="V8465" s="14"/>
      <c r="W8465" s="14"/>
      <c r="X8465" s="14"/>
      <c r="Y8465" s="14"/>
      <c r="Z8465" s="14"/>
      <c r="AA8465" s="14"/>
      <c r="AB8465" s="14"/>
      <c r="AC8465" s="14"/>
      <c r="AD8465" s="14"/>
      <c r="AE8465" s="14"/>
      <c r="AT8465" s="257" t="s">
        <v>252</v>
      </c>
      <c r="AU8465" s="257" t="s">
        <v>93</v>
      </c>
      <c r="AV8465" s="14" t="s">
        <v>93</v>
      </c>
      <c r="AW8465" s="14" t="s">
        <v>46</v>
      </c>
      <c r="AX8465" s="14" t="s">
        <v>85</v>
      </c>
      <c r="AY8465" s="257" t="s">
        <v>241</v>
      </c>
    </row>
    <row r="8466" s="14" customFormat="1">
      <c r="A8466" s="14"/>
      <c r="B8466" s="247"/>
      <c r="C8466" s="248"/>
      <c r="D8466" s="238" t="s">
        <v>252</v>
      </c>
      <c r="E8466" s="249" t="s">
        <v>39</v>
      </c>
      <c r="F8466" s="250" t="s">
        <v>3550</v>
      </c>
      <c r="G8466" s="248"/>
      <c r="H8466" s="251">
        <v>36.649999999999999</v>
      </c>
      <c r="I8466" s="252"/>
      <c r="J8466" s="248"/>
      <c r="K8466" s="248"/>
      <c r="L8466" s="253"/>
      <c r="M8466" s="254"/>
      <c r="N8466" s="255"/>
      <c r="O8466" s="255"/>
      <c r="P8466" s="255"/>
      <c r="Q8466" s="255"/>
      <c r="R8466" s="255"/>
      <c r="S8466" s="255"/>
      <c r="T8466" s="256"/>
      <c r="U8466" s="14"/>
      <c r="V8466" s="14"/>
      <c r="W8466" s="14"/>
      <c r="X8466" s="14"/>
      <c r="Y8466" s="14"/>
      <c r="Z8466" s="14"/>
      <c r="AA8466" s="14"/>
      <c r="AB8466" s="14"/>
      <c r="AC8466" s="14"/>
      <c r="AD8466" s="14"/>
      <c r="AE8466" s="14"/>
      <c r="AT8466" s="257" t="s">
        <v>252</v>
      </c>
      <c r="AU8466" s="257" t="s">
        <v>93</v>
      </c>
      <c r="AV8466" s="14" t="s">
        <v>93</v>
      </c>
      <c r="AW8466" s="14" t="s">
        <v>46</v>
      </c>
      <c r="AX8466" s="14" t="s">
        <v>85</v>
      </c>
      <c r="AY8466" s="257" t="s">
        <v>241</v>
      </c>
    </row>
    <row r="8467" s="14" customFormat="1">
      <c r="A8467" s="14"/>
      <c r="B8467" s="247"/>
      <c r="C8467" s="248"/>
      <c r="D8467" s="238" t="s">
        <v>252</v>
      </c>
      <c r="E8467" s="249" t="s">
        <v>39</v>
      </c>
      <c r="F8467" s="250" t="s">
        <v>3551</v>
      </c>
      <c r="G8467" s="248"/>
      <c r="H8467" s="251">
        <v>4.0199999999999996</v>
      </c>
      <c r="I8467" s="252"/>
      <c r="J8467" s="248"/>
      <c r="K8467" s="248"/>
      <c r="L8467" s="253"/>
      <c r="M8467" s="254"/>
      <c r="N8467" s="255"/>
      <c r="O8467" s="255"/>
      <c r="P8467" s="255"/>
      <c r="Q8467" s="255"/>
      <c r="R8467" s="255"/>
      <c r="S8467" s="255"/>
      <c r="T8467" s="256"/>
      <c r="U8467" s="14"/>
      <c r="V8467" s="14"/>
      <c r="W8467" s="14"/>
      <c r="X8467" s="14"/>
      <c r="Y8467" s="14"/>
      <c r="Z8467" s="14"/>
      <c r="AA8467" s="14"/>
      <c r="AB8467" s="14"/>
      <c r="AC8467" s="14"/>
      <c r="AD8467" s="14"/>
      <c r="AE8467" s="14"/>
      <c r="AT8467" s="257" t="s">
        <v>252</v>
      </c>
      <c r="AU8467" s="257" t="s">
        <v>93</v>
      </c>
      <c r="AV8467" s="14" t="s">
        <v>93</v>
      </c>
      <c r="AW8467" s="14" t="s">
        <v>46</v>
      </c>
      <c r="AX8467" s="14" t="s">
        <v>85</v>
      </c>
      <c r="AY8467" s="257" t="s">
        <v>241</v>
      </c>
    </row>
    <row r="8468" s="14" customFormat="1">
      <c r="A8468" s="14"/>
      <c r="B8468" s="247"/>
      <c r="C8468" s="248"/>
      <c r="D8468" s="238" t="s">
        <v>252</v>
      </c>
      <c r="E8468" s="249" t="s">
        <v>39</v>
      </c>
      <c r="F8468" s="250" t="s">
        <v>3552</v>
      </c>
      <c r="G8468" s="248"/>
      <c r="H8468" s="251">
        <v>7.79</v>
      </c>
      <c r="I8468" s="252"/>
      <c r="J8468" s="248"/>
      <c r="K8468" s="248"/>
      <c r="L8468" s="253"/>
      <c r="M8468" s="254"/>
      <c r="N8468" s="255"/>
      <c r="O8468" s="255"/>
      <c r="P8468" s="255"/>
      <c r="Q8468" s="255"/>
      <c r="R8468" s="255"/>
      <c r="S8468" s="255"/>
      <c r="T8468" s="256"/>
      <c r="U8468" s="14"/>
      <c r="V8468" s="14"/>
      <c r="W8468" s="14"/>
      <c r="X8468" s="14"/>
      <c r="Y8468" s="14"/>
      <c r="Z8468" s="14"/>
      <c r="AA8468" s="14"/>
      <c r="AB8468" s="14"/>
      <c r="AC8468" s="14"/>
      <c r="AD8468" s="14"/>
      <c r="AE8468" s="14"/>
      <c r="AT8468" s="257" t="s">
        <v>252</v>
      </c>
      <c r="AU8468" s="257" t="s">
        <v>93</v>
      </c>
      <c r="AV8468" s="14" t="s">
        <v>93</v>
      </c>
      <c r="AW8468" s="14" t="s">
        <v>46</v>
      </c>
      <c r="AX8468" s="14" t="s">
        <v>85</v>
      </c>
      <c r="AY8468" s="257" t="s">
        <v>241</v>
      </c>
    </row>
    <row r="8469" s="14" customFormat="1">
      <c r="A8469" s="14"/>
      <c r="B8469" s="247"/>
      <c r="C8469" s="248"/>
      <c r="D8469" s="238" t="s">
        <v>252</v>
      </c>
      <c r="E8469" s="249" t="s">
        <v>39</v>
      </c>
      <c r="F8469" s="250" t="s">
        <v>3553</v>
      </c>
      <c r="G8469" s="248"/>
      <c r="H8469" s="251">
        <v>81.349999999999994</v>
      </c>
      <c r="I8469" s="252"/>
      <c r="J8469" s="248"/>
      <c r="K8469" s="248"/>
      <c r="L8469" s="253"/>
      <c r="M8469" s="254"/>
      <c r="N8469" s="255"/>
      <c r="O8469" s="255"/>
      <c r="P8469" s="255"/>
      <c r="Q8469" s="255"/>
      <c r="R8469" s="255"/>
      <c r="S8469" s="255"/>
      <c r="T8469" s="256"/>
      <c r="U8469" s="14"/>
      <c r="V8469" s="14"/>
      <c r="W8469" s="14"/>
      <c r="X8469" s="14"/>
      <c r="Y8469" s="14"/>
      <c r="Z8469" s="14"/>
      <c r="AA8469" s="14"/>
      <c r="AB8469" s="14"/>
      <c r="AC8469" s="14"/>
      <c r="AD8469" s="14"/>
      <c r="AE8469" s="14"/>
      <c r="AT8469" s="257" t="s">
        <v>252</v>
      </c>
      <c r="AU8469" s="257" t="s">
        <v>93</v>
      </c>
      <c r="AV8469" s="14" t="s">
        <v>93</v>
      </c>
      <c r="AW8469" s="14" t="s">
        <v>46</v>
      </c>
      <c r="AX8469" s="14" t="s">
        <v>85</v>
      </c>
      <c r="AY8469" s="257" t="s">
        <v>241</v>
      </c>
    </row>
    <row r="8470" s="14" customFormat="1">
      <c r="A8470" s="14"/>
      <c r="B8470" s="247"/>
      <c r="C8470" s="248"/>
      <c r="D8470" s="238" t="s">
        <v>252</v>
      </c>
      <c r="E8470" s="249" t="s">
        <v>39</v>
      </c>
      <c r="F8470" s="250" t="s">
        <v>3554</v>
      </c>
      <c r="G8470" s="248"/>
      <c r="H8470" s="251">
        <v>12.92</v>
      </c>
      <c r="I8470" s="252"/>
      <c r="J8470" s="248"/>
      <c r="K8470" s="248"/>
      <c r="L8470" s="253"/>
      <c r="M8470" s="254"/>
      <c r="N8470" s="255"/>
      <c r="O8470" s="255"/>
      <c r="P8470" s="255"/>
      <c r="Q8470" s="255"/>
      <c r="R8470" s="255"/>
      <c r="S8470" s="255"/>
      <c r="T8470" s="256"/>
      <c r="U8470" s="14"/>
      <c r="V8470" s="14"/>
      <c r="W8470" s="14"/>
      <c r="X8470" s="14"/>
      <c r="Y8470" s="14"/>
      <c r="Z8470" s="14"/>
      <c r="AA8470" s="14"/>
      <c r="AB8470" s="14"/>
      <c r="AC8470" s="14"/>
      <c r="AD8470" s="14"/>
      <c r="AE8470" s="14"/>
      <c r="AT8470" s="257" t="s">
        <v>252</v>
      </c>
      <c r="AU8470" s="257" t="s">
        <v>93</v>
      </c>
      <c r="AV8470" s="14" t="s">
        <v>93</v>
      </c>
      <c r="AW8470" s="14" t="s">
        <v>46</v>
      </c>
      <c r="AX8470" s="14" t="s">
        <v>85</v>
      </c>
      <c r="AY8470" s="257" t="s">
        <v>241</v>
      </c>
    </row>
    <row r="8471" s="14" customFormat="1">
      <c r="A8471" s="14"/>
      <c r="B8471" s="247"/>
      <c r="C8471" s="248"/>
      <c r="D8471" s="238" t="s">
        <v>252</v>
      </c>
      <c r="E8471" s="249" t="s">
        <v>39</v>
      </c>
      <c r="F8471" s="250" t="s">
        <v>3555</v>
      </c>
      <c r="G8471" s="248"/>
      <c r="H8471" s="251">
        <v>4.5899999999999999</v>
      </c>
      <c r="I8471" s="252"/>
      <c r="J8471" s="248"/>
      <c r="K8471" s="248"/>
      <c r="L8471" s="253"/>
      <c r="M8471" s="254"/>
      <c r="N8471" s="255"/>
      <c r="O8471" s="255"/>
      <c r="P8471" s="255"/>
      <c r="Q8471" s="255"/>
      <c r="R8471" s="255"/>
      <c r="S8471" s="255"/>
      <c r="T8471" s="256"/>
      <c r="U8471" s="14"/>
      <c r="V8471" s="14"/>
      <c r="W8471" s="14"/>
      <c r="X8471" s="14"/>
      <c r="Y8471" s="14"/>
      <c r="Z8471" s="14"/>
      <c r="AA8471" s="14"/>
      <c r="AB8471" s="14"/>
      <c r="AC8471" s="14"/>
      <c r="AD8471" s="14"/>
      <c r="AE8471" s="14"/>
      <c r="AT8471" s="257" t="s">
        <v>252</v>
      </c>
      <c r="AU8471" s="257" t="s">
        <v>93</v>
      </c>
      <c r="AV8471" s="14" t="s">
        <v>93</v>
      </c>
      <c r="AW8471" s="14" t="s">
        <v>46</v>
      </c>
      <c r="AX8471" s="14" t="s">
        <v>85</v>
      </c>
      <c r="AY8471" s="257" t="s">
        <v>241</v>
      </c>
    </row>
    <row r="8472" s="14" customFormat="1">
      <c r="A8472" s="14"/>
      <c r="B8472" s="247"/>
      <c r="C8472" s="248"/>
      <c r="D8472" s="238" t="s">
        <v>252</v>
      </c>
      <c r="E8472" s="249" t="s">
        <v>39</v>
      </c>
      <c r="F8472" s="250" t="s">
        <v>3556</v>
      </c>
      <c r="G8472" s="248"/>
      <c r="H8472" s="251">
        <v>5.3499999999999996</v>
      </c>
      <c r="I8472" s="252"/>
      <c r="J8472" s="248"/>
      <c r="K8472" s="248"/>
      <c r="L8472" s="253"/>
      <c r="M8472" s="254"/>
      <c r="N8472" s="255"/>
      <c r="O8472" s="255"/>
      <c r="P8472" s="255"/>
      <c r="Q8472" s="255"/>
      <c r="R8472" s="255"/>
      <c r="S8472" s="255"/>
      <c r="T8472" s="256"/>
      <c r="U8472" s="14"/>
      <c r="V8472" s="14"/>
      <c r="W8472" s="14"/>
      <c r="X8472" s="14"/>
      <c r="Y8472" s="14"/>
      <c r="Z8472" s="14"/>
      <c r="AA8472" s="14"/>
      <c r="AB8472" s="14"/>
      <c r="AC8472" s="14"/>
      <c r="AD8472" s="14"/>
      <c r="AE8472" s="14"/>
      <c r="AT8472" s="257" t="s">
        <v>252</v>
      </c>
      <c r="AU8472" s="257" t="s">
        <v>93</v>
      </c>
      <c r="AV8472" s="14" t="s">
        <v>93</v>
      </c>
      <c r="AW8472" s="14" t="s">
        <v>46</v>
      </c>
      <c r="AX8472" s="14" t="s">
        <v>85</v>
      </c>
      <c r="AY8472" s="257" t="s">
        <v>241</v>
      </c>
    </row>
    <row r="8473" s="14" customFormat="1">
      <c r="A8473" s="14"/>
      <c r="B8473" s="247"/>
      <c r="C8473" s="248"/>
      <c r="D8473" s="238" t="s">
        <v>252</v>
      </c>
      <c r="E8473" s="249" t="s">
        <v>39</v>
      </c>
      <c r="F8473" s="250" t="s">
        <v>3557</v>
      </c>
      <c r="G8473" s="248"/>
      <c r="H8473" s="251">
        <v>6</v>
      </c>
      <c r="I8473" s="252"/>
      <c r="J8473" s="248"/>
      <c r="K8473" s="248"/>
      <c r="L8473" s="253"/>
      <c r="M8473" s="254"/>
      <c r="N8473" s="255"/>
      <c r="O8473" s="255"/>
      <c r="P8473" s="255"/>
      <c r="Q8473" s="255"/>
      <c r="R8473" s="255"/>
      <c r="S8473" s="255"/>
      <c r="T8473" s="256"/>
      <c r="U8473" s="14"/>
      <c r="V8473" s="14"/>
      <c r="W8473" s="14"/>
      <c r="X8473" s="14"/>
      <c r="Y8473" s="14"/>
      <c r="Z8473" s="14"/>
      <c r="AA8473" s="14"/>
      <c r="AB8473" s="14"/>
      <c r="AC8473" s="14"/>
      <c r="AD8473" s="14"/>
      <c r="AE8473" s="14"/>
      <c r="AT8473" s="257" t="s">
        <v>252</v>
      </c>
      <c r="AU8473" s="257" t="s">
        <v>93</v>
      </c>
      <c r="AV8473" s="14" t="s">
        <v>93</v>
      </c>
      <c r="AW8473" s="14" t="s">
        <v>46</v>
      </c>
      <c r="AX8473" s="14" t="s">
        <v>85</v>
      </c>
      <c r="AY8473" s="257" t="s">
        <v>241</v>
      </c>
    </row>
    <row r="8474" s="14" customFormat="1">
      <c r="A8474" s="14"/>
      <c r="B8474" s="247"/>
      <c r="C8474" s="248"/>
      <c r="D8474" s="238" t="s">
        <v>252</v>
      </c>
      <c r="E8474" s="249" t="s">
        <v>39</v>
      </c>
      <c r="F8474" s="250" t="s">
        <v>3558</v>
      </c>
      <c r="G8474" s="248"/>
      <c r="H8474" s="251">
        <v>7.5599999999999996</v>
      </c>
      <c r="I8474" s="252"/>
      <c r="J8474" s="248"/>
      <c r="K8474" s="248"/>
      <c r="L8474" s="253"/>
      <c r="M8474" s="254"/>
      <c r="N8474" s="255"/>
      <c r="O8474" s="255"/>
      <c r="P8474" s="255"/>
      <c r="Q8474" s="255"/>
      <c r="R8474" s="255"/>
      <c r="S8474" s="255"/>
      <c r="T8474" s="256"/>
      <c r="U8474" s="14"/>
      <c r="V8474" s="14"/>
      <c r="W8474" s="14"/>
      <c r="X8474" s="14"/>
      <c r="Y8474" s="14"/>
      <c r="Z8474" s="14"/>
      <c r="AA8474" s="14"/>
      <c r="AB8474" s="14"/>
      <c r="AC8474" s="14"/>
      <c r="AD8474" s="14"/>
      <c r="AE8474" s="14"/>
      <c r="AT8474" s="257" t="s">
        <v>252</v>
      </c>
      <c r="AU8474" s="257" t="s">
        <v>93</v>
      </c>
      <c r="AV8474" s="14" t="s">
        <v>93</v>
      </c>
      <c r="AW8474" s="14" t="s">
        <v>46</v>
      </c>
      <c r="AX8474" s="14" t="s">
        <v>85</v>
      </c>
      <c r="AY8474" s="257" t="s">
        <v>241</v>
      </c>
    </row>
    <row r="8475" s="14" customFormat="1">
      <c r="A8475" s="14"/>
      <c r="B8475" s="247"/>
      <c r="C8475" s="248"/>
      <c r="D8475" s="238" t="s">
        <v>252</v>
      </c>
      <c r="E8475" s="249" t="s">
        <v>39</v>
      </c>
      <c r="F8475" s="250" t="s">
        <v>2359</v>
      </c>
      <c r="G8475" s="248"/>
      <c r="H8475" s="251">
        <v>32.950000000000003</v>
      </c>
      <c r="I8475" s="252"/>
      <c r="J8475" s="248"/>
      <c r="K8475" s="248"/>
      <c r="L8475" s="253"/>
      <c r="M8475" s="254"/>
      <c r="N8475" s="255"/>
      <c r="O8475" s="255"/>
      <c r="P8475" s="255"/>
      <c r="Q8475" s="255"/>
      <c r="R8475" s="255"/>
      <c r="S8475" s="255"/>
      <c r="T8475" s="256"/>
      <c r="U8475" s="14"/>
      <c r="V8475" s="14"/>
      <c r="W8475" s="14"/>
      <c r="X8475" s="14"/>
      <c r="Y8475" s="14"/>
      <c r="Z8475" s="14"/>
      <c r="AA8475" s="14"/>
      <c r="AB8475" s="14"/>
      <c r="AC8475" s="14"/>
      <c r="AD8475" s="14"/>
      <c r="AE8475" s="14"/>
      <c r="AT8475" s="257" t="s">
        <v>252</v>
      </c>
      <c r="AU8475" s="257" t="s">
        <v>93</v>
      </c>
      <c r="AV8475" s="14" t="s">
        <v>93</v>
      </c>
      <c r="AW8475" s="14" t="s">
        <v>46</v>
      </c>
      <c r="AX8475" s="14" t="s">
        <v>85</v>
      </c>
      <c r="AY8475" s="257" t="s">
        <v>241</v>
      </c>
    </row>
    <row r="8476" s="14" customFormat="1">
      <c r="A8476" s="14"/>
      <c r="B8476" s="247"/>
      <c r="C8476" s="248"/>
      <c r="D8476" s="238" t="s">
        <v>252</v>
      </c>
      <c r="E8476" s="249" t="s">
        <v>39</v>
      </c>
      <c r="F8476" s="250" t="s">
        <v>2360</v>
      </c>
      <c r="G8476" s="248"/>
      <c r="H8476" s="251">
        <v>14.619999999999999</v>
      </c>
      <c r="I8476" s="252"/>
      <c r="J8476" s="248"/>
      <c r="K8476" s="248"/>
      <c r="L8476" s="253"/>
      <c r="M8476" s="254"/>
      <c r="N8476" s="255"/>
      <c r="O8476" s="255"/>
      <c r="P8476" s="255"/>
      <c r="Q8476" s="255"/>
      <c r="R8476" s="255"/>
      <c r="S8476" s="255"/>
      <c r="T8476" s="256"/>
      <c r="U8476" s="14"/>
      <c r="V8476" s="14"/>
      <c r="W8476" s="14"/>
      <c r="X8476" s="14"/>
      <c r="Y8476" s="14"/>
      <c r="Z8476" s="14"/>
      <c r="AA8476" s="14"/>
      <c r="AB8476" s="14"/>
      <c r="AC8476" s="14"/>
      <c r="AD8476" s="14"/>
      <c r="AE8476" s="14"/>
      <c r="AT8476" s="257" t="s">
        <v>252</v>
      </c>
      <c r="AU8476" s="257" t="s">
        <v>93</v>
      </c>
      <c r="AV8476" s="14" t="s">
        <v>93</v>
      </c>
      <c r="AW8476" s="14" t="s">
        <v>46</v>
      </c>
      <c r="AX8476" s="14" t="s">
        <v>85</v>
      </c>
      <c r="AY8476" s="257" t="s">
        <v>241</v>
      </c>
    </row>
    <row r="8477" s="14" customFormat="1">
      <c r="A8477" s="14"/>
      <c r="B8477" s="247"/>
      <c r="C8477" s="248"/>
      <c r="D8477" s="238" t="s">
        <v>252</v>
      </c>
      <c r="E8477" s="249" t="s">
        <v>39</v>
      </c>
      <c r="F8477" s="250" t="s">
        <v>2361</v>
      </c>
      <c r="G8477" s="248"/>
      <c r="H8477" s="251">
        <v>60.719999999999999</v>
      </c>
      <c r="I8477" s="252"/>
      <c r="J8477" s="248"/>
      <c r="K8477" s="248"/>
      <c r="L8477" s="253"/>
      <c r="M8477" s="254"/>
      <c r="N8477" s="255"/>
      <c r="O8477" s="255"/>
      <c r="P8477" s="255"/>
      <c r="Q8477" s="255"/>
      <c r="R8477" s="255"/>
      <c r="S8477" s="255"/>
      <c r="T8477" s="256"/>
      <c r="U8477" s="14"/>
      <c r="V8477" s="14"/>
      <c r="W8477" s="14"/>
      <c r="X8477" s="14"/>
      <c r="Y8477" s="14"/>
      <c r="Z8477" s="14"/>
      <c r="AA8477" s="14"/>
      <c r="AB8477" s="14"/>
      <c r="AC8477" s="14"/>
      <c r="AD8477" s="14"/>
      <c r="AE8477" s="14"/>
      <c r="AT8477" s="257" t="s">
        <v>252</v>
      </c>
      <c r="AU8477" s="257" t="s">
        <v>93</v>
      </c>
      <c r="AV8477" s="14" t="s">
        <v>93</v>
      </c>
      <c r="AW8477" s="14" t="s">
        <v>46</v>
      </c>
      <c r="AX8477" s="14" t="s">
        <v>85</v>
      </c>
      <c r="AY8477" s="257" t="s">
        <v>241</v>
      </c>
    </row>
    <row r="8478" s="14" customFormat="1">
      <c r="A8478" s="14"/>
      <c r="B8478" s="247"/>
      <c r="C8478" s="248"/>
      <c r="D8478" s="238" t="s">
        <v>252</v>
      </c>
      <c r="E8478" s="249" t="s">
        <v>39</v>
      </c>
      <c r="F8478" s="250" t="s">
        <v>2362</v>
      </c>
      <c r="G8478" s="248"/>
      <c r="H8478" s="251">
        <v>32.75</v>
      </c>
      <c r="I8478" s="252"/>
      <c r="J8478" s="248"/>
      <c r="K8478" s="248"/>
      <c r="L8478" s="253"/>
      <c r="M8478" s="254"/>
      <c r="N8478" s="255"/>
      <c r="O8478" s="255"/>
      <c r="P8478" s="255"/>
      <c r="Q8478" s="255"/>
      <c r="R8478" s="255"/>
      <c r="S8478" s="255"/>
      <c r="T8478" s="256"/>
      <c r="U8478" s="14"/>
      <c r="V8478" s="14"/>
      <c r="W8478" s="14"/>
      <c r="X8478" s="14"/>
      <c r="Y8478" s="14"/>
      <c r="Z8478" s="14"/>
      <c r="AA8478" s="14"/>
      <c r="AB8478" s="14"/>
      <c r="AC8478" s="14"/>
      <c r="AD8478" s="14"/>
      <c r="AE8478" s="14"/>
      <c r="AT8478" s="257" t="s">
        <v>252</v>
      </c>
      <c r="AU8478" s="257" t="s">
        <v>93</v>
      </c>
      <c r="AV8478" s="14" t="s">
        <v>93</v>
      </c>
      <c r="AW8478" s="14" t="s">
        <v>46</v>
      </c>
      <c r="AX8478" s="14" t="s">
        <v>85</v>
      </c>
      <c r="AY8478" s="257" t="s">
        <v>241</v>
      </c>
    </row>
    <row r="8479" s="14" customFormat="1">
      <c r="A8479" s="14"/>
      <c r="B8479" s="247"/>
      <c r="C8479" s="248"/>
      <c r="D8479" s="238" t="s">
        <v>252</v>
      </c>
      <c r="E8479" s="249" t="s">
        <v>39</v>
      </c>
      <c r="F8479" s="250" t="s">
        <v>2363</v>
      </c>
      <c r="G8479" s="248"/>
      <c r="H8479" s="251">
        <v>55.789999999999999</v>
      </c>
      <c r="I8479" s="252"/>
      <c r="J8479" s="248"/>
      <c r="K8479" s="248"/>
      <c r="L8479" s="253"/>
      <c r="M8479" s="254"/>
      <c r="N8479" s="255"/>
      <c r="O8479" s="255"/>
      <c r="P8479" s="255"/>
      <c r="Q8479" s="255"/>
      <c r="R8479" s="255"/>
      <c r="S8479" s="255"/>
      <c r="T8479" s="256"/>
      <c r="U8479" s="14"/>
      <c r="V8479" s="14"/>
      <c r="W8479" s="14"/>
      <c r="X8479" s="14"/>
      <c r="Y8479" s="14"/>
      <c r="Z8479" s="14"/>
      <c r="AA8479" s="14"/>
      <c r="AB8479" s="14"/>
      <c r="AC8479" s="14"/>
      <c r="AD8479" s="14"/>
      <c r="AE8479" s="14"/>
      <c r="AT8479" s="257" t="s">
        <v>252</v>
      </c>
      <c r="AU8479" s="257" t="s">
        <v>93</v>
      </c>
      <c r="AV8479" s="14" t="s">
        <v>93</v>
      </c>
      <c r="AW8479" s="14" t="s">
        <v>46</v>
      </c>
      <c r="AX8479" s="14" t="s">
        <v>85</v>
      </c>
      <c r="AY8479" s="257" t="s">
        <v>241</v>
      </c>
    </row>
    <row r="8480" s="15" customFormat="1">
      <c r="A8480" s="15"/>
      <c r="B8480" s="258"/>
      <c r="C8480" s="259"/>
      <c r="D8480" s="238" t="s">
        <v>252</v>
      </c>
      <c r="E8480" s="260" t="s">
        <v>39</v>
      </c>
      <c r="F8480" s="261" t="s">
        <v>274</v>
      </c>
      <c r="G8480" s="259"/>
      <c r="H8480" s="262">
        <v>2108.1300000000001</v>
      </c>
      <c r="I8480" s="263"/>
      <c r="J8480" s="259"/>
      <c r="K8480" s="259"/>
      <c r="L8480" s="264"/>
      <c r="M8480" s="265"/>
      <c r="N8480" s="266"/>
      <c r="O8480" s="266"/>
      <c r="P8480" s="266"/>
      <c r="Q8480" s="266"/>
      <c r="R8480" s="266"/>
      <c r="S8480" s="266"/>
      <c r="T8480" s="267"/>
      <c r="U8480" s="15"/>
      <c r="V8480" s="15"/>
      <c r="W8480" s="15"/>
      <c r="X8480" s="15"/>
      <c r="Y8480" s="15"/>
      <c r="Z8480" s="15"/>
      <c r="AA8480" s="15"/>
      <c r="AB8480" s="15"/>
      <c r="AC8480" s="15"/>
      <c r="AD8480" s="15"/>
      <c r="AE8480" s="15"/>
      <c r="AT8480" s="268" t="s">
        <v>252</v>
      </c>
      <c r="AU8480" s="268" t="s">
        <v>93</v>
      </c>
      <c r="AV8480" s="15" t="s">
        <v>248</v>
      </c>
      <c r="AW8480" s="15" t="s">
        <v>46</v>
      </c>
      <c r="AX8480" s="15" t="s">
        <v>23</v>
      </c>
      <c r="AY8480" s="268" t="s">
        <v>241</v>
      </c>
    </row>
    <row r="8481" s="2" customFormat="1" ht="16.5" customHeight="1">
      <c r="A8481" s="42"/>
      <c r="B8481" s="43"/>
      <c r="C8481" s="280" t="s">
        <v>7856</v>
      </c>
      <c r="D8481" s="280" t="s">
        <v>463</v>
      </c>
      <c r="E8481" s="281" t="s">
        <v>7857</v>
      </c>
      <c r="F8481" s="282" t="s">
        <v>7858</v>
      </c>
      <c r="G8481" s="283" t="s">
        <v>145</v>
      </c>
      <c r="H8481" s="284">
        <v>2213.5369999999998</v>
      </c>
      <c r="I8481" s="285"/>
      <c r="J8481" s="286">
        <f>ROUND(I8481*H8481,2)</f>
        <v>0</v>
      </c>
      <c r="K8481" s="282" t="s">
        <v>247</v>
      </c>
      <c r="L8481" s="287"/>
      <c r="M8481" s="288" t="s">
        <v>39</v>
      </c>
      <c r="N8481" s="289" t="s">
        <v>56</v>
      </c>
      <c r="O8481" s="88"/>
      <c r="P8481" s="227">
        <f>O8481*H8481</f>
        <v>0</v>
      </c>
      <c r="Q8481" s="227">
        <v>4.0000000000000003E-05</v>
      </c>
      <c r="R8481" s="227">
        <f>Q8481*H8481</f>
        <v>0.088541480000000006</v>
      </c>
      <c r="S8481" s="227">
        <v>0</v>
      </c>
      <c r="T8481" s="228">
        <f>S8481*H8481</f>
        <v>0</v>
      </c>
      <c r="U8481" s="42"/>
      <c r="V8481" s="42"/>
      <c r="W8481" s="42"/>
      <c r="X8481" s="42"/>
      <c r="Y8481" s="42"/>
      <c r="Z8481" s="42"/>
      <c r="AA8481" s="42"/>
      <c r="AB8481" s="42"/>
      <c r="AC8481" s="42"/>
      <c r="AD8481" s="42"/>
      <c r="AE8481" s="42"/>
      <c r="AR8481" s="229" t="s">
        <v>660</v>
      </c>
      <c r="AT8481" s="229" t="s">
        <v>463</v>
      </c>
      <c r="AU8481" s="229" t="s">
        <v>93</v>
      </c>
      <c r="AY8481" s="20" t="s">
        <v>241</v>
      </c>
      <c r="BE8481" s="230">
        <f>IF(N8481="základní",J8481,0)</f>
        <v>0</v>
      </c>
      <c r="BF8481" s="230">
        <f>IF(N8481="snížená",J8481,0)</f>
        <v>0</v>
      </c>
      <c r="BG8481" s="230">
        <f>IF(N8481="zákl. přenesená",J8481,0)</f>
        <v>0</v>
      </c>
      <c r="BH8481" s="230">
        <f>IF(N8481="sníž. přenesená",J8481,0)</f>
        <v>0</v>
      </c>
      <c r="BI8481" s="230">
        <f>IF(N8481="nulová",J8481,0)</f>
        <v>0</v>
      </c>
      <c r="BJ8481" s="20" t="s">
        <v>23</v>
      </c>
      <c r="BK8481" s="230">
        <f>ROUND(I8481*H8481,2)</f>
        <v>0</v>
      </c>
      <c r="BL8481" s="20" t="s">
        <v>462</v>
      </c>
      <c r="BM8481" s="229" t="s">
        <v>7859</v>
      </c>
    </row>
    <row r="8482" s="14" customFormat="1">
      <c r="A8482" s="14"/>
      <c r="B8482" s="247"/>
      <c r="C8482" s="248"/>
      <c r="D8482" s="238" t="s">
        <v>252</v>
      </c>
      <c r="E8482" s="248"/>
      <c r="F8482" s="250" t="s">
        <v>7860</v>
      </c>
      <c r="G8482" s="248"/>
      <c r="H8482" s="251">
        <v>2213.5369999999998</v>
      </c>
      <c r="I8482" s="252"/>
      <c r="J8482" s="248"/>
      <c r="K8482" s="248"/>
      <c r="L8482" s="253"/>
      <c r="M8482" s="254"/>
      <c r="N8482" s="255"/>
      <c r="O8482" s="255"/>
      <c r="P8482" s="255"/>
      <c r="Q8482" s="255"/>
      <c r="R8482" s="255"/>
      <c r="S8482" s="255"/>
      <c r="T8482" s="256"/>
      <c r="U8482" s="14"/>
      <c r="V8482" s="14"/>
      <c r="W8482" s="14"/>
      <c r="X8482" s="14"/>
      <c r="Y8482" s="14"/>
      <c r="Z8482" s="14"/>
      <c r="AA8482" s="14"/>
      <c r="AB8482" s="14"/>
      <c r="AC8482" s="14"/>
      <c r="AD8482" s="14"/>
      <c r="AE8482" s="14"/>
      <c r="AT8482" s="257" t="s">
        <v>252</v>
      </c>
      <c r="AU8482" s="257" t="s">
        <v>93</v>
      </c>
      <c r="AV8482" s="14" t="s">
        <v>93</v>
      </c>
      <c r="AW8482" s="14" t="s">
        <v>4</v>
      </c>
      <c r="AX8482" s="14" t="s">
        <v>23</v>
      </c>
      <c r="AY8482" s="257" t="s">
        <v>241</v>
      </c>
    </row>
    <row r="8483" s="2" customFormat="1" ht="24.15" customHeight="1">
      <c r="A8483" s="42"/>
      <c r="B8483" s="43"/>
      <c r="C8483" s="218" t="s">
        <v>7861</v>
      </c>
      <c r="D8483" s="218" t="s">
        <v>243</v>
      </c>
      <c r="E8483" s="219" t="s">
        <v>7862</v>
      </c>
      <c r="F8483" s="220" t="s">
        <v>7863</v>
      </c>
      <c r="G8483" s="221" t="s">
        <v>145</v>
      </c>
      <c r="H8483" s="222">
        <v>28.997</v>
      </c>
      <c r="I8483" s="223"/>
      <c r="J8483" s="224">
        <f>ROUND(I8483*H8483,2)</f>
        <v>0</v>
      </c>
      <c r="K8483" s="220" t="s">
        <v>247</v>
      </c>
      <c r="L8483" s="48"/>
      <c r="M8483" s="225" t="s">
        <v>39</v>
      </c>
      <c r="N8483" s="226" t="s">
        <v>56</v>
      </c>
      <c r="O8483" s="88"/>
      <c r="P8483" s="227">
        <f>O8483*H8483</f>
        <v>0</v>
      </c>
      <c r="Q8483" s="227">
        <v>0</v>
      </c>
      <c r="R8483" s="227">
        <f>Q8483*H8483</f>
        <v>0</v>
      </c>
      <c r="S8483" s="227">
        <v>3.0000000000000001E-05</v>
      </c>
      <c r="T8483" s="228">
        <f>S8483*H8483</f>
        <v>0.00086991</v>
      </c>
      <c r="U8483" s="42"/>
      <c r="V8483" s="42"/>
      <c r="W8483" s="42"/>
      <c r="X8483" s="42"/>
      <c r="Y8483" s="42"/>
      <c r="Z8483" s="42"/>
      <c r="AA8483" s="42"/>
      <c r="AB8483" s="42"/>
      <c r="AC8483" s="42"/>
      <c r="AD8483" s="42"/>
      <c r="AE8483" s="42"/>
      <c r="AR8483" s="229" t="s">
        <v>462</v>
      </c>
      <c r="AT8483" s="229" t="s">
        <v>243</v>
      </c>
      <c r="AU8483" s="229" t="s">
        <v>93</v>
      </c>
      <c r="AY8483" s="20" t="s">
        <v>241</v>
      </c>
      <c r="BE8483" s="230">
        <f>IF(N8483="základní",J8483,0)</f>
        <v>0</v>
      </c>
      <c r="BF8483" s="230">
        <f>IF(N8483="snížená",J8483,0)</f>
        <v>0</v>
      </c>
      <c r="BG8483" s="230">
        <f>IF(N8483="zákl. přenesená",J8483,0)</f>
        <v>0</v>
      </c>
      <c r="BH8483" s="230">
        <f>IF(N8483="sníž. přenesená",J8483,0)</f>
        <v>0</v>
      </c>
      <c r="BI8483" s="230">
        <f>IF(N8483="nulová",J8483,0)</f>
        <v>0</v>
      </c>
      <c r="BJ8483" s="20" t="s">
        <v>23</v>
      </c>
      <c r="BK8483" s="230">
        <f>ROUND(I8483*H8483,2)</f>
        <v>0</v>
      </c>
      <c r="BL8483" s="20" t="s">
        <v>462</v>
      </c>
      <c r="BM8483" s="229" t="s">
        <v>7864</v>
      </c>
    </row>
    <row r="8484" s="2" customFormat="1">
      <c r="A8484" s="42"/>
      <c r="B8484" s="43"/>
      <c r="C8484" s="44"/>
      <c r="D8484" s="231" t="s">
        <v>250</v>
      </c>
      <c r="E8484" s="44"/>
      <c r="F8484" s="232" t="s">
        <v>7865</v>
      </c>
      <c r="G8484" s="44"/>
      <c r="H8484" s="44"/>
      <c r="I8484" s="233"/>
      <c r="J8484" s="44"/>
      <c r="K8484" s="44"/>
      <c r="L8484" s="48"/>
      <c r="M8484" s="234"/>
      <c r="N8484" s="235"/>
      <c r="O8484" s="88"/>
      <c r="P8484" s="88"/>
      <c r="Q8484" s="88"/>
      <c r="R8484" s="88"/>
      <c r="S8484" s="88"/>
      <c r="T8484" s="89"/>
      <c r="U8484" s="42"/>
      <c r="V8484" s="42"/>
      <c r="W8484" s="42"/>
      <c r="X8484" s="42"/>
      <c r="Y8484" s="42"/>
      <c r="Z8484" s="42"/>
      <c r="AA8484" s="42"/>
      <c r="AB8484" s="42"/>
      <c r="AC8484" s="42"/>
      <c r="AD8484" s="42"/>
      <c r="AE8484" s="42"/>
      <c r="AT8484" s="20" t="s">
        <v>250</v>
      </c>
      <c r="AU8484" s="20" t="s">
        <v>93</v>
      </c>
    </row>
    <row r="8485" s="13" customFormat="1">
      <c r="A8485" s="13"/>
      <c r="B8485" s="236"/>
      <c r="C8485" s="237"/>
      <c r="D8485" s="238" t="s">
        <v>252</v>
      </c>
      <c r="E8485" s="239" t="s">
        <v>39</v>
      </c>
      <c r="F8485" s="240" t="s">
        <v>7866</v>
      </c>
      <c r="G8485" s="237"/>
      <c r="H8485" s="239" t="s">
        <v>39</v>
      </c>
      <c r="I8485" s="241"/>
      <c r="J8485" s="237"/>
      <c r="K8485" s="237"/>
      <c r="L8485" s="242"/>
      <c r="M8485" s="243"/>
      <c r="N8485" s="244"/>
      <c r="O8485" s="244"/>
      <c r="P8485" s="244"/>
      <c r="Q8485" s="244"/>
      <c r="R8485" s="244"/>
      <c r="S8485" s="244"/>
      <c r="T8485" s="245"/>
      <c r="U8485" s="13"/>
      <c r="V8485" s="13"/>
      <c r="W8485" s="13"/>
      <c r="X8485" s="13"/>
      <c r="Y8485" s="13"/>
      <c r="Z8485" s="13"/>
      <c r="AA8485" s="13"/>
      <c r="AB8485" s="13"/>
      <c r="AC8485" s="13"/>
      <c r="AD8485" s="13"/>
      <c r="AE8485" s="13"/>
      <c r="AT8485" s="246" t="s">
        <v>252</v>
      </c>
      <c r="AU8485" s="246" t="s">
        <v>93</v>
      </c>
      <c r="AV8485" s="13" t="s">
        <v>23</v>
      </c>
      <c r="AW8485" s="13" t="s">
        <v>46</v>
      </c>
      <c r="AX8485" s="13" t="s">
        <v>85</v>
      </c>
      <c r="AY8485" s="246" t="s">
        <v>241</v>
      </c>
    </row>
    <row r="8486" s="14" customFormat="1">
      <c r="A8486" s="14"/>
      <c r="B8486" s="247"/>
      <c r="C8486" s="248"/>
      <c r="D8486" s="238" t="s">
        <v>252</v>
      </c>
      <c r="E8486" s="249" t="s">
        <v>39</v>
      </c>
      <c r="F8486" s="250" t="s">
        <v>7867</v>
      </c>
      <c r="G8486" s="248"/>
      <c r="H8486" s="251">
        <v>22.896000000000001</v>
      </c>
      <c r="I8486" s="252"/>
      <c r="J8486" s="248"/>
      <c r="K8486" s="248"/>
      <c r="L8486" s="253"/>
      <c r="M8486" s="254"/>
      <c r="N8486" s="255"/>
      <c r="O8486" s="255"/>
      <c r="P8486" s="255"/>
      <c r="Q8486" s="255"/>
      <c r="R8486" s="255"/>
      <c r="S8486" s="255"/>
      <c r="T8486" s="256"/>
      <c r="U8486" s="14"/>
      <c r="V8486" s="14"/>
      <c r="W8486" s="14"/>
      <c r="X8486" s="14"/>
      <c r="Y8486" s="14"/>
      <c r="Z8486" s="14"/>
      <c r="AA8486" s="14"/>
      <c r="AB8486" s="14"/>
      <c r="AC8486" s="14"/>
      <c r="AD8486" s="14"/>
      <c r="AE8486" s="14"/>
      <c r="AT8486" s="257" t="s">
        <v>252</v>
      </c>
      <c r="AU8486" s="257" t="s">
        <v>93</v>
      </c>
      <c r="AV8486" s="14" t="s">
        <v>93</v>
      </c>
      <c r="AW8486" s="14" t="s">
        <v>46</v>
      </c>
      <c r="AX8486" s="14" t="s">
        <v>85</v>
      </c>
      <c r="AY8486" s="257" t="s">
        <v>241</v>
      </c>
    </row>
    <row r="8487" s="14" customFormat="1">
      <c r="A8487" s="14"/>
      <c r="B8487" s="247"/>
      <c r="C8487" s="248"/>
      <c r="D8487" s="238" t="s">
        <v>252</v>
      </c>
      <c r="E8487" s="249" t="s">
        <v>39</v>
      </c>
      <c r="F8487" s="250" t="s">
        <v>7868</v>
      </c>
      <c r="G8487" s="248"/>
      <c r="H8487" s="251">
        <v>0.46800000000000003</v>
      </c>
      <c r="I8487" s="252"/>
      <c r="J8487" s="248"/>
      <c r="K8487" s="248"/>
      <c r="L8487" s="253"/>
      <c r="M8487" s="254"/>
      <c r="N8487" s="255"/>
      <c r="O8487" s="255"/>
      <c r="P8487" s="255"/>
      <c r="Q8487" s="255"/>
      <c r="R8487" s="255"/>
      <c r="S8487" s="255"/>
      <c r="T8487" s="256"/>
      <c r="U8487" s="14"/>
      <c r="V8487" s="14"/>
      <c r="W8487" s="14"/>
      <c r="X8487" s="14"/>
      <c r="Y8487" s="14"/>
      <c r="Z8487" s="14"/>
      <c r="AA8487" s="14"/>
      <c r="AB8487" s="14"/>
      <c r="AC8487" s="14"/>
      <c r="AD8487" s="14"/>
      <c r="AE8487" s="14"/>
      <c r="AT8487" s="257" t="s">
        <v>252</v>
      </c>
      <c r="AU8487" s="257" t="s">
        <v>93</v>
      </c>
      <c r="AV8487" s="14" t="s">
        <v>93</v>
      </c>
      <c r="AW8487" s="14" t="s">
        <v>46</v>
      </c>
      <c r="AX8487" s="14" t="s">
        <v>85</v>
      </c>
      <c r="AY8487" s="257" t="s">
        <v>241</v>
      </c>
    </row>
    <row r="8488" s="14" customFormat="1">
      <c r="A8488" s="14"/>
      <c r="B8488" s="247"/>
      <c r="C8488" s="248"/>
      <c r="D8488" s="238" t="s">
        <v>252</v>
      </c>
      <c r="E8488" s="249" t="s">
        <v>39</v>
      </c>
      <c r="F8488" s="250" t="s">
        <v>7869</v>
      </c>
      <c r="G8488" s="248"/>
      <c r="H8488" s="251">
        <v>0.432</v>
      </c>
      <c r="I8488" s="252"/>
      <c r="J8488" s="248"/>
      <c r="K8488" s="248"/>
      <c r="L8488" s="253"/>
      <c r="M8488" s="254"/>
      <c r="N8488" s="255"/>
      <c r="O8488" s="255"/>
      <c r="P8488" s="255"/>
      <c r="Q8488" s="255"/>
      <c r="R8488" s="255"/>
      <c r="S8488" s="255"/>
      <c r="T8488" s="256"/>
      <c r="U8488" s="14"/>
      <c r="V8488" s="14"/>
      <c r="W8488" s="14"/>
      <c r="X8488" s="14"/>
      <c r="Y8488" s="14"/>
      <c r="Z8488" s="14"/>
      <c r="AA8488" s="14"/>
      <c r="AB8488" s="14"/>
      <c r="AC8488" s="14"/>
      <c r="AD8488" s="14"/>
      <c r="AE8488" s="14"/>
      <c r="AT8488" s="257" t="s">
        <v>252</v>
      </c>
      <c r="AU8488" s="257" t="s">
        <v>93</v>
      </c>
      <c r="AV8488" s="14" t="s">
        <v>93</v>
      </c>
      <c r="AW8488" s="14" t="s">
        <v>46</v>
      </c>
      <c r="AX8488" s="14" t="s">
        <v>85</v>
      </c>
      <c r="AY8488" s="257" t="s">
        <v>241</v>
      </c>
    </row>
    <row r="8489" s="14" customFormat="1">
      <c r="A8489" s="14"/>
      <c r="B8489" s="247"/>
      <c r="C8489" s="248"/>
      <c r="D8489" s="238" t="s">
        <v>252</v>
      </c>
      <c r="E8489" s="249" t="s">
        <v>39</v>
      </c>
      <c r="F8489" s="250" t="s">
        <v>7870</v>
      </c>
      <c r="G8489" s="248"/>
      <c r="H8489" s="251">
        <v>0.79200000000000004</v>
      </c>
      <c r="I8489" s="252"/>
      <c r="J8489" s="248"/>
      <c r="K8489" s="248"/>
      <c r="L8489" s="253"/>
      <c r="M8489" s="254"/>
      <c r="N8489" s="255"/>
      <c r="O8489" s="255"/>
      <c r="P8489" s="255"/>
      <c r="Q8489" s="255"/>
      <c r="R8489" s="255"/>
      <c r="S8489" s="255"/>
      <c r="T8489" s="256"/>
      <c r="U8489" s="14"/>
      <c r="V8489" s="14"/>
      <c r="W8489" s="14"/>
      <c r="X8489" s="14"/>
      <c r="Y8489" s="14"/>
      <c r="Z8489" s="14"/>
      <c r="AA8489" s="14"/>
      <c r="AB8489" s="14"/>
      <c r="AC8489" s="14"/>
      <c r="AD8489" s="14"/>
      <c r="AE8489" s="14"/>
      <c r="AT8489" s="257" t="s">
        <v>252</v>
      </c>
      <c r="AU8489" s="257" t="s">
        <v>93</v>
      </c>
      <c r="AV8489" s="14" t="s">
        <v>93</v>
      </c>
      <c r="AW8489" s="14" t="s">
        <v>46</v>
      </c>
      <c r="AX8489" s="14" t="s">
        <v>85</v>
      </c>
      <c r="AY8489" s="257" t="s">
        <v>241</v>
      </c>
    </row>
    <row r="8490" s="14" customFormat="1">
      <c r="A8490" s="14"/>
      <c r="B8490" s="247"/>
      <c r="C8490" s="248"/>
      <c r="D8490" s="238" t="s">
        <v>252</v>
      </c>
      <c r="E8490" s="249" t="s">
        <v>39</v>
      </c>
      <c r="F8490" s="250" t="s">
        <v>7871</v>
      </c>
      <c r="G8490" s="248"/>
      <c r="H8490" s="251">
        <v>0.24299999999999999</v>
      </c>
      <c r="I8490" s="252"/>
      <c r="J8490" s="248"/>
      <c r="K8490" s="248"/>
      <c r="L8490" s="253"/>
      <c r="M8490" s="254"/>
      <c r="N8490" s="255"/>
      <c r="O8490" s="255"/>
      <c r="P8490" s="255"/>
      <c r="Q8490" s="255"/>
      <c r="R8490" s="255"/>
      <c r="S8490" s="255"/>
      <c r="T8490" s="256"/>
      <c r="U8490" s="14"/>
      <c r="V8490" s="14"/>
      <c r="W8490" s="14"/>
      <c r="X8490" s="14"/>
      <c r="Y8490" s="14"/>
      <c r="Z8490" s="14"/>
      <c r="AA8490" s="14"/>
      <c r="AB8490" s="14"/>
      <c r="AC8490" s="14"/>
      <c r="AD8490" s="14"/>
      <c r="AE8490" s="14"/>
      <c r="AT8490" s="257" t="s">
        <v>252</v>
      </c>
      <c r="AU8490" s="257" t="s">
        <v>93</v>
      </c>
      <c r="AV8490" s="14" t="s">
        <v>93</v>
      </c>
      <c r="AW8490" s="14" t="s">
        <v>46</v>
      </c>
      <c r="AX8490" s="14" t="s">
        <v>85</v>
      </c>
      <c r="AY8490" s="257" t="s">
        <v>241</v>
      </c>
    </row>
    <row r="8491" s="14" customFormat="1">
      <c r="A8491" s="14"/>
      <c r="B8491" s="247"/>
      <c r="C8491" s="248"/>
      <c r="D8491" s="238" t="s">
        <v>252</v>
      </c>
      <c r="E8491" s="249" t="s">
        <v>39</v>
      </c>
      <c r="F8491" s="250" t="s">
        <v>7872</v>
      </c>
      <c r="G8491" s="248"/>
      <c r="H8491" s="251">
        <v>1.764</v>
      </c>
      <c r="I8491" s="252"/>
      <c r="J8491" s="248"/>
      <c r="K8491" s="248"/>
      <c r="L8491" s="253"/>
      <c r="M8491" s="254"/>
      <c r="N8491" s="255"/>
      <c r="O8491" s="255"/>
      <c r="P8491" s="255"/>
      <c r="Q8491" s="255"/>
      <c r="R8491" s="255"/>
      <c r="S8491" s="255"/>
      <c r="T8491" s="256"/>
      <c r="U8491" s="14"/>
      <c r="V8491" s="14"/>
      <c r="W8491" s="14"/>
      <c r="X8491" s="14"/>
      <c r="Y8491" s="14"/>
      <c r="Z8491" s="14"/>
      <c r="AA8491" s="14"/>
      <c r="AB8491" s="14"/>
      <c r="AC8491" s="14"/>
      <c r="AD8491" s="14"/>
      <c r="AE8491" s="14"/>
      <c r="AT8491" s="257" t="s">
        <v>252</v>
      </c>
      <c r="AU8491" s="257" t="s">
        <v>93</v>
      </c>
      <c r="AV8491" s="14" t="s">
        <v>93</v>
      </c>
      <c r="AW8491" s="14" t="s">
        <v>46</v>
      </c>
      <c r="AX8491" s="14" t="s">
        <v>85</v>
      </c>
      <c r="AY8491" s="257" t="s">
        <v>241</v>
      </c>
    </row>
    <row r="8492" s="14" customFormat="1">
      <c r="A8492" s="14"/>
      <c r="B8492" s="247"/>
      <c r="C8492" s="248"/>
      <c r="D8492" s="238" t="s">
        <v>252</v>
      </c>
      <c r="E8492" s="249" t="s">
        <v>39</v>
      </c>
      <c r="F8492" s="250" t="s">
        <v>7873</v>
      </c>
      <c r="G8492" s="248"/>
      <c r="H8492" s="251">
        <v>0.27000000000000002</v>
      </c>
      <c r="I8492" s="252"/>
      <c r="J8492" s="248"/>
      <c r="K8492" s="248"/>
      <c r="L8492" s="253"/>
      <c r="M8492" s="254"/>
      <c r="N8492" s="255"/>
      <c r="O8492" s="255"/>
      <c r="P8492" s="255"/>
      <c r="Q8492" s="255"/>
      <c r="R8492" s="255"/>
      <c r="S8492" s="255"/>
      <c r="T8492" s="256"/>
      <c r="U8492" s="14"/>
      <c r="V8492" s="14"/>
      <c r="W8492" s="14"/>
      <c r="X8492" s="14"/>
      <c r="Y8492" s="14"/>
      <c r="Z8492" s="14"/>
      <c r="AA8492" s="14"/>
      <c r="AB8492" s="14"/>
      <c r="AC8492" s="14"/>
      <c r="AD8492" s="14"/>
      <c r="AE8492" s="14"/>
      <c r="AT8492" s="257" t="s">
        <v>252</v>
      </c>
      <c r="AU8492" s="257" t="s">
        <v>93</v>
      </c>
      <c r="AV8492" s="14" t="s">
        <v>93</v>
      </c>
      <c r="AW8492" s="14" t="s">
        <v>46</v>
      </c>
      <c r="AX8492" s="14" t="s">
        <v>85</v>
      </c>
      <c r="AY8492" s="257" t="s">
        <v>241</v>
      </c>
    </row>
    <row r="8493" s="14" customFormat="1">
      <c r="A8493" s="14"/>
      <c r="B8493" s="247"/>
      <c r="C8493" s="248"/>
      <c r="D8493" s="238" t="s">
        <v>252</v>
      </c>
      <c r="E8493" s="249" t="s">
        <v>39</v>
      </c>
      <c r="F8493" s="250" t="s">
        <v>7874</v>
      </c>
      <c r="G8493" s="248"/>
      <c r="H8493" s="251">
        <v>0.32400000000000001</v>
      </c>
      <c r="I8493" s="252"/>
      <c r="J8493" s="248"/>
      <c r="K8493" s="248"/>
      <c r="L8493" s="253"/>
      <c r="M8493" s="254"/>
      <c r="N8493" s="255"/>
      <c r="O8493" s="255"/>
      <c r="P8493" s="255"/>
      <c r="Q8493" s="255"/>
      <c r="R8493" s="255"/>
      <c r="S8493" s="255"/>
      <c r="T8493" s="256"/>
      <c r="U8493" s="14"/>
      <c r="V8493" s="14"/>
      <c r="W8493" s="14"/>
      <c r="X8493" s="14"/>
      <c r="Y8493" s="14"/>
      <c r="Z8493" s="14"/>
      <c r="AA8493" s="14"/>
      <c r="AB8493" s="14"/>
      <c r="AC8493" s="14"/>
      <c r="AD8493" s="14"/>
      <c r="AE8493" s="14"/>
      <c r="AT8493" s="257" t="s">
        <v>252</v>
      </c>
      <c r="AU8493" s="257" t="s">
        <v>93</v>
      </c>
      <c r="AV8493" s="14" t="s">
        <v>93</v>
      </c>
      <c r="AW8493" s="14" t="s">
        <v>46</v>
      </c>
      <c r="AX8493" s="14" t="s">
        <v>85</v>
      </c>
      <c r="AY8493" s="257" t="s">
        <v>241</v>
      </c>
    </row>
    <row r="8494" s="13" customFormat="1">
      <c r="A8494" s="13"/>
      <c r="B8494" s="236"/>
      <c r="C8494" s="237"/>
      <c r="D8494" s="238" t="s">
        <v>252</v>
      </c>
      <c r="E8494" s="239" t="s">
        <v>39</v>
      </c>
      <c r="F8494" s="240" t="s">
        <v>7875</v>
      </c>
      <c r="G8494" s="237"/>
      <c r="H8494" s="239" t="s">
        <v>39</v>
      </c>
      <c r="I8494" s="241"/>
      <c r="J8494" s="237"/>
      <c r="K8494" s="237"/>
      <c r="L8494" s="242"/>
      <c r="M8494" s="243"/>
      <c r="N8494" s="244"/>
      <c r="O8494" s="244"/>
      <c r="P8494" s="244"/>
      <c r="Q8494" s="244"/>
      <c r="R8494" s="244"/>
      <c r="S8494" s="244"/>
      <c r="T8494" s="245"/>
      <c r="U8494" s="13"/>
      <c r="V8494" s="13"/>
      <c r="W8494" s="13"/>
      <c r="X8494" s="13"/>
      <c r="Y8494" s="13"/>
      <c r="Z8494" s="13"/>
      <c r="AA8494" s="13"/>
      <c r="AB8494" s="13"/>
      <c r="AC8494" s="13"/>
      <c r="AD8494" s="13"/>
      <c r="AE8494" s="13"/>
      <c r="AT8494" s="246" t="s">
        <v>252</v>
      </c>
      <c r="AU8494" s="246" t="s">
        <v>93</v>
      </c>
      <c r="AV8494" s="13" t="s">
        <v>23</v>
      </c>
      <c r="AW8494" s="13" t="s">
        <v>46</v>
      </c>
      <c r="AX8494" s="13" t="s">
        <v>85</v>
      </c>
      <c r="AY8494" s="246" t="s">
        <v>241</v>
      </c>
    </row>
    <row r="8495" s="13" customFormat="1">
      <c r="A8495" s="13"/>
      <c r="B8495" s="236"/>
      <c r="C8495" s="237"/>
      <c r="D8495" s="238" t="s">
        <v>252</v>
      </c>
      <c r="E8495" s="239" t="s">
        <v>39</v>
      </c>
      <c r="F8495" s="240" t="s">
        <v>7214</v>
      </c>
      <c r="G8495" s="237"/>
      <c r="H8495" s="239" t="s">
        <v>39</v>
      </c>
      <c r="I8495" s="241"/>
      <c r="J8495" s="237"/>
      <c r="K8495" s="237"/>
      <c r="L8495" s="242"/>
      <c r="M8495" s="243"/>
      <c r="N8495" s="244"/>
      <c r="O8495" s="244"/>
      <c r="P8495" s="244"/>
      <c r="Q8495" s="244"/>
      <c r="R8495" s="244"/>
      <c r="S8495" s="244"/>
      <c r="T8495" s="245"/>
      <c r="U8495" s="13"/>
      <c r="V8495" s="13"/>
      <c r="W8495" s="13"/>
      <c r="X8495" s="13"/>
      <c r="Y8495" s="13"/>
      <c r="Z8495" s="13"/>
      <c r="AA8495" s="13"/>
      <c r="AB8495" s="13"/>
      <c r="AC8495" s="13"/>
      <c r="AD8495" s="13"/>
      <c r="AE8495" s="13"/>
      <c r="AT8495" s="246" t="s">
        <v>252</v>
      </c>
      <c r="AU8495" s="246" t="s">
        <v>93</v>
      </c>
      <c r="AV8495" s="13" t="s">
        <v>23</v>
      </c>
      <c r="AW8495" s="13" t="s">
        <v>46</v>
      </c>
      <c r="AX8495" s="13" t="s">
        <v>85</v>
      </c>
      <c r="AY8495" s="246" t="s">
        <v>241</v>
      </c>
    </row>
    <row r="8496" s="14" customFormat="1">
      <c r="A8496" s="14"/>
      <c r="B8496" s="247"/>
      <c r="C8496" s="248"/>
      <c r="D8496" s="238" t="s">
        <v>252</v>
      </c>
      <c r="E8496" s="249" t="s">
        <v>39</v>
      </c>
      <c r="F8496" s="250" t="s">
        <v>7215</v>
      </c>
      <c r="G8496" s="248"/>
      <c r="H8496" s="251">
        <v>1.1930000000000001</v>
      </c>
      <c r="I8496" s="252"/>
      <c r="J8496" s="248"/>
      <c r="K8496" s="248"/>
      <c r="L8496" s="253"/>
      <c r="M8496" s="254"/>
      <c r="N8496" s="255"/>
      <c r="O8496" s="255"/>
      <c r="P8496" s="255"/>
      <c r="Q8496" s="255"/>
      <c r="R8496" s="255"/>
      <c r="S8496" s="255"/>
      <c r="T8496" s="256"/>
      <c r="U8496" s="14"/>
      <c r="V8496" s="14"/>
      <c r="W8496" s="14"/>
      <c r="X8496" s="14"/>
      <c r="Y8496" s="14"/>
      <c r="Z8496" s="14"/>
      <c r="AA8496" s="14"/>
      <c r="AB8496" s="14"/>
      <c r="AC8496" s="14"/>
      <c r="AD8496" s="14"/>
      <c r="AE8496" s="14"/>
      <c r="AT8496" s="257" t="s">
        <v>252</v>
      </c>
      <c r="AU8496" s="257" t="s">
        <v>93</v>
      </c>
      <c r="AV8496" s="14" t="s">
        <v>93</v>
      </c>
      <c r="AW8496" s="14" t="s">
        <v>46</v>
      </c>
      <c r="AX8496" s="14" t="s">
        <v>85</v>
      </c>
      <c r="AY8496" s="257" t="s">
        <v>241</v>
      </c>
    </row>
    <row r="8497" s="14" customFormat="1">
      <c r="A8497" s="14"/>
      <c r="B8497" s="247"/>
      <c r="C8497" s="248"/>
      <c r="D8497" s="238" t="s">
        <v>252</v>
      </c>
      <c r="E8497" s="249" t="s">
        <v>39</v>
      </c>
      <c r="F8497" s="250" t="s">
        <v>7216</v>
      </c>
      <c r="G8497" s="248"/>
      <c r="H8497" s="251">
        <v>0.61499999999999999</v>
      </c>
      <c r="I8497" s="252"/>
      <c r="J8497" s="248"/>
      <c r="K8497" s="248"/>
      <c r="L8497" s="253"/>
      <c r="M8497" s="254"/>
      <c r="N8497" s="255"/>
      <c r="O8497" s="255"/>
      <c r="P8497" s="255"/>
      <c r="Q8497" s="255"/>
      <c r="R8497" s="255"/>
      <c r="S8497" s="255"/>
      <c r="T8497" s="256"/>
      <c r="U8497" s="14"/>
      <c r="V8497" s="14"/>
      <c r="W8497" s="14"/>
      <c r="X8497" s="14"/>
      <c r="Y8497" s="14"/>
      <c r="Z8497" s="14"/>
      <c r="AA8497" s="14"/>
      <c r="AB8497" s="14"/>
      <c r="AC8497" s="14"/>
      <c r="AD8497" s="14"/>
      <c r="AE8497" s="14"/>
      <c r="AT8497" s="257" t="s">
        <v>252</v>
      </c>
      <c r="AU8497" s="257" t="s">
        <v>93</v>
      </c>
      <c r="AV8497" s="14" t="s">
        <v>93</v>
      </c>
      <c r="AW8497" s="14" t="s">
        <v>46</v>
      </c>
      <c r="AX8497" s="14" t="s">
        <v>85</v>
      </c>
      <c r="AY8497" s="257" t="s">
        <v>241</v>
      </c>
    </row>
    <row r="8498" s="15" customFormat="1">
      <c r="A8498" s="15"/>
      <c r="B8498" s="258"/>
      <c r="C8498" s="259"/>
      <c r="D8498" s="238" t="s">
        <v>252</v>
      </c>
      <c r="E8498" s="260" t="s">
        <v>39</v>
      </c>
      <c r="F8498" s="261" t="s">
        <v>274</v>
      </c>
      <c r="G8498" s="259"/>
      <c r="H8498" s="262">
        <v>28.997</v>
      </c>
      <c r="I8498" s="263"/>
      <c r="J8498" s="259"/>
      <c r="K8498" s="259"/>
      <c r="L8498" s="264"/>
      <c r="M8498" s="265"/>
      <c r="N8498" s="266"/>
      <c r="O8498" s="266"/>
      <c r="P8498" s="266"/>
      <c r="Q8498" s="266"/>
      <c r="R8498" s="266"/>
      <c r="S8498" s="266"/>
      <c r="T8498" s="267"/>
      <c r="U8498" s="15"/>
      <c r="V8498" s="15"/>
      <c r="W8498" s="15"/>
      <c r="X8498" s="15"/>
      <c r="Y8498" s="15"/>
      <c r="Z8498" s="15"/>
      <c r="AA8498" s="15"/>
      <c r="AB8498" s="15"/>
      <c r="AC8498" s="15"/>
      <c r="AD8498" s="15"/>
      <c r="AE8498" s="15"/>
      <c r="AT8498" s="268" t="s">
        <v>252</v>
      </c>
      <c r="AU8498" s="268" t="s">
        <v>93</v>
      </c>
      <c r="AV8498" s="15" t="s">
        <v>248</v>
      </c>
      <c r="AW8498" s="15" t="s">
        <v>46</v>
      </c>
      <c r="AX8498" s="15" t="s">
        <v>23</v>
      </c>
      <c r="AY8498" s="268" t="s">
        <v>241</v>
      </c>
    </row>
    <row r="8499" s="2" customFormat="1" ht="16.5" customHeight="1">
      <c r="A8499" s="42"/>
      <c r="B8499" s="43"/>
      <c r="C8499" s="280" t="s">
        <v>7876</v>
      </c>
      <c r="D8499" s="280" t="s">
        <v>463</v>
      </c>
      <c r="E8499" s="281" t="s">
        <v>7857</v>
      </c>
      <c r="F8499" s="282" t="s">
        <v>7858</v>
      </c>
      <c r="G8499" s="283" t="s">
        <v>145</v>
      </c>
      <c r="H8499" s="284">
        <v>30.446999999999999</v>
      </c>
      <c r="I8499" s="285"/>
      <c r="J8499" s="286">
        <f>ROUND(I8499*H8499,2)</f>
        <v>0</v>
      </c>
      <c r="K8499" s="282" t="s">
        <v>247</v>
      </c>
      <c r="L8499" s="287"/>
      <c r="M8499" s="288" t="s">
        <v>39</v>
      </c>
      <c r="N8499" s="289" t="s">
        <v>56</v>
      </c>
      <c r="O8499" s="88"/>
      <c r="P8499" s="227">
        <f>O8499*H8499</f>
        <v>0</v>
      </c>
      <c r="Q8499" s="227">
        <v>4.0000000000000003E-05</v>
      </c>
      <c r="R8499" s="227">
        <f>Q8499*H8499</f>
        <v>0.00121788</v>
      </c>
      <c r="S8499" s="227">
        <v>0</v>
      </c>
      <c r="T8499" s="228">
        <f>S8499*H8499</f>
        <v>0</v>
      </c>
      <c r="U8499" s="42"/>
      <c r="V8499" s="42"/>
      <c r="W8499" s="42"/>
      <c r="X8499" s="42"/>
      <c r="Y8499" s="42"/>
      <c r="Z8499" s="42"/>
      <c r="AA8499" s="42"/>
      <c r="AB8499" s="42"/>
      <c r="AC8499" s="42"/>
      <c r="AD8499" s="42"/>
      <c r="AE8499" s="42"/>
      <c r="AR8499" s="229" t="s">
        <v>660</v>
      </c>
      <c r="AT8499" s="229" t="s">
        <v>463</v>
      </c>
      <c r="AU8499" s="229" t="s">
        <v>93</v>
      </c>
      <c r="AY8499" s="20" t="s">
        <v>241</v>
      </c>
      <c r="BE8499" s="230">
        <f>IF(N8499="základní",J8499,0)</f>
        <v>0</v>
      </c>
      <c r="BF8499" s="230">
        <f>IF(N8499="snížená",J8499,0)</f>
        <v>0</v>
      </c>
      <c r="BG8499" s="230">
        <f>IF(N8499="zákl. přenesená",J8499,0)</f>
        <v>0</v>
      </c>
      <c r="BH8499" s="230">
        <f>IF(N8499="sníž. přenesená",J8499,0)</f>
        <v>0</v>
      </c>
      <c r="BI8499" s="230">
        <f>IF(N8499="nulová",J8499,0)</f>
        <v>0</v>
      </c>
      <c r="BJ8499" s="20" t="s">
        <v>23</v>
      </c>
      <c r="BK8499" s="230">
        <f>ROUND(I8499*H8499,2)</f>
        <v>0</v>
      </c>
      <c r="BL8499" s="20" t="s">
        <v>462</v>
      </c>
      <c r="BM8499" s="229" t="s">
        <v>7877</v>
      </c>
    </row>
    <row r="8500" s="14" customFormat="1">
      <c r="A8500" s="14"/>
      <c r="B8500" s="247"/>
      <c r="C8500" s="248"/>
      <c r="D8500" s="238" t="s">
        <v>252</v>
      </c>
      <c r="E8500" s="248"/>
      <c r="F8500" s="250" t="s">
        <v>7878</v>
      </c>
      <c r="G8500" s="248"/>
      <c r="H8500" s="251">
        <v>30.446999999999999</v>
      </c>
      <c r="I8500" s="252"/>
      <c r="J8500" s="248"/>
      <c r="K8500" s="248"/>
      <c r="L8500" s="253"/>
      <c r="M8500" s="254"/>
      <c r="N8500" s="255"/>
      <c r="O8500" s="255"/>
      <c r="P8500" s="255"/>
      <c r="Q8500" s="255"/>
      <c r="R8500" s="255"/>
      <c r="S8500" s="255"/>
      <c r="T8500" s="256"/>
      <c r="U8500" s="14"/>
      <c r="V8500" s="14"/>
      <c r="W8500" s="14"/>
      <c r="X8500" s="14"/>
      <c r="Y8500" s="14"/>
      <c r="Z8500" s="14"/>
      <c r="AA8500" s="14"/>
      <c r="AB8500" s="14"/>
      <c r="AC8500" s="14"/>
      <c r="AD8500" s="14"/>
      <c r="AE8500" s="14"/>
      <c r="AT8500" s="257" t="s">
        <v>252</v>
      </c>
      <c r="AU8500" s="257" t="s">
        <v>93</v>
      </c>
      <c r="AV8500" s="14" t="s">
        <v>93</v>
      </c>
      <c r="AW8500" s="14" t="s">
        <v>4</v>
      </c>
      <c r="AX8500" s="14" t="s">
        <v>23</v>
      </c>
      <c r="AY8500" s="257" t="s">
        <v>241</v>
      </c>
    </row>
    <row r="8501" s="2" customFormat="1" ht="16.5" customHeight="1">
      <c r="A8501" s="42"/>
      <c r="B8501" s="43"/>
      <c r="C8501" s="218" t="s">
        <v>7879</v>
      </c>
      <c r="D8501" s="218" t="s">
        <v>243</v>
      </c>
      <c r="E8501" s="219" t="s">
        <v>7880</v>
      </c>
      <c r="F8501" s="220" t="s">
        <v>7881</v>
      </c>
      <c r="G8501" s="221" t="s">
        <v>145</v>
      </c>
      <c r="H8501" s="222">
        <v>4539.8689999999997</v>
      </c>
      <c r="I8501" s="223"/>
      <c r="J8501" s="224">
        <f>ROUND(I8501*H8501,2)</f>
        <v>0</v>
      </c>
      <c r="K8501" s="220" t="s">
        <v>247</v>
      </c>
      <c r="L8501" s="48"/>
      <c r="M8501" s="225" t="s">
        <v>39</v>
      </c>
      <c r="N8501" s="226" t="s">
        <v>56</v>
      </c>
      <c r="O8501" s="88"/>
      <c r="P8501" s="227">
        <f>O8501*H8501</f>
        <v>0</v>
      </c>
      <c r="Q8501" s="227">
        <v>0.00021000000000000001</v>
      </c>
      <c r="R8501" s="227">
        <f>Q8501*H8501</f>
        <v>0.95337249000000002</v>
      </c>
      <c r="S8501" s="227">
        <v>0</v>
      </c>
      <c r="T8501" s="228">
        <f>S8501*H8501</f>
        <v>0</v>
      </c>
      <c r="U8501" s="42"/>
      <c r="V8501" s="42"/>
      <c r="W8501" s="42"/>
      <c r="X8501" s="42"/>
      <c r="Y8501" s="42"/>
      <c r="Z8501" s="42"/>
      <c r="AA8501" s="42"/>
      <c r="AB8501" s="42"/>
      <c r="AC8501" s="42"/>
      <c r="AD8501" s="42"/>
      <c r="AE8501" s="42"/>
      <c r="AR8501" s="229" t="s">
        <v>462</v>
      </c>
      <c r="AT8501" s="229" t="s">
        <v>243</v>
      </c>
      <c r="AU8501" s="229" t="s">
        <v>93</v>
      </c>
      <c r="AY8501" s="20" t="s">
        <v>241</v>
      </c>
      <c r="BE8501" s="230">
        <f>IF(N8501="základní",J8501,0)</f>
        <v>0</v>
      </c>
      <c r="BF8501" s="230">
        <f>IF(N8501="snížená",J8501,0)</f>
        <v>0</v>
      </c>
      <c r="BG8501" s="230">
        <f>IF(N8501="zákl. přenesená",J8501,0)</f>
        <v>0</v>
      </c>
      <c r="BH8501" s="230">
        <f>IF(N8501="sníž. přenesená",J8501,0)</f>
        <v>0</v>
      </c>
      <c r="BI8501" s="230">
        <f>IF(N8501="nulová",J8501,0)</f>
        <v>0</v>
      </c>
      <c r="BJ8501" s="20" t="s">
        <v>23</v>
      </c>
      <c r="BK8501" s="230">
        <f>ROUND(I8501*H8501,2)</f>
        <v>0</v>
      </c>
      <c r="BL8501" s="20" t="s">
        <v>462</v>
      </c>
      <c r="BM8501" s="229" t="s">
        <v>7882</v>
      </c>
    </row>
    <row r="8502" s="2" customFormat="1">
      <c r="A8502" s="42"/>
      <c r="B8502" s="43"/>
      <c r="C8502" s="44"/>
      <c r="D8502" s="231" t="s">
        <v>250</v>
      </c>
      <c r="E8502" s="44"/>
      <c r="F8502" s="232" t="s">
        <v>7883</v>
      </c>
      <c r="G8502" s="44"/>
      <c r="H8502" s="44"/>
      <c r="I8502" s="233"/>
      <c r="J8502" s="44"/>
      <c r="K8502" s="44"/>
      <c r="L8502" s="48"/>
      <c r="M8502" s="234"/>
      <c r="N8502" s="235"/>
      <c r="O8502" s="88"/>
      <c r="P8502" s="88"/>
      <c r="Q8502" s="88"/>
      <c r="R8502" s="88"/>
      <c r="S8502" s="88"/>
      <c r="T8502" s="89"/>
      <c r="U8502" s="42"/>
      <c r="V8502" s="42"/>
      <c r="W8502" s="42"/>
      <c r="X8502" s="42"/>
      <c r="Y8502" s="42"/>
      <c r="Z8502" s="42"/>
      <c r="AA8502" s="42"/>
      <c r="AB8502" s="42"/>
      <c r="AC8502" s="42"/>
      <c r="AD8502" s="42"/>
      <c r="AE8502" s="42"/>
      <c r="AT8502" s="20" t="s">
        <v>250</v>
      </c>
      <c r="AU8502" s="20" t="s">
        <v>93</v>
      </c>
    </row>
    <row r="8503" s="13" customFormat="1">
      <c r="A8503" s="13"/>
      <c r="B8503" s="236"/>
      <c r="C8503" s="237"/>
      <c r="D8503" s="238" t="s">
        <v>252</v>
      </c>
      <c r="E8503" s="239" t="s">
        <v>39</v>
      </c>
      <c r="F8503" s="240" t="s">
        <v>7708</v>
      </c>
      <c r="G8503" s="237"/>
      <c r="H8503" s="239" t="s">
        <v>39</v>
      </c>
      <c r="I8503" s="241"/>
      <c r="J8503" s="237"/>
      <c r="K8503" s="237"/>
      <c r="L8503" s="242"/>
      <c r="M8503" s="243"/>
      <c r="N8503" s="244"/>
      <c r="O8503" s="244"/>
      <c r="P8503" s="244"/>
      <c r="Q8503" s="244"/>
      <c r="R8503" s="244"/>
      <c r="S8503" s="244"/>
      <c r="T8503" s="245"/>
      <c r="U8503" s="13"/>
      <c r="V8503" s="13"/>
      <c r="W8503" s="13"/>
      <c r="X8503" s="13"/>
      <c r="Y8503" s="13"/>
      <c r="Z8503" s="13"/>
      <c r="AA8503" s="13"/>
      <c r="AB8503" s="13"/>
      <c r="AC8503" s="13"/>
      <c r="AD8503" s="13"/>
      <c r="AE8503" s="13"/>
      <c r="AT8503" s="246" t="s">
        <v>252</v>
      </c>
      <c r="AU8503" s="246" t="s">
        <v>93</v>
      </c>
      <c r="AV8503" s="13" t="s">
        <v>23</v>
      </c>
      <c r="AW8503" s="13" t="s">
        <v>46</v>
      </c>
      <c r="AX8503" s="13" t="s">
        <v>85</v>
      </c>
      <c r="AY8503" s="246" t="s">
        <v>241</v>
      </c>
    </row>
    <row r="8504" s="14" customFormat="1">
      <c r="A8504" s="14"/>
      <c r="B8504" s="247"/>
      <c r="C8504" s="248"/>
      <c r="D8504" s="238" t="s">
        <v>252</v>
      </c>
      <c r="E8504" s="249" t="s">
        <v>39</v>
      </c>
      <c r="F8504" s="250" t="s">
        <v>7709</v>
      </c>
      <c r="G8504" s="248"/>
      <c r="H8504" s="251">
        <v>4539.8689999999997</v>
      </c>
      <c r="I8504" s="252"/>
      <c r="J8504" s="248"/>
      <c r="K8504" s="248"/>
      <c r="L8504" s="253"/>
      <c r="M8504" s="254"/>
      <c r="N8504" s="255"/>
      <c r="O8504" s="255"/>
      <c r="P8504" s="255"/>
      <c r="Q8504" s="255"/>
      <c r="R8504" s="255"/>
      <c r="S8504" s="255"/>
      <c r="T8504" s="256"/>
      <c r="U8504" s="14"/>
      <c r="V8504" s="14"/>
      <c r="W8504" s="14"/>
      <c r="X8504" s="14"/>
      <c r="Y8504" s="14"/>
      <c r="Z8504" s="14"/>
      <c r="AA8504" s="14"/>
      <c r="AB8504" s="14"/>
      <c r="AC8504" s="14"/>
      <c r="AD8504" s="14"/>
      <c r="AE8504" s="14"/>
      <c r="AT8504" s="257" t="s">
        <v>252</v>
      </c>
      <c r="AU8504" s="257" t="s">
        <v>93</v>
      </c>
      <c r="AV8504" s="14" t="s">
        <v>93</v>
      </c>
      <c r="AW8504" s="14" t="s">
        <v>46</v>
      </c>
      <c r="AX8504" s="14" t="s">
        <v>23</v>
      </c>
      <c r="AY8504" s="257" t="s">
        <v>241</v>
      </c>
    </row>
    <row r="8505" s="2" customFormat="1" ht="21.75" customHeight="1">
      <c r="A8505" s="42"/>
      <c r="B8505" s="43"/>
      <c r="C8505" s="218" t="s">
        <v>7884</v>
      </c>
      <c r="D8505" s="218" t="s">
        <v>243</v>
      </c>
      <c r="E8505" s="219" t="s">
        <v>7885</v>
      </c>
      <c r="F8505" s="220" t="s">
        <v>7886</v>
      </c>
      <c r="G8505" s="221" t="s">
        <v>145</v>
      </c>
      <c r="H8505" s="222">
        <v>104.747</v>
      </c>
      <c r="I8505" s="223"/>
      <c r="J8505" s="224">
        <f>ROUND(I8505*H8505,2)</f>
        <v>0</v>
      </c>
      <c r="K8505" s="220" t="s">
        <v>247</v>
      </c>
      <c r="L8505" s="48"/>
      <c r="M8505" s="225" t="s">
        <v>39</v>
      </c>
      <c r="N8505" s="226" t="s">
        <v>56</v>
      </c>
      <c r="O8505" s="88"/>
      <c r="P8505" s="227">
        <f>O8505*H8505</f>
        <v>0</v>
      </c>
      <c r="Q8505" s="227">
        <v>0.00021000000000000001</v>
      </c>
      <c r="R8505" s="227">
        <f>Q8505*H8505</f>
        <v>0.021996870000000002</v>
      </c>
      <c r="S8505" s="227">
        <v>0</v>
      </c>
      <c r="T8505" s="228">
        <f>S8505*H8505</f>
        <v>0</v>
      </c>
      <c r="U8505" s="42"/>
      <c r="V8505" s="42"/>
      <c r="W8505" s="42"/>
      <c r="X8505" s="42"/>
      <c r="Y8505" s="42"/>
      <c r="Z8505" s="42"/>
      <c r="AA8505" s="42"/>
      <c r="AB8505" s="42"/>
      <c r="AC8505" s="42"/>
      <c r="AD8505" s="42"/>
      <c r="AE8505" s="42"/>
      <c r="AR8505" s="229" t="s">
        <v>462</v>
      </c>
      <c r="AT8505" s="229" t="s">
        <v>243</v>
      </c>
      <c r="AU8505" s="229" t="s">
        <v>93</v>
      </c>
      <c r="AY8505" s="20" t="s">
        <v>241</v>
      </c>
      <c r="BE8505" s="230">
        <f>IF(N8505="základní",J8505,0)</f>
        <v>0</v>
      </c>
      <c r="BF8505" s="230">
        <f>IF(N8505="snížená",J8505,0)</f>
        <v>0</v>
      </c>
      <c r="BG8505" s="230">
        <f>IF(N8505="zákl. přenesená",J8505,0)</f>
        <v>0</v>
      </c>
      <c r="BH8505" s="230">
        <f>IF(N8505="sníž. přenesená",J8505,0)</f>
        <v>0</v>
      </c>
      <c r="BI8505" s="230">
        <f>IF(N8505="nulová",J8505,0)</f>
        <v>0</v>
      </c>
      <c r="BJ8505" s="20" t="s">
        <v>23</v>
      </c>
      <c r="BK8505" s="230">
        <f>ROUND(I8505*H8505,2)</f>
        <v>0</v>
      </c>
      <c r="BL8505" s="20" t="s">
        <v>462</v>
      </c>
      <c r="BM8505" s="229" t="s">
        <v>7887</v>
      </c>
    </row>
    <row r="8506" s="2" customFormat="1">
      <c r="A8506" s="42"/>
      <c r="B8506" s="43"/>
      <c r="C8506" s="44"/>
      <c r="D8506" s="231" t="s">
        <v>250</v>
      </c>
      <c r="E8506" s="44"/>
      <c r="F8506" s="232" t="s">
        <v>7888</v>
      </c>
      <c r="G8506" s="44"/>
      <c r="H8506" s="44"/>
      <c r="I8506" s="233"/>
      <c r="J8506" s="44"/>
      <c r="K8506" s="44"/>
      <c r="L8506" s="48"/>
      <c r="M8506" s="234"/>
      <c r="N8506" s="235"/>
      <c r="O8506" s="88"/>
      <c r="P8506" s="88"/>
      <c r="Q8506" s="88"/>
      <c r="R8506" s="88"/>
      <c r="S8506" s="88"/>
      <c r="T8506" s="89"/>
      <c r="U8506" s="42"/>
      <c r="V8506" s="42"/>
      <c r="W8506" s="42"/>
      <c r="X8506" s="42"/>
      <c r="Y8506" s="42"/>
      <c r="Z8506" s="42"/>
      <c r="AA8506" s="42"/>
      <c r="AB8506" s="42"/>
      <c r="AC8506" s="42"/>
      <c r="AD8506" s="42"/>
      <c r="AE8506" s="42"/>
      <c r="AT8506" s="20" t="s">
        <v>250</v>
      </c>
      <c r="AU8506" s="20" t="s">
        <v>93</v>
      </c>
    </row>
    <row r="8507" s="13" customFormat="1">
      <c r="A8507" s="13"/>
      <c r="B8507" s="236"/>
      <c r="C8507" s="237"/>
      <c r="D8507" s="238" t="s">
        <v>252</v>
      </c>
      <c r="E8507" s="239" t="s">
        <v>39</v>
      </c>
      <c r="F8507" s="240" t="s">
        <v>7715</v>
      </c>
      <c r="G8507" s="237"/>
      <c r="H8507" s="239" t="s">
        <v>39</v>
      </c>
      <c r="I8507" s="241"/>
      <c r="J8507" s="237"/>
      <c r="K8507" s="237"/>
      <c r="L8507" s="242"/>
      <c r="M8507" s="243"/>
      <c r="N8507" s="244"/>
      <c r="O8507" s="244"/>
      <c r="P8507" s="244"/>
      <c r="Q8507" s="244"/>
      <c r="R8507" s="244"/>
      <c r="S8507" s="244"/>
      <c r="T8507" s="245"/>
      <c r="U8507" s="13"/>
      <c r="V8507" s="13"/>
      <c r="W8507" s="13"/>
      <c r="X8507" s="13"/>
      <c r="Y8507" s="13"/>
      <c r="Z8507" s="13"/>
      <c r="AA8507" s="13"/>
      <c r="AB8507" s="13"/>
      <c r="AC8507" s="13"/>
      <c r="AD8507" s="13"/>
      <c r="AE8507" s="13"/>
      <c r="AT8507" s="246" t="s">
        <v>252</v>
      </c>
      <c r="AU8507" s="246" t="s">
        <v>93</v>
      </c>
      <c r="AV8507" s="13" t="s">
        <v>23</v>
      </c>
      <c r="AW8507" s="13" t="s">
        <v>46</v>
      </c>
      <c r="AX8507" s="13" t="s">
        <v>85</v>
      </c>
      <c r="AY8507" s="246" t="s">
        <v>241</v>
      </c>
    </row>
    <row r="8508" s="14" customFormat="1">
      <c r="A8508" s="14"/>
      <c r="B8508" s="247"/>
      <c r="C8508" s="248"/>
      <c r="D8508" s="238" t="s">
        <v>252</v>
      </c>
      <c r="E8508" s="249" t="s">
        <v>39</v>
      </c>
      <c r="F8508" s="250" t="s">
        <v>7716</v>
      </c>
      <c r="G8508" s="248"/>
      <c r="H8508" s="251">
        <v>104.747</v>
      </c>
      <c r="I8508" s="252"/>
      <c r="J8508" s="248"/>
      <c r="K8508" s="248"/>
      <c r="L8508" s="253"/>
      <c r="M8508" s="254"/>
      <c r="N8508" s="255"/>
      <c r="O8508" s="255"/>
      <c r="P8508" s="255"/>
      <c r="Q8508" s="255"/>
      <c r="R8508" s="255"/>
      <c r="S8508" s="255"/>
      <c r="T8508" s="256"/>
      <c r="U8508" s="14"/>
      <c r="V8508" s="14"/>
      <c r="W8508" s="14"/>
      <c r="X8508" s="14"/>
      <c r="Y8508" s="14"/>
      <c r="Z8508" s="14"/>
      <c r="AA8508" s="14"/>
      <c r="AB8508" s="14"/>
      <c r="AC8508" s="14"/>
      <c r="AD8508" s="14"/>
      <c r="AE8508" s="14"/>
      <c r="AT8508" s="257" t="s">
        <v>252</v>
      </c>
      <c r="AU8508" s="257" t="s">
        <v>93</v>
      </c>
      <c r="AV8508" s="14" t="s">
        <v>93</v>
      </c>
      <c r="AW8508" s="14" t="s">
        <v>46</v>
      </c>
      <c r="AX8508" s="14" t="s">
        <v>23</v>
      </c>
      <c r="AY8508" s="257" t="s">
        <v>241</v>
      </c>
    </row>
    <row r="8509" s="2" customFormat="1" ht="24.15" customHeight="1">
      <c r="A8509" s="42"/>
      <c r="B8509" s="43"/>
      <c r="C8509" s="218" t="s">
        <v>7889</v>
      </c>
      <c r="D8509" s="218" t="s">
        <v>243</v>
      </c>
      <c r="E8509" s="219" t="s">
        <v>7890</v>
      </c>
      <c r="F8509" s="220" t="s">
        <v>7891</v>
      </c>
      <c r="G8509" s="221" t="s">
        <v>145</v>
      </c>
      <c r="H8509" s="222">
        <v>762.75999999999999</v>
      </c>
      <c r="I8509" s="223"/>
      <c r="J8509" s="224">
        <f>ROUND(I8509*H8509,2)</f>
        <v>0</v>
      </c>
      <c r="K8509" s="220" t="s">
        <v>247</v>
      </c>
      <c r="L8509" s="48"/>
      <c r="M8509" s="225" t="s">
        <v>39</v>
      </c>
      <c r="N8509" s="226" t="s">
        <v>56</v>
      </c>
      <c r="O8509" s="88"/>
      <c r="P8509" s="227">
        <f>O8509*H8509</f>
        <v>0</v>
      </c>
      <c r="Q8509" s="227">
        <v>0.00029</v>
      </c>
      <c r="R8509" s="227">
        <f>Q8509*H8509</f>
        <v>0.22120039999999999</v>
      </c>
      <c r="S8509" s="227">
        <v>0</v>
      </c>
      <c r="T8509" s="228">
        <f>S8509*H8509</f>
        <v>0</v>
      </c>
      <c r="U8509" s="42"/>
      <c r="V8509" s="42"/>
      <c r="W8509" s="42"/>
      <c r="X8509" s="42"/>
      <c r="Y8509" s="42"/>
      <c r="Z8509" s="42"/>
      <c r="AA8509" s="42"/>
      <c r="AB8509" s="42"/>
      <c r="AC8509" s="42"/>
      <c r="AD8509" s="42"/>
      <c r="AE8509" s="42"/>
      <c r="AR8509" s="229" t="s">
        <v>462</v>
      </c>
      <c r="AT8509" s="229" t="s">
        <v>243</v>
      </c>
      <c r="AU8509" s="229" t="s">
        <v>93</v>
      </c>
      <c r="AY8509" s="20" t="s">
        <v>241</v>
      </c>
      <c r="BE8509" s="230">
        <f>IF(N8509="základní",J8509,0)</f>
        <v>0</v>
      </c>
      <c r="BF8509" s="230">
        <f>IF(N8509="snížená",J8509,0)</f>
        <v>0</v>
      </c>
      <c r="BG8509" s="230">
        <f>IF(N8509="zákl. přenesená",J8509,0)</f>
        <v>0</v>
      </c>
      <c r="BH8509" s="230">
        <f>IF(N8509="sníž. přenesená",J8509,0)</f>
        <v>0</v>
      </c>
      <c r="BI8509" s="230">
        <f>IF(N8509="nulová",J8509,0)</f>
        <v>0</v>
      </c>
      <c r="BJ8509" s="20" t="s">
        <v>23</v>
      </c>
      <c r="BK8509" s="230">
        <f>ROUND(I8509*H8509,2)</f>
        <v>0</v>
      </c>
      <c r="BL8509" s="20" t="s">
        <v>462</v>
      </c>
      <c r="BM8509" s="229" t="s">
        <v>7892</v>
      </c>
    </row>
    <row r="8510" s="2" customFormat="1">
      <c r="A8510" s="42"/>
      <c r="B8510" s="43"/>
      <c r="C8510" s="44"/>
      <c r="D8510" s="231" t="s">
        <v>250</v>
      </c>
      <c r="E8510" s="44"/>
      <c r="F8510" s="232" t="s">
        <v>7893</v>
      </c>
      <c r="G8510" s="44"/>
      <c r="H8510" s="44"/>
      <c r="I8510" s="233"/>
      <c r="J8510" s="44"/>
      <c r="K8510" s="44"/>
      <c r="L8510" s="48"/>
      <c r="M8510" s="234"/>
      <c r="N8510" s="235"/>
      <c r="O8510" s="88"/>
      <c r="P8510" s="88"/>
      <c r="Q8510" s="88"/>
      <c r="R8510" s="88"/>
      <c r="S8510" s="88"/>
      <c r="T8510" s="89"/>
      <c r="U8510" s="42"/>
      <c r="V8510" s="42"/>
      <c r="W8510" s="42"/>
      <c r="X8510" s="42"/>
      <c r="Y8510" s="42"/>
      <c r="Z8510" s="42"/>
      <c r="AA8510" s="42"/>
      <c r="AB8510" s="42"/>
      <c r="AC8510" s="42"/>
      <c r="AD8510" s="42"/>
      <c r="AE8510" s="42"/>
      <c r="AT8510" s="20" t="s">
        <v>250</v>
      </c>
      <c r="AU8510" s="20" t="s">
        <v>93</v>
      </c>
    </row>
    <row r="8511" s="13" customFormat="1">
      <c r="A8511" s="13"/>
      <c r="B8511" s="236"/>
      <c r="C8511" s="237"/>
      <c r="D8511" s="238" t="s">
        <v>252</v>
      </c>
      <c r="E8511" s="239" t="s">
        <v>39</v>
      </c>
      <c r="F8511" s="240" t="s">
        <v>7894</v>
      </c>
      <c r="G8511" s="237"/>
      <c r="H8511" s="239" t="s">
        <v>39</v>
      </c>
      <c r="I8511" s="241"/>
      <c r="J8511" s="237"/>
      <c r="K8511" s="237"/>
      <c r="L8511" s="242"/>
      <c r="M8511" s="243"/>
      <c r="N8511" s="244"/>
      <c r="O8511" s="244"/>
      <c r="P8511" s="244"/>
      <c r="Q8511" s="244"/>
      <c r="R8511" s="244"/>
      <c r="S8511" s="244"/>
      <c r="T8511" s="245"/>
      <c r="U8511" s="13"/>
      <c r="V8511" s="13"/>
      <c r="W8511" s="13"/>
      <c r="X8511" s="13"/>
      <c r="Y8511" s="13"/>
      <c r="Z8511" s="13"/>
      <c r="AA8511" s="13"/>
      <c r="AB8511" s="13"/>
      <c r="AC8511" s="13"/>
      <c r="AD8511" s="13"/>
      <c r="AE8511" s="13"/>
      <c r="AT8511" s="246" t="s">
        <v>252</v>
      </c>
      <c r="AU8511" s="246" t="s">
        <v>93</v>
      </c>
      <c r="AV8511" s="13" t="s">
        <v>23</v>
      </c>
      <c r="AW8511" s="13" t="s">
        <v>46</v>
      </c>
      <c r="AX8511" s="13" t="s">
        <v>85</v>
      </c>
      <c r="AY8511" s="246" t="s">
        <v>241</v>
      </c>
    </row>
    <row r="8512" s="13" customFormat="1">
      <c r="A8512" s="13"/>
      <c r="B8512" s="236"/>
      <c r="C8512" s="237"/>
      <c r="D8512" s="238" t="s">
        <v>252</v>
      </c>
      <c r="E8512" s="239" t="s">
        <v>39</v>
      </c>
      <c r="F8512" s="240" t="s">
        <v>7895</v>
      </c>
      <c r="G8512" s="237"/>
      <c r="H8512" s="239" t="s">
        <v>39</v>
      </c>
      <c r="I8512" s="241"/>
      <c r="J8512" s="237"/>
      <c r="K8512" s="237"/>
      <c r="L8512" s="242"/>
      <c r="M8512" s="243"/>
      <c r="N8512" s="244"/>
      <c r="O8512" s="244"/>
      <c r="P8512" s="244"/>
      <c r="Q8512" s="244"/>
      <c r="R8512" s="244"/>
      <c r="S8512" s="244"/>
      <c r="T8512" s="245"/>
      <c r="U8512" s="13"/>
      <c r="V8512" s="13"/>
      <c r="W8512" s="13"/>
      <c r="X8512" s="13"/>
      <c r="Y8512" s="13"/>
      <c r="Z8512" s="13"/>
      <c r="AA8512" s="13"/>
      <c r="AB8512" s="13"/>
      <c r="AC8512" s="13"/>
      <c r="AD8512" s="13"/>
      <c r="AE8512" s="13"/>
      <c r="AT8512" s="246" t="s">
        <v>252</v>
      </c>
      <c r="AU8512" s="246" t="s">
        <v>93</v>
      </c>
      <c r="AV8512" s="13" t="s">
        <v>23</v>
      </c>
      <c r="AW8512" s="13" t="s">
        <v>46</v>
      </c>
      <c r="AX8512" s="13" t="s">
        <v>85</v>
      </c>
      <c r="AY8512" s="246" t="s">
        <v>241</v>
      </c>
    </row>
    <row r="8513" s="14" customFormat="1">
      <c r="A8513" s="14"/>
      <c r="B8513" s="247"/>
      <c r="C8513" s="248"/>
      <c r="D8513" s="238" t="s">
        <v>252</v>
      </c>
      <c r="E8513" s="249" t="s">
        <v>39</v>
      </c>
      <c r="F8513" s="250" t="s">
        <v>7896</v>
      </c>
      <c r="G8513" s="248"/>
      <c r="H8513" s="251">
        <v>28.710000000000001</v>
      </c>
      <c r="I8513" s="252"/>
      <c r="J8513" s="248"/>
      <c r="K8513" s="248"/>
      <c r="L8513" s="253"/>
      <c r="M8513" s="254"/>
      <c r="N8513" s="255"/>
      <c r="O8513" s="255"/>
      <c r="P8513" s="255"/>
      <c r="Q8513" s="255"/>
      <c r="R8513" s="255"/>
      <c r="S8513" s="255"/>
      <c r="T8513" s="256"/>
      <c r="U8513" s="14"/>
      <c r="V8513" s="14"/>
      <c r="W8513" s="14"/>
      <c r="X8513" s="14"/>
      <c r="Y8513" s="14"/>
      <c r="Z8513" s="14"/>
      <c r="AA8513" s="14"/>
      <c r="AB8513" s="14"/>
      <c r="AC8513" s="14"/>
      <c r="AD8513" s="14"/>
      <c r="AE8513" s="14"/>
      <c r="AT8513" s="257" t="s">
        <v>252</v>
      </c>
      <c r="AU8513" s="257" t="s">
        <v>93</v>
      </c>
      <c r="AV8513" s="14" t="s">
        <v>93</v>
      </c>
      <c r="AW8513" s="14" t="s">
        <v>46</v>
      </c>
      <c r="AX8513" s="14" t="s">
        <v>85</v>
      </c>
      <c r="AY8513" s="257" t="s">
        <v>241</v>
      </c>
    </row>
    <row r="8514" s="14" customFormat="1">
      <c r="A8514" s="14"/>
      <c r="B8514" s="247"/>
      <c r="C8514" s="248"/>
      <c r="D8514" s="238" t="s">
        <v>252</v>
      </c>
      <c r="E8514" s="249" t="s">
        <v>39</v>
      </c>
      <c r="F8514" s="250" t="s">
        <v>7897</v>
      </c>
      <c r="G8514" s="248"/>
      <c r="H8514" s="251">
        <v>32.832000000000001</v>
      </c>
      <c r="I8514" s="252"/>
      <c r="J8514" s="248"/>
      <c r="K8514" s="248"/>
      <c r="L8514" s="253"/>
      <c r="M8514" s="254"/>
      <c r="N8514" s="255"/>
      <c r="O8514" s="255"/>
      <c r="P8514" s="255"/>
      <c r="Q8514" s="255"/>
      <c r="R8514" s="255"/>
      <c r="S8514" s="255"/>
      <c r="T8514" s="256"/>
      <c r="U8514" s="14"/>
      <c r="V8514" s="14"/>
      <c r="W8514" s="14"/>
      <c r="X8514" s="14"/>
      <c r="Y8514" s="14"/>
      <c r="Z8514" s="14"/>
      <c r="AA8514" s="14"/>
      <c r="AB8514" s="14"/>
      <c r="AC8514" s="14"/>
      <c r="AD8514" s="14"/>
      <c r="AE8514" s="14"/>
      <c r="AT8514" s="257" t="s">
        <v>252</v>
      </c>
      <c r="AU8514" s="257" t="s">
        <v>93</v>
      </c>
      <c r="AV8514" s="14" t="s">
        <v>93</v>
      </c>
      <c r="AW8514" s="14" t="s">
        <v>46</v>
      </c>
      <c r="AX8514" s="14" t="s">
        <v>85</v>
      </c>
      <c r="AY8514" s="257" t="s">
        <v>241</v>
      </c>
    </row>
    <row r="8515" s="14" customFormat="1">
      <c r="A8515" s="14"/>
      <c r="B8515" s="247"/>
      <c r="C8515" s="248"/>
      <c r="D8515" s="238" t="s">
        <v>252</v>
      </c>
      <c r="E8515" s="249" t="s">
        <v>39</v>
      </c>
      <c r="F8515" s="250" t="s">
        <v>7898</v>
      </c>
      <c r="G8515" s="248"/>
      <c r="H8515" s="251">
        <v>25.199999999999999</v>
      </c>
      <c r="I8515" s="252"/>
      <c r="J8515" s="248"/>
      <c r="K8515" s="248"/>
      <c r="L8515" s="253"/>
      <c r="M8515" s="254"/>
      <c r="N8515" s="255"/>
      <c r="O8515" s="255"/>
      <c r="P8515" s="255"/>
      <c r="Q8515" s="255"/>
      <c r="R8515" s="255"/>
      <c r="S8515" s="255"/>
      <c r="T8515" s="256"/>
      <c r="U8515" s="14"/>
      <c r="V8515" s="14"/>
      <c r="W8515" s="14"/>
      <c r="X8515" s="14"/>
      <c r="Y8515" s="14"/>
      <c r="Z8515" s="14"/>
      <c r="AA8515" s="14"/>
      <c r="AB8515" s="14"/>
      <c r="AC8515" s="14"/>
      <c r="AD8515" s="14"/>
      <c r="AE8515" s="14"/>
      <c r="AT8515" s="257" t="s">
        <v>252</v>
      </c>
      <c r="AU8515" s="257" t="s">
        <v>93</v>
      </c>
      <c r="AV8515" s="14" t="s">
        <v>93</v>
      </c>
      <c r="AW8515" s="14" t="s">
        <v>46</v>
      </c>
      <c r="AX8515" s="14" t="s">
        <v>85</v>
      </c>
      <c r="AY8515" s="257" t="s">
        <v>241</v>
      </c>
    </row>
    <row r="8516" s="14" customFormat="1">
      <c r="A8516" s="14"/>
      <c r="B8516" s="247"/>
      <c r="C8516" s="248"/>
      <c r="D8516" s="238" t="s">
        <v>252</v>
      </c>
      <c r="E8516" s="249" t="s">
        <v>39</v>
      </c>
      <c r="F8516" s="250" t="s">
        <v>7899</v>
      </c>
      <c r="G8516" s="248"/>
      <c r="H8516" s="251">
        <v>26.73</v>
      </c>
      <c r="I8516" s="252"/>
      <c r="J8516" s="248"/>
      <c r="K8516" s="248"/>
      <c r="L8516" s="253"/>
      <c r="M8516" s="254"/>
      <c r="N8516" s="255"/>
      <c r="O8516" s="255"/>
      <c r="P8516" s="255"/>
      <c r="Q8516" s="255"/>
      <c r="R8516" s="255"/>
      <c r="S8516" s="255"/>
      <c r="T8516" s="256"/>
      <c r="U8516" s="14"/>
      <c r="V8516" s="14"/>
      <c r="W8516" s="14"/>
      <c r="X8516" s="14"/>
      <c r="Y8516" s="14"/>
      <c r="Z8516" s="14"/>
      <c r="AA8516" s="14"/>
      <c r="AB8516" s="14"/>
      <c r="AC8516" s="14"/>
      <c r="AD8516" s="14"/>
      <c r="AE8516" s="14"/>
      <c r="AT8516" s="257" t="s">
        <v>252</v>
      </c>
      <c r="AU8516" s="257" t="s">
        <v>93</v>
      </c>
      <c r="AV8516" s="14" t="s">
        <v>93</v>
      </c>
      <c r="AW8516" s="14" t="s">
        <v>46</v>
      </c>
      <c r="AX8516" s="14" t="s">
        <v>85</v>
      </c>
      <c r="AY8516" s="257" t="s">
        <v>241</v>
      </c>
    </row>
    <row r="8517" s="14" customFormat="1">
      <c r="A8517" s="14"/>
      <c r="B8517" s="247"/>
      <c r="C8517" s="248"/>
      <c r="D8517" s="238" t="s">
        <v>252</v>
      </c>
      <c r="E8517" s="249" t="s">
        <v>39</v>
      </c>
      <c r="F8517" s="250" t="s">
        <v>7900</v>
      </c>
      <c r="G8517" s="248"/>
      <c r="H8517" s="251">
        <v>50.399999999999999</v>
      </c>
      <c r="I8517" s="252"/>
      <c r="J8517" s="248"/>
      <c r="K8517" s="248"/>
      <c r="L8517" s="253"/>
      <c r="M8517" s="254"/>
      <c r="N8517" s="255"/>
      <c r="O8517" s="255"/>
      <c r="P8517" s="255"/>
      <c r="Q8517" s="255"/>
      <c r="R8517" s="255"/>
      <c r="S8517" s="255"/>
      <c r="T8517" s="256"/>
      <c r="U8517" s="14"/>
      <c r="V8517" s="14"/>
      <c r="W8517" s="14"/>
      <c r="X8517" s="14"/>
      <c r="Y8517" s="14"/>
      <c r="Z8517" s="14"/>
      <c r="AA8517" s="14"/>
      <c r="AB8517" s="14"/>
      <c r="AC8517" s="14"/>
      <c r="AD8517" s="14"/>
      <c r="AE8517" s="14"/>
      <c r="AT8517" s="257" t="s">
        <v>252</v>
      </c>
      <c r="AU8517" s="257" t="s">
        <v>93</v>
      </c>
      <c r="AV8517" s="14" t="s">
        <v>93</v>
      </c>
      <c r="AW8517" s="14" t="s">
        <v>46</v>
      </c>
      <c r="AX8517" s="14" t="s">
        <v>85</v>
      </c>
      <c r="AY8517" s="257" t="s">
        <v>241</v>
      </c>
    </row>
    <row r="8518" s="14" customFormat="1">
      <c r="A8518" s="14"/>
      <c r="B8518" s="247"/>
      <c r="C8518" s="248"/>
      <c r="D8518" s="238" t="s">
        <v>252</v>
      </c>
      <c r="E8518" s="249" t="s">
        <v>39</v>
      </c>
      <c r="F8518" s="250" t="s">
        <v>7901</v>
      </c>
      <c r="G8518" s="248"/>
      <c r="H8518" s="251">
        <v>22.68</v>
      </c>
      <c r="I8518" s="252"/>
      <c r="J8518" s="248"/>
      <c r="K8518" s="248"/>
      <c r="L8518" s="253"/>
      <c r="M8518" s="254"/>
      <c r="N8518" s="255"/>
      <c r="O8518" s="255"/>
      <c r="P8518" s="255"/>
      <c r="Q8518" s="255"/>
      <c r="R8518" s="255"/>
      <c r="S8518" s="255"/>
      <c r="T8518" s="256"/>
      <c r="U8518" s="14"/>
      <c r="V8518" s="14"/>
      <c r="W8518" s="14"/>
      <c r="X8518" s="14"/>
      <c r="Y8518" s="14"/>
      <c r="Z8518" s="14"/>
      <c r="AA8518" s="14"/>
      <c r="AB8518" s="14"/>
      <c r="AC8518" s="14"/>
      <c r="AD8518" s="14"/>
      <c r="AE8518" s="14"/>
      <c r="AT8518" s="257" t="s">
        <v>252</v>
      </c>
      <c r="AU8518" s="257" t="s">
        <v>93</v>
      </c>
      <c r="AV8518" s="14" t="s">
        <v>93</v>
      </c>
      <c r="AW8518" s="14" t="s">
        <v>46</v>
      </c>
      <c r="AX8518" s="14" t="s">
        <v>85</v>
      </c>
      <c r="AY8518" s="257" t="s">
        <v>241</v>
      </c>
    </row>
    <row r="8519" s="14" customFormat="1">
      <c r="A8519" s="14"/>
      <c r="B8519" s="247"/>
      <c r="C8519" s="248"/>
      <c r="D8519" s="238" t="s">
        <v>252</v>
      </c>
      <c r="E8519" s="249" t="s">
        <v>39</v>
      </c>
      <c r="F8519" s="250" t="s">
        <v>7902</v>
      </c>
      <c r="G8519" s="248"/>
      <c r="H8519" s="251">
        <v>15.363</v>
      </c>
      <c r="I8519" s="252"/>
      <c r="J8519" s="248"/>
      <c r="K8519" s="248"/>
      <c r="L8519" s="253"/>
      <c r="M8519" s="254"/>
      <c r="N8519" s="255"/>
      <c r="O8519" s="255"/>
      <c r="P8519" s="255"/>
      <c r="Q8519" s="255"/>
      <c r="R8519" s="255"/>
      <c r="S8519" s="255"/>
      <c r="T8519" s="256"/>
      <c r="U8519" s="14"/>
      <c r="V8519" s="14"/>
      <c r="W8519" s="14"/>
      <c r="X8519" s="14"/>
      <c r="Y8519" s="14"/>
      <c r="Z8519" s="14"/>
      <c r="AA8519" s="14"/>
      <c r="AB8519" s="14"/>
      <c r="AC8519" s="14"/>
      <c r="AD8519" s="14"/>
      <c r="AE8519" s="14"/>
      <c r="AT8519" s="257" t="s">
        <v>252</v>
      </c>
      <c r="AU8519" s="257" t="s">
        <v>93</v>
      </c>
      <c r="AV8519" s="14" t="s">
        <v>93</v>
      </c>
      <c r="AW8519" s="14" t="s">
        <v>46</v>
      </c>
      <c r="AX8519" s="14" t="s">
        <v>85</v>
      </c>
      <c r="AY8519" s="257" t="s">
        <v>241</v>
      </c>
    </row>
    <row r="8520" s="14" customFormat="1">
      <c r="A8520" s="14"/>
      <c r="B8520" s="247"/>
      <c r="C8520" s="248"/>
      <c r="D8520" s="238" t="s">
        <v>252</v>
      </c>
      <c r="E8520" s="249" t="s">
        <v>39</v>
      </c>
      <c r="F8520" s="250" t="s">
        <v>7903</v>
      </c>
      <c r="G8520" s="248"/>
      <c r="H8520" s="251">
        <v>35.207999999999998</v>
      </c>
      <c r="I8520" s="252"/>
      <c r="J8520" s="248"/>
      <c r="K8520" s="248"/>
      <c r="L8520" s="253"/>
      <c r="M8520" s="254"/>
      <c r="N8520" s="255"/>
      <c r="O8520" s="255"/>
      <c r="P8520" s="255"/>
      <c r="Q8520" s="255"/>
      <c r="R8520" s="255"/>
      <c r="S8520" s="255"/>
      <c r="T8520" s="256"/>
      <c r="U8520" s="14"/>
      <c r="V8520" s="14"/>
      <c r="W8520" s="14"/>
      <c r="X8520" s="14"/>
      <c r="Y8520" s="14"/>
      <c r="Z8520" s="14"/>
      <c r="AA8520" s="14"/>
      <c r="AB8520" s="14"/>
      <c r="AC8520" s="14"/>
      <c r="AD8520" s="14"/>
      <c r="AE8520" s="14"/>
      <c r="AT8520" s="257" t="s">
        <v>252</v>
      </c>
      <c r="AU8520" s="257" t="s">
        <v>93</v>
      </c>
      <c r="AV8520" s="14" t="s">
        <v>93</v>
      </c>
      <c r="AW8520" s="14" t="s">
        <v>46</v>
      </c>
      <c r="AX8520" s="14" t="s">
        <v>85</v>
      </c>
      <c r="AY8520" s="257" t="s">
        <v>241</v>
      </c>
    </row>
    <row r="8521" s="14" customFormat="1">
      <c r="A8521" s="14"/>
      <c r="B8521" s="247"/>
      <c r="C8521" s="248"/>
      <c r="D8521" s="238" t="s">
        <v>252</v>
      </c>
      <c r="E8521" s="249" t="s">
        <v>39</v>
      </c>
      <c r="F8521" s="250" t="s">
        <v>7904</v>
      </c>
      <c r="G8521" s="248"/>
      <c r="H8521" s="251">
        <v>22.68</v>
      </c>
      <c r="I8521" s="252"/>
      <c r="J8521" s="248"/>
      <c r="K8521" s="248"/>
      <c r="L8521" s="253"/>
      <c r="M8521" s="254"/>
      <c r="N8521" s="255"/>
      <c r="O8521" s="255"/>
      <c r="P8521" s="255"/>
      <c r="Q8521" s="255"/>
      <c r="R8521" s="255"/>
      <c r="S8521" s="255"/>
      <c r="T8521" s="256"/>
      <c r="U8521" s="14"/>
      <c r="V8521" s="14"/>
      <c r="W8521" s="14"/>
      <c r="X8521" s="14"/>
      <c r="Y8521" s="14"/>
      <c r="Z8521" s="14"/>
      <c r="AA8521" s="14"/>
      <c r="AB8521" s="14"/>
      <c r="AC8521" s="14"/>
      <c r="AD8521" s="14"/>
      <c r="AE8521" s="14"/>
      <c r="AT8521" s="257" t="s">
        <v>252</v>
      </c>
      <c r="AU8521" s="257" t="s">
        <v>93</v>
      </c>
      <c r="AV8521" s="14" t="s">
        <v>93</v>
      </c>
      <c r="AW8521" s="14" t="s">
        <v>46</v>
      </c>
      <c r="AX8521" s="14" t="s">
        <v>85</v>
      </c>
      <c r="AY8521" s="257" t="s">
        <v>241</v>
      </c>
    </row>
    <row r="8522" s="16" customFormat="1">
      <c r="A8522" s="16"/>
      <c r="B8522" s="269"/>
      <c r="C8522" s="270"/>
      <c r="D8522" s="238" t="s">
        <v>252</v>
      </c>
      <c r="E8522" s="271" t="s">
        <v>39</v>
      </c>
      <c r="F8522" s="272" t="s">
        <v>295</v>
      </c>
      <c r="G8522" s="270"/>
      <c r="H8522" s="273">
        <v>259.803</v>
      </c>
      <c r="I8522" s="274"/>
      <c r="J8522" s="270"/>
      <c r="K8522" s="270"/>
      <c r="L8522" s="275"/>
      <c r="M8522" s="276"/>
      <c r="N8522" s="277"/>
      <c r="O8522" s="277"/>
      <c r="P8522" s="277"/>
      <c r="Q8522" s="277"/>
      <c r="R8522" s="277"/>
      <c r="S8522" s="277"/>
      <c r="T8522" s="278"/>
      <c r="U8522" s="16"/>
      <c r="V8522" s="16"/>
      <c r="W8522" s="16"/>
      <c r="X8522" s="16"/>
      <c r="Y8522" s="16"/>
      <c r="Z8522" s="16"/>
      <c r="AA8522" s="16"/>
      <c r="AB8522" s="16"/>
      <c r="AC8522" s="16"/>
      <c r="AD8522" s="16"/>
      <c r="AE8522" s="16"/>
      <c r="AT8522" s="279" t="s">
        <v>252</v>
      </c>
      <c r="AU8522" s="279" t="s">
        <v>93</v>
      </c>
      <c r="AV8522" s="16" t="s">
        <v>113</v>
      </c>
      <c r="AW8522" s="16" t="s">
        <v>46</v>
      </c>
      <c r="AX8522" s="16" t="s">
        <v>85</v>
      </c>
      <c r="AY8522" s="279" t="s">
        <v>241</v>
      </c>
    </row>
    <row r="8523" s="13" customFormat="1">
      <c r="A8523" s="13"/>
      <c r="B8523" s="236"/>
      <c r="C8523" s="237"/>
      <c r="D8523" s="238" t="s">
        <v>252</v>
      </c>
      <c r="E8523" s="239" t="s">
        <v>39</v>
      </c>
      <c r="F8523" s="240" t="s">
        <v>7905</v>
      </c>
      <c r="G8523" s="237"/>
      <c r="H8523" s="239" t="s">
        <v>39</v>
      </c>
      <c r="I8523" s="241"/>
      <c r="J8523" s="237"/>
      <c r="K8523" s="237"/>
      <c r="L8523" s="242"/>
      <c r="M8523" s="243"/>
      <c r="N8523" s="244"/>
      <c r="O8523" s="244"/>
      <c r="P8523" s="244"/>
      <c r="Q8523" s="244"/>
      <c r="R8523" s="244"/>
      <c r="S8523" s="244"/>
      <c r="T8523" s="245"/>
      <c r="U8523" s="13"/>
      <c r="V8523" s="13"/>
      <c r="W8523" s="13"/>
      <c r="X8523" s="13"/>
      <c r="Y8523" s="13"/>
      <c r="Z8523" s="13"/>
      <c r="AA8523" s="13"/>
      <c r="AB8523" s="13"/>
      <c r="AC8523" s="13"/>
      <c r="AD8523" s="13"/>
      <c r="AE8523" s="13"/>
      <c r="AT8523" s="246" t="s">
        <v>252</v>
      </c>
      <c r="AU8523" s="246" t="s">
        <v>93</v>
      </c>
      <c r="AV8523" s="13" t="s">
        <v>23</v>
      </c>
      <c r="AW8523" s="13" t="s">
        <v>46</v>
      </c>
      <c r="AX8523" s="13" t="s">
        <v>85</v>
      </c>
      <c r="AY8523" s="246" t="s">
        <v>241</v>
      </c>
    </row>
    <row r="8524" s="14" customFormat="1">
      <c r="A8524" s="14"/>
      <c r="B8524" s="247"/>
      <c r="C8524" s="248"/>
      <c r="D8524" s="238" t="s">
        <v>252</v>
      </c>
      <c r="E8524" s="249" t="s">
        <v>39</v>
      </c>
      <c r="F8524" s="250" t="s">
        <v>7906</v>
      </c>
      <c r="G8524" s="248"/>
      <c r="H8524" s="251">
        <v>10.140000000000001</v>
      </c>
      <c r="I8524" s="252"/>
      <c r="J8524" s="248"/>
      <c r="K8524" s="248"/>
      <c r="L8524" s="253"/>
      <c r="M8524" s="254"/>
      <c r="N8524" s="255"/>
      <c r="O8524" s="255"/>
      <c r="P8524" s="255"/>
      <c r="Q8524" s="255"/>
      <c r="R8524" s="255"/>
      <c r="S8524" s="255"/>
      <c r="T8524" s="256"/>
      <c r="U8524" s="14"/>
      <c r="V8524" s="14"/>
      <c r="W8524" s="14"/>
      <c r="X8524" s="14"/>
      <c r="Y8524" s="14"/>
      <c r="Z8524" s="14"/>
      <c r="AA8524" s="14"/>
      <c r="AB8524" s="14"/>
      <c r="AC8524" s="14"/>
      <c r="AD8524" s="14"/>
      <c r="AE8524" s="14"/>
      <c r="AT8524" s="257" t="s">
        <v>252</v>
      </c>
      <c r="AU8524" s="257" t="s">
        <v>93</v>
      </c>
      <c r="AV8524" s="14" t="s">
        <v>93</v>
      </c>
      <c r="AW8524" s="14" t="s">
        <v>46</v>
      </c>
      <c r="AX8524" s="14" t="s">
        <v>85</v>
      </c>
      <c r="AY8524" s="257" t="s">
        <v>241</v>
      </c>
    </row>
    <row r="8525" s="14" customFormat="1">
      <c r="A8525" s="14"/>
      <c r="B8525" s="247"/>
      <c r="C8525" s="248"/>
      <c r="D8525" s="238" t="s">
        <v>252</v>
      </c>
      <c r="E8525" s="249" t="s">
        <v>39</v>
      </c>
      <c r="F8525" s="250" t="s">
        <v>7907</v>
      </c>
      <c r="G8525" s="248"/>
      <c r="H8525" s="251">
        <v>14.755000000000001</v>
      </c>
      <c r="I8525" s="252"/>
      <c r="J8525" s="248"/>
      <c r="K8525" s="248"/>
      <c r="L8525" s="253"/>
      <c r="M8525" s="254"/>
      <c r="N8525" s="255"/>
      <c r="O8525" s="255"/>
      <c r="P8525" s="255"/>
      <c r="Q8525" s="255"/>
      <c r="R8525" s="255"/>
      <c r="S8525" s="255"/>
      <c r="T8525" s="256"/>
      <c r="U8525" s="14"/>
      <c r="V8525" s="14"/>
      <c r="W8525" s="14"/>
      <c r="X8525" s="14"/>
      <c r="Y8525" s="14"/>
      <c r="Z8525" s="14"/>
      <c r="AA8525" s="14"/>
      <c r="AB8525" s="14"/>
      <c r="AC8525" s="14"/>
      <c r="AD8525" s="14"/>
      <c r="AE8525" s="14"/>
      <c r="AT8525" s="257" t="s">
        <v>252</v>
      </c>
      <c r="AU8525" s="257" t="s">
        <v>93</v>
      </c>
      <c r="AV8525" s="14" t="s">
        <v>93</v>
      </c>
      <c r="AW8525" s="14" t="s">
        <v>46</v>
      </c>
      <c r="AX8525" s="14" t="s">
        <v>85</v>
      </c>
      <c r="AY8525" s="257" t="s">
        <v>241</v>
      </c>
    </row>
    <row r="8526" s="14" customFormat="1">
      <c r="A8526" s="14"/>
      <c r="B8526" s="247"/>
      <c r="C8526" s="248"/>
      <c r="D8526" s="238" t="s">
        <v>252</v>
      </c>
      <c r="E8526" s="249" t="s">
        <v>39</v>
      </c>
      <c r="F8526" s="250" t="s">
        <v>7908</v>
      </c>
      <c r="G8526" s="248"/>
      <c r="H8526" s="251">
        <v>17.809999999999999</v>
      </c>
      <c r="I8526" s="252"/>
      <c r="J8526" s="248"/>
      <c r="K8526" s="248"/>
      <c r="L8526" s="253"/>
      <c r="M8526" s="254"/>
      <c r="N8526" s="255"/>
      <c r="O8526" s="255"/>
      <c r="P8526" s="255"/>
      <c r="Q8526" s="255"/>
      <c r="R8526" s="255"/>
      <c r="S8526" s="255"/>
      <c r="T8526" s="256"/>
      <c r="U8526" s="14"/>
      <c r="V8526" s="14"/>
      <c r="W8526" s="14"/>
      <c r="X8526" s="14"/>
      <c r="Y8526" s="14"/>
      <c r="Z8526" s="14"/>
      <c r="AA8526" s="14"/>
      <c r="AB8526" s="14"/>
      <c r="AC8526" s="14"/>
      <c r="AD8526" s="14"/>
      <c r="AE8526" s="14"/>
      <c r="AT8526" s="257" t="s">
        <v>252</v>
      </c>
      <c r="AU8526" s="257" t="s">
        <v>93</v>
      </c>
      <c r="AV8526" s="14" t="s">
        <v>93</v>
      </c>
      <c r="AW8526" s="14" t="s">
        <v>46</v>
      </c>
      <c r="AX8526" s="14" t="s">
        <v>85</v>
      </c>
      <c r="AY8526" s="257" t="s">
        <v>241</v>
      </c>
    </row>
    <row r="8527" s="14" customFormat="1">
      <c r="A8527" s="14"/>
      <c r="B8527" s="247"/>
      <c r="C8527" s="248"/>
      <c r="D8527" s="238" t="s">
        <v>252</v>
      </c>
      <c r="E8527" s="249" t="s">
        <v>39</v>
      </c>
      <c r="F8527" s="250" t="s">
        <v>7909</v>
      </c>
      <c r="G8527" s="248"/>
      <c r="H8527" s="251">
        <v>18.466999999999999</v>
      </c>
      <c r="I8527" s="252"/>
      <c r="J8527" s="248"/>
      <c r="K8527" s="248"/>
      <c r="L8527" s="253"/>
      <c r="M8527" s="254"/>
      <c r="N8527" s="255"/>
      <c r="O8527" s="255"/>
      <c r="P8527" s="255"/>
      <c r="Q8527" s="255"/>
      <c r="R8527" s="255"/>
      <c r="S8527" s="255"/>
      <c r="T8527" s="256"/>
      <c r="U8527" s="14"/>
      <c r="V8527" s="14"/>
      <c r="W8527" s="14"/>
      <c r="X8527" s="14"/>
      <c r="Y8527" s="14"/>
      <c r="Z8527" s="14"/>
      <c r="AA8527" s="14"/>
      <c r="AB8527" s="14"/>
      <c r="AC8527" s="14"/>
      <c r="AD8527" s="14"/>
      <c r="AE8527" s="14"/>
      <c r="AT8527" s="257" t="s">
        <v>252</v>
      </c>
      <c r="AU8527" s="257" t="s">
        <v>93</v>
      </c>
      <c r="AV8527" s="14" t="s">
        <v>93</v>
      </c>
      <c r="AW8527" s="14" t="s">
        <v>46</v>
      </c>
      <c r="AX8527" s="14" t="s">
        <v>85</v>
      </c>
      <c r="AY8527" s="257" t="s">
        <v>241</v>
      </c>
    </row>
    <row r="8528" s="14" customFormat="1">
      <c r="A8528" s="14"/>
      <c r="B8528" s="247"/>
      <c r="C8528" s="248"/>
      <c r="D8528" s="238" t="s">
        <v>252</v>
      </c>
      <c r="E8528" s="249" t="s">
        <v>39</v>
      </c>
      <c r="F8528" s="250" t="s">
        <v>7910</v>
      </c>
      <c r="G8528" s="248"/>
      <c r="H8528" s="251">
        <v>18.59</v>
      </c>
      <c r="I8528" s="252"/>
      <c r="J8528" s="248"/>
      <c r="K8528" s="248"/>
      <c r="L8528" s="253"/>
      <c r="M8528" s="254"/>
      <c r="N8528" s="255"/>
      <c r="O8528" s="255"/>
      <c r="P8528" s="255"/>
      <c r="Q8528" s="255"/>
      <c r="R8528" s="255"/>
      <c r="S8528" s="255"/>
      <c r="T8528" s="256"/>
      <c r="U8528" s="14"/>
      <c r="V8528" s="14"/>
      <c r="W8528" s="14"/>
      <c r="X8528" s="14"/>
      <c r="Y8528" s="14"/>
      <c r="Z8528" s="14"/>
      <c r="AA8528" s="14"/>
      <c r="AB8528" s="14"/>
      <c r="AC8528" s="14"/>
      <c r="AD8528" s="14"/>
      <c r="AE8528" s="14"/>
      <c r="AT8528" s="257" t="s">
        <v>252</v>
      </c>
      <c r="AU8528" s="257" t="s">
        <v>93</v>
      </c>
      <c r="AV8528" s="14" t="s">
        <v>93</v>
      </c>
      <c r="AW8528" s="14" t="s">
        <v>46</v>
      </c>
      <c r="AX8528" s="14" t="s">
        <v>85</v>
      </c>
      <c r="AY8528" s="257" t="s">
        <v>241</v>
      </c>
    </row>
    <row r="8529" s="14" customFormat="1">
      <c r="A8529" s="14"/>
      <c r="B8529" s="247"/>
      <c r="C8529" s="248"/>
      <c r="D8529" s="238" t="s">
        <v>252</v>
      </c>
      <c r="E8529" s="249" t="s">
        <v>39</v>
      </c>
      <c r="F8529" s="250" t="s">
        <v>7911</v>
      </c>
      <c r="G8529" s="248"/>
      <c r="H8529" s="251">
        <v>19.914000000000001</v>
      </c>
      <c r="I8529" s="252"/>
      <c r="J8529" s="248"/>
      <c r="K8529" s="248"/>
      <c r="L8529" s="253"/>
      <c r="M8529" s="254"/>
      <c r="N8529" s="255"/>
      <c r="O8529" s="255"/>
      <c r="P8529" s="255"/>
      <c r="Q8529" s="255"/>
      <c r="R8529" s="255"/>
      <c r="S8529" s="255"/>
      <c r="T8529" s="256"/>
      <c r="U8529" s="14"/>
      <c r="V8529" s="14"/>
      <c r="W8529" s="14"/>
      <c r="X8529" s="14"/>
      <c r="Y8529" s="14"/>
      <c r="Z8529" s="14"/>
      <c r="AA8529" s="14"/>
      <c r="AB8529" s="14"/>
      <c r="AC8529" s="14"/>
      <c r="AD8529" s="14"/>
      <c r="AE8529" s="14"/>
      <c r="AT8529" s="257" t="s">
        <v>252</v>
      </c>
      <c r="AU8529" s="257" t="s">
        <v>93</v>
      </c>
      <c r="AV8529" s="14" t="s">
        <v>93</v>
      </c>
      <c r="AW8529" s="14" t="s">
        <v>46</v>
      </c>
      <c r="AX8529" s="14" t="s">
        <v>85</v>
      </c>
      <c r="AY8529" s="257" t="s">
        <v>241</v>
      </c>
    </row>
    <row r="8530" s="14" customFormat="1">
      <c r="A8530" s="14"/>
      <c r="B8530" s="247"/>
      <c r="C8530" s="248"/>
      <c r="D8530" s="238" t="s">
        <v>252</v>
      </c>
      <c r="E8530" s="249" t="s">
        <v>39</v>
      </c>
      <c r="F8530" s="250" t="s">
        <v>7912</v>
      </c>
      <c r="G8530" s="248"/>
      <c r="H8530" s="251">
        <v>6.5590000000000002</v>
      </c>
      <c r="I8530" s="252"/>
      <c r="J8530" s="248"/>
      <c r="K8530" s="248"/>
      <c r="L8530" s="253"/>
      <c r="M8530" s="254"/>
      <c r="N8530" s="255"/>
      <c r="O8530" s="255"/>
      <c r="P8530" s="255"/>
      <c r="Q8530" s="255"/>
      <c r="R8530" s="255"/>
      <c r="S8530" s="255"/>
      <c r="T8530" s="256"/>
      <c r="U8530" s="14"/>
      <c r="V8530" s="14"/>
      <c r="W8530" s="14"/>
      <c r="X8530" s="14"/>
      <c r="Y8530" s="14"/>
      <c r="Z8530" s="14"/>
      <c r="AA8530" s="14"/>
      <c r="AB8530" s="14"/>
      <c r="AC8530" s="14"/>
      <c r="AD8530" s="14"/>
      <c r="AE8530" s="14"/>
      <c r="AT8530" s="257" t="s">
        <v>252</v>
      </c>
      <c r="AU8530" s="257" t="s">
        <v>93</v>
      </c>
      <c r="AV8530" s="14" t="s">
        <v>93</v>
      </c>
      <c r="AW8530" s="14" t="s">
        <v>46</v>
      </c>
      <c r="AX8530" s="14" t="s">
        <v>85</v>
      </c>
      <c r="AY8530" s="257" t="s">
        <v>241</v>
      </c>
    </row>
    <row r="8531" s="14" customFormat="1">
      <c r="A8531" s="14"/>
      <c r="B8531" s="247"/>
      <c r="C8531" s="248"/>
      <c r="D8531" s="238" t="s">
        <v>252</v>
      </c>
      <c r="E8531" s="249" t="s">
        <v>39</v>
      </c>
      <c r="F8531" s="250" t="s">
        <v>7913</v>
      </c>
      <c r="G8531" s="248"/>
      <c r="H8531" s="251">
        <v>33.813000000000002</v>
      </c>
      <c r="I8531" s="252"/>
      <c r="J8531" s="248"/>
      <c r="K8531" s="248"/>
      <c r="L8531" s="253"/>
      <c r="M8531" s="254"/>
      <c r="N8531" s="255"/>
      <c r="O8531" s="255"/>
      <c r="P8531" s="255"/>
      <c r="Q8531" s="255"/>
      <c r="R8531" s="255"/>
      <c r="S8531" s="255"/>
      <c r="T8531" s="256"/>
      <c r="U8531" s="14"/>
      <c r="V8531" s="14"/>
      <c r="W8531" s="14"/>
      <c r="X8531" s="14"/>
      <c r="Y8531" s="14"/>
      <c r="Z8531" s="14"/>
      <c r="AA8531" s="14"/>
      <c r="AB8531" s="14"/>
      <c r="AC8531" s="14"/>
      <c r="AD8531" s="14"/>
      <c r="AE8531" s="14"/>
      <c r="AT8531" s="257" t="s">
        <v>252</v>
      </c>
      <c r="AU8531" s="257" t="s">
        <v>93</v>
      </c>
      <c r="AV8531" s="14" t="s">
        <v>93</v>
      </c>
      <c r="AW8531" s="14" t="s">
        <v>46</v>
      </c>
      <c r="AX8531" s="14" t="s">
        <v>85</v>
      </c>
      <c r="AY8531" s="257" t="s">
        <v>241</v>
      </c>
    </row>
    <row r="8532" s="14" customFormat="1">
      <c r="A8532" s="14"/>
      <c r="B8532" s="247"/>
      <c r="C8532" s="248"/>
      <c r="D8532" s="238" t="s">
        <v>252</v>
      </c>
      <c r="E8532" s="249" t="s">
        <v>39</v>
      </c>
      <c r="F8532" s="250" t="s">
        <v>7914</v>
      </c>
      <c r="G8532" s="248"/>
      <c r="H8532" s="251">
        <v>14.715999999999999</v>
      </c>
      <c r="I8532" s="252"/>
      <c r="J8532" s="248"/>
      <c r="K8532" s="248"/>
      <c r="L8532" s="253"/>
      <c r="M8532" s="254"/>
      <c r="N8532" s="255"/>
      <c r="O8532" s="255"/>
      <c r="P8532" s="255"/>
      <c r="Q8532" s="255"/>
      <c r="R8532" s="255"/>
      <c r="S8532" s="255"/>
      <c r="T8532" s="256"/>
      <c r="U8532" s="14"/>
      <c r="V8532" s="14"/>
      <c r="W8532" s="14"/>
      <c r="X8532" s="14"/>
      <c r="Y8532" s="14"/>
      <c r="Z8532" s="14"/>
      <c r="AA8532" s="14"/>
      <c r="AB8532" s="14"/>
      <c r="AC8532" s="14"/>
      <c r="AD8532" s="14"/>
      <c r="AE8532" s="14"/>
      <c r="AT8532" s="257" t="s">
        <v>252</v>
      </c>
      <c r="AU8532" s="257" t="s">
        <v>93</v>
      </c>
      <c r="AV8532" s="14" t="s">
        <v>93</v>
      </c>
      <c r="AW8532" s="14" t="s">
        <v>46</v>
      </c>
      <c r="AX8532" s="14" t="s">
        <v>85</v>
      </c>
      <c r="AY8532" s="257" t="s">
        <v>241</v>
      </c>
    </row>
    <row r="8533" s="14" customFormat="1">
      <c r="A8533" s="14"/>
      <c r="B8533" s="247"/>
      <c r="C8533" s="248"/>
      <c r="D8533" s="238" t="s">
        <v>252</v>
      </c>
      <c r="E8533" s="249" t="s">
        <v>39</v>
      </c>
      <c r="F8533" s="250" t="s">
        <v>7915</v>
      </c>
      <c r="G8533" s="248"/>
      <c r="H8533" s="251">
        <v>10.555999999999999</v>
      </c>
      <c r="I8533" s="252"/>
      <c r="J8533" s="248"/>
      <c r="K8533" s="248"/>
      <c r="L8533" s="253"/>
      <c r="M8533" s="254"/>
      <c r="N8533" s="255"/>
      <c r="O8533" s="255"/>
      <c r="P8533" s="255"/>
      <c r="Q8533" s="255"/>
      <c r="R8533" s="255"/>
      <c r="S8533" s="255"/>
      <c r="T8533" s="256"/>
      <c r="U8533" s="14"/>
      <c r="V8533" s="14"/>
      <c r="W8533" s="14"/>
      <c r="X8533" s="14"/>
      <c r="Y8533" s="14"/>
      <c r="Z8533" s="14"/>
      <c r="AA8533" s="14"/>
      <c r="AB8533" s="14"/>
      <c r="AC8533" s="14"/>
      <c r="AD8533" s="14"/>
      <c r="AE8533" s="14"/>
      <c r="AT8533" s="257" t="s">
        <v>252</v>
      </c>
      <c r="AU8533" s="257" t="s">
        <v>93</v>
      </c>
      <c r="AV8533" s="14" t="s">
        <v>93</v>
      </c>
      <c r="AW8533" s="14" t="s">
        <v>46</v>
      </c>
      <c r="AX8533" s="14" t="s">
        <v>85</v>
      </c>
      <c r="AY8533" s="257" t="s">
        <v>241</v>
      </c>
    </row>
    <row r="8534" s="14" customFormat="1">
      <c r="A8534" s="14"/>
      <c r="B8534" s="247"/>
      <c r="C8534" s="248"/>
      <c r="D8534" s="238" t="s">
        <v>252</v>
      </c>
      <c r="E8534" s="249" t="s">
        <v>39</v>
      </c>
      <c r="F8534" s="250" t="s">
        <v>7916</v>
      </c>
      <c r="G8534" s="248"/>
      <c r="H8534" s="251">
        <v>6.4349999999999996</v>
      </c>
      <c r="I8534" s="252"/>
      <c r="J8534" s="248"/>
      <c r="K8534" s="248"/>
      <c r="L8534" s="253"/>
      <c r="M8534" s="254"/>
      <c r="N8534" s="255"/>
      <c r="O8534" s="255"/>
      <c r="P8534" s="255"/>
      <c r="Q8534" s="255"/>
      <c r="R8534" s="255"/>
      <c r="S8534" s="255"/>
      <c r="T8534" s="256"/>
      <c r="U8534" s="14"/>
      <c r="V8534" s="14"/>
      <c r="W8534" s="14"/>
      <c r="X8534" s="14"/>
      <c r="Y8534" s="14"/>
      <c r="Z8534" s="14"/>
      <c r="AA8534" s="14"/>
      <c r="AB8534" s="14"/>
      <c r="AC8534" s="14"/>
      <c r="AD8534" s="14"/>
      <c r="AE8534" s="14"/>
      <c r="AT8534" s="257" t="s">
        <v>252</v>
      </c>
      <c r="AU8534" s="257" t="s">
        <v>93</v>
      </c>
      <c r="AV8534" s="14" t="s">
        <v>93</v>
      </c>
      <c r="AW8534" s="14" t="s">
        <v>46</v>
      </c>
      <c r="AX8534" s="14" t="s">
        <v>85</v>
      </c>
      <c r="AY8534" s="257" t="s">
        <v>241</v>
      </c>
    </row>
    <row r="8535" s="14" customFormat="1">
      <c r="A8535" s="14"/>
      <c r="B8535" s="247"/>
      <c r="C8535" s="248"/>
      <c r="D8535" s="238" t="s">
        <v>252</v>
      </c>
      <c r="E8535" s="249" t="s">
        <v>39</v>
      </c>
      <c r="F8535" s="250" t="s">
        <v>7917</v>
      </c>
      <c r="G8535" s="248"/>
      <c r="H8535" s="251">
        <v>6.1100000000000003</v>
      </c>
      <c r="I8535" s="252"/>
      <c r="J8535" s="248"/>
      <c r="K8535" s="248"/>
      <c r="L8535" s="253"/>
      <c r="M8535" s="254"/>
      <c r="N8535" s="255"/>
      <c r="O8535" s="255"/>
      <c r="P8535" s="255"/>
      <c r="Q8535" s="255"/>
      <c r="R8535" s="255"/>
      <c r="S8535" s="255"/>
      <c r="T8535" s="256"/>
      <c r="U8535" s="14"/>
      <c r="V8535" s="14"/>
      <c r="W8535" s="14"/>
      <c r="X8535" s="14"/>
      <c r="Y8535" s="14"/>
      <c r="Z8535" s="14"/>
      <c r="AA8535" s="14"/>
      <c r="AB8535" s="14"/>
      <c r="AC8535" s="14"/>
      <c r="AD8535" s="14"/>
      <c r="AE8535" s="14"/>
      <c r="AT8535" s="257" t="s">
        <v>252</v>
      </c>
      <c r="AU8535" s="257" t="s">
        <v>93</v>
      </c>
      <c r="AV8535" s="14" t="s">
        <v>93</v>
      </c>
      <c r="AW8535" s="14" t="s">
        <v>46</v>
      </c>
      <c r="AX8535" s="14" t="s">
        <v>85</v>
      </c>
      <c r="AY8535" s="257" t="s">
        <v>241</v>
      </c>
    </row>
    <row r="8536" s="14" customFormat="1">
      <c r="A8536" s="14"/>
      <c r="B8536" s="247"/>
      <c r="C8536" s="248"/>
      <c r="D8536" s="238" t="s">
        <v>252</v>
      </c>
      <c r="E8536" s="249" t="s">
        <v>39</v>
      </c>
      <c r="F8536" s="250" t="s">
        <v>7918</v>
      </c>
      <c r="G8536" s="248"/>
      <c r="H8536" s="251">
        <v>26.710000000000001</v>
      </c>
      <c r="I8536" s="252"/>
      <c r="J8536" s="248"/>
      <c r="K8536" s="248"/>
      <c r="L8536" s="253"/>
      <c r="M8536" s="254"/>
      <c r="N8536" s="255"/>
      <c r="O8536" s="255"/>
      <c r="P8536" s="255"/>
      <c r="Q8536" s="255"/>
      <c r="R8536" s="255"/>
      <c r="S8536" s="255"/>
      <c r="T8536" s="256"/>
      <c r="U8536" s="14"/>
      <c r="V8536" s="14"/>
      <c r="W8536" s="14"/>
      <c r="X8536" s="14"/>
      <c r="Y8536" s="14"/>
      <c r="Z8536" s="14"/>
      <c r="AA8536" s="14"/>
      <c r="AB8536" s="14"/>
      <c r="AC8536" s="14"/>
      <c r="AD8536" s="14"/>
      <c r="AE8536" s="14"/>
      <c r="AT8536" s="257" t="s">
        <v>252</v>
      </c>
      <c r="AU8536" s="257" t="s">
        <v>93</v>
      </c>
      <c r="AV8536" s="14" t="s">
        <v>93</v>
      </c>
      <c r="AW8536" s="14" t="s">
        <v>46</v>
      </c>
      <c r="AX8536" s="14" t="s">
        <v>85</v>
      </c>
      <c r="AY8536" s="257" t="s">
        <v>241</v>
      </c>
    </row>
    <row r="8537" s="14" customFormat="1">
      <c r="A8537" s="14"/>
      <c r="B8537" s="247"/>
      <c r="C8537" s="248"/>
      <c r="D8537" s="238" t="s">
        <v>252</v>
      </c>
      <c r="E8537" s="249" t="s">
        <v>39</v>
      </c>
      <c r="F8537" s="250" t="s">
        <v>7919</v>
      </c>
      <c r="G8537" s="248"/>
      <c r="H8537" s="251">
        <v>64.415000000000006</v>
      </c>
      <c r="I8537" s="252"/>
      <c r="J8537" s="248"/>
      <c r="K8537" s="248"/>
      <c r="L8537" s="253"/>
      <c r="M8537" s="254"/>
      <c r="N8537" s="255"/>
      <c r="O8537" s="255"/>
      <c r="P8537" s="255"/>
      <c r="Q8537" s="255"/>
      <c r="R8537" s="255"/>
      <c r="S8537" s="255"/>
      <c r="T8537" s="256"/>
      <c r="U8537" s="14"/>
      <c r="V8537" s="14"/>
      <c r="W8537" s="14"/>
      <c r="X8537" s="14"/>
      <c r="Y8537" s="14"/>
      <c r="Z8537" s="14"/>
      <c r="AA8537" s="14"/>
      <c r="AB8537" s="14"/>
      <c r="AC8537" s="14"/>
      <c r="AD8537" s="14"/>
      <c r="AE8537" s="14"/>
      <c r="AT8537" s="257" t="s">
        <v>252</v>
      </c>
      <c r="AU8537" s="257" t="s">
        <v>93</v>
      </c>
      <c r="AV8537" s="14" t="s">
        <v>93</v>
      </c>
      <c r="AW8537" s="14" t="s">
        <v>46</v>
      </c>
      <c r="AX8537" s="14" t="s">
        <v>85</v>
      </c>
      <c r="AY8537" s="257" t="s">
        <v>241</v>
      </c>
    </row>
    <row r="8538" s="14" customFormat="1">
      <c r="A8538" s="14"/>
      <c r="B8538" s="247"/>
      <c r="C8538" s="248"/>
      <c r="D8538" s="238" t="s">
        <v>252</v>
      </c>
      <c r="E8538" s="249" t="s">
        <v>39</v>
      </c>
      <c r="F8538" s="250" t="s">
        <v>7920</v>
      </c>
      <c r="G8538" s="248"/>
      <c r="H8538" s="251">
        <v>19.370000000000001</v>
      </c>
      <c r="I8538" s="252"/>
      <c r="J8538" s="248"/>
      <c r="K8538" s="248"/>
      <c r="L8538" s="253"/>
      <c r="M8538" s="254"/>
      <c r="N8538" s="255"/>
      <c r="O8538" s="255"/>
      <c r="P8538" s="255"/>
      <c r="Q8538" s="255"/>
      <c r="R8538" s="255"/>
      <c r="S8538" s="255"/>
      <c r="T8538" s="256"/>
      <c r="U8538" s="14"/>
      <c r="V8538" s="14"/>
      <c r="W8538" s="14"/>
      <c r="X8538" s="14"/>
      <c r="Y8538" s="14"/>
      <c r="Z8538" s="14"/>
      <c r="AA8538" s="14"/>
      <c r="AB8538" s="14"/>
      <c r="AC8538" s="14"/>
      <c r="AD8538" s="14"/>
      <c r="AE8538" s="14"/>
      <c r="AT8538" s="257" t="s">
        <v>252</v>
      </c>
      <c r="AU8538" s="257" t="s">
        <v>93</v>
      </c>
      <c r="AV8538" s="14" t="s">
        <v>93</v>
      </c>
      <c r="AW8538" s="14" t="s">
        <v>46</v>
      </c>
      <c r="AX8538" s="14" t="s">
        <v>85</v>
      </c>
      <c r="AY8538" s="257" t="s">
        <v>241</v>
      </c>
    </row>
    <row r="8539" s="14" customFormat="1">
      <c r="A8539" s="14"/>
      <c r="B8539" s="247"/>
      <c r="C8539" s="248"/>
      <c r="D8539" s="238" t="s">
        <v>252</v>
      </c>
      <c r="E8539" s="249" t="s">
        <v>39</v>
      </c>
      <c r="F8539" s="250" t="s">
        <v>7921</v>
      </c>
      <c r="G8539" s="248"/>
      <c r="H8539" s="251">
        <v>16.055</v>
      </c>
      <c r="I8539" s="252"/>
      <c r="J8539" s="248"/>
      <c r="K8539" s="248"/>
      <c r="L8539" s="253"/>
      <c r="M8539" s="254"/>
      <c r="N8539" s="255"/>
      <c r="O8539" s="255"/>
      <c r="P8539" s="255"/>
      <c r="Q8539" s="255"/>
      <c r="R8539" s="255"/>
      <c r="S8539" s="255"/>
      <c r="T8539" s="256"/>
      <c r="U8539" s="14"/>
      <c r="V8539" s="14"/>
      <c r="W8539" s="14"/>
      <c r="X8539" s="14"/>
      <c r="Y8539" s="14"/>
      <c r="Z8539" s="14"/>
      <c r="AA8539" s="14"/>
      <c r="AB8539" s="14"/>
      <c r="AC8539" s="14"/>
      <c r="AD8539" s="14"/>
      <c r="AE8539" s="14"/>
      <c r="AT8539" s="257" t="s">
        <v>252</v>
      </c>
      <c r="AU8539" s="257" t="s">
        <v>93</v>
      </c>
      <c r="AV8539" s="14" t="s">
        <v>93</v>
      </c>
      <c r="AW8539" s="14" t="s">
        <v>46</v>
      </c>
      <c r="AX8539" s="14" t="s">
        <v>85</v>
      </c>
      <c r="AY8539" s="257" t="s">
        <v>241</v>
      </c>
    </row>
    <row r="8540" s="14" customFormat="1">
      <c r="A8540" s="14"/>
      <c r="B8540" s="247"/>
      <c r="C8540" s="248"/>
      <c r="D8540" s="238" t="s">
        <v>252</v>
      </c>
      <c r="E8540" s="249" t="s">
        <v>39</v>
      </c>
      <c r="F8540" s="250" t="s">
        <v>7922</v>
      </c>
      <c r="G8540" s="248"/>
      <c r="H8540" s="251">
        <v>38.555999999999997</v>
      </c>
      <c r="I8540" s="252"/>
      <c r="J8540" s="248"/>
      <c r="K8540" s="248"/>
      <c r="L8540" s="253"/>
      <c r="M8540" s="254"/>
      <c r="N8540" s="255"/>
      <c r="O8540" s="255"/>
      <c r="P8540" s="255"/>
      <c r="Q8540" s="255"/>
      <c r="R8540" s="255"/>
      <c r="S8540" s="255"/>
      <c r="T8540" s="256"/>
      <c r="U8540" s="14"/>
      <c r="V8540" s="14"/>
      <c r="W8540" s="14"/>
      <c r="X8540" s="14"/>
      <c r="Y8540" s="14"/>
      <c r="Z8540" s="14"/>
      <c r="AA8540" s="14"/>
      <c r="AB8540" s="14"/>
      <c r="AC8540" s="14"/>
      <c r="AD8540" s="14"/>
      <c r="AE8540" s="14"/>
      <c r="AT8540" s="257" t="s">
        <v>252</v>
      </c>
      <c r="AU8540" s="257" t="s">
        <v>93</v>
      </c>
      <c r="AV8540" s="14" t="s">
        <v>93</v>
      </c>
      <c r="AW8540" s="14" t="s">
        <v>46</v>
      </c>
      <c r="AX8540" s="14" t="s">
        <v>85</v>
      </c>
      <c r="AY8540" s="257" t="s">
        <v>241</v>
      </c>
    </row>
    <row r="8541" s="14" customFormat="1">
      <c r="A8541" s="14"/>
      <c r="B8541" s="247"/>
      <c r="C8541" s="248"/>
      <c r="D8541" s="238" t="s">
        <v>252</v>
      </c>
      <c r="E8541" s="249" t="s">
        <v>39</v>
      </c>
      <c r="F8541" s="250" t="s">
        <v>7923</v>
      </c>
      <c r="G8541" s="248"/>
      <c r="H8541" s="251">
        <v>32.084000000000003</v>
      </c>
      <c r="I8541" s="252"/>
      <c r="J8541" s="248"/>
      <c r="K8541" s="248"/>
      <c r="L8541" s="253"/>
      <c r="M8541" s="254"/>
      <c r="N8541" s="255"/>
      <c r="O8541" s="255"/>
      <c r="P8541" s="255"/>
      <c r="Q8541" s="255"/>
      <c r="R8541" s="255"/>
      <c r="S8541" s="255"/>
      <c r="T8541" s="256"/>
      <c r="U8541" s="14"/>
      <c r="V8541" s="14"/>
      <c r="W8541" s="14"/>
      <c r="X8541" s="14"/>
      <c r="Y8541" s="14"/>
      <c r="Z8541" s="14"/>
      <c r="AA8541" s="14"/>
      <c r="AB8541" s="14"/>
      <c r="AC8541" s="14"/>
      <c r="AD8541" s="14"/>
      <c r="AE8541" s="14"/>
      <c r="AT8541" s="257" t="s">
        <v>252</v>
      </c>
      <c r="AU8541" s="257" t="s">
        <v>93</v>
      </c>
      <c r="AV8541" s="14" t="s">
        <v>93</v>
      </c>
      <c r="AW8541" s="14" t="s">
        <v>46</v>
      </c>
      <c r="AX8541" s="14" t="s">
        <v>85</v>
      </c>
      <c r="AY8541" s="257" t="s">
        <v>241</v>
      </c>
    </row>
    <row r="8542" s="14" customFormat="1">
      <c r="A8542" s="14"/>
      <c r="B8542" s="247"/>
      <c r="C8542" s="248"/>
      <c r="D8542" s="238" t="s">
        <v>252</v>
      </c>
      <c r="E8542" s="249" t="s">
        <v>39</v>
      </c>
      <c r="F8542" s="250" t="s">
        <v>7924</v>
      </c>
      <c r="G8542" s="248"/>
      <c r="H8542" s="251">
        <v>17.576000000000001</v>
      </c>
      <c r="I8542" s="252"/>
      <c r="J8542" s="248"/>
      <c r="K8542" s="248"/>
      <c r="L8542" s="253"/>
      <c r="M8542" s="254"/>
      <c r="N8542" s="255"/>
      <c r="O8542" s="255"/>
      <c r="P8542" s="255"/>
      <c r="Q8542" s="255"/>
      <c r="R8542" s="255"/>
      <c r="S8542" s="255"/>
      <c r="T8542" s="256"/>
      <c r="U8542" s="14"/>
      <c r="V8542" s="14"/>
      <c r="W8542" s="14"/>
      <c r="X8542" s="14"/>
      <c r="Y8542" s="14"/>
      <c r="Z8542" s="14"/>
      <c r="AA8542" s="14"/>
      <c r="AB8542" s="14"/>
      <c r="AC8542" s="14"/>
      <c r="AD8542" s="14"/>
      <c r="AE8542" s="14"/>
      <c r="AT8542" s="257" t="s">
        <v>252</v>
      </c>
      <c r="AU8542" s="257" t="s">
        <v>93</v>
      </c>
      <c r="AV8542" s="14" t="s">
        <v>93</v>
      </c>
      <c r="AW8542" s="14" t="s">
        <v>46</v>
      </c>
      <c r="AX8542" s="14" t="s">
        <v>85</v>
      </c>
      <c r="AY8542" s="257" t="s">
        <v>241</v>
      </c>
    </row>
    <row r="8543" s="14" customFormat="1">
      <c r="A8543" s="14"/>
      <c r="B8543" s="247"/>
      <c r="C8543" s="248"/>
      <c r="D8543" s="238" t="s">
        <v>252</v>
      </c>
      <c r="E8543" s="249" t="s">
        <v>39</v>
      </c>
      <c r="F8543" s="250" t="s">
        <v>7925</v>
      </c>
      <c r="G8543" s="248"/>
      <c r="H8543" s="251">
        <v>13.792999999999999</v>
      </c>
      <c r="I8543" s="252"/>
      <c r="J8543" s="248"/>
      <c r="K8543" s="248"/>
      <c r="L8543" s="253"/>
      <c r="M8543" s="254"/>
      <c r="N8543" s="255"/>
      <c r="O8543" s="255"/>
      <c r="P8543" s="255"/>
      <c r="Q8543" s="255"/>
      <c r="R8543" s="255"/>
      <c r="S8543" s="255"/>
      <c r="T8543" s="256"/>
      <c r="U8543" s="14"/>
      <c r="V8543" s="14"/>
      <c r="W8543" s="14"/>
      <c r="X8543" s="14"/>
      <c r="Y8543" s="14"/>
      <c r="Z8543" s="14"/>
      <c r="AA8543" s="14"/>
      <c r="AB8543" s="14"/>
      <c r="AC8543" s="14"/>
      <c r="AD8543" s="14"/>
      <c r="AE8543" s="14"/>
      <c r="AT8543" s="257" t="s">
        <v>252</v>
      </c>
      <c r="AU8543" s="257" t="s">
        <v>93</v>
      </c>
      <c r="AV8543" s="14" t="s">
        <v>93</v>
      </c>
      <c r="AW8543" s="14" t="s">
        <v>46</v>
      </c>
      <c r="AX8543" s="14" t="s">
        <v>85</v>
      </c>
      <c r="AY8543" s="257" t="s">
        <v>241</v>
      </c>
    </row>
    <row r="8544" s="14" customFormat="1">
      <c r="A8544" s="14"/>
      <c r="B8544" s="247"/>
      <c r="C8544" s="248"/>
      <c r="D8544" s="238" t="s">
        <v>252</v>
      </c>
      <c r="E8544" s="249" t="s">
        <v>39</v>
      </c>
      <c r="F8544" s="250" t="s">
        <v>7926</v>
      </c>
      <c r="G8544" s="248"/>
      <c r="H8544" s="251">
        <v>23.07</v>
      </c>
      <c r="I8544" s="252"/>
      <c r="J8544" s="248"/>
      <c r="K8544" s="248"/>
      <c r="L8544" s="253"/>
      <c r="M8544" s="254"/>
      <c r="N8544" s="255"/>
      <c r="O8544" s="255"/>
      <c r="P8544" s="255"/>
      <c r="Q8544" s="255"/>
      <c r="R8544" s="255"/>
      <c r="S8544" s="255"/>
      <c r="T8544" s="256"/>
      <c r="U8544" s="14"/>
      <c r="V8544" s="14"/>
      <c r="W8544" s="14"/>
      <c r="X8544" s="14"/>
      <c r="Y8544" s="14"/>
      <c r="Z8544" s="14"/>
      <c r="AA8544" s="14"/>
      <c r="AB8544" s="14"/>
      <c r="AC8544" s="14"/>
      <c r="AD8544" s="14"/>
      <c r="AE8544" s="14"/>
      <c r="AT8544" s="257" t="s">
        <v>252</v>
      </c>
      <c r="AU8544" s="257" t="s">
        <v>93</v>
      </c>
      <c r="AV8544" s="14" t="s">
        <v>93</v>
      </c>
      <c r="AW8544" s="14" t="s">
        <v>46</v>
      </c>
      <c r="AX8544" s="14" t="s">
        <v>85</v>
      </c>
      <c r="AY8544" s="257" t="s">
        <v>241</v>
      </c>
    </row>
    <row r="8545" s="14" customFormat="1">
      <c r="A8545" s="14"/>
      <c r="B8545" s="247"/>
      <c r="C8545" s="248"/>
      <c r="D8545" s="238" t="s">
        <v>252</v>
      </c>
      <c r="E8545" s="249" t="s">
        <v>39</v>
      </c>
      <c r="F8545" s="250" t="s">
        <v>7927</v>
      </c>
      <c r="G8545" s="248"/>
      <c r="H8545" s="251">
        <v>6.8380000000000001</v>
      </c>
      <c r="I8545" s="252"/>
      <c r="J8545" s="248"/>
      <c r="K8545" s="248"/>
      <c r="L8545" s="253"/>
      <c r="M8545" s="254"/>
      <c r="N8545" s="255"/>
      <c r="O8545" s="255"/>
      <c r="P8545" s="255"/>
      <c r="Q8545" s="255"/>
      <c r="R8545" s="255"/>
      <c r="S8545" s="255"/>
      <c r="T8545" s="256"/>
      <c r="U8545" s="14"/>
      <c r="V8545" s="14"/>
      <c r="W8545" s="14"/>
      <c r="X8545" s="14"/>
      <c r="Y8545" s="14"/>
      <c r="Z8545" s="14"/>
      <c r="AA8545" s="14"/>
      <c r="AB8545" s="14"/>
      <c r="AC8545" s="14"/>
      <c r="AD8545" s="14"/>
      <c r="AE8545" s="14"/>
      <c r="AT8545" s="257" t="s">
        <v>252</v>
      </c>
      <c r="AU8545" s="257" t="s">
        <v>93</v>
      </c>
      <c r="AV8545" s="14" t="s">
        <v>93</v>
      </c>
      <c r="AW8545" s="14" t="s">
        <v>46</v>
      </c>
      <c r="AX8545" s="14" t="s">
        <v>85</v>
      </c>
      <c r="AY8545" s="257" t="s">
        <v>241</v>
      </c>
    </row>
    <row r="8546" s="14" customFormat="1">
      <c r="A8546" s="14"/>
      <c r="B8546" s="247"/>
      <c r="C8546" s="248"/>
      <c r="D8546" s="238" t="s">
        <v>252</v>
      </c>
      <c r="E8546" s="249" t="s">
        <v>39</v>
      </c>
      <c r="F8546" s="250" t="s">
        <v>7928</v>
      </c>
      <c r="G8546" s="248"/>
      <c r="H8546" s="251">
        <v>66.625</v>
      </c>
      <c r="I8546" s="252"/>
      <c r="J8546" s="248"/>
      <c r="K8546" s="248"/>
      <c r="L8546" s="253"/>
      <c r="M8546" s="254"/>
      <c r="N8546" s="255"/>
      <c r="O8546" s="255"/>
      <c r="P8546" s="255"/>
      <c r="Q8546" s="255"/>
      <c r="R8546" s="255"/>
      <c r="S8546" s="255"/>
      <c r="T8546" s="256"/>
      <c r="U8546" s="14"/>
      <c r="V8546" s="14"/>
      <c r="W8546" s="14"/>
      <c r="X8546" s="14"/>
      <c r="Y8546" s="14"/>
      <c r="Z8546" s="14"/>
      <c r="AA8546" s="14"/>
      <c r="AB8546" s="14"/>
      <c r="AC8546" s="14"/>
      <c r="AD8546" s="14"/>
      <c r="AE8546" s="14"/>
      <c r="AT8546" s="257" t="s">
        <v>252</v>
      </c>
      <c r="AU8546" s="257" t="s">
        <v>93</v>
      </c>
      <c r="AV8546" s="14" t="s">
        <v>93</v>
      </c>
      <c r="AW8546" s="14" t="s">
        <v>46</v>
      </c>
      <c r="AX8546" s="14" t="s">
        <v>85</v>
      </c>
      <c r="AY8546" s="257" t="s">
        <v>241</v>
      </c>
    </row>
    <row r="8547" s="16" customFormat="1">
      <c r="A8547" s="16"/>
      <c r="B8547" s="269"/>
      <c r="C8547" s="270"/>
      <c r="D8547" s="238" t="s">
        <v>252</v>
      </c>
      <c r="E8547" s="271" t="s">
        <v>39</v>
      </c>
      <c r="F8547" s="272" t="s">
        <v>295</v>
      </c>
      <c r="G8547" s="270"/>
      <c r="H8547" s="273">
        <v>502.95699999999999</v>
      </c>
      <c r="I8547" s="274"/>
      <c r="J8547" s="270"/>
      <c r="K8547" s="270"/>
      <c r="L8547" s="275"/>
      <c r="M8547" s="276"/>
      <c r="N8547" s="277"/>
      <c r="O8547" s="277"/>
      <c r="P8547" s="277"/>
      <c r="Q8547" s="277"/>
      <c r="R8547" s="277"/>
      <c r="S8547" s="277"/>
      <c r="T8547" s="278"/>
      <c r="U8547" s="16"/>
      <c r="V8547" s="16"/>
      <c r="W8547" s="16"/>
      <c r="X8547" s="16"/>
      <c r="Y8547" s="16"/>
      <c r="Z8547" s="16"/>
      <c r="AA8547" s="16"/>
      <c r="AB8547" s="16"/>
      <c r="AC8547" s="16"/>
      <c r="AD8547" s="16"/>
      <c r="AE8547" s="16"/>
      <c r="AT8547" s="279" t="s">
        <v>252</v>
      </c>
      <c r="AU8547" s="279" t="s">
        <v>93</v>
      </c>
      <c r="AV8547" s="16" t="s">
        <v>113</v>
      </c>
      <c r="AW8547" s="16" t="s">
        <v>46</v>
      </c>
      <c r="AX8547" s="16" t="s">
        <v>85</v>
      </c>
      <c r="AY8547" s="279" t="s">
        <v>241</v>
      </c>
    </row>
    <row r="8548" s="15" customFormat="1">
      <c r="A8548" s="15"/>
      <c r="B8548" s="258"/>
      <c r="C8548" s="259"/>
      <c r="D8548" s="238" t="s">
        <v>252</v>
      </c>
      <c r="E8548" s="260" t="s">
        <v>39</v>
      </c>
      <c r="F8548" s="261" t="s">
        <v>274</v>
      </c>
      <c r="G8548" s="259"/>
      <c r="H8548" s="262">
        <v>762.75999999999999</v>
      </c>
      <c r="I8548" s="263"/>
      <c r="J8548" s="259"/>
      <c r="K8548" s="259"/>
      <c r="L8548" s="264"/>
      <c r="M8548" s="265"/>
      <c r="N8548" s="266"/>
      <c r="O8548" s="266"/>
      <c r="P8548" s="266"/>
      <c r="Q8548" s="266"/>
      <c r="R8548" s="266"/>
      <c r="S8548" s="266"/>
      <c r="T8548" s="267"/>
      <c r="U8548" s="15"/>
      <c r="V8548" s="15"/>
      <c r="W8548" s="15"/>
      <c r="X8548" s="15"/>
      <c r="Y8548" s="15"/>
      <c r="Z8548" s="15"/>
      <c r="AA8548" s="15"/>
      <c r="AB8548" s="15"/>
      <c r="AC8548" s="15"/>
      <c r="AD8548" s="15"/>
      <c r="AE8548" s="15"/>
      <c r="AT8548" s="268" t="s">
        <v>252</v>
      </c>
      <c r="AU8548" s="268" t="s">
        <v>93</v>
      </c>
      <c r="AV8548" s="15" t="s">
        <v>248</v>
      </c>
      <c r="AW8548" s="15" t="s">
        <v>46</v>
      </c>
      <c r="AX8548" s="15" t="s">
        <v>23</v>
      </c>
      <c r="AY8548" s="268" t="s">
        <v>241</v>
      </c>
    </row>
    <row r="8549" s="2" customFormat="1" ht="24.15" customHeight="1">
      <c r="A8549" s="42"/>
      <c r="B8549" s="43"/>
      <c r="C8549" s="218" t="s">
        <v>7929</v>
      </c>
      <c r="D8549" s="218" t="s">
        <v>243</v>
      </c>
      <c r="E8549" s="219" t="s">
        <v>7930</v>
      </c>
      <c r="F8549" s="220" t="s">
        <v>7931</v>
      </c>
      <c r="G8549" s="221" t="s">
        <v>145</v>
      </c>
      <c r="H8549" s="222">
        <v>18.265000000000001</v>
      </c>
      <c r="I8549" s="223"/>
      <c r="J8549" s="224">
        <f>ROUND(I8549*H8549,2)</f>
        <v>0</v>
      </c>
      <c r="K8549" s="220" t="s">
        <v>247</v>
      </c>
      <c r="L8549" s="48"/>
      <c r="M8549" s="225" t="s">
        <v>39</v>
      </c>
      <c r="N8549" s="226" t="s">
        <v>56</v>
      </c>
      <c r="O8549" s="88"/>
      <c r="P8549" s="227">
        <f>O8549*H8549</f>
        <v>0</v>
      </c>
      <c r="Q8549" s="227">
        <v>0.00029</v>
      </c>
      <c r="R8549" s="227">
        <f>Q8549*H8549</f>
        <v>0.0052968500000000005</v>
      </c>
      <c r="S8549" s="227">
        <v>0</v>
      </c>
      <c r="T8549" s="228">
        <f>S8549*H8549</f>
        <v>0</v>
      </c>
      <c r="U8549" s="42"/>
      <c r="V8549" s="42"/>
      <c r="W8549" s="42"/>
      <c r="X8549" s="42"/>
      <c r="Y8549" s="42"/>
      <c r="Z8549" s="42"/>
      <c r="AA8549" s="42"/>
      <c r="AB8549" s="42"/>
      <c r="AC8549" s="42"/>
      <c r="AD8549" s="42"/>
      <c r="AE8549" s="42"/>
      <c r="AR8549" s="229" t="s">
        <v>462</v>
      </c>
      <c r="AT8549" s="229" t="s">
        <v>243</v>
      </c>
      <c r="AU8549" s="229" t="s">
        <v>93</v>
      </c>
      <c r="AY8549" s="20" t="s">
        <v>241</v>
      </c>
      <c r="BE8549" s="230">
        <f>IF(N8549="základní",J8549,0)</f>
        <v>0</v>
      </c>
      <c r="BF8549" s="230">
        <f>IF(N8549="snížená",J8549,0)</f>
        <v>0</v>
      </c>
      <c r="BG8549" s="230">
        <f>IF(N8549="zákl. přenesená",J8549,0)</f>
        <v>0</v>
      </c>
      <c r="BH8549" s="230">
        <f>IF(N8549="sníž. přenesená",J8549,0)</f>
        <v>0</v>
      </c>
      <c r="BI8549" s="230">
        <f>IF(N8549="nulová",J8549,0)</f>
        <v>0</v>
      </c>
      <c r="BJ8549" s="20" t="s">
        <v>23</v>
      </c>
      <c r="BK8549" s="230">
        <f>ROUND(I8549*H8549,2)</f>
        <v>0</v>
      </c>
      <c r="BL8549" s="20" t="s">
        <v>462</v>
      </c>
      <c r="BM8549" s="229" t="s">
        <v>7932</v>
      </c>
    </row>
    <row r="8550" s="2" customFormat="1">
      <c r="A8550" s="42"/>
      <c r="B8550" s="43"/>
      <c r="C8550" s="44"/>
      <c r="D8550" s="231" t="s">
        <v>250</v>
      </c>
      <c r="E8550" s="44"/>
      <c r="F8550" s="232" t="s">
        <v>7933</v>
      </c>
      <c r="G8550" s="44"/>
      <c r="H8550" s="44"/>
      <c r="I8550" s="233"/>
      <c r="J8550" s="44"/>
      <c r="K8550" s="44"/>
      <c r="L8550" s="48"/>
      <c r="M8550" s="234"/>
      <c r="N8550" s="235"/>
      <c r="O8550" s="88"/>
      <c r="P8550" s="88"/>
      <c r="Q8550" s="88"/>
      <c r="R8550" s="88"/>
      <c r="S8550" s="88"/>
      <c r="T8550" s="89"/>
      <c r="U8550" s="42"/>
      <c r="V8550" s="42"/>
      <c r="W8550" s="42"/>
      <c r="X8550" s="42"/>
      <c r="Y8550" s="42"/>
      <c r="Z8550" s="42"/>
      <c r="AA8550" s="42"/>
      <c r="AB8550" s="42"/>
      <c r="AC8550" s="42"/>
      <c r="AD8550" s="42"/>
      <c r="AE8550" s="42"/>
      <c r="AT8550" s="20" t="s">
        <v>250</v>
      </c>
      <c r="AU8550" s="20" t="s">
        <v>93</v>
      </c>
    </row>
    <row r="8551" s="13" customFormat="1">
      <c r="A8551" s="13"/>
      <c r="B8551" s="236"/>
      <c r="C8551" s="237"/>
      <c r="D8551" s="238" t="s">
        <v>252</v>
      </c>
      <c r="E8551" s="239" t="s">
        <v>39</v>
      </c>
      <c r="F8551" s="240" t="s">
        <v>7894</v>
      </c>
      <c r="G8551" s="237"/>
      <c r="H8551" s="239" t="s">
        <v>39</v>
      </c>
      <c r="I8551" s="241"/>
      <c r="J8551" s="237"/>
      <c r="K8551" s="237"/>
      <c r="L8551" s="242"/>
      <c r="M8551" s="243"/>
      <c r="N8551" s="244"/>
      <c r="O8551" s="244"/>
      <c r="P8551" s="244"/>
      <c r="Q8551" s="244"/>
      <c r="R8551" s="244"/>
      <c r="S8551" s="244"/>
      <c r="T8551" s="245"/>
      <c r="U8551" s="13"/>
      <c r="V8551" s="13"/>
      <c r="W8551" s="13"/>
      <c r="X8551" s="13"/>
      <c r="Y8551" s="13"/>
      <c r="Z8551" s="13"/>
      <c r="AA8551" s="13"/>
      <c r="AB8551" s="13"/>
      <c r="AC8551" s="13"/>
      <c r="AD8551" s="13"/>
      <c r="AE8551" s="13"/>
      <c r="AT8551" s="246" t="s">
        <v>252</v>
      </c>
      <c r="AU8551" s="246" t="s">
        <v>93</v>
      </c>
      <c r="AV8551" s="13" t="s">
        <v>23</v>
      </c>
      <c r="AW8551" s="13" t="s">
        <v>46</v>
      </c>
      <c r="AX8551" s="13" t="s">
        <v>85</v>
      </c>
      <c r="AY8551" s="246" t="s">
        <v>241</v>
      </c>
    </row>
    <row r="8552" s="13" customFormat="1">
      <c r="A8552" s="13"/>
      <c r="B8552" s="236"/>
      <c r="C8552" s="237"/>
      <c r="D8552" s="238" t="s">
        <v>252</v>
      </c>
      <c r="E8552" s="239" t="s">
        <v>39</v>
      </c>
      <c r="F8552" s="240" t="s">
        <v>7905</v>
      </c>
      <c r="G8552" s="237"/>
      <c r="H8552" s="239" t="s">
        <v>39</v>
      </c>
      <c r="I8552" s="241"/>
      <c r="J8552" s="237"/>
      <c r="K8552" s="237"/>
      <c r="L8552" s="242"/>
      <c r="M8552" s="243"/>
      <c r="N8552" s="244"/>
      <c r="O8552" s="244"/>
      <c r="P8552" s="244"/>
      <c r="Q8552" s="244"/>
      <c r="R8552" s="244"/>
      <c r="S8552" s="244"/>
      <c r="T8552" s="245"/>
      <c r="U8552" s="13"/>
      <c r="V8552" s="13"/>
      <c r="W8552" s="13"/>
      <c r="X8552" s="13"/>
      <c r="Y8552" s="13"/>
      <c r="Z8552" s="13"/>
      <c r="AA8552" s="13"/>
      <c r="AB8552" s="13"/>
      <c r="AC8552" s="13"/>
      <c r="AD8552" s="13"/>
      <c r="AE8552" s="13"/>
      <c r="AT8552" s="246" t="s">
        <v>252</v>
      </c>
      <c r="AU8552" s="246" t="s">
        <v>93</v>
      </c>
      <c r="AV8552" s="13" t="s">
        <v>23</v>
      </c>
      <c r="AW8552" s="13" t="s">
        <v>46</v>
      </c>
      <c r="AX8552" s="13" t="s">
        <v>85</v>
      </c>
      <c r="AY8552" s="246" t="s">
        <v>241</v>
      </c>
    </row>
    <row r="8553" s="14" customFormat="1">
      <c r="A8553" s="14"/>
      <c r="B8553" s="247"/>
      <c r="C8553" s="248"/>
      <c r="D8553" s="238" t="s">
        <v>252</v>
      </c>
      <c r="E8553" s="249" t="s">
        <v>39</v>
      </c>
      <c r="F8553" s="250" t="s">
        <v>7934</v>
      </c>
      <c r="G8553" s="248"/>
      <c r="H8553" s="251">
        <v>18.265000000000001</v>
      </c>
      <c r="I8553" s="252"/>
      <c r="J8553" s="248"/>
      <c r="K8553" s="248"/>
      <c r="L8553" s="253"/>
      <c r="M8553" s="254"/>
      <c r="N8553" s="255"/>
      <c r="O8553" s="255"/>
      <c r="P8553" s="255"/>
      <c r="Q8553" s="255"/>
      <c r="R8553" s="255"/>
      <c r="S8553" s="255"/>
      <c r="T8553" s="256"/>
      <c r="U8553" s="14"/>
      <c r="V8553" s="14"/>
      <c r="W8553" s="14"/>
      <c r="X8553" s="14"/>
      <c r="Y8553" s="14"/>
      <c r="Z8553" s="14"/>
      <c r="AA8553" s="14"/>
      <c r="AB8553" s="14"/>
      <c r="AC8553" s="14"/>
      <c r="AD8553" s="14"/>
      <c r="AE8553" s="14"/>
      <c r="AT8553" s="257" t="s">
        <v>252</v>
      </c>
      <c r="AU8553" s="257" t="s">
        <v>93</v>
      </c>
      <c r="AV8553" s="14" t="s">
        <v>93</v>
      </c>
      <c r="AW8553" s="14" t="s">
        <v>46</v>
      </c>
      <c r="AX8553" s="14" t="s">
        <v>23</v>
      </c>
      <c r="AY8553" s="257" t="s">
        <v>241</v>
      </c>
    </row>
    <row r="8554" s="2" customFormat="1" ht="24.15" customHeight="1">
      <c r="A8554" s="42"/>
      <c r="B8554" s="43"/>
      <c r="C8554" s="218" t="s">
        <v>7935</v>
      </c>
      <c r="D8554" s="218" t="s">
        <v>243</v>
      </c>
      <c r="E8554" s="219" t="s">
        <v>7936</v>
      </c>
      <c r="F8554" s="220" t="s">
        <v>7937</v>
      </c>
      <c r="G8554" s="221" t="s">
        <v>515</v>
      </c>
      <c r="H8554" s="222">
        <v>874.36500000000001</v>
      </c>
      <c r="I8554" s="223"/>
      <c r="J8554" s="224">
        <f>ROUND(I8554*H8554,2)</f>
        <v>0</v>
      </c>
      <c r="K8554" s="220" t="s">
        <v>247</v>
      </c>
      <c r="L8554" s="48"/>
      <c r="M8554" s="225" t="s">
        <v>39</v>
      </c>
      <c r="N8554" s="226" t="s">
        <v>56</v>
      </c>
      <c r="O8554" s="88"/>
      <c r="P8554" s="227">
        <f>O8554*H8554</f>
        <v>0</v>
      </c>
      <c r="Q8554" s="227">
        <v>0</v>
      </c>
      <c r="R8554" s="227">
        <f>Q8554*H8554</f>
        <v>0</v>
      </c>
      <c r="S8554" s="227">
        <v>0</v>
      </c>
      <c r="T8554" s="228">
        <f>S8554*H8554</f>
        <v>0</v>
      </c>
      <c r="U8554" s="42"/>
      <c r="V8554" s="42"/>
      <c r="W8554" s="42"/>
      <c r="X8554" s="42"/>
      <c r="Y8554" s="42"/>
      <c r="Z8554" s="42"/>
      <c r="AA8554" s="42"/>
      <c r="AB8554" s="42"/>
      <c r="AC8554" s="42"/>
      <c r="AD8554" s="42"/>
      <c r="AE8554" s="42"/>
      <c r="AR8554" s="229" t="s">
        <v>462</v>
      </c>
      <c r="AT8554" s="229" t="s">
        <v>243</v>
      </c>
      <c r="AU8554" s="229" t="s">
        <v>93</v>
      </c>
      <c r="AY8554" s="20" t="s">
        <v>241</v>
      </c>
      <c r="BE8554" s="230">
        <f>IF(N8554="základní",J8554,0)</f>
        <v>0</v>
      </c>
      <c r="BF8554" s="230">
        <f>IF(N8554="snížená",J8554,0)</f>
        <v>0</v>
      </c>
      <c r="BG8554" s="230">
        <f>IF(N8554="zákl. přenesená",J8554,0)</f>
        <v>0</v>
      </c>
      <c r="BH8554" s="230">
        <f>IF(N8554="sníž. přenesená",J8554,0)</f>
        <v>0</v>
      </c>
      <c r="BI8554" s="230">
        <f>IF(N8554="nulová",J8554,0)</f>
        <v>0</v>
      </c>
      <c r="BJ8554" s="20" t="s">
        <v>23</v>
      </c>
      <c r="BK8554" s="230">
        <f>ROUND(I8554*H8554,2)</f>
        <v>0</v>
      </c>
      <c r="BL8554" s="20" t="s">
        <v>462</v>
      </c>
      <c r="BM8554" s="229" t="s">
        <v>7938</v>
      </c>
    </row>
    <row r="8555" s="2" customFormat="1">
      <c r="A8555" s="42"/>
      <c r="B8555" s="43"/>
      <c r="C8555" s="44"/>
      <c r="D8555" s="231" t="s">
        <v>250</v>
      </c>
      <c r="E8555" s="44"/>
      <c r="F8555" s="232" t="s">
        <v>7939</v>
      </c>
      <c r="G8555" s="44"/>
      <c r="H8555" s="44"/>
      <c r="I8555" s="233"/>
      <c r="J8555" s="44"/>
      <c r="K8555" s="44"/>
      <c r="L8555" s="48"/>
      <c r="M8555" s="234"/>
      <c r="N8555" s="235"/>
      <c r="O8555" s="88"/>
      <c r="P8555" s="88"/>
      <c r="Q8555" s="88"/>
      <c r="R8555" s="88"/>
      <c r="S8555" s="88"/>
      <c r="T8555" s="89"/>
      <c r="U8555" s="42"/>
      <c r="V8555" s="42"/>
      <c r="W8555" s="42"/>
      <c r="X8555" s="42"/>
      <c r="Y8555" s="42"/>
      <c r="Z8555" s="42"/>
      <c r="AA8555" s="42"/>
      <c r="AB8555" s="42"/>
      <c r="AC8555" s="42"/>
      <c r="AD8555" s="42"/>
      <c r="AE8555" s="42"/>
      <c r="AT8555" s="20" t="s">
        <v>250</v>
      </c>
      <c r="AU8555" s="20" t="s">
        <v>93</v>
      </c>
    </row>
    <row r="8556" s="13" customFormat="1">
      <c r="A8556" s="13"/>
      <c r="B8556" s="236"/>
      <c r="C8556" s="237"/>
      <c r="D8556" s="238" t="s">
        <v>252</v>
      </c>
      <c r="E8556" s="239" t="s">
        <v>39</v>
      </c>
      <c r="F8556" s="240" t="s">
        <v>7940</v>
      </c>
      <c r="G8556" s="237"/>
      <c r="H8556" s="239" t="s">
        <v>39</v>
      </c>
      <c r="I8556" s="241"/>
      <c r="J8556" s="237"/>
      <c r="K8556" s="237"/>
      <c r="L8556" s="242"/>
      <c r="M8556" s="243"/>
      <c r="N8556" s="244"/>
      <c r="O8556" s="244"/>
      <c r="P8556" s="244"/>
      <c r="Q8556" s="244"/>
      <c r="R8556" s="244"/>
      <c r="S8556" s="244"/>
      <c r="T8556" s="245"/>
      <c r="U8556" s="13"/>
      <c r="V8556" s="13"/>
      <c r="W8556" s="13"/>
      <c r="X8556" s="13"/>
      <c r="Y8556" s="13"/>
      <c r="Z8556" s="13"/>
      <c r="AA8556" s="13"/>
      <c r="AB8556" s="13"/>
      <c r="AC8556" s="13"/>
      <c r="AD8556" s="13"/>
      <c r="AE8556" s="13"/>
      <c r="AT8556" s="246" t="s">
        <v>252</v>
      </c>
      <c r="AU8556" s="246" t="s">
        <v>93</v>
      </c>
      <c r="AV8556" s="13" t="s">
        <v>23</v>
      </c>
      <c r="AW8556" s="13" t="s">
        <v>46</v>
      </c>
      <c r="AX8556" s="13" t="s">
        <v>85</v>
      </c>
      <c r="AY8556" s="246" t="s">
        <v>241</v>
      </c>
    </row>
    <row r="8557" s="14" customFormat="1">
      <c r="A8557" s="14"/>
      <c r="B8557" s="247"/>
      <c r="C8557" s="248"/>
      <c r="D8557" s="238" t="s">
        <v>252</v>
      </c>
      <c r="E8557" s="249" t="s">
        <v>39</v>
      </c>
      <c r="F8557" s="250" t="s">
        <v>7941</v>
      </c>
      <c r="G8557" s="248"/>
      <c r="H8557" s="251">
        <v>7.7999999999999998</v>
      </c>
      <c r="I8557" s="252"/>
      <c r="J8557" s="248"/>
      <c r="K8557" s="248"/>
      <c r="L8557" s="253"/>
      <c r="M8557" s="254"/>
      <c r="N8557" s="255"/>
      <c r="O8557" s="255"/>
      <c r="P8557" s="255"/>
      <c r="Q8557" s="255"/>
      <c r="R8557" s="255"/>
      <c r="S8557" s="255"/>
      <c r="T8557" s="256"/>
      <c r="U8557" s="14"/>
      <c r="V8557" s="14"/>
      <c r="W8557" s="14"/>
      <c r="X8557" s="14"/>
      <c r="Y8557" s="14"/>
      <c r="Z8557" s="14"/>
      <c r="AA8557" s="14"/>
      <c r="AB8557" s="14"/>
      <c r="AC8557" s="14"/>
      <c r="AD8557" s="14"/>
      <c r="AE8557" s="14"/>
      <c r="AT8557" s="257" t="s">
        <v>252</v>
      </c>
      <c r="AU8557" s="257" t="s">
        <v>93</v>
      </c>
      <c r="AV8557" s="14" t="s">
        <v>93</v>
      </c>
      <c r="AW8557" s="14" t="s">
        <v>46</v>
      </c>
      <c r="AX8557" s="14" t="s">
        <v>85</v>
      </c>
      <c r="AY8557" s="257" t="s">
        <v>241</v>
      </c>
    </row>
    <row r="8558" s="14" customFormat="1">
      <c r="A8558" s="14"/>
      <c r="B8558" s="247"/>
      <c r="C8558" s="248"/>
      <c r="D8558" s="238" t="s">
        <v>252</v>
      </c>
      <c r="E8558" s="249" t="s">
        <v>39</v>
      </c>
      <c r="F8558" s="250" t="s">
        <v>7942</v>
      </c>
      <c r="G8558" s="248"/>
      <c r="H8558" s="251">
        <v>11.35</v>
      </c>
      <c r="I8558" s="252"/>
      <c r="J8558" s="248"/>
      <c r="K8558" s="248"/>
      <c r="L8558" s="253"/>
      <c r="M8558" s="254"/>
      <c r="N8558" s="255"/>
      <c r="O8558" s="255"/>
      <c r="P8558" s="255"/>
      <c r="Q8558" s="255"/>
      <c r="R8558" s="255"/>
      <c r="S8558" s="255"/>
      <c r="T8558" s="256"/>
      <c r="U8558" s="14"/>
      <c r="V8558" s="14"/>
      <c r="W8558" s="14"/>
      <c r="X8558" s="14"/>
      <c r="Y8558" s="14"/>
      <c r="Z8558" s="14"/>
      <c r="AA8558" s="14"/>
      <c r="AB8558" s="14"/>
      <c r="AC8558" s="14"/>
      <c r="AD8558" s="14"/>
      <c r="AE8558" s="14"/>
      <c r="AT8558" s="257" t="s">
        <v>252</v>
      </c>
      <c r="AU8558" s="257" t="s">
        <v>93</v>
      </c>
      <c r="AV8558" s="14" t="s">
        <v>93</v>
      </c>
      <c r="AW8558" s="14" t="s">
        <v>46</v>
      </c>
      <c r="AX8558" s="14" t="s">
        <v>85</v>
      </c>
      <c r="AY8558" s="257" t="s">
        <v>241</v>
      </c>
    </row>
    <row r="8559" s="14" customFormat="1">
      <c r="A8559" s="14"/>
      <c r="B8559" s="247"/>
      <c r="C8559" s="248"/>
      <c r="D8559" s="238" t="s">
        <v>252</v>
      </c>
      <c r="E8559" s="249" t="s">
        <v>39</v>
      </c>
      <c r="F8559" s="250" t="s">
        <v>7943</v>
      </c>
      <c r="G8559" s="248"/>
      <c r="H8559" s="251">
        <v>15.949999999999999</v>
      </c>
      <c r="I8559" s="252"/>
      <c r="J8559" s="248"/>
      <c r="K8559" s="248"/>
      <c r="L8559" s="253"/>
      <c r="M8559" s="254"/>
      <c r="N8559" s="255"/>
      <c r="O8559" s="255"/>
      <c r="P8559" s="255"/>
      <c r="Q8559" s="255"/>
      <c r="R8559" s="255"/>
      <c r="S8559" s="255"/>
      <c r="T8559" s="256"/>
      <c r="U8559" s="14"/>
      <c r="V8559" s="14"/>
      <c r="W8559" s="14"/>
      <c r="X8559" s="14"/>
      <c r="Y8559" s="14"/>
      <c r="Z8559" s="14"/>
      <c r="AA8559" s="14"/>
      <c r="AB8559" s="14"/>
      <c r="AC8559" s="14"/>
      <c r="AD8559" s="14"/>
      <c r="AE8559" s="14"/>
      <c r="AT8559" s="257" t="s">
        <v>252</v>
      </c>
      <c r="AU8559" s="257" t="s">
        <v>93</v>
      </c>
      <c r="AV8559" s="14" t="s">
        <v>93</v>
      </c>
      <c r="AW8559" s="14" t="s">
        <v>46</v>
      </c>
      <c r="AX8559" s="14" t="s">
        <v>85</v>
      </c>
      <c r="AY8559" s="257" t="s">
        <v>241</v>
      </c>
    </row>
    <row r="8560" s="14" customFormat="1">
      <c r="A8560" s="14"/>
      <c r="B8560" s="247"/>
      <c r="C8560" s="248"/>
      <c r="D8560" s="238" t="s">
        <v>252</v>
      </c>
      <c r="E8560" s="249" t="s">
        <v>39</v>
      </c>
      <c r="F8560" s="250" t="s">
        <v>7944</v>
      </c>
      <c r="G8560" s="248"/>
      <c r="H8560" s="251">
        <v>13.699999999999999</v>
      </c>
      <c r="I8560" s="252"/>
      <c r="J8560" s="248"/>
      <c r="K8560" s="248"/>
      <c r="L8560" s="253"/>
      <c r="M8560" s="254"/>
      <c r="N8560" s="255"/>
      <c r="O8560" s="255"/>
      <c r="P8560" s="255"/>
      <c r="Q8560" s="255"/>
      <c r="R8560" s="255"/>
      <c r="S8560" s="255"/>
      <c r="T8560" s="256"/>
      <c r="U8560" s="14"/>
      <c r="V8560" s="14"/>
      <c r="W8560" s="14"/>
      <c r="X8560" s="14"/>
      <c r="Y8560" s="14"/>
      <c r="Z8560" s="14"/>
      <c r="AA8560" s="14"/>
      <c r="AB8560" s="14"/>
      <c r="AC8560" s="14"/>
      <c r="AD8560" s="14"/>
      <c r="AE8560" s="14"/>
      <c r="AT8560" s="257" t="s">
        <v>252</v>
      </c>
      <c r="AU8560" s="257" t="s">
        <v>93</v>
      </c>
      <c r="AV8560" s="14" t="s">
        <v>93</v>
      </c>
      <c r="AW8560" s="14" t="s">
        <v>46</v>
      </c>
      <c r="AX8560" s="14" t="s">
        <v>85</v>
      </c>
      <c r="AY8560" s="257" t="s">
        <v>241</v>
      </c>
    </row>
    <row r="8561" s="14" customFormat="1">
      <c r="A8561" s="14"/>
      <c r="B8561" s="247"/>
      <c r="C8561" s="248"/>
      <c r="D8561" s="238" t="s">
        <v>252</v>
      </c>
      <c r="E8561" s="249" t="s">
        <v>39</v>
      </c>
      <c r="F8561" s="250" t="s">
        <v>7945</v>
      </c>
      <c r="G8561" s="248"/>
      <c r="H8561" s="251">
        <v>14.205</v>
      </c>
      <c r="I8561" s="252"/>
      <c r="J8561" s="248"/>
      <c r="K8561" s="248"/>
      <c r="L8561" s="253"/>
      <c r="M8561" s="254"/>
      <c r="N8561" s="255"/>
      <c r="O8561" s="255"/>
      <c r="P8561" s="255"/>
      <c r="Q8561" s="255"/>
      <c r="R8561" s="255"/>
      <c r="S8561" s="255"/>
      <c r="T8561" s="256"/>
      <c r="U8561" s="14"/>
      <c r="V8561" s="14"/>
      <c r="W8561" s="14"/>
      <c r="X8561" s="14"/>
      <c r="Y8561" s="14"/>
      <c r="Z8561" s="14"/>
      <c r="AA8561" s="14"/>
      <c r="AB8561" s="14"/>
      <c r="AC8561" s="14"/>
      <c r="AD8561" s="14"/>
      <c r="AE8561" s="14"/>
      <c r="AT8561" s="257" t="s">
        <v>252</v>
      </c>
      <c r="AU8561" s="257" t="s">
        <v>93</v>
      </c>
      <c r="AV8561" s="14" t="s">
        <v>93</v>
      </c>
      <c r="AW8561" s="14" t="s">
        <v>46</v>
      </c>
      <c r="AX8561" s="14" t="s">
        <v>85</v>
      </c>
      <c r="AY8561" s="257" t="s">
        <v>241</v>
      </c>
    </row>
    <row r="8562" s="14" customFormat="1">
      <c r="A8562" s="14"/>
      <c r="B8562" s="247"/>
      <c r="C8562" s="248"/>
      <c r="D8562" s="238" t="s">
        <v>252</v>
      </c>
      <c r="E8562" s="249" t="s">
        <v>39</v>
      </c>
      <c r="F8562" s="250" t="s">
        <v>7946</v>
      </c>
      <c r="G8562" s="248"/>
      <c r="H8562" s="251">
        <v>14.300000000000001</v>
      </c>
      <c r="I8562" s="252"/>
      <c r="J8562" s="248"/>
      <c r="K8562" s="248"/>
      <c r="L8562" s="253"/>
      <c r="M8562" s="254"/>
      <c r="N8562" s="255"/>
      <c r="O8562" s="255"/>
      <c r="P8562" s="255"/>
      <c r="Q8562" s="255"/>
      <c r="R8562" s="255"/>
      <c r="S8562" s="255"/>
      <c r="T8562" s="256"/>
      <c r="U8562" s="14"/>
      <c r="V8562" s="14"/>
      <c r="W8562" s="14"/>
      <c r="X8562" s="14"/>
      <c r="Y8562" s="14"/>
      <c r="Z8562" s="14"/>
      <c r="AA8562" s="14"/>
      <c r="AB8562" s="14"/>
      <c r="AC8562" s="14"/>
      <c r="AD8562" s="14"/>
      <c r="AE8562" s="14"/>
      <c r="AT8562" s="257" t="s">
        <v>252</v>
      </c>
      <c r="AU8562" s="257" t="s">
        <v>93</v>
      </c>
      <c r="AV8562" s="14" t="s">
        <v>93</v>
      </c>
      <c r="AW8562" s="14" t="s">
        <v>46</v>
      </c>
      <c r="AX8562" s="14" t="s">
        <v>85</v>
      </c>
      <c r="AY8562" s="257" t="s">
        <v>241</v>
      </c>
    </row>
    <row r="8563" s="14" customFormat="1">
      <c r="A8563" s="14"/>
      <c r="B8563" s="247"/>
      <c r="C8563" s="248"/>
      <c r="D8563" s="238" t="s">
        <v>252</v>
      </c>
      <c r="E8563" s="249" t="s">
        <v>39</v>
      </c>
      <c r="F8563" s="250" t="s">
        <v>7947</v>
      </c>
      <c r="G8563" s="248"/>
      <c r="H8563" s="251">
        <v>11.380000000000001</v>
      </c>
      <c r="I8563" s="252"/>
      <c r="J8563" s="248"/>
      <c r="K8563" s="248"/>
      <c r="L8563" s="253"/>
      <c r="M8563" s="254"/>
      <c r="N8563" s="255"/>
      <c r="O8563" s="255"/>
      <c r="P8563" s="255"/>
      <c r="Q8563" s="255"/>
      <c r="R8563" s="255"/>
      <c r="S8563" s="255"/>
      <c r="T8563" s="256"/>
      <c r="U8563" s="14"/>
      <c r="V8563" s="14"/>
      <c r="W8563" s="14"/>
      <c r="X8563" s="14"/>
      <c r="Y8563" s="14"/>
      <c r="Z8563" s="14"/>
      <c r="AA8563" s="14"/>
      <c r="AB8563" s="14"/>
      <c r="AC8563" s="14"/>
      <c r="AD8563" s="14"/>
      <c r="AE8563" s="14"/>
      <c r="AT8563" s="257" t="s">
        <v>252</v>
      </c>
      <c r="AU8563" s="257" t="s">
        <v>93</v>
      </c>
      <c r="AV8563" s="14" t="s">
        <v>93</v>
      </c>
      <c r="AW8563" s="14" t="s">
        <v>46</v>
      </c>
      <c r="AX8563" s="14" t="s">
        <v>85</v>
      </c>
      <c r="AY8563" s="257" t="s">
        <v>241</v>
      </c>
    </row>
    <row r="8564" s="14" customFormat="1">
      <c r="A8564" s="14"/>
      <c r="B8564" s="247"/>
      <c r="C8564" s="248"/>
      <c r="D8564" s="238" t="s">
        <v>252</v>
      </c>
      <c r="E8564" s="249" t="s">
        <v>39</v>
      </c>
      <c r="F8564" s="250" t="s">
        <v>7948</v>
      </c>
      <c r="G8564" s="248"/>
      <c r="H8564" s="251">
        <v>26.010000000000002</v>
      </c>
      <c r="I8564" s="252"/>
      <c r="J8564" s="248"/>
      <c r="K8564" s="248"/>
      <c r="L8564" s="253"/>
      <c r="M8564" s="254"/>
      <c r="N8564" s="255"/>
      <c r="O8564" s="255"/>
      <c r="P8564" s="255"/>
      <c r="Q8564" s="255"/>
      <c r="R8564" s="255"/>
      <c r="S8564" s="255"/>
      <c r="T8564" s="256"/>
      <c r="U8564" s="14"/>
      <c r="V8564" s="14"/>
      <c r="W8564" s="14"/>
      <c r="X8564" s="14"/>
      <c r="Y8564" s="14"/>
      <c r="Z8564" s="14"/>
      <c r="AA8564" s="14"/>
      <c r="AB8564" s="14"/>
      <c r="AC8564" s="14"/>
      <c r="AD8564" s="14"/>
      <c r="AE8564" s="14"/>
      <c r="AT8564" s="257" t="s">
        <v>252</v>
      </c>
      <c r="AU8564" s="257" t="s">
        <v>93</v>
      </c>
      <c r="AV8564" s="14" t="s">
        <v>93</v>
      </c>
      <c r="AW8564" s="14" t="s">
        <v>46</v>
      </c>
      <c r="AX8564" s="14" t="s">
        <v>85</v>
      </c>
      <c r="AY8564" s="257" t="s">
        <v>241</v>
      </c>
    </row>
    <row r="8565" s="14" customFormat="1">
      <c r="A8565" s="14"/>
      <c r="B8565" s="247"/>
      <c r="C8565" s="248"/>
      <c r="D8565" s="238" t="s">
        <v>252</v>
      </c>
      <c r="E8565" s="249" t="s">
        <v>39</v>
      </c>
      <c r="F8565" s="250" t="s">
        <v>7949</v>
      </c>
      <c r="G8565" s="248"/>
      <c r="H8565" s="251">
        <v>5.0449999999999999</v>
      </c>
      <c r="I8565" s="252"/>
      <c r="J8565" s="248"/>
      <c r="K8565" s="248"/>
      <c r="L8565" s="253"/>
      <c r="M8565" s="254"/>
      <c r="N8565" s="255"/>
      <c r="O8565" s="255"/>
      <c r="P8565" s="255"/>
      <c r="Q8565" s="255"/>
      <c r="R8565" s="255"/>
      <c r="S8565" s="255"/>
      <c r="T8565" s="256"/>
      <c r="U8565" s="14"/>
      <c r="V8565" s="14"/>
      <c r="W8565" s="14"/>
      <c r="X8565" s="14"/>
      <c r="Y8565" s="14"/>
      <c r="Z8565" s="14"/>
      <c r="AA8565" s="14"/>
      <c r="AB8565" s="14"/>
      <c r="AC8565" s="14"/>
      <c r="AD8565" s="14"/>
      <c r="AE8565" s="14"/>
      <c r="AT8565" s="257" t="s">
        <v>252</v>
      </c>
      <c r="AU8565" s="257" t="s">
        <v>93</v>
      </c>
      <c r="AV8565" s="14" t="s">
        <v>93</v>
      </c>
      <c r="AW8565" s="14" t="s">
        <v>46</v>
      </c>
      <c r="AX8565" s="14" t="s">
        <v>85</v>
      </c>
      <c r="AY8565" s="257" t="s">
        <v>241</v>
      </c>
    </row>
    <row r="8566" s="14" customFormat="1">
      <c r="A8566" s="14"/>
      <c r="B8566" s="247"/>
      <c r="C8566" s="248"/>
      <c r="D8566" s="238" t="s">
        <v>252</v>
      </c>
      <c r="E8566" s="249" t="s">
        <v>39</v>
      </c>
      <c r="F8566" s="250" t="s">
        <v>7950</v>
      </c>
      <c r="G8566" s="248"/>
      <c r="H8566" s="251">
        <v>18.239999999999998</v>
      </c>
      <c r="I8566" s="252"/>
      <c r="J8566" s="248"/>
      <c r="K8566" s="248"/>
      <c r="L8566" s="253"/>
      <c r="M8566" s="254"/>
      <c r="N8566" s="255"/>
      <c r="O8566" s="255"/>
      <c r="P8566" s="255"/>
      <c r="Q8566" s="255"/>
      <c r="R8566" s="255"/>
      <c r="S8566" s="255"/>
      <c r="T8566" s="256"/>
      <c r="U8566" s="14"/>
      <c r="V8566" s="14"/>
      <c r="W8566" s="14"/>
      <c r="X8566" s="14"/>
      <c r="Y8566" s="14"/>
      <c r="Z8566" s="14"/>
      <c r="AA8566" s="14"/>
      <c r="AB8566" s="14"/>
      <c r="AC8566" s="14"/>
      <c r="AD8566" s="14"/>
      <c r="AE8566" s="14"/>
      <c r="AT8566" s="257" t="s">
        <v>252</v>
      </c>
      <c r="AU8566" s="257" t="s">
        <v>93</v>
      </c>
      <c r="AV8566" s="14" t="s">
        <v>93</v>
      </c>
      <c r="AW8566" s="14" t="s">
        <v>46</v>
      </c>
      <c r="AX8566" s="14" t="s">
        <v>85</v>
      </c>
      <c r="AY8566" s="257" t="s">
        <v>241</v>
      </c>
    </row>
    <row r="8567" s="14" customFormat="1">
      <c r="A8567" s="14"/>
      <c r="B8567" s="247"/>
      <c r="C8567" s="248"/>
      <c r="D8567" s="238" t="s">
        <v>252</v>
      </c>
      <c r="E8567" s="249" t="s">
        <v>39</v>
      </c>
      <c r="F8567" s="250" t="s">
        <v>7951</v>
      </c>
      <c r="G8567" s="248"/>
      <c r="H8567" s="251">
        <v>11.32</v>
      </c>
      <c r="I8567" s="252"/>
      <c r="J8567" s="248"/>
      <c r="K8567" s="248"/>
      <c r="L8567" s="253"/>
      <c r="M8567" s="254"/>
      <c r="N8567" s="255"/>
      <c r="O8567" s="255"/>
      <c r="P8567" s="255"/>
      <c r="Q8567" s="255"/>
      <c r="R8567" s="255"/>
      <c r="S8567" s="255"/>
      <c r="T8567" s="256"/>
      <c r="U8567" s="14"/>
      <c r="V8567" s="14"/>
      <c r="W8567" s="14"/>
      <c r="X8567" s="14"/>
      <c r="Y8567" s="14"/>
      <c r="Z8567" s="14"/>
      <c r="AA8567" s="14"/>
      <c r="AB8567" s="14"/>
      <c r="AC8567" s="14"/>
      <c r="AD8567" s="14"/>
      <c r="AE8567" s="14"/>
      <c r="AT8567" s="257" t="s">
        <v>252</v>
      </c>
      <c r="AU8567" s="257" t="s">
        <v>93</v>
      </c>
      <c r="AV8567" s="14" t="s">
        <v>93</v>
      </c>
      <c r="AW8567" s="14" t="s">
        <v>46</v>
      </c>
      <c r="AX8567" s="14" t="s">
        <v>85</v>
      </c>
      <c r="AY8567" s="257" t="s">
        <v>241</v>
      </c>
    </row>
    <row r="8568" s="14" customFormat="1">
      <c r="A8568" s="14"/>
      <c r="B8568" s="247"/>
      <c r="C8568" s="248"/>
      <c r="D8568" s="238" t="s">
        <v>252</v>
      </c>
      <c r="E8568" s="249" t="s">
        <v>39</v>
      </c>
      <c r="F8568" s="250" t="s">
        <v>7952</v>
      </c>
      <c r="G8568" s="248"/>
      <c r="H8568" s="251">
        <v>8.1199999999999992</v>
      </c>
      <c r="I8568" s="252"/>
      <c r="J8568" s="248"/>
      <c r="K8568" s="248"/>
      <c r="L8568" s="253"/>
      <c r="M8568" s="254"/>
      <c r="N8568" s="255"/>
      <c r="O8568" s="255"/>
      <c r="P8568" s="255"/>
      <c r="Q8568" s="255"/>
      <c r="R8568" s="255"/>
      <c r="S8568" s="255"/>
      <c r="T8568" s="256"/>
      <c r="U8568" s="14"/>
      <c r="V8568" s="14"/>
      <c r="W8568" s="14"/>
      <c r="X8568" s="14"/>
      <c r="Y8568" s="14"/>
      <c r="Z8568" s="14"/>
      <c r="AA8568" s="14"/>
      <c r="AB8568" s="14"/>
      <c r="AC8568" s="14"/>
      <c r="AD8568" s="14"/>
      <c r="AE8568" s="14"/>
      <c r="AT8568" s="257" t="s">
        <v>252</v>
      </c>
      <c r="AU8568" s="257" t="s">
        <v>93</v>
      </c>
      <c r="AV8568" s="14" t="s">
        <v>93</v>
      </c>
      <c r="AW8568" s="14" t="s">
        <v>46</v>
      </c>
      <c r="AX8568" s="14" t="s">
        <v>85</v>
      </c>
      <c r="AY8568" s="257" t="s">
        <v>241</v>
      </c>
    </row>
    <row r="8569" s="14" customFormat="1">
      <c r="A8569" s="14"/>
      <c r="B8569" s="247"/>
      <c r="C8569" s="248"/>
      <c r="D8569" s="238" t="s">
        <v>252</v>
      </c>
      <c r="E8569" s="249" t="s">
        <v>39</v>
      </c>
      <c r="F8569" s="250" t="s">
        <v>7953</v>
      </c>
      <c r="G8569" s="248"/>
      <c r="H8569" s="251">
        <v>14</v>
      </c>
      <c r="I8569" s="252"/>
      <c r="J8569" s="248"/>
      <c r="K8569" s="248"/>
      <c r="L8569" s="253"/>
      <c r="M8569" s="254"/>
      <c r="N8569" s="255"/>
      <c r="O8569" s="255"/>
      <c r="P8569" s="255"/>
      <c r="Q8569" s="255"/>
      <c r="R8569" s="255"/>
      <c r="S8569" s="255"/>
      <c r="T8569" s="256"/>
      <c r="U8569" s="14"/>
      <c r="V8569" s="14"/>
      <c r="W8569" s="14"/>
      <c r="X8569" s="14"/>
      <c r="Y8569" s="14"/>
      <c r="Z8569" s="14"/>
      <c r="AA8569" s="14"/>
      <c r="AB8569" s="14"/>
      <c r="AC8569" s="14"/>
      <c r="AD8569" s="14"/>
      <c r="AE8569" s="14"/>
      <c r="AT8569" s="257" t="s">
        <v>252</v>
      </c>
      <c r="AU8569" s="257" t="s">
        <v>93</v>
      </c>
      <c r="AV8569" s="14" t="s">
        <v>93</v>
      </c>
      <c r="AW8569" s="14" t="s">
        <v>46</v>
      </c>
      <c r="AX8569" s="14" t="s">
        <v>85</v>
      </c>
      <c r="AY8569" s="257" t="s">
        <v>241</v>
      </c>
    </row>
    <row r="8570" s="14" customFormat="1">
      <c r="A8570" s="14"/>
      <c r="B8570" s="247"/>
      <c r="C8570" s="248"/>
      <c r="D8570" s="238" t="s">
        <v>252</v>
      </c>
      <c r="E8570" s="249" t="s">
        <v>39</v>
      </c>
      <c r="F8570" s="250" t="s">
        <v>7954</v>
      </c>
      <c r="G8570" s="248"/>
      <c r="H8570" s="251">
        <v>4.9500000000000002</v>
      </c>
      <c r="I8570" s="252"/>
      <c r="J8570" s="248"/>
      <c r="K8570" s="248"/>
      <c r="L8570" s="253"/>
      <c r="M8570" s="254"/>
      <c r="N8570" s="255"/>
      <c r="O8570" s="255"/>
      <c r="P8570" s="255"/>
      <c r="Q8570" s="255"/>
      <c r="R8570" s="255"/>
      <c r="S8570" s="255"/>
      <c r="T8570" s="256"/>
      <c r="U8570" s="14"/>
      <c r="V8570" s="14"/>
      <c r="W8570" s="14"/>
      <c r="X8570" s="14"/>
      <c r="Y8570" s="14"/>
      <c r="Z8570" s="14"/>
      <c r="AA8570" s="14"/>
      <c r="AB8570" s="14"/>
      <c r="AC8570" s="14"/>
      <c r="AD8570" s="14"/>
      <c r="AE8570" s="14"/>
      <c r="AT8570" s="257" t="s">
        <v>252</v>
      </c>
      <c r="AU8570" s="257" t="s">
        <v>93</v>
      </c>
      <c r="AV8570" s="14" t="s">
        <v>93</v>
      </c>
      <c r="AW8570" s="14" t="s">
        <v>46</v>
      </c>
      <c r="AX8570" s="14" t="s">
        <v>85</v>
      </c>
      <c r="AY8570" s="257" t="s">
        <v>241</v>
      </c>
    </row>
    <row r="8571" s="14" customFormat="1">
      <c r="A8571" s="14"/>
      <c r="B8571" s="247"/>
      <c r="C8571" s="248"/>
      <c r="D8571" s="238" t="s">
        <v>252</v>
      </c>
      <c r="E8571" s="249" t="s">
        <v>39</v>
      </c>
      <c r="F8571" s="250" t="s">
        <v>7955</v>
      </c>
      <c r="G8571" s="248"/>
      <c r="H8571" s="251">
        <v>42.850000000000001</v>
      </c>
      <c r="I8571" s="252"/>
      <c r="J8571" s="248"/>
      <c r="K8571" s="248"/>
      <c r="L8571" s="253"/>
      <c r="M8571" s="254"/>
      <c r="N8571" s="255"/>
      <c r="O8571" s="255"/>
      <c r="P8571" s="255"/>
      <c r="Q8571" s="255"/>
      <c r="R8571" s="255"/>
      <c r="S8571" s="255"/>
      <c r="T8571" s="256"/>
      <c r="U8571" s="14"/>
      <c r="V8571" s="14"/>
      <c r="W8571" s="14"/>
      <c r="X8571" s="14"/>
      <c r="Y8571" s="14"/>
      <c r="Z8571" s="14"/>
      <c r="AA8571" s="14"/>
      <c r="AB8571" s="14"/>
      <c r="AC8571" s="14"/>
      <c r="AD8571" s="14"/>
      <c r="AE8571" s="14"/>
      <c r="AT8571" s="257" t="s">
        <v>252</v>
      </c>
      <c r="AU8571" s="257" t="s">
        <v>93</v>
      </c>
      <c r="AV8571" s="14" t="s">
        <v>93</v>
      </c>
      <c r="AW8571" s="14" t="s">
        <v>46</v>
      </c>
      <c r="AX8571" s="14" t="s">
        <v>85</v>
      </c>
      <c r="AY8571" s="257" t="s">
        <v>241</v>
      </c>
    </row>
    <row r="8572" s="14" customFormat="1">
      <c r="A8572" s="14"/>
      <c r="B8572" s="247"/>
      <c r="C8572" s="248"/>
      <c r="D8572" s="238" t="s">
        <v>252</v>
      </c>
      <c r="E8572" s="249" t="s">
        <v>39</v>
      </c>
      <c r="F8572" s="250" t="s">
        <v>7956</v>
      </c>
      <c r="G8572" s="248"/>
      <c r="H8572" s="251">
        <v>4.7000000000000002</v>
      </c>
      <c r="I8572" s="252"/>
      <c r="J8572" s="248"/>
      <c r="K8572" s="248"/>
      <c r="L8572" s="253"/>
      <c r="M8572" s="254"/>
      <c r="N8572" s="255"/>
      <c r="O8572" s="255"/>
      <c r="P8572" s="255"/>
      <c r="Q8572" s="255"/>
      <c r="R8572" s="255"/>
      <c r="S8572" s="255"/>
      <c r="T8572" s="256"/>
      <c r="U8572" s="14"/>
      <c r="V8572" s="14"/>
      <c r="W8572" s="14"/>
      <c r="X8572" s="14"/>
      <c r="Y8572" s="14"/>
      <c r="Z8572" s="14"/>
      <c r="AA8572" s="14"/>
      <c r="AB8572" s="14"/>
      <c r="AC8572" s="14"/>
      <c r="AD8572" s="14"/>
      <c r="AE8572" s="14"/>
      <c r="AT8572" s="257" t="s">
        <v>252</v>
      </c>
      <c r="AU8572" s="257" t="s">
        <v>93</v>
      </c>
      <c r="AV8572" s="14" t="s">
        <v>93</v>
      </c>
      <c r="AW8572" s="14" t="s">
        <v>46</v>
      </c>
      <c r="AX8572" s="14" t="s">
        <v>85</v>
      </c>
      <c r="AY8572" s="257" t="s">
        <v>241</v>
      </c>
    </row>
    <row r="8573" s="14" customFormat="1">
      <c r="A8573" s="14"/>
      <c r="B8573" s="247"/>
      <c r="C8573" s="248"/>
      <c r="D8573" s="238" t="s">
        <v>252</v>
      </c>
      <c r="E8573" s="249" t="s">
        <v>39</v>
      </c>
      <c r="F8573" s="250" t="s">
        <v>7957</v>
      </c>
      <c r="G8573" s="248"/>
      <c r="H8573" s="251">
        <v>6.7000000000000002</v>
      </c>
      <c r="I8573" s="252"/>
      <c r="J8573" s="248"/>
      <c r="K8573" s="248"/>
      <c r="L8573" s="253"/>
      <c r="M8573" s="254"/>
      <c r="N8573" s="255"/>
      <c r="O8573" s="255"/>
      <c r="P8573" s="255"/>
      <c r="Q8573" s="255"/>
      <c r="R8573" s="255"/>
      <c r="S8573" s="255"/>
      <c r="T8573" s="256"/>
      <c r="U8573" s="14"/>
      <c r="V8573" s="14"/>
      <c r="W8573" s="14"/>
      <c r="X8573" s="14"/>
      <c r="Y8573" s="14"/>
      <c r="Z8573" s="14"/>
      <c r="AA8573" s="14"/>
      <c r="AB8573" s="14"/>
      <c r="AC8573" s="14"/>
      <c r="AD8573" s="14"/>
      <c r="AE8573" s="14"/>
      <c r="AT8573" s="257" t="s">
        <v>252</v>
      </c>
      <c r="AU8573" s="257" t="s">
        <v>93</v>
      </c>
      <c r="AV8573" s="14" t="s">
        <v>93</v>
      </c>
      <c r="AW8573" s="14" t="s">
        <v>46</v>
      </c>
      <c r="AX8573" s="14" t="s">
        <v>85</v>
      </c>
      <c r="AY8573" s="257" t="s">
        <v>241</v>
      </c>
    </row>
    <row r="8574" s="14" customFormat="1">
      <c r="A8574" s="14"/>
      <c r="B8574" s="247"/>
      <c r="C8574" s="248"/>
      <c r="D8574" s="238" t="s">
        <v>252</v>
      </c>
      <c r="E8574" s="249" t="s">
        <v>39</v>
      </c>
      <c r="F8574" s="250" t="s">
        <v>7958</v>
      </c>
      <c r="G8574" s="248"/>
      <c r="H8574" s="251">
        <v>14.9</v>
      </c>
      <c r="I8574" s="252"/>
      <c r="J8574" s="248"/>
      <c r="K8574" s="248"/>
      <c r="L8574" s="253"/>
      <c r="M8574" s="254"/>
      <c r="N8574" s="255"/>
      <c r="O8574" s="255"/>
      <c r="P8574" s="255"/>
      <c r="Q8574" s="255"/>
      <c r="R8574" s="255"/>
      <c r="S8574" s="255"/>
      <c r="T8574" s="256"/>
      <c r="U8574" s="14"/>
      <c r="V8574" s="14"/>
      <c r="W8574" s="14"/>
      <c r="X8574" s="14"/>
      <c r="Y8574" s="14"/>
      <c r="Z8574" s="14"/>
      <c r="AA8574" s="14"/>
      <c r="AB8574" s="14"/>
      <c r="AC8574" s="14"/>
      <c r="AD8574" s="14"/>
      <c r="AE8574" s="14"/>
      <c r="AT8574" s="257" t="s">
        <v>252</v>
      </c>
      <c r="AU8574" s="257" t="s">
        <v>93</v>
      </c>
      <c r="AV8574" s="14" t="s">
        <v>93</v>
      </c>
      <c r="AW8574" s="14" t="s">
        <v>46</v>
      </c>
      <c r="AX8574" s="14" t="s">
        <v>85</v>
      </c>
      <c r="AY8574" s="257" t="s">
        <v>241</v>
      </c>
    </row>
    <row r="8575" s="14" customFormat="1">
      <c r="A8575" s="14"/>
      <c r="B8575" s="247"/>
      <c r="C8575" s="248"/>
      <c r="D8575" s="238" t="s">
        <v>252</v>
      </c>
      <c r="E8575" s="249" t="s">
        <v>39</v>
      </c>
      <c r="F8575" s="250" t="s">
        <v>7959</v>
      </c>
      <c r="G8575" s="248"/>
      <c r="H8575" s="251">
        <v>63.600000000000001</v>
      </c>
      <c r="I8575" s="252"/>
      <c r="J8575" s="248"/>
      <c r="K8575" s="248"/>
      <c r="L8575" s="253"/>
      <c r="M8575" s="254"/>
      <c r="N8575" s="255"/>
      <c r="O8575" s="255"/>
      <c r="P8575" s="255"/>
      <c r="Q8575" s="255"/>
      <c r="R8575" s="255"/>
      <c r="S8575" s="255"/>
      <c r="T8575" s="256"/>
      <c r="U8575" s="14"/>
      <c r="V8575" s="14"/>
      <c r="W8575" s="14"/>
      <c r="X8575" s="14"/>
      <c r="Y8575" s="14"/>
      <c r="Z8575" s="14"/>
      <c r="AA8575" s="14"/>
      <c r="AB8575" s="14"/>
      <c r="AC8575" s="14"/>
      <c r="AD8575" s="14"/>
      <c r="AE8575" s="14"/>
      <c r="AT8575" s="257" t="s">
        <v>252</v>
      </c>
      <c r="AU8575" s="257" t="s">
        <v>93</v>
      </c>
      <c r="AV8575" s="14" t="s">
        <v>93</v>
      </c>
      <c r="AW8575" s="14" t="s">
        <v>46</v>
      </c>
      <c r="AX8575" s="14" t="s">
        <v>85</v>
      </c>
      <c r="AY8575" s="257" t="s">
        <v>241</v>
      </c>
    </row>
    <row r="8576" s="14" customFormat="1">
      <c r="A8576" s="14"/>
      <c r="B8576" s="247"/>
      <c r="C8576" s="248"/>
      <c r="D8576" s="238" t="s">
        <v>252</v>
      </c>
      <c r="E8576" s="249" t="s">
        <v>39</v>
      </c>
      <c r="F8576" s="250" t="s">
        <v>7960</v>
      </c>
      <c r="G8576" s="248"/>
      <c r="H8576" s="251">
        <v>12.6</v>
      </c>
      <c r="I8576" s="252"/>
      <c r="J8576" s="248"/>
      <c r="K8576" s="248"/>
      <c r="L8576" s="253"/>
      <c r="M8576" s="254"/>
      <c r="N8576" s="255"/>
      <c r="O8576" s="255"/>
      <c r="P8576" s="255"/>
      <c r="Q8576" s="255"/>
      <c r="R8576" s="255"/>
      <c r="S8576" s="255"/>
      <c r="T8576" s="256"/>
      <c r="U8576" s="14"/>
      <c r="V8576" s="14"/>
      <c r="W8576" s="14"/>
      <c r="X8576" s="14"/>
      <c r="Y8576" s="14"/>
      <c r="Z8576" s="14"/>
      <c r="AA8576" s="14"/>
      <c r="AB8576" s="14"/>
      <c r="AC8576" s="14"/>
      <c r="AD8576" s="14"/>
      <c r="AE8576" s="14"/>
      <c r="AT8576" s="257" t="s">
        <v>252</v>
      </c>
      <c r="AU8576" s="257" t="s">
        <v>93</v>
      </c>
      <c r="AV8576" s="14" t="s">
        <v>93</v>
      </c>
      <c r="AW8576" s="14" t="s">
        <v>46</v>
      </c>
      <c r="AX8576" s="14" t="s">
        <v>85</v>
      </c>
      <c r="AY8576" s="257" t="s">
        <v>241</v>
      </c>
    </row>
    <row r="8577" s="14" customFormat="1">
      <c r="A8577" s="14"/>
      <c r="B8577" s="247"/>
      <c r="C8577" s="248"/>
      <c r="D8577" s="238" t="s">
        <v>252</v>
      </c>
      <c r="E8577" s="249" t="s">
        <v>39</v>
      </c>
      <c r="F8577" s="250" t="s">
        <v>7961</v>
      </c>
      <c r="G8577" s="248"/>
      <c r="H8577" s="251">
        <v>12.35</v>
      </c>
      <c r="I8577" s="252"/>
      <c r="J8577" s="248"/>
      <c r="K8577" s="248"/>
      <c r="L8577" s="253"/>
      <c r="M8577" s="254"/>
      <c r="N8577" s="255"/>
      <c r="O8577" s="255"/>
      <c r="P8577" s="255"/>
      <c r="Q8577" s="255"/>
      <c r="R8577" s="255"/>
      <c r="S8577" s="255"/>
      <c r="T8577" s="256"/>
      <c r="U8577" s="14"/>
      <c r="V8577" s="14"/>
      <c r="W8577" s="14"/>
      <c r="X8577" s="14"/>
      <c r="Y8577" s="14"/>
      <c r="Z8577" s="14"/>
      <c r="AA8577" s="14"/>
      <c r="AB8577" s="14"/>
      <c r="AC8577" s="14"/>
      <c r="AD8577" s="14"/>
      <c r="AE8577" s="14"/>
      <c r="AT8577" s="257" t="s">
        <v>252</v>
      </c>
      <c r="AU8577" s="257" t="s">
        <v>93</v>
      </c>
      <c r="AV8577" s="14" t="s">
        <v>93</v>
      </c>
      <c r="AW8577" s="14" t="s">
        <v>46</v>
      </c>
      <c r="AX8577" s="14" t="s">
        <v>85</v>
      </c>
      <c r="AY8577" s="257" t="s">
        <v>241</v>
      </c>
    </row>
    <row r="8578" s="14" customFormat="1">
      <c r="A8578" s="14"/>
      <c r="B8578" s="247"/>
      <c r="C8578" s="248"/>
      <c r="D8578" s="238" t="s">
        <v>252</v>
      </c>
      <c r="E8578" s="249" t="s">
        <v>39</v>
      </c>
      <c r="F8578" s="250" t="s">
        <v>7962</v>
      </c>
      <c r="G8578" s="248"/>
      <c r="H8578" s="251">
        <v>28.920000000000002</v>
      </c>
      <c r="I8578" s="252"/>
      <c r="J8578" s="248"/>
      <c r="K8578" s="248"/>
      <c r="L8578" s="253"/>
      <c r="M8578" s="254"/>
      <c r="N8578" s="255"/>
      <c r="O8578" s="255"/>
      <c r="P8578" s="255"/>
      <c r="Q8578" s="255"/>
      <c r="R8578" s="255"/>
      <c r="S8578" s="255"/>
      <c r="T8578" s="256"/>
      <c r="U8578" s="14"/>
      <c r="V8578" s="14"/>
      <c r="W8578" s="14"/>
      <c r="X8578" s="14"/>
      <c r="Y8578" s="14"/>
      <c r="Z8578" s="14"/>
      <c r="AA8578" s="14"/>
      <c r="AB8578" s="14"/>
      <c r="AC8578" s="14"/>
      <c r="AD8578" s="14"/>
      <c r="AE8578" s="14"/>
      <c r="AT8578" s="257" t="s">
        <v>252</v>
      </c>
      <c r="AU8578" s="257" t="s">
        <v>93</v>
      </c>
      <c r="AV8578" s="14" t="s">
        <v>93</v>
      </c>
      <c r="AW8578" s="14" t="s">
        <v>46</v>
      </c>
      <c r="AX8578" s="14" t="s">
        <v>85</v>
      </c>
      <c r="AY8578" s="257" t="s">
        <v>241</v>
      </c>
    </row>
    <row r="8579" s="14" customFormat="1">
      <c r="A8579" s="14"/>
      <c r="B8579" s="247"/>
      <c r="C8579" s="248"/>
      <c r="D8579" s="238" t="s">
        <v>252</v>
      </c>
      <c r="E8579" s="249" t="s">
        <v>39</v>
      </c>
      <c r="F8579" s="250" t="s">
        <v>7963</v>
      </c>
      <c r="G8579" s="248"/>
      <c r="H8579" s="251">
        <v>8.5350000000000001</v>
      </c>
      <c r="I8579" s="252"/>
      <c r="J8579" s="248"/>
      <c r="K8579" s="248"/>
      <c r="L8579" s="253"/>
      <c r="M8579" s="254"/>
      <c r="N8579" s="255"/>
      <c r="O8579" s="255"/>
      <c r="P8579" s="255"/>
      <c r="Q8579" s="255"/>
      <c r="R8579" s="255"/>
      <c r="S8579" s="255"/>
      <c r="T8579" s="256"/>
      <c r="U8579" s="14"/>
      <c r="V8579" s="14"/>
      <c r="W8579" s="14"/>
      <c r="X8579" s="14"/>
      <c r="Y8579" s="14"/>
      <c r="Z8579" s="14"/>
      <c r="AA8579" s="14"/>
      <c r="AB8579" s="14"/>
      <c r="AC8579" s="14"/>
      <c r="AD8579" s="14"/>
      <c r="AE8579" s="14"/>
      <c r="AT8579" s="257" t="s">
        <v>252</v>
      </c>
      <c r="AU8579" s="257" t="s">
        <v>93</v>
      </c>
      <c r="AV8579" s="14" t="s">
        <v>93</v>
      </c>
      <c r="AW8579" s="14" t="s">
        <v>46</v>
      </c>
      <c r="AX8579" s="14" t="s">
        <v>85</v>
      </c>
      <c r="AY8579" s="257" t="s">
        <v>241</v>
      </c>
    </row>
    <row r="8580" s="14" customFormat="1">
      <c r="A8580" s="14"/>
      <c r="B8580" s="247"/>
      <c r="C8580" s="248"/>
      <c r="D8580" s="238" t="s">
        <v>252</v>
      </c>
      <c r="E8580" s="249" t="s">
        <v>39</v>
      </c>
      <c r="F8580" s="250" t="s">
        <v>7964</v>
      </c>
      <c r="G8580" s="248"/>
      <c r="H8580" s="251">
        <v>24.68</v>
      </c>
      <c r="I8580" s="252"/>
      <c r="J8580" s="248"/>
      <c r="K8580" s="248"/>
      <c r="L8580" s="253"/>
      <c r="M8580" s="254"/>
      <c r="N8580" s="255"/>
      <c r="O8580" s="255"/>
      <c r="P8580" s="255"/>
      <c r="Q8580" s="255"/>
      <c r="R8580" s="255"/>
      <c r="S8580" s="255"/>
      <c r="T8580" s="256"/>
      <c r="U8580" s="14"/>
      <c r="V8580" s="14"/>
      <c r="W8580" s="14"/>
      <c r="X8580" s="14"/>
      <c r="Y8580" s="14"/>
      <c r="Z8580" s="14"/>
      <c r="AA8580" s="14"/>
      <c r="AB8580" s="14"/>
      <c r="AC8580" s="14"/>
      <c r="AD8580" s="14"/>
      <c r="AE8580" s="14"/>
      <c r="AT8580" s="257" t="s">
        <v>252</v>
      </c>
      <c r="AU8580" s="257" t="s">
        <v>93</v>
      </c>
      <c r="AV8580" s="14" t="s">
        <v>93</v>
      </c>
      <c r="AW8580" s="14" t="s">
        <v>46</v>
      </c>
      <c r="AX8580" s="14" t="s">
        <v>85</v>
      </c>
      <c r="AY8580" s="257" t="s">
        <v>241</v>
      </c>
    </row>
    <row r="8581" s="14" customFormat="1">
      <c r="A8581" s="14"/>
      <c r="B8581" s="247"/>
      <c r="C8581" s="248"/>
      <c r="D8581" s="238" t="s">
        <v>252</v>
      </c>
      <c r="E8581" s="249" t="s">
        <v>39</v>
      </c>
      <c r="F8581" s="250" t="s">
        <v>7965</v>
      </c>
      <c r="G8581" s="248"/>
      <c r="H8581" s="251">
        <v>13.52</v>
      </c>
      <c r="I8581" s="252"/>
      <c r="J8581" s="248"/>
      <c r="K8581" s="248"/>
      <c r="L8581" s="253"/>
      <c r="M8581" s="254"/>
      <c r="N8581" s="255"/>
      <c r="O8581" s="255"/>
      <c r="P8581" s="255"/>
      <c r="Q8581" s="255"/>
      <c r="R8581" s="255"/>
      <c r="S8581" s="255"/>
      <c r="T8581" s="256"/>
      <c r="U8581" s="14"/>
      <c r="V8581" s="14"/>
      <c r="W8581" s="14"/>
      <c r="X8581" s="14"/>
      <c r="Y8581" s="14"/>
      <c r="Z8581" s="14"/>
      <c r="AA8581" s="14"/>
      <c r="AB8581" s="14"/>
      <c r="AC8581" s="14"/>
      <c r="AD8581" s="14"/>
      <c r="AE8581" s="14"/>
      <c r="AT8581" s="257" t="s">
        <v>252</v>
      </c>
      <c r="AU8581" s="257" t="s">
        <v>93</v>
      </c>
      <c r="AV8581" s="14" t="s">
        <v>93</v>
      </c>
      <c r="AW8581" s="14" t="s">
        <v>46</v>
      </c>
      <c r="AX8581" s="14" t="s">
        <v>85</v>
      </c>
      <c r="AY8581" s="257" t="s">
        <v>241</v>
      </c>
    </row>
    <row r="8582" s="14" customFormat="1">
      <c r="A8582" s="14"/>
      <c r="B8582" s="247"/>
      <c r="C8582" s="248"/>
      <c r="D8582" s="238" t="s">
        <v>252</v>
      </c>
      <c r="E8582" s="249" t="s">
        <v>39</v>
      </c>
      <c r="F8582" s="250" t="s">
        <v>7966</v>
      </c>
      <c r="G8582" s="248"/>
      <c r="H8582" s="251">
        <v>13.210000000000001</v>
      </c>
      <c r="I8582" s="252"/>
      <c r="J8582" s="248"/>
      <c r="K8582" s="248"/>
      <c r="L8582" s="253"/>
      <c r="M8582" s="254"/>
      <c r="N8582" s="255"/>
      <c r="O8582" s="255"/>
      <c r="P8582" s="255"/>
      <c r="Q8582" s="255"/>
      <c r="R8582" s="255"/>
      <c r="S8582" s="255"/>
      <c r="T8582" s="256"/>
      <c r="U8582" s="14"/>
      <c r="V8582" s="14"/>
      <c r="W8582" s="14"/>
      <c r="X8582" s="14"/>
      <c r="Y8582" s="14"/>
      <c r="Z8582" s="14"/>
      <c r="AA8582" s="14"/>
      <c r="AB8582" s="14"/>
      <c r="AC8582" s="14"/>
      <c r="AD8582" s="14"/>
      <c r="AE8582" s="14"/>
      <c r="AT8582" s="257" t="s">
        <v>252</v>
      </c>
      <c r="AU8582" s="257" t="s">
        <v>93</v>
      </c>
      <c r="AV8582" s="14" t="s">
        <v>93</v>
      </c>
      <c r="AW8582" s="14" t="s">
        <v>46</v>
      </c>
      <c r="AX8582" s="14" t="s">
        <v>85</v>
      </c>
      <c r="AY8582" s="257" t="s">
        <v>241</v>
      </c>
    </row>
    <row r="8583" s="14" customFormat="1">
      <c r="A8583" s="14"/>
      <c r="B8583" s="247"/>
      <c r="C8583" s="248"/>
      <c r="D8583" s="238" t="s">
        <v>252</v>
      </c>
      <c r="E8583" s="249" t="s">
        <v>39</v>
      </c>
      <c r="F8583" s="250" t="s">
        <v>7967</v>
      </c>
      <c r="G8583" s="248"/>
      <c r="H8583" s="251">
        <v>4.7999999999999998</v>
      </c>
      <c r="I8583" s="252"/>
      <c r="J8583" s="248"/>
      <c r="K8583" s="248"/>
      <c r="L8583" s="253"/>
      <c r="M8583" s="254"/>
      <c r="N8583" s="255"/>
      <c r="O8583" s="255"/>
      <c r="P8583" s="255"/>
      <c r="Q8583" s="255"/>
      <c r="R8583" s="255"/>
      <c r="S8583" s="255"/>
      <c r="T8583" s="256"/>
      <c r="U8583" s="14"/>
      <c r="V8583" s="14"/>
      <c r="W8583" s="14"/>
      <c r="X8583" s="14"/>
      <c r="Y8583" s="14"/>
      <c r="Z8583" s="14"/>
      <c r="AA8583" s="14"/>
      <c r="AB8583" s="14"/>
      <c r="AC8583" s="14"/>
      <c r="AD8583" s="14"/>
      <c r="AE8583" s="14"/>
      <c r="AT8583" s="257" t="s">
        <v>252</v>
      </c>
      <c r="AU8583" s="257" t="s">
        <v>93</v>
      </c>
      <c r="AV8583" s="14" t="s">
        <v>93</v>
      </c>
      <c r="AW8583" s="14" t="s">
        <v>46</v>
      </c>
      <c r="AX8583" s="14" t="s">
        <v>85</v>
      </c>
      <c r="AY8583" s="257" t="s">
        <v>241</v>
      </c>
    </row>
    <row r="8584" s="14" customFormat="1">
      <c r="A8584" s="14"/>
      <c r="B8584" s="247"/>
      <c r="C8584" s="248"/>
      <c r="D8584" s="238" t="s">
        <v>252</v>
      </c>
      <c r="E8584" s="249" t="s">
        <v>39</v>
      </c>
      <c r="F8584" s="250" t="s">
        <v>7968</v>
      </c>
      <c r="G8584" s="248"/>
      <c r="H8584" s="251">
        <v>19.559999999999999</v>
      </c>
      <c r="I8584" s="252"/>
      <c r="J8584" s="248"/>
      <c r="K8584" s="248"/>
      <c r="L8584" s="253"/>
      <c r="M8584" s="254"/>
      <c r="N8584" s="255"/>
      <c r="O8584" s="255"/>
      <c r="P8584" s="255"/>
      <c r="Q8584" s="255"/>
      <c r="R8584" s="255"/>
      <c r="S8584" s="255"/>
      <c r="T8584" s="256"/>
      <c r="U8584" s="14"/>
      <c r="V8584" s="14"/>
      <c r="W8584" s="14"/>
      <c r="X8584" s="14"/>
      <c r="Y8584" s="14"/>
      <c r="Z8584" s="14"/>
      <c r="AA8584" s="14"/>
      <c r="AB8584" s="14"/>
      <c r="AC8584" s="14"/>
      <c r="AD8584" s="14"/>
      <c r="AE8584" s="14"/>
      <c r="AT8584" s="257" t="s">
        <v>252</v>
      </c>
      <c r="AU8584" s="257" t="s">
        <v>93</v>
      </c>
      <c r="AV8584" s="14" t="s">
        <v>93</v>
      </c>
      <c r="AW8584" s="14" t="s">
        <v>46</v>
      </c>
      <c r="AX8584" s="14" t="s">
        <v>85</v>
      </c>
      <c r="AY8584" s="257" t="s">
        <v>241</v>
      </c>
    </row>
    <row r="8585" s="14" customFormat="1">
      <c r="A8585" s="14"/>
      <c r="B8585" s="247"/>
      <c r="C8585" s="248"/>
      <c r="D8585" s="238" t="s">
        <v>252</v>
      </c>
      <c r="E8585" s="249" t="s">
        <v>39</v>
      </c>
      <c r="F8585" s="250" t="s">
        <v>7969</v>
      </c>
      <c r="G8585" s="248"/>
      <c r="H8585" s="251">
        <v>5.2599999999999998</v>
      </c>
      <c r="I8585" s="252"/>
      <c r="J8585" s="248"/>
      <c r="K8585" s="248"/>
      <c r="L8585" s="253"/>
      <c r="M8585" s="254"/>
      <c r="N8585" s="255"/>
      <c r="O8585" s="255"/>
      <c r="P8585" s="255"/>
      <c r="Q8585" s="255"/>
      <c r="R8585" s="255"/>
      <c r="S8585" s="255"/>
      <c r="T8585" s="256"/>
      <c r="U8585" s="14"/>
      <c r="V8585" s="14"/>
      <c r="W8585" s="14"/>
      <c r="X8585" s="14"/>
      <c r="Y8585" s="14"/>
      <c r="Z8585" s="14"/>
      <c r="AA8585" s="14"/>
      <c r="AB8585" s="14"/>
      <c r="AC8585" s="14"/>
      <c r="AD8585" s="14"/>
      <c r="AE8585" s="14"/>
      <c r="AT8585" s="257" t="s">
        <v>252</v>
      </c>
      <c r="AU8585" s="257" t="s">
        <v>93</v>
      </c>
      <c r="AV8585" s="14" t="s">
        <v>93</v>
      </c>
      <c r="AW8585" s="14" t="s">
        <v>46</v>
      </c>
      <c r="AX8585" s="14" t="s">
        <v>85</v>
      </c>
      <c r="AY8585" s="257" t="s">
        <v>241</v>
      </c>
    </row>
    <row r="8586" s="14" customFormat="1">
      <c r="A8586" s="14"/>
      <c r="B8586" s="247"/>
      <c r="C8586" s="248"/>
      <c r="D8586" s="238" t="s">
        <v>252</v>
      </c>
      <c r="E8586" s="249" t="s">
        <v>39</v>
      </c>
      <c r="F8586" s="250" t="s">
        <v>7970</v>
      </c>
      <c r="G8586" s="248"/>
      <c r="H8586" s="251">
        <v>51.25</v>
      </c>
      <c r="I8586" s="252"/>
      <c r="J8586" s="248"/>
      <c r="K8586" s="248"/>
      <c r="L8586" s="253"/>
      <c r="M8586" s="254"/>
      <c r="N8586" s="255"/>
      <c r="O8586" s="255"/>
      <c r="P8586" s="255"/>
      <c r="Q8586" s="255"/>
      <c r="R8586" s="255"/>
      <c r="S8586" s="255"/>
      <c r="T8586" s="256"/>
      <c r="U8586" s="14"/>
      <c r="V8586" s="14"/>
      <c r="W8586" s="14"/>
      <c r="X8586" s="14"/>
      <c r="Y8586" s="14"/>
      <c r="Z8586" s="14"/>
      <c r="AA8586" s="14"/>
      <c r="AB8586" s="14"/>
      <c r="AC8586" s="14"/>
      <c r="AD8586" s="14"/>
      <c r="AE8586" s="14"/>
      <c r="AT8586" s="257" t="s">
        <v>252</v>
      </c>
      <c r="AU8586" s="257" t="s">
        <v>93</v>
      </c>
      <c r="AV8586" s="14" t="s">
        <v>93</v>
      </c>
      <c r="AW8586" s="14" t="s">
        <v>46</v>
      </c>
      <c r="AX8586" s="14" t="s">
        <v>85</v>
      </c>
      <c r="AY8586" s="257" t="s">
        <v>241</v>
      </c>
    </row>
    <row r="8587" s="14" customFormat="1">
      <c r="A8587" s="14"/>
      <c r="B8587" s="247"/>
      <c r="C8587" s="248"/>
      <c r="D8587" s="238" t="s">
        <v>252</v>
      </c>
      <c r="E8587" s="249" t="s">
        <v>39</v>
      </c>
      <c r="F8587" s="250" t="s">
        <v>7971</v>
      </c>
      <c r="G8587" s="248"/>
      <c r="H8587" s="251">
        <v>12.6</v>
      </c>
      <c r="I8587" s="252"/>
      <c r="J8587" s="248"/>
      <c r="K8587" s="248"/>
      <c r="L8587" s="253"/>
      <c r="M8587" s="254"/>
      <c r="N8587" s="255"/>
      <c r="O8587" s="255"/>
      <c r="P8587" s="255"/>
      <c r="Q8587" s="255"/>
      <c r="R8587" s="255"/>
      <c r="S8587" s="255"/>
      <c r="T8587" s="256"/>
      <c r="U8587" s="14"/>
      <c r="V8587" s="14"/>
      <c r="W8587" s="14"/>
      <c r="X8587" s="14"/>
      <c r="Y8587" s="14"/>
      <c r="Z8587" s="14"/>
      <c r="AA8587" s="14"/>
      <c r="AB8587" s="14"/>
      <c r="AC8587" s="14"/>
      <c r="AD8587" s="14"/>
      <c r="AE8587" s="14"/>
      <c r="AT8587" s="257" t="s">
        <v>252</v>
      </c>
      <c r="AU8587" s="257" t="s">
        <v>93</v>
      </c>
      <c r="AV8587" s="14" t="s">
        <v>93</v>
      </c>
      <c r="AW8587" s="14" t="s">
        <v>46</v>
      </c>
      <c r="AX8587" s="14" t="s">
        <v>85</v>
      </c>
      <c r="AY8587" s="257" t="s">
        <v>241</v>
      </c>
    </row>
    <row r="8588" s="16" customFormat="1">
      <c r="A8588" s="16"/>
      <c r="B8588" s="269"/>
      <c r="C8588" s="270"/>
      <c r="D8588" s="238" t="s">
        <v>252</v>
      </c>
      <c r="E8588" s="271" t="s">
        <v>39</v>
      </c>
      <c r="F8588" s="272" t="s">
        <v>295</v>
      </c>
      <c r="G8588" s="270"/>
      <c r="H8588" s="273">
        <v>516.40499999999997</v>
      </c>
      <c r="I8588" s="274"/>
      <c r="J8588" s="270"/>
      <c r="K8588" s="270"/>
      <c r="L8588" s="275"/>
      <c r="M8588" s="276"/>
      <c r="N8588" s="277"/>
      <c r="O8588" s="277"/>
      <c r="P8588" s="277"/>
      <c r="Q8588" s="277"/>
      <c r="R8588" s="277"/>
      <c r="S8588" s="277"/>
      <c r="T8588" s="278"/>
      <c r="U8588" s="16"/>
      <c r="V8588" s="16"/>
      <c r="W8588" s="16"/>
      <c r="X8588" s="16"/>
      <c r="Y8588" s="16"/>
      <c r="Z8588" s="16"/>
      <c r="AA8588" s="16"/>
      <c r="AB8588" s="16"/>
      <c r="AC8588" s="16"/>
      <c r="AD8588" s="16"/>
      <c r="AE8588" s="16"/>
      <c r="AT8588" s="279" t="s">
        <v>252</v>
      </c>
      <c r="AU8588" s="279" t="s">
        <v>93</v>
      </c>
      <c r="AV8588" s="16" t="s">
        <v>113</v>
      </c>
      <c r="AW8588" s="16" t="s">
        <v>46</v>
      </c>
      <c r="AX8588" s="16" t="s">
        <v>85</v>
      </c>
      <c r="AY8588" s="279" t="s">
        <v>241</v>
      </c>
    </row>
    <row r="8589" s="13" customFormat="1">
      <c r="A8589" s="13"/>
      <c r="B8589" s="236"/>
      <c r="C8589" s="237"/>
      <c r="D8589" s="238" t="s">
        <v>252</v>
      </c>
      <c r="E8589" s="239" t="s">
        <v>39</v>
      </c>
      <c r="F8589" s="240" t="s">
        <v>7972</v>
      </c>
      <c r="G8589" s="237"/>
      <c r="H8589" s="239" t="s">
        <v>39</v>
      </c>
      <c r="I8589" s="241"/>
      <c r="J8589" s="237"/>
      <c r="K8589" s="237"/>
      <c r="L8589" s="242"/>
      <c r="M8589" s="243"/>
      <c r="N8589" s="244"/>
      <c r="O8589" s="244"/>
      <c r="P8589" s="244"/>
      <c r="Q8589" s="244"/>
      <c r="R8589" s="244"/>
      <c r="S8589" s="244"/>
      <c r="T8589" s="245"/>
      <c r="U8589" s="13"/>
      <c r="V8589" s="13"/>
      <c r="W8589" s="13"/>
      <c r="X8589" s="13"/>
      <c r="Y8589" s="13"/>
      <c r="Z8589" s="13"/>
      <c r="AA8589" s="13"/>
      <c r="AB8589" s="13"/>
      <c r="AC8589" s="13"/>
      <c r="AD8589" s="13"/>
      <c r="AE8589" s="13"/>
      <c r="AT8589" s="246" t="s">
        <v>252</v>
      </c>
      <c r="AU8589" s="246" t="s">
        <v>93</v>
      </c>
      <c r="AV8589" s="13" t="s">
        <v>23</v>
      </c>
      <c r="AW8589" s="13" t="s">
        <v>46</v>
      </c>
      <c r="AX8589" s="13" t="s">
        <v>85</v>
      </c>
      <c r="AY8589" s="246" t="s">
        <v>241</v>
      </c>
    </row>
    <row r="8590" s="13" customFormat="1">
      <c r="A8590" s="13"/>
      <c r="B8590" s="236"/>
      <c r="C8590" s="237"/>
      <c r="D8590" s="238" t="s">
        <v>252</v>
      </c>
      <c r="E8590" s="239" t="s">
        <v>39</v>
      </c>
      <c r="F8590" s="240" t="s">
        <v>7722</v>
      </c>
      <c r="G8590" s="237"/>
      <c r="H8590" s="239" t="s">
        <v>39</v>
      </c>
      <c r="I8590" s="241"/>
      <c r="J8590" s="237"/>
      <c r="K8590" s="237"/>
      <c r="L8590" s="242"/>
      <c r="M8590" s="243"/>
      <c r="N8590" s="244"/>
      <c r="O8590" s="244"/>
      <c r="P8590" s="244"/>
      <c r="Q8590" s="244"/>
      <c r="R8590" s="244"/>
      <c r="S8590" s="244"/>
      <c r="T8590" s="245"/>
      <c r="U8590" s="13"/>
      <c r="V8590" s="13"/>
      <c r="W8590" s="13"/>
      <c r="X8590" s="13"/>
      <c r="Y8590" s="13"/>
      <c r="Z8590" s="13"/>
      <c r="AA8590" s="13"/>
      <c r="AB8590" s="13"/>
      <c r="AC8590" s="13"/>
      <c r="AD8590" s="13"/>
      <c r="AE8590" s="13"/>
      <c r="AT8590" s="246" t="s">
        <v>252</v>
      </c>
      <c r="AU8590" s="246" t="s">
        <v>93</v>
      </c>
      <c r="AV8590" s="13" t="s">
        <v>23</v>
      </c>
      <c r="AW8590" s="13" t="s">
        <v>46</v>
      </c>
      <c r="AX8590" s="13" t="s">
        <v>85</v>
      </c>
      <c r="AY8590" s="246" t="s">
        <v>241</v>
      </c>
    </row>
    <row r="8591" s="14" customFormat="1">
      <c r="A8591" s="14"/>
      <c r="B8591" s="247"/>
      <c r="C8591" s="248"/>
      <c r="D8591" s="238" t="s">
        <v>252</v>
      </c>
      <c r="E8591" s="249" t="s">
        <v>39</v>
      </c>
      <c r="F8591" s="250" t="s">
        <v>7973</v>
      </c>
      <c r="G8591" s="248"/>
      <c r="H8591" s="251">
        <v>18.350000000000001</v>
      </c>
      <c r="I8591" s="252"/>
      <c r="J8591" s="248"/>
      <c r="K8591" s="248"/>
      <c r="L8591" s="253"/>
      <c r="M8591" s="254"/>
      <c r="N8591" s="255"/>
      <c r="O8591" s="255"/>
      <c r="P8591" s="255"/>
      <c r="Q8591" s="255"/>
      <c r="R8591" s="255"/>
      <c r="S8591" s="255"/>
      <c r="T8591" s="256"/>
      <c r="U8591" s="14"/>
      <c r="V8591" s="14"/>
      <c r="W8591" s="14"/>
      <c r="X8591" s="14"/>
      <c r="Y8591" s="14"/>
      <c r="Z8591" s="14"/>
      <c r="AA8591" s="14"/>
      <c r="AB8591" s="14"/>
      <c r="AC8591" s="14"/>
      <c r="AD8591" s="14"/>
      <c r="AE8591" s="14"/>
      <c r="AT8591" s="257" t="s">
        <v>252</v>
      </c>
      <c r="AU8591" s="257" t="s">
        <v>93</v>
      </c>
      <c r="AV8591" s="14" t="s">
        <v>93</v>
      </c>
      <c r="AW8591" s="14" t="s">
        <v>46</v>
      </c>
      <c r="AX8591" s="14" t="s">
        <v>85</v>
      </c>
      <c r="AY8591" s="257" t="s">
        <v>241</v>
      </c>
    </row>
    <row r="8592" s="14" customFormat="1">
      <c r="A8592" s="14"/>
      <c r="B8592" s="247"/>
      <c r="C8592" s="248"/>
      <c r="D8592" s="238" t="s">
        <v>252</v>
      </c>
      <c r="E8592" s="249" t="s">
        <v>39</v>
      </c>
      <c r="F8592" s="250" t="s">
        <v>7974</v>
      </c>
      <c r="G8592" s="248"/>
      <c r="H8592" s="251">
        <v>16.620000000000001</v>
      </c>
      <c r="I8592" s="252"/>
      <c r="J8592" s="248"/>
      <c r="K8592" s="248"/>
      <c r="L8592" s="253"/>
      <c r="M8592" s="254"/>
      <c r="N8592" s="255"/>
      <c r="O8592" s="255"/>
      <c r="P8592" s="255"/>
      <c r="Q8592" s="255"/>
      <c r="R8592" s="255"/>
      <c r="S8592" s="255"/>
      <c r="T8592" s="256"/>
      <c r="U8592" s="14"/>
      <c r="V8592" s="14"/>
      <c r="W8592" s="14"/>
      <c r="X8592" s="14"/>
      <c r="Y8592" s="14"/>
      <c r="Z8592" s="14"/>
      <c r="AA8592" s="14"/>
      <c r="AB8592" s="14"/>
      <c r="AC8592" s="14"/>
      <c r="AD8592" s="14"/>
      <c r="AE8592" s="14"/>
      <c r="AT8592" s="257" t="s">
        <v>252</v>
      </c>
      <c r="AU8592" s="257" t="s">
        <v>93</v>
      </c>
      <c r="AV8592" s="14" t="s">
        <v>93</v>
      </c>
      <c r="AW8592" s="14" t="s">
        <v>46</v>
      </c>
      <c r="AX8592" s="14" t="s">
        <v>85</v>
      </c>
      <c r="AY8592" s="257" t="s">
        <v>241</v>
      </c>
    </row>
    <row r="8593" s="14" customFormat="1">
      <c r="A8593" s="14"/>
      <c r="B8593" s="247"/>
      <c r="C8593" s="248"/>
      <c r="D8593" s="238" t="s">
        <v>252</v>
      </c>
      <c r="E8593" s="249" t="s">
        <v>39</v>
      </c>
      <c r="F8593" s="250" t="s">
        <v>7975</v>
      </c>
      <c r="G8593" s="248"/>
      <c r="H8593" s="251">
        <v>7.2000000000000002</v>
      </c>
      <c r="I8593" s="252"/>
      <c r="J8593" s="248"/>
      <c r="K8593" s="248"/>
      <c r="L8593" s="253"/>
      <c r="M8593" s="254"/>
      <c r="N8593" s="255"/>
      <c r="O8593" s="255"/>
      <c r="P8593" s="255"/>
      <c r="Q8593" s="255"/>
      <c r="R8593" s="255"/>
      <c r="S8593" s="255"/>
      <c r="T8593" s="256"/>
      <c r="U8593" s="14"/>
      <c r="V8593" s="14"/>
      <c r="W8593" s="14"/>
      <c r="X8593" s="14"/>
      <c r="Y8593" s="14"/>
      <c r="Z8593" s="14"/>
      <c r="AA8593" s="14"/>
      <c r="AB8593" s="14"/>
      <c r="AC8593" s="14"/>
      <c r="AD8593" s="14"/>
      <c r="AE8593" s="14"/>
      <c r="AT8593" s="257" t="s">
        <v>252</v>
      </c>
      <c r="AU8593" s="257" t="s">
        <v>93</v>
      </c>
      <c r="AV8593" s="14" t="s">
        <v>93</v>
      </c>
      <c r="AW8593" s="14" t="s">
        <v>46</v>
      </c>
      <c r="AX8593" s="14" t="s">
        <v>85</v>
      </c>
      <c r="AY8593" s="257" t="s">
        <v>241</v>
      </c>
    </row>
    <row r="8594" s="14" customFormat="1">
      <c r="A8594" s="14"/>
      <c r="B8594" s="247"/>
      <c r="C8594" s="248"/>
      <c r="D8594" s="238" t="s">
        <v>252</v>
      </c>
      <c r="E8594" s="249" t="s">
        <v>39</v>
      </c>
      <c r="F8594" s="250" t="s">
        <v>7976</v>
      </c>
      <c r="G8594" s="248"/>
      <c r="H8594" s="251">
        <v>7.2000000000000002</v>
      </c>
      <c r="I8594" s="252"/>
      <c r="J8594" s="248"/>
      <c r="K8594" s="248"/>
      <c r="L8594" s="253"/>
      <c r="M8594" s="254"/>
      <c r="N8594" s="255"/>
      <c r="O8594" s="255"/>
      <c r="P8594" s="255"/>
      <c r="Q8594" s="255"/>
      <c r="R8594" s="255"/>
      <c r="S8594" s="255"/>
      <c r="T8594" s="256"/>
      <c r="U8594" s="14"/>
      <c r="V8594" s="14"/>
      <c r="W8594" s="14"/>
      <c r="X8594" s="14"/>
      <c r="Y8594" s="14"/>
      <c r="Z8594" s="14"/>
      <c r="AA8594" s="14"/>
      <c r="AB8594" s="14"/>
      <c r="AC8594" s="14"/>
      <c r="AD8594" s="14"/>
      <c r="AE8594" s="14"/>
      <c r="AT8594" s="257" t="s">
        <v>252</v>
      </c>
      <c r="AU8594" s="257" t="s">
        <v>93</v>
      </c>
      <c r="AV8594" s="14" t="s">
        <v>93</v>
      </c>
      <c r="AW8594" s="14" t="s">
        <v>46</v>
      </c>
      <c r="AX8594" s="14" t="s">
        <v>85</v>
      </c>
      <c r="AY8594" s="257" t="s">
        <v>241</v>
      </c>
    </row>
    <row r="8595" s="14" customFormat="1">
      <c r="A8595" s="14"/>
      <c r="B8595" s="247"/>
      <c r="C8595" s="248"/>
      <c r="D8595" s="238" t="s">
        <v>252</v>
      </c>
      <c r="E8595" s="249" t="s">
        <v>39</v>
      </c>
      <c r="F8595" s="250" t="s">
        <v>7977</v>
      </c>
      <c r="G8595" s="248"/>
      <c r="H8595" s="251">
        <v>11.9</v>
      </c>
      <c r="I8595" s="252"/>
      <c r="J8595" s="248"/>
      <c r="K8595" s="248"/>
      <c r="L8595" s="253"/>
      <c r="M8595" s="254"/>
      <c r="N8595" s="255"/>
      <c r="O8595" s="255"/>
      <c r="P8595" s="255"/>
      <c r="Q8595" s="255"/>
      <c r="R8595" s="255"/>
      <c r="S8595" s="255"/>
      <c r="T8595" s="256"/>
      <c r="U8595" s="14"/>
      <c r="V8595" s="14"/>
      <c r="W8595" s="14"/>
      <c r="X8595" s="14"/>
      <c r="Y8595" s="14"/>
      <c r="Z8595" s="14"/>
      <c r="AA8595" s="14"/>
      <c r="AB8595" s="14"/>
      <c r="AC8595" s="14"/>
      <c r="AD8595" s="14"/>
      <c r="AE8595" s="14"/>
      <c r="AT8595" s="257" t="s">
        <v>252</v>
      </c>
      <c r="AU8595" s="257" t="s">
        <v>93</v>
      </c>
      <c r="AV8595" s="14" t="s">
        <v>93</v>
      </c>
      <c r="AW8595" s="14" t="s">
        <v>46</v>
      </c>
      <c r="AX8595" s="14" t="s">
        <v>85</v>
      </c>
      <c r="AY8595" s="257" t="s">
        <v>241</v>
      </c>
    </row>
    <row r="8596" s="14" customFormat="1">
      <c r="A8596" s="14"/>
      <c r="B8596" s="247"/>
      <c r="C8596" s="248"/>
      <c r="D8596" s="238" t="s">
        <v>252</v>
      </c>
      <c r="E8596" s="249" t="s">
        <v>39</v>
      </c>
      <c r="F8596" s="250" t="s">
        <v>7978</v>
      </c>
      <c r="G8596" s="248"/>
      <c r="H8596" s="251">
        <v>5.0499999999999998</v>
      </c>
      <c r="I8596" s="252"/>
      <c r="J8596" s="248"/>
      <c r="K8596" s="248"/>
      <c r="L8596" s="253"/>
      <c r="M8596" s="254"/>
      <c r="N8596" s="255"/>
      <c r="O8596" s="255"/>
      <c r="P8596" s="255"/>
      <c r="Q8596" s="255"/>
      <c r="R8596" s="255"/>
      <c r="S8596" s="255"/>
      <c r="T8596" s="256"/>
      <c r="U8596" s="14"/>
      <c r="V8596" s="14"/>
      <c r="W8596" s="14"/>
      <c r="X8596" s="14"/>
      <c r="Y8596" s="14"/>
      <c r="Z8596" s="14"/>
      <c r="AA8596" s="14"/>
      <c r="AB8596" s="14"/>
      <c r="AC8596" s="14"/>
      <c r="AD8596" s="14"/>
      <c r="AE8596" s="14"/>
      <c r="AT8596" s="257" t="s">
        <v>252</v>
      </c>
      <c r="AU8596" s="257" t="s">
        <v>93</v>
      </c>
      <c r="AV8596" s="14" t="s">
        <v>93</v>
      </c>
      <c r="AW8596" s="14" t="s">
        <v>46</v>
      </c>
      <c r="AX8596" s="14" t="s">
        <v>85</v>
      </c>
      <c r="AY8596" s="257" t="s">
        <v>241</v>
      </c>
    </row>
    <row r="8597" s="14" customFormat="1">
      <c r="A8597" s="14"/>
      <c r="B8597" s="247"/>
      <c r="C8597" s="248"/>
      <c r="D8597" s="238" t="s">
        <v>252</v>
      </c>
      <c r="E8597" s="249" t="s">
        <v>39</v>
      </c>
      <c r="F8597" s="250" t="s">
        <v>7979</v>
      </c>
      <c r="G8597" s="248"/>
      <c r="H8597" s="251">
        <v>3.3999999999999999</v>
      </c>
      <c r="I8597" s="252"/>
      <c r="J8597" s="248"/>
      <c r="K8597" s="248"/>
      <c r="L8597" s="253"/>
      <c r="M8597" s="254"/>
      <c r="N8597" s="255"/>
      <c r="O8597" s="255"/>
      <c r="P8597" s="255"/>
      <c r="Q8597" s="255"/>
      <c r="R8597" s="255"/>
      <c r="S8597" s="255"/>
      <c r="T8597" s="256"/>
      <c r="U8597" s="14"/>
      <c r="V8597" s="14"/>
      <c r="W8597" s="14"/>
      <c r="X8597" s="14"/>
      <c r="Y8597" s="14"/>
      <c r="Z8597" s="14"/>
      <c r="AA8597" s="14"/>
      <c r="AB8597" s="14"/>
      <c r="AC8597" s="14"/>
      <c r="AD8597" s="14"/>
      <c r="AE8597" s="14"/>
      <c r="AT8597" s="257" t="s">
        <v>252</v>
      </c>
      <c r="AU8597" s="257" t="s">
        <v>93</v>
      </c>
      <c r="AV8597" s="14" t="s">
        <v>93</v>
      </c>
      <c r="AW8597" s="14" t="s">
        <v>46</v>
      </c>
      <c r="AX8597" s="14" t="s">
        <v>85</v>
      </c>
      <c r="AY8597" s="257" t="s">
        <v>241</v>
      </c>
    </row>
    <row r="8598" s="14" customFormat="1">
      <c r="A8598" s="14"/>
      <c r="B8598" s="247"/>
      <c r="C8598" s="248"/>
      <c r="D8598" s="238" t="s">
        <v>252</v>
      </c>
      <c r="E8598" s="249" t="s">
        <v>39</v>
      </c>
      <c r="F8598" s="250" t="s">
        <v>7980</v>
      </c>
      <c r="G8598" s="248"/>
      <c r="H8598" s="251">
        <v>3.3999999999999999</v>
      </c>
      <c r="I8598" s="252"/>
      <c r="J8598" s="248"/>
      <c r="K8598" s="248"/>
      <c r="L8598" s="253"/>
      <c r="M8598" s="254"/>
      <c r="N8598" s="255"/>
      <c r="O8598" s="255"/>
      <c r="P8598" s="255"/>
      <c r="Q8598" s="255"/>
      <c r="R8598" s="255"/>
      <c r="S8598" s="255"/>
      <c r="T8598" s="256"/>
      <c r="U8598" s="14"/>
      <c r="V8598" s="14"/>
      <c r="W8598" s="14"/>
      <c r="X8598" s="14"/>
      <c r="Y8598" s="14"/>
      <c r="Z8598" s="14"/>
      <c r="AA8598" s="14"/>
      <c r="AB8598" s="14"/>
      <c r="AC8598" s="14"/>
      <c r="AD8598" s="14"/>
      <c r="AE8598" s="14"/>
      <c r="AT8598" s="257" t="s">
        <v>252</v>
      </c>
      <c r="AU8598" s="257" t="s">
        <v>93</v>
      </c>
      <c r="AV8598" s="14" t="s">
        <v>93</v>
      </c>
      <c r="AW8598" s="14" t="s">
        <v>46</v>
      </c>
      <c r="AX8598" s="14" t="s">
        <v>85</v>
      </c>
      <c r="AY8598" s="257" t="s">
        <v>241</v>
      </c>
    </row>
    <row r="8599" s="14" customFormat="1">
      <c r="A8599" s="14"/>
      <c r="B8599" s="247"/>
      <c r="C8599" s="248"/>
      <c r="D8599" s="238" t="s">
        <v>252</v>
      </c>
      <c r="E8599" s="249" t="s">
        <v>39</v>
      </c>
      <c r="F8599" s="250" t="s">
        <v>7981</v>
      </c>
      <c r="G8599" s="248"/>
      <c r="H8599" s="251">
        <v>3.8999999999999999</v>
      </c>
      <c r="I8599" s="252"/>
      <c r="J8599" s="248"/>
      <c r="K8599" s="248"/>
      <c r="L8599" s="253"/>
      <c r="M8599" s="254"/>
      <c r="N8599" s="255"/>
      <c r="O8599" s="255"/>
      <c r="P8599" s="255"/>
      <c r="Q8599" s="255"/>
      <c r="R8599" s="255"/>
      <c r="S8599" s="255"/>
      <c r="T8599" s="256"/>
      <c r="U8599" s="14"/>
      <c r="V8599" s="14"/>
      <c r="W8599" s="14"/>
      <c r="X8599" s="14"/>
      <c r="Y8599" s="14"/>
      <c r="Z8599" s="14"/>
      <c r="AA8599" s="14"/>
      <c r="AB8599" s="14"/>
      <c r="AC8599" s="14"/>
      <c r="AD8599" s="14"/>
      <c r="AE8599" s="14"/>
      <c r="AT8599" s="257" t="s">
        <v>252</v>
      </c>
      <c r="AU8599" s="257" t="s">
        <v>93</v>
      </c>
      <c r="AV8599" s="14" t="s">
        <v>93</v>
      </c>
      <c r="AW8599" s="14" t="s">
        <v>46</v>
      </c>
      <c r="AX8599" s="14" t="s">
        <v>85</v>
      </c>
      <c r="AY8599" s="257" t="s">
        <v>241</v>
      </c>
    </row>
    <row r="8600" s="14" customFormat="1">
      <c r="A8600" s="14"/>
      <c r="B8600" s="247"/>
      <c r="C8600" s="248"/>
      <c r="D8600" s="238" t="s">
        <v>252</v>
      </c>
      <c r="E8600" s="249" t="s">
        <v>39</v>
      </c>
      <c r="F8600" s="250" t="s">
        <v>7982</v>
      </c>
      <c r="G8600" s="248"/>
      <c r="H8600" s="251">
        <v>7.5</v>
      </c>
      <c r="I8600" s="252"/>
      <c r="J8600" s="248"/>
      <c r="K8600" s="248"/>
      <c r="L8600" s="253"/>
      <c r="M8600" s="254"/>
      <c r="N8600" s="255"/>
      <c r="O8600" s="255"/>
      <c r="P8600" s="255"/>
      <c r="Q8600" s="255"/>
      <c r="R8600" s="255"/>
      <c r="S8600" s="255"/>
      <c r="T8600" s="256"/>
      <c r="U8600" s="14"/>
      <c r="V8600" s="14"/>
      <c r="W8600" s="14"/>
      <c r="X8600" s="14"/>
      <c r="Y8600" s="14"/>
      <c r="Z8600" s="14"/>
      <c r="AA8600" s="14"/>
      <c r="AB8600" s="14"/>
      <c r="AC8600" s="14"/>
      <c r="AD8600" s="14"/>
      <c r="AE8600" s="14"/>
      <c r="AT8600" s="257" t="s">
        <v>252</v>
      </c>
      <c r="AU8600" s="257" t="s">
        <v>93</v>
      </c>
      <c r="AV8600" s="14" t="s">
        <v>93</v>
      </c>
      <c r="AW8600" s="14" t="s">
        <v>46</v>
      </c>
      <c r="AX8600" s="14" t="s">
        <v>85</v>
      </c>
      <c r="AY8600" s="257" t="s">
        <v>241</v>
      </c>
    </row>
    <row r="8601" s="14" customFormat="1">
      <c r="A8601" s="14"/>
      <c r="B8601" s="247"/>
      <c r="C8601" s="248"/>
      <c r="D8601" s="238" t="s">
        <v>252</v>
      </c>
      <c r="E8601" s="249" t="s">
        <v>39</v>
      </c>
      <c r="F8601" s="250" t="s">
        <v>7983</v>
      </c>
      <c r="G8601" s="248"/>
      <c r="H8601" s="251">
        <v>4.2000000000000002</v>
      </c>
      <c r="I8601" s="252"/>
      <c r="J8601" s="248"/>
      <c r="K8601" s="248"/>
      <c r="L8601" s="253"/>
      <c r="M8601" s="254"/>
      <c r="N8601" s="255"/>
      <c r="O8601" s="255"/>
      <c r="P8601" s="255"/>
      <c r="Q8601" s="255"/>
      <c r="R8601" s="255"/>
      <c r="S8601" s="255"/>
      <c r="T8601" s="256"/>
      <c r="U8601" s="14"/>
      <c r="V8601" s="14"/>
      <c r="W8601" s="14"/>
      <c r="X8601" s="14"/>
      <c r="Y8601" s="14"/>
      <c r="Z8601" s="14"/>
      <c r="AA8601" s="14"/>
      <c r="AB8601" s="14"/>
      <c r="AC8601" s="14"/>
      <c r="AD8601" s="14"/>
      <c r="AE8601" s="14"/>
      <c r="AT8601" s="257" t="s">
        <v>252</v>
      </c>
      <c r="AU8601" s="257" t="s">
        <v>93</v>
      </c>
      <c r="AV8601" s="14" t="s">
        <v>93</v>
      </c>
      <c r="AW8601" s="14" t="s">
        <v>46</v>
      </c>
      <c r="AX8601" s="14" t="s">
        <v>85</v>
      </c>
      <c r="AY8601" s="257" t="s">
        <v>241</v>
      </c>
    </row>
    <row r="8602" s="14" customFormat="1">
      <c r="A8602" s="14"/>
      <c r="B8602" s="247"/>
      <c r="C8602" s="248"/>
      <c r="D8602" s="238" t="s">
        <v>252</v>
      </c>
      <c r="E8602" s="249" t="s">
        <v>39</v>
      </c>
      <c r="F8602" s="250" t="s">
        <v>7984</v>
      </c>
      <c r="G8602" s="248"/>
      <c r="H8602" s="251">
        <v>6.7000000000000002</v>
      </c>
      <c r="I8602" s="252"/>
      <c r="J8602" s="248"/>
      <c r="K8602" s="248"/>
      <c r="L8602" s="253"/>
      <c r="M8602" s="254"/>
      <c r="N8602" s="255"/>
      <c r="O8602" s="255"/>
      <c r="P8602" s="255"/>
      <c r="Q8602" s="255"/>
      <c r="R8602" s="255"/>
      <c r="S8602" s="255"/>
      <c r="T8602" s="256"/>
      <c r="U8602" s="14"/>
      <c r="V8602" s="14"/>
      <c r="W8602" s="14"/>
      <c r="X8602" s="14"/>
      <c r="Y8602" s="14"/>
      <c r="Z8602" s="14"/>
      <c r="AA8602" s="14"/>
      <c r="AB8602" s="14"/>
      <c r="AC8602" s="14"/>
      <c r="AD8602" s="14"/>
      <c r="AE8602" s="14"/>
      <c r="AT8602" s="257" t="s">
        <v>252</v>
      </c>
      <c r="AU8602" s="257" t="s">
        <v>93</v>
      </c>
      <c r="AV8602" s="14" t="s">
        <v>93</v>
      </c>
      <c r="AW8602" s="14" t="s">
        <v>46</v>
      </c>
      <c r="AX8602" s="14" t="s">
        <v>85</v>
      </c>
      <c r="AY8602" s="257" t="s">
        <v>241</v>
      </c>
    </row>
    <row r="8603" s="14" customFormat="1">
      <c r="A8603" s="14"/>
      <c r="B8603" s="247"/>
      <c r="C8603" s="248"/>
      <c r="D8603" s="238" t="s">
        <v>252</v>
      </c>
      <c r="E8603" s="249" t="s">
        <v>39</v>
      </c>
      <c r="F8603" s="250" t="s">
        <v>7985</v>
      </c>
      <c r="G8603" s="248"/>
      <c r="H8603" s="251">
        <v>13</v>
      </c>
      <c r="I8603" s="252"/>
      <c r="J8603" s="248"/>
      <c r="K8603" s="248"/>
      <c r="L8603" s="253"/>
      <c r="M8603" s="254"/>
      <c r="N8603" s="255"/>
      <c r="O8603" s="255"/>
      <c r="P8603" s="255"/>
      <c r="Q8603" s="255"/>
      <c r="R8603" s="255"/>
      <c r="S8603" s="255"/>
      <c r="T8603" s="256"/>
      <c r="U8603" s="14"/>
      <c r="V8603" s="14"/>
      <c r="W8603" s="14"/>
      <c r="X8603" s="14"/>
      <c r="Y8603" s="14"/>
      <c r="Z8603" s="14"/>
      <c r="AA8603" s="14"/>
      <c r="AB8603" s="14"/>
      <c r="AC8603" s="14"/>
      <c r="AD8603" s="14"/>
      <c r="AE8603" s="14"/>
      <c r="AT8603" s="257" t="s">
        <v>252</v>
      </c>
      <c r="AU8603" s="257" t="s">
        <v>93</v>
      </c>
      <c r="AV8603" s="14" t="s">
        <v>93</v>
      </c>
      <c r="AW8603" s="14" t="s">
        <v>46</v>
      </c>
      <c r="AX8603" s="14" t="s">
        <v>85</v>
      </c>
      <c r="AY8603" s="257" t="s">
        <v>241</v>
      </c>
    </row>
    <row r="8604" s="14" customFormat="1">
      <c r="A8604" s="14"/>
      <c r="B8604" s="247"/>
      <c r="C8604" s="248"/>
      <c r="D8604" s="238" t="s">
        <v>252</v>
      </c>
      <c r="E8604" s="249" t="s">
        <v>39</v>
      </c>
      <c r="F8604" s="250" t="s">
        <v>7986</v>
      </c>
      <c r="G8604" s="248"/>
      <c r="H8604" s="251">
        <v>83.700000000000003</v>
      </c>
      <c r="I8604" s="252"/>
      <c r="J8604" s="248"/>
      <c r="K8604" s="248"/>
      <c r="L8604" s="253"/>
      <c r="M8604" s="254"/>
      <c r="N8604" s="255"/>
      <c r="O8604" s="255"/>
      <c r="P8604" s="255"/>
      <c r="Q8604" s="255"/>
      <c r="R8604" s="255"/>
      <c r="S8604" s="255"/>
      <c r="T8604" s="256"/>
      <c r="U8604" s="14"/>
      <c r="V8604" s="14"/>
      <c r="W8604" s="14"/>
      <c r="X8604" s="14"/>
      <c r="Y8604" s="14"/>
      <c r="Z8604" s="14"/>
      <c r="AA8604" s="14"/>
      <c r="AB8604" s="14"/>
      <c r="AC8604" s="14"/>
      <c r="AD8604" s="14"/>
      <c r="AE8604" s="14"/>
      <c r="AT8604" s="257" t="s">
        <v>252</v>
      </c>
      <c r="AU8604" s="257" t="s">
        <v>93</v>
      </c>
      <c r="AV8604" s="14" t="s">
        <v>93</v>
      </c>
      <c r="AW8604" s="14" t="s">
        <v>46</v>
      </c>
      <c r="AX8604" s="14" t="s">
        <v>85</v>
      </c>
      <c r="AY8604" s="257" t="s">
        <v>241</v>
      </c>
    </row>
    <row r="8605" s="14" customFormat="1">
      <c r="A8605" s="14"/>
      <c r="B8605" s="247"/>
      <c r="C8605" s="248"/>
      <c r="D8605" s="238" t="s">
        <v>252</v>
      </c>
      <c r="E8605" s="249" t="s">
        <v>39</v>
      </c>
      <c r="F8605" s="250" t="s">
        <v>7987</v>
      </c>
      <c r="G8605" s="248"/>
      <c r="H8605" s="251">
        <v>9</v>
      </c>
      <c r="I8605" s="252"/>
      <c r="J8605" s="248"/>
      <c r="K8605" s="248"/>
      <c r="L8605" s="253"/>
      <c r="M8605" s="254"/>
      <c r="N8605" s="255"/>
      <c r="O8605" s="255"/>
      <c r="P8605" s="255"/>
      <c r="Q8605" s="255"/>
      <c r="R8605" s="255"/>
      <c r="S8605" s="255"/>
      <c r="T8605" s="256"/>
      <c r="U8605" s="14"/>
      <c r="V8605" s="14"/>
      <c r="W8605" s="14"/>
      <c r="X8605" s="14"/>
      <c r="Y8605" s="14"/>
      <c r="Z8605" s="14"/>
      <c r="AA8605" s="14"/>
      <c r="AB8605" s="14"/>
      <c r="AC8605" s="14"/>
      <c r="AD8605" s="14"/>
      <c r="AE8605" s="14"/>
      <c r="AT8605" s="257" t="s">
        <v>252</v>
      </c>
      <c r="AU8605" s="257" t="s">
        <v>93</v>
      </c>
      <c r="AV8605" s="14" t="s">
        <v>93</v>
      </c>
      <c r="AW8605" s="14" t="s">
        <v>46</v>
      </c>
      <c r="AX8605" s="14" t="s">
        <v>85</v>
      </c>
      <c r="AY8605" s="257" t="s">
        <v>241</v>
      </c>
    </row>
    <row r="8606" s="14" customFormat="1">
      <c r="A8606" s="14"/>
      <c r="B8606" s="247"/>
      <c r="C8606" s="248"/>
      <c r="D8606" s="238" t="s">
        <v>252</v>
      </c>
      <c r="E8606" s="249" t="s">
        <v>39</v>
      </c>
      <c r="F8606" s="250" t="s">
        <v>7988</v>
      </c>
      <c r="G8606" s="248"/>
      <c r="H8606" s="251">
        <v>18.350000000000001</v>
      </c>
      <c r="I8606" s="252"/>
      <c r="J8606" s="248"/>
      <c r="K8606" s="248"/>
      <c r="L8606" s="253"/>
      <c r="M8606" s="254"/>
      <c r="N8606" s="255"/>
      <c r="O8606" s="255"/>
      <c r="P8606" s="255"/>
      <c r="Q8606" s="255"/>
      <c r="R8606" s="255"/>
      <c r="S8606" s="255"/>
      <c r="T8606" s="256"/>
      <c r="U8606" s="14"/>
      <c r="V8606" s="14"/>
      <c r="W8606" s="14"/>
      <c r="X8606" s="14"/>
      <c r="Y8606" s="14"/>
      <c r="Z8606" s="14"/>
      <c r="AA8606" s="14"/>
      <c r="AB8606" s="14"/>
      <c r="AC8606" s="14"/>
      <c r="AD8606" s="14"/>
      <c r="AE8606" s="14"/>
      <c r="AT8606" s="257" t="s">
        <v>252</v>
      </c>
      <c r="AU8606" s="257" t="s">
        <v>93</v>
      </c>
      <c r="AV8606" s="14" t="s">
        <v>93</v>
      </c>
      <c r="AW8606" s="14" t="s">
        <v>46</v>
      </c>
      <c r="AX8606" s="14" t="s">
        <v>85</v>
      </c>
      <c r="AY8606" s="257" t="s">
        <v>241</v>
      </c>
    </row>
    <row r="8607" s="14" customFormat="1">
      <c r="A8607" s="14"/>
      <c r="B8607" s="247"/>
      <c r="C8607" s="248"/>
      <c r="D8607" s="238" t="s">
        <v>252</v>
      </c>
      <c r="E8607" s="249" t="s">
        <v>39</v>
      </c>
      <c r="F8607" s="250" t="s">
        <v>7989</v>
      </c>
      <c r="G8607" s="248"/>
      <c r="H8607" s="251">
        <v>9.4499999999999993</v>
      </c>
      <c r="I8607" s="252"/>
      <c r="J8607" s="248"/>
      <c r="K8607" s="248"/>
      <c r="L8607" s="253"/>
      <c r="M8607" s="254"/>
      <c r="N8607" s="255"/>
      <c r="O8607" s="255"/>
      <c r="P8607" s="255"/>
      <c r="Q8607" s="255"/>
      <c r="R8607" s="255"/>
      <c r="S8607" s="255"/>
      <c r="T8607" s="256"/>
      <c r="U8607" s="14"/>
      <c r="V8607" s="14"/>
      <c r="W8607" s="14"/>
      <c r="X8607" s="14"/>
      <c r="Y8607" s="14"/>
      <c r="Z8607" s="14"/>
      <c r="AA8607" s="14"/>
      <c r="AB8607" s="14"/>
      <c r="AC8607" s="14"/>
      <c r="AD8607" s="14"/>
      <c r="AE8607" s="14"/>
      <c r="AT8607" s="257" t="s">
        <v>252</v>
      </c>
      <c r="AU8607" s="257" t="s">
        <v>93</v>
      </c>
      <c r="AV8607" s="14" t="s">
        <v>93</v>
      </c>
      <c r="AW8607" s="14" t="s">
        <v>46</v>
      </c>
      <c r="AX8607" s="14" t="s">
        <v>85</v>
      </c>
      <c r="AY8607" s="257" t="s">
        <v>241</v>
      </c>
    </row>
    <row r="8608" s="14" customFormat="1">
      <c r="A8608" s="14"/>
      <c r="B8608" s="247"/>
      <c r="C8608" s="248"/>
      <c r="D8608" s="238" t="s">
        <v>252</v>
      </c>
      <c r="E8608" s="249" t="s">
        <v>39</v>
      </c>
      <c r="F8608" s="250" t="s">
        <v>7990</v>
      </c>
      <c r="G8608" s="248"/>
      <c r="H8608" s="251">
        <v>13.6</v>
      </c>
      <c r="I8608" s="252"/>
      <c r="J8608" s="248"/>
      <c r="K8608" s="248"/>
      <c r="L8608" s="253"/>
      <c r="M8608" s="254"/>
      <c r="N8608" s="255"/>
      <c r="O8608" s="255"/>
      <c r="P8608" s="255"/>
      <c r="Q8608" s="255"/>
      <c r="R8608" s="255"/>
      <c r="S8608" s="255"/>
      <c r="T8608" s="256"/>
      <c r="U8608" s="14"/>
      <c r="V8608" s="14"/>
      <c r="W8608" s="14"/>
      <c r="X8608" s="14"/>
      <c r="Y8608" s="14"/>
      <c r="Z8608" s="14"/>
      <c r="AA8608" s="14"/>
      <c r="AB8608" s="14"/>
      <c r="AC8608" s="14"/>
      <c r="AD8608" s="14"/>
      <c r="AE8608" s="14"/>
      <c r="AT8608" s="257" t="s">
        <v>252</v>
      </c>
      <c r="AU8608" s="257" t="s">
        <v>93</v>
      </c>
      <c r="AV8608" s="14" t="s">
        <v>93</v>
      </c>
      <c r="AW8608" s="14" t="s">
        <v>46</v>
      </c>
      <c r="AX8608" s="14" t="s">
        <v>85</v>
      </c>
      <c r="AY8608" s="257" t="s">
        <v>241</v>
      </c>
    </row>
    <row r="8609" s="14" customFormat="1">
      <c r="A8609" s="14"/>
      <c r="B8609" s="247"/>
      <c r="C8609" s="248"/>
      <c r="D8609" s="238" t="s">
        <v>252</v>
      </c>
      <c r="E8609" s="249" t="s">
        <v>39</v>
      </c>
      <c r="F8609" s="250" t="s">
        <v>7991</v>
      </c>
      <c r="G8609" s="248"/>
      <c r="H8609" s="251">
        <v>18.699999999999999</v>
      </c>
      <c r="I8609" s="252"/>
      <c r="J8609" s="248"/>
      <c r="K8609" s="248"/>
      <c r="L8609" s="253"/>
      <c r="M8609" s="254"/>
      <c r="N8609" s="255"/>
      <c r="O8609" s="255"/>
      <c r="P8609" s="255"/>
      <c r="Q8609" s="255"/>
      <c r="R8609" s="255"/>
      <c r="S8609" s="255"/>
      <c r="T8609" s="256"/>
      <c r="U8609" s="14"/>
      <c r="V8609" s="14"/>
      <c r="W8609" s="14"/>
      <c r="X8609" s="14"/>
      <c r="Y8609" s="14"/>
      <c r="Z8609" s="14"/>
      <c r="AA8609" s="14"/>
      <c r="AB8609" s="14"/>
      <c r="AC8609" s="14"/>
      <c r="AD8609" s="14"/>
      <c r="AE8609" s="14"/>
      <c r="AT8609" s="257" t="s">
        <v>252</v>
      </c>
      <c r="AU8609" s="257" t="s">
        <v>93</v>
      </c>
      <c r="AV8609" s="14" t="s">
        <v>93</v>
      </c>
      <c r="AW8609" s="14" t="s">
        <v>46</v>
      </c>
      <c r="AX8609" s="14" t="s">
        <v>85</v>
      </c>
      <c r="AY8609" s="257" t="s">
        <v>241</v>
      </c>
    </row>
    <row r="8610" s="14" customFormat="1">
      <c r="A8610" s="14"/>
      <c r="B8610" s="247"/>
      <c r="C8610" s="248"/>
      <c r="D8610" s="238" t="s">
        <v>252</v>
      </c>
      <c r="E8610" s="249" t="s">
        <v>39</v>
      </c>
      <c r="F8610" s="250" t="s">
        <v>7992</v>
      </c>
      <c r="G8610" s="248"/>
      <c r="H8610" s="251">
        <v>9.4000000000000004</v>
      </c>
      <c r="I8610" s="252"/>
      <c r="J8610" s="248"/>
      <c r="K8610" s="248"/>
      <c r="L8610" s="253"/>
      <c r="M8610" s="254"/>
      <c r="N8610" s="255"/>
      <c r="O8610" s="255"/>
      <c r="P8610" s="255"/>
      <c r="Q8610" s="255"/>
      <c r="R8610" s="255"/>
      <c r="S8610" s="255"/>
      <c r="T8610" s="256"/>
      <c r="U8610" s="14"/>
      <c r="V8610" s="14"/>
      <c r="W8610" s="14"/>
      <c r="X8610" s="14"/>
      <c r="Y8610" s="14"/>
      <c r="Z8610" s="14"/>
      <c r="AA8610" s="14"/>
      <c r="AB8610" s="14"/>
      <c r="AC8610" s="14"/>
      <c r="AD8610" s="14"/>
      <c r="AE8610" s="14"/>
      <c r="AT8610" s="257" t="s">
        <v>252</v>
      </c>
      <c r="AU8610" s="257" t="s">
        <v>93</v>
      </c>
      <c r="AV8610" s="14" t="s">
        <v>93</v>
      </c>
      <c r="AW8610" s="14" t="s">
        <v>46</v>
      </c>
      <c r="AX8610" s="14" t="s">
        <v>85</v>
      </c>
      <c r="AY8610" s="257" t="s">
        <v>241</v>
      </c>
    </row>
    <row r="8611" s="14" customFormat="1">
      <c r="A8611" s="14"/>
      <c r="B8611" s="247"/>
      <c r="C8611" s="248"/>
      <c r="D8611" s="238" t="s">
        <v>252</v>
      </c>
      <c r="E8611" s="249" t="s">
        <v>39</v>
      </c>
      <c r="F8611" s="250" t="s">
        <v>7993</v>
      </c>
      <c r="G8611" s="248"/>
      <c r="H8611" s="251">
        <v>65.099999999999994</v>
      </c>
      <c r="I8611" s="252"/>
      <c r="J8611" s="248"/>
      <c r="K8611" s="248"/>
      <c r="L8611" s="253"/>
      <c r="M8611" s="254"/>
      <c r="N8611" s="255"/>
      <c r="O8611" s="255"/>
      <c r="P8611" s="255"/>
      <c r="Q8611" s="255"/>
      <c r="R8611" s="255"/>
      <c r="S8611" s="255"/>
      <c r="T8611" s="256"/>
      <c r="U8611" s="14"/>
      <c r="V8611" s="14"/>
      <c r="W8611" s="14"/>
      <c r="X8611" s="14"/>
      <c r="Y8611" s="14"/>
      <c r="Z8611" s="14"/>
      <c r="AA8611" s="14"/>
      <c r="AB8611" s="14"/>
      <c r="AC8611" s="14"/>
      <c r="AD8611" s="14"/>
      <c r="AE8611" s="14"/>
      <c r="AT8611" s="257" t="s">
        <v>252</v>
      </c>
      <c r="AU8611" s="257" t="s">
        <v>93</v>
      </c>
      <c r="AV8611" s="14" t="s">
        <v>93</v>
      </c>
      <c r="AW8611" s="14" t="s">
        <v>46</v>
      </c>
      <c r="AX8611" s="14" t="s">
        <v>85</v>
      </c>
      <c r="AY8611" s="257" t="s">
        <v>241</v>
      </c>
    </row>
    <row r="8612" s="14" customFormat="1">
      <c r="A8612" s="14"/>
      <c r="B8612" s="247"/>
      <c r="C8612" s="248"/>
      <c r="D8612" s="238" t="s">
        <v>252</v>
      </c>
      <c r="E8612" s="249" t="s">
        <v>39</v>
      </c>
      <c r="F8612" s="250" t="s">
        <v>7994</v>
      </c>
      <c r="G8612" s="248"/>
      <c r="H8612" s="251">
        <v>7.96</v>
      </c>
      <c r="I8612" s="252"/>
      <c r="J8612" s="248"/>
      <c r="K8612" s="248"/>
      <c r="L8612" s="253"/>
      <c r="M8612" s="254"/>
      <c r="N8612" s="255"/>
      <c r="O8612" s="255"/>
      <c r="P8612" s="255"/>
      <c r="Q8612" s="255"/>
      <c r="R8612" s="255"/>
      <c r="S8612" s="255"/>
      <c r="T8612" s="256"/>
      <c r="U8612" s="14"/>
      <c r="V8612" s="14"/>
      <c r="W8612" s="14"/>
      <c r="X8612" s="14"/>
      <c r="Y8612" s="14"/>
      <c r="Z8612" s="14"/>
      <c r="AA8612" s="14"/>
      <c r="AB8612" s="14"/>
      <c r="AC8612" s="14"/>
      <c r="AD8612" s="14"/>
      <c r="AE8612" s="14"/>
      <c r="AT8612" s="257" t="s">
        <v>252</v>
      </c>
      <c r="AU8612" s="257" t="s">
        <v>93</v>
      </c>
      <c r="AV8612" s="14" t="s">
        <v>93</v>
      </c>
      <c r="AW8612" s="14" t="s">
        <v>46</v>
      </c>
      <c r="AX8612" s="14" t="s">
        <v>85</v>
      </c>
      <c r="AY8612" s="257" t="s">
        <v>241</v>
      </c>
    </row>
    <row r="8613" s="14" customFormat="1">
      <c r="A8613" s="14"/>
      <c r="B8613" s="247"/>
      <c r="C8613" s="248"/>
      <c r="D8613" s="238" t="s">
        <v>252</v>
      </c>
      <c r="E8613" s="249" t="s">
        <v>39</v>
      </c>
      <c r="F8613" s="250" t="s">
        <v>7995</v>
      </c>
      <c r="G8613" s="248"/>
      <c r="H8613" s="251">
        <v>5.0800000000000001</v>
      </c>
      <c r="I8613" s="252"/>
      <c r="J8613" s="248"/>
      <c r="K8613" s="248"/>
      <c r="L8613" s="253"/>
      <c r="M8613" s="254"/>
      <c r="N8613" s="255"/>
      <c r="O8613" s="255"/>
      <c r="P8613" s="255"/>
      <c r="Q8613" s="255"/>
      <c r="R8613" s="255"/>
      <c r="S8613" s="255"/>
      <c r="T8613" s="256"/>
      <c r="U8613" s="14"/>
      <c r="V8613" s="14"/>
      <c r="W8613" s="14"/>
      <c r="X8613" s="14"/>
      <c r="Y8613" s="14"/>
      <c r="Z8613" s="14"/>
      <c r="AA8613" s="14"/>
      <c r="AB8613" s="14"/>
      <c r="AC8613" s="14"/>
      <c r="AD8613" s="14"/>
      <c r="AE8613" s="14"/>
      <c r="AT8613" s="257" t="s">
        <v>252</v>
      </c>
      <c r="AU8613" s="257" t="s">
        <v>93</v>
      </c>
      <c r="AV8613" s="14" t="s">
        <v>93</v>
      </c>
      <c r="AW8613" s="14" t="s">
        <v>46</v>
      </c>
      <c r="AX8613" s="14" t="s">
        <v>85</v>
      </c>
      <c r="AY8613" s="257" t="s">
        <v>241</v>
      </c>
    </row>
    <row r="8614" s="14" customFormat="1">
      <c r="A8614" s="14"/>
      <c r="B8614" s="247"/>
      <c r="C8614" s="248"/>
      <c r="D8614" s="238" t="s">
        <v>252</v>
      </c>
      <c r="E8614" s="249" t="s">
        <v>39</v>
      </c>
      <c r="F8614" s="250" t="s">
        <v>7996</v>
      </c>
      <c r="G8614" s="248"/>
      <c r="H8614" s="251">
        <v>9.1999999999999993</v>
      </c>
      <c r="I8614" s="252"/>
      <c r="J8614" s="248"/>
      <c r="K8614" s="248"/>
      <c r="L8614" s="253"/>
      <c r="M8614" s="254"/>
      <c r="N8614" s="255"/>
      <c r="O8614" s="255"/>
      <c r="P8614" s="255"/>
      <c r="Q8614" s="255"/>
      <c r="R8614" s="255"/>
      <c r="S8614" s="255"/>
      <c r="T8614" s="256"/>
      <c r="U8614" s="14"/>
      <c r="V8614" s="14"/>
      <c r="W8614" s="14"/>
      <c r="X8614" s="14"/>
      <c r="Y8614" s="14"/>
      <c r="Z8614" s="14"/>
      <c r="AA8614" s="14"/>
      <c r="AB8614" s="14"/>
      <c r="AC8614" s="14"/>
      <c r="AD8614" s="14"/>
      <c r="AE8614" s="14"/>
      <c r="AT8614" s="257" t="s">
        <v>252</v>
      </c>
      <c r="AU8614" s="257" t="s">
        <v>93</v>
      </c>
      <c r="AV8614" s="14" t="s">
        <v>93</v>
      </c>
      <c r="AW8614" s="14" t="s">
        <v>46</v>
      </c>
      <c r="AX8614" s="14" t="s">
        <v>85</v>
      </c>
      <c r="AY8614" s="257" t="s">
        <v>241</v>
      </c>
    </row>
    <row r="8615" s="16" customFormat="1">
      <c r="A8615" s="16"/>
      <c r="B8615" s="269"/>
      <c r="C8615" s="270"/>
      <c r="D8615" s="238" t="s">
        <v>252</v>
      </c>
      <c r="E8615" s="271" t="s">
        <v>39</v>
      </c>
      <c r="F8615" s="272" t="s">
        <v>295</v>
      </c>
      <c r="G8615" s="270"/>
      <c r="H8615" s="273">
        <v>357.95999999999998</v>
      </c>
      <c r="I8615" s="274"/>
      <c r="J8615" s="270"/>
      <c r="K8615" s="270"/>
      <c r="L8615" s="275"/>
      <c r="M8615" s="276"/>
      <c r="N8615" s="277"/>
      <c r="O8615" s="277"/>
      <c r="P8615" s="277"/>
      <c r="Q8615" s="277"/>
      <c r="R8615" s="277"/>
      <c r="S8615" s="277"/>
      <c r="T8615" s="278"/>
      <c r="U8615" s="16"/>
      <c r="V8615" s="16"/>
      <c r="W8615" s="16"/>
      <c r="X8615" s="16"/>
      <c r="Y8615" s="16"/>
      <c r="Z8615" s="16"/>
      <c r="AA8615" s="16"/>
      <c r="AB8615" s="16"/>
      <c r="AC8615" s="16"/>
      <c r="AD8615" s="16"/>
      <c r="AE8615" s="16"/>
      <c r="AT8615" s="279" t="s">
        <v>252</v>
      </c>
      <c r="AU8615" s="279" t="s">
        <v>93</v>
      </c>
      <c r="AV8615" s="16" t="s">
        <v>113</v>
      </c>
      <c r="AW8615" s="16" t="s">
        <v>46</v>
      </c>
      <c r="AX8615" s="16" t="s">
        <v>85</v>
      </c>
      <c r="AY8615" s="279" t="s">
        <v>241</v>
      </c>
    </row>
    <row r="8616" s="15" customFormat="1">
      <c r="A8616" s="15"/>
      <c r="B8616" s="258"/>
      <c r="C8616" s="259"/>
      <c r="D8616" s="238" t="s">
        <v>252</v>
      </c>
      <c r="E8616" s="260" t="s">
        <v>39</v>
      </c>
      <c r="F8616" s="261" t="s">
        <v>274</v>
      </c>
      <c r="G8616" s="259"/>
      <c r="H8616" s="262">
        <v>874.36500000000001</v>
      </c>
      <c r="I8616" s="263"/>
      <c r="J8616" s="259"/>
      <c r="K8616" s="259"/>
      <c r="L8616" s="264"/>
      <c r="M8616" s="265"/>
      <c r="N8616" s="266"/>
      <c r="O8616" s="266"/>
      <c r="P8616" s="266"/>
      <c r="Q8616" s="266"/>
      <c r="R8616" s="266"/>
      <c r="S8616" s="266"/>
      <c r="T8616" s="267"/>
      <c r="U8616" s="15"/>
      <c r="V8616" s="15"/>
      <c r="W8616" s="15"/>
      <c r="X8616" s="15"/>
      <c r="Y8616" s="15"/>
      <c r="Z8616" s="15"/>
      <c r="AA8616" s="15"/>
      <c r="AB8616" s="15"/>
      <c r="AC8616" s="15"/>
      <c r="AD8616" s="15"/>
      <c r="AE8616" s="15"/>
      <c r="AT8616" s="268" t="s">
        <v>252</v>
      </c>
      <c r="AU8616" s="268" t="s">
        <v>93</v>
      </c>
      <c r="AV8616" s="15" t="s">
        <v>248</v>
      </c>
      <c r="AW8616" s="15" t="s">
        <v>46</v>
      </c>
      <c r="AX8616" s="15" t="s">
        <v>23</v>
      </c>
      <c r="AY8616" s="268" t="s">
        <v>241</v>
      </c>
    </row>
    <row r="8617" s="2" customFormat="1" ht="24.15" customHeight="1">
      <c r="A8617" s="42"/>
      <c r="B8617" s="43"/>
      <c r="C8617" s="218" t="s">
        <v>7997</v>
      </c>
      <c r="D8617" s="218" t="s">
        <v>243</v>
      </c>
      <c r="E8617" s="219" t="s">
        <v>7998</v>
      </c>
      <c r="F8617" s="220" t="s">
        <v>7999</v>
      </c>
      <c r="G8617" s="221" t="s">
        <v>145</v>
      </c>
      <c r="H8617" s="222">
        <v>781.02499999999998</v>
      </c>
      <c r="I8617" s="223"/>
      <c r="J8617" s="224">
        <f>ROUND(I8617*H8617,2)</f>
        <v>0</v>
      </c>
      <c r="K8617" s="220" t="s">
        <v>247</v>
      </c>
      <c r="L8617" s="48"/>
      <c r="M8617" s="225" t="s">
        <v>39</v>
      </c>
      <c r="N8617" s="226" t="s">
        <v>56</v>
      </c>
      <c r="O8617" s="88"/>
      <c r="P8617" s="227">
        <f>O8617*H8617</f>
        <v>0</v>
      </c>
      <c r="Q8617" s="227">
        <v>2.0000000000000002E-05</v>
      </c>
      <c r="R8617" s="227">
        <f>Q8617*H8617</f>
        <v>0.015620500000000001</v>
      </c>
      <c r="S8617" s="227">
        <v>0</v>
      </c>
      <c r="T8617" s="228">
        <f>S8617*H8617</f>
        <v>0</v>
      </c>
      <c r="U8617" s="42"/>
      <c r="V8617" s="42"/>
      <c r="W8617" s="42"/>
      <c r="X8617" s="42"/>
      <c r="Y8617" s="42"/>
      <c r="Z8617" s="42"/>
      <c r="AA8617" s="42"/>
      <c r="AB8617" s="42"/>
      <c r="AC8617" s="42"/>
      <c r="AD8617" s="42"/>
      <c r="AE8617" s="42"/>
      <c r="AR8617" s="229" t="s">
        <v>462</v>
      </c>
      <c r="AT8617" s="229" t="s">
        <v>243</v>
      </c>
      <c r="AU8617" s="229" t="s">
        <v>93</v>
      </c>
      <c r="AY8617" s="20" t="s">
        <v>241</v>
      </c>
      <c r="BE8617" s="230">
        <f>IF(N8617="základní",J8617,0)</f>
        <v>0</v>
      </c>
      <c r="BF8617" s="230">
        <f>IF(N8617="snížená",J8617,0)</f>
        <v>0</v>
      </c>
      <c r="BG8617" s="230">
        <f>IF(N8617="zákl. přenesená",J8617,0)</f>
        <v>0</v>
      </c>
      <c r="BH8617" s="230">
        <f>IF(N8617="sníž. přenesená",J8617,0)</f>
        <v>0</v>
      </c>
      <c r="BI8617" s="230">
        <f>IF(N8617="nulová",J8617,0)</f>
        <v>0</v>
      </c>
      <c r="BJ8617" s="20" t="s">
        <v>23</v>
      </c>
      <c r="BK8617" s="230">
        <f>ROUND(I8617*H8617,2)</f>
        <v>0</v>
      </c>
      <c r="BL8617" s="20" t="s">
        <v>462</v>
      </c>
      <c r="BM8617" s="229" t="s">
        <v>8000</v>
      </c>
    </row>
    <row r="8618" s="2" customFormat="1">
      <c r="A8618" s="42"/>
      <c r="B8618" s="43"/>
      <c r="C8618" s="44"/>
      <c r="D8618" s="231" t="s">
        <v>250</v>
      </c>
      <c r="E8618" s="44"/>
      <c r="F8618" s="232" t="s">
        <v>8001</v>
      </c>
      <c r="G8618" s="44"/>
      <c r="H8618" s="44"/>
      <c r="I8618" s="233"/>
      <c r="J8618" s="44"/>
      <c r="K8618" s="44"/>
      <c r="L8618" s="48"/>
      <c r="M8618" s="234"/>
      <c r="N8618" s="235"/>
      <c r="O8618" s="88"/>
      <c r="P8618" s="88"/>
      <c r="Q8618" s="88"/>
      <c r="R8618" s="88"/>
      <c r="S8618" s="88"/>
      <c r="T8618" s="89"/>
      <c r="U8618" s="42"/>
      <c r="V8618" s="42"/>
      <c r="W8618" s="42"/>
      <c r="X8618" s="42"/>
      <c r="Y8618" s="42"/>
      <c r="Z8618" s="42"/>
      <c r="AA8618" s="42"/>
      <c r="AB8618" s="42"/>
      <c r="AC8618" s="42"/>
      <c r="AD8618" s="42"/>
      <c r="AE8618" s="42"/>
      <c r="AT8618" s="20" t="s">
        <v>250</v>
      </c>
      <c r="AU8618" s="20" t="s">
        <v>93</v>
      </c>
    </row>
    <row r="8619" s="14" customFormat="1">
      <c r="A8619" s="14"/>
      <c r="B8619" s="247"/>
      <c r="C8619" s="248"/>
      <c r="D8619" s="238" t="s">
        <v>252</v>
      </c>
      <c r="E8619" s="249" t="s">
        <v>39</v>
      </c>
      <c r="F8619" s="250" t="s">
        <v>8002</v>
      </c>
      <c r="G8619" s="248"/>
      <c r="H8619" s="251">
        <v>781.02499999999998</v>
      </c>
      <c r="I8619" s="252"/>
      <c r="J8619" s="248"/>
      <c r="K8619" s="248"/>
      <c r="L8619" s="253"/>
      <c r="M8619" s="254"/>
      <c r="N8619" s="255"/>
      <c r="O8619" s="255"/>
      <c r="P8619" s="255"/>
      <c r="Q8619" s="255"/>
      <c r="R8619" s="255"/>
      <c r="S8619" s="255"/>
      <c r="T8619" s="256"/>
      <c r="U8619" s="14"/>
      <c r="V8619" s="14"/>
      <c r="W8619" s="14"/>
      <c r="X8619" s="14"/>
      <c r="Y8619" s="14"/>
      <c r="Z8619" s="14"/>
      <c r="AA8619" s="14"/>
      <c r="AB8619" s="14"/>
      <c r="AC8619" s="14"/>
      <c r="AD8619" s="14"/>
      <c r="AE8619" s="14"/>
      <c r="AT8619" s="257" t="s">
        <v>252</v>
      </c>
      <c r="AU8619" s="257" t="s">
        <v>93</v>
      </c>
      <c r="AV8619" s="14" t="s">
        <v>93</v>
      </c>
      <c r="AW8619" s="14" t="s">
        <v>46</v>
      </c>
      <c r="AX8619" s="14" t="s">
        <v>23</v>
      </c>
      <c r="AY8619" s="257" t="s">
        <v>241</v>
      </c>
    </row>
    <row r="8620" s="2" customFormat="1" ht="24.15" customHeight="1">
      <c r="A8620" s="42"/>
      <c r="B8620" s="43"/>
      <c r="C8620" s="218" t="s">
        <v>8003</v>
      </c>
      <c r="D8620" s="218" t="s">
        <v>243</v>
      </c>
      <c r="E8620" s="219" t="s">
        <v>8004</v>
      </c>
      <c r="F8620" s="220" t="s">
        <v>8005</v>
      </c>
      <c r="G8620" s="221" t="s">
        <v>145</v>
      </c>
      <c r="H8620" s="222">
        <v>3771.2890000000002</v>
      </c>
      <c r="I8620" s="223"/>
      <c r="J8620" s="224">
        <f>ROUND(I8620*H8620,2)</f>
        <v>0</v>
      </c>
      <c r="K8620" s="220" t="s">
        <v>247</v>
      </c>
      <c r="L8620" s="48"/>
      <c r="M8620" s="225" t="s">
        <v>39</v>
      </c>
      <c r="N8620" s="226" t="s">
        <v>56</v>
      </c>
      <c r="O8620" s="88"/>
      <c r="P8620" s="227">
        <f>O8620*H8620</f>
        <v>0</v>
      </c>
      <c r="Q8620" s="227">
        <v>0.00029</v>
      </c>
      <c r="R8620" s="227">
        <f>Q8620*H8620</f>
        <v>1.0936738100000001</v>
      </c>
      <c r="S8620" s="227">
        <v>0</v>
      </c>
      <c r="T8620" s="228">
        <f>S8620*H8620</f>
        <v>0</v>
      </c>
      <c r="U8620" s="42"/>
      <c r="V8620" s="42"/>
      <c r="W8620" s="42"/>
      <c r="X8620" s="42"/>
      <c r="Y8620" s="42"/>
      <c r="Z8620" s="42"/>
      <c r="AA8620" s="42"/>
      <c r="AB8620" s="42"/>
      <c r="AC8620" s="42"/>
      <c r="AD8620" s="42"/>
      <c r="AE8620" s="42"/>
      <c r="AR8620" s="229" t="s">
        <v>462</v>
      </c>
      <c r="AT8620" s="229" t="s">
        <v>243</v>
      </c>
      <c r="AU8620" s="229" t="s">
        <v>93</v>
      </c>
      <c r="AY8620" s="20" t="s">
        <v>241</v>
      </c>
      <c r="BE8620" s="230">
        <f>IF(N8620="základní",J8620,0)</f>
        <v>0</v>
      </c>
      <c r="BF8620" s="230">
        <f>IF(N8620="snížená",J8620,0)</f>
        <v>0</v>
      </c>
      <c r="BG8620" s="230">
        <f>IF(N8620="zákl. přenesená",J8620,0)</f>
        <v>0</v>
      </c>
      <c r="BH8620" s="230">
        <f>IF(N8620="sníž. přenesená",J8620,0)</f>
        <v>0</v>
      </c>
      <c r="BI8620" s="230">
        <f>IF(N8620="nulová",J8620,0)</f>
        <v>0</v>
      </c>
      <c r="BJ8620" s="20" t="s">
        <v>23</v>
      </c>
      <c r="BK8620" s="230">
        <f>ROUND(I8620*H8620,2)</f>
        <v>0</v>
      </c>
      <c r="BL8620" s="20" t="s">
        <v>462</v>
      </c>
      <c r="BM8620" s="229" t="s">
        <v>8006</v>
      </c>
    </row>
    <row r="8621" s="2" customFormat="1">
      <c r="A8621" s="42"/>
      <c r="B8621" s="43"/>
      <c r="C8621" s="44"/>
      <c r="D8621" s="231" t="s">
        <v>250</v>
      </c>
      <c r="E8621" s="44"/>
      <c r="F8621" s="232" t="s">
        <v>8007</v>
      </c>
      <c r="G8621" s="44"/>
      <c r="H8621" s="44"/>
      <c r="I8621" s="233"/>
      <c r="J8621" s="44"/>
      <c r="K8621" s="44"/>
      <c r="L8621" s="48"/>
      <c r="M8621" s="234"/>
      <c r="N8621" s="235"/>
      <c r="O8621" s="88"/>
      <c r="P8621" s="88"/>
      <c r="Q8621" s="88"/>
      <c r="R8621" s="88"/>
      <c r="S8621" s="88"/>
      <c r="T8621" s="89"/>
      <c r="U8621" s="42"/>
      <c r="V8621" s="42"/>
      <c r="W8621" s="42"/>
      <c r="X8621" s="42"/>
      <c r="Y8621" s="42"/>
      <c r="Z8621" s="42"/>
      <c r="AA8621" s="42"/>
      <c r="AB8621" s="42"/>
      <c r="AC8621" s="42"/>
      <c r="AD8621" s="42"/>
      <c r="AE8621" s="42"/>
      <c r="AT8621" s="20" t="s">
        <v>250</v>
      </c>
      <c r="AU8621" s="20" t="s">
        <v>93</v>
      </c>
    </row>
    <row r="8622" s="14" customFormat="1">
      <c r="A8622" s="14"/>
      <c r="B8622" s="247"/>
      <c r="C8622" s="248"/>
      <c r="D8622" s="238" t="s">
        <v>252</v>
      </c>
      <c r="E8622" s="249" t="s">
        <v>39</v>
      </c>
      <c r="F8622" s="250" t="s">
        <v>8008</v>
      </c>
      <c r="G8622" s="248"/>
      <c r="H8622" s="251">
        <v>80.480000000000004</v>
      </c>
      <c r="I8622" s="252"/>
      <c r="J8622" s="248"/>
      <c r="K8622" s="248"/>
      <c r="L8622" s="253"/>
      <c r="M8622" s="254"/>
      <c r="N8622" s="255"/>
      <c r="O8622" s="255"/>
      <c r="P8622" s="255"/>
      <c r="Q8622" s="255"/>
      <c r="R8622" s="255"/>
      <c r="S8622" s="255"/>
      <c r="T8622" s="256"/>
      <c r="U8622" s="14"/>
      <c r="V8622" s="14"/>
      <c r="W8622" s="14"/>
      <c r="X8622" s="14"/>
      <c r="Y8622" s="14"/>
      <c r="Z8622" s="14"/>
      <c r="AA8622" s="14"/>
      <c r="AB8622" s="14"/>
      <c r="AC8622" s="14"/>
      <c r="AD8622" s="14"/>
      <c r="AE8622" s="14"/>
      <c r="AT8622" s="257" t="s">
        <v>252</v>
      </c>
      <c r="AU8622" s="257" t="s">
        <v>93</v>
      </c>
      <c r="AV8622" s="14" t="s">
        <v>93</v>
      </c>
      <c r="AW8622" s="14" t="s">
        <v>46</v>
      </c>
      <c r="AX8622" s="14" t="s">
        <v>85</v>
      </c>
      <c r="AY8622" s="257" t="s">
        <v>241</v>
      </c>
    </row>
    <row r="8623" s="14" customFormat="1">
      <c r="A8623" s="14"/>
      <c r="B8623" s="247"/>
      <c r="C8623" s="248"/>
      <c r="D8623" s="238" t="s">
        <v>252</v>
      </c>
      <c r="E8623" s="249" t="s">
        <v>39</v>
      </c>
      <c r="F8623" s="250" t="s">
        <v>8009</v>
      </c>
      <c r="G8623" s="248"/>
      <c r="H8623" s="251">
        <v>16.635000000000002</v>
      </c>
      <c r="I8623" s="252"/>
      <c r="J8623" s="248"/>
      <c r="K8623" s="248"/>
      <c r="L8623" s="253"/>
      <c r="M8623" s="254"/>
      <c r="N8623" s="255"/>
      <c r="O8623" s="255"/>
      <c r="P8623" s="255"/>
      <c r="Q8623" s="255"/>
      <c r="R8623" s="255"/>
      <c r="S8623" s="255"/>
      <c r="T8623" s="256"/>
      <c r="U8623" s="14"/>
      <c r="V8623" s="14"/>
      <c r="W8623" s="14"/>
      <c r="X8623" s="14"/>
      <c r="Y8623" s="14"/>
      <c r="Z8623" s="14"/>
      <c r="AA8623" s="14"/>
      <c r="AB8623" s="14"/>
      <c r="AC8623" s="14"/>
      <c r="AD8623" s="14"/>
      <c r="AE8623" s="14"/>
      <c r="AT8623" s="257" t="s">
        <v>252</v>
      </c>
      <c r="AU8623" s="257" t="s">
        <v>93</v>
      </c>
      <c r="AV8623" s="14" t="s">
        <v>93</v>
      </c>
      <c r="AW8623" s="14" t="s">
        <v>46</v>
      </c>
      <c r="AX8623" s="14" t="s">
        <v>85</v>
      </c>
      <c r="AY8623" s="257" t="s">
        <v>241</v>
      </c>
    </row>
    <row r="8624" s="14" customFormat="1">
      <c r="A8624" s="14"/>
      <c r="B8624" s="247"/>
      <c r="C8624" s="248"/>
      <c r="D8624" s="238" t="s">
        <v>252</v>
      </c>
      <c r="E8624" s="249" t="s">
        <v>39</v>
      </c>
      <c r="F8624" s="250" t="s">
        <v>2484</v>
      </c>
      <c r="G8624" s="248"/>
      <c r="H8624" s="251">
        <v>13.859999999999999</v>
      </c>
      <c r="I8624" s="252"/>
      <c r="J8624" s="248"/>
      <c r="K8624" s="248"/>
      <c r="L8624" s="253"/>
      <c r="M8624" s="254"/>
      <c r="N8624" s="255"/>
      <c r="O8624" s="255"/>
      <c r="P8624" s="255"/>
      <c r="Q8624" s="255"/>
      <c r="R8624" s="255"/>
      <c r="S8624" s="255"/>
      <c r="T8624" s="256"/>
      <c r="U8624" s="14"/>
      <c r="V8624" s="14"/>
      <c r="W8624" s="14"/>
      <c r="X8624" s="14"/>
      <c r="Y8624" s="14"/>
      <c r="Z8624" s="14"/>
      <c r="AA8624" s="14"/>
      <c r="AB8624" s="14"/>
      <c r="AC8624" s="14"/>
      <c r="AD8624" s="14"/>
      <c r="AE8624" s="14"/>
      <c r="AT8624" s="257" t="s">
        <v>252</v>
      </c>
      <c r="AU8624" s="257" t="s">
        <v>93</v>
      </c>
      <c r="AV8624" s="14" t="s">
        <v>93</v>
      </c>
      <c r="AW8624" s="14" t="s">
        <v>46</v>
      </c>
      <c r="AX8624" s="14" t="s">
        <v>85</v>
      </c>
      <c r="AY8624" s="257" t="s">
        <v>241</v>
      </c>
    </row>
    <row r="8625" s="14" customFormat="1">
      <c r="A8625" s="14"/>
      <c r="B8625" s="247"/>
      <c r="C8625" s="248"/>
      <c r="D8625" s="238" t="s">
        <v>252</v>
      </c>
      <c r="E8625" s="249" t="s">
        <v>39</v>
      </c>
      <c r="F8625" s="250" t="s">
        <v>8010</v>
      </c>
      <c r="G8625" s="248"/>
      <c r="H8625" s="251">
        <v>27.605</v>
      </c>
      <c r="I8625" s="252"/>
      <c r="J8625" s="248"/>
      <c r="K8625" s="248"/>
      <c r="L8625" s="253"/>
      <c r="M8625" s="254"/>
      <c r="N8625" s="255"/>
      <c r="O8625" s="255"/>
      <c r="P8625" s="255"/>
      <c r="Q8625" s="255"/>
      <c r="R8625" s="255"/>
      <c r="S8625" s="255"/>
      <c r="T8625" s="256"/>
      <c r="U8625" s="14"/>
      <c r="V8625" s="14"/>
      <c r="W8625" s="14"/>
      <c r="X8625" s="14"/>
      <c r="Y8625" s="14"/>
      <c r="Z8625" s="14"/>
      <c r="AA8625" s="14"/>
      <c r="AB8625" s="14"/>
      <c r="AC8625" s="14"/>
      <c r="AD8625" s="14"/>
      <c r="AE8625" s="14"/>
      <c r="AT8625" s="257" t="s">
        <v>252</v>
      </c>
      <c r="AU8625" s="257" t="s">
        <v>93</v>
      </c>
      <c r="AV8625" s="14" t="s">
        <v>93</v>
      </c>
      <c r="AW8625" s="14" t="s">
        <v>46</v>
      </c>
      <c r="AX8625" s="14" t="s">
        <v>85</v>
      </c>
      <c r="AY8625" s="257" t="s">
        <v>241</v>
      </c>
    </row>
    <row r="8626" s="14" customFormat="1">
      <c r="A8626" s="14"/>
      <c r="B8626" s="247"/>
      <c r="C8626" s="248"/>
      <c r="D8626" s="238" t="s">
        <v>252</v>
      </c>
      <c r="E8626" s="249" t="s">
        <v>39</v>
      </c>
      <c r="F8626" s="250" t="s">
        <v>8011</v>
      </c>
      <c r="G8626" s="248"/>
      <c r="H8626" s="251">
        <v>38.229999999999997</v>
      </c>
      <c r="I8626" s="252"/>
      <c r="J8626" s="248"/>
      <c r="K8626" s="248"/>
      <c r="L8626" s="253"/>
      <c r="M8626" s="254"/>
      <c r="N8626" s="255"/>
      <c r="O8626" s="255"/>
      <c r="P8626" s="255"/>
      <c r="Q8626" s="255"/>
      <c r="R8626" s="255"/>
      <c r="S8626" s="255"/>
      <c r="T8626" s="256"/>
      <c r="U8626" s="14"/>
      <c r="V8626" s="14"/>
      <c r="W8626" s="14"/>
      <c r="X8626" s="14"/>
      <c r="Y8626" s="14"/>
      <c r="Z8626" s="14"/>
      <c r="AA8626" s="14"/>
      <c r="AB8626" s="14"/>
      <c r="AC8626" s="14"/>
      <c r="AD8626" s="14"/>
      <c r="AE8626" s="14"/>
      <c r="AT8626" s="257" t="s">
        <v>252</v>
      </c>
      <c r="AU8626" s="257" t="s">
        <v>93</v>
      </c>
      <c r="AV8626" s="14" t="s">
        <v>93</v>
      </c>
      <c r="AW8626" s="14" t="s">
        <v>46</v>
      </c>
      <c r="AX8626" s="14" t="s">
        <v>85</v>
      </c>
      <c r="AY8626" s="257" t="s">
        <v>241</v>
      </c>
    </row>
    <row r="8627" s="14" customFormat="1">
      <c r="A8627" s="14"/>
      <c r="B8627" s="247"/>
      <c r="C8627" s="248"/>
      <c r="D8627" s="238" t="s">
        <v>252</v>
      </c>
      <c r="E8627" s="249" t="s">
        <v>39</v>
      </c>
      <c r="F8627" s="250" t="s">
        <v>8012</v>
      </c>
      <c r="G8627" s="248"/>
      <c r="H8627" s="251">
        <v>17.699999999999999</v>
      </c>
      <c r="I8627" s="252"/>
      <c r="J8627" s="248"/>
      <c r="K8627" s="248"/>
      <c r="L8627" s="253"/>
      <c r="M8627" s="254"/>
      <c r="N8627" s="255"/>
      <c r="O8627" s="255"/>
      <c r="P8627" s="255"/>
      <c r="Q8627" s="255"/>
      <c r="R8627" s="255"/>
      <c r="S8627" s="255"/>
      <c r="T8627" s="256"/>
      <c r="U8627" s="14"/>
      <c r="V8627" s="14"/>
      <c r="W8627" s="14"/>
      <c r="X8627" s="14"/>
      <c r="Y8627" s="14"/>
      <c r="Z8627" s="14"/>
      <c r="AA8627" s="14"/>
      <c r="AB8627" s="14"/>
      <c r="AC8627" s="14"/>
      <c r="AD8627" s="14"/>
      <c r="AE8627" s="14"/>
      <c r="AT8627" s="257" t="s">
        <v>252</v>
      </c>
      <c r="AU8627" s="257" t="s">
        <v>93</v>
      </c>
      <c r="AV8627" s="14" t="s">
        <v>93</v>
      </c>
      <c r="AW8627" s="14" t="s">
        <v>46</v>
      </c>
      <c r="AX8627" s="14" t="s">
        <v>85</v>
      </c>
      <c r="AY8627" s="257" t="s">
        <v>241</v>
      </c>
    </row>
    <row r="8628" s="14" customFormat="1">
      <c r="A8628" s="14"/>
      <c r="B8628" s="247"/>
      <c r="C8628" s="248"/>
      <c r="D8628" s="238" t="s">
        <v>252</v>
      </c>
      <c r="E8628" s="249" t="s">
        <v>39</v>
      </c>
      <c r="F8628" s="250" t="s">
        <v>8013</v>
      </c>
      <c r="G8628" s="248"/>
      <c r="H8628" s="251">
        <v>100.64100000000001</v>
      </c>
      <c r="I8628" s="252"/>
      <c r="J8628" s="248"/>
      <c r="K8628" s="248"/>
      <c r="L8628" s="253"/>
      <c r="M8628" s="254"/>
      <c r="N8628" s="255"/>
      <c r="O8628" s="255"/>
      <c r="P8628" s="255"/>
      <c r="Q8628" s="255"/>
      <c r="R8628" s="255"/>
      <c r="S8628" s="255"/>
      <c r="T8628" s="256"/>
      <c r="U8628" s="14"/>
      <c r="V8628" s="14"/>
      <c r="W8628" s="14"/>
      <c r="X8628" s="14"/>
      <c r="Y8628" s="14"/>
      <c r="Z8628" s="14"/>
      <c r="AA8628" s="14"/>
      <c r="AB8628" s="14"/>
      <c r="AC8628" s="14"/>
      <c r="AD8628" s="14"/>
      <c r="AE8628" s="14"/>
      <c r="AT8628" s="257" t="s">
        <v>252</v>
      </c>
      <c r="AU8628" s="257" t="s">
        <v>93</v>
      </c>
      <c r="AV8628" s="14" t="s">
        <v>93</v>
      </c>
      <c r="AW8628" s="14" t="s">
        <v>46</v>
      </c>
      <c r="AX8628" s="14" t="s">
        <v>85</v>
      </c>
      <c r="AY8628" s="257" t="s">
        <v>241</v>
      </c>
    </row>
    <row r="8629" s="14" customFormat="1">
      <c r="A8629" s="14"/>
      <c r="B8629" s="247"/>
      <c r="C8629" s="248"/>
      <c r="D8629" s="238" t="s">
        <v>252</v>
      </c>
      <c r="E8629" s="249" t="s">
        <v>39</v>
      </c>
      <c r="F8629" s="250" t="s">
        <v>8014</v>
      </c>
      <c r="G8629" s="248"/>
      <c r="H8629" s="251">
        <v>3.1800000000000002</v>
      </c>
      <c r="I8629" s="252"/>
      <c r="J8629" s="248"/>
      <c r="K8629" s="248"/>
      <c r="L8629" s="253"/>
      <c r="M8629" s="254"/>
      <c r="N8629" s="255"/>
      <c r="O8629" s="255"/>
      <c r="P8629" s="255"/>
      <c r="Q8629" s="255"/>
      <c r="R8629" s="255"/>
      <c r="S8629" s="255"/>
      <c r="T8629" s="256"/>
      <c r="U8629" s="14"/>
      <c r="V8629" s="14"/>
      <c r="W8629" s="14"/>
      <c r="X8629" s="14"/>
      <c r="Y8629" s="14"/>
      <c r="Z8629" s="14"/>
      <c r="AA8629" s="14"/>
      <c r="AB8629" s="14"/>
      <c r="AC8629" s="14"/>
      <c r="AD8629" s="14"/>
      <c r="AE8629" s="14"/>
      <c r="AT8629" s="257" t="s">
        <v>252</v>
      </c>
      <c r="AU8629" s="257" t="s">
        <v>93</v>
      </c>
      <c r="AV8629" s="14" t="s">
        <v>93</v>
      </c>
      <c r="AW8629" s="14" t="s">
        <v>46</v>
      </c>
      <c r="AX8629" s="14" t="s">
        <v>85</v>
      </c>
      <c r="AY8629" s="257" t="s">
        <v>241</v>
      </c>
    </row>
    <row r="8630" s="14" customFormat="1">
      <c r="A8630" s="14"/>
      <c r="B8630" s="247"/>
      <c r="C8630" s="248"/>
      <c r="D8630" s="238" t="s">
        <v>252</v>
      </c>
      <c r="E8630" s="249" t="s">
        <v>39</v>
      </c>
      <c r="F8630" s="250" t="s">
        <v>8015</v>
      </c>
      <c r="G8630" s="248"/>
      <c r="H8630" s="251">
        <v>1.2</v>
      </c>
      <c r="I8630" s="252"/>
      <c r="J8630" s="248"/>
      <c r="K8630" s="248"/>
      <c r="L8630" s="253"/>
      <c r="M8630" s="254"/>
      <c r="N8630" s="255"/>
      <c r="O8630" s="255"/>
      <c r="P8630" s="255"/>
      <c r="Q8630" s="255"/>
      <c r="R8630" s="255"/>
      <c r="S8630" s="255"/>
      <c r="T8630" s="256"/>
      <c r="U8630" s="14"/>
      <c r="V8630" s="14"/>
      <c r="W8630" s="14"/>
      <c r="X8630" s="14"/>
      <c r="Y8630" s="14"/>
      <c r="Z8630" s="14"/>
      <c r="AA8630" s="14"/>
      <c r="AB8630" s="14"/>
      <c r="AC8630" s="14"/>
      <c r="AD8630" s="14"/>
      <c r="AE8630" s="14"/>
      <c r="AT8630" s="257" t="s">
        <v>252</v>
      </c>
      <c r="AU8630" s="257" t="s">
        <v>93</v>
      </c>
      <c r="AV8630" s="14" t="s">
        <v>93</v>
      </c>
      <c r="AW8630" s="14" t="s">
        <v>46</v>
      </c>
      <c r="AX8630" s="14" t="s">
        <v>85</v>
      </c>
      <c r="AY8630" s="257" t="s">
        <v>241</v>
      </c>
    </row>
    <row r="8631" s="14" customFormat="1">
      <c r="A8631" s="14"/>
      <c r="B8631" s="247"/>
      <c r="C8631" s="248"/>
      <c r="D8631" s="238" t="s">
        <v>252</v>
      </c>
      <c r="E8631" s="249" t="s">
        <v>39</v>
      </c>
      <c r="F8631" s="250" t="s">
        <v>8016</v>
      </c>
      <c r="G8631" s="248"/>
      <c r="H8631" s="251">
        <v>1.2</v>
      </c>
      <c r="I8631" s="252"/>
      <c r="J8631" s="248"/>
      <c r="K8631" s="248"/>
      <c r="L8631" s="253"/>
      <c r="M8631" s="254"/>
      <c r="N8631" s="255"/>
      <c r="O8631" s="255"/>
      <c r="P8631" s="255"/>
      <c r="Q8631" s="255"/>
      <c r="R8631" s="255"/>
      <c r="S8631" s="255"/>
      <c r="T8631" s="256"/>
      <c r="U8631" s="14"/>
      <c r="V8631" s="14"/>
      <c r="W8631" s="14"/>
      <c r="X8631" s="14"/>
      <c r="Y8631" s="14"/>
      <c r="Z8631" s="14"/>
      <c r="AA8631" s="14"/>
      <c r="AB8631" s="14"/>
      <c r="AC8631" s="14"/>
      <c r="AD8631" s="14"/>
      <c r="AE8631" s="14"/>
      <c r="AT8631" s="257" t="s">
        <v>252</v>
      </c>
      <c r="AU8631" s="257" t="s">
        <v>93</v>
      </c>
      <c r="AV8631" s="14" t="s">
        <v>93</v>
      </c>
      <c r="AW8631" s="14" t="s">
        <v>46</v>
      </c>
      <c r="AX8631" s="14" t="s">
        <v>85</v>
      </c>
      <c r="AY8631" s="257" t="s">
        <v>241</v>
      </c>
    </row>
    <row r="8632" s="14" customFormat="1">
      <c r="A8632" s="14"/>
      <c r="B8632" s="247"/>
      <c r="C8632" s="248"/>
      <c r="D8632" s="238" t="s">
        <v>252</v>
      </c>
      <c r="E8632" s="249" t="s">
        <v>39</v>
      </c>
      <c r="F8632" s="250" t="s">
        <v>8017</v>
      </c>
      <c r="G8632" s="248"/>
      <c r="H8632" s="251">
        <v>1.8</v>
      </c>
      <c r="I8632" s="252"/>
      <c r="J8632" s="248"/>
      <c r="K8632" s="248"/>
      <c r="L8632" s="253"/>
      <c r="M8632" s="254"/>
      <c r="N8632" s="255"/>
      <c r="O8632" s="255"/>
      <c r="P8632" s="255"/>
      <c r="Q8632" s="255"/>
      <c r="R8632" s="255"/>
      <c r="S8632" s="255"/>
      <c r="T8632" s="256"/>
      <c r="U8632" s="14"/>
      <c r="V8632" s="14"/>
      <c r="W8632" s="14"/>
      <c r="X8632" s="14"/>
      <c r="Y8632" s="14"/>
      <c r="Z8632" s="14"/>
      <c r="AA8632" s="14"/>
      <c r="AB8632" s="14"/>
      <c r="AC8632" s="14"/>
      <c r="AD8632" s="14"/>
      <c r="AE8632" s="14"/>
      <c r="AT8632" s="257" t="s">
        <v>252</v>
      </c>
      <c r="AU8632" s="257" t="s">
        <v>93</v>
      </c>
      <c r="AV8632" s="14" t="s">
        <v>93</v>
      </c>
      <c r="AW8632" s="14" t="s">
        <v>46</v>
      </c>
      <c r="AX8632" s="14" t="s">
        <v>85</v>
      </c>
      <c r="AY8632" s="257" t="s">
        <v>241</v>
      </c>
    </row>
    <row r="8633" s="14" customFormat="1">
      <c r="A8633" s="14"/>
      <c r="B8633" s="247"/>
      <c r="C8633" s="248"/>
      <c r="D8633" s="238" t="s">
        <v>252</v>
      </c>
      <c r="E8633" s="249" t="s">
        <v>39</v>
      </c>
      <c r="F8633" s="250" t="s">
        <v>8018</v>
      </c>
      <c r="G8633" s="248"/>
      <c r="H8633" s="251">
        <v>4.5</v>
      </c>
      <c r="I8633" s="252"/>
      <c r="J8633" s="248"/>
      <c r="K8633" s="248"/>
      <c r="L8633" s="253"/>
      <c r="M8633" s="254"/>
      <c r="N8633" s="255"/>
      <c r="O8633" s="255"/>
      <c r="P8633" s="255"/>
      <c r="Q8633" s="255"/>
      <c r="R8633" s="255"/>
      <c r="S8633" s="255"/>
      <c r="T8633" s="256"/>
      <c r="U8633" s="14"/>
      <c r="V8633" s="14"/>
      <c r="W8633" s="14"/>
      <c r="X8633" s="14"/>
      <c r="Y8633" s="14"/>
      <c r="Z8633" s="14"/>
      <c r="AA8633" s="14"/>
      <c r="AB8633" s="14"/>
      <c r="AC8633" s="14"/>
      <c r="AD8633" s="14"/>
      <c r="AE8633" s="14"/>
      <c r="AT8633" s="257" t="s">
        <v>252</v>
      </c>
      <c r="AU8633" s="257" t="s">
        <v>93</v>
      </c>
      <c r="AV8633" s="14" t="s">
        <v>93</v>
      </c>
      <c r="AW8633" s="14" t="s">
        <v>46</v>
      </c>
      <c r="AX8633" s="14" t="s">
        <v>85</v>
      </c>
      <c r="AY8633" s="257" t="s">
        <v>241</v>
      </c>
    </row>
    <row r="8634" s="14" customFormat="1">
      <c r="A8634" s="14"/>
      <c r="B8634" s="247"/>
      <c r="C8634" s="248"/>
      <c r="D8634" s="238" t="s">
        <v>252</v>
      </c>
      <c r="E8634" s="249" t="s">
        <v>39</v>
      </c>
      <c r="F8634" s="250" t="s">
        <v>8019</v>
      </c>
      <c r="G8634" s="248"/>
      <c r="H8634" s="251">
        <v>54.429000000000002</v>
      </c>
      <c r="I8634" s="252"/>
      <c r="J8634" s="248"/>
      <c r="K8634" s="248"/>
      <c r="L8634" s="253"/>
      <c r="M8634" s="254"/>
      <c r="N8634" s="255"/>
      <c r="O8634" s="255"/>
      <c r="P8634" s="255"/>
      <c r="Q8634" s="255"/>
      <c r="R8634" s="255"/>
      <c r="S8634" s="255"/>
      <c r="T8634" s="256"/>
      <c r="U8634" s="14"/>
      <c r="V8634" s="14"/>
      <c r="W8634" s="14"/>
      <c r="X8634" s="14"/>
      <c r="Y8634" s="14"/>
      <c r="Z8634" s="14"/>
      <c r="AA8634" s="14"/>
      <c r="AB8634" s="14"/>
      <c r="AC8634" s="14"/>
      <c r="AD8634" s="14"/>
      <c r="AE8634" s="14"/>
      <c r="AT8634" s="257" t="s">
        <v>252</v>
      </c>
      <c r="AU8634" s="257" t="s">
        <v>93</v>
      </c>
      <c r="AV8634" s="14" t="s">
        <v>93</v>
      </c>
      <c r="AW8634" s="14" t="s">
        <v>46</v>
      </c>
      <c r="AX8634" s="14" t="s">
        <v>85</v>
      </c>
      <c r="AY8634" s="257" t="s">
        <v>241</v>
      </c>
    </row>
    <row r="8635" s="14" customFormat="1">
      <c r="A8635" s="14"/>
      <c r="B8635" s="247"/>
      <c r="C8635" s="248"/>
      <c r="D8635" s="238" t="s">
        <v>252</v>
      </c>
      <c r="E8635" s="249" t="s">
        <v>39</v>
      </c>
      <c r="F8635" s="250" t="s">
        <v>8020</v>
      </c>
      <c r="G8635" s="248"/>
      <c r="H8635" s="251">
        <v>33.914000000000001</v>
      </c>
      <c r="I8635" s="252"/>
      <c r="J8635" s="248"/>
      <c r="K8635" s="248"/>
      <c r="L8635" s="253"/>
      <c r="M8635" s="254"/>
      <c r="N8635" s="255"/>
      <c r="O8635" s="255"/>
      <c r="P8635" s="255"/>
      <c r="Q8635" s="255"/>
      <c r="R8635" s="255"/>
      <c r="S8635" s="255"/>
      <c r="T8635" s="256"/>
      <c r="U8635" s="14"/>
      <c r="V8635" s="14"/>
      <c r="W8635" s="14"/>
      <c r="X8635" s="14"/>
      <c r="Y8635" s="14"/>
      <c r="Z8635" s="14"/>
      <c r="AA8635" s="14"/>
      <c r="AB8635" s="14"/>
      <c r="AC8635" s="14"/>
      <c r="AD8635" s="14"/>
      <c r="AE8635" s="14"/>
      <c r="AT8635" s="257" t="s">
        <v>252</v>
      </c>
      <c r="AU8635" s="257" t="s">
        <v>93</v>
      </c>
      <c r="AV8635" s="14" t="s">
        <v>93</v>
      </c>
      <c r="AW8635" s="14" t="s">
        <v>46</v>
      </c>
      <c r="AX8635" s="14" t="s">
        <v>85</v>
      </c>
      <c r="AY8635" s="257" t="s">
        <v>241</v>
      </c>
    </row>
    <row r="8636" s="14" customFormat="1">
      <c r="A8636" s="14"/>
      <c r="B8636" s="247"/>
      <c r="C8636" s="248"/>
      <c r="D8636" s="238" t="s">
        <v>252</v>
      </c>
      <c r="E8636" s="249" t="s">
        <v>39</v>
      </c>
      <c r="F8636" s="250" t="s">
        <v>8021</v>
      </c>
      <c r="G8636" s="248"/>
      <c r="H8636" s="251">
        <v>35.609999999999999</v>
      </c>
      <c r="I8636" s="252"/>
      <c r="J8636" s="248"/>
      <c r="K8636" s="248"/>
      <c r="L8636" s="253"/>
      <c r="M8636" s="254"/>
      <c r="N8636" s="255"/>
      <c r="O8636" s="255"/>
      <c r="P8636" s="255"/>
      <c r="Q8636" s="255"/>
      <c r="R8636" s="255"/>
      <c r="S8636" s="255"/>
      <c r="T8636" s="256"/>
      <c r="U8636" s="14"/>
      <c r="V8636" s="14"/>
      <c r="W8636" s="14"/>
      <c r="X8636" s="14"/>
      <c r="Y8636" s="14"/>
      <c r="Z8636" s="14"/>
      <c r="AA8636" s="14"/>
      <c r="AB8636" s="14"/>
      <c r="AC8636" s="14"/>
      <c r="AD8636" s="14"/>
      <c r="AE8636" s="14"/>
      <c r="AT8636" s="257" t="s">
        <v>252</v>
      </c>
      <c r="AU8636" s="257" t="s">
        <v>93</v>
      </c>
      <c r="AV8636" s="14" t="s">
        <v>93</v>
      </c>
      <c r="AW8636" s="14" t="s">
        <v>46</v>
      </c>
      <c r="AX8636" s="14" t="s">
        <v>85</v>
      </c>
      <c r="AY8636" s="257" t="s">
        <v>241</v>
      </c>
    </row>
    <row r="8637" s="14" customFormat="1">
      <c r="A8637" s="14"/>
      <c r="B8637" s="247"/>
      <c r="C8637" s="248"/>
      <c r="D8637" s="238" t="s">
        <v>252</v>
      </c>
      <c r="E8637" s="249" t="s">
        <v>39</v>
      </c>
      <c r="F8637" s="250" t="s">
        <v>8022</v>
      </c>
      <c r="G8637" s="248"/>
      <c r="H8637" s="251">
        <v>53.572000000000003</v>
      </c>
      <c r="I8637" s="252"/>
      <c r="J8637" s="248"/>
      <c r="K8637" s="248"/>
      <c r="L8637" s="253"/>
      <c r="M8637" s="254"/>
      <c r="N8637" s="255"/>
      <c r="O8637" s="255"/>
      <c r="P8637" s="255"/>
      <c r="Q8637" s="255"/>
      <c r="R8637" s="255"/>
      <c r="S8637" s="255"/>
      <c r="T8637" s="256"/>
      <c r="U8637" s="14"/>
      <c r="V8637" s="14"/>
      <c r="W8637" s="14"/>
      <c r="X8637" s="14"/>
      <c r="Y8637" s="14"/>
      <c r="Z8637" s="14"/>
      <c r="AA8637" s="14"/>
      <c r="AB8637" s="14"/>
      <c r="AC8637" s="14"/>
      <c r="AD8637" s="14"/>
      <c r="AE8637" s="14"/>
      <c r="AT8637" s="257" t="s">
        <v>252</v>
      </c>
      <c r="AU8637" s="257" t="s">
        <v>93</v>
      </c>
      <c r="AV8637" s="14" t="s">
        <v>93</v>
      </c>
      <c r="AW8637" s="14" t="s">
        <v>46</v>
      </c>
      <c r="AX8637" s="14" t="s">
        <v>85</v>
      </c>
      <c r="AY8637" s="257" t="s">
        <v>241</v>
      </c>
    </row>
    <row r="8638" s="14" customFormat="1">
      <c r="A8638" s="14"/>
      <c r="B8638" s="247"/>
      <c r="C8638" s="248"/>
      <c r="D8638" s="238" t="s">
        <v>252</v>
      </c>
      <c r="E8638" s="249" t="s">
        <v>39</v>
      </c>
      <c r="F8638" s="250" t="s">
        <v>8023</v>
      </c>
      <c r="G8638" s="248"/>
      <c r="H8638" s="251">
        <v>14.180999999999999</v>
      </c>
      <c r="I8638" s="252"/>
      <c r="J8638" s="248"/>
      <c r="K8638" s="248"/>
      <c r="L8638" s="253"/>
      <c r="M8638" s="254"/>
      <c r="N8638" s="255"/>
      <c r="O8638" s="255"/>
      <c r="P8638" s="255"/>
      <c r="Q8638" s="255"/>
      <c r="R8638" s="255"/>
      <c r="S8638" s="255"/>
      <c r="T8638" s="256"/>
      <c r="U8638" s="14"/>
      <c r="V8638" s="14"/>
      <c r="W8638" s="14"/>
      <c r="X8638" s="14"/>
      <c r="Y8638" s="14"/>
      <c r="Z8638" s="14"/>
      <c r="AA8638" s="14"/>
      <c r="AB8638" s="14"/>
      <c r="AC8638" s="14"/>
      <c r="AD8638" s="14"/>
      <c r="AE8638" s="14"/>
      <c r="AT8638" s="257" t="s">
        <v>252</v>
      </c>
      <c r="AU8638" s="257" t="s">
        <v>93</v>
      </c>
      <c r="AV8638" s="14" t="s">
        <v>93</v>
      </c>
      <c r="AW8638" s="14" t="s">
        <v>46</v>
      </c>
      <c r="AX8638" s="14" t="s">
        <v>85</v>
      </c>
      <c r="AY8638" s="257" t="s">
        <v>241</v>
      </c>
    </row>
    <row r="8639" s="14" customFormat="1">
      <c r="A8639" s="14"/>
      <c r="B8639" s="247"/>
      <c r="C8639" s="248"/>
      <c r="D8639" s="238" t="s">
        <v>252</v>
      </c>
      <c r="E8639" s="249" t="s">
        <v>39</v>
      </c>
      <c r="F8639" s="250" t="s">
        <v>8024</v>
      </c>
      <c r="G8639" s="248"/>
      <c r="H8639" s="251">
        <v>45.401000000000003</v>
      </c>
      <c r="I8639" s="252"/>
      <c r="J8639" s="248"/>
      <c r="K8639" s="248"/>
      <c r="L8639" s="253"/>
      <c r="M8639" s="254"/>
      <c r="N8639" s="255"/>
      <c r="O8639" s="255"/>
      <c r="P8639" s="255"/>
      <c r="Q8639" s="255"/>
      <c r="R8639" s="255"/>
      <c r="S8639" s="255"/>
      <c r="T8639" s="256"/>
      <c r="U8639" s="14"/>
      <c r="V8639" s="14"/>
      <c r="W8639" s="14"/>
      <c r="X8639" s="14"/>
      <c r="Y8639" s="14"/>
      <c r="Z8639" s="14"/>
      <c r="AA8639" s="14"/>
      <c r="AB8639" s="14"/>
      <c r="AC8639" s="14"/>
      <c r="AD8639" s="14"/>
      <c r="AE8639" s="14"/>
      <c r="AT8639" s="257" t="s">
        <v>252</v>
      </c>
      <c r="AU8639" s="257" t="s">
        <v>93</v>
      </c>
      <c r="AV8639" s="14" t="s">
        <v>93</v>
      </c>
      <c r="AW8639" s="14" t="s">
        <v>46</v>
      </c>
      <c r="AX8639" s="14" t="s">
        <v>85</v>
      </c>
      <c r="AY8639" s="257" t="s">
        <v>241</v>
      </c>
    </row>
    <row r="8640" s="14" customFormat="1">
      <c r="A8640" s="14"/>
      <c r="B8640" s="247"/>
      <c r="C8640" s="248"/>
      <c r="D8640" s="238" t="s">
        <v>252</v>
      </c>
      <c r="E8640" s="249" t="s">
        <v>39</v>
      </c>
      <c r="F8640" s="250" t="s">
        <v>8025</v>
      </c>
      <c r="G8640" s="248"/>
      <c r="H8640" s="251">
        <v>-0.876</v>
      </c>
      <c r="I8640" s="252"/>
      <c r="J8640" s="248"/>
      <c r="K8640" s="248"/>
      <c r="L8640" s="253"/>
      <c r="M8640" s="254"/>
      <c r="N8640" s="255"/>
      <c r="O8640" s="255"/>
      <c r="P8640" s="255"/>
      <c r="Q8640" s="255"/>
      <c r="R8640" s="255"/>
      <c r="S8640" s="255"/>
      <c r="T8640" s="256"/>
      <c r="U8640" s="14"/>
      <c r="V8640" s="14"/>
      <c r="W8640" s="14"/>
      <c r="X8640" s="14"/>
      <c r="Y8640" s="14"/>
      <c r="Z8640" s="14"/>
      <c r="AA8640" s="14"/>
      <c r="AB8640" s="14"/>
      <c r="AC8640" s="14"/>
      <c r="AD8640" s="14"/>
      <c r="AE8640" s="14"/>
      <c r="AT8640" s="257" t="s">
        <v>252</v>
      </c>
      <c r="AU8640" s="257" t="s">
        <v>93</v>
      </c>
      <c r="AV8640" s="14" t="s">
        <v>93</v>
      </c>
      <c r="AW8640" s="14" t="s">
        <v>46</v>
      </c>
      <c r="AX8640" s="14" t="s">
        <v>85</v>
      </c>
      <c r="AY8640" s="257" t="s">
        <v>241</v>
      </c>
    </row>
    <row r="8641" s="14" customFormat="1">
      <c r="A8641" s="14"/>
      <c r="B8641" s="247"/>
      <c r="C8641" s="248"/>
      <c r="D8641" s="238" t="s">
        <v>252</v>
      </c>
      <c r="E8641" s="249" t="s">
        <v>39</v>
      </c>
      <c r="F8641" s="250" t="s">
        <v>8026</v>
      </c>
      <c r="G8641" s="248"/>
      <c r="H8641" s="251">
        <v>36.927</v>
      </c>
      <c r="I8641" s="252"/>
      <c r="J8641" s="248"/>
      <c r="K8641" s="248"/>
      <c r="L8641" s="253"/>
      <c r="M8641" s="254"/>
      <c r="N8641" s="255"/>
      <c r="O8641" s="255"/>
      <c r="P8641" s="255"/>
      <c r="Q8641" s="255"/>
      <c r="R8641" s="255"/>
      <c r="S8641" s="255"/>
      <c r="T8641" s="256"/>
      <c r="U8641" s="14"/>
      <c r="V8641" s="14"/>
      <c r="W8641" s="14"/>
      <c r="X8641" s="14"/>
      <c r="Y8641" s="14"/>
      <c r="Z8641" s="14"/>
      <c r="AA8641" s="14"/>
      <c r="AB8641" s="14"/>
      <c r="AC8641" s="14"/>
      <c r="AD8641" s="14"/>
      <c r="AE8641" s="14"/>
      <c r="AT8641" s="257" t="s">
        <v>252</v>
      </c>
      <c r="AU8641" s="257" t="s">
        <v>93</v>
      </c>
      <c r="AV8641" s="14" t="s">
        <v>93</v>
      </c>
      <c r="AW8641" s="14" t="s">
        <v>46</v>
      </c>
      <c r="AX8641" s="14" t="s">
        <v>85</v>
      </c>
      <c r="AY8641" s="257" t="s">
        <v>241</v>
      </c>
    </row>
    <row r="8642" s="14" customFormat="1">
      <c r="A8642" s="14"/>
      <c r="B8642" s="247"/>
      <c r="C8642" s="248"/>
      <c r="D8642" s="238" t="s">
        <v>252</v>
      </c>
      <c r="E8642" s="249" t="s">
        <v>39</v>
      </c>
      <c r="F8642" s="250" t="s">
        <v>8027</v>
      </c>
      <c r="G8642" s="248"/>
      <c r="H8642" s="251">
        <v>15.445</v>
      </c>
      <c r="I8642" s="252"/>
      <c r="J8642" s="248"/>
      <c r="K8642" s="248"/>
      <c r="L8642" s="253"/>
      <c r="M8642" s="254"/>
      <c r="N8642" s="255"/>
      <c r="O8642" s="255"/>
      <c r="P8642" s="255"/>
      <c r="Q8642" s="255"/>
      <c r="R8642" s="255"/>
      <c r="S8642" s="255"/>
      <c r="T8642" s="256"/>
      <c r="U8642" s="14"/>
      <c r="V8642" s="14"/>
      <c r="W8642" s="14"/>
      <c r="X8642" s="14"/>
      <c r="Y8642" s="14"/>
      <c r="Z8642" s="14"/>
      <c r="AA8642" s="14"/>
      <c r="AB8642" s="14"/>
      <c r="AC8642" s="14"/>
      <c r="AD8642" s="14"/>
      <c r="AE8642" s="14"/>
      <c r="AT8642" s="257" t="s">
        <v>252</v>
      </c>
      <c r="AU8642" s="257" t="s">
        <v>93</v>
      </c>
      <c r="AV8642" s="14" t="s">
        <v>93</v>
      </c>
      <c r="AW8642" s="14" t="s">
        <v>46</v>
      </c>
      <c r="AX8642" s="14" t="s">
        <v>85</v>
      </c>
      <c r="AY8642" s="257" t="s">
        <v>241</v>
      </c>
    </row>
    <row r="8643" s="14" customFormat="1">
      <c r="A8643" s="14"/>
      <c r="B8643" s="247"/>
      <c r="C8643" s="248"/>
      <c r="D8643" s="238" t="s">
        <v>252</v>
      </c>
      <c r="E8643" s="249" t="s">
        <v>39</v>
      </c>
      <c r="F8643" s="250" t="s">
        <v>8028</v>
      </c>
      <c r="G8643" s="248"/>
      <c r="H8643" s="251">
        <v>136.26599999999999</v>
      </c>
      <c r="I8643" s="252"/>
      <c r="J8643" s="248"/>
      <c r="K8643" s="248"/>
      <c r="L8643" s="253"/>
      <c r="M8643" s="254"/>
      <c r="N8643" s="255"/>
      <c r="O8643" s="255"/>
      <c r="P8643" s="255"/>
      <c r="Q8643" s="255"/>
      <c r="R8643" s="255"/>
      <c r="S8643" s="255"/>
      <c r="T8643" s="256"/>
      <c r="U8643" s="14"/>
      <c r="V8643" s="14"/>
      <c r="W8643" s="14"/>
      <c r="X8643" s="14"/>
      <c r="Y8643" s="14"/>
      <c r="Z8643" s="14"/>
      <c r="AA8643" s="14"/>
      <c r="AB8643" s="14"/>
      <c r="AC8643" s="14"/>
      <c r="AD8643" s="14"/>
      <c r="AE8643" s="14"/>
      <c r="AT8643" s="257" t="s">
        <v>252</v>
      </c>
      <c r="AU8643" s="257" t="s">
        <v>93</v>
      </c>
      <c r="AV8643" s="14" t="s">
        <v>93</v>
      </c>
      <c r="AW8643" s="14" t="s">
        <v>46</v>
      </c>
      <c r="AX8643" s="14" t="s">
        <v>85</v>
      </c>
      <c r="AY8643" s="257" t="s">
        <v>241</v>
      </c>
    </row>
    <row r="8644" s="14" customFormat="1">
      <c r="A8644" s="14"/>
      <c r="B8644" s="247"/>
      <c r="C8644" s="248"/>
      <c r="D8644" s="238" t="s">
        <v>252</v>
      </c>
      <c r="E8644" s="249" t="s">
        <v>39</v>
      </c>
      <c r="F8644" s="250" t="s">
        <v>8029</v>
      </c>
      <c r="G8644" s="248"/>
      <c r="H8644" s="251">
        <v>19.963999999999999</v>
      </c>
      <c r="I8644" s="252"/>
      <c r="J8644" s="248"/>
      <c r="K8644" s="248"/>
      <c r="L8644" s="253"/>
      <c r="M8644" s="254"/>
      <c r="N8644" s="255"/>
      <c r="O8644" s="255"/>
      <c r="P8644" s="255"/>
      <c r="Q8644" s="255"/>
      <c r="R8644" s="255"/>
      <c r="S8644" s="255"/>
      <c r="T8644" s="256"/>
      <c r="U8644" s="14"/>
      <c r="V8644" s="14"/>
      <c r="W8644" s="14"/>
      <c r="X8644" s="14"/>
      <c r="Y8644" s="14"/>
      <c r="Z8644" s="14"/>
      <c r="AA8644" s="14"/>
      <c r="AB8644" s="14"/>
      <c r="AC8644" s="14"/>
      <c r="AD8644" s="14"/>
      <c r="AE8644" s="14"/>
      <c r="AT8644" s="257" t="s">
        <v>252</v>
      </c>
      <c r="AU8644" s="257" t="s">
        <v>93</v>
      </c>
      <c r="AV8644" s="14" t="s">
        <v>93</v>
      </c>
      <c r="AW8644" s="14" t="s">
        <v>46</v>
      </c>
      <c r="AX8644" s="14" t="s">
        <v>85</v>
      </c>
      <c r="AY8644" s="257" t="s">
        <v>241</v>
      </c>
    </row>
    <row r="8645" s="14" customFormat="1">
      <c r="A8645" s="14"/>
      <c r="B8645" s="247"/>
      <c r="C8645" s="248"/>
      <c r="D8645" s="238" t="s">
        <v>252</v>
      </c>
      <c r="E8645" s="249" t="s">
        <v>39</v>
      </c>
      <c r="F8645" s="250" t="s">
        <v>8030</v>
      </c>
      <c r="G8645" s="248"/>
      <c r="H8645" s="251">
        <v>91.492000000000004</v>
      </c>
      <c r="I8645" s="252"/>
      <c r="J8645" s="248"/>
      <c r="K8645" s="248"/>
      <c r="L8645" s="253"/>
      <c r="M8645" s="254"/>
      <c r="N8645" s="255"/>
      <c r="O8645" s="255"/>
      <c r="P8645" s="255"/>
      <c r="Q8645" s="255"/>
      <c r="R8645" s="255"/>
      <c r="S8645" s="255"/>
      <c r="T8645" s="256"/>
      <c r="U8645" s="14"/>
      <c r="V8645" s="14"/>
      <c r="W8645" s="14"/>
      <c r="X8645" s="14"/>
      <c r="Y8645" s="14"/>
      <c r="Z8645" s="14"/>
      <c r="AA8645" s="14"/>
      <c r="AB8645" s="14"/>
      <c r="AC8645" s="14"/>
      <c r="AD8645" s="14"/>
      <c r="AE8645" s="14"/>
      <c r="AT8645" s="257" t="s">
        <v>252</v>
      </c>
      <c r="AU8645" s="257" t="s">
        <v>93</v>
      </c>
      <c r="AV8645" s="14" t="s">
        <v>93</v>
      </c>
      <c r="AW8645" s="14" t="s">
        <v>46</v>
      </c>
      <c r="AX8645" s="14" t="s">
        <v>85</v>
      </c>
      <c r="AY8645" s="257" t="s">
        <v>241</v>
      </c>
    </row>
    <row r="8646" s="14" customFormat="1">
      <c r="A8646" s="14"/>
      <c r="B8646" s="247"/>
      <c r="C8646" s="248"/>
      <c r="D8646" s="238" t="s">
        <v>252</v>
      </c>
      <c r="E8646" s="249" t="s">
        <v>39</v>
      </c>
      <c r="F8646" s="250" t="s">
        <v>8031</v>
      </c>
      <c r="G8646" s="248"/>
      <c r="H8646" s="251">
        <v>8.5050000000000008</v>
      </c>
      <c r="I8646" s="252"/>
      <c r="J8646" s="248"/>
      <c r="K8646" s="248"/>
      <c r="L8646" s="253"/>
      <c r="M8646" s="254"/>
      <c r="N8646" s="255"/>
      <c r="O8646" s="255"/>
      <c r="P8646" s="255"/>
      <c r="Q8646" s="255"/>
      <c r="R8646" s="255"/>
      <c r="S8646" s="255"/>
      <c r="T8646" s="256"/>
      <c r="U8646" s="14"/>
      <c r="V8646" s="14"/>
      <c r="W8646" s="14"/>
      <c r="X8646" s="14"/>
      <c r="Y8646" s="14"/>
      <c r="Z8646" s="14"/>
      <c r="AA8646" s="14"/>
      <c r="AB8646" s="14"/>
      <c r="AC8646" s="14"/>
      <c r="AD8646" s="14"/>
      <c r="AE8646" s="14"/>
      <c r="AT8646" s="257" t="s">
        <v>252</v>
      </c>
      <c r="AU8646" s="257" t="s">
        <v>93</v>
      </c>
      <c r="AV8646" s="14" t="s">
        <v>93</v>
      </c>
      <c r="AW8646" s="14" t="s">
        <v>46</v>
      </c>
      <c r="AX8646" s="14" t="s">
        <v>85</v>
      </c>
      <c r="AY8646" s="257" t="s">
        <v>241</v>
      </c>
    </row>
    <row r="8647" s="14" customFormat="1">
      <c r="A8647" s="14"/>
      <c r="B8647" s="247"/>
      <c r="C8647" s="248"/>
      <c r="D8647" s="238" t="s">
        <v>252</v>
      </c>
      <c r="E8647" s="249" t="s">
        <v>39</v>
      </c>
      <c r="F8647" s="250" t="s">
        <v>8032</v>
      </c>
      <c r="G8647" s="248"/>
      <c r="H8647" s="251">
        <v>73.983999999999995</v>
      </c>
      <c r="I8647" s="252"/>
      <c r="J8647" s="248"/>
      <c r="K8647" s="248"/>
      <c r="L8647" s="253"/>
      <c r="M8647" s="254"/>
      <c r="N8647" s="255"/>
      <c r="O8647" s="255"/>
      <c r="P8647" s="255"/>
      <c r="Q8647" s="255"/>
      <c r="R8647" s="255"/>
      <c r="S8647" s="255"/>
      <c r="T8647" s="256"/>
      <c r="U8647" s="14"/>
      <c r="V8647" s="14"/>
      <c r="W8647" s="14"/>
      <c r="X8647" s="14"/>
      <c r="Y8647" s="14"/>
      <c r="Z8647" s="14"/>
      <c r="AA8647" s="14"/>
      <c r="AB8647" s="14"/>
      <c r="AC8647" s="14"/>
      <c r="AD8647" s="14"/>
      <c r="AE8647" s="14"/>
      <c r="AT8647" s="257" t="s">
        <v>252</v>
      </c>
      <c r="AU8647" s="257" t="s">
        <v>93</v>
      </c>
      <c r="AV8647" s="14" t="s">
        <v>93</v>
      </c>
      <c r="AW8647" s="14" t="s">
        <v>46</v>
      </c>
      <c r="AX8647" s="14" t="s">
        <v>85</v>
      </c>
      <c r="AY8647" s="257" t="s">
        <v>241</v>
      </c>
    </row>
    <row r="8648" s="14" customFormat="1">
      <c r="A8648" s="14"/>
      <c r="B8648" s="247"/>
      <c r="C8648" s="248"/>
      <c r="D8648" s="238" t="s">
        <v>252</v>
      </c>
      <c r="E8648" s="249" t="s">
        <v>39</v>
      </c>
      <c r="F8648" s="250" t="s">
        <v>8033</v>
      </c>
      <c r="G8648" s="248"/>
      <c r="H8648" s="251">
        <v>41.180999999999997</v>
      </c>
      <c r="I8648" s="252"/>
      <c r="J8648" s="248"/>
      <c r="K8648" s="248"/>
      <c r="L8648" s="253"/>
      <c r="M8648" s="254"/>
      <c r="N8648" s="255"/>
      <c r="O8648" s="255"/>
      <c r="P8648" s="255"/>
      <c r="Q8648" s="255"/>
      <c r="R8648" s="255"/>
      <c r="S8648" s="255"/>
      <c r="T8648" s="256"/>
      <c r="U8648" s="14"/>
      <c r="V8648" s="14"/>
      <c r="W8648" s="14"/>
      <c r="X8648" s="14"/>
      <c r="Y8648" s="14"/>
      <c r="Z8648" s="14"/>
      <c r="AA8648" s="14"/>
      <c r="AB8648" s="14"/>
      <c r="AC8648" s="14"/>
      <c r="AD8648" s="14"/>
      <c r="AE8648" s="14"/>
      <c r="AT8648" s="257" t="s">
        <v>252</v>
      </c>
      <c r="AU8648" s="257" t="s">
        <v>93</v>
      </c>
      <c r="AV8648" s="14" t="s">
        <v>93</v>
      </c>
      <c r="AW8648" s="14" t="s">
        <v>46</v>
      </c>
      <c r="AX8648" s="14" t="s">
        <v>85</v>
      </c>
      <c r="AY8648" s="257" t="s">
        <v>241</v>
      </c>
    </row>
    <row r="8649" s="14" customFormat="1">
      <c r="A8649" s="14"/>
      <c r="B8649" s="247"/>
      <c r="C8649" s="248"/>
      <c r="D8649" s="238" t="s">
        <v>252</v>
      </c>
      <c r="E8649" s="249" t="s">
        <v>39</v>
      </c>
      <c r="F8649" s="250" t="s">
        <v>8034</v>
      </c>
      <c r="G8649" s="248"/>
      <c r="H8649" s="251">
        <v>-4.8200000000000003</v>
      </c>
      <c r="I8649" s="252"/>
      <c r="J8649" s="248"/>
      <c r="K8649" s="248"/>
      <c r="L8649" s="253"/>
      <c r="M8649" s="254"/>
      <c r="N8649" s="255"/>
      <c r="O8649" s="255"/>
      <c r="P8649" s="255"/>
      <c r="Q8649" s="255"/>
      <c r="R8649" s="255"/>
      <c r="S8649" s="255"/>
      <c r="T8649" s="256"/>
      <c r="U8649" s="14"/>
      <c r="V8649" s="14"/>
      <c r="W8649" s="14"/>
      <c r="X8649" s="14"/>
      <c r="Y8649" s="14"/>
      <c r="Z8649" s="14"/>
      <c r="AA8649" s="14"/>
      <c r="AB8649" s="14"/>
      <c r="AC8649" s="14"/>
      <c r="AD8649" s="14"/>
      <c r="AE8649" s="14"/>
      <c r="AT8649" s="257" t="s">
        <v>252</v>
      </c>
      <c r="AU8649" s="257" t="s">
        <v>93</v>
      </c>
      <c r="AV8649" s="14" t="s">
        <v>93</v>
      </c>
      <c r="AW8649" s="14" t="s">
        <v>46</v>
      </c>
      <c r="AX8649" s="14" t="s">
        <v>85</v>
      </c>
      <c r="AY8649" s="257" t="s">
        <v>241</v>
      </c>
    </row>
    <row r="8650" s="14" customFormat="1">
      <c r="A8650" s="14"/>
      <c r="B8650" s="247"/>
      <c r="C8650" s="248"/>
      <c r="D8650" s="238" t="s">
        <v>252</v>
      </c>
      <c r="E8650" s="249" t="s">
        <v>39</v>
      </c>
      <c r="F8650" s="250" t="s">
        <v>8035</v>
      </c>
      <c r="G8650" s="248"/>
      <c r="H8650" s="251">
        <v>15.17</v>
      </c>
      <c r="I8650" s="252"/>
      <c r="J8650" s="248"/>
      <c r="K8650" s="248"/>
      <c r="L8650" s="253"/>
      <c r="M8650" s="254"/>
      <c r="N8650" s="255"/>
      <c r="O8650" s="255"/>
      <c r="P8650" s="255"/>
      <c r="Q8650" s="255"/>
      <c r="R8650" s="255"/>
      <c r="S8650" s="255"/>
      <c r="T8650" s="256"/>
      <c r="U8650" s="14"/>
      <c r="V8650" s="14"/>
      <c r="W8650" s="14"/>
      <c r="X8650" s="14"/>
      <c r="Y8650" s="14"/>
      <c r="Z8650" s="14"/>
      <c r="AA8650" s="14"/>
      <c r="AB8650" s="14"/>
      <c r="AC8650" s="14"/>
      <c r="AD8650" s="14"/>
      <c r="AE8650" s="14"/>
      <c r="AT8650" s="257" t="s">
        <v>252</v>
      </c>
      <c r="AU8650" s="257" t="s">
        <v>93</v>
      </c>
      <c r="AV8650" s="14" t="s">
        <v>93</v>
      </c>
      <c r="AW8650" s="14" t="s">
        <v>46</v>
      </c>
      <c r="AX8650" s="14" t="s">
        <v>85</v>
      </c>
      <c r="AY8650" s="257" t="s">
        <v>241</v>
      </c>
    </row>
    <row r="8651" s="14" customFormat="1">
      <c r="A8651" s="14"/>
      <c r="B8651" s="247"/>
      <c r="C8651" s="248"/>
      <c r="D8651" s="238" t="s">
        <v>252</v>
      </c>
      <c r="E8651" s="249" t="s">
        <v>39</v>
      </c>
      <c r="F8651" s="250" t="s">
        <v>8036</v>
      </c>
      <c r="G8651" s="248"/>
      <c r="H8651" s="251">
        <v>13.880000000000001</v>
      </c>
      <c r="I8651" s="252"/>
      <c r="J8651" s="248"/>
      <c r="K8651" s="248"/>
      <c r="L8651" s="253"/>
      <c r="M8651" s="254"/>
      <c r="N8651" s="255"/>
      <c r="O8651" s="255"/>
      <c r="P8651" s="255"/>
      <c r="Q8651" s="255"/>
      <c r="R8651" s="255"/>
      <c r="S8651" s="255"/>
      <c r="T8651" s="256"/>
      <c r="U8651" s="14"/>
      <c r="V8651" s="14"/>
      <c r="W8651" s="14"/>
      <c r="X8651" s="14"/>
      <c r="Y8651" s="14"/>
      <c r="Z8651" s="14"/>
      <c r="AA8651" s="14"/>
      <c r="AB8651" s="14"/>
      <c r="AC8651" s="14"/>
      <c r="AD8651" s="14"/>
      <c r="AE8651" s="14"/>
      <c r="AT8651" s="257" t="s">
        <v>252</v>
      </c>
      <c r="AU8651" s="257" t="s">
        <v>93</v>
      </c>
      <c r="AV8651" s="14" t="s">
        <v>93</v>
      </c>
      <c r="AW8651" s="14" t="s">
        <v>46</v>
      </c>
      <c r="AX8651" s="14" t="s">
        <v>85</v>
      </c>
      <c r="AY8651" s="257" t="s">
        <v>241</v>
      </c>
    </row>
    <row r="8652" s="14" customFormat="1">
      <c r="A8652" s="14"/>
      <c r="B8652" s="247"/>
      <c r="C8652" s="248"/>
      <c r="D8652" s="238" t="s">
        <v>252</v>
      </c>
      <c r="E8652" s="249" t="s">
        <v>39</v>
      </c>
      <c r="F8652" s="250" t="s">
        <v>8037</v>
      </c>
      <c r="G8652" s="248"/>
      <c r="H8652" s="251">
        <v>11.111000000000001</v>
      </c>
      <c r="I8652" s="252"/>
      <c r="J8652" s="248"/>
      <c r="K8652" s="248"/>
      <c r="L8652" s="253"/>
      <c r="M8652" s="254"/>
      <c r="N8652" s="255"/>
      <c r="O8652" s="255"/>
      <c r="P8652" s="255"/>
      <c r="Q8652" s="255"/>
      <c r="R8652" s="255"/>
      <c r="S8652" s="255"/>
      <c r="T8652" s="256"/>
      <c r="U8652" s="14"/>
      <c r="V8652" s="14"/>
      <c r="W8652" s="14"/>
      <c r="X8652" s="14"/>
      <c r="Y8652" s="14"/>
      <c r="Z8652" s="14"/>
      <c r="AA8652" s="14"/>
      <c r="AB8652" s="14"/>
      <c r="AC8652" s="14"/>
      <c r="AD8652" s="14"/>
      <c r="AE8652" s="14"/>
      <c r="AT8652" s="257" t="s">
        <v>252</v>
      </c>
      <c r="AU8652" s="257" t="s">
        <v>93</v>
      </c>
      <c r="AV8652" s="14" t="s">
        <v>93</v>
      </c>
      <c r="AW8652" s="14" t="s">
        <v>46</v>
      </c>
      <c r="AX8652" s="14" t="s">
        <v>85</v>
      </c>
      <c r="AY8652" s="257" t="s">
        <v>241</v>
      </c>
    </row>
    <row r="8653" s="14" customFormat="1">
      <c r="A8653" s="14"/>
      <c r="B8653" s="247"/>
      <c r="C8653" s="248"/>
      <c r="D8653" s="238" t="s">
        <v>252</v>
      </c>
      <c r="E8653" s="249" t="s">
        <v>39</v>
      </c>
      <c r="F8653" s="250" t="s">
        <v>8038</v>
      </c>
      <c r="G8653" s="248"/>
      <c r="H8653" s="251">
        <v>19.861999999999998</v>
      </c>
      <c r="I8653" s="252"/>
      <c r="J8653" s="248"/>
      <c r="K8653" s="248"/>
      <c r="L8653" s="253"/>
      <c r="M8653" s="254"/>
      <c r="N8653" s="255"/>
      <c r="O8653" s="255"/>
      <c r="P8653" s="255"/>
      <c r="Q8653" s="255"/>
      <c r="R8653" s="255"/>
      <c r="S8653" s="255"/>
      <c r="T8653" s="256"/>
      <c r="U8653" s="14"/>
      <c r="V8653" s="14"/>
      <c r="W8653" s="14"/>
      <c r="X8653" s="14"/>
      <c r="Y8653" s="14"/>
      <c r="Z8653" s="14"/>
      <c r="AA8653" s="14"/>
      <c r="AB8653" s="14"/>
      <c r="AC8653" s="14"/>
      <c r="AD8653" s="14"/>
      <c r="AE8653" s="14"/>
      <c r="AT8653" s="257" t="s">
        <v>252</v>
      </c>
      <c r="AU8653" s="257" t="s">
        <v>93</v>
      </c>
      <c r="AV8653" s="14" t="s">
        <v>93</v>
      </c>
      <c r="AW8653" s="14" t="s">
        <v>46</v>
      </c>
      <c r="AX8653" s="14" t="s">
        <v>85</v>
      </c>
      <c r="AY8653" s="257" t="s">
        <v>241</v>
      </c>
    </row>
    <row r="8654" s="14" customFormat="1">
      <c r="A8654" s="14"/>
      <c r="B8654" s="247"/>
      <c r="C8654" s="248"/>
      <c r="D8654" s="238" t="s">
        <v>252</v>
      </c>
      <c r="E8654" s="249" t="s">
        <v>39</v>
      </c>
      <c r="F8654" s="250" t="s">
        <v>8039</v>
      </c>
      <c r="G8654" s="248"/>
      <c r="H8654" s="251">
        <v>35.881</v>
      </c>
      <c r="I8654" s="252"/>
      <c r="J8654" s="248"/>
      <c r="K8654" s="248"/>
      <c r="L8654" s="253"/>
      <c r="M8654" s="254"/>
      <c r="N8654" s="255"/>
      <c r="O8654" s="255"/>
      <c r="P8654" s="255"/>
      <c r="Q8654" s="255"/>
      <c r="R8654" s="255"/>
      <c r="S8654" s="255"/>
      <c r="T8654" s="256"/>
      <c r="U8654" s="14"/>
      <c r="V8654" s="14"/>
      <c r="W8654" s="14"/>
      <c r="X8654" s="14"/>
      <c r="Y8654" s="14"/>
      <c r="Z8654" s="14"/>
      <c r="AA8654" s="14"/>
      <c r="AB8654" s="14"/>
      <c r="AC8654" s="14"/>
      <c r="AD8654" s="14"/>
      <c r="AE8654" s="14"/>
      <c r="AT8654" s="257" t="s">
        <v>252</v>
      </c>
      <c r="AU8654" s="257" t="s">
        <v>93</v>
      </c>
      <c r="AV8654" s="14" t="s">
        <v>93</v>
      </c>
      <c r="AW8654" s="14" t="s">
        <v>46</v>
      </c>
      <c r="AX8654" s="14" t="s">
        <v>85</v>
      </c>
      <c r="AY8654" s="257" t="s">
        <v>241</v>
      </c>
    </row>
    <row r="8655" s="14" customFormat="1">
      <c r="A8655" s="14"/>
      <c r="B8655" s="247"/>
      <c r="C8655" s="248"/>
      <c r="D8655" s="238" t="s">
        <v>252</v>
      </c>
      <c r="E8655" s="249" t="s">
        <v>39</v>
      </c>
      <c r="F8655" s="250" t="s">
        <v>8040</v>
      </c>
      <c r="G8655" s="248"/>
      <c r="H8655" s="251">
        <v>4.3220000000000001</v>
      </c>
      <c r="I8655" s="252"/>
      <c r="J8655" s="248"/>
      <c r="K8655" s="248"/>
      <c r="L8655" s="253"/>
      <c r="M8655" s="254"/>
      <c r="N8655" s="255"/>
      <c r="O8655" s="255"/>
      <c r="P8655" s="255"/>
      <c r="Q8655" s="255"/>
      <c r="R8655" s="255"/>
      <c r="S8655" s="255"/>
      <c r="T8655" s="256"/>
      <c r="U8655" s="14"/>
      <c r="V8655" s="14"/>
      <c r="W8655" s="14"/>
      <c r="X8655" s="14"/>
      <c r="Y8655" s="14"/>
      <c r="Z8655" s="14"/>
      <c r="AA8655" s="14"/>
      <c r="AB8655" s="14"/>
      <c r="AC8655" s="14"/>
      <c r="AD8655" s="14"/>
      <c r="AE8655" s="14"/>
      <c r="AT8655" s="257" t="s">
        <v>252</v>
      </c>
      <c r="AU8655" s="257" t="s">
        <v>93</v>
      </c>
      <c r="AV8655" s="14" t="s">
        <v>93</v>
      </c>
      <c r="AW8655" s="14" t="s">
        <v>46</v>
      </c>
      <c r="AX8655" s="14" t="s">
        <v>85</v>
      </c>
      <c r="AY8655" s="257" t="s">
        <v>241</v>
      </c>
    </row>
    <row r="8656" s="14" customFormat="1">
      <c r="A8656" s="14"/>
      <c r="B8656" s="247"/>
      <c r="C8656" s="248"/>
      <c r="D8656" s="238" t="s">
        <v>252</v>
      </c>
      <c r="E8656" s="249" t="s">
        <v>39</v>
      </c>
      <c r="F8656" s="250" t="s">
        <v>8041</v>
      </c>
      <c r="G8656" s="248"/>
      <c r="H8656" s="251">
        <v>4.2969999999999997</v>
      </c>
      <c r="I8656" s="252"/>
      <c r="J8656" s="248"/>
      <c r="K8656" s="248"/>
      <c r="L8656" s="253"/>
      <c r="M8656" s="254"/>
      <c r="N8656" s="255"/>
      <c r="O8656" s="255"/>
      <c r="P8656" s="255"/>
      <c r="Q8656" s="255"/>
      <c r="R8656" s="255"/>
      <c r="S8656" s="255"/>
      <c r="T8656" s="256"/>
      <c r="U8656" s="14"/>
      <c r="V8656" s="14"/>
      <c r="W8656" s="14"/>
      <c r="X8656" s="14"/>
      <c r="Y8656" s="14"/>
      <c r="Z8656" s="14"/>
      <c r="AA8656" s="14"/>
      <c r="AB8656" s="14"/>
      <c r="AC8656" s="14"/>
      <c r="AD8656" s="14"/>
      <c r="AE8656" s="14"/>
      <c r="AT8656" s="257" t="s">
        <v>252</v>
      </c>
      <c r="AU8656" s="257" t="s">
        <v>93</v>
      </c>
      <c r="AV8656" s="14" t="s">
        <v>93</v>
      </c>
      <c r="AW8656" s="14" t="s">
        <v>46</v>
      </c>
      <c r="AX8656" s="14" t="s">
        <v>85</v>
      </c>
      <c r="AY8656" s="257" t="s">
        <v>241</v>
      </c>
    </row>
    <row r="8657" s="14" customFormat="1">
      <c r="A8657" s="14"/>
      <c r="B8657" s="247"/>
      <c r="C8657" s="248"/>
      <c r="D8657" s="238" t="s">
        <v>252</v>
      </c>
      <c r="E8657" s="249" t="s">
        <v>39</v>
      </c>
      <c r="F8657" s="250" t="s">
        <v>8042</v>
      </c>
      <c r="G8657" s="248"/>
      <c r="H8657" s="251">
        <v>11.460000000000001</v>
      </c>
      <c r="I8657" s="252"/>
      <c r="J8657" s="248"/>
      <c r="K8657" s="248"/>
      <c r="L8657" s="253"/>
      <c r="M8657" s="254"/>
      <c r="N8657" s="255"/>
      <c r="O8657" s="255"/>
      <c r="P8657" s="255"/>
      <c r="Q8657" s="255"/>
      <c r="R8657" s="255"/>
      <c r="S8657" s="255"/>
      <c r="T8657" s="256"/>
      <c r="U8657" s="14"/>
      <c r="V8657" s="14"/>
      <c r="W8657" s="14"/>
      <c r="X8657" s="14"/>
      <c r="Y8657" s="14"/>
      <c r="Z8657" s="14"/>
      <c r="AA8657" s="14"/>
      <c r="AB8657" s="14"/>
      <c r="AC8657" s="14"/>
      <c r="AD8657" s="14"/>
      <c r="AE8657" s="14"/>
      <c r="AT8657" s="257" t="s">
        <v>252</v>
      </c>
      <c r="AU8657" s="257" t="s">
        <v>93</v>
      </c>
      <c r="AV8657" s="14" t="s">
        <v>93</v>
      </c>
      <c r="AW8657" s="14" t="s">
        <v>46</v>
      </c>
      <c r="AX8657" s="14" t="s">
        <v>85</v>
      </c>
      <c r="AY8657" s="257" t="s">
        <v>241</v>
      </c>
    </row>
    <row r="8658" s="14" customFormat="1">
      <c r="A8658" s="14"/>
      <c r="B8658" s="247"/>
      <c r="C8658" s="248"/>
      <c r="D8658" s="238" t="s">
        <v>252</v>
      </c>
      <c r="E8658" s="249" t="s">
        <v>39</v>
      </c>
      <c r="F8658" s="250" t="s">
        <v>8043</v>
      </c>
      <c r="G8658" s="248"/>
      <c r="H8658" s="251">
        <v>21.164000000000001</v>
      </c>
      <c r="I8658" s="252"/>
      <c r="J8658" s="248"/>
      <c r="K8658" s="248"/>
      <c r="L8658" s="253"/>
      <c r="M8658" s="254"/>
      <c r="N8658" s="255"/>
      <c r="O8658" s="255"/>
      <c r="P8658" s="255"/>
      <c r="Q8658" s="255"/>
      <c r="R8658" s="255"/>
      <c r="S8658" s="255"/>
      <c r="T8658" s="256"/>
      <c r="U8658" s="14"/>
      <c r="V8658" s="14"/>
      <c r="W8658" s="14"/>
      <c r="X8658" s="14"/>
      <c r="Y8658" s="14"/>
      <c r="Z8658" s="14"/>
      <c r="AA8658" s="14"/>
      <c r="AB8658" s="14"/>
      <c r="AC8658" s="14"/>
      <c r="AD8658" s="14"/>
      <c r="AE8658" s="14"/>
      <c r="AT8658" s="257" t="s">
        <v>252</v>
      </c>
      <c r="AU8658" s="257" t="s">
        <v>93</v>
      </c>
      <c r="AV8658" s="14" t="s">
        <v>93</v>
      </c>
      <c r="AW8658" s="14" t="s">
        <v>46</v>
      </c>
      <c r="AX8658" s="14" t="s">
        <v>85</v>
      </c>
      <c r="AY8658" s="257" t="s">
        <v>241</v>
      </c>
    </row>
    <row r="8659" s="14" customFormat="1">
      <c r="A8659" s="14"/>
      <c r="B8659" s="247"/>
      <c r="C8659" s="248"/>
      <c r="D8659" s="238" t="s">
        <v>252</v>
      </c>
      <c r="E8659" s="249" t="s">
        <v>39</v>
      </c>
      <c r="F8659" s="250" t="s">
        <v>8044</v>
      </c>
      <c r="G8659" s="248"/>
      <c r="H8659" s="251">
        <v>119.39400000000001</v>
      </c>
      <c r="I8659" s="252"/>
      <c r="J8659" s="248"/>
      <c r="K8659" s="248"/>
      <c r="L8659" s="253"/>
      <c r="M8659" s="254"/>
      <c r="N8659" s="255"/>
      <c r="O8659" s="255"/>
      <c r="P8659" s="255"/>
      <c r="Q8659" s="255"/>
      <c r="R8659" s="255"/>
      <c r="S8659" s="255"/>
      <c r="T8659" s="256"/>
      <c r="U8659" s="14"/>
      <c r="V8659" s="14"/>
      <c r="W8659" s="14"/>
      <c r="X8659" s="14"/>
      <c r="Y8659" s="14"/>
      <c r="Z8659" s="14"/>
      <c r="AA8659" s="14"/>
      <c r="AB8659" s="14"/>
      <c r="AC8659" s="14"/>
      <c r="AD8659" s="14"/>
      <c r="AE8659" s="14"/>
      <c r="AT8659" s="257" t="s">
        <v>252</v>
      </c>
      <c r="AU8659" s="257" t="s">
        <v>93</v>
      </c>
      <c r="AV8659" s="14" t="s">
        <v>93</v>
      </c>
      <c r="AW8659" s="14" t="s">
        <v>46</v>
      </c>
      <c r="AX8659" s="14" t="s">
        <v>85</v>
      </c>
      <c r="AY8659" s="257" t="s">
        <v>241</v>
      </c>
    </row>
    <row r="8660" s="14" customFormat="1">
      <c r="A8660" s="14"/>
      <c r="B8660" s="247"/>
      <c r="C8660" s="248"/>
      <c r="D8660" s="238" t="s">
        <v>252</v>
      </c>
      <c r="E8660" s="249" t="s">
        <v>39</v>
      </c>
      <c r="F8660" s="250" t="s">
        <v>8045</v>
      </c>
      <c r="G8660" s="248"/>
      <c r="H8660" s="251">
        <v>36.087000000000003</v>
      </c>
      <c r="I8660" s="252"/>
      <c r="J8660" s="248"/>
      <c r="K8660" s="248"/>
      <c r="L8660" s="253"/>
      <c r="M8660" s="254"/>
      <c r="N8660" s="255"/>
      <c r="O8660" s="255"/>
      <c r="P8660" s="255"/>
      <c r="Q8660" s="255"/>
      <c r="R8660" s="255"/>
      <c r="S8660" s="255"/>
      <c r="T8660" s="256"/>
      <c r="U8660" s="14"/>
      <c r="V8660" s="14"/>
      <c r="W8660" s="14"/>
      <c r="X8660" s="14"/>
      <c r="Y8660" s="14"/>
      <c r="Z8660" s="14"/>
      <c r="AA8660" s="14"/>
      <c r="AB8660" s="14"/>
      <c r="AC8660" s="14"/>
      <c r="AD8660" s="14"/>
      <c r="AE8660" s="14"/>
      <c r="AT8660" s="257" t="s">
        <v>252</v>
      </c>
      <c r="AU8660" s="257" t="s">
        <v>93</v>
      </c>
      <c r="AV8660" s="14" t="s">
        <v>93</v>
      </c>
      <c r="AW8660" s="14" t="s">
        <v>46</v>
      </c>
      <c r="AX8660" s="14" t="s">
        <v>85</v>
      </c>
      <c r="AY8660" s="257" t="s">
        <v>241</v>
      </c>
    </row>
    <row r="8661" s="14" customFormat="1">
      <c r="A8661" s="14"/>
      <c r="B8661" s="247"/>
      <c r="C8661" s="248"/>
      <c r="D8661" s="238" t="s">
        <v>252</v>
      </c>
      <c r="E8661" s="249" t="s">
        <v>39</v>
      </c>
      <c r="F8661" s="250" t="s">
        <v>8046</v>
      </c>
      <c r="G8661" s="248"/>
      <c r="H8661" s="251">
        <v>59.537999999999997</v>
      </c>
      <c r="I8661" s="252"/>
      <c r="J8661" s="248"/>
      <c r="K8661" s="248"/>
      <c r="L8661" s="253"/>
      <c r="M8661" s="254"/>
      <c r="N8661" s="255"/>
      <c r="O8661" s="255"/>
      <c r="P8661" s="255"/>
      <c r="Q8661" s="255"/>
      <c r="R8661" s="255"/>
      <c r="S8661" s="255"/>
      <c r="T8661" s="256"/>
      <c r="U8661" s="14"/>
      <c r="V8661" s="14"/>
      <c r="W8661" s="14"/>
      <c r="X8661" s="14"/>
      <c r="Y8661" s="14"/>
      <c r="Z8661" s="14"/>
      <c r="AA8661" s="14"/>
      <c r="AB8661" s="14"/>
      <c r="AC8661" s="14"/>
      <c r="AD8661" s="14"/>
      <c r="AE8661" s="14"/>
      <c r="AT8661" s="257" t="s">
        <v>252</v>
      </c>
      <c r="AU8661" s="257" t="s">
        <v>93</v>
      </c>
      <c r="AV8661" s="14" t="s">
        <v>93</v>
      </c>
      <c r="AW8661" s="14" t="s">
        <v>46</v>
      </c>
      <c r="AX8661" s="14" t="s">
        <v>85</v>
      </c>
      <c r="AY8661" s="257" t="s">
        <v>241</v>
      </c>
    </row>
    <row r="8662" s="14" customFormat="1">
      <c r="A8662" s="14"/>
      <c r="B8662" s="247"/>
      <c r="C8662" s="248"/>
      <c r="D8662" s="238" t="s">
        <v>252</v>
      </c>
      <c r="E8662" s="249" t="s">
        <v>39</v>
      </c>
      <c r="F8662" s="250" t="s">
        <v>8047</v>
      </c>
      <c r="G8662" s="248"/>
      <c r="H8662" s="251">
        <v>36.087000000000003</v>
      </c>
      <c r="I8662" s="252"/>
      <c r="J8662" s="248"/>
      <c r="K8662" s="248"/>
      <c r="L8662" s="253"/>
      <c r="M8662" s="254"/>
      <c r="N8662" s="255"/>
      <c r="O8662" s="255"/>
      <c r="P8662" s="255"/>
      <c r="Q8662" s="255"/>
      <c r="R8662" s="255"/>
      <c r="S8662" s="255"/>
      <c r="T8662" s="256"/>
      <c r="U8662" s="14"/>
      <c r="V8662" s="14"/>
      <c r="W8662" s="14"/>
      <c r="X8662" s="14"/>
      <c r="Y8662" s="14"/>
      <c r="Z8662" s="14"/>
      <c r="AA8662" s="14"/>
      <c r="AB8662" s="14"/>
      <c r="AC8662" s="14"/>
      <c r="AD8662" s="14"/>
      <c r="AE8662" s="14"/>
      <c r="AT8662" s="257" t="s">
        <v>252</v>
      </c>
      <c r="AU8662" s="257" t="s">
        <v>93</v>
      </c>
      <c r="AV8662" s="14" t="s">
        <v>93</v>
      </c>
      <c r="AW8662" s="14" t="s">
        <v>46</v>
      </c>
      <c r="AX8662" s="14" t="s">
        <v>85</v>
      </c>
      <c r="AY8662" s="257" t="s">
        <v>241</v>
      </c>
    </row>
    <row r="8663" s="14" customFormat="1">
      <c r="A8663" s="14"/>
      <c r="B8663" s="247"/>
      <c r="C8663" s="248"/>
      <c r="D8663" s="238" t="s">
        <v>252</v>
      </c>
      <c r="E8663" s="249" t="s">
        <v>39</v>
      </c>
      <c r="F8663" s="250" t="s">
        <v>8048</v>
      </c>
      <c r="G8663" s="248"/>
      <c r="H8663" s="251">
        <v>59.537999999999997</v>
      </c>
      <c r="I8663" s="252"/>
      <c r="J8663" s="248"/>
      <c r="K8663" s="248"/>
      <c r="L8663" s="253"/>
      <c r="M8663" s="254"/>
      <c r="N8663" s="255"/>
      <c r="O8663" s="255"/>
      <c r="P8663" s="255"/>
      <c r="Q8663" s="255"/>
      <c r="R8663" s="255"/>
      <c r="S8663" s="255"/>
      <c r="T8663" s="256"/>
      <c r="U8663" s="14"/>
      <c r="V8663" s="14"/>
      <c r="W8663" s="14"/>
      <c r="X8663" s="14"/>
      <c r="Y8663" s="14"/>
      <c r="Z8663" s="14"/>
      <c r="AA8663" s="14"/>
      <c r="AB8663" s="14"/>
      <c r="AC8663" s="14"/>
      <c r="AD8663" s="14"/>
      <c r="AE8663" s="14"/>
      <c r="AT8663" s="257" t="s">
        <v>252</v>
      </c>
      <c r="AU8663" s="257" t="s">
        <v>93</v>
      </c>
      <c r="AV8663" s="14" t="s">
        <v>93</v>
      </c>
      <c r="AW8663" s="14" t="s">
        <v>46</v>
      </c>
      <c r="AX8663" s="14" t="s">
        <v>85</v>
      </c>
      <c r="AY8663" s="257" t="s">
        <v>241</v>
      </c>
    </row>
    <row r="8664" s="14" customFormat="1">
      <c r="A8664" s="14"/>
      <c r="B8664" s="247"/>
      <c r="C8664" s="248"/>
      <c r="D8664" s="238" t="s">
        <v>252</v>
      </c>
      <c r="E8664" s="249" t="s">
        <v>39</v>
      </c>
      <c r="F8664" s="250" t="s">
        <v>8049</v>
      </c>
      <c r="G8664" s="248"/>
      <c r="H8664" s="251">
        <v>3</v>
      </c>
      <c r="I8664" s="252"/>
      <c r="J8664" s="248"/>
      <c r="K8664" s="248"/>
      <c r="L8664" s="253"/>
      <c r="M8664" s="254"/>
      <c r="N8664" s="255"/>
      <c r="O8664" s="255"/>
      <c r="P8664" s="255"/>
      <c r="Q8664" s="255"/>
      <c r="R8664" s="255"/>
      <c r="S8664" s="255"/>
      <c r="T8664" s="256"/>
      <c r="U8664" s="14"/>
      <c r="V8664" s="14"/>
      <c r="W8664" s="14"/>
      <c r="X8664" s="14"/>
      <c r="Y8664" s="14"/>
      <c r="Z8664" s="14"/>
      <c r="AA8664" s="14"/>
      <c r="AB8664" s="14"/>
      <c r="AC8664" s="14"/>
      <c r="AD8664" s="14"/>
      <c r="AE8664" s="14"/>
      <c r="AT8664" s="257" t="s">
        <v>252</v>
      </c>
      <c r="AU8664" s="257" t="s">
        <v>93</v>
      </c>
      <c r="AV8664" s="14" t="s">
        <v>93</v>
      </c>
      <c r="AW8664" s="14" t="s">
        <v>46</v>
      </c>
      <c r="AX8664" s="14" t="s">
        <v>85</v>
      </c>
      <c r="AY8664" s="257" t="s">
        <v>241</v>
      </c>
    </row>
    <row r="8665" s="14" customFormat="1">
      <c r="A8665" s="14"/>
      <c r="B8665" s="247"/>
      <c r="C8665" s="248"/>
      <c r="D8665" s="238" t="s">
        <v>252</v>
      </c>
      <c r="E8665" s="249" t="s">
        <v>39</v>
      </c>
      <c r="F8665" s="250" t="s">
        <v>8050</v>
      </c>
      <c r="G8665" s="248"/>
      <c r="H8665" s="251">
        <v>7.3129999999999997</v>
      </c>
      <c r="I8665" s="252"/>
      <c r="J8665" s="248"/>
      <c r="K8665" s="248"/>
      <c r="L8665" s="253"/>
      <c r="M8665" s="254"/>
      <c r="N8665" s="255"/>
      <c r="O8665" s="255"/>
      <c r="P8665" s="255"/>
      <c r="Q8665" s="255"/>
      <c r="R8665" s="255"/>
      <c r="S8665" s="255"/>
      <c r="T8665" s="256"/>
      <c r="U8665" s="14"/>
      <c r="V8665" s="14"/>
      <c r="W8665" s="14"/>
      <c r="X8665" s="14"/>
      <c r="Y8665" s="14"/>
      <c r="Z8665" s="14"/>
      <c r="AA8665" s="14"/>
      <c r="AB8665" s="14"/>
      <c r="AC8665" s="14"/>
      <c r="AD8665" s="14"/>
      <c r="AE8665" s="14"/>
      <c r="AT8665" s="257" t="s">
        <v>252</v>
      </c>
      <c r="AU8665" s="257" t="s">
        <v>93</v>
      </c>
      <c r="AV8665" s="14" t="s">
        <v>93</v>
      </c>
      <c r="AW8665" s="14" t="s">
        <v>46</v>
      </c>
      <c r="AX8665" s="14" t="s">
        <v>85</v>
      </c>
      <c r="AY8665" s="257" t="s">
        <v>241</v>
      </c>
    </row>
    <row r="8666" s="14" customFormat="1">
      <c r="A8666" s="14"/>
      <c r="B8666" s="247"/>
      <c r="C8666" s="248"/>
      <c r="D8666" s="238" t="s">
        <v>252</v>
      </c>
      <c r="E8666" s="249" t="s">
        <v>39</v>
      </c>
      <c r="F8666" s="250" t="s">
        <v>8051</v>
      </c>
      <c r="G8666" s="248"/>
      <c r="H8666" s="251">
        <v>10.08</v>
      </c>
      <c r="I8666" s="252"/>
      <c r="J8666" s="248"/>
      <c r="K8666" s="248"/>
      <c r="L8666" s="253"/>
      <c r="M8666" s="254"/>
      <c r="N8666" s="255"/>
      <c r="O8666" s="255"/>
      <c r="P8666" s="255"/>
      <c r="Q8666" s="255"/>
      <c r="R8666" s="255"/>
      <c r="S8666" s="255"/>
      <c r="T8666" s="256"/>
      <c r="U8666" s="14"/>
      <c r="V8666" s="14"/>
      <c r="W8666" s="14"/>
      <c r="X8666" s="14"/>
      <c r="Y8666" s="14"/>
      <c r="Z8666" s="14"/>
      <c r="AA8666" s="14"/>
      <c r="AB8666" s="14"/>
      <c r="AC8666" s="14"/>
      <c r="AD8666" s="14"/>
      <c r="AE8666" s="14"/>
      <c r="AT8666" s="257" t="s">
        <v>252</v>
      </c>
      <c r="AU8666" s="257" t="s">
        <v>93</v>
      </c>
      <c r="AV8666" s="14" t="s">
        <v>93</v>
      </c>
      <c r="AW8666" s="14" t="s">
        <v>46</v>
      </c>
      <c r="AX8666" s="14" t="s">
        <v>85</v>
      </c>
      <c r="AY8666" s="257" t="s">
        <v>241</v>
      </c>
    </row>
    <row r="8667" s="14" customFormat="1">
      <c r="A8667" s="14"/>
      <c r="B8667" s="247"/>
      <c r="C8667" s="248"/>
      <c r="D8667" s="238" t="s">
        <v>252</v>
      </c>
      <c r="E8667" s="249" t="s">
        <v>39</v>
      </c>
      <c r="F8667" s="250" t="s">
        <v>8052</v>
      </c>
      <c r="G8667" s="248"/>
      <c r="H8667" s="251">
        <v>71.459999999999994</v>
      </c>
      <c r="I8667" s="252"/>
      <c r="J8667" s="248"/>
      <c r="K8667" s="248"/>
      <c r="L8667" s="253"/>
      <c r="M8667" s="254"/>
      <c r="N8667" s="255"/>
      <c r="O8667" s="255"/>
      <c r="P8667" s="255"/>
      <c r="Q8667" s="255"/>
      <c r="R8667" s="255"/>
      <c r="S8667" s="255"/>
      <c r="T8667" s="256"/>
      <c r="U8667" s="14"/>
      <c r="V8667" s="14"/>
      <c r="W8667" s="14"/>
      <c r="X8667" s="14"/>
      <c r="Y8667" s="14"/>
      <c r="Z8667" s="14"/>
      <c r="AA8667" s="14"/>
      <c r="AB8667" s="14"/>
      <c r="AC8667" s="14"/>
      <c r="AD8667" s="14"/>
      <c r="AE8667" s="14"/>
      <c r="AT8667" s="257" t="s">
        <v>252</v>
      </c>
      <c r="AU8667" s="257" t="s">
        <v>93</v>
      </c>
      <c r="AV8667" s="14" t="s">
        <v>93</v>
      </c>
      <c r="AW8667" s="14" t="s">
        <v>46</v>
      </c>
      <c r="AX8667" s="14" t="s">
        <v>85</v>
      </c>
      <c r="AY8667" s="257" t="s">
        <v>241</v>
      </c>
    </row>
    <row r="8668" s="14" customFormat="1">
      <c r="A8668" s="14"/>
      <c r="B8668" s="247"/>
      <c r="C8668" s="248"/>
      <c r="D8668" s="238" t="s">
        <v>252</v>
      </c>
      <c r="E8668" s="249" t="s">
        <v>39</v>
      </c>
      <c r="F8668" s="250" t="s">
        <v>8053</v>
      </c>
      <c r="G8668" s="248"/>
      <c r="H8668" s="251">
        <v>-11.664999999999999</v>
      </c>
      <c r="I8668" s="252"/>
      <c r="J8668" s="248"/>
      <c r="K8668" s="248"/>
      <c r="L8668" s="253"/>
      <c r="M8668" s="254"/>
      <c r="N8668" s="255"/>
      <c r="O8668" s="255"/>
      <c r="P8668" s="255"/>
      <c r="Q8668" s="255"/>
      <c r="R8668" s="255"/>
      <c r="S8668" s="255"/>
      <c r="T8668" s="256"/>
      <c r="U8668" s="14"/>
      <c r="V8668" s="14"/>
      <c r="W8668" s="14"/>
      <c r="X8668" s="14"/>
      <c r="Y8668" s="14"/>
      <c r="Z8668" s="14"/>
      <c r="AA8668" s="14"/>
      <c r="AB8668" s="14"/>
      <c r="AC8668" s="14"/>
      <c r="AD8668" s="14"/>
      <c r="AE8668" s="14"/>
      <c r="AT8668" s="257" t="s">
        <v>252</v>
      </c>
      <c r="AU8668" s="257" t="s">
        <v>93</v>
      </c>
      <c r="AV8668" s="14" t="s">
        <v>93</v>
      </c>
      <c r="AW8668" s="14" t="s">
        <v>46</v>
      </c>
      <c r="AX8668" s="14" t="s">
        <v>85</v>
      </c>
      <c r="AY8668" s="257" t="s">
        <v>241</v>
      </c>
    </row>
    <row r="8669" s="14" customFormat="1">
      <c r="A8669" s="14"/>
      <c r="B8669" s="247"/>
      <c r="C8669" s="248"/>
      <c r="D8669" s="238" t="s">
        <v>252</v>
      </c>
      <c r="E8669" s="249" t="s">
        <v>39</v>
      </c>
      <c r="F8669" s="250" t="s">
        <v>8054</v>
      </c>
      <c r="G8669" s="248"/>
      <c r="H8669" s="251">
        <v>22.780000000000001</v>
      </c>
      <c r="I8669" s="252"/>
      <c r="J8669" s="248"/>
      <c r="K8669" s="248"/>
      <c r="L8669" s="253"/>
      <c r="M8669" s="254"/>
      <c r="N8669" s="255"/>
      <c r="O8669" s="255"/>
      <c r="P8669" s="255"/>
      <c r="Q8669" s="255"/>
      <c r="R8669" s="255"/>
      <c r="S8669" s="255"/>
      <c r="T8669" s="256"/>
      <c r="U8669" s="14"/>
      <c r="V8669" s="14"/>
      <c r="W8669" s="14"/>
      <c r="X8669" s="14"/>
      <c r="Y8669" s="14"/>
      <c r="Z8669" s="14"/>
      <c r="AA8669" s="14"/>
      <c r="AB8669" s="14"/>
      <c r="AC8669" s="14"/>
      <c r="AD8669" s="14"/>
      <c r="AE8669" s="14"/>
      <c r="AT8669" s="257" t="s">
        <v>252</v>
      </c>
      <c r="AU8669" s="257" t="s">
        <v>93</v>
      </c>
      <c r="AV8669" s="14" t="s">
        <v>93</v>
      </c>
      <c r="AW8669" s="14" t="s">
        <v>46</v>
      </c>
      <c r="AX8669" s="14" t="s">
        <v>85</v>
      </c>
      <c r="AY8669" s="257" t="s">
        <v>241</v>
      </c>
    </row>
    <row r="8670" s="14" customFormat="1">
      <c r="A8670" s="14"/>
      <c r="B8670" s="247"/>
      <c r="C8670" s="248"/>
      <c r="D8670" s="238" t="s">
        <v>252</v>
      </c>
      <c r="E8670" s="249" t="s">
        <v>39</v>
      </c>
      <c r="F8670" s="250" t="s">
        <v>8055</v>
      </c>
      <c r="G8670" s="248"/>
      <c r="H8670" s="251">
        <v>14.42</v>
      </c>
      <c r="I8670" s="252"/>
      <c r="J8670" s="248"/>
      <c r="K8670" s="248"/>
      <c r="L8670" s="253"/>
      <c r="M8670" s="254"/>
      <c r="N8670" s="255"/>
      <c r="O8670" s="255"/>
      <c r="P8670" s="255"/>
      <c r="Q8670" s="255"/>
      <c r="R8670" s="255"/>
      <c r="S8670" s="255"/>
      <c r="T8670" s="256"/>
      <c r="U8670" s="14"/>
      <c r="V8670" s="14"/>
      <c r="W8670" s="14"/>
      <c r="X8670" s="14"/>
      <c r="Y8670" s="14"/>
      <c r="Z8670" s="14"/>
      <c r="AA8670" s="14"/>
      <c r="AB8670" s="14"/>
      <c r="AC8670" s="14"/>
      <c r="AD8670" s="14"/>
      <c r="AE8670" s="14"/>
      <c r="AT8670" s="257" t="s">
        <v>252</v>
      </c>
      <c r="AU8670" s="257" t="s">
        <v>93</v>
      </c>
      <c r="AV8670" s="14" t="s">
        <v>93</v>
      </c>
      <c r="AW8670" s="14" t="s">
        <v>46</v>
      </c>
      <c r="AX8670" s="14" t="s">
        <v>85</v>
      </c>
      <c r="AY8670" s="257" t="s">
        <v>241</v>
      </c>
    </row>
    <row r="8671" s="14" customFormat="1">
      <c r="A8671" s="14"/>
      <c r="B8671" s="247"/>
      <c r="C8671" s="248"/>
      <c r="D8671" s="238" t="s">
        <v>252</v>
      </c>
      <c r="E8671" s="249" t="s">
        <v>39</v>
      </c>
      <c r="F8671" s="250" t="s">
        <v>8056</v>
      </c>
      <c r="G8671" s="248"/>
      <c r="H8671" s="251">
        <v>13.132999999999999</v>
      </c>
      <c r="I8671" s="252"/>
      <c r="J8671" s="248"/>
      <c r="K8671" s="248"/>
      <c r="L8671" s="253"/>
      <c r="M8671" s="254"/>
      <c r="N8671" s="255"/>
      <c r="O8671" s="255"/>
      <c r="P8671" s="255"/>
      <c r="Q8671" s="255"/>
      <c r="R8671" s="255"/>
      <c r="S8671" s="255"/>
      <c r="T8671" s="256"/>
      <c r="U8671" s="14"/>
      <c r="V8671" s="14"/>
      <c r="W8671" s="14"/>
      <c r="X8671" s="14"/>
      <c r="Y8671" s="14"/>
      <c r="Z8671" s="14"/>
      <c r="AA8671" s="14"/>
      <c r="AB8671" s="14"/>
      <c r="AC8671" s="14"/>
      <c r="AD8671" s="14"/>
      <c r="AE8671" s="14"/>
      <c r="AT8671" s="257" t="s">
        <v>252</v>
      </c>
      <c r="AU8671" s="257" t="s">
        <v>93</v>
      </c>
      <c r="AV8671" s="14" t="s">
        <v>93</v>
      </c>
      <c r="AW8671" s="14" t="s">
        <v>46</v>
      </c>
      <c r="AX8671" s="14" t="s">
        <v>85</v>
      </c>
      <c r="AY8671" s="257" t="s">
        <v>241</v>
      </c>
    </row>
    <row r="8672" s="14" customFormat="1">
      <c r="A8672" s="14"/>
      <c r="B8672" s="247"/>
      <c r="C8672" s="248"/>
      <c r="D8672" s="238" t="s">
        <v>252</v>
      </c>
      <c r="E8672" s="249" t="s">
        <v>39</v>
      </c>
      <c r="F8672" s="250" t="s">
        <v>8057</v>
      </c>
      <c r="G8672" s="248"/>
      <c r="H8672" s="251">
        <v>6.7359999999999998</v>
      </c>
      <c r="I8672" s="252"/>
      <c r="J8672" s="248"/>
      <c r="K8672" s="248"/>
      <c r="L8672" s="253"/>
      <c r="M8672" s="254"/>
      <c r="N8672" s="255"/>
      <c r="O8672" s="255"/>
      <c r="P8672" s="255"/>
      <c r="Q8672" s="255"/>
      <c r="R8672" s="255"/>
      <c r="S8672" s="255"/>
      <c r="T8672" s="256"/>
      <c r="U8672" s="14"/>
      <c r="V8672" s="14"/>
      <c r="W8672" s="14"/>
      <c r="X8672" s="14"/>
      <c r="Y8672" s="14"/>
      <c r="Z8672" s="14"/>
      <c r="AA8672" s="14"/>
      <c r="AB8672" s="14"/>
      <c r="AC8672" s="14"/>
      <c r="AD8672" s="14"/>
      <c r="AE8672" s="14"/>
      <c r="AT8672" s="257" t="s">
        <v>252</v>
      </c>
      <c r="AU8672" s="257" t="s">
        <v>93</v>
      </c>
      <c r="AV8672" s="14" t="s">
        <v>93</v>
      </c>
      <c r="AW8672" s="14" t="s">
        <v>46</v>
      </c>
      <c r="AX8672" s="14" t="s">
        <v>85</v>
      </c>
      <c r="AY8672" s="257" t="s">
        <v>241</v>
      </c>
    </row>
    <row r="8673" s="14" customFormat="1">
      <c r="A8673" s="14"/>
      <c r="B8673" s="247"/>
      <c r="C8673" s="248"/>
      <c r="D8673" s="238" t="s">
        <v>252</v>
      </c>
      <c r="E8673" s="249" t="s">
        <v>39</v>
      </c>
      <c r="F8673" s="250" t="s">
        <v>8058</v>
      </c>
      <c r="G8673" s="248"/>
      <c r="H8673" s="251">
        <v>7.3120000000000003</v>
      </c>
      <c r="I8673" s="252"/>
      <c r="J8673" s="248"/>
      <c r="K8673" s="248"/>
      <c r="L8673" s="253"/>
      <c r="M8673" s="254"/>
      <c r="N8673" s="255"/>
      <c r="O8673" s="255"/>
      <c r="P8673" s="255"/>
      <c r="Q8673" s="255"/>
      <c r="R8673" s="255"/>
      <c r="S8673" s="255"/>
      <c r="T8673" s="256"/>
      <c r="U8673" s="14"/>
      <c r="V8673" s="14"/>
      <c r="W8673" s="14"/>
      <c r="X8673" s="14"/>
      <c r="Y8673" s="14"/>
      <c r="Z8673" s="14"/>
      <c r="AA8673" s="14"/>
      <c r="AB8673" s="14"/>
      <c r="AC8673" s="14"/>
      <c r="AD8673" s="14"/>
      <c r="AE8673" s="14"/>
      <c r="AT8673" s="257" t="s">
        <v>252</v>
      </c>
      <c r="AU8673" s="257" t="s">
        <v>93</v>
      </c>
      <c r="AV8673" s="14" t="s">
        <v>93</v>
      </c>
      <c r="AW8673" s="14" t="s">
        <v>46</v>
      </c>
      <c r="AX8673" s="14" t="s">
        <v>85</v>
      </c>
      <c r="AY8673" s="257" t="s">
        <v>241</v>
      </c>
    </row>
    <row r="8674" s="14" customFormat="1">
      <c r="A8674" s="14"/>
      <c r="B8674" s="247"/>
      <c r="C8674" s="248"/>
      <c r="D8674" s="238" t="s">
        <v>252</v>
      </c>
      <c r="E8674" s="249" t="s">
        <v>39</v>
      </c>
      <c r="F8674" s="250" t="s">
        <v>8059</v>
      </c>
      <c r="G8674" s="248"/>
      <c r="H8674" s="251">
        <v>8.1440000000000001</v>
      </c>
      <c r="I8674" s="252"/>
      <c r="J8674" s="248"/>
      <c r="K8674" s="248"/>
      <c r="L8674" s="253"/>
      <c r="M8674" s="254"/>
      <c r="N8674" s="255"/>
      <c r="O8674" s="255"/>
      <c r="P8674" s="255"/>
      <c r="Q8674" s="255"/>
      <c r="R8674" s="255"/>
      <c r="S8674" s="255"/>
      <c r="T8674" s="256"/>
      <c r="U8674" s="14"/>
      <c r="V8674" s="14"/>
      <c r="W8674" s="14"/>
      <c r="X8674" s="14"/>
      <c r="Y8674" s="14"/>
      <c r="Z8674" s="14"/>
      <c r="AA8674" s="14"/>
      <c r="AB8674" s="14"/>
      <c r="AC8674" s="14"/>
      <c r="AD8674" s="14"/>
      <c r="AE8674" s="14"/>
      <c r="AT8674" s="257" t="s">
        <v>252</v>
      </c>
      <c r="AU8674" s="257" t="s">
        <v>93</v>
      </c>
      <c r="AV8674" s="14" t="s">
        <v>93</v>
      </c>
      <c r="AW8674" s="14" t="s">
        <v>46</v>
      </c>
      <c r="AX8674" s="14" t="s">
        <v>85</v>
      </c>
      <c r="AY8674" s="257" t="s">
        <v>241</v>
      </c>
    </row>
    <row r="8675" s="14" customFormat="1">
      <c r="A8675" s="14"/>
      <c r="B8675" s="247"/>
      <c r="C8675" s="248"/>
      <c r="D8675" s="238" t="s">
        <v>252</v>
      </c>
      <c r="E8675" s="249" t="s">
        <v>39</v>
      </c>
      <c r="F8675" s="250" t="s">
        <v>8060</v>
      </c>
      <c r="G8675" s="248"/>
      <c r="H8675" s="251">
        <v>10.833</v>
      </c>
      <c r="I8675" s="252"/>
      <c r="J8675" s="248"/>
      <c r="K8675" s="248"/>
      <c r="L8675" s="253"/>
      <c r="M8675" s="254"/>
      <c r="N8675" s="255"/>
      <c r="O8675" s="255"/>
      <c r="P8675" s="255"/>
      <c r="Q8675" s="255"/>
      <c r="R8675" s="255"/>
      <c r="S8675" s="255"/>
      <c r="T8675" s="256"/>
      <c r="U8675" s="14"/>
      <c r="V8675" s="14"/>
      <c r="W8675" s="14"/>
      <c r="X8675" s="14"/>
      <c r="Y8675" s="14"/>
      <c r="Z8675" s="14"/>
      <c r="AA8675" s="14"/>
      <c r="AB8675" s="14"/>
      <c r="AC8675" s="14"/>
      <c r="AD8675" s="14"/>
      <c r="AE8675" s="14"/>
      <c r="AT8675" s="257" t="s">
        <v>252</v>
      </c>
      <c r="AU8675" s="257" t="s">
        <v>93</v>
      </c>
      <c r="AV8675" s="14" t="s">
        <v>93</v>
      </c>
      <c r="AW8675" s="14" t="s">
        <v>46</v>
      </c>
      <c r="AX8675" s="14" t="s">
        <v>85</v>
      </c>
      <c r="AY8675" s="257" t="s">
        <v>241</v>
      </c>
    </row>
    <row r="8676" s="14" customFormat="1">
      <c r="A8676" s="14"/>
      <c r="B8676" s="247"/>
      <c r="C8676" s="248"/>
      <c r="D8676" s="238" t="s">
        <v>252</v>
      </c>
      <c r="E8676" s="249" t="s">
        <v>39</v>
      </c>
      <c r="F8676" s="250" t="s">
        <v>8061</v>
      </c>
      <c r="G8676" s="248"/>
      <c r="H8676" s="251">
        <v>91.126999999999995</v>
      </c>
      <c r="I8676" s="252"/>
      <c r="J8676" s="248"/>
      <c r="K8676" s="248"/>
      <c r="L8676" s="253"/>
      <c r="M8676" s="254"/>
      <c r="N8676" s="255"/>
      <c r="O8676" s="255"/>
      <c r="P8676" s="255"/>
      <c r="Q8676" s="255"/>
      <c r="R8676" s="255"/>
      <c r="S8676" s="255"/>
      <c r="T8676" s="256"/>
      <c r="U8676" s="14"/>
      <c r="V8676" s="14"/>
      <c r="W8676" s="14"/>
      <c r="X8676" s="14"/>
      <c r="Y8676" s="14"/>
      <c r="Z8676" s="14"/>
      <c r="AA8676" s="14"/>
      <c r="AB8676" s="14"/>
      <c r="AC8676" s="14"/>
      <c r="AD8676" s="14"/>
      <c r="AE8676" s="14"/>
      <c r="AT8676" s="257" t="s">
        <v>252</v>
      </c>
      <c r="AU8676" s="257" t="s">
        <v>93</v>
      </c>
      <c r="AV8676" s="14" t="s">
        <v>93</v>
      </c>
      <c r="AW8676" s="14" t="s">
        <v>46</v>
      </c>
      <c r="AX8676" s="14" t="s">
        <v>85</v>
      </c>
      <c r="AY8676" s="257" t="s">
        <v>241</v>
      </c>
    </row>
    <row r="8677" s="14" customFormat="1">
      <c r="A8677" s="14"/>
      <c r="B8677" s="247"/>
      <c r="C8677" s="248"/>
      <c r="D8677" s="238" t="s">
        <v>252</v>
      </c>
      <c r="E8677" s="249" t="s">
        <v>39</v>
      </c>
      <c r="F8677" s="250" t="s">
        <v>8062</v>
      </c>
      <c r="G8677" s="248"/>
      <c r="H8677" s="251">
        <v>59.707000000000001</v>
      </c>
      <c r="I8677" s="252"/>
      <c r="J8677" s="248"/>
      <c r="K8677" s="248"/>
      <c r="L8677" s="253"/>
      <c r="M8677" s="254"/>
      <c r="N8677" s="255"/>
      <c r="O8677" s="255"/>
      <c r="P8677" s="255"/>
      <c r="Q8677" s="255"/>
      <c r="R8677" s="255"/>
      <c r="S8677" s="255"/>
      <c r="T8677" s="256"/>
      <c r="U8677" s="14"/>
      <c r="V8677" s="14"/>
      <c r="W8677" s="14"/>
      <c r="X8677" s="14"/>
      <c r="Y8677" s="14"/>
      <c r="Z8677" s="14"/>
      <c r="AA8677" s="14"/>
      <c r="AB8677" s="14"/>
      <c r="AC8677" s="14"/>
      <c r="AD8677" s="14"/>
      <c r="AE8677" s="14"/>
      <c r="AT8677" s="257" t="s">
        <v>252</v>
      </c>
      <c r="AU8677" s="257" t="s">
        <v>93</v>
      </c>
      <c r="AV8677" s="14" t="s">
        <v>93</v>
      </c>
      <c r="AW8677" s="14" t="s">
        <v>46</v>
      </c>
      <c r="AX8677" s="14" t="s">
        <v>85</v>
      </c>
      <c r="AY8677" s="257" t="s">
        <v>241</v>
      </c>
    </row>
    <row r="8678" s="14" customFormat="1">
      <c r="A8678" s="14"/>
      <c r="B8678" s="247"/>
      <c r="C8678" s="248"/>
      <c r="D8678" s="238" t="s">
        <v>252</v>
      </c>
      <c r="E8678" s="249" t="s">
        <v>39</v>
      </c>
      <c r="F8678" s="250" t="s">
        <v>8063</v>
      </c>
      <c r="G8678" s="248"/>
      <c r="H8678" s="251">
        <v>24.507999999999999</v>
      </c>
      <c r="I8678" s="252"/>
      <c r="J8678" s="248"/>
      <c r="K8678" s="248"/>
      <c r="L8678" s="253"/>
      <c r="M8678" s="254"/>
      <c r="N8678" s="255"/>
      <c r="O8678" s="255"/>
      <c r="P8678" s="255"/>
      <c r="Q8678" s="255"/>
      <c r="R8678" s="255"/>
      <c r="S8678" s="255"/>
      <c r="T8678" s="256"/>
      <c r="U8678" s="14"/>
      <c r="V8678" s="14"/>
      <c r="W8678" s="14"/>
      <c r="X8678" s="14"/>
      <c r="Y8678" s="14"/>
      <c r="Z8678" s="14"/>
      <c r="AA8678" s="14"/>
      <c r="AB8678" s="14"/>
      <c r="AC8678" s="14"/>
      <c r="AD8678" s="14"/>
      <c r="AE8678" s="14"/>
      <c r="AT8678" s="257" t="s">
        <v>252</v>
      </c>
      <c r="AU8678" s="257" t="s">
        <v>93</v>
      </c>
      <c r="AV8678" s="14" t="s">
        <v>93</v>
      </c>
      <c r="AW8678" s="14" t="s">
        <v>46</v>
      </c>
      <c r="AX8678" s="14" t="s">
        <v>85</v>
      </c>
      <c r="AY8678" s="257" t="s">
        <v>241</v>
      </c>
    </row>
    <row r="8679" s="14" customFormat="1">
      <c r="A8679" s="14"/>
      <c r="B8679" s="247"/>
      <c r="C8679" s="248"/>
      <c r="D8679" s="238" t="s">
        <v>252</v>
      </c>
      <c r="E8679" s="249" t="s">
        <v>39</v>
      </c>
      <c r="F8679" s="250" t="s">
        <v>8064</v>
      </c>
      <c r="G8679" s="248"/>
      <c r="H8679" s="251">
        <v>148.09899999999999</v>
      </c>
      <c r="I8679" s="252"/>
      <c r="J8679" s="248"/>
      <c r="K8679" s="248"/>
      <c r="L8679" s="253"/>
      <c r="M8679" s="254"/>
      <c r="N8679" s="255"/>
      <c r="O8679" s="255"/>
      <c r="P8679" s="255"/>
      <c r="Q8679" s="255"/>
      <c r="R8679" s="255"/>
      <c r="S8679" s="255"/>
      <c r="T8679" s="256"/>
      <c r="U8679" s="14"/>
      <c r="V8679" s="14"/>
      <c r="W8679" s="14"/>
      <c r="X8679" s="14"/>
      <c r="Y8679" s="14"/>
      <c r="Z8679" s="14"/>
      <c r="AA8679" s="14"/>
      <c r="AB8679" s="14"/>
      <c r="AC8679" s="14"/>
      <c r="AD8679" s="14"/>
      <c r="AE8679" s="14"/>
      <c r="AT8679" s="257" t="s">
        <v>252</v>
      </c>
      <c r="AU8679" s="257" t="s">
        <v>93</v>
      </c>
      <c r="AV8679" s="14" t="s">
        <v>93</v>
      </c>
      <c r="AW8679" s="14" t="s">
        <v>46</v>
      </c>
      <c r="AX8679" s="14" t="s">
        <v>85</v>
      </c>
      <c r="AY8679" s="257" t="s">
        <v>241</v>
      </c>
    </row>
    <row r="8680" s="14" customFormat="1">
      <c r="A8680" s="14"/>
      <c r="B8680" s="247"/>
      <c r="C8680" s="248"/>
      <c r="D8680" s="238" t="s">
        <v>252</v>
      </c>
      <c r="E8680" s="249" t="s">
        <v>39</v>
      </c>
      <c r="F8680" s="250" t="s">
        <v>8065</v>
      </c>
      <c r="G8680" s="248"/>
      <c r="H8680" s="251">
        <v>91.203000000000003</v>
      </c>
      <c r="I8680" s="252"/>
      <c r="J8680" s="248"/>
      <c r="K8680" s="248"/>
      <c r="L8680" s="253"/>
      <c r="M8680" s="254"/>
      <c r="N8680" s="255"/>
      <c r="O8680" s="255"/>
      <c r="P8680" s="255"/>
      <c r="Q8680" s="255"/>
      <c r="R8680" s="255"/>
      <c r="S8680" s="255"/>
      <c r="T8680" s="256"/>
      <c r="U8680" s="14"/>
      <c r="V8680" s="14"/>
      <c r="W8680" s="14"/>
      <c r="X8680" s="14"/>
      <c r="Y8680" s="14"/>
      <c r="Z8680" s="14"/>
      <c r="AA8680" s="14"/>
      <c r="AB8680" s="14"/>
      <c r="AC8680" s="14"/>
      <c r="AD8680" s="14"/>
      <c r="AE8680" s="14"/>
      <c r="AT8680" s="257" t="s">
        <v>252</v>
      </c>
      <c r="AU8680" s="257" t="s">
        <v>93</v>
      </c>
      <c r="AV8680" s="14" t="s">
        <v>93</v>
      </c>
      <c r="AW8680" s="14" t="s">
        <v>46</v>
      </c>
      <c r="AX8680" s="14" t="s">
        <v>85</v>
      </c>
      <c r="AY8680" s="257" t="s">
        <v>241</v>
      </c>
    </row>
    <row r="8681" s="14" customFormat="1">
      <c r="A8681" s="14"/>
      <c r="B8681" s="247"/>
      <c r="C8681" s="248"/>
      <c r="D8681" s="238" t="s">
        <v>252</v>
      </c>
      <c r="E8681" s="249" t="s">
        <v>39</v>
      </c>
      <c r="F8681" s="250" t="s">
        <v>8066</v>
      </c>
      <c r="G8681" s="248"/>
      <c r="H8681" s="251">
        <v>97.712999999999994</v>
      </c>
      <c r="I8681" s="252"/>
      <c r="J8681" s="248"/>
      <c r="K8681" s="248"/>
      <c r="L8681" s="253"/>
      <c r="M8681" s="254"/>
      <c r="N8681" s="255"/>
      <c r="O8681" s="255"/>
      <c r="P8681" s="255"/>
      <c r="Q8681" s="255"/>
      <c r="R8681" s="255"/>
      <c r="S8681" s="255"/>
      <c r="T8681" s="256"/>
      <c r="U8681" s="14"/>
      <c r="V8681" s="14"/>
      <c r="W8681" s="14"/>
      <c r="X8681" s="14"/>
      <c r="Y8681" s="14"/>
      <c r="Z8681" s="14"/>
      <c r="AA8681" s="14"/>
      <c r="AB8681" s="14"/>
      <c r="AC8681" s="14"/>
      <c r="AD8681" s="14"/>
      <c r="AE8681" s="14"/>
      <c r="AT8681" s="257" t="s">
        <v>252</v>
      </c>
      <c r="AU8681" s="257" t="s">
        <v>93</v>
      </c>
      <c r="AV8681" s="14" t="s">
        <v>93</v>
      </c>
      <c r="AW8681" s="14" t="s">
        <v>46</v>
      </c>
      <c r="AX8681" s="14" t="s">
        <v>85</v>
      </c>
      <c r="AY8681" s="257" t="s">
        <v>241</v>
      </c>
    </row>
    <row r="8682" s="16" customFormat="1">
      <c r="A8682" s="16"/>
      <c r="B8682" s="269"/>
      <c r="C8682" s="270"/>
      <c r="D8682" s="238" t="s">
        <v>252</v>
      </c>
      <c r="E8682" s="271" t="s">
        <v>39</v>
      </c>
      <c r="F8682" s="272" t="s">
        <v>295</v>
      </c>
      <c r="G8682" s="270"/>
      <c r="H8682" s="273">
        <v>2085.9000000000001</v>
      </c>
      <c r="I8682" s="274"/>
      <c r="J8682" s="270"/>
      <c r="K8682" s="270"/>
      <c r="L8682" s="275"/>
      <c r="M8682" s="276"/>
      <c r="N8682" s="277"/>
      <c r="O8682" s="277"/>
      <c r="P8682" s="277"/>
      <c r="Q8682" s="277"/>
      <c r="R8682" s="277"/>
      <c r="S8682" s="277"/>
      <c r="T8682" s="278"/>
      <c r="U8682" s="16"/>
      <c r="V8682" s="16"/>
      <c r="W8682" s="16"/>
      <c r="X8682" s="16"/>
      <c r="Y8682" s="16"/>
      <c r="Z8682" s="16"/>
      <c r="AA8682" s="16"/>
      <c r="AB8682" s="16"/>
      <c r="AC8682" s="16"/>
      <c r="AD8682" s="16"/>
      <c r="AE8682" s="16"/>
      <c r="AT8682" s="279" t="s">
        <v>252</v>
      </c>
      <c r="AU8682" s="279" t="s">
        <v>93</v>
      </c>
      <c r="AV8682" s="16" t="s">
        <v>113</v>
      </c>
      <c r="AW8682" s="16" t="s">
        <v>46</v>
      </c>
      <c r="AX8682" s="16" t="s">
        <v>85</v>
      </c>
      <c r="AY8682" s="279" t="s">
        <v>241</v>
      </c>
    </row>
    <row r="8683" s="14" customFormat="1">
      <c r="A8683" s="14"/>
      <c r="B8683" s="247"/>
      <c r="C8683" s="248"/>
      <c r="D8683" s="238" t="s">
        <v>252</v>
      </c>
      <c r="E8683" s="249" t="s">
        <v>39</v>
      </c>
      <c r="F8683" s="250" t="s">
        <v>8067</v>
      </c>
      <c r="G8683" s="248"/>
      <c r="H8683" s="251">
        <v>20.239000000000001</v>
      </c>
      <c r="I8683" s="252"/>
      <c r="J8683" s="248"/>
      <c r="K8683" s="248"/>
      <c r="L8683" s="253"/>
      <c r="M8683" s="254"/>
      <c r="N8683" s="255"/>
      <c r="O8683" s="255"/>
      <c r="P8683" s="255"/>
      <c r="Q8683" s="255"/>
      <c r="R8683" s="255"/>
      <c r="S8683" s="255"/>
      <c r="T8683" s="256"/>
      <c r="U8683" s="14"/>
      <c r="V8683" s="14"/>
      <c r="W8683" s="14"/>
      <c r="X8683" s="14"/>
      <c r="Y8683" s="14"/>
      <c r="Z8683" s="14"/>
      <c r="AA8683" s="14"/>
      <c r="AB8683" s="14"/>
      <c r="AC8683" s="14"/>
      <c r="AD8683" s="14"/>
      <c r="AE8683" s="14"/>
      <c r="AT8683" s="257" t="s">
        <v>252</v>
      </c>
      <c r="AU8683" s="257" t="s">
        <v>93</v>
      </c>
      <c r="AV8683" s="14" t="s">
        <v>93</v>
      </c>
      <c r="AW8683" s="14" t="s">
        <v>46</v>
      </c>
      <c r="AX8683" s="14" t="s">
        <v>85</v>
      </c>
      <c r="AY8683" s="257" t="s">
        <v>241</v>
      </c>
    </row>
    <row r="8684" s="14" customFormat="1">
      <c r="A8684" s="14"/>
      <c r="B8684" s="247"/>
      <c r="C8684" s="248"/>
      <c r="D8684" s="238" t="s">
        <v>252</v>
      </c>
      <c r="E8684" s="249" t="s">
        <v>39</v>
      </c>
      <c r="F8684" s="250" t="s">
        <v>8068</v>
      </c>
      <c r="G8684" s="248"/>
      <c r="H8684" s="251">
        <v>5.5800000000000001</v>
      </c>
      <c r="I8684" s="252"/>
      <c r="J8684" s="248"/>
      <c r="K8684" s="248"/>
      <c r="L8684" s="253"/>
      <c r="M8684" s="254"/>
      <c r="N8684" s="255"/>
      <c r="O8684" s="255"/>
      <c r="P8684" s="255"/>
      <c r="Q8684" s="255"/>
      <c r="R8684" s="255"/>
      <c r="S8684" s="255"/>
      <c r="T8684" s="256"/>
      <c r="U8684" s="14"/>
      <c r="V8684" s="14"/>
      <c r="W8684" s="14"/>
      <c r="X8684" s="14"/>
      <c r="Y8684" s="14"/>
      <c r="Z8684" s="14"/>
      <c r="AA8684" s="14"/>
      <c r="AB8684" s="14"/>
      <c r="AC8684" s="14"/>
      <c r="AD8684" s="14"/>
      <c r="AE8684" s="14"/>
      <c r="AT8684" s="257" t="s">
        <v>252</v>
      </c>
      <c r="AU8684" s="257" t="s">
        <v>93</v>
      </c>
      <c r="AV8684" s="14" t="s">
        <v>93</v>
      </c>
      <c r="AW8684" s="14" t="s">
        <v>46</v>
      </c>
      <c r="AX8684" s="14" t="s">
        <v>85</v>
      </c>
      <c r="AY8684" s="257" t="s">
        <v>241</v>
      </c>
    </row>
    <row r="8685" s="14" customFormat="1">
      <c r="A8685" s="14"/>
      <c r="B8685" s="247"/>
      <c r="C8685" s="248"/>
      <c r="D8685" s="238" t="s">
        <v>252</v>
      </c>
      <c r="E8685" s="249" t="s">
        <v>39</v>
      </c>
      <c r="F8685" s="250" t="s">
        <v>8069</v>
      </c>
      <c r="G8685" s="248"/>
      <c r="H8685" s="251">
        <v>36.165999999999997</v>
      </c>
      <c r="I8685" s="252"/>
      <c r="J8685" s="248"/>
      <c r="K8685" s="248"/>
      <c r="L8685" s="253"/>
      <c r="M8685" s="254"/>
      <c r="N8685" s="255"/>
      <c r="O8685" s="255"/>
      <c r="P8685" s="255"/>
      <c r="Q8685" s="255"/>
      <c r="R8685" s="255"/>
      <c r="S8685" s="255"/>
      <c r="T8685" s="256"/>
      <c r="U8685" s="14"/>
      <c r="V8685" s="14"/>
      <c r="W8685" s="14"/>
      <c r="X8685" s="14"/>
      <c r="Y8685" s="14"/>
      <c r="Z8685" s="14"/>
      <c r="AA8685" s="14"/>
      <c r="AB8685" s="14"/>
      <c r="AC8685" s="14"/>
      <c r="AD8685" s="14"/>
      <c r="AE8685" s="14"/>
      <c r="AT8685" s="257" t="s">
        <v>252</v>
      </c>
      <c r="AU8685" s="257" t="s">
        <v>93</v>
      </c>
      <c r="AV8685" s="14" t="s">
        <v>93</v>
      </c>
      <c r="AW8685" s="14" t="s">
        <v>46</v>
      </c>
      <c r="AX8685" s="14" t="s">
        <v>85</v>
      </c>
      <c r="AY8685" s="257" t="s">
        <v>241</v>
      </c>
    </row>
    <row r="8686" s="14" customFormat="1">
      <c r="A8686" s="14"/>
      <c r="B8686" s="247"/>
      <c r="C8686" s="248"/>
      <c r="D8686" s="238" t="s">
        <v>252</v>
      </c>
      <c r="E8686" s="249" t="s">
        <v>39</v>
      </c>
      <c r="F8686" s="250" t="s">
        <v>8070</v>
      </c>
      <c r="G8686" s="248"/>
      <c r="H8686" s="251">
        <v>7.6699999999999999</v>
      </c>
      <c r="I8686" s="252"/>
      <c r="J8686" s="248"/>
      <c r="K8686" s="248"/>
      <c r="L8686" s="253"/>
      <c r="M8686" s="254"/>
      <c r="N8686" s="255"/>
      <c r="O8686" s="255"/>
      <c r="P8686" s="255"/>
      <c r="Q8686" s="255"/>
      <c r="R8686" s="255"/>
      <c r="S8686" s="255"/>
      <c r="T8686" s="256"/>
      <c r="U8686" s="14"/>
      <c r="V8686" s="14"/>
      <c r="W8686" s="14"/>
      <c r="X8686" s="14"/>
      <c r="Y8686" s="14"/>
      <c r="Z8686" s="14"/>
      <c r="AA8686" s="14"/>
      <c r="AB8686" s="14"/>
      <c r="AC8686" s="14"/>
      <c r="AD8686" s="14"/>
      <c r="AE8686" s="14"/>
      <c r="AT8686" s="257" t="s">
        <v>252</v>
      </c>
      <c r="AU8686" s="257" t="s">
        <v>93</v>
      </c>
      <c r="AV8686" s="14" t="s">
        <v>93</v>
      </c>
      <c r="AW8686" s="14" t="s">
        <v>46</v>
      </c>
      <c r="AX8686" s="14" t="s">
        <v>85</v>
      </c>
      <c r="AY8686" s="257" t="s">
        <v>241</v>
      </c>
    </row>
    <row r="8687" s="14" customFormat="1">
      <c r="A8687" s="14"/>
      <c r="B8687" s="247"/>
      <c r="C8687" s="248"/>
      <c r="D8687" s="238" t="s">
        <v>252</v>
      </c>
      <c r="E8687" s="249" t="s">
        <v>39</v>
      </c>
      <c r="F8687" s="250" t="s">
        <v>8071</v>
      </c>
      <c r="G8687" s="248"/>
      <c r="H8687" s="251">
        <v>7.0880000000000001</v>
      </c>
      <c r="I8687" s="252"/>
      <c r="J8687" s="248"/>
      <c r="K8687" s="248"/>
      <c r="L8687" s="253"/>
      <c r="M8687" s="254"/>
      <c r="N8687" s="255"/>
      <c r="O8687" s="255"/>
      <c r="P8687" s="255"/>
      <c r="Q8687" s="255"/>
      <c r="R8687" s="255"/>
      <c r="S8687" s="255"/>
      <c r="T8687" s="256"/>
      <c r="U8687" s="14"/>
      <c r="V8687" s="14"/>
      <c r="W8687" s="14"/>
      <c r="X8687" s="14"/>
      <c r="Y8687" s="14"/>
      <c r="Z8687" s="14"/>
      <c r="AA8687" s="14"/>
      <c r="AB8687" s="14"/>
      <c r="AC8687" s="14"/>
      <c r="AD8687" s="14"/>
      <c r="AE8687" s="14"/>
      <c r="AT8687" s="257" t="s">
        <v>252</v>
      </c>
      <c r="AU8687" s="257" t="s">
        <v>93</v>
      </c>
      <c r="AV8687" s="14" t="s">
        <v>93</v>
      </c>
      <c r="AW8687" s="14" t="s">
        <v>46</v>
      </c>
      <c r="AX8687" s="14" t="s">
        <v>85</v>
      </c>
      <c r="AY8687" s="257" t="s">
        <v>241</v>
      </c>
    </row>
    <row r="8688" s="14" customFormat="1">
      <c r="A8688" s="14"/>
      <c r="B8688" s="247"/>
      <c r="C8688" s="248"/>
      <c r="D8688" s="238" t="s">
        <v>252</v>
      </c>
      <c r="E8688" s="249" t="s">
        <v>39</v>
      </c>
      <c r="F8688" s="250" t="s">
        <v>8072</v>
      </c>
      <c r="G8688" s="248"/>
      <c r="H8688" s="251">
        <v>6.8970000000000002</v>
      </c>
      <c r="I8688" s="252"/>
      <c r="J8688" s="248"/>
      <c r="K8688" s="248"/>
      <c r="L8688" s="253"/>
      <c r="M8688" s="254"/>
      <c r="N8688" s="255"/>
      <c r="O8688" s="255"/>
      <c r="P8688" s="255"/>
      <c r="Q8688" s="255"/>
      <c r="R8688" s="255"/>
      <c r="S8688" s="255"/>
      <c r="T8688" s="256"/>
      <c r="U8688" s="14"/>
      <c r="V8688" s="14"/>
      <c r="W8688" s="14"/>
      <c r="X8688" s="14"/>
      <c r="Y8688" s="14"/>
      <c r="Z8688" s="14"/>
      <c r="AA8688" s="14"/>
      <c r="AB8688" s="14"/>
      <c r="AC8688" s="14"/>
      <c r="AD8688" s="14"/>
      <c r="AE8688" s="14"/>
      <c r="AT8688" s="257" t="s">
        <v>252</v>
      </c>
      <c r="AU8688" s="257" t="s">
        <v>93</v>
      </c>
      <c r="AV8688" s="14" t="s">
        <v>93</v>
      </c>
      <c r="AW8688" s="14" t="s">
        <v>46</v>
      </c>
      <c r="AX8688" s="14" t="s">
        <v>85</v>
      </c>
      <c r="AY8688" s="257" t="s">
        <v>241</v>
      </c>
    </row>
    <row r="8689" s="14" customFormat="1">
      <c r="A8689" s="14"/>
      <c r="B8689" s="247"/>
      <c r="C8689" s="248"/>
      <c r="D8689" s="238" t="s">
        <v>252</v>
      </c>
      <c r="E8689" s="249" t="s">
        <v>39</v>
      </c>
      <c r="F8689" s="250" t="s">
        <v>8073</v>
      </c>
      <c r="G8689" s="248"/>
      <c r="H8689" s="251">
        <v>5.0810000000000004</v>
      </c>
      <c r="I8689" s="252"/>
      <c r="J8689" s="248"/>
      <c r="K8689" s="248"/>
      <c r="L8689" s="253"/>
      <c r="M8689" s="254"/>
      <c r="N8689" s="255"/>
      <c r="O8689" s="255"/>
      <c r="P8689" s="255"/>
      <c r="Q8689" s="255"/>
      <c r="R8689" s="255"/>
      <c r="S8689" s="255"/>
      <c r="T8689" s="256"/>
      <c r="U8689" s="14"/>
      <c r="V8689" s="14"/>
      <c r="W8689" s="14"/>
      <c r="X8689" s="14"/>
      <c r="Y8689" s="14"/>
      <c r="Z8689" s="14"/>
      <c r="AA8689" s="14"/>
      <c r="AB8689" s="14"/>
      <c r="AC8689" s="14"/>
      <c r="AD8689" s="14"/>
      <c r="AE8689" s="14"/>
      <c r="AT8689" s="257" t="s">
        <v>252</v>
      </c>
      <c r="AU8689" s="257" t="s">
        <v>93</v>
      </c>
      <c r="AV8689" s="14" t="s">
        <v>93</v>
      </c>
      <c r="AW8689" s="14" t="s">
        <v>46</v>
      </c>
      <c r="AX8689" s="14" t="s">
        <v>85</v>
      </c>
      <c r="AY8689" s="257" t="s">
        <v>241</v>
      </c>
    </row>
    <row r="8690" s="14" customFormat="1">
      <c r="A8690" s="14"/>
      <c r="B8690" s="247"/>
      <c r="C8690" s="248"/>
      <c r="D8690" s="238" t="s">
        <v>252</v>
      </c>
      <c r="E8690" s="249" t="s">
        <v>39</v>
      </c>
      <c r="F8690" s="250" t="s">
        <v>8074</v>
      </c>
      <c r="G8690" s="248"/>
      <c r="H8690" s="251">
        <v>73.402000000000001</v>
      </c>
      <c r="I8690" s="252"/>
      <c r="J8690" s="248"/>
      <c r="K8690" s="248"/>
      <c r="L8690" s="253"/>
      <c r="M8690" s="254"/>
      <c r="N8690" s="255"/>
      <c r="O8690" s="255"/>
      <c r="P8690" s="255"/>
      <c r="Q8690" s="255"/>
      <c r="R8690" s="255"/>
      <c r="S8690" s="255"/>
      <c r="T8690" s="256"/>
      <c r="U8690" s="14"/>
      <c r="V8690" s="14"/>
      <c r="W8690" s="14"/>
      <c r="X8690" s="14"/>
      <c r="Y8690" s="14"/>
      <c r="Z8690" s="14"/>
      <c r="AA8690" s="14"/>
      <c r="AB8690" s="14"/>
      <c r="AC8690" s="14"/>
      <c r="AD8690" s="14"/>
      <c r="AE8690" s="14"/>
      <c r="AT8690" s="257" t="s">
        <v>252</v>
      </c>
      <c r="AU8690" s="257" t="s">
        <v>93</v>
      </c>
      <c r="AV8690" s="14" t="s">
        <v>93</v>
      </c>
      <c r="AW8690" s="14" t="s">
        <v>46</v>
      </c>
      <c r="AX8690" s="14" t="s">
        <v>85</v>
      </c>
      <c r="AY8690" s="257" t="s">
        <v>241</v>
      </c>
    </row>
    <row r="8691" s="14" customFormat="1">
      <c r="A8691" s="14"/>
      <c r="B8691" s="247"/>
      <c r="C8691" s="248"/>
      <c r="D8691" s="238" t="s">
        <v>252</v>
      </c>
      <c r="E8691" s="249" t="s">
        <v>39</v>
      </c>
      <c r="F8691" s="250" t="s">
        <v>8075</v>
      </c>
      <c r="G8691" s="248"/>
      <c r="H8691" s="251">
        <v>140.74600000000001</v>
      </c>
      <c r="I8691" s="252"/>
      <c r="J8691" s="248"/>
      <c r="K8691" s="248"/>
      <c r="L8691" s="253"/>
      <c r="M8691" s="254"/>
      <c r="N8691" s="255"/>
      <c r="O8691" s="255"/>
      <c r="P8691" s="255"/>
      <c r="Q8691" s="255"/>
      <c r="R8691" s="255"/>
      <c r="S8691" s="255"/>
      <c r="T8691" s="256"/>
      <c r="U8691" s="14"/>
      <c r="V8691" s="14"/>
      <c r="W8691" s="14"/>
      <c r="X8691" s="14"/>
      <c r="Y8691" s="14"/>
      <c r="Z8691" s="14"/>
      <c r="AA8691" s="14"/>
      <c r="AB8691" s="14"/>
      <c r="AC8691" s="14"/>
      <c r="AD8691" s="14"/>
      <c r="AE8691" s="14"/>
      <c r="AT8691" s="257" t="s">
        <v>252</v>
      </c>
      <c r="AU8691" s="257" t="s">
        <v>93</v>
      </c>
      <c r="AV8691" s="14" t="s">
        <v>93</v>
      </c>
      <c r="AW8691" s="14" t="s">
        <v>46</v>
      </c>
      <c r="AX8691" s="14" t="s">
        <v>85</v>
      </c>
      <c r="AY8691" s="257" t="s">
        <v>241</v>
      </c>
    </row>
    <row r="8692" s="14" customFormat="1">
      <c r="A8692" s="14"/>
      <c r="B8692" s="247"/>
      <c r="C8692" s="248"/>
      <c r="D8692" s="238" t="s">
        <v>252</v>
      </c>
      <c r="E8692" s="249" t="s">
        <v>39</v>
      </c>
      <c r="F8692" s="250" t="s">
        <v>8076</v>
      </c>
      <c r="G8692" s="248"/>
      <c r="H8692" s="251">
        <v>96.433000000000007</v>
      </c>
      <c r="I8692" s="252"/>
      <c r="J8692" s="248"/>
      <c r="K8692" s="248"/>
      <c r="L8692" s="253"/>
      <c r="M8692" s="254"/>
      <c r="N8692" s="255"/>
      <c r="O8692" s="255"/>
      <c r="P8692" s="255"/>
      <c r="Q8692" s="255"/>
      <c r="R8692" s="255"/>
      <c r="S8692" s="255"/>
      <c r="T8692" s="256"/>
      <c r="U8692" s="14"/>
      <c r="V8692" s="14"/>
      <c r="W8692" s="14"/>
      <c r="X8692" s="14"/>
      <c r="Y8692" s="14"/>
      <c r="Z8692" s="14"/>
      <c r="AA8692" s="14"/>
      <c r="AB8692" s="14"/>
      <c r="AC8692" s="14"/>
      <c r="AD8692" s="14"/>
      <c r="AE8692" s="14"/>
      <c r="AT8692" s="257" t="s">
        <v>252</v>
      </c>
      <c r="AU8692" s="257" t="s">
        <v>93</v>
      </c>
      <c r="AV8692" s="14" t="s">
        <v>93</v>
      </c>
      <c r="AW8692" s="14" t="s">
        <v>46</v>
      </c>
      <c r="AX8692" s="14" t="s">
        <v>85</v>
      </c>
      <c r="AY8692" s="257" t="s">
        <v>241</v>
      </c>
    </row>
    <row r="8693" s="14" customFormat="1">
      <c r="A8693" s="14"/>
      <c r="B8693" s="247"/>
      <c r="C8693" s="248"/>
      <c r="D8693" s="238" t="s">
        <v>252</v>
      </c>
      <c r="E8693" s="249" t="s">
        <v>39</v>
      </c>
      <c r="F8693" s="250" t="s">
        <v>8077</v>
      </c>
      <c r="G8693" s="248"/>
      <c r="H8693" s="251">
        <v>12.426</v>
      </c>
      <c r="I8693" s="252"/>
      <c r="J8693" s="248"/>
      <c r="K8693" s="248"/>
      <c r="L8693" s="253"/>
      <c r="M8693" s="254"/>
      <c r="N8693" s="255"/>
      <c r="O8693" s="255"/>
      <c r="P8693" s="255"/>
      <c r="Q8693" s="255"/>
      <c r="R8693" s="255"/>
      <c r="S8693" s="255"/>
      <c r="T8693" s="256"/>
      <c r="U8693" s="14"/>
      <c r="V8693" s="14"/>
      <c r="W8693" s="14"/>
      <c r="X8693" s="14"/>
      <c r="Y8693" s="14"/>
      <c r="Z8693" s="14"/>
      <c r="AA8693" s="14"/>
      <c r="AB8693" s="14"/>
      <c r="AC8693" s="14"/>
      <c r="AD8693" s="14"/>
      <c r="AE8693" s="14"/>
      <c r="AT8693" s="257" t="s">
        <v>252</v>
      </c>
      <c r="AU8693" s="257" t="s">
        <v>93</v>
      </c>
      <c r="AV8693" s="14" t="s">
        <v>93</v>
      </c>
      <c r="AW8693" s="14" t="s">
        <v>46</v>
      </c>
      <c r="AX8693" s="14" t="s">
        <v>85</v>
      </c>
      <c r="AY8693" s="257" t="s">
        <v>241</v>
      </c>
    </row>
    <row r="8694" s="14" customFormat="1">
      <c r="A8694" s="14"/>
      <c r="B8694" s="247"/>
      <c r="C8694" s="248"/>
      <c r="D8694" s="238" t="s">
        <v>252</v>
      </c>
      <c r="E8694" s="249" t="s">
        <v>39</v>
      </c>
      <c r="F8694" s="250" t="s">
        <v>8078</v>
      </c>
      <c r="G8694" s="248"/>
      <c r="H8694" s="251">
        <v>3.0310000000000001</v>
      </c>
      <c r="I8694" s="252"/>
      <c r="J8694" s="248"/>
      <c r="K8694" s="248"/>
      <c r="L8694" s="253"/>
      <c r="M8694" s="254"/>
      <c r="N8694" s="255"/>
      <c r="O8694" s="255"/>
      <c r="P8694" s="255"/>
      <c r="Q8694" s="255"/>
      <c r="R8694" s="255"/>
      <c r="S8694" s="255"/>
      <c r="T8694" s="256"/>
      <c r="U8694" s="14"/>
      <c r="V8694" s="14"/>
      <c r="W8694" s="14"/>
      <c r="X8694" s="14"/>
      <c r="Y8694" s="14"/>
      <c r="Z8694" s="14"/>
      <c r="AA8694" s="14"/>
      <c r="AB8694" s="14"/>
      <c r="AC8694" s="14"/>
      <c r="AD8694" s="14"/>
      <c r="AE8694" s="14"/>
      <c r="AT8694" s="257" t="s">
        <v>252</v>
      </c>
      <c r="AU8694" s="257" t="s">
        <v>93</v>
      </c>
      <c r="AV8694" s="14" t="s">
        <v>93</v>
      </c>
      <c r="AW8694" s="14" t="s">
        <v>46</v>
      </c>
      <c r="AX8694" s="14" t="s">
        <v>85</v>
      </c>
      <c r="AY8694" s="257" t="s">
        <v>241</v>
      </c>
    </row>
    <row r="8695" s="14" customFormat="1">
      <c r="A8695" s="14"/>
      <c r="B8695" s="247"/>
      <c r="C8695" s="248"/>
      <c r="D8695" s="238" t="s">
        <v>252</v>
      </c>
      <c r="E8695" s="249" t="s">
        <v>39</v>
      </c>
      <c r="F8695" s="250" t="s">
        <v>8079</v>
      </c>
      <c r="G8695" s="248"/>
      <c r="H8695" s="251">
        <v>4.7320000000000002</v>
      </c>
      <c r="I8695" s="252"/>
      <c r="J8695" s="248"/>
      <c r="K8695" s="248"/>
      <c r="L8695" s="253"/>
      <c r="M8695" s="254"/>
      <c r="N8695" s="255"/>
      <c r="O8695" s="255"/>
      <c r="P8695" s="255"/>
      <c r="Q8695" s="255"/>
      <c r="R8695" s="255"/>
      <c r="S8695" s="255"/>
      <c r="T8695" s="256"/>
      <c r="U8695" s="14"/>
      <c r="V8695" s="14"/>
      <c r="W8695" s="14"/>
      <c r="X8695" s="14"/>
      <c r="Y8695" s="14"/>
      <c r="Z8695" s="14"/>
      <c r="AA8695" s="14"/>
      <c r="AB8695" s="14"/>
      <c r="AC8695" s="14"/>
      <c r="AD8695" s="14"/>
      <c r="AE8695" s="14"/>
      <c r="AT8695" s="257" t="s">
        <v>252</v>
      </c>
      <c r="AU8695" s="257" t="s">
        <v>93</v>
      </c>
      <c r="AV8695" s="14" t="s">
        <v>93</v>
      </c>
      <c r="AW8695" s="14" t="s">
        <v>46</v>
      </c>
      <c r="AX8695" s="14" t="s">
        <v>85</v>
      </c>
      <c r="AY8695" s="257" t="s">
        <v>241</v>
      </c>
    </row>
    <row r="8696" s="14" customFormat="1">
      <c r="A8696" s="14"/>
      <c r="B8696" s="247"/>
      <c r="C8696" s="248"/>
      <c r="D8696" s="238" t="s">
        <v>252</v>
      </c>
      <c r="E8696" s="249" t="s">
        <v>39</v>
      </c>
      <c r="F8696" s="250" t="s">
        <v>8080</v>
      </c>
      <c r="G8696" s="248"/>
      <c r="H8696" s="251">
        <v>35.131</v>
      </c>
      <c r="I8696" s="252"/>
      <c r="J8696" s="248"/>
      <c r="K8696" s="248"/>
      <c r="L8696" s="253"/>
      <c r="M8696" s="254"/>
      <c r="N8696" s="255"/>
      <c r="O8696" s="255"/>
      <c r="P8696" s="255"/>
      <c r="Q8696" s="255"/>
      <c r="R8696" s="255"/>
      <c r="S8696" s="255"/>
      <c r="T8696" s="256"/>
      <c r="U8696" s="14"/>
      <c r="V8696" s="14"/>
      <c r="W8696" s="14"/>
      <c r="X8696" s="14"/>
      <c r="Y8696" s="14"/>
      <c r="Z8696" s="14"/>
      <c r="AA8696" s="14"/>
      <c r="AB8696" s="14"/>
      <c r="AC8696" s="14"/>
      <c r="AD8696" s="14"/>
      <c r="AE8696" s="14"/>
      <c r="AT8696" s="257" t="s">
        <v>252</v>
      </c>
      <c r="AU8696" s="257" t="s">
        <v>93</v>
      </c>
      <c r="AV8696" s="14" t="s">
        <v>93</v>
      </c>
      <c r="AW8696" s="14" t="s">
        <v>46</v>
      </c>
      <c r="AX8696" s="14" t="s">
        <v>85</v>
      </c>
      <c r="AY8696" s="257" t="s">
        <v>241</v>
      </c>
    </row>
    <row r="8697" s="14" customFormat="1">
      <c r="A8697" s="14"/>
      <c r="B8697" s="247"/>
      <c r="C8697" s="248"/>
      <c r="D8697" s="238" t="s">
        <v>252</v>
      </c>
      <c r="E8697" s="249" t="s">
        <v>39</v>
      </c>
      <c r="F8697" s="250" t="s">
        <v>8081</v>
      </c>
      <c r="G8697" s="248"/>
      <c r="H8697" s="251">
        <v>-2.1469999999999998</v>
      </c>
      <c r="I8697" s="252"/>
      <c r="J8697" s="248"/>
      <c r="K8697" s="248"/>
      <c r="L8697" s="253"/>
      <c r="M8697" s="254"/>
      <c r="N8697" s="255"/>
      <c r="O8697" s="255"/>
      <c r="P8697" s="255"/>
      <c r="Q8697" s="255"/>
      <c r="R8697" s="255"/>
      <c r="S8697" s="255"/>
      <c r="T8697" s="256"/>
      <c r="U8697" s="14"/>
      <c r="V8697" s="14"/>
      <c r="W8697" s="14"/>
      <c r="X8697" s="14"/>
      <c r="Y8697" s="14"/>
      <c r="Z8697" s="14"/>
      <c r="AA8697" s="14"/>
      <c r="AB8697" s="14"/>
      <c r="AC8697" s="14"/>
      <c r="AD8697" s="14"/>
      <c r="AE8697" s="14"/>
      <c r="AT8697" s="257" t="s">
        <v>252</v>
      </c>
      <c r="AU8697" s="257" t="s">
        <v>93</v>
      </c>
      <c r="AV8697" s="14" t="s">
        <v>93</v>
      </c>
      <c r="AW8697" s="14" t="s">
        <v>46</v>
      </c>
      <c r="AX8697" s="14" t="s">
        <v>85</v>
      </c>
      <c r="AY8697" s="257" t="s">
        <v>241</v>
      </c>
    </row>
    <row r="8698" s="14" customFormat="1">
      <c r="A8698" s="14"/>
      <c r="B8698" s="247"/>
      <c r="C8698" s="248"/>
      <c r="D8698" s="238" t="s">
        <v>252</v>
      </c>
      <c r="E8698" s="249" t="s">
        <v>39</v>
      </c>
      <c r="F8698" s="250" t="s">
        <v>8082</v>
      </c>
      <c r="G8698" s="248"/>
      <c r="H8698" s="251">
        <v>68.418000000000006</v>
      </c>
      <c r="I8698" s="252"/>
      <c r="J8698" s="248"/>
      <c r="K8698" s="248"/>
      <c r="L8698" s="253"/>
      <c r="M8698" s="254"/>
      <c r="N8698" s="255"/>
      <c r="O8698" s="255"/>
      <c r="P8698" s="255"/>
      <c r="Q8698" s="255"/>
      <c r="R8698" s="255"/>
      <c r="S8698" s="255"/>
      <c r="T8698" s="256"/>
      <c r="U8698" s="14"/>
      <c r="V8698" s="14"/>
      <c r="W8698" s="14"/>
      <c r="X8698" s="14"/>
      <c r="Y8698" s="14"/>
      <c r="Z8698" s="14"/>
      <c r="AA8698" s="14"/>
      <c r="AB8698" s="14"/>
      <c r="AC8698" s="14"/>
      <c r="AD8698" s="14"/>
      <c r="AE8698" s="14"/>
      <c r="AT8698" s="257" t="s">
        <v>252</v>
      </c>
      <c r="AU8698" s="257" t="s">
        <v>93</v>
      </c>
      <c r="AV8698" s="14" t="s">
        <v>93</v>
      </c>
      <c r="AW8698" s="14" t="s">
        <v>46</v>
      </c>
      <c r="AX8698" s="14" t="s">
        <v>85</v>
      </c>
      <c r="AY8698" s="257" t="s">
        <v>241</v>
      </c>
    </row>
    <row r="8699" s="14" customFormat="1">
      <c r="A8699" s="14"/>
      <c r="B8699" s="247"/>
      <c r="C8699" s="248"/>
      <c r="D8699" s="238" t="s">
        <v>252</v>
      </c>
      <c r="E8699" s="249" t="s">
        <v>39</v>
      </c>
      <c r="F8699" s="250" t="s">
        <v>8083</v>
      </c>
      <c r="G8699" s="248"/>
      <c r="H8699" s="251">
        <v>139.15100000000001</v>
      </c>
      <c r="I8699" s="252"/>
      <c r="J8699" s="248"/>
      <c r="K8699" s="248"/>
      <c r="L8699" s="253"/>
      <c r="M8699" s="254"/>
      <c r="N8699" s="255"/>
      <c r="O8699" s="255"/>
      <c r="P8699" s="255"/>
      <c r="Q8699" s="255"/>
      <c r="R8699" s="255"/>
      <c r="S8699" s="255"/>
      <c r="T8699" s="256"/>
      <c r="U8699" s="14"/>
      <c r="V8699" s="14"/>
      <c r="W8699" s="14"/>
      <c r="X8699" s="14"/>
      <c r="Y8699" s="14"/>
      <c r="Z8699" s="14"/>
      <c r="AA8699" s="14"/>
      <c r="AB8699" s="14"/>
      <c r="AC8699" s="14"/>
      <c r="AD8699" s="14"/>
      <c r="AE8699" s="14"/>
      <c r="AT8699" s="257" t="s">
        <v>252</v>
      </c>
      <c r="AU8699" s="257" t="s">
        <v>93</v>
      </c>
      <c r="AV8699" s="14" t="s">
        <v>93</v>
      </c>
      <c r="AW8699" s="14" t="s">
        <v>46</v>
      </c>
      <c r="AX8699" s="14" t="s">
        <v>85</v>
      </c>
      <c r="AY8699" s="257" t="s">
        <v>241</v>
      </c>
    </row>
    <row r="8700" s="14" customFormat="1">
      <c r="A8700" s="14"/>
      <c r="B8700" s="247"/>
      <c r="C8700" s="248"/>
      <c r="D8700" s="238" t="s">
        <v>252</v>
      </c>
      <c r="E8700" s="249" t="s">
        <v>39</v>
      </c>
      <c r="F8700" s="250" t="s">
        <v>8084</v>
      </c>
      <c r="G8700" s="248"/>
      <c r="H8700" s="251">
        <v>66.102000000000004</v>
      </c>
      <c r="I8700" s="252"/>
      <c r="J8700" s="248"/>
      <c r="K8700" s="248"/>
      <c r="L8700" s="253"/>
      <c r="M8700" s="254"/>
      <c r="N8700" s="255"/>
      <c r="O8700" s="255"/>
      <c r="P8700" s="255"/>
      <c r="Q8700" s="255"/>
      <c r="R8700" s="255"/>
      <c r="S8700" s="255"/>
      <c r="T8700" s="256"/>
      <c r="U8700" s="14"/>
      <c r="V8700" s="14"/>
      <c r="W8700" s="14"/>
      <c r="X8700" s="14"/>
      <c r="Y8700" s="14"/>
      <c r="Z8700" s="14"/>
      <c r="AA8700" s="14"/>
      <c r="AB8700" s="14"/>
      <c r="AC8700" s="14"/>
      <c r="AD8700" s="14"/>
      <c r="AE8700" s="14"/>
      <c r="AT8700" s="257" t="s">
        <v>252</v>
      </c>
      <c r="AU8700" s="257" t="s">
        <v>93</v>
      </c>
      <c r="AV8700" s="14" t="s">
        <v>93</v>
      </c>
      <c r="AW8700" s="14" t="s">
        <v>46</v>
      </c>
      <c r="AX8700" s="14" t="s">
        <v>85</v>
      </c>
      <c r="AY8700" s="257" t="s">
        <v>241</v>
      </c>
    </row>
    <row r="8701" s="14" customFormat="1">
      <c r="A8701" s="14"/>
      <c r="B8701" s="247"/>
      <c r="C8701" s="248"/>
      <c r="D8701" s="238" t="s">
        <v>252</v>
      </c>
      <c r="E8701" s="249" t="s">
        <v>39</v>
      </c>
      <c r="F8701" s="250" t="s">
        <v>8085</v>
      </c>
      <c r="G8701" s="248"/>
      <c r="H8701" s="251">
        <v>22.175999999999998</v>
      </c>
      <c r="I8701" s="252"/>
      <c r="J8701" s="248"/>
      <c r="K8701" s="248"/>
      <c r="L8701" s="253"/>
      <c r="M8701" s="254"/>
      <c r="N8701" s="255"/>
      <c r="O8701" s="255"/>
      <c r="P8701" s="255"/>
      <c r="Q8701" s="255"/>
      <c r="R8701" s="255"/>
      <c r="S8701" s="255"/>
      <c r="T8701" s="256"/>
      <c r="U8701" s="14"/>
      <c r="V8701" s="14"/>
      <c r="W8701" s="14"/>
      <c r="X8701" s="14"/>
      <c r="Y8701" s="14"/>
      <c r="Z8701" s="14"/>
      <c r="AA8701" s="14"/>
      <c r="AB8701" s="14"/>
      <c r="AC8701" s="14"/>
      <c r="AD8701" s="14"/>
      <c r="AE8701" s="14"/>
      <c r="AT8701" s="257" t="s">
        <v>252</v>
      </c>
      <c r="AU8701" s="257" t="s">
        <v>93</v>
      </c>
      <c r="AV8701" s="14" t="s">
        <v>93</v>
      </c>
      <c r="AW8701" s="14" t="s">
        <v>46</v>
      </c>
      <c r="AX8701" s="14" t="s">
        <v>85</v>
      </c>
      <c r="AY8701" s="257" t="s">
        <v>241</v>
      </c>
    </row>
    <row r="8702" s="14" customFormat="1">
      <c r="A8702" s="14"/>
      <c r="B8702" s="247"/>
      <c r="C8702" s="248"/>
      <c r="D8702" s="238" t="s">
        <v>252</v>
      </c>
      <c r="E8702" s="249" t="s">
        <v>39</v>
      </c>
      <c r="F8702" s="250" t="s">
        <v>8086</v>
      </c>
      <c r="G8702" s="248"/>
      <c r="H8702" s="251">
        <v>10.121</v>
      </c>
      <c r="I8702" s="252"/>
      <c r="J8702" s="248"/>
      <c r="K8702" s="248"/>
      <c r="L8702" s="253"/>
      <c r="M8702" s="254"/>
      <c r="N8702" s="255"/>
      <c r="O8702" s="255"/>
      <c r="P8702" s="255"/>
      <c r="Q8702" s="255"/>
      <c r="R8702" s="255"/>
      <c r="S8702" s="255"/>
      <c r="T8702" s="256"/>
      <c r="U8702" s="14"/>
      <c r="V8702" s="14"/>
      <c r="W8702" s="14"/>
      <c r="X8702" s="14"/>
      <c r="Y8702" s="14"/>
      <c r="Z8702" s="14"/>
      <c r="AA8702" s="14"/>
      <c r="AB8702" s="14"/>
      <c r="AC8702" s="14"/>
      <c r="AD8702" s="14"/>
      <c r="AE8702" s="14"/>
      <c r="AT8702" s="257" t="s">
        <v>252</v>
      </c>
      <c r="AU8702" s="257" t="s">
        <v>93</v>
      </c>
      <c r="AV8702" s="14" t="s">
        <v>93</v>
      </c>
      <c r="AW8702" s="14" t="s">
        <v>46</v>
      </c>
      <c r="AX8702" s="14" t="s">
        <v>85</v>
      </c>
      <c r="AY8702" s="257" t="s">
        <v>241</v>
      </c>
    </row>
    <row r="8703" s="14" customFormat="1">
      <c r="A8703" s="14"/>
      <c r="B8703" s="247"/>
      <c r="C8703" s="248"/>
      <c r="D8703" s="238" t="s">
        <v>252</v>
      </c>
      <c r="E8703" s="249" t="s">
        <v>39</v>
      </c>
      <c r="F8703" s="250" t="s">
        <v>8087</v>
      </c>
      <c r="G8703" s="248"/>
      <c r="H8703" s="251">
        <v>9.8399999999999999</v>
      </c>
      <c r="I8703" s="252"/>
      <c r="J8703" s="248"/>
      <c r="K8703" s="248"/>
      <c r="L8703" s="253"/>
      <c r="M8703" s="254"/>
      <c r="N8703" s="255"/>
      <c r="O8703" s="255"/>
      <c r="P8703" s="255"/>
      <c r="Q8703" s="255"/>
      <c r="R8703" s="255"/>
      <c r="S8703" s="255"/>
      <c r="T8703" s="256"/>
      <c r="U8703" s="14"/>
      <c r="V8703" s="14"/>
      <c r="W8703" s="14"/>
      <c r="X8703" s="14"/>
      <c r="Y8703" s="14"/>
      <c r="Z8703" s="14"/>
      <c r="AA8703" s="14"/>
      <c r="AB8703" s="14"/>
      <c r="AC8703" s="14"/>
      <c r="AD8703" s="14"/>
      <c r="AE8703" s="14"/>
      <c r="AT8703" s="257" t="s">
        <v>252</v>
      </c>
      <c r="AU8703" s="257" t="s">
        <v>93</v>
      </c>
      <c r="AV8703" s="14" t="s">
        <v>93</v>
      </c>
      <c r="AW8703" s="14" t="s">
        <v>46</v>
      </c>
      <c r="AX8703" s="14" t="s">
        <v>85</v>
      </c>
      <c r="AY8703" s="257" t="s">
        <v>241</v>
      </c>
    </row>
    <row r="8704" s="14" customFormat="1">
      <c r="A8704" s="14"/>
      <c r="B8704" s="247"/>
      <c r="C8704" s="248"/>
      <c r="D8704" s="238" t="s">
        <v>252</v>
      </c>
      <c r="E8704" s="249" t="s">
        <v>39</v>
      </c>
      <c r="F8704" s="250" t="s">
        <v>2500</v>
      </c>
      <c r="G8704" s="248"/>
      <c r="H8704" s="251">
        <v>9.2400000000000002</v>
      </c>
      <c r="I8704" s="252"/>
      <c r="J8704" s="248"/>
      <c r="K8704" s="248"/>
      <c r="L8704" s="253"/>
      <c r="M8704" s="254"/>
      <c r="N8704" s="255"/>
      <c r="O8704" s="255"/>
      <c r="P8704" s="255"/>
      <c r="Q8704" s="255"/>
      <c r="R8704" s="255"/>
      <c r="S8704" s="255"/>
      <c r="T8704" s="256"/>
      <c r="U8704" s="14"/>
      <c r="V8704" s="14"/>
      <c r="W8704" s="14"/>
      <c r="X8704" s="14"/>
      <c r="Y8704" s="14"/>
      <c r="Z8704" s="14"/>
      <c r="AA8704" s="14"/>
      <c r="AB8704" s="14"/>
      <c r="AC8704" s="14"/>
      <c r="AD8704" s="14"/>
      <c r="AE8704" s="14"/>
      <c r="AT8704" s="257" t="s">
        <v>252</v>
      </c>
      <c r="AU8704" s="257" t="s">
        <v>93</v>
      </c>
      <c r="AV8704" s="14" t="s">
        <v>93</v>
      </c>
      <c r="AW8704" s="14" t="s">
        <v>46</v>
      </c>
      <c r="AX8704" s="14" t="s">
        <v>85</v>
      </c>
      <c r="AY8704" s="257" t="s">
        <v>241</v>
      </c>
    </row>
    <row r="8705" s="14" customFormat="1">
      <c r="A8705" s="14"/>
      <c r="B8705" s="247"/>
      <c r="C8705" s="248"/>
      <c r="D8705" s="238" t="s">
        <v>252</v>
      </c>
      <c r="E8705" s="249" t="s">
        <v>39</v>
      </c>
      <c r="F8705" s="250" t="s">
        <v>8088</v>
      </c>
      <c r="G8705" s="248"/>
      <c r="H8705" s="251">
        <v>17.100000000000001</v>
      </c>
      <c r="I8705" s="252"/>
      <c r="J8705" s="248"/>
      <c r="K8705" s="248"/>
      <c r="L8705" s="253"/>
      <c r="M8705" s="254"/>
      <c r="N8705" s="255"/>
      <c r="O8705" s="255"/>
      <c r="P8705" s="255"/>
      <c r="Q8705" s="255"/>
      <c r="R8705" s="255"/>
      <c r="S8705" s="255"/>
      <c r="T8705" s="256"/>
      <c r="U8705" s="14"/>
      <c r="V8705" s="14"/>
      <c r="W8705" s="14"/>
      <c r="X8705" s="14"/>
      <c r="Y8705" s="14"/>
      <c r="Z8705" s="14"/>
      <c r="AA8705" s="14"/>
      <c r="AB8705" s="14"/>
      <c r="AC8705" s="14"/>
      <c r="AD8705" s="14"/>
      <c r="AE8705" s="14"/>
      <c r="AT8705" s="257" t="s">
        <v>252</v>
      </c>
      <c r="AU8705" s="257" t="s">
        <v>93</v>
      </c>
      <c r="AV8705" s="14" t="s">
        <v>93</v>
      </c>
      <c r="AW8705" s="14" t="s">
        <v>46</v>
      </c>
      <c r="AX8705" s="14" t="s">
        <v>85</v>
      </c>
      <c r="AY8705" s="257" t="s">
        <v>241</v>
      </c>
    </row>
    <row r="8706" s="14" customFormat="1">
      <c r="A8706" s="14"/>
      <c r="B8706" s="247"/>
      <c r="C8706" s="248"/>
      <c r="D8706" s="238" t="s">
        <v>252</v>
      </c>
      <c r="E8706" s="249" t="s">
        <v>39</v>
      </c>
      <c r="F8706" s="250" t="s">
        <v>8089</v>
      </c>
      <c r="G8706" s="248"/>
      <c r="H8706" s="251">
        <v>49.654000000000003</v>
      </c>
      <c r="I8706" s="252"/>
      <c r="J8706" s="248"/>
      <c r="K8706" s="248"/>
      <c r="L8706" s="253"/>
      <c r="M8706" s="254"/>
      <c r="N8706" s="255"/>
      <c r="O8706" s="255"/>
      <c r="P8706" s="255"/>
      <c r="Q8706" s="255"/>
      <c r="R8706" s="255"/>
      <c r="S8706" s="255"/>
      <c r="T8706" s="256"/>
      <c r="U8706" s="14"/>
      <c r="V8706" s="14"/>
      <c r="W8706" s="14"/>
      <c r="X8706" s="14"/>
      <c r="Y8706" s="14"/>
      <c r="Z8706" s="14"/>
      <c r="AA8706" s="14"/>
      <c r="AB8706" s="14"/>
      <c r="AC8706" s="14"/>
      <c r="AD8706" s="14"/>
      <c r="AE8706" s="14"/>
      <c r="AT8706" s="257" t="s">
        <v>252</v>
      </c>
      <c r="AU8706" s="257" t="s">
        <v>93</v>
      </c>
      <c r="AV8706" s="14" t="s">
        <v>93</v>
      </c>
      <c r="AW8706" s="14" t="s">
        <v>46</v>
      </c>
      <c r="AX8706" s="14" t="s">
        <v>85</v>
      </c>
      <c r="AY8706" s="257" t="s">
        <v>241</v>
      </c>
    </row>
    <row r="8707" s="14" customFormat="1">
      <c r="A8707" s="14"/>
      <c r="B8707" s="247"/>
      <c r="C8707" s="248"/>
      <c r="D8707" s="238" t="s">
        <v>252</v>
      </c>
      <c r="E8707" s="249" t="s">
        <v>39</v>
      </c>
      <c r="F8707" s="250" t="s">
        <v>8090</v>
      </c>
      <c r="G8707" s="248"/>
      <c r="H8707" s="251">
        <v>7.75</v>
      </c>
      <c r="I8707" s="252"/>
      <c r="J8707" s="248"/>
      <c r="K8707" s="248"/>
      <c r="L8707" s="253"/>
      <c r="M8707" s="254"/>
      <c r="N8707" s="255"/>
      <c r="O8707" s="255"/>
      <c r="P8707" s="255"/>
      <c r="Q8707" s="255"/>
      <c r="R8707" s="255"/>
      <c r="S8707" s="255"/>
      <c r="T8707" s="256"/>
      <c r="U8707" s="14"/>
      <c r="V8707" s="14"/>
      <c r="W8707" s="14"/>
      <c r="X8707" s="14"/>
      <c r="Y8707" s="14"/>
      <c r="Z8707" s="14"/>
      <c r="AA8707" s="14"/>
      <c r="AB8707" s="14"/>
      <c r="AC8707" s="14"/>
      <c r="AD8707" s="14"/>
      <c r="AE8707" s="14"/>
      <c r="AT8707" s="257" t="s">
        <v>252</v>
      </c>
      <c r="AU8707" s="257" t="s">
        <v>93</v>
      </c>
      <c r="AV8707" s="14" t="s">
        <v>93</v>
      </c>
      <c r="AW8707" s="14" t="s">
        <v>46</v>
      </c>
      <c r="AX8707" s="14" t="s">
        <v>85</v>
      </c>
      <c r="AY8707" s="257" t="s">
        <v>241</v>
      </c>
    </row>
    <row r="8708" s="14" customFormat="1">
      <c r="A8708" s="14"/>
      <c r="B8708" s="247"/>
      <c r="C8708" s="248"/>
      <c r="D8708" s="238" t="s">
        <v>252</v>
      </c>
      <c r="E8708" s="249" t="s">
        <v>39</v>
      </c>
      <c r="F8708" s="250" t="s">
        <v>8091</v>
      </c>
      <c r="G8708" s="248"/>
      <c r="H8708" s="251">
        <v>23.216999999999999</v>
      </c>
      <c r="I8708" s="252"/>
      <c r="J8708" s="248"/>
      <c r="K8708" s="248"/>
      <c r="L8708" s="253"/>
      <c r="M8708" s="254"/>
      <c r="N8708" s="255"/>
      <c r="O8708" s="255"/>
      <c r="P8708" s="255"/>
      <c r="Q8708" s="255"/>
      <c r="R8708" s="255"/>
      <c r="S8708" s="255"/>
      <c r="T8708" s="256"/>
      <c r="U8708" s="14"/>
      <c r="V8708" s="14"/>
      <c r="W8708" s="14"/>
      <c r="X8708" s="14"/>
      <c r="Y8708" s="14"/>
      <c r="Z8708" s="14"/>
      <c r="AA8708" s="14"/>
      <c r="AB8708" s="14"/>
      <c r="AC8708" s="14"/>
      <c r="AD8708" s="14"/>
      <c r="AE8708" s="14"/>
      <c r="AT8708" s="257" t="s">
        <v>252</v>
      </c>
      <c r="AU8708" s="257" t="s">
        <v>93</v>
      </c>
      <c r="AV8708" s="14" t="s">
        <v>93</v>
      </c>
      <c r="AW8708" s="14" t="s">
        <v>46</v>
      </c>
      <c r="AX8708" s="14" t="s">
        <v>85</v>
      </c>
      <c r="AY8708" s="257" t="s">
        <v>241</v>
      </c>
    </row>
    <row r="8709" s="14" customFormat="1">
      <c r="A8709" s="14"/>
      <c r="B8709" s="247"/>
      <c r="C8709" s="248"/>
      <c r="D8709" s="238" t="s">
        <v>252</v>
      </c>
      <c r="E8709" s="249" t="s">
        <v>39</v>
      </c>
      <c r="F8709" s="250" t="s">
        <v>8092</v>
      </c>
      <c r="G8709" s="248"/>
      <c r="H8709" s="251">
        <v>6.8650000000000002</v>
      </c>
      <c r="I8709" s="252"/>
      <c r="J8709" s="248"/>
      <c r="K8709" s="248"/>
      <c r="L8709" s="253"/>
      <c r="M8709" s="254"/>
      <c r="N8709" s="255"/>
      <c r="O8709" s="255"/>
      <c r="P8709" s="255"/>
      <c r="Q8709" s="255"/>
      <c r="R8709" s="255"/>
      <c r="S8709" s="255"/>
      <c r="T8709" s="256"/>
      <c r="U8709" s="14"/>
      <c r="V8709" s="14"/>
      <c r="W8709" s="14"/>
      <c r="X8709" s="14"/>
      <c r="Y8709" s="14"/>
      <c r="Z8709" s="14"/>
      <c r="AA8709" s="14"/>
      <c r="AB8709" s="14"/>
      <c r="AC8709" s="14"/>
      <c r="AD8709" s="14"/>
      <c r="AE8709" s="14"/>
      <c r="AT8709" s="257" t="s">
        <v>252</v>
      </c>
      <c r="AU8709" s="257" t="s">
        <v>93</v>
      </c>
      <c r="AV8709" s="14" t="s">
        <v>93</v>
      </c>
      <c r="AW8709" s="14" t="s">
        <v>46</v>
      </c>
      <c r="AX8709" s="14" t="s">
        <v>85</v>
      </c>
      <c r="AY8709" s="257" t="s">
        <v>241</v>
      </c>
    </row>
    <row r="8710" s="14" customFormat="1">
      <c r="A8710" s="14"/>
      <c r="B8710" s="247"/>
      <c r="C8710" s="248"/>
      <c r="D8710" s="238" t="s">
        <v>252</v>
      </c>
      <c r="E8710" s="249" t="s">
        <v>39</v>
      </c>
      <c r="F8710" s="250" t="s">
        <v>2501</v>
      </c>
      <c r="G8710" s="248"/>
      <c r="H8710" s="251">
        <v>9.5999999999999996</v>
      </c>
      <c r="I8710" s="252"/>
      <c r="J8710" s="248"/>
      <c r="K8710" s="248"/>
      <c r="L8710" s="253"/>
      <c r="M8710" s="254"/>
      <c r="N8710" s="255"/>
      <c r="O8710" s="255"/>
      <c r="P8710" s="255"/>
      <c r="Q8710" s="255"/>
      <c r="R8710" s="255"/>
      <c r="S8710" s="255"/>
      <c r="T8710" s="256"/>
      <c r="U8710" s="14"/>
      <c r="V8710" s="14"/>
      <c r="W8710" s="14"/>
      <c r="X8710" s="14"/>
      <c r="Y8710" s="14"/>
      <c r="Z8710" s="14"/>
      <c r="AA8710" s="14"/>
      <c r="AB8710" s="14"/>
      <c r="AC8710" s="14"/>
      <c r="AD8710" s="14"/>
      <c r="AE8710" s="14"/>
      <c r="AT8710" s="257" t="s">
        <v>252</v>
      </c>
      <c r="AU8710" s="257" t="s">
        <v>93</v>
      </c>
      <c r="AV8710" s="14" t="s">
        <v>93</v>
      </c>
      <c r="AW8710" s="14" t="s">
        <v>46</v>
      </c>
      <c r="AX8710" s="14" t="s">
        <v>85</v>
      </c>
      <c r="AY8710" s="257" t="s">
        <v>241</v>
      </c>
    </row>
    <row r="8711" s="14" customFormat="1">
      <c r="A8711" s="14"/>
      <c r="B8711" s="247"/>
      <c r="C8711" s="248"/>
      <c r="D8711" s="238" t="s">
        <v>252</v>
      </c>
      <c r="E8711" s="249" t="s">
        <v>39</v>
      </c>
      <c r="F8711" s="250" t="s">
        <v>8093</v>
      </c>
      <c r="G8711" s="248"/>
      <c r="H8711" s="251">
        <v>62.128999999999998</v>
      </c>
      <c r="I8711" s="252"/>
      <c r="J8711" s="248"/>
      <c r="K8711" s="248"/>
      <c r="L8711" s="253"/>
      <c r="M8711" s="254"/>
      <c r="N8711" s="255"/>
      <c r="O8711" s="255"/>
      <c r="P8711" s="255"/>
      <c r="Q8711" s="255"/>
      <c r="R8711" s="255"/>
      <c r="S8711" s="255"/>
      <c r="T8711" s="256"/>
      <c r="U8711" s="14"/>
      <c r="V8711" s="14"/>
      <c r="W8711" s="14"/>
      <c r="X8711" s="14"/>
      <c r="Y8711" s="14"/>
      <c r="Z8711" s="14"/>
      <c r="AA8711" s="14"/>
      <c r="AB8711" s="14"/>
      <c r="AC8711" s="14"/>
      <c r="AD8711" s="14"/>
      <c r="AE8711" s="14"/>
      <c r="AT8711" s="257" t="s">
        <v>252</v>
      </c>
      <c r="AU8711" s="257" t="s">
        <v>93</v>
      </c>
      <c r="AV8711" s="14" t="s">
        <v>93</v>
      </c>
      <c r="AW8711" s="14" t="s">
        <v>46</v>
      </c>
      <c r="AX8711" s="14" t="s">
        <v>85</v>
      </c>
      <c r="AY8711" s="257" t="s">
        <v>241</v>
      </c>
    </row>
    <row r="8712" s="14" customFormat="1">
      <c r="A8712" s="14"/>
      <c r="B8712" s="247"/>
      <c r="C8712" s="248"/>
      <c r="D8712" s="238" t="s">
        <v>252</v>
      </c>
      <c r="E8712" s="249" t="s">
        <v>39</v>
      </c>
      <c r="F8712" s="250" t="s">
        <v>8094</v>
      </c>
      <c r="G8712" s="248"/>
      <c r="H8712" s="251">
        <v>66.799000000000007</v>
      </c>
      <c r="I8712" s="252"/>
      <c r="J8712" s="248"/>
      <c r="K8712" s="248"/>
      <c r="L8712" s="253"/>
      <c r="M8712" s="254"/>
      <c r="N8712" s="255"/>
      <c r="O8712" s="255"/>
      <c r="P8712" s="255"/>
      <c r="Q8712" s="255"/>
      <c r="R8712" s="255"/>
      <c r="S8712" s="255"/>
      <c r="T8712" s="256"/>
      <c r="U8712" s="14"/>
      <c r="V8712" s="14"/>
      <c r="W8712" s="14"/>
      <c r="X8712" s="14"/>
      <c r="Y8712" s="14"/>
      <c r="Z8712" s="14"/>
      <c r="AA8712" s="14"/>
      <c r="AB8712" s="14"/>
      <c r="AC8712" s="14"/>
      <c r="AD8712" s="14"/>
      <c r="AE8712" s="14"/>
      <c r="AT8712" s="257" t="s">
        <v>252</v>
      </c>
      <c r="AU8712" s="257" t="s">
        <v>93</v>
      </c>
      <c r="AV8712" s="14" t="s">
        <v>93</v>
      </c>
      <c r="AW8712" s="14" t="s">
        <v>46</v>
      </c>
      <c r="AX8712" s="14" t="s">
        <v>85</v>
      </c>
      <c r="AY8712" s="257" t="s">
        <v>241</v>
      </c>
    </row>
    <row r="8713" s="14" customFormat="1">
      <c r="A8713" s="14"/>
      <c r="B8713" s="247"/>
      <c r="C8713" s="248"/>
      <c r="D8713" s="238" t="s">
        <v>252</v>
      </c>
      <c r="E8713" s="249" t="s">
        <v>39</v>
      </c>
      <c r="F8713" s="250" t="s">
        <v>8095</v>
      </c>
      <c r="G8713" s="248"/>
      <c r="H8713" s="251">
        <v>6.7039999999999997</v>
      </c>
      <c r="I8713" s="252"/>
      <c r="J8713" s="248"/>
      <c r="K8713" s="248"/>
      <c r="L8713" s="253"/>
      <c r="M8713" s="254"/>
      <c r="N8713" s="255"/>
      <c r="O8713" s="255"/>
      <c r="P8713" s="255"/>
      <c r="Q8713" s="255"/>
      <c r="R8713" s="255"/>
      <c r="S8713" s="255"/>
      <c r="T8713" s="256"/>
      <c r="U8713" s="14"/>
      <c r="V8713" s="14"/>
      <c r="W8713" s="14"/>
      <c r="X8713" s="14"/>
      <c r="Y8713" s="14"/>
      <c r="Z8713" s="14"/>
      <c r="AA8713" s="14"/>
      <c r="AB8713" s="14"/>
      <c r="AC8713" s="14"/>
      <c r="AD8713" s="14"/>
      <c r="AE8713" s="14"/>
      <c r="AT8713" s="257" t="s">
        <v>252</v>
      </c>
      <c r="AU8713" s="257" t="s">
        <v>93</v>
      </c>
      <c r="AV8713" s="14" t="s">
        <v>93</v>
      </c>
      <c r="AW8713" s="14" t="s">
        <v>46</v>
      </c>
      <c r="AX8713" s="14" t="s">
        <v>85</v>
      </c>
      <c r="AY8713" s="257" t="s">
        <v>241</v>
      </c>
    </row>
    <row r="8714" s="14" customFormat="1">
      <c r="A8714" s="14"/>
      <c r="B8714" s="247"/>
      <c r="C8714" s="248"/>
      <c r="D8714" s="238" t="s">
        <v>252</v>
      </c>
      <c r="E8714" s="249" t="s">
        <v>39</v>
      </c>
      <c r="F8714" s="250" t="s">
        <v>8096</v>
      </c>
      <c r="G8714" s="248"/>
      <c r="H8714" s="251">
        <v>9.0800000000000001</v>
      </c>
      <c r="I8714" s="252"/>
      <c r="J8714" s="248"/>
      <c r="K8714" s="248"/>
      <c r="L8714" s="253"/>
      <c r="M8714" s="254"/>
      <c r="N8714" s="255"/>
      <c r="O8714" s="255"/>
      <c r="P8714" s="255"/>
      <c r="Q8714" s="255"/>
      <c r="R8714" s="255"/>
      <c r="S8714" s="255"/>
      <c r="T8714" s="256"/>
      <c r="U8714" s="14"/>
      <c r="V8714" s="14"/>
      <c r="W8714" s="14"/>
      <c r="X8714" s="14"/>
      <c r="Y8714" s="14"/>
      <c r="Z8714" s="14"/>
      <c r="AA8714" s="14"/>
      <c r="AB8714" s="14"/>
      <c r="AC8714" s="14"/>
      <c r="AD8714" s="14"/>
      <c r="AE8714" s="14"/>
      <c r="AT8714" s="257" t="s">
        <v>252</v>
      </c>
      <c r="AU8714" s="257" t="s">
        <v>93</v>
      </c>
      <c r="AV8714" s="14" t="s">
        <v>93</v>
      </c>
      <c r="AW8714" s="14" t="s">
        <v>46</v>
      </c>
      <c r="AX8714" s="14" t="s">
        <v>85</v>
      </c>
      <c r="AY8714" s="257" t="s">
        <v>241</v>
      </c>
    </row>
    <row r="8715" s="14" customFormat="1">
      <c r="A8715" s="14"/>
      <c r="B8715" s="247"/>
      <c r="C8715" s="248"/>
      <c r="D8715" s="238" t="s">
        <v>252</v>
      </c>
      <c r="E8715" s="249" t="s">
        <v>39</v>
      </c>
      <c r="F8715" s="250" t="s">
        <v>8097</v>
      </c>
      <c r="G8715" s="248"/>
      <c r="H8715" s="251">
        <v>17.727</v>
      </c>
      <c r="I8715" s="252"/>
      <c r="J8715" s="248"/>
      <c r="K8715" s="248"/>
      <c r="L8715" s="253"/>
      <c r="M8715" s="254"/>
      <c r="N8715" s="255"/>
      <c r="O8715" s="255"/>
      <c r="P8715" s="255"/>
      <c r="Q8715" s="255"/>
      <c r="R8715" s="255"/>
      <c r="S8715" s="255"/>
      <c r="T8715" s="256"/>
      <c r="U8715" s="14"/>
      <c r="V8715" s="14"/>
      <c r="W8715" s="14"/>
      <c r="X8715" s="14"/>
      <c r="Y8715" s="14"/>
      <c r="Z8715" s="14"/>
      <c r="AA8715" s="14"/>
      <c r="AB8715" s="14"/>
      <c r="AC8715" s="14"/>
      <c r="AD8715" s="14"/>
      <c r="AE8715" s="14"/>
      <c r="AT8715" s="257" t="s">
        <v>252</v>
      </c>
      <c r="AU8715" s="257" t="s">
        <v>93</v>
      </c>
      <c r="AV8715" s="14" t="s">
        <v>93</v>
      </c>
      <c r="AW8715" s="14" t="s">
        <v>46</v>
      </c>
      <c r="AX8715" s="14" t="s">
        <v>85</v>
      </c>
      <c r="AY8715" s="257" t="s">
        <v>241</v>
      </c>
    </row>
    <row r="8716" s="14" customFormat="1">
      <c r="A8716" s="14"/>
      <c r="B8716" s="247"/>
      <c r="C8716" s="248"/>
      <c r="D8716" s="238" t="s">
        <v>252</v>
      </c>
      <c r="E8716" s="249" t="s">
        <v>39</v>
      </c>
      <c r="F8716" s="250" t="s">
        <v>8098</v>
      </c>
      <c r="G8716" s="248"/>
      <c r="H8716" s="251">
        <v>39.796999999999997</v>
      </c>
      <c r="I8716" s="252"/>
      <c r="J8716" s="248"/>
      <c r="K8716" s="248"/>
      <c r="L8716" s="253"/>
      <c r="M8716" s="254"/>
      <c r="N8716" s="255"/>
      <c r="O8716" s="255"/>
      <c r="P8716" s="255"/>
      <c r="Q8716" s="255"/>
      <c r="R8716" s="255"/>
      <c r="S8716" s="255"/>
      <c r="T8716" s="256"/>
      <c r="U8716" s="14"/>
      <c r="V8716" s="14"/>
      <c r="W8716" s="14"/>
      <c r="X8716" s="14"/>
      <c r="Y8716" s="14"/>
      <c r="Z8716" s="14"/>
      <c r="AA8716" s="14"/>
      <c r="AB8716" s="14"/>
      <c r="AC8716" s="14"/>
      <c r="AD8716" s="14"/>
      <c r="AE8716" s="14"/>
      <c r="AT8716" s="257" t="s">
        <v>252</v>
      </c>
      <c r="AU8716" s="257" t="s">
        <v>93</v>
      </c>
      <c r="AV8716" s="14" t="s">
        <v>93</v>
      </c>
      <c r="AW8716" s="14" t="s">
        <v>46</v>
      </c>
      <c r="AX8716" s="14" t="s">
        <v>85</v>
      </c>
      <c r="AY8716" s="257" t="s">
        <v>241</v>
      </c>
    </row>
    <row r="8717" s="14" customFormat="1">
      <c r="A8717" s="14"/>
      <c r="B8717" s="247"/>
      <c r="C8717" s="248"/>
      <c r="D8717" s="238" t="s">
        <v>252</v>
      </c>
      <c r="E8717" s="249" t="s">
        <v>39</v>
      </c>
      <c r="F8717" s="250" t="s">
        <v>8099</v>
      </c>
      <c r="G8717" s="248"/>
      <c r="H8717" s="251">
        <v>14.435000000000001</v>
      </c>
      <c r="I8717" s="252"/>
      <c r="J8717" s="248"/>
      <c r="K8717" s="248"/>
      <c r="L8717" s="253"/>
      <c r="M8717" s="254"/>
      <c r="N8717" s="255"/>
      <c r="O8717" s="255"/>
      <c r="P8717" s="255"/>
      <c r="Q8717" s="255"/>
      <c r="R8717" s="255"/>
      <c r="S8717" s="255"/>
      <c r="T8717" s="256"/>
      <c r="U8717" s="14"/>
      <c r="V8717" s="14"/>
      <c r="W8717" s="14"/>
      <c r="X8717" s="14"/>
      <c r="Y8717" s="14"/>
      <c r="Z8717" s="14"/>
      <c r="AA8717" s="14"/>
      <c r="AB8717" s="14"/>
      <c r="AC8717" s="14"/>
      <c r="AD8717" s="14"/>
      <c r="AE8717" s="14"/>
      <c r="AT8717" s="257" t="s">
        <v>252</v>
      </c>
      <c r="AU8717" s="257" t="s">
        <v>93</v>
      </c>
      <c r="AV8717" s="14" t="s">
        <v>93</v>
      </c>
      <c r="AW8717" s="14" t="s">
        <v>46</v>
      </c>
      <c r="AX8717" s="14" t="s">
        <v>85</v>
      </c>
      <c r="AY8717" s="257" t="s">
        <v>241</v>
      </c>
    </row>
    <row r="8718" s="14" customFormat="1">
      <c r="A8718" s="14"/>
      <c r="B8718" s="247"/>
      <c r="C8718" s="248"/>
      <c r="D8718" s="238" t="s">
        <v>252</v>
      </c>
      <c r="E8718" s="249" t="s">
        <v>39</v>
      </c>
      <c r="F8718" s="250" t="s">
        <v>8100</v>
      </c>
      <c r="G8718" s="248"/>
      <c r="H8718" s="251">
        <v>11.507999999999999</v>
      </c>
      <c r="I8718" s="252"/>
      <c r="J8718" s="248"/>
      <c r="K8718" s="248"/>
      <c r="L8718" s="253"/>
      <c r="M8718" s="254"/>
      <c r="N8718" s="255"/>
      <c r="O8718" s="255"/>
      <c r="P8718" s="255"/>
      <c r="Q8718" s="255"/>
      <c r="R8718" s="255"/>
      <c r="S8718" s="255"/>
      <c r="T8718" s="256"/>
      <c r="U8718" s="14"/>
      <c r="V8718" s="14"/>
      <c r="W8718" s="14"/>
      <c r="X8718" s="14"/>
      <c r="Y8718" s="14"/>
      <c r="Z8718" s="14"/>
      <c r="AA8718" s="14"/>
      <c r="AB8718" s="14"/>
      <c r="AC8718" s="14"/>
      <c r="AD8718" s="14"/>
      <c r="AE8718" s="14"/>
      <c r="AT8718" s="257" t="s">
        <v>252</v>
      </c>
      <c r="AU8718" s="257" t="s">
        <v>93</v>
      </c>
      <c r="AV8718" s="14" t="s">
        <v>93</v>
      </c>
      <c r="AW8718" s="14" t="s">
        <v>46</v>
      </c>
      <c r="AX8718" s="14" t="s">
        <v>85</v>
      </c>
      <c r="AY8718" s="257" t="s">
        <v>241</v>
      </c>
    </row>
    <row r="8719" s="14" customFormat="1">
      <c r="A8719" s="14"/>
      <c r="B8719" s="247"/>
      <c r="C8719" s="248"/>
      <c r="D8719" s="238" t="s">
        <v>252</v>
      </c>
      <c r="E8719" s="249" t="s">
        <v>39</v>
      </c>
      <c r="F8719" s="250" t="s">
        <v>8101</v>
      </c>
      <c r="G8719" s="248"/>
      <c r="H8719" s="251">
        <v>6.7359999999999998</v>
      </c>
      <c r="I8719" s="252"/>
      <c r="J8719" s="248"/>
      <c r="K8719" s="248"/>
      <c r="L8719" s="253"/>
      <c r="M8719" s="254"/>
      <c r="N8719" s="255"/>
      <c r="O8719" s="255"/>
      <c r="P8719" s="255"/>
      <c r="Q8719" s="255"/>
      <c r="R8719" s="255"/>
      <c r="S8719" s="255"/>
      <c r="T8719" s="256"/>
      <c r="U8719" s="14"/>
      <c r="V8719" s="14"/>
      <c r="W8719" s="14"/>
      <c r="X8719" s="14"/>
      <c r="Y8719" s="14"/>
      <c r="Z8719" s="14"/>
      <c r="AA8719" s="14"/>
      <c r="AB8719" s="14"/>
      <c r="AC8719" s="14"/>
      <c r="AD8719" s="14"/>
      <c r="AE8719" s="14"/>
      <c r="AT8719" s="257" t="s">
        <v>252</v>
      </c>
      <c r="AU8719" s="257" t="s">
        <v>93</v>
      </c>
      <c r="AV8719" s="14" t="s">
        <v>93</v>
      </c>
      <c r="AW8719" s="14" t="s">
        <v>46</v>
      </c>
      <c r="AX8719" s="14" t="s">
        <v>85</v>
      </c>
      <c r="AY8719" s="257" t="s">
        <v>241</v>
      </c>
    </row>
    <row r="8720" s="14" customFormat="1">
      <c r="A8720" s="14"/>
      <c r="B8720" s="247"/>
      <c r="C8720" s="248"/>
      <c r="D8720" s="238" t="s">
        <v>252</v>
      </c>
      <c r="E8720" s="249" t="s">
        <v>39</v>
      </c>
      <c r="F8720" s="250" t="s">
        <v>8102</v>
      </c>
      <c r="G8720" s="248"/>
      <c r="H8720" s="251">
        <v>7.3140000000000001</v>
      </c>
      <c r="I8720" s="252"/>
      <c r="J8720" s="248"/>
      <c r="K8720" s="248"/>
      <c r="L8720" s="253"/>
      <c r="M8720" s="254"/>
      <c r="N8720" s="255"/>
      <c r="O8720" s="255"/>
      <c r="P8720" s="255"/>
      <c r="Q8720" s="255"/>
      <c r="R8720" s="255"/>
      <c r="S8720" s="255"/>
      <c r="T8720" s="256"/>
      <c r="U8720" s="14"/>
      <c r="V8720" s="14"/>
      <c r="W8720" s="14"/>
      <c r="X8720" s="14"/>
      <c r="Y8720" s="14"/>
      <c r="Z8720" s="14"/>
      <c r="AA8720" s="14"/>
      <c r="AB8720" s="14"/>
      <c r="AC8720" s="14"/>
      <c r="AD8720" s="14"/>
      <c r="AE8720" s="14"/>
      <c r="AT8720" s="257" t="s">
        <v>252</v>
      </c>
      <c r="AU8720" s="257" t="s">
        <v>93</v>
      </c>
      <c r="AV8720" s="14" t="s">
        <v>93</v>
      </c>
      <c r="AW8720" s="14" t="s">
        <v>46</v>
      </c>
      <c r="AX8720" s="14" t="s">
        <v>85</v>
      </c>
      <c r="AY8720" s="257" t="s">
        <v>241</v>
      </c>
    </row>
    <row r="8721" s="14" customFormat="1">
      <c r="A8721" s="14"/>
      <c r="B8721" s="247"/>
      <c r="C8721" s="248"/>
      <c r="D8721" s="238" t="s">
        <v>252</v>
      </c>
      <c r="E8721" s="249" t="s">
        <v>39</v>
      </c>
      <c r="F8721" s="250" t="s">
        <v>8103</v>
      </c>
      <c r="G8721" s="248"/>
      <c r="H8721" s="251">
        <v>8.1440000000000001</v>
      </c>
      <c r="I8721" s="252"/>
      <c r="J8721" s="248"/>
      <c r="K8721" s="248"/>
      <c r="L8721" s="253"/>
      <c r="M8721" s="254"/>
      <c r="N8721" s="255"/>
      <c r="O8721" s="255"/>
      <c r="P8721" s="255"/>
      <c r="Q8721" s="255"/>
      <c r="R8721" s="255"/>
      <c r="S8721" s="255"/>
      <c r="T8721" s="256"/>
      <c r="U8721" s="14"/>
      <c r="V8721" s="14"/>
      <c r="W8721" s="14"/>
      <c r="X8721" s="14"/>
      <c r="Y8721" s="14"/>
      <c r="Z8721" s="14"/>
      <c r="AA8721" s="14"/>
      <c r="AB8721" s="14"/>
      <c r="AC8721" s="14"/>
      <c r="AD8721" s="14"/>
      <c r="AE8721" s="14"/>
      <c r="AT8721" s="257" t="s">
        <v>252</v>
      </c>
      <c r="AU8721" s="257" t="s">
        <v>93</v>
      </c>
      <c r="AV8721" s="14" t="s">
        <v>93</v>
      </c>
      <c r="AW8721" s="14" t="s">
        <v>46</v>
      </c>
      <c r="AX8721" s="14" t="s">
        <v>85</v>
      </c>
      <c r="AY8721" s="257" t="s">
        <v>241</v>
      </c>
    </row>
    <row r="8722" s="14" customFormat="1">
      <c r="A8722" s="14"/>
      <c r="B8722" s="247"/>
      <c r="C8722" s="248"/>
      <c r="D8722" s="238" t="s">
        <v>252</v>
      </c>
      <c r="E8722" s="249" t="s">
        <v>39</v>
      </c>
      <c r="F8722" s="250" t="s">
        <v>8104</v>
      </c>
      <c r="G8722" s="248"/>
      <c r="H8722" s="251">
        <v>10.263999999999999</v>
      </c>
      <c r="I8722" s="252"/>
      <c r="J8722" s="248"/>
      <c r="K8722" s="248"/>
      <c r="L8722" s="253"/>
      <c r="M8722" s="254"/>
      <c r="N8722" s="255"/>
      <c r="O8722" s="255"/>
      <c r="P8722" s="255"/>
      <c r="Q8722" s="255"/>
      <c r="R8722" s="255"/>
      <c r="S8722" s="255"/>
      <c r="T8722" s="256"/>
      <c r="U8722" s="14"/>
      <c r="V8722" s="14"/>
      <c r="W8722" s="14"/>
      <c r="X8722" s="14"/>
      <c r="Y8722" s="14"/>
      <c r="Z8722" s="14"/>
      <c r="AA8722" s="14"/>
      <c r="AB8722" s="14"/>
      <c r="AC8722" s="14"/>
      <c r="AD8722" s="14"/>
      <c r="AE8722" s="14"/>
      <c r="AT8722" s="257" t="s">
        <v>252</v>
      </c>
      <c r="AU8722" s="257" t="s">
        <v>93</v>
      </c>
      <c r="AV8722" s="14" t="s">
        <v>93</v>
      </c>
      <c r="AW8722" s="14" t="s">
        <v>46</v>
      </c>
      <c r="AX8722" s="14" t="s">
        <v>85</v>
      </c>
      <c r="AY8722" s="257" t="s">
        <v>241</v>
      </c>
    </row>
    <row r="8723" s="14" customFormat="1">
      <c r="A8723" s="14"/>
      <c r="B8723" s="247"/>
      <c r="C8723" s="248"/>
      <c r="D8723" s="238" t="s">
        <v>252</v>
      </c>
      <c r="E8723" s="249" t="s">
        <v>39</v>
      </c>
      <c r="F8723" s="250" t="s">
        <v>8105</v>
      </c>
      <c r="G8723" s="248"/>
      <c r="H8723" s="251">
        <v>91.813000000000002</v>
      </c>
      <c r="I8723" s="252"/>
      <c r="J8723" s="248"/>
      <c r="K8723" s="248"/>
      <c r="L8723" s="253"/>
      <c r="M8723" s="254"/>
      <c r="N8723" s="255"/>
      <c r="O8723" s="255"/>
      <c r="P8723" s="255"/>
      <c r="Q8723" s="255"/>
      <c r="R8723" s="255"/>
      <c r="S8723" s="255"/>
      <c r="T8723" s="256"/>
      <c r="U8723" s="14"/>
      <c r="V8723" s="14"/>
      <c r="W8723" s="14"/>
      <c r="X8723" s="14"/>
      <c r="Y8723" s="14"/>
      <c r="Z8723" s="14"/>
      <c r="AA8723" s="14"/>
      <c r="AB8723" s="14"/>
      <c r="AC8723" s="14"/>
      <c r="AD8723" s="14"/>
      <c r="AE8723" s="14"/>
      <c r="AT8723" s="257" t="s">
        <v>252</v>
      </c>
      <c r="AU8723" s="257" t="s">
        <v>93</v>
      </c>
      <c r="AV8723" s="14" t="s">
        <v>93</v>
      </c>
      <c r="AW8723" s="14" t="s">
        <v>46</v>
      </c>
      <c r="AX8723" s="14" t="s">
        <v>85</v>
      </c>
      <c r="AY8723" s="257" t="s">
        <v>241</v>
      </c>
    </row>
    <row r="8724" s="14" customFormat="1">
      <c r="A8724" s="14"/>
      <c r="B8724" s="247"/>
      <c r="C8724" s="248"/>
      <c r="D8724" s="238" t="s">
        <v>252</v>
      </c>
      <c r="E8724" s="249" t="s">
        <v>39</v>
      </c>
      <c r="F8724" s="250" t="s">
        <v>8106</v>
      </c>
      <c r="G8724" s="248"/>
      <c r="H8724" s="251">
        <v>59.707000000000001</v>
      </c>
      <c r="I8724" s="252"/>
      <c r="J8724" s="248"/>
      <c r="K8724" s="248"/>
      <c r="L8724" s="253"/>
      <c r="M8724" s="254"/>
      <c r="N8724" s="255"/>
      <c r="O8724" s="255"/>
      <c r="P8724" s="255"/>
      <c r="Q8724" s="255"/>
      <c r="R8724" s="255"/>
      <c r="S8724" s="255"/>
      <c r="T8724" s="256"/>
      <c r="U8724" s="14"/>
      <c r="V8724" s="14"/>
      <c r="W8724" s="14"/>
      <c r="X8724" s="14"/>
      <c r="Y8724" s="14"/>
      <c r="Z8724" s="14"/>
      <c r="AA8724" s="14"/>
      <c r="AB8724" s="14"/>
      <c r="AC8724" s="14"/>
      <c r="AD8724" s="14"/>
      <c r="AE8724" s="14"/>
      <c r="AT8724" s="257" t="s">
        <v>252</v>
      </c>
      <c r="AU8724" s="257" t="s">
        <v>93</v>
      </c>
      <c r="AV8724" s="14" t="s">
        <v>93</v>
      </c>
      <c r="AW8724" s="14" t="s">
        <v>46</v>
      </c>
      <c r="AX8724" s="14" t="s">
        <v>85</v>
      </c>
      <c r="AY8724" s="257" t="s">
        <v>241</v>
      </c>
    </row>
    <row r="8725" s="14" customFormat="1">
      <c r="A8725" s="14"/>
      <c r="B8725" s="247"/>
      <c r="C8725" s="248"/>
      <c r="D8725" s="238" t="s">
        <v>252</v>
      </c>
      <c r="E8725" s="249" t="s">
        <v>39</v>
      </c>
      <c r="F8725" s="250" t="s">
        <v>8107</v>
      </c>
      <c r="G8725" s="248"/>
      <c r="H8725" s="251">
        <v>148.29900000000001</v>
      </c>
      <c r="I8725" s="252"/>
      <c r="J8725" s="248"/>
      <c r="K8725" s="248"/>
      <c r="L8725" s="253"/>
      <c r="M8725" s="254"/>
      <c r="N8725" s="255"/>
      <c r="O8725" s="255"/>
      <c r="P8725" s="255"/>
      <c r="Q8725" s="255"/>
      <c r="R8725" s="255"/>
      <c r="S8725" s="255"/>
      <c r="T8725" s="256"/>
      <c r="U8725" s="14"/>
      <c r="V8725" s="14"/>
      <c r="W8725" s="14"/>
      <c r="X8725" s="14"/>
      <c r="Y8725" s="14"/>
      <c r="Z8725" s="14"/>
      <c r="AA8725" s="14"/>
      <c r="AB8725" s="14"/>
      <c r="AC8725" s="14"/>
      <c r="AD8725" s="14"/>
      <c r="AE8725" s="14"/>
      <c r="AT8725" s="257" t="s">
        <v>252</v>
      </c>
      <c r="AU8725" s="257" t="s">
        <v>93</v>
      </c>
      <c r="AV8725" s="14" t="s">
        <v>93</v>
      </c>
      <c r="AW8725" s="14" t="s">
        <v>46</v>
      </c>
      <c r="AX8725" s="14" t="s">
        <v>85</v>
      </c>
      <c r="AY8725" s="257" t="s">
        <v>241</v>
      </c>
    </row>
    <row r="8726" s="14" customFormat="1">
      <c r="A8726" s="14"/>
      <c r="B8726" s="247"/>
      <c r="C8726" s="248"/>
      <c r="D8726" s="238" t="s">
        <v>252</v>
      </c>
      <c r="E8726" s="249" t="s">
        <v>39</v>
      </c>
      <c r="F8726" s="250" t="s">
        <v>8108</v>
      </c>
      <c r="G8726" s="248"/>
      <c r="H8726" s="251">
        <v>91.313000000000002</v>
      </c>
      <c r="I8726" s="252"/>
      <c r="J8726" s="248"/>
      <c r="K8726" s="248"/>
      <c r="L8726" s="253"/>
      <c r="M8726" s="254"/>
      <c r="N8726" s="255"/>
      <c r="O8726" s="255"/>
      <c r="P8726" s="255"/>
      <c r="Q8726" s="255"/>
      <c r="R8726" s="255"/>
      <c r="S8726" s="255"/>
      <c r="T8726" s="256"/>
      <c r="U8726" s="14"/>
      <c r="V8726" s="14"/>
      <c r="W8726" s="14"/>
      <c r="X8726" s="14"/>
      <c r="Y8726" s="14"/>
      <c r="Z8726" s="14"/>
      <c r="AA8726" s="14"/>
      <c r="AB8726" s="14"/>
      <c r="AC8726" s="14"/>
      <c r="AD8726" s="14"/>
      <c r="AE8726" s="14"/>
      <c r="AT8726" s="257" t="s">
        <v>252</v>
      </c>
      <c r="AU8726" s="257" t="s">
        <v>93</v>
      </c>
      <c r="AV8726" s="14" t="s">
        <v>93</v>
      </c>
      <c r="AW8726" s="14" t="s">
        <v>46</v>
      </c>
      <c r="AX8726" s="14" t="s">
        <v>85</v>
      </c>
      <c r="AY8726" s="257" t="s">
        <v>241</v>
      </c>
    </row>
    <row r="8727" s="14" customFormat="1">
      <c r="A8727" s="14"/>
      <c r="B8727" s="247"/>
      <c r="C8727" s="248"/>
      <c r="D8727" s="238" t="s">
        <v>252</v>
      </c>
      <c r="E8727" s="249" t="s">
        <v>39</v>
      </c>
      <c r="F8727" s="250" t="s">
        <v>8109</v>
      </c>
      <c r="G8727" s="248"/>
      <c r="H8727" s="251">
        <v>141.911</v>
      </c>
      <c r="I8727" s="252"/>
      <c r="J8727" s="248"/>
      <c r="K8727" s="248"/>
      <c r="L8727" s="253"/>
      <c r="M8727" s="254"/>
      <c r="N8727" s="255"/>
      <c r="O8727" s="255"/>
      <c r="P8727" s="255"/>
      <c r="Q8727" s="255"/>
      <c r="R8727" s="255"/>
      <c r="S8727" s="255"/>
      <c r="T8727" s="256"/>
      <c r="U8727" s="14"/>
      <c r="V8727" s="14"/>
      <c r="W8727" s="14"/>
      <c r="X8727" s="14"/>
      <c r="Y8727" s="14"/>
      <c r="Z8727" s="14"/>
      <c r="AA8727" s="14"/>
      <c r="AB8727" s="14"/>
      <c r="AC8727" s="14"/>
      <c r="AD8727" s="14"/>
      <c r="AE8727" s="14"/>
      <c r="AT8727" s="257" t="s">
        <v>252</v>
      </c>
      <c r="AU8727" s="257" t="s">
        <v>93</v>
      </c>
      <c r="AV8727" s="14" t="s">
        <v>93</v>
      </c>
      <c r="AW8727" s="14" t="s">
        <v>46</v>
      </c>
      <c r="AX8727" s="14" t="s">
        <v>85</v>
      </c>
      <c r="AY8727" s="257" t="s">
        <v>241</v>
      </c>
    </row>
    <row r="8728" s="16" customFormat="1">
      <c r="A8728" s="16"/>
      <c r="B8728" s="269"/>
      <c r="C8728" s="270"/>
      <c r="D8728" s="238" t="s">
        <v>252</v>
      </c>
      <c r="E8728" s="271" t="s">
        <v>39</v>
      </c>
      <c r="F8728" s="272" t="s">
        <v>295</v>
      </c>
      <c r="G8728" s="270"/>
      <c r="H8728" s="273">
        <v>1685.3889999999999</v>
      </c>
      <c r="I8728" s="274"/>
      <c r="J8728" s="270"/>
      <c r="K8728" s="270"/>
      <c r="L8728" s="275"/>
      <c r="M8728" s="276"/>
      <c r="N8728" s="277"/>
      <c r="O8728" s="277"/>
      <c r="P8728" s="277"/>
      <c r="Q8728" s="277"/>
      <c r="R8728" s="277"/>
      <c r="S8728" s="277"/>
      <c r="T8728" s="278"/>
      <c r="U8728" s="16"/>
      <c r="V8728" s="16"/>
      <c r="W8728" s="16"/>
      <c r="X8728" s="16"/>
      <c r="Y8728" s="16"/>
      <c r="Z8728" s="16"/>
      <c r="AA8728" s="16"/>
      <c r="AB8728" s="16"/>
      <c r="AC8728" s="16"/>
      <c r="AD8728" s="16"/>
      <c r="AE8728" s="16"/>
      <c r="AT8728" s="279" t="s">
        <v>252</v>
      </c>
      <c r="AU8728" s="279" t="s">
        <v>93</v>
      </c>
      <c r="AV8728" s="16" t="s">
        <v>113</v>
      </c>
      <c r="AW8728" s="16" t="s">
        <v>46</v>
      </c>
      <c r="AX8728" s="16" t="s">
        <v>85</v>
      </c>
      <c r="AY8728" s="279" t="s">
        <v>241</v>
      </c>
    </row>
    <row r="8729" s="15" customFormat="1">
      <c r="A8729" s="15"/>
      <c r="B8729" s="258"/>
      <c r="C8729" s="259"/>
      <c r="D8729" s="238" t="s">
        <v>252</v>
      </c>
      <c r="E8729" s="260" t="s">
        <v>39</v>
      </c>
      <c r="F8729" s="261" t="s">
        <v>274</v>
      </c>
      <c r="G8729" s="259"/>
      <c r="H8729" s="262">
        <v>3771.2890000000002</v>
      </c>
      <c r="I8729" s="263"/>
      <c r="J8729" s="259"/>
      <c r="K8729" s="259"/>
      <c r="L8729" s="264"/>
      <c r="M8729" s="265"/>
      <c r="N8729" s="266"/>
      <c r="O8729" s="266"/>
      <c r="P8729" s="266"/>
      <c r="Q8729" s="266"/>
      <c r="R8729" s="266"/>
      <c r="S8729" s="266"/>
      <c r="T8729" s="267"/>
      <c r="U8729" s="15"/>
      <c r="V8729" s="15"/>
      <c r="W8729" s="15"/>
      <c r="X8729" s="15"/>
      <c r="Y8729" s="15"/>
      <c r="Z8729" s="15"/>
      <c r="AA8729" s="15"/>
      <c r="AB8729" s="15"/>
      <c r="AC8729" s="15"/>
      <c r="AD8729" s="15"/>
      <c r="AE8729" s="15"/>
      <c r="AT8729" s="268" t="s">
        <v>252</v>
      </c>
      <c r="AU8729" s="268" t="s">
        <v>93</v>
      </c>
      <c r="AV8729" s="15" t="s">
        <v>248</v>
      </c>
      <c r="AW8729" s="15" t="s">
        <v>46</v>
      </c>
      <c r="AX8729" s="15" t="s">
        <v>23</v>
      </c>
      <c r="AY8729" s="268" t="s">
        <v>241</v>
      </c>
    </row>
    <row r="8730" s="2" customFormat="1" ht="24.15" customHeight="1">
      <c r="A8730" s="42"/>
      <c r="B8730" s="43"/>
      <c r="C8730" s="218" t="s">
        <v>8110</v>
      </c>
      <c r="D8730" s="218" t="s">
        <v>243</v>
      </c>
      <c r="E8730" s="219" t="s">
        <v>8111</v>
      </c>
      <c r="F8730" s="220" t="s">
        <v>8112</v>
      </c>
      <c r="G8730" s="221" t="s">
        <v>145</v>
      </c>
      <c r="H8730" s="222">
        <v>86.481999999999999</v>
      </c>
      <c r="I8730" s="223"/>
      <c r="J8730" s="224">
        <f>ROUND(I8730*H8730,2)</f>
        <v>0</v>
      </c>
      <c r="K8730" s="220" t="s">
        <v>247</v>
      </c>
      <c r="L8730" s="48"/>
      <c r="M8730" s="225" t="s">
        <v>39</v>
      </c>
      <c r="N8730" s="226" t="s">
        <v>56</v>
      </c>
      <c r="O8730" s="88"/>
      <c r="P8730" s="227">
        <f>O8730*H8730</f>
        <v>0</v>
      </c>
      <c r="Q8730" s="227">
        <v>0.00029</v>
      </c>
      <c r="R8730" s="227">
        <f>Q8730*H8730</f>
        <v>0.025079779999999999</v>
      </c>
      <c r="S8730" s="227">
        <v>0</v>
      </c>
      <c r="T8730" s="228">
        <f>S8730*H8730</f>
        <v>0</v>
      </c>
      <c r="U8730" s="42"/>
      <c r="V8730" s="42"/>
      <c r="W8730" s="42"/>
      <c r="X8730" s="42"/>
      <c r="Y8730" s="42"/>
      <c r="Z8730" s="42"/>
      <c r="AA8730" s="42"/>
      <c r="AB8730" s="42"/>
      <c r="AC8730" s="42"/>
      <c r="AD8730" s="42"/>
      <c r="AE8730" s="42"/>
      <c r="AR8730" s="229" t="s">
        <v>462</v>
      </c>
      <c r="AT8730" s="229" t="s">
        <v>243</v>
      </c>
      <c r="AU8730" s="229" t="s">
        <v>93</v>
      </c>
      <c r="AY8730" s="20" t="s">
        <v>241</v>
      </c>
      <c r="BE8730" s="230">
        <f>IF(N8730="základní",J8730,0)</f>
        <v>0</v>
      </c>
      <c r="BF8730" s="230">
        <f>IF(N8730="snížená",J8730,0)</f>
        <v>0</v>
      </c>
      <c r="BG8730" s="230">
        <f>IF(N8730="zákl. přenesená",J8730,0)</f>
        <v>0</v>
      </c>
      <c r="BH8730" s="230">
        <f>IF(N8730="sníž. přenesená",J8730,0)</f>
        <v>0</v>
      </c>
      <c r="BI8730" s="230">
        <f>IF(N8730="nulová",J8730,0)</f>
        <v>0</v>
      </c>
      <c r="BJ8730" s="20" t="s">
        <v>23</v>
      </c>
      <c r="BK8730" s="230">
        <f>ROUND(I8730*H8730,2)</f>
        <v>0</v>
      </c>
      <c r="BL8730" s="20" t="s">
        <v>462</v>
      </c>
      <c r="BM8730" s="229" t="s">
        <v>8113</v>
      </c>
    </row>
    <row r="8731" s="2" customFormat="1">
      <c r="A8731" s="42"/>
      <c r="B8731" s="43"/>
      <c r="C8731" s="44"/>
      <c r="D8731" s="231" t="s">
        <v>250</v>
      </c>
      <c r="E8731" s="44"/>
      <c r="F8731" s="232" t="s">
        <v>8114</v>
      </c>
      <c r="G8731" s="44"/>
      <c r="H8731" s="44"/>
      <c r="I8731" s="233"/>
      <c r="J8731" s="44"/>
      <c r="K8731" s="44"/>
      <c r="L8731" s="48"/>
      <c r="M8731" s="234"/>
      <c r="N8731" s="235"/>
      <c r="O8731" s="88"/>
      <c r="P8731" s="88"/>
      <c r="Q8731" s="88"/>
      <c r="R8731" s="88"/>
      <c r="S8731" s="88"/>
      <c r="T8731" s="89"/>
      <c r="U8731" s="42"/>
      <c r="V8731" s="42"/>
      <c r="W8731" s="42"/>
      <c r="X8731" s="42"/>
      <c r="Y8731" s="42"/>
      <c r="Z8731" s="42"/>
      <c r="AA8731" s="42"/>
      <c r="AB8731" s="42"/>
      <c r="AC8731" s="42"/>
      <c r="AD8731" s="42"/>
      <c r="AE8731" s="42"/>
      <c r="AT8731" s="20" t="s">
        <v>250</v>
      </c>
      <c r="AU8731" s="20" t="s">
        <v>93</v>
      </c>
    </row>
    <row r="8732" s="13" customFormat="1">
      <c r="A8732" s="13"/>
      <c r="B8732" s="236"/>
      <c r="C8732" s="237"/>
      <c r="D8732" s="238" t="s">
        <v>252</v>
      </c>
      <c r="E8732" s="239" t="s">
        <v>39</v>
      </c>
      <c r="F8732" s="240" t="s">
        <v>8115</v>
      </c>
      <c r="G8732" s="237"/>
      <c r="H8732" s="239" t="s">
        <v>39</v>
      </c>
      <c r="I8732" s="241"/>
      <c r="J8732" s="237"/>
      <c r="K8732" s="237"/>
      <c r="L8732" s="242"/>
      <c r="M8732" s="243"/>
      <c r="N8732" s="244"/>
      <c r="O8732" s="244"/>
      <c r="P8732" s="244"/>
      <c r="Q8732" s="244"/>
      <c r="R8732" s="244"/>
      <c r="S8732" s="244"/>
      <c r="T8732" s="245"/>
      <c r="U8732" s="13"/>
      <c r="V8732" s="13"/>
      <c r="W8732" s="13"/>
      <c r="X8732" s="13"/>
      <c r="Y8732" s="13"/>
      <c r="Z8732" s="13"/>
      <c r="AA8732" s="13"/>
      <c r="AB8732" s="13"/>
      <c r="AC8732" s="13"/>
      <c r="AD8732" s="13"/>
      <c r="AE8732" s="13"/>
      <c r="AT8732" s="246" t="s">
        <v>252</v>
      </c>
      <c r="AU8732" s="246" t="s">
        <v>93</v>
      </c>
      <c r="AV8732" s="13" t="s">
        <v>23</v>
      </c>
      <c r="AW8732" s="13" t="s">
        <v>46</v>
      </c>
      <c r="AX8732" s="13" t="s">
        <v>85</v>
      </c>
      <c r="AY8732" s="246" t="s">
        <v>241</v>
      </c>
    </row>
    <row r="8733" s="14" customFormat="1">
      <c r="A8733" s="14"/>
      <c r="B8733" s="247"/>
      <c r="C8733" s="248"/>
      <c r="D8733" s="238" t="s">
        <v>252</v>
      </c>
      <c r="E8733" s="249" t="s">
        <v>39</v>
      </c>
      <c r="F8733" s="250" t="s">
        <v>8116</v>
      </c>
      <c r="G8733" s="248"/>
      <c r="H8733" s="251">
        <v>97.165000000000006</v>
      </c>
      <c r="I8733" s="252"/>
      <c r="J8733" s="248"/>
      <c r="K8733" s="248"/>
      <c r="L8733" s="253"/>
      <c r="M8733" s="254"/>
      <c r="N8733" s="255"/>
      <c r="O8733" s="255"/>
      <c r="P8733" s="255"/>
      <c r="Q8733" s="255"/>
      <c r="R8733" s="255"/>
      <c r="S8733" s="255"/>
      <c r="T8733" s="256"/>
      <c r="U8733" s="14"/>
      <c r="V8733" s="14"/>
      <c r="W8733" s="14"/>
      <c r="X8733" s="14"/>
      <c r="Y8733" s="14"/>
      <c r="Z8733" s="14"/>
      <c r="AA8733" s="14"/>
      <c r="AB8733" s="14"/>
      <c r="AC8733" s="14"/>
      <c r="AD8733" s="14"/>
      <c r="AE8733" s="14"/>
      <c r="AT8733" s="257" t="s">
        <v>252</v>
      </c>
      <c r="AU8733" s="257" t="s">
        <v>93</v>
      </c>
      <c r="AV8733" s="14" t="s">
        <v>93</v>
      </c>
      <c r="AW8733" s="14" t="s">
        <v>46</v>
      </c>
      <c r="AX8733" s="14" t="s">
        <v>85</v>
      </c>
      <c r="AY8733" s="257" t="s">
        <v>241</v>
      </c>
    </row>
    <row r="8734" s="14" customFormat="1">
      <c r="A8734" s="14"/>
      <c r="B8734" s="247"/>
      <c r="C8734" s="248"/>
      <c r="D8734" s="238" t="s">
        <v>252</v>
      </c>
      <c r="E8734" s="249" t="s">
        <v>39</v>
      </c>
      <c r="F8734" s="250" t="s">
        <v>8117</v>
      </c>
      <c r="G8734" s="248"/>
      <c r="H8734" s="251">
        <v>-4.6079999999999997</v>
      </c>
      <c r="I8734" s="252"/>
      <c r="J8734" s="248"/>
      <c r="K8734" s="248"/>
      <c r="L8734" s="253"/>
      <c r="M8734" s="254"/>
      <c r="N8734" s="255"/>
      <c r="O8734" s="255"/>
      <c r="P8734" s="255"/>
      <c r="Q8734" s="255"/>
      <c r="R8734" s="255"/>
      <c r="S8734" s="255"/>
      <c r="T8734" s="256"/>
      <c r="U8734" s="14"/>
      <c r="V8734" s="14"/>
      <c r="W8734" s="14"/>
      <c r="X8734" s="14"/>
      <c r="Y8734" s="14"/>
      <c r="Z8734" s="14"/>
      <c r="AA8734" s="14"/>
      <c r="AB8734" s="14"/>
      <c r="AC8734" s="14"/>
      <c r="AD8734" s="14"/>
      <c r="AE8734" s="14"/>
      <c r="AT8734" s="257" t="s">
        <v>252</v>
      </c>
      <c r="AU8734" s="257" t="s">
        <v>93</v>
      </c>
      <c r="AV8734" s="14" t="s">
        <v>93</v>
      </c>
      <c r="AW8734" s="14" t="s">
        <v>46</v>
      </c>
      <c r="AX8734" s="14" t="s">
        <v>85</v>
      </c>
      <c r="AY8734" s="257" t="s">
        <v>241</v>
      </c>
    </row>
    <row r="8735" s="14" customFormat="1">
      <c r="A8735" s="14"/>
      <c r="B8735" s="247"/>
      <c r="C8735" s="248"/>
      <c r="D8735" s="238" t="s">
        <v>252</v>
      </c>
      <c r="E8735" s="249" t="s">
        <v>39</v>
      </c>
      <c r="F8735" s="250" t="s">
        <v>8118</v>
      </c>
      <c r="G8735" s="248"/>
      <c r="H8735" s="251">
        <v>-20.215</v>
      </c>
      <c r="I8735" s="252"/>
      <c r="J8735" s="248"/>
      <c r="K8735" s="248"/>
      <c r="L8735" s="253"/>
      <c r="M8735" s="254"/>
      <c r="N8735" s="255"/>
      <c r="O8735" s="255"/>
      <c r="P8735" s="255"/>
      <c r="Q8735" s="255"/>
      <c r="R8735" s="255"/>
      <c r="S8735" s="255"/>
      <c r="T8735" s="256"/>
      <c r="U8735" s="14"/>
      <c r="V8735" s="14"/>
      <c r="W8735" s="14"/>
      <c r="X8735" s="14"/>
      <c r="Y8735" s="14"/>
      <c r="Z8735" s="14"/>
      <c r="AA8735" s="14"/>
      <c r="AB8735" s="14"/>
      <c r="AC8735" s="14"/>
      <c r="AD8735" s="14"/>
      <c r="AE8735" s="14"/>
      <c r="AT8735" s="257" t="s">
        <v>252</v>
      </c>
      <c r="AU8735" s="257" t="s">
        <v>93</v>
      </c>
      <c r="AV8735" s="14" t="s">
        <v>93</v>
      </c>
      <c r="AW8735" s="14" t="s">
        <v>46</v>
      </c>
      <c r="AX8735" s="14" t="s">
        <v>85</v>
      </c>
      <c r="AY8735" s="257" t="s">
        <v>241</v>
      </c>
    </row>
    <row r="8736" s="14" customFormat="1">
      <c r="A8736" s="14"/>
      <c r="B8736" s="247"/>
      <c r="C8736" s="248"/>
      <c r="D8736" s="238" t="s">
        <v>252</v>
      </c>
      <c r="E8736" s="249" t="s">
        <v>39</v>
      </c>
      <c r="F8736" s="250" t="s">
        <v>2388</v>
      </c>
      <c r="G8736" s="248"/>
      <c r="H8736" s="251">
        <v>14.140000000000001</v>
      </c>
      <c r="I8736" s="252"/>
      <c r="J8736" s="248"/>
      <c r="K8736" s="248"/>
      <c r="L8736" s="253"/>
      <c r="M8736" s="254"/>
      <c r="N8736" s="255"/>
      <c r="O8736" s="255"/>
      <c r="P8736" s="255"/>
      <c r="Q8736" s="255"/>
      <c r="R8736" s="255"/>
      <c r="S8736" s="255"/>
      <c r="T8736" s="256"/>
      <c r="U8736" s="14"/>
      <c r="V8736" s="14"/>
      <c r="W8736" s="14"/>
      <c r="X8736" s="14"/>
      <c r="Y8736" s="14"/>
      <c r="Z8736" s="14"/>
      <c r="AA8736" s="14"/>
      <c r="AB8736" s="14"/>
      <c r="AC8736" s="14"/>
      <c r="AD8736" s="14"/>
      <c r="AE8736" s="14"/>
      <c r="AT8736" s="257" t="s">
        <v>252</v>
      </c>
      <c r="AU8736" s="257" t="s">
        <v>93</v>
      </c>
      <c r="AV8736" s="14" t="s">
        <v>93</v>
      </c>
      <c r="AW8736" s="14" t="s">
        <v>46</v>
      </c>
      <c r="AX8736" s="14" t="s">
        <v>85</v>
      </c>
      <c r="AY8736" s="257" t="s">
        <v>241</v>
      </c>
    </row>
    <row r="8737" s="15" customFormat="1">
      <c r="A8737" s="15"/>
      <c r="B8737" s="258"/>
      <c r="C8737" s="259"/>
      <c r="D8737" s="238" t="s">
        <v>252</v>
      </c>
      <c r="E8737" s="260" t="s">
        <v>39</v>
      </c>
      <c r="F8737" s="261" t="s">
        <v>274</v>
      </c>
      <c r="G8737" s="259"/>
      <c r="H8737" s="262">
        <v>86.481999999999999</v>
      </c>
      <c r="I8737" s="263"/>
      <c r="J8737" s="259"/>
      <c r="K8737" s="259"/>
      <c r="L8737" s="264"/>
      <c r="M8737" s="265"/>
      <c r="N8737" s="266"/>
      <c r="O8737" s="266"/>
      <c r="P8737" s="266"/>
      <c r="Q8737" s="266"/>
      <c r="R8737" s="266"/>
      <c r="S8737" s="266"/>
      <c r="T8737" s="267"/>
      <c r="U8737" s="15"/>
      <c r="V8737" s="15"/>
      <c r="W8737" s="15"/>
      <c r="X8737" s="15"/>
      <c r="Y8737" s="15"/>
      <c r="Z8737" s="15"/>
      <c r="AA8737" s="15"/>
      <c r="AB8737" s="15"/>
      <c r="AC8737" s="15"/>
      <c r="AD8737" s="15"/>
      <c r="AE8737" s="15"/>
      <c r="AT8737" s="268" t="s">
        <v>252</v>
      </c>
      <c r="AU8737" s="268" t="s">
        <v>93</v>
      </c>
      <c r="AV8737" s="15" t="s">
        <v>248</v>
      </c>
      <c r="AW8737" s="15" t="s">
        <v>46</v>
      </c>
      <c r="AX8737" s="15" t="s">
        <v>23</v>
      </c>
      <c r="AY8737" s="268" t="s">
        <v>241</v>
      </c>
    </row>
    <row r="8738" s="2" customFormat="1" ht="16.5" customHeight="1">
      <c r="A8738" s="42"/>
      <c r="B8738" s="43"/>
      <c r="C8738" s="218" t="s">
        <v>8119</v>
      </c>
      <c r="D8738" s="218" t="s">
        <v>243</v>
      </c>
      <c r="E8738" s="219" t="s">
        <v>8120</v>
      </c>
      <c r="F8738" s="220" t="s">
        <v>8121</v>
      </c>
      <c r="G8738" s="221" t="s">
        <v>145</v>
      </c>
      <c r="H8738" s="222">
        <v>5.8200000000000003</v>
      </c>
      <c r="I8738" s="223"/>
      <c r="J8738" s="224">
        <f>ROUND(I8738*H8738,2)</f>
        <v>0</v>
      </c>
      <c r="K8738" s="220" t="s">
        <v>247</v>
      </c>
      <c r="L8738" s="48"/>
      <c r="M8738" s="225" t="s">
        <v>39</v>
      </c>
      <c r="N8738" s="226" t="s">
        <v>56</v>
      </c>
      <c r="O8738" s="88"/>
      <c r="P8738" s="227">
        <f>O8738*H8738</f>
        <v>0</v>
      </c>
      <c r="Q8738" s="227">
        <v>0.00027999999999999998</v>
      </c>
      <c r="R8738" s="227">
        <f>Q8738*H8738</f>
        <v>0.0016295999999999999</v>
      </c>
      <c r="S8738" s="227">
        <v>0</v>
      </c>
      <c r="T8738" s="228">
        <f>S8738*H8738</f>
        <v>0</v>
      </c>
      <c r="U8738" s="42"/>
      <c r="V8738" s="42"/>
      <c r="W8738" s="42"/>
      <c r="X8738" s="42"/>
      <c r="Y8738" s="42"/>
      <c r="Z8738" s="42"/>
      <c r="AA8738" s="42"/>
      <c r="AB8738" s="42"/>
      <c r="AC8738" s="42"/>
      <c r="AD8738" s="42"/>
      <c r="AE8738" s="42"/>
      <c r="AR8738" s="229" t="s">
        <v>462</v>
      </c>
      <c r="AT8738" s="229" t="s">
        <v>243</v>
      </c>
      <c r="AU8738" s="229" t="s">
        <v>93</v>
      </c>
      <c r="AY8738" s="20" t="s">
        <v>241</v>
      </c>
      <c r="BE8738" s="230">
        <f>IF(N8738="základní",J8738,0)</f>
        <v>0</v>
      </c>
      <c r="BF8738" s="230">
        <f>IF(N8738="snížená",J8738,0)</f>
        <v>0</v>
      </c>
      <c r="BG8738" s="230">
        <f>IF(N8738="zákl. přenesená",J8738,0)</f>
        <v>0</v>
      </c>
      <c r="BH8738" s="230">
        <f>IF(N8738="sníž. přenesená",J8738,0)</f>
        <v>0</v>
      </c>
      <c r="BI8738" s="230">
        <f>IF(N8738="nulová",J8738,0)</f>
        <v>0</v>
      </c>
      <c r="BJ8738" s="20" t="s">
        <v>23</v>
      </c>
      <c r="BK8738" s="230">
        <f>ROUND(I8738*H8738,2)</f>
        <v>0</v>
      </c>
      <c r="BL8738" s="20" t="s">
        <v>462</v>
      </c>
      <c r="BM8738" s="229" t="s">
        <v>8122</v>
      </c>
    </row>
    <row r="8739" s="2" customFormat="1">
      <c r="A8739" s="42"/>
      <c r="B8739" s="43"/>
      <c r="C8739" s="44"/>
      <c r="D8739" s="231" t="s">
        <v>250</v>
      </c>
      <c r="E8739" s="44"/>
      <c r="F8739" s="232" t="s">
        <v>8123</v>
      </c>
      <c r="G8739" s="44"/>
      <c r="H8739" s="44"/>
      <c r="I8739" s="233"/>
      <c r="J8739" s="44"/>
      <c r="K8739" s="44"/>
      <c r="L8739" s="48"/>
      <c r="M8739" s="234"/>
      <c r="N8739" s="235"/>
      <c r="O8739" s="88"/>
      <c r="P8739" s="88"/>
      <c r="Q8739" s="88"/>
      <c r="R8739" s="88"/>
      <c r="S8739" s="88"/>
      <c r="T8739" s="89"/>
      <c r="U8739" s="42"/>
      <c r="V8739" s="42"/>
      <c r="W8739" s="42"/>
      <c r="X8739" s="42"/>
      <c r="Y8739" s="42"/>
      <c r="Z8739" s="42"/>
      <c r="AA8739" s="42"/>
      <c r="AB8739" s="42"/>
      <c r="AC8739" s="42"/>
      <c r="AD8739" s="42"/>
      <c r="AE8739" s="42"/>
      <c r="AT8739" s="20" t="s">
        <v>250</v>
      </c>
      <c r="AU8739" s="20" t="s">
        <v>93</v>
      </c>
    </row>
    <row r="8740" s="13" customFormat="1">
      <c r="A8740" s="13"/>
      <c r="B8740" s="236"/>
      <c r="C8740" s="237"/>
      <c r="D8740" s="238" t="s">
        <v>252</v>
      </c>
      <c r="E8740" s="239" t="s">
        <v>39</v>
      </c>
      <c r="F8740" s="240" t="s">
        <v>7894</v>
      </c>
      <c r="G8740" s="237"/>
      <c r="H8740" s="239" t="s">
        <v>39</v>
      </c>
      <c r="I8740" s="241"/>
      <c r="J8740" s="237"/>
      <c r="K8740" s="237"/>
      <c r="L8740" s="242"/>
      <c r="M8740" s="243"/>
      <c r="N8740" s="244"/>
      <c r="O8740" s="244"/>
      <c r="P8740" s="244"/>
      <c r="Q8740" s="244"/>
      <c r="R8740" s="244"/>
      <c r="S8740" s="244"/>
      <c r="T8740" s="245"/>
      <c r="U8740" s="13"/>
      <c r="V8740" s="13"/>
      <c r="W8740" s="13"/>
      <c r="X8740" s="13"/>
      <c r="Y8740" s="13"/>
      <c r="Z8740" s="13"/>
      <c r="AA8740" s="13"/>
      <c r="AB8740" s="13"/>
      <c r="AC8740" s="13"/>
      <c r="AD8740" s="13"/>
      <c r="AE8740" s="13"/>
      <c r="AT8740" s="246" t="s">
        <v>252</v>
      </c>
      <c r="AU8740" s="246" t="s">
        <v>93</v>
      </c>
      <c r="AV8740" s="13" t="s">
        <v>23</v>
      </c>
      <c r="AW8740" s="13" t="s">
        <v>46</v>
      </c>
      <c r="AX8740" s="13" t="s">
        <v>85</v>
      </c>
      <c r="AY8740" s="246" t="s">
        <v>241</v>
      </c>
    </row>
    <row r="8741" s="13" customFormat="1">
      <c r="A8741" s="13"/>
      <c r="B8741" s="236"/>
      <c r="C8741" s="237"/>
      <c r="D8741" s="238" t="s">
        <v>252</v>
      </c>
      <c r="E8741" s="239" t="s">
        <v>39</v>
      </c>
      <c r="F8741" s="240" t="s">
        <v>8124</v>
      </c>
      <c r="G8741" s="237"/>
      <c r="H8741" s="239" t="s">
        <v>39</v>
      </c>
      <c r="I8741" s="241"/>
      <c r="J8741" s="237"/>
      <c r="K8741" s="237"/>
      <c r="L8741" s="242"/>
      <c r="M8741" s="243"/>
      <c r="N8741" s="244"/>
      <c r="O8741" s="244"/>
      <c r="P8741" s="244"/>
      <c r="Q8741" s="244"/>
      <c r="R8741" s="244"/>
      <c r="S8741" s="244"/>
      <c r="T8741" s="245"/>
      <c r="U8741" s="13"/>
      <c r="V8741" s="13"/>
      <c r="W8741" s="13"/>
      <c r="X8741" s="13"/>
      <c r="Y8741" s="13"/>
      <c r="Z8741" s="13"/>
      <c r="AA8741" s="13"/>
      <c r="AB8741" s="13"/>
      <c r="AC8741" s="13"/>
      <c r="AD8741" s="13"/>
      <c r="AE8741" s="13"/>
      <c r="AT8741" s="246" t="s">
        <v>252</v>
      </c>
      <c r="AU8741" s="246" t="s">
        <v>93</v>
      </c>
      <c r="AV8741" s="13" t="s">
        <v>23</v>
      </c>
      <c r="AW8741" s="13" t="s">
        <v>46</v>
      </c>
      <c r="AX8741" s="13" t="s">
        <v>85</v>
      </c>
      <c r="AY8741" s="246" t="s">
        <v>241</v>
      </c>
    </row>
    <row r="8742" s="14" customFormat="1">
      <c r="A8742" s="14"/>
      <c r="B8742" s="247"/>
      <c r="C8742" s="248"/>
      <c r="D8742" s="238" t="s">
        <v>252</v>
      </c>
      <c r="E8742" s="249" t="s">
        <v>39</v>
      </c>
      <c r="F8742" s="250" t="s">
        <v>8125</v>
      </c>
      <c r="G8742" s="248"/>
      <c r="H8742" s="251">
        <v>5.8200000000000003</v>
      </c>
      <c r="I8742" s="252"/>
      <c r="J8742" s="248"/>
      <c r="K8742" s="248"/>
      <c r="L8742" s="253"/>
      <c r="M8742" s="254"/>
      <c r="N8742" s="255"/>
      <c r="O8742" s="255"/>
      <c r="P8742" s="255"/>
      <c r="Q8742" s="255"/>
      <c r="R8742" s="255"/>
      <c r="S8742" s="255"/>
      <c r="T8742" s="256"/>
      <c r="U8742" s="14"/>
      <c r="V8742" s="14"/>
      <c r="W8742" s="14"/>
      <c r="X8742" s="14"/>
      <c r="Y8742" s="14"/>
      <c r="Z8742" s="14"/>
      <c r="AA8742" s="14"/>
      <c r="AB8742" s="14"/>
      <c r="AC8742" s="14"/>
      <c r="AD8742" s="14"/>
      <c r="AE8742" s="14"/>
      <c r="AT8742" s="257" t="s">
        <v>252</v>
      </c>
      <c r="AU8742" s="257" t="s">
        <v>93</v>
      </c>
      <c r="AV8742" s="14" t="s">
        <v>93</v>
      </c>
      <c r="AW8742" s="14" t="s">
        <v>46</v>
      </c>
      <c r="AX8742" s="14" t="s">
        <v>23</v>
      </c>
      <c r="AY8742" s="257" t="s">
        <v>241</v>
      </c>
    </row>
    <row r="8743" s="12" customFormat="1" ht="22.8" customHeight="1">
      <c r="A8743" s="12"/>
      <c r="B8743" s="202"/>
      <c r="C8743" s="203"/>
      <c r="D8743" s="204" t="s">
        <v>84</v>
      </c>
      <c r="E8743" s="216" t="s">
        <v>7010</v>
      </c>
      <c r="F8743" s="216" t="s">
        <v>8126</v>
      </c>
      <c r="G8743" s="203"/>
      <c r="H8743" s="203"/>
      <c r="I8743" s="206"/>
      <c r="J8743" s="217">
        <f>BK8743</f>
        <v>0</v>
      </c>
      <c r="K8743" s="203"/>
      <c r="L8743" s="208"/>
      <c r="M8743" s="209"/>
      <c r="N8743" s="210"/>
      <c r="O8743" s="210"/>
      <c r="P8743" s="211">
        <f>SUM(P8744:P8776)</f>
        <v>0</v>
      </c>
      <c r="Q8743" s="210"/>
      <c r="R8743" s="211">
        <f>SUM(R8744:R8776)</f>
        <v>0.23458000000000001</v>
      </c>
      <c r="S8743" s="210"/>
      <c r="T8743" s="212">
        <f>SUM(T8744:T8776)</f>
        <v>0</v>
      </c>
      <c r="U8743" s="12"/>
      <c r="V8743" s="12"/>
      <c r="W8743" s="12"/>
      <c r="X8743" s="12"/>
      <c r="Y8743" s="12"/>
      <c r="Z8743" s="12"/>
      <c r="AA8743" s="12"/>
      <c r="AB8743" s="12"/>
      <c r="AC8743" s="12"/>
      <c r="AD8743" s="12"/>
      <c r="AE8743" s="12"/>
      <c r="AR8743" s="213" t="s">
        <v>93</v>
      </c>
      <c r="AT8743" s="214" t="s">
        <v>84</v>
      </c>
      <c r="AU8743" s="214" t="s">
        <v>23</v>
      </c>
      <c r="AY8743" s="213" t="s">
        <v>241</v>
      </c>
      <c r="BK8743" s="215">
        <f>SUM(BK8744:BK8776)</f>
        <v>0</v>
      </c>
    </row>
    <row r="8744" s="2" customFormat="1" ht="21.75" customHeight="1">
      <c r="A8744" s="42"/>
      <c r="B8744" s="43"/>
      <c r="C8744" s="218" t="s">
        <v>8127</v>
      </c>
      <c r="D8744" s="218" t="s">
        <v>243</v>
      </c>
      <c r="E8744" s="219" t="s">
        <v>8128</v>
      </c>
      <c r="F8744" s="220" t="s">
        <v>8129</v>
      </c>
      <c r="G8744" s="221" t="s">
        <v>561</v>
      </c>
      <c r="H8744" s="222">
        <v>30</v>
      </c>
      <c r="I8744" s="223"/>
      <c r="J8744" s="224">
        <f>ROUND(I8744*H8744,2)</f>
        <v>0</v>
      </c>
      <c r="K8744" s="220" t="s">
        <v>1267</v>
      </c>
      <c r="L8744" s="48"/>
      <c r="M8744" s="225" t="s">
        <v>39</v>
      </c>
      <c r="N8744" s="226" t="s">
        <v>56</v>
      </c>
      <c r="O8744" s="88"/>
      <c r="P8744" s="227">
        <f>O8744*H8744</f>
        <v>0</v>
      </c>
      <c r="Q8744" s="227">
        <v>0.0059950000000000003</v>
      </c>
      <c r="R8744" s="227">
        <f>Q8744*H8744</f>
        <v>0.17985000000000001</v>
      </c>
      <c r="S8744" s="227">
        <v>0</v>
      </c>
      <c r="T8744" s="228">
        <f>S8744*H8744</f>
        <v>0</v>
      </c>
      <c r="U8744" s="42"/>
      <c r="V8744" s="42"/>
      <c r="W8744" s="42"/>
      <c r="X8744" s="42"/>
      <c r="Y8744" s="42"/>
      <c r="Z8744" s="42"/>
      <c r="AA8744" s="42"/>
      <c r="AB8744" s="42"/>
      <c r="AC8744" s="42"/>
      <c r="AD8744" s="42"/>
      <c r="AE8744" s="42"/>
      <c r="AR8744" s="229" t="s">
        <v>462</v>
      </c>
      <c r="AT8744" s="229" t="s">
        <v>243</v>
      </c>
      <c r="AU8744" s="229" t="s">
        <v>93</v>
      </c>
      <c r="AY8744" s="20" t="s">
        <v>241</v>
      </c>
      <c r="BE8744" s="230">
        <f>IF(N8744="základní",J8744,0)</f>
        <v>0</v>
      </c>
      <c r="BF8744" s="230">
        <f>IF(N8744="snížená",J8744,0)</f>
        <v>0</v>
      </c>
      <c r="BG8744" s="230">
        <f>IF(N8744="zákl. přenesená",J8744,0)</f>
        <v>0</v>
      </c>
      <c r="BH8744" s="230">
        <f>IF(N8744="sníž. přenesená",J8744,0)</f>
        <v>0</v>
      </c>
      <c r="BI8744" s="230">
        <f>IF(N8744="nulová",J8744,0)</f>
        <v>0</v>
      </c>
      <c r="BJ8744" s="20" t="s">
        <v>23</v>
      </c>
      <c r="BK8744" s="230">
        <f>ROUND(I8744*H8744,2)</f>
        <v>0</v>
      </c>
      <c r="BL8744" s="20" t="s">
        <v>462</v>
      </c>
      <c r="BM8744" s="229" t="s">
        <v>8130</v>
      </c>
    </row>
    <row r="8745" s="13" customFormat="1">
      <c r="A8745" s="13"/>
      <c r="B8745" s="236"/>
      <c r="C8745" s="237"/>
      <c r="D8745" s="238" t="s">
        <v>252</v>
      </c>
      <c r="E8745" s="239" t="s">
        <v>39</v>
      </c>
      <c r="F8745" s="240" t="s">
        <v>8131</v>
      </c>
      <c r="G8745" s="237"/>
      <c r="H8745" s="239" t="s">
        <v>39</v>
      </c>
      <c r="I8745" s="241"/>
      <c r="J8745" s="237"/>
      <c r="K8745" s="237"/>
      <c r="L8745" s="242"/>
      <c r="M8745" s="243"/>
      <c r="N8745" s="244"/>
      <c r="O8745" s="244"/>
      <c r="P8745" s="244"/>
      <c r="Q8745" s="244"/>
      <c r="R8745" s="244"/>
      <c r="S8745" s="244"/>
      <c r="T8745" s="245"/>
      <c r="U8745" s="13"/>
      <c r="V8745" s="13"/>
      <c r="W8745" s="13"/>
      <c r="X8745" s="13"/>
      <c r="Y8745" s="13"/>
      <c r="Z8745" s="13"/>
      <c r="AA8745" s="13"/>
      <c r="AB8745" s="13"/>
      <c r="AC8745" s="13"/>
      <c r="AD8745" s="13"/>
      <c r="AE8745" s="13"/>
      <c r="AT8745" s="246" t="s">
        <v>252</v>
      </c>
      <c r="AU8745" s="246" t="s">
        <v>93</v>
      </c>
      <c r="AV8745" s="13" t="s">
        <v>23</v>
      </c>
      <c r="AW8745" s="13" t="s">
        <v>46</v>
      </c>
      <c r="AX8745" s="13" t="s">
        <v>85</v>
      </c>
      <c r="AY8745" s="246" t="s">
        <v>241</v>
      </c>
    </row>
    <row r="8746" s="14" customFormat="1">
      <c r="A8746" s="14"/>
      <c r="B8746" s="247"/>
      <c r="C8746" s="248"/>
      <c r="D8746" s="238" t="s">
        <v>252</v>
      </c>
      <c r="E8746" s="249" t="s">
        <v>39</v>
      </c>
      <c r="F8746" s="250" t="s">
        <v>8132</v>
      </c>
      <c r="G8746" s="248"/>
      <c r="H8746" s="251">
        <v>3</v>
      </c>
      <c r="I8746" s="252"/>
      <c r="J8746" s="248"/>
      <c r="K8746" s="248"/>
      <c r="L8746" s="253"/>
      <c r="M8746" s="254"/>
      <c r="N8746" s="255"/>
      <c r="O8746" s="255"/>
      <c r="P8746" s="255"/>
      <c r="Q8746" s="255"/>
      <c r="R8746" s="255"/>
      <c r="S8746" s="255"/>
      <c r="T8746" s="256"/>
      <c r="U8746" s="14"/>
      <c r="V8746" s="14"/>
      <c r="W8746" s="14"/>
      <c r="X8746" s="14"/>
      <c r="Y8746" s="14"/>
      <c r="Z8746" s="14"/>
      <c r="AA8746" s="14"/>
      <c r="AB8746" s="14"/>
      <c r="AC8746" s="14"/>
      <c r="AD8746" s="14"/>
      <c r="AE8746" s="14"/>
      <c r="AT8746" s="257" t="s">
        <v>252</v>
      </c>
      <c r="AU8746" s="257" t="s">
        <v>93</v>
      </c>
      <c r="AV8746" s="14" t="s">
        <v>93</v>
      </c>
      <c r="AW8746" s="14" t="s">
        <v>46</v>
      </c>
      <c r="AX8746" s="14" t="s">
        <v>85</v>
      </c>
      <c r="AY8746" s="257" t="s">
        <v>241</v>
      </c>
    </row>
    <row r="8747" s="14" customFormat="1">
      <c r="A8747" s="14"/>
      <c r="B8747" s="247"/>
      <c r="C8747" s="248"/>
      <c r="D8747" s="238" t="s">
        <v>252</v>
      </c>
      <c r="E8747" s="249" t="s">
        <v>39</v>
      </c>
      <c r="F8747" s="250" t="s">
        <v>7499</v>
      </c>
      <c r="G8747" s="248"/>
      <c r="H8747" s="251">
        <v>1</v>
      </c>
      <c r="I8747" s="252"/>
      <c r="J8747" s="248"/>
      <c r="K8747" s="248"/>
      <c r="L8747" s="253"/>
      <c r="M8747" s="254"/>
      <c r="N8747" s="255"/>
      <c r="O8747" s="255"/>
      <c r="P8747" s="255"/>
      <c r="Q8747" s="255"/>
      <c r="R8747" s="255"/>
      <c r="S8747" s="255"/>
      <c r="T8747" s="256"/>
      <c r="U8747" s="14"/>
      <c r="V8747" s="14"/>
      <c r="W8747" s="14"/>
      <c r="X8747" s="14"/>
      <c r="Y8747" s="14"/>
      <c r="Z8747" s="14"/>
      <c r="AA8747" s="14"/>
      <c r="AB8747" s="14"/>
      <c r="AC8747" s="14"/>
      <c r="AD8747" s="14"/>
      <c r="AE8747" s="14"/>
      <c r="AT8747" s="257" t="s">
        <v>252</v>
      </c>
      <c r="AU8747" s="257" t="s">
        <v>93</v>
      </c>
      <c r="AV8747" s="14" t="s">
        <v>93</v>
      </c>
      <c r="AW8747" s="14" t="s">
        <v>46</v>
      </c>
      <c r="AX8747" s="14" t="s">
        <v>85</v>
      </c>
      <c r="AY8747" s="257" t="s">
        <v>241</v>
      </c>
    </row>
    <row r="8748" s="14" customFormat="1">
      <c r="A8748" s="14"/>
      <c r="B8748" s="247"/>
      <c r="C8748" s="248"/>
      <c r="D8748" s="238" t="s">
        <v>252</v>
      </c>
      <c r="E8748" s="249" t="s">
        <v>39</v>
      </c>
      <c r="F8748" s="250" t="s">
        <v>7508</v>
      </c>
      <c r="G8748" s="248"/>
      <c r="H8748" s="251">
        <v>1</v>
      </c>
      <c r="I8748" s="252"/>
      <c r="J8748" s="248"/>
      <c r="K8748" s="248"/>
      <c r="L8748" s="253"/>
      <c r="M8748" s="254"/>
      <c r="N8748" s="255"/>
      <c r="O8748" s="255"/>
      <c r="P8748" s="255"/>
      <c r="Q8748" s="255"/>
      <c r="R8748" s="255"/>
      <c r="S8748" s="255"/>
      <c r="T8748" s="256"/>
      <c r="U8748" s="14"/>
      <c r="V8748" s="14"/>
      <c r="W8748" s="14"/>
      <c r="X8748" s="14"/>
      <c r="Y8748" s="14"/>
      <c r="Z8748" s="14"/>
      <c r="AA8748" s="14"/>
      <c r="AB8748" s="14"/>
      <c r="AC8748" s="14"/>
      <c r="AD8748" s="14"/>
      <c r="AE8748" s="14"/>
      <c r="AT8748" s="257" t="s">
        <v>252</v>
      </c>
      <c r="AU8748" s="257" t="s">
        <v>93</v>
      </c>
      <c r="AV8748" s="14" t="s">
        <v>93</v>
      </c>
      <c r="AW8748" s="14" t="s">
        <v>46</v>
      </c>
      <c r="AX8748" s="14" t="s">
        <v>85</v>
      </c>
      <c r="AY8748" s="257" t="s">
        <v>241</v>
      </c>
    </row>
    <row r="8749" s="14" customFormat="1">
      <c r="A8749" s="14"/>
      <c r="B8749" s="247"/>
      <c r="C8749" s="248"/>
      <c r="D8749" s="238" t="s">
        <v>252</v>
      </c>
      <c r="E8749" s="249" t="s">
        <v>39</v>
      </c>
      <c r="F8749" s="250" t="s">
        <v>8133</v>
      </c>
      <c r="G8749" s="248"/>
      <c r="H8749" s="251">
        <v>4</v>
      </c>
      <c r="I8749" s="252"/>
      <c r="J8749" s="248"/>
      <c r="K8749" s="248"/>
      <c r="L8749" s="253"/>
      <c r="M8749" s="254"/>
      <c r="N8749" s="255"/>
      <c r="O8749" s="255"/>
      <c r="P8749" s="255"/>
      <c r="Q8749" s="255"/>
      <c r="R8749" s="255"/>
      <c r="S8749" s="255"/>
      <c r="T8749" s="256"/>
      <c r="U8749" s="14"/>
      <c r="V8749" s="14"/>
      <c r="W8749" s="14"/>
      <c r="X8749" s="14"/>
      <c r="Y8749" s="14"/>
      <c r="Z8749" s="14"/>
      <c r="AA8749" s="14"/>
      <c r="AB8749" s="14"/>
      <c r="AC8749" s="14"/>
      <c r="AD8749" s="14"/>
      <c r="AE8749" s="14"/>
      <c r="AT8749" s="257" t="s">
        <v>252</v>
      </c>
      <c r="AU8749" s="257" t="s">
        <v>93</v>
      </c>
      <c r="AV8749" s="14" t="s">
        <v>93</v>
      </c>
      <c r="AW8749" s="14" t="s">
        <v>46</v>
      </c>
      <c r="AX8749" s="14" t="s">
        <v>85</v>
      </c>
      <c r="AY8749" s="257" t="s">
        <v>241</v>
      </c>
    </row>
    <row r="8750" s="14" customFormat="1">
      <c r="A8750" s="14"/>
      <c r="B8750" s="247"/>
      <c r="C8750" s="248"/>
      <c r="D8750" s="238" t="s">
        <v>252</v>
      </c>
      <c r="E8750" s="249" t="s">
        <v>39</v>
      </c>
      <c r="F8750" s="250" t="s">
        <v>7479</v>
      </c>
      <c r="G8750" s="248"/>
      <c r="H8750" s="251">
        <v>2</v>
      </c>
      <c r="I8750" s="252"/>
      <c r="J8750" s="248"/>
      <c r="K8750" s="248"/>
      <c r="L8750" s="253"/>
      <c r="M8750" s="254"/>
      <c r="N8750" s="255"/>
      <c r="O8750" s="255"/>
      <c r="P8750" s="255"/>
      <c r="Q8750" s="255"/>
      <c r="R8750" s="255"/>
      <c r="S8750" s="255"/>
      <c r="T8750" s="256"/>
      <c r="U8750" s="14"/>
      <c r="V8750" s="14"/>
      <c r="W8750" s="14"/>
      <c r="X8750" s="14"/>
      <c r="Y8750" s="14"/>
      <c r="Z8750" s="14"/>
      <c r="AA8750" s="14"/>
      <c r="AB8750" s="14"/>
      <c r="AC8750" s="14"/>
      <c r="AD8750" s="14"/>
      <c r="AE8750" s="14"/>
      <c r="AT8750" s="257" t="s">
        <v>252</v>
      </c>
      <c r="AU8750" s="257" t="s">
        <v>93</v>
      </c>
      <c r="AV8750" s="14" t="s">
        <v>93</v>
      </c>
      <c r="AW8750" s="14" t="s">
        <v>46</v>
      </c>
      <c r="AX8750" s="14" t="s">
        <v>85</v>
      </c>
      <c r="AY8750" s="257" t="s">
        <v>241</v>
      </c>
    </row>
    <row r="8751" s="14" customFormat="1">
      <c r="A8751" s="14"/>
      <c r="B8751" s="247"/>
      <c r="C8751" s="248"/>
      <c r="D8751" s="238" t="s">
        <v>252</v>
      </c>
      <c r="E8751" s="249" t="s">
        <v>39</v>
      </c>
      <c r="F8751" s="250" t="s">
        <v>7480</v>
      </c>
      <c r="G8751" s="248"/>
      <c r="H8751" s="251">
        <v>2</v>
      </c>
      <c r="I8751" s="252"/>
      <c r="J8751" s="248"/>
      <c r="K8751" s="248"/>
      <c r="L8751" s="253"/>
      <c r="M8751" s="254"/>
      <c r="N8751" s="255"/>
      <c r="O8751" s="255"/>
      <c r="P8751" s="255"/>
      <c r="Q8751" s="255"/>
      <c r="R8751" s="255"/>
      <c r="S8751" s="255"/>
      <c r="T8751" s="256"/>
      <c r="U8751" s="14"/>
      <c r="V8751" s="14"/>
      <c r="W8751" s="14"/>
      <c r="X8751" s="14"/>
      <c r="Y8751" s="14"/>
      <c r="Z8751" s="14"/>
      <c r="AA8751" s="14"/>
      <c r="AB8751" s="14"/>
      <c r="AC8751" s="14"/>
      <c r="AD8751" s="14"/>
      <c r="AE8751" s="14"/>
      <c r="AT8751" s="257" t="s">
        <v>252</v>
      </c>
      <c r="AU8751" s="257" t="s">
        <v>93</v>
      </c>
      <c r="AV8751" s="14" t="s">
        <v>93</v>
      </c>
      <c r="AW8751" s="14" t="s">
        <v>46</v>
      </c>
      <c r="AX8751" s="14" t="s">
        <v>85</v>
      </c>
      <c r="AY8751" s="257" t="s">
        <v>241</v>
      </c>
    </row>
    <row r="8752" s="14" customFormat="1">
      <c r="A8752" s="14"/>
      <c r="B8752" s="247"/>
      <c r="C8752" s="248"/>
      <c r="D8752" s="238" t="s">
        <v>252</v>
      </c>
      <c r="E8752" s="249" t="s">
        <v>39</v>
      </c>
      <c r="F8752" s="250" t="s">
        <v>8134</v>
      </c>
      <c r="G8752" s="248"/>
      <c r="H8752" s="251">
        <v>1</v>
      </c>
      <c r="I8752" s="252"/>
      <c r="J8752" s="248"/>
      <c r="K8752" s="248"/>
      <c r="L8752" s="253"/>
      <c r="M8752" s="254"/>
      <c r="N8752" s="255"/>
      <c r="O8752" s="255"/>
      <c r="P8752" s="255"/>
      <c r="Q8752" s="255"/>
      <c r="R8752" s="255"/>
      <c r="S8752" s="255"/>
      <c r="T8752" s="256"/>
      <c r="U8752" s="14"/>
      <c r="V8752" s="14"/>
      <c r="W8752" s="14"/>
      <c r="X8752" s="14"/>
      <c r="Y8752" s="14"/>
      <c r="Z8752" s="14"/>
      <c r="AA8752" s="14"/>
      <c r="AB8752" s="14"/>
      <c r="AC8752" s="14"/>
      <c r="AD8752" s="14"/>
      <c r="AE8752" s="14"/>
      <c r="AT8752" s="257" t="s">
        <v>252</v>
      </c>
      <c r="AU8752" s="257" t="s">
        <v>93</v>
      </c>
      <c r="AV8752" s="14" t="s">
        <v>93</v>
      </c>
      <c r="AW8752" s="14" t="s">
        <v>46</v>
      </c>
      <c r="AX8752" s="14" t="s">
        <v>85</v>
      </c>
      <c r="AY8752" s="257" t="s">
        <v>241</v>
      </c>
    </row>
    <row r="8753" s="14" customFormat="1">
      <c r="A8753" s="14"/>
      <c r="B8753" s="247"/>
      <c r="C8753" s="248"/>
      <c r="D8753" s="238" t="s">
        <v>252</v>
      </c>
      <c r="E8753" s="249" t="s">
        <v>39</v>
      </c>
      <c r="F8753" s="250" t="s">
        <v>8135</v>
      </c>
      <c r="G8753" s="248"/>
      <c r="H8753" s="251">
        <v>3</v>
      </c>
      <c r="I8753" s="252"/>
      <c r="J8753" s="248"/>
      <c r="K8753" s="248"/>
      <c r="L8753" s="253"/>
      <c r="M8753" s="254"/>
      <c r="N8753" s="255"/>
      <c r="O8753" s="255"/>
      <c r="P8753" s="255"/>
      <c r="Q8753" s="255"/>
      <c r="R8753" s="255"/>
      <c r="S8753" s="255"/>
      <c r="T8753" s="256"/>
      <c r="U8753" s="14"/>
      <c r="V8753" s="14"/>
      <c r="W8753" s="14"/>
      <c r="X8753" s="14"/>
      <c r="Y8753" s="14"/>
      <c r="Z8753" s="14"/>
      <c r="AA8753" s="14"/>
      <c r="AB8753" s="14"/>
      <c r="AC8753" s="14"/>
      <c r="AD8753" s="14"/>
      <c r="AE8753" s="14"/>
      <c r="AT8753" s="257" t="s">
        <v>252</v>
      </c>
      <c r="AU8753" s="257" t="s">
        <v>93</v>
      </c>
      <c r="AV8753" s="14" t="s">
        <v>93</v>
      </c>
      <c r="AW8753" s="14" t="s">
        <v>46</v>
      </c>
      <c r="AX8753" s="14" t="s">
        <v>85</v>
      </c>
      <c r="AY8753" s="257" t="s">
        <v>241</v>
      </c>
    </row>
    <row r="8754" s="14" customFormat="1">
      <c r="A8754" s="14"/>
      <c r="B8754" s="247"/>
      <c r="C8754" s="248"/>
      <c r="D8754" s="238" t="s">
        <v>252</v>
      </c>
      <c r="E8754" s="249" t="s">
        <v>39</v>
      </c>
      <c r="F8754" s="250" t="s">
        <v>7483</v>
      </c>
      <c r="G8754" s="248"/>
      <c r="H8754" s="251">
        <v>2</v>
      </c>
      <c r="I8754" s="252"/>
      <c r="J8754" s="248"/>
      <c r="K8754" s="248"/>
      <c r="L8754" s="253"/>
      <c r="M8754" s="254"/>
      <c r="N8754" s="255"/>
      <c r="O8754" s="255"/>
      <c r="P8754" s="255"/>
      <c r="Q8754" s="255"/>
      <c r="R8754" s="255"/>
      <c r="S8754" s="255"/>
      <c r="T8754" s="256"/>
      <c r="U8754" s="14"/>
      <c r="V8754" s="14"/>
      <c r="W8754" s="14"/>
      <c r="X8754" s="14"/>
      <c r="Y8754" s="14"/>
      <c r="Z8754" s="14"/>
      <c r="AA8754" s="14"/>
      <c r="AB8754" s="14"/>
      <c r="AC8754" s="14"/>
      <c r="AD8754" s="14"/>
      <c r="AE8754" s="14"/>
      <c r="AT8754" s="257" t="s">
        <v>252</v>
      </c>
      <c r="AU8754" s="257" t="s">
        <v>93</v>
      </c>
      <c r="AV8754" s="14" t="s">
        <v>93</v>
      </c>
      <c r="AW8754" s="14" t="s">
        <v>46</v>
      </c>
      <c r="AX8754" s="14" t="s">
        <v>85</v>
      </c>
      <c r="AY8754" s="257" t="s">
        <v>241</v>
      </c>
    </row>
    <row r="8755" s="14" customFormat="1">
      <c r="A8755" s="14"/>
      <c r="B8755" s="247"/>
      <c r="C8755" s="248"/>
      <c r="D8755" s="238" t="s">
        <v>252</v>
      </c>
      <c r="E8755" s="249" t="s">
        <v>39</v>
      </c>
      <c r="F8755" s="250" t="s">
        <v>7488</v>
      </c>
      <c r="G8755" s="248"/>
      <c r="H8755" s="251">
        <v>2</v>
      </c>
      <c r="I8755" s="252"/>
      <c r="J8755" s="248"/>
      <c r="K8755" s="248"/>
      <c r="L8755" s="253"/>
      <c r="M8755" s="254"/>
      <c r="N8755" s="255"/>
      <c r="O8755" s="255"/>
      <c r="P8755" s="255"/>
      <c r="Q8755" s="255"/>
      <c r="R8755" s="255"/>
      <c r="S8755" s="255"/>
      <c r="T8755" s="256"/>
      <c r="U8755" s="14"/>
      <c r="V8755" s="14"/>
      <c r="W8755" s="14"/>
      <c r="X8755" s="14"/>
      <c r="Y8755" s="14"/>
      <c r="Z8755" s="14"/>
      <c r="AA8755" s="14"/>
      <c r="AB8755" s="14"/>
      <c r="AC8755" s="14"/>
      <c r="AD8755" s="14"/>
      <c r="AE8755" s="14"/>
      <c r="AT8755" s="257" t="s">
        <v>252</v>
      </c>
      <c r="AU8755" s="257" t="s">
        <v>93</v>
      </c>
      <c r="AV8755" s="14" t="s">
        <v>93</v>
      </c>
      <c r="AW8755" s="14" t="s">
        <v>46</v>
      </c>
      <c r="AX8755" s="14" t="s">
        <v>85</v>
      </c>
      <c r="AY8755" s="257" t="s">
        <v>241</v>
      </c>
    </row>
    <row r="8756" s="14" customFormat="1">
      <c r="A8756" s="14"/>
      <c r="B8756" s="247"/>
      <c r="C8756" s="248"/>
      <c r="D8756" s="238" t="s">
        <v>252</v>
      </c>
      <c r="E8756" s="249" t="s">
        <v>39</v>
      </c>
      <c r="F8756" s="250" t="s">
        <v>8136</v>
      </c>
      <c r="G8756" s="248"/>
      <c r="H8756" s="251">
        <v>4</v>
      </c>
      <c r="I8756" s="252"/>
      <c r="J8756" s="248"/>
      <c r="K8756" s="248"/>
      <c r="L8756" s="253"/>
      <c r="M8756" s="254"/>
      <c r="N8756" s="255"/>
      <c r="O8756" s="255"/>
      <c r="P8756" s="255"/>
      <c r="Q8756" s="255"/>
      <c r="R8756" s="255"/>
      <c r="S8756" s="255"/>
      <c r="T8756" s="256"/>
      <c r="U8756" s="14"/>
      <c r="V8756" s="14"/>
      <c r="W8756" s="14"/>
      <c r="X8756" s="14"/>
      <c r="Y8756" s="14"/>
      <c r="Z8756" s="14"/>
      <c r="AA8756" s="14"/>
      <c r="AB8756" s="14"/>
      <c r="AC8756" s="14"/>
      <c r="AD8756" s="14"/>
      <c r="AE8756" s="14"/>
      <c r="AT8756" s="257" t="s">
        <v>252</v>
      </c>
      <c r="AU8756" s="257" t="s">
        <v>93</v>
      </c>
      <c r="AV8756" s="14" t="s">
        <v>93</v>
      </c>
      <c r="AW8756" s="14" t="s">
        <v>46</v>
      </c>
      <c r="AX8756" s="14" t="s">
        <v>85</v>
      </c>
      <c r="AY8756" s="257" t="s">
        <v>241</v>
      </c>
    </row>
    <row r="8757" s="14" customFormat="1">
      <c r="A8757" s="14"/>
      <c r="B8757" s="247"/>
      <c r="C8757" s="248"/>
      <c r="D8757" s="238" t="s">
        <v>252</v>
      </c>
      <c r="E8757" s="249" t="s">
        <v>39</v>
      </c>
      <c r="F8757" s="250" t="s">
        <v>7490</v>
      </c>
      <c r="G8757" s="248"/>
      <c r="H8757" s="251">
        <v>2</v>
      </c>
      <c r="I8757" s="252"/>
      <c r="J8757" s="248"/>
      <c r="K8757" s="248"/>
      <c r="L8757" s="253"/>
      <c r="M8757" s="254"/>
      <c r="N8757" s="255"/>
      <c r="O8757" s="255"/>
      <c r="P8757" s="255"/>
      <c r="Q8757" s="255"/>
      <c r="R8757" s="255"/>
      <c r="S8757" s="255"/>
      <c r="T8757" s="256"/>
      <c r="U8757" s="14"/>
      <c r="V8757" s="14"/>
      <c r="W8757" s="14"/>
      <c r="X8757" s="14"/>
      <c r="Y8757" s="14"/>
      <c r="Z8757" s="14"/>
      <c r="AA8757" s="14"/>
      <c r="AB8757" s="14"/>
      <c r="AC8757" s="14"/>
      <c r="AD8757" s="14"/>
      <c r="AE8757" s="14"/>
      <c r="AT8757" s="257" t="s">
        <v>252</v>
      </c>
      <c r="AU8757" s="257" t="s">
        <v>93</v>
      </c>
      <c r="AV8757" s="14" t="s">
        <v>93</v>
      </c>
      <c r="AW8757" s="14" t="s">
        <v>46</v>
      </c>
      <c r="AX8757" s="14" t="s">
        <v>85</v>
      </c>
      <c r="AY8757" s="257" t="s">
        <v>241</v>
      </c>
    </row>
    <row r="8758" s="14" customFormat="1">
      <c r="A8758" s="14"/>
      <c r="B8758" s="247"/>
      <c r="C8758" s="248"/>
      <c r="D8758" s="238" t="s">
        <v>252</v>
      </c>
      <c r="E8758" s="249" t="s">
        <v>39</v>
      </c>
      <c r="F8758" s="250" t="s">
        <v>8137</v>
      </c>
      <c r="G8758" s="248"/>
      <c r="H8758" s="251">
        <v>3</v>
      </c>
      <c r="I8758" s="252"/>
      <c r="J8758" s="248"/>
      <c r="K8758" s="248"/>
      <c r="L8758" s="253"/>
      <c r="M8758" s="254"/>
      <c r="N8758" s="255"/>
      <c r="O8758" s="255"/>
      <c r="P8758" s="255"/>
      <c r="Q8758" s="255"/>
      <c r="R8758" s="255"/>
      <c r="S8758" s="255"/>
      <c r="T8758" s="256"/>
      <c r="U8758" s="14"/>
      <c r="V8758" s="14"/>
      <c r="W8758" s="14"/>
      <c r="X8758" s="14"/>
      <c r="Y8758" s="14"/>
      <c r="Z8758" s="14"/>
      <c r="AA8758" s="14"/>
      <c r="AB8758" s="14"/>
      <c r="AC8758" s="14"/>
      <c r="AD8758" s="14"/>
      <c r="AE8758" s="14"/>
      <c r="AT8758" s="257" t="s">
        <v>252</v>
      </c>
      <c r="AU8758" s="257" t="s">
        <v>93</v>
      </c>
      <c r="AV8758" s="14" t="s">
        <v>93</v>
      </c>
      <c r="AW8758" s="14" t="s">
        <v>46</v>
      </c>
      <c r="AX8758" s="14" t="s">
        <v>85</v>
      </c>
      <c r="AY8758" s="257" t="s">
        <v>241</v>
      </c>
    </row>
    <row r="8759" s="15" customFormat="1">
      <c r="A8759" s="15"/>
      <c r="B8759" s="258"/>
      <c r="C8759" s="259"/>
      <c r="D8759" s="238" t="s">
        <v>252</v>
      </c>
      <c r="E8759" s="260" t="s">
        <v>39</v>
      </c>
      <c r="F8759" s="261" t="s">
        <v>274</v>
      </c>
      <c r="G8759" s="259"/>
      <c r="H8759" s="262">
        <v>30</v>
      </c>
      <c r="I8759" s="263"/>
      <c r="J8759" s="259"/>
      <c r="K8759" s="259"/>
      <c r="L8759" s="264"/>
      <c r="M8759" s="265"/>
      <c r="N8759" s="266"/>
      <c r="O8759" s="266"/>
      <c r="P8759" s="266"/>
      <c r="Q8759" s="266"/>
      <c r="R8759" s="266"/>
      <c r="S8759" s="266"/>
      <c r="T8759" s="267"/>
      <c r="U8759" s="15"/>
      <c r="V8759" s="15"/>
      <c r="W8759" s="15"/>
      <c r="X8759" s="15"/>
      <c r="Y8759" s="15"/>
      <c r="Z8759" s="15"/>
      <c r="AA8759" s="15"/>
      <c r="AB8759" s="15"/>
      <c r="AC8759" s="15"/>
      <c r="AD8759" s="15"/>
      <c r="AE8759" s="15"/>
      <c r="AT8759" s="268" t="s">
        <v>252</v>
      </c>
      <c r="AU8759" s="268" t="s">
        <v>93</v>
      </c>
      <c r="AV8759" s="15" t="s">
        <v>248</v>
      </c>
      <c r="AW8759" s="15" t="s">
        <v>46</v>
      </c>
      <c r="AX8759" s="15" t="s">
        <v>23</v>
      </c>
      <c r="AY8759" s="268" t="s">
        <v>241</v>
      </c>
    </row>
    <row r="8760" s="2" customFormat="1" ht="24.15" customHeight="1">
      <c r="A8760" s="42"/>
      <c r="B8760" s="43"/>
      <c r="C8760" s="218" t="s">
        <v>8138</v>
      </c>
      <c r="D8760" s="218" t="s">
        <v>243</v>
      </c>
      <c r="E8760" s="219" t="s">
        <v>8139</v>
      </c>
      <c r="F8760" s="220" t="s">
        <v>8140</v>
      </c>
      <c r="G8760" s="221" t="s">
        <v>561</v>
      </c>
      <c r="H8760" s="222">
        <v>2</v>
      </c>
      <c r="I8760" s="223"/>
      <c r="J8760" s="224">
        <f>ROUND(I8760*H8760,2)</f>
        <v>0</v>
      </c>
      <c r="K8760" s="220" t="s">
        <v>1267</v>
      </c>
      <c r="L8760" s="48"/>
      <c r="M8760" s="225" t="s">
        <v>39</v>
      </c>
      <c r="N8760" s="226" t="s">
        <v>56</v>
      </c>
      <c r="O8760" s="88"/>
      <c r="P8760" s="227">
        <f>O8760*H8760</f>
        <v>0</v>
      </c>
      <c r="Q8760" s="227">
        <v>0.0072550000000000002</v>
      </c>
      <c r="R8760" s="227">
        <f>Q8760*H8760</f>
        <v>0.01451</v>
      </c>
      <c r="S8760" s="227">
        <v>0</v>
      </c>
      <c r="T8760" s="228">
        <f>S8760*H8760</f>
        <v>0</v>
      </c>
      <c r="U8760" s="42"/>
      <c r="V8760" s="42"/>
      <c r="W8760" s="42"/>
      <c r="X8760" s="42"/>
      <c r="Y8760" s="42"/>
      <c r="Z8760" s="42"/>
      <c r="AA8760" s="42"/>
      <c r="AB8760" s="42"/>
      <c r="AC8760" s="42"/>
      <c r="AD8760" s="42"/>
      <c r="AE8760" s="42"/>
      <c r="AR8760" s="229" t="s">
        <v>462</v>
      </c>
      <c r="AT8760" s="229" t="s">
        <v>243</v>
      </c>
      <c r="AU8760" s="229" t="s">
        <v>93</v>
      </c>
      <c r="AY8760" s="20" t="s">
        <v>241</v>
      </c>
      <c r="BE8760" s="230">
        <f>IF(N8760="základní",J8760,0)</f>
        <v>0</v>
      </c>
      <c r="BF8760" s="230">
        <f>IF(N8760="snížená",J8760,0)</f>
        <v>0</v>
      </c>
      <c r="BG8760" s="230">
        <f>IF(N8760="zákl. přenesená",J8760,0)</f>
        <v>0</v>
      </c>
      <c r="BH8760" s="230">
        <f>IF(N8760="sníž. přenesená",J8760,0)</f>
        <v>0</v>
      </c>
      <c r="BI8760" s="230">
        <f>IF(N8760="nulová",J8760,0)</f>
        <v>0</v>
      </c>
      <c r="BJ8760" s="20" t="s">
        <v>23</v>
      </c>
      <c r="BK8760" s="230">
        <f>ROUND(I8760*H8760,2)</f>
        <v>0</v>
      </c>
      <c r="BL8760" s="20" t="s">
        <v>462</v>
      </c>
      <c r="BM8760" s="229" t="s">
        <v>8141</v>
      </c>
    </row>
    <row r="8761" s="13" customFormat="1">
      <c r="A8761" s="13"/>
      <c r="B8761" s="236"/>
      <c r="C8761" s="237"/>
      <c r="D8761" s="238" t="s">
        <v>252</v>
      </c>
      <c r="E8761" s="239" t="s">
        <v>39</v>
      </c>
      <c r="F8761" s="240" t="s">
        <v>8131</v>
      </c>
      <c r="G8761" s="237"/>
      <c r="H8761" s="239" t="s">
        <v>39</v>
      </c>
      <c r="I8761" s="241"/>
      <c r="J8761" s="237"/>
      <c r="K8761" s="237"/>
      <c r="L8761" s="242"/>
      <c r="M8761" s="243"/>
      <c r="N8761" s="244"/>
      <c r="O8761" s="244"/>
      <c r="P8761" s="244"/>
      <c r="Q8761" s="244"/>
      <c r="R8761" s="244"/>
      <c r="S8761" s="244"/>
      <c r="T8761" s="245"/>
      <c r="U8761" s="13"/>
      <c r="V8761" s="13"/>
      <c r="W8761" s="13"/>
      <c r="X8761" s="13"/>
      <c r="Y8761" s="13"/>
      <c r="Z8761" s="13"/>
      <c r="AA8761" s="13"/>
      <c r="AB8761" s="13"/>
      <c r="AC8761" s="13"/>
      <c r="AD8761" s="13"/>
      <c r="AE8761" s="13"/>
      <c r="AT8761" s="246" t="s">
        <v>252</v>
      </c>
      <c r="AU8761" s="246" t="s">
        <v>93</v>
      </c>
      <c r="AV8761" s="13" t="s">
        <v>23</v>
      </c>
      <c r="AW8761" s="13" t="s">
        <v>46</v>
      </c>
      <c r="AX8761" s="13" t="s">
        <v>85</v>
      </c>
      <c r="AY8761" s="246" t="s">
        <v>241</v>
      </c>
    </row>
    <row r="8762" s="14" customFormat="1">
      <c r="A8762" s="14"/>
      <c r="B8762" s="247"/>
      <c r="C8762" s="248"/>
      <c r="D8762" s="238" t="s">
        <v>252</v>
      </c>
      <c r="E8762" s="249" t="s">
        <v>39</v>
      </c>
      <c r="F8762" s="250" t="s">
        <v>7499</v>
      </c>
      <c r="G8762" s="248"/>
      <c r="H8762" s="251">
        <v>1</v>
      </c>
      <c r="I8762" s="252"/>
      <c r="J8762" s="248"/>
      <c r="K8762" s="248"/>
      <c r="L8762" s="253"/>
      <c r="M8762" s="254"/>
      <c r="N8762" s="255"/>
      <c r="O8762" s="255"/>
      <c r="P8762" s="255"/>
      <c r="Q8762" s="255"/>
      <c r="R8762" s="255"/>
      <c r="S8762" s="255"/>
      <c r="T8762" s="256"/>
      <c r="U8762" s="14"/>
      <c r="V8762" s="14"/>
      <c r="W8762" s="14"/>
      <c r="X8762" s="14"/>
      <c r="Y8762" s="14"/>
      <c r="Z8762" s="14"/>
      <c r="AA8762" s="14"/>
      <c r="AB8762" s="14"/>
      <c r="AC8762" s="14"/>
      <c r="AD8762" s="14"/>
      <c r="AE8762" s="14"/>
      <c r="AT8762" s="257" t="s">
        <v>252</v>
      </c>
      <c r="AU8762" s="257" t="s">
        <v>93</v>
      </c>
      <c r="AV8762" s="14" t="s">
        <v>93</v>
      </c>
      <c r="AW8762" s="14" t="s">
        <v>46</v>
      </c>
      <c r="AX8762" s="14" t="s">
        <v>85</v>
      </c>
      <c r="AY8762" s="257" t="s">
        <v>241</v>
      </c>
    </row>
    <row r="8763" s="14" customFormat="1">
      <c r="A8763" s="14"/>
      <c r="B8763" s="247"/>
      <c r="C8763" s="248"/>
      <c r="D8763" s="238" t="s">
        <v>252</v>
      </c>
      <c r="E8763" s="249" t="s">
        <v>39</v>
      </c>
      <c r="F8763" s="250" t="s">
        <v>7508</v>
      </c>
      <c r="G8763" s="248"/>
      <c r="H8763" s="251">
        <v>1</v>
      </c>
      <c r="I8763" s="252"/>
      <c r="J8763" s="248"/>
      <c r="K8763" s="248"/>
      <c r="L8763" s="253"/>
      <c r="M8763" s="254"/>
      <c r="N8763" s="255"/>
      <c r="O8763" s="255"/>
      <c r="P8763" s="255"/>
      <c r="Q8763" s="255"/>
      <c r="R8763" s="255"/>
      <c r="S8763" s="255"/>
      <c r="T8763" s="256"/>
      <c r="U8763" s="14"/>
      <c r="V8763" s="14"/>
      <c r="W8763" s="14"/>
      <c r="X8763" s="14"/>
      <c r="Y8763" s="14"/>
      <c r="Z8763" s="14"/>
      <c r="AA8763" s="14"/>
      <c r="AB8763" s="14"/>
      <c r="AC8763" s="14"/>
      <c r="AD8763" s="14"/>
      <c r="AE8763" s="14"/>
      <c r="AT8763" s="257" t="s">
        <v>252</v>
      </c>
      <c r="AU8763" s="257" t="s">
        <v>93</v>
      </c>
      <c r="AV8763" s="14" t="s">
        <v>93</v>
      </c>
      <c r="AW8763" s="14" t="s">
        <v>46</v>
      </c>
      <c r="AX8763" s="14" t="s">
        <v>85</v>
      </c>
      <c r="AY8763" s="257" t="s">
        <v>241</v>
      </c>
    </row>
    <row r="8764" s="15" customFormat="1">
      <c r="A8764" s="15"/>
      <c r="B8764" s="258"/>
      <c r="C8764" s="259"/>
      <c r="D8764" s="238" t="s">
        <v>252</v>
      </c>
      <c r="E8764" s="260" t="s">
        <v>39</v>
      </c>
      <c r="F8764" s="261" t="s">
        <v>274</v>
      </c>
      <c r="G8764" s="259"/>
      <c r="H8764" s="262">
        <v>2</v>
      </c>
      <c r="I8764" s="263"/>
      <c r="J8764" s="259"/>
      <c r="K8764" s="259"/>
      <c r="L8764" s="264"/>
      <c r="M8764" s="265"/>
      <c r="N8764" s="266"/>
      <c r="O8764" s="266"/>
      <c r="P8764" s="266"/>
      <c r="Q8764" s="266"/>
      <c r="R8764" s="266"/>
      <c r="S8764" s="266"/>
      <c r="T8764" s="267"/>
      <c r="U8764" s="15"/>
      <c r="V8764" s="15"/>
      <c r="W8764" s="15"/>
      <c r="X8764" s="15"/>
      <c r="Y8764" s="15"/>
      <c r="Z8764" s="15"/>
      <c r="AA8764" s="15"/>
      <c r="AB8764" s="15"/>
      <c r="AC8764" s="15"/>
      <c r="AD8764" s="15"/>
      <c r="AE8764" s="15"/>
      <c r="AT8764" s="268" t="s">
        <v>252</v>
      </c>
      <c r="AU8764" s="268" t="s">
        <v>93</v>
      </c>
      <c r="AV8764" s="15" t="s">
        <v>248</v>
      </c>
      <c r="AW8764" s="15" t="s">
        <v>46</v>
      </c>
      <c r="AX8764" s="15" t="s">
        <v>23</v>
      </c>
      <c r="AY8764" s="268" t="s">
        <v>241</v>
      </c>
    </row>
    <row r="8765" s="2" customFormat="1" ht="21.75" customHeight="1">
      <c r="A8765" s="42"/>
      <c r="B8765" s="43"/>
      <c r="C8765" s="218" t="s">
        <v>8142</v>
      </c>
      <c r="D8765" s="218" t="s">
        <v>243</v>
      </c>
      <c r="E8765" s="219" t="s">
        <v>8143</v>
      </c>
      <c r="F8765" s="220" t="s">
        <v>8144</v>
      </c>
      <c r="G8765" s="221" t="s">
        <v>561</v>
      </c>
      <c r="H8765" s="222">
        <v>4</v>
      </c>
      <c r="I8765" s="223"/>
      <c r="J8765" s="224">
        <f>ROUND(I8765*H8765,2)</f>
        <v>0</v>
      </c>
      <c r="K8765" s="220" t="s">
        <v>1267</v>
      </c>
      <c r="L8765" s="48"/>
      <c r="M8765" s="225" t="s">
        <v>39</v>
      </c>
      <c r="N8765" s="226" t="s">
        <v>56</v>
      </c>
      <c r="O8765" s="88"/>
      <c r="P8765" s="227">
        <f>O8765*H8765</f>
        <v>0</v>
      </c>
      <c r="Q8765" s="227">
        <v>0.0032499999999999999</v>
      </c>
      <c r="R8765" s="227">
        <f>Q8765*H8765</f>
        <v>0.012999999999999999</v>
      </c>
      <c r="S8765" s="227">
        <v>0</v>
      </c>
      <c r="T8765" s="228">
        <f>S8765*H8765</f>
        <v>0</v>
      </c>
      <c r="U8765" s="42"/>
      <c r="V8765" s="42"/>
      <c r="W8765" s="42"/>
      <c r="X8765" s="42"/>
      <c r="Y8765" s="42"/>
      <c r="Z8765" s="42"/>
      <c r="AA8765" s="42"/>
      <c r="AB8765" s="42"/>
      <c r="AC8765" s="42"/>
      <c r="AD8765" s="42"/>
      <c r="AE8765" s="42"/>
      <c r="AR8765" s="229" t="s">
        <v>462</v>
      </c>
      <c r="AT8765" s="229" t="s">
        <v>243</v>
      </c>
      <c r="AU8765" s="229" t="s">
        <v>93</v>
      </c>
      <c r="AY8765" s="20" t="s">
        <v>241</v>
      </c>
      <c r="BE8765" s="230">
        <f>IF(N8765="základní",J8765,0)</f>
        <v>0</v>
      </c>
      <c r="BF8765" s="230">
        <f>IF(N8765="snížená",J8765,0)</f>
        <v>0</v>
      </c>
      <c r="BG8765" s="230">
        <f>IF(N8765="zákl. přenesená",J8765,0)</f>
        <v>0</v>
      </c>
      <c r="BH8765" s="230">
        <f>IF(N8765="sníž. přenesená",J8765,0)</f>
        <v>0</v>
      </c>
      <c r="BI8765" s="230">
        <f>IF(N8765="nulová",J8765,0)</f>
        <v>0</v>
      </c>
      <c r="BJ8765" s="20" t="s">
        <v>23</v>
      </c>
      <c r="BK8765" s="230">
        <f>ROUND(I8765*H8765,2)</f>
        <v>0</v>
      </c>
      <c r="BL8765" s="20" t="s">
        <v>462</v>
      </c>
      <c r="BM8765" s="229" t="s">
        <v>8145</v>
      </c>
    </row>
    <row r="8766" s="13" customFormat="1">
      <c r="A8766" s="13"/>
      <c r="B8766" s="236"/>
      <c r="C8766" s="237"/>
      <c r="D8766" s="238" t="s">
        <v>252</v>
      </c>
      <c r="E8766" s="239" t="s">
        <v>39</v>
      </c>
      <c r="F8766" s="240" t="s">
        <v>8131</v>
      </c>
      <c r="G8766" s="237"/>
      <c r="H8766" s="239" t="s">
        <v>39</v>
      </c>
      <c r="I8766" s="241"/>
      <c r="J8766" s="237"/>
      <c r="K8766" s="237"/>
      <c r="L8766" s="242"/>
      <c r="M8766" s="243"/>
      <c r="N8766" s="244"/>
      <c r="O8766" s="244"/>
      <c r="P8766" s="244"/>
      <c r="Q8766" s="244"/>
      <c r="R8766" s="244"/>
      <c r="S8766" s="244"/>
      <c r="T8766" s="245"/>
      <c r="U8766" s="13"/>
      <c r="V8766" s="13"/>
      <c r="W8766" s="13"/>
      <c r="X8766" s="13"/>
      <c r="Y8766" s="13"/>
      <c r="Z8766" s="13"/>
      <c r="AA8766" s="13"/>
      <c r="AB8766" s="13"/>
      <c r="AC8766" s="13"/>
      <c r="AD8766" s="13"/>
      <c r="AE8766" s="13"/>
      <c r="AT8766" s="246" t="s">
        <v>252</v>
      </c>
      <c r="AU8766" s="246" t="s">
        <v>93</v>
      </c>
      <c r="AV8766" s="13" t="s">
        <v>23</v>
      </c>
      <c r="AW8766" s="13" t="s">
        <v>46</v>
      </c>
      <c r="AX8766" s="13" t="s">
        <v>85</v>
      </c>
      <c r="AY8766" s="246" t="s">
        <v>241</v>
      </c>
    </row>
    <row r="8767" s="14" customFormat="1">
      <c r="A8767" s="14"/>
      <c r="B8767" s="247"/>
      <c r="C8767" s="248"/>
      <c r="D8767" s="238" t="s">
        <v>252</v>
      </c>
      <c r="E8767" s="249" t="s">
        <v>39</v>
      </c>
      <c r="F8767" s="250" t="s">
        <v>8146</v>
      </c>
      <c r="G8767" s="248"/>
      <c r="H8767" s="251">
        <v>4</v>
      </c>
      <c r="I8767" s="252"/>
      <c r="J8767" s="248"/>
      <c r="K8767" s="248"/>
      <c r="L8767" s="253"/>
      <c r="M8767" s="254"/>
      <c r="N8767" s="255"/>
      <c r="O8767" s="255"/>
      <c r="P8767" s="255"/>
      <c r="Q8767" s="255"/>
      <c r="R8767" s="255"/>
      <c r="S8767" s="255"/>
      <c r="T8767" s="256"/>
      <c r="U8767" s="14"/>
      <c r="V8767" s="14"/>
      <c r="W8767" s="14"/>
      <c r="X8767" s="14"/>
      <c r="Y8767" s="14"/>
      <c r="Z8767" s="14"/>
      <c r="AA8767" s="14"/>
      <c r="AB8767" s="14"/>
      <c r="AC8767" s="14"/>
      <c r="AD8767" s="14"/>
      <c r="AE8767" s="14"/>
      <c r="AT8767" s="257" t="s">
        <v>252</v>
      </c>
      <c r="AU8767" s="257" t="s">
        <v>93</v>
      </c>
      <c r="AV8767" s="14" t="s">
        <v>93</v>
      </c>
      <c r="AW8767" s="14" t="s">
        <v>46</v>
      </c>
      <c r="AX8767" s="14" t="s">
        <v>23</v>
      </c>
      <c r="AY8767" s="257" t="s">
        <v>241</v>
      </c>
    </row>
    <row r="8768" s="2" customFormat="1" ht="21.75" customHeight="1">
      <c r="A8768" s="42"/>
      <c r="B8768" s="43"/>
      <c r="C8768" s="218" t="s">
        <v>8147</v>
      </c>
      <c r="D8768" s="218" t="s">
        <v>243</v>
      </c>
      <c r="E8768" s="219" t="s">
        <v>8148</v>
      </c>
      <c r="F8768" s="220" t="s">
        <v>8149</v>
      </c>
      <c r="G8768" s="221" t="s">
        <v>561</v>
      </c>
      <c r="H8768" s="222">
        <v>4</v>
      </c>
      <c r="I8768" s="223"/>
      <c r="J8768" s="224">
        <f>ROUND(I8768*H8768,2)</f>
        <v>0</v>
      </c>
      <c r="K8768" s="220" t="s">
        <v>1267</v>
      </c>
      <c r="L8768" s="48"/>
      <c r="M8768" s="225" t="s">
        <v>39</v>
      </c>
      <c r="N8768" s="226" t="s">
        <v>56</v>
      </c>
      <c r="O8768" s="88"/>
      <c r="P8768" s="227">
        <f>O8768*H8768</f>
        <v>0</v>
      </c>
      <c r="Q8768" s="227">
        <v>0.0068050000000000003</v>
      </c>
      <c r="R8768" s="227">
        <f>Q8768*H8768</f>
        <v>0.027220000000000001</v>
      </c>
      <c r="S8768" s="227">
        <v>0</v>
      </c>
      <c r="T8768" s="228">
        <f>S8768*H8768</f>
        <v>0</v>
      </c>
      <c r="U8768" s="42"/>
      <c r="V8768" s="42"/>
      <c r="W8768" s="42"/>
      <c r="X8768" s="42"/>
      <c r="Y8768" s="42"/>
      <c r="Z8768" s="42"/>
      <c r="AA8768" s="42"/>
      <c r="AB8768" s="42"/>
      <c r="AC8768" s="42"/>
      <c r="AD8768" s="42"/>
      <c r="AE8768" s="42"/>
      <c r="AR8768" s="229" t="s">
        <v>462</v>
      </c>
      <c r="AT8768" s="229" t="s">
        <v>243</v>
      </c>
      <c r="AU8768" s="229" t="s">
        <v>93</v>
      </c>
      <c r="AY8768" s="20" t="s">
        <v>241</v>
      </c>
      <c r="BE8768" s="230">
        <f>IF(N8768="základní",J8768,0)</f>
        <v>0</v>
      </c>
      <c r="BF8768" s="230">
        <f>IF(N8768="snížená",J8768,0)</f>
        <v>0</v>
      </c>
      <c r="BG8768" s="230">
        <f>IF(N8768="zákl. přenesená",J8768,0)</f>
        <v>0</v>
      </c>
      <c r="BH8768" s="230">
        <f>IF(N8768="sníž. přenesená",J8768,0)</f>
        <v>0</v>
      </c>
      <c r="BI8768" s="230">
        <f>IF(N8768="nulová",J8768,0)</f>
        <v>0</v>
      </c>
      <c r="BJ8768" s="20" t="s">
        <v>23</v>
      </c>
      <c r="BK8768" s="230">
        <f>ROUND(I8768*H8768,2)</f>
        <v>0</v>
      </c>
      <c r="BL8768" s="20" t="s">
        <v>462</v>
      </c>
      <c r="BM8768" s="229" t="s">
        <v>8150</v>
      </c>
    </row>
    <row r="8769" s="13" customFormat="1">
      <c r="A8769" s="13"/>
      <c r="B8769" s="236"/>
      <c r="C8769" s="237"/>
      <c r="D8769" s="238" t="s">
        <v>252</v>
      </c>
      <c r="E8769" s="239" t="s">
        <v>39</v>
      </c>
      <c r="F8769" s="240" t="s">
        <v>8131</v>
      </c>
      <c r="G8769" s="237"/>
      <c r="H8769" s="239" t="s">
        <v>39</v>
      </c>
      <c r="I8769" s="241"/>
      <c r="J8769" s="237"/>
      <c r="K8769" s="237"/>
      <c r="L8769" s="242"/>
      <c r="M8769" s="243"/>
      <c r="N8769" s="244"/>
      <c r="O8769" s="244"/>
      <c r="P8769" s="244"/>
      <c r="Q8769" s="244"/>
      <c r="R8769" s="244"/>
      <c r="S8769" s="244"/>
      <c r="T8769" s="245"/>
      <c r="U8769" s="13"/>
      <c r="V8769" s="13"/>
      <c r="W8769" s="13"/>
      <c r="X8769" s="13"/>
      <c r="Y8769" s="13"/>
      <c r="Z8769" s="13"/>
      <c r="AA8769" s="13"/>
      <c r="AB8769" s="13"/>
      <c r="AC8769" s="13"/>
      <c r="AD8769" s="13"/>
      <c r="AE8769" s="13"/>
      <c r="AT8769" s="246" t="s">
        <v>252</v>
      </c>
      <c r="AU8769" s="246" t="s">
        <v>93</v>
      </c>
      <c r="AV8769" s="13" t="s">
        <v>23</v>
      </c>
      <c r="AW8769" s="13" t="s">
        <v>46</v>
      </c>
      <c r="AX8769" s="13" t="s">
        <v>85</v>
      </c>
      <c r="AY8769" s="246" t="s">
        <v>241</v>
      </c>
    </row>
    <row r="8770" s="14" customFormat="1">
      <c r="A8770" s="14"/>
      <c r="B8770" s="247"/>
      <c r="C8770" s="248"/>
      <c r="D8770" s="238" t="s">
        <v>252</v>
      </c>
      <c r="E8770" s="249" t="s">
        <v>39</v>
      </c>
      <c r="F8770" s="250" t="s">
        <v>7486</v>
      </c>
      <c r="G8770" s="248"/>
      <c r="H8770" s="251">
        <v>2</v>
      </c>
      <c r="I8770" s="252"/>
      <c r="J8770" s="248"/>
      <c r="K8770" s="248"/>
      <c r="L8770" s="253"/>
      <c r="M8770" s="254"/>
      <c r="N8770" s="255"/>
      <c r="O8770" s="255"/>
      <c r="P8770" s="255"/>
      <c r="Q8770" s="255"/>
      <c r="R8770" s="255"/>
      <c r="S8770" s="255"/>
      <c r="T8770" s="256"/>
      <c r="U8770" s="14"/>
      <c r="V8770" s="14"/>
      <c r="W8770" s="14"/>
      <c r="X8770" s="14"/>
      <c r="Y8770" s="14"/>
      <c r="Z8770" s="14"/>
      <c r="AA8770" s="14"/>
      <c r="AB8770" s="14"/>
      <c r="AC8770" s="14"/>
      <c r="AD8770" s="14"/>
      <c r="AE8770" s="14"/>
      <c r="AT8770" s="257" t="s">
        <v>252</v>
      </c>
      <c r="AU8770" s="257" t="s">
        <v>93</v>
      </c>
      <c r="AV8770" s="14" t="s">
        <v>93</v>
      </c>
      <c r="AW8770" s="14" t="s">
        <v>46</v>
      </c>
      <c r="AX8770" s="14" t="s">
        <v>85</v>
      </c>
      <c r="AY8770" s="257" t="s">
        <v>241</v>
      </c>
    </row>
    <row r="8771" s="14" customFormat="1">
      <c r="A8771" s="14"/>
      <c r="B8771" s="247"/>
      <c r="C8771" s="248"/>
      <c r="D8771" s="238" t="s">
        <v>252</v>
      </c>
      <c r="E8771" s="249" t="s">
        <v>39</v>
      </c>
      <c r="F8771" s="250" t="s">
        <v>7487</v>
      </c>
      <c r="G8771" s="248"/>
      <c r="H8771" s="251">
        <v>2</v>
      </c>
      <c r="I8771" s="252"/>
      <c r="J8771" s="248"/>
      <c r="K8771" s="248"/>
      <c r="L8771" s="253"/>
      <c r="M8771" s="254"/>
      <c r="N8771" s="255"/>
      <c r="O8771" s="255"/>
      <c r="P8771" s="255"/>
      <c r="Q8771" s="255"/>
      <c r="R8771" s="255"/>
      <c r="S8771" s="255"/>
      <c r="T8771" s="256"/>
      <c r="U8771" s="14"/>
      <c r="V8771" s="14"/>
      <c r="W8771" s="14"/>
      <c r="X8771" s="14"/>
      <c r="Y8771" s="14"/>
      <c r="Z8771" s="14"/>
      <c r="AA8771" s="14"/>
      <c r="AB8771" s="14"/>
      <c r="AC8771" s="14"/>
      <c r="AD8771" s="14"/>
      <c r="AE8771" s="14"/>
      <c r="AT8771" s="257" t="s">
        <v>252</v>
      </c>
      <c r="AU8771" s="257" t="s">
        <v>93</v>
      </c>
      <c r="AV8771" s="14" t="s">
        <v>93</v>
      </c>
      <c r="AW8771" s="14" t="s">
        <v>46</v>
      </c>
      <c r="AX8771" s="14" t="s">
        <v>85</v>
      </c>
      <c r="AY8771" s="257" t="s">
        <v>241</v>
      </c>
    </row>
    <row r="8772" s="15" customFormat="1">
      <c r="A8772" s="15"/>
      <c r="B8772" s="258"/>
      <c r="C8772" s="259"/>
      <c r="D8772" s="238" t="s">
        <v>252</v>
      </c>
      <c r="E8772" s="260" t="s">
        <v>39</v>
      </c>
      <c r="F8772" s="261" t="s">
        <v>274</v>
      </c>
      <c r="G8772" s="259"/>
      <c r="H8772" s="262">
        <v>4</v>
      </c>
      <c r="I8772" s="263"/>
      <c r="J8772" s="259"/>
      <c r="K8772" s="259"/>
      <c r="L8772" s="264"/>
      <c r="M8772" s="265"/>
      <c r="N8772" s="266"/>
      <c r="O8772" s="266"/>
      <c r="P8772" s="266"/>
      <c r="Q8772" s="266"/>
      <c r="R8772" s="266"/>
      <c r="S8772" s="266"/>
      <c r="T8772" s="267"/>
      <c r="U8772" s="15"/>
      <c r="V8772" s="15"/>
      <c r="W8772" s="15"/>
      <c r="X8772" s="15"/>
      <c r="Y8772" s="15"/>
      <c r="Z8772" s="15"/>
      <c r="AA8772" s="15"/>
      <c r="AB8772" s="15"/>
      <c r="AC8772" s="15"/>
      <c r="AD8772" s="15"/>
      <c r="AE8772" s="15"/>
      <c r="AT8772" s="268" t="s">
        <v>252</v>
      </c>
      <c r="AU8772" s="268" t="s">
        <v>93</v>
      </c>
      <c r="AV8772" s="15" t="s">
        <v>248</v>
      </c>
      <c r="AW8772" s="15" t="s">
        <v>46</v>
      </c>
      <c r="AX8772" s="15" t="s">
        <v>23</v>
      </c>
      <c r="AY8772" s="268" t="s">
        <v>241</v>
      </c>
    </row>
    <row r="8773" s="2" customFormat="1" ht="33" customHeight="1">
      <c r="A8773" s="42"/>
      <c r="B8773" s="43"/>
      <c r="C8773" s="218" t="s">
        <v>8151</v>
      </c>
      <c r="D8773" s="218" t="s">
        <v>243</v>
      </c>
      <c r="E8773" s="219" t="s">
        <v>8152</v>
      </c>
      <c r="F8773" s="220" t="s">
        <v>8153</v>
      </c>
      <c r="G8773" s="221" t="s">
        <v>430</v>
      </c>
      <c r="H8773" s="222">
        <v>0.23499999999999999</v>
      </c>
      <c r="I8773" s="223"/>
      <c r="J8773" s="224">
        <f>ROUND(I8773*H8773,2)</f>
        <v>0</v>
      </c>
      <c r="K8773" s="220" t="s">
        <v>247</v>
      </c>
      <c r="L8773" s="48"/>
      <c r="M8773" s="225" t="s">
        <v>39</v>
      </c>
      <c r="N8773" s="226" t="s">
        <v>56</v>
      </c>
      <c r="O8773" s="88"/>
      <c r="P8773" s="227">
        <f>O8773*H8773</f>
        <v>0</v>
      </c>
      <c r="Q8773" s="227">
        <v>0</v>
      </c>
      <c r="R8773" s="227">
        <f>Q8773*H8773</f>
        <v>0</v>
      </c>
      <c r="S8773" s="227">
        <v>0</v>
      </c>
      <c r="T8773" s="228">
        <f>S8773*H8773</f>
        <v>0</v>
      </c>
      <c r="U8773" s="42"/>
      <c r="V8773" s="42"/>
      <c r="W8773" s="42"/>
      <c r="X8773" s="42"/>
      <c r="Y8773" s="42"/>
      <c r="Z8773" s="42"/>
      <c r="AA8773" s="42"/>
      <c r="AB8773" s="42"/>
      <c r="AC8773" s="42"/>
      <c r="AD8773" s="42"/>
      <c r="AE8773" s="42"/>
      <c r="AR8773" s="229" t="s">
        <v>462</v>
      </c>
      <c r="AT8773" s="229" t="s">
        <v>243</v>
      </c>
      <c r="AU8773" s="229" t="s">
        <v>93</v>
      </c>
      <c r="AY8773" s="20" t="s">
        <v>241</v>
      </c>
      <c r="BE8773" s="230">
        <f>IF(N8773="základní",J8773,0)</f>
        <v>0</v>
      </c>
      <c r="BF8773" s="230">
        <f>IF(N8773="snížená",J8773,0)</f>
        <v>0</v>
      </c>
      <c r="BG8773" s="230">
        <f>IF(N8773="zákl. přenesená",J8773,0)</f>
        <v>0</v>
      </c>
      <c r="BH8773" s="230">
        <f>IF(N8773="sníž. přenesená",J8773,0)</f>
        <v>0</v>
      </c>
      <c r="BI8773" s="230">
        <f>IF(N8773="nulová",J8773,0)</f>
        <v>0</v>
      </c>
      <c r="BJ8773" s="20" t="s">
        <v>23</v>
      </c>
      <c r="BK8773" s="230">
        <f>ROUND(I8773*H8773,2)</f>
        <v>0</v>
      </c>
      <c r="BL8773" s="20" t="s">
        <v>462</v>
      </c>
      <c r="BM8773" s="229" t="s">
        <v>8154</v>
      </c>
    </row>
    <row r="8774" s="2" customFormat="1">
      <c r="A8774" s="42"/>
      <c r="B8774" s="43"/>
      <c r="C8774" s="44"/>
      <c r="D8774" s="231" t="s">
        <v>250</v>
      </c>
      <c r="E8774" s="44"/>
      <c r="F8774" s="232" t="s">
        <v>8155</v>
      </c>
      <c r="G8774" s="44"/>
      <c r="H8774" s="44"/>
      <c r="I8774" s="233"/>
      <c r="J8774" s="44"/>
      <c r="K8774" s="44"/>
      <c r="L8774" s="48"/>
      <c r="M8774" s="234"/>
      <c r="N8774" s="235"/>
      <c r="O8774" s="88"/>
      <c r="P8774" s="88"/>
      <c r="Q8774" s="88"/>
      <c r="R8774" s="88"/>
      <c r="S8774" s="88"/>
      <c r="T8774" s="89"/>
      <c r="U8774" s="42"/>
      <c r="V8774" s="42"/>
      <c r="W8774" s="42"/>
      <c r="X8774" s="42"/>
      <c r="Y8774" s="42"/>
      <c r="Z8774" s="42"/>
      <c r="AA8774" s="42"/>
      <c r="AB8774" s="42"/>
      <c r="AC8774" s="42"/>
      <c r="AD8774" s="42"/>
      <c r="AE8774" s="42"/>
      <c r="AT8774" s="20" t="s">
        <v>250</v>
      </c>
      <c r="AU8774" s="20" t="s">
        <v>93</v>
      </c>
    </row>
    <row r="8775" s="2" customFormat="1" ht="37.8" customHeight="1">
      <c r="A8775" s="42"/>
      <c r="B8775" s="43"/>
      <c r="C8775" s="218" t="s">
        <v>8156</v>
      </c>
      <c r="D8775" s="218" t="s">
        <v>243</v>
      </c>
      <c r="E8775" s="219" t="s">
        <v>8157</v>
      </c>
      <c r="F8775" s="220" t="s">
        <v>8158</v>
      </c>
      <c r="G8775" s="221" t="s">
        <v>430</v>
      </c>
      <c r="H8775" s="222">
        <v>0.23499999999999999</v>
      </c>
      <c r="I8775" s="223"/>
      <c r="J8775" s="224">
        <f>ROUND(I8775*H8775,2)</f>
        <v>0</v>
      </c>
      <c r="K8775" s="220" t="s">
        <v>247</v>
      </c>
      <c r="L8775" s="48"/>
      <c r="M8775" s="225" t="s">
        <v>39</v>
      </c>
      <c r="N8775" s="226" t="s">
        <v>56</v>
      </c>
      <c r="O8775" s="88"/>
      <c r="P8775" s="227">
        <f>O8775*H8775</f>
        <v>0</v>
      </c>
      <c r="Q8775" s="227">
        <v>0</v>
      </c>
      <c r="R8775" s="227">
        <f>Q8775*H8775</f>
        <v>0</v>
      </c>
      <c r="S8775" s="227">
        <v>0</v>
      </c>
      <c r="T8775" s="228">
        <f>S8775*H8775</f>
        <v>0</v>
      </c>
      <c r="U8775" s="42"/>
      <c r="V8775" s="42"/>
      <c r="W8775" s="42"/>
      <c r="X8775" s="42"/>
      <c r="Y8775" s="42"/>
      <c r="Z8775" s="42"/>
      <c r="AA8775" s="42"/>
      <c r="AB8775" s="42"/>
      <c r="AC8775" s="42"/>
      <c r="AD8775" s="42"/>
      <c r="AE8775" s="42"/>
      <c r="AR8775" s="229" t="s">
        <v>462</v>
      </c>
      <c r="AT8775" s="229" t="s">
        <v>243</v>
      </c>
      <c r="AU8775" s="229" t="s">
        <v>93</v>
      </c>
      <c r="AY8775" s="20" t="s">
        <v>241</v>
      </c>
      <c r="BE8775" s="230">
        <f>IF(N8775="základní",J8775,0)</f>
        <v>0</v>
      </c>
      <c r="BF8775" s="230">
        <f>IF(N8775="snížená",J8775,0)</f>
        <v>0</v>
      </c>
      <c r="BG8775" s="230">
        <f>IF(N8775="zákl. přenesená",J8775,0)</f>
        <v>0</v>
      </c>
      <c r="BH8775" s="230">
        <f>IF(N8775="sníž. přenesená",J8775,0)</f>
        <v>0</v>
      </c>
      <c r="BI8775" s="230">
        <f>IF(N8775="nulová",J8775,0)</f>
        <v>0</v>
      </c>
      <c r="BJ8775" s="20" t="s">
        <v>23</v>
      </c>
      <c r="BK8775" s="230">
        <f>ROUND(I8775*H8775,2)</f>
        <v>0</v>
      </c>
      <c r="BL8775" s="20" t="s">
        <v>462</v>
      </c>
      <c r="BM8775" s="229" t="s">
        <v>8159</v>
      </c>
    </row>
    <row r="8776" s="2" customFormat="1">
      <c r="A8776" s="42"/>
      <c r="B8776" s="43"/>
      <c r="C8776" s="44"/>
      <c r="D8776" s="231" t="s">
        <v>250</v>
      </c>
      <c r="E8776" s="44"/>
      <c r="F8776" s="232" t="s">
        <v>8160</v>
      </c>
      <c r="G8776" s="44"/>
      <c r="H8776" s="44"/>
      <c r="I8776" s="233"/>
      <c r="J8776" s="44"/>
      <c r="K8776" s="44"/>
      <c r="L8776" s="48"/>
      <c r="M8776" s="234"/>
      <c r="N8776" s="235"/>
      <c r="O8776" s="88"/>
      <c r="P8776" s="88"/>
      <c r="Q8776" s="88"/>
      <c r="R8776" s="88"/>
      <c r="S8776" s="88"/>
      <c r="T8776" s="89"/>
      <c r="U8776" s="42"/>
      <c r="V8776" s="42"/>
      <c r="W8776" s="42"/>
      <c r="X8776" s="42"/>
      <c r="Y8776" s="42"/>
      <c r="Z8776" s="42"/>
      <c r="AA8776" s="42"/>
      <c r="AB8776" s="42"/>
      <c r="AC8776" s="42"/>
      <c r="AD8776" s="42"/>
      <c r="AE8776" s="42"/>
      <c r="AT8776" s="20" t="s">
        <v>250</v>
      </c>
      <c r="AU8776" s="20" t="s">
        <v>93</v>
      </c>
    </row>
    <row r="8777" s="12" customFormat="1" ht="25.92" customHeight="1">
      <c r="A8777" s="12"/>
      <c r="B8777" s="202"/>
      <c r="C8777" s="203"/>
      <c r="D8777" s="204" t="s">
        <v>84</v>
      </c>
      <c r="E8777" s="205" t="s">
        <v>463</v>
      </c>
      <c r="F8777" s="205" t="s">
        <v>8161</v>
      </c>
      <c r="G8777" s="203"/>
      <c r="H8777" s="203"/>
      <c r="I8777" s="206"/>
      <c r="J8777" s="207">
        <f>BK8777</f>
        <v>0</v>
      </c>
      <c r="K8777" s="203"/>
      <c r="L8777" s="208"/>
      <c r="M8777" s="209"/>
      <c r="N8777" s="210"/>
      <c r="O8777" s="210"/>
      <c r="P8777" s="211">
        <f>P8778</f>
        <v>0</v>
      </c>
      <c r="Q8777" s="210"/>
      <c r="R8777" s="211">
        <f>R8778</f>
        <v>0</v>
      </c>
      <c r="S8777" s="210"/>
      <c r="T8777" s="212">
        <f>T8778</f>
        <v>0</v>
      </c>
      <c r="U8777" s="12"/>
      <c r="V8777" s="12"/>
      <c r="W8777" s="12"/>
      <c r="X8777" s="12"/>
      <c r="Y8777" s="12"/>
      <c r="Z8777" s="12"/>
      <c r="AA8777" s="12"/>
      <c r="AB8777" s="12"/>
      <c r="AC8777" s="12"/>
      <c r="AD8777" s="12"/>
      <c r="AE8777" s="12"/>
      <c r="AR8777" s="213" t="s">
        <v>113</v>
      </c>
      <c r="AT8777" s="214" t="s">
        <v>84</v>
      </c>
      <c r="AU8777" s="214" t="s">
        <v>85</v>
      </c>
      <c r="AY8777" s="213" t="s">
        <v>241</v>
      </c>
      <c r="BK8777" s="215">
        <f>BK8778</f>
        <v>0</v>
      </c>
    </row>
    <row r="8778" s="12" customFormat="1" ht="22.8" customHeight="1">
      <c r="A8778" s="12"/>
      <c r="B8778" s="202"/>
      <c r="C8778" s="203"/>
      <c r="D8778" s="204" t="s">
        <v>84</v>
      </c>
      <c r="E8778" s="216" t="s">
        <v>8162</v>
      </c>
      <c r="F8778" s="216" t="s">
        <v>8163</v>
      </c>
      <c r="G8778" s="203"/>
      <c r="H8778" s="203"/>
      <c r="I8778" s="206"/>
      <c r="J8778" s="217">
        <f>BK8778</f>
        <v>0</v>
      </c>
      <c r="K8778" s="203"/>
      <c r="L8778" s="208"/>
      <c r="M8778" s="209"/>
      <c r="N8778" s="210"/>
      <c r="O8778" s="210"/>
      <c r="P8778" s="211">
        <f>SUM(P8779:P8788)</f>
        <v>0</v>
      </c>
      <c r="Q8778" s="210"/>
      <c r="R8778" s="211">
        <f>SUM(R8779:R8788)</f>
        <v>0</v>
      </c>
      <c r="S8778" s="210"/>
      <c r="T8778" s="212">
        <f>SUM(T8779:T8788)</f>
        <v>0</v>
      </c>
      <c r="U8778" s="12"/>
      <c r="V8778" s="12"/>
      <c r="W8778" s="12"/>
      <c r="X8778" s="12"/>
      <c r="Y8778" s="12"/>
      <c r="Z8778" s="12"/>
      <c r="AA8778" s="12"/>
      <c r="AB8778" s="12"/>
      <c r="AC8778" s="12"/>
      <c r="AD8778" s="12"/>
      <c r="AE8778" s="12"/>
      <c r="AR8778" s="213" t="s">
        <v>113</v>
      </c>
      <c r="AT8778" s="214" t="s">
        <v>84</v>
      </c>
      <c r="AU8778" s="214" t="s">
        <v>23</v>
      </c>
      <c r="AY8778" s="213" t="s">
        <v>241</v>
      </c>
      <c r="BK8778" s="215">
        <f>SUM(BK8779:BK8788)</f>
        <v>0</v>
      </c>
    </row>
    <row r="8779" s="2" customFormat="1" ht="16.5" customHeight="1">
      <c r="A8779" s="42"/>
      <c r="B8779" s="43"/>
      <c r="C8779" s="218" t="s">
        <v>8164</v>
      </c>
      <c r="D8779" s="218" t="s">
        <v>243</v>
      </c>
      <c r="E8779" s="219" t="s">
        <v>8165</v>
      </c>
      <c r="F8779" s="220" t="s">
        <v>8166</v>
      </c>
      <c r="G8779" s="221" t="s">
        <v>561</v>
      </c>
      <c r="H8779" s="222">
        <v>1</v>
      </c>
      <c r="I8779" s="223"/>
      <c r="J8779" s="224">
        <f>ROUND(I8779*H8779,2)</f>
        <v>0</v>
      </c>
      <c r="K8779" s="220" t="s">
        <v>39</v>
      </c>
      <c r="L8779" s="48"/>
      <c r="M8779" s="225" t="s">
        <v>39</v>
      </c>
      <c r="N8779" s="226" t="s">
        <v>56</v>
      </c>
      <c r="O8779" s="88"/>
      <c r="P8779" s="227">
        <f>O8779*H8779</f>
        <v>0</v>
      </c>
      <c r="Q8779" s="227">
        <v>0</v>
      </c>
      <c r="R8779" s="227">
        <f>Q8779*H8779</f>
        <v>0</v>
      </c>
      <c r="S8779" s="227">
        <v>0</v>
      </c>
      <c r="T8779" s="228">
        <f>S8779*H8779</f>
        <v>0</v>
      </c>
      <c r="U8779" s="42"/>
      <c r="V8779" s="42"/>
      <c r="W8779" s="42"/>
      <c r="X8779" s="42"/>
      <c r="Y8779" s="42"/>
      <c r="Z8779" s="42"/>
      <c r="AA8779" s="42"/>
      <c r="AB8779" s="42"/>
      <c r="AC8779" s="42"/>
      <c r="AD8779" s="42"/>
      <c r="AE8779" s="42"/>
      <c r="AR8779" s="229" t="s">
        <v>1094</v>
      </c>
      <c r="AT8779" s="229" t="s">
        <v>243</v>
      </c>
      <c r="AU8779" s="229" t="s">
        <v>93</v>
      </c>
      <c r="AY8779" s="20" t="s">
        <v>241</v>
      </c>
      <c r="BE8779" s="230">
        <f>IF(N8779="základní",J8779,0)</f>
        <v>0</v>
      </c>
      <c r="BF8779" s="230">
        <f>IF(N8779="snížená",J8779,0)</f>
        <v>0</v>
      </c>
      <c r="BG8779" s="230">
        <f>IF(N8779="zákl. přenesená",J8779,0)</f>
        <v>0</v>
      </c>
      <c r="BH8779" s="230">
        <f>IF(N8779="sníž. přenesená",J8779,0)</f>
        <v>0</v>
      </c>
      <c r="BI8779" s="230">
        <f>IF(N8779="nulová",J8779,0)</f>
        <v>0</v>
      </c>
      <c r="BJ8779" s="20" t="s">
        <v>23</v>
      </c>
      <c r="BK8779" s="230">
        <f>ROUND(I8779*H8779,2)</f>
        <v>0</v>
      </c>
      <c r="BL8779" s="20" t="s">
        <v>1094</v>
      </c>
      <c r="BM8779" s="229" t="s">
        <v>8167</v>
      </c>
    </row>
    <row r="8780" s="2" customFormat="1">
      <c r="A8780" s="42"/>
      <c r="B8780" s="43"/>
      <c r="C8780" s="44"/>
      <c r="D8780" s="238" t="s">
        <v>3418</v>
      </c>
      <c r="E8780" s="44"/>
      <c r="F8780" s="290" t="s">
        <v>8168</v>
      </c>
      <c r="G8780" s="44"/>
      <c r="H8780" s="44"/>
      <c r="I8780" s="233"/>
      <c r="J8780" s="44"/>
      <c r="K8780" s="44"/>
      <c r="L8780" s="48"/>
      <c r="M8780" s="234"/>
      <c r="N8780" s="235"/>
      <c r="O8780" s="88"/>
      <c r="P8780" s="88"/>
      <c r="Q8780" s="88"/>
      <c r="R8780" s="88"/>
      <c r="S8780" s="88"/>
      <c r="T8780" s="89"/>
      <c r="U8780" s="42"/>
      <c r="V8780" s="42"/>
      <c r="W8780" s="42"/>
      <c r="X8780" s="42"/>
      <c r="Y8780" s="42"/>
      <c r="Z8780" s="42"/>
      <c r="AA8780" s="42"/>
      <c r="AB8780" s="42"/>
      <c r="AC8780" s="42"/>
      <c r="AD8780" s="42"/>
      <c r="AE8780" s="42"/>
      <c r="AT8780" s="20" t="s">
        <v>3418</v>
      </c>
      <c r="AU8780" s="20" t="s">
        <v>93</v>
      </c>
    </row>
    <row r="8781" s="13" customFormat="1">
      <c r="A8781" s="13"/>
      <c r="B8781" s="236"/>
      <c r="C8781" s="237"/>
      <c r="D8781" s="238" t="s">
        <v>252</v>
      </c>
      <c r="E8781" s="239" t="s">
        <v>39</v>
      </c>
      <c r="F8781" s="240" t="s">
        <v>8169</v>
      </c>
      <c r="G8781" s="237"/>
      <c r="H8781" s="239" t="s">
        <v>39</v>
      </c>
      <c r="I8781" s="241"/>
      <c r="J8781" s="237"/>
      <c r="K8781" s="237"/>
      <c r="L8781" s="242"/>
      <c r="M8781" s="243"/>
      <c r="N8781" s="244"/>
      <c r="O8781" s="244"/>
      <c r="P8781" s="244"/>
      <c r="Q8781" s="244"/>
      <c r="R8781" s="244"/>
      <c r="S8781" s="244"/>
      <c r="T8781" s="245"/>
      <c r="U8781" s="13"/>
      <c r="V8781" s="13"/>
      <c r="W8781" s="13"/>
      <c r="X8781" s="13"/>
      <c r="Y8781" s="13"/>
      <c r="Z8781" s="13"/>
      <c r="AA8781" s="13"/>
      <c r="AB8781" s="13"/>
      <c r="AC8781" s="13"/>
      <c r="AD8781" s="13"/>
      <c r="AE8781" s="13"/>
      <c r="AT8781" s="246" t="s">
        <v>252</v>
      </c>
      <c r="AU8781" s="246" t="s">
        <v>93</v>
      </c>
      <c r="AV8781" s="13" t="s">
        <v>23</v>
      </c>
      <c r="AW8781" s="13" t="s">
        <v>46</v>
      </c>
      <c r="AX8781" s="13" t="s">
        <v>85</v>
      </c>
      <c r="AY8781" s="246" t="s">
        <v>241</v>
      </c>
    </row>
    <row r="8782" s="13" customFormat="1">
      <c r="A8782" s="13"/>
      <c r="B8782" s="236"/>
      <c r="C8782" s="237"/>
      <c r="D8782" s="238" t="s">
        <v>252</v>
      </c>
      <c r="E8782" s="239" t="s">
        <v>39</v>
      </c>
      <c r="F8782" s="240" t="s">
        <v>1949</v>
      </c>
      <c r="G8782" s="237"/>
      <c r="H8782" s="239" t="s">
        <v>39</v>
      </c>
      <c r="I8782" s="241"/>
      <c r="J8782" s="237"/>
      <c r="K8782" s="237"/>
      <c r="L8782" s="242"/>
      <c r="M8782" s="243"/>
      <c r="N8782" s="244"/>
      <c r="O8782" s="244"/>
      <c r="P8782" s="244"/>
      <c r="Q8782" s="244"/>
      <c r="R8782" s="244"/>
      <c r="S8782" s="244"/>
      <c r="T8782" s="245"/>
      <c r="U8782" s="13"/>
      <c r="V8782" s="13"/>
      <c r="W8782" s="13"/>
      <c r="X8782" s="13"/>
      <c r="Y8782" s="13"/>
      <c r="Z8782" s="13"/>
      <c r="AA8782" s="13"/>
      <c r="AB8782" s="13"/>
      <c r="AC8782" s="13"/>
      <c r="AD8782" s="13"/>
      <c r="AE8782" s="13"/>
      <c r="AT8782" s="246" t="s">
        <v>252</v>
      </c>
      <c r="AU8782" s="246" t="s">
        <v>93</v>
      </c>
      <c r="AV8782" s="13" t="s">
        <v>23</v>
      </c>
      <c r="AW8782" s="13" t="s">
        <v>46</v>
      </c>
      <c r="AX8782" s="13" t="s">
        <v>85</v>
      </c>
      <c r="AY8782" s="246" t="s">
        <v>241</v>
      </c>
    </row>
    <row r="8783" s="14" customFormat="1">
      <c r="A8783" s="14"/>
      <c r="B8783" s="247"/>
      <c r="C8783" s="248"/>
      <c r="D8783" s="238" t="s">
        <v>252</v>
      </c>
      <c r="E8783" s="249" t="s">
        <v>39</v>
      </c>
      <c r="F8783" s="250" t="s">
        <v>23</v>
      </c>
      <c r="G8783" s="248"/>
      <c r="H8783" s="251">
        <v>1</v>
      </c>
      <c r="I8783" s="252"/>
      <c r="J8783" s="248"/>
      <c r="K8783" s="248"/>
      <c r="L8783" s="253"/>
      <c r="M8783" s="254"/>
      <c r="N8783" s="255"/>
      <c r="O8783" s="255"/>
      <c r="P8783" s="255"/>
      <c r="Q8783" s="255"/>
      <c r="R8783" s="255"/>
      <c r="S8783" s="255"/>
      <c r="T8783" s="256"/>
      <c r="U8783" s="14"/>
      <c r="V8783" s="14"/>
      <c r="W8783" s="14"/>
      <c r="X8783" s="14"/>
      <c r="Y8783" s="14"/>
      <c r="Z8783" s="14"/>
      <c r="AA8783" s="14"/>
      <c r="AB8783" s="14"/>
      <c r="AC8783" s="14"/>
      <c r="AD8783" s="14"/>
      <c r="AE8783" s="14"/>
      <c r="AT8783" s="257" t="s">
        <v>252</v>
      </c>
      <c r="AU8783" s="257" t="s">
        <v>93</v>
      </c>
      <c r="AV8783" s="14" t="s">
        <v>93</v>
      </c>
      <c r="AW8783" s="14" t="s">
        <v>46</v>
      </c>
      <c r="AX8783" s="14" t="s">
        <v>23</v>
      </c>
      <c r="AY8783" s="257" t="s">
        <v>241</v>
      </c>
    </row>
    <row r="8784" s="2" customFormat="1" ht="16.5" customHeight="1">
      <c r="A8784" s="42"/>
      <c r="B8784" s="43"/>
      <c r="C8784" s="218" t="s">
        <v>8170</v>
      </c>
      <c r="D8784" s="218" t="s">
        <v>243</v>
      </c>
      <c r="E8784" s="219" t="s">
        <v>8171</v>
      </c>
      <c r="F8784" s="220" t="s">
        <v>8172</v>
      </c>
      <c r="G8784" s="221" t="s">
        <v>561</v>
      </c>
      <c r="H8784" s="222">
        <v>1</v>
      </c>
      <c r="I8784" s="223"/>
      <c r="J8784" s="224">
        <f>ROUND(I8784*H8784,2)</f>
        <v>0</v>
      </c>
      <c r="K8784" s="220" t="s">
        <v>39</v>
      </c>
      <c r="L8784" s="48"/>
      <c r="M8784" s="225" t="s">
        <v>39</v>
      </c>
      <c r="N8784" s="226" t="s">
        <v>56</v>
      </c>
      <c r="O8784" s="88"/>
      <c r="P8784" s="227">
        <f>O8784*H8784</f>
        <v>0</v>
      </c>
      <c r="Q8784" s="227">
        <v>0</v>
      </c>
      <c r="R8784" s="227">
        <f>Q8784*H8784</f>
        <v>0</v>
      </c>
      <c r="S8784" s="227">
        <v>0</v>
      </c>
      <c r="T8784" s="228">
        <f>S8784*H8784</f>
        <v>0</v>
      </c>
      <c r="U8784" s="42"/>
      <c r="V8784" s="42"/>
      <c r="W8784" s="42"/>
      <c r="X8784" s="42"/>
      <c r="Y8784" s="42"/>
      <c r="Z8784" s="42"/>
      <c r="AA8784" s="42"/>
      <c r="AB8784" s="42"/>
      <c r="AC8784" s="42"/>
      <c r="AD8784" s="42"/>
      <c r="AE8784" s="42"/>
      <c r="AR8784" s="229" t="s">
        <v>1094</v>
      </c>
      <c r="AT8784" s="229" t="s">
        <v>243</v>
      </c>
      <c r="AU8784" s="229" t="s">
        <v>93</v>
      </c>
      <c r="AY8784" s="20" t="s">
        <v>241</v>
      </c>
      <c r="BE8784" s="230">
        <f>IF(N8784="základní",J8784,0)</f>
        <v>0</v>
      </c>
      <c r="BF8784" s="230">
        <f>IF(N8784="snížená",J8784,0)</f>
        <v>0</v>
      </c>
      <c r="BG8784" s="230">
        <f>IF(N8784="zákl. přenesená",J8784,0)</f>
        <v>0</v>
      </c>
      <c r="BH8784" s="230">
        <f>IF(N8784="sníž. přenesená",J8784,0)</f>
        <v>0</v>
      </c>
      <c r="BI8784" s="230">
        <f>IF(N8784="nulová",J8784,0)</f>
        <v>0</v>
      </c>
      <c r="BJ8784" s="20" t="s">
        <v>23</v>
      </c>
      <c r="BK8784" s="230">
        <f>ROUND(I8784*H8784,2)</f>
        <v>0</v>
      </c>
      <c r="BL8784" s="20" t="s">
        <v>1094</v>
      </c>
      <c r="BM8784" s="229" t="s">
        <v>8173</v>
      </c>
    </row>
    <row r="8785" s="2" customFormat="1">
      <c r="A8785" s="42"/>
      <c r="B8785" s="43"/>
      <c r="C8785" s="44"/>
      <c r="D8785" s="238" t="s">
        <v>3418</v>
      </c>
      <c r="E8785" s="44"/>
      <c r="F8785" s="290" t="s">
        <v>8174</v>
      </c>
      <c r="G8785" s="44"/>
      <c r="H8785" s="44"/>
      <c r="I8785" s="233"/>
      <c r="J8785" s="44"/>
      <c r="K8785" s="44"/>
      <c r="L8785" s="48"/>
      <c r="M8785" s="234"/>
      <c r="N8785" s="235"/>
      <c r="O8785" s="88"/>
      <c r="P8785" s="88"/>
      <c r="Q8785" s="88"/>
      <c r="R8785" s="88"/>
      <c r="S8785" s="88"/>
      <c r="T8785" s="89"/>
      <c r="U8785" s="42"/>
      <c r="V8785" s="42"/>
      <c r="W8785" s="42"/>
      <c r="X8785" s="42"/>
      <c r="Y8785" s="42"/>
      <c r="Z8785" s="42"/>
      <c r="AA8785" s="42"/>
      <c r="AB8785" s="42"/>
      <c r="AC8785" s="42"/>
      <c r="AD8785" s="42"/>
      <c r="AE8785" s="42"/>
      <c r="AT8785" s="20" t="s">
        <v>3418</v>
      </c>
      <c r="AU8785" s="20" t="s">
        <v>93</v>
      </c>
    </row>
    <row r="8786" s="13" customFormat="1">
      <c r="A8786" s="13"/>
      <c r="B8786" s="236"/>
      <c r="C8786" s="237"/>
      <c r="D8786" s="238" t="s">
        <v>252</v>
      </c>
      <c r="E8786" s="239" t="s">
        <v>39</v>
      </c>
      <c r="F8786" s="240" t="s">
        <v>8169</v>
      </c>
      <c r="G8786" s="237"/>
      <c r="H8786" s="239" t="s">
        <v>39</v>
      </c>
      <c r="I8786" s="241"/>
      <c r="J8786" s="237"/>
      <c r="K8786" s="237"/>
      <c r="L8786" s="242"/>
      <c r="M8786" s="243"/>
      <c r="N8786" s="244"/>
      <c r="O8786" s="244"/>
      <c r="P8786" s="244"/>
      <c r="Q8786" s="244"/>
      <c r="R8786" s="244"/>
      <c r="S8786" s="244"/>
      <c r="T8786" s="245"/>
      <c r="U8786" s="13"/>
      <c r="V8786" s="13"/>
      <c r="W8786" s="13"/>
      <c r="X8786" s="13"/>
      <c r="Y8786" s="13"/>
      <c r="Z8786" s="13"/>
      <c r="AA8786" s="13"/>
      <c r="AB8786" s="13"/>
      <c r="AC8786" s="13"/>
      <c r="AD8786" s="13"/>
      <c r="AE8786" s="13"/>
      <c r="AT8786" s="246" t="s">
        <v>252</v>
      </c>
      <c r="AU8786" s="246" t="s">
        <v>93</v>
      </c>
      <c r="AV8786" s="13" t="s">
        <v>23</v>
      </c>
      <c r="AW8786" s="13" t="s">
        <v>46</v>
      </c>
      <c r="AX8786" s="13" t="s">
        <v>85</v>
      </c>
      <c r="AY8786" s="246" t="s">
        <v>241</v>
      </c>
    </row>
    <row r="8787" s="13" customFormat="1">
      <c r="A8787" s="13"/>
      <c r="B8787" s="236"/>
      <c r="C8787" s="237"/>
      <c r="D8787" s="238" t="s">
        <v>252</v>
      </c>
      <c r="E8787" s="239" t="s">
        <v>39</v>
      </c>
      <c r="F8787" s="240" t="s">
        <v>1952</v>
      </c>
      <c r="G8787" s="237"/>
      <c r="H8787" s="239" t="s">
        <v>39</v>
      </c>
      <c r="I8787" s="241"/>
      <c r="J8787" s="237"/>
      <c r="K8787" s="237"/>
      <c r="L8787" s="242"/>
      <c r="M8787" s="243"/>
      <c r="N8787" s="244"/>
      <c r="O8787" s="244"/>
      <c r="P8787" s="244"/>
      <c r="Q8787" s="244"/>
      <c r="R8787" s="244"/>
      <c r="S8787" s="244"/>
      <c r="T8787" s="245"/>
      <c r="U8787" s="13"/>
      <c r="V8787" s="13"/>
      <c r="W8787" s="13"/>
      <c r="X8787" s="13"/>
      <c r="Y8787" s="13"/>
      <c r="Z8787" s="13"/>
      <c r="AA8787" s="13"/>
      <c r="AB8787" s="13"/>
      <c r="AC8787" s="13"/>
      <c r="AD8787" s="13"/>
      <c r="AE8787" s="13"/>
      <c r="AT8787" s="246" t="s">
        <v>252</v>
      </c>
      <c r="AU8787" s="246" t="s">
        <v>93</v>
      </c>
      <c r="AV8787" s="13" t="s">
        <v>23</v>
      </c>
      <c r="AW8787" s="13" t="s">
        <v>46</v>
      </c>
      <c r="AX8787" s="13" t="s">
        <v>85</v>
      </c>
      <c r="AY8787" s="246" t="s">
        <v>241</v>
      </c>
    </row>
    <row r="8788" s="14" customFormat="1">
      <c r="A8788" s="14"/>
      <c r="B8788" s="247"/>
      <c r="C8788" s="248"/>
      <c r="D8788" s="238" t="s">
        <v>252</v>
      </c>
      <c r="E8788" s="249" t="s">
        <v>39</v>
      </c>
      <c r="F8788" s="250" t="s">
        <v>23</v>
      </c>
      <c r="G8788" s="248"/>
      <c r="H8788" s="251">
        <v>1</v>
      </c>
      <c r="I8788" s="252"/>
      <c r="J8788" s="248"/>
      <c r="K8788" s="248"/>
      <c r="L8788" s="253"/>
      <c r="M8788" s="254"/>
      <c r="N8788" s="255"/>
      <c r="O8788" s="255"/>
      <c r="P8788" s="255"/>
      <c r="Q8788" s="255"/>
      <c r="R8788" s="255"/>
      <c r="S8788" s="255"/>
      <c r="T8788" s="256"/>
      <c r="U8788" s="14"/>
      <c r="V8788" s="14"/>
      <c r="W8788" s="14"/>
      <c r="X8788" s="14"/>
      <c r="Y8788" s="14"/>
      <c r="Z8788" s="14"/>
      <c r="AA8788" s="14"/>
      <c r="AB8788" s="14"/>
      <c r="AC8788" s="14"/>
      <c r="AD8788" s="14"/>
      <c r="AE8788" s="14"/>
      <c r="AT8788" s="257" t="s">
        <v>252</v>
      </c>
      <c r="AU8788" s="257" t="s">
        <v>93</v>
      </c>
      <c r="AV8788" s="14" t="s">
        <v>93</v>
      </c>
      <c r="AW8788" s="14" t="s">
        <v>46</v>
      </c>
      <c r="AX8788" s="14" t="s">
        <v>23</v>
      </c>
      <c r="AY8788" s="257" t="s">
        <v>241</v>
      </c>
    </row>
    <row r="8789" s="12" customFormat="1" ht="25.92" customHeight="1">
      <c r="A8789" s="12"/>
      <c r="B8789" s="202"/>
      <c r="C8789" s="203"/>
      <c r="D8789" s="204" t="s">
        <v>84</v>
      </c>
      <c r="E8789" s="205" t="s">
        <v>140</v>
      </c>
      <c r="F8789" s="205" t="s">
        <v>141</v>
      </c>
      <c r="G8789" s="203"/>
      <c r="H8789" s="203"/>
      <c r="I8789" s="206"/>
      <c r="J8789" s="207">
        <f>BK8789</f>
        <v>0</v>
      </c>
      <c r="K8789" s="203"/>
      <c r="L8789" s="208"/>
      <c r="M8789" s="209"/>
      <c r="N8789" s="210"/>
      <c r="O8789" s="210"/>
      <c r="P8789" s="211">
        <f>P8790</f>
        <v>0</v>
      </c>
      <c r="Q8789" s="210"/>
      <c r="R8789" s="211">
        <f>R8790</f>
        <v>0</v>
      </c>
      <c r="S8789" s="210"/>
      <c r="T8789" s="212">
        <f>T8790</f>
        <v>0</v>
      </c>
      <c r="U8789" s="12"/>
      <c r="V8789" s="12"/>
      <c r="W8789" s="12"/>
      <c r="X8789" s="12"/>
      <c r="Y8789" s="12"/>
      <c r="Z8789" s="12"/>
      <c r="AA8789" s="12"/>
      <c r="AB8789" s="12"/>
      <c r="AC8789" s="12"/>
      <c r="AD8789" s="12"/>
      <c r="AE8789" s="12"/>
      <c r="AR8789" s="213" t="s">
        <v>286</v>
      </c>
      <c r="AT8789" s="214" t="s">
        <v>84</v>
      </c>
      <c r="AU8789" s="214" t="s">
        <v>85</v>
      </c>
      <c r="AY8789" s="213" t="s">
        <v>241</v>
      </c>
      <c r="BK8789" s="215">
        <f>BK8790</f>
        <v>0</v>
      </c>
    </row>
    <row r="8790" s="12" customFormat="1" ht="22.8" customHeight="1">
      <c r="A8790" s="12"/>
      <c r="B8790" s="202"/>
      <c r="C8790" s="203"/>
      <c r="D8790" s="204" t="s">
        <v>84</v>
      </c>
      <c r="E8790" s="216" t="s">
        <v>8175</v>
      </c>
      <c r="F8790" s="216" t="s">
        <v>8176</v>
      </c>
      <c r="G8790" s="203"/>
      <c r="H8790" s="203"/>
      <c r="I8790" s="206"/>
      <c r="J8790" s="217">
        <f>BK8790</f>
        <v>0</v>
      </c>
      <c r="K8790" s="203"/>
      <c r="L8790" s="208"/>
      <c r="M8790" s="209"/>
      <c r="N8790" s="210"/>
      <c r="O8790" s="210"/>
      <c r="P8790" s="211">
        <f>SUM(P8791:P8806)</f>
        <v>0</v>
      </c>
      <c r="Q8790" s="210"/>
      <c r="R8790" s="211">
        <f>SUM(R8791:R8806)</f>
        <v>0</v>
      </c>
      <c r="S8790" s="210"/>
      <c r="T8790" s="212">
        <f>SUM(T8791:T8806)</f>
        <v>0</v>
      </c>
      <c r="U8790" s="12"/>
      <c r="V8790" s="12"/>
      <c r="W8790" s="12"/>
      <c r="X8790" s="12"/>
      <c r="Y8790" s="12"/>
      <c r="Z8790" s="12"/>
      <c r="AA8790" s="12"/>
      <c r="AB8790" s="12"/>
      <c r="AC8790" s="12"/>
      <c r="AD8790" s="12"/>
      <c r="AE8790" s="12"/>
      <c r="AR8790" s="213" t="s">
        <v>286</v>
      </c>
      <c r="AT8790" s="214" t="s">
        <v>84</v>
      </c>
      <c r="AU8790" s="214" t="s">
        <v>23</v>
      </c>
      <c r="AY8790" s="213" t="s">
        <v>241</v>
      </c>
      <c r="BK8790" s="215">
        <f>SUM(BK8791:BK8806)</f>
        <v>0</v>
      </c>
    </row>
    <row r="8791" s="2" customFormat="1" ht="16.5" customHeight="1">
      <c r="A8791" s="42"/>
      <c r="B8791" s="43"/>
      <c r="C8791" s="218" t="s">
        <v>8177</v>
      </c>
      <c r="D8791" s="218" t="s">
        <v>243</v>
      </c>
      <c r="E8791" s="219" t="s">
        <v>8178</v>
      </c>
      <c r="F8791" s="220" t="s">
        <v>8179</v>
      </c>
      <c r="G8791" s="221" t="s">
        <v>8180</v>
      </c>
      <c r="H8791" s="222">
        <v>1</v>
      </c>
      <c r="I8791" s="223"/>
      <c r="J8791" s="224">
        <f>ROUND(I8791*H8791,2)</f>
        <v>0</v>
      </c>
      <c r="K8791" s="220" t="s">
        <v>247</v>
      </c>
      <c r="L8791" s="48"/>
      <c r="M8791" s="225" t="s">
        <v>39</v>
      </c>
      <c r="N8791" s="226" t="s">
        <v>56</v>
      </c>
      <c r="O8791" s="88"/>
      <c r="P8791" s="227">
        <f>O8791*H8791</f>
        <v>0</v>
      </c>
      <c r="Q8791" s="227">
        <v>0</v>
      </c>
      <c r="R8791" s="227">
        <f>Q8791*H8791</f>
        <v>0</v>
      </c>
      <c r="S8791" s="227">
        <v>0</v>
      </c>
      <c r="T8791" s="228">
        <f>S8791*H8791</f>
        <v>0</v>
      </c>
      <c r="U8791" s="42"/>
      <c r="V8791" s="42"/>
      <c r="W8791" s="42"/>
      <c r="X8791" s="42"/>
      <c r="Y8791" s="42"/>
      <c r="Z8791" s="42"/>
      <c r="AA8791" s="42"/>
      <c r="AB8791" s="42"/>
      <c r="AC8791" s="42"/>
      <c r="AD8791" s="42"/>
      <c r="AE8791" s="42"/>
      <c r="AR8791" s="229" t="s">
        <v>8181</v>
      </c>
      <c r="AT8791" s="229" t="s">
        <v>243</v>
      </c>
      <c r="AU8791" s="229" t="s">
        <v>93</v>
      </c>
      <c r="AY8791" s="20" t="s">
        <v>241</v>
      </c>
      <c r="BE8791" s="230">
        <f>IF(N8791="základní",J8791,0)</f>
        <v>0</v>
      </c>
      <c r="BF8791" s="230">
        <f>IF(N8791="snížená",J8791,0)</f>
        <v>0</v>
      </c>
      <c r="BG8791" s="230">
        <f>IF(N8791="zákl. přenesená",J8791,0)</f>
        <v>0</v>
      </c>
      <c r="BH8791" s="230">
        <f>IF(N8791="sníž. přenesená",J8791,0)</f>
        <v>0</v>
      </c>
      <c r="BI8791" s="230">
        <f>IF(N8791="nulová",J8791,0)</f>
        <v>0</v>
      </c>
      <c r="BJ8791" s="20" t="s">
        <v>23</v>
      </c>
      <c r="BK8791" s="230">
        <f>ROUND(I8791*H8791,2)</f>
        <v>0</v>
      </c>
      <c r="BL8791" s="20" t="s">
        <v>8181</v>
      </c>
      <c r="BM8791" s="229" t="s">
        <v>8182</v>
      </c>
    </row>
    <row r="8792" s="2" customFormat="1">
      <c r="A8792" s="42"/>
      <c r="B8792" s="43"/>
      <c r="C8792" s="44"/>
      <c r="D8792" s="231" t="s">
        <v>250</v>
      </c>
      <c r="E8792" s="44"/>
      <c r="F8792" s="232" t="s">
        <v>8183</v>
      </c>
      <c r="G8792" s="44"/>
      <c r="H8792" s="44"/>
      <c r="I8792" s="233"/>
      <c r="J8792" s="44"/>
      <c r="K8792" s="44"/>
      <c r="L8792" s="48"/>
      <c r="M8792" s="234"/>
      <c r="N8792" s="235"/>
      <c r="O8792" s="88"/>
      <c r="P8792" s="88"/>
      <c r="Q8792" s="88"/>
      <c r="R8792" s="88"/>
      <c r="S8792" s="88"/>
      <c r="T8792" s="89"/>
      <c r="U8792" s="42"/>
      <c r="V8792" s="42"/>
      <c r="W8792" s="42"/>
      <c r="X8792" s="42"/>
      <c r="Y8792" s="42"/>
      <c r="Z8792" s="42"/>
      <c r="AA8792" s="42"/>
      <c r="AB8792" s="42"/>
      <c r="AC8792" s="42"/>
      <c r="AD8792" s="42"/>
      <c r="AE8792" s="42"/>
      <c r="AT8792" s="20" t="s">
        <v>250</v>
      </c>
      <c r="AU8792" s="20" t="s">
        <v>93</v>
      </c>
    </row>
    <row r="8793" s="13" customFormat="1">
      <c r="A8793" s="13"/>
      <c r="B8793" s="236"/>
      <c r="C8793" s="237"/>
      <c r="D8793" s="238" t="s">
        <v>252</v>
      </c>
      <c r="E8793" s="239" t="s">
        <v>39</v>
      </c>
      <c r="F8793" s="240" t="s">
        <v>8184</v>
      </c>
      <c r="G8793" s="237"/>
      <c r="H8793" s="239" t="s">
        <v>39</v>
      </c>
      <c r="I8793" s="241"/>
      <c r="J8793" s="237"/>
      <c r="K8793" s="237"/>
      <c r="L8793" s="242"/>
      <c r="M8793" s="243"/>
      <c r="N8793" s="244"/>
      <c r="O8793" s="244"/>
      <c r="P8793" s="244"/>
      <c r="Q8793" s="244"/>
      <c r="R8793" s="244"/>
      <c r="S8793" s="244"/>
      <c r="T8793" s="245"/>
      <c r="U8793" s="13"/>
      <c r="V8793" s="13"/>
      <c r="W8793" s="13"/>
      <c r="X8793" s="13"/>
      <c r="Y8793" s="13"/>
      <c r="Z8793" s="13"/>
      <c r="AA8793" s="13"/>
      <c r="AB8793" s="13"/>
      <c r="AC8793" s="13"/>
      <c r="AD8793" s="13"/>
      <c r="AE8793" s="13"/>
      <c r="AT8793" s="246" t="s">
        <v>252</v>
      </c>
      <c r="AU8793" s="246" t="s">
        <v>93</v>
      </c>
      <c r="AV8793" s="13" t="s">
        <v>23</v>
      </c>
      <c r="AW8793" s="13" t="s">
        <v>46</v>
      </c>
      <c r="AX8793" s="13" t="s">
        <v>85</v>
      </c>
      <c r="AY8793" s="246" t="s">
        <v>241</v>
      </c>
    </row>
    <row r="8794" s="13" customFormat="1">
      <c r="A8794" s="13"/>
      <c r="B8794" s="236"/>
      <c r="C8794" s="237"/>
      <c r="D8794" s="238" t="s">
        <v>252</v>
      </c>
      <c r="E8794" s="239" t="s">
        <v>39</v>
      </c>
      <c r="F8794" s="240" t="s">
        <v>3709</v>
      </c>
      <c r="G8794" s="237"/>
      <c r="H8794" s="239" t="s">
        <v>39</v>
      </c>
      <c r="I8794" s="241"/>
      <c r="J8794" s="237"/>
      <c r="K8794" s="237"/>
      <c r="L8794" s="242"/>
      <c r="M8794" s="243"/>
      <c r="N8794" s="244"/>
      <c r="O8794" s="244"/>
      <c r="P8794" s="244"/>
      <c r="Q8794" s="244"/>
      <c r="R8794" s="244"/>
      <c r="S8794" s="244"/>
      <c r="T8794" s="245"/>
      <c r="U8794" s="13"/>
      <c r="V8794" s="13"/>
      <c r="W8794" s="13"/>
      <c r="X8794" s="13"/>
      <c r="Y8794" s="13"/>
      <c r="Z8794" s="13"/>
      <c r="AA8794" s="13"/>
      <c r="AB8794" s="13"/>
      <c r="AC8794" s="13"/>
      <c r="AD8794" s="13"/>
      <c r="AE8794" s="13"/>
      <c r="AT8794" s="246" t="s">
        <v>252</v>
      </c>
      <c r="AU8794" s="246" t="s">
        <v>93</v>
      </c>
      <c r="AV8794" s="13" t="s">
        <v>23</v>
      </c>
      <c r="AW8794" s="13" t="s">
        <v>46</v>
      </c>
      <c r="AX8794" s="13" t="s">
        <v>85</v>
      </c>
      <c r="AY8794" s="246" t="s">
        <v>241</v>
      </c>
    </row>
    <row r="8795" s="13" customFormat="1">
      <c r="A8795" s="13"/>
      <c r="B8795" s="236"/>
      <c r="C8795" s="237"/>
      <c r="D8795" s="238" t="s">
        <v>252</v>
      </c>
      <c r="E8795" s="239" t="s">
        <v>39</v>
      </c>
      <c r="F8795" s="240" t="s">
        <v>8185</v>
      </c>
      <c r="G8795" s="237"/>
      <c r="H8795" s="239" t="s">
        <v>39</v>
      </c>
      <c r="I8795" s="241"/>
      <c r="J8795" s="237"/>
      <c r="K8795" s="237"/>
      <c r="L8795" s="242"/>
      <c r="M8795" s="243"/>
      <c r="N8795" s="244"/>
      <c r="O8795" s="244"/>
      <c r="P8795" s="244"/>
      <c r="Q8795" s="244"/>
      <c r="R8795" s="244"/>
      <c r="S8795" s="244"/>
      <c r="T8795" s="245"/>
      <c r="U8795" s="13"/>
      <c r="V8795" s="13"/>
      <c r="W8795" s="13"/>
      <c r="X8795" s="13"/>
      <c r="Y8795" s="13"/>
      <c r="Z8795" s="13"/>
      <c r="AA8795" s="13"/>
      <c r="AB8795" s="13"/>
      <c r="AC8795" s="13"/>
      <c r="AD8795" s="13"/>
      <c r="AE8795" s="13"/>
      <c r="AT8795" s="246" t="s">
        <v>252</v>
      </c>
      <c r="AU8795" s="246" t="s">
        <v>93</v>
      </c>
      <c r="AV8795" s="13" t="s">
        <v>23</v>
      </c>
      <c r="AW8795" s="13" t="s">
        <v>46</v>
      </c>
      <c r="AX8795" s="13" t="s">
        <v>85</v>
      </c>
      <c r="AY8795" s="246" t="s">
        <v>241</v>
      </c>
    </row>
    <row r="8796" s="13" customFormat="1">
      <c r="A8796" s="13"/>
      <c r="B8796" s="236"/>
      <c r="C8796" s="237"/>
      <c r="D8796" s="238" t="s">
        <v>252</v>
      </c>
      <c r="E8796" s="239" t="s">
        <v>39</v>
      </c>
      <c r="F8796" s="240" t="s">
        <v>8186</v>
      </c>
      <c r="G8796" s="237"/>
      <c r="H8796" s="239" t="s">
        <v>39</v>
      </c>
      <c r="I8796" s="241"/>
      <c r="J8796" s="237"/>
      <c r="K8796" s="237"/>
      <c r="L8796" s="242"/>
      <c r="M8796" s="243"/>
      <c r="N8796" s="244"/>
      <c r="O8796" s="244"/>
      <c r="P8796" s="244"/>
      <c r="Q8796" s="244"/>
      <c r="R8796" s="244"/>
      <c r="S8796" s="244"/>
      <c r="T8796" s="245"/>
      <c r="U8796" s="13"/>
      <c r="V8796" s="13"/>
      <c r="W8796" s="13"/>
      <c r="X8796" s="13"/>
      <c r="Y8796" s="13"/>
      <c r="Z8796" s="13"/>
      <c r="AA8796" s="13"/>
      <c r="AB8796" s="13"/>
      <c r="AC8796" s="13"/>
      <c r="AD8796" s="13"/>
      <c r="AE8796" s="13"/>
      <c r="AT8796" s="246" t="s">
        <v>252</v>
      </c>
      <c r="AU8796" s="246" t="s">
        <v>93</v>
      </c>
      <c r="AV8796" s="13" t="s">
        <v>23</v>
      </c>
      <c r="AW8796" s="13" t="s">
        <v>46</v>
      </c>
      <c r="AX8796" s="13" t="s">
        <v>85</v>
      </c>
      <c r="AY8796" s="246" t="s">
        <v>241</v>
      </c>
    </row>
    <row r="8797" s="13" customFormat="1">
      <c r="A8797" s="13"/>
      <c r="B8797" s="236"/>
      <c r="C8797" s="237"/>
      <c r="D8797" s="238" t="s">
        <v>252</v>
      </c>
      <c r="E8797" s="239" t="s">
        <v>39</v>
      </c>
      <c r="F8797" s="240" t="s">
        <v>8187</v>
      </c>
      <c r="G8797" s="237"/>
      <c r="H8797" s="239" t="s">
        <v>39</v>
      </c>
      <c r="I8797" s="241"/>
      <c r="J8797" s="237"/>
      <c r="K8797" s="237"/>
      <c r="L8797" s="242"/>
      <c r="M8797" s="243"/>
      <c r="N8797" s="244"/>
      <c r="O8797" s="244"/>
      <c r="P8797" s="244"/>
      <c r="Q8797" s="244"/>
      <c r="R8797" s="244"/>
      <c r="S8797" s="244"/>
      <c r="T8797" s="245"/>
      <c r="U8797" s="13"/>
      <c r="V8797" s="13"/>
      <c r="W8797" s="13"/>
      <c r="X8797" s="13"/>
      <c r="Y8797" s="13"/>
      <c r="Z8797" s="13"/>
      <c r="AA8797" s="13"/>
      <c r="AB8797" s="13"/>
      <c r="AC8797" s="13"/>
      <c r="AD8797" s="13"/>
      <c r="AE8797" s="13"/>
      <c r="AT8797" s="246" t="s">
        <v>252</v>
      </c>
      <c r="AU8797" s="246" t="s">
        <v>93</v>
      </c>
      <c r="AV8797" s="13" t="s">
        <v>23</v>
      </c>
      <c r="AW8797" s="13" t="s">
        <v>46</v>
      </c>
      <c r="AX8797" s="13" t="s">
        <v>85</v>
      </c>
      <c r="AY8797" s="246" t="s">
        <v>241</v>
      </c>
    </row>
    <row r="8798" s="13" customFormat="1">
      <c r="A8798" s="13"/>
      <c r="B8798" s="236"/>
      <c r="C8798" s="237"/>
      <c r="D8798" s="238" t="s">
        <v>252</v>
      </c>
      <c r="E8798" s="239" t="s">
        <v>39</v>
      </c>
      <c r="F8798" s="240" t="s">
        <v>8188</v>
      </c>
      <c r="G8798" s="237"/>
      <c r="H8798" s="239" t="s">
        <v>39</v>
      </c>
      <c r="I8798" s="241"/>
      <c r="J8798" s="237"/>
      <c r="K8798" s="237"/>
      <c r="L8798" s="242"/>
      <c r="M8798" s="243"/>
      <c r="N8798" s="244"/>
      <c r="O8798" s="244"/>
      <c r="P8798" s="244"/>
      <c r="Q8798" s="244"/>
      <c r="R8798" s="244"/>
      <c r="S8798" s="244"/>
      <c r="T8798" s="245"/>
      <c r="U8798" s="13"/>
      <c r="V8798" s="13"/>
      <c r="W8798" s="13"/>
      <c r="X8798" s="13"/>
      <c r="Y8798" s="13"/>
      <c r="Z8798" s="13"/>
      <c r="AA8798" s="13"/>
      <c r="AB8798" s="13"/>
      <c r="AC8798" s="13"/>
      <c r="AD8798" s="13"/>
      <c r="AE8798" s="13"/>
      <c r="AT8798" s="246" t="s">
        <v>252</v>
      </c>
      <c r="AU8798" s="246" t="s">
        <v>93</v>
      </c>
      <c r="AV8798" s="13" t="s">
        <v>23</v>
      </c>
      <c r="AW8798" s="13" t="s">
        <v>46</v>
      </c>
      <c r="AX8798" s="13" t="s">
        <v>85</v>
      </c>
      <c r="AY8798" s="246" t="s">
        <v>241</v>
      </c>
    </row>
    <row r="8799" s="13" customFormat="1">
      <c r="A8799" s="13"/>
      <c r="B8799" s="236"/>
      <c r="C8799" s="237"/>
      <c r="D8799" s="238" t="s">
        <v>252</v>
      </c>
      <c r="E8799" s="239" t="s">
        <v>39</v>
      </c>
      <c r="F8799" s="240" t="s">
        <v>8189</v>
      </c>
      <c r="G8799" s="237"/>
      <c r="H8799" s="239" t="s">
        <v>39</v>
      </c>
      <c r="I8799" s="241"/>
      <c r="J8799" s="237"/>
      <c r="K8799" s="237"/>
      <c r="L8799" s="242"/>
      <c r="M8799" s="243"/>
      <c r="N8799" s="244"/>
      <c r="O8799" s="244"/>
      <c r="P8799" s="244"/>
      <c r="Q8799" s="244"/>
      <c r="R8799" s="244"/>
      <c r="S8799" s="244"/>
      <c r="T8799" s="245"/>
      <c r="U8799" s="13"/>
      <c r="V8799" s="13"/>
      <c r="W8799" s="13"/>
      <c r="X8799" s="13"/>
      <c r="Y8799" s="13"/>
      <c r="Z8799" s="13"/>
      <c r="AA8799" s="13"/>
      <c r="AB8799" s="13"/>
      <c r="AC8799" s="13"/>
      <c r="AD8799" s="13"/>
      <c r="AE8799" s="13"/>
      <c r="AT8799" s="246" t="s">
        <v>252</v>
      </c>
      <c r="AU8799" s="246" t="s">
        <v>93</v>
      </c>
      <c r="AV8799" s="13" t="s">
        <v>23</v>
      </c>
      <c r="AW8799" s="13" t="s">
        <v>46</v>
      </c>
      <c r="AX8799" s="13" t="s">
        <v>85</v>
      </c>
      <c r="AY8799" s="246" t="s">
        <v>241</v>
      </c>
    </row>
    <row r="8800" s="13" customFormat="1">
      <c r="A8800" s="13"/>
      <c r="B8800" s="236"/>
      <c r="C8800" s="237"/>
      <c r="D8800" s="238" t="s">
        <v>252</v>
      </c>
      <c r="E8800" s="239" t="s">
        <v>39</v>
      </c>
      <c r="F8800" s="240" t="s">
        <v>8190</v>
      </c>
      <c r="G8800" s="237"/>
      <c r="H8800" s="239" t="s">
        <v>39</v>
      </c>
      <c r="I8800" s="241"/>
      <c r="J8800" s="237"/>
      <c r="K8800" s="237"/>
      <c r="L8800" s="242"/>
      <c r="M8800" s="243"/>
      <c r="N8800" s="244"/>
      <c r="O8800" s="244"/>
      <c r="P8800" s="244"/>
      <c r="Q8800" s="244"/>
      <c r="R8800" s="244"/>
      <c r="S8800" s="244"/>
      <c r="T8800" s="245"/>
      <c r="U8800" s="13"/>
      <c r="V8800" s="13"/>
      <c r="W8800" s="13"/>
      <c r="X8800" s="13"/>
      <c r="Y8800" s="13"/>
      <c r="Z8800" s="13"/>
      <c r="AA8800" s="13"/>
      <c r="AB8800" s="13"/>
      <c r="AC8800" s="13"/>
      <c r="AD8800" s="13"/>
      <c r="AE8800" s="13"/>
      <c r="AT8800" s="246" t="s">
        <v>252</v>
      </c>
      <c r="AU8800" s="246" t="s">
        <v>93</v>
      </c>
      <c r="AV8800" s="13" t="s">
        <v>23</v>
      </c>
      <c r="AW8800" s="13" t="s">
        <v>46</v>
      </c>
      <c r="AX8800" s="13" t="s">
        <v>85</v>
      </c>
      <c r="AY8800" s="246" t="s">
        <v>241</v>
      </c>
    </row>
    <row r="8801" s="13" customFormat="1">
      <c r="A8801" s="13"/>
      <c r="B8801" s="236"/>
      <c r="C8801" s="237"/>
      <c r="D8801" s="238" t="s">
        <v>252</v>
      </c>
      <c r="E8801" s="239" t="s">
        <v>39</v>
      </c>
      <c r="F8801" s="240" t="s">
        <v>8191</v>
      </c>
      <c r="G8801" s="237"/>
      <c r="H8801" s="239" t="s">
        <v>39</v>
      </c>
      <c r="I8801" s="241"/>
      <c r="J8801" s="237"/>
      <c r="K8801" s="237"/>
      <c r="L8801" s="242"/>
      <c r="M8801" s="243"/>
      <c r="N8801" s="244"/>
      <c r="O8801" s="244"/>
      <c r="P8801" s="244"/>
      <c r="Q8801" s="244"/>
      <c r="R8801" s="244"/>
      <c r="S8801" s="244"/>
      <c r="T8801" s="245"/>
      <c r="U8801" s="13"/>
      <c r="V8801" s="13"/>
      <c r="W8801" s="13"/>
      <c r="X8801" s="13"/>
      <c r="Y8801" s="13"/>
      <c r="Z8801" s="13"/>
      <c r="AA8801" s="13"/>
      <c r="AB8801" s="13"/>
      <c r="AC8801" s="13"/>
      <c r="AD8801" s="13"/>
      <c r="AE8801" s="13"/>
      <c r="AT8801" s="246" t="s">
        <v>252</v>
      </c>
      <c r="AU8801" s="246" t="s">
        <v>93</v>
      </c>
      <c r="AV8801" s="13" t="s">
        <v>23</v>
      </c>
      <c r="AW8801" s="13" t="s">
        <v>46</v>
      </c>
      <c r="AX8801" s="13" t="s">
        <v>85</v>
      </c>
      <c r="AY8801" s="246" t="s">
        <v>241</v>
      </c>
    </row>
    <row r="8802" s="13" customFormat="1">
      <c r="A8802" s="13"/>
      <c r="B8802" s="236"/>
      <c r="C8802" s="237"/>
      <c r="D8802" s="238" t="s">
        <v>252</v>
      </c>
      <c r="E8802" s="239" t="s">
        <v>39</v>
      </c>
      <c r="F8802" s="240" t="s">
        <v>2443</v>
      </c>
      <c r="G8802" s="237"/>
      <c r="H8802" s="239" t="s">
        <v>39</v>
      </c>
      <c r="I8802" s="241"/>
      <c r="J8802" s="237"/>
      <c r="K8802" s="237"/>
      <c r="L8802" s="242"/>
      <c r="M8802" s="243"/>
      <c r="N8802" s="244"/>
      <c r="O8802" s="244"/>
      <c r="P8802" s="244"/>
      <c r="Q8802" s="244"/>
      <c r="R8802" s="244"/>
      <c r="S8802" s="244"/>
      <c r="T8802" s="245"/>
      <c r="U8802" s="13"/>
      <c r="V8802" s="13"/>
      <c r="W8802" s="13"/>
      <c r="X8802" s="13"/>
      <c r="Y8802" s="13"/>
      <c r="Z8802" s="13"/>
      <c r="AA8802" s="13"/>
      <c r="AB8802" s="13"/>
      <c r="AC8802" s="13"/>
      <c r="AD8802" s="13"/>
      <c r="AE8802" s="13"/>
      <c r="AT8802" s="246" t="s">
        <v>252</v>
      </c>
      <c r="AU8802" s="246" t="s">
        <v>93</v>
      </c>
      <c r="AV8802" s="13" t="s">
        <v>23</v>
      </c>
      <c r="AW8802" s="13" t="s">
        <v>46</v>
      </c>
      <c r="AX8802" s="13" t="s">
        <v>85</v>
      </c>
      <c r="AY8802" s="246" t="s">
        <v>241</v>
      </c>
    </row>
    <row r="8803" s="13" customFormat="1">
      <c r="A8803" s="13"/>
      <c r="B8803" s="236"/>
      <c r="C8803" s="237"/>
      <c r="D8803" s="238" t="s">
        <v>252</v>
      </c>
      <c r="E8803" s="239" t="s">
        <v>39</v>
      </c>
      <c r="F8803" s="240" t="s">
        <v>8192</v>
      </c>
      <c r="G8803" s="237"/>
      <c r="H8803" s="239" t="s">
        <v>39</v>
      </c>
      <c r="I8803" s="241"/>
      <c r="J8803" s="237"/>
      <c r="K8803" s="237"/>
      <c r="L8803" s="242"/>
      <c r="M8803" s="243"/>
      <c r="N8803" s="244"/>
      <c r="O8803" s="244"/>
      <c r="P8803" s="244"/>
      <c r="Q8803" s="244"/>
      <c r="R8803" s="244"/>
      <c r="S8803" s="244"/>
      <c r="T8803" s="245"/>
      <c r="U8803" s="13"/>
      <c r="V8803" s="13"/>
      <c r="W8803" s="13"/>
      <c r="X8803" s="13"/>
      <c r="Y8803" s="13"/>
      <c r="Z8803" s="13"/>
      <c r="AA8803" s="13"/>
      <c r="AB8803" s="13"/>
      <c r="AC8803" s="13"/>
      <c r="AD8803" s="13"/>
      <c r="AE8803" s="13"/>
      <c r="AT8803" s="246" t="s">
        <v>252</v>
      </c>
      <c r="AU8803" s="246" t="s">
        <v>93</v>
      </c>
      <c r="AV8803" s="13" t="s">
        <v>23</v>
      </c>
      <c r="AW8803" s="13" t="s">
        <v>46</v>
      </c>
      <c r="AX8803" s="13" t="s">
        <v>85</v>
      </c>
      <c r="AY8803" s="246" t="s">
        <v>241</v>
      </c>
    </row>
    <row r="8804" s="13" customFormat="1">
      <c r="A8804" s="13"/>
      <c r="B8804" s="236"/>
      <c r="C8804" s="237"/>
      <c r="D8804" s="238" t="s">
        <v>252</v>
      </c>
      <c r="E8804" s="239" t="s">
        <v>39</v>
      </c>
      <c r="F8804" s="240" t="s">
        <v>8193</v>
      </c>
      <c r="G8804" s="237"/>
      <c r="H8804" s="239" t="s">
        <v>39</v>
      </c>
      <c r="I8804" s="241"/>
      <c r="J8804" s="237"/>
      <c r="K8804" s="237"/>
      <c r="L8804" s="242"/>
      <c r="M8804" s="243"/>
      <c r="N8804" s="244"/>
      <c r="O8804" s="244"/>
      <c r="P8804" s="244"/>
      <c r="Q8804" s="244"/>
      <c r="R8804" s="244"/>
      <c r="S8804" s="244"/>
      <c r="T8804" s="245"/>
      <c r="U8804" s="13"/>
      <c r="V8804" s="13"/>
      <c r="W8804" s="13"/>
      <c r="X8804" s="13"/>
      <c r="Y8804" s="13"/>
      <c r="Z8804" s="13"/>
      <c r="AA8804" s="13"/>
      <c r="AB8804" s="13"/>
      <c r="AC8804" s="13"/>
      <c r="AD8804" s="13"/>
      <c r="AE8804" s="13"/>
      <c r="AT8804" s="246" t="s">
        <v>252</v>
      </c>
      <c r="AU8804" s="246" t="s">
        <v>93</v>
      </c>
      <c r="AV8804" s="13" t="s">
        <v>23</v>
      </c>
      <c r="AW8804" s="13" t="s">
        <v>46</v>
      </c>
      <c r="AX8804" s="13" t="s">
        <v>85</v>
      </c>
      <c r="AY8804" s="246" t="s">
        <v>241</v>
      </c>
    </row>
    <row r="8805" s="13" customFormat="1">
      <c r="A8805" s="13"/>
      <c r="B8805" s="236"/>
      <c r="C8805" s="237"/>
      <c r="D8805" s="238" t="s">
        <v>252</v>
      </c>
      <c r="E8805" s="239" t="s">
        <v>39</v>
      </c>
      <c r="F8805" s="240" t="s">
        <v>8194</v>
      </c>
      <c r="G8805" s="237"/>
      <c r="H8805" s="239" t="s">
        <v>39</v>
      </c>
      <c r="I8805" s="241"/>
      <c r="J8805" s="237"/>
      <c r="K8805" s="237"/>
      <c r="L8805" s="242"/>
      <c r="M8805" s="243"/>
      <c r="N8805" s="244"/>
      <c r="O8805" s="244"/>
      <c r="P8805" s="244"/>
      <c r="Q8805" s="244"/>
      <c r="R8805" s="244"/>
      <c r="S8805" s="244"/>
      <c r="T8805" s="245"/>
      <c r="U8805" s="13"/>
      <c r="V8805" s="13"/>
      <c r="W8805" s="13"/>
      <c r="X8805" s="13"/>
      <c r="Y8805" s="13"/>
      <c r="Z8805" s="13"/>
      <c r="AA8805" s="13"/>
      <c r="AB8805" s="13"/>
      <c r="AC8805" s="13"/>
      <c r="AD8805" s="13"/>
      <c r="AE8805" s="13"/>
      <c r="AT8805" s="246" t="s">
        <v>252</v>
      </c>
      <c r="AU8805" s="246" t="s">
        <v>93</v>
      </c>
      <c r="AV8805" s="13" t="s">
        <v>23</v>
      </c>
      <c r="AW8805" s="13" t="s">
        <v>46</v>
      </c>
      <c r="AX8805" s="13" t="s">
        <v>85</v>
      </c>
      <c r="AY8805" s="246" t="s">
        <v>241</v>
      </c>
    </row>
    <row r="8806" s="14" customFormat="1">
      <c r="A8806" s="14"/>
      <c r="B8806" s="247"/>
      <c r="C8806" s="248"/>
      <c r="D8806" s="238" t="s">
        <v>252</v>
      </c>
      <c r="E8806" s="249" t="s">
        <v>39</v>
      </c>
      <c r="F8806" s="250" t="s">
        <v>23</v>
      </c>
      <c r="G8806" s="248"/>
      <c r="H8806" s="251">
        <v>1</v>
      </c>
      <c r="I8806" s="252"/>
      <c r="J8806" s="248"/>
      <c r="K8806" s="248"/>
      <c r="L8806" s="253"/>
      <c r="M8806" s="291"/>
      <c r="N8806" s="292"/>
      <c r="O8806" s="292"/>
      <c r="P8806" s="292"/>
      <c r="Q8806" s="292"/>
      <c r="R8806" s="292"/>
      <c r="S8806" s="292"/>
      <c r="T8806" s="293"/>
      <c r="U8806" s="14"/>
      <c r="V8806" s="14"/>
      <c r="W8806" s="14"/>
      <c r="X8806" s="14"/>
      <c r="Y8806" s="14"/>
      <c r="Z8806" s="14"/>
      <c r="AA8806" s="14"/>
      <c r="AB8806" s="14"/>
      <c r="AC8806" s="14"/>
      <c r="AD8806" s="14"/>
      <c r="AE8806" s="14"/>
      <c r="AT8806" s="257" t="s">
        <v>252</v>
      </c>
      <c r="AU8806" s="257" t="s">
        <v>93</v>
      </c>
      <c r="AV8806" s="14" t="s">
        <v>93</v>
      </c>
      <c r="AW8806" s="14" t="s">
        <v>46</v>
      </c>
      <c r="AX8806" s="14" t="s">
        <v>23</v>
      </c>
      <c r="AY8806" s="257" t="s">
        <v>241</v>
      </c>
    </row>
    <row r="8807" s="2" customFormat="1" ht="6.96" customHeight="1">
      <c r="A8807" s="42"/>
      <c r="B8807" s="63"/>
      <c r="C8807" s="64"/>
      <c r="D8807" s="64"/>
      <c r="E8807" s="64"/>
      <c r="F8807" s="64"/>
      <c r="G8807" s="64"/>
      <c r="H8807" s="64"/>
      <c r="I8807" s="64"/>
      <c r="J8807" s="64"/>
      <c r="K8807" s="64"/>
      <c r="L8807" s="48"/>
      <c r="M8807" s="42"/>
      <c r="O8807" s="42"/>
      <c r="P8807" s="42"/>
      <c r="Q8807" s="42"/>
      <c r="R8807" s="42"/>
      <c r="S8807" s="42"/>
      <c r="T8807" s="42"/>
      <c r="U8807" s="42"/>
      <c r="V8807" s="42"/>
      <c r="W8807" s="42"/>
      <c r="X8807" s="42"/>
      <c r="Y8807" s="42"/>
      <c r="Z8807" s="42"/>
      <c r="AA8807" s="42"/>
      <c r="AB8807" s="42"/>
      <c r="AC8807" s="42"/>
      <c r="AD8807" s="42"/>
      <c r="AE8807" s="42"/>
    </row>
  </sheetData>
  <sheetProtection sheet="1" autoFilter="0" formatColumns="0" formatRows="0" objects="1" scenarios="1" spinCount="100000" saltValue="pr8/0aln/0A4ib3HLnKdph/FRn6Z+2+XdPT0nb0wC5iig8+e87ye5d3dZ9c1L25kZSnPwsPqMDKyRbVqAyi+4A==" hashValue="HNkKSKfUw/bfEkenTvrzy/NDoRPUBWzVqkGwVro41plIq8fM6WXeKPlMzntx9P674QwnxYC/w+48iL4gb+3R+A==" algorithmName="SHA-512" password="CC8C"/>
  <autoFilter ref="C125:K8806"/>
  <mergeCells count="12">
    <mergeCell ref="E7:H7"/>
    <mergeCell ref="E9:H9"/>
    <mergeCell ref="E11:H11"/>
    <mergeCell ref="E20:H20"/>
    <mergeCell ref="E29:H29"/>
    <mergeCell ref="E50:H50"/>
    <mergeCell ref="E52:H52"/>
    <mergeCell ref="E54:H54"/>
    <mergeCell ref="E114:H114"/>
    <mergeCell ref="E116:H116"/>
    <mergeCell ref="E118:H118"/>
    <mergeCell ref="L2:V2"/>
  </mergeCells>
  <hyperlinks>
    <hyperlink ref="F130" r:id="rId1" display="https://podminky.urs.cz/item/CS_URS_2024_02/122111101"/>
    <hyperlink ref="F134" r:id="rId2" display="https://podminky.urs.cz/item/CS_URS_2024_02/131151103"/>
    <hyperlink ref="F139" r:id="rId3" display="https://podminky.urs.cz/item/CS_URS_2024_02/131151104"/>
    <hyperlink ref="F151" r:id="rId4" display="https://podminky.urs.cz/item/CS_URS_2024_02/131151105"/>
    <hyperlink ref="F161" r:id="rId5" display="https://podminky.urs.cz/item/CS_URS_2024_02/132154101"/>
    <hyperlink ref="F174" r:id="rId6" display="https://podminky.urs.cz/item/CS_URS_2024_02/132211401"/>
    <hyperlink ref="F183" r:id="rId7" display="https://podminky.urs.cz/item/CS_URS_2024_02/132251101"/>
    <hyperlink ref="F192" r:id="rId8" display="https://podminky.urs.cz/item/CS_URS_2024_02/132251102"/>
    <hyperlink ref="F227" r:id="rId9" display="https://podminky.urs.cz/item/CS_URS_2024_02/132251103"/>
    <hyperlink ref="F259" r:id="rId10" display="https://podminky.urs.cz/item/CS_URS_2024_02/139001101"/>
    <hyperlink ref="F264" r:id="rId11" display="https://podminky.urs.cz/item/CS_URS_2024_02/139951121"/>
    <hyperlink ref="F279" r:id="rId12" display="https://podminky.urs.cz/item/CS_URS_2024_02/151201901"/>
    <hyperlink ref="F292" r:id="rId13" display="https://podminky.urs.cz/item/CS_URS_2024_02/162751113"/>
    <hyperlink ref="F296" r:id="rId14" display="https://podminky.urs.cz/item/CS_URS_2024_02/171201231"/>
    <hyperlink ref="F299" r:id="rId15" display="https://podminky.urs.cz/item/CS_URS_2024_02/174151102"/>
    <hyperlink ref="F330" r:id="rId16" display="https://podminky.urs.cz/item/CS_URS_2024_02/213311141"/>
    <hyperlink ref="F375" r:id="rId17" display="https://podminky.urs.cz/item/CS_URS_2024_02/218111112"/>
    <hyperlink ref="F379" r:id="rId18" display="https://podminky.urs.cz/item/CS_URS_2024_02/218111113"/>
    <hyperlink ref="F383" r:id="rId19" display="https://podminky.urs.cz/item/CS_URS_2024_02/218111114"/>
    <hyperlink ref="F387" r:id="rId20" display="https://podminky.urs.cz/item/CS_URS_2024_02/218111123"/>
    <hyperlink ref="F392" r:id="rId21" display="https://podminky.urs.cz/item/CS_URS_2024_02/218121111"/>
    <hyperlink ref="F399" r:id="rId22" display="https://podminky.urs.cz/item/CS_URS_2024_02/218121112"/>
    <hyperlink ref="F406" r:id="rId23" display="https://podminky.urs.cz/item/CS_URS_2024_02/218121113"/>
    <hyperlink ref="F411" r:id="rId24" display="https://podminky.urs.cz/item/CS_URS_2024_02/270001112"/>
    <hyperlink ref="F429" r:id="rId25" display="https://podminky.urs.cz/item/CS_URS_2024_02/271532212"/>
    <hyperlink ref="F468" r:id="rId26" display="https://podminky.urs.cz/item/CS_URS_2024_02/271532213"/>
    <hyperlink ref="F507" r:id="rId27" display="https://podminky.urs.cz/item/CS_URS_2024_02/271532213"/>
    <hyperlink ref="F517" r:id="rId28" display="https://podminky.urs.cz/item/CS_URS_2024_02/273321411"/>
    <hyperlink ref="F541" r:id="rId29" display="https://podminky.urs.cz/item/CS_URS_2024_02/273351121"/>
    <hyperlink ref="F564" r:id="rId30" display="https://podminky.urs.cz/item/CS_URS_2024_02/273351122"/>
    <hyperlink ref="F566" r:id="rId31" display="https://podminky.urs.cz/item/CS_URS_2024_02/273361821"/>
    <hyperlink ref="F573" r:id="rId32" display="https://podminky.urs.cz/item/CS_URS_2024_02/273361821"/>
    <hyperlink ref="F596" r:id="rId33" display="https://podminky.urs.cz/item/CS_URS_2024_02/273362021"/>
    <hyperlink ref="F651" r:id="rId34" display="https://podminky.urs.cz/item/CS_URS_2024_02/274313711"/>
    <hyperlink ref="F712" r:id="rId35" display="https://podminky.urs.cz/item/CS_URS_2024_02/274321411"/>
    <hyperlink ref="F717" r:id="rId36" display="https://podminky.urs.cz/item/CS_URS_2024_02/274351121"/>
    <hyperlink ref="F763" r:id="rId37" display="https://podminky.urs.cz/item/CS_URS_2024_02/274351122"/>
    <hyperlink ref="F765" r:id="rId38" display="https://podminky.urs.cz/item/CS_URS_2024_02/274361821"/>
    <hyperlink ref="F770" r:id="rId39" display="https://podminky.urs.cz/item/CS_URS_2024_02/275321411"/>
    <hyperlink ref="F778" r:id="rId40" display="https://podminky.urs.cz/item/CS_URS_2024_02/275351121"/>
    <hyperlink ref="F786" r:id="rId41" display="https://podminky.urs.cz/item/CS_URS_2024_02/275351122"/>
    <hyperlink ref="F788" r:id="rId42" display="https://podminky.urs.cz/item/CS_URS_2024_02/275361821"/>
    <hyperlink ref="F800" r:id="rId43" display="https://podminky.urs.cz/item/CS_URS_2024_02/279113143"/>
    <hyperlink ref="F818" r:id="rId44" display="https://podminky.urs.cz/item/CS_URS_2024_02/279113144"/>
    <hyperlink ref="F823" r:id="rId45" display="https://podminky.urs.cz/item/CS_URS_2024_02/279113145"/>
    <hyperlink ref="F847" r:id="rId46" display="https://podminky.urs.cz/item/CS_URS_2024_02/279311135"/>
    <hyperlink ref="F856" r:id="rId47" display="https://podminky.urs.cz/item/CS_URS_2024_02/279351411"/>
    <hyperlink ref="F865" r:id="rId48" display="https://podminky.urs.cz/item/CS_URS_2024_02/279351412"/>
    <hyperlink ref="F867" r:id="rId49" display="https://podminky.urs.cz/item/CS_URS_2024_02/279361113"/>
    <hyperlink ref="F872" r:id="rId50" display="https://podminky.urs.cz/item/CS_URS_2024_02/279361821"/>
    <hyperlink ref="F880" r:id="rId51" display="https://podminky.urs.cz/item/CS_URS_2024_02/310271021"/>
    <hyperlink ref="F890" r:id="rId52" display="https://podminky.urs.cz/item/CS_URS_2024_02/310271041"/>
    <hyperlink ref="F899" r:id="rId53" display="https://podminky.urs.cz/item/CS_URS_2024_02/310271061"/>
    <hyperlink ref="F913" r:id="rId54" display="https://podminky.urs.cz/item/CS_URS_2024_02/310271071"/>
    <hyperlink ref="F918" r:id="rId55" display="https://podminky.urs.cz/item/CS_URS_2024_02/310271081"/>
    <hyperlink ref="F923" r:id="rId56" display="https://podminky.urs.cz/item/CS_URS_2024_02/311113142"/>
    <hyperlink ref="F936" r:id="rId57" display="https://podminky.urs.cz/item/CS_URS_2024_02/311113143"/>
    <hyperlink ref="F960" r:id="rId58" display="https://podminky.urs.cz/item/CS_URS_2024_02/311113144"/>
    <hyperlink ref="F964" r:id="rId59" display="https://podminky.urs.cz/item/CS_URS_2024_02/311113145"/>
    <hyperlink ref="F969" r:id="rId60" display="https://podminky.urs.cz/item/CS_URS_2024_02/311235101"/>
    <hyperlink ref="F981" r:id="rId61" display="https://podminky.urs.cz/item/CS_URS_2024_02/311235131"/>
    <hyperlink ref="F997" r:id="rId62" display="https://podminky.urs.cz/item/CS_URS_2024_02/311235151"/>
    <hyperlink ref="F1004" r:id="rId63" display="https://podminky.urs.cz/item/CS_URS_2024_02/311236221"/>
    <hyperlink ref="F1020" r:id="rId64" display="https://podminky.urs.cz/item/CS_URS_2024_02/311236301"/>
    <hyperlink ref="F1033" r:id="rId65" display="https://podminky.urs.cz/item/CS_URS_2024_02/311236321"/>
    <hyperlink ref="F1054" r:id="rId66" display="https://podminky.urs.cz/item/CS_URS_2024_02/311236331"/>
    <hyperlink ref="F1066" r:id="rId67" display="https://podminky.urs.cz/item/CS_URS_2024_02/311237110"/>
    <hyperlink ref="F1074" r:id="rId68" display="https://podminky.urs.cz/item/CS_URS_2024_02/311238650"/>
    <hyperlink ref="F1099" r:id="rId69" display="https://podminky.urs.cz/item/CS_URS_2024_02/311238931"/>
    <hyperlink ref="F1111" r:id="rId70" display="https://podminky.urs.cz/item/CS_URS_2024_02/311238933"/>
    <hyperlink ref="F1124" r:id="rId71" display="https://podminky.urs.cz/item/CS_URS_2024_02/311238935"/>
    <hyperlink ref="F1164" r:id="rId72" display="https://podminky.urs.cz/item/CS_URS_2024_02/311238937"/>
    <hyperlink ref="F1213" r:id="rId73" display="https://podminky.urs.cz/item/CS_URS_2024_02/311271126"/>
    <hyperlink ref="F1223" r:id="rId74" display="https://podminky.urs.cz/item/CS_URS_2024_02/311272125"/>
    <hyperlink ref="F1238" r:id="rId75" display="https://podminky.urs.cz/item/CS_URS_2024_02/311272321"/>
    <hyperlink ref="F1244" r:id="rId76" display="https://podminky.urs.cz/item/CS_URS_2024_02/311321611"/>
    <hyperlink ref="F1249" r:id="rId77" display="https://podminky.urs.cz/item/CS_URS_2024_02/311351311"/>
    <hyperlink ref="F1253" r:id="rId78" display="https://podminky.urs.cz/item/CS_URS_2024_02/311351312"/>
    <hyperlink ref="F1255" r:id="rId79" display="https://podminky.urs.cz/item/CS_URS_2024_02/311361821"/>
    <hyperlink ref="F1279" r:id="rId80" display="https://podminky.urs.cz/item/CS_URS_2024_02/317142422"/>
    <hyperlink ref="F1283" r:id="rId81" display="https://podminky.urs.cz/item/CS_URS_2024_02/317168012"/>
    <hyperlink ref="F1287" r:id="rId82" display="https://podminky.urs.cz/item/CS_URS_2024_02/317168022"/>
    <hyperlink ref="F1291" r:id="rId83" display="https://podminky.urs.cz/item/CS_URS_2024_02/317168052"/>
    <hyperlink ref="F1298" r:id="rId84" display="https://podminky.urs.cz/item/CS_URS_2024_02/317168053"/>
    <hyperlink ref="F1304" r:id="rId85" display="https://podminky.urs.cz/item/CS_URS_2024_02/317168054"/>
    <hyperlink ref="F1310" r:id="rId86" display="https://podminky.urs.cz/item/CS_URS_2024_02/317168056"/>
    <hyperlink ref="F1314" r:id="rId87" display="https://podminky.urs.cz/item/CS_URS_2024_02/317168057"/>
    <hyperlink ref="F1320" r:id="rId88" display="https://podminky.urs.cz/item/CS_URS_2024_02/317168058"/>
    <hyperlink ref="F1326" r:id="rId89" display="https://podminky.urs.cz/item/CS_URS_2024_02/317168059"/>
    <hyperlink ref="F1330" r:id="rId90" display="https://podminky.urs.cz/item/CS_URS_2024_02/317234410"/>
    <hyperlink ref="F1338" r:id="rId91" display="https://podminky.urs.cz/item/CS_URS_2024_02/317351107"/>
    <hyperlink ref="F1349" r:id="rId92" display="https://podminky.urs.cz/item/CS_URS_2024_02/317351108"/>
    <hyperlink ref="F1351" r:id="rId93" display="https://podminky.urs.cz/item/CS_URS_2024_02/317944321"/>
    <hyperlink ref="F1360" r:id="rId94" display="https://podminky.urs.cz/item/CS_URS_2024_02/317998131"/>
    <hyperlink ref="F1366" r:id="rId95" display="https://podminky.urs.cz/item/CS_URS_2024_02/317998133"/>
    <hyperlink ref="F1373" r:id="rId96" display="https://podminky.urs.cz/item/CS_URS_2024_02/317998141"/>
    <hyperlink ref="F1377" r:id="rId97" display="https://podminky.urs.cz/item/CS_URS_2024_02/337173110"/>
    <hyperlink ref="F1481" r:id="rId98" display="https://podminky.urs.cz/item/CS_URS_2024_02/339921131"/>
    <hyperlink ref="F1495" r:id="rId99" display="https://podminky.urs.cz/item/CS_URS_2024_02/341941001"/>
    <hyperlink ref="F1500" r:id="rId100" display="https://podminky.urs.cz/item/CS_URS_2024_02/342244201"/>
    <hyperlink ref="F1516" r:id="rId101" display="https://podminky.urs.cz/item/CS_URS_2024_02/342244211"/>
    <hyperlink ref="F1558" r:id="rId102" display="https://podminky.urs.cz/item/CS_URS_2024_02/342244221"/>
    <hyperlink ref="F1595" r:id="rId103" display="https://podminky.urs.cz/item/CS_URS_2024_02/342272225"/>
    <hyperlink ref="F1600" r:id="rId104" display="https://podminky.urs.cz/item/CS_URS_2024_02/342272245"/>
    <hyperlink ref="F1605" r:id="rId105" display="https://podminky.urs.cz/item/CS_URS_2024_02/342291111"/>
    <hyperlink ref="F1621" r:id="rId106" display="https://podminky.urs.cz/item/CS_URS_2024_02/342291112"/>
    <hyperlink ref="F1691" r:id="rId107" display="https://podminky.urs.cz/item/CS_URS_2024_02/342291121"/>
    <hyperlink ref="F1706" r:id="rId108" display="https://podminky.urs.cz/item/CS_URS_2024_02/342311611"/>
    <hyperlink ref="F1724" r:id="rId109" display="https://podminky.urs.cz/item/CS_URS_2024_02/346244381"/>
    <hyperlink ref="F1732" r:id="rId110" display="https://podminky.urs.cz/item/CS_URS_2024_02/346272216"/>
    <hyperlink ref="F1736" r:id="rId111" display="https://podminky.urs.cz/item/CS_URS_2024_02/346272256"/>
    <hyperlink ref="F1757" r:id="rId112" display="https://podminky.urs.cz/item/CS_URS_2024_02/348921121"/>
    <hyperlink ref="F1777" r:id="rId113" display="https://podminky.urs.cz/item/CS_URS_2024_02/411121121"/>
    <hyperlink ref="F1797" r:id="rId114" display="https://podminky.urs.cz/item/CS_URS_2024_02/411121125"/>
    <hyperlink ref="F1872" r:id="rId115" display="https://podminky.urs.cz/item/CS_URS_2024_02/411121127"/>
    <hyperlink ref="F1991" r:id="rId116" display="https://podminky.urs.cz/item/CS_URS_2024_02/411171131"/>
    <hyperlink ref="F2020" r:id="rId117" display="https://podminky.urs.cz/item/CS_URS_2024_02/417238232"/>
    <hyperlink ref="F2032" r:id="rId118" display="https://podminky.urs.cz/item/CS_URS_2024_02/417321414"/>
    <hyperlink ref="F2130" r:id="rId119" display="https://podminky.urs.cz/item/CS_URS_2024_02/417351115"/>
    <hyperlink ref="F2201" r:id="rId120" display="https://podminky.urs.cz/item/CS_URS_2024_02/417351116"/>
    <hyperlink ref="F2203" r:id="rId121" display="https://podminky.urs.cz/item/CS_URS_2024_02/417361821"/>
    <hyperlink ref="F2323" r:id="rId122" display="https://podminky.urs.cz/item/CS_URS_2024_02/430321515"/>
    <hyperlink ref="F2342" r:id="rId123" display="https://podminky.urs.cz/item/CS_URS_2024_02/430362021"/>
    <hyperlink ref="F2362" r:id="rId124" display="https://podminky.urs.cz/item/CS_URS_2024_02/431123912"/>
    <hyperlink ref="F2369" r:id="rId125" display="https://podminky.urs.cz/item/CS_URS_2024_02/431351121"/>
    <hyperlink ref="F2374" r:id="rId126" display="https://podminky.urs.cz/item/CS_URS_2024_02/431351122"/>
    <hyperlink ref="F2376" r:id="rId127" display="https://podminky.urs.cz/item/CS_URS_2024_02/434141214"/>
    <hyperlink ref="F2386" r:id="rId128" display="https://podminky.urs.cz/item/CS_URS_2024_02/434351141"/>
    <hyperlink ref="F2398" r:id="rId129" display="https://podminky.urs.cz/item/CS_URS_2024_02/434351142"/>
    <hyperlink ref="F2400" r:id="rId130" display="https://podminky.urs.cz/item/CS_URS_2024_02/435123912"/>
    <hyperlink ref="F2409" r:id="rId131" display="https://podminky.urs.cz/item/CS_URS_2024_02/444171112"/>
    <hyperlink ref="F2421" r:id="rId132" display="https://podminky.urs.cz/item/CS_URS_2024_02/444191911"/>
    <hyperlink ref="F2443" r:id="rId133" display="https://podminky.urs.cz/item/CS_URS_2024_02/451577877"/>
    <hyperlink ref="F2455" r:id="rId134" display="https://podminky.urs.cz/item/CS_URS_2024_02/451579877"/>
    <hyperlink ref="F2457" r:id="rId135" display="https://podminky.urs.cz/item/CS_URS_2024_02/411141102"/>
    <hyperlink ref="F2461" r:id="rId136" display="https://podminky.urs.cz/item/CS_URS_2024_02/411361821"/>
    <hyperlink ref="F2511" r:id="rId137" display="https://podminky.urs.cz/item/CS_URS_2024_02/411388531"/>
    <hyperlink ref="F2542" r:id="rId138" display="https://podminky.urs.cz/item/CS_URS_2024_02/411388631"/>
    <hyperlink ref="F2550" r:id="rId139" display="https://podminky.urs.cz/item/CS_URS_2024_02/413941133"/>
    <hyperlink ref="F2557" r:id="rId140" display="https://podminky.urs.cz/item/CS_URS_2024_02/596211120"/>
    <hyperlink ref="F2572" r:id="rId141" display="https://podminky.urs.cz/item/CS_URS_2024_02/611111212"/>
    <hyperlink ref="F2578" r:id="rId142" display="https://podminky.urs.cz/item/CS_URS_2024_02/611131306"/>
    <hyperlink ref="F2582" r:id="rId143" display="https://podminky.urs.cz/item/CS_URS_2024_02/611142001"/>
    <hyperlink ref="F2588" r:id="rId144" display="https://podminky.urs.cz/item/CS_URS_2024_02/611311131"/>
    <hyperlink ref="F2615" r:id="rId145" display="https://podminky.urs.cz/item/CS_URS_2024_02/611311145"/>
    <hyperlink ref="F2625" r:id="rId146" display="https://podminky.urs.cz/item/CS_URS_2024_02/611311195"/>
    <hyperlink ref="F2627" r:id="rId147" display="https://podminky.urs.cz/item/CS_URS_2024_02/611321325"/>
    <hyperlink ref="F2640" r:id="rId148" display="https://podminky.urs.cz/item/CS_URS_2024_02/611321395"/>
    <hyperlink ref="F2642" r:id="rId149" display="https://podminky.urs.cz/item/CS_URS_2024_02/611325417"/>
    <hyperlink ref="F2649" r:id="rId150" display="https://podminky.urs.cz/item/CS_URS_2024_02/612131302"/>
    <hyperlink ref="F2656" r:id="rId151" display="https://podminky.urs.cz/item/CS_URS_2024_02/612135001"/>
    <hyperlink ref="F2700" r:id="rId152" display="https://podminky.urs.cz/item/CS_URS_2024_02/612142001"/>
    <hyperlink ref="F2736" r:id="rId153" display="https://podminky.urs.cz/item/CS_URS_2024_02/612311131"/>
    <hyperlink ref="F2766" r:id="rId154" display="https://podminky.urs.cz/item/CS_URS_2024_02/612311141"/>
    <hyperlink ref="F2802" r:id="rId155" display="https://podminky.urs.cz/item/CS_URS_2024_02/612311191"/>
    <hyperlink ref="F2804" r:id="rId156" display="https://podminky.urs.cz/item/CS_URS_2024_02/612321321"/>
    <hyperlink ref="F2887" r:id="rId157" display="https://podminky.urs.cz/item/CS_URS_2024_02/612321391"/>
    <hyperlink ref="F2889" r:id="rId158" display="https://podminky.urs.cz/item/CS_URS_2024_02/612341121"/>
    <hyperlink ref="F2900" r:id="rId159" display="https://podminky.urs.cz/item/CS_URS_2024_02/612341191"/>
    <hyperlink ref="F2902" r:id="rId160" display="https://podminky.urs.cz/item/CS_URS_2024_02/612811002"/>
    <hyperlink ref="F2915" r:id="rId161" display="https://podminky.urs.cz/item/CS_URS_2024_02/619995001"/>
    <hyperlink ref="F2938" r:id="rId162" display="https://podminky.urs.cz/item/CS_URS_2024_02/622143003"/>
    <hyperlink ref="F2945" r:id="rId163" display="https://podminky.urs.cz/item/CS_URS_2024_02/622211011"/>
    <hyperlink ref="F2952" r:id="rId164" display="https://podminky.urs.cz/item/CS_URS_2024_02/622252002"/>
    <hyperlink ref="F2971" r:id="rId165" display="https://podminky.urs.cz/item/CS_URS_2024_02/619996117"/>
    <hyperlink ref="F2979" r:id="rId166" display="https://podminky.urs.cz/item/CS_URS_2024_02/619996145"/>
    <hyperlink ref="F2987" r:id="rId167" display="https://podminky.urs.cz/item/CS_URS_2024_02/621131121"/>
    <hyperlink ref="F2992" r:id="rId168" display="https://podminky.urs.cz/item/CS_URS_2024_02/621151011"/>
    <hyperlink ref="F2997" r:id="rId169" display="https://podminky.urs.cz/item/CS_URS_2024_02/621221051"/>
    <hyperlink ref="F3004" r:id="rId170" display="https://podminky.urs.cz/item/CS_URS_2024_02/621251105"/>
    <hyperlink ref="F3009" r:id="rId171" display="https://podminky.urs.cz/item/CS_URS_2024_02/621531022"/>
    <hyperlink ref="F3014" r:id="rId172" display="https://podminky.urs.cz/item/CS_URS_2024_02/622131102"/>
    <hyperlink ref="F3021" r:id="rId173" display="https://podminky.urs.cz/item/CS_URS_2024_02/622142001"/>
    <hyperlink ref="F3078" r:id="rId174" display="https://podminky.urs.cz/item/CS_URS_2024_02/622142002"/>
    <hyperlink ref="F3083" r:id="rId175" display="https://podminky.urs.cz/item/CS_URS_2024_02/622143001"/>
    <hyperlink ref="F3110" r:id="rId176" display="https://podminky.urs.cz/item/CS_URS_2024_02/622143004"/>
    <hyperlink ref="F3145" r:id="rId177" display="https://podminky.urs.cz/item/CS_URS_2024_02/622151011"/>
    <hyperlink ref="F3147" r:id="rId178" display="https://podminky.urs.cz/item/CS_URS_2024_02/622151021"/>
    <hyperlink ref="F3149" r:id="rId179" display="https://podminky.urs.cz/item/CS_URS_2024_02/622211021"/>
    <hyperlink ref="F3163" r:id="rId180" display="https://podminky.urs.cz/item/CS_URS_2024_02/622211031"/>
    <hyperlink ref="F3171" r:id="rId181" display="https://podminky.urs.cz/item/CS_URS_2024_02/622212001"/>
    <hyperlink ref="F3179" r:id="rId182" display="https://podminky.urs.cz/item/CS_URS_2024_02/622231111"/>
    <hyperlink ref="F3197" r:id="rId183" display="https://podminky.urs.cz/item/CS_URS_2024_02/622231121"/>
    <hyperlink ref="F3227" r:id="rId184" display="https://podminky.urs.cz/item/CS_URS_2024_02/622232001"/>
    <hyperlink ref="F3248" r:id="rId185" display="https://podminky.urs.cz/item/CS_URS_2024_02/622232001"/>
    <hyperlink ref="F3267" r:id="rId186" display="https://podminky.urs.cz/item/CS_URS_2024_02/622251101"/>
    <hyperlink ref="F3271" r:id="rId187" display="https://podminky.urs.cz/item/CS_URS_2024_02/622251107"/>
    <hyperlink ref="F3275" r:id="rId188" display="https://podminky.urs.cz/item/CS_URS_2024_02/622252002"/>
    <hyperlink ref="F3379" r:id="rId189" display="https://podminky.urs.cz/item/CS_URS_2024_02/622321121"/>
    <hyperlink ref="F3406" r:id="rId190" display="https://podminky.urs.cz/item/CS_URS_2024_02/622321121"/>
    <hyperlink ref="F3451" r:id="rId191" display="https://podminky.urs.cz/item/CS_URS_2024_02/622321191"/>
    <hyperlink ref="F3453" r:id="rId192" display="https://podminky.urs.cz/item/CS_URS_2024_02/622511112"/>
    <hyperlink ref="F3498" r:id="rId193" display="https://podminky.urs.cz/item/CS_URS_2024_02/622531022"/>
    <hyperlink ref="F3557" r:id="rId194" display="https://podminky.urs.cz/item/CS_URS_2024_02/622811003"/>
    <hyperlink ref="F3614" r:id="rId195" display="https://podminky.urs.cz/item/CS_URS_2024_02/623151011"/>
    <hyperlink ref="F3616" r:id="rId196" display="https://podminky.urs.cz/item/CS_URS_2024_02/623531022"/>
    <hyperlink ref="F3648" r:id="rId197" display="https://podminky.urs.cz/item/CS_URS_2024_02/629991011"/>
    <hyperlink ref="F3658" r:id="rId198" display="https://podminky.urs.cz/item/CS_URS_2024_02/629991012"/>
    <hyperlink ref="F3678" r:id="rId199" display="https://podminky.urs.cz/item/CS_URS_2024_02/629995103"/>
    <hyperlink ref="F3690" r:id="rId200" display="https://podminky.urs.cz/item/CS_URS_2024_02/629999011"/>
    <hyperlink ref="F3715" r:id="rId201" display="https://podminky.urs.cz/item/CS_URS_2024_02/631311115"/>
    <hyperlink ref="F3734" r:id="rId202" display="https://podminky.urs.cz/item/CS_URS_2024_02/631311125"/>
    <hyperlink ref="F3738" r:id="rId203" display="https://podminky.urs.cz/item/CS_URS_2024_02/631312131"/>
    <hyperlink ref="F3742" r:id="rId204" display="https://podminky.urs.cz/item/CS_URS_2024_02/631319011"/>
    <hyperlink ref="F3763" r:id="rId205" display="https://podminky.urs.cz/item/CS_URS_2024_02/631319012"/>
    <hyperlink ref="F3767" r:id="rId206" display="https://podminky.urs.cz/item/CS_URS_2024_02/631362021"/>
    <hyperlink ref="F3781" r:id="rId207" display="https://podminky.urs.cz/item/CS_URS_2024_02/632450124"/>
    <hyperlink ref="F3792" r:id="rId208" display="https://podminky.urs.cz/item/CS_URS_2024_02/632481215"/>
    <hyperlink ref="F3799" r:id="rId209" display="https://podminky.urs.cz/item/CS_URS_2024_02/642944121"/>
    <hyperlink ref="F3836" r:id="rId210" display="https://podminky.urs.cz/item/CS_URS_2024_02/644941111"/>
    <hyperlink ref="F3857" r:id="rId211" display="https://podminky.urs.cz/item/CS_URS_2024_02/899102112"/>
    <hyperlink ref="F3864" r:id="rId212" display="https://podminky.urs.cz/item/CS_URS_2024_02/899623151"/>
    <hyperlink ref="F3876" r:id="rId213" display="https://podminky.urs.cz/item/CS_URS_2024_02/899643121"/>
    <hyperlink ref="F3882" r:id="rId214" display="https://podminky.urs.cz/item/CS_URS_2024_02/899643122"/>
    <hyperlink ref="F3902" r:id="rId215" display="https://podminky.urs.cz/item/CS_URS_2024_02/941211111"/>
    <hyperlink ref="F3954" r:id="rId216" display="https://podminky.urs.cz/item/CS_URS_2024_02/941211211"/>
    <hyperlink ref="F3972" r:id="rId217" display="https://podminky.urs.cz/item/CS_URS_2024_02/941211811"/>
    <hyperlink ref="F3974" r:id="rId218" display="https://podminky.urs.cz/item/CS_URS_2024_02/944511111"/>
    <hyperlink ref="F3976" r:id="rId219" display="https://podminky.urs.cz/item/CS_URS_2024_02/944511211"/>
    <hyperlink ref="F3978" r:id="rId220" display="https://podminky.urs.cz/item/CS_URS_2024_02/944511811"/>
    <hyperlink ref="F3980" r:id="rId221" display="https://podminky.urs.cz/item/CS_URS_2024_02/949101111"/>
    <hyperlink ref="F4051" r:id="rId222" display="https://podminky.urs.cz/item/CS_URS_2024_02/952901111"/>
    <hyperlink ref="F4106" r:id="rId223" display="https://podminky.urs.cz/item/CS_URS_2024_02/953312111"/>
    <hyperlink ref="F4114" r:id="rId224" display="https://podminky.urs.cz/item/CS_URS_2024_02/953312112"/>
    <hyperlink ref="F4119" r:id="rId225" display="https://podminky.urs.cz/item/CS_URS_2024_02/953312113"/>
    <hyperlink ref="F4132" r:id="rId226" display="https://podminky.urs.cz/item/CS_URS_2024_02/953312125"/>
    <hyperlink ref="F4136" r:id="rId227" display="https://podminky.urs.cz/item/CS_URS_2024_02/953321111"/>
    <hyperlink ref="F4149" r:id="rId228" display="https://podminky.urs.cz/item/CS_URS_2024_02/953331112"/>
    <hyperlink ref="F4162" r:id="rId229" display="https://podminky.urs.cz/item/CS_URS_2024_02/953943211"/>
    <hyperlink ref="F4188" r:id="rId230" display="https://podminky.urs.cz/item/CS_URS_2024_02/953961115"/>
    <hyperlink ref="F4201" r:id="rId231" display="https://podminky.urs.cz/item/CS_URS_2024_02/953965141"/>
    <hyperlink ref="F4203" r:id="rId232" display="https://podminky.urs.cz/item/CS_URS_2024_02/961055111"/>
    <hyperlink ref="F4217" r:id="rId233" display="https://podminky.urs.cz/item/CS_URS_2024_02/962031132"/>
    <hyperlink ref="F4228" r:id="rId234" display="https://podminky.urs.cz/item/CS_URS_2024_02/962031133"/>
    <hyperlink ref="F4233" r:id="rId235" display="https://podminky.urs.cz/item/CS_URS_2024_02/962032182"/>
    <hyperlink ref="F4243" r:id="rId236" display="https://podminky.urs.cz/item/CS_URS_2024_02/962032240"/>
    <hyperlink ref="F4256" r:id="rId237" display="https://podminky.urs.cz/item/CS_URS_2024_02/962032241"/>
    <hyperlink ref="F4261" r:id="rId238" display="https://podminky.urs.cz/item/CS_URS_2024_02/962051115"/>
    <hyperlink ref="F4267" r:id="rId239" display="https://podminky.urs.cz/item/CS_URS_2024_02/962081131"/>
    <hyperlink ref="F4272" r:id="rId240" display="https://podminky.urs.cz/item/CS_URS_2024_02/963022819"/>
    <hyperlink ref="F4277" r:id="rId241" display="https://podminky.urs.cz/item/CS_URS_2024_02/963042819"/>
    <hyperlink ref="F4282" r:id="rId242" display="https://podminky.urs.cz/item/CS_URS_2024_02/963051113"/>
    <hyperlink ref="F4292" r:id="rId243" display="https://podminky.urs.cz/item/CS_URS_2024_02/965042121"/>
    <hyperlink ref="F4297" r:id="rId244" display="https://podminky.urs.cz/item/CS_URS_2024_02/965042131"/>
    <hyperlink ref="F4305" r:id="rId245" display="https://podminky.urs.cz/item/CS_URS_2024_02/965042221"/>
    <hyperlink ref="F4310" r:id="rId246" display="https://podminky.urs.cz/item/CS_URS_2024_02/965081212"/>
    <hyperlink ref="F4315" r:id="rId247" display="https://podminky.urs.cz/item/CS_URS_2024_02/965081333"/>
    <hyperlink ref="F4323" r:id="rId248" display="https://podminky.urs.cz/item/CS_URS_2024_02/965082923"/>
    <hyperlink ref="F4332" r:id="rId249" display="https://podminky.urs.cz/item/CS_URS_2024_02/965082941"/>
    <hyperlink ref="F4340" r:id="rId250" display="https://podminky.urs.cz/item/CS_URS_2024_02/965083111"/>
    <hyperlink ref="F4345" r:id="rId251" display="https://podminky.urs.cz/item/CS_URS_2024_02/968062374"/>
    <hyperlink ref="F4361" r:id="rId252" display="https://podminky.urs.cz/item/CS_URS_2024_02/968062375"/>
    <hyperlink ref="F4370" r:id="rId253" display="https://podminky.urs.cz/item/CS_URS_2024_02/968062376"/>
    <hyperlink ref="F4391" r:id="rId254" display="https://podminky.urs.cz/item/CS_URS_2024_02/968062377"/>
    <hyperlink ref="F4400" r:id="rId255" display="https://podminky.urs.cz/item/CS_URS_2024_02/968062746"/>
    <hyperlink ref="F4405" r:id="rId256" display="https://podminky.urs.cz/item/CS_URS_2024_02/968062747"/>
    <hyperlink ref="F4414" r:id="rId257" display="https://podminky.urs.cz/item/CS_URS_2024_02/968072455"/>
    <hyperlink ref="F4437" r:id="rId258" display="https://podminky.urs.cz/item/CS_URS_2024_02/968072456"/>
    <hyperlink ref="F4445" r:id="rId259" display="https://podminky.urs.cz/item/CS_URS_2024_02/968082022"/>
    <hyperlink ref="F4454" r:id="rId260" display="https://podminky.urs.cz/item/CS_URS_2024_02/971038241"/>
    <hyperlink ref="F4472" r:id="rId261" display="https://podminky.urs.cz/item/CS_URS_2024_02/971038691"/>
    <hyperlink ref="F4495" r:id="rId262" display="https://podminky.urs.cz/item/CS_URS_2024_02/972044431"/>
    <hyperlink ref="F4500" r:id="rId263" display="https://podminky.urs.cz/item/CS_URS_2024_02/972055141"/>
    <hyperlink ref="F4519" r:id="rId264" display="https://podminky.urs.cz/item/CS_URS_2024_02/972055241"/>
    <hyperlink ref="F4532" r:id="rId265" display="https://podminky.urs.cz/item/CS_URS_2024_02/973031324"/>
    <hyperlink ref="F4537" r:id="rId266" display="https://podminky.urs.cz/item/CS_URS_2024_02/974031664"/>
    <hyperlink ref="F4545" r:id="rId267" display="https://podminky.urs.cz/item/CS_URS_2024_02/975011231"/>
    <hyperlink ref="F4554" r:id="rId268" display="https://podminky.urs.cz/item/CS_URS_2024_02/977312113"/>
    <hyperlink ref="F4559" r:id="rId269" display="https://podminky.urs.cz/item/CS_URS_2024_02/978035117"/>
    <hyperlink ref="F4592" r:id="rId270" display="https://podminky.urs.cz/item/CS_URS_2024_02/985331212"/>
    <hyperlink ref="F4621" r:id="rId271" display="https://podminky.urs.cz/item/CS_URS_2024_02/985331213"/>
    <hyperlink ref="F4628" r:id="rId272" display="https://podminky.urs.cz/item/CS_URS_2024_02/985331912"/>
    <hyperlink ref="F4632" r:id="rId273" display="https://podminky.urs.cz/item/CS_URS_2024_02/997013153"/>
    <hyperlink ref="F4634" r:id="rId274" display="https://podminky.urs.cz/item/CS_URS_2024_02/997013219"/>
    <hyperlink ref="F4637" r:id="rId275" display="https://podminky.urs.cz/item/CS_URS_2024_02/997013501"/>
    <hyperlink ref="F4639" r:id="rId276" display="https://podminky.urs.cz/item/CS_URS_2024_02/997013509"/>
    <hyperlink ref="F4642" r:id="rId277" display="https://podminky.urs.cz/item/CS_URS_2024_02/997013871"/>
    <hyperlink ref="F4645" r:id="rId278" display="https://podminky.urs.cz/item/CS_URS_2024_02/998011009"/>
    <hyperlink ref="F4647" r:id="rId279" display="https://podminky.urs.cz/item/CS_URS_2024_02/998011014"/>
    <hyperlink ref="F4651" r:id="rId280" display="https://podminky.urs.cz/item/CS_URS_2024_02/711111001"/>
    <hyperlink ref="F4671" r:id="rId281" display="https://podminky.urs.cz/item/CS_URS_2024_02/711112001"/>
    <hyperlink ref="F4712" r:id="rId282" display="https://podminky.urs.cz/item/CS_URS_2024_02/711112052"/>
    <hyperlink ref="F4722" r:id="rId283" display="https://podminky.urs.cz/item/CS_URS_2024_02/711112052"/>
    <hyperlink ref="F4770" r:id="rId284" display="https://podminky.urs.cz/item/CS_URS_2024_02/711141559"/>
    <hyperlink ref="F4774" r:id="rId285" display="https://podminky.urs.cz/item/CS_URS_2024_02/711142559"/>
    <hyperlink ref="F4778" r:id="rId286" display="https://podminky.urs.cz/item/CS_URS_2024_02/711161212"/>
    <hyperlink ref="F4814" r:id="rId287" display="https://podminky.urs.cz/item/CS_URS_2024_02/711161383"/>
    <hyperlink ref="F4850" r:id="rId288" display="https://podminky.urs.cz/item/CS_URS_2024_02/711199101"/>
    <hyperlink ref="F4860" r:id="rId289" display="https://podminky.urs.cz/item/CS_URS_2024_02/711742567"/>
    <hyperlink ref="F4878" r:id="rId290" display="https://podminky.urs.cz/item/CS_URS_2024_02/711747067"/>
    <hyperlink ref="F4895" r:id="rId291" display="https://podminky.urs.cz/item/CS_URS_2024_02/711791183"/>
    <hyperlink ref="F4912" r:id="rId292" display="https://podminky.urs.cz/item/CS_URS_2024_02/998711111"/>
    <hyperlink ref="F4914" r:id="rId293" display="https://podminky.urs.cz/item/CS_URS_2024_02/998711192"/>
    <hyperlink ref="F4917" r:id="rId294" display="https://podminky.urs.cz/item/CS_URS_2024_02/712300854"/>
    <hyperlink ref="F4923" r:id="rId295" display="https://podminky.urs.cz/item/CS_URS_2024_02/712300911"/>
    <hyperlink ref="F4927" r:id="rId296" display="https://podminky.urs.cz/item/CS_URS_2024_02/712300921"/>
    <hyperlink ref="F4931" r:id="rId297" display="https://podminky.urs.cz/item/CS_URS_2024_02/712311101"/>
    <hyperlink ref="F4958" r:id="rId298" display="https://podminky.urs.cz/item/CS_URS_2024_02/712331111"/>
    <hyperlink ref="F4995" r:id="rId299" display="https://podminky.urs.cz/item/CS_URS_2024_02/712331801"/>
    <hyperlink ref="F5000" r:id="rId300" display="https://podminky.urs.cz/item/CS_URS_2024_02/712340831"/>
    <hyperlink ref="F5011" r:id="rId301" display="https://podminky.urs.cz/item/CS_URS_2024_02/712341559"/>
    <hyperlink ref="F5036" r:id="rId302" display="https://podminky.urs.cz/item/CS_URS_2024_02/712340833"/>
    <hyperlink ref="F5046" r:id="rId303" display="https://podminky.urs.cz/item/CS_URS_2024_02/712341559"/>
    <hyperlink ref="F5054" r:id="rId304" display="https://podminky.urs.cz/item/CS_URS_2024_02/712341559"/>
    <hyperlink ref="F5072" r:id="rId305" display="https://podminky.urs.cz/item/CS_URS_2024_02/712341715"/>
    <hyperlink ref="F5081" r:id="rId306" display="https://podminky.urs.cz/item/CS_URS_2024_02/712341720"/>
    <hyperlink ref="F5109" r:id="rId307" display="https://podminky.urs.cz/item/CS_URS_2024_02/712363803"/>
    <hyperlink ref="F5115" r:id="rId308" display="https://podminky.urs.cz/item/CS_URS_2024_02/712391175"/>
    <hyperlink ref="F5121" r:id="rId309" display="https://podminky.urs.cz/item/CS_URS_2024_02/712741559"/>
    <hyperlink ref="F5136" r:id="rId310" display="https://podminky.urs.cz/item/CS_URS_2024_02/712741559"/>
    <hyperlink ref="F5167" r:id="rId311" display="https://podminky.urs.cz/item/CS_URS_2024_02/712811101"/>
    <hyperlink ref="F5195" r:id="rId312" display="https://podminky.urs.cz/item/CS_URS_2024_02/712841559"/>
    <hyperlink ref="F5221" r:id="rId313" display="https://podminky.urs.cz/item/CS_URS_2024_02/712841559"/>
    <hyperlink ref="F5240" r:id="rId314" display="https://podminky.urs.cz/item/CS_URS_2024_02/712998004"/>
    <hyperlink ref="F5264" r:id="rId315" display="https://podminky.urs.cz/item/CS_URS_2024_02/998712122"/>
    <hyperlink ref="F5266" r:id="rId316" display="https://podminky.urs.cz/item/CS_URS_2024_02/998712129"/>
    <hyperlink ref="F5269" r:id="rId317" display="https://podminky.urs.cz/item/CS_URS_2024_02/713100941"/>
    <hyperlink ref="F5276" r:id="rId318" display="https://podminky.urs.cz/item/CS_URS_2024_02/713111127"/>
    <hyperlink ref="F5282" r:id="rId319" display="https://podminky.urs.cz/item/CS_URS_2024_02/713121111"/>
    <hyperlink ref="F5294" r:id="rId320" display="https://podminky.urs.cz/item/CS_URS_2024_02/713121111"/>
    <hyperlink ref="F5305" r:id="rId321" display="https://podminky.urs.cz/item/CS_URS_2024_02/713121111"/>
    <hyperlink ref="F5311" r:id="rId322" display="https://podminky.urs.cz/item/CS_URS_2024_02/713121111"/>
    <hyperlink ref="F5321" r:id="rId323" display="https://podminky.urs.cz/item/CS_URS_2024_02/713121211"/>
    <hyperlink ref="F5399" r:id="rId324" display="https://podminky.urs.cz/item/CS_URS_2024_02/713131141"/>
    <hyperlink ref="F5406" r:id="rId325" display="https://podminky.urs.cz/item/CS_URS_2024_02/713131145"/>
    <hyperlink ref="F5413" r:id="rId326" display="https://podminky.urs.cz/item/CS_URS_2024_02/713140821"/>
    <hyperlink ref="F5426" r:id="rId327" display="https://podminky.urs.cz/item/CS_URS_2024_02/713140843"/>
    <hyperlink ref="F5432" r:id="rId328" display="https://podminky.urs.cz/item/CS_URS_2024_02/713141136"/>
    <hyperlink ref="F5450" r:id="rId329" display="https://podminky.urs.cz/item/CS_URS_2024_02/713141138"/>
    <hyperlink ref="F5483" r:id="rId330" display="https://podminky.urs.cz/item/CS_URS_2024_02/713141151"/>
    <hyperlink ref="F5489" r:id="rId331" display="https://podminky.urs.cz/item/CS_URS_2024_02/713141336"/>
    <hyperlink ref="F5529" r:id="rId332" display="https://podminky.urs.cz/item/CS_URS_2024_02/713141356"/>
    <hyperlink ref="F5537" r:id="rId333" display="https://podminky.urs.cz/item/CS_URS_2024_02/713141396"/>
    <hyperlink ref="F5544" r:id="rId334" display="https://podminky.urs.cz/item/CS_URS_2024_02/713141396"/>
    <hyperlink ref="F5551" r:id="rId335" display="https://podminky.urs.cz/item/CS_URS_2024_02/713191132"/>
    <hyperlink ref="F5565" r:id="rId336" display="https://podminky.urs.cz/item/CS_URS_2024_02/713191521"/>
    <hyperlink ref="F5574" r:id="rId337" display="https://podminky.urs.cz/item/CS_URS_2024_02/713191522"/>
    <hyperlink ref="F5586" r:id="rId338" display="https://podminky.urs.cz/item/CS_URS_2024_02/998713122"/>
    <hyperlink ref="F5588" r:id="rId339" display="https://podminky.urs.cz/item/CS_URS_2024_02/998713129"/>
    <hyperlink ref="F5633" r:id="rId340" display="https://podminky.urs.cz/item/CS_URS_2024_02/714183002"/>
    <hyperlink ref="F5641" r:id="rId341" display="https://podminky.urs.cz/item/CS_URS_2024_02/998714122"/>
    <hyperlink ref="F5643" r:id="rId342" display="https://podminky.urs.cz/item/CS_URS_2024_02/998714129"/>
    <hyperlink ref="F5646" r:id="rId343" display="https://podminky.urs.cz/item/CS_URS_2024_02/721171808"/>
    <hyperlink ref="F5650" r:id="rId344" display="https://podminky.urs.cz/item/CS_URS_2024_02/721239114"/>
    <hyperlink ref="F5661" r:id="rId345" display="https://podminky.urs.cz/item/CS_URS_2024_02/721239114"/>
    <hyperlink ref="F5675" r:id="rId346" display="https://podminky.urs.cz/item/CS_URS_2024_02/721279153"/>
    <hyperlink ref="F5689" r:id="rId347" display="https://podminky.urs.cz/item/CS_URS_2024_02/998721111"/>
    <hyperlink ref="F5691" r:id="rId348" display="https://podminky.urs.cz/item/CS_URS_2024_02/998721112"/>
    <hyperlink ref="F5694" r:id="rId349" display="https://podminky.urs.cz/item/CS_URS_2024_02/725291666"/>
    <hyperlink ref="F5699" r:id="rId350" display="https://podminky.urs.cz/item/CS_URS_2024_02/725291664"/>
    <hyperlink ref="F5704" r:id="rId351" display="https://podminky.urs.cz/item/CS_URS_2024_02/998725121"/>
    <hyperlink ref="F5706" r:id="rId352" display="https://podminky.urs.cz/item/CS_URS_2024_02/998725129"/>
    <hyperlink ref="F5713" r:id="rId353" display="https://podminky.urs.cz/item/CS_URS_2024_02/751398821"/>
    <hyperlink ref="F5719" r:id="rId354" display="https://podminky.urs.cz/item/CS_URS_2024_02/762331811"/>
    <hyperlink ref="F5724" r:id="rId355" display="https://podminky.urs.cz/item/CS_URS_2024_02/762341033"/>
    <hyperlink ref="F5729" r:id="rId356" display="https://podminky.urs.cz/item/CS_URS_2024_02/762341811"/>
    <hyperlink ref="F5751" r:id="rId357" display="https://podminky.urs.cz/item/CS_URS_2024_02/998762122"/>
    <hyperlink ref="F5753" r:id="rId358" display="https://podminky.urs.cz/item/CS_URS_2024_02/998762129"/>
    <hyperlink ref="F5756" r:id="rId359" display="https://podminky.urs.cz/item/CS_URS_2024_02/763111414"/>
    <hyperlink ref="F5761" r:id="rId360" display="https://podminky.urs.cz/item/CS_URS_2024_02/763111417"/>
    <hyperlink ref="F5766" r:id="rId361" display="https://podminky.urs.cz/item/CS_URS_2024_02/763121411"/>
    <hyperlink ref="F5786" r:id="rId362" display="https://podminky.urs.cz/item/CS_URS_2024_02/763121422"/>
    <hyperlink ref="F5817" r:id="rId363" display="https://podminky.urs.cz/item/CS_URS_2024_02/763121712"/>
    <hyperlink ref="F5856" r:id="rId364" display="https://podminky.urs.cz/item/CS_URS_2024_02/763121714"/>
    <hyperlink ref="F5859" r:id="rId365" display="https://podminky.urs.cz/item/CS_URS_2024_02/763121751"/>
    <hyperlink ref="F5900" r:id="rId366" display="https://podminky.urs.cz/item/CS_URS_2024_02/763122811"/>
    <hyperlink ref="F5905" r:id="rId367" display="https://podminky.urs.cz/item/CS_URS_2024_02/763131511"/>
    <hyperlink ref="F5916" r:id="rId368" display="https://podminky.urs.cz/item/CS_URS_2024_02/763131721"/>
    <hyperlink ref="F5927" r:id="rId369" display="https://podminky.urs.cz/item/CS_URS_2024_02/763172347"/>
    <hyperlink ref="F5932" r:id="rId370" display="https://podminky.urs.cz/item/CS_URS_2024_02/763181311"/>
    <hyperlink ref="F5938" r:id="rId371" display="https://podminky.urs.cz/item/CS_URS_2024_02/763181421"/>
    <hyperlink ref="F5942" r:id="rId372" display="https://podminky.urs.cz/item/CS_URS_2024_02/763181422"/>
    <hyperlink ref="F5957" r:id="rId373" display="https://podminky.urs.cz/item/CS_URS_2024_02/763412113"/>
    <hyperlink ref="F5973" r:id="rId374" display="https://podminky.urs.cz/item/CS_URS_2024_02/763412123"/>
    <hyperlink ref="F5987" r:id="rId375" display="https://podminky.urs.cz/item/CS_URS_2024_02/763431001"/>
    <hyperlink ref="F6031" r:id="rId376" display="https://podminky.urs.cz/item/CS_URS_2024_02/763431001"/>
    <hyperlink ref="F6037" r:id="rId377" display="https://podminky.urs.cz/item/CS_URS_2024_02/763431011"/>
    <hyperlink ref="F6071" r:id="rId378" display="https://podminky.urs.cz/item/CS_URS_2024_02/763431041"/>
    <hyperlink ref="F6081" r:id="rId379" display="https://podminky.urs.cz/item/CS_URS_2024_02/763431201"/>
    <hyperlink ref="F6123" r:id="rId380" display="https://podminky.urs.cz/item/CS_URS_2024_02/998763332"/>
    <hyperlink ref="F6125" r:id="rId381" display="https://podminky.urs.cz/item/CS_URS_2024_02/998763333"/>
    <hyperlink ref="F6128" r:id="rId382" display="https://podminky.urs.cz/item/CS_URS_2024_02/764001801"/>
    <hyperlink ref="F6133" r:id="rId383" display="https://podminky.urs.cz/item/CS_URS_2024_02/764001821"/>
    <hyperlink ref="F6142" r:id="rId384" display="https://podminky.urs.cz/item/CS_URS_2024_02/764001901"/>
    <hyperlink ref="F6151" r:id="rId385" display="https://podminky.urs.cz/item/CS_URS_2024_02/764001911"/>
    <hyperlink ref="F6159" r:id="rId386" display="https://podminky.urs.cz/item/CS_URS_2024_02/764002801"/>
    <hyperlink ref="F6164" r:id="rId387" display="https://podminky.urs.cz/item/CS_URS_2024_02/764002851"/>
    <hyperlink ref="F6196" r:id="rId388" display="https://podminky.urs.cz/item/CS_URS_2024_02/764002871"/>
    <hyperlink ref="F6201" r:id="rId389" display="https://podminky.urs.cz/item/CS_URS_2024_02/764004801"/>
    <hyperlink ref="F6212" r:id="rId390" display="https://podminky.urs.cz/item/CS_URS_2024_02/764004841"/>
    <hyperlink ref="F6223" r:id="rId391" display="https://podminky.urs.cz/item/CS_URS_2024_02/764004861"/>
    <hyperlink ref="F6249" r:id="rId392" display="https://podminky.urs.cz/item/CS_URS_2024_02/764011622"/>
    <hyperlink ref="F6254" r:id="rId393" display="https://podminky.urs.cz/item/CS_URS_2024_02/764111641"/>
    <hyperlink ref="F6262" r:id="rId394" display="https://podminky.urs.cz/item/CS_URS_2024_02/764111691"/>
    <hyperlink ref="F6264" r:id="rId395" display="https://podminky.urs.cz/item/CS_URS_2024_02/764206105"/>
    <hyperlink ref="F6343" r:id="rId396" display="https://podminky.urs.cz/item/CS_URS_2024_02/764511602"/>
    <hyperlink ref="F6348" r:id="rId397" display="https://podminky.urs.cz/item/CS_URS_2024_02/764511642"/>
    <hyperlink ref="F6353" r:id="rId398" display="https://podminky.urs.cz/item/CS_URS_2024_02/764518622"/>
    <hyperlink ref="F6358" r:id="rId399" display="https://podminky.urs.cz/item/CS_URS_2024_02/998764112"/>
    <hyperlink ref="F6360" r:id="rId400" display="https://podminky.urs.cz/item/CS_URS_2024_02/998764192"/>
    <hyperlink ref="F6363" r:id="rId401" display="https://podminky.urs.cz/item/CS_URS_2024_02/765152801"/>
    <hyperlink ref="F6368" r:id="rId402" display="https://podminky.urs.cz/item/CS_URS_2024_02/765192001"/>
    <hyperlink ref="F6374" r:id="rId403" display="https://podminky.urs.cz/item/CS_URS_2024_02/766421821"/>
    <hyperlink ref="F6379" r:id="rId404" display="https://podminky.urs.cz/item/CS_URS_2024_02/766622131"/>
    <hyperlink ref="F6392" r:id="rId405" display="https://podminky.urs.cz/item/CS_URS_2024_02/766622132"/>
    <hyperlink ref="F6414" r:id="rId406" display="https://podminky.urs.cz/item/CS_URS_2024_02/766622216"/>
    <hyperlink ref="F6427" r:id="rId407" display="https://podminky.urs.cz/item/CS_URS_2024_02/766629215"/>
    <hyperlink ref="F6444" r:id="rId408" display="https://podminky.urs.cz/item/CS_URS_2024_02/766660001"/>
    <hyperlink ref="F6476" r:id="rId409" display="https://podminky.urs.cz/item/CS_URS_2024_02/766660002"/>
    <hyperlink ref="F6486" r:id="rId410" display="https://podminky.urs.cz/item/CS_URS_2024_02/766660021"/>
    <hyperlink ref="F6492" r:id="rId411" display="https://podminky.urs.cz/item/CS_URS_2024_02/766660022"/>
    <hyperlink ref="F6496" r:id="rId412" display="https://podminky.urs.cz/item/CS_URS_2024_02/766660351"/>
    <hyperlink ref="F6510" r:id="rId413" display="https://podminky.urs.cz/item/CS_URS_2024_02/766660421"/>
    <hyperlink ref="F6516" r:id="rId414" display="https://podminky.urs.cz/item/CS_URS_2024_02/766660720"/>
    <hyperlink ref="F6541" r:id="rId415" display="https://podminky.urs.cz/item/CS_URS_2024_02/766660734"/>
    <hyperlink ref="F6546" r:id="rId416" display="https://podminky.urs.cz/item/CS_URS_2024_02/766661863"/>
    <hyperlink ref="F6550" r:id="rId417" display="https://podminky.urs.cz/item/CS_URS_2024_02/766664957"/>
    <hyperlink ref="F6573" r:id="rId418" display="https://podminky.urs.cz/item/CS_URS_2024_02/766691811"/>
    <hyperlink ref="F6606" r:id="rId419" display="https://podminky.urs.cz/item/CS_URS_2024_02/766691914"/>
    <hyperlink ref="F6614" r:id="rId420" display="https://podminky.urs.cz/item/CS_URS_2024_02/766694116"/>
    <hyperlink ref="F6642" r:id="rId421" display="https://podminky.urs.cz/item/CS_URS_2024_02/766695212"/>
    <hyperlink ref="F6647" r:id="rId422" display="https://podminky.urs.cz/item/CS_URS_2024_02/998766112"/>
    <hyperlink ref="F6649" r:id="rId423" display="https://podminky.urs.cz/item/CS_URS_2024_02/998766192"/>
    <hyperlink ref="F6652" r:id="rId424" display="https://podminky.urs.cz/item/CS_URS_2024_02/767114131"/>
    <hyperlink ref="F6658" r:id="rId425" display="https://podminky.urs.cz/item/CS_URS_2024_02/767114141"/>
    <hyperlink ref="F6664" r:id="rId426" display="https://podminky.urs.cz/item/CS_URS_2024_02/767131111"/>
    <hyperlink ref="F6685" r:id="rId427" display="https://podminky.urs.cz/item/CS_URS_2024_02/767161823"/>
    <hyperlink ref="F6690" r:id="rId428" display="https://podminky.urs.cz/item/CS_URS_2024_02/767161851"/>
    <hyperlink ref="F6717" r:id="rId429" display="https://podminky.urs.cz/item/CS_URS_2024_02/767210113"/>
    <hyperlink ref="F6768" r:id="rId430" display="https://podminky.urs.cz/item/CS_URS_2024_02/767210161"/>
    <hyperlink ref="F6805" r:id="rId431" display="https://podminky.urs.cz/item/CS_URS_2024_02/767223212"/>
    <hyperlink ref="F6833" r:id="rId432" display="https://podminky.urs.cz/item/CS_URS_2024_02/767250111"/>
    <hyperlink ref="F6849" r:id="rId433" display="https://podminky.urs.cz/item/CS_URS_2024_02/767330112"/>
    <hyperlink ref="F6855" r:id="rId434" display="https://podminky.urs.cz/item/CS_URS_2024_02/767330124"/>
    <hyperlink ref="F6858" r:id="rId435" display="https://podminky.urs.cz/item/CS_URS_2024_02/767330134"/>
    <hyperlink ref="F6862" r:id="rId436" display="https://podminky.urs.cz/item/CS_URS_2024_02/767610113"/>
    <hyperlink ref="F6868" r:id="rId437" display="https://podminky.urs.cz/item/CS_URS_2024_02/767620253"/>
    <hyperlink ref="F6878" r:id="rId438" display="https://podminky.urs.cz/item/CS_URS_2024_02/767620254"/>
    <hyperlink ref="F6891" r:id="rId439" display="https://podminky.urs.cz/item/CS_URS_2024_02/767627306"/>
    <hyperlink ref="F6911" r:id="rId440" display="https://podminky.urs.cz/item/CS_URS_2024_02/767627307"/>
    <hyperlink ref="F6913" r:id="rId441" display="https://podminky.urs.cz/item/CS_URS_2024_02/767640111"/>
    <hyperlink ref="F6923" r:id="rId442" display="https://podminky.urs.cz/item/CS_URS_2024_02/767640112"/>
    <hyperlink ref="F6936" r:id="rId443" display="https://podminky.urs.cz/item/CS_URS_2024_02/767640221"/>
    <hyperlink ref="F6946" r:id="rId444" display="https://podminky.urs.cz/item/CS_URS_2024_02/767640222"/>
    <hyperlink ref="F6959" r:id="rId445" display="https://podminky.urs.cz/item/CS_URS_2024_02/767641111"/>
    <hyperlink ref="F6965" r:id="rId446" display="https://podminky.urs.cz/item/CS_URS_2024_02/767646522"/>
    <hyperlink ref="F6981" r:id="rId447" display="https://podminky.urs.cz/item/CS_URS_2024_02/767995114"/>
    <hyperlink ref="F6989" r:id="rId448" display="https://podminky.urs.cz/item/CS_URS_2024_02/767995114"/>
    <hyperlink ref="F7006" r:id="rId449" display="https://podminky.urs.cz/item/CS_URS_2024_02/767995115"/>
    <hyperlink ref="F7016" r:id="rId450" display="https://podminky.urs.cz/item/CS_URS_2024_02/767392802"/>
    <hyperlink ref="F7025" r:id="rId451" display="https://podminky.urs.cz/item/CS_URS_2024_02/767996703"/>
    <hyperlink ref="F7031" r:id="rId452" display="https://podminky.urs.cz/item/CS_URS_2024_02/998767112"/>
    <hyperlink ref="F7033" r:id="rId453" display="https://podminky.urs.cz/item/CS_URS_2024_02/998767192"/>
    <hyperlink ref="F7036" r:id="rId454" display="https://podminky.urs.cz/item/CS_URS_2024_02/767881115"/>
    <hyperlink ref="F7040" r:id="rId455" display="https://podminky.urs.cz/item/CS_URS_2024_02/767881151"/>
    <hyperlink ref="F7048" r:id="rId456" display="https://podminky.urs.cz/item/CS_URS_2024_02/767881152"/>
    <hyperlink ref="F7053" r:id="rId457" display="https://podminky.urs.cz/item/CS_URS_2024_02/767881161"/>
    <hyperlink ref="F7069" r:id="rId458" display="https://podminky.urs.cz/item/CS_URS_2024_02/998767122"/>
    <hyperlink ref="F7071" r:id="rId459" display="https://podminky.urs.cz/item/CS_URS_2024_02/998767129"/>
    <hyperlink ref="F7074" r:id="rId460" display="https://podminky.urs.cz/item/CS_URS_2024_02/771111011"/>
    <hyperlink ref="F7078" r:id="rId461" display="https://podminky.urs.cz/item/CS_URS_2024_02/771111012"/>
    <hyperlink ref="F7093" r:id="rId462" display="https://podminky.urs.cz/item/CS_URS_2024_02/771121011"/>
    <hyperlink ref="F7114" r:id="rId463" display="https://podminky.urs.cz/item/CS_URS_2024_02/771121022"/>
    <hyperlink ref="F7123" r:id="rId464" display="https://podminky.urs.cz/item/CS_URS_2024_02/771121026"/>
    <hyperlink ref="F7141" r:id="rId465" display="https://podminky.urs.cz/item/CS_URS_2024_02/771121032"/>
    <hyperlink ref="F7152" r:id="rId466" display="https://podminky.urs.cz/item/CS_URS_2024_02/771161021"/>
    <hyperlink ref="F7178" r:id="rId467" display="https://podminky.urs.cz/item/CS_URS_2024_02/771273123"/>
    <hyperlink ref="F7186" r:id="rId468" display="https://podminky.urs.cz/item/CS_URS_2024_02/771273124"/>
    <hyperlink ref="F7192" r:id="rId469" display="https://podminky.urs.cz/item/CS_URS_2024_02/771273125"/>
    <hyperlink ref="F7201" r:id="rId470" display="https://podminky.urs.cz/item/CS_URS_2024_02/771273241"/>
    <hyperlink ref="F7212" r:id="rId471" display="https://podminky.urs.cz/item/CS_URS_2024_02/771273242"/>
    <hyperlink ref="F7232" r:id="rId472" display="https://podminky.urs.cz/item/CS_URS_2024_02/771473810"/>
    <hyperlink ref="F7240" r:id="rId473" display="https://podminky.urs.cz/item/CS_URS_2024_02/771474112"/>
    <hyperlink ref="F7278" r:id="rId474" display="https://podminky.urs.cz/item/CS_URS_2024_02/771474132"/>
    <hyperlink ref="F7293" r:id="rId475" display="https://podminky.urs.cz/item/CS_URS_2024_02/771573810"/>
    <hyperlink ref="F7302" r:id="rId476" display="https://podminky.urs.cz/item/CS_URS_2024_02/771574616"/>
    <hyperlink ref="F7331" r:id="rId477" display="https://podminky.urs.cz/item/CS_URS_2024_02/771574636"/>
    <hyperlink ref="F7350" r:id="rId478" display="https://podminky.urs.cz/item/CS_URS_2024_02/771577231"/>
    <hyperlink ref="F7363" r:id="rId479" display="https://podminky.urs.cz/item/CS_URS_2024_02/771591112"/>
    <hyperlink ref="F7371" r:id="rId480" display="https://podminky.urs.cz/item/CS_URS_2024_02/771591115"/>
    <hyperlink ref="F7406" r:id="rId481" display="https://podminky.urs.cz/item/CS_URS_2024_02/771591241"/>
    <hyperlink ref="F7438" r:id="rId482" display="https://podminky.urs.cz/item/CS_URS_2024_02/771591242"/>
    <hyperlink ref="F7454" r:id="rId483" display="https://podminky.urs.cz/item/CS_URS_2024_02/771591251"/>
    <hyperlink ref="F7468" r:id="rId484" display="https://podminky.urs.cz/item/CS_URS_2024_02/771591264"/>
    <hyperlink ref="F7495" r:id="rId485" display="https://podminky.urs.cz/item/CS_URS_2024_02/771592011"/>
    <hyperlink ref="F7513" r:id="rId486" display="https://podminky.urs.cz/item/CS_URS_2024_02/998771121"/>
    <hyperlink ref="F7515" r:id="rId487" display="https://podminky.urs.cz/item/CS_URS_2024_02/998771129"/>
    <hyperlink ref="F7518" r:id="rId488" display="https://podminky.urs.cz/item/CS_URS_2024_02/772231312"/>
    <hyperlink ref="F7525" r:id="rId489" display="https://podminky.urs.cz/item/CS_URS_2024_02/772231423"/>
    <hyperlink ref="F7532" r:id="rId490" display="https://podminky.urs.cz/item/CS_URS_2024_02/772421133"/>
    <hyperlink ref="F7540" r:id="rId491" display="https://podminky.urs.cz/item/CS_URS_2024_02/772521240"/>
    <hyperlink ref="F7548" r:id="rId492" display="https://podminky.urs.cz/item/CS_URS_2024_02/772991111"/>
    <hyperlink ref="F7551" r:id="rId493" display="https://podminky.urs.cz/item/CS_URS_2024_02/772991411"/>
    <hyperlink ref="F7553" r:id="rId494" display="https://podminky.urs.cz/item/CS_URS_2024_02/998772111"/>
    <hyperlink ref="F7556" r:id="rId495" display="https://podminky.urs.cz/item/CS_URS_2024_02/776111112"/>
    <hyperlink ref="F7562" r:id="rId496" display="https://podminky.urs.cz/item/CS_URS_2024_02/776111116"/>
    <hyperlink ref="F7571" r:id="rId497" display="https://podminky.urs.cz/item/CS_URS_2024_02/776111117"/>
    <hyperlink ref="F7580" r:id="rId498" display="https://podminky.urs.cz/item/CS_URS_2024_02/776111311"/>
    <hyperlink ref="F7592" r:id="rId499" display="https://podminky.urs.cz/item/CS_URS_2024_02/776121112"/>
    <hyperlink ref="F7599" r:id="rId500" display="https://podminky.urs.cz/item/CS_URS_2024_02/776141122"/>
    <hyperlink ref="F7605" r:id="rId501" display="https://podminky.urs.cz/item/CS_URS_2024_02/776201811"/>
    <hyperlink ref="F7624" r:id="rId502" display="https://podminky.urs.cz/item/CS_URS_2024_02/776201814"/>
    <hyperlink ref="F7629" r:id="rId503" display="https://podminky.urs.cz/item/CS_URS_2024_02/776221111"/>
    <hyperlink ref="F7643" r:id="rId504" display="https://podminky.urs.cz/item/CS_URS_2024_02/776223112"/>
    <hyperlink ref="F7652" r:id="rId505" display="https://podminky.urs.cz/item/CS_URS_2024_02/776410811"/>
    <hyperlink ref="F7671" r:id="rId506" display="https://podminky.urs.cz/item/CS_URS_2024_02/776411111"/>
    <hyperlink ref="F7696" r:id="rId507" display="https://podminky.urs.cz/item/CS_URS_2024_02/776991121"/>
    <hyperlink ref="F7705" r:id="rId508" display="https://podminky.urs.cz/item/CS_URS_2024_02/776991821"/>
    <hyperlink ref="F7709" r:id="rId509" display="https://podminky.urs.cz/item/CS_URS_2024_02/998776121"/>
    <hyperlink ref="F7711" r:id="rId510" display="https://podminky.urs.cz/item/CS_URS_2024_02/998776129"/>
    <hyperlink ref="F7714" r:id="rId511" display="https://podminky.urs.cz/item/CS_URS_2024_02/777131105"/>
    <hyperlink ref="F7718" r:id="rId512" display="https://podminky.urs.cz/item/CS_URS_2024_02/777131121"/>
    <hyperlink ref="F7720" r:id="rId513" display="https://podminky.urs.cz/item/CS_URS_2024_02/777611121"/>
    <hyperlink ref="F7722" r:id="rId514" display="https://podminky.urs.cz/item/CS_URS_2024_02/777611161"/>
    <hyperlink ref="F7724" r:id="rId515" display="https://podminky.urs.cz/item/CS_URS_2024_02/777612101"/>
    <hyperlink ref="F7726" r:id="rId516" display="https://podminky.urs.cz/item/CS_URS_2024_02/777911111"/>
    <hyperlink ref="F7731" r:id="rId517" display="https://podminky.urs.cz/item/CS_URS_2024_02/998777121"/>
    <hyperlink ref="F7734" r:id="rId518" display="https://podminky.urs.cz/item/CS_URS_2024_02/781111011"/>
    <hyperlink ref="F7745" r:id="rId519" display="https://podminky.urs.cz/item/CS_URS_2024_02/781121011"/>
    <hyperlink ref="F7756" r:id="rId520" display="https://podminky.urs.cz/item/CS_URS_2024_02/781131112"/>
    <hyperlink ref="F7782" r:id="rId521" display="https://podminky.urs.cz/item/CS_URS_2024_02/781131264"/>
    <hyperlink ref="F7804" r:id="rId522" display="https://podminky.urs.cz/item/CS_URS_2024_02/781472417"/>
    <hyperlink ref="F7851" r:id="rId523" display="https://podminky.urs.cz/item/CS_URS_2024_02/781473810"/>
    <hyperlink ref="F7862" r:id="rId524" display="https://podminky.urs.cz/item/CS_URS_2024_02/781491011"/>
    <hyperlink ref="F7867" r:id="rId525" display="https://podminky.urs.cz/item/CS_URS_2024_02/781492411"/>
    <hyperlink ref="F7893" r:id="rId526" display="https://podminky.urs.cz/item/CS_URS_2024_02/781492451"/>
    <hyperlink ref="F7938" r:id="rId527" display="https://podminky.urs.cz/item/CS_URS_2024_02/781495115"/>
    <hyperlink ref="F7981" r:id="rId528" display="https://podminky.urs.cz/item/CS_URS_2024_02/781495141"/>
    <hyperlink ref="F8012" r:id="rId529" display="https://podminky.urs.cz/item/CS_URS_2024_02/781495142"/>
    <hyperlink ref="F8054" r:id="rId530" display="https://podminky.urs.cz/item/CS_URS_2024_02/781495143"/>
    <hyperlink ref="F8070" r:id="rId531" display="https://podminky.urs.cz/item/CS_URS_2024_02/781495153"/>
    <hyperlink ref="F8086" r:id="rId532" display="https://podminky.urs.cz/item/CS_URS_2024_02/781495211"/>
    <hyperlink ref="F8097" r:id="rId533" display="https://podminky.urs.cz/item/CS_URS_2024_02/781571111"/>
    <hyperlink ref="F8119" r:id="rId534" display="https://podminky.urs.cz/item/CS_URS_2024_02/781571121"/>
    <hyperlink ref="F8129" r:id="rId535" display="https://podminky.urs.cz/item/CS_URS_2024_02/781673111"/>
    <hyperlink ref="F8140" r:id="rId536" display="https://podminky.urs.cz/item/CS_URS_2024_02/781673112"/>
    <hyperlink ref="F8151" r:id="rId537" display="https://podminky.urs.cz/item/CS_URS_2024_02/998781122"/>
    <hyperlink ref="F8153" r:id="rId538" display="https://podminky.urs.cz/item/CS_URS_2024_02/998781129"/>
    <hyperlink ref="F8156" r:id="rId539" display="https://podminky.urs.cz/item/CS_URS_2024_02/783301313"/>
    <hyperlink ref="F8173" r:id="rId540" display="https://podminky.urs.cz/item/CS_URS_2024_02/783314203"/>
    <hyperlink ref="F8175" r:id="rId541" display="https://podminky.urs.cz/item/CS_URS_2024_02/783801507"/>
    <hyperlink ref="F8177" r:id="rId542" display="https://podminky.urs.cz/item/CS_URS_2024_02/783823151"/>
    <hyperlink ref="F8182" r:id="rId543" display="https://podminky.urs.cz/item/CS_URS_2024_02/783823155"/>
    <hyperlink ref="F8184" r:id="rId544" display="https://podminky.urs.cz/item/CS_URS_2024_02/783827521"/>
    <hyperlink ref="F8186" r:id="rId545" display="https://podminky.urs.cz/item/CS_URS_2024_02/783827525"/>
    <hyperlink ref="F8201" r:id="rId546" display="https://podminky.urs.cz/item/CS_URS_2024_02/783827529"/>
    <hyperlink ref="F8203" r:id="rId547" display="https://podminky.urs.cz/item/CS_URS_2024_02/783897603"/>
    <hyperlink ref="F8216" r:id="rId548" display="https://podminky.urs.cz/item/CS_URS_2024_02/783897611"/>
    <hyperlink ref="F8229" r:id="rId549" display="https://podminky.urs.cz/item/CS_URS_2024_02/783897615"/>
    <hyperlink ref="F8243" r:id="rId550" display="https://podminky.urs.cz/item/CS_URS_2024_02/784111001"/>
    <hyperlink ref="F8247" r:id="rId551" display="https://podminky.urs.cz/item/CS_URS_2024_02/784111007"/>
    <hyperlink ref="F8251" r:id="rId552" display="https://podminky.urs.cz/item/CS_URS_2024_02/784121001"/>
    <hyperlink ref="F8291" r:id="rId553" display="https://podminky.urs.cz/item/CS_URS_2024_02/784171001"/>
    <hyperlink ref="F8377" r:id="rId554" display="https://podminky.urs.cz/item/CS_URS_2024_02/784171007"/>
    <hyperlink ref="F8384" r:id="rId555" display="https://podminky.urs.cz/item/CS_URS_2024_02/784171101"/>
    <hyperlink ref="F8484" r:id="rId556" display="https://podminky.urs.cz/item/CS_URS_2024_02/784171121"/>
    <hyperlink ref="F8502" r:id="rId557" display="https://podminky.urs.cz/item/CS_URS_2024_02/784181101"/>
    <hyperlink ref="F8506" r:id="rId558" display="https://podminky.urs.cz/item/CS_URS_2024_02/784181107"/>
    <hyperlink ref="F8510" r:id="rId559" display="https://podminky.urs.cz/item/CS_URS_2024_02/784211101"/>
    <hyperlink ref="F8550" r:id="rId560" display="https://podminky.urs.cz/item/CS_URS_2024_02/784211107"/>
    <hyperlink ref="F8555" r:id="rId561" display="https://podminky.urs.cz/item/CS_URS_2024_02/784211143"/>
    <hyperlink ref="F8618" r:id="rId562" display="https://podminky.urs.cz/item/CS_URS_2024_02/784211163"/>
    <hyperlink ref="F8621" r:id="rId563" display="https://podminky.urs.cz/item/CS_URS_2024_02/784221101"/>
    <hyperlink ref="F8731" r:id="rId564" display="https://podminky.urs.cz/item/CS_URS_2024_02/784221107"/>
    <hyperlink ref="F8739" r:id="rId565" display="https://podminky.urs.cz/item/CS_URS_2024_02/784331001"/>
    <hyperlink ref="F8774" r:id="rId566" display="https://podminky.urs.cz/item/CS_URS_2024_02/998786122"/>
    <hyperlink ref="F8776" r:id="rId567" display="https://podminky.urs.cz/item/CS_URS_2024_02/998786129"/>
    <hyperlink ref="F8792" r:id="rId568" display="https://podminky.urs.cz/item/CS_URS_2024_02/094103000"/>
  </hyperlinks>
  <pageMargins left="0.39375" right="0.39375" top="0.39375" bottom="0.39375" header="0" footer="0"/>
  <pageSetup paperSize="9" orientation="landscape" blackAndWhite="1" fitToHeight="100"/>
  <headerFooter>
    <oddFooter>&amp;CStrana &amp;P z &amp;N</oddFooter>
  </headerFooter>
  <drawing r:id="rId569"/>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101</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s="1" customFormat="1" ht="12" customHeight="1">
      <c r="B8" s="23"/>
      <c r="D8" s="148" t="s">
        <v>162</v>
      </c>
      <c r="L8" s="23"/>
    </row>
    <row r="9" s="2" customFormat="1" ht="16.5" customHeight="1">
      <c r="A9" s="42"/>
      <c r="B9" s="48"/>
      <c r="C9" s="42"/>
      <c r="D9" s="42"/>
      <c r="E9" s="149" t="s">
        <v>166</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170</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8195</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19</v>
      </c>
      <c r="E13" s="42"/>
      <c r="F13" s="137" t="s">
        <v>39</v>
      </c>
      <c r="G13" s="42"/>
      <c r="H13" s="42"/>
      <c r="I13" s="148" t="s">
        <v>21</v>
      </c>
      <c r="J13" s="137" t="s">
        <v>39</v>
      </c>
      <c r="K13" s="42"/>
      <c r="L13" s="150"/>
      <c r="S13" s="42"/>
      <c r="T13" s="42"/>
      <c r="U13" s="42"/>
      <c r="V13" s="42"/>
      <c r="W13" s="42"/>
      <c r="X13" s="42"/>
      <c r="Y13" s="42"/>
      <c r="Z13" s="42"/>
      <c r="AA13" s="42"/>
      <c r="AB13" s="42"/>
      <c r="AC13" s="42"/>
      <c r="AD13" s="42"/>
      <c r="AE13" s="42"/>
    </row>
    <row r="14" s="2" customFormat="1" ht="12" customHeight="1">
      <c r="A14" s="42"/>
      <c r="B14" s="48"/>
      <c r="C14" s="42"/>
      <c r="D14" s="148" t="s">
        <v>24</v>
      </c>
      <c r="E14" s="42"/>
      <c r="F14" s="137" t="s">
        <v>25</v>
      </c>
      <c r="G14" s="42"/>
      <c r="H14" s="42"/>
      <c r="I14" s="148" t="s">
        <v>26</v>
      </c>
      <c r="J14" s="152" t="str">
        <f>'Rekapitulace stavby'!AN8</f>
        <v>29. 10. 2024</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34</v>
      </c>
      <c r="E16" s="42"/>
      <c r="F16" s="42"/>
      <c r="G16" s="42"/>
      <c r="H16" s="42"/>
      <c r="I16" s="148" t="s">
        <v>35</v>
      </c>
      <c r="J16" s="137" t="s">
        <v>36</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
        <v>37</v>
      </c>
      <c r="F17" s="42"/>
      <c r="G17" s="42"/>
      <c r="H17" s="42"/>
      <c r="I17" s="148" t="s">
        <v>38</v>
      </c>
      <c r="J17" s="137" t="s">
        <v>39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40</v>
      </c>
      <c r="E19" s="42"/>
      <c r="F19" s="42"/>
      <c r="G19" s="42"/>
      <c r="H19" s="42"/>
      <c r="I19" s="148" t="s">
        <v>35</v>
      </c>
      <c r="J19" s="36"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8" t="s">
        <v>38</v>
      </c>
      <c r="J20" s="36"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42</v>
      </c>
      <c r="E22" s="42"/>
      <c r="F22" s="42"/>
      <c r="G22" s="42"/>
      <c r="H22" s="42"/>
      <c r="I22" s="148" t="s">
        <v>35</v>
      </c>
      <c r="J22" s="137" t="s">
        <v>43</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
        <v>44</v>
      </c>
      <c r="F23" s="42"/>
      <c r="G23" s="42"/>
      <c r="H23" s="42"/>
      <c r="I23" s="148" t="s">
        <v>38</v>
      </c>
      <c r="J23" s="137" t="s">
        <v>45</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47</v>
      </c>
      <c r="E25" s="42"/>
      <c r="F25" s="42"/>
      <c r="G25" s="42"/>
      <c r="H25" s="42"/>
      <c r="I25" s="148" t="s">
        <v>35</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38</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49</v>
      </c>
      <c r="E28" s="42"/>
      <c r="F28" s="42"/>
      <c r="G28" s="42"/>
      <c r="H28" s="42"/>
      <c r="I28" s="42"/>
      <c r="J28" s="42"/>
      <c r="K28" s="42"/>
      <c r="L28" s="150"/>
      <c r="S28" s="42"/>
      <c r="T28" s="42"/>
      <c r="U28" s="42"/>
      <c r="V28" s="42"/>
      <c r="W28" s="42"/>
      <c r="X28" s="42"/>
      <c r="Y28" s="42"/>
      <c r="Z28" s="42"/>
      <c r="AA28" s="42"/>
      <c r="AB28" s="42"/>
      <c r="AC28" s="42"/>
      <c r="AD28" s="42"/>
      <c r="AE28" s="42"/>
    </row>
    <row r="29" s="8" customFormat="1" ht="47.25" customHeight="1">
      <c r="A29" s="153"/>
      <c r="B29" s="154"/>
      <c r="C29" s="153"/>
      <c r="D29" s="153"/>
      <c r="E29" s="155" t="s">
        <v>50</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51</v>
      </c>
      <c r="E32" s="42"/>
      <c r="F32" s="42"/>
      <c r="G32" s="42"/>
      <c r="H32" s="42"/>
      <c r="I32" s="42"/>
      <c r="J32" s="159">
        <f>ROUND(J96,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53</v>
      </c>
      <c r="G34" s="42"/>
      <c r="H34" s="42"/>
      <c r="I34" s="160" t="s">
        <v>52</v>
      </c>
      <c r="J34" s="160" t="s">
        <v>54</v>
      </c>
      <c r="K34" s="42"/>
      <c r="L34" s="150"/>
      <c r="S34" s="42"/>
      <c r="T34" s="42"/>
      <c r="U34" s="42"/>
      <c r="V34" s="42"/>
      <c r="W34" s="42"/>
      <c r="X34" s="42"/>
      <c r="Y34" s="42"/>
      <c r="Z34" s="42"/>
      <c r="AA34" s="42"/>
      <c r="AB34" s="42"/>
      <c r="AC34" s="42"/>
      <c r="AD34" s="42"/>
      <c r="AE34" s="42"/>
    </row>
    <row r="35" s="2" customFormat="1" ht="14.4" customHeight="1">
      <c r="A35" s="42"/>
      <c r="B35" s="48"/>
      <c r="C35" s="42"/>
      <c r="D35" s="161" t="s">
        <v>55</v>
      </c>
      <c r="E35" s="148" t="s">
        <v>56</v>
      </c>
      <c r="F35" s="162">
        <f>ROUND((SUM(BE96:BE184)),  2)</f>
        <v>0</v>
      </c>
      <c r="G35" s="42"/>
      <c r="H35" s="42"/>
      <c r="I35" s="163">
        <v>0.20999999999999999</v>
      </c>
      <c r="J35" s="162">
        <f>ROUND(((SUM(BE96:BE184))*I35),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57</v>
      </c>
      <c r="F36" s="162">
        <f>ROUND((SUM(BF96:BF184)),  2)</f>
        <v>0</v>
      </c>
      <c r="G36" s="42"/>
      <c r="H36" s="42"/>
      <c r="I36" s="163">
        <v>0.12</v>
      </c>
      <c r="J36" s="162">
        <f>ROUND(((SUM(BF96:BF184))*I36),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58</v>
      </c>
      <c r="F37" s="162">
        <f>ROUND((SUM(BG96:BG184)),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59</v>
      </c>
      <c r="F38" s="162">
        <f>ROUND((SUM(BH96:BH184)),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60</v>
      </c>
      <c r="F39" s="162">
        <f>ROUND((SUM(BI96:BI184)),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61</v>
      </c>
      <c r="E41" s="166"/>
      <c r="F41" s="166"/>
      <c r="G41" s="167" t="s">
        <v>62</v>
      </c>
      <c r="H41" s="168" t="s">
        <v>63</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6" t="s">
        <v>181</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SŠ a ZŠ Beroun</v>
      </c>
      <c r="F50" s="35"/>
      <c r="G50" s="35"/>
      <c r="H50" s="35"/>
      <c r="I50" s="44"/>
      <c r="J50" s="44"/>
      <c r="K50" s="44"/>
      <c r="L50" s="150"/>
      <c r="S50" s="42"/>
      <c r="T50" s="42"/>
      <c r="U50" s="42"/>
      <c r="V50" s="42"/>
      <c r="W50" s="42"/>
      <c r="X50" s="42"/>
      <c r="Y50" s="42"/>
      <c r="Z50" s="42"/>
      <c r="AA50" s="42"/>
      <c r="AB50" s="42"/>
      <c r="AC50" s="42"/>
      <c r="AD50" s="42"/>
      <c r="AE50" s="42"/>
    </row>
    <row r="51" s="1" customFormat="1" ht="12" customHeight="1">
      <c r="B51" s="24"/>
      <c r="C51" s="35" t="s">
        <v>162</v>
      </c>
      <c r="D51" s="25"/>
      <c r="E51" s="25"/>
      <c r="F51" s="25"/>
      <c r="G51" s="25"/>
      <c r="H51" s="25"/>
      <c r="I51" s="25"/>
      <c r="J51" s="25"/>
      <c r="K51" s="25"/>
      <c r="L51" s="23"/>
    </row>
    <row r="52" s="2" customFormat="1" ht="16.5" customHeight="1">
      <c r="A52" s="42"/>
      <c r="B52" s="43"/>
      <c r="C52" s="44"/>
      <c r="D52" s="44"/>
      <c r="E52" s="175" t="s">
        <v>166</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5" t="s">
        <v>170</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D141a - Vytápění - strojovny UT</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5" t="s">
        <v>24</v>
      </c>
      <c r="D56" s="44"/>
      <c r="E56" s="44"/>
      <c r="F56" s="30" t="str">
        <f>F14</f>
        <v>Karla Čapka 1457, 266 01 Beroun</v>
      </c>
      <c r="G56" s="44"/>
      <c r="H56" s="44"/>
      <c r="I56" s="35" t="s">
        <v>26</v>
      </c>
      <c r="J56" s="76" t="str">
        <f>IF(J14="","",J14)</f>
        <v>29. 10. 2024</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5" t="s">
        <v>34</v>
      </c>
      <c r="D58" s="44"/>
      <c r="E58" s="44"/>
      <c r="F58" s="30" t="str">
        <f>E17</f>
        <v>Střední škola a Základní škola Beroun, p.o.</v>
      </c>
      <c r="G58" s="44"/>
      <c r="H58" s="44"/>
      <c r="I58" s="35" t="s">
        <v>42</v>
      </c>
      <c r="J58" s="40" t="str">
        <f>E23</f>
        <v>DPU REVIT s.r.o.</v>
      </c>
      <c r="K58" s="44"/>
      <c r="L58" s="150"/>
      <c r="S58" s="42"/>
      <c r="T58" s="42"/>
      <c r="U58" s="42"/>
      <c r="V58" s="42"/>
      <c r="W58" s="42"/>
      <c r="X58" s="42"/>
      <c r="Y58" s="42"/>
      <c r="Z58" s="42"/>
      <c r="AA58" s="42"/>
      <c r="AB58" s="42"/>
      <c r="AC58" s="42"/>
      <c r="AD58" s="42"/>
      <c r="AE58" s="42"/>
    </row>
    <row r="59" s="2" customFormat="1" ht="15.15" customHeight="1">
      <c r="A59" s="42"/>
      <c r="B59" s="43"/>
      <c r="C59" s="35" t="s">
        <v>40</v>
      </c>
      <c r="D59" s="44"/>
      <c r="E59" s="44"/>
      <c r="F59" s="30" t="str">
        <f>IF(E20="","",E20)</f>
        <v>Vyplň údaj</v>
      </c>
      <c r="G59" s="44"/>
      <c r="H59" s="44"/>
      <c r="I59" s="35" t="s">
        <v>47</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182</v>
      </c>
      <c r="D61" s="177"/>
      <c r="E61" s="177"/>
      <c r="F61" s="177"/>
      <c r="G61" s="177"/>
      <c r="H61" s="177"/>
      <c r="I61" s="177"/>
      <c r="J61" s="178" t="s">
        <v>183</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83</v>
      </c>
      <c r="D63" s="44"/>
      <c r="E63" s="44"/>
      <c r="F63" s="44"/>
      <c r="G63" s="44"/>
      <c r="H63" s="44"/>
      <c r="I63" s="44"/>
      <c r="J63" s="106">
        <f>J96</f>
        <v>0</v>
      </c>
      <c r="K63" s="44"/>
      <c r="L63" s="150"/>
      <c r="S63" s="42"/>
      <c r="T63" s="42"/>
      <c r="U63" s="42"/>
      <c r="V63" s="42"/>
      <c r="W63" s="42"/>
      <c r="X63" s="42"/>
      <c r="Y63" s="42"/>
      <c r="Z63" s="42"/>
      <c r="AA63" s="42"/>
      <c r="AB63" s="42"/>
      <c r="AC63" s="42"/>
      <c r="AD63" s="42"/>
      <c r="AE63" s="42"/>
      <c r="AU63" s="20" t="s">
        <v>184</v>
      </c>
    </row>
    <row r="64" s="9" customFormat="1" ht="24.96" customHeight="1">
      <c r="A64" s="9"/>
      <c r="B64" s="180"/>
      <c r="C64" s="181"/>
      <c r="D64" s="182" t="s">
        <v>199</v>
      </c>
      <c r="E64" s="183"/>
      <c r="F64" s="183"/>
      <c r="G64" s="183"/>
      <c r="H64" s="183"/>
      <c r="I64" s="183"/>
      <c r="J64" s="184">
        <f>J97</f>
        <v>0</v>
      </c>
      <c r="K64" s="181"/>
      <c r="L64" s="185"/>
      <c r="S64" s="9"/>
      <c r="T64" s="9"/>
      <c r="U64" s="9"/>
      <c r="V64" s="9"/>
      <c r="W64" s="9"/>
      <c r="X64" s="9"/>
      <c r="Y64" s="9"/>
      <c r="Z64" s="9"/>
      <c r="AA64" s="9"/>
      <c r="AB64" s="9"/>
      <c r="AC64" s="9"/>
      <c r="AD64" s="9"/>
      <c r="AE64" s="9"/>
    </row>
    <row r="65" s="10" customFormat="1" ht="19.92" customHeight="1">
      <c r="A65" s="10"/>
      <c r="B65" s="186"/>
      <c r="C65" s="129"/>
      <c r="D65" s="187" t="s">
        <v>202</v>
      </c>
      <c r="E65" s="188"/>
      <c r="F65" s="188"/>
      <c r="G65" s="188"/>
      <c r="H65" s="188"/>
      <c r="I65" s="188"/>
      <c r="J65" s="189">
        <f>J98</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8196</v>
      </c>
      <c r="E66" s="188"/>
      <c r="F66" s="188"/>
      <c r="G66" s="188"/>
      <c r="H66" s="188"/>
      <c r="I66" s="188"/>
      <c r="J66" s="189">
        <f>J107</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8197</v>
      </c>
      <c r="E67" s="188"/>
      <c r="F67" s="188"/>
      <c r="G67" s="188"/>
      <c r="H67" s="188"/>
      <c r="I67" s="188"/>
      <c r="J67" s="189">
        <f>J112</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8198</v>
      </c>
      <c r="E68" s="188"/>
      <c r="F68" s="188"/>
      <c r="G68" s="188"/>
      <c r="H68" s="188"/>
      <c r="I68" s="188"/>
      <c r="J68" s="189">
        <f>J133</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8199</v>
      </c>
      <c r="E69" s="188"/>
      <c r="F69" s="188"/>
      <c r="G69" s="188"/>
      <c r="H69" s="188"/>
      <c r="I69" s="188"/>
      <c r="J69" s="189">
        <f>J148</f>
        <v>0</v>
      </c>
      <c r="K69" s="129"/>
      <c r="L69" s="190"/>
      <c r="S69" s="10"/>
      <c r="T69" s="10"/>
      <c r="U69" s="10"/>
      <c r="V69" s="10"/>
      <c r="W69" s="10"/>
      <c r="X69" s="10"/>
      <c r="Y69" s="10"/>
      <c r="Z69" s="10"/>
      <c r="AA69" s="10"/>
      <c r="AB69" s="10"/>
      <c r="AC69" s="10"/>
      <c r="AD69" s="10"/>
      <c r="AE69" s="10"/>
    </row>
    <row r="70" s="9" customFormat="1" ht="24.96" customHeight="1">
      <c r="A70" s="9"/>
      <c r="B70" s="180"/>
      <c r="C70" s="181"/>
      <c r="D70" s="182" t="s">
        <v>8200</v>
      </c>
      <c r="E70" s="183"/>
      <c r="F70" s="183"/>
      <c r="G70" s="183"/>
      <c r="H70" s="183"/>
      <c r="I70" s="183"/>
      <c r="J70" s="184">
        <f>J174</f>
        <v>0</v>
      </c>
      <c r="K70" s="181"/>
      <c r="L70" s="185"/>
      <c r="S70" s="9"/>
      <c r="T70" s="9"/>
      <c r="U70" s="9"/>
      <c r="V70" s="9"/>
      <c r="W70" s="9"/>
      <c r="X70" s="9"/>
      <c r="Y70" s="9"/>
      <c r="Z70" s="9"/>
      <c r="AA70" s="9"/>
      <c r="AB70" s="9"/>
      <c r="AC70" s="9"/>
      <c r="AD70" s="9"/>
      <c r="AE70" s="9"/>
    </row>
    <row r="71" s="9" customFormat="1" ht="24.96" customHeight="1">
      <c r="A71" s="9"/>
      <c r="B71" s="180"/>
      <c r="C71" s="181"/>
      <c r="D71" s="182" t="s">
        <v>224</v>
      </c>
      <c r="E71" s="183"/>
      <c r="F71" s="183"/>
      <c r="G71" s="183"/>
      <c r="H71" s="183"/>
      <c r="I71" s="183"/>
      <c r="J71" s="184">
        <f>J177</f>
        <v>0</v>
      </c>
      <c r="K71" s="181"/>
      <c r="L71" s="185"/>
      <c r="S71" s="9"/>
      <c r="T71" s="9"/>
      <c r="U71" s="9"/>
      <c r="V71" s="9"/>
      <c r="W71" s="9"/>
      <c r="X71" s="9"/>
      <c r="Y71" s="9"/>
      <c r="Z71" s="9"/>
      <c r="AA71" s="9"/>
      <c r="AB71" s="9"/>
      <c r="AC71" s="9"/>
      <c r="AD71" s="9"/>
      <c r="AE71" s="9"/>
    </row>
    <row r="72" s="10" customFormat="1" ht="19.92" customHeight="1">
      <c r="A72" s="10"/>
      <c r="B72" s="186"/>
      <c r="C72" s="129"/>
      <c r="D72" s="187" t="s">
        <v>8201</v>
      </c>
      <c r="E72" s="188"/>
      <c r="F72" s="188"/>
      <c r="G72" s="188"/>
      <c r="H72" s="188"/>
      <c r="I72" s="188"/>
      <c r="J72" s="189">
        <f>J178</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8202</v>
      </c>
      <c r="E73" s="188"/>
      <c r="F73" s="188"/>
      <c r="G73" s="188"/>
      <c r="H73" s="188"/>
      <c r="I73" s="188"/>
      <c r="J73" s="189">
        <f>J181</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225</v>
      </c>
      <c r="E74" s="188"/>
      <c r="F74" s="188"/>
      <c r="G74" s="188"/>
      <c r="H74" s="188"/>
      <c r="I74" s="188"/>
      <c r="J74" s="189">
        <f>J183</f>
        <v>0</v>
      </c>
      <c r="K74" s="129"/>
      <c r="L74" s="190"/>
      <c r="S74" s="10"/>
      <c r="T74" s="10"/>
      <c r="U74" s="10"/>
      <c r="V74" s="10"/>
      <c r="W74" s="10"/>
      <c r="X74" s="10"/>
      <c r="Y74" s="10"/>
      <c r="Z74" s="10"/>
      <c r="AA74" s="10"/>
      <c r="AB74" s="10"/>
      <c r="AC74" s="10"/>
      <c r="AD74" s="10"/>
      <c r="AE74" s="10"/>
    </row>
    <row r="75" s="2" customFormat="1" ht="21.84" customHeight="1">
      <c r="A75" s="42"/>
      <c r="B75" s="43"/>
      <c r="C75" s="44"/>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63"/>
      <c r="C76" s="64"/>
      <c r="D76" s="64"/>
      <c r="E76" s="64"/>
      <c r="F76" s="64"/>
      <c r="G76" s="64"/>
      <c r="H76" s="64"/>
      <c r="I76" s="64"/>
      <c r="J76" s="64"/>
      <c r="K76" s="64"/>
      <c r="L76" s="150"/>
      <c r="S76" s="42"/>
      <c r="T76" s="42"/>
      <c r="U76" s="42"/>
      <c r="V76" s="42"/>
      <c r="W76" s="42"/>
      <c r="X76" s="42"/>
      <c r="Y76" s="42"/>
      <c r="Z76" s="42"/>
      <c r="AA76" s="42"/>
      <c r="AB76" s="42"/>
      <c r="AC76" s="42"/>
      <c r="AD76" s="42"/>
      <c r="AE76" s="42"/>
    </row>
    <row r="80" s="2" customFormat="1" ht="6.96" customHeight="1">
      <c r="A80" s="42"/>
      <c r="B80" s="65"/>
      <c r="C80" s="66"/>
      <c r="D80" s="66"/>
      <c r="E80" s="66"/>
      <c r="F80" s="66"/>
      <c r="G80" s="66"/>
      <c r="H80" s="66"/>
      <c r="I80" s="66"/>
      <c r="J80" s="66"/>
      <c r="K80" s="66"/>
      <c r="L80" s="150"/>
      <c r="S80" s="42"/>
      <c r="T80" s="42"/>
      <c r="U80" s="42"/>
      <c r="V80" s="42"/>
      <c r="W80" s="42"/>
      <c r="X80" s="42"/>
      <c r="Y80" s="42"/>
      <c r="Z80" s="42"/>
      <c r="AA80" s="42"/>
      <c r="AB80" s="42"/>
      <c r="AC80" s="42"/>
      <c r="AD80" s="42"/>
      <c r="AE80" s="42"/>
    </row>
    <row r="81" s="2" customFormat="1" ht="24.96" customHeight="1">
      <c r="A81" s="42"/>
      <c r="B81" s="43"/>
      <c r="C81" s="26" t="s">
        <v>226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5" t="s">
        <v>16</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175" t="str">
        <f>E7</f>
        <v>SŠ a ZŠ Beroun</v>
      </c>
      <c r="F84" s="35"/>
      <c r="G84" s="35"/>
      <c r="H84" s="35"/>
      <c r="I84" s="44"/>
      <c r="J84" s="44"/>
      <c r="K84" s="44"/>
      <c r="L84" s="150"/>
      <c r="S84" s="42"/>
      <c r="T84" s="42"/>
      <c r="U84" s="42"/>
      <c r="V84" s="42"/>
      <c r="W84" s="42"/>
      <c r="X84" s="42"/>
      <c r="Y84" s="42"/>
      <c r="Z84" s="42"/>
      <c r="AA84" s="42"/>
      <c r="AB84" s="42"/>
      <c r="AC84" s="42"/>
      <c r="AD84" s="42"/>
      <c r="AE84" s="42"/>
    </row>
    <row r="85" s="1" customFormat="1" ht="12" customHeight="1">
      <c r="B85" s="24"/>
      <c r="C85" s="35" t="s">
        <v>162</v>
      </c>
      <c r="D85" s="25"/>
      <c r="E85" s="25"/>
      <c r="F85" s="25"/>
      <c r="G85" s="25"/>
      <c r="H85" s="25"/>
      <c r="I85" s="25"/>
      <c r="J85" s="25"/>
      <c r="K85" s="25"/>
      <c r="L85" s="23"/>
    </row>
    <row r="86" s="2" customFormat="1" ht="16.5" customHeight="1">
      <c r="A86" s="42"/>
      <c r="B86" s="43"/>
      <c r="C86" s="44"/>
      <c r="D86" s="44"/>
      <c r="E86" s="175" t="s">
        <v>166</v>
      </c>
      <c r="F86" s="44"/>
      <c r="G86" s="44"/>
      <c r="H86" s="44"/>
      <c r="I86" s="44"/>
      <c r="J86" s="44"/>
      <c r="K86" s="44"/>
      <c r="L86" s="150"/>
      <c r="S86" s="42"/>
      <c r="T86" s="42"/>
      <c r="U86" s="42"/>
      <c r="V86" s="42"/>
      <c r="W86" s="42"/>
      <c r="X86" s="42"/>
      <c r="Y86" s="42"/>
      <c r="Z86" s="42"/>
      <c r="AA86" s="42"/>
      <c r="AB86" s="42"/>
      <c r="AC86" s="42"/>
      <c r="AD86" s="42"/>
      <c r="AE86" s="42"/>
    </row>
    <row r="87" s="2" customFormat="1" ht="12" customHeight="1">
      <c r="A87" s="42"/>
      <c r="B87" s="43"/>
      <c r="C87" s="35" t="s">
        <v>170</v>
      </c>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6.5" customHeight="1">
      <c r="A88" s="42"/>
      <c r="B88" s="43"/>
      <c r="C88" s="44"/>
      <c r="D88" s="44"/>
      <c r="E88" s="73" t="str">
        <f>E11</f>
        <v>D141a - Vytápění - strojovny UT</v>
      </c>
      <c r="F88" s="44"/>
      <c r="G88" s="44"/>
      <c r="H88" s="44"/>
      <c r="I88" s="44"/>
      <c r="J88" s="44"/>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2" customHeight="1">
      <c r="A90" s="42"/>
      <c r="B90" s="43"/>
      <c r="C90" s="35" t="s">
        <v>24</v>
      </c>
      <c r="D90" s="44"/>
      <c r="E90" s="44"/>
      <c r="F90" s="30" t="str">
        <f>F14</f>
        <v>Karla Čapka 1457, 266 01 Beroun</v>
      </c>
      <c r="G90" s="44"/>
      <c r="H90" s="44"/>
      <c r="I90" s="35" t="s">
        <v>26</v>
      </c>
      <c r="J90" s="76" t="str">
        <f>IF(J14="","",J14)</f>
        <v>29. 10. 2024</v>
      </c>
      <c r="K90" s="44"/>
      <c r="L90" s="150"/>
      <c r="S90" s="42"/>
      <c r="T90" s="42"/>
      <c r="U90" s="42"/>
      <c r="V90" s="42"/>
      <c r="W90" s="42"/>
      <c r="X90" s="42"/>
      <c r="Y90" s="42"/>
      <c r="Z90" s="42"/>
      <c r="AA90" s="42"/>
      <c r="AB90" s="42"/>
      <c r="AC90" s="42"/>
      <c r="AD90" s="42"/>
      <c r="AE90" s="42"/>
    </row>
    <row r="91" s="2" customFormat="1" ht="6.96" customHeight="1">
      <c r="A91" s="42"/>
      <c r="B91" s="43"/>
      <c r="C91" s="44"/>
      <c r="D91" s="44"/>
      <c r="E91" s="44"/>
      <c r="F91" s="44"/>
      <c r="G91" s="44"/>
      <c r="H91" s="44"/>
      <c r="I91" s="44"/>
      <c r="J91" s="44"/>
      <c r="K91" s="44"/>
      <c r="L91" s="150"/>
      <c r="S91" s="42"/>
      <c r="T91" s="42"/>
      <c r="U91" s="42"/>
      <c r="V91" s="42"/>
      <c r="W91" s="42"/>
      <c r="X91" s="42"/>
      <c r="Y91" s="42"/>
      <c r="Z91" s="42"/>
      <c r="AA91" s="42"/>
      <c r="AB91" s="42"/>
      <c r="AC91" s="42"/>
      <c r="AD91" s="42"/>
      <c r="AE91" s="42"/>
    </row>
    <row r="92" s="2" customFormat="1" ht="15.15" customHeight="1">
      <c r="A92" s="42"/>
      <c r="B92" s="43"/>
      <c r="C92" s="35" t="s">
        <v>34</v>
      </c>
      <c r="D92" s="44"/>
      <c r="E92" s="44"/>
      <c r="F92" s="30" t="str">
        <f>E17</f>
        <v>Střední škola a Základní škola Beroun, p.o.</v>
      </c>
      <c r="G92" s="44"/>
      <c r="H92" s="44"/>
      <c r="I92" s="35" t="s">
        <v>42</v>
      </c>
      <c r="J92" s="40" t="str">
        <f>E23</f>
        <v>DPU REVIT s.r.o.</v>
      </c>
      <c r="K92" s="44"/>
      <c r="L92" s="150"/>
      <c r="S92" s="42"/>
      <c r="T92" s="42"/>
      <c r="U92" s="42"/>
      <c r="V92" s="42"/>
      <c r="W92" s="42"/>
      <c r="X92" s="42"/>
      <c r="Y92" s="42"/>
      <c r="Z92" s="42"/>
      <c r="AA92" s="42"/>
      <c r="AB92" s="42"/>
      <c r="AC92" s="42"/>
      <c r="AD92" s="42"/>
      <c r="AE92" s="42"/>
    </row>
    <row r="93" s="2" customFormat="1" ht="15.15" customHeight="1">
      <c r="A93" s="42"/>
      <c r="B93" s="43"/>
      <c r="C93" s="35" t="s">
        <v>40</v>
      </c>
      <c r="D93" s="44"/>
      <c r="E93" s="44"/>
      <c r="F93" s="30" t="str">
        <f>IF(E20="","",E20)</f>
        <v>Vyplň údaj</v>
      </c>
      <c r="G93" s="44"/>
      <c r="H93" s="44"/>
      <c r="I93" s="35" t="s">
        <v>47</v>
      </c>
      <c r="J93" s="40" t="str">
        <f>E26</f>
        <v xml:space="preserve"> </v>
      </c>
      <c r="K93" s="44"/>
      <c r="L93" s="150"/>
      <c r="S93" s="42"/>
      <c r="T93" s="42"/>
      <c r="U93" s="42"/>
      <c r="V93" s="42"/>
      <c r="W93" s="42"/>
      <c r="X93" s="42"/>
      <c r="Y93" s="42"/>
      <c r="Z93" s="42"/>
      <c r="AA93" s="42"/>
      <c r="AB93" s="42"/>
      <c r="AC93" s="42"/>
      <c r="AD93" s="42"/>
      <c r="AE93" s="42"/>
    </row>
    <row r="94" s="2" customFormat="1" ht="10.32" customHeight="1">
      <c r="A94" s="42"/>
      <c r="B94" s="43"/>
      <c r="C94" s="44"/>
      <c r="D94" s="44"/>
      <c r="E94" s="44"/>
      <c r="F94" s="44"/>
      <c r="G94" s="44"/>
      <c r="H94" s="44"/>
      <c r="I94" s="44"/>
      <c r="J94" s="44"/>
      <c r="K94" s="44"/>
      <c r="L94" s="150"/>
      <c r="S94" s="42"/>
      <c r="T94" s="42"/>
      <c r="U94" s="42"/>
      <c r="V94" s="42"/>
      <c r="W94" s="42"/>
      <c r="X94" s="42"/>
      <c r="Y94" s="42"/>
      <c r="Z94" s="42"/>
      <c r="AA94" s="42"/>
      <c r="AB94" s="42"/>
      <c r="AC94" s="42"/>
      <c r="AD94" s="42"/>
      <c r="AE94" s="42"/>
    </row>
    <row r="95" s="11" customFormat="1" ht="29.28" customHeight="1">
      <c r="A95" s="191"/>
      <c r="B95" s="192"/>
      <c r="C95" s="193" t="s">
        <v>227</v>
      </c>
      <c r="D95" s="194" t="s">
        <v>70</v>
      </c>
      <c r="E95" s="194" t="s">
        <v>66</v>
      </c>
      <c r="F95" s="194" t="s">
        <v>67</v>
      </c>
      <c r="G95" s="194" t="s">
        <v>228</v>
      </c>
      <c r="H95" s="194" t="s">
        <v>229</v>
      </c>
      <c r="I95" s="194" t="s">
        <v>230</v>
      </c>
      <c r="J95" s="194" t="s">
        <v>183</v>
      </c>
      <c r="K95" s="195" t="s">
        <v>231</v>
      </c>
      <c r="L95" s="196"/>
      <c r="M95" s="96" t="s">
        <v>39</v>
      </c>
      <c r="N95" s="97" t="s">
        <v>55</v>
      </c>
      <c r="O95" s="97" t="s">
        <v>232</v>
      </c>
      <c r="P95" s="97" t="s">
        <v>233</v>
      </c>
      <c r="Q95" s="97" t="s">
        <v>234</v>
      </c>
      <c r="R95" s="97" t="s">
        <v>235</v>
      </c>
      <c r="S95" s="97" t="s">
        <v>236</v>
      </c>
      <c r="T95" s="98" t="s">
        <v>237</v>
      </c>
      <c r="U95" s="191"/>
      <c r="V95" s="191"/>
      <c r="W95" s="191"/>
      <c r="X95" s="191"/>
      <c r="Y95" s="191"/>
      <c r="Z95" s="191"/>
      <c r="AA95" s="191"/>
      <c r="AB95" s="191"/>
      <c r="AC95" s="191"/>
      <c r="AD95" s="191"/>
      <c r="AE95" s="191"/>
    </row>
    <row r="96" s="2" customFormat="1" ht="22.8" customHeight="1">
      <c r="A96" s="42"/>
      <c r="B96" s="43"/>
      <c r="C96" s="103" t="s">
        <v>238</v>
      </c>
      <c r="D96" s="44"/>
      <c r="E96" s="44"/>
      <c r="F96" s="44"/>
      <c r="G96" s="44"/>
      <c r="H96" s="44"/>
      <c r="I96" s="44"/>
      <c r="J96" s="197">
        <f>BK96</f>
        <v>0</v>
      </c>
      <c r="K96" s="44"/>
      <c r="L96" s="48"/>
      <c r="M96" s="99"/>
      <c r="N96" s="198"/>
      <c r="O96" s="100"/>
      <c r="P96" s="199">
        <f>P97+P174+P177</f>
        <v>0</v>
      </c>
      <c r="Q96" s="100"/>
      <c r="R96" s="199">
        <f>R97+R174+R177</f>
        <v>1.2307700000000001</v>
      </c>
      <c r="S96" s="100"/>
      <c r="T96" s="200">
        <f>T97+T174+T177</f>
        <v>0</v>
      </c>
      <c r="U96" s="42"/>
      <c r="V96" s="42"/>
      <c r="W96" s="42"/>
      <c r="X96" s="42"/>
      <c r="Y96" s="42"/>
      <c r="Z96" s="42"/>
      <c r="AA96" s="42"/>
      <c r="AB96" s="42"/>
      <c r="AC96" s="42"/>
      <c r="AD96" s="42"/>
      <c r="AE96" s="42"/>
      <c r="AT96" s="20" t="s">
        <v>84</v>
      </c>
      <c r="AU96" s="20" t="s">
        <v>184</v>
      </c>
      <c r="BK96" s="201">
        <f>BK97+BK174+BK177</f>
        <v>0</v>
      </c>
    </row>
    <row r="97" s="12" customFormat="1" ht="25.92" customHeight="1">
      <c r="A97" s="12"/>
      <c r="B97" s="202"/>
      <c r="C97" s="203"/>
      <c r="D97" s="204" t="s">
        <v>84</v>
      </c>
      <c r="E97" s="205" t="s">
        <v>4135</v>
      </c>
      <c r="F97" s="205" t="s">
        <v>4136</v>
      </c>
      <c r="G97" s="203"/>
      <c r="H97" s="203"/>
      <c r="I97" s="206"/>
      <c r="J97" s="207">
        <f>BK97</f>
        <v>0</v>
      </c>
      <c r="K97" s="203"/>
      <c r="L97" s="208"/>
      <c r="M97" s="209"/>
      <c r="N97" s="210"/>
      <c r="O97" s="210"/>
      <c r="P97" s="211">
        <f>P98+P107+P112+P133+P148</f>
        <v>0</v>
      </c>
      <c r="Q97" s="210"/>
      <c r="R97" s="211">
        <f>R98+R107+R112+R133+R148</f>
        <v>1.2307700000000001</v>
      </c>
      <c r="S97" s="210"/>
      <c r="T97" s="212">
        <f>T98+T107+T112+T133+T148</f>
        <v>0</v>
      </c>
      <c r="U97" s="12"/>
      <c r="V97" s="12"/>
      <c r="W97" s="12"/>
      <c r="X97" s="12"/>
      <c r="Y97" s="12"/>
      <c r="Z97" s="12"/>
      <c r="AA97" s="12"/>
      <c r="AB97" s="12"/>
      <c r="AC97" s="12"/>
      <c r="AD97" s="12"/>
      <c r="AE97" s="12"/>
      <c r="AR97" s="213" t="s">
        <v>93</v>
      </c>
      <c r="AT97" s="214" t="s">
        <v>84</v>
      </c>
      <c r="AU97" s="214" t="s">
        <v>85</v>
      </c>
      <c r="AY97" s="213" t="s">
        <v>241</v>
      </c>
      <c r="BK97" s="215">
        <f>BK98+BK107+BK112+BK133+BK148</f>
        <v>0</v>
      </c>
    </row>
    <row r="98" s="12" customFormat="1" ht="22.8" customHeight="1">
      <c r="A98" s="12"/>
      <c r="B98" s="202"/>
      <c r="C98" s="203"/>
      <c r="D98" s="204" t="s">
        <v>84</v>
      </c>
      <c r="E98" s="216" t="s">
        <v>4595</v>
      </c>
      <c r="F98" s="216" t="s">
        <v>4596</v>
      </c>
      <c r="G98" s="203"/>
      <c r="H98" s="203"/>
      <c r="I98" s="206"/>
      <c r="J98" s="217">
        <f>BK98</f>
        <v>0</v>
      </c>
      <c r="K98" s="203"/>
      <c r="L98" s="208"/>
      <c r="M98" s="209"/>
      <c r="N98" s="210"/>
      <c r="O98" s="210"/>
      <c r="P98" s="211">
        <f>SUM(P99:P106)</f>
        <v>0</v>
      </c>
      <c r="Q98" s="210"/>
      <c r="R98" s="211">
        <f>SUM(R99:R106)</f>
        <v>0.011259999999999999</v>
      </c>
      <c r="S98" s="210"/>
      <c r="T98" s="212">
        <f>SUM(T99:T106)</f>
        <v>0</v>
      </c>
      <c r="U98" s="12"/>
      <c r="V98" s="12"/>
      <c r="W98" s="12"/>
      <c r="X98" s="12"/>
      <c r="Y98" s="12"/>
      <c r="Z98" s="12"/>
      <c r="AA98" s="12"/>
      <c r="AB98" s="12"/>
      <c r="AC98" s="12"/>
      <c r="AD98" s="12"/>
      <c r="AE98" s="12"/>
      <c r="AR98" s="213" t="s">
        <v>93</v>
      </c>
      <c r="AT98" s="214" t="s">
        <v>84</v>
      </c>
      <c r="AU98" s="214" t="s">
        <v>23</v>
      </c>
      <c r="AY98" s="213" t="s">
        <v>241</v>
      </c>
      <c r="BK98" s="215">
        <f>SUM(BK99:BK106)</f>
        <v>0</v>
      </c>
    </row>
    <row r="99" s="2" customFormat="1" ht="37.8" customHeight="1">
      <c r="A99" s="42"/>
      <c r="B99" s="43"/>
      <c r="C99" s="218" t="s">
        <v>23</v>
      </c>
      <c r="D99" s="218" t="s">
        <v>243</v>
      </c>
      <c r="E99" s="219" t="s">
        <v>8203</v>
      </c>
      <c r="F99" s="220" t="s">
        <v>8204</v>
      </c>
      <c r="G99" s="221" t="s">
        <v>515</v>
      </c>
      <c r="H99" s="222">
        <v>59</v>
      </c>
      <c r="I99" s="223"/>
      <c r="J99" s="224">
        <f>ROUND(I99*H99,2)</f>
        <v>0</v>
      </c>
      <c r="K99" s="220" t="s">
        <v>247</v>
      </c>
      <c r="L99" s="48"/>
      <c r="M99" s="225" t="s">
        <v>39</v>
      </c>
      <c r="N99" s="226" t="s">
        <v>56</v>
      </c>
      <c r="O99" s="88"/>
      <c r="P99" s="227">
        <f>O99*H99</f>
        <v>0</v>
      </c>
      <c r="Q99" s="227">
        <v>6.0000000000000002E-05</v>
      </c>
      <c r="R99" s="227">
        <f>Q99*H99</f>
        <v>0.0035400000000000002</v>
      </c>
      <c r="S99" s="227">
        <v>0</v>
      </c>
      <c r="T99" s="228">
        <f>S99*H99</f>
        <v>0</v>
      </c>
      <c r="U99" s="42"/>
      <c r="V99" s="42"/>
      <c r="W99" s="42"/>
      <c r="X99" s="42"/>
      <c r="Y99" s="42"/>
      <c r="Z99" s="42"/>
      <c r="AA99" s="42"/>
      <c r="AB99" s="42"/>
      <c r="AC99" s="42"/>
      <c r="AD99" s="42"/>
      <c r="AE99" s="42"/>
      <c r="AR99" s="229" t="s">
        <v>462</v>
      </c>
      <c r="AT99" s="229" t="s">
        <v>243</v>
      </c>
      <c r="AU99" s="229" t="s">
        <v>93</v>
      </c>
      <c r="AY99" s="20" t="s">
        <v>241</v>
      </c>
      <c r="BE99" s="230">
        <f>IF(N99="základní",J99,0)</f>
        <v>0</v>
      </c>
      <c r="BF99" s="230">
        <f>IF(N99="snížená",J99,0)</f>
        <v>0</v>
      </c>
      <c r="BG99" s="230">
        <f>IF(N99="zákl. přenesená",J99,0)</f>
        <v>0</v>
      </c>
      <c r="BH99" s="230">
        <f>IF(N99="sníž. přenesená",J99,0)</f>
        <v>0</v>
      </c>
      <c r="BI99" s="230">
        <f>IF(N99="nulová",J99,0)</f>
        <v>0</v>
      </c>
      <c r="BJ99" s="20" t="s">
        <v>23</v>
      </c>
      <c r="BK99" s="230">
        <f>ROUND(I99*H99,2)</f>
        <v>0</v>
      </c>
      <c r="BL99" s="20" t="s">
        <v>462</v>
      </c>
      <c r="BM99" s="229" t="s">
        <v>8205</v>
      </c>
    </row>
    <row r="100" s="2" customFormat="1">
      <c r="A100" s="42"/>
      <c r="B100" s="43"/>
      <c r="C100" s="44"/>
      <c r="D100" s="231" t="s">
        <v>250</v>
      </c>
      <c r="E100" s="44"/>
      <c r="F100" s="232" t="s">
        <v>8206</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0" t="s">
        <v>250</v>
      </c>
      <c r="AU100" s="20" t="s">
        <v>93</v>
      </c>
    </row>
    <row r="101" s="2" customFormat="1" ht="16.5" customHeight="1">
      <c r="A101" s="42"/>
      <c r="B101" s="43"/>
      <c r="C101" s="280" t="s">
        <v>93</v>
      </c>
      <c r="D101" s="280" t="s">
        <v>463</v>
      </c>
      <c r="E101" s="281" t="s">
        <v>8207</v>
      </c>
      <c r="F101" s="282" t="s">
        <v>8208</v>
      </c>
      <c r="G101" s="283" t="s">
        <v>515</v>
      </c>
      <c r="H101" s="284">
        <v>6</v>
      </c>
      <c r="I101" s="285"/>
      <c r="J101" s="286">
        <f>ROUND(I101*H101,2)</f>
        <v>0</v>
      </c>
      <c r="K101" s="282" t="s">
        <v>247</v>
      </c>
      <c r="L101" s="287"/>
      <c r="M101" s="288" t="s">
        <v>39</v>
      </c>
      <c r="N101" s="289" t="s">
        <v>56</v>
      </c>
      <c r="O101" s="88"/>
      <c r="P101" s="227">
        <f>O101*H101</f>
        <v>0</v>
      </c>
      <c r="Q101" s="227">
        <v>0.00029999999999999997</v>
      </c>
      <c r="R101" s="227">
        <f>Q101*H101</f>
        <v>0.0018</v>
      </c>
      <c r="S101" s="227">
        <v>0</v>
      </c>
      <c r="T101" s="228">
        <f>S101*H101</f>
        <v>0</v>
      </c>
      <c r="U101" s="42"/>
      <c r="V101" s="42"/>
      <c r="W101" s="42"/>
      <c r="X101" s="42"/>
      <c r="Y101" s="42"/>
      <c r="Z101" s="42"/>
      <c r="AA101" s="42"/>
      <c r="AB101" s="42"/>
      <c r="AC101" s="42"/>
      <c r="AD101" s="42"/>
      <c r="AE101" s="42"/>
      <c r="AR101" s="229" t="s">
        <v>660</v>
      </c>
      <c r="AT101" s="229" t="s">
        <v>463</v>
      </c>
      <c r="AU101" s="229" t="s">
        <v>93</v>
      </c>
      <c r="AY101" s="20" t="s">
        <v>241</v>
      </c>
      <c r="BE101" s="230">
        <f>IF(N101="základní",J101,0)</f>
        <v>0</v>
      </c>
      <c r="BF101" s="230">
        <f>IF(N101="snížená",J101,0)</f>
        <v>0</v>
      </c>
      <c r="BG101" s="230">
        <f>IF(N101="zákl. přenesená",J101,0)</f>
        <v>0</v>
      </c>
      <c r="BH101" s="230">
        <f>IF(N101="sníž. přenesená",J101,0)</f>
        <v>0</v>
      </c>
      <c r="BI101" s="230">
        <f>IF(N101="nulová",J101,0)</f>
        <v>0</v>
      </c>
      <c r="BJ101" s="20" t="s">
        <v>23</v>
      </c>
      <c r="BK101" s="230">
        <f>ROUND(I101*H101,2)</f>
        <v>0</v>
      </c>
      <c r="BL101" s="20" t="s">
        <v>462</v>
      </c>
      <c r="BM101" s="229" t="s">
        <v>8209</v>
      </c>
    </row>
    <row r="102" s="2" customFormat="1" ht="16.5" customHeight="1">
      <c r="A102" s="42"/>
      <c r="B102" s="43"/>
      <c r="C102" s="280" t="s">
        <v>113</v>
      </c>
      <c r="D102" s="280" t="s">
        <v>463</v>
      </c>
      <c r="E102" s="281" t="s">
        <v>8210</v>
      </c>
      <c r="F102" s="282" t="s">
        <v>8211</v>
      </c>
      <c r="G102" s="283" t="s">
        <v>515</v>
      </c>
      <c r="H102" s="284">
        <v>11</v>
      </c>
      <c r="I102" s="285"/>
      <c r="J102" s="286">
        <f>ROUND(I102*H102,2)</f>
        <v>0</v>
      </c>
      <c r="K102" s="282" t="s">
        <v>247</v>
      </c>
      <c r="L102" s="287"/>
      <c r="M102" s="288" t="s">
        <v>39</v>
      </c>
      <c r="N102" s="289" t="s">
        <v>56</v>
      </c>
      <c r="O102" s="88"/>
      <c r="P102" s="227">
        <f>O102*H102</f>
        <v>0</v>
      </c>
      <c r="Q102" s="227">
        <v>4.0000000000000003E-05</v>
      </c>
      <c r="R102" s="227">
        <f>Q102*H102</f>
        <v>0.00044000000000000002</v>
      </c>
      <c r="S102" s="227">
        <v>0</v>
      </c>
      <c r="T102" s="228">
        <f>S102*H102</f>
        <v>0</v>
      </c>
      <c r="U102" s="42"/>
      <c r="V102" s="42"/>
      <c r="W102" s="42"/>
      <c r="X102" s="42"/>
      <c r="Y102" s="42"/>
      <c r="Z102" s="42"/>
      <c r="AA102" s="42"/>
      <c r="AB102" s="42"/>
      <c r="AC102" s="42"/>
      <c r="AD102" s="42"/>
      <c r="AE102" s="42"/>
      <c r="AR102" s="229" t="s">
        <v>660</v>
      </c>
      <c r="AT102" s="229" t="s">
        <v>463</v>
      </c>
      <c r="AU102" s="229" t="s">
        <v>93</v>
      </c>
      <c r="AY102" s="20" t="s">
        <v>241</v>
      </c>
      <c r="BE102" s="230">
        <f>IF(N102="základní",J102,0)</f>
        <v>0</v>
      </c>
      <c r="BF102" s="230">
        <f>IF(N102="snížená",J102,0)</f>
        <v>0</v>
      </c>
      <c r="BG102" s="230">
        <f>IF(N102="zákl. přenesená",J102,0)</f>
        <v>0</v>
      </c>
      <c r="BH102" s="230">
        <f>IF(N102="sníž. přenesená",J102,0)</f>
        <v>0</v>
      </c>
      <c r="BI102" s="230">
        <f>IF(N102="nulová",J102,0)</f>
        <v>0</v>
      </c>
      <c r="BJ102" s="20" t="s">
        <v>23</v>
      </c>
      <c r="BK102" s="230">
        <f>ROUND(I102*H102,2)</f>
        <v>0</v>
      </c>
      <c r="BL102" s="20" t="s">
        <v>462</v>
      </c>
      <c r="BM102" s="229" t="s">
        <v>8212</v>
      </c>
    </row>
    <row r="103" s="2" customFormat="1" ht="16.5" customHeight="1">
      <c r="A103" s="42"/>
      <c r="B103" s="43"/>
      <c r="C103" s="280" t="s">
        <v>248</v>
      </c>
      <c r="D103" s="280" t="s">
        <v>463</v>
      </c>
      <c r="E103" s="281" t="s">
        <v>8213</v>
      </c>
      <c r="F103" s="282" t="s">
        <v>8214</v>
      </c>
      <c r="G103" s="283" t="s">
        <v>515</v>
      </c>
      <c r="H103" s="284">
        <v>20</v>
      </c>
      <c r="I103" s="285"/>
      <c r="J103" s="286">
        <f>ROUND(I103*H103,2)</f>
        <v>0</v>
      </c>
      <c r="K103" s="282" t="s">
        <v>247</v>
      </c>
      <c r="L103" s="287"/>
      <c r="M103" s="288" t="s">
        <v>39</v>
      </c>
      <c r="N103" s="289" t="s">
        <v>56</v>
      </c>
      <c r="O103" s="88"/>
      <c r="P103" s="227">
        <f>O103*H103</f>
        <v>0</v>
      </c>
      <c r="Q103" s="227">
        <v>0.00012</v>
      </c>
      <c r="R103" s="227">
        <f>Q103*H103</f>
        <v>0.0024000000000000002</v>
      </c>
      <c r="S103" s="227">
        <v>0</v>
      </c>
      <c r="T103" s="228">
        <f>S103*H103</f>
        <v>0</v>
      </c>
      <c r="U103" s="42"/>
      <c r="V103" s="42"/>
      <c r="W103" s="42"/>
      <c r="X103" s="42"/>
      <c r="Y103" s="42"/>
      <c r="Z103" s="42"/>
      <c r="AA103" s="42"/>
      <c r="AB103" s="42"/>
      <c r="AC103" s="42"/>
      <c r="AD103" s="42"/>
      <c r="AE103" s="42"/>
      <c r="AR103" s="229" t="s">
        <v>660</v>
      </c>
      <c r="AT103" s="229" t="s">
        <v>463</v>
      </c>
      <c r="AU103" s="229" t="s">
        <v>93</v>
      </c>
      <c r="AY103" s="20" t="s">
        <v>241</v>
      </c>
      <c r="BE103" s="230">
        <f>IF(N103="základní",J103,0)</f>
        <v>0</v>
      </c>
      <c r="BF103" s="230">
        <f>IF(N103="snížená",J103,0)</f>
        <v>0</v>
      </c>
      <c r="BG103" s="230">
        <f>IF(N103="zákl. přenesená",J103,0)</f>
        <v>0</v>
      </c>
      <c r="BH103" s="230">
        <f>IF(N103="sníž. přenesená",J103,0)</f>
        <v>0</v>
      </c>
      <c r="BI103" s="230">
        <f>IF(N103="nulová",J103,0)</f>
        <v>0</v>
      </c>
      <c r="BJ103" s="20" t="s">
        <v>23</v>
      </c>
      <c r="BK103" s="230">
        <f>ROUND(I103*H103,2)</f>
        <v>0</v>
      </c>
      <c r="BL103" s="20" t="s">
        <v>462</v>
      </c>
      <c r="BM103" s="229" t="s">
        <v>8215</v>
      </c>
    </row>
    <row r="104" s="2" customFormat="1" ht="16.5" customHeight="1">
      <c r="A104" s="42"/>
      <c r="B104" s="43"/>
      <c r="C104" s="280" t="s">
        <v>286</v>
      </c>
      <c r="D104" s="280" t="s">
        <v>463</v>
      </c>
      <c r="E104" s="281" t="s">
        <v>8216</v>
      </c>
      <c r="F104" s="282" t="s">
        <v>8217</v>
      </c>
      <c r="G104" s="283" t="s">
        <v>515</v>
      </c>
      <c r="H104" s="284">
        <v>22</v>
      </c>
      <c r="I104" s="285"/>
      <c r="J104" s="286">
        <f>ROUND(I104*H104,2)</f>
        <v>0</v>
      </c>
      <c r="K104" s="282" t="s">
        <v>247</v>
      </c>
      <c r="L104" s="287"/>
      <c r="M104" s="288" t="s">
        <v>39</v>
      </c>
      <c r="N104" s="289" t="s">
        <v>56</v>
      </c>
      <c r="O104" s="88"/>
      <c r="P104" s="227">
        <f>O104*H104</f>
        <v>0</v>
      </c>
      <c r="Q104" s="227">
        <v>0.00013999999999999999</v>
      </c>
      <c r="R104" s="227">
        <f>Q104*H104</f>
        <v>0.0030799999999999998</v>
      </c>
      <c r="S104" s="227">
        <v>0</v>
      </c>
      <c r="T104" s="228">
        <f>S104*H104</f>
        <v>0</v>
      </c>
      <c r="U104" s="42"/>
      <c r="V104" s="42"/>
      <c r="W104" s="42"/>
      <c r="X104" s="42"/>
      <c r="Y104" s="42"/>
      <c r="Z104" s="42"/>
      <c r="AA104" s="42"/>
      <c r="AB104" s="42"/>
      <c r="AC104" s="42"/>
      <c r="AD104" s="42"/>
      <c r="AE104" s="42"/>
      <c r="AR104" s="229" t="s">
        <v>660</v>
      </c>
      <c r="AT104" s="229" t="s">
        <v>463</v>
      </c>
      <c r="AU104" s="229" t="s">
        <v>93</v>
      </c>
      <c r="AY104" s="20" t="s">
        <v>241</v>
      </c>
      <c r="BE104" s="230">
        <f>IF(N104="základní",J104,0)</f>
        <v>0</v>
      </c>
      <c r="BF104" s="230">
        <f>IF(N104="snížená",J104,0)</f>
        <v>0</v>
      </c>
      <c r="BG104" s="230">
        <f>IF(N104="zákl. přenesená",J104,0)</f>
        <v>0</v>
      </c>
      <c r="BH104" s="230">
        <f>IF(N104="sníž. přenesená",J104,0)</f>
        <v>0</v>
      </c>
      <c r="BI104" s="230">
        <f>IF(N104="nulová",J104,0)</f>
        <v>0</v>
      </c>
      <c r="BJ104" s="20" t="s">
        <v>23</v>
      </c>
      <c r="BK104" s="230">
        <f>ROUND(I104*H104,2)</f>
        <v>0</v>
      </c>
      <c r="BL104" s="20" t="s">
        <v>462</v>
      </c>
      <c r="BM104" s="229" t="s">
        <v>8218</v>
      </c>
    </row>
    <row r="105" s="2" customFormat="1" ht="24.15" customHeight="1">
      <c r="A105" s="42"/>
      <c r="B105" s="43"/>
      <c r="C105" s="218" t="s">
        <v>299</v>
      </c>
      <c r="D105" s="218" t="s">
        <v>243</v>
      </c>
      <c r="E105" s="219" t="s">
        <v>8219</v>
      </c>
      <c r="F105" s="220" t="s">
        <v>8220</v>
      </c>
      <c r="G105" s="221" t="s">
        <v>8221</v>
      </c>
      <c r="H105" s="294"/>
      <c r="I105" s="223"/>
      <c r="J105" s="224">
        <f>ROUND(I105*H105,2)</f>
        <v>0</v>
      </c>
      <c r="K105" s="220" t="s">
        <v>247</v>
      </c>
      <c r="L105" s="48"/>
      <c r="M105" s="225" t="s">
        <v>39</v>
      </c>
      <c r="N105" s="226" t="s">
        <v>56</v>
      </c>
      <c r="O105" s="88"/>
      <c r="P105" s="227">
        <f>O105*H105</f>
        <v>0</v>
      </c>
      <c r="Q105" s="227">
        <v>0</v>
      </c>
      <c r="R105" s="227">
        <f>Q105*H105</f>
        <v>0</v>
      </c>
      <c r="S105" s="227">
        <v>0</v>
      </c>
      <c r="T105" s="228">
        <f>S105*H105</f>
        <v>0</v>
      </c>
      <c r="U105" s="42"/>
      <c r="V105" s="42"/>
      <c r="W105" s="42"/>
      <c r="X105" s="42"/>
      <c r="Y105" s="42"/>
      <c r="Z105" s="42"/>
      <c r="AA105" s="42"/>
      <c r="AB105" s="42"/>
      <c r="AC105" s="42"/>
      <c r="AD105" s="42"/>
      <c r="AE105" s="42"/>
      <c r="AR105" s="229" t="s">
        <v>462</v>
      </c>
      <c r="AT105" s="229" t="s">
        <v>243</v>
      </c>
      <c r="AU105" s="229" t="s">
        <v>93</v>
      </c>
      <c r="AY105" s="20" t="s">
        <v>241</v>
      </c>
      <c r="BE105" s="230">
        <f>IF(N105="základní",J105,0)</f>
        <v>0</v>
      </c>
      <c r="BF105" s="230">
        <f>IF(N105="snížená",J105,0)</f>
        <v>0</v>
      </c>
      <c r="BG105" s="230">
        <f>IF(N105="zákl. přenesená",J105,0)</f>
        <v>0</v>
      </c>
      <c r="BH105" s="230">
        <f>IF(N105="sníž. přenesená",J105,0)</f>
        <v>0</v>
      </c>
      <c r="BI105" s="230">
        <f>IF(N105="nulová",J105,0)</f>
        <v>0</v>
      </c>
      <c r="BJ105" s="20" t="s">
        <v>23</v>
      </c>
      <c r="BK105" s="230">
        <f>ROUND(I105*H105,2)</f>
        <v>0</v>
      </c>
      <c r="BL105" s="20" t="s">
        <v>462</v>
      </c>
      <c r="BM105" s="229" t="s">
        <v>8222</v>
      </c>
    </row>
    <row r="106" s="2" customFormat="1">
      <c r="A106" s="42"/>
      <c r="B106" s="43"/>
      <c r="C106" s="44"/>
      <c r="D106" s="231" t="s">
        <v>250</v>
      </c>
      <c r="E106" s="44"/>
      <c r="F106" s="232" t="s">
        <v>8223</v>
      </c>
      <c r="G106" s="44"/>
      <c r="H106" s="44"/>
      <c r="I106" s="233"/>
      <c r="J106" s="44"/>
      <c r="K106" s="44"/>
      <c r="L106" s="48"/>
      <c r="M106" s="234"/>
      <c r="N106" s="235"/>
      <c r="O106" s="88"/>
      <c r="P106" s="88"/>
      <c r="Q106" s="88"/>
      <c r="R106" s="88"/>
      <c r="S106" s="88"/>
      <c r="T106" s="89"/>
      <c r="U106" s="42"/>
      <c r="V106" s="42"/>
      <c r="W106" s="42"/>
      <c r="X106" s="42"/>
      <c r="Y106" s="42"/>
      <c r="Z106" s="42"/>
      <c r="AA106" s="42"/>
      <c r="AB106" s="42"/>
      <c r="AC106" s="42"/>
      <c r="AD106" s="42"/>
      <c r="AE106" s="42"/>
      <c r="AT106" s="20" t="s">
        <v>250</v>
      </c>
      <c r="AU106" s="20" t="s">
        <v>93</v>
      </c>
    </row>
    <row r="107" s="12" customFormat="1" ht="22.8" customHeight="1">
      <c r="A107" s="12"/>
      <c r="B107" s="202"/>
      <c r="C107" s="203"/>
      <c r="D107" s="204" t="s">
        <v>84</v>
      </c>
      <c r="E107" s="216" t="s">
        <v>6571</v>
      </c>
      <c r="F107" s="216" t="s">
        <v>8224</v>
      </c>
      <c r="G107" s="203"/>
      <c r="H107" s="203"/>
      <c r="I107" s="206"/>
      <c r="J107" s="217">
        <f>BK107</f>
        <v>0</v>
      </c>
      <c r="K107" s="203"/>
      <c r="L107" s="208"/>
      <c r="M107" s="209"/>
      <c r="N107" s="210"/>
      <c r="O107" s="210"/>
      <c r="P107" s="211">
        <f>SUM(P108:P111)</f>
        <v>0</v>
      </c>
      <c r="Q107" s="210"/>
      <c r="R107" s="211">
        <f>SUM(R108:R111)</f>
        <v>0.089840000000000003</v>
      </c>
      <c r="S107" s="210"/>
      <c r="T107" s="212">
        <f>SUM(T108:T111)</f>
        <v>0</v>
      </c>
      <c r="U107" s="12"/>
      <c r="V107" s="12"/>
      <c r="W107" s="12"/>
      <c r="X107" s="12"/>
      <c r="Y107" s="12"/>
      <c r="Z107" s="12"/>
      <c r="AA107" s="12"/>
      <c r="AB107" s="12"/>
      <c r="AC107" s="12"/>
      <c r="AD107" s="12"/>
      <c r="AE107" s="12"/>
      <c r="AR107" s="213" t="s">
        <v>93</v>
      </c>
      <c r="AT107" s="214" t="s">
        <v>84</v>
      </c>
      <c r="AU107" s="214" t="s">
        <v>23</v>
      </c>
      <c r="AY107" s="213" t="s">
        <v>241</v>
      </c>
      <c r="BK107" s="215">
        <f>SUM(BK108:BK111)</f>
        <v>0</v>
      </c>
    </row>
    <row r="108" s="2" customFormat="1" ht="16.5" customHeight="1">
      <c r="A108" s="42"/>
      <c r="B108" s="43"/>
      <c r="C108" s="218" t="s">
        <v>310</v>
      </c>
      <c r="D108" s="218" t="s">
        <v>243</v>
      </c>
      <c r="E108" s="219" t="s">
        <v>8225</v>
      </c>
      <c r="F108" s="220" t="s">
        <v>8226</v>
      </c>
      <c r="G108" s="221" t="s">
        <v>5959</v>
      </c>
      <c r="H108" s="222">
        <v>2</v>
      </c>
      <c r="I108" s="223"/>
      <c r="J108" s="224">
        <f>ROUND(I108*H108,2)</f>
        <v>0</v>
      </c>
      <c r="K108" s="220" t="s">
        <v>247</v>
      </c>
      <c r="L108" s="48"/>
      <c r="M108" s="225" t="s">
        <v>39</v>
      </c>
      <c r="N108" s="226" t="s">
        <v>56</v>
      </c>
      <c r="O108" s="88"/>
      <c r="P108" s="227">
        <f>O108*H108</f>
        <v>0</v>
      </c>
      <c r="Q108" s="227">
        <v>0.044920000000000002</v>
      </c>
      <c r="R108" s="227">
        <f>Q108*H108</f>
        <v>0.089840000000000003</v>
      </c>
      <c r="S108" s="227">
        <v>0</v>
      </c>
      <c r="T108" s="228">
        <f>S108*H108</f>
        <v>0</v>
      </c>
      <c r="U108" s="42"/>
      <c r="V108" s="42"/>
      <c r="W108" s="42"/>
      <c r="X108" s="42"/>
      <c r="Y108" s="42"/>
      <c r="Z108" s="42"/>
      <c r="AA108" s="42"/>
      <c r="AB108" s="42"/>
      <c r="AC108" s="42"/>
      <c r="AD108" s="42"/>
      <c r="AE108" s="42"/>
      <c r="AR108" s="229" t="s">
        <v>462</v>
      </c>
      <c r="AT108" s="229" t="s">
        <v>243</v>
      </c>
      <c r="AU108" s="229" t="s">
        <v>93</v>
      </c>
      <c r="AY108" s="20" t="s">
        <v>241</v>
      </c>
      <c r="BE108" s="230">
        <f>IF(N108="základní",J108,0)</f>
        <v>0</v>
      </c>
      <c r="BF108" s="230">
        <f>IF(N108="snížená",J108,0)</f>
        <v>0</v>
      </c>
      <c r="BG108" s="230">
        <f>IF(N108="zákl. přenesená",J108,0)</f>
        <v>0</v>
      </c>
      <c r="BH108" s="230">
        <f>IF(N108="sníž. přenesená",J108,0)</f>
        <v>0</v>
      </c>
      <c r="BI108" s="230">
        <f>IF(N108="nulová",J108,0)</f>
        <v>0</v>
      </c>
      <c r="BJ108" s="20" t="s">
        <v>23</v>
      </c>
      <c r="BK108" s="230">
        <f>ROUND(I108*H108,2)</f>
        <v>0</v>
      </c>
      <c r="BL108" s="20" t="s">
        <v>462</v>
      </c>
      <c r="BM108" s="229" t="s">
        <v>8227</v>
      </c>
    </row>
    <row r="109" s="2" customFormat="1">
      <c r="A109" s="42"/>
      <c r="B109" s="43"/>
      <c r="C109" s="44"/>
      <c r="D109" s="231" t="s">
        <v>250</v>
      </c>
      <c r="E109" s="44"/>
      <c r="F109" s="232" t="s">
        <v>8228</v>
      </c>
      <c r="G109" s="44"/>
      <c r="H109" s="44"/>
      <c r="I109" s="233"/>
      <c r="J109" s="44"/>
      <c r="K109" s="44"/>
      <c r="L109" s="48"/>
      <c r="M109" s="234"/>
      <c r="N109" s="235"/>
      <c r="O109" s="88"/>
      <c r="P109" s="88"/>
      <c r="Q109" s="88"/>
      <c r="R109" s="88"/>
      <c r="S109" s="88"/>
      <c r="T109" s="89"/>
      <c r="U109" s="42"/>
      <c r="V109" s="42"/>
      <c r="W109" s="42"/>
      <c r="X109" s="42"/>
      <c r="Y109" s="42"/>
      <c r="Z109" s="42"/>
      <c r="AA109" s="42"/>
      <c r="AB109" s="42"/>
      <c r="AC109" s="42"/>
      <c r="AD109" s="42"/>
      <c r="AE109" s="42"/>
      <c r="AT109" s="20" t="s">
        <v>250</v>
      </c>
      <c r="AU109" s="20" t="s">
        <v>93</v>
      </c>
    </row>
    <row r="110" s="2" customFormat="1" ht="24.15" customHeight="1">
      <c r="A110" s="42"/>
      <c r="B110" s="43"/>
      <c r="C110" s="218" t="s">
        <v>321</v>
      </c>
      <c r="D110" s="218" t="s">
        <v>243</v>
      </c>
      <c r="E110" s="219" t="s">
        <v>8229</v>
      </c>
      <c r="F110" s="220" t="s">
        <v>8230</v>
      </c>
      <c r="G110" s="221" t="s">
        <v>8221</v>
      </c>
      <c r="H110" s="294"/>
      <c r="I110" s="223"/>
      <c r="J110" s="224">
        <f>ROUND(I110*H110,2)</f>
        <v>0</v>
      </c>
      <c r="K110" s="220" t="s">
        <v>247</v>
      </c>
      <c r="L110" s="48"/>
      <c r="M110" s="225" t="s">
        <v>39</v>
      </c>
      <c r="N110" s="226" t="s">
        <v>56</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462</v>
      </c>
      <c r="AT110" s="229" t="s">
        <v>243</v>
      </c>
      <c r="AU110" s="229" t="s">
        <v>93</v>
      </c>
      <c r="AY110" s="20" t="s">
        <v>241</v>
      </c>
      <c r="BE110" s="230">
        <f>IF(N110="základní",J110,0)</f>
        <v>0</v>
      </c>
      <c r="BF110" s="230">
        <f>IF(N110="snížená",J110,0)</f>
        <v>0</v>
      </c>
      <c r="BG110" s="230">
        <f>IF(N110="zákl. přenesená",J110,0)</f>
        <v>0</v>
      </c>
      <c r="BH110" s="230">
        <f>IF(N110="sníž. přenesená",J110,0)</f>
        <v>0</v>
      </c>
      <c r="BI110" s="230">
        <f>IF(N110="nulová",J110,0)</f>
        <v>0</v>
      </c>
      <c r="BJ110" s="20" t="s">
        <v>23</v>
      </c>
      <c r="BK110" s="230">
        <f>ROUND(I110*H110,2)</f>
        <v>0</v>
      </c>
      <c r="BL110" s="20" t="s">
        <v>462</v>
      </c>
      <c r="BM110" s="229" t="s">
        <v>8231</v>
      </c>
    </row>
    <row r="111" s="2" customFormat="1">
      <c r="A111" s="42"/>
      <c r="B111" s="43"/>
      <c r="C111" s="44"/>
      <c r="D111" s="231" t="s">
        <v>250</v>
      </c>
      <c r="E111" s="44"/>
      <c r="F111" s="232" t="s">
        <v>8232</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0" t="s">
        <v>250</v>
      </c>
      <c r="AU111" s="20" t="s">
        <v>93</v>
      </c>
    </row>
    <row r="112" s="12" customFormat="1" ht="22.8" customHeight="1">
      <c r="A112" s="12"/>
      <c r="B112" s="202"/>
      <c r="C112" s="203"/>
      <c r="D112" s="204" t="s">
        <v>84</v>
      </c>
      <c r="E112" s="216" t="s">
        <v>6575</v>
      </c>
      <c r="F112" s="216" t="s">
        <v>8233</v>
      </c>
      <c r="G112" s="203"/>
      <c r="H112" s="203"/>
      <c r="I112" s="206"/>
      <c r="J112" s="217">
        <f>BK112</f>
        <v>0</v>
      </c>
      <c r="K112" s="203"/>
      <c r="L112" s="208"/>
      <c r="M112" s="209"/>
      <c r="N112" s="210"/>
      <c r="O112" s="210"/>
      <c r="P112" s="211">
        <f>SUM(P113:P132)</f>
        <v>0</v>
      </c>
      <c r="Q112" s="210"/>
      <c r="R112" s="211">
        <f>SUM(R113:R132)</f>
        <v>0.94641000000000008</v>
      </c>
      <c r="S112" s="210"/>
      <c r="T112" s="212">
        <f>SUM(T113:T132)</f>
        <v>0</v>
      </c>
      <c r="U112" s="12"/>
      <c r="V112" s="12"/>
      <c r="W112" s="12"/>
      <c r="X112" s="12"/>
      <c r="Y112" s="12"/>
      <c r="Z112" s="12"/>
      <c r="AA112" s="12"/>
      <c r="AB112" s="12"/>
      <c r="AC112" s="12"/>
      <c r="AD112" s="12"/>
      <c r="AE112" s="12"/>
      <c r="AR112" s="213" t="s">
        <v>93</v>
      </c>
      <c r="AT112" s="214" t="s">
        <v>84</v>
      </c>
      <c r="AU112" s="214" t="s">
        <v>23</v>
      </c>
      <c r="AY112" s="213" t="s">
        <v>241</v>
      </c>
      <c r="BK112" s="215">
        <f>SUM(BK113:BK132)</f>
        <v>0</v>
      </c>
    </row>
    <row r="113" s="2" customFormat="1" ht="16.5" customHeight="1">
      <c r="A113" s="42"/>
      <c r="B113" s="43"/>
      <c r="C113" s="218" t="s">
        <v>356</v>
      </c>
      <c r="D113" s="218" t="s">
        <v>243</v>
      </c>
      <c r="E113" s="219" t="s">
        <v>8234</v>
      </c>
      <c r="F113" s="220" t="s">
        <v>8235</v>
      </c>
      <c r="G113" s="221" t="s">
        <v>561</v>
      </c>
      <c r="H113" s="222">
        <v>1</v>
      </c>
      <c r="I113" s="223"/>
      <c r="J113" s="224">
        <f>ROUND(I113*H113,2)</f>
        <v>0</v>
      </c>
      <c r="K113" s="220" t="s">
        <v>39</v>
      </c>
      <c r="L113" s="48"/>
      <c r="M113" s="225" t="s">
        <v>39</v>
      </c>
      <c r="N113" s="226" t="s">
        <v>56</v>
      </c>
      <c r="O113" s="88"/>
      <c r="P113" s="227">
        <f>O113*H113</f>
        <v>0</v>
      </c>
      <c r="Q113" s="227">
        <v>0.05441</v>
      </c>
      <c r="R113" s="227">
        <f>Q113*H113</f>
        <v>0.05441</v>
      </c>
      <c r="S113" s="227">
        <v>0</v>
      </c>
      <c r="T113" s="228">
        <f>S113*H113</f>
        <v>0</v>
      </c>
      <c r="U113" s="42"/>
      <c r="V113" s="42"/>
      <c r="W113" s="42"/>
      <c r="X113" s="42"/>
      <c r="Y113" s="42"/>
      <c r="Z113" s="42"/>
      <c r="AA113" s="42"/>
      <c r="AB113" s="42"/>
      <c r="AC113" s="42"/>
      <c r="AD113" s="42"/>
      <c r="AE113" s="42"/>
      <c r="AR113" s="229" t="s">
        <v>462</v>
      </c>
      <c r="AT113" s="229" t="s">
        <v>243</v>
      </c>
      <c r="AU113" s="229" t="s">
        <v>93</v>
      </c>
      <c r="AY113" s="20" t="s">
        <v>241</v>
      </c>
      <c r="BE113" s="230">
        <f>IF(N113="základní",J113,0)</f>
        <v>0</v>
      </c>
      <c r="BF113" s="230">
        <f>IF(N113="snížená",J113,0)</f>
        <v>0</v>
      </c>
      <c r="BG113" s="230">
        <f>IF(N113="zákl. přenesená",J113,0)</f>
        <v>0</v>
      </c>
      <c r="BH113" s="230">
        <f>IF(N113="sníž. přenesená",J113,0)</f>
        <v>0</v>
      </c>
      <c r="BI113" s="230">
        <f>IF(N113="nulová",J113,0)</f>
        <v>0</v>
      </c>
      <c r="BJ113" s="20" t="s">
        <v>23</v>
      </c>
      <c r="BK113" s="230">
        <f>ROUND(I113*H113,2)</f>
        <v>0</v>
      </c>
      <c r="BL113" s="20" t="s">
        <v>462</v>
      </c>
      <c r="BM113" s="229" t="s">
        <v>8236</v>
      </c>
    </row>
    <row r="114" s="2" customFormat="1" ht="16.5" customHeight="1">
      <c r="A114" s="42"/>
      <c r="B114" s="43"/>
      <c r="C114" s="218" t="s">
        <v>28</v>
      </c>
      <c r="D114" s="218" t="s">
        <v>243</v>
      </c>
      <c r="E114" s="219" t="s">
        <v>8237</v>
      </c>
      <c r="F114" s="220" t="s">
        <v>8238</v>
      </c>
      <c r="G114" s="221" t="s">
        <v>561</v>
      </c>
      <c r="H114" s="222">
        <v>3</v>
      </c>
      <c r="I114" s="223"/>
      <c r="J114" s="224">
        <f>ROUND(I114*H114,2)</f>
        <v>0</v>
      </c>
      <c r="K114" s="220" t="s">
        <v>39</v>
      </c>
      <c r="L114" s="48"/>
      <c r="M114" s="225" t="s">
        <v>39</v>
      </c>
      <c r="N114" s="226" t="s">
        <v>56</v>
      </c>
      <c r="O114" s="88"/>
      <c r="P114" s="227">
        <f>O114*H114</f>
        <v>0</v>
      </c>
      <c r="Q114" s="227">
        <v>0.05441</v>
      </c>
      <c r="R114" s="227">
        <f>Q114*H114</f>
        <v>0.16322999999999999</v>
      </c>
      <c r="S114" s="227">
        <v>0</v>
      </c>
      <c r="T114" s="228">
        <f>S114*H114</f>
        <v>0</v>
      </c>
      <c r="U114" s="42"/>
      <c r="V114" s="42"/>
      <c r="W114" s="42"/>
      <c r="X114" s="42"/>
      <c r="Y114" s="42"/>
      <c r="Z114" s="42"/>
      <c r="AA114" s="42"/>
      <c r="AB114" s="42"/>
      <c r="AC114" s="42"/>
      <c r="AD114" s="42"/>
      <c r="AE114" s="42"/>
      <c r="AR114" s="229" t="s">
        <v>462</v>
      </c>
      <c r="AT114" s="229" t="s">
        <v>243</v>
      </c>
      <c r="AU114" s="229" t="s">
        <v>93</v>
      </c>
      <c r="AY114" s="20" t="s">
        <v>241</v>
      </c>
      <c r="BE114" s="230">
        <f>IF(N114="základní",J114,0)</f>
        <v>0</v>
      </c>
      <c r="BF114" s="230">
        <f>IF(N114="snížená",J114,0)</f>
        <v>0</v>
      </c>
      <c r="BG114" s="230">
        <f>IF(N114="zákl. přenesená",J114,0)</f>
        <v>0</v>
      </c>
      <c r="BH114" s="230">
        <f>IF(N114="sníž. přenesená",J114,0)</f>
        <v>0</v>
      </c>
      <c r="BI114" s="230">
        <f>IF(N114="nulová",J114,0)</f>
        <v>0</v>
      </c>
      <c r="BJ114" s="20" t="s">
        <v>23</v>
      </c>
      <c r="BK114" s="230">
        <f>ROUND(I114*H114,2)</f>
        <v>0</v>
      </c>
      <c r="BL114" s="20" t="s">
        <v>462</v>
      </c>
      <c r="BM114" s="229" t="s">
        <v>8239</v>
      </c>
    </row>
    <row r="115" s="2" customFormat="1" ht="16.5" customHeight="1">
      <c r="A115" s="42"/>
      <c r="B115" s="43"/>
      <c r="C115" s="218" t="s">
        <v>396</v>
      </c>
      <c r="D115" s="218" t="s">
        <v>243</v>
      </c>
      <c r="E115" s="219" t="s">
        <v>8240</v>
      </c>
      <c r="F115" s="220" t="s">
        <v>8241</v>
      </c>
      <c r="G115" s="221" t="s">
        <v>561</v>
      </c>
      <c r="H115" s="222">
        <v>1</v>
      </c>
      <c r="I115" s="223"/>
      <c r="J115" s="224">
        <f>ROUND(I115*H115,2)</f>
        <v>0</v>
      </c>
      <c r="K115" s="220" t="s">
        <v>39</v>
      </c>
      <c r="L115" s="48"/>
      <c r="M115" s="225" t="s">
        <v>39</v>
      </c>
      <c r="N115" s="226" t="s">
        <v>56</v>
      </c>
      <c r="O115" s="88"/>
      <c r="P115" s="227">
        <f>O115*H115</f>
        <v>0</v>
      </c>
      <c r="Q115" s="227">
        <v>0.05441</v>
      </c>
      <c r="R115" s="227">
        <f>Q115*H115</f>
        <v>0.05441</v>
      </c>
      <c r="S115" s="227">
        <v>0</v>
      </c>
      <c r="T115" s="228">
        <f>S115*H115</f>
        <v>0</v>
      </c>
      <c r="U115" s="42"/>
      <c r="V115" s="42"/>
      <c r="W115" s="42"/>
      <c r="X115" s="42"/>
      <c r="Y115" s="42"/>
      <c r="Z115" s="42"/>
      <c r="AA115" s="42"/>
      <c r="AB115" s="42"/>
      <c r="AC115" s="42"/>
      <c r="AD115" s="42"/>
      <c r="AE115" s="42"/>
      <c r="AR115" s="229" t="s">
        <v>462</v>
      </c>
      <c r="AT115" s="229" t="s">
        <v>243</v>
      </c>
      <c r="AU115" s="229" t="s">
        <v>93</v>
      </c>
      <c r="AY115" s="20" t="s">
        <v>241</v>
      </c>
      <c r="BE115" s="230">
        <f>IF(N115="základní",J115,0)</f>
        <v>0</v>
      </c>
      <c r="BF115" s="230">
        <f>IF(N115="snížená",J115,0)</f>
        <v>0</v>
      </c>
      <c r="BG115" s="230">
        <f>IF(N115="zákl. přenesená",J115,0)</f>
        <v>0</v>
      </c>
      <c r="BH115" s="230">
        <f>IF(N115="sníž. přenesená",J115,0)</f>
        <v>0</v>
      </c>
      <c r="BI115" s="230">
        <f>IF(N115="nulová",J115,0)</f>
        <v>0</v>
      </c>
      <c r="BJ115" s="20" t="s">
        <v>23</v>
      </c>
      <c r="BK115" s="230">
        <f>ROUND(I115*H115,2)</f>
        <v>0</v>
      </c>
      <c r="BL115" s="20" t="s">
        <v>462</v>
      </c>
      <c r="BM115" s="229" t="s">
        <v>8242</v>
      </c>
    </row>
    <row r="116" s="2" customFormat="1" ht="44.25" customHeight="1">
      <c r="A116" s="42"/>
      <c r="B116" s="43"/>
      <c r="C116" s="218" t="s">
        <v>8</v>
      </c>
      <c r="D116" s="218" t="s">
        <v>243</v>
      </c>
      <c r="E116" s="219" t="s">
        <v>8243</v>
      </c>
      <c r="F116" s="220" t="s">
        <v>8244</v>
      </c>
      <c r="G116" s="221" t="s">
        <v>5959</v>
      </c>
      <c r="H116" s="222">
        <v>1</v>
      </c>
      <c r="I116" s="223"/>
      <c r="J116" s="224">
        <f>ROUND(I116*H116,2)</f>
        <v>0</v>
      </c>
      <c r="K116" s="220" t="s">
        <v>39</v>
      </c>
      <c r="L116" s="48"/>
      <c r="M116" s="225" t="s">
        <v>39</v>
      </c>
      <c r="N116" s="226" t="s">
        <v>56</v>
      </c>
      <c r="O116" s="88"/>
      <c r="P116" s="227">
        <f>O116*H116</f>
        <v>0</v>
      </c>
      <c r="Q116" s="227">
        <v>0.0084499999999999992</v>
      </c>
      <c r="R116" s="227">
        <f>Q116*H116</f>
        <v>0.0084499999999999992</v>
      </c>
      <c r="S116" s="227">
        <v>0</v>
      </c>
      <c r="T116" s="228">
        <f>S116*H116</f>
        <v>0</v>
      </c>
      <c r="U116" s="42"/>
      <c r="V116" s="42"/>
      <c r="W116" s="42"/>
      <c r="X116" s="42"/>
      <c r="Y116" s="42"/>
      <c r="Z116" s="42"/>
      <c r="AA116" s="42"/>
      <c r="AB116" s="42"/>
      <c r="AC116" s="42"/>
      <c r="AD116" s="42"/>
      <c r="AE116" s="42"/>
      <c r="AR116" s="229" t="s">
        <v>462</v>
      </c>
      <c r="AT116" s="229" t="s">
        <v>243</v>
      </c>
      <c r="AU116" s="229" t="s">
        <v>93</v>
      </c>
      <c r="AY116" s="20" t="s">
        <v>241</v>
      </c>
      <c r="BE116" s="230">
        <f>IF(N116="základní",J116,0)</f>
        <v>0</v>
      </c>
      <c r="BF116" s="230">
        <f>IF(N116="snížená",J116,0)</f>
        <v>0</v>
      </c>
      <c r="BG116" s="230">
        <f>IF(N116="zákl. přenesená",J116,0)</f>
        <v>0</v>
      </c>
      <c r="BH116" s="230">
        <f>IF(N116="sníž. přenesená",J116,0)</f>
        <v>0</v>
      </c>
      <c r="BI116" s="230">
        <f>IF(N116="nulová",J116,0)</f>
        <v>0</v>
      </c>
      <c r="BJ116" s="20" t="s">
        <v>23</v>
      </c>
      <c r="BK116" s="230">
        <f>ROUND(I116*H116,2)</f>
        <v>0</v>
      </c>
      <c r="BL116" s="20" t="s">
        <v>462</v>
      </c>
      <c r="BM116" s="229" t="s">
        <v>8245</v>
      </c>
    </row>
    <row r="117" s="2" customFormat="1" ht="21.75" customHeight="1">
      <c r="A117" s="42"/>
      <c r="B117" s="43"/>
      <c r="C117" s="218" t="s">
        <v>421</v>
      </c>
      <c r="D117" s="218" t="s">
        <v>243</v>
      </c>
      <c r="E117" s="219" t="s">
        <v>8246</v>
      </c>
      <c r="F117" s="220" t="s">
        <v>8247</v>
      </c>
      <c r="G117" s="221" t="s">
        <v>5959</v>
      </c>
      <c r="H117" s="222">
        <v>1</v>
      </c>
      <c r="I117" s="223"/>
      <c r="J117" s="224">
        <f>ROUND(I117*H117,2)</f>
        <v>0</v>
      </c>
      <c r="K117" s="220" t="s">
        <v>247</v>
      </c>
      <c r="L117" s="48"/>
      <c r="M117" s="225" t="s">
        <v>39</v>
      </c>
      <c r="N117" s="226" t="s">
        <v>56</v>
      </c>
      <c r="O117" s="88"/>
      <c r="P117" s="227">
        <f>O117*H117</f>
        <v>0</v>
      </c>
      <c r="Q117" s="227">
        <v>0.073550000000000004</v>
      </c>
      <c r="R117" s="227">
        <f>Q117*H117</f>
        <v>0.073550000000000004</v>
      </c>
      <c r="S117" s="227">
        <v>0</v>
      </c>
      <c r="T117" s="228">
        <f>S117*H117</f>
        <v>0</v>
      </c>
      <c r="U117" s="42"/>
      <c r="V117" s="42"/>
      <c r="W117" s="42"/>
      <c r="X117" s="42"/>
      <c r="Y117" s="42"/>
      <c r="Z117" s="42"/>
      <c r="AA117" s="42"/>
      <c r="AB117" s="42"/>
      <c r="AC117" s="42"/>
      <c r="AD117" s="42"/>
      <c r="AE117" s="42"/>
      <c r="AR117" s="229" t="s">
        <v>462</v>
      </c>
      <c r="AT117" s="229" t="s">
        <v>243</v>
      </c>
      <c r="AU117" s="229" t="s">
        <v>93</v>
      </c>
      <c r="AY117" s="20" t="s">
        <v>241</v>
      </c>
      <c r="BE117" s="230">
        <f>IF(N117="základní",J117,0)</f>
        <v>0</v>
      </c>
      <c r="BF117" s="230">
        <f>IF(N117="snížená",J117,0)</f>
        <v>0</v>
      </c>
      <c r="BG117" s="230">
        <f>IF(N117="zákl. přenesená",J117,0)</f>
        <v>0</v>
      </c>
      <c r="BH117" s="230">
        <f>IF(N117="sníž. přenesená",J117,0)</f>
        <v>0</v>
      </c>
      <c r="BI117" s="230">
        <f>IF(N117="nulová",J117,0)</f>
        <v>0</v>
      </c>
      <c r="BJ117" s="20" t="s">
        <v>23</v>
      </c>
      <c r="BK117" s="230">
        <f>ROUND(I117*H117,2)</f>
        <v>0</v>
      </c>
      <c r="BL117" s="20" t="s">
        <v>462</v>
      </c>
      <c r="BM117" s="229" t="s">
        <v>8248</v>
      </c>
    </row>
    <row r="118" s="2" customFormat="1">
      <c r="A118" s="42"/>
      <c r="B118" s="43"/>
      <c r="C118" s="44"/>
      <c r="D118" s="231" t="s">
        <v>250</v>
      </c>
      <c r="E118" s="44"/>
      <c r="F118" s="232" t="s">
        <v>8249</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0" t="s">
        <v>250</v>
      </c>
      <c r="AU118" s="20" t="s">
        <v>93</v>
      </c>
    </row>
    <row r="119" s="2" customFormat="1" ht="21.75" customHeight="1">
      <c r="A119" s="42"/>
      <c r="B119" s="43"/>
      <c r="C119" s="218" t="s">
        <v>427</v>
      </c>
      <c r="D119" s="218" t="s">
        <v>243</v>
      </c>
      <c r="E119" s="219" t="s">
        <v>8250</v>
      </c>
      <c r="F119" s="220" t="s">
        <v>8251</v>
      </c>
      <c r="G119" s="221" t="s">
        <v>5959</v>
      </c>
      <c r="H119" s="222">
        <v>2</v>
      </c>
      <c r="I119" s="223"/>
      <c r="J119" s="224">
        <f>ROUND(I119*H119,2)</f>
        <v>0</v>
      </c>
      <c r="K119" s="220" t="s">
        <v>247</v>
      </c>
      <c r="L119" s="48"/>
      <c r="M119" s="225" t="s">
        <v>39</v>
      </c>
      <c r="N119" s="226" t="s">
        <v>56</v>
      </c>
      <c r="O119" s="88"/>
      <c r="P119" s="227">
        <f>O119*H119</f>
        <v>0</v>
      </c>
      <c r="Q119" s="227">
        <v>0.082549999999999998</v>
      </c>
      <c r="R119" s="227">
        <f>Q119*H119</f>
        <v>0.1651</v>
      </c>
      <c r="S119" s="227">
        <v>0</v>
      </c>
      <c r="T119" s="228">
        <f>S119*H119</f>
        <v>0</v>
      </c>
      <c r="U119" s="42"/>
      <c r="V119" s="42"/>
      <c r="W119" s="42"/>
      <c r="X119" s="42"/>
      <c r="Y119" s="42"/>
      <c r="Z119" s="42"/>
      <c r="AA119" s="42"/>
      <c r="AB119" s="42"/>
      <c r="AC119" s="42"/>
      <c r="AD119" s="42"/>
      <c r="AE119" s="42"/>
      <c r="AR119" s="229" t="s">
        <v>462</v>
      </c>
      <c r="AT119" s="229" t="s">
        <v>243</v>
      </c>
      <c r="AU119" s="229" t="s">
        <v>93</v>
      </c>
      <c r="AY119" s="20" t="s">
        <v>241</v>
      </c>
      <c r="BE119" s="230">
        <f>IF(N119="základní",J119,0)</f>
        <v>0</v>
      </c>
      <c r="BF119" s="230">
        <f>IF(N119="snížená",J119,0)</f>
        <v>0</v>
      </c>
      <c r="BG119" s="230">
        <f>IF(N119="zákl. přenesená",J119,0)</f>
        <v>0</v>
      </c>
      <c r="BH119" s="230">
        <f>IF(N119="sníž. přenesená",J119,0)</f>
        <v>0</v>
      </c>
      <c r="BI119" s="230">
        <f>IF(N119="nulová",J119,0)</f>
        <v>0</v>
      </c>
      <c r="BJ119" s="20" t="s">
        <v>23</v>
      </c>
      <c r="BK119" s="230">
        <f>ROUND(I119*H119,2)</f>
        <v>0</v>
      </c>
      <c r="BL119" s="20" t="s">
        <v>462</v>
      </c>
      <c r="BM119" s="229" t="s">
        <v>8252</v>
      </c>
    </row>
    <row r="120" s="2" customFormat="1">
      <c r="A120" s="42"/>
      <c r="B120" s="43"/>
      <c r="C120" s="44"/>
      <c r="D120" s="231" t="s">
        <v>250</v>
      </c>
      <c r="E120" s="44"/>
      <c r="F120" s="232" t="s">
        <v>8253</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0" t="s">
        <v>250</v>
      </c>
      <c r="AU120" s="20" t="s">
        <v>93</v>
      </c>
    </row>
    <row r="121" s="2" customFormat="1" ht="24.15" customHeight="1">
      <c r="A121" s="42"/>
      <c r="B121" s="43"/>
      <c r="C121" s="218" t="s">
        <v>434</v>
      </c>
      <c r="D121" s="218" t="s">
        <v>243</v>
      </c>
      <c r="E121" s="219" t="s">
        <v>8254</v>
      </c>
      <c r="F121" s="220" t="s">
        <v>8255</v>
      </c>
      <c r="G121" s="221" t="s">
        <v>5959</v>
      </c>
      <c r="H121" s="222">
        <v>1</v>
      </c>
      <c r="I121" s="223"/>
      <c r="J121" s="224">
        <f>ROUND(I121*H121,2)</f>
        <v>0</v>
      </c>
      <c r="K121" s="220" t="s">
        <v>247</v>
      </c>
      <c r="L121" s="48"/>
      <c r="M121" s="225" t="s">
        <v>39</v>
      </c>
      <c r="N121" s="226" t="s">
        <v>56</v>
      </c>
      <c r="O121" s="88"/>
      <c r="P121" s="227">
        <f>O121*H121</f>
        <v>0</v>
      </c>
      <c r="Q121" s="227">
        <v>0.0069899999999999997</v>
      </c>
      <c r="R121" s="227">
        <f>Q121*H121</f>
        <v>0.0069899999999999997</v>
      </c>
      <c r="S121" s="227">
        <v>0</v>
      </c>
      <c r="T121" s="228">
        <f>S121*H121</f>
        <v>0</v>
      </c>
      <c r="U121" s="42"/>
      <c r="V121" s="42"/>
      <c r="W121" s="42"/>
      <c r="X121" s="42"/>
      <c r="Y121" s="42"/>
      <c r="Z121" s="42"/>
      <c r="AA121" s="42"/>
      <c r="AB121" s="42"/>
      <c r="AC121" s="42"/>
      <c r="AD121" s="42"/>
      <c r="AE121" s="42"/>
      <c r="AR121" s="229" t="s">
        <v>462</v>
      </c>
      <c r="AT121" s="229" t="s">
        <v>243</v>
      </c>
      <c r="AU121" s="229" t="s">
        <v>93</v>
      </c>
      <c r="AY121" s="20" t="s">
        <v>241</v>
      </c>
      <c r="BE121" s="230">
        <f>IF(N121="základní",J121,0)</f>
        <v>0</v>
      </c>
      <c r="BF121" s="230">
        <f>IF(N121="snížená",J121,0)</f>
        <v>0</v>
      </c>
      <c r="BG121" s="230">
        <f>IF(N121="zákl. přenesená",J121,0)</f>
        <v>0</v>
      </c>
      <c r="BH121" s="230">
        <f>IF(N121="sníž. přenesená",J121,0)</f>
        <v>0</v>
      </c>
      <c r="BI121" s="230">
        <f>IF(N121="nulová",J121,0)</f>
        <v>0</v>
      </c>
      <c r="BJ121" s="20" t="s">
        <v>23</v>
      </c>
      <c r="BK121" s="230">
        <f>ROUND(I121*H121,2)</f>
        <v>0</v>
      </c>
      <c r="BL121" s="20" t="s">
        <v>462</v>
      </c>
      <c r="BM121" s="229" t="s">
        <v>8256</v>
      </c>
    </row>
    <row r="122" s="2" customFormat="1">
      <c r="A122" s="42"/>
      <c r="B122" s="43"/>
      <c r="C122" s="44"/>
      <c r="D122" s="231" t="s">
        <v>250</v>
      </c>
      <c r="E122" s="44"/>
      <c r="F122" s="232" t="s">
        <v>8257</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0" t="s">
        <v>250</v>
      </c>
      <c r="AU122" s="20" t="s">
        <v>93</v>
      </c>
    </row>
    <row r="123" s="2" customFormat="1" ht="24.15" customHeight="1">
      <c r="A123" s="42"/>
      <c r="B123" s="43"/>
      <c r="C123" s="218" t="s">
        <v>462</v>
      </c>
      <c r="D123" s="218" t="s">
        <v>243</v>
      </c>
      <c r="E123" s="219" t="s">
        <v>8258</v>
      </c>
      <c r="F123" s="220" t="s">
        <v>8259</v>
      </c>
      <c r="G123" s="221" t="s">
        <v>5959</v>
      </c>
      <c r="H123" s="222">
        <v>2</v>
      </c>
      <c r="I123" s="223"/>
      <c r="J123" s="224">
        <f>ROUND(I123*H123,2)</f>
        <v>0</v>
      </c>
      <c r="K123" s="220" t="s">
        <v>247</v>
      </c>
      <c r="L123" s="48"/>
      <c r="M123" s="225" t="s">
        <v>39</v>
      </c>
      <c r="N123" s="226" t="s">
        <v>56</v>
      </c>
      <c r="O123" s="88"/>
      <c r="P123" s="227">
        <f>O123*H123</f>
        <v>0</v>
      </c>
      <c r="Q123" s="227">
        <v>0.0080099999999999998</v>
      </c>
      <c r="R123" s="227">
        <f>Q123*H123</f>
        <v>0.01602</v>
      </c>
      <c r="S123" s="227">
        <v>0</v>
      </c>
      <c r="T123" s="228">
        <f>S123*H123</f>
        <v>0</v>
      </c>
      <c r="U123" s="42"/>
      <c r="V123" s="42"/>
      <c r="W123" s="42"/>
      <c r="X123" s="42"/>
      <c r="Y123" s="42"/>
      <c r="Z123" s="42"/>
      <c r="AA123" s="42"/>
      <c r="AB123" s="42"/>
      <c r="AC123" s="42"/>
      <c r="AD123" s="42"/>
      <c r="AE123" s="42"/>
      <c r="AR123" s="229" t="s">
        <v>462</v>
      </c>
      <c r="AT123" s="229" t="s">
        <v>243</v>
      </c>
      <c r="AU123" s="229" t="s">
        <v>93</v>
      </c>
      <c r="AY123" s="20" t="s">
        <v>241</v>
      </c>
      <c r="BE123" s="230">
        <f>IF(N123="základní",J123,0)</f>
        <v>0</v>
      </c>
      <c r="BF123" s="230">
        <f>IF(N123="snížená",J123,0)</f>
        <v>0</v>
      </c>
      <c r="BG123" s="230">
        <f>IF(N123="zákl. přenesená",J123,0)</f>
        <v>0</v>
      </c>
      <c r="BH123" s="230">
        <f>IF(N123="sníž. přenesená",J123,0)</f>
        <v>0</v>
      </c>
      <c r="BI123" s="230">
        <f>IF(N123="nulová",J123,0)</f>
        <v>0</v>
      </c>
      <c r="BJ123" s="20" t="s">
        <v>23</v>
      </c>
      <c r="BK123" s="230">
        <f>ROUND(I123*H123,2)</f>
        <v>0</v>
      </c>
      <c r="BL123" s="20" t="s">
        <v>462</v>
      </c>
      <c r="BM123" s="229" t="s">
        <v>8260</v>
      </c>
    </row>
    <row r="124" s="2" customFormat="1">
      <c r="A124" s="42"/>
      <c r="B124" s="43"/>
      <c r="C124" s="44"/>
      <c r="D124" s="231" t="s">
        <v>250</v>
      </c>
      <c r="E124" s="44"/>
      <c r="F124" s="232" t="s">
        <v>8261</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0" t="s">
        <v>250</v>
      </c>
      <c r="AU124" s="20" t="s">
        <v>93</v>
      </c>
    </row>
    <row r="125" s="2" customFormat="1" ht="24.15" customHeight="1">
      <c r="A125" s="42"/>
      <c r="B125" s="43"/>
      <c r="C125" s="218" t="s">
        <v>468</v>
      </c>
      <c r="D125" s="218" t="s">
        <v>243</v>
      </c>
      <c r="E125" s="219" t="s">
        <v>8262</v>
      </c>
      <c r="F125" s="220" t="s">
        <v>8263</v>
      </c>
      <c r="G125" s="221" t="s">
        <v>561</v>
      </c>
      <c r="H125" s="222">
        <v>3</v>
      </c>
      <c r="I125" s="223"/>
      <c r="J125" s="224">
        <f>ROUND(I125*H125,2)</f>
        <v>0</v>
      </c>
      <c r="K125" s="220" t="s">
        <v>247</v>
      </c>
      <c r="L125" s="48"/>
      <c r="M125" s="225" t="s">
        <v>39</v>
      </c>
      <c r="N125" s="226" t="s">
        <v>56</v>
      </c>
      <c r="O125" s="88"/>
      <c r="P125" s="227">
        <f>O125*H125</f>
        <v>0</v>
      </c>
      <c r="Q125" s="227">
        <v>0.00067000000000000002</v>
      </c>
      <c r="R125" s="227">
        <f>Q125*H125</f>
        <v>0.0020100000000000001</v>
      </c>
      <c r="S125" s="227">
        <v>0</v>
      </c>
      <c r="T125" s="228">
        <f>S125*H125</f>
        <v>0</v>
      </c>
      <c r="U125" s="42"/>
      <c r="V125" s="42"/>
      <c r="W125" s="42"/>
      <c r="X125" s="42"/>
      <c r="Y125" s="42"/>
      <c r="Z125" s="42"/>
      <c r="AA125" s="42"/>
      <c r="AB125" s="42"/>
      <c r="AC125" s="42"/>
      <c r="AD125" s="42"/>
      <c r="AE125" s="42"/>
      <c r="AR125" s="229" t="s">
        <v>462</v>
      </c>
      <c r="AT125" s="229" t="s">
        <v>243</v>
      </c>
      <c r="AU125" s="229" t="s">
        <v>93</v>
      </c>
      <c r="AY125" s="20" t="s">
        <v>241</v>
      </c>
      <c r="BE125" s="230">
        <f>IF(N125="základní",J125,0)</f>
        <v>0</v>
      </c>
      <c r="BF125" s="230">
        <f>IF(N125="snížená",J125,0)</f>
        <v>0</v>
      </c>
      <c r="BG125" s="230">
        <f>IF(N125="zákl. přenesená",J125,0)</f>
        <v>0</v>
      </c>
      <c r="BH125" s="230">
        <f>IF(N125="sníž. přenesená",J125,0)</f>
        <v>0</v>
      </c>
      <c r="BI125" s="230">
        <f>IF(N125="nulová",J125,0)</f>
        <v>0</v>
      </c>
      <c r="BJ125" s="20" t="s">
        <v>23</v>
      </c>
      <c r="BK125" s="230">
        <f>ROUND(I125*H125,2)</f>
        <v>0</v>
      </c>
      <c r="BL125" s="20" t="s">
        <v>462</v>
      </c>
      <c r="BM125" s="229" t="s">
        <v>8264</v>
      </c>
    </row>
    <row r="126" s="2" customFormat="1">
      <c r="A126" s="42"/>
      <c r="B126" s="43"/>
      <c r="C126" s="44"/>
      <c r="D126" s="231" t="s">
        <v>250</v>
      </c>
      <c r="E126" s="44"/>
      <c r="F126" s="232" t="s">
        <v>8265</v>
      </c>
      <c r="G126" s="44"/>
      <c r="H126" s="44"/>
      <c r="I126" s="233"/>
      <c r="J126" s="44"/>
      <c r="K126" s="44"/>
      <c r="L126" s="48"/>
      <c r="M126" s="234"/>
      <c r="N126" s="235"/>
      <c r="O126" s="88"/>
      <c r="P126" s="88"/>
      <c r="Q126" s="88"/>
      <c r="R126" s="88"/>
      <c r="S126" s="88"/>
      <c r="T126" s="89"/>
      <c r="U126" s="42"/>
      <c r="V126" s="42"/>
      <c r="W126" s="42"/>
      <c r="X126" s="42"/>
      <c r="Y126" s="42"/>
      <c r="Z126" s="42"/>
      <c r="AA126" s="42"/>
      <c r="AB126" s="42"/>
      <c r="AC126" s="42"/>
      <c r="AD126" s="42"/>
      <c r="AE126" s="42"/>
      <c r="AT126" s="20" t="s">
        <v>250</v>
      </c>
      <c r="AU126" s="20" t="s">
        <v>93</v>
      </c>
    </row>
    <row r="127" s="2" customFormat="1" ht="24.15" customHeight="1">
      <c r="A127" s="42"/>
      <c r="B127" s="43"/>
      <c r="C127" s="218" t="s">
        <v>512</v>
      </c>
      <c r="D127" s="218" t="s">
        <v>243</v>
      </c>
      <c r="E127" s="219" t="s">
        <v>8266</v>
      </c>
      <c r="F127" s="220" t="s">
        <v>8267</v>
      </c>
      <c r="G127" s="221" t="s">
        <v>5959</v>
      </c>
      <c r="H127" s="222">
        <v>2</v>
      </c>
      <c r="I127" s="223"/>
      <c r="J127" s="224">
        <f>ROUND(I127*H127,2)</f>
        <v>0</v>
      </c>
      <c r="K127" s="220" t="s">
        <v>39</v>
      </c>
      <c r="L127" s="48"/>
      <c r="M127" s="225" t="s">
        <v>39</v>
      </c>
      <c r="N127" s="226" t="s">
        <v>56</v>
      </c>
      <c r="O127" s="88"/>
      <c r="P127" s="227">
        <f>O127*H127</f>
        <v>0</v>
      </c>
      <c r="Q127" s="227">
        <v>0.0018799999999999999</v>
      </c>
      <c r="R127" s="227">
        <f>Q127*H127</f>
        <v>0.0037599999999999999</v>
      </c>
      <c r="S127" s="227">
        <v>0</v>
      </c>
      <c r="T127" s="228">
        <f>S127*H127</f>
        <v>0</v>
      </c>
      <c r="U127" s="42"/>
      <c r="V127" s="42"/>
      <c r="W127" s="42"/>
      <c r="X127" s="42"/>
      <c r="Y127" s="42"/>
      <c r="Z127" s="42"/>
      <c r="AA127" s="42"/>
      <c r="AB127" s="42"/>
      <c r="AC127" s="42"/>
      <c r="AD127" s="42"/>
      <c r="AE127" s="42"/>
      <c r="AR127" s="229" t="s">
        <v>462</v>
      </c>
      <c r="AT127" s="229" t="s">
        <v>243</v>
      </c>
      <c r="AU127" s="229" t="s">
        <v>93</v>
      </c>
      <c r="AY127" s="20" t="s">
        <v>241</v>
      </c>
      <c r="BE127" s="230">
        <f>IF(N127="základní",J127,0)</f>
        <v>0</v>
      </c>
      <c r="BF127" s="230">
        <f>IF(N127="snížená",J127,0)</f>
        <v>0</v>
      </c>
      <c r="BG127" s="230">
        <f>IF(N127="zákl. přenesená",J127,0)</f>
        <v>0</v>
      </c>
      <c r="BH127" s="230">
        <f>IF(N127="sníž. přenesená",J127,0)</f>
        <v>0</v>
      </c>
      <c r="BI127" s="230">
        <f>IF(N127="nulová",J127,0)</f>
        <v>0</v>
      </c>
      <c r="BJ127" s="20" t="s">
        <v>23</v>
      </c>
      <c r="BK127" s="230">
        <f>ROUND(I127*H127,2)</f>
        <v>0</v>
      </c>
      <c r="BL127" s="20" t="s">
        <v>462</v>
      </c>
      <c r="BM127" s="229" t="s">
        <v>8268</v>
      </c>
    </row>
    <row r="128" s="2" customFormat="1" ht="24.15" customHeight="1">
      <c r="A128" s="42"/>
      <c r="B128" s="43"/>
      <c r="C128" s="218" t="s">
        <v>520</v>
      </c>
      <c r="D128" s="218" t="s">
        <v>243</v>
      </c>
      <c r="E128" s="219" t="s">
        <v>8269</v>
      </c>
      <c r="F128" s="220" t="s">
        <v>8270</v>
      </c>
      <c r="G128" s="221" t="s">
        <v>5959</v>
      </c>
      <c r="H128" s="222">
        <v>1</v>
      </c>
      <c r="I128" s="223"/>
      <c r="J128" s="224">
        <f>ROUND(I128*H128,2)</f>
        <v>0</v>
      </c>
      <c r="K128" s="220" t="s">
        <v>39</v>
      </c>
      <c r="L128" s="48"/>
      <c r="M128" s="225" t="s">
        <v>39</v>
      </c>
      <c r="N128" s="226" t="s">
        <v>56</v>
      </c>
      <c r="O128" s="88"/>
      <c r="P128" s="227">
        <f>O128*H128</f>
        <v>0</v>
      </c>
      <c r="Q128" s="227">
        <v>0.0018799999999999999</v>
      </c>
      <c r="R128" s="227">
        <f>Q128*H128</f>
        <v>0.0018799999999999999</v>
      </c>
      <c r="S128" s="227">
        <v>0</v>
      </c>
      <c r="T128" s="228">
        <f>S128*H128</f>
        <v>0</v>
      </c>
      <c r="U128" s="42"/>
      <c r="V128" s="42"/>
      <c r="W128" s="42"/>
      <c r="X128" s="42"/>
      <c r="Y128" s="42"/>
      <c r="Z128" s="42"/>
      <c r="AA128" s="42"/>
      <c r="AB128" s="42"/>
      <c r="AC128" s="42"/>
      <c r="AD128" s="42"/>
      <c r="AE128" s="42"/>
      <c r="AR128" s="229" t="s">
        <v>462</v>
      </c>
      <c r="AT128" s="229" t="s">
        <v>243</v>
      </c>
      <c r="AU128" s="229" t="s">
        <v>93</v>
      </c>
      <c r="AY128" s="20" t="s">
        <v>241</v>
      </c>
      <c r="BE128" s="230">
        <f>IF(N128="základní",J128,0)</f>
        <v>0</v>
      </c>
      <c r="BF128" s="230">
        <f>IF(N128="snížená",J128,0)</f>
        <v>0</v>
      </c>
      <c r="BG128" s="230">
        <f>IF(N128="zákl. přenesená",J128,0)</f>
        <v>0</v>
      </c>
      <c r="BH128" s="230">
        <f>IF(N128="sníž. přenesená",J128,0)</f>
        <v>0</v>
      </c>
      <c r="BI128" s="230">
        <f>IF(N128="nulová",J128,0)</f>
        <v>0</v>
      </c>
      <c r="BJ128" s="20" t="s">
        <v>23</v>
      </c>
      <c r="BK128" s="230">
        <f>ROUND(I128*H128,2)</f>
        <v>0</v>
      </c>
      <c r="BL128" s="20" t="s">
        <v>462</v>
      </c>
      <c r="BM128" s="229" t="s">
        <v>8271</v>
      </c>
    </row>
    <row r="129" s="2" customFormat="1" ht="115.65" customHeight="1">
      <c r="A129" s="42"/>
      <c r="B129" s="43"/>
      <c r="C129" s="218" t="s">
        <v>526</v>
      </c>
      <c r="D129" s="218" t="s">
        <v>243</v>
      </c>
      <c r="E129" s="219" t="s">
        <v>8272</v>
      </c>
      <c r="F129" s="220" t="s">
        <v>8273</v>
      </c>
      <c r="G129" s="221" t="s">
        <v>5959</v>
      </c>
      <c r="H129" s="222">
        <v>2</v>
      </c>
      <c r="I129" s="223"/>
      <c r="J129" s="224">
        <f>ROUND(I129*H129,2)</f>
        <v>0</v>
      </c>
      <c r="K129" s="220" t="s">
        <v>39</v>
      </c>
      <c r="L129" s="48"/>
      <c r="M129" s="225" t="s">
        <v>39</v>
      </c>
      <c r="N129" s="226" t="s">
        <v>56</v>
      </c>
      <c r="O129" s="88"/>
      <c r="P129" s="227">
        <f>O129*H129</f>
        <v>0</v>
      </c>
      <c r="Q129" s="227">
        <v>0.13220000000000001</v>
      </c>
      <c r="R129" s="227">
        <f>Q129*H129</f>
        <v>0.26440000000000002</v>
      </c>
      <c r="S129" s="227">
        <v>0</v>
      </c>
      <c r="T129" s="228">
        <f>S129*H129</f>
        <v>0</v>
      </c>
      <c r="U129" s="42"/>
      <c r="V129" s="42"/>
      <c r="W129" s="42"/>
      <c r="X129" s="42"/>
      <c r="Y129" s="42"/>
      <c r="Z129" s="42"/>
      <c r="AA129" s="42"/>
      <c r="AB129" s="42"/>
      <c r="AC129" s="42"/>
      <c r="AD129" s="42"/>
      <c r="AE129" s="42"/>
      <c r="AR129" s="229" t="s">
        <v>462</v>
      </c>
      <c r="AT129" s="229" t="s">
        <v>243</v>
      </c>
      <c r="AU129" s="229" t="s">
        <v>93</v>
      </c>
      <c r="AY129" s="20" t="s">
        <v>241</v>
      </c>
      <c r="BE129" s="230">
        <f>IF(N129="základní",J129,0)</f>
        <v>0</v>
      </c>
      <c r="BF129" s="230">
        <f>IF(N129="snížená",J129,0)</f>
        <v>0</v>
      </c>
      <c r="BG129" s="230">
        <f>IF(N129="zákl. přenesená",J129,0)</f>
        <v>0</v>
      </c>
      <c r="BH129" s="230">
        <f>IF(N129="sníž. přenesená",J129,0)</f>
        <v>0</v>
      </c>
      <c r="BI129" s="230">
        <f>IF(N129="nulová",J129,0)</f>
        <v>0</v>
      </c>
      <c r="BJ129" s="20" t="s">
        <v>23</v>
      </c>
      <c r="BK129" s="230">
        <f>ROUND(I129*H129,2)</f>
        <v>0</v>
      </c>
      <c r="BL129" s="20" t="s">
        <v>462</v>
      </c>
      <c r="BM129" s="229" t="s">
        <v>8274</v>
      </c>
    </row>
    <row r="130" s="2" customFormat="1" ht="104.4" customHeight="1">
      <c r="A130" s="42"/>
      <c r="B130" s="43"/>
      <c r="C130" s="218" t="s">
        <v>7</v>
      </c>
      <c r="D130" s="218" t="s">
        <v>243</v>
      </c>
      <c r="E130" s="219" t="s">
        <v>8275</v>
      </c>
      <c r="F130" s="220" t="s">
        <v>8276</v>
      </c>
      <c r="G130" s="221" t="s">
        <v>5959</v>
      </c>
      <c r="H130" s="222">
        <v>1</v>
      </c>
      <c r="I130" s="223"/>
      <c r="J130" s="224">
        <f>ROUND(I130*H130,2)</f>
        <v>0</v>
      </c>
      <c r="K130" s="220" t="s">
        <v>39</v>
      </c>
      <c r="L130" s="48"/>
      <c r="M130" s="225" t="s">
        <v>39</v>
      </c>
      <c r="N130" s="226" t="s">
        <v>56</v>
      </c>
      <c r="O130" s="88"/>
      <c r="P130" s="227">
        <f>O130*H130</f>
        <v>0</v>
      </c>
      <c r="Q130" s="227">
        <v>0.13220000000000001</v>
      </c>
      <c r="R130" s="227">
        <f>Q130*H130</f>
        <v>0.13220000000000001</v>
      </c>
      <c r="S130" s="227">
        <v>0</v>
      </c>
      <c r="T130" s="228">
        <f>S130*H130</f>
        <v>0</v>
      </c>
      <c r="U130" s="42"/>
      <c r="V130" s="42"/>
      <c r="W130" s="42"/>
      <c r="X130" s="42"/>
      <c r="Y130" s="42"/>
      <c r="Z130" s="42"/>
      <c r="AA130" s="42"/>
      <c r="AB130" s="42"/>
      <c r="AC130" s="42"/>
      <c r="AD130" s="42"/>
      <c r="AE130" s="42"/>
      <c r="AR130" s="229" t="s">
        <v>462</v>
      </c>
      <c r="AT130" s="229" t="s">
        <v>243</v>
      </c>
      <c r="AU130" s="229" t="s">
        <v>93</v>
      </c>
      <c r="AY130" s="20" t="s">
        <v>241</v>
      </c>
      <c r="BE130" s="230">
        <f>IF(N130="základní",J130,0)</f>
        <v>0</v>
      </c>
      <c r="BF130" s="230">
        <f>IF(N130="snížená",J130,0)</f>
        <v>0</v>
      </c>
      <c r="BG130" s="230">
        <f>IF(N130="zákl. přenesená",J130,0)</f>
        <v>0</v>
      </c>
      <c r="BH130" s="230">
        <f>IF(N130="sníž. přenesená",J130,0)</f>
        <v>0</v>
      </c>
      <c r="BI130" s="230">
        <f>IF(N130="nulová",J130,0)</f>
        <v>0</v>
      </c>
      <c r="BJ130" s="20" t="s">
        <v>23</v>
      </c>
      <c r="BK130" s="230">
        <f>ROUND(I130*H130,2)</f>
        <v>0</v>
      </c>
      <c r="BL130" s="20" t="s">
        <v>462</v>
      </c>
      <c r="BM130" s="229" t="s">
        <v>8277</v>
      </c>
    </row>
    <row r="131" s="2" customFormat="1" ht="24.15" customHeight="1">
      <c r="A131" s="42"/>
      <c r="B131" s="43"/>
      <c r="C131" s="218" t="s">
        <v>538</v>
      </c>
      <c r="D131" s="218" t="s">
        <v>243</v>
      </c>
      <c r="E131" s="219" t="s">
        <v>8278</v>
      </c>
      <c r="F131" s="220" t="s">
        <v>8279</v>
      </c>
      <c r="G131" s="221" t="s">
        <v>8221</v>
      </c>
      <c r="H131" s="294"/>
      <c r="I131" s="223"/>
      <c r="J131" s="224">
        <f>ROUND(I131*H131,2)</f>
        <v>0</v>
      </c>
      <c r="K131" s="220" t="s">
        <v>247</v>
      </c>
      <c r="L131" s="48"/>
      <c r="M131" s="225" t="s">
        <v>39</v>
      </c>
      <c r="N131" s="226" t="s">
        <v>56</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462</v>
      </c>
      <c r="AT131" s="229" t="s">
        <v>243</v>
      </c>
      <c r="AU131" s="229" t="s">
        <v>93</v>
      </c>
      <c r="AY131" s="20" t="s">
        <v>241</v>
      </c>
      <c r="BE131" s="230">
        <f>IF(N131="základní",J131,0)</f>
        <v>0</v>
      </c>
      <c r="BF131" s="230">
        <f>IF(N131="snížená",J131,0)</f>
        <v>0</v>
      </c>
      <c r="BG131" s="230">
        <f>IF(N131="zákl. přenesená",J131,0)</f>
        <v>0</v>
      </c>
      <c r="BH131" s="230">
        <f>IF(N131="sníž. přenesená",J131,0)</f>
        <v>0</v>
      </c>
      <c r="BI131" s="230">
        <f>IF(N131="nulová",J131,0)</f>
        <v>0</v>
      </c>
      <c r="BJ131" s="20" t="s">
        <v>23</v>
      </c>
      <c r="BK131" s="230">
        <f>ROUND(I131*H131,2)</f>
        <v>0</v>
      </c>
      <c r="BL131" s="20" t="s">
        <v>462</v>
      </c>
      <c r="BM131" s="229" t="s">
        <v>8280</v>
      </c>
    </row>
    <row r="132" s="2" customFormat="1">
      <c r="A132" s="42"/>
      <c r="B132" s="43"/>
      <c r="C132" s="44"/>
      <c r="D132" s="231" t="s">
        <v>250</v>
      </c>
      <c r="E132" s="44"/>
      <c r="F132" s="232" t="s">
        <v>8281</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0" t="s">
        <v>250</v>
      </c>
      <c r="AU132" s="20" t="s">
        <v>93</v>
      </c>
    </row>
    <row r="133" s="12" customFormat="1" ht="22.8" customHeight="1">
      <c r="A133" s="12"/>
      <c r="B133" s="202"/>
      <c r="C133" s="203"/>
      <c r="D133" s="204" t="s">
        <v>84</v>
      </c>
      <c r="E133" s="216" t="s">
        <v>6579</v>
      </c>
      <c r="F133" s="216" t="s">
        <v>8282</v>
      </c>
      <c r="G133" s="203"/>
      <c r="H133" s="203"/>
      <c r="I133" s="206"/>
      <c r="J133" s="217">
        <f>BK133</f>
        <v>0</v>
      </c>
      <c r="K133" s="203"/>
      <c r="L133" s="208"/>
      <c r="M133" s="209"/>
      <c r="N133" s="210"/>
      <c r="O133" s="210"/>
      <c r="P133" s="211">
        <f>SUM(P134:P147)</f>
        <v>0</v>
      </c>
      <c r="Q133" s="210"/>
      <c r="R133" s="211">
        <f>SUM(R134:R147)</f>
        <v>0.13555</v>
      </c>
      <c r="S133" s="210"/>
      <c r="T133" s="212">
        <f>SUM(T134:T147)</f>
        <v>0</v>
      </c>
      <c r="U133" s="12"/>
      <c r="V133" s="12"/>
      <c r="W133" s="12"/>
      <c r="X133" s="12"/>
      <c r="Y133" s="12"/>
      <c r="Z133" s="12"/>
      <c r="AA133" s="12"/>
      <c r="AB133" s="12"/>
      <c r="AC133" s="12"/>
      <c r="AD133" s="12"/>
      <c r="AE133" s="12"/>
      <c r="AR133" s="213" t="s">
        <v>93</v>
      </c>
      <c r="AT133" s="214" t="s">
        <v>84</v>
      </c>
      <c r="AU133" s="214" t="s">
        <v>23</v>
      </c>
      <c r="AY133" s="213" t="s">
        <v>241</v>
      </c>
      <c r="BK133" s="215">
        <f>SUM(BK134:BK147)</f>
        <v>0</v>
      </c>
    </row>
    <row r="134" s="2" customFormat="1" ht="16.5" customHeight="1">
      <c r="A134" s="42"/>
      <c r="B134" s="43"/>
      <c r="C134" s="218" t="s">
        <v>546</v>
      </c>
      <c r="D134" s="218" t="s">
        <v>243</v>
      </c>
      <c r="E134" s="219" t="s">
        <v>8283</v>
      </c>
      <c r="F134" s="220" t="s">
        <v>8284</v>
      </c>
      <c r="G134" s="221" t="s">
        <v>515</v>
      </c>
      <c r="H134" s="222">
        <v>5</v>
      </c>
      <c r="I134" s="223"/>
      <c r="J134" s="224">
        <f>ROUND(I134*H134,2)</f>
        <v>0</v>
      </c>
      <c r="K134" s="220" t="s">
        <v>247</v>
      </c>
      <c r="L134" s="48"/>
      <c r="M134" s="225" t="s">
        <v>39</v>
      </c>
      <c r="N134" s="226" t="s">
        <v>56</v>
      </c>
      <c r="O134" s="88"/>
      <c r="P134" s="227">
        <f>O134*H134</f>
        <v>0</v>
      </c>
      <c r="Q134" s="227">
        <v>0.00055000000000000003</v>
      </c>
      <c r="R134" s="227">
        <f>Q134*H134</f>
        <v>0.0027500000000000003</v>
      </c>
      <c r="S134" s="227">
        <v>0</v>
      </c>
      <c r="T134" s="228">
        <f>S134*H134</f>
        <v>0</v>
      </c>
      <c r="U134" s="42"/>
      <c r="V134" s="42"/>
      <c r="W134" s="42"/>
      <c r="X134" s="42"/>
      <c r="Y134" s="42"/>
      <c r="Z134" s="42"/>
      <c r="AA134" s="42"/>
      <c r="AB134" s="42"/>
      <c r="AC134" s="42"/>
      <c r="AD134" s="42"/>
      <c r="AE134" s="42"/>
      <c r="AR134" s="229" t="s">
        <v>462</v>
      </c>
      <c r="AT134" s="229" t="s">
        <v>243</v>
      </c>
      <c r="AU134" s="229" t="s">
        <v>93</v>
      </c>
      <c r="AY134" s="20" t="s">
        <v>241</v>
      </c>
      <c r="BE134" s="230">
        <f>IF(N134="základní",J134,0)</f>
        <v>0</v>
      </c>
      <c r="BF134" s="230">
        <f>IF(N134="snížená",J134,0)</f>
        <v>0</v>
      </c>
      <c r="BG134" s="230">
        <f>IF(N134="zákl. přenesená",J134,0)</f>
        <v>0</v>
      </c>
      <c r="BH134" s="230">
        <f>IF(N134="sníž. přenesená",J134,0)</f>
        <v>0</v>
      </c>
      <c r="BI134" s="230">
        <f>IF(N134="nulová",J134,0)</f>
        <v>0</v>
      </c>
      <c r="BJ134" s="20" t="s">
        <v>23</v>
      </c>
      <c r="BK134" s="230">
        <f>ROUND(I134*H134,2)</f>
        <v>0</v>
      </c>
      <c r="BL134" s="20" t="s">
        <v>462</v>
      </c>
      <c r="BM134" s="229" t="s">
        <v>8285</v>
      </c>
    </row>
    <row r="135" s="2" customFormat="1">
      <c r="A135" s="42"/>
      <c r="B135" s="43"/>
      <c r="C135" s="44"/>
      <c r="D135" s="231" t="s">
        <v>250</v>
      </c>
      <c r="E135" s="44"/>
      <c r="F135" s="232" t="s">
        <v>8286</v>
      </c>
      <c r="G135" s="44"/>
      <c r="H135" s="44"/>
      <c r="I135" s="233"/>
      <c r="J135" s="44"/>
      <c r="K135" s="44"/>
      <c r="L135" s="48"/>
      <c r="M135" s="234"/>
      <c r="N135" s="235"/>
      <c r="O135" s="88"/>
      <c r="P135" s="88"/>
      <c r="Q135" s="88"/>
      <c r="R135" s="88"/>
      <c r="S135" s="88"/>
      <c r="T135" s="89"/>
      <c r="U135" s="42"/>
      <c r="V135" s="42"/>
      <c r="W135" s="42"/>
      <c r="X135" s="42"/>
      <c r="Y135" s="42"/>
      <c r="Z135" s="42"/>
      <c r="AA135" s="42"/>
      <c r="AB135" s="42"/>
      <c r="AC135" s="42"/>
      <c r="AD135" s="42"/>
      <c r="AE135" s="42"/>
      <c r="AT135" s="20" t="s">
        <v>250</v>
      </c>
      <c r="AU135" s="20" t="s">
        <v>93</v>
      </c>
    </row>
    <row r="136" s="2" customFormat="1" ht="16.5" customHeight="1">
      <c r="A136" s="42"/>
      <c r="B136" s="43"/>
      <c r="C136" s="218" t="s">
        <v>553</v>
      </c>
      <c r="D136" s="218" t="s">
        <v>243</v>
      </c>
      <c r="E136" s="219" t="s">
        <v>8287</v>
      </c>
      <c r="F136" s="220" t="s">
        <v>8288</v>
      </c>
      <c r="G136" s="221" t="s">
        <v>515</v>
      </c>
      <c r="H136" s="222">
        <v>10</v>
      </c>
      <c r="I136" s="223"/>
      <c r="J136" s="224">
        <f>ROUND(I136*H136,2)</f>
        <v>0</v>
      </c>
      <c r="K136" s="220" t="s">
        <v>247</v>
      </c>
      <c r="L136" s="48"/>
      <c r="M136" s="225" t="s">
        <v>39</v>
      </c>
      <c r="N136" s="226" t="s">
        <v>56</v>
      </c>
      <c r="O136" s="88"/>
      <c r="P136" s="227">
        <f>O136*H136</f>
        <v>0</v>
      </c>
      <c r="Q136" s="227">
        <v>0.00069999999999999999</v>
      </c>
      <c r="R136" s="227">
        <f>Q136*H136</f>
        <v>0.0070000000000000001</v>
      </c>
      <c r="S136" s="227">
        <v>0</v>
      </c>
      <c r="T136" s="228">
        <f>S136*H136</f>
        <v>0</v>
      </c>
      <c r="U136" s="42"/>
      <c r="V136" s="42"/>
      <c r="W136" s="42"/>
      <c r="X136" s="42"/>
      <c r="Y136" s="42"/>
      <c r="Z136" s="42"/>
      <c r="AA136" s="42"/>
      <c r="AB136" s="42"/>
      <c r="AC136" s="42"/>
      <c r="AD136" s="42"/>
      <c r="AE136" s="42"/>
      <c r="AR136" s="229" t="s">
        <v>462</v>
      </c>
      <c r="AT136" s="229" t="s">
        <v>243</v>
      </c>
      <c r="AU136" s="229" t="s">
        <v>93</v>
      </c>
      <c r="AY136" s="20" t="s">
        <v>241</v>
      </c>
      <c r="BE136" s="230">
        <f>IF(N136="základní",J136,0)</f>
        <v>0</v>
      </c>
      <c r="BF136" s="230">
        <f>IF(N136="snížená",J136,0)</f>
        <v>0</v>
      </c>
      <c r="BG136" s="230">
        <f>IF(N136="zákl. přenesená",J136,0)</f>
        <v>0</v>
      </c>
      <c r="BH136" s="230">
        <f>IF(N136="sníž. přenesená",J136,0)</f>
        <v>0</v>
      </c>
      <c r="BI136" s="230">
        <f>IF(N136="nulová",J136,0)</f>
        <v>0</v>
      </c>
      <c r="BJ136" s="20" t="s">
        <v>23</v>
      </c>
      <c r="BK136" s="230">
        <f>ROUND(I136*H136,2)</f>
        <v>0</v>
      </c>
      <c r="BL136" s="20" t="s">
        <v>462</v>
      </c>
      <c r="BM136" s="229" t="s">
        <v>8289</v>
      </c>
    </row>
    <row r="137" s="2" customFormat="1">
      <c r="A137" s="42"/>
      <c r="B137" s="43"/>
      <c r="C137" s="44"/>
      <c r="D137" s="231" t="s">
        <v>250</v>
      </c>
      <c r="E137" s="44"/>
      <c r="F137" s="232" t="s">
        <v>8290</v>
      </c>
      <c r="G137" s="44"/>
      <c r="H137" s="44"/>
      <c r="I137" s="233"/>
      <c r="J137" s="44"/>
      <c r="K137" s="44"/>
      <c r="L137" s="48"/>
      <c r="M137" s="234"/>
      <c r="N137" s="235"/>
      <c r="O137" s="88"/>
      <c r="P137" s="88"/>
      <c r="Q137" s="88"/>
      <c r="R137" s="88"/>
      <c r="S137" s="88"/>
      <c r="T137" s="89"/>
      <c r="U137" s="42"/>
      <c r="V137" s="42"/>
      <c r="W137" s="42"/>
      <c r="X137" s="42"/>
      <c r="Y137" s="42"/>
      <c r="Z137" s="42"/>
      <c r="AA137" s="42"/>
      <c r="AB137" s="42"/>
      <c r="AC137" s="42"/>
      <c r="AD137" s="42"/>
      <c r="AE137" s="42"/>
      <c r="AT137" s="20" t="s">
        <v>250</v>
      </c>
      <c r="AU137" s="20" t="s">
        <v>93</v>
      </c>
    </row>
    <row r="138" s="2" customFormat="1" ht="16.5" customHeight="1">
      <c r="A138" s="42"/>
      <c r="B138" s="43"/>
      <c r="C138" s="218" t="s">
        <v>558</v>
      </c>
      <c r="D138" s="218" t="s">
        <v>243</v>
      </c>
      <c r="E138" s="219" t="s">
        <v>8291</v>
      </c>
      <c r="F138" s="220" t="s">
        <v>8292</v>
      </c>
      <c r="G138" s="221" t="s">
        <v>515</v>
      </c>
      <c r="H138" s="222">
        <v>18</v>
      </c>
      <c r="I138" s="223"/>
      <c r="J138" s="224">
        <f>ROUND(I138*H138,2)</f>
        <v>0</v>
      </c>
      <c r="K138" s="220" t="s">
        <v>247</v>
      </c>
      <c r="L138" s="48"/>
      <c r="M138" s="225" t="s">
        <v>39</v>
      </c>
      <c r="N138" s="226" t="s">
        <v>56</v>
      </c>
      <c r="O138" s="88"/>
      <c r="P138" s="227">
        <f>O138*H138</f>
        <v>0</v>
      </c>
      <c r="Q138" s="227">
        <v>0.00124</v>
      </c>
      <c r="R138" s="227">
        <f>Q138*H138</f>
        <v>0.02232</v>
      </c>
      <c r="S138" s="227">
        <v>0</v>
      </c>
      <c r="T138" s="228">
        <f>S138*H138</f>
        <v>0</v>
      </c>
      <c r="U138" s="42"/>
      <c r="V138" s="42"/>
      <c r="W138" s="42"/>
      <c r="X138" s="42"/>
      <c r="Y138" s="42"/>
      <c r="Z138" s="42"/>
      <c r="AA138" s="42"/>
      <c r="AB138" s="42"/>
      <c r="AC138" s="42"/>
      <c r="AD138" s="42"/>
      <c r="AE138" s="42"/>
      <c r="AR138" s="229" t="s">
        <v>462</v>
      </c>
      <c r="AT138" s="229" t="s">
        <v>243</v>
      </c>
      <c r="AU138" s="229" t="s">
        <v>93</v>
      </c>
      <c r="AY138" s="20" t="s">
        <v>241</v>
      </c>
      <c r="BE138" s="230">
        <f>IF(N138="základní",J138,0)</f>
        <v>0</v>
      </c>
      <c r="BF138" s="230">
        <f>IF(N138="snížená",J138,0)</f>
        <v>0</v>
      </c>
      <c r="BG138" s="230">
        <f>IF(N138="zákl. přenesená",J138,0)</f>
        <v>0</v>
      </c>
      <c r="BH138" s="230">
        <f>IF(N138="sníž. přenesená",J138,0)</f>
        <v>0</v>
      </c>
      <c r="BI138" s="230">
        <f>IF(N138="nulová",J138,0)</f>
        <v>0</v>
      </c>
      <c r="BJ138" s="20" t="s">
        <v>23</v>
      </c>
      <c r="BK138" s="230">
        <f>ROUND(I138*H138,2)</f>
        <v>0</v>
      </c>
      <c r="BL138" s="20" t="s">
        <v>462</v>
      </c>
      <c r="BM138" s="229" t="s">
        <v>8293</v>
      </c>
    </row>
    <row r="139" s="2" customFormat="1">
      <c r="A139" s="42"/>
      <c r="B139" s="43"/>
      <c r="C139" s="44"/>
      <c r="D139" s="231" t="s">
        <v>250</v>
      </c>
      <c r="E139" s="44"/>
      <c r="F139" s="232" t="s">
        <v>8294</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0" t="s">
        <v>250</v>
      </c>
      <c r="AU139" s="20" t="s">
        <v>93</v>
      </c>
    </row>
    <row r="140" s="2" customFormat="1" ht="16.5" customHeight="1">
      <c r="A140" s="42"/>
      <c r="B140" s="43"/>
      <c r="C140" s="218" t="s">
        <v>569</v>
      </c>
      <c r="D140" s="218" t="s">
        <v>243</v>
      </c>
      <c r="E140" s="219" t="s">
        <v>8295</v>
      </c>
      <c r="F140" s="220" t="s">
        <v>8296</v>
      </c>
      <c r="G140" s="221" t="s">
        <v>515</v>
      </c>
      <c r="H140" s="222">
        <v>20</v>
      </c>
      <c r="I140" s="223"/>
      <c r="J140" s="224">
        <f>ROUND(I140*H140,2)</f>
        <v>0</v>
      </c>
      <c r="K140" s="220" t="s">
        <v>247</v>
      </c>
      <c r="L140" s="48"/>
      <c r="M140" s="225" t="s">
        <v>39</v>
      </c>
      <c r="N140" s="226" t="s">
        <v>56</v>
      </c>
      <c r="O140" s="88"/>
      <c r="P140" s="227">
        <f>O140*H140</f>
        <v>0</v>
      </c>
      <c r="Q140" s="227">
        <v>0.0016100000000000001</v>
      </c>
      <c r="R140" s="227">
        <f>Q140*H140</f>
        <v>0.032199999999999999</v>
      </c>
      <c r="S140" s="227">
        <v>0</v>
      </c>
      <c r="T140" s="228">
        <f>S140*H140</f>
        <v>0</v>
      </c>
      <c r="U140" s="42"/>
      <c r="V140" s="42"/>
      <c r="W140" s="42"/>
      <c r="X140" s="42"/>
      <c r="Y140" s="42"/>
      <c r="Z140" s="42"/>
      <c r="AA140" s="42"/>
      <c r="AB140" s="42"/>
      <c r="AC140" s="42"/>
      <c r="AD140" s="42"/>
      <c r="AE140" s="42"/>
      <c r="AR140" s="229" t="s">
        <v>462</v>
      </c>
      <c r="AT140" s="229" t="s">
        <v>243</v>
      </c>
      <c r="AU140" s="229" t="s">
        <v>93</v>
      </c>
      <c r="AY140" s="20" t="s">
        <v>241</v>
      </c>
      <c r="BE140" s="230">
        <f>IF(N140="základní",J140,0)</f>
        <v>0</v>
      </c>
      <c r="BF140" s="230">
        <f>IF(N140="snížená",J140,0)</f>
        <v>0</v>
      </c>
      <c r="BG140" s="230">
        <f>IF(N140="zákl. přenesená",J140,0)</f>
        <v>0</v>
      </c>
      <c r="BH140" s="230">
        <f>IF(N140="sníž. přenesená",J140,0)</f>
        <v>0</v>
      </c>
      <c r="BI140" s="230">
        <f>IF(N140="nulová",J140,0)</f>
        <v>0</v>
      </c>
      <c r="BJ140" s="20" t="s">
        <v>23</v>
      </c>
      <c r="BK140" s="230">
        <f>ROUND(I140*H140,2)</f>
        <v>0</v>
      </c>
      <c r="BL140" s="20" t="s">
        <v>462</v>
      </c>
      <c r="BM140" s="229" t="s">
        <v>8297</v>
      </c>
    </row>
    <row r="141" s="2" customFormat="1">
      <c r="A141" s="42"/>
      <c r="B141" s="43"/>
      <c r="C141" s="44"/>
      <c r="D141" s="231" t="s">
        <v>250</v>
      </c>
      <c r="E141" s="44"/>
      <c r="F141" s="232" t="s">
        <v>8298</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0" t="s">
        <v>250</v>
      </c>
      <c r="AU141" s="20" t="s">
        <v>93</v>
      </c>
    </row>
    <row r="142" s="2" customFormat="1" ht="24.9" customHeight="1">
      <c r="A142" s="42"/>
      <c r="B142" s="43"/>
      <c r="C142" s="218" t="s">
        <v>574</v>
      </c>
      <c r="D142" s="218" t="s">
        <v>243</v>
      </c>
      <c r="E142" s="219" t="s">
        <v>8299</v>
      </c>
      <c r="F142" s="220" t="s">
        <v>8300</v>
      </c>
      <c r="G142" s="221" t="s">
        <v>515</v>
      </c>
      <c r="H142" s="222">
        <v>24</v>
      </c>
      <c r="I142" s="223"/>
      <c r="J142" s="224">
        <f>ROUND(I142*H142,2)</f>
        <v>0</v>
      </c>
      <c r="K142" s="220" t="s">
        <v>39</v>
      </c>
      <c r="L142" s="48"/>
      <c r="M142" s="225" t="s">
        <v>39</v>
      </c>
      <c r="N142" s="226" t="s">
        <v>56</v>
      </c>
      <c r="O142" s="88"/>
      <c r="P142" s="227">
        <f>O142*H142</f>
        <v>0</v>
      </c>
      <c r="Q142" s="227">
        <v>0.0016199999999999999</v>
      </c>
      <c r="R142" s="227">
        <f>Q142*H142</f>
        <v>0.038879999999999998</v>
      </c>
      <c r="S142" s="227">
        <v>0</v>
      </c>
      <c r="T142" s="228">
        <f>S142*H142</f>
        <v>0</v>
      </c>
      <c r="U142" s="42"/>
      <c r="V142" s="42"/>
      <c r="W142" s="42"/>
      <c r="X142" s="42"/>
      <c r="Y142" s="42"/>
      <c r="Z142" s="42"/>
      <c r="AA142" s="42"/>
      <c r="AB142" s="42"/>
      <c r="AC142" s="42"/>
      <c r="AD142" s="42"/>
      <c r="AE142" s="42"/>
      <c r="AR142" s="229" t="s">
        <v>462</v>
      </c>
      <c r="AT142" s="229" t="s">
        <v>243</v>
      </c>
      <c r="AU142" s="229" t="s">
        <v>93</v>
      </c>
      <c r="AY142" s="20" t="s">
        <v>241</v>
      </c>
      <c r="BE142" s="230">
        <f>IF(N142="základní",J142,0)</f>
        <v>0</v>
      </c>
      <c r="BF142" s="230">
        <f>IF(N142="snížená",J142,0)</f>
        <v>0</v>
      </c>
      <c r="BG142" s="230">
        <f>IF(N142="zákl. přenesená",J142,0)</f>
        <v>0</v>
      </c>
      <c r="BH142" s="230">
        <f>IF(N142="sníž. přenesená",J142,0)</f>
        <v>0</v>
      </c>
      <c r="BI142" s="230">
        <f>IF(N142="nulová",J142,0)</f>
        <v>0</v>
      </c>
      <c r="BJ142" s="20" t="s">
        <v>23</v>
      </c>
      <c r="BK142" s="230">
        <f>ROUND(I142*H142,2)</f>
        <v>0</v>
      </c>
      <c r="BL142" s="20" t="s">
        <v>462</v>
      </c>
      <c r="BM142" s="229" t="s">
        <v>8301</v>
      </c>
    </row>
    <row r="143" s="2" customFormat="1" ht="24.9" customHeight="1">
      <c r="A143" s="42"/>
      <c r="B143" s="43"/>
      <c r="C143" s="218" t="s">
        <v>578</v>
      </c>
      <c r="D143" s="218" t="s">
        <v>243</v>
      </c>
      <c r="E143" s="219" t="s">
        <v>8302</v>
      </c>
      <c r="F143" s="220" t="s">
        <v>8303</v>
      </c>
      <c r="G143" s="221" t="s">
        <v>515</v>
      </c>
      <c r="H143" s="222">
        <v>20</v>
      </c>
      <c r="I143" s="223"/>
      <c r="J143" s="224">
        <f>ROUND(I143*H143,2)</f>
        <v>0</v>
      </c>
      <c r="K143" s="220" t="s">
        <v>39</v>
      </c>
      <c r="L143" s="48"/>
      <c r="M143" s="225" t="s">
        <v>39</v>
      </c>
      <c r="N143" s="226" t="s">
        <v>56</v>
      </c>
      <c r="O143" s="88"/>
      <c r="P143" s="227">
        <f>O143*H143</f>
        <v>0</v>
      </c>
      <c r="Q143" s="227">
        <v>0.0016199999999999999</v>
      </c>
      <c r="R143" s="227">
        <f>Q143*H143</f>
        <v>0.032399999999999998</v>
      </c>
      <c r="S143" s="227">
        <v>0</v>
      </c>
      <c r="T143" s="228">
        <f>S143*H143</f>
        <v>0</v>
      </c>
      <c r="U143" s="42"/>
      <c r="V143" s="42"/>
      <c r="W143" s="42"/>
      <c r="X143" s="42"/>
      <c r="Y143" s="42"/>
      <c r="Z143" s="42"/>
      <c r="AA143" s="42"/>
      <c r="AB143" s="42"/>
      <c r="AC143" s="42"/>
      <c r="AD143" s="42"/>
      <c r="AE143" s="42"/>
      <c r="AR143" s="229" t="s">
        <v>462</v>
      </c>
      <c r="AT143" s="229" t="s">
        <v>243</v>
      </c>
      <c r="AU143" s="229" t="s">
        <v>93</v>
      </c>
      <c r="AY143" s="20" t="s">
        <v>241</v>
      </c>
      <c r="BE143" s="230">
        <f>IF(N143="základní",J143,0)</f>
        <v>0</v>
      </c>
      <c r="BF143" s="230">
        <f>IF(N143="snížená",J143,0)</f>
        <v>0</v>
      </c>
      <c r="BG143" s="230">
        <f>IF(N143="zákl. přenesená",J143,0)</f>
        <v>0</v>
      </c>
      <c r="BH143" s="230">
        <f>IF(N143="sníž. přenesená",J143,0)</f>
        <v>0</v>
      </c>
      <c r="BI143" s="230">
        <f>IF(N143="nulová",J143,0)</f>
        <v>0</v>
      </c>
      <c r="BJ143" s="20" t="s">
        <v>23</v>
      </c>
      <c r="BK143" s="230">
        <f>ROUND(I143*H143,2)</f>
        <v>0</v>
      </c>
      <c r="BL143" s="20" t="s">
        <v>462</v>
      </c>
      <c r="BM143" s="229" t="s">
        <v>8304</v>
      </c>
    </row>
    <row r="144" s="2" customFormat="1" ht="16.5" customHeight="1">
      <c r="A144" s="42"/>
      <c r="B144" s="43"/>
      <c r="C144" s="218" t="s">
        <v>582</v>
      </c>
      <c r="D144" s="218" t="s">
        <v>243</v>
      </c>
      <c r="E144" s="219" t="s">
        <v>8305</v>
      </c>
      <c r="F144" s="220" t="s">
        <v>8306</v>
      </c>
      <c r="G144" s="221" t="s">
        <v>515</v>
      </c>
      <c r="H144" s="222">
        <v>97</v>
      </c>
      <c r="I144" s="223"/>
      <c r="J144" s="224">
        <f>ROUND(I144*H144,2)</f>
        <v>0</v>
      </c>
      <c r="K144" s="220" t="s">
        <v>247</v>
      </c>
      <c r="L144" s="48"/>
      <c r="M144" s="225" t="s">
        <v>39</v>
      </c>
      <c r="N144" s="226" t="s">
        <v>56</v>
      </c>
      <c r="O144" s="88"/>
      <c r="P144" s="227">
        <f>O144*H144</f>
        <v>0</v>
      </c>
      <c r="Q144" s="227">
        <v>0</v>
      </c>
      <c r="R144" s="227">
        <f>Q144*H144</f>
        <v>0</v>
      </c>
      <c r="S144" s="227">
        <v>0</v>
      </c>
      <c r="T144" s="228">
        <f>S144*H144</f>
        <v>0</v>
      </c>
      <c r="U144" s="42"/>
      <c r="V144" s="42"/>
      <c r="W144" s="42"/>
      <c r="X144" s="42"/>
      <c r="Y144" s="42"/>
      <c r="Z144" s="42"/>
      <c r="AA144" s="42"/>
      <c r="AB144" s="42"/>
      <c r="AC144" s="42"/>
      <c r="AD144" s="42"/>
      <c r="AE144" s="42"/>
      <c r="AR144" s="229" t="s">
        <v>462</v>
      </c>
      <c r="AT144" s="229" t="s">
        <v>243</v>
      </c>
      <c r="AU144" s="229" t="s">
        <v>93</v>
      </c>
      <c r="AY144" s="20" t="s">
        <v>241</v>
      </c>
      <c r="BE144" s="230">
        <f>IF(N144="základní",J144,0)</f>
        <v>0</v>
      </c>
      <c r="BF144" s="230">
        <f>IF(N144="snížená",J144,0)</f>
        <v>0</v>
      </c>
      <c r="BG144" s="230">
        <f>IF(N144="zákl. přenesená",J144,0)</f>
        <v>0</v>
      </c>
      <c r="BH144" s="230">
        <f>IF(N144="sníž. přenesená",J144,0)</f>
        <v>0</v>
      </c>
      <c r="BI144" s="230">
        <f>IF(N144="nulová",J144,0)</f>
        <v>0</v>
      </c>
      <c r="BJ144" s="20" t="s">
        <v>23</v>
      </c>
      <c r="BK144" s="230">
        <f>ROUND(I144*H144,2)</f>
        <v>0</v>
      </c>
      <c r="BL144" s="20" t="s">
        <v>462</v>
      </c>
      <c r="BM144" s="229" t="s">
        <v>8307</v>
      </c>
    </row>
    <row r="145" s="2" customFormat="1">
      <c r="A145" s="42"/>
      <c r="B145" s="43"/>
      <c r="C145" s="44"/>
      <c r="D145" s="231" t="s">
        <v>250</v>
      </c>
      <c r="E145" s="44"/>
      <c r="F145" s="232" t="s">
        <v>8308</v>
      </c>
      <c r="G145" s="44"/>
      <c r="H145" s="44"/>
      <c r="I145" s="233"/>
      <c r="J145" s="44"/>
      <c r="K145" s="44"/>
      <c r="L145" s="48"/>
      <c r="M145" s="234"/>
      <c r="N145" s="235"/>
      <c r="O145" s="88"/>
      <c r="P145" s="88"/>
      <c r="Q145" s="88"/>
      <c r="R145" s="88"/>
      <c r="S145" s="88"/>
      <c r="T145" s="89"/>
      <c r="U145" s="42"/>
      <c r="V145" s="42"/>
      <c r="W145" s="42"/>
      <c r="X145" s="42"/>
      <c r="Y145" s="42"/>
      <c r="Z145" s="42"/>
      <c r="AA145" s="42"/>
      <c r="AB145" s="42"/>
      <c r="AC145" s="42"/>
      <c r="AD145" s="42"/>
      <c r="AE145" s="42"/>
      <c r="AT145" s="20" t="s">
        <v>250</v>
      </c>
      <c r="AU145" s="20" t="s">
        <v>93</v>
      </c>
    </row>
    <row r="146" s="2" customFormat="1" ht="24.15" customHeight="1">
      <c r="A146" s="42"/>
      <c r="B146" s="43"/>
      <c r="C146" s="218" t="s">
        <v>617</v>
      </c>
      <c r="D146" s="218" t="s">
        <v>243</v>
      </c>
      <c r="E146" s="219" t="s">
        <v>8309</v>
      </c>
      <c r="F146" s="220" t="s">
        <v>8310</v>
      </c>
      <c r="G146" s="221" t="s">
        <v>8221</v>
      </c>
      <c r="H146" s="294"/>
      <c r="I146" s="223"/>
      <c r="J146" s="224">
        <f>ROUND(I146*H146,2)</f>
        <v>0</v>
      </c>
      <c r="K146" s="220" t="s">
        <v>247</v>
      </c>
      <c r="L146" s="48"/>
      <c r="M146" s="225" t="s">
        <v>39</v>
      </c>
      <c r="N146" s="226" t="s">
        <v>56</v>
      </c>
      <c r="O146" s="88"/>
      <c r="P146" s="227">
        <f>O146*H146</f>
        <v>0</v>
      </c>
      <c r="Q146" s="227">
        <v>0</v>
      </c>
      <c r="R146" s="227">
        <f>Q146*H146</f>
        <v>0</v>
      </c>
      <c r="S146" s="227">
        <v>0</v>
      </c>
      <c r="T146" s="228">
        <f>S146*H146</f>
        <v>0</v>
      </c>
      <c r="U146" s="42"/>
      <c r="V146" s="42"/>
      <c r="W146" s="42"/>
      <c r="X146" s="42"/>
      <c r="Y146" s="42"/>
      <c r="Z146" s="42"/>
      <c r="AA146" s="42"/>
      <c r="AB146" s="42"/>
      <c r="AC146" s="42"/>
      <c r="AD146" s="42"/>
      <c r="AE146" s="42"/>
      <c r="AR146" s="229" t="s">
        <v>462</v>
      </c>
      <c r="AT146" s="229" t="s">
        <v>243</v>
      </c>
      <c r="AU146" s="229" t="s">
        <v>93</v>
      </c>
      <c r="AY146" s="20" t="s">
        <v>241</v>
      </c>
      <c r="BE146" s="230">
        <f>IF(N146="základní",J146,0)</f>
        <v>0</v>
      </c>
      <c r="BF146" s="230">
        <f>IF(N146="snížená",J146,0)</f>
        <v>0</v>
      </c>
      <c r="BG146" s="230">
        <f>IF(N146="zákl. přenesená",J146,0)</f>
        <v>0</v>
      </c>
      <c r="BH146" s="230">
        <f>IF(N146="sníž. přenesená",J146,0)</f>
        <v>0</v>
      </c>
      <c r="BI146" s="230">
        <f>IF(N146="nulová",J146,0)</f>
        <v>0</v>
      </c>
      <c r="BJ146" s="20" t="s">
        <v>23</v>
      </c>
      <c r="BK146" s="230">
        <f>ROUND(I146*H146,2)</f>
        <v>0</v>
      </c>
      <c r="BL146" s="20" t="s">
        <v>462</v>
      </c>
      <c r="BM146" s="229" t="s">
        <v>8311</v>
      </c>
    </row>
    <row r="147" s="2" customFormat="1">
      <c r="A147" s="42"/>
      <c r="B147" s="43"/>
      <c r="C147" s="44"/>
      <c r="D147" s="231" t="s">
        <v>250</v>
      </c>
      <c r="E147" s="44"/>
      <c r="F147" s="232" t="s">
        <v>8312</v>
      </c>
      <c r="G147" s="44"/>
      <c r="H147" s="44"/>
      <c r="I147" s="233"/>
      <c r="J147" s="44"/>
      <c r="K147" s="44"/>
      <c r="L147" s="48"/>
      <c r="M147" s="234"/>
      <c r="N147" s="235"/>
      <c r="O147" s="88"/>
      <c r="P147" s="88"/>
      <c r="Q147" s="88"/>
      <c r="R147" s="88"/>
      <c r="S147" s="88"/>
      <c r="T147" s="89"/>
      <c r="U147" s="42"/>
      <c r="V147" s="42"/>
      <c r="W147" s="42"/>
      <c r="X147" s="42"/>
      <c r="Y147" s="42"/>
      <c r="Z147" s="42"/>
      <c r="AA147" s="42"/>
      <c r="AB147" s="42"/>
      <c r="AC147" s="42"/>
      <c r="AD147" s="42"/>
      <c r="AE147" s="42"/>
      <c r="AT147" s="20" t="s">
        <v>250</v>
      </c>
      <c r="AU147" s="20" t="s">
        <v>93</v>
      </c>
    </row>
    <row r="148" s="12" customFormat="1" ht="22.8" customHeight="1">
      <c r="A148" s="12"/>
      <c r="B148" s="202"/>
      <c r="C148" s="203"/>
      <c r="D148" s="204" t="s">
        <v>84</v>
      </c>
      <c r="E148" s="216" t="s">
        <v>6583</v>
      </c>
      <c r="F148" s="216" t="s">
        <v>8313</v>
      </c>
      <c r="G148" s="203"/>
      <c r="H148" s="203"/>
      <c r="I148" s="206"/>
      <c r="J148" s="217">
        <f>BK148</f>
        <v>0</v>
      </c>
      <c r="K148" s="203"/>
      <c r="L148" s="208"/>
      <c r="M148" s="209"/>
      <c r="N148" s="210"/>
      <c r="O148" s="210"/>
      <c r="P148" s="211">
        <f>SUM(P149:P173)</f>
        <v>0</v>
      </c>
      <c r="Q148" s="210"/>
      <c r="R148" s="211">
        <f>SUM(R149:R173)</f>
        <v>0.047710000000000002</v>
      </c>
      <c r="S148" s="210"/>
      <c r="T148" s="212">
        <f>SUM(T149:T173)</f>
        <v>0</v>
      </c>
      <c r="U148" s="12"/>
      <c r="V148" s="12"/>
      <c r="W148" s="12"/>
      <c r="X148" s="12"/>
      <c r="Y148" s="12"/>
      <c r="Z148" s="12"/>
      <c r="AA148" s="12"/>
      <c r="AB148" s="12"/>
      <c r="AC148" s="12"/>
      <c r="AD148" s="12"/>
      <c r="AE148" s="12"/>
      <c r="AR148" s="213" t="s">
        <v>93</v>
      </c>
      <c r="AT148" s="214" t="s">
        <v>84</v>
      </c>
      <c r="AU148" s="214" t="s">
        <v>23</v>
      </c>
      <c r="AY148" s="213" t="s">
        <v>241</v>
      </c>
      <c r="BK148" s="215">
        <f>SUM(BK149:BK173)</f>
        <v>0</v>
      </c>
    </row>
    <row r="149" s="2" customFormat="1" ht="16.5" customHeight="1">
      <c r="A149" s="42"/>
      <c r="B149" s="43"/>
      <c r="C149" s="218" t="s">
        <v>651</v>
      </c>
      <c r="D149" s="218" t="s">
        <v>243</v>
      </c>
      <c r="E149" s="219" t="s">
        <v>8314</v>
      </c>
      <c r="F149" s="220" t="s">
        <v>8315</v>
      </c>
      <c r="G149" s="221" t="s">
        <v>561</v>
      </c>
      <c r="H149" s="222">
        <v>6</v>
      </c>
      <c r="I149" s="223"/>
      <c r="J149" s="224">
        <f>ROUND(I149*H149,2)</f>
        <v>0</v>
      </c>
      <c r="K149" s="220" t="s">
        <v>247</v>
      </c>
      <c r="L149" s="48"/>
      <c r="M149" s="225" t="s">
        <v>39</v>
      </c>
      <c r="N149" s="226" t="s">
        <v>56</v>
      </c>
      <c r="O149" s="88"/>
      <c r="P149" s="227">
        <f>O149*H149</f>
        <v>0</v>
      </c>
      <c r="Q149" s="227">
        <v>0.00024000000000000001</v>
      </c>
      <c r="R149" s="227">
        <f>Q149*H149</f>
        <v>0.0014400000000000001</v>
      </c>
      <c r="S149" s="227">
        <v>0</v>
      </c>
      <c r="T149" s="228">
        <f>S149*H149</f>
        <v>0</v>
      </c>
      <c r="U149" s="42"/>
      <c r="V149" s="42"/>
      <c r="W149" s="42"/>
      <c r="X149" s="42"/>
      <c r="Y149" s="42"/>
      <c r="Z149" s="42"/>
      <c r="AA149" s="42"/>
      <c r="AB149" s="42"/>
      <c r="AC149" s="42"/>
      <c r="AD149" s="42"/>
      <c r="AE149" s="42"/>
      <c r="AR149" s="229" t="s">
        <v>462</v>
      </c>
      <c r="AT149" s="229" t="s">
        <v>243</v>
      </c>
      <c r="AU149" s="229" t="s">
        <v>93</v>
      </c>
      <c r="AY149" s="20" t="s">
        <v>241</v>
      </c>
      <c r="BE149" s="230">
        <f>IF(N149="základní",J149,0)</f>
        <v>0</v>
      </c>
      <c r="BF149" s="230">
        <f>IF(N149="snížená",J149,0)</f>
        <v>0</v>
      </c>
      <c r="BG149" s="230">
        <f>IF(N149="zákl. přenesená",J149,0)</f>
        <v>0</v>
      </c>
      <c r="BH149" s="230">
        <f>IF(N149="sníž. přenesená",J149,0)</f>
        <v>0</v>
      </c>
      <c r="BI149" s="230">
        <f>IF(N149="nulová",J149,0)</f>
        <v>0</v>
      </c>
      <c r="BJ149" s="20" t="s">
        <v>23</v>
      </c>
      <c r="BK149" s="230">
        <f>ROUND(I149*H149,2)</f>
        <v>0</v>
      </c>
      <c r="BL149" s="20" t="s">
        <v>462</v>
      </c>
      <c r="BM149" s="229" t="s">
        <v>8316</v>
      </c>
    </row>
    <row r="150" s="2" customFormat="1">
      <c r="A150" s="42"/>
      <c r="B150" s="43"/>
      <c r="C150" s="44"/>
      <c r="D150" s="231" t="s">
        <v>250</v>
      </c>
      <c r="E150" s="44"/>
      <c r="F150" s="232" t="s">
        <v>8317</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0" t="s">
        <v>250</v>
      </c>
      <c r="AU150" s="20" t="s">
        <v>93</v>
      </c>
    </row>
    <row r="151" s="2" customFormat="1" ht="16.5" customHeight="1">
      <c r="A151" s="42"/>
      <c r="B151" s="43"/>
      <c r="C151" s="218" t="s">
        <v>660</v>
      </c>
      <c r="D151" s="218" t="s">
        <v>243</v>
      </c>
      <c r="E151" s="219" t="s">
        <v>8318</v>
      </c>
      <c r="F151" s="220" t="s">
        <v>8319</v>
      </c>
      <c r="G151" s="221" t="s">
        <v>561</v>
      </c>
      <c r="H151" s="222">
        <v>1</v>
      </c>
      <c r="I151" s="223"/>
      <c r="J151" s="224">
        <f>ROUND(I151*H151,2)</f>
        <v>0</v>
      </c>
      <c r="K151" s="220" t="s">
        <v>247</v>
      </c>
      <c r="L151" s="48"/>
      <c r="M151" s="225" t="s">
        <v>39</v>
      </c>
      <c r="N151" s="226" t="s">
        <v>56</v>
      </c>
      <c r="O151" s="88"/>
      <c r="P151" s="227">
        <f>O151*H151</f>
        <v>0</v>
      </c>
      <c r="Q151" s="227">
        <v>0.00062</v>
      </c>
      <c r="R151" s="227">
        <f>Q151*H151</f>
        <v>0.00062</v>
      </c>
      <c r="S151" s="227">
        <v>0</v>
      </c>
      <c r="T151" s="228">
        <f>S151*H151</f>
        <v>0</v>
      </c>
      <c r="U151" s="42"/>
      <c r="V151" s="42"/>
      <c r="W151" s="42"/>
      <c r="X151" s="42"/>
      <c r="Y151" s="42"/>
      <c r="Z151" s="42"/>
      <c r="AA151" s="42"/>
      <c r="AB151" s="42"/>
      <c r="AC151" s="42"/>
      <c r="AD151" s="42"/>
      <c r="AE151" s="42"/>
      <c r="AR151" s="229" t="s">
        <v>462</v>
      </c>
      <c r="AT151" s="229" t="s">
        <v>243</v>
      </c>
      <c r="AU151" s="229" t="s">
        <v>93</v>
      </c>
      <c r="AY151" s="20" t="s">
        <v>241</v>
      </c>
      <c r="BE151" s="230">
        <f>IF(N151="základní",J151,0)</f>
        <v>0</v>
      </c>
      <c r="BF151" s="230">
        <f>IF(N151="snížená",J151,0)</f>
        <v>0</v>
      </c>
      <c r="BG151" s="230">
        <f>IF(N151="zákl. přenesená",J151,0)</f>
        <v>0</v>
      </c>
      <c r="BH151" s="230">
        <f>IF(N151="sníž. přenesená",J151,0)</f>
        <v>0</v>
      </c>
      <c r="BI151" s="230">
        <f>IF(N151="nulová",J151,0)</f>
        <v>0</v>
      </c>
      <c r="BJ151" s="20" t="s">
        <v>23</v>
      </c>
      <c r="BK151" s="230">
        <f>ROUND(I151*H151,2)</f>
        <v>0</v>
      </c>
      <c r="BL151" s="20" t="s">
        <v>462</v>
      </c>
      <c r="BM151" s="229" t="s">
        <v>8320</v>
      </c>
    </row>
    <row r="152" s="2" customFormat="1">
      <c r="A152" s="42"/>
      <c r="B152" s="43"/>
      <c r="C152" s="44"/>
      <c r="D152" s="231" t="s">
        <v>250</v>
      </c>
      <c r="E152" s="44"/>
      <c r="F152" s="232" t="s">
        <v>8321</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0" t="s">
        <v>250</v>
      </c>
      <c r="AU152" s="20" t="s">
        <v>93</v>
      </c>
    </row>
    <row r="153" s="2" customFormat="1" ht="16.5" customHeight="1">
      <c r="A153" s="42"/>
      <c r="B153" s="43"/>
      <c r="C153" s="218" t="s">
        <v>682</v>
      </c>
      <c r="D153" s="218" t="s">
        <v>243</v>
      </c>
      <c r="E153" s="219" t="s">
        <v>8322</v>
      </c>
      <c r="F153" s="220" t="s">
        <v>8323</v>
      </c>
      <c r="G153" s="221" t="s">
        <v>561</v>
      </c>
      <c r="H153" s="222">
        <v>2</v>
      </c>
      <c r="I153" s="223"/>
      <c r="J153" s="224">
        <f>ROUND(I153*H153,2)</f>
        <v>0</v>
      </c>
      <c r="K153" s="220" t="s">
        <v>247</v>
      </c>
      <c r="L153" s="48"/>
      <c r="M153" s="225" t="s">
        <v>39</v>
      </c>
      <c r="N153" s="226" t="s">
        <v>56</v>
      </c>
      <c r="O153" s="88"/>
      <c r="P153" s="227">
        <f>O153*H153</f>
        <v>0</v>
      </c>
      <c r="Q153" s="227">
        <v>0.00092000000000000003</v>
      </c>
      <c r="R153" s="227">
        <f>Q153*H153</f>
        <v>0.0018400000000000001</v>
      </c>
      <c r="S153" s="227">
        <v>0</v>
      </c>
      <c r="T153" s="228">
        <f>S153*H153</f>
        <v>0</v>
      </c>
      <c r="U153" s="42"/>
      <c r="V153" s="42"/>
      <c r="W153" s="42"/>
      <c r="X153" s="42"/>
      <c r="Y153" s="42"/>
      <c r="Z153" s="42"/>
      <c r="AA153" s="42"/>
      <c r="AB153" s="42"/>
      <c r="AC153" s="42"/>
      <c r="AD153" s="42"/>
      <c r="AE153" s="42"/>
      <c r="AR153" s="229" t="s">
        <v>462</v>
      </c>
      <c r="AT153" s="229" t="s">
        <v>243</v>
      </c>
      <c r="AU153" s="229" t="s">
        <v>93</v>
      </c>
      <c r="AY153" s="20" t="s">
        <v>241</v>
      </c>
      <c r="BE153" s="230">
        <f>IF(N153="základní",J153,0)</f>
        <v>0</v>
      </c>
      <c r="BF153" s="230">
        <f>IF(N153="snížená",J153,0)</f>
        <v>0</v>
      </c>
      <c r="BG153" s="230">
        <f>IF(N153="zákl. přenesená",J153,0)</f>
        <v>0</v>
      </c>
      <c r="BH153" s="230">
        <f>IF(N153="sníž. přenesená",J153,0)</f>
        <v>0</v>
      </c>
      <c r="BI153" s="230">
        <f>IF(N153="nulová",J153,0)</f>
        <v>0</v>
      </c>
      <c r="BJ153" s="20" t="s">
        <v>23</v>
      </c>
      <c r="BK153" s="230">
        <f>ROUND(I153*H153,2)</f>
        <v>0</v>
      </c>
      <c r="BL153" s="20" t="s">
        <v>462</v>
      </c>
      <c r="BM153" s="229" t="s">
        <v>8324</v>
      </c>
    </row>
    <row r="154" s="2" customFormat="1">
      <c r="A154" s="42"/>
      <c r="B154" s="43"/>
      <c r="C154" s="44"/>
      <c r="D154" s="231" t="s">
        <v>250</v>
      </c>
      <c r="E154" s="44"/>
      <c r="F154" s="232" t="s">
        <v>8325</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0" t="s">
        <v>250</v>
      </c>
      <c r="AU154" s="20" t="s">
        <v>93</v>
      </c>
    </row>
    <row r="155" s="2" customFormat="1" ht="16.5" customHeight="1">
      <c r="A155" s="42"/>
      <c r="B155" s="43"/>
      <c r="C155" s="218" t="s">
        <v>699</v>
      </c>
      <c r="D155" s="218" t="s">
        <v>243</v>
      </c>
      <c r="E155" s="219" t="s">
        <v>8326</v>
      </c>
      <c r="F155" s="220" t="s">
        <v>8327</v>
      </c>
      <c r="G155" s="221" t="s">
        <v>561</v>
      </c>
      <c r="H155" s="222">
        <v>6</v>
      </c>
      <c r="I155" s="223"/>
      <c r="J155" s="224">
        <f>ROUND(I155*H155,2)</f>
        <v>0</v>
      </c>
      <c r="K155" s="220" t="s">
        <v>247</v>
      </c>
      <c r="L155" s="48"/>
      <c r="M155" s="225" t="s">
        <v>39</v>
      </c>
      <c r="N155" s="226" t="s">
        <v>56</v>
      </c>
      <c r="O155" s="88"/>
      <c r="P155" s="227">
        <f>O155*H155</f>
        <v>0</v>
      </c>
      <c r="Q155" s="227">
        <v>0.00022000000000000001</v>
      </c>
      <c r="R155" s="227">
        <f>Q155*H155</f>
        <v>0.00132</v>
      </c>
      <c r="S155" s="227">
        <v>0</v>
      </c>
      <c r="T155" s="228">
        <f>S155*H155</f>
        <v>0</v>
      </c>
      <c r="U155" s="42"/>
      <c r="V155" s="42"/>
      <c r="W155" s="42"/>
      <c r="X155" s="42"/>
      <c r="Y155" s="42"/>
      <c r="Z155" s="42"/>
      <c r="AA155" s="42"/>
      <c r="AB155" s="42"/>
      <c r="AC155" s="42"/>
      <c r="AD155" s="42"/>
      <c r="AE155" s="42"/>
      <c r="AR155" s="229" t="s">
        <v>462</v>
      </c>
      <c r="AT155" s="229" t="s">
        <v>243</v>
      </c>
      <c r="AU155" s="229" t="s">
        <v>93</v>
      </c>
      <c r="AY155" s="20" t="s">
        <v>241</v>
      </c>
      <c r="BE155" s="230">
        <f>IF(N155="základní",J155,0)</f>
        <v>0</v>
      </c>
      <c r="BF155" s="230">
        <f>IF(N155="snížená",J155,0)</f>
        <v>0</v>
      </c>
      <c r="BG155" s="230">
        <f>IF(N155="zákl. přenesená",J155,0)</f>
        <v>0</v>
      </c>
      <c r="BH155" s="230">
        <f>IF(N155="sníž. přenesená",J155,0)</f>
        <v>0</v>
      </c>
      <c r="BI155" s="230">
        <f>IF(N155="nulová",J155,0)</f>
        <v>0</v>
      </c>
      <c r="BJ155" s="20" t="s">
        <v>23</v>
      </c>
      <c r="BK155" s="230">
        <f>ROUND(I155*H155,2)</f>
        <v>0</v>
      </c>
      <c r="BL155" s="20" t="s">
        <v>462</v>
      </c>
      <c r="BM155" s="229" t="s">
        <v>8328</v>
      </c>
    </row>
    <row r="156" s="2" customFormat="1">
      <c r="A156" s="42"/>
      <c r="B156" s="43"/>
      <c r="C156" s="44"/>
      <c r="D156" s="231" t="s">
        <v>250</v>
      </c>
      <c r="E156" s="44"/>
      <c r="F156" s="232" t="s">
        <v>8329</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0" t="s">
        <v>250</v>
      </c>
      <c r="AU156" s="20" t="s">
        <v>93</v>
      </c>
    </row>
    <row r="157" s="2" customFormat="1" ht="24.15" customHeight="1">
      <c r="A157" s="42"/>
      <c r="B157" s="43"/>
      <c r="C157" s="218" t="s">
        <v>704</v>
      </c>
      <c r="D157" s="218" t="s">
        <v>243</v>
      </c>
      <c r="E157" s="219" t="s">
        <v>8330</v>
      </c>
      <c r="F157" s="220" t="s">
        <v>8331</v>
      </c>
      <c r="G157" s="221" t="s">
        <v>561</v>
      </c>
      <c r="H157" s="222">
        <v>1</v>
      </c>
      <c r="I157" s="223"/>
      <c r="J157" s="224">
        <f>ROUND(I157*H157,2)</f>
        <v>0</v>
      </c>
      <c r="K157" s="220" t="s">
        <v>247</v>
      </c>
      <c r="L157" s="48"/>
      <c r="M157" s="225" t="s">
        <v>39</v>
      </c>
      <c r="N157" s="226" t="s">
        <v>56</v>
      </c>
      <c r="O157" s="88"/>
      <c r="P157" s="227">
        <f>O157*H157</f>
        <v>0</v>
      </c>
      <c r="Q157" s="227">
        <v>0.00056999999999999998</v>
      </c>
      <c r="R157" s="227">
        <f>Q157*H157</f>
        <v>0.00056999999999999998</v>
      </c>
      <c r="S157" s="227">
        <v>0</v>
      </c>
      <c r="T157" s="228">
        <f>S157*H157</f>
        <v>0</v>
      </c>
      <c r="U157" s="42"/>
      <c r="V157" s="42"/>
      <c r="W157" s="42"/>
      <c r="X157" s="42"/>
      <c r="Y157" s="42"/>
      <c r="Z157" s="42"/>
      <c r="AA157" s="42"/>
      <c r="AB157" s="42"/>
      <c r="AC157" s="42"/>
      <c r="AD157" s="42"/>
      <c r="AE157" s="42"/>
      <c r="AR157" s="229" t="s">
        <v>462</v>
      </c>
      <c r="AT157" s="229" t="s">
        <v>243</v>
      </c>
      <c r="AU157" s="229" t="s">
        <v>93</v>
      </c>
      <c r="AY157" s="20" t="s">
        <v>241</v>
      </c>
      <c r="BE157" s="230">
        <f>IF(N157="základní",J157,0)</f>
        <v>0</v>
      </c>
      <c r="BF157" s="230">
        <f>IF(N157="snížená",J157,0)</f>
        <v>0</v>
      </c>
      <c r="BG157" s="230">
        <f>IF(N157="zákl. přenesená",J157,0)</f>
        <v>0</v>
      </c>
      <c r="BH157" s="230">
        <f>IF(N157="sníž. přenesená",J157,0)</f>
        <v>0</v>
      </c>
      <c r="BI157" s="230">
        <f>IF(N157="nulová",J157,0)</f>
        <v>0</v>
      </c>
      <c r="BJ157" s="20" t="s">
        <v>23</v>
      </c>
      <c r="BK157" s="230">
        <f>ROUND(I157*H157,2)</f>
        <v>0</v>
      </c>
      <c r="BL157" s="20" t="s">
        <v>462</v>
      </c>
      <c r="BM157" s="229" t="s">
        <v>8332</v>
      </c>
    </row>
    <row r="158" s="2" customFormat="1">
      <c r="A158" s="42"/>
      <c r="B158" s="43"/>
      <c r="C158" s="44"/>
      <c r="D158" s="231" t="s">
        <v>250</v>
      </c>
      <c r="E158" s="44"/>
      <c r="F158" s="232" t="s">
        <v>8333</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0" t="s">
        <v>250</v>
      </c>
      <c r="AU158" s="20" t="s">
        <v>93</v>
      </c>
    </row>
    <row r="159" s="2" customFormat="1" ht="24.15" customHeight="1">
      <c r="A159" s="42"/>
      <c r="B159" s="43"/>
      <c r="C159" s="218" t="s">
        <v>713</v>
      </c>
      <c r="D159" s="218" t="s">
        <v>243</v>
      </c>
      <c r="E159" s="219" t="s">
        <v>8334</v>
      </c>
      <c r="F159" s="220" t="s">
        <v>8335</v>
      </c>
      <c r="G159" s="221" t="s">
        <v>561</v>
      </c>
      <c r="H159" s="222">
        <v>2</v>
      </c>
      <c r="I159" s="223"/>
      <c r="J159" s="224">
        <f>ROUND(I159*H159,2)</f>
        <v>0</v>
      </c>
      <c r="K159" s="220" t="s">
        <v>247</v>
      </c>
      <c r="L159" s="48"/>
      <c r="M159" s="225" t="s">
        <v>39</v>
      </c>
      <c r="N159" s="226" t="s">
        <v>56</v>
      </c>
      <c r="O159" s="88"/>
      <c r="P159" s="227">
        <f>O159*H159</f>
        <v>0</v>
      </c>
      <c r="Q159" s="227">
        <v>0.00114</v>
      </c>
      <c r="R159" s="227">
        <f>Q159*H159</f>
        <v>0.0022799999999999999</v>
      </c>
      <c r="S159" s="227">
        <v>0</v>
      </c>
      <c r="T159" s="228">
        <f>S159*H159</f>
        <v>0</v>
      </c>
      <c r="U159" s="42"/>
      <c r="V159" s="42"/>
      <c r="W159" s="42"/>
      <c r="X159" s="42"/>
      <c r="Y159" s="42"/>
      <c r="Z159" s="42"/>
      <c r="AA159" s="42"/>
      <c r="AB159" s="42"/>
      <c r="AC159" s="42"/>
      <c r="AD159" s="42"/>
      <c r="AE159" s="42"/>
      <c r="AR159" s="229" t="s">
        <v>462</v>
      </c>
      <c r="AT159" s="229" t="s">
        <v>243</v>
      </c>
      <c r="AU159" s="229" t="s">
        <v>93</v>
      </c>
      <c r="AY159" s="20" t="s">
        <v>241</v>
      </c>
      <c r="BE159" s="230">
        <f>IF(N159="základní",J159,0)</f>
        <v>0</v>
      </c>
      <c r="BF159" s="230">
        <f>IF(N159="snížená",J159,0)</f>
        <v>0</v>
      </c>
      <c r="BG159" s="230">
        <f>IF(N159="zákl. přenesená",J159,0)</f>
        <v>0</v>
      </c>
      <c r="BH159" s="230">
        <f>IF(N159="sníž. přenesená",J159,0)</f>
        <v>0</v>
      </c>
      <c r="BI159" s="230">
        <f>IF(N159="nulová",J159,0)</f>
        <v>0</v>
      </c>
      <c r="BJ159" s="20" t="s">
        <v>23</v>
      </c>
      <c r="BK159" s="230">
        <f>ROUND(I159*H159,2)</f>
        <v>0</v>
      </c>
      <c r="BL159" s="20" t="s">
        <v>462</v>
      </c>
      <c r="BM159" s="229" t="s">
        <v>8336</v>
      </c>
    </row>
    <row r="160" s="2" customFormat="1">
      <c r="A160" s="42"/>
      <c r="B160" s="43"/>
      <c r="C160" s="44"/>
      <c r="D160" s="231" t="s">
        <v>250</v>
      </c>
      <c r="E160" s="44"/>
      <c r="F160" s="232" t="s">
        <v>8337</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0" t="s">
        <v>250</v>
      </c>
      <c r="AU160" s="20" t="s">
        <v>93</v>
      </c>
    </row>
    <row r="161" s="2" customFormat="1" ht="16.5" customHeight="1">
      <c r="A161" s="42"/>
      <c r="B161" s="43"/>
      <c r="C161" s="218" t="s">
        <v>732</v>
      </c>
      <c r="D161" s="218" t="s">
        <v>243</v>
      </c>
      <c r="E161" s="219" t="s">
        <v>8338</v>
      </c>
      <c r="F161" s="220" t="s">
        <v>8339</v>
      </c>
      <c r="G161" s="221" t="s">
        <v>561</v>
      </c>
      <c r="H161" s="222">
        <v>7</v>
      </c>
      <c r="I161" s="223"/>
      <c r="J161" s="224">
        <f>ROUND(I161*H161,2)</f>
        <v>0</v>
      </c>
      <c r="K161" s="220" t="s">
        <v>247</v>
      </c>
      <c r="L161" s="48"/>
      <c r="M161" s="225" t="s">
        <v>39</v>
      </c>
      <c r="N161" s="226" t="s">
        <v>56</v>
      </c>
      <c r="O161" s="88"/>
      <c r="P161" s="227">
        <f>O161*H161</f>
        <v>0</v>
      </c>
      <c r="Q161" s="227">
        <v>0.00050000000000000001</v>
      </c>
      <c r="R161" s="227">
        <f>Q161*H161</f>
        <v>0.0035000000000000001</v>
      </c>
      <c r="S161" s="227">
        <v>0</v>
      </c>
      <c r="T161" s="228">
        <f>S161*H161</f>
        <v>0</v>
      </c>
      <c r="U161" s="42"/>
      <c r="V161" s="42"/>
      <c r="W161" s="42"/>
      <c r="X161" s="42"/>
      <c r="Y161" s="42"/>
      <c r="Z161" s="42"/>
      <c r="AA161" s="42"/>
      <c r="AB161" s="42"/>
      <c r="AC161" s="42"/>
      <c r="AD161" s="42"/>
      <c r="AE161" s="42"/>
      <c r="AR161" s="229" t="s">
        <v>462</v>
      </c>
      <c r="AT161" s="229" t="s">
        <v>243</v>
      </c>
      <c r="AU161" s="229" t="s">
        <v>93</v>
      </c>
      <c r="AY161" s="20" t="s">
        <v>241</v>
      </c>
      <c r="BE161" s="230">
        <f>IF(N161="základní",J161,0)</f>
        <v>0</v>
      </c>
      <c r="BF161" s="230">
        <f>IF(N161="snížená",J161,0)</f>
        <v>0</v>
      </c>
      <c r="BG161" s="230">
        <f>IF(N161="zákl. přenesená",J161,0)</f>
        <v>0</v>
      </c>
      <c r="BH161" s="230">
        <f>IF(N161="sníž. přenesená",J161,0)</f>
        <v>0</v>
      </c>
      <c r="BI161" s="230">
        <f>IF(N161="nulová",J161,0)</f>
        <v>0</v>
      </c>
      <c r="BJ161" s="20" t="s">
        <v>23</v>
      </c>
      <c r="BK161" s="230">
        <f>ROUND(I161*H161,2)</f>
        <v>0</v>
      </c>
      <c r="BL161" s="20" t="s">
        <v>462</v>
      </c>
      <c r="BM161" s="229" t="s">
        <v>8340</v>
      </c>
    </row>
    <row r="162" s="2" customFormat="1">
      <c r="A162" s="42"/>
      <c r="B162" s="43"/>
      <c r="C162" s="44"/>
      <c r="D162" s="231" t="s">
        <v>250</v>
      </c>
      <c r="E162" s="44"/>
      <c r="F162" s="232" t="s">
        <v>8341</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0" t="s">
        <v>250</v>
      </c>
      <c r="AU162" s="20" t="s">
        <v>93</v>
      </c>
    </row>
    <row r="163" s="2" customFormat="1" ht="16.5" customHeight="1">
      <c r="A163" s="42"/>
      <c r="B163" s="43"/>
      <c r="C163" s="218" t="s">
        <v>771</v>
      </c>
      <c r="D163" s="218" t="s">
        <v>243</v>
      </c>
      <c r="E163" s="219" t="s">
        <v>8342</v>
      </c>
      <c r="F163" s="220" t="s">
        <v>8343</v>
      </c>
      <c r="G163" s="221" t="s">
        <v>561</v>
      </c>
      <c r="H163" s="222">
        <v>20</v>
      </c>
      <c r="I163" s="223"/>
      <c r="J163" s="224">
        <f>ROUND(I163*H163,2)</f>
        <v>0</v>
      </c>
      <c r="K163" s="220" t="s">
        <v>247</v>
      </c>
      <c r="L163" s="48"/>
      <c r="M163" s="225" t="s">
        <v>39</v>
      </c>
      <c r="N163" s="226" t="s">
        <v>56</v>
      </c>
      <c r="O163" s="88"/>
      <c r="P163" s="227">
        <f>O163*H163</f>
        <v>0</v>
      </c>
      <c r="Q163" s="227">
        <v>0.00069999999999999999</v>
      </c>
      <c r="R163" s="227">
        <f>Q163*H163</f>
        <v>0.014</v>
      </c>
      <c r="S163" s="227">
        <v>0</v>
      </c>
      <c r="T163" s="228">
        <f>S163*H163</f>
        <v>0</v>
      </c>
      <c r="U163" s="42"/>
      <c r="V163" s="42"/>
      <c r="W163" s="42"/>
      <c r="X163" s="42"/>
      <c r="Y163" s="42"/>
      <c r="Z163" s="42"/>
      <c r="AA163" s="42"/>
      <c r="AB163" s="42"/>
      <c r="AC163" s="42"/>
      <c r="AD163" s="42"/>
      <c r="AE163" s="42"/>
      <c r="AR163" s="229" t="s">
        <v>462</v>
      </c>
      <c r="AT163" s="229" t="s">
        <v>243</v>
      </c>
      <c r="AU163" s="229" t="s">
        <v>93</v>
      </c>
      <c r="AY163" s="20" t="s">
        <v>241</v>
      </c>
      <c r="BE163" s="230">
        <f>IF(N163="základní",J163,0)</f>
        <v>0</v>
      </c>
      <c r="BF163" s="230">
        <f>IF(N163="snížená",J163,0)</f>
        <v>0</v>
      </c>
      <c r="BG163" s="230">
        <f>IF(N163="zákl. přenesená",J163,0)</f>
        <v>0</v>
      </c>
      <c r="BH163" s="230">
        <f>IF(N163="sníž. přenesená",J163,0)</f>
        <v>0</v>
      </c>
      <c r="BI163" s="230">
        <f>IF(N163="nulová",J163,0)</f>
        <v>0</v>
      </c>
      <c r="BJ163" s="20" t="s">
        <v>23</v>
      </c>
      <c r="BK163" s="230">
        <f>ROUND(I163*H163,2)</f>
        <v>0</v>
      </c>
      <c r="BL163" s="20" t="s">
        <v>462</v>
      </c>
      <c r="BM163" s="229" t="s">
        <v>8344</v>
      </c>
    </row>
    <row r="164" s="2" customFormat="1">
      <c r="A164" s="42"/>
      <c r="B164" s="43"/>
      <c r="C164" s="44"/>
      <c r="D164" s="231" t="s">
        <v>250</v>
      </c>
      <c r="E164" s="44"/>
      <c r="F164" s="232" t="s">
        <v>8345</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0" t="s">
        <v>250</v>
      </c>
      <c r="AU164" s="20" t="s">
        <v>93</v>
      </c>
    </row>
    <row r="165" s="2" customFormat="1" ht="16.5" customHeight="1">
      <c r="A165" s="42"/>
      <c r="B165" s="43"/>
      <c r="C165" s="218" t="s">
        <v>826</v>
      </c>
      <c r="D165" s="218" t="s">
        <v>243</v>
      </c>
      <c r="E165" s="219" t="s">
        <v>8346</v>
      </c>
      <c r="F165" s="220" t="s">
        <v>8347</v>
      </c>
      <c r="G165" s="221" t="s">
        <v>561</v>
      </c>
      <c r="H165" s="222">
        <v>1</v>
      </c>
      <c r="I165" s="223"/>
      <c r="J165" s="224">
        <f>ROUND(I165*H165,2)</f>
        <v>0</v>
      </c>
      <c r="K165" s="220" t="s">
        <v>39</v>
      </c>
      <c r="L165" s="48"/>
      <c r="M165" s="225" t="s">
        <v>39</v>
      </c>
      <c r="N165" s="226" t="s">
        <v>56</v>
      </c>
      <c r="O165" s="88"/>
      <c r="P165" s="227">
        <f>O165*H165</f>
        <v>0</v>
      </c>
      <c r="Q165" s="227">
        <v>0.00182</v>
      </c>
      <c r="R165" s="227">
        <f>Q165*H165</f>
        <v>0.00182</v>
      </c>
      <c r="S165" s="227">
        <v>0</v>
      </c>
      <c r="T165" s="228">
        <f>S165*H165</f>
        <v>0</v>
      </c>
      <c r="U165" s="42"/>
      <c r="V165" s="42"/>
      <c r="W165" s="42"/>
      <c r="X165" s="42"/>
      <c r="Y165" s="42"/>
      <c r="Z165" s="42"/>
      <c r="AA165" s="42"/>
      <c r="AB165" s="42"/>
      <c r="AC165" s="42"/>
      <c r="AD165" s="42"/>
      <c r="AE165" s="42"/>
      <c r="AR165" s="229" t="s">
        <v>462</v>
      </c>
      <c r="AT165" s="229" t="s">
        <v>243</v>
      </c>
      <c r="AU165" s="229" t="s">
        <v>93</v>
      </c>
      <c r="AY165" s="20" t="s">
        <v>241</v>
      </c>
      <c r="BE165" s="230">
        <f>IF(N165="základní",J165,0)</f>
        <v>0</v>
      </c>
      <c r="BF165" s="230">
        <f>IF(N165="snížená",J165,0)</f>
        <v>0</v>
      </c>
      <c r="BG165" s="230">
        <f>IF(N165="zákl. přenesená",J165,0)</f>
        <v>0</v>
      </c>
      <c r="BH165" s="230">
        <f>IF(N165="sníž. přenesená",J165,0)</f>
        <v>0</v>
      </c>
      <c r="BI165" s="230">
        <f>IF(N165="nulová",J165,0)</f>
        <v>0</v>
      </c>
      <c r="BJ165" s="20" t="s">
        <v>23</v>
      </c>
      <c r="BK165" s="230">
        <f>ROUND(I165*H165,2)</f>
        <v>0</v>
      </c>
      <c r="BL165" s="20" t="s">
        <v>462</v>
      </c>
      <c r="BM165" s="229" t="s">
        <v>8348</v>
      </c>
    </row>
    <row r="166" s="2" customFormat="1" ht="16.5" customHeight="1">
      <c r="A166" s="42"/>
      <c r="B166" s="43"/>
      <c r="C166" s="218" t="s">
        <v>833</v>
      </c>
      <c r="D166" s="218" t="s">
        <v>243</v>
      </c>
      <c r="E166" s="219" t="s">
        <v>8349</v>
      </c>
      <c r="F166" s="220" t="s">
        <v>8350</v>
      </c>
      <c r="G166" s="221" t="s">
        <v>561</v>
      </c>
      <c r="H166" s="222">
        <v>2</v>
      </c>
      <c r="I166" s="223"/>
      <c r="J166" s="224">
        <f>ROUND(I166*H166,2)</f>
        <v>0</v>
      </c>
      <c r="K166" s="220" t="s">
        <v>39</v>
      </c>
      <c r="L166" s="48"/>
      <c r="M166" s="225" t="s">
        <v>39</v>
      </c>
      <c r="N166" s="226" t="s">
        <v>56</v>
      </c>
      <c r="O166" s="88"/>
      <c r="P166" s="227">
        <f>O166*H166</f>
        <v>0</v>
      </c>
      <c r="Q166" s="227">
        <v>0.00182</v>
      </c>
      <c r="R166" s="227">
        <f>Q166*H166</f>
        <v>0.00364</v>
      </c>
      <c r="S166" s="227">
        <v>0</v>
      </c>
      <c r="T166" s="228">
        <f>S166*H166</f>
        <v>0</v>
      </c>
      <c r="U166" s="42"/>
      <c r="V166" s="42"/>
      <c r="W166" s="42"/>
      <c r="X166" s="42"/>
      <c r="Y166" s="42"/>
      <c r="Z166" s="42"/>
      <c r="AA166" s="42"/>
      <c r="AB166" s="42"/>
      <c r="AC166" s="42"/>
      <c r="AD166" s="42"/>
      <c r="AE166" s="42"/>
      <c r="AR166" s="229" t="s">
        <v>462</v>
      </c>
      <c r="AT166" s="229" t="s">
        <v>243</v>
      </c>
      <c r="AU166" s="229" t="s">
        <v>93</v>
      </c>
      <c r="AY166" s="20" t="s">
        <v>241</v>
      </c>
      <c r="BE166" s="230">
        <f>IF(N166="základní",J166,0)</f>
        <v>0</v>
      </c>
      <c r="BF166" s="230">
        <f>IF(N166="snížená",J166,0)</f>
        <v>0</v>
      </c>
      <c r="BG166" s="230">
        <f>IF(N166="zákl. přenesená",J166,0)</f>
        <v>0</v>
      </c>
      <c r="BH166" s="230">
        <f>IF(N166="sníž. přenesená",J166,0)</f>
        <v>0</v>
      </c>
      <c r="BI166" s="230">
        <f>IF(N166="nulová",J166,0)</f>
        <v>0</v>
      </c>
      <c r="BJ166" s="20" t="s">
        <v>23</v>
      </c>
      <c r="BK166" s="230">
        <f>ROUND(I166*H166,2)</f>
        <v>0</v>
      </c>
      <c r="BL166" s="20" t="s">
        <v>462</v>
      </c>
      <c r="BM166" s="229" t="s">
        <v>8351</v>
      </c>
    </row>
    <row r="167" s="2" customFormat="1" ht="24.15" customHeight="1">
      <c r="A167" s="42"/>
      <c r="B167" s="43"/>
      <c r="C167" s="218" t="s">
        <v>875</v>
      </c>
      <c r="D167" s="218" t="s">
        <v>243</v>
      </c>
      <c r="E167" s="219" t="s">
        <v>8352</v>
      </c>
      <c r="F167" s="220" t="s">
        <v>8353</v>
      </c>
      <c r="G167" s="221" t="s">
        <v>561</v>
      </c>
      <c r="H167" s="222">
        <v>6</v>
      </c>
      <c r="I167" s="223"/>
      <c r="J167" s="224">
        <f>ROUND(I167*H167,2)</f>
        <v>0</v>
      </c>
      <c r="K167" s="220" t="s">
        <v>247</v>
      </c>
      <c r="L167" s="48"/>
      <c r="M167" s="225" t="s">
        <v>39</v>
      </c>
      <c r="N167" s="226" t="s">
        <v>56</v>
      </c>
      <c r="O167" s="88"/>
      <c r="P167" s="227">
        <f>O167*H167</f>
        <v>0</v>
      </c>
      <c r="Q167" s="227">
        <v>0.00055999999999999995</v>
      </c>
      <c r="R167" s="227">
        <f>Q167*H167</f>
        <v>0.0033599999999999997</v>
      </c>
      <c r="S167" s="227">
        <v>0</v>
      </c>
      <c r="T167" s="228">
        <f>S167*H167</f>
        <v>0</v>
      </c>
      <c r="U167" s="42"/>
      <c r="V167" s="42"/>
      <c r="W167" s="42"/>
      <c r="X167" s="42"/>
      <c r="Y167" s="42"/>
      <c r="Z167" s="42"/>
      <c r="AA167" s="42"/>
      <c r="AB167" s="42"/>
      <c r="AC167" s="42"/>
      <c r="AD167" s="42"/>
      <c r="AE167" s="42"/>
      <c r="AR167" s="229" t="s">
        <v>462</v>
      </c>
      <c r="AT167" s="229" t="s">
        <v>243</v>
      </c>
      <c r="AU167" s="229" t="s">
        <v>93</v>
      </c>
      <c r="AY167" s="20" t="s">
        <v>241</v>
      </c>
      <c r="BE167" s="230">
        <f>IF(N167="základní",J167,0)</f>
        <v>0</v>
      </c>
      <c r="BF167" s="230">
        <f>IF(N167="snížená",J167,0)</f>
        <v>0</v>
      </c>
      <c r="BG167" s="230">
        <f>IF(N167="zákl. přenesená",J167,0)</f>
        <v>0</v>
      </c>
      <c r="BH167" s="230">
        <f>IF(N167="sníž. přenesená",J167,0)</f>
        <v>0</v>
      </c>
      <c r="BI167" s="230">
        <f>IF(N167="nulová",J167,0)</f>
        <v>0</v>
      </c>
      <c r="BJ167" s="20" t="s">
        <v>23</v>
      </c>
      <c r="BK167" s="230">
        <f>ROUND(I167*H167,2)</f>
        <v>0</v>
      </c>
      <c r="BL167" s="20" t="s">
        <v>462</v>
      </c>
      <c r="BM167" s="229" t="s">
        <v>8354</v>
      </c>
    </row>
    <row r="168" s="2" customFormat="1">
      <c r="A168" s="42"/>
      <c r="B168" s="43"/>
      <c r="C168" s="44"/>
      <c r="D168" s="231" t="s">
        <v>250</v>
      </c>
      <c r="E168" s="44"/>
      <c r="F168" s="232" t="s">
        <v>8355</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0" t="s">
        <v>250</v>
      </c>
      <c r="AU168" s="20" t="s">
        <v>93</v>
      </c>
    </row>
    <row r="169" s="2" customFormat="1" ht="21.75" customHeight="1">
      <c r="A169" s="42"/>
      <c r="B169" s="43"/>
      <c r="C169" s="218" t="s">
        <v>880</v>
      </c>
      <c r="D169" s="218" t="s">
        <v>243</v>
      </c>
      <c r="E169" s="219" t="s">
        <v>8356</v>
      </c>
      <c r="F169" s="220" t="s">
        <v>8357</v>
      </c>
      <c r="G169" s="221" t="s">
        <v>561</v>
      </c>
      <c r="H169" s="222">
        <v>6</v>
      </c>
      <c r="I169" s="223"/>
      <c r="J169" s="224">
        <f>ROUND(I169*H169,2)</f>
        <v>0</v>
      </c>
      <c r="K169" s="220" t="s">
        <v>39</v>
      </c>
      <c r="L169" s="48"/>
      <c r="M169" s="225" t="s">
        <v>39</v>
      </c>
      <c r="N169" s="226" t="s">
        <v>56</v>
      </c>
      <c r="O169" s="88"/>
      <c r="P169" s="227">
        <f>O169*H169</f>
        <v>0</v>
      </c>
      <c r="Q169" s="227">
        <v>0.00147</v>
      </c>
      <c r="R169" s="227">
        <f>Q169*H169</f>
        <v>0.0088199999999999997</v>
      </c>
      <c r="S169" s="227">
        <v>0</v>
      </c>
      <c r="T169" s="228">
        <f>S169*H169</f>
        <v>0</v>
      </c>
      <c r="U169" s="42"/>
      <c r="V169" s="42"/>
      <c r="W169" s="42"/>
      <c r="X169" s="42"/>
      <c r="Y169" s="42"/>
      <c r="Z169" s="42"/>
      <c r="AA169" s="42"/>
      <c r="AB169" s="42"/>
      <c r="AC169" s="42"/>
      <c r="AD169" s="42"/>
      <c r="AE169" s="42"/>
      <c r="AR169" s="229" t="s">
        <v>462</v>
      </c>
      <c r="AT169" s="229" t="s">
        <v>243</v>
      </c>
      <c r="AU169" s="229" t="s">
        <v>93</v>
      </c>
      <c r="AY169" s="20" t="s">
        <v>241</v>
      </c>
      <c r="BE169" s="230">
        <f>IF(N169="základní",J169,0)</f>
        <v>0</v>
      </c>
      <c r="BF169" s="230">
        <f>IF(N169="snížená",J169,0)</f>
        <v>0</v>
      </c>
      <c r="BG169" s="230">
        <f>IF(N169="zákl. přenesená",J169,0)</f>
        <v>0</v>
      </c>
      <c r="BH169" s="230">
        <f>IF(N169="sníž. přenesená",J169,0)</f>
        <v>0</v>
      </c>
      <c r="BI169" s="230">
        <f>IF(N169="nulová",J169,0)</f>
        <v>0</v>
      </c>
      <c r="BJ169" s="20" t="s">
        <v>23</v>
      </c>
      <c r="BK169" s="230">
        <f>ROUND(I169*H169,2)</f>
        <v>0</v>
      </c>
      <c r="BL169" s="20" t="s">
        <v>462</v>
      </c>
      <c r="BM169" s="229" t="s">
        <v>8358</v>
      </c>
    </row>
    <row r="170" s="2" customFormat="1" ht="16.5" customHeight="1">
      <c r="A170" s="42"/>
      <c r="B170" s="43"/>
      <c r="C170" s="218" t="s">
        <v>887</v>
      </c>
      <c r="D170" s="218" t="s">
        <v>243</v>
      </c>
      <c r="E170" s="219" t="s">
        <v>8359</v>
      </c>
      <c r="F170" s="220" t="s">
        <v>8360</v>
      </c>
      <c r="G170" s="221" t="s">
        <v>561</v>
      </c>
      <c r="H170" s="222">
        <v>6</v>
      </c>
      <c r="I170" s="223"/>
      <c r="J170" s="224">
        <f>ROUND(I170*H170,2)</f>
        <v>0</v>
      </c>
      <c r="K170" s="220" t="s">
        <v>247</v>
      </c>
      <c r="L170" s="48"/>
      <c r="M170" s="225" t="s">
        <v>39</v>
      </c>
      <c r="N170" s="226" t="s">
        <v>56</v>
      </c>
      <c r="O170" s="88"/>
      <c r="P170" s="227">
        <f>O170*H170</f>
        <v>0</v>
      </c>
      <c r="Q170" s="227">
        <v>0.00075000000000000002</v>
      </c>
      <c r="R170" s="227">
        <f>Q170*H170</f>
        <v>0.0045000000000000005</v>
      </c>
      <c r="S170" s="227">
        <v>0</v>
      </c>
      <c r="T170" s="228">
        <f>S170*H170</f>
        <v>0</v>
      </c>
      <c r="U170" s="42"/>
      <c r="V170" s="42"/>
      <c r="W170" s="42"/>
      <c r="X170" s="42"/>
      <c r="Y170" s="42"/>
      <c r="Z170" s="42"/>
      <c r="AA170" s="42"/>
      <c r="AB170" s="42"/>
      <c r="AC170" s="42"/>
      <c r="AD170" s="42"/>
      <c r="AE170" s="42"/>
      <c r="AR170" s="229" t="s">
        <v>462</v>
      </c>
      <c r="AT170" s="229" t="s">
        <v>243</v>
      </c>
      <c r="AU170" s="229" t="s">
        <v>93</v>
      </c>
      <c r="AY170" s="20" t="s">
        <v>241</v>
      </c>
      <c r="BE170" s="230">
        <f>IF(N170="základní",J170,0)</f>
        <v>0</v>
      </c>
      <c r="BF170" s="230">
        <f>IF(N170="snížená",J170,0)</f>
        <v>0</v>
      </c>
      <c r="BG170" s="230">
        <f>IF(N170="zákl. přenesená",J170,0)</f>
        <v>0</v>
      </c>
      <c r="BH170" s="230">
        <f>IF(N170="sníž. přenesená",J170,0)</f>
        <v>0</v>
      </c>
      <c r="BI170" s="230">
        <f>IF(N170="nulová",J170,0)</f>
        <v>0</v>
      </c>
      <c r="BJ170" s="20" t="s">
        <v>23</v>
      </c>
      <c r="BK170" s="230">
        <f>ROUND(I170*H170,2)</f>
        <v>0</v>
      </c>
      <c r="BL170" s="20" t="s">
        <v>462</v>
      </c>
      <c r="BM170" s="229" t="s">
        <v>8361</v>
      </c>
    </row>
    <row r="171" s="2" customFormat="1">
      <c r="A171" s="42"/>
      <c r="B171" s="43"/>
      <c r="C171" s="44"/>
      <c r="D171" s="231" t="s">
        <v>250</v>
      </c>
      <c r="E171" s="44"/>
      <c r="F171" s="232" t="s">
        <v>8362</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0" t="s">
        <v>250</v>
      </c>
      <c r="AU171" s="20" t="s">
        <v>93</v>
      </c>
    </row>
    <row r="172" s="2" customFormat="1" ht="24.15" customHeight="1">
      <c r="A172" s="42"/>
      <c r="B172" s="43"/>
      <c r="C172" s="218" t="s">
        <v>895</v>
      </c>
      <c r="D172" s="218" t="s">
        <v>243</v>
      </c>
      <c r="E172" s="219" t="s">
        <v>8363</v>
      </c>
      <c r="F172" s="220" t="s">
        <v>8364</v>
      </c>
      <c r="G172" s="221" t="s">
        <v>8221</v>
      </c>
      <c r="H172" s="294"/>
      <c r="I172" s="223"/>
      <c r="J172" s="224">
        <f>ROUND(I172*H172,2)</f>
        <v>0</v>
      </c>
      <c r="K172" s="220" t="s">
        <v>247</v>
      </c>
      <c r="L172" s="48"/>
      <c r="M172" s="225" t="s">
        <v>39</v>
      </c>
      <c r="N172" s="226" t="s">
        <v>56</v>
      </c>
      <c r="O172" s="88"/>
      <c r="P172" s="227">
        <f>O172*H172</f>
        <v>0</v>
      </c>
      <c r="Q172" s="227">
        <v>0</v>
      </c>
      <c r="R172" s="227">
        <f>Q172*H172</f>
        <v>0</v>
      </c>
      <c r="S172" s="227">
        <v>0</v>
      </c>
      <c r="T172" s="228">
        <f>S172*H172</f>
        <v>0</v>
      </c>
      <c r="U172" s="42"/>
      <c r="V172" s="42"/>
      <c r="W172" s="42"/>
      <c r="X172" s="42"/>
      <c r="Y172" s="42"/>
      <c r="Z172" s="42"/>
      <c r="AA172" s="42"/>
      <c r="AB172" s="42"/>
      <c r="AC172" s="42"/>
      <c r="AD172" s="42"/>
      <c r="AE172" s="42"/>
      <c r="AR172" s="229" t="s">
        <v>462</v>
      </c>
      <c r="AT172" s="229" t="s">
        <v>243</v>
      </c>
      <c r="AU172" s="229" t="s">
        <v>93</v>
      </c>
      <c r="AY172" s="20" t="s">
        <v>241</v>
      </c>
      <c r="BE172" s="230">
        <f>IF(N172="základní",J172,0)</f>
        <v>0</v>
      </c>
      <c r="BF172" s="230">
        <f>IF(N172="snížená",J172,0)</f>
        <v>0</v>
      </c>
      <c r="BG172" s="230">
        <f>IF(N172="zákl. přenesená",J172,0)</f>
        <v>0</v>
      </c>
      <c r="BH172" s="230">
        <f>IF(N172="sníž. přenesená",J172,0)</f>
        <v>0</v>
      </c>
      <c r="BI172" s="230">
        <f>IF(N172="nulová",J172,0)</f>
        <v>0</v>
      </c>
      <c r="BJ172" s="20" t="s">
        <v>23</v>
      </c>
      <c r="BK172" s="230">
        <f>ROUND(I172*H172,2)</f>
        <v>0</v>
      </c>
      <c r="BL172" s="20" t="s">
        <v>462</v>
      </c>
      <c r="BM172" s="229" t="s">
        <v>8365</v>
      </c>
    </row>
    <row r="173" s="2" customFormat="1">
      <c r="A173" s="42"/>
      <c r="B173" s="43"/>
      <c r="C173" s="44"/>
      <c r="D173" s="231" t="s">
        <v>250</v>
      </c>
      <c r="E173" s="44"/>
      <c r="F173" s="232" t="s">
        <v>8366</v>
      </c>
      <c r="G173" s="44"/>
      <c r="H173" s="44"/>
      <c r="I173" s="233"/>
      <c r="J173" s="44"/>
      <c r="K173" s="44"/>
      <c r="L173" s="48"/>
      <c r="M173" s="234"/>
      <c r="N173" s="235"/>
      <c r="O173" s="88"/>
      <c r="P173" s="88"/>
      <c r="Q173" s="88"/>
      <c r="R173" s="88"/>
      <c r="S173" s="88"/>
      <c r="T173" s="89"/>
      <c r="U173" s="42"/>
      <c r="V173" s="42"/>
      <c r="W173" s="42"/>
      <c r="X173" s="42"/>
      <c r="Y173" s="42"/>
      <c r="Z173" s="42"/>
      <c r="AA173" s="42"/>
      <c r="AB173" s="42"/>
      <c r="AC173" s="42"/>
      <c r="AD173" s="42"/>
      <c r="AE173" s="42"/>
      <c r="AT173" s="20" t="s">
        <v>250</v>
      </c>
      <c r="AU173" s="20" t="s">
        <v>93</v>
      </c>
    </row>
    <row r="174" s="12" customFormat="1" ht="25.92" customHeight="1">
      <c r="A174" s="12"/>
      <c r="B174" s="202"/>
      <c r="C174" s="203"/>
      <c r="D174" s="204" t="s">
        <v>84</v>
      </c>
      <c r="E174" s="205" t="s">
        <v>8367</v>
      </c>
      <c r="F174" s="205" t="s">
        <v>8368</v>
      </c>
      <c r="G174" s="203"/>
      <c r="H174" s="203"/>
      <c r="I174" s="206"/>
      <c r="J174" s="207">
        <f>BK174</f>
        <v>0</v>
      </c>
      <c r="K174" s="203"/>
      <c r="L174" s="208"/>
      <c r="M174" s="209"/>
      <c r="N174" s="210"/>
      <c r="O174" s="210"/>
      <c r="P174" s="211">
        <f>SUM(P175:P176)</f>
        <v>0</v>
      </c>
      <c r="Q174" s="210"/>
      <c r="R174" s="211">
        <f>SUM(R175:R176)</f>
        <v>0</v>
      </c>
      <c r="S174" s="210"/>
      <c r="T174" s="212">
        <f>SUM(T175:T176)</f>
        <v>0</v>
      </c>
      <c r="U174" s="12"/>
      <c r="V174" s="12"/>
      <c r="W174" s="12"/>
      <c r="X174" s="12"/>
      <c r="Y174" s="12"/>
      <c r="Z174" s="12"/>
      <c r="AA174" s="12"/>
      <c r="AB174" s="12"/>
      <c r="AC174" s="12"/>
      <c r="AD174" s="12"/>
      <c r="AE174" s="12"/>
      <c r="AR174" s="213" t="s">
        <v>248</v>
      </c>
      <c r="AT174" s="214" t="s">
        <v>84</v>
      </c>
      <c r="AU174" s="214" t="s">
        <v>85</v>
      </c>
      <c r="AY174" s="213" t="s">
        <v>241</v>
      </c>
      <c r="BK174" s="215">
        <f>SUM(BK175:BK176)</f>
        <v>0</v>
      </c>
    </row>
    <row r="175" s="2" customFormat="1" ht="21.75" customHeight="1">
      <c r="A175" s="42"/>
      <c r="B175" s="43"/>
      <c r="C175" s="218" t="s">
        <v>903</v>
      </c>
      <c r="D175" s="218" t="s">
        <v>243</v>
      </c>
      <c r="E175" s="219" t="s">
        <v>8369</v>
      </c>
      <c r="F175" s="220" t="s">
        <v>8370</v>
      </c>
      <c r="G175" s="221" t="s">
        <v>8371</v>
      </c>
      <c r="H175" s="222">
        <v>40</v>
      </c>
      <c r="I175" s="223"/>
      <c r="J175" s="224">
        <f>ROUND(I175*H175,2)</f>
        <v>0</v>
      </c>
      <c r="K175" s="220" t="s">
        <v>247</v>
      </c>
      <c r="L175" s="48"/>
      <c r="M175" s="225" t="s">
        <v>39</v>
      </c>
      <c r="N175" s="226" t="s">
        <v>56</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5325</v>
      </c>
      <c r="AT175" s="229" t="s">
        <v>243</v>
      </c>
      <c r="AU175" s="229" t="s">
        <v>23</v>
      </c>
      <c r="AY175" s="20" t="s">
        <v>241</v>
      </c>
      <c r="BE175" s="230">
        <f>IF(N175="základní",J175,0)</f>
        <v>0</v>
      </c>
      <c r="BF175" s="230">
        <f>IF(N175="snížená",J175,0)</f>
        <v>0</v>
      </c>
      <c r="BG175" s="230">
        <f>IF(N175="zákl. přenesená",J175,0)</f>
        <v>0</v>
      </c>
      <c r="BH175" s="230">
        <f>IF(N175="sníž. přenesená",J175,0)</f>
        <v>0</v>
      </c>
      <c r="BI175" s="230">
        <f>IF(N175="nulová",J175,0)</f>
        <v>0</v>
      </c>
      <c r="BJ175" s="20" t="s">
        <v>23</v>
      </c>
      <c r="BK175" s="230">
        <f>ROUND(I175*H175,2)</f>
        <v>0</v>
      </c>
      <c r="BL175" s="20" t="s">
        <v>5325</v>
      </c>
      <c r="BM175" s="229" t="s">
        <v>8372</v>
      </c>
    </row>
    <row r="176" s="2" customFormat="1">
      <c r="A176" s="42"/>
      <c r="B176" s="43"/>
      <c r="C176" s="44"/>
      <c r="D176" s="231" t="s">
        <v>250</v>
      </c>
      <c r="E176" s="44"/>
      <c r="F176" s="232" t="s">
        <v>8373</v>
      </c>
      <c r="G176" s="44"/>
      <c r="H176" s="44"/>
      <c r="I176" s="233"/>
      <c r="J176" s="44"/>
      <c r="K176" s="44"/>
      <c r="L176" s="48"/>
      <c r="M176" s="234"/>
      <c r="N176" s="235"/>
      <c r="O176" s="88"/>
      <c r="P176" s="88"/>
      <c r="Q176" s="88"/>
      <c r="R176" s="88"/>
      <c r="S176" s="88"/>
      <c r="T176" s="89"/>
      <c r="U176" s="42"/>
      <c r="V176" s="42"/>
      <c r="W176" s="42"/>
      <c r="X176" s="42"/>
      <c r="Y176" s="42"/>
      <c r="Z176" s="42"/>
      <c r="AA176" s="42"/>
      <c r="AB176" s="42"/>
      <c r="AC176" s="42"/>
      <c r="AD176" s="42"/>
      <c r="AE176" s="42"/>
      <c r="AT176" s="20" t="s">
        <v>250</v>
      </c>
      <c r="AU176" s="20" t="s">
        <v>23</v>
      </c>
    </row>
    <row r="177" s="12" customFormat="1" ht="25.92" customHeight="1">
      <c r="A177" s="12"/>
      <c r="B177" s="202"/>
      <c r="C177" s="203"/>
      <c r="D177" s="204" t="s">
        <v>84</v>
      </c>
      <c r="E177" s="205" t="s">
        <v>140</v>
      </c>
      <c r="F177" s="205" t="s">
        <v>141</v>
      </c>
      <c r="G177" s="203"/>
      <c r="H177" s="203"/>
      <c r="I177" s="206"/>
      <c r="J177" s="207">
        <f>BK177</f>
        <v>0</v>
      </c>
      <c r="K177" s="203"/>
      <c r="L177" s="208"/>
      <c r="M177" s="209"/>
      <c r="N177" s="210"/>
      <c r="O177" s="210"/>
      <c r="P177" s="211">
        <f>P178+P181+P183</f>
        <v>0</v>
      </c>
      <c r="Q177" s="210"/>
      <c r="R177" s="211">
        <f>R178+R181+R183</f>
        <v>0</v>
      </c>
      <c r="S177" s="210"/>
      <c r="T177" s="212">
        <f>T178+T181+T183</f>
        <v>0</v>
      </c>
      <c r="U177" s="12"/>
      <c r="V177" s="12"/>
      <c r="W177" s="12"/>
      <c r="X177" s="12"/>
      <c r="Y177" s="12"/>
      <c r="Z177" s="12"/>
      <c r="AA177" s="12"/>
      <c r="AB177" s="12"/>
      <c r="AC177" s="12"/>
      <c r="AD177" s="12"/>
      <c r="AE177" s="12"/>
      <c r="AR177" s="213" t="s">
        <v>286</v>
      </c>
      <c r="AT177" s="214" t="s">
        <v>84</v>
      </c>
      <c r="AU177" s="214" t="s">
        <v>85</v>
      </c>
      <c r="AY177" s="213" t="s">
        <v>241</v>
      </c>
      <c r="BK177" s="215">
        <f>BK178+BK181+BK183</f>
        <v>0</v>
      </c>
    </row>
    <row r="178" s="12" customFormat="1" ht="22.8" customHeight="1">
      <c r="A178" s="12"/>
      <c r="B178" s="202"/>
      <c r="C178" s="203"/>
      <c r="D178" s="204" t="s">
        <v>84</v>
      </c>
      <c r="E178" s="216" t="s">
        <v>8374</v>
      </c>
      <c r="F178" s="216" t="s">
        <v>8375</v>
      </c>
      <c r="G178" s="203"/>
      <c r="H178" s="203"/>
      <c r="I178" s="206"/>
      <c r="J178" s="217">
        <f>BK178</f>
        <v>0</v>
      </c>
      <c r="K178" s="203"/>
      <c r="L178" s="208"/>
      <c r="M178" s="209"/>
      <c r="N178" s="210"/>
      <c r="O178" s="210"/>
      <c r="P178" s="211">
        <f>SUM(P179:P180)</f>
        <v>0</v>
      </c>
      <c r="Q178" s="210"/>
      <c r="R178" s="211">
        <f>SUM(R179:R180)</f>
        <v>0</v>
      </c>
      <c r="S178" s="210"/>
      <c r="T178" s="212">
        <f>SUM(T179:T180)</f>
        <v>0</v>
      </c>
      <c r="U178" s="12"/>
      <c r="V178" s="12"/>
      <c r="W178" s="12"/>
      <c r="X178" s="12"/>
      <c r="Y178" s="12"/>
      <c r="Z178" s="12"/>
      <c r="AA178" s="12"/>
      <c r="AB178" s="12"/>
      <c r="AC178" s="12"/>
      <c r="AD178" s="12"/>
      <c r="AE178" s="12"/>
      <c r="AR178" s="213" t="s">
        <v>286</v>
      </c>
      <c r="AT178" s="214" t="s">
        <v>84</v>
      </c>
      <c r="AU178" s="214" t="s">
        <v>23</v>
      </c>
      <c r="AY178" s="213" t="s">
        <v>241</v>
      </c>
      <c r="BK178" s="215">
        <f>SUM(BK179:BK180)</f>
        <v>0</v>
      </c>
    </row>
    <row r="179" s="2" customFormat="1" ht="16.5" customHeight="1">
      <c r="A179" s="42"/>
      <c r="B179" s="43"/>
      <c r="C179" s="218" t="s">
        <v>908</v>
      </c>
      <c r="D179" s="218" t="s">
        <v>243</v>
      </c>
      <c r="E179" s="219" t="s">
        <v>8376</v>
      </c>
      <c r="F179" s="220" t="s">
        <v>8377</v>
      </c>
      <c r="G179" s="221" t="s">
        <v>5959</v>
      </c>
      <c r="H179" s="222">
        <v>1</v>
      </c>
      <c r="I179" s="223"/>
      <c r="J179" s="224">
        <f>ROUND(I179*H179,2)</f>
        <v>0</v>
      </c>
      <c r="K179" s="220" t="s">
        <v>247</v>
      </c>
      <c r="L179" s="48"/>
      <c r="M179" s="225" t="s">
        <v>39</v>
      </c>
      <c r="N179" s="226" t="s">
        <v>56</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8181</v>
      </c>
      <c r="AT179" s="229" t="s">
        <v>243</v>
      </c>
      <c r="AU179" s="229" t="s">
        <v>93</v>
      </c>
      <c r="AY179" s="20" t="s">
        <v>241</v>
      </c>
      <c r="BE179" s="230">
        <f>IF(N179="základní",J179,0)</f>
        <v>0</v>
      </c>
      <c r="BF179" s="230">
        <f>IF(N179="snížená",J179,0)</f>
        <v>0</v>
      </c>
      <c r="BG179" s="230">
        <f>IF(N179="zákl. přenesená",J179,0)</f>
        <v>0</v>
      </c>
      <c r="BH179" s="230">
        <f>IF(N179="sníž. přenesená",J179,0)</f>
        <v>0</v>
      </c>
      <c r="BI179" s="230">
        <f>IF(N179="nulová",J179,0)</f>
        <v>0</v>
      </c>
      <c r="BJ179" s="20" t="s">
        <v>23</v>
      </c>
      <c r="BK179" s="230">
        <f>ROUND(I179*H179,2)</f>
        <v>0</v>
      </c>
      <c r="BL179" s="20" t="s">
        <v>8181</v>
      </c>
      <c r="BM179" s="229" t="s">
        <v>8378</v>
      </c>
    </row>
    <row r="180" s="2" customFormat="1">
      <c r="A180" s="42"/>
      <c r="B180" s="43"/>
      <c r="C180" s="44"/>
      <c r="D180" s="231" t="s">
        <v>250</v>
      </c>
      <c r="E180" s="44"/>
      <c r="F180" s="232" t="s">
        <v>8379</v>
      </c>
      <c r="G180" s="44"/>
      <c r="H180" s="44"/>
      <c r="I180" s="233"/>
      <c r="J180" s="44"/>
      <c r="K180" s="44"/>
      <c r="L180" s="48"/>
      <c r="M180" s="234"/>
      <c r="N180" s="235"/>
      <c r="O180" s="88"/>
      <c r="P180" s="88"/>
      <c r="Q180" s="88"/>
      <c r="R180" s="88"/>
      <c r="S180" s="88"/>
      <c r="T180" s="89"/>
      <c r="U180" s="42"/>
      <c r="V180" s="42"/>
      <c r="W180" s="42"/>
      <c r="X180" s="42"/>
      <c r="Y180" s="42"/>
      <c r="Z180" s="42"/>
      <c r="AA180" s="42"/>
      <c r="AB180" s="42"/>
      <c r="AC180" s="42"/>
      <c r="AD180" s="42"/>
      <c r="AE180" s="42"/>
      <c r="AT180" s="20" t="s">
        <v>250</v>
      </c>
      <c r="AU180" s="20" t="s">
        <v>93</v>
      </c>
    </row>
    <row r="181" s="12" customFormat="1" ht="22.8" customHeight="1">
      <c r="A181" s="12"/>
      <c r="B181" s="202"/>
      <c r="C181" s="203"/>
      <c r="D181" s="204" t="s">
        <v>84</v>
      </c>
      <c r="E181" s="216" t="s">
        <v>8380</v>
      </c>
      <c r="F181" s="216" t="s">
        <v>8381</v>
      </c>
      <c r="G181" s="203"/>
      <c r="H181" s="203"/>
      <c r="I181" s="206"/>
      <c r="J181" s="217">
        <f>BK181</f>
        <v>0</v>
      </c>
      <c r="K181" s="203"/>
      <c r="L181" s="208"/>
      <c r="M181" s="209"/>
      <c r="N181" s="210"/>
      <c r="O181" s="210"/>
      <c r="P181" s="211">
        <f>P182</f>
        <v>0</v>
      </c>
      <c r="Q181" s="210"/>
      <c r="R181" s="211">
        <f>R182</f>
        <v>0</v>
      </c>
      <c r="S181" s="210"/>
      <c r="T181" s="212">
        <f>T182</f>
        <v>0</v>
      </c>
      <c r="U181" s="12"/>
      <c r="V181" s="12"/>
      <c r="W181" s="12"/>
      <c r="X181" s="12"/>
      <c r="Y181" s="12"/>
      <c r="Z181" s="12"/>
      <c r="AA181" s="12"/>
      <c r="AB181" s="12"/>
      <c r="AC181" s="12"/>
      <c r="AD181" s="12"/>
      <c r="AE181" s="12"/>
      <c r="AR181" s="213" t="s">
        <v>286</v>
      </c>
      <c r="AT181" s="214" t="s">
        <v>84</v>
      </c>
      <c r="AU181" s="214" t="s">
        <v>23</v>
      </c>
      <c r="AY181" s="213" t="s">
        <v>241</v>
      </c>
      <c r="BK181" s="215">
        <f>BK182</f>
        <v>0</v>
      </c>
    </row>
    <row r="182" s="2" customFormat="1" ht="37.8" customHeight="1">
      <c r="A182" s="42"/>
      <c r="B182" s="43"/>
      <c r="C182" s="218" t="s">
        <v>921</v>
      </c>
      <c r="D182" s="218" t="s">
        <v>243</v>
      </c>
      <c r="E182" s="219" t="s">
        <v>8382</v>
      </c>
      <c r="F182" s="220" t="s">
        <v>8383</v>
      </c>
      <c r="G182" s="221" t="s">
        <v>5959</v>
      </c>
      <c r="H182" s="222">
        <v>1</v>
      </c>
      <c r="I182" s="223"/>
      <c r="J182" s="224">
        <f>ROUND(I182*H182,2)</f>
        <v>0</v>
      </c>
      <c r="K182" s="220" t="s">
        <v>39</v>
      </c>
      <c r="L182" s="48"/>
      <c r="M182" s="225" t="s">
        <v>39</v>
      </c>
      <c r="N182" s="226" t="s">
        <v>56</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8181</v>
      </c>
      <c r="AT182" s="229" t="s">
        <v>243</v>
      </c>
      <c r="AU182" s="229" t="s">
        <v>93</v>
      </c>
      <c r="AY182" s="20" t="s">
        <v>241</v>
      </c>
      <c r="BE182" s="230">
        <f>IF(N182="základní",J182,0)</f>
        <v>0</v>
      </c>
      <c r="BF182" s="230">
        <f>IF(N182="snížená",J182,0)</f>
        <v>0</v>
      </c>
      <c r="BG182" s="230">
        <f>IF(N182="zákl. přenesená",J182,0)</f>
        <v>0</v>
      </c>
      <c r="BH182" s="230">
        <f>IF(N182="sníž. přenesená",J182,0)</f>
        <v>0</v>
      </c>
      <c r="BI182" s="230">
        <f>IF(N182="nulová",J182,0)</f>
        <v>0</v>
      </c>
      <c r="BJ182" s="20" t="s">
        <v>23</v>
      </c>
      <c r="BK182" s="230">
        <f>ROUND(I182*H182,2)</f>
        <v>0</v>
      </c>
      <c r="BL182" s="20" t="s">
        <v>8181</v>
      </c>
      <c r="BM182" s="229" t="s">
        <v>8384</v>
      </c>
    </row>
    <row r="183" s="12" customFormat="1" ht="22.8" customHeight="1">
      <c r="A183" s="12"/>
      <c r="B183" s="202"/>
      <c r="C183" s="203"/>
      <c r="D183" s="204" t="s">
        <v>84</v>
      </c>
      <c r="E183" s="216" t="s">
        <v>8175</v>
      </c>
      <c r="F183" s="216" t="s">
        <v>8176</v>
      </c>
      <c r="G183" s="203"/>
      <c r="H183" s="203"/>
      <c r="I183" s="206"/>
      <c r="J183" s="217">
        <f>BK183</f>
        <v>0</v>
      </c>
      <c r="K183" s="203"/>
      <c r="L183" s="208"/>
      <c r="M183" s="209"/>
      <c r="N183" s="210"/>
      <c r="O183" s="210"/>
      <c r="P183" s="211">
        <f>P184</f>
        <v>0</v>
      </c>
      <c r="Q183" s="210"/>
      <c r="R183" s="211">
        <f>R184</f>
        <v>0</v>
      </c>
      <c r="S183" s="210"/>
      <c r="T183" s="212">
        <f>T184</f>
        <v>0</v>
      </c>
      <c r="U183" s="12"/>
      <c r="V183" s="12"/>
      <c r="W183" s="12"/>
      <c r="X183" s="12"/>
      <c r="Y183" s="12"/>
      <c r="Z183" s="12"/>
      <c r="AA183" s="12"/>
      <c r="AB183" s="12"/>
      <c r="AC183" s="12"/>
      <c r="AD183" s="12"/>
      <c r="AE183" s="12"/>
      <c r="AR183" s="213" t="s">
        <v>286</v>
      </c>
      <c r="AT183" s="214" t="s">
        <v>84</v>
      </c>
      <c r="AU183" s="214" t="s">
        <v>23</v>
      </c>
      <c r="AY183" s="213" t="s">
        <v>241</v>
      </c>
      <c r="BK183" s="215">
        <f>BK184</f>
        <v>0</v>
      </c>
    </row>
    <row r="184" s="2" customFormat="1" ht="16.5" customHeight="1">
      <c r="A184" s="42"/>
      <c r="B184" s="43"/>
      <c r="C184" s="218" t="s">
        <v>940</v>
      </c>
      <c r="D184" s="218" t="s">
        <v>243</v>
      </c>
      <c r="E184" s="219" t="s">
        <v>8385</v>
      </c>
      <c r="F184" s="220" t="s">
        <v>8386</v>
      </c>
      <c r="G184" s="221" t="s">
        <v>5959</v>
      </c>
      <c r="H184" s="222">
        <v>1</v>
      </c>
      <c r="I184" s="223"/>
      <c r="J184" s="224">
        <f>ROUND(I184*H184,2)</f>
        <v>0</v>
      </c>
      <c r="K184" s="220" t="s">
        <v>39</v>
      </c>
      <c r="L184" s="48"/>
      <c r="M184" s="295" t="s">
        <v>39</v>
      </c>
      <c r="N184" s="296" t="s">
        <v>56</v>
      </c>
      <c r="O184" s="297"/>
      <c r="P184" s="298">
        <f>O184*H184</f>
        <v>0</v>
      </c>
      <c r="Q184" s="298">
        <v>0</v>
      </c>
      <c r="R184" s="298">
        <f>Q184*H184</f>
        <v>0</v>
      </c>
      <c r="S184" s="298">
        <v>0</v>
      </c>
      <c r="T184" s="299">
        <f>S184*H184</f>
        <v>0</v>
      </c>
      <c r="U184" s="42"/>
      <c r="V184" s="42"/>
      <c r="W184" s="42"/>
      <c r="X184" s="42"/>
      <c r="Y184" s="42"/>
      <c r="Z184" s="42"/>
      <c r="AA184" s="42"/>
      <c r="AB184" s="42"/>
      <c r="AC184" s="42"/>
      <c r="AD184" s="42"/>
      <c r="AE184" s="42"/>
      <c r="AR184" s="229" t="s">
        <v>8181</v>
      </c>
      <c r="AT184" s="229" t="s">
        <v>243</v>
      </c>
      <c r="AU184" s="229" t="s">
        <v>93</v>
      </c>
      <c r="AY184" s="20" t="s">
        <v>241</v>
      </c>
      <c r="BE184" s="230">
        <f>IF(N184="základní",J184,0)</f>
        <v>0</v>
      </c>
      <c r="BF184" s="230">
        <f>IF(N184="snížená",J184,0)</f>
        <v>0</v>
      </c>
      <c r="BG184" s="230">
        <f>IF(N184="zákl. přenesená",J184,0)</f>
        <v>0</v>
      </c>
      <c r="BH184" s="230">
        <f>IF(N184="sníž. přenesená",J184,0)</f>
        <v>0</v>
      </c>
      <c r="BI184" s="230">
        <f>IF(N184="nulová",J184,0)</f>
        <v>0</v>
      </c>
      <c r="BJ184" s="20" t="s">
        <v>23</v>
      </c>
      <c r="BK184" s="230">
        <f>ROUND(I184*H184,2)</f>
        <v>0</v>
      </c>
      <c r="BL184" s="20" t="s">
        <v>8181</v>
      </c>
      <c r="BM184" s="229" t="s">
        <v>8387</v>
      </c>
    </row>
    <row r="185" s="2" customFormat="1" ht="6.96" customHeight="1">
      <c r="A185" s="42"/>
      <c r="B185" s="63"/>
      <c r="C185" s="64"/>
      <c r="D185" s="64"/>
      <c r="E185" s="64"/>
      <c r="F185" s="64"/>
      <c r="G185" s="64"/>
      <c r="H185" s="64"/>
      <c r="I185" s="64"/>
      <c r="J185" s="64"/>
      <c r="K185" s="64"/>
      <c r="L185" s="48"/>
      <c r="M185" s="42"/>
      <c r="O185" s="42"/>
      <c r="P185" s="42"/>
      <c r="Q185" s="42"/>
      <c r="R185" s="42"/>
      <c r="S185" s="42"/>
      <c r="T185" s="42"/>
      <c r="U185" s="42"/>
      <c r="V185" s="42"/>
      <c r="W185" s="42"/>
      <c r="X185" s="42"/>
      <c r="Y185" s="42"/>
      <c r="Z185" s="42"/>
      <c r="AA185" s="42"/>
      <c r="AB185" s="42"/>
      <c r="AC185" s="42"/>
      <c r="AD185" s="42"/>
      <c r="AE185" s="42"/>
    </row>
  </sheetData>
  <sheetProtection sheet="1" autoFilter="0" formatColumns="0" formatRows="0" objects="1" scenarios="1" spinCount="100000" saltValue="76fCsQWR/GXxPN5yZ6r0LdwEnJnG0BR903llLzDEwZV3cgYkNLsRsQVe9YfT6pSyqG2d2eHojvi/0sURDB+S5w==" hashValue="oR6Gpjl5YsgrRqSiq51evSiQYeqTYskS9l5GjLs8hs1ZBK52qSSDl35NtB4YUoui+7bja/5/kOcOorUT8Sp1dg==" algorithmName="SHA-512" password="CC8C"/>
  <autoFilter ref="C95:K184"/>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713463131"/>
    <hyperlink ref="F106" r:id="rId2" display="https://podminky.urs.cz/item/CS_URS_2024_02/998713201"/>
    <hyperlink ref="F109" r:id="rId3" display="https://podminky.urs.cz/item/CS_URS_2024_02/731251120"/>
    <hyperlink ref="F111" r:id="rId4" display="https://podminky.urs.cz/item/CS_URS_2024_02/998731201"/>
    <hyperlink ref="F118" r:id="rId5" display="https://podminky.urs.cz/item/CS_URS_2024_02/732230101"/>
    <hyperlink ref="F120" r:id="rId6" display="https://podminky.urs.cz/item/CS_URS_2024_02/732230102"/>
    <hyperlink ref="F122" r:id="rId7" display="https://podminky.urs.cz/item/CS_URS_2024_02/732331615"/>
    <hyperlink ref="F124" r:id="rId8" display="https://podminky.urs.cz/item/CS_URS_2024_02/732331616"/>
    <hyperlink ref="F126" r:id="rId9" display="https://podminky.urs.cz/item/CS_URS_2024_02/732331777"/>
    <hyperlink ref="F132" r:id="rId10" display="https://podminky.urs.cz/item/CS_URS_2024_02/998732201"/>
    <hyperlink ref="F135" r:id="rId11" display="https://podminky.urs.cz/item/CS_URS_2024_02/733222303"/>
    <hyperlink ref="F137" r:id="rId12" display="https://podminky.urs.cz/item/CS_URS_2024_02/733222304"/>
    <hyperlink ref="F139" r:id="rId13" display="https://podminky.urs.cz/item/CS_URS_2024_02/733223304"/>
    <hyperlink ref="F141" r:id="rId14" display="https://podminky.urs.cz/item/CS_URS_2024_02/733223305"/>
    <hyperlink ref="F145" r:id="rId15" display="https://podminky.urs.cz/item/CS_URS_2024_02/733291101"/>
    <hyperlink ref="F147" r:id="rId16" display="https://podminky.urs.cz/item/CS_URS_2024_02/998733201"/>
    <hyperlink ref="F150" r:id="rId17" display="https://podminky.urs.cz/item/CS_URS_2024_02/734211120"/>
    <hyperlink ref="F152" r:id="rId18" display="https://podminky.urs.cz/item/CS_URS_2024_02/734220102"/>
    <hyperlink ref="F154" r:id="rId19" display="https://podminky.urs.cz/item/CS_URS_2024_02/734220103"/>
    <hyperlink ref="F156" r:id="rId20" display="https://podminky.urs.cz/item/CS_URS_2024_02/734291123"/>
    <hyperlink ref="F158" r:id="rId21" display="https://podminky.urs.cz/item/CS_URS_2024_02/734291274"/>
    <hyperlink ref="F160" r:id="rId22" display="https://podminky.urs.cz/item/CS_URS_2024_02/734291275"/>
    <hyperlink ref="F162" r:id="rId23" display="https://podminky.urs.cz/item/CS_URS_2024_02/734292715"/>
    <hyperlink ref="F164" r:id="rId24" display="https://podminky.urs.cz/item/CS_URS_2024_02/734292716"/>
    <hyperlink ref="F168" r:id="rId25" display="https://podminky.urs.cz/item/CS_URS_2024_02/734411127"/>
    <hyperlink ref="F171" r:id="rId26" display="https://podminky.urs.cz/item/CS_URS_2024_02/734424101"/>
    <hyperlink ref="F173" r:id="rId27" display="https://podminky.urs.cz/item/CS_URS_2024_02/998734201"/>
    <hyperlink ref="F176" r:id="rId28" display="https://podminky.urs.cz/item/CS_URS_2024_02/HZS2491"/>
    <hyperlink ref="F180" r:id="rId29" display="https://podminky.urs.cz/item/CS_URS_2024_02/013254000"/>
  </hyperlinks>
  <pageMargins left="0.39375" right="0.39375" top="0.39375" bottom="0.39375" header="0" footer="0"/>
  <pageSetup paperSize="9" orientation="landscape" blackAndWhite="1" fitToHeight="100"/>
  <headerFooter>
    <oddFooter>&amp;CStrana &amp;P z &amp;N</oddFooter>
  </headerFooter>
  <drawing r:id="rId30"/>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104</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s="1" customFormat="1" ht="12" customHeight="1">
      <c r="B8" s="23"/>
      <c r="D8" s="148" t="s">
        <v>162</v>
      </c>
      <c r="L8" s="23"/>
    </row>
    <row r="9" s="2" customFormat="1" ht="16.5" customHeight="1">
      <c r="A9" s="42"/>
      <c r="B9" s="48"/>
      <c r="C9" s="42"/>
      <c r="D9" s="42"/>
      <c r="E9" s="149" t="s">
        <v>166</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170</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8388</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19</v>
      </c>
      <c r="E13" s="42"/>
      <c r="F13" s="137" t="s">
        <v>39</v>
      </c>
      <c r="G13" s="42"/>
      <c r="H13" s="42"/>
      <c r="I13" s="148" t="s">
        <v>21</v>
      </c>
      <c r="J13" s="137" t="s">
        <v>39</v>
      </c>
      <c r="K13" s="42"/>
      <c r="L13" s="150"/>
      <c r="S13" s="42"/>
      <c r="T13" s="42"/>
      <c r="U13" s="42"/>
      <c r="V13" s="42"/>
      <c r="W13" s="42"/>
      <c r="X13" s="42"/>
      <c r="Y13" s="42"/>
      <c r="Z13" s="42"/>
      <c r="AA13" s="42"/>
      <c r="AB13" s="42"/>
      <c r="AC13" s="42"/>
      <c r="AD13" s="42"/>
      <c r="AE13" s="42"/>
    </row>
    <row r="14" s="2" customFormat="1" ht="12" customHeight="1">
      <c r="A14" s="42"/>
      <c r="B14" s="48"/>
      <c r="C14" s="42"/>
      <c r="D14" s="148" t="s">
        <v>24</v>
      </c>
      <c r="E14" s="42"/>
      <c r="F14" s="137" t="s">
        <v>25</v>
      </c>
      <c r="G14" s="42"/>
      <c r="H14" s="42"/>
      <c r="I14" s="148" t="s">
        <v>26</v>
      </c>
      <c r="J14" s="152" t="str">
        <f>'Rekapitulace stavby'!AN8</f>
        <v>29. 10. 2024</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34</v>
      </c>
      <c r="E16" s="42"/>
      <c r="F16" s="42"/>
      <c r="G16" s="42"/>
      <c r="H16" s="42"/>
      <c r="I16" s="148" t="s">
        <v>35</v>
      </c>
      <c r="J16" s="137" t="s">
        <v>36</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
        <v>37</v>
      </c>
      <c r="F17" s="42"/>
      <c r="G17" s="42"/>
      <c r="H17" s="42"/>
      <c r="I17" s="148" t="s">
        <v>38</v>
      </c>
      <c r="J17" s="137" t="s">
        <v>39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40</v>
      </c>
      <c r="E19" s="42"/>
      <c r="F19" s="42"/>
      <c r="G19" s="42"/>
      <c r="H19" s="42"/>
      <c r="I19" s="148" t="s">
        <v>35</v>
      </c>
      <c r="J19" s="36"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8" t="s">
        <v>38</v>
      </c>
      <c r="J20" s="36"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42</v>
      </c>
      <c r="E22" s="42"/>
      <c r="F22" s="42"/>
      <c r="G22" s="42"/>
      <c r="H22" s="42"/>
      <c r="I22" s="148" t="s">
        <v>35</v>
      </c>
      <c r="J22" s="137" t="s">
        <v>43</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
        <v>44</v>
      </c>
      <c r="F23" s="42"/>
      <c r="G23" s="42"/>
      <c r="H23" s="42"/>
      <c r="I23" s="148" t="s">
        <v>38</v>
      </c>
      <c r="J23" s="137" t="s">
        <v>45</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47</v>
      </c>
      <c r="E25" s="42"/>
      <c r="F25" s="42"/>
      <c r="G25" s="42"/>
      <c r="H25" s="42"/>
      <c r="I25" s="148" t="s">
        <v>35</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38</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49</v>
      </c>
      <c r="E28" s="42"/>
      <c r="F28" s="42"/>
      <c r="G28" s="42"/>
      <c r="H28" s="42"/>
      <c r="I28" s="42"/>
      <c r="J28" s="42"/>
      <c r="K28" s="42"/>
      <c r="L28" s="150"/>
      <c r="S28" s="42"/>
      <c r="T28" s="42"/>
      <c r="U28" s="42"/>
      <c r="V28" s="42"/>
      <c r="W28" s="42"/>
      <c r="X28" s="42"/>
      <c r="Y28" s="42"/>
      <c r="Z28" s="42"/>
      <c r="AA28" s="42"/>
      <c r="AB28" s="42"/>
      <c r="AC28" s="42"/>
      <c r="AD28" s="42"/>
      <c r="AE28" s="42"/>
    </row>
    <row r="29" s="8" customFormat="1" ht="47.25" customHeight="1">
      <c r="A29" s="153"/>
      <c r="B29" s="154"/>
      <c r="C29" s="153"/>
      <c r="D29" s="153"/>
      <c r="E29" s="155" t="s">
        <v>50</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51</v>
      </c>
      <c r="E32" s="42"/>
      <c r="F32" s="42"/>
      <c r="G32" s="42"/>
      <c r="H32" s="42"/>
      <c r="I32" s="42"/>
      <c r="J32" s="159">
        <f>ROUND(J96,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53</v>
      </c>
      <c r="G34" s="42"/>
      <c r="H34" s="42"/>
      <c r="I34" s="160" t="s">
        <v>52</v>
      </c>
      <c r="J34" s="160" t="s">
        <v>54</v>
      </c>
      <c r="K34" s="42"/>
      <c r="L34" s="150"/>
      <c r="S34" s="42"/>
      <c r="T34" s="42"/>
      <c r="U34" s="42"/>
      <c r="V34" s="42"/>
      <c r="W34" s="42"/>
      <c r="X34" s="42"/>
      <c r="Y34" s="42"/>
      <c r="Z34" s="42"/>
      <c r="AA34" s="42"/>
      <c r="AB34" s="42"/>
      <c r="AC34" s="42"/>
      <c r="AD34" s="42"/>
      <c r="AE34" s="42"/>
    </row>
    <row r="35" s="2" customFormat="1" ht="14.4" customHeight="1">
      <c r="A35" s="42"/>
      <c r="B35" s="48"/>
      <c r="C35" s="42"/>
      <c r="D35" s="161" t="s">
        <v>55</v>
      </c>
      <c r="E35" s="148" t="s">
        <v>56</v>
      </c>
      <c r="F35" s="162">
        <f>ROUND((SUM(BE96:BE183)),  2)</f>
        <v>0</v>
      </c>
      <c r="G35" s="42"/>
      <c r="H35" s="42"/>
      <c r="I35" s="163">
        <v>0.20999999999999999</v>
      </c>
      <c r="J35" s="162">
        <f>ROUND(((SUM(BE96:BE183))*I35),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57</v>
      </c>
      <c r="F36" s="162">
        <f>ROUND((SUM(BF96:BF183)),  2)</f>
        <v>0</v>
      </c>
      <c r="G36" s="42"/>
      <c r="H36" s="42"/>
      <c r="I36" s="163">
        <v>0.12</v>
      </c>
      <c r="J36" s="162">
        <f>ROUND(((SUM(BF96:BF183))*I36),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58</v>
      </c>
      <c r="F37" s="162">
        <f>ROUND((SUM(BG96:BG183)),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59</v>
      </c>
      <c r="F38" s="162">
        <f>ROUND((SUM(BH96:BH183)),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60</v>
      </c>
      <c r="F39" s="162">
        <f>ROUND((SUM(BI96:BI183)),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61</v>
      </c>
      <c r="E41" s="166"/>
      <c r="F41" s="166"/>
      <c r="G41" s="167" t="s">
        <v>62</v>
      </c>
      <c r="H41" s="168" t="s">
        <v>63</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6" t="s">
        <v>181</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SŠ a ZŠ Beroun</v>
      </c>
      <c r="F50" s="35"/>
      <c r="G50" s="35"/>
      <c r="H50" s="35"/>
      <c r="I50" s="44"/>
      <c r="J50" s="44"/>
      <c r="K50" s="44"/>
      <c r="L50" s="150"/>
      <c r="S50" s="42"/>
      <c r="T50" s="42"/>
      <c r="U50" s="42"/>
      <c r="V50" s="42"/>
      <c r="W50" s="42"/>
      <c r="X50" s="42"/>
      <c r="Y50" s="42"/>
      <c r="Z50" s="42"/>
      <c r="AA50" s="42"/>
      <c r="AB50" s="42"/>
      <c r="AC50" s="42"/>
      <c r="AD50" s="42"/>
      <c r="AE50" s="42"/>
    </row>
    <row r="51" s="1" customFormat="1" ht="12" customHeight="1">
      <c r="B51" s="24"/>
      <c r="C51" s="35" t="s">
        <v>162</v>
      </c>
      <c r="D51" s="25"/>
      <c r="E51" s="25"/>
      <c r="F51" s="25"/>
      <c r="G51" s="25"/>
      <c r="H51" s="25"/>
      <c r="I51" s="25"/>
      <c r="J51" s="25"/>
      <c r="K51" s="25"/>
      <c r="L51" s="23"/>
    </row>
    <row r="52" s="2" customFormat="1" ht="16.5" customHeight="1">
      <c r="A52" s="42"/>
      <c r="B52" s="43"/>
      <c r="C52" s="44"/>
      <c r="D52" s="44"/>
      <c r="E52" s="175" t="s">
        <v>166</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5" t="s">
        <v>170</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D141b - Vytápění</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5" t="s">
        <v>24</v>
      </c>
      <c r="D56" s="44"/>
      <c r="E56" s="44"/>
      <c r="F56" s="30" t="str">
        <f>F14</f>
        <v>Karla Čapka 1457, 266 01 Beroun</v>
      </c>
      <c r="G56" s="44"/>
      <c r="H56" s="44"/>
      <c r="I56" s="35" t="s">
        <v>26</v>
      </c>
      <c r="J56" s="76" t="str">
        <f>IF(J14="","",J14)</f>
        <v>29. 10. 2024</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5" t="s">
        <v>34</v>
      </c>
      <c r="D58" s="44"/>
      <c r="E58" s="44"/>
      <c r="F58" s="30" t="str">
        <f>E17</f>
        <v>Střední škola a Základní škola Beroun, p.o.</v>
      </c>
      <c r="G58" s="44"/>
      <c r="H58" s="44"/>
      <c r="I58" s="35" t="s">
        <v>42</v>
      </c>
      <c r="J58" s="40" t="str">
        <f>E23</f>
        <v>DPU REVIT s.r.o.</v>
      </c>
      <c r="K58" s="44"/>
      <c r="L58" s="150"/>
      <c r="S58" s="42"/>
      <c r="T58" s="42"/>
      <c r="U58" s="42"/>
      <c r="V58" s="42"/>
      <c r="W58" s="42"/>
      <c r="X58" s="42"/>
      <c r="Y58" s="42"/>
      <c r="Z58" s="42"/>
      <c r="AA58" s="42"/>
      <c r="AB58" s="42"/>
      <c r="AC58" s="42"/>
      <c r="AD58" s="42"/>
      <c r="AE58" s="42"/>
    </row>
    <row r="59" s="2" customFormat="1" ht="15.15" customHeight="1">
      <c r="A59" s="42"/>
      <c r="B59" s="43"/>
      <c r="C59" s="35" t="s">
        <v>40</v>
      </c>
      <c r="D59" s="44"/>
      <c r="E59" s="44"/>
      <c r="F59" s="30" t="str">
        <f>IF(E20="","",E20)</f>
        <v>Vyplň údaj</v>
      </c>
      <c r="G59" s="44"/>
      <c r="H59" s="44"/>
      <c r="I59" s="35" t="s">
        <v>47</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182</v>
      </c>
      <c r="D61" s="177"/>
      <c r="E61" s="177"/>
      <c r="F61" s="177"/>
      <c r="G61" s="177"/>
      <c r="H61" s="177"/>
      <c r="I61" s="177"/>
      <c r="J61" s="178" t="s">
        <v>183</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83</v>
      </c>
      <c r="D63" s="44"/>
      <c r="E63" s="44"/>
      <c r="F63" s="44"/>
      <c r="G63" s="44"/>
      <c r="H63" s="44"/>
      <c r="I63" s="44"/>
      <c r="J63" s="106">
        <f>J96</f>
        <v>0</v>
      </c>
      <c r="K63" s="44"/>
      <c r="L63" s="150"/>
      <c r="S63" s="42"/>
      <c r="T63" s="42"/>
      <c r="U63" s="42"/>
      <c r="V63" s="42"/>
      <c r="W63" s="42"/>
      <c r="X63" s="42"/>
      <c r="Y63" s="42"/>
      <c r="Z63" s="42"/>
      <c r="AA63" s="42"/>
      <c r="AB63" s="42"/>
      <c r="AC63" s="42"/>
      <c r="AD63" s="42"/>
      <c r="AE63" s="42"/>
      <c r="AU63" s="20" t="s">
        <v>184</v>
      </c>
    </row>
    <row r="64" s="9" customFormat="1" ht="24.96" customHeight="1">
      <c r="A64" s="9"/>
      <c r="B64" s="180"/>
      <c r="C64" s="181"/>
      <c r="D64" s="182" t="s">
        <v>199</v>
      </c>
      <c r="E64" s="183"/>
      <c r="F64" s="183"/>
      <c r="G64" s="183"/>
      <c r="H64" s="183"/>
      <c r="I64" s="183"/>
      <c r="J64" s="184">
        <f>J97</f>
        <v>0</v>
      </c>
      <c r="K64" s="181"/>
      <c r="L64" s="185"/>
      <c r="S64" s="9"/>
      <c r="T64" s="9"/>
      <c r="U64" s="9"/>
      <c r="V64" s="9"/>
      <c r="W64" s="9"/>
      <c r="X64" s="9"/>
      <c r="Y64" s="9"/>
      <c r="Z64" s="9"/>
      <c r="AA64" s="9"/>
      <c r="AB64" s="9"/>
      <c r="AC64" s="9"/>
      <c r="AD64" s="9"/>
      <c r="AE64" s="9"/>
    </row>
    <row r="65" s="10" customFormat="1" ht="19.92" customHeight="1">
      <c r="A65" s="10"/>
      <c r="B65" s="186"/>
      <c r="C65" s="129"/>
      <c r="D65" s="187" t="s">
        <v>202</v>
      </c>
      <c r="E65" s="188"/>
      <c r="F65" s="188"/>
      <c r="G65" s="188"/>
      <c r="H65" s="188"/>
      <c r="I65" s="188"/>
      <c r="J65" s="189">
        <f>J98</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8198</v>
      </c>
      <c r="E66" s="188"/>
      <c r="F66" s="188"/>
      <c r="G66" s="188"/>
      <c r="H66" s="188"/>
      <c r="I66" s="188"/>
      <c r="J66" s="189">
        <f>J108</f>
        <v>0</v>
      </c>
      <c r="K66" s="129"/>
      <c r="L66" s="190"/>
      <c r="S66" s="10"/>
      <c r="T66" s="10"/>
      <c r="U66" s="10"/>
      <c r="V66" s="10"/>
      <c r="W66" s="10"/>
      <c r="X66" s="10"/>
      <c r="Y66" s="10"/>
      <c r="Z66" s="10"/>
      <c r="AA66" s="10"/>
      <c r="AB66" s="10"/>
      <c r="AC66" s="10"/>
      <c r="AD66" s="10"/>
      <c r="AE66" s="10"/>
    </row>
    <row r="67" s="10" customFormat="1" ht="19.92" customHeight="1">
      <c r="A67" s="10"/>
      <c r="B67" s="186"/>
      <c r="C67" s="129"/>
      <c r="D67" s="187" t="s">
        <v>8199</v>
      </c>
      <c r="E67" s="188"/>
      <c r="F67" s="188"/>
      <c r="G67" s="188"/>
      <c r="H67" s="188"/>
      <c r="I67" s="188"/>
      <c r="J67" s="189">
        <f>J123</f>
        <v>0</v>
      </c>
      <c r="K67" s="129"/>
      <c r="L67" s="190"/>
      <c r="S67" s="10"/>
      <c r="T67" s="10"/>
      <c r="U67" s="10"/>
      <c r="V67" s="10"/>
      <c r="W67" s="10"/>
      <c r="X67" s="10"/>
      <c r="Y67" s="10"/>
      <c r="Z67" s="10"/>
      <c r="AA67" s="10"/>
      <c r="AB67" s="10"/>
      <c r="AC67" s="10"/>
      <c r="AD67" s="10"/>
      <c r="AE67" s="10"/>
    </row>
    <row r="68" s="10" customFormat="1" ht="19.92" customHeight="1">
      <c r="A68" s="10"/>
      <c r="B68" s="186"/>
      <c r="C68" s="129"/>
      <c r="D68" s="187" t="s">
        <v>8389</v>
      </c>
      <c r="E68" s="188"/>
      <c r="F68" s="188"/>
      <c r="G68" s="188"/>
      <c r="H68" s="188"/>
      <c r="I68" s="188"/>
      <c r="J68" s="189">
        <f>J132</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8390</v>
      </c>
      <c r="E69" s="188"/>
      <c r="F69" s="188"/>
      <c r="G69" s="188"/>
      <c r="H69" s="188"/>
      <c r="I69" s="188"/>
      <c r="J69" s="189">
        <f>J167</f>
        <v>0</v>
      </c>
      <c r="K69" s="129"/>
      <c r="L69" s="190"/>
      <c r="S69" s="10"/>
      <c r="T69" s="10"/>
      <c r="U69" s="10"/>
      <c r="V69" s="10"/>
      <c r="W69" s="10"/>
      <c r="X69" s="10"/>
      <c r="Y69" s="10"/>
      <c r="Z69" s="10"/>
      <c r="AA69" s="10"/>
      <c r="AB69" s="10"/>
      <c r="AC69" s="10"/>
      <c r="AD69" s="10"/>
      <c r="AE69" s="10"/>
    </row>
    <row r="70" s="9" customFormat="1" ht="24.96" customHeight="1">
      <c r="A70" s="9"/>
      <c r="B70" s="180"/>
      <c r="C70" s="181"/>
      <c r="D70" s="182" t="s">
        <v>8200</v>
      </c>
      <c r="E70" s="183"/>
      <c r="F70" s="183"/>
      <c r="G70" s="183"/>
      <c r="H70" s="183"/>
      <c r="I70" s="183"/>
      <c r="J70" s="184">
        <f>J173</f>
        <v>0</v>
      </c>
      <c r="K70" s="181"/>
      <c r="L70" s="185"/>
      <c r="S70" s="9"/>
      <c r="T70" s="9"/>
      <c r="U70" s="9"/>
      <c r="V70" s="9"/>
      <c r="W70" s="9"/>
      <c r="X70" s="9"/>
      <c r="Y70" s="9"/>
      <c r="Z70" s="9"/>
      <c r="AA70" s="9"/>
      <c r="AB70" s="9"/>
      <c r="AC70" s="9"/>
      <c r="AD70" s="9"/>
      <c r="AE70" s="9"/>
    </row>
    <row r="71" s="9" customFormat="1" ht="24.96" customHeight="1">
      <c r="A71" s="9"/>
      <c r="B71" s="180"/>
      <c r="C71" s="181"/>
      <c r="D71" s="182" t="s">
        <v>224</v>
      </c>
      <c r="E71" s="183"/>
      <c r="F71" s="183"/>
      <c r="G71" s="183"/>
      <c r="H71" s="183"/>
      <c r="I71" s="183"/>
      <c r="J71" s="184">
        <f>J176</f>
        <v>0</v>
      </c>
      <c r="K71" s="181"/>
      <c r="L71" s="185"/>
      <c r="S71" s="9"/>
      <c r="T71" s="9"/>
      <c r="U71" s="9"/>
      <c r="V71" s="9"/>
      <c r="W71" s="9"/>
      <c r="X71" s="9"/>
      <c r="Y71" s="9"/>
      <c r="Z71" s="9"/>
      <c r="AA71" s="9"/>
      <c r="AB71" s="9"/>
      <c r="AC71" s="9"/>
      <c r="AD71" s="9"/>
      <c r="AE71" s="9"/>
    </row>
    <row r="72" s="10" customFormat="1" ht="19.92" customHeight="1">
      <c r="A72" s="10"/>
      <c r="B72" s="186"/>
      <c r="C72" s="129"/>
      <c r="D72" s="187" t="s">
        <v>8201</v>
      </c>
      <c r="E72" s="188"/>
      <c r="F72" s="188"/>
      <c r="G72" s="188"/>
      <c r="H72" s="188"/>
      <c r="I72" s="188"/>
      <c r="J72" s="189">
        <f>J177</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8202</v>
      </c>
      <c r="E73" s="188"/>
      <c r="F73" s="188"/>
      <c r="G73" s="188"/>
      <c r="H73" s="188"/>
      <c r="I73" s="188"/>
      <c r="J73" s="189">
        <f>J180</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225</v>
      </c>
      <c r="E74" s="188"/>
      <c r="F74" s="188"/>
      <c r="G74" s="188"/>
      <c r="H74" s="188"/>
      <c r="I74" s="188"/>
      <c r="J74" s="189">
        <f>J182</f>
        <v>0</v>
      </c>
      <c r="K74" s="129"/>
      <c r="L74" s="190"/>
      <c r="S74" s="10"/>
      <c r="T74" s="10"/>
      <c r="U74" s="10"/>
      <c r="V74" s="10"/>
      <c r="W74" s="10"/>
      <c r="X74" s="10"/>
      <c r="Y74" s="10"/>
      <c r="Z74" s="10"/>
      <c r="AA74" s="10"/>
      <c r="AB74" s="10"/>
      <c r="AC74" s="10"/>
      <c r="AD74" s="10"/>
      <c r="AE74" s="10"/>
    </row>
    <row r="75" s="2" customFormat="1" ht="21.84" customHeight="1">
      <c r="A75" s="42"/>
      <c r="B75" s="43"/>
      <c r="C75" s="44"/>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63"/>
      <c r="C76" s="64"/>
      <c r="D76" s="64"/>
      <c r="E76" s="64"/>
      <c r="F76" s="64"/>
      <c r="G76" s="64"/>
      <c r="H76" s="64"/>
      <c r="I76" s="64"/>
      <c r="J76" s="64"/>
      <c r="K76" s="64"/>
      <c r="L76" s="150"/>
      <c r="S76" s="42"/>
      <c r="T76" s="42"/>
      <c r="U76" s="42"/>
      <c r="V76" s="42"/>
      <c r="W76" s="42"/>
      <c r="X76" s="42"/>
      <c r="Y76" s="42"/>
      <c r="Z76" s="42"/>
      <c r="AA76" s="42"/>
      <c r="AB76" s="42"/>
      <c r="AC76" s="42"/>
      <c r="AD76" s="42"/>
      <c r="AE76" s="42"/>
    </row>
    <row r="80" s="2" customFormat="1" ht="6.96" customHeight="1">
      <c r="A80" s="42"/>
      <c r="B80" s="65"/>
      <c r="C80" s="66"/>
      <c r="D80" s="66"/>
      <c r="E80" s="66"/>
      <c r="F80" s="66"/>
      <c r="G80" s="66"/>
      <c r="H80" s="66"/>
      <c r="I80" s="66"/>
      <c r="J80" s="66"/>
      <c r="K80" s="66"/>
      <c r="L80" s="150"/>
      <c r="S80" s="42"/>
      <c r="T80" s="42"/>
      <c r="U80" s="42"/>
      <c r="V80" s="42"/>
      <c r="W80" s="42"/>
      <c r="X80" s="42"/>
      <c r="Y80" s="42"/>
      <c r="Z80" s="42"/>
      <c r="AA80" s="42"/>
      <c r="AB80" s="42"/>
      <c r="AC80" s="42"/>
      <c r="AD80" s="42"/>
      <c r="AE80" s="42"/>
    </row>
    <row r="81" s="2" customFormat="1" ht="24.96" customHeight="1">
      <c r="A81" s="42"/>
      <c r="B81" s="43"/>
      <c r="C81" s="26" t="s">
        <v>226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5" t="s">
        <v>16</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175" t="str">
        <f>E7</f>
        <v>SŠ a ZŠ Beroun</v>
      </c>
      <c r="F84" s="35"/>
      <c r="G84" s="35"/>
      <c r="H84" s="35"/>
      <c r="I84" s="44"/>
      <c r="J84" s="44"/>
      <c r="K84" s="44"/>
      <c r="L84" s="150"/>
      <c r="S84" s="42"/>
      <c r="T84" s="42"/>
      <c r="U84" s="42"/>
      <c r="V84" s="42"/>
      <c r="W84" s="42"/>
      <c r="X84" s="42"/>
      <c r="Y84" s="42"/>
      <c r="Z84" s="42"/>
      <c r="AA84" s="42"/>
      <c r="AB84" s="42"/>
      <c r="AC84" s="42"/>
      <c r="AD84" s="42"/>
      <c r="AE84" s="42"/>
    </row>
    <row r="85" s="1" customFormat="1" ht="12" customHeight="1">
      <c r="B85" s="24"/>
      <c r="C85" s="35" t="s">
        <v>162</v>
      </c>
      <c r="D85" s="25"/>
      <c r="E85" s="25"/>
      <c r="F85" s="25"/>
      <c r="G85" s="25"/>
      <c r="H85" s="25"/>
      <c r="I85" s="25"/>
      <c r="J85" s="25"/>
      <c r="K85" s="25"/>
      <c r="L85" s="23"/>
    </row>
    <row r="86" s="2" customFormat="1" ht="16.5" customHeight="1">
      <c r="A86" s="42"/>
      <c r="B86" s="43"/>
      <c r="C86" s="44"/>
      <c r="D86" s="44"/>
      <c r="E86" s="175" t="s">
        <v>166</v>
      </c>
      <c r="F86" s="44"/>
      <c r="G86" s="44"/>
      <c r="H86" s="44"/>
      <c r="I86" s="44"/>
      <c r="J86" s="44"/>
      <c r="K86" s="44"/>
      <c r="L86" s="150"/>
      <c r="S86" s="42"/>
      <c r="T86" s="42"/>
      <c r="U86" s="42"/>
      <c r="V86" s="42"/>
      <c r="W86" s="42"/>
      <c r="X86" s="42"/>
      <c r="Y86" s="42"/>
      <c r="Z86" s="42"/>
      <c r="AA86" s="42"/>
      <c r="AB86" s="42"/>
      <c r="AC86" s="42"/>
      <c r="AD86" s="42"/>
      <c r="AE86" s="42"/>
    </row>
    <row r="87" s="2" customFormat="1" ht="12" customHeight="1">
      <c r="A87" s="42"/>
      <c r="B87" s="43"/>
      <c r="C87" s="35" t="s">
        <v>170</v>
      </c>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6.5" customHeight="1">
      <c r="A88" s="42"/>
      <c r="B88" s="43"/>
      <c r="C88" s="44"/>
      <c r="D88" s="44"/>
      <c r="E88" s="73" t="str">
        <f>E11</f>
        <v>D141b - Vytápění</v>
      </c>
      <c r="F88" s="44"/>
      <c r="G88" s="44"/>
      <c r="H88" s="44"/>
      <c r="I88" s="44"/>
      <c r="J88" s="44"/>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2" customHeight="1">
      <c r="A90" s="42"/>
      <c r="B90" s="43"/>
      <c r="C90" s="35" t="s">
        <v>24</v>
      </c>
      <c r="D90" s="44"/>
      <c r="E90" s="44"/>
      <c r="F90" s="30" t="str">
        <f>F14</f>
        <v>Karla Čapka 1457, 266 01 Beroun</v>
      </c>
      <c r="G90" s="44"/>
      <c r="H90" s="44"/>
      <c r="I90" s="35" t="s">
        <v>26</v>
      </c>
      <c r="J90" s="76" t="str">
        <f>IF(J14="","",J14)</f>
        <v>29. 10. 2024</v>
      </c>
      <c r="K90" s="44"/>
      <c r="L90" s="150"/>
      <c r="S90" s="42"/>
      <c r="T90" s="42"/>
      <c r="U90" s="42"/>
      <c r="V90" s="42"/>
      <c r="W90" s="42"/>
      <c r="X90" s="42"/>
      <c r="Y90" s="42"/>
      <c r="Z90" s="42"/>
      <c r="AA90" s="42"/>
      <c r="AB90" s="42"/>
      <c r="AC90" s="42"/>
      <c r="AD90" s="42"/>
      <c r="AE90" s="42"/>
    </row>
    <row r="91" s="2" customFormat="1" ht="6.96" customHeight="1">
      <c r="A91" s="42"/>
      <c r="B91" s="43"/>
      <c r="C91" s="44"/>
      <c r="D91" s="44"/>
      <c r="E91" s="44"/>
      <c r="F91" s="44"/>
      <c r="G91" s="44"/>
      <c r="H91" s="44"/>
      <c r="I91" s="44"/>
      <c r="J91" s="44"/>
      <c r="K91" s="44"/>
      <c r="L91" s="150"/>
      <c r="S91" s="42"/>
      <c r="T91" s="42"/>
      <c r="U91" s="42"/>
      <c r="V91" s="42"/>
      <c r="W91" s="42"/>
      <c r="X91" s="42"/>
      <c r="Y91" s="42"/>
      <c r="Z91" s="42"/>
      <c r="AA91" s="42"/>
      <c r="AB91" s="42"/>
      <c r="AC91" s="42"/>
      <c r="AD91" s="42"/>
      <c r="AE91" s="42"/>
    </row>
    <row r="92" s="2" customFormat="1" ht="15.15" customHeight="1">
      <c r="A92" s="42"/>
      <c r="B92" s="43"/>
      <c r="C92" s="35" t="s">
        <v>34</v>
      </c>
      <c r="D92" s="44"/>
      <c r="E92" s="44"/>
      <c r="F92" s="30" t="str">
        <f>E17</f>
        <v>Střední škola a Základní škola Beroun, p.o.</v>
      </c>
      <c r="G92" s="44"/>
      <c r="H92" s="44"/>
      <c r="I92" s="35" t="s">
        <v>42</v>
      </c>
      <c r="J92" s="40" t="str">
        <f>E23</f>
        <v>DPU REVIT s.r.o.</v>
      </c>
      <c r="K92" s="44"/>
      <c r="L92" s="150"/>
      <c r="S92" s="42"/>
      <c r="T92" s="42"/>
      <c r="U92" s="42"/>
      <c r="V92" s="42"/>
      <c r="W92" s="42"/>
      <c r="X92" s="42"/>
      <c r="Y92" s="42"/>
      <c r="Z92" s="42"/>
      <c r="AA92" s="42"/>
      <c r="AB92" s="42"/>
      <c r="AC92" s="42"/>
      <c r="AD92" s="42"/>
      <c r="AE92" s="42"/>
    </row>
    <row r="93" s="2" customFormat="1" ht="15.15" customHeight="1">
      <c r="A93" s="42"/>
      <c r="B93" s="43"/>
      <c r="C93" s="35" t="s">
        <v>40</v>
      </c>
      <c r="D93" s="44"/>
      <c r="E93" s="44"/>
      <c r="F93" s="30" t="str">
        <f>IF(E20="","",E20)</f>
        <v>Vyplň údaj</v>
      </c>
      <c r="G93" s="44"/>
      <c r="H93" s="44"/>
      <c r="I93" s="35" t="s">
        <v>47</v>
      </c>
      <c r="J93" s="40" t="str">
        <f>E26</f>
        <v xml:space="preserve"> </v>
      </c>
      <c r="K93" s="44"/>
      <c r="L93" s="150"/>
      <c r="S93" s="42"/>
      <c r="T93" s="42"/>
      <c r="U93" s="42"/>
      <c r="V93" s="42"/>
      <c r="W93" s="42"/>
      <c r="X93" s="42"/>
      <c r="Y93" s="42"/>
      <c r="Z93" s="42"/>
      <c r="AA93" s="42"/>
      <c r="AB93" s="42"/>
      <c r="AC93" s="42"/>
      <c r="AD93" s="42"/>
      <c r="AE93" s="42"/>
    </row>
    <row r="94" s="2" customFormat="1" ht="10.32" customHeight="1">
      <c r="A94" s="42"/>
      <c r="B94" s="43"/>
      <c r="C94" s="44"/>
      <c r="D94" s="44"/>
      <c r="E94" s="44"/>
      <c r="F94" s="44"/>
      <c r="G94" s="44"/>
      <c r="H94" s="44"/>
      <c r="I94" s="44"/>
      <c r="J94" s="44"/>
      <c r="K94" s="44"/>
      <c r="L94" s="150"/>
      <c r="S94" s="42"/>
      <c r="T94" s="42"/>
      <c r="U94" s="42"/>
      <c r="V94" s="42"/>
      <c r="W94" s="42"/>
      <c r="X94" s="42"/>
      <c r="Y94" s="42"/>
      <c r="Z94" s="42"/>
      <c r="AA94" s="42"/>
      <c r="AB94" s="42"/>
      <c r="AC94" s="42"/>
      <c r="AD94" s="42"/>
      <c r="AE94" s="42"/>
    </row>
    <row r="95" s="11" customFormat="1" ht="29.28" customHeight="1">
      <c r="A95" s="191"/>
      <c r="B95" s="192"/>
      <c r="C95" s="193" t="s">
        <v>227</v>
      </c>
      <c r="D95" s="194" t="s">
        <v>70</v>
      </c>
      <c r="E95" s="194" t="s">
        <v>66</v>
      </c>
      <c r="F95" s="194" t="s">
        <v>67</v>
      </c>
      <c r="G95" s="194" t="s">
        <v>228</v>
      </c>
      <c r="H95" s="194" t="s">
        <v>229</v>
      </c>
      <c r="I95" s="194" t="s">
        <v>230</v>
      </c>
      <c r="J95" s="194" t="s">
        <v>183</v>
      </c>
      <c r="K95" s="195" t="s">
        <v>231</v>
      </c>
      <c r="L95" s="196"/>
      <c r="M95" s="96" t="s">
        <v>39</v>
      </c>
      <c r="N95" s="97" t="s">
        <v>55</v>
      </c>
      <c r="O95" s="97" t="s">
        <v>232</v>
      </c>
      <c r="P95" s="97" t="s">
        <v>233</v>
      </c>
      <c r="Q95" s="97" t="s">
        <v>234</v>
      </c>
      <c r="R95" s="97" t="s">
        <v>235</v>
      </c>
      <c r="S95" s="97" t="s">
        <v>236</v>
      </c>
      <c r="T95" s="98" t="s">
        <v>237</v>
      </c>
      <c r="U95" s="191"/>
      <c r="V95" s="191"/>
      <c r="W95" s="191"/>
      <c r="X95" s="191"/>
      <c r="Y95" s="191"/>
      <c r="Z95" s="191"/>
      <c r="AA95" s="191"/>
      <c r="AB95" s="191"/>
      <c r="AC95" s="191"/>
      <c r="AD95" s="191"/>
      <c r="AE95" s="191"/>
    </row>
    <row r="96" s="2" customFormat="1" ht="22.8" customHeight="1">
      <c r="A96" s="42"/>
      <c r="B96" s="43"/>
      <c r="C96" s="103" t="s">
        <v>238</v>
      </c>
      <c r="D96" s="44"/>
      <c r="E96" s="44"/>
      <c r="F96" s="44"/>
      <c r="G96" s="44"/>
      <c r="H96" s="44"/>
      <c r="I96" s="44"/>
      <c r="J96" s="197">
        <f>BK96</f>
        <v>0</v>
      </c>
      <c r="K96" s="44"/>
      <c r="L96" s="48"/>
      <c r="M96" s="99"/>
      <c r="N96" s="198"/>
      <c r="O96" s="100"/>
      <c r="P96" s="199">
        <f>P97+P173+P176</f>
        <v>0</v>
      </c>
      <c r="Q96" s="100"/>
      <c r="R96" s="199">
        <f>R97+R173+R176</f>
        <v>3.5497399999999999</v>
      </c>
      <c r="S96" s="100"/>
      <c r="T96" s="200">
        <f>T97+T173+T176</f>
        <v>0</v>
      </c>
      <c r="U96" s="42"/>
      <c r="V96" s="42"/>
      <c r="W96" s="42"/>
      <c r="X96" s="42"/>
      <c r="Y96" s="42"/>
      <c r="Z96" s="42"/>
      <c r="AA96" s="42"/>
      <c r="AB96" s="42"/>
      <c r="AC96" s="42"/>
      <c r="AD96" s="42"/>
      <c r="AE96" s="42"/>
      <c r="AT96" s="20" t="s">
        <v>84</v>
      </c>
      <c r="AU96" s="20" t="s">
        <v>184</v>
      </c>
      <c r="BK96" s="201">
        <f>BK97+BK173+BK176</f>
        <v>0</v>
      </c>
    </row>
    <row r="97" s="12" customFormat="1" ht="25.92" customHeight="1">
      <c r="A97" s="12"/>
      <c r="B97" s="202"/>
      <c r="C97" s="203"/>
      <c r="D97" s="204" t="s">
        <v>84</v>
      </c>
      <c r="E97" s="205" t="s">
        <v>4135</v>
      </c>
      <c r="F97" s="205" t="s">
        <v>4136</v>
      </c>
      <c r="G97" s="203"/>
      <c r="H97" s="203"/>
      <c r="I97" s="206"/>
      <c r="J97" s="207">
        <f>BK97</f>
        <v>0</v>
      </c>
      <c r="K97" s="203"/>
      <c r="L97" s="208"/>
      <c r="M97" s="209"/>
      <c r="N97" s="210"/>
      <c r="O97" s="210"/>
      <c r="P97" s="211">
        <f>P98+P108+P123+P132+P167</f>
        <v>0</v>
      </c>
      <c r="Q97" s="210"/>
      <c r="R97" s="211">
        <f>R98+R108+R123+R132+R167</f>
        <v>3.5497399999999999</v>
      </c>
      <c r="S97" s="210"/>
      <c r="T97" s="212">
        <f>T98+T108+T123+T132+T167</f>
        <v>0</v>
      </c>
      <c r="U97" s="12"/>
      <c r="V97" s="12"/>
      <c r="W97" s="12"/>
      <c r="X97" s="12"/>
      <c r="Y97" s="12"/>
      <c r="Z97" s="12"/>
      <c r="AA97" s="12"/>
      <c r="AB97" s="12"/>
      <c r="AC97" s="12"/>
      <c r="AD97" s="12"/>
      <c r="AE97" s="12"/>
      <c r="AR97" s="213" t="s">
        <v>93</v>
      </c>
      <c r="AT97" s="214" t="s">
        <v>84</v>
      </c>
      <c r="AU97" s="214" t="s">
        <v>85</v>
      </c>
      <c r="AY97" s="213" t="s">
        <v>241</v>
      </c>
      <c r="BK97" s="215">
        <f>BK98+BK108+BK123+BK132+BK167</f>
        <v>0</v>
      </c>
    </row>
    <row r="98" s="12" customFormat="1" ht="22.8" customHeight="1">
      <c r="A98" s="12"/>
      <c r="B98" s="202"/>
      <c r="C98" s="203"/>
      <c r="D98" s="204" t="s">
        <v>84</v>
      </c>
      <c r="E98" s="216" t="s">
        <v>4595</v>
      </c>
      <c r="F98" s="216" t="s">
        <v>4596</v>
      </c>
      <c r="G98" s="203"/>
      <c r="H98" s="203"/>
      <c r="I98" s="206"/>
      <c r="J98" s="217">
        <f>BK98</f>
        <v>0</v>
      </c>
      <c r="K98" s="203"/>
      <c r="L98" s="208"/>
      <c r="M98" s="209"/>
      <c r="N98" s="210"/>
      <c r="O98" s="210"/>
      <c r="P98" s="211">
        <f>SUM(P99:P107)</f>
        <v>0</v>
      </c>
      <c r="Q98" s="210"/>
      <c r="R98" s="211">
        <f>SUM(R99:R107)</f>
        <v>0.16799999999999998</v>
      </c>
      <c r="S98" s="210"/>
      <c r="T98" s="212">
        <f>SUM(T99:T107)</f>
        <v>0</v>
      </c>
      <c r="U98" s="12"/>
      <c r="V98" s="12"/>
      <c r="W98" s="12"/>
      <c r="X98" s="12"/>
      <c r="Y98" s="12"/>
      <c r="Z98" s="12"/>
      <c r="AA98" s="12"/>
      <c r="AB98" s="12"/>
      <c r="AC98" s="12"/>
      <c r="AD98" s="12"/>
      <c r="AE98" s="12"/>
      <c r="AR98" s="213" t="s">
        <v>93</v>
      </c>
      <c r="AT98" s="214" t="s">
        <v>84</v>
      </c>
      <c r="AU98" s="214" t="s">
        <v>23</v>
      </c>
      <c r="AY98" s="213" t="s">
        <v>241</v>
      </c>
      <c r="BK98" s="215">
        <f>SUM(BK99:BK107)</f>
        <v>0</v>
      </c>
    </row>
    <row r="99" s="2" customFormat="1" ht="37.8" customHeight="1">
      <c r="A99" s="42"/>
      <c r="B99" s="43"/>
      <c r="C99" s="218" t="s">
        <v>23</v>
      </c>
      <c r="D99" s="218" t="s">
        <v>243</v>
      </c>
      <c r="E99" s="219" t="s">
        <v>8203</v>
      </c>
      <c r="F99" s="220" t="s">
        <v>8204</v>
      </c>
      <c r="G99" s="221" t="s">
        <v>515</v>
      </c>
      <c r="H99" s="222">
        <v>650</v>
      </c>
      <c r="I99" s="223"/>
      <c r="J99" s="224">
        <f>ROUND(I99*H99,2)</f>
        <v>0</v>
      </c>
      <c r="K99" s="220" t="s">
        <v>247</v>
      </c>
      <c r="L99" s="48"/>
      <c r="M99" s="225" t="s">
        <v>39</v>
      </c>
      <c r="N99" s="226" t="s">
        <v>56</v>
      </c>
      <c r="O99" s="88"/>
      <c r="P99" s="227">
        <f>O99*H99</f>
        <v>0</v>
      </c>
      <c r="Q99" s="227">
        <v>6.0000000000000002E-05</v>
      </c>
      <c r="R99" s="227">
        <f>Q99*H99</f>
        <v>0.039</v>
      </c>
      <c r="S99" s="227">
        <v>0</v>
      </c>
      <c r="T99" s="228">
        <f>S99*H99</f>
        <v>0</v>
      </c>
      <c r="U99" s="42"/>
      <c r="V99" s="42"/>
      <c r="W99" s="42"/>
      <c r="X99" s="42"/>
      <c r="Y99" s="42"/>
      <c r="Z99" s="42"/>
      <c r="AA99" s="42"/>
      <c r="AB99" s="42"/>
      <c r="AC99" s="42"/>
      <c r="AD99" s="42"/>
      <c r="AE99" s="42"/>
      <c r="AR99" s="229" t="s">
        <v>462</v>
      </c>
      <c r="AT99" s="229" t="s">
        <v>243</v>
      </c>
      <c r="AU99" s="229" t="s">
        <v>93</v>
      </c>
      <c r="AY99" s="20" t="s">
        <v>241</v>
      </c>
      <c r="BE99" s="230">
        <f>IF(N99="základní",J99,0)</f>
        <v>0</v>
      </c>
      <c r="BF99" s="230">
        <f>IF(N99="snížená",J99,0)</f>
        <v>0</v>
      </c>
      <c r="BG99" s="230">
        <f>IF(N99="zákl. přenesená",J99,0)</f>
        <v>0</v>
      </c>
      <c r="BH99" s="230">
        <f>IF(N99="sníž. přenesená",J99,0)</f>
        <v>0</v>
      </c>
      <c r="BI99" s="230">
        <f>IF(N99="nulová",J99,0)</f>
        <v>0</v>
      </c>
      <c r="BJ99" s="20" t="s">
        <v>23</v>
      </c>
      <c r="BK99" s="230">
        <f>ROUND(I99*H99,2)</f>
        <v>0</v>
      </c>
      <c r="BL99" s="20" t="s">
        <v>462</v>
      </c>
      <c r="BM99" s="229" t="s">
        <v>8205</v>
      </c>
    </row>
    <row r="100" s="2" customFormat="1">
      <c r="A100" s="42"/>
      <c r="B100" s="43"/>
      <c r="C100" s="44"/>
      <c r="D100" s="231" t="s">
        <v>250</v>
      </c>
      <c r="E100" s="44"/>
      <c r="F100" s="232" t="s">
        <v>8206</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0" t="s">
        <v>250</v>
      </c>
      <c r="AU100" s="20" t="s">
        <v>93</v>
      </c>
    </row>
    <row r="101" s="2" customFormat="1" ht="16.5" customHeight="1">
      <c r="A101" s="42"/>
      <c r="B101" s="43"/>
      <c r="C101" s="280" t="s">
        <v>93</v>
      </c>
      <c r="D101" s="280" t="s">
        <v>463</v>
      </c>
      <c r="E101" s="281" t="s">
        <v>8391</v>
      </c>
      <c r="F101" s="282" t="s">
        <v>8392</v>
      </c>
      <c r="G101" s="283" t="s">
        <v>515</v>
      </c>
      <c r="H101" s="284">
        <v>308</v>
      </c>
      <c r="I101" s="285"/>
      <c r="J101" s="286">
        <f>ROUND(I101*H101,2)</f>
        <v>0</v>
      </c>
      <c r="K101" s="282" t="s">
        <v>247</v>
      </c>
      <c r="L101" s="287"/>
      <c r="M101" s="288" t="s">
        <v>39</v>
      </c>
      <c r="N101" s="289" t="s">
        <v>56</v>
      </c>
      <c r="O101" s="88"/>
      <c r="P101" s="227">
        <f>O101*H101</f>
        <v>0</v>
      </c>
      <c r="Q101" s="227">
        <v>0.00025000000000000001</v>
      </c>
      <c r="R101" s="227">
        <f>Q101*H101</f>
        <v>0.076999999999999999</v>
      </c>
      <c r="S101" s="227">
        <v>0</v>
      </c>
      <c r="T101" s="228">
        <f>S101*H101</f>
        <v>0</v>
      </c>
      <c r="U101" s="42"/>
      <c r="V101" s="42"/>
      <c r="W101" s="42"/>
      <c r="X101" s="42"/>
      <c r="Y101" s="42"/>
      <c r="Z101" s="42"/>
      <c r="AA101" s="42"/>
      <c r="AB101" s="42"/>
      <c r="AC101" s="42"/>
      <c r="AD101" s="42"/>
      <c r="AE101" s="42"/>
      <c r="AR101" s="229" t="s">
        <v>660</v>
      </c>
      <c r="AT101" s="229" t="s">
        <v>463</v>
      </c>
      <c r="AU101" s="229" t="s">
        <v>93</v>
      </c>
      <c r="AY101" s="20" t="s">
        <v>241</v>
      </c>
      <c r="BE101" s="230">
        <f>IF(N101="základní",J101,0)</f>
        <v>0</v>
      </c>
      <c r="BF101" s="230">
        <f>IF(N101="snížená",J101,0)</f>
        <v>0</v>
      </c>
      <c r="BG101" s="230">
        <f>IF(N101="zákl. přenesená",J101,0)</f>
        <v>0</v>
      </c>
      <c r="BH101" s="230">
        <f>IF(N101="sníž. přenesená",J101,0)</f>
        <v>0</v>
      </c>
      <c r="BI101" s="230">
        <f>IF(N101="nulová",J101,0)</f>
        <v>0</v>
      </c>
      <c r="BJ101" s="20" t="s">
        <v>23</v>
      </c>
      <c r="BK101" s="230">
        <f>ROUND(I101*H101,2)</f>
        <v>0</v>
      </c>
      <c r="BL101" s="20" t="s">
        <v>462</v>
      </c>
      <c r="BM101" s="229" t="s">
        <v>8393</v>
      </c>
    </row>
    <row r="102" s="2" customFormat="1" ht="16.5" customHeight="1">
      <c r="A102" s="42"/>
      <c r="B102" s="43"/>
      <c r="C102" s="280" t="s">
        <v>113</v>
      </c>
      <c r="D102" s="280" t="s">
        <v>463</v>
      </c>
      <c r="E102" s="281" t="s">
        <v>8207</v>
      </c>
      <c r="F102" s="282" t="s">
        <v>8208</v>
      </c>
      <c r="G102" s="283" t="s">
        <v>515</v>
      </c>
      <c r="H102" s="284">
        <v>101</v>
      </c>
      <c r="I102" s="285"/>
      <c r="J102" s="286">
        <f>ROUND(I102*H102,2)</f>
        <v>0</v>
      </c>
      <c r="K102" s="282" t="s">
        <v>247</v>
      </c>
      <c r="L102" s="287"/>
      <c r="M102" s="288" t="s">
        <v>39</v>
      </c>
      <c r="N102" s="289" t="s">
        <v>56</v>
      </c>
      <c r="O102" s="88"/>
      <c r="P102" s="227">
        <f>O102*H102</f>
        <v>0</v>
      </c>
      <c r="Q102" s="227">
        <v>0.00029999999999999997</v>
      </c>
      <c r="R102" s="227">
        <f>Q102*H102</f>
        <v>0.030299999999999997</v>
      </c>
      <c r="S102" s="227">
        <v>0</v>
      </c>
      <c r="T102" s="228">
        <f>S102*H102</f>
        <v>0</v>
      </c>
      <c r="U102" s="42"/>
      <c r="V102" s="42"/>
      <c r="W102" s="42"/>
      <c r="X102" s="42"/>
      <c r="Y102" s="42"/>
      <c r="Z102" s="42"/>
      <c r="AA102" s="42"/>
      <c r="AB102" s="42"/>
      <c r="AC102" s="42"/>
      <c r="AD102" s="42"/>
      <c r="AE102" s="42"/>
      <c r="AR102" s="229" t="s">
        <v>660</v>
      </c>
      <c r="AT102" s="229" t="s">
        <v>463</v>
      </c>
      <c r="AU102" s="229" t="s">
        <v>93</v>
      </c>
      <c r="AY102" s="20" t="s">
        <v>241</v>
      </c>
      <c r="BE102" s="230">
        <f>IF(N102="základní",J102,0)</f>
        <v>0</v>
      </c>
      <c r="BF102" s="230">
        <f>IF(N102="snížená",J102,0)</f>
        <v>0</v>
      </c>
      <c r="BG102" s="230">
        <f>IF(N102="zákl. přenesená",J102,0)</f>
        <v>0</v>
      </c>
      <c r="BH102" s="230">
        <f>IF(N102="sníž. přenesená",J102,0)</f>
        <v>0</v>
      </c>
      <c r="BI102" s="230">
        <f>IF(N102="nulová",J102,0)</f>
        <v>0</v>
      </c>
      <c r="BJ102" s="20" t="s">
        <v>23</v>
      </c>
      <c r="BK102" s="230">
        <f>ROUND(I102*H102,2)</f>
        <v>0</v>
      </c>
      <c r="BL102" s="20" t="s">
        <v>462</v>
      </c>
      <c r="BM102" s="229" t="s">
        <v>8209</v>
      </c>
    </row>
    <row r="103" s="2" customFormat="1" ht="16.5" customHeight="1">
      <c r="A103" s="42"/>
      <c r="B103" s="43"/>
      <c r="C103" s="280" t="s">
        <v>248</v>
      </c>
      <c r="D103" s="280" t="s">
        <v>463</v>
      </c>
      <c r="E103" s="281" t="s">
        <v>8210</v>
      </c>
      <c r="F103" s="282" t="s">
        <v>8211</v>
      </c>
      <c r="G103" s="283" t="s">
        <v>515</v>
      </c>
      <c r="H103" s="284">
        <v>112</v>
      </c>
      <c r="I103" s="285"/>
      <c r="J103" s="286">
        <f>ROUND(I103*H103,2)</f>
        <v>0</v>
      </c>
      <c r="K103" s="282" t="s">
        <v>247</v>
      </c>
      <c r="L103" s="287"/>
      <c r="M103" s="288" t="s">
        <v>39</v>
      </c>
      <c r="N103" s="289" t="s">
        <v>56</v>
      </c>
      <c r="O103" s="88"/>
      <c r="P103" s="227">
        <f>O103*H103</f>
        <v>0</v>
      </c>
      <c r="Q103" s="227">
        <v>4.0000000000000003E-05</v>
      </c>
      <c r="R103" s="227">
        <f>Q103*H103</f>
        <v>0.0044800000000000005</v>
      </c>
      <c r="S103" s="227">
        <v>0</v>
      </c>
      <c r="T103" s="228">
        <f>S103*H103</f>
        <v>0</v>
      </c>
      <c r="U103" s="42"/>
      <c r="V103" s="42"/>
      <c r="W103" s="42"/>
      <c r="X103" s="42"/>
      <c r="Y103" s="42"/>
      <c r="Z103" s="42"/>
      <c r="AA103" s="42"/>
      <c r="AB103" s="42"/>
      <c r="AC103" s="42"/>
      <c r="AD103" s="42"/>
      <c r="AE103" s="42"/>
      <c r="AR103" s="229" t="s">
        <v>660</v>
      </c>
      <c r="AT103" s="229" t="s">
        <v>463</v>
      </c>
      <c r="AU103" s="229" t="s">
        <v>93</v>
      </c>
      <c r="AY103" s="20" t="s">
        <v>241</v>
      </c>
      <c r="BE103" s="230">
        <f>IF(N103="základní",J103,0)</f>
        <v>0</v>
      </c>
      <c r="BF103" s="230">
        <f>IF(N103="snížená",J103,0)</f>
        <v>0</v>
      </c>
      <c r="BG103" s="230">
        <f>IF(N103="zákl. přenesená",J103,0)</f>
        <v>0</v>
      </c>
      <c r="BH103" s="230">
        <f>IF(N103="sníž. přenesená",J103,0)</f>
        <v>0</v>
      </c>
      <c r="BI103" s="230">
        <f>IF(N103="nulová",J103,0)</f>
        <v>0</v>
      </c>
      <c r="BJ103" s="20" t="s">
        <v>23</v>
      </c>
      <c r="BK103" s="230">
        <f>ROUND(I103*H103,2)</f>
        <v>0</v>
      </c>
      <c r="BL103" s="20" t="s">
        <v>462</v>
      </c>
      <c r="BM103" s="229" t="s">
        <v>8212</v>
      </c>
    </row>
    <row r="104" s="2" customFormat="1" ht="16.5" customHeight="1">
      <c r="A104" s="42"/>
      <c r="B104" s="43"/>
      <c r="C104" s="280" t="s">
        <v>286</v>
      </c>
      <c r="D104" s="280" t="s">
        <v>463</v>
      </c>
      <c r="E104" s="281" t="s">
        <v>8213</v>
      </c>
      <c r="F104" s="282" t="s">
        <v>8214</v>
      </c>
      <c r="G104" s="283" t="s">
        <v>515</v>
      </c>
      <c r="H104" s="284">
        <v>42</v>
      </c>
      <c r="I104" s="285"/>
      <c r="J104" s="286">
        <f>ROUND(I104*H104,2)</f>
        <v>0</v>
      </c>
      <c r="K104" s="282" t="s">
        <v>247</v>
      </c>
      <c r="L104" s="287"/>
      <c r="M104" s="288" t="s">
        <v>39</v>
      </c>
      <c r="N104" s="289" t="s">
        <v>56</v>
      </c>
      <c r="O104" s="88"/>
      <c r="P104" s="227">
        <f>O104*H104</f>
        <v>0</v>
      </c>
      <c r="Q104" s="227">
        <v>0.00012</v>
      </c>
      <c r="R104" s="227">
        <f>Q104*H104</f>
        <v>0.0050400000000000002</v>
      </c>
      <c r="S104" s="227">
        <v>0</v>
      </c>
      <c r="T104" s="228">
        <f>S104*H104</f>
        <v>0</v>
      </c>
      <c r="U104" s="42"/>
      <c r="V104" s="42"/>
      <c r="W104" s="42"/>
      <c r="X104" s="42"/>
      <c r="Y104" s="42"/>
      <c r="Z104" s="42"/>
      <c r="AA104" s="42"/>
      <c r="AB104" s="42"/>
      <c r="AC104" s="42"/>
      <c r="AD104" s="42"/>
      <c r="AE104" s="42"/>
      <c r="AR104" s="229" t="s">
        <v>660</v>
      </c>
      <c r="AT104" s="229" t="s">
        <v>463</v>
      </c>
      <c r="AU104" s="229" t="s">
        <v>93</v>
      </c>
      <c r="AY104" s="20" t="s">
        <v>241</v>
      </c>
      <c r="BE104" s="230">
        <f>IF(N104="základní",J104,0)</f>
        <v>0</v>
      </c>
      <c r="BF104" s="230">
        <f>IF(N104="snížená",J104,0)</f>
        <v>0</v>
      </c>
      <c r="BG104" s="230">
        <f>IF(N104="zákl. přenesená",J104,0)</f>
        <v>0</v>
      </c>
      <c r="BH104" s="230">
        <f>IF(N104="sníž. přenesená",J104,0)</f>
        <v>0</v>
      </c>
      <c r="BI104" s="230">
        <f>IF(N104="nulová",J104,0)</f>
        <v>0</v>
      </c>
      <c r="BJ104" s="20" t="s">
        <v>23</v>
      </c>
      <c r="BK104" s="230">
        <f>ROUND(I104*H104,2)</f>
        <v>0</v>
      </c>
      <c r="BL104" s="20" t="s">
        <v>462</v>
      </c>
      <c r="BM104" s="229" t="s">
        <v>8215</v>
      </c>
    </row>
    <row r="105" s="2" customFormat="1" ht="16.5" customHeight="1">
      <c r="A105" s="42"/>
      <c r="B105" s="43"/>
      <c r="C105" s="280" t="s">
        <v>299</v>
      </c>
      <c r="D105" s="280" t="s">
        <v>463</v>
      </c>
      <c r="E105" s="281" t="s">
        <v>8216</v>
      </c>
      <c r="F105" s="282" t="s">
        <v>8217</v>
      </c>
      <c r="G105" s="283" t="s">
        <v>515</v>
      </c>
      <c r="H105" s="284">
        <v>87</v>
      </c>
      <c r="I105" s="285"/>
      <c r="J105" s="286">
        <f>ROUND(I105*H105,2)</f>
        <v>0</v>
      </c>
      <c r="K105" s="282" t="s">
        <v>247</v>
      </c>
      <c r="L105" s="287"/>
      <c r="M105" s="288" t="s">
        <v>39</v>
      </c>
      <c r="N105" s="289" t="s">
        <v>56</v>
      </c>
      <c r="O105" s="88"/>
      <c r="P105" s="227">
        <f>O105*H105</f>
        <v>0</v>
      </c>
      <c r="Q105" s="227">
        <v>0.00013999999999999999</v>
      </c>
      <c r="R105" s="227">
        <f>Q105*H105</f>
        <v>0.012179999999999998</v>
      </c>
      <c r="S105" s="227">
        <v>0</v>
      </c>
      <c r="T105" s="228">
        <f>S105*H105</f>
        <v>0</v>
      </c>
      <c r="U105" s="42"/>
      <c r="V105" s="42"/>
      <c r="W105" s="42"/>
      <c r="X105" s="42"/>
      <c r="Y105" s="42"/>
      <c r="Z105" s="42"/>
      <c r="AA105" s="42"/>
      <c r="AB105" s="42"/>
      <c r="AC105" s="42"/>
      <c r="AD105" s="42"/>
      <c r="AE105" s="42"/>
      <c r="AR105" s="229" t="s">
        <v>660</v>
      </c>
      <c r="AT105" s="229" t="s">
        <v>463</v>
      </c>
      <c r="AU105" s="229" t="s">
        <v>93</v>
      </c>
      <c r="AY105" s="20" t="s">
        <v>241</v>
      </c>
      <c r="BE105" s="230">
        <f>IF(N105="základní",J105,0)</f>
        <v>0</v>
      </c>
      <c r="BF105" s="230">
        <f>IF(N105="snížená",J105,0)</f>
        <v>0</v>
      </c>
      <c r="BG105" s="230">
        <f>IF(N105="zákl. přenesená",J105,0)</f>
        <v>0</v>
      </c>
      <c r="BH105" s="230">
        <f>IF(N105="sníž. přenesená",J105,0)</f>
        <v>0</v>
      </c>
      <c r="BI105" s="230">
        <f>IF(N105="nulová",J105,0)</f>
        <v>0</v>
      </c>
      <c r="BJ105" s="20" t="s">
        <v>23</v>
      </c>
      <c r="BK105" s="230">
        <f>ROUND(I105*H105,2)</f>
        <v>0</v>
      </c>
      <c r="BL105" s="20" t="s">
        <v>462</v>
      </c>
      <c r="BM105" s="229" t="s">
        <v>8218</v>
      </c>
    </row>
    <row r="106" s="2" customFormat="1" ht="24.15" customHeight="1">
      <c r="A106" s="42"/>
      <c r="B106" s="43"/>
      <c r="C106" s="218" t="s">
        <v>310</v>
      </c>
      <c r="D106" s="218" t="s">
        <v>243</v>
      </c>
      <c r="E106" s="219" t="s">
        <v>8219</v>
      </c>
      <c r="F106" s="220" t="s">
        <v>8220</v>
      </c>
      <c r="G106" s="221" t="s">
        <v>8221</v>
      </c>
      <c r="H106" s="294"/>
      <c r="I106" s="223"/>
      <c r="J106" s="224">
        <f>ROUND(I106*H106,2)</f>
        <v>0</v>
      </c>
      <c r="K106" s="220" t="s">
        <v>247</v>
      </c>
      <c r="L106" s="48"/>
      <c r="M106" s="225" t="s">
        <v>39</v>
      </c>
      <c r="N106" s="226" t="s">
        <v>56</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462</v>
      </c>
      <c r="AT106" s="229" t="s">
        <v>243</v>
      </c>
      <c r="AU106" s="229" t="s">
        <v>93</v>
      </c>
      <c r="AY106" s="20" t="s">
        <v>241</v>
      </c>
      <c r="BE106" s="230">
        <f>IF(N106="základní",J106,0)</f>
        <v>0</v>
      </c>
      <c r="BF106" s="230">
        <f>IF(N106="snížená",J106,0)</f>
        <v>0</v>
      </c>
      <c r="BG106" s="230">
        <f>IF(N106="zákl. přenesená",J106,0)</f>
        <v>0</v>
      </c>
      <c r="BH106" s="230">
        <f>IF(N106="sníž. přenesená",J106,0)</f>
        <v>0</v>
      </c>
      <c r="BI106" s="230">
        <f>IF(N106="nulová",J106,0)</f>
        <v>0</v>
      </c>
      <c r="BJ106" s="20" t="s">
        <v>23</v>
      </c>
      <c r="BK106" s="230">
        <f>ROUND(I106*H106,2)</f>
        <v>0</v>
      </c>
      <c r="BL106" s="20" t="s">
        <v>462</v>
      </c>
      <c r="BM106" s="229" t="s">
        <v>8222</v>
      </c>
    </row>
    <row r="107" s="2" customFormat="1">
      <c r="A107" s="42"/>
      <c r="B107" s="43"/>
      <c r="C107" s="44"/>
      <c r="D107" s="231" t="s">
        <v>250</v>
      </c>
      <c r="E107" s="44"/>
      <c r="F107" s="232" t="s">
        <v>8223</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0" t="s">
        <v>250</v>
      </c>
      <c r="AU107" s="20" t="s">
        <v>93</v>
      </c>
    </row>
    <row r="108" s="12" customFormat="1" ht="22.8" customHeight="1">
      <c r="A108" s="12"/>
      <c r="B108" s="202"/>
      <c r="C108" s="203"/>
      <c r="D108" s="204" t="s">
        <v>84</v>
      </c>
      <c r="E108" s="216" t="s">
        <v>6579</v>
      </c>
      <c r="F108" s="216" t="s">
        <v>8282</v>
      </c>
      <c r="G108" s="203"/>
      <c r="H108" s="203"/>
      <c r="I108" s="206"/>
      <c r="J108" s="217">
        <f>BK108</f>
        <v>0</v>
      </c>
      <c r="K108" s="203"/>
      <c r="L108" s="208"/>
      <c r="M108" s="209"/>
      <c r="N108" s="210"/>
      <c r="O108" s="210"/>
      <c r="P108" s="211">
        <f>SUM(P109:P122)</f>
        <v>0</v>
      </c>
      <c r="Q108" s="210"/>
      <c r="R108" s="211">
        <f>SUM(R109:R122)</f>
        <v>0.65894999999999992</v>
      </c>
      <c r="S108" s="210"/>
      <c r="T108" s="212">
        <f>SUM(T109:T122)</f>
        <v>0</v>
      </c>
      <c r="U108" s="12"/>
      <c r="V108" s="12"/>
      <c r="W108" s="12"/>
      <c r="X108" s="12"/>
      <c r="Y108" s="12"/>
      <c r="Z108" s="12"/>
      <c r="AA108" s="12"/>
      <c r="AB108" s="12"/>
      <c r="AC108" s="12"/>
      <c r="AD108" s="12"/>
      <c r="AE108" s="12"/>
      <c r="AR108" s="213" t="s">
        <v>93</v>
      </c>
      <c r="AT108" s="214" t="s">
        <v>84</v>
      </c>
      <c r="AU108" s="214" t="s">
        <v>23</v>
      </c>
      <c r="AY108" s="213" t="s">
        <v>241</v>
      </c>
      <c r="BK108" s="215">
        <f>SUM(BK109:BK122)</f>
        <v>0</v>
      </c>
    </row>
    <row r="109" s="2" customFormat="1" ht="16.5" customHeight="1">
      <c r="A109" s="42"/>
      <c r="B109" s="43"/>
      <c r="C109" s="218" t="s">
        <v>321</v>
      </c>
      <c r="D109" s="218" t="s">
        <v>243</v>
      </c>
      <c r="E109" s="219" t="s">
        <v>8394</v>
      </c>
      <c r="F109" s="220" t="s">
        <v>8395</v>
      </c>
      <c r="G109" s="221" t="s">
        <v>515</v>
      </c>
      <c r="H109" s="222">
        <v>416</v>
      </c>
      <c r="I109" s="223"/>
      <c r="J109" s="224">
        <f>ROUND(I109*H109,2)</f>
        <v>0</v>
      </c>
      <c r="K109" s="220" t="s">
        <v>247</v>
      </c>
      <c r="L109" s="48"/>
      <c r="M109" s="225" t="s">
        <v>39</v>
      </c>
      <c r="N109" s="226" t="s">
        <v>56</v>
      </c>
      <c r="O109" s="88"/>
      <c r="P109" s="227">
        <f>O109*H109</f>
        <v>0</v>
      </c>
      <c r="Q109" s="227">
        <v>0.00046000000000000001</v>
      </c>
      <c r="R109" s="227">
        <f>Q109*H109</f>
        <v>0.19136</v>
      </c>
      <c r="S109" s="227">
        <v>0</v>
      </c>
      <c r="T109" s="228">
        <f>S109*H109</f>
        <v>0</v>
      </c>
      <c r="U109" s="42"/>
      <c r="V109" s="42"/>
      <c r="W109" s="42"/>
      <c r="X109" s="42"/>
      <c r="Y109" s="42"/>
      <c r="Z109" s="42"/>
      <c r="AA109" s="42"/>
      <c r="AB109" s="42"/>
      <c r="AC109" s="42"/>
      <c r="AD109" s="42"/>
      <c r="AE109" s="42"/>
      <c r="AR109" s="229" t="s">
        <v>462</v>
      </c>
      <c r="AT109" s="229" t="s">
        <v>243</v>
      </c>
      <c r="AU109" s="229" t="s">
        <v>93</v>
      </c>
      <c r="AY109" s="20" t="s">
        <v>241</v>
      </c>
      <c r="BE109" s="230">
        <f>IF(N109="základní",J109,0)</f>
        <v>0</v>
      </c>
      <c r="BF109" s="230">
        <f>IF(N109="snížená",J109,0)</f>
        <v>0</v>
      </c>
      <c r="BG109" s="230">
        <f>IF(N109="zákl. přenesená",J109,0)</f>
        <v>0</v>
      </c>
      <c r="BH109" s="230">
        <f>IF(N109="sníž. přenesená",J109,0)</f>
        <v>0</v>
      </c>
      <c r="BI109" s="230">
        <f>IF(N109="nulová",J109,0)</f>
        <v>0</v>
      </c>
      <c r="BJ109" s="20" t="s">
        <v>23</v>
      </c>
      <c r="BK109" s="230">
        <f>ROUND(I109*H109,2)</f>
        <v>0</v>
      </c>
      <c r="BL109" s="20" t="s">
        <v>462</v>
      </c>
      <c r="BM109" s="229" t="s">
        <v>8396</v>
      </c>
    </row>
    <row r="110" s="2" customFormat="1">
      <c r="A110" s="42"/>
      <c r="B110" s="43"/>
      <c r="C110" s="44"/>
      <c r="D110" s="231" t="s">
        <v>250</v>
      </c>
      <c r="E110" s="44"/>
      <c r="F110" s="232" t="s">
        <v>8397</v>
      </c>
      <c r="G110" s="44"/>
      <c r="H110" s="44"/>
      <c r="I110" s="233"/>
      <c r="J110" s="44"/>
      <c r="K110" s="44"/>
      <c r="L110" s="48"/>
      <c r="M110" s="234"/>
      <c r="N110" s="235"/>
      <c r="O110" s="88"/>
      <c r="P110" s="88"/>
      <c r="Q110" s="88"/>
      <c r="R110" s="88"/>
      <c r="S110" s="88"/>
      <c r="T110" s="89"/>
      <c r="U110" s="42"/>
      <c r="V110" s="42"/>
      <c r="W110" s="42"/>
      <c r="X110" s="42"/>
      <c r="Y110" s="42"/>
      <c r="Z110" s="42"/>
      <c r="AA110" s="42"/>
      <c r="AB110" s="42"/>
      <c r="AC110" s="42"/>
      <c r="AD110" s="42"/>
      <c r="AE110" s="42"/>
      <c r="AT110" s="20" t="s">
        <v>250</v>
      </c>
      <c r="AU110" s="20" t="s">
        <v>93</v>
      </c>
    </row>
    <row r="111" s="2" customFormat="1" ht="16.5" customHeight="1">
      <c r="A111" s="42"/>
      <c r="B111" s="43"/>
      <c r="C111" s="218" t="s">
        <v>356</v>
      </c>
      <c r="D111" s="218" t="s">
        <v>243</v>
      </c>
      <c r="E111" s="219" t="s">
        <v>8283</v>
      </c>
      <c r="F111" s="220" t="s">
        <v>8284</v>
      </c>
      <c r="G111" s="221" t="s">
        <v>515</v>
      </c>
      <c r="H111" s="222">
        <v>191</v>
      </c>
      <c r="I111" s="223"/>
      <c r="J111" s="224">
        <f>ROUND(I111*H111,2)</f>
        <v>0</v>
      </c>
      <c r="K111" s="220" t="s">
        <v>247</v>
      </c>
      <c r="L111" s="48"/>
      <c r="M111" s="225" t="s">
        <v>39</v>
      </c>
      <c r="N111" s="226" t="s">
        <v>56</v>
      </c>
      <c r="O111" s="88"/>
      <c r="P111" s="227">
        <f>O111*H111</f>
        <v>0</v>
      </c>
      <c r="Q111" s="227">
        <v>0.00055000000000000003</v>
      </c>
      <c r="R111" s="227">
        <f>Q111*H111</f>
        <v>0.10505</v>
      </c>
      <c r="S111" s="227">
        <v>0</v>
      </c>
      <c r="T111" s="228">
        <f>S111*H111</f>
        <v>0</v>
      </c>
      <c r="U111" s="42"/>
      <c r="V111" s="42"/>
      <c r="W111" s="42"/>
      <c r="X111" s="42"/>
      <c r="Y111" s="42"/>
      <c r="Z111" s="42"/>
      <c r="AA111" s="42"/>
      <c r="AB111" s="42"/>
      <c r="AC111" s="42"/>
      <c r="AD111" s="42"/>
      <c r="AE111" s="42"/>
      <c r="AR111" s="229" t="s">
        <v>462</v>
      </c>
      <c r="AT111" s="229" t="s">
        <v>243</v>
      </c>
      <c r="AU111" s="229" t="s">
        <v>93</v>
      </c>
      <c r="AY111" s="20" t="s">
        <v>241</v>
      </c>
      <c r="BE111" s="230">
        <f>IF(N111="základní",J111,0)</f>
        <v>0</v>
      </c>
      <c r="BF111" s="230">
        <f>IF(N111="snížená",J111,0)</f>
        <v>0</v>
      </c>
      <c r="BG111" s="230">
        <f>IF(N111="zákl. přenesená",J111,0)</f>
        <v>0</v>
      </c>
      <c r="BH111" s="230">
        <f>IF(N111="sníž. přenesená",J111,0)</f>
        <v>0</v>
      </c>
      <c r="BI111" s="230">
        <f>IF(N111="nulová",J111,0)</f>
        <v>0</v>
      </c>
      <c r="BJ111" s="20" t="s">
        <v>23</v>
      </c>
      <c r="BK111" s="230">
        <f>ROUND(I111*H111,2)</f>
        <v>0</v>
      </c>
      <c r="BL111" s="20" t="s">
        <v>462</v>
      </c>
      <c r="BM111" s="229" t="s">
        <v>8285</v>
      </c>
    </row>
    <row r="112" s="2" customFormat="1">
      <c r="A112" s="42"/>
      <c r="B112" s="43"/>
      <c r="C112" s="44"/>
      <c r="D112" s="231" t="s">
        <v>250</v>
      </c>
      <c r="E112" s="44"/>
      <c r="F112" s="232" t="s">
        <v>8286</v>
      </c>
      <c r="G112" s="44"/>
      <c r="H112" s="44"/>
      <c r="I112" s="233"/>
      <c r="J112" s="44"/>
      <c r="K112" s="44"/>
      <c r="L112" s="48"/>
      <c r="M112" s="234"/>
      <c r="N112" s="235"/>
      <c r="O112" s="88"/>
      <c r="P112" s="88"/>
      <c r="Q112" s="88"/>
      <c r="R112" s="88"/>
      <c r="S112" s="88"/>
      <c r="T112" s="89"/>
      <c r="U112" s="42"/>
      <c r="V112" s="42"/>
      <c r="W112" s="42"/>
      <c r="X112" s="42"/>
      <c r="Y112" s="42"/>
      <c r="Z112" s="42"/>
      <c r="AA112" s="42"/>
      <c r="AB112" s="42"/>
      <c r="AC112" s="42"/>
      <c r="AD112" s="42"/>
      <c r="AE112" s="42"/>
      <c r="AT112" s="20" t="s">
        <v>250</v>
      </c>
      <c r="AU112" s="20" t="s">
        <v>93</v>
      </c>
    </row>
    <row r="113" s="2" customFormat="1" ht="16.5" customHeight="1">
      <c r="A113" s="42"/>
      <c r="B113" s="43"/>
      <c r="C113" s="218" t="s">
        <v>28</v>
      </c>
      <c r="D113" s="218" t="s">
        <v>243</v>
      </c>
      <c r="E113" s="219" t="s">
        <v>8287</v>
      </c>
      <c r="F113" s="220" t="s">
        <v>8288</v>
      </c>
      <c r="G113" s="221" t="s">
        <v>515</v>
      </c>
      <c r="H113" s="222">
        <v>194</v>
      </c>
      <c r="I113" s="223"/>
      <c r="J113" s="224">
        <f>ROUND(I113*H113,2)</f>
        <v>0</v>
      </c>
      <c r="K113" s="220" t="s">
        <v>247</v>
      </c>
      <c r="L113" s="48"/>
      <c r="M113" s="225" t="s">
        <v>39</v>
      </c>
      <c r="N113" s="226" t="s">
        <v>56</v>
      </c>
      <c r="O113" s="88"/>
      <c r="P113" s="227">
        <f>O113*H113</f>
        <v>0</v>
      </c>
      <c r="Q113" s="227">
        <v>0.00069999999999999999</v>
      </c>
      <c r="R113" s="227">
        <f>Q113*H113</f>
        <v>0.1358</v>
      </c>
      <c r="S113" s="227">
        <v>0</v>
      </c>
      <c r="T113" s="228">
        <f>S113*H113</f>
        <v>0</v>
      </c>
      <c r="U113" s="42"/>
      <c r="V113" s="42"/>
      <c r="W113" s="42"/>
      <c r="X113" s="42"/>
      <c r="Y113" s="42"/>
      <c r="Z113" s="42"/>
      <c r="AA113" s="42"/>
      <c r="AB113" s="42"/>
      <c r="AC113" s="42"/>
      <c r="AD113" s="42"/>
      <c r="AE113" s="42"/>
      <c r="AR113" s="229" t="s">
        <v>462</v>
      </c>
      <c r="AT113" s="229" t="s">
        <v>243</v>
      </c>
      <c r="AU113" s="229" t="s">
        <v>93</v>
      </c>
      <c r="AY113" s="20" t="s">
        <v>241</v>
      </c>
      <c r="BE113" s="230">
        <f>IF(N113="základní",J113,0)</f>
        <v>0</v>
      </c>
      <c r="BF113" s="230">
        <f>IF(N113="snížená",J113,0)</f>
        <v>0</v>
      </c>
      <c r="BG113" s="230">
        <f>IF(N113="zákl. přenesená",J113,0)</f>
        <v>0</v>
      </c>
      <c r="BH113" s="230">
        <f>IF(N113="sníž. přenesená",J113,0)</f>
        <v>0</v>
      </c>
      <c r="BI113" s="230">
        <f>IF(N113="nulová",J113,0)</f>
        <v>0</v>
      </c>
      <c r="BJ113" s="20" t="s">
        <v>23</v>
      </c>
      <c r="BK113" s="230">
        <f>ROUND(I113*H113,2)</f>
        <v>0</v>
      </c>
      <c r="BL113" s="20" t="s">
        <v>462</v>
      </c>
      <c r="BM113" s="229" t="s">
        <v>8289</v>
      </c>
    </row>
    <row r="114" s="2" customFormat="1">
      <c r="A114" s="42"/>
      <c r="B114" s="43"/>
      <c r="C114" s="44"/>
      <c r="D114" s="231" t="s">
        <v>250</v>
      </c>
      <c r="E114" s="44"/>
      <c r="F114" s="232" t="s">
        <v>8290</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0" t="s">
        <v>250</v>
      </c>
      <c r="AU114" s="20" t="s">
        <v>93</v>
      </c>
    </row>
    <row r="115" s="2" customFormat="1" ht="16.5" customHeight="1">
      <c r="A115" s="42"/>
      <c r="B115" s="43"/>
      <c r="C115" s="218" t="s">
        <v>396</v>
      </c>
      <c r="D115" s="218" t="s">
        <v>243</v>
      </c>
      <c r="E115" s="219" t="s">
        <v>8291</v>
      </c>
      <c r="F115" s="220" t="s">
        <v>8292</v>
      </c>
      <c r="G115" s="221" t="s">
        <v>515</v>
      </c>
      <c r="H115" s="222">
        <v>66</v>
      </c>
      <c r="I115" s="223"/>
      <c r="J115" s="224">
        <f>ROUND(I115*H115,2)</f>
        <v>0</v>
      </c>
      <c r="K115" s="220" t="s">
        <v>247</v>
      </c>
      <c r="L115" s="48"/>
      <c r="M115" s="225" t="s">
        <v>39</v>
      </c>
      <c r="N115" s="226" t="s">
        <v>56</v>
      </c>
      <c r="O115" s="88"/>
      <c r="P115" s="227">
        <f>O115*H115</f>
        <v>0</v>
      </c>
      <c r="Q115" s="227">
        <v>0.00124</v>
      </c>
      <c r="R115" s="227">
        <f>Q115*H115</f>
        <v>0.081839999999999996</v>
      </c>
      <c r="S115" s="227">
        <v>0</v>
      </c>
      <c r="T115" s="228">
        <f>S115*H115</f>
        <v>0</v>
      </c>
      <c r="U115" s="42"/>
      <c r="V115" s="42"/>
      <c r="W115" s="42"/>
      <c r="X115" s="42"/>
      <c r="Y115" s="42"/>
      <c r="Z115" s="42"/>
      <c r="AA115" s="42"/>
      <c r="AB115" s="42"/>
      <c r="AC115" s="42"/>
      <c r="AD115" s="42"/>
      <c r="AE115" s="42"/>
      <c r="AR115" s="229" t="s">
        <v>462</v>
      </c>
      <c r="AT115" s="229" t="s">
        <v>243</v>
      </c>
      <c r="AU115" s="229" t="s">
        <v>93</v>
      </c>
      <c r="AY115" s="20" t="s">
        <v>241</v>
      </c>
      <c r="BE115" s="230">
        <f>IF(N115="základní",J115,0)</f>
        <v>0</v>
      </c>
      <c r="BF115" s="230">
        <f>IF(N115="snížená",J115,0)</f>
        <v>0</v>
      </c>
      <c r="BG115" s="230">
        <f>IF(N115="zákl. přenesená",J115,0)</f>
        <v>0</v>
      </c>
      <c r="BH115" s="230">
        <f>IF(N115="sníž. přenesená",J115,0)</f>
        <v>0</v>
      </c>
      <c r="BI115" s="230">
        <f>IF(N115="nulová",J115,0)</f>
        <v>0</v>
      </c>
      <c r="BJ115" s="20" t="s">
        <v>23</v>
      </c>
      <c r="BK115" s="230">
        <f>ROUND(I115*H115,2)</f>
        <v>0</v>
      </c>
      <c r="BL115" s="20" t="s">
        <v>462</v>
      </c>
      <c r="BM115" s="229" t="s">
        <v>8293</v>
      </c>
    </row>
    <row r="116" s="2" customFormat="1">
      <c r="A116" s="42"/>
      <c r="B116" s="43"/>
      <c r="C116" s="44"/>
      <c r="D116" s="231" t="s">
        <v>250</v>
      </c>
      <c r="E116" s="44"/>
      <c r="F116" s="232" t="s">
        <v>8294</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0" t="s">
        <v>250</v>
      </c>
      <c r="AU116" s="20" t="s">
        <v>93</v>
      </c>
    </row>
    <row r="117" s="2" customFormat="1" ht="16.5" customHeight="1">
      <c r="A117" s="42"/>
      <c r="B117" s="43"/>
      <c r="C117" s="218" t="s">
        <v>8</v>
      </c>
      <c r="D117" s="218" t="s">
        <v>243</v>
      </c>
      <c r="E117" s="219" t="s">
        <v>8295</v>
      </c>
      <c r="F117" s="220" t="s">
        <v>8296</v>
      </c>
      <c r="G117" s="221" t="s">
        <v>515</v>
      </c>
      <c r="H117" s="222">
        <v>90</v>
      </c>
      <c r="I117" s="223"/>
      <c r="J117" s="224">
        <f>ROUND(I117*H117,2)</f>
        <v>0</v>
      </c>
      <c r="K117" s="220" t="s">
        <v>247</v>
      </c>
      <c r="L117" s="48"/>
      <c r="M117" s="225" t="s">
        <v>39</v>
      </c>
      <c r="N117" s="226" t="s">
        <v>56</v>
      </c>
      <c r="O117" s="88"/>
      <c r="P117" s="227">
        <f>O117*H117</f>
        <v>0</v>
      </c>
      <c r="Q117" s="227">
        <v>0.0016100000000000001</v>
      </c>
      <c r="R117" s="227">
        <f>Q117*H117</f>
        <v>0.1449</v>
      </c>
      <c r="S117" s="227">
        <v>0</v>
      </c>
      <c r="T117" s="228">
        <f>S117*H117</f>
        <v>0</v>
      </c>
      <c r="U117" s="42"/>
      <c r="V117" s="42"/>
      <c r="W117" s="42"/>
      <c r="X117" s="42"/>
      <c r="Y117" s="42"/>
      <c r="Z117" s="42"/>
      <c r="AA117" s="42"/>
      <c r="AB117" s="42"/>
      <c r="AC117" s="42"/>
      <c r="AD117" s="42"/>
      <c r="AE117" s="42"/>
      <c r="AR117" s="229" t="s">
        <v>462</v>
      </c>
      <c r="AT117" s="229" t="s">
        <v>243</v>
      </c>
      <c r="AU117" s="229" t="s">
        <v>93</v>
      </c>
      <c r="AY117" s="20" t="s">
        <v>241</v>
      </c>
      <c r="BE117" s="230">
        <f>IF(N117="základní",J117,0)</f>
        <v>0</v>
      </c>
      <c r="BF117" s="230">
        <f>IF(N117="snížená",J117,0)</f>
        <v>0</v>
      </c>
      <c r="BG117" s="230">
        <f>IF(N117="zákl. přenesená",J117,0)</f>
        <v>0</v>
      </c>
      <c r="BH117" s="230">
        <f>IF(N117="sníž. přenesená",J117,0)</f>
        <v>0</v>
      </c>
      <c r="BI117" s="230">
        <f>IF(N117="nulová",J117,0)</f>
        <v>0</v>
      </c>
      <c r="BJ117" s="20" t="s">
        <v>23</v>
      </c>
      <c r="BK117" s="230">
        <f>ROUND(I117*H117,2)</f>
        <v>0</v>
      </c>
      <c r="BL117" s="20" t="s">
        <v>462</v>
      </c>
      <c r="BM117" s="229" t="s">
        <v>8297</v>
      </c>
    </row>
    <row r="118" s="2" customFormat="1">
      <c r="A118" s="42"/>
      <c r="B118" s="43"/>
      <c r="C118" s="44"/>
      <c r="D118" s="231" t="s">
        <v>250</v>
      </c>
      <c r="E118" s="44"/>
      <c r="F118" s="232" t="s">
        <v>8298</v>
      </c>
      <c r="G118" s="44"/>
      <c r="H118" s="44"/>
      <c r="I118" s="233"/>
      <c r="J118" s="44"/>
      <c r="K118" s="44"/>
      <c r="L118" s="48"/>
      <c r="M118" s="234"/>
      <c r="N118" s="235"/>
      <c r="O118" s="88"/>
      <c r="P118" s="88"/>
      <c r="Q118" s="88"/>
      <c r="R118" s="88"/>
      <c r="S118" s="88"/>
      <c r="T118" s="89"/>
      <c r="U118" s="42"/>
      <c r="V118" s="42"/>
      <c r="W118" s="42"/>
      <c r="X118" s="42"/>
      <c r="Y118" s="42"/>
      <c r="Z118" s="42"/>
      <c r="AA118" s="42"/>
      <c r="AB118" s="42"/>
      <c r="AC118" s="42"/>
      <c r="AD118" s="42"/>
      <c r="AE118" s="42"/>
      <c r="AT118" s="20" t="s">
        <v>250</v>
      </c>
      <c r="AU118" s="20" t="s">
        <v>93</v>
      </c>
    </row>
    <row r="119" s="2" customFormat="1" ht="16.5" customHeight="1">
      <c r="A119" s="42"/>
      <c r="B119" s="43"/>
      <c r="C119" s="218" t="s">
        <v>421</v>
      </c>
      <c r="D119" s="218" t="s">
        <v>243</v>
      </c>
      <c r="E119" s="219" t="s">
        <v>8305</v>
      </c>
      <c r="F119" s="220" t="s">
        <v>8306</v>
      </c>
      <c r="G119" s="221" t="s">
        <v>515</v>
      </c>
      <c r="H119" s="222">
        <v>957</v>
      </c>
      <c r="I119" s="223"/>
      <c r="J119" s="224">
        <f>ROUND(I119*H119,2)</f>
        <v>0</v>
      </c>
      <c r="K119" s="220" t="s">
        <v>247</v>
      </c>
      <c r="L119" s="48"/>
      <c r="M119" s="225" t="s">
        <v>39</v>
      </c>
      <c r="N119" s="226" t="s">
        <v>56</v>
      </c>
      <c r="O119" s="88"/>
      <c r="P119" s="227">
        <f>O119*H119</f>
        <v>0</v>
      </c>
      <c r="Q119" s="227">
        <v>0</v>
      </c>
      <c r="R119" s="227">
        <f>Q119*H119</f>
        <v>0</v>
      </c>
      <c r="S119" s="227">
        <v>0</v>
      </c>
      <c r="T119" s="228">
        <f>S119*H119</f>
        <v>0</v>
      </c>
      <c r="U119" s="42"/>
      <c r="V119" s="42"/>
      <c r="W119" s="42"/>
      <c r="X119" s="42"/>
      <c r="Y119" s="42"/>
      <c r="Z119" s="42"/>
      <c r="AA119" s="42"/>
      <c r="AB119" s="42"/>
      <c r="AC119" s="42"/>
      <c r="AD119" s="42"/>
      <c r="AE119" s="42"/>
      <c r="AR119" s="229" t="s">
        <v>462</v>
      </c>
      <c r="AT119" s="229" t="s">
        <v>243</v>
      </c>
      <c r="AU119" s="229" t="s">
        <v>93</v>
      </c>
      <c r="AY119" s="20" t="s">
        <v>241</v>
      </c>
      <c r="BE119" s="230">
        <f>IF(N119="základní",J119,0)</f>
        <v>0</v>
      </c>
      <c r="BF119" s="230">
        <f>IF(N119="snížená",J119,0)</f>
        <v>0</v>
      </c>
      <c r="BG119" s="230">
        <f>IF(N119="zákl. přenesená",J119,0)</f>
        <v>0</v>
      </c>
      <c r="BH119" s="230">
        <f>IF(N119="sníž. přenesená",J119,0)</f>
        <v>0</v>
      </c>
      <c r="BI119" s="230">
        <f>IF(N119="nulová",J119,0)</f>
        <v>0</v>
      </c>
      <c r="BJ119" s="20" t="s">
        <v>23</v>
      </c>
      <c r="BK119" s="230">
        <f>ROUND(I119*H119,2)</f>
        <v>0</v>
      </c>
      <c r="BL119" s="20" t="s">
        <v>462</v>
      </c>
      <c r="BM119" s="229" t="s">
        <v>8307</v>
      </c>
    </row>
    <row r="120" s="2" customFormat="1">
      <c r="A120" s="42"/>
      <c r="B120" s="43"/>
      <c r="C120" s="44"/>
      <c r="D120" s="231" t="s">
        <v>250</v>
      </c>
      <c r="E120" s="44"/>
      <c r="F120" s="232" t="s">
        <v>8308</v>
      </c>
      <c r="G120" s="44"/>
      <c r="H120" s="44"/>
      <c r="I120" s="233"/>
      <c r="J120" s="44"/>
      <c r="K120" s="44"/>
      <c r="L120" s="48"/>
      <c r="M120" s="234"/>
      <c r="N120" s="235"/>
      <c r="O120" s="88"/>
      <c r="P120" s="88"/>
      <c r="Q120" s="88"/>
      <c r="R120" s="88"/>
      <c r="S120" s="88"/>
      <c r="T120" s="89"/>
      <c r="U120" s="42"/>
      <c r="V120" s="42"/>
      <c r="W120" s="42"/>
      <c r="X120" s="42"/>
      <c r="Y120" s="42"/>
      <c r="Z120" s="42"/>
      <c r="AA120" s="42"/>
      <c r="AB120" s="42"/>
      <c r="AC120" s="42"/>
      <c r="AD120" s="42"/>
      <c r="AE120" s="42"/>
      <c r="AT120" s="20" t="s">
        <v>250</v>
      </c>
      <c r="AU120" s="20" t="s">
        <v>93</v>
      </c>
    </row>
    <row r="121" s="2" customFormat="1" ht="24.15" customHeight="1">
      <c r="A121" s="42"/>
      <c r="B121" s="43"/>
      <c r="C121" s="218" t="s">
        <v>427</v>
      </c>
      <c r="D121" s="218" t="s">
        <v>243</v>
      </c>
      <c r="E121" s="219" t="s">
        <v>8309</v>
      </c>
      <c r="F121" s="220" t="s">
        <v>8310</v>
      </c>
      <c r="G121" s="221" t="s">
        <v>8221</v>
      </c>
      <c r="H121" s="294"/>
      <c r="I121" s="223"/>
      <c r="J121" s="224">
        <f>ROUND(I121*H121,2)</f>
        <v>0</v>
      </c>
      <c r="K121" s="220" t="s">
        <v>247</v>
      </c>
      <c r="L121" s="48"/>
      <c r="M121" s="225" t="s">
        <v>39</v>
      </c>
      <c r="N121" s="226" t="s">
        <v>56</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462</v>
      </c>
      <c r="AT121" s="229" t="s">
        <v>243</v>
      </c>
      <c r="AU121" s="229" t="s">
        <v>93</v>
      </c>
      <c r="AY121" s="20" t="s">
        <v>241</v>
      </c>
      <c r="BE121" s="230">
        <f>IF(N121="základní",J121,0)</f>
        <v>0</v>
      </c>
      <c r="BF121" s="230">
        <f>IF(N121="snížená",J121,0)</f>
        <v>0</v>
      </c>
      <c r="BG121" s="230">
        <f>IF(N121="zákl. přenesená",J121,0)</f>
        <v>0</v>
      </c>
      <c r="BH121" s="230">
        <f>IF(N121="sníž. přenesená",J121,0)</f>
        <v>0</v>
      </c>
      <c r="BI121" s="230">
        <f>IF(N121="nulová",J121,0)</f>
        <v>0</v>
      </c>
      <c r="BJ121" s="20" t="s">
        <v>23</v>
      </c>
      <c r="BK121" s="230">
        <f>ROUND(I121*H121,2)</f>
        <v>0</v>
      </c>
      <c r="BL121" s="20" t="s">
        <v>462</v>
      </c>
      <c r="BM121" s="229" t="s">
        <v>8311</v>
      </c>
    </row>
    <row r="122" s="2" customFormat="1">
      <c r="A122" s="42"/>
      <c r="B122" s="43"/>
      <c r="C122" s="44"/>
      <c r="D122" s="231" t="s">
        <v>250</v>
      </c>
      <c r="E122" s="44"/>
      <c r="F122" s="232" t="s">
        <v>8312</v>
      </c>
      <c r="G122" s="44"/>
      <c r="H122" s="44"/>
      <c r="I122" s="233"/>
      <c r="J122" s="44"/>
      <c r="K122" s="44"/>
      <c r="L122" s="48"/>
      <c r="M122" s="234"/>
      <c r="N122" s="235"/>
      <c r="O122" s="88"/>
      <c r="P122" s="88"/>
      <c r="Q122" s="88"/>
      <c r="R122" s="88"/>
      <c r="S122" s="88"/>
      <c r="T122" s="89"/>
      <c r="U122" s="42"/>
      <c r="V122" s="42"/>
      <c r="W122" s="42"/>
      <c r="X122" s="42"/>
      <c r="Y122" s="42"/>
      <c r="Z122" s="42"/>
      <c r="AA122" s="42"/>
      <c r="AB122" s="42"/>
      <c r="AC122" s="42"/>
      <c r="AD122" s="42"/>
      <c r="AE122" s="42"/>
      <c r="AT122" s="20" t="s">
        <v>250</v>
      </c>
      <c r="AU122" s="20" t="s">
        <v>93</v>
      </c>
    </row>
    <row r="123" s="12" customFormat="1" ht="22.8" customHeight="1">
      <c r="A123" s="12"/>
      <c r="B123" s="202"/>
      <c r="C123" s="203"/>
      <c r="D123" s="204" t="s">
        <v>84</v>
      </c>
      <c r="E123" s="216" t="s">
        <v>6583</v>
      </c>
      <c r="F123" s="216" t="s">
        <v>8313</v>
      </c>
      <c r="G123" s="203"/>
      <c r="H123" s="203"/>
      <c r="I123" s="206"/>
      <c r="J123" s="217">
        <f>BK123</f>
        <v>0</v>
      </c>
      <c r="K123" s="203"/>
      <c r="L123" s="208"/>
      <c r="M123" s="209"/>
      <c r="N123" s="210"/>
      <c r="O123" s="210"/>
      <c r="P123" s="211">
        <f>SUM(P124:P131)</f>
        <v>0</v>
      </c>
      <c r="Q123" s="210"/>
      <c r="R123" s="211">
        <f>SUM(R124:R131)</f>
        <v>0.073599999999999985</v>
      </c>
      <c r="S123" s="210"/>
      <c r="T123" s="212">
        <f>SUM(T124:T131)</f>
        <v>0</v>
      </c>
      <c r="U123" s="12"/>
      <c r="V123" s="12"/>
      <c r="W123" s="12"/>
      <c r="X123" s="12"/>
      <c r="Y123" s="12"/>
      <c r="Z123" s="12"/>
      <c r="AA123" s="12"/>
      <c r="AB123" s="12"/>
      <c r="AC123" s="12"/>
      <c r="AD123" s="12"/>
      <c r="AE123" s="12"/>
      <c r="AR123" s="213" t="s">
        <v>93</v>
      </c>
      <c r="AT123" s="214" t="s">
        <v>84</v>
      </c>
      <c r="AU123" s="214" t="s">
        <v>23</v>
      </c>
      <c r="AY123" s="213" t="s">
        <v>241</v>
      </c>
      <c r="BK123" s="215">
        <f>SUM(BK124:BK131)</f>
        <v>0</v>
      </c>
    </row>
    <row r="124" s="2" customFormat="1" ht="24.15" customHeight="1">
      <c r="A124" s="42"/>
      <c r="B124" s="43"/>
      <c r="C124" s="218" t="s">
        <v>434</v>
      </c>
      <c r="D124" s="218" t="s">
        <v>243</v>
      </c>
      <c r="E124" s="219" t="s">
        <v>8398</v>
      </c>
      <c r="F124" s="220" t="s">
        <v>8399</v>
      </c>
      <c r="G124" s="221" t="s">
        <v>561</v>
      </c>
      <c r="H124" s="222">
        <v>85</v>
      </c>
      <c r="I124" s="223"/>
      <c r="J124" s="224">
        <f>ROUND(I124*H124,2)</f>
        <v>0</v>
      </c>
      <c r="K124" s="220" t="s">
        <v>247</v>
      </c>
      <c r="L124" s="48"/>
      <c r="M124" s="225" t="s">
        <v>39</v>
      </c>
      <c r="N124" s="226" t="s">
        <v>56</v>
      </c>
      <c r="O124" s="88"/>
      <c r="P124" s="227">
        <f>O124*H124</f>
        <v>0</v>
      </c>
      <c r="Q124" s="227">
        <v>0.00013999999999999999</v>
      </c>
      <c r="R124" s="227">
        <f>Q124*H124</f>
        <v>0.011899999999999999</v>
      </c>
      <c r="S124" s="227">
        <v>0</v>
      </c>
      <c r="T124" s="228">
        <f>S124*H124</f>
        <v>0</v>
      </c>
      <c r="U124" s="42"/>
      <c r="V124" s="42"/>
      <c r="W124" s="42"/>
      <c r="X124" s="42"/>
      <c r="Y124" s="42"/>
      <c r="Z124" s="42"/>
      <c r="AA124" s="42"/>
      <c r="AB124" s="42"/>
      <c r="AC124" s="42"/>
      <c r="AD124" s="42"/>
      <c r="AE124" s="42"/>
      <c r="AR124" s="229" t="s">
        <v>462</v>
      </c>
      <c r="AT124" s="229" t="s">
        <v>243</v>
      </c>
      <c r="AU124" s="229" t="s">
        <v>93</v>
      </c>
      <c r="AY124" s="20" t="s">
        <v>241</v>
      </c>
      <c r="BE124" s="230">
        <f>IF(N124="základní",J124,0)</f>
        <v>0</v>
      </c>
      <c r="BF124" s="230">
        <f>IF(N124="snížená",J124,0)</f>
        <v>0</v>
      </c>
      <c r="BG124" s="230">
        <f>IF(N124="zákl. přenesená",J124,0)</f>
        <v>0</v>
      </c>
      <c r="BH124" s="230">
        <f>IF(N124="sníž. přenesená",J124,0)</f>
        <v>0</v>
      </c>
      <c r="BI124" s="230">
        <f>IF(N124="nulová",J124,0)</f>
        <v>0</v>
      </c>
      <c r="BJ124" s="20" t="s">
        <v>23</v>
      </c>
      <c r="BK124" s="230">
        <f>ROUND(I124*H124,2)</f>
        <v>0</v>
      </c>
      <c r="BL124" s="20" t="s">
        <v>462</v>
      </c>
      <c r="BM124" s="229" t="s">
        <v>8400</v>
      </c>
    </row>
    <row r="125" s="2" customFormat="1">
      <c r="A125" s="42"/>
      <c r="B125" s="43"/>
      <c r="C125" s="44"/>
      <c r="D125" s="231" t="s">
        <v>250</v>
      </c>
      <c r="E125" s="44"/>
      <c r="F125" s="232" t="s">
        <v>8401</v>
      </c>
      <c r="G125" s="44"/>
      <c r="H125" s="44"/>
      <c r="I125" s="233"/>
      <c r="J125" s="44"/>
      <c r="K125" s="44"/>
      <c r="L125" s="48"/>
      <c r="M125" s="234"/>
      <c r="N125" s="235"/>
      <c r="O125" s="88"/>
      <c r="P125" s="88"/>
      <c r="Q125" s="88"/>
      <c r="R125" s="88"/>
      <c r="S125" s="88"/>
      <c r="T125" s="89"/>
      <c r="U125" s="42"/>
      <c r="V125" s="42"/>
      <c r="W125" s="42"/>
      <c r="X125" s="42"/>
      <c r="Y125" s="42"/>
      <c r="Z125" s="42"/>
      <c r="AA125" s="42"/>
      <c r="AB125" s="42"/>
      <c r="AC125" s="42"/>
      <c r="AD125" s="42"/>
      <c r="AE125" s="42"/>
      <c r="AT125" s="20" t="s">
        <v>250</v>
      </c>
      <c r="AU125" s="20" t="s">
        <v>93</v>
      </c>
    </row>
    <row r="126" s="2" customFormat="1" ht="21.75" customHeight="1">
      <c r="A126" s="42"/>
      <c r="B126" s="43"/>
      <c r="C126" s="218" t="s">
        <v>462</v>
      </c>
      <c r="D126" s="218" t="s">
        <v>243</v>
      </c>
      <c r="E126" s="219" t="s">
        <v>8402</v>
      </c>
      <c r="F126" s="220" t="s">
        <v>8403</v>
      </c>
      <c r="G126" s="221" t="s">
        <v>561</v>
      </c>
      <c r="H126" s="222">
        <v>85</v>
      </c>
      <c r="I126" s="223"/>
      <c r="J126" s="224">
        <f>ROUND(I126*H126,2)</f>
        <v>0</v>
      </c>
      <c r="K126" s="220" t="s">
        <v>247</v>
      </c>
      <c r="L126" s="48"/>
      <c r="M126" s="225" t="s">
        <v>39</v>
      </c>
      <c r="N126" s="226" t="s">
        <v>56</v>
      </c>
      <c r="O126" s="88"/>
      <c r="P126" s="227">
        <f>O126*H126</f>
        <v>0</v>
      </c>
      <c r="Q126" s="227">
        <v>0.00069999999999999999</v>
      </c>
      <c r="R126" s="227">
        <f>Q126*H126</f>
        <v>0.059499999999999997</v>
      </c>
      <c r="S126" s="227">
        <v>0</v>
      </c>
      <c r="T126" s="228">
        <f>S126*H126</f>
        <v>0</v>
      </c>
      <c r="U126" s="42"/>
      <c r="V126" s="42"/>
      <c r="W126" s="42"/>
      <c r="X126" s="42"/>
      <c r="Y126" s="42"/>
      <c r="Z126" s="42"/>
      <c r="AA126" s="42"/>
      <c r="AB126" s="42"/>
      <c r="AC126" s="42"/>
      <c r="AD126" s="42"/>
      <c r="AE126" s="42"/>
      <c r="AR126" s="229" t="s">
        <v>462</v>
      </c>
      <c r="AT126" s="229" t="s">
        <v>243</v>
      </c>
      <c r="AU126" s="229" t="s">
        <v>93</v>
      </c>
      <c r="AY126" s="20" t="s">
        <v>241</v>
      </c>
      <c r="BE126" s="230">
        <f>IF(N126="základní",J126,0)</f>
        <v>0</v>
      </c>
      <c r="BF126" s="230">
        <f>IF(N126="snížená",J126,0)</f>
        <v>0</v>
      </c>
      <c r="BG126" s="230">
        <f>IF(N126="zákl. přenesená",J126,0)</f>
        <v>0</v>
      </c>
      <c r="BH126" s="230">
        <f>IF(N126="sníž. přenesená",J126,0)</f>
        <v>0</v>
      </c>
      <c r="BI126" s="230">
        <f>IF(N126="nulová",J126,0)</f>
        <v>0</v>
      </c>
      <c r="BJ126" s="20" t="s">
        <v>23</v>
      </c>
      <c r="BK126" s="230">
        <f>ROUND(I126*H126,2)</f>
        <v>0</v>
      </c>
      <c r="BL126" s="20" t="s">
        <v>462</v>
      </c>
      <c r="BM126" s="229" t="s">
        <v>8404</v>
      </c>
    </row>
    <row r="127" s="2" customFormat="1">
      <c r="A127" s="42"/>
      <c r="B127" s="43"/>
      <c r="C127" s="44"/>
      <c r="D127" s="231" t="s">
        <v>250</v>
      </c>
      <c r="E127" s="44"/>
      <c r="F127" s="232" t="s">
        <v>8405</v>
      </c>
      <c r="G127" s="44"/>
      <c r="H127" s="44"/>
      <c r="I127" s="233"/>
      <c r="J127" s="44"/>
      <c r="K127" s="44"/>
      <c r="L127" s="48"/>
      <c r="M127" s="234"/>
      <c r="N127" s="235"/>
      <c r="O127" s="88"/>
      <c r="P127" s="88"/>
      <c r="Q127" s="88"/>
      <c r="R127" s="88"/>
      <c r="S127" s="88"/>
      <c r="T127" s="89"/>
      <c r="U127" s="42"/>
      <c r="V127" s="42"/>
      <c r="W127" s="42"/>
      <c r="X127" s="42"/>
      <c r="Y127" s="42"/>
      <c r="Z127" s="42"/>
      <c r="AA127" s="42"/>
      <c r="AB127" s="42"/>
      <c r="AC127" s="42"/>
      <c r="AD127" s="42"/>
      <c r="AE127" s="42"/>
      <c r="AT127" s="20" t="s">
        <v>250</v>
      </c>
      <c r="AU127" s="20" t="s">
        <v>93</v>
      </c>
    </row>
    <row r="128" s="2" customFormat="1" ht="16.5" customHeight="1">
      <c r="A128" s="42"/>
      <c r="B128" s="43"/>
      <c r="C128" s="218" t="s">
        <v>468</v>
      </c>
      <c r="D128" s="218" t="s">
        <v>243</v>
      </c>
      <c r="E128" s="219" t="s">
        <v>8326</v>
      </c>
      <c r="F128" s="220" t="s">
        <v>8327</v>
      </c>
      <c r="G128" s="221" t="s">
        <v>561</v>
      </c>
      <c r="H128" s="222">
        <v>10</v>
      </c>
      <c r="I128" s="223"/>
      <c r="J128" s="224">
        <f>ROUND(I128*H128,2)</f>
        <v>0</v>
      </c>
      <c r="K128" s="220" t="s">
        <v>247</v>
      </c>
      <c r="L128" s="48"/>
      <c r="M128" s="225" t="s">
        <v>39</v>
      </c>
      <c r="N128" s="226" t="s">
        <v>56</v>
      </c>
      <c r="O128" s="88"/>
      <c r="P128" s="227">
        <f>O128*H128</f>
        <v>0</v>
      </c>
      <c r="Q128" s="227">
        <v>0.00022000000000000001</v>
      </c>
      <c r="R128" s="227">
        <f>Q128*H128</f>
        <v>0.0022000000000000001</v>
      </c>
      <c r="S128" s="227">
        <v>0</v>
      </c>
      <c r="T128" s="228">
        <f>S128*H128</f>
        <v>0</v>
      </c>
      <c r="U128" s="42"/>
      <c r="V128" s="42"/>
      <c r="W128" s="42"/>
      <c r="X128" s="42"/>
      <c r="Y128" s="42"/>
      <c r="Z128" s="42"/>
      <c r="AA128" s="42"/>
      <c r="AB128" s="42"/>
      <c r="AC128" s="42"/>
      <c r="AD128" s="42"/>
      <c r="AE128" s="42"/>
      <c r="AR128" s="229" t="s">
        <v>462</v>
      </c>
      <c r="AT128" s="229" t="s">
        <v>243</v>
      </c>
      <c r="AU128" s="229" t="s">
        <v>93</v>
      </c>
      <c r="AY128" s="20" t="s">
        <v>241</v>
      </c>
      <c r="BE128" s="230">
        <f>IF(N128="základní",J128,0)</f>
        <v>0</v>
      </c>
      <c r="BF128" s="230">
        <f>IF(N128="snížená",J128,0)</f>
        <v>0</v>
      </c>
      <c r="BG128" s="230">
        <f>IF(N128="zákl. přenesená",J128,0)</f>
        <v>0</v>
      </c>
      <c r="BH128" s="230">
        <f>IF(N128="sníž. přenesená",J128,0)</f>
        <v>0</v>
      </c>
      <c r="BI128" s="230">
        <f>IF(N128="nulová",J128,0)</f>
        <v>0</v>
      </c>
      <c r="BJ128" s="20" t="s">
        <v>23</v>
      </c>
      <c r="BK128" s="230">
        <f>ROUND(I128*H128,2)</f>
        <v>0</v>
      </c>
      <c r="BL128" s="20" t="s">
        <v>462</v>
      </c>
      <c r="BM128" s="229" t="s">
        <v>8328</v>
      </c>
    </row>
    <row r="129" s="2" customFormat="1">
      <c r="A129" s="42"/>
      <c r="B129" s="43"/>
      <c r="C129" s="44"/>
      <c r="D129" s="231" t="s">
        <v>250</v>
      </c>
      <c r="E129" s="44"/>
      <c r="F129" s="232" t="s">
        <v>8329</v>
      </c>
      <c r="G129" s="44"/>
      <c r="H129" s="44"/>
      <c r="I129" s="233"/>
      <c r="J129" s="44"/>
      <c r="K129" s="44"/>
      <c r="L129" s="48"/>
      <c r="M129" s="234"/>
      <c r="N129" s="235"/>
      <c r="O129" s="88"/>
      <c r="P129" s="88"/>
      <c r="Q129" s="88"/>
      <c r="R129" s="88"/>
      <c r="S129" s="88"/>
      <c r="T129" s="89"/>
      <c r="U129" s="42"/>
      <c r="V129" s="42"/>
      <c r="W129" s="42"/>
      <c r="X129" s="42"/>
      <c r="Y129" s="42"/>
      <c r="Z129" s="42"/>
      <c r="AA129" s="42"/>
      <c r="AB129" s="42"/>
      <c r="AC129" s="42"/>
      <c r="AD129" s="42"/>
      <c r="AE129" s="42"/>
      <c r="AT129" s="20" t="s">
        <v>250</v>
      </c>
      <c r="AU129" s="20" t="s">
        <v>93</v>
      </c>
    </row>
    <row r="130" s="2" customFormat="1" ht="24.15" customHeight="1">
      <c r="A130" s="42"/>
      <c r="B130" s="43"/>
      <c r="C130" s="218" t="s">
        <v>512</v>
      </c>
      <c r="D130" s="218" t="s">
        <v>243</v>
      </c>
      <c r="E130" s="219" t="s">
        <v>8363</v>
      </c>
      <c r="F130" s="220" t="s">
        <v>8364</v>
      </c>
      <c r="G130" s="221" t="s">
        <v>8221</v>
      </c>
      <c r="H130" s="294"/>
      <c r="I130" s="223"/>
      <c r="J130" s="224">
        <f>ROUND(I130*H130,2)</f>
        <v>0</v>
      </c>
      <c r="K130" s="220" t="s">
        <v>247</v>
      </c>
      <c r="L130" s="48"/>
      <c r="M130" s="225" t="s">
        <v>39</v>
      </c>
      <c r="N130" s="226" t="s">
        <v>56</v>
      </c>
      <c r="O130" s="88"/>
      <c r="P130" s="227">
        <f>O130*H130</f>
        <v>0</v>
      </c>
      <c r="Q130" s="227">
        <v>0</v>
      </c>
      <c r="R130" s="227">
        <f>Q130*H130</f>
        <v>0</v>
      </c>
      <c r="S130" s="227">
        <v>0</v>
      </c>
      <c r="T130" s="228">
        <f>S130*H130</f>
        <v>0</v>
      </c>
      <c r="U130" s="42"/>
      <c r="V130" s="42"/>
      <c r="W130" s="42"/>
      <c r="X130" s="42"/>
      <c r="Y130" s="42"/>
      <c r="Z130" s="42"/>
      <c r="AA130" s="42"/>
      <c r="AB130" s="42"/>
      <c r="AC130" s="42"/>
      <c r="AD130" s="42"/>
      <c r="AE130" s="42"/>
      <c r="AR130" s="229" t="s">
        <v>462</v>
      </c>
      <c r="AT130" s="229" t="s">
        <v>243</v>
      </c>
      <c r="AU130" s="229" t="s">
        <v>93</v>
      </c>
      <c r="AY130" s="20" t="s">
        <v>241</v>
      </c>
      <c r="BE130" s="230">
        <f>IF(N130="základní",J130,0)</f>
        <v>0</v>
      </c>
      <c r="BF130" s="230">
        <f>IF(N130="snížená",J130,0)</f>
        <v>0</v>
      </c>
      <c r="BG130" s="230">
        <f>IF(N130="zákl. přenesená",J130,0)</f>
        <v>0</v>
      </c>
      <c r="BH130" s="230">
        <f>IF(N130="sníž. přenesená",J130,0)</f>
        <v>0</v>
      </c>
      <c r="BI130" s="230">
        <f>IF(N130="nulová",J130,0)</f>
        <v>0</v>
      </c>
      <c r="BJ130" s="20" t="s">
        <v>23</v>
      </c>
      <c r="BK130" s="230">
        <f>ROUND(I130*H130,2)</f>
        <v>0</v>
      </c>
      <c r="BL130" s="20" t="s">
        <v>462</v>
      </c>
      <c r="BM130" s="229" t="s">
        <v>8365</v>
      </c>
    </row>
    <row r="131" s="2" customFormat="1">
      <c r="A131" s="42"/>
      <c r="B131" s="43"/>
      <c r="C131" s="44"/>
      <c r="D131" s="231" t="s">
        <v>250</v>
      </c>
      <c r="E131" s="44"/>
      <c r="F131" s="232" t="s">
        <v>8366</v>
      </c>
      <c r="G131" s="44"/>
      <c r="H131" s="44"/>
      <c r="I131" s="233"/>
      <c r="J131" s="44"/>
      <c r="K131" s="44"/>
      <c r="L131" s="48"/>
      <c r="M131" s="234"/>
      <c r="N131" s="235"/>
      <c r="O131" s="88"/>
      <c r="P131" s="88"/>
      <c r="Q131" s="88"/>
      <c r="R131" s="88"/>
      <c r="S131" s="88"/>
      <c r="T131" s="89"/>
      <c r="U131" s="42"/>
      <c r="V131" s="42"/>
      <c r="W131" s="42"/>
      <c r="X131" s="42"/>
      <c r="Y131" s="42"/>
      <c r="Z131" s="42"/>
      <c r="AA131" s="42"/>
      <c r="AB131" s="42"/>
      <c r="AC131" s="42"/>
      <c r="AD131" s="42"/>
      <c r="AE131" s="42"/>
      <c r="AT131" s="20" t="s">
        <v>250</v>
      </c>
      <c r="AU131" s="20" t="s">
        <v>93</v>
      </c>
    </row>
    <row r="132" s="12" customFormat="1" ht="22.8" customHeight="1">
      <c r="A132" s="12"/>
      <c r="B132" s="202"/>
      <c r="C132" s="203"/>
      <c r="D132" s="204" t="s">
        <v>84</v>
      </c>
      <c r="E132" s="216" t="s">
        <v>6587</v>
      </c>
      <c r="F132" s="216" t="s">
        <v>8406</v>
      </c>
      <c r="G132" s="203"/>
      <c r="H132" s="203"/>
      <c r="I132" s="206"/>
      <c r="J132" s="217">
        <f>BK132</f>
        <v>0</v>
      </c>
      <c r="K132" s="203"/>
      <c r="L132" s="208"/>
      <c r="M132" s="209"/>
      <c r="N132" s="210"/>
      <c r="O132" s="210"/>
      <c r="P132" s="211">
        <f>SUM(P133:P166)</f>
        <v>0</v>
      </c>
      <c r="Q132" s="210"/>
      <c r="R132" s="211">
        <f>SUM(R133:R166)</f>
        <v>2.59219</v>
      </c>
      <c r="S132" s="210"/>
      <c r="T132" s="212">
        <f>SUM(T133:T166)</f>
        <v>0</v>
      </c>
      <c r="U132" s="12"/>
      <c r="V132" s="12"/>
      <c r="W132" s="12"/>
      <c r="X132" s="12"/>
      <c r="Y132" s="12"/>
      <c r="Z132" s="12"/>
      <c r="AA132" s="12"/>
      <c r="AB132" s="12"/>
      <c r="AC132" s="12"/>
      <c r="AD132" s="12"/>
      <c r="AE132" s="12"/>
      <c r="AR132" s="213" t="s">
        <v>93</v>
      </c>
      <c r="AT132" s="214" t="s">
        <v>84</v>
      </c>
      <c r="AU132" s="214" t="s">
        <v>23</v>
      </c>
      <c r="AY132" s="213" t="s">
        <v>241</v>
      </c>
      <c r="BK132" s="215">
        <f>SUM(BK133:BK166)</f>
        <v>0</v>
      </c>
    </row>
    <row r="133" s="2" customFormat="1" ht="24.15" customHeight="1">
      <c r="A133" s="42"/>
      <c r="B133" s="43"/>
      <c r="C133" s="218" t="s">
        <v>520</v>
      </c>
      <c r="D133" s="218" t="s">
        <v>243</v>
      </c>
      <c r="E133" s="219" t="s">
        <v>8407</v>
      </c>
      <c r="F133" s="220" t="s">
        <v>8408</v>
      </c>
      <c r="G133" s="221" t="s">
        <v>561</v>
      </c>
      <c r="H133" s="222">
        <v>4</v>
      </c>
      <c r="I133" s="223"/>
      <c r="J133" s="224">
        <f>ROUND(I133*H133,2)</f>
        <v>0</v>
      </c>
      <c r="K133" s="220" t="s">
        <v>247</v>
      </c>
      <c r="L133" s="48"/>
      <c r="M133" s="225" t="s">
        <v>39</v>
      </c>
      <c r="N133" s="226" t="s">
        <v>56</v>
      </c>
      <c r="O133" s="88"/>
      <c r="P133" s="227">
        <f>O133*H133</f>
        <v>0</v>
      </c>
      <c r="Q133" s="227">
        <v>0.0114</v>
      </c>
      <c r="R133" s="227">
        <f>Q133*H133</f>
        <v>0.045600000000000002</v>
      </c>
      <c r="S133" s="227">
        <v>0</v>
      </c>
      <c r="T133" s="228">
        <f>S133*H133</f>
        <v>0</v>
      </c>
      <c r="U133" s="42"/>
      <c r="V133" s="42"/>
      <c r="W133" s="42"/>
      <c r="X133" s="42"/>
      <c r="Y133" s="42"/>
      <c r="Z133" s="42"/>
      <c r="AA133" s="42"/>
      <c r="AB133" s="42"/>
      <c r="AC133" s="42"/>
      <c r="AD133" s="42"/>
      <c r="AE133" s="42"/>
      <c r="AR133" s="229" t="s">
        <v>462</v>
      </c>
      <c r="AT133" s="229" t="s">
        <v>243</v>
      </c>
      <c r="AU133" s="229" t="s">
        <v>93</v>
      </c>
      <c r="AY133" s="20" t="s">
        <v>241</v>
      </c>
      <c r="BE133" s="230">
        <f>IF(N133="základní",J133,0)</f>
        <v>0</v>
      </c>
      <c r="BF133" s="230">
        <f>IF(N133="snížená",J133,0)</f>
        <v>0</v>
      </c>
      <c r="BG133" s="230">
        <f>IF(N133="zákl. přenesená",J133,0)</f>
        <v>0</v>
      </c>
      <c r="BH133" s="230">
        <f>IF(N133="sníž. přenesená",J133,0)</f>
        <v>0</v>
      </c>
      <c r="BI133" s="230">
        <f>IF(N133="nulová",J133,0)</f>
        <v>0</v>
      </c>
      <c r="BJ133" s="20" t="s">
        <v>23</v>
      </c>
      <c r="BK133" s="230">
        <f>ROUND(I133*H133,2)</f>
        <v>0</v>
      </c>
      <c r="BL133" s="20" t="s">
        <v>462</v>
      </c>
      <c r="BM133" s="229" t="s">
        <v>8409</v>
      </c>
    </row>
    <row r="134" s="2" customFormat="1">
      <c r="A134" s="42"/>
      <c r="B134" s="43"/>
      <c r="C134" s="44"/>
      <c r="D134" s="231" t="s">
        <v>250</v>
      </c>
      <c r="E134" s="44"/>
      <c r="F134" s="232" t="s">
        <v>8410</v>
      </c>
      <c r="G134" s="44"/>
      <c r="H134" s="44"/>
      <c r="I134" s="233"/>
      <c r="J134" s="44"/>
      <c r="K134" s="44"/>
      <c r="L134" s="48"/>
      <c r="M134" s="234"/>
      <c r="N134" s="235"/>
      <c r="O134" s="88"/>
      <c r="P134" s="88"/>
      <c r="Q134" s="88"/>
      <c r="R134" s="88"/>
      <c r="S134" s="88"/>
      <c r="T134" s="89"/>
      <c r="U134" s="42"/>
      <c r="V134" s="42"/>
      <c r="W134" s="42"/>
      <c r="X134" s="42"/>
      <c r="Y134" s="42"/>
      <c r="Z134" s="42"/>
      <c r="AA134" s="42"/>
      <c r="AB134" s="42"/>
      <c r="AC134" s="42"/>
      <c r="AD134" s="42"/>
      <c r="AE134" s="42"/>
      <c r="AT134" s="20" t="s">
        <v>250</v>
      </c>
      <c r="AU134" s="20" t="s">
        <v>93</v>
      </c>
    </row>
    <row r="135" s="2" customFormat="1" ht="24.15" customHeight="1">
      <c r="A135" s="42"/>
      <c r="B135" s="43"/>
      <c r="C135" s="218" t="s">
        <v>526</v>
      </c>
      <c r="D135" s="218" t="s">
        <v>243</v>
      </c>
      <c r="E135" s="219" t="s">
        <v>8411</v>
      </c>
      <c r="F135" s="220" t="s">
        <v>8412</v>
      </c>
      <c r="G135" s="221" t="s">
        <v>561</v>
      </c>
      <c r="H135" s="222">
        <v>8</v>
      </c>
      <c r="I135" s="223"/>
      <c r="J135" s="224">
        <f>ROUND(I135*H135,2)</f>
        <v>0</v>
      </c>
      <c r="K135" s="220" t="s">
        <v>247</v>
      </c>
      <c r="L135" s="48"/>
      <c r="M135" s="225" t="s">
        <v>39</v>
      </c>
      <c r="N135" s="226" t="s">
        <v>56</v>
      </c>
      <c r="O135" s="88"/>
      <c r="P135" s="227">
        <f>O135*H135</f>
        <v>0</v>
      </c>
      <c r="Q135" s="227">
        <v>0.014149999999999999</v>
      </c>
      <c r="R135" s="227">
        <f>Q135*H135</f>
        <v>0.1132</v>
      </c>
      <c r="S135" s="227">
        <v>0</v>
      </c>
      <c r="T135" s="228">
        <f>S135*H135</f>
        <v>0</v>
      </c>
      <c r="U135" s="42"/>
      <c r="V135" s="42"/>
      <c r="W135" s="42"/>
      <c r="X135" s="42"/>
      <c r="Y135" s="42"/>
      <c r="Z135" s="42"/>
      <c r="AA135" s="42"/>
      <c r="AB135" s="42"/>
      <c r="AC135" s="42"/>
      <c r="AD135" s="42"/>
      <c r="AE135" s="42"/>
      <c r="AR135" s="229" t="s">
        <v>462</v>
      </c>
      <c r="AT135" s="229" t="s">
        <v>243</v>
      </c>
      <c r="AU135" s="229" t="s">
        <v>93</v>
      </c>
      <c r="AY135" s="20" t="s">
        <v>241</v>
      </c>
      <c r="BE135" s="230">
        <f>IF(N135="základní",J135,0)</f>
        <v>0</v>
      </c>
      <c r="BF135" s="230">
        <f>IF(N135="snížená",J135,0)</f>
        <v>0</v>
      </c>
      <c r="BG135" s="230">
        <f>IF(N135="zákl. přenesená",J135,0)</f>
        <v>0</v>
      </c>
      <c r="BH135" s="230">
        <f>IF(N135="sníž. přenesená",J135,0)</f>
        <v>0</v>
      </c>
      <c r="BI135" s="230">
        <f>IF(N135="nulová",J135,0)</f>
        <v>0</v>
      </c>
      <c r="BJ135" s="20" t="s">
        <v>23</v>
      </c>
      <c r="BK135" s="230">
        <f>ROUND(I135*H135,2)</f>
        <v>0</v>
      </c>
      <c r="BL135" s="20" t="s">
        <v>462</v>
      </c>
      <c r="BM135" s="229" t="s">
        <v>8413</v>
      </c>
    </row>
    <row r="136" s="2" customFormat="1">
      <c r="A136" s="42"/>
      <c r="B136" s="43"/>
      <c r="C136" s="44"/>
      <c r="D136" s="231" t="s">
        <v>250</v>
      </c>
      <c r="E136" s="44"/>
      <c r="F136" s="232" t="s">
        <v>8414</v>
      </c>
      <c r="G136" s="44"/>
      <c r="H136" s="44"/>
      <c r="I136" s="233"/>
      <c r="J136" s="44"/>
      <c r="K136" s="44"/>
      <c r="L136" s="48"/>
      <c r="M136" s="234"/>
      <c r="N136" s="235"/>
      <c r="O136" s="88"/>
      <c r="P136" s="88"/>
      <c r="Q136" s="88"/>
      <c r="R136" s="88"/>
      <c r="S136" s="88"/>
      <c r="T136" s="89"/>
      <c r="U136" s="42"/>
      <c r="V136" s="42"/>
      <c r="W136" s="42"/>
      <c r="X136" s="42"/>
      <c r="Y136" s="42"/>
      <c r="Z136" s="42"/>
      <c r="AA136" s="42"/>
      <c r="AB136" s="42"/>
      <c r="AC136" s="42"/>
      <c r="AD136" s="42"/>
      <c r="AE136" s="42"/>
      <c r="AT136" s="20" t="s">
        <v>250</v>
      </c>
      <c r="AU136" s="20" t="s">
        <v>93</v>
      </c>
    </row>
    <row r="137" s="2" customFormat="1" ht="24.15" customHeight="1">
      <c r="A137" s="42"/>
      <c r="B137" s="43"/>
      <c r="C137" s="218" t="s">
        <v>7</v>
      </c>
      <c r="D137" s="218" t="s">
        <v>243</v>
      </c>
      <c r="E137" s="219" t="s">
        <v>8415</v>
      </c>
      <c r="F137" s="220" t="s">
        <v>8416</v>
      </c>
      <c r="G137" s="221" t="s">
        <v>561</v>
      </c>
      <c r="H137" s="222">
        <v>9</v>
      </c>
      <c r="I137" s="223"/>
      <c r="J137" s="224">
        <f>ROUND(I137*H137,2)</f>
        <v>0</v>
      </c>
      <c r="K137" s="220" t="s">
        <v>247</v>
      </c>
      <c r="L137" s="48"/>
      <c r="M137" s="225" t="s">
        <v>39</v>
      </c>
      <c r="N137" s="226" t="s">
        <v>56</v>
      </c>
      <c r="O137" s="88"/>
      <c r="P137" s="227">
        <f>O137*H137</f>
        <v>0</v>
      </c>
      <c r="Q137" s="227">
        <v>0.016539999999999999</v>
      </c>
      <c r="R137" s="227">
        <f>Q137*H137</f>
        <v>0.14885999999999999</v>
      </c>
      <c r="S137" s="227">
        <v>0</v>
      </c>
      <c r="T137" s="228">
        <f>S137*H137</f>
        <v>0</v>
      </c>
      <c r="U137" s="42"/>
      <c r="V137" s="42"/>
      <c r="W137" s="42"/>
      <c r="X137" s="42"/>
      <c r="Y137" s="42"/>
      <c r="Z137" s="42"/>
      <c r="AA137" s="42"/>
      <c r="AB137" s="42"/>
      <c r="AC137" s="42"/>
      <c r="AD137" s="42"/>
      <c r="AE137" s="42"/>
      <c r="AR137" s="229" t="s">
        <v>462</v>
      </c>
      <c r="AT137" s="229" t="s">
        <v>243</v>
      </c>
      <c r="AU137" s="229" t="s">
        <v>93</v>
      </c>
      <c r="AY137" s="20" t="s">
        <v>241</v>
      </c>
      <c r="BE137" s="230">
        <f>IF(N137="základní",J137,0)</f>
        <v>0</v>
      </c>
      <c r="BF137" s="230">
        <f>IF(N137="snížená",J137,0)</f>
        <v>0</v>
      </c>
      <c r="BG137" s="230">
        <f>IF(N137="zákl. přenesená",J137,0)</f>
        <v>0</v>
      </c>
      <c r="BH137" s="230">
        <f>IF(N137="sníž. přenesená",J137,0)</f>
        <v>0</v>
      </c>
      <c r="BI137" s="230">
        <f>IF(N137="nulová",J137,0)</f>
        <v>0</v>
      </c>
      <c r="BJ137" s="20" t="s">
        <v>23</v>
      </c>
      <c r="BK137" s="230">
        <f>ROUND(I137*H137,2)</f>
        <v>0</v>
      </c>
      <c r="BL137" s="20" t="s">
        <v>462</v>
      </c>
      <c r="BM137" s="229" t="s">
        <v>8417</v>
      </c>
    </row>
    <row r="138" s="2" customFormat="1">
      <c r="A138" s="42"/>
      <c r="B138" s="43"/>
      <c r="C138" s="44"/>
      <c r="D138" s="231" t="s">
        <v>250</v>
      </c>
      <c r="E138" s="44"/>
      <c r="F138" s="232" t="s">
        <v>8418</v>
      </c>
      <c r="G138" s="44"/>
      <c r="H138" s="44"/>
      <c r="I138" s="233"/>
      <c r="J138" s="44"/>
      <c r="K138" s="44"/>
      <c r="L138" s="48"/>
      <c r="M138" s="234"/>
      <c r="N138" s="235"/>
      <c r="O138" s="88"/>
      <c r="P138" s="88"/>
      <c r="Q138" s="88"/>
      <c r="R138" s="88"/>
      <c r="S138" s="88"/>
      <c r="T138" s="89"/>
      <c r="U138" s="42"/>
      <c r="V138" s="42"/>
      <c r="W138" s="42"/>
      <c r="X138" s="42"/>
      <c r="Y138" s="42"/>
      <c r="Z138" s="42"/>
      <c r="AA138" s="42"/>
      <c r="AB138" s="42"/>
      <c r="AC138" s="42"/>
      <c r="AD138" s="42"/>
      <c r="AE138" s="42"/>
      <c r="AT138" s="20" t="s">
        <v>250</v>
      </c>
      <c r="AU138" s="20" t="s">
        <v>93</v>
      </c>
    </row>
    <row r="139" s="2" customFormat="1" ht="24.15" customHeight="1">
      <c r="A139" s="42"/>
      <c r="B139" s="43"/>
      <c r="C139" s="218" t="s">
        <v>538</v>
      </c>
      <c r="D139" s="218" t="s">
        <v>243</v>
      </c>
      <c r="E139" s="219" t="s">
        <v>8419</v>
      </c>
      <c r="F139" s="220" t="s">
        <v>8420</v>
      </c>
      <c r="G139" s="221" t="s">
        <v>561</v>
      </c>
      <c r="H139" s="222">
        <v>1</v>
      </c>
      <c r="I139" s="223"/>
      <c r="J139" s="224">
        <f>ROUND(I139*H139,2)</f>
        <v>0</v>
      </c>
      <c r="K139" s="220" t="s">
        <v>247</v>
      </c>
      <c r="L139" s="48"/>
      <c r="M139" s="225" t="s">
        <v>39</v>
      </c>
      <c r="N139" s="226" t="s">
        <v>56</v>
      </c>
      <c r="O139" s="88"/>
      <c r="P139" s="227">
        <f>O139*H139</f>
        <v>0</v>
      </c>
      <c r="Q139" s="227">
        <v>0.018929999999999999</v>
      </c>
      <c r="R139" s="227">
        <f>Q139*H139</f>
        <v>0.018929999999999999</v>
      </c>
      <c r="S139" s="227">
        <v>0</v>
      </c>
      <c r="T139" s="228">
        <f>S139*H139</f>
        <v>0</v>
      </c>
      <c r="U139" s="42"/>
      <c r="V139" s="42"/>
      <c r="W139" s="42"/>
      <c r="X139" s="42"/>
      <c r="Y139" s="42"/>
      <c r="Z139" s="42"/>
      <c r="AA139" s="42"/>
      <c r="AB139" s="42"/>
      <c r="AC139" s="42"/>
      <c r="AD139" s="42"/>
      <c r="AE139" s="42"/>
      <c r="AR139" s="229" t="s">
        <v>462</v>
      </c>
      <c r="AT139" s="229" t="s">
        <v>243</v>
      </c>
      <c r="AU139" s="229" t="s">
        <v>93</v>
      </c>
      <c r="AY139" s="20" t="s">
        <v>241</v>
      </c>
      <c r="BE139" s="230">
        <f>IF(N139="základní",J139,0)</f>
        <v>0</v>
      </c>
      <c r="BF139" s="230">
        <f>IF(N139="snížená",J139,0)</f>
        <v>0</v>
      </c>
      <c r="BG139" s="230">
        <f>IF(N139="zákl. přenesená",J139,0)</f>
        <v>0</v>
      </c>
      <c r="BH139" s="230">
        <f>IF(N139="sníž. přenesená",J139,0)</f>
        <v>0</v>
      </c>
      <c r="BI139" s="230">
        <f>IF(N139="nulová",J139,0)</f>
        <v>0</v>
      </c>
      <c r="BJ139" s="20" t="s">
        <v>23</v>
      </c>
      <c r="BK139" s="230">
        <f>ROUND(I139*H139,2)</f>
        <v>0</v>
      </c>
      <c r="BL139" s="20" t="s">
        <v>462</v>
      </c>
      <c r="BM139" s="229" t="s">
        <v>8421</v>
      </c>
    </row>
    <row r="140" s="2" customFormat="1">
      <c r="A140" s="42"/>
      <c r="B140" s="43"/>
      <c r="C140" s="44"/>
      <c r="D140" s="231" t="s">
        <v>250</v>
      </c>
      <c r="E140" s="44"/>
      <c r="F140" s="232" t="s">
        <v>8422</v>
      </c>
      <c r="G140" s="44"/>
      <c r="H140" s="44"/>
      <c r="I140" s="233"/>
      <c r="J140" s="44"/>
      <c r="K140" s="44"/>
      <c r="L140" s="48"/>
      <c r="M140" s="234"/>
      <c r="N140" s="235"/>
      <c r="O140" s="88"/>
      <c r="P140" s="88"/>
      <c r="Q140" s="88"/>
      <c r="R140" s="88"/>
      <c r="S140" s="88"/>
      <c r="T140" s="89"/>
      <c r="U140" s="42"/>
      <c r="V140" s="42"/>
      <c r="W140" s="42"/>
      <c r="X140" s="42"/>
      <c r="Y140" s="42"/>
      <c r="Z140" s="42"/>
      <c r="AA140" s="42"/>
      <c r="AB140" s="42"/>
      <c r="AC140" s="42"/>
      <c r="AD140" s="42"/>
      <c r="AE140" s="42"/>
      <c r="AT140" s="20" t="s">
        <v>250</v>
      </c>
      <c r="AU140" s="20" t="s">
        <v>93</v>
      </c>
    </row>
    <row r="141" s="2" customFormat="1" ht="24.15" customHeight="1">
      <c r="A141" s="42"/>
      <c r="B141" s="43"/>
      <c r="C141" s="218" t="s">
        <v>546</v>
      </c>
      <c r="D141" s="218" t="s">
        <v>243</v>
      </c>
      <c r="E141" s="219" t="s">
        <v>8423</v>
      </c>
      <c r="F141" s="220" t="s">
        <v>8424</v>
      </c>
      <c r="G141" s="221" t="s">
        <v>561</v>
      </c>
      <c r="H141" s="222">
        <v>8</v>
      </c>
      <c r="I141" s="223"/>
      <c r="J141" s="224">
        <f>ROUND(I141*H141,2)</f>
        <v>0</v>
      </c>
      <c r="K141" s="220" t="s">
        <v>247</v>
      </c>
      <c r="L141" s="48"/>
      <c r="M141" s="225" t="s">
        <v>39</v>
      </c>
      <c r="N141" s="226" t="s">
        <v>56</v>
      </c>
      <c r="O141" s="88"/>
      <c r="P141" s="227">
        <f>O141*H141</f>
        <v>0</v>
      </c>
      <c r="Q141" s="227">
        <v>0.021319999999999999</v>
      </c>
      <c r="R141" s="227">
        <f>Q141*H141</f>
        <v>0.17055999999999999</v>
      </c>
      <c r="S141" s="227">
        <v>0</v>
      </c>
      <c r="T141" s="228">
        <f>S141*H141</f>
        <v>0</v>
      </c>
      <c r="U141" s="42"/>
      <c r="V141" s="42"/>
      <c r="W141" s="42"/>
      <c r="X141" s="42"/>
      <c r="Y141" s="42"/>
      <c r="Z141" s="42"/>
      <c r="AA141" s="42"/>
      <c r="AB141" s="42"/>
      <c r="AC141" s="42"/>
      <c r="AD141" s="42"/>
      <c r="AE141" s="42"/>
      <c r="AR141" s="229" t="s">
        <v>462</v>
      </c>
      <c r="AT141" s="229" t="s">
        <v>243</v>
      </c>
      <c r="AU141" s="229" t="s">
        <v>93</v>
      </c>
      <c r="AY141" s="20" t="s">
        <v>241</v>
      </c>
      <c r="BE141" s="230">
        <f>IF(N141="základní",J141,0)</f>
        <v>0</v>
      </c>
      <c r="BF141" s="230">
        <f>IF(N141="snížená",J141,0)</f>
        <v>0</v>
      </c>
      <c r="BG141" s="230">
        <f>IF(N141="zákl. přenesená",J141,0)</f>
        <v>0</v>
      </c>
      <c r="BH141" s="230">
        <f>IF(N141="sníž. přenesená",J141,0)</f>
        <v>0</v>
      </c>
      <c r="BI141" s="230">
        <f>IF(N141="nulová",J141,0)</f>
        <v>0</v>
      </c>
      <c r="BJ141" s="20" t="s">
        <v>23</v>
      </c>
      <c r="BK141" s="230">
        <f>ROUND(I141*H141,2)</f>
        <v>0</v>
      </c>
      <c r="BL141" s="20" t="s">
        <v>462</v>
      </c>
      <c r="BM141" s="229" t="s">
        <v>8425</v>
      </c>
    </row>
    <row r="142" s="2" customFormat="1">
      <c r="A142" s="42"/>
      <c r="B142" s="43"/>
      <c r="C142" s="44"/>
      <c r="D142" s="231" t="s">
        <v>250</v>
      </c>
      <c r="E142" s="44"/>
      <c r="F142" s="232" t="s">
        <v>8426</v>
      </c>
      <c r="G142" s="44"/>
      <c r="H142" s="44"/>
      <c r="I142" s="233"/>
      <c r="J142" s="44"/>
      <c r="K142" s="44"/>
      <c r="L142" s="48"/>
      <c r="M142" s="234"/>
      <c r="N142" s="235"/>
      <c r="O142" s="88"/>
      <c r="P142" s="88"/>
      <c r="Q142" s="88"/>
      <c r="R142" s="88"/>
      <c r="S142" s="88"/>
      <c r="T142" s="89"/>
      <c r="U142" s="42"/>
      <c r="V142" s="42"/>
      <c r="W142" s="42"/>
      <c r="X142" s="42"/>
      <c r="Y142" s="42"/>
      <c r="Z142" s="42"/>
      <c r="AA142" s="42"/>
      <c r="AB142" s="42"/>
      <c r="AC142" s="42"/>
      <c r="AD142" s="42"/>
      <c r="AE142" s="42"/>
      <c r="AT142" s="20" t="s">
        <v>250</v>
      </c>
      <c r="AU142" s="20" t="s">
        <v>93</v>
      </c>
    </row>
    <row r="143" s="2" customFormat="1" ht="24.15" customHeight="1">
      <c r="A143" s="42"/>
      <c r="B143" s="43"/>
      <c r="C143" s="218" t="s">
        <v>553</v>
      </c>
      <c r="D143" s="218" t="s">
        <v>243</v>
      </c>
      <c r="E143" s="219" t="s">
        <v>8427</v>
      </c>
      <c r="F143" s="220" t="s">
        <v>8428</v>
      </c>
      <c r="G143" s="221" t="s">
        <v>561</v>
      </c>
      <c r="H143" s="222">
        <v>4</v>
      </c>
      <c r="I143" s="223"/>
      <c r="J143" s="224">
        <f>ROUND(I143*H143,2)</f>
        <v>0</v>
      </c>
      <c r="K143" s="220" t="s">
        <v>247</v>
      </c>
      <c r="L143" s="48"/>
      <c r="M143" s="225" t="s">
        <v>39</v>
      </c>
      <c r="N143" s="226" t="s">
        <v>56</v>
      </c>
      <c r="O143" s="88"/>
      <c r="P143" s="227">
        <f>O143*H143</f>
        <v>0</v>
      </c>
      <c r="Q143" s="227">
        <v>0.026100000000000002</v>
      </c>
      <c r="R143" s="227">
        <f>Q143*H143</f>
        <v>0.10440000000000001</v>
      </c>
      <c r="S143" s="227">
        <v>0</v>
      </c>
      <c r="T143" s="228">
        <f>S143*H143</f>
        <v>0</v>
      </c>
      <c r="U143" s="42"/>
      <c r="V143" s="42"/>
      <c r="W143" s="42"/>
      <c r="X143" s="42"/>
      <c r="Y143" s="42"/>
      <c r="Z143" s="42"/>
      <c r="AA143" s="42"/>
      <c r="AB143" s="42"/>
      <c r="AC143" s="42"/>
      <c r="AD143" s="42"/>
      <c r="AE143" s="42"/>
      <c r="AR143" s="229" t="s">
        <v>462</v>
      </c>
      <c r="AT143" s="229" t="s">
        <v>243</v>
      </c>
      <c r="AU143" s="229" t="s">
        <v>93</v>
      </c>
      <c r="AY143" s="20" t="s">
        <v>241</v>
      </c>
      <c r="BE143" s="230">
        <f>IF(N143="základní",J143,0)</f>
        <v>0</v>
      </c>
      <c r="BF143" s="230">
        <f>IF(N143="snížená",J143,0)</f>
        <v>0</v>
      </c>
      <c r="BG143" s="230">
        <f>IF(N143="zákl. přenesená",J143,0)</f>
        <v>0</v>
      </c>
      <c r="BH143" s="230">
        <f>IF(N143="sníž. přenesená",J143,0)</f>
        <v>0</v>
      </c>
      <c r="BI143" s="230">
        <f>IF(N143="nulová",J143,0)</f>
        <v>0</v>
      </c>
      <c r="BJ143" s="20" t="s">
        <v>23</v>
      </c>
      <c r="BK143" s="230">
        <f>ROUND(I143*H143,2)</f>
        <v>0</v>
      </c>
      <c r="BL143" s="20" t="s">
        <v>462</v>
      </c>
      <c r="BM143" s="229" t="s">
        <v>8429</v>
      </c>
    </row>
    <row r="144" s="2" customFormat="1">
      <c r="A144" s="42"/>
      <c r="B144" s="43"/>
      <c r="C144" s="44"/>
      <c r="D144" s="231" t="s">
        <v>250</v>
      </c>
      <c r="E144" s="44"/>
      <c r="F144" s="232" t="s">
        <v>8430</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0" t="s">
        <v>250</v>
      </c>
      <c r="AU144" s="20" t="s">
        <v>93</v>
      </c>
    </row>
    <row r="145" s="2" customFormat="1" ht="24.15" customHeight="1">
      <c r="A145" s="42"/>
      <c r="B145" s="43"/>
      <c r="C145" s="218" t="s">
        <v>558</v>
      </c>
      <c r="D145" s="218" t="s">
        <v>243</v>
      </c>
      <c r="E145" s="219" t="s">
        <v>8431</v>
      </c>
      <c r="F145" s="220" t="s">
        <v>8432</v>
      </c>
      <c r="G145" s="221" t="s">
        <v>561</v>
      </c>
      <c r="H145" s="222">
        <v>2</v>
      </c>
      <c r="I145" s="223"/>
      <c r="J145" s="224">
        <f>ROUND(I145*H145,2)</f>
        <v>0</v>
      </c>
      <c r="K145" s="220" t="s">
        <v>247</v>
      </c>
      <c r="L145" s="48"/>
      <c r="M145" s="225" t="s">
        <v>39</v>
      </c>
      <c r="N145" s="226" t="s">
        <v>56</v>
      </c>
      <c r="O145" s="88"/>
      <c r="P145" s="227">
        <f>O145*H145</f>
        <v>0</v>
      </c>
      <c r="Q145" s="227">
        <v>0.027199999999999998</v>
      </c>
      <c r="R145" s="227">
        <f>Q145*H145</f>
        <v>0.054399999999999997</v>
      </c>
      <c r="S145" s="227">
        <v>0</v>
      </c>
      <c r="T145" s="228">
        <f>S145*H145</f>
        <v>0</v>
      </c>
      <c r="U145" s="42"/>
      <c r="V145" s="42"/>
      <c r="W145" s="42"/>
      <c r="X145" s="42"/>
      <c r="Y145" s="42"/>
      <c r="Z145" s="42"/>
      <c r="AA145" s="42"/>
      <c r="AB145" s="42"/>
      <c r="AC145" s="42"/>
      <c r="AD145" s="42"/>
      <c r="AE145" s="42"/>
      <c r="AR145" s="229" t="s">
        <v>462</v>
      </c>
      <c r="AT145" s="229" t="s">
        <v>243</v>
      </c>
      <c r="AU145" s="229" t="s">
        <v>93</v>
      </c>
      <c r="AY145" s="20" t="s">
        <v>241</v>
      </c>
      <c r="BE145" s="230">
        <f>IF(N145="základní",J145,0)</f>
        <v>0</v>
      </c>
      <c r="BF145" s="230">
        <f>IF(N145="snížená",J145,0)</f>
        <v>0</v>
      </c>
      <c r="BG145" s="230">
        <f>IF(N145="zákl. přenesená",J145,0)</f>
        <v>0</v>
      </c>
      <c r="BH145" s="230">
        <f>IF(N145="sníž. přenesená",J145,0)</f>
        <v>0</v>
      </c>
      <c r="BI145" s="230">
        <f>IF(N145="nulová",J145,0)</f>
        <v>0</v>
      </c>
      <c r="BJ145" s="20" t="s">
        <v>23</v>
      </c>
      <c r="BK145" s="230">
        <f>ROUND(I145*H145,2)</f>
        <v>0</v>
      </c>
      <c r="BL145" s="20" t="s">
        <v>462</v>
      </c>
      <c r="BM145" s="229" t="s">
        <v>8433</v>
      </c>
    </row>
    <row r="146" s="2" customFormat="1">
      <c r="A146" s="42"/>
      <c r="B146" s="43"/>
      <c r="C146" s="44"/>
      <c r="D146" s="231" t="s">
        <v>250</v>
      </c>
      <c r="E146" s="44"/>
      <c r="F146" s="232" t="s">
        <v>8434</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0" t="s">
        <v>250</v>
      </c>
      <c r="AU146" s="20" t="s">
        <v>93</v>
      </c>
    </row>
    <row r="147" s="2" customFormat="1" ht="24.15" customHeight="1">
      <c r="A147" s="42"/>
      <c r="B147" s="43"/>
      <c r="C147" s="218" t="s">
        <v>569</v>
      </c>
      <c r="D147" s="218" t="s">
        <v>243</v>
      </c>
      <c r="E147" s="219" t="s">
        <v>8435</v>
      </c>
      <c r="F147" s="220" t="s">
        <v>8436</v>
      </c>
      <c r="G147" s="221" t="s">
        <v>561</v>
      </c>
      <c r="H147" s="222">
        <v>2</v>
      </c>
      <c r="I147" s="223"/>
      <c r="J147" s="224">
        <f>ROUND(I147*H147,2)</f>
        <v>0</v>
      </c>
      <c r="K147" s="220" t="s">
        <v>247</v>
      </c>
      <c r="L147" s="48"/>
      <c r="M147" s="225" t="s">
        <v>39</v>
      </c>
      <c r="N147" s="226" t="s">
        <v>56</v>
      </c>
      <c r="O147" s="88"/>
      <c r="P147" s="227">
        <f>O147*H147</f>
        <v>0</v>
      </c>
      <c r="Q147" s="227">
        <v>0.035659999999999997</v>
      </c>
      <c r="R147" s="227">
        <f>Q147*H147</f>
        <v>0.071319999999999995</v>
      </c>
      <c r="S147" s="227">
        <v>0</v>
      </c>
      <c r="T147" s="228">
        <f>S147*H147</f>
        <v>0</v>
      </c>
      <c r="U147" s="42"/>
      <c r="V147" s="42"/>
      <c r="W147" s="42"/>
      <c r="X147" s="42"/>
      <c r="Y147" s="42"/>
      <c r="Z147" s="42"/>
      <c r="AA147" s="42"/>
      <c r="AB147" s="42"/>
      <c r="AC147" s="42"/>
      <c r="AD147" s="42"/>
      <c r="AE147" s="42"/>
      <c r="AR147" s="229" t="s">
        <v>462</v>
      </c>
      <c r="AT147" s="229" t="s">
        <v>243</v>
      </c>
      <c r="AU147" s="229" t="s">
        <v>93</v>
      </c>
      <c r="AY147" s="20" t="s">
        <v>241</v>
      </c>
      <c r="BE147" s="230">
        <f>IF(N147="základní",J147,0)</f>
        <v>0</v>
      </c>
      <c r="BF147" s="230">
        <f>IF(N147="snížená",J147,0)</f>
        <v>0</v>
      </c>
      <c r="BG147" s="230">
        <f>IF(N147="zákl. přenesená",J147,0)</f>
        <v>0</v>
      </c>
      <c r="BH147" s="230">
        <f>IF(N147="sníž. přenesená",J147,0)</f>
        <v>0</v>
      </c>
      <c r="BI147" s="230">
        <f>IF(N147="nulová",J147,0)</f>
        <v>0</v>
      </c>
      <c r="BJ147" s="20" t="s">
        <v>23</v>
      </c>
      <c r="BK147" s="230">
        <f>ROUND(I147*H147,2)</f>
        <v>0</v>
      </c>
      <c r="BL147" s="20" t="s">
        <v>462</v>
      </c>
      <c r="BM147" s="229" t="s">
        <v>8437</v>
      </c>
    </row>
    <row r="148" s="2" customFormat="1">
      <c r="A148" s="42"/>
      <c r="B148" s="43"/>
      <c r="C148" s="44"/>
      <c r="D148" s="231" t="s">
        <v>250</v>
      </c>
      <c r="E148" s="44"/>
      <c r="F148" s="232" t="s">
        <v>8438</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0" t="s">
        <v>250</v>
      </c>
      <c r="AU148" s="20" t="s">
        <v>93</v>
      </c>
    </row>
    <row r="149" s="2" customFormat="1" ht="24.15" customHeight="1">
      <c r="A149" s="42"/>
      <c r="B149" s="43"/>
      <c r="C149" s="218" t="s">
        <v>574</v>
      </c>
      <c r="D149" s="218" t="s">
        <v>243</v>
      </c>
      <c r="E149" s="219" t="s">
        <v>8439</v>
      </c>
      <c r="F149" s="220" t="s">
        <v>8440</v>
      </c>
      <c r="G149" s="221" t="s">
        <v>561</v>
      </c>
      <c r="H149" s="222">
        <v>20</v>
      </c>
      <c r="I149" s="223"/>
      <c r="J149" s="224">
        <f>ROUND(I149*H149,2)</f>
        <v>0</v>
      </c>
      <c r="K149" s="220" t="s">
        <v>247</v>
      </c>
      <c r="L149" s="48"/>
      <c r="M149" s="225" t="s">
        <v>39</v>
      </c>
      <c r="N149" s="226" t="s">
        <v>56</v>
      </c>
      <c r="O149" s="88"/>
      <c r="P149" s="227">
        <f>O149*H149</f>
        <v>0</v>
      </c>
      <c r="Q149" s="227">
        <v>0.040439999999999997</v>
      </c>
      <c r="R149" s="227">
        <f>Q149*H149</f>
        <v>0.80879999999999996</v>
      </c>
      <c r="S149" s="227">
        <v>0</v>
      </c>
      <c r="T149" s="228">
        <f>S149*H149</f>
        <v>0</v>
      </c>
      <c r="U149" s="42"/>
      <c r="V149" s="42"/>
      <c r="W149" s="42"/>
      <c r="X149" s="42"/>
      <c r="Y149" s="42"/>
      <c r="Z149" s="42"/>
      <c r="AA149" s="42"/>
      <c r="AB149" s="42"/>
      <c r="AC149" s="42"/>
      <c r="AD149" s="42"/>
      <c r="AE149" s="42"/>
      <c r="AR149" s="229" t="s">
        <v>462</v>
      </c>
      <c r="AT149" s="229" t="s">
        <v>243</v>
      </c>
      <c r="AU149" s="229" t="s">
        <v>93</v>
      </c>
      <c r="AY149" s="20" t="s">
        <v>241</v>
      </c>
      <c r="BE149" s="230">
        <f>IF(N149="základní",J149,0)</f>
        <v>0</v>
      </c>
      <c r="BF149" s="230">
        <f>IF(N149="snížená",J149,0)</f>
        <v>0</v>
      </c>
      <c r="BG149" s="230">
        <f>IF(N149="zákl. přenesená",J149,0)</f>
        <v>0</v>
      </c>
      <c r="BH149" s="230">
        <f>IF(N149="sníž. přenesená",J149,0)</f>
        <v>0</v>
      </c>
      <c r="BI149" s="230">
        <f>IF(N149="nulová",J149,0)</f>
        <v>0</v>
      </c>
      <c r="BJ149" s="20" t="s">
        <v>23</v>
      </c>
      <c r="BK149" s="230">
        <f>ROUND(I149*H149,2)</f>
        <v>0</v>
      </c>
      <c r="BL149" s="20" t="s">
        <v>462</v>
      </c>
      <c r="BM149" s="229" t="s">
        <v>8441</v>
      </c>
    </row>
    <row r="150" s="2" customFormat="1">
      <c r="A150" s="42"/>
      <c r="B150" s="43"/>
      <c r="C150" s="44"/>
      <c r="D150" s="231" t="s">
        <v>250</v>
      </c>
      <c r="E150" s="44"/>
      <c r="F150" s="232" t="s">
        <v>8442</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0" t="s">
        <v>250</v>
      </c>
      <c r="AU150" s="20" t="s">
        <v>93</v>
      </c>
    </row>
    <row r="151" s="2" customFormat="1" ht="24.15" customHeight="1">
      <c r="A151" s="42"/>
      <c r="B151" s="43"/>
      <c r="C151" s="218" t="s">
        <v>578</v>
      </c>
      <c r="D151" s="218" t="s">
        <v>243</v>
      </c>
      <c r="E151" s="219" t="s">
        <v>8443</v>
      </c>
      <c r="F151" s="220" t="s">
        <v>8444</v>
      </c>
      <c r="G151" s="221" t="s">
        <v>561</v>
      </c>
      <c r="H151" s="222">
        <v>12</v>
      </c>
      <c r="I151" s="223"/>
      <c r="J151" s="224">
        <f>ROUND(I151*H151,2)</f>
        <v>0</v>
      </c>
      <c r="K151" s="220" t="s">
        <v>247</v>
      </c>
      <c r="L151" s="48"/>
      <c r="M151" s="225" t="s">
        <v>39</v>
      </c>
      <c r="N151" s="226" t="s">
        <v>56</v>
      </c>
      <c r="O151" s="88"/>
      <c r="P151" s="227">
        <f>O151*H151</f>
        <v>0</v>
      </c>
      <c r="Q151" s="227">
        <v>0.04632</v>
      </c>
      <c r="R151" s="227">
        <f>Q151*H151</f>
        <v>0.55584</v>
      </c>
      <c r="S151" s="227">
        <v>0</v>
      </c>
      <c r="T151" s="228">
        <f>S151*H151</f>
        <v>0</v>
      </c>
      <c r="U151" s="42"/>
      <c r="V151" s="42"/>
      <c r="W151" s="42"/>
      <c r="X151" s="42"/>
      <c r="Y151" s="42"/>
      <c r="Z151" s="42"/>
      <c r="AA151" s="42"/>
      <c r="AB151" s="42"/>
      <c r="AC151" s="42"/>
      <c r="AD151" s="42"/>
      <c r="AE151" s="42"/>
      <c r="AR151" s="229" t="s">
        <v>462</v>
      </c>
      <c r="AT151" s="229" t="s">
        <v>243</v>
      </c>
      <c r="AU151" s="229" t="s">
        <v>93</v>
      </c>
      <c r="AY151" s="20" t="s">
        <v>241</v>
      </c>
      <c r="BE151" s="230">
        <f>IF(N151="základní",J151,0)</f>
        <v>0</v>
      </c>
      <c r="BF151" s="230">
        <f>IF(N151="snížená",J151,0)</f>
        <v>0</v>
      </c>
      <c r="BG151" s="230">
        <f>IF(N151="zákl. přenesená",J151,0)</f>
        <v>0</v>
      </c>
      <c r="BH151" s="230">
        <f>IF(N151="sníž. přenesená",J151,0)</f>
        <v>0</v>
      </c>
      <c r="BI151" s="230">
        <f>IF(N151="nulová",J151,0)</f>
        <v>0</v>
      </c>
      <c r="BJ151" s="20" t="s">
        <v>23</v>
      </c>
      <c r="BK151" s="230">
        <f>ROUND(I151*H151,2)</f>
        <v>0</v>
      </c>
      <c r="BL151" s="20" t="s">
        <v>462</v>
      </c>
      <c r="BM151" s="229" t="s">
        <v>8445</v>
      </c>
    </row>
    <row r="152" s="2" customFormat="1">
      <c r="A152" s="42"/>
      <c r="B152" s="43"/>
      <c r="C152" s="44"/>
      <c r="D152" s="231" t="s">
        <v>250</v>
      </c>
      <c r="E152" s="44"/>
      <c r="F152" s="232" t="s">
        <v>8446</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0" t="s">
        <v>250</v>
      </c>
      <c r="AU152" s="20" t="s">
        <v>93</v>
      </c>
    </row>
    <row r="153" s="2" customFormat="1" ht="24.15" customHeight="1">
      <c r="A153" s="42"/>
      <c r="B153" s="43"/>
      <c r="C153" s="218" t="s">
        <v>582</v>
      </c>
      <c r="D153" s="218" t="s">
        <v>243</v>
      </c>
      <c r="E153" s="219" t="s">
        <v>8447</v>
      </c>
      <c r="F153" s="220" t="s">
        <v>8448</v>
      </c>
      <c r="G153" s="221" t="s">
        <v>561</v>
      </c>
      <c r="H153" s="222">
        <v>1</v>
      </c>
      <c r="I153" s="223"/>
      <c r="J153" s="224">
        <f>ROUND(I153*H153,2)</f>
        <v>0</v>
      </c>
      <c r="K153" s="220" t="s">
        <v>247</v>
      </c>
      <c r="L153" s="48"/>
      <c r="M153" s="225" t="s">
        <v>39</v>
      </c>
      <c r="N153" s="226" t="s">
        <v>56</v>
      </c>
      <c r="O153" s="88"/>
      <c r="P153" s="227">
        <f>O153*H153</f>
        <v>0</v>
      </c>
      <c r="Q153" s="227">
        <v>0.021760000000000002</v>
      </c>
      <c r="R153" s="227">
        <f>Q153*H153</f>
        <v>0.021760000000000002</v>
      </c>
      <c r="S153" s="227">
        <v>0</v>
      </c>
      <c r="T153" s="228">
        <f>S153*H153</f>
        <v>0</v>
      </c>
      <c r="U153" s="42"/>
      <c r="V153" s="42"/>
      <c r="W153" s="42"/>
      <c r="X153" s="42"/>
      <c r="Y153" s="42"/>
      <c r="Z153" s="42"/>
      <c r="AA153" s="42"/>
      <c r="AB153" s="42"/>
      <c r="AC153" s="42"/>
      <c r="AD153" s="42"/>
      <c r="AE153" s="42"/>
      <c r="AR153" s="229" t="s">
        <v>462</v>
      </c>
      <c r="AT153" s="229" t="s">
        <v>243</v>
      </c>
      <c r="AU153" s="229" t="s">
        <v>93</v>
      </c>
      <c r="AY153" s="20" t="s">
        <v>241</v>
      </c>
      <c r="BE153" s="230">
        <f>IF(N153="základní",J153,0)</f>
        <v>0</v>
      </c>
      <c r="BF153" s="230">
        <f>IF(N153="snížená",J153,0)</f>
        <v>0</v>
      </c>
      <c r="BG153" s="230">
        <f>IF(N153="zákl. přenesená",J153,0)</f>
        <v>0</v>
      </c>
      <c r="BH153" s="230">
        <f>IF(N153="sníž. přenesená",J153,0)</f>
        <v>0</v>
      </c>
      <c r="BI153" s="230">
        <f>IF(N153="nulová",J153,0)</f>
        <v>0</v>
      </c>
      <c r="BJ153" s="20" t="s">
        <v>23</v>
      </c>
      <c r="BK153" s="230">
        <f>ROUND(I153*H153,2)</f>
        <v>0</v>
      </c>
      <c r="BL153" s="20" t="s">
        <v>462</v>
      </c>
      <c r="BM153" s="229" t="s">
        <v>8449</v>
      </c>
    </row>
    <row r="154" s="2" customFormat="1">
      <c r="A154" s="42"/>
      <c r="B154" s="43"/>
      <c r="C154" s="44"/>
      <c r="D154" s="231" t="s">
        <v>250</v>
      </c>
      <c r="E154" s="44"/>
      <c r="F154" s="232" t="s">
        <v>8450</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0" t="s">
        <v>250</v>
      </c>
      <c r="AU154" s="20" t="s">
        <v>93</v>
      </c>
    </row>
    <row r="155" s="2" customFormat="1" ht="24.15" customHeight="1">
      <c r="A155" s="42"/>
      <c r="B155" s="43"/>
      <c r="C155" s="218" t="s">
        <v>617</v>
      </c>
      <c r="D155" s="218" t="s">
        <v>243</v>
      </c>
      <c r="E155" s="219" t="s">
        <v>8451</v>
      </c>
      <c r="F155" s="220" t="s">
        <v>8452</v>
      </c>
      <c r="G155" s="221" t="s">
        <v>561</v>
      </c>
      <c r="H155" s="222">
        <v>2</v>
      </c>
      <c r="I155" s="223"/>
      <c r="J155" s="224">
        <f>ROUND(I155*H155,2)</f>
        <v>0</v>
      </c>
      <c r="K155" s="220" t="s">
        <v>247</v>
      </c>
      <c r="L155" s="48"/>
      <c r="M155" s="225" t="s">
        <v>39</v>
      </c>
      <c r="N155" s="226" t="s">
        <v>56</v>
      </c>
      <c r="O155" s="88"/>
      <c r="P155" s="227">
        <f>O155*H155</f>
        <v>0</v>
      </c>
      <c r="Q155" s="227">
        <v>0.025020000000000001</v>
      </c>
      <c r="R155" s="227">
        <f>Q155*H155</f>
        <v>0.050040000000000001</v>
      </c>
      <c r="S155" s="227">
        <v>0</v>
      </c>
      <c r="T155" s="228">
        <f>S155*H155</f>
        <v>0</v>
      </c>
      <c r="U155" s="42"/>
      <c r="V155" s="42"/>
      <c r="W155" s="42"/>
      <c r="X155" s="42"/>
      <c r="Y155" s="42"/>
      <c r="Z155" s="42"/>
      <c r="AA155" s="42"/>
      <c r="AB155" s="42"/>
      <c r="AC155" s="42"/>
      <c r="AD155" s="42"/>
      <c r="AE155" s="42"/>
      <c r="AR155" s="229" t="s">
        <v>462</v>
      </c>
      <c r="AT155" s="229" t="s">
        <v>243</v>
      </c>
      <c r="AU155" s="229" t="s">
        <v>93</v>
      </c>
      <c r="AY155" s="20" t="s">
        <v>241</v>
      </c>
      <c r="BE155" s="230">
        <f>IF(N155="základní",J155,0)</f>
        <v>0</v>
      </c>
      <c r="BF155" s="230">
        <f>IF(N155="snížená",J155,0)</f>
        <v>0</v>
      </c>
      <c r="BG155" s="230">
        <f>IF(N155="zákl. přenesená",J155,0)</f>
        <v>0</v>
      </c>
      <c r="BH155" s="230">
        <f>IF(N155="sníž. přenesená",J155,0)</f>
        <v>0</v>
      </c>
      <c r="BI155" s="230">
        <f>IF(N155="nulová",J155,0)</f>
        <v>0</v>
      </c>
      <c r="BJ155" s="20" t="s">
        <v>23</v>
      </c>
      <c r="BK155" s="230">
        <f>ROUND(I155*H155,2)</f>
        <v>0</v>
      </c>
      <c r="BL155" s="20" t="s">
        <v>462</v>
      </c>
      <c r="BM155" s="229" t="s">
        <v>8453</v>
      </c>
    </row>
    <row r="156" s="2" customFormat="1">
      <c r="A156" s="42"/>
      <c r="B156" s="43"/>
      <c r="C156" s="44"/>
      <c r="D156" s="231" t="s">
        <v>250</v>
      </c>
      <c r="E156" s="44"/>
      <c r="F156" s="232" t="s">
        <v>8454</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0" t="s">
        <v>250</v>
      </c>
      <c r="AU156" s="20" t="s">
        <v>93</v>
      </c>
    </row>
    <row r="157" s="2" customFormat="1" ht="24.15" customHeight="1">
      <c r="A157" s="42"/>
      <c r="B157" s="43"/>
      <c r="C157" s="218" t="s">
        <v>651</v>
      </c>
      <c r="D157" s="218" t="s">
        <v>243</v>
      </c>
      <c r="E157" s="219" t="s">
        <v>8455</v>
      </c>
      <c r="F157" s="220" t="s">
        <v>8456</v>
      </c>
      <c r="G157" s="221" t="s">
        <v>561</v>
      </c>
      <c r="H157" s="222">
        <v>1</v>
      </c>
      <c r="I157" s="223"/>
      <c r="J157" s="224">
        <f>ROUND(I157*H157,2)</f>
        <v>0</v>
      </c>
      <c r="K157" s="220" t="s">
        <v>247</v>
      </c>
      <c r="L157" s="48"/>
      <c r="M157" s="225" t="s">
        <v>39</v>
      </c>
      <c r="N157" s="226" t="s">
        <v>56</v>
      </c>
      <c r="O157" s="88"/>
      <c r="P157" s="227">
        <f>O157*H157</f>
        <v>0</v>
      </c>
      <c r="Q157" s="227">
        <v>0.02828</v>
      </c>
      <c r="R157" s="227">
        <f>Q157*H157</f>
        <v>0.02828</v>
      </c>
      <c r="S157" s="227">
        <v>0</v>
      </c>
      <c r="T157" s="228">
        <f>S157*H157</f>
        <v>0</v>
      </c>
      <c r="U157" s="42"/>
      <c r="V157" s="42"/>
      <c r="W157" s="42"/>
      <c r="X157" s="42"/>
      <c r="Y157" s="42"/>
      <c r="Z157" s="42"/>
      <c r="AA157" s="42"/>
      <c r="AB157" s="42"/>
      <c r="AC157" s="42"/>
      <c r="AD157" s="42"/>
      <c r="AE157" s="42"/>
      <c r="AR157" s="229" t="s">
        <v>462</v>
      </c>
      <c r="AT157" s="229" t="s">
        <v>243</v>
      </c>
      <c r="AU157" s="229" t="s">
        <v>93</v>
      </c>
      <c r="AY157" s="20" t="s">
        <v>241</v>
      </c>
      <c r="BE157" s="230">
        <f>IF(N157="základní",J157,0)</f>
        <v>0</v>
      </c>
      <c r="BF157" s="230">
        <f>IF(N157="snížená",J157,0)</f>
        <v>0</v>
      </c>
      <c r="BG157" s="230">
        <f>IF(N157="zákl. přenesená",J157,0)</f>
        <v>0</v>
      </c>
      <c r="BH157" s="230">
        <f>IF(N157="sníž. přenesená",J157,0)</f>
        <v>0</v>
      </c>
      <c r="BI157" s="230">
        <f>IF(N157="nulová",J157,0)</f>
        <v>0</v>
      </c>
      <c r="BJ157" s="20" t="s">
        <v>23</v>
      </c>
      <c r="BK157" s="230">
        <f>ROUND(I157*H157,2)</f>
        <v>0</v>
      </c>
      <c r="BL157" s="20" t="s">
        <v>462</v>
      </c>
      <c r="BM157" s="229" t="s">
        <v>8457</v>
      </c>
    </row>
    <row r="158" s="2" customFormat="1">
      <c r="A158" s="42"/>
      <c r="B158" s="43"/>
      <c r="C158" s="44"/>
      <c r="D158" s="231" t="s">
        <v>250</v>
      </c>
      <c r="E158" s="44"/>
      <c r="F158" s="232" t="s">
        <v>8458</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0" t="s">
        <v>250</v>
      </c>
      <c r="AU158" s="20" t="s">
        <v>93</v>
      </c>
    </row>
    <row r="159" s="2" customFormat="1" ht="24.15" customHeight="1">
      <c r="A159" s="42"/>
      <c r="B159" s="43"/>
      <c r="C159" s="218" t="s">
        <v>660</v>
      </c>
      <c r="D159" s="218" t="s">
        <v>243</v>
      </c>
      <c r="E159" s="219" t="s">
        <v>8459</v>
      </c>
      <c r="F159" s="220" t="s">
        <v>8460</v>
      </c>
      <c r="G159" s="221" t="s">
        <v>561</v>
      </c>
      <c r="H159" s="222">
        <v>9</v>
      </c>
      <c r="I159" s="223"/>
      <c r="J159" s="224">
        <f>ROUND(I159*H159,2)</f>
        <v>0</v>
      </c>
      <c r="K159" s="220" t="s">
        <v>247</v>
      </c>
      <c r="L159" s="48"/>
      <c r="M159" s="225" t="s">
        <v>39</v>
      </c>
      <c r="N159" s="226" t="s">
        <v>56</v>
      </c>
      <c r="O159" s="88"/>
      <c r="P159" s="227">
        <f>O159*H159</f>
        <v>0</v>
      </c>
      <c r="Q159" s="227">
        <v>0.031539999999999999</v>
      </c>
      <c r="R159" s="227">
        <f>Q159*H159</f>
        <v>0.28386</v>
      </c>
      <c r="S159" s="227">
        <v>0</v>
      </c>
      <c r="T159" s="228">
        <f>S159*H159</f>
        <v>0</v>
      </c>
      <c r="U159" s="42"/>
      <c r="V159" s="42"/>
      <c r="W159" s="42"/>
      <c r="X159" s="42"/>
      <c r="Y159" s="42"/>
      <c r="Z159" s="42"/>
      <c r="AA159" s="42"/>
      <c r="AB159" s="42"/>
      <c r="AC159" s="42"/>
      <c r="AD159" s="42"/>
      <c r="AE159" s="42"/>
      <c r="AR159" s="229" t="s">
        <v>462</v>
      </c>
      <c r="AT159" s="229" t="s">
        <v>243</v>
      </c>
      <c r="AU159" s="229" t="s">
        <v>93</v>
      </c>
      <c r="AY159" s="20" t="s">
        <v>241</v>
      </c>
      <c r="BE159" s="230">
        <f>IF(N159="základní",J159,0)</f>
        <v>0</v>
      </c>
      <c r="BF159" s="230">
        <f>IF(N159="snížená",J159,0)</f>
        <v>0</v>
      </c>
      <c r="BG159" s="230">
        <f>IF(N159="zákl. přenesená",J159,0)</f>
        <v>0</v>
      </c>
      <c r="BH159" s="230">
        <f>IF(N159="sníž. přenesená",J159,0)</f>
        <v>0</v>
      </c>
      <c r="BI159" s="230">
        <f>IF(N159="nulová",J159,0)</f>
        <v>0</v>
      </c>
      <c r="BJ159" s="20" t="s">
        <v>23</v>
      </c>
      <c r="BK159" s="230">
        <f>ROUND(I159*H159,2)</f>
        <v>0</v>
      </c>
      <c r="BL159" s="20" t="s">
        <v>462</v>
      </c>
      <c r="BM159" s="229" t="s">
        <v>8461</v>
      </c>
    </row>
    <row r="160" s="2" customFormat="1">
      <c r="A160" s="42"/>
      <c r="B160" s="43"/>
      <c r="C160" s="44"/>
      <c r="D160" s="231" t="s">
        <v>250</v>
      </c>
      <c r="E160" s="44"/>
      <c r="F160" s="232" t="s">
        <v>8462</v>
      </c>
      <c r="G160" s="44"/>
      <c r="H160" s="44"/>
      <c r="I160" s="233"/>
      <c r="J160" s="44"/>
      <c r="K160" s="44"/>
      <c r="L160" s="48"/>
      <c r="M160" s="234"/>
      <c r="N160" s="235"/>
      <c r="O160" s="88"/>
      <c r="P160" s="88"/>
      <c r="Q160" s="88"/>
      <c r="R160" s="88"/>
      <c r="S160" s="88"/>
      <c r="T160" s="89"/>
      <c r="U160" s="42"/>
      <c r="V160" s="42"/>
      <c r="W160" s="42"/>
      <c r="X160" s="42"/>
      <c r="Y160" s="42"/>
      <c r="Z160" s="42"/>
      <c r="AA160" s="42"/>
      <c r="AB160" s="42"/>
      <c r="AC160" s="42"/>
      <c r="AD160" s="42"/>
      <c r="AE160" s="42"/>
      <c r="AT160" s="20" t="s">
        <v>250</v>
      </c>
      <c r="AU160" s="20" t="s">
        <v>93</v>
      </c>
    </row>
    <row r="161" s="2" customFormat="1" ht="24.15" customHeight="1">
      <c r="A161" s="42"/>
      <c r="B161" s="43"/>
      <c r="C161" s="218" t="s">
        <v>682</v>
      </c>
      <c r="D161" s="218" t="s">
        <v>243</v>
      </c>
      <c r="E161" s="219" t="s">
        <v>8463</v>
      </c>
      <c r="F161" s="220" t="s">
        <v>8464</v>
      </c>
      <c r="G161" s="221" t="s">
        <v>561</v>
      </c>
      <c r="H161" s="222">
        <v>1</v>
      </c>
      <c r="I161" s="223"/>
      <c r="J161" s="224">
        <f>ROUND(I161*H161,2)</f>
        <v>0</v>
      </c>
      <c r="K161" s="220" t="s">
        <v>247</v>
      </c>
      <c r="L161" s="48"/>
      <c r="M161" s="225" t="s">
        <v>39</v>
      </c>
      <c r="N161" s="226" t="s">
        <v>56</v>
      </c>
      <c r="O161" s="88"/>
      <c r="P161" s="227">
        <f>O161*H161</f>
        <v>0</v>
      </c>
      <c r="Q161" s="227">
        <v>0.054359999999999999</v>
      </c>
      <c r="R161" s="227">
        <f>Q161*H161</f>
        <v>0.054359999999999999</v>
      </c>
      <c r="S161" s="227">
        <v>0</v>
      </c>
      <c r="T161" s="228">
        <f>S161*H161</f>
        <v>0</v>
      </c>
      <c r="U161" s="42"/>
      <c r="V161" s="42"/>
      <c r="W161" s="42"/>
      <c r="X161" s="42"/>
      <c r="Y161" s="42"/>
      <c r="Z161" s="42"/>
      <c r="AA161" s="42"/>
      <c r="AB161" s="42"/>
      <c r="AC161" s="42"/>
      <c r="AD161" s="42"/>
      <c r="AE161" s="42"/>
      <c r="AR161" s="229" t="s">
        <v>462</v>
      </c>
      <c r="AT161" s="229" t="s">
        <v>243</v>
      </c>
      <c r="AU161" s="229" t="s">
        <v>93</v>
      </c>
      <c r="AY161" s="20" t="s">
        <v>241</v>
      </c>
      <c r="BE161" s="230">
        <f>IF(N161="základní",J161,0)</f>
        <v>0</v>
      </c>
      <c r="BF161" s="230">
        <f>IF(N161="snížená",J161,0)</f>
        <v>0</v>
      </c>
      <c r="BG161" s="230">
        <f>IF(N161="zákl. přenesená",J161,0)</f>
        <v>0</v>
      </c>
      <c r="BH161" s="230">
        <f>IF(N161="sníž. přenesená",J161,0)</f>
        <v>0</v>
      </c>
      <c r="BI161" s="230">
        <f>IF(N161="nulová",J161,0)</f>
        <v>0</v>
      </c>
      <c r="BJ161" s="20" t="s">
        <v>23</v>
      </c>
      <c r="BK161" s="230">
        <f>ROUND(I161*H161,2)</f>
        <v>0</v>
      </c>
      <c r="BL161" s="20" t="s">
        <v>462</v>
      </c>
      <c r="BM161" s="229" t="s">
        <v>8465</v>
      </c>
    </row>
    <row r="162" s="2" customFormat="1">
      <c r="A162" s="42"/>
      <c r="B162" s="43"/>
      <c r="C162" s="44"/>
      <c r="D162" s="231" t="s">
        <v>250</v>
      </c>
      <c r="E162" s="44"/>
      <c r="F162" s="232" t="s">
        <v>8466</v>
      </c>
      <c r="G162" s="44"/>
      <c r="H162" s="44"/>
      <c r="I162" s="233"/>
      <c r="J162" s="44"/>
      <c r="K162" s="44"/>
      <c r="L162" s="48"/>
      <c r="M162" s="234"/>
      <c r="N162" s="235"/>
      <c r="O162" s="88"/>
      <c r="P162" s="88"/>
      <c r="Q162" s="88"/>
      <c r="R162" s="88"/>
      <c r="S162" s="88"/>
      <c r="T162" s="89"/>
      <c r="U162" s="42"/>
      <c r="V162" s="42"/>
      <c r="W162" s="42"/>
      <c r="X162" s="42"/>
      <c r="Y162" s="42"/>
      <c r="Z162" s="42"/>
      <c r="AA162" s="42"/>
      <c r="AB162" s="42"/>
      <c r="AC162" s="42"/>
      <c r="AD162" s="42"/>
      <c r="AE162" s="42"/>
      <c r="AT162" s="20" t="s">
        <v>250</v>
      </c>
      <c r="AU162" s="20" t="s">
        <v>93</v>
      </c>
    </row>
    <row r="163" s="2" customFormat="1" ht="24.15" customHeight="1">
      <c r="A163" s="42"/>
      <c r="B163" s="43"/>
      <c r="C163" s="218" t="s">
        <v>699</v>
      </c>
      <c r="D163" s="218" t="s">
        <v>243</v>
      </c>
      <c r="E163" s="219" t="s">
        <v>8467</v>
      </c>
      <c r="F163" s="220" t="s">
        <v>8468</v>
      </c>
      <c r="G163" s="221" t="s">
        <v>561</v>
      </c>
      <c r="H163" s="222">
        <v>1</v>
      </c>
      <c r="I163" s="223"/>
      <c r="J163" s="224">
        <f>ROUND(I163*H163,2)</f>
        <v>0</v>
      </c>
      <c r="K163" s="220" t="s">
        <v>247</v>
      </c>
      <c r="L163" s="48"/>
      <c r="M163" s="225" t="s">
        <v>39</v>
      </c>
      <c r="N163" s="226" t="s">
        <v>56</v>
      </c>
      <c r="O163" s="88"/>
      <c r="P163" s="227">
        <f>O163*H163</f>
        <v>0</v>
      </c>
      <c r="Q163" s="227">
        <v>0.06198</v>
      </c>
      <c r="R163" s="227">
        <f>Q163*H163</f>
        <v>0.06198</v>
      </c>
      <c r="S163" s="227">
        <v>0</v>
      </c>
      <c r="T163" s="228">
        <f>S163*H163</f>
        <v>0</v>
      </c>
      <c r="U163" s="42"/>
      <c r="V163" s="42"/>
      <c r="W163" s="42"/>
      <c r="X163" s="42"/>
      <c r="Y163" s="42"/>
      <c r="Z163" s="42"/>
      <c r="AA163" s="42"/>
      <c r="AB163" s="42"/>
      <c r="AC163" s="42"/>
      <c r="AD163" s="42"/>
      <c r="AE163" s="42"/>
      <c r="AR163" s="229" t="s">
        <v>462</v>
      </c>
      <c r="AT163" s="229" t="s">
        <v>243</v>
      </c>
      <c r="AU163" s="229" t="s">
        <v>93</v>
      </c>
      <c r="AY163" s="20" t="s">
        <v>241</v>
      </c>
      <c r="BE163" s="230">
        <f>IF(N163="základní",J163,0)</f>
        <v>0</v>
      </c>
      <c r="BF163" s="230">
        <f>IF(N163="snížená",J163,0)</f>
        <v>0</v>
      </c>
      <c r="BG163" s="230">
        <f>IF(N163="zákl. přenesená",J163,0)</f>
        <v>0</v>
      </c>
      <c r="BH163" s="230">
        <f>IF(N163="sníž. přenesená",J163,0)</f>
        <v>0</v>
      </c>
      <c r="BI163" s="230">
        <f>IF(N163="nulová",J163,0)</f>
        <v>0</v>
      </c>
      <c r="BJ163" s="20" t="s">
        <v>23</v>
      </c>
      <c r="BK163" s="230">
        <f>ROUND(I163*H163,2)</f>
        <v>0</v>
      </c>
      <c r="BL163" s="20" t="s">
        <v>462</v>
      </c>
      <c r="BM163" s="229" t="s">
        <v>8469</v>
      </c>
    </row>
    <row r="164" s="2" customFormat="1">
      <c r="A164" s="42"/>
      <c r="B164" s="43"/>
      <c r="C164" s="44"/>
      <c r="D164" s="231" t="s">
        <v>250</v>
      </c>
      <c r="E164" s="44"/>
      <c r="F164" s="232" t="s">
        <v>8470</v>
      </c>
      <c r="G164" s="44"/>
      <c r="H164" s="44"/>
      <c r="I164" s="233"/>
      <c r="J164" s="44"/>
      <c r="K164" s="44"/>
      <c r="L164" s="48"/>
      <c r="M164" s="234"/>
      <c r="N164" s="235"/>
      <c r="O164" s="88"/>
      <c r="P164" s="88"/>
      <c r="Q164" s="88"/>
      <c r="R164" s="88"/>
      <c r="S164" s="88"/>
      <c r="T164" s="89"/>
      <c r="U164" s="42"/>
      <c r="V164" s="42"/>
      <c r="W164" s="42"/>
      <c r="X164" s="42"/>
      <c r="Y164" s="42"/>
      <c r="Z164" s="42"/>
      <c r="AA164" s="42"/>
      <c r="AB164" s="42"/>
      <c r="AC164" s="42"/>
      <c r="AD164" s="42"/>
      <c r="AE164" s="42"/>
      <c r="AT164" s="20" t="s">
        <v>250</v>
      </c>
      <c r="AU164" s="20" t="s">
        <v>93</v>
      </c>
    </row>
    <row r="165" s="2" customFormat="1" ht="24.15" customHeight="1">
      <c r="A165" s="42"/>
      <c r="B165" s="43"/>
      <c r="C165" s="218" t="s">
        <v>704</v>
      </c>
      <c r="D165" s="218" t="s">
        <v>243</v>
      </c>
      <c r="E165" s="219" t="s">
        <v>8471</v>
      </c>
      <c r="F165" s="220" t="s">
        <v>8472</v>
      </c>
      <c r="G165" s="221" t="s">
        <v>8221</v>
      </c>
      <c r="H165" s="294"/>
      <c r="I165" s="223"/>
      <c r="J165" s="224">
        <f>ROUND(I165*H165,2)</f>
        <v>0</v>
      </c>
      <c r="K165" s="220" t="s">
        <v>247</v>
      </c>
      <c r="L165" s="48"/>
      <c r="M165" s="225" t="s">
        <v>39</v>
      </c>
      <c r="N165" s="226" t="s">
        <v>56</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462</v>
      </c>
      <c r="AT165" s="229" t="s">
        <v>243</v>
      </c>
      <c r="AU165" s="229" t="s">
        <v>93</v>
      </c>
      <c r="AY165" s="20" t="s">
        <v>241</v>
      </c>
      <c r="BE165" s="230">
        <f>IF(N165="základní",J165,0)</f>
        <v>0</v>
      </c>
      <c r="BF165" s="230">
        <f>IF(N165="snížená",J165,0)</f>
        <v>0</v>
      </c>
      <c r="BG165" s="230">
        <f>IF(N165="zákl. přenesená",J165,0)</f>
        <v>0</v>
      </c>
      <c r="BH165" s="230">
        <f>IF(N165="sníž. přenesená",J165,0)</f>
        <v>0</v>
      </c>
      <c r="BI165" s="230">
        <f>IF(N165="nulová",J165,0)</f>
        <v>0</v>
      </c>
      <c r="BJ165" s="20" t="s">
        <v>23</v>
      </c>
      <c r="BK165" s="230">
        <f>ROUND(I165*H165,2)</f>
        <v>0</v>
      </c>
      <c r="BL165" s="20" t="s">
        <v>462</v>
      </c>
      <c r="BM165" s="229" t="s">
        <v>8473</v>
      </c>
    </row>
    <row r="166" s="2" customFormat="1">
      <c r="A166" s="42"/>
      <c r="B166" s="43"/>
      <c r="C166" s="44"/>
      <c r="D166" s="231" t="s">
        <v>250</v>
      </c>
      <c r="E166" s="44"/>
      <c r="F166" s="232" t="s">
        <v>8474</v>
      </c>
      <c r="G166" s="44"/>
      <c r="H166" s="44"/>
      <c r="I166" s="233"/>
      <c r="J166" s="44"/>
      <c r="K166" s="44"/>
      <c r="L166" s="48"/>
      <c r="M166" s="234"/>
      <c r="N166" s="235"/>
      <c r="O166" s="88"/>
      <c r="P166" s="88"/>
      <c r="Q166" s="88"/>
      <c r="R166" s="88"/>
      <c r="S166" s="88"/>
      <c r="T166" s="89"/>
      <c r="U166" s="42"/>
      <c r="V166" s="42"/>
      <c r="W166" s="42"/>
      <c r="X166" s="42"/>
      <c r="Y166" s="42"/>
      <c r="Z166" s="42"/>
      <c r="AA166" s="42"/>
      <c r="AB166" s="42"/>
      <c r="AC166" s="42"/>
      <c r="AD166" s="42"/>
      <c r="AE166" s="42"/>
      <c r="AT166" s="20" t="s">
        <v>250</v>
      </c>
      <c r="AU166" s="20" t="s">
        <v>93</v>
      </c>
    </row>
    <row r="167" s="12" customFormat="1" ht="22.8" customHeight="1">
      <c r="A167" s="12"/>
      <c r="B167" s="202"/>
      <c r="C167" s="203"/>
      <c r="D167" s="204" t="s">
        <v>84</v>
      </c>
      <c r="E167" s="216" t="s">
        <v>6603</v>
      </c>
      <c r="F167" s="216" t="s">
        <v>8475</v>
      </c>
      <c r="G167" s="203"/>
      <c r="H167" s="203"/>
      <c r="I167" s="206"/>
      <c r="J167" s="217">
        <f>BK167</f>
        <v>0</v>
      </c>
      <c r="K167" s="203"/>
      <c r="L167" s="208"/>
      <c r="M167" s="209"/>
      <c r="N167" s="210"/>
      <c r="O167" s="210"/>
      <c r="P167" s="211">
        <f>SUM(P168:P172)</f>
        <v>0</v>
      </c>
      <c r="Q167" s="210"/>
      <c r="R167" s="211">
        <f>SUM(R168:R172)</f>
        <v>0.057000000000000002</v>
      </c>
      <c r="S167" s="210"/>
      <c r="T167" s="212">
        <f>SUM(T168:T172)</f>
        <v>0</v>
      </c>
      <c r="U167" s="12"/>
      <c r="V167" s="12"/>
      <c r="W167" s="12"/>
      <c r="X167" s="12"/>
      <c r="Y167" s="12"/>
      <c r="Z167" s="12"/>
      <c r="AA167" s="12"/>
      <c r="AB167" s="12"/>
      <c r="AC167" s="12"/>
      <c r="AD167" s="12"/>
      <c r="AE167" s="12"/>
      <c r="AR167" s="213" t="s">
        <v>93</v>
      </c>
      <c r="AT167" s="214" t="s">
        <v>84</v>
      </c>
      <c r="AU167" s="214" t="s">
        <v>23</v>
      </c>
      <c r="AY167" s="213" t="s">
        <v>241</v>
      </c>
      <c r="BK167" s="215">
        <f>SUM(BK168:BK172)</f>
        <v>0</v>
      </c>
    </row>
    <row r="168" s="2" customFormat="1" ht="16.5" customHeight="1">
      <c r="A168" s="42"/>
      <c r="B168" s="43"/>
      <c r="C168" s="218" t="s">
        <v>713</v>
      </c>
      <c r="D168" s="218" t="s">
        <v>243</v>
      </c>
      <c r="E168" s="219" t="s">
        <v>8476</v>
      </c>
      <c r="F168" s="220" t="s">
        <v>8477</v>
      </c>
      <c r="G168" s="221" t="s">
        <v>5959</v>
      </c>
      <c r="H168" s="222">
        <v>1</v>
      </c>
      <c r="I168" s="223"/>
      <c r="J168" s="224">
        <f>ROUND(I168*H168,2)</f>
        <v>0</v>
      </c>
      <c r="K168" s="220" t="s">
        <v>39</v>
      </c>
      <c r="L168" s="48"/>
      <c r="M168" s="225" t="s">
        <v>39</v>
      </c>
      <c r="N168" s="226" t="s">
        <v>56</v>
      </c>
      <c r="O168" s="88"/>
      <c r="P168" s="227">
        <f>O168*H168</f>
        <v>0</v>
      </c>
      <c r="Q168" s="227">
        <v>0.0114</v>
      </c>
      <c r="R168" s="227">
        <f>Q168*H168</f>
        <v>0.0114</v>
      </c>
      <c r="S168" s="227">
        <v>0</v>
      </c>
      <c r="T168" s="228">
        <f>S168*H168</f>
        <v>0</v>
      </c>
      <c r="U168" s="42"/>
      <c r="V168" s="42"/>
      <c r="W168" s="42"/>
      <c r="X168" s="42"/>
      <c r="Y168" s="42"/>
      <c r="Z168" s="42"/>
      <c r="AA168" s="42"/>
      <c r="AB168" s="42"/>
      <c r="AC168" s="42"/>
      <c r="AD168" s="42"/>
      <c r="AE168" s="42"/>
      <c r="AR168" s="229" t="s">
        <v>462</v>
      </c>
      <c r="AT168" s="229" t="s">
        <v>243</v>
      </c>
      <c r="AU168" s="229" t="s">
        <v>93</v>
      </c>
      <c r="AY168" s="20" t="s">
        <v>241</v>
      </c>
      <c r="BE168" s="230">
        <f>IF(N168="základní",J168,0)</f>
        <v>0</v>
      </c>
      <c r="BF168" s="230">
        <f>IF(N168="snížená",J168,0)</f>
        <v>0</v>
      </c>
      <c r="BG168" s="230">
        <f>IF(N168="zákl. přenesená",J168,0)</f>
        <v>0</v>
      </c>
      <c r="BH168" s="230">
        <f>IF(N168="sníž. přenesená",J168,0)</f>
        <v>0</v>
      </c>
      <c r="BI168" s="230">
        <f>IF(N168="nulová",J168,0)</f>
        <v>0</v>
      </c>
      <c r="BJ168" s="20" t="s">
        <v>23</v>
      </c>
      <c r="BK168" s="230">
        <f>ROUND(I168*H168,2)</f>
        <v>0</v>
      </c>
      <c r="BL168" s="20" t="s">
        <v>462</v>
      </c>
      <c r="BM168" s="229" t="s">
        <v>8478</v>
      </c>
    </row>
    <row r="169" s="2" customFormat="1" ht="16.5" customHeight="1">
      <c r="A169" s="42"/>
      <c r="B169" s="43"/>
      <c r="C169" s="218" t="s">
        <v>732</v>
      </c>
      <c r="D169" s="218" t="s">
        <v>243</v>
      </c>
      <c r="E169" s="219" t="s">
        <v>8479</v>
      </c>
      <c r="F169" s="220" t="s">
        <v>8480</v>
      </c>
      <c r="G169" s="221" t="s">
        <v>5959</v>
      </c>
      <c r="H169" s="222">
        <v>1</v>
      </c>
      <c r="I169" s="223"/>
      <c r="J169" s="224">
        <f>ROUND(I169*H169,2)</f>
        <v>0</v>
      </c>
      <c r="K169" s="220" t="s">
        <v>39</v>
      </c>
      <c r="L169" s="48"/>
      <c r="M169" s="225" t="s">
        <v>39</v>
      </c>
      <c r="N169" s="226" t="s">
        <v>56</v>
      </c>
      <c r="O169" s="88"/>
      <c r="P169" s="227">
        <f>O169*H169</f>
        <v>0</v>
      </c>
      <c r="Q169" s="227">
        <v>0.0114</v>
      </c>
      <c r="R169" s="227">
        <f>Q169*H169</f>
        <v>0.0114</v>
      </c>
      <c r="S169" s="227">
        <v>0</v>
      </c>
      <c r="T169" s="228">
        <f>S169*H169</f>
        <v>0</v>
      </c>
      <c r="U169" s="42"/>
      <c r="V169" s="42"/>
      <c r="W169" s="42"/>
      <c r="X169" s="42"/>
      <c r="Y169" s="42"/>
      <c r="Z169" s="42"/>
      <c r="AA169" s="42"/>
      <c r="AB169" s="42"/>
      <c r="AC169" s="42"/>
      <c r="AD169" s="42"/>
      <c r="AE169" s="42"/>
      <c r="AR169" s="229" t="s">
        <v>462</v>
      </c>
      <c r="AT169" s="229" t="s">
        <v>243</v>
      </c>
      <c r="AU169" s="229" t="s">
        <v>93</v>
      </c>
      <c r="AY169" s="20" t="s">
        <v>241</v>
      </c>
      <c r="BE169" s="230">
        <f>IF(N169="základní",J169,0)</f>
        <v>0</v>
      </c>
      <c r="BF169" s="230">
        <f>IF(N169="snížená",J169,0)</f>
        <v>0</v>
      </c>
      <c r="BG169" s="230">
        <f>IF(N169="zákl. přenesená",J169,0)</f>
        <v>0</v>
      </c>
      <c r="BH169" s="230">
        <f>IF(N169="sníž. přenesená",J169,0)</f>
        <v>0</v>
      </c>
      <c r="BI169" s="230">
        <f>IF(N169="nulová",J169,0)</f>
        <v>0</v>
      </c>
      <c r="BJ169" s="20" t="s">
        <v>23</v>
      </c>
      <c r="BK169" s="230">
        <f>ROUND(I169*H169,2)</f>
        <v>0</v>
      </c>
      <c r="BL169" s="20" t="s">
        <v>462</v>
      </c>
      <c r="BM169" s="229" t="s">
        <v>8481</v>
      </c>
    </row>
    <row r="170" s="2" customFormat="1" ht="16.5" customHeight="1">
      <c r="A170" s="42"/>
      <c r="B170" s="43"/>
      <c r="C170" s="218" t="s">
        <v>771</v>
      </c>
      <c r="D170" s="218" t="s">
        <v>243</v>
      </c>
      <c r="E170" s="219" t="s">
        <v>8482</v>
      </c>
      <c r="F170" s="220" t="s">
        <v>8483</v>
      </c>
      <c r="G170" s="221" t="s">
        <v>5959</v>
      </c>
      <c r="H170" s="222">
        <v>1</v>
      </c>
      <c r="I170" s="223"/>
      <c r="J170" s="224">
        <f>ROUND(I170*H170,2)</f>
        <v>0</v>
      </c>
      <c r="K170" s="220" t="s">
        <v>39</v>
      </c>
      <c r="L170" s="48"/>
      <c r="M170" s="225" t="s">
        <v>39</v>
      </c>
      <c r="N170" s="226" t="s">
        <v>56</v>
      </c>
      <c r="O170" s="88"/>
      <c r="P170" s="227">
        <f>O170*H170</f>
        <v>0</v>
      </c>
      <c r="Q170" s="227">
        <v>0.0114</v>
      </c>
      <c r="R170" s="227">
        <f>Q170*H170</f>
        <v>0.0114</v>
      </c>
      <c r="S170" s="227">
        <v>0</v>
      </c>
      <c r="T170" s="228">
        <f>S170*H170</f>
        <v>0</v>
      </c>
      <c r="U170" s="42"/>
      <c r="V170" s="42"/>
      <c r="W170" s="42"/>
      <c r="X170" s="42"/>
      <c r="Y170" s="42"/>
      <c r="Z170" s="42"/>
      <c r="AA170" s="42"/>
      <c r="AB170" s="42"/>
      <c r="AC170" s="42"/>
      <c r="AD170" s="42"/>
      <c r="AE170" s="42"/>
      <c r="AR170" s="229" t="s">
        <v>462</v>
      </c>
      <c r="AT170" s="229" t="s">
        <v>243</v>
      </c>
      <c r="AU170" s="229" t="s">
        <v>93</v>
      </c>
      <c r="AY170" s="20" t="s">
        <v>241</v>
      </c>
      <c r="BE170" s="230">
        <f>IF(N170="základní",J170,0)</f>
        <v>0</v>
      </c>
      <c r="BF170" s="230">
        <f>IF(N170="snížená",J170,0)</f>
        <v>0</v>
      </c>
      <c r="BG170" s="230">
        <f>IF(N170="zákl. přenesená",J170,0)</f>
        <v>0</v>
      </c>
      <c r="BH170" s="230">
        <f>IF(N170="sníž. přenesená",J170,0)</f>
        <v>0</v>
      </c>
      <c r="BI170" s="230">
        <f>IF(N170="nulová",J170,0)</f>
        <v>0</v>
      </c>
      <c r="BJ170" s="20" t="s">
        <v>23</v>
      </c>
      <c r="BK170" s="230">
        <f>ROUND(I170*H170,2)</f>
        <v>0</v>
      </c>
      <c r="BL170" s="20" t="s">
        <v>462</v>
      </c>
      <c r="BM170" s="229" t="s">
        <v>8484</v>
      </c>
    </row>
    <row r="171" s="2" customFormat="1" ht="16.5" customHeight="1">
      <c r="A171" s="42"/>
      <c r="B171" s="43"/>
      <c r="C171" s="218" t="s">
        <v>826</v>
      </c>
      <c r="D171" s="218" t="s">
        <v>243</v>
      </c>
      <c r="E171" s="219" t="s">
        <v>8485</v>
      </c>
      <c r="F171" s="220" t="s">
        <v>8486</v>
      </c>
      <c r="G171" s="221" t="s">
        <v>5959</v>
      </c>
      <c r="H171" s="222">
        <v>1</v>
      </c>
      <c r="I171" s="223"/>
      <c r="J171" s="224">
        <f>ROUND(I171*H171,2)</f>
        <v>0</v>
      </c>
      <c r="K171" s="220" t="s">
        <v>39</v>
      </c>
      <c r="L171" s="48"/>
      <c r="M171" s="225" t="s">
        <v>39</v>
      </c>
      <c r="N171" s="226" t="s">
        <v>56</v>
      </c>
      <c r="O171" s="88"/>
      <c r="P171" s="227">
        <f>O171*H171</f>
        <v>0</v>
      </c>
      <c r="Q171" s="227">
        <v>0.0114</v>
      </c>
      <c r="R171" s="227">
        <f>Q171*H171</f>
        <v>0.0114</v>
      </c>
      <c r="S171" s="227">
        <v>0</v>
      </c>
      <c r="T171" s="228">
        <f>S171*H171</f>
        <v>0</v>
      </c>
      <c r="U171" s="42"/>
      <c r="V171" s="42"/>
      <c r="W171" s="42"/>
      <c r="X171" s="42"/>
      <c r="Y171" s="42"/>
      <c r="Z171" s="42"/>
      <c r="AA171" s="42"/>
      <c r="AB171" s="42"/>
      <c r="AC171" s="42"/>
      <c r="AD171" s="42"/>
      <c r="AE171" s="42"/>
      <c r="AR171" s="229" t="s">
        <v>462</v>
      </c>
      <c r="AT171" s="229" t="s">
        <v>243</v>
      </c>
      <c r="AU171" s="229" t="s">
        <v>93</v>
      </c>
      <c r="AY171" s="20" t="s">
        <v>241</v>
      </c>
      <c r="BE171" s="230">
        <f>IF(N171="základní",J171,0)</f>
        <v>0</v>
      </c>
      <c r="BF171" s="230">
        <f>IF(N171="snížená",J171,0)</f>
        <v>0</v>
      </c>
      <c r="BG171" s="230">
        <f>IF(N171="zákl. přenesená",J171,0)</f>
        <v>0</v>
      </c>
      <c r="BH171" s="230">
        <f>IF(N171="sníž. přenesená",J171,0)</f>
        <v>0</v>
      </c>
      <c r="BI171" s="230">
        <f>IF(N171="nulová",J171,0)</f>
        <v>0</v>
      </c>
      <c r="BJ171" s="20" t="s">
        <v>23</v>
      </c>
      <c r="BK171" s="230">
        <f>ROUND(I171*H171,2)</f>
        <v>0</v>
      </c>
      <c r="BL171" s="20" t="s">
        <v>462</v>
      </c>
      <c r="BM171" s="229" t="s">
        <v>8487</v>
      </c>
    </row>
    <row r="172" s="2" customFormat="1" ht="21.75" customHeight="1">
      <c r="A172" s="42"/>
      <c r="B172" s="43"/>
      <c r="C172" s="218" t="s">
        <v>833</v>
      </c>
      <c r="D172" s="218" t="s">
        <v>243</v>
      </c>
      <c r="E172" s="219" t="s">
        <v>8488</v>
      </c>
      <c r="F172" s="220" t="s">
        <v>8489</v>
      </c>
      <c r="G172" s="221" t="s">
        <v>5959</v>
      </c>
      <c r="H172" s="222">
        <v>1</v>
      </c>
      <c r="I172" s="223"/>
      <c r="J172" s="224">
        <f>ROUND(I172*H172,2)</f>
        <v>0</v>
      </c>
      <c r="K172" s="220" t="s">
        <v>39</v>
      </c>
      <c r="L172" s="48"/>
      <c r="M172" s="225" t="s">
        <v>39</v>
      </c>
      <c r="N172" s="226" t="s">
        <v>56</v>
      </c>
      <c r="O172" s="88"/>
      <c r="P172" s="227">
        <f>O172*H172</f>
        <v>0</v>
      </c>
      <c r="Q172" s="227">
        <v>0.0114</v>
      </c>
      <c r="R172" s="227">
        <f>Q172*H172</f>
        <v>0.0114</v>
      </c>
      <c r="S172" s="227">
        <v>0</v>
      </c>
      <c r="T172" s="228">
        <f>S172*H172</f>
        <v>0</v>
      </c>
      <c r="U172" s="42"/>
      <c r="V172" s="42"/>
      <c r="W172" s="42"/>
      <c r="X172" s="42"/>
      <c r="Y172" s="42"/>
      <c r="Z172" s="42"/>
      <c r="AA172" s="42"/>
      <c r="AB172" s="42"/>
      <c r="AC172" s="42"/>
      <c r="AD172" s="42"/>
      <c r="AE172" s="42"/>
      <c r="AR172" s="229" t="s">
        <v>462</v>
      </c>
      <c r="AT172" s="229" t="s">
        <v>243</v>
      </c>
      <c r="AU172" s="229" t="s">
        <v>93</v>
      </c>
      <c r="AY172" s="20" t="s">
        <v>241</v>
      </c>
      <c r="BE172" s="230">
        <f>IF(N172="základní",J172,0)</f>
        <v>0</v>
      </c>
      <c r="BF172" s="230">
        <f>IF(N172="snížená",J172,0)</f>
        <v>0</v>
      </c>
      <c r="BG172" s="230">
        <f>IF(N172="zákl. přenesená",J172,0)</f>
        <v>0</v>
      </c>
      <c r="BH172" s="230">
        <f>IF(N172="sníž. přenesená",J172,0)</f>
        <v>0</v>
      </c>
      <c r="BI172" s="230">
        <f>IF(N172="nulová",J172,0)</f>
        <v>0</v>
      </c>
      <c r="BJ172" s="20" t="s">
        <v>23</v>
      </c>
      <c r="BK172" s="230">
        <f>ROUND(I172*H172,2)</f>
        <v>0</v>
      </c>
      <c r="BL172" s="20" t="s">
        <v>462</v>
      </c>
      <c r="BM172" s="229" t="s">
        <v>8490</v>
      </c>
    </row>
    <row r="173" s="12" customFormat="1" ht="25.92" customHeight="1">
      <c r="A173" s="12"/>
      <c r="B173" s="202"/>
      <c r="C173" s="203"/>
      <c r="D173" s="204" t="s">
        <v>84</v>
      </c>
      <c r="E173" s="205" t="s">
        <v>8367</v>
      </c>
      <c r="F173" s="205" t="s">
        <v>8368</v>
      </c>
      <c r="G173" s="203"/>
      <c r="H173" s="203"/>
      <c r="I173" s="206"/>
      <c r="J173" s="207">
        <f>BK173</f>
        <v>0</v>
      </c>
      <c r="K173" s="203"/>
      <c r="L173" s="208"/>
      <c r="M173" s="209"/>
      <c r="N173" s="210"/>
      <c r="O173" s="210"/>
      <c r="P173" s="211">
        <f>SUM(P174:P175)</f>
        <v>0</v>
      </c>
      <c r="Q173" s="210"/>
      <c r="R173" s="211">
        <f>SUM(R174:R175)</f>
        <v>0</v>
      </c>
      <c r="S173" s="210"/>
      <c r="T173" s="212">
        <f>SUM(T174:T175)</f>
        <v>0</v>
      </c>
      <c r="U173" s="12"/>
      <c r="V173" s="12"/>
      <c r="W173" s="12"/>
      <c r="X173" s="12"/>
      <c r="Y173" s="12"/>
      <c r="Z173" s="12"/>
      <c r="AA173" s="12"/>
      <c r="AB173" s="12"/>
      <c r="AC173" s="12"/>
      <c r="AD173" s="12"/>
      <c r="AE173" s="12"/>
      <c r="AR173" s="213" t="s">
        <v>248</v>
      </c>
      <c r="AT173" s="214" t="s">
        <v>84</v>
      </c>
      <c r="AU173" s="214" t="s">
        <v>85</v>
      </c>
      <c r="AY173" s="213" t="s">
        <v>241</v>
      </c>
      <c r="BK173" s="215">
        <f>SUM(BK174:BK175)</f>
        <v>0</v>
      </c>
    </row>
    <row r="174" s="2" customFormat="1" ht="21.75" customHeight="1">
      <c r="A174" s="42"/>
      <c r="B174" s="43"/>
      <c r="C174" s="218" t="s">
        <v>875</v>
      </c>
      <c r="D174" s="218" t="s">
        <v>243</v>
      </c>
      <c r="E174" s="219" t="s">
        <v>8369</v>
      </c>
      <c r="F174" s="220" t="s">
        <v>8370</v>
      </c>
      <c r="G174" s="221" t="s">
        <v>8371</v>
      </c>
      <c r="H174" s="222">
        <v>200</v>
      </c>
      <c r="I174" s="223"/>
      <c r="J174" s="224">
        <f>ROUND(I174*H174,2)</f>
        <v>0</v>
      </c>
      <c r="K174" s="220" t="s">
        <v>247</v>
      </c>
      <c r="L174" s="48"/>
      <c r="M174" s="225" t="s">
        <v>39</v>
      </c>
      <c r="N174" s="226" t="s">
        <v>56</v>
      </c>
      <c r="O174" s="88"/>
      <c r="P174" s="227">
        <f>O174*H174</f>
        <v>0</v>
      </c>
      <c r="Q174" s="227">
        <v>0</v>
      </c>
      <c r="R174" s="227">
        <f>Q174*H174</f>
        <v>0</v>
      </c>
      <c r="S174" s="227">
        <v>0</v>
      </c>
      <c r="T174" s="228">
        <f>S174*H174</f>
        <v>0</v>
      </c>
      <c r="U174" s="42"/>
      <c r="V174" s="42"/>
      <c r="W174" s="42"/>
      <c r="X174" s="42"/>
      <c r="Y174" s="42"/>
      <c r="Z174" s="42"/>
      <c r="AA174" s="42"/>
      <c r="AB174" s="42"/>
      <c r="AC174" s="42"/>
      <c r="AD174" s="42"/>
      <c r="AE174" s="42"/>
      <c r="AR174" s="229" t="s">
        <v>5325</v>
      </c>
      <c r="AT174" s="229" t="s">
        <v>243</v>
      </c>
      <c r="AU174" s="229" t="s">
        <v>23</v>
      </c>
      <c r="AY174" s="20" t="s">
        <v>241</v>
      </c>
      <c r="BE174" s="230">
        <f>IF(N174="základní",J174,0)</f>
        <v>0</v>
      </c>
      <c r="BF174" s="230">
        <f>IF(N174="snížená",J174,0)</f>
        <v>0</v>
      </c>
      <c r="BG174" s="230">
        <f>IF(N174="zákl. přenesená",J174,0)</f>
        <v>0</v>
      </c>
      <c r="BH174" s="230">
        <f>IF(N174="sníž. přenesená",J174,0)</f>
        <v>0</v>
      </c>
      <c r="BI174" s="230">
        <f>IF(N174="nulová",J174,0)</f>
        <v>0</v>
      </c>
      <c r="BJ174" s="20" t="s">
        <v>23</v>
      </c>
      <c r="BK174" s="230">
        <f>ROUND(I174*H174,2)</f>
        <v>0</v>
      </c>
      <c r="BL174" s="20" t="s">
        <v>5325</v>
      </c>
      <c r="BM174" s="229" t="s">
        <v>8372</v>
      </c>
    </row>
    <row r="175" s="2" customFormat="1">
      <c r="A175" s="42"/>
      <c r="B175" s="43"/>
      <c r="C175" s="44"/>
      <c r="D175" s="231" t="s">
        <v>250</v>
      </c>
      <c r="E175" s="44"/>
      <c r="F175" s="232" t="s">
        <v>8373</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0" t="s">
        <v>250</v>
      </c>
      <c r="AU175" s="20" t="s">
        <v>23</v>
      </c>
    </row>
    <row r="176" s="12" customFormat="1" ht="25.92" customHeight="1">
      <c r="A176" s="12"/>
      <c r="B176" s="202"/>
      <c r="C176" s="203"/>
      <c r="D176" s="204" t="s">
        <v>84</v>
      </c>
      <c r="E176" s="205" t="s">
        <v>140</v>
      </c>
      <c r="F176" s="205" t="s">
        <v>141</v>
      </c>
      <c r="G176" s="203"/>
      <c r="H176" s="203"/>
      <c r="I176" s="206"/>
      <c r="J176" s="207">
        <f>BK176</f>
        <v>0</v>
      </c>
      <c r="K176" s="203"/>
      <c r="L176" s="208"/>
      <c r="M176" s="209"/>
      <c r="N176" s="210"/>
      <c r="O176" s="210"/>
      <c r="P176" s="211">
        <f>P177+P180+P182</f>
        <v>0</v>
      </c>
      <c r="Q176" s="210"/>
      <c r="R176" s="211">
        <f>R177+R180+R182</f>
        <v>0</v>
      </c>
      <c r="S176" s="210"/>
      <c r="T176" s="212">
        <f>T177+T180+T182</f>
        <v>0</v>
      </c>
      <c r="U176" s="12"/>
      <c r="V176" s="12"/>
      <c r="W176" s="12"/>
      <c r="X176" s="12"/>
      <c r="Y176" s="12"/>
      <c r="Z176" s="12"/>
      <c r="AA176" s="12"/>
      <c r="AB176" s="12"/>
      <c r="AC176" s="12"/>
      <c r="AD176" s="12"/>
      <c r="AE176" s="12"/>
      <c r="AR176" s="213" t="s">
        <v>286</v>
      </c>
      <c r="AT176" s="214" t="s">
        <v>84</v>
      </c>
      <c r="AU176" s="214" t="s">
        <v>85</v>
      </c>
      <c r="AY176" s="213" t="s">
        <v>241</v>
      </c>
      <c r="BK176" s="215">
        <f>BK177+BK180+BK182</f>
        <v>0</v>
      </c>
    </row>
    <row r="177" s="12" customFormat="1" ht="22.8" customHeight="1">
      <c r="A177" s="12"/>
      <c r="B177" s="202"/>
      <c r="C177" s="203"/>
      <c r="D177" s="204" t="s">
        <v>84</v>
      </c>
      <c r="E177" s="216" t="s">
        <v>8374</v>
      </c>
      <c r="F177" s="216" t="s">
        <v>8375</v>
      </c>
      <c r="G177" s="203"/>
      <c r="H177" s="203"/>
      <c r="I177" s="206"/>
      <c r="J177" s="217">
        <f>BK177</f>
        <v>0</v>
      </c>
      <c r="K177" s="203"/>
      <c r="L177" s="208"/>
      <c r="M177" s="209"/>
      <c r="N177" s="210"/>
      <c r="O177" s="210"/>
      <c r="P177" s="211">
        <f>SUM(P178:P179)</f>
        <v>0</v>
      </c>
      <c r="Q177" s="210"/>
      <c r="R177" s="211">
        <f>SUM(R178:R179)</f>
        <v>0</v>
      </c>
      <c r="S177" s="210"/>
      <c r="T177" s="212">
        <f>SUM(T178:T179)</f>
        <v>0</v>
      </c>
      <c r="U177" s="12"/>
      <c r="V177" s="12"/>
      <c r="W177" s="12"/>
      <c r="X177" s="12"/>
      <c r="Y177" s="12"/>
      <c r="Z177" s="12"/>
      <c r="AA177" s="12"/>
      <c r="AB177" s="12"/>
      <c r="AC177" s="12"/>
      <c r="AD177" s="12"/>
      <c r="AE177" s="12"/>
      <c r="AR177" s="213" t="s">
        <v>286</v>
      </c>
      <c r="AT177" s="214" t="s">
        <v>84</v>
      </c>
      <c r="AU177" s="214" t="s">
        <v>23</v>
      </c>
      <c r="AY177" s="213" t="s">
        <v>241</v>
      </c>
      <c r="BK177" s="215">
        <f>SUM(BK178:BK179)</f>
        <v>0</v>
      </c>
    </row>
    <row r="178" s="2" customFormat="1" ht="16.5" customHeight="1">
      <c r="A178" s="42"/>
      <c r="B178" s="43"/>
      <c r="C178" s="218" t="s">
        <v>880</v>
      </c>
      <c r="D178" s="218" t="s">
        <v>243</v>
      </c>
      <c r="E178" s="219" t="s">
        <v>8376</v>
      </c>
      <c r="F178" s="220" t="s">
        <v>8377</v>
      </c>
      <c r="G178" s="221" t="s">
        <v>5959</v>
      </c>
      <c r="H178" s="222">
        <v>1</v>
      </c>
      <c r="I178" s="223"/>
      <c r="J178" s="224">
        <f>ROUND(I178*H178,2)</f>
        <v>0</v>
      </c>
      <c r="K178" s="220" t="s">
        <v>247</v>
      </c>
      <c r="L178" s="48"/>
      <c r="M178" s="225" t="s">
        <v>39</v>
      </c>
      <c r="N178" s="226" t="s">
        <v>56</v>
      </c>
      <c r="O178" s="88"/>
      <c r="P178" s="227">
        <f>O178*H178</f>
        <v>0</v>
      </c>
      <c r="Q178" s="227">
        <v>0</v>
      </c>
      <c r="R178" s="227">
        <f>Q178*H178</f>
        <v>0</v>
      </c>
      <c r="S178" s="227">
        <v>0</v>
      </c>
      <c r="T178" s="228">
        <f>S178*H178</f>
        <v>0</v>
      </c>
      <c r="U178" s="42"/>
      <c r="V178" s="42"/>
      <c r="W178" s="42"/>
      <c r="X178" s="42"/>
      <c r="Y178" s="42"/>
      <c r="Z178" s="42"/>
      <c r="AA178" s="42"/>
      <c r="AB178" s="42"/>
      <c r="AC178" s="42"/>
      <c r="AD178" s="42"/>
      <c r="AE178" s="42"/>
      <c r="AR178" s="229" t="s">
        <v>8181</v>
      </c>
      <c r="AT178" s="229" t="s">
        <v>243</v>
      </c>
      <c r="AU178" s="229" t="s">
        <v>93</v>
      </c>
      <c r="AY178" s="20" t="s">
        <v>241</v>
      </c>
      <c r="BE178" s="230">
        <f>IF(N178="základní",J178,0)</f>
        <v>0</v>
      </c>
      <c r="BF178" s="230">
        <f>IF(N178="snížená",J178,0)</f>
        <v>0</v>
      </c>
      <c r="BG178" s="230">
        <f>IF(N178="zákl. přenesená",J178,0)</f>
        <v>0</v>
      </c>
      <c r="BH178" s="230">
        <f>IF(N178="sníž. přenesená",J178,0)</f>
        <v>0</v>
      </c>
      <c r="BI178" s="230">
        <f>IF(N178="nulová",J178,0)</f>
        <v>0</v>
      </c>
      <c r="BJ178" s="20" t="s">
        <v>23</v>
      </c>
      <c r="BK178" s="230">
        <f>ROUND(I178*H178,2)</f>
        <v>0</v>
      </c>
      <c r="BL178" s="20" t="s">
        <v>8181</v>
      </c>
      <c r="BM178" s="229" t="s">
        <v>8378</v>
      </c>
    </row>
    <row r="179" s="2" customFormat="1">
      <c r="A179" s="42"/>
      <c r="B179" s="43"/>
      <c r="C179" s="44"/>
      <c r="D179" s="231" t="s">
        <v>250</v>
      </c>
      <c r="E179" s="44"/>
      <c r="F179" s="232" t="s">
        <v>8379</v>
      </c>
      <c r="G179" s="44"/>
      <c r="H179" s="44"/>
      <c r="I179" s="233"/>
      <c r="J179" s="44"/>
      <c r="K179" s="44"/>
      <c r="L179" s="48"/>
      <c r="M179" s="234"/>
      <c r="N179" s="235"/>
      <c r="O179" s="88"/>
      <c r="P179" s="88"/>
      <c r="Q179" s="88"/>
      <c r="R179" s="88"/>
      <c r="S179" s="88"/>
      <c r="T179" s="89"/>
      <c r="U179" s="42"/>
      <c r="V179" s="42"/>
      <c r="W179" s="42"/>
      <c r="X179" s="42"/>
      <c r="Y179" s="42"/>
      <c r="Z179" s="42"/>
      <c r="AA179" s="42"/>
      <c r="AB179" s="42"/>
      <c r="AC179" s="42"/>
      <c r="AD179" s="42"/>
      <c r="AE179" s="42"/>
      <c r="AT179" s="20" t="s">
        <v>250</v>
      </c>
      <c r="AU179" s="20" t="s">
        <v>93</v>
      </c>
    </row>
    <row r="180" s="12" customFormat="1" ht="22.8" customHeight="1">
      <c r="A180" s="12"/>
      <c r="B180" s="202"/>
      <c r="C180" s="203"/>
      <c r="D180" s="204" t="s">
        <v>84</v>
      </c>
      <c r="E180" s="216" t="s">
        <v>8380</v>
      </c>
      <c r="F180" s="216" t="s">
        <v>8381</v>
      </c>
      <c r="G180" s="203"/>
      <c r="H180" s="203"/>
      <c r="I180" s="206"/>
      <c r="J180" s="217">
        <f>BK180</f>
        <v>0</v>
      </c>
      <c r="K180" s="203"/>
      <c r="L180" s="208"/>
      <c r="M180" s="209"/>
      <c r="N180" s="210"/>
      <c r="O180" s="210"/>
      <c r="P180" s="211">
        <f>P181</f>
        <v>0</v>
      </c>
      <c r="Q180" s="210"/>
      <c r="R180" s="211">
        <f>R181</f>
        <v>0</v>
      </c>
      <c r="S180" s="210"/>
      <c r="T180" s="212">
        <f>T181</f>
        <v>0</v>
      </c>
      <c r="U180" s="12"/>
      <c r="V180" s="12"/>
      <c r="W180" s="12"/>
      <c r="X180" s="12"/>
      <c r="Y180" s="12"/>
      <c r="Z180" s="12"/>
      <c r="AA180" s="12"/>
      <c r="AB180" s="12"/>
      <c r="AC180" s="12"/>
      <c r="AD180" s="12"/>
      <c r="AE180" s="12"/>
      <c r="AR180" s="213" t="s">
        <v>286</v>
      </c>
      <c r="AT180" s="214" t="s">
        <v>84</v>
      </c>
      <c r="AU180" s="214" t="s">
        <v>23</v>
      </c>
      <c r="AY180" s="213" t="s">
        <v>241</v>
      </c>
      <c r="BK180" s="215">
        <f>BK181</f>
        <v>0</v>
      </c>
    </row>
    <row r="181" s="2" customFormat="1" ht="37.8" customHeight="1">
      <c r="A181" s="42"/>
      <c r="B181" s="43"/>
      <c r="C181" s="218" t="s">
        <v>887</v>
      </c>
      <c r="D181" s="218" t="s">
        <v>243</v>
      </c>
      <c r="E181" s="219" t="s">
        <v>8382</v>
      </c>
      <c r="F181" s="220" t="s">
        <v>8383</v>
      </c>
      <c r="G181" s="221" t="s">
        <v>5959</v>
      </c>
      <c r="H181" s="222">
        <v>1</v>
      </c>
      <c r="I181" s="223"/>
      <c r="J181" s="224">
        <f>ROUND(I181*H181,2)</f>
        <v>0</v>
      </c>
      <c r="K181" s="220" t="s">
        <v>39</v>
      </c>
      <c r="L181" s="48"/>
      <c r="M181" s="225" t="s">
        <v>39</v>
      </c>
      <c r="N181" s="226" t="s">
        <v>56</v>
      </c>
      <c r="O181" s="88"/>
      <c r="P181" s="227">
        <f>O181*H181</f>
        <v>0</v>
      </c>
      <c r="Q181" s="227">
        <v>0</v>
      </c>
      <c r="R181" s="227">
        <f>Q181*H181</f>
        <v>0</v>
      </c>
      <c r="S181" s="227">
        <v>0</v>
      </c>
      <c r="T181" s="228">
        <f>S181*H181</f>
        <v>0</v>
      </c>
      <c r="U181" s="42"/>
      <c r="V181" s="42"/>
      <c r="W181" s="42"/>
      <c r="X181" s="42"/>
      <c r="Y181" s="42"/>
      <c r="Z181" s="42"/>
      <c r="AA181" s="42"/>
      <c r="AB181" s="42"/>
      <c r="AC181" s="42"/>
      <c r="AD181" s="42"/>
      <c r="AE181" s="42"/>
      <c r="AR181" s="229" t="s">
        <v>8181</v>
      </c>
      <c r="AT181" s="229" t="s">
        <v>243</v>
      </c>
      <c r="AU181" s="229" t="s">
        <v>93</v>
      </c>
      <c r="AY181" s="20" t="s">
        <v>241</v>
      </c>
      <c r="BE181" s="230">
        <f>IF(N181="základní",J181,0)</f>
        <v>0</v>
      </c>
      <c r="BF181" s="230">
        <f>IF(N181="snížená",J181,0)</f>
        <v>0</v>
      </c>
      <c r="BG181" s="230">
        <f>IF(N181="zákl. přenesená",J181,0)</f>
        <v>0</v>
      </c>
      <c r="BH181" s="230">
        <f>IF(N181="sníž. přenesená",J181,0)</f>
        <v>0</v>
      </c>
      <c r="BI181" s="230">
        <f>IF(N181="nulová",J181,0)</f>
        <v>0</v>
      </c>
      <c r="BJ181" s="20" t="s">
        <v>23</v>
      </c>
      <c r="BK181" s="230">
        <f>ROUND(I181*H181,2)</f>
        <v>0</v>
      </c>
      <c r="BL181" s="20" t="s">
        <v>8181</v>
      </c>
      <c r="BM181" s="229" t="s">
        <v>8384</v>
      </c>
    </row>
    <row r="182" s="12" customFormat="1" ht="22.8" customHeight="1">
      <c r="A182" s="12"/>
      <c r="B182" s="202"/>
      <c r="C182" s="203"/>
      <c r="D182" s="204" t="s">
        <v>84</v>
      </c>
      <c r="E182" s="216" t="s">
        <v>8175</v>
      </c>
      <c r="F182" s="216" t="s">
        <v>8176</v>
      </c>
      <c r="G182" s="203"/>
      <c r="H182" s="203"/>
      <c r="I182" s="206"/>
      <c r="J182" s="217">
        <f>BK182</f>
        <v>0</v>
      </c>
      <c r="K182" s="203"/>
      <c r="L182" s="208"/>
      <c r="M182" s="209"/>
      <c r="N182" s="210"/>
      <c r="O182" s="210"/>
      <c r="P182" s="211">
        <f>P183</f>
        <v>0</v>
      </c>
      <c r="Q182" s="210"/>
      <c r="R182" s="211">
        <f>R183</f>
        <v>0</v>
      </c>
      <c r="S182" s="210"/>
      <c r="T182" s="212">
        <f>T183</f>
        <v>0</v>
      </c>
      <c r="U182" s="12"/>
      <c r="V182" s="12"/>
      <c r="W182" s="12"/>
      <c r="X182" s="12"/>
      <c r="Y182" s="12"/>
      <c r="Z182" s="12"/>
      <c r="AA182" s="12"/>
      <c r="AB182" s="12"/>
      <c r="AC182" s="12"/>
      <c r="AD182" s="12"/>
      <c r="AE182" s="12"/>
      <c r="AR182" s="213" t="s">
        <v>286</v>
      </c>
      <c r="AT182" s="214" t="s">
        <v>84</v>
      </c>
      <c r="AU182" s="214" t="s">
        <v>23</v>
      </c>
      <c r="AY182" s="213" t="s">
        <v>241</v>
      </c>
      <c r="BK182" s="215">
        <f>BK183</f>
        <v>0</v>
      </c>
    </row>
    <row r="183" s="2" customFormat="1" ht="16.5" customHeight="1">
      <c r="A183" s="42"/>
      <c r="B183" s="43"/>
      <c r="C183" s="218" t="s">
        <v>895</v>
      </c>
      <c r="D183" s="218" t="s">
        <v>243</v>
      </c>
      <c r="E183" s="219" t="s">
        <v>8385</v>
      </c>
      <c r="F183" s="220" t="s">
        <v>8386</v>
      </c>
      <c r="G183" s="221" t="s">
        <v>5959</v>
      </c>
      <c r="H183" s="222">
        <v>1</v>
      </c>
      <c r="I183" s="223"/>
      <c r="J183" s="224">
        <f>ROUND(I183*H183,2)</f>
        <v>0</v>
      </c>
      <c r="K183" s="220" t="s">
        <v>39</v>
      </c>
      <c r="L183" s="48"/>
      <c r="M183" s="295" t="s">
        <v>39</v>
      </c>
      <c r="N183" s="296" t="s">
        <v>56</v>
      </c>
      <c r="O183" s="297"/>
      <c r="P183" s="298">
        <f>O183*H183</f>
        <v>0</v>
      </c>
      <c r="Q183" s="298">
        <v>0</v>
      </c>
      <c r="R183" s="298">
        <f>Q183*H183</f>
        <v>0</v>
      </c>
      <c r="S183" s="298">
        <v>0</v>
      </c>
      <c r="T183" s="299">
        <f>S183*H183</f>
        <v>0</v>
      </c>
      <c r="U183" s="42"/>
      <c r="V183" s="42"/>
      <c r="W183" s="42"/>
      <c r="X183" s="42"/>
      <c r="Y183" s="42"/>
      <c r="Z183" s="42"/>
      <c r="AA183" s="42"/>
      <c r="AB183" s="42"/>
      <c r="AC183" s="42"/>
      <c r="AD183" s="42"/>
      <c r="AE183" s="42"/>
      <c r="AR183" s="229" t="s">
        <v>8181</v>
      </c>
      <c r="AT183" s="229" t="s">
        <v>243</v>
      </c>
      <c r="AU183" s="229" t="s">
        <v>93</v>
      </c>
      <c r="AY183" s="20" t="s">
        <v>241</v>
      </c>
      <c r="BE183" s="230">
        <f>IF(N183="základní",J183,0)</f>
        <v>0</v>
      </c>
      <c r="BF183" s="230">
        <f>IF(N183="snížená",J183,0)</f>
        <v>0</v>
      </c>
      <c r="BG183" s="230">
        <f>IF(N183="zákl. přenesená",J183,0)</f>
        <v>0</v>
      </c>
      <c r="BH183" s="230">
        <f>IF(N183="sníž. přenesená",J183,0)</f>
        <v>0</v>
      </c>
      <c r="BI183" s="230">
        <f>IF(N183="nulová",J183,0)</f>
        <v>0</v>
      </c>
      <c r="BJ183" s="20" t="s">
        <v>23</v>
      </c>
      <c r="BK183" s="230">
        <f>ROUND(I183*H183,2)</f>
        <v>0</v>
      </c>
      <c r="BL183" s="20" t="s">
        <v>8181</v>
      </c>
      <c r="BM183" s="229" t="s">
        <v>8387</v>
      </c>
    </row>
    <row r="184" s="2" customFormat="1" ht="6.96" customHeight="1">
      <c r="A184" s="42"/>
      <c r="B184" s="63"/>
      <c r="C184" s="64"/>
      <c r="D184" s="64"/>
      <c r="E184" s="64"/>
      <c r="F184" s="64"/>
      <c r="G184" s="64"/>
      <c r="H184" s="64"/>
      <c r="I184" s="64"/>
      <c r="J184" s="64"/>
      <c r="K184" s="64"/>
      <c r="L184" s="48"/>
      <c r="M184" s="42"/>
      <c r="O184" s="42"/>
      <c r="P184" s="42"/>
      <c r="Q184" s="42"/>
      <c r="R184" s="42"/>
      <c r="S184" s="42"/>
      <c r="T184" s="42"/>
      <c r="U184" s="42"/>
      <c r="V184" s="42"/>
      <c r="W184" s="42"/>
      <c r="X184" s="42"/>
      <c r="Y184" s="42"/>
      <c r="Z184" s="42"/>
      <c r="AA184" s="42"/>
      <c r="AB184" s="42"/>
      <c r="AC184" s="42"/>
      <c r="AD184" s="42"/>
      <c r="AE184" s="42"/>
    </row>
  </sheetData>
  <sheetProtection sheet="1" autoFilter="0" formatColumns="0" formatRows="0" objects="1" scenarios="1" spinCount="100000" saltValue="ttxd1BQrQS2/m5ZjK1RYoxNJK9lqJMCFJJRI9x8/TyQ02XeOCfzthwmHr2p5yPL5uXEcuWkEWczU4cQ5mxXyXw==" hashValue="wdOd0aLov+4Q4FDhoWzV7NIzwpca+LpYI2S5Oq8WBVn4CIJIyinhYQ+Z3igYkZUpFCXMhk+GW/dui1FqMUVZmg==" algorithmName="SHA-512" password="CC8C"/>
  <autoFilter ref="C95:K183"/>
  <mergeCells count="12">
    <mergeCell ref="E7:H7"/>
    <mergeCell ref="E9:H9"/>
    <mergeCell ref="E11:H11"/>
    <mergeCell ref="E20:H20"/>
    <mergeCell ref="E29:H29"/>
    <mergeCell ref="E50:H50"/>
    <mergeCell ref="E52:H52"/>
    <mergeCell ref="E54:H54"/>
    <mergeCell ref="E84:H84"/>
    <mergeCell ref="E86:H86"/>
    <mergeCell ref="E88:H88"/>
    <mergeCell ref="L2:V2"/>
  </mergeCells>
  <hyperlinks>
    <hyperlink ref="F100" r:id="rId1" display="https://podminky.urs.cz/item/CS_URS_2024_02/713463131"/>
    <hyperlink ref="F107" r:id="rId2" display="https://podminky.urs.cz/item/CS_URS_2024_02/998713201"/>
    <hyperlink ref="F110" r:id="rId3" display="https://podminky.urs.cz/item/CS_URS_2024_02/733222302"/>
    <hyperlink ref="F112" r:id="rId4" display="https://podminky.urs.cz/item/CS_URS_2024_02/733222303"/>
    <hyperlink ref="F114" r:id="rId5" display="https://podminky.urs.cz/item/CS_URS_2024_02/733222304"/>
    <hyperlink ref="F116" r:id="rId6" display="https://podminky.urs.cz/item/CS_URS_2024_02/733223304"/>
    <hyperlink ref="F118" r:id="rId7" display="https://podminky.urs.cz/item/CS_URS_2024_02/733223305"/>
    <hyperlink ref="F120" r:id="rId8" display="https://podminky.urs.cz/item/CS_URS_2024_02/733291101"/>
    <hyperlink ref="F122" r:id="rId9" display="https://podminky.urs.cz/item/CS_URS_2024_02/998733201"/>
    <hyperlink ref="F125" r:id="rId10" display="https://podminky.urs.cz/item/CS_URS_2024_02/734221682"/>
    <hyperlink ref="F127" r:id="rId11" display="https://podminky.urs.cz/item/CS_URS_2024_02/734261402"/>
    <hyperlink ref="F129" r:id="rId12" display="https://podminky.urs.cz/item/CS_URS_2024_02/734291123"/>
    <hyperlink ref="F131" r:id="rId13" display="https://podminky.urs.cz/item/CS_URS_2024_02/998734201"/>
    <hyperlink ref="F134" r:id="rId14" display="https://podminky.urs.cz/item/CS_URS_2024_02/735152451"/>
    <hyperlink ref="F136" r:id="rId15" display="https://podminky.urs.cz/item/CS_URS_2024_02/735152452"/>
    <hyperlink ref="F138" r:id="rId16" display="https://podminky.urs.cz/item/CS_URS_2024_02/735152453"/>
    <hyperlink ref="F140" r:id="rId17" display="https://podminky.urs.cz/item/CS_URS_2024_02/735152454"/>
    <hyperlink ref="F142" r:id="rId18" display="https://podminky.urs.cz/item/CS_URS_2024_02/735152455"/>
    <hyperlink ref="F144" r:id="rId19" display="https://podminky.urs.cz/item/CS_URS_2024_02/735152457"/>
    <hyperlink ref="F146" r:id="rId20" display="https://podminky.urs.cz/item/CS_URS_2024_02/735152458"/>
    <hyperlink ref="F148" r:id="rId21" display="https://podminky.urs.cz/item/CS_URS_2024_02/735152460"/>
    <hyperlink ref="F150" r:id="rId22" display="https://podminky.urs.cz/item/CS_URS_2024_02/735152461"/>
    <hyperlink ref="F152" r:id="rId23" display="https://podminky.urs.cz/item/CS_URS_2024_02/735152462"/>
    <hyperlink ref="F154" r:id="rId24" display="https://podminky.urs.cz/item/CS_URS_2024_02/735152573"/>
    <hyperlink ref="F156" r:id="rId25" display="https://podminky.urs.cz/item/CS_URS_2024_02/735152574"/>
    <hyperlink ref="F158" r:id="rId26" display="https://podminky.urs.cz/item/CS_URS_2024_02/735152575"/>
    <hyperlink ref="F160" r:id="rId27" display="https://podminky.urs.cz/item/CS_URS_2024_02/735152576"/>
    <hyperlink ref="F162" r:id="rId28" display="https://podminky.urs.cz/item/CS_URS_2024_02/735152581"/>
    <hyperlink ref="F164" r:id="rId29" display="https://podminky.urs.cz/item/CS_URS_2024_02/735152582"/>
    <hyperlink ref="F166" r:id="rId30" display="https://podminky.urs.cz/item/CS_URS_2024_02/998735201"/>
    <hyperlink ref="F175" r:id="rId31" display="https://podminky.urs.cz/item/CS_URS_2024_02/HZS2491"/>
    <hyperlink ref="F179" r:id="rId32" display="https://podminky.urs.cz/item/CS_URS_2024_02/013254000"/>
  </hyperlinks>
  <pageMargins left="0.39375" right="0.39375" top="0.39375" bottom="0.39375" header="0" footer="0"/>
  <pageSetup paperSize="9" orientation="landscape" blackAndWhite="1" fitToHeight="100"/>
  <headerFooter>
    <oddFooter>&amp;CStrana &amp;P z &amp;N</oddFooter>
  </headerFooter>
  <drawing r:id="rId33"/>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107</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s="1" customFormat="1" ht="12" customHeight="1">
      <c r="B8" s="23"/>
      <c r="D8" s="148" t="s">
        <v>162</v>
      </c>
      <c r="L8" s="23"/>
    </row>
    <row r="9" s="2" customFormat="1" ht="16.5" customHeight="1">
      <c r="A9" s="42"/>
      <c r="B9" s="48"/>
      <c r="C9" s="42"/>
      <c r="D9" s="42"/>
      <c r="E9" s="149" t="s">
        <v>166</v>
      </c>
      <c r="F9" s="42"/>
      <c r="G9" s="42"/>
      <c r="H9" s="42"/>
      <c r="I9" s="42"/>
      <c r="J9" s="42"/>
      <c r="K9" s="42"/>
      <c r="L9" s="150"/>
      <c r="S9" s="42"/>
      <c r="T9" s="42"/>
      <c r="U9" s="42"/>
      <c r="V9" s="42"/>
      <c r="W9" s="42"/>
      <c r="X9" s="42"/>
      <c r="Y9" s="42"/>
      <c r="Z9" s="42"/>
      <c r="AA9" s="42"/>
      <c r="AB9" s="42"/>
      <c r="AC9" s="42"/>
      <c r="AD9" s="42"/>
      <c r="AE9" s="42"/>
    </row>
    <row r="10" s="2" customFormat="1" ht="12" customHeight="1">
      <c r="A10" s="42"/>
      <c r="B10" s="48"/>
      <c r="C10" s="42"/>
      <c r="D10" s="148" t="s">
        <v>170</v>
      </c>
      <c r="E10" s="42"/>
      <c r="F10" s="42"/>
      <c r="G10" s="42"/>
      <c r="H10" s="42"/>
      <c r="I10" s="42"/>
      <c r="J10" s="42"/>
      <c r="K10" s="42"/>
      <c r="L10" s="150"/>
      <c r="S10" s="42"/>
      <c r="T10" s="42"/>
      <c r="U10" s="42"/>
      <c r="V10" s="42"/>
      <c r="W10" s="42"/>
      <c r="X10" s="42"/>
      <c r="Y10" s="42"/>
      <c r="Z10" s="42"/>
      <c r="AA10" s="42"/>
      <c r="AB10" s="42"/>
      <c r="AC10" s="42"/>
      <c r="AD10" s="42"/>
      <c r="AE10" s="42"/>
    </row>
    <row r="11" s="2" customFormat="1" ht="16.5" customHeight="1">
      <c r="A11" s="42"/>
      <c r="B11" s="48"/>
      <c r="C11" s="42"/>
      <c r="D11" s="42"/>
      <c r="E11" s="151" t="s">
        <v>8491</v>
      </c>
      <c r="F11" s="42"/>
      <c r="G11" s="42"/>
      <c r="H11" s="42"/>
      <c r="I11" s="42"/>
      <c r="J11" s="42"/>
      <c r="K11" s="42"/>
      <c r="L11" s="150"/>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50"/>
      <c r="S12" s="42"/>
      <c r="T12" s="42"/>
      <c r="U12" s="42"/>
      <c r="V12" s="42"/>
      <c r="W12" s="42"/>
      <c r="X12" s="42"/>
      <c r="Y12" s="42"/>
      <c r="Z12" s="42"/>
      <c r="AA12" s="42"/>
      <c r="AB12" s="42"/>
      <c r="AC12" s="42"/>
      <c r="AD12" s="42"/>
      <c r="AE12" s="42"/>
    </row>
    <row r="13" s="2" customFormat="1" ht="12" customHeight="1">
      <c r="A13" s="42"/>
      <c r="B13" s="48"/>
      <c r="C13" s="42"/>
      <c r="D13" s="148" t="s">
        <v>19</v>
      </c>
      <c r="E13" s="42"/>
      <c r="F13" s="137" t="s">
        <v>39</v>
      </c>
      <c r="G13" s="42"/>
      <c r="H13" s="42"/>
      <c r="I13" s="148" t="s">
        <v>21</v>
      </c>
      <c r="J13" s="137" t="s">
        <v>39</v>
      </c>
      <c r="K13" s="42"/>
      <c r="L13" s="150"/>
      <c r="S13" s="42"/>
      <c r="T13" s="42"/>
      <c r="U13" s="42"/>
      <c r="V13" s="42"/>
      <c r="W13" s="42"/>
      <c r="X13" s="42"/>
      <c r="Y13" s="42"/>
      <c r="Z13" s="42"/>
      <c r="AA13" s="42"/>
      <c r="AB13" s="42"/>
      <c r="AC13" s="42"/>
      <c r="AD13" s="42"/>
      <c r="AE13" s="42"/>
    </row>
    <row r="14" s="2" customFormat="1" ht="12" customHeight="1">
      <c r="A14" s="42"/>
      <c r="B14" s="48"/>
      <c r="C14" s="42"/>
      <c r="D14" s="148" t="s">
        <v>24</v>
      </c>
      <c r="E14" s="42"/>
      <c r="F14" s="137" t="s">
        <v>25</v>
      </c>
      <c r="G14" s="42"/>
      <c r="H14" s="42"/>
      <c r="I14" s="148" t="s">
        <v>26</v>
      </c>
      <c r="J14" s="152" t="str">
        <f>'Rekapitulace stavby'!AN8</f>
        <v>29. 10. 2024</v>
      </c>
      <c r="K14" s="42"/>
      <c r="L14" s="150"/>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50"/>
      <c r="S15" s="42"/>
      <c r="T15" s="42"/>
      <c r="U15" s="42"/>
      <c r="V15" s="42"/>
      <c r="W15" s="42"/>
      <c r="X15" s="42"/>
      <c r="Y15" s="42"/>
      <c r="Z15" s="42"/>
      <c r="AA15" s="42"/>
      <c r="AB15" s="42"/>
      <c r="AC15" s="42"/>
      <c r="AD15" s="42"/>
      <c r="AE15" s="42"/>
    </row>
    <row r="16" s="2" customFormat="1" ht="12" customHeight="1">
      <c r="A16" s="42"/>
      <c r="B16" s="48"/>
      <c r="C16" s="42"/>
      <c r="D16" s="148" t="s">
        <v>34</v>
      </c>
      <c r="E16" s="42"/>
      <c r="F16" s="42"/>
      <c r="G16" s="42"/>
      <c r="H16" s="42"/>
      <c r="I16" s="148" t="s">
        <v>35</v>
      </c>
      <c r="J16" s="137" t="s">
        <v>36</v>
      </c>
      <c r="K16" s="42"/>
      <c r="L16" s="150"/>
      <c r="S16" s="42"/>
      <c r="T16" s="42"/>
      <c r="U16" s="42"/>
      <c r="V16" s="42"/>
      <c r="W16" s="42"/>
      <c r="X16" s="42"/>
      <c r="Y16" s="42"/>
      <c r="Z16" s="42"/>
      <c r="AA16" s="42"/>
      <c r="AB16" s="42"/>
      <c r="AC16" s="42"/>
      <c r="AD16" s="42"/>
      <c r="AE16" s="42"/>
    </row>
    <row r="17" s="2" customFormat="1" ht="18" customHeight="1">
      <c r="A17" s="42"/>
      <c r="B17" s="48"/>
      <c r="C17" s="42"/>
      <c r="D17" s="42"/>
      <c r="E17" s="137" t="s">
        <v>37</v>
      </c>
      <c r="F17" s="42"/>
      <c r="G17" s="42"/>
      <c r="H17" s="42"/>
      <c r="I17" s="148" t="s">
        <v>38</v>
      </c>
      <c r="J17" s="137" t="s">
        <v>39</v>
      </c>
      <c r="K17" s="42"/>
      <c r="L17" s="150"/>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50"/>
      <c r="S18" s="42"/>
      <c r="T18" s="42"/>
      <c r="U18" s="42"/>
      <c r="V18" s="42"/>
      <c r="W18" s="42"/>
      <c r="X18" s="42"/>
      <c r="Y18" s="42"/>
      <c r="Z18" s="42"/>
      <c r="AA18" s="42"/>
      <c r="AB18" s="42"/>
      <c r="AC18" s="42"/>
      <c r="AD18" s="42"/>
      <c r="AE18" s="42"/>
    </row>
    <row r="19" s="2" customFormat="1" ht="12" customHeight="1">
      <c r="A19" s="42"/>
      <c r="B19" s="48"/>
      <c r="C19" s="42"/>
      <c r="D19" s="148" t="s">
        <v>40</v>
      </c>
      <c r="E19" s="42"/>
      <c r="F19" s="42"/>
      <c r="G19" s="42"/>
      <c r="H19" s="42"/>
      <c r="I19" s="148" t="s">
        <v>35</v>
      </c>
      <c r="J19" s="36" t="str">
        <f>'Rekapitulace stavby'!AN13</f>
        <v>Vyplň údaj</v>
      </c>
      <c r="K19" s="42"/>
      <c r="L19" s="150"/>
      <c r="S19" s="42"/>
      <c r="T19" s="42"/>
      <c r="U19" s="42"/>
      <c r="V19" s="42"/>
      <c r="W19" s="42"/>
      <c r="X19" s="42"/>
      <c r="Y19" s="42"/>
      <c r="Z19" s="42"/>
      <c r="AA19" s="42"/>
      <c r="AB19" s="42"/>
      <c r="AC19" s="42"/>
      <c r="AD19" s="42"/>
      <c r="AE19" s="42"/>
    </row>
    <row r="20" s="2" customFormat="1" ht="18" customHeight="1">
      <c r="A20" s="42"/>
      <c r="B20" s="48"/>
      <c r="C20" s="42"/>
      <c r="D20" s="42"/>
      <c r="E20" s="36" t="str">
        <f>'Rekapitulace stavby'!E14</f>
        <v>Vyplň údaj</v>
      </c>
      <c r="F20" s="137"/>
      <c r="G20" s="137"/>
      <c r="H20" s="137"/>
      <c r="I20" s="148" t="s">
        <v>38</v>
      </c>
      <c r="J20" s="36" t="str">
        <f>'Rekapitulace stavby'!AN14</f>
        <v>Vyplň údaj</v>
      </c>
      <c r="K20" s="42"/>
      <c r="L20" s="150"/>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50"/>
      <c r="S21" s="42"/>
      <c r="T21" s="42"/>
      <c r="U21" s="42"/>
      <c r="V21" s="42"/>
      <c r="W21" s="42"/>
      <c r="X21" s="42"/>
      <c r="Y21" s="42"/>
      <c r="Z21" s="42"/>
      <c r="AA21" s="42"/>
      <c r="AB21" s="42"/>
      <c r="AC21" s="42"/>
      <c r="AD21" s="42"/>
      <c r="AE21" s="42"/>
    </row>
    <row r="22" s="2" customFormat="1" ht="12" customHeight="1">
      <c r="A22" s="42"/>
      <c r="B22" s="48"/>
      <c r="C22" s="42"/>
      <c r="D22" s="148" t="s">
        <v>42</v>
      </c>
      <c r="E22" s="42"/>
      <c r="F22" s="42"/>
      <c r="G22" s="42"/>
      <c r="H22" s="42"/>
      <c r="I22" s="148" t="s">
        <v>35</v>
      </c>
      <c r="J22" s="137" t="s">
        <v>43</v>
      </c>
      <c r="K22" s="42"/>
      <c r="L22" s="150"/>
      <c r="S22" s="42"/>
      <c r="T22" s="42"/>
      <c r="U22" s="42"/>
      <c r="V22" s="42"/>
      <c r="W22" s="42"/>
      <c r="X22" s="42"/>
      <c r="Y22" s="42"/>
      <c r="Z22" s="42"/>
      <c r="AA22" s="42"/>
      <c r="AB22" s="42"/>
      <c r="AC22" s="42"/>
      <c r="AD22" s="42"/>
      <c r="AE22" s="42"/>
    </row>
    <row r="23" s="2" customFormat="1" ht="18" customHeight="1">
      <c r="A23" s="42"/>
      <c r="B23" s="48"/>
      <c r="C23" s="42"/>
      <c r="D23" s="42"/>
      <c r="E23" s="137" t="s">
        <v>44</v>
      </c>
      <c r="F23" s="42"/>
      <c r="G23" s="42"/>
      <c r="H23" s="42"/>
      <c r="I23" s="148" t="s">
        <v>38</v>
      </c>
      <c r="J23" s="137" t="s">
        <v>45</v>
      </c>
      <c r="K23" s="42"/>
      <c r="L23" s="150"/>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50"/>
      <c r="S24" s="42"/>
      <c r="T24" s="42"/>
      <c r="U24" s="42"/>
      <c r="V24" s="42"/>
      <c r="W24" s="42"/>
      <c r="X24" s="42"/>
      <c r="Y24" s="42"/>
      <c r="Z24" s="42"/>
      <c r="AA24" s="42"/>
      <c r="AB24" s="42"/>
      <c r="AC24" s="42"/>
      <c r="AD24" s="42"/>
      <c r="AE24" s="42"/>
    </row>
    <row r="25" s="2" customFormat="1" ht="12" customHeight="1">
      <c r="A25" s="42"/>
      <c r="B25" s="48"/>
      <c r="C25" s="42"/>
      <c r="D25" s="148" t="s">
        <v>47</v>
      </c>
      <c r="E25" s="42"/>
      <c r="F25" s="42"/>
      <c r="G25" s="42"/>
      <c r="H25" s="42"/>
      <c r="I25" s="148" t="s">
        <v>35</v>
      </c>
      <c r="J25" s="137" t="str">
        <f>IF('Rekapitulace stavby'!AN19="","",'Rekapitulace stavby'!AN19)</f>
        <v/>
      </c>
      <c r="K25" s="42"/>
      <c r="L25" s="150"/>
      <c r="S25" s="42"/>
      <c r="T25" s="42"/>
      <c r="U25" s="42"/>
      <c r="V25" s="42"/>
      <c r="W25" s="42"/>
      <c r="X25" s="42"/>
      <c r="Y25" s="42"/>
      <c r="Z25" s="42"/>
      <c r="AA25" s="42"/>
      <c r="AB25" s="42"/>
      <c r="AC25" s="42"/>
      <c r="AD25" s="42"/>
      <c r="AE25" s="42"/>
    </row>
    <row r="26" s="2" customFormat="1" ht="18" customHeight="1">
      <c r="A26" s="42"/>
      <c r="B26" s="48"/>
      <c r="C26" s="42"/>
      <c r="D26" s="42"/>
      <c r="E26" s="137" t="str">
        <f>IF('Rekapitulace stavby'!E20="","",'Rekapitulace stavby'!E20)</f>
        <v xml:space="preserve"> </v>
      </c>
      <c r="F26" s="42"/>
      <c r="G26" s="42"/>
      <c r="H26" s="42"/>
      <c r="I26" s="148" t="s">
        <v>38</v>
      </c>
      <c r="J26" s="137" t="str">
        <f>IF('Rekapitulace stavby'!AN20="","",'Rekapitulace stavby'!AN20)</f>
        <v/>
      </c>
      <c r="K26" s="42"/>
      <c r="L26" s="150"/>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50"/>
      <c r="S27" s="42"/>
      <c r="T27" s="42"/>
      <c r="U27" s="42"/>
      <c r="V27" s="42"/>
      <c r="W27" s="42"/>
      <c r="X27" s="42"/>
      <c r="Y27" s="42"/>
      <c r="Z27" s="42"/>
      <c r="AA27" s="42"/>
      <c r="AB27" s="42"/>
      <c r="AC27" s="42"/>
      <c r="AD27" s="42"/>
      <c r="AE27" s="42"/>
    </row>
    <row r="28" s="2" customFormat="1" ht="12" customHeight="1">
      <c r="A28" s="42"/>
      <c r="B28" s="48"/>
      <c r="C28" s="42"/>
      <c r="D28" s="148" t="s">
        <v>49</v>
      </c>
      <c r="E28" s="42"/>
      <c r="F28" s="42"/>
      <c r="G28" s="42"/>
      <c r="H28" s="42"/>
      <c r="I28" s="42"/>
      <c r="J28" s="42"/>
      <c r="K28" s="42"/>
      <c r="L28" s="150"/>
      <c r="S28" s="42"/>
      <c r="T28" s="42"/>
      <c r="U28" s="42"/>
      <c r="V28" s="42"/>
      <c r="W28" s="42"/>
      <c r="X28" s="42"/>
      <c r="Y28" s="42"/>
      <c r="Z28" s="42"/>
      <c r="AA28" s="42"/>
      <c r="AB28" s="42"/>
      <c r="AC28" s="42"/>
      <c r="AD28" s="42"/>
      <c r="AE28" s="42"/>
    </row>
    <row r="29" s="8" customFormat="1" ht="47.25" customHeight="1">
      <c r="A29" s="153"/>
      <c r="B29" s="154"/>
      <c r="C29" s="153"/>
      <c r="D29" s="153"/>
      <c r="E29" s="155" t="s">
        <v>8492</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42"/>
      <c r="B30" s="48"/>
      <c r="C30" s="42"/>
      <c r="D30" s="42"/>
      <c r="E30" s="42"/>
      <c r="F30" s="42"/>
      <c r="G30" s="42"/>
      <c r="H30" s="42"/>
      <c r="I30" s="42"/>
      <c r="J30" s="42"/>
      <c r="K30" s="42"/>
      <c r="L30" s="150"/>
      <c r="S30" s="42"/>
      <c r="T30" s="42"/>
      <c r="U30" s="42"/>
      <c r="V30" s="42"/>
      <c r="W30" s="42"/>
      <c r="X30" s="42"/>
      <c r="Y30" s="42"/>
      <c r="Z30" s="42"/>
      <c r="AA30" s="42"/>
      <c r="AB30" s="42"/>
      <c r="AC30" s="42"/>
      <c r="AD30" s="42"/>
      <c r="AE30" s="42"/>
    </row>
    <row r="31" s="2" customFormat="1" ht="6.96" customHeight="1">
      <c r="A31" s="42"/>
      <c r="B31" s="48"/>
      <c r="C31" s="42"/>
      <c r="D31" s="157"/>
      <c r="E31" s="157"/>
      <c r="F31" s="157"/>
      <c r="G31" s="157"/>
      <c r="H31" s="157"/>
      <c r="I31" s="157"/>
      <c r="J31" s="157"/>
      <c r="K31" s="157"/>
      <c r="L31" s="150"/>
      <c r="S31" s="42"/>
      <c r="T31" s="42"/>
      <c r="U31" s="42"/>
      <c r="V31" s="42"/>
      <c r="W31" s="42"/>
      <c r="X31" s="42"/>
      <c r="Y31" s="42"/>
      <c r="Z31" s="42"/>
      <c r="AA31" s="42"/>
      <c r="AB31" s="42"/>
      <c r="AC31" s="42"/>
      <c r="AD31" s="42"/>
      <c r="AE31" s="42"/>
    </row>
    <row r="32" s="2" customFormat="1" ht="25.44" customHeight="1">
      <c r="A32" s="42"/>
      <c r="B32" s="48"/>
      <c r="C32" s="42"/>
      <c r="D32" s="158" t="s">
        <v>51</v>
      </c>
      <c r="E32" s="42"/>
      <c r="F32" s="42"/>
      <c r="G32" s="42"/>
      <c r="H32" s="42"/>
      <c r="I32" s="42"/>
      <c r="J32" s="159">
        <f>ROUND(J96, 2)</f>
        <v>0</v>
      </c>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14.4" customHeight="1">
      <c r="A34" s="42"/>
      <c r="B34" s="48"/>
      <c r="C34" s="42"/>
      <c r="D34" s="42"/>
      <c r="E34" s="42"/>
      <c r="F34" s="160" t="s">
        <v>53</v>
      </c>
      <c r="G34" s="42"/>
      <c r="H34" s="42"/>
      <c r="I34" s="160" t="s">
        <v>52</v>
      </c>
      <c r="J34" s="160" t="s">
        <v>54</v>
      </c>
      <c r="K34" s="42"/>
      <c r="L34" s="150"/>
      <c r="S34" s="42"/>
      <c r="T34" s="42"/>
      <c r="U34" s="42"/>
      <c r="V34" s="42"/>
      <c r="W34" s="42"/>
      <c r="X34" s="42"/>
      <c r="Y34" s="42"/>
      <c r="Z34" s="42"/>
      <c r="AA34" s="42"/>
      <c r="AB34" s="42"/>
      <c r="AC34" s="42"/>
      <c r="AD34" s="42"/>
      <c r="AE34" s="42"/>
    </row>
    <row r="35" s="2" customFormat="1" ht="14.4" customHeight="1">
      <c r="A35" s="42"/>
      <c r="B35" s="48"/>
      <c r="C35" s="42"/>
      <c r="D35" s="161" t="s">
        <v>55</v>
      </c>
      <c r="E35" s="148" t="s">
        <v>56</v>
      </c>
      <c r="F35" s="162">
        <f>ROUND((SUM(BE96:BE257)),  2)</f>
        <v>0</v>
      </c>
      <c r="G35" s="42"/>
      <c r="H35" s="42"/>
      <c r="I35" s="163">
        <v>0.20999999999999999</v>
      </c>
      <c r="J35" s="162">
        <f>ROUND(((SUM(BE96:BE257))*I35),  2)</f>
        <v>0</v>
      </c>
      <c r="K35" s="42"/>
      <c r="L35" s="150"/>
      <c r="S35" s="42"/>
      <c r="T35" s="42"/>
      <c r="U35" s="42"/>
      <c r="V35" s="42"/>
      <c r="W35" s="42"/>
      <c r="X35" s="42"/>
      <c r="Y35" s="42"/>
      <c r="Z35" s="42"/>
      <c r="AA35" s="42"/>
      <c r="AB35" s="42"/>
      <c r="AC35" s="42"/>
      <c r="AD35" s="42"/>
      <c r="AE35" s="42"/>
    </row>
    <row r="36" s="2" customFormat="1" ht="14.4" customHeight="1">
      <c r="A36" s="42"/>
      <c r="B36" s="48"/>
      <c r="C36" s="42"/>
      <c r="D36" s="42"/>
      <c r="E36" s="148" t="s">
        <v>57</v>
      </c>
      <c r="F36" s="162">
        <f>ROUND((SUM(BF96:BF257)),  2)</f>
        <v>0</v>
      </c>
      <c r="G36" s="42"/>
      <c r="H36" s="42"/>
      <c r="I36" s="163">
        <v>0.12</v>
      </c>
      <c r="J36" s="162">
        <f>ROUND(((SUM(BF96:BF257))*I36),  2)</f>
        <v>0</v>
      </c>
      <c r="K36" s="42"/>
      <c r="L36" s="150"/>
      <c r="S36" s="42"/>
      <c r="T36" s="42"/>
      <c r="U36" s="42"/>
      <c r="V36" s="42"/>
      <c r="W36" s="42"/>
      <c r="X36" s="42"/>
      <c r="Y36" s="42"/>
      <c r="Z36" s="42"/>
      <c r="AA36" s="42"/>
      <c r="AB36" s="42"/>
      <c r="AC36" s="42"/>
      <c r="AD36" s="42"/>
      <c r="AE36" s="42"/>
    </row>
    <row r="37" hidden="1" s="2" customFormat="1" ht="14.4" customHeight="1">
      <c r="A37" s="42"/>
      <c r="B37" s="48"/>
      <c r="C37" s="42"/>
      <c r="D37" s="42"/>
      <c r="E37" s="148" t="s">
        <v>58</v>
      </c>
      <c r="F37" s="162">
        <f>ROUND((SUM(BG96:BG257)),  2)</f>
        <v>0</v>
      </c>
      <c r="G37" s="42"/>
      <c r="H37" s="42"/>
      <c r="I37" s="163">
        <v>0.20999999999999999</v>
      </c>
      <c r="J37" s="162">
        <f>0</f>
        <v>0</v>
      </c>
      <c r="K37" s="42"/>
      <c r="L37" s="150"/>
      <c r="S37" s="42"/>
      <c r="T37" s="42"/>
      <c r="U37" s="42"/>
      <c r="V37" s="42"/>
      <c r="W37" s="42"/>
      <c r="X37" s="42"/>
      <c r="Y37" s="42"/>
      <c r="Z37" s="42"/>
      <c r="AA37" s="42"/>
      <c r="AB37" s="42"/>
      <c r="AC37" s="42"/>
      <c r="AD37" s="42"/>
      <c r="AE37" s="42"/>
    </row>
    <row r="38" hidden="1" s="2" customFormat="1" ht="14.4" customHeight="1">
      <c r="A38" s="42"/>
      <c r="B38" s="48"/>
      <c r="C38" s="42"/>
      <c r="D38" s="42"/>
      <c r="E38" s="148" t="s">
        <v>59</v>
      </c>
      <c r="F38" s="162">
        <f>ROUND((SUM(BH96:BH257)),  2)</f>
        <v>0</v>
      </c>
      <c r="G38" s="42"/>
      <c r="H38" s="42"/>
      <c r="I38" s="163">
        <v>0.12</v>
      </c>
      <c r="J38" s="162">
        <f>0</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60</v>
      </c>
      <c r="F39" s="162">
        <f>ROUND((SUM(BI96:BI257)),  2)</f>
        <v>0</v>
      </c>
      <c r="G39" s="42"/>
      <c r="H39" s="42"/>
      <c r="I39" s="163">
        <v>0</v>
      </c>
      <c r="J39" s="162">
        <f>0</f>
        <v>0</v>
      </c>
      <c r="K39" s="42"/>
      <c r="L39" s="150"/>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50"/>
      <c r="S40" s="42"/>
      <c r="T40" s="42"/>
      <c r="U40" s="42"/>
      <c r="V40" s="42"/>
      <c r="W40" s="42"/>
      <c r="X40" s="42"/>
      <c r="Y40" s="42"/>
      <c r="Z40" s="42"/>
      <c r="AA40" s="42"/>
      <c r="AB40" s="42"/>
      <c r="AC40" s="42"/>
      <c r="AD40" s="42"/>
      <c r="AE40" s="42"/>
    </row>
    <row r="41" s="2" customFormat="1" ht="25.44" customHeight="1">
      <c r="A41" s="42"/>
      <c r="B41" s="48"/>
      <c r="C41" s="164"/>
      <c r="D41" s="165" t="s">
        <v>61</v>
      </c>
      <c r="E41" s="166"/>
      <c r="F41" s="166"/>
      <c r="G41" s="167" t="s">
        <v>62</v>
      </c>
      <c r="H41" s="168" t="s">
        <v>63</v>
      </c>
      <c r="I41" s="166"/>
      <c r="J41" s="169">
        <f>SUM(J32:J39)</f>
        <v>0</v>
      </c>
      <c r="K41" s="170"/>
      <c r="L41" s="150"/>
      <c r="S41" s="42"/>
      <c r="T41" s="42"/>
      <c r="U41" s="42"/>
      <c r="V41" s="42"/>
      <c r="W41" s="42"/>
      <c r="X41" s="42"/>
      <c r="Y41" s="42"/>
      <c r="Z41" s="42"/>
      <c r="AA41" s="42"/>
      <c r="AB41" s="42"/>
      <c r="AC41" s="42"/>
      <c r="AD41" s="42"/>
      <c r="AE41" s="42"/>
    </row>
    <row r="42" s="2" customFormat="1" ht="14.4" customHeight="1">
      <c r="A42" s="42"/>
      <c r="B42" s="171"/>
      <c r="C42" s="172"/>
      <c r="D42" s="172"/>
      <c r="E42" s="172"/>
      <c r="F42" s="172"/>
      <c r="G42" s="172"/>
      <c r="H42" s="172"/>
      <c r="I42" s="172"/>
      <c r="J42" s="172"/>
      <c r="K42" s="172"/>
      <c r="L42" s="150"/>
      <c r="S42" s="42"/>
      <c r="T42" s="42"/>
      <c r="U42" s="42"/>
      <c r="V42" s="42"/>
      <c r="W42" s="42"/>
      <c r="X42" s="42"/>
      <c r="Y42" s="42"/>
      <c r="Z42" s="42"/>
      <c r="AA42" s="42"/>
      <c r="AB42" s="42"/>
      <c r="AC42" s="42"/>
      <c r="AD42" s="42"/>
      <c r="AE42" s="42"/>
    </row>
    <row r="46" s="2" customFormat="1" ht="6.96" customHeight="1">
      <c r="A46" s="42"/>
      <c r="B46" s="173"/>
      <c r="C46" s="174"/>
      <c r="D46" s="174"/>
      <c r="E46" s="174"/>
      <c r="F46" s="174"/>
      <c r="G46" s="174"/>
      <c r="H46" s="174"/>
      <c r="I46" s="174"/>
      <c r="J46" s="174"/>
      <c r="K46" s="174"/>
      <c r="L46" s="150"/>
      <c r="S46" s="42"/>
      <c r="T46" s="42"/>
      <c r="U46" s="42"/>
      <c r="V46" s="42"/>
      <c r="W46" s="42"/>
      <c r="X46" s="42"/>
      <c r="Y46" s="42"/>
      <c r="Z46" s="42"/>
      <c r="AA46" s="42"/>
      <c r="AB46" s="42"/>
      <c r="AC46" s="42"/>
      <c r="AD46" s="42"/>
      <c r="AE46" s="42"/>
    </row>
    <row r="47" s="2" customFormat="1" ht="24.96" customHeight="1">
      <c r="A47" s="42"/>
      <c r="B47" s="43"/>
      <c r="C47" s="26" t="s">
        <v>181</v>
      </c>
      <c r="D47" s="44"/>
      <c r="E47" s="44"/>
      <c r="F47" s="44"/>
      <c r="G47" s="44"/>
      <c r="H47" s="44"/>
      <c r="I47" s="44"/>
      <c r="J47" s="44"/>
      <c r="K47" s="44"/>
      <c r="L47" s="150"/>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50"/>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16.5" customHeight="1">
      <c r="A50" s="42"/>
      <c r="B50" s="43"/>
      <c r="C50" s="44"/>
      <c r="D50" s="44"/>
      <c r="E50" s="175" t="str">
        <f>E7</f>
        <v>SŠ a ZŠ Beroun</v>
      </c>
      <c r="F50" s="35"/>
      <c r="G50" s="35"/>
      <c r="H50" s="35"/>
      <c r="I50" s="44"/>
      <c r="J50" s="44"/>
      <c r="K50" s="44"/>
      <c r="L50" s="150"/>
      <c r="S50" s="42"/>
      <c r="T50" s="42"/>
      <c r="U50" s="42"/>
      <c r="V50" s="42"/>
      <c r="W50" s="42"/>
      <c r="X50" s="42"/>
      <c r="Y50" s="42"/>
      <c r="Z50" s="42"/>
      <c r="AA50" s="42"/>
      <c r="AB50" s="42"/>
      <c r="AC50" s="42"/>
      <c r="AD50" s="42"/>
      <c r="AE50" s="42"/>
    </row>
    <row r="51" s="1" customFormat="1" ht="12" customHeight="1">
      <c r="B51" s="24"/>
      <c r="C51" s="35" t="s">
        <v>162</v>
      </c>
      <c r="D51" s="25"/>
      <c r="E51" s="25"/>
      <c r="F51" s="25"/>
      <c r="G51" s="25"/>
      <c r="H51" s="25"/>
      <c r="I51" s="25"/>
      <c r="J51" s="25"/>
      <c r="K51" s="25"/>
      <c r="L51" s="23"/>
    </row>
    <row r="52" s="2" customFormat="1" ht="16.5" customHeight="1">
      <c r="A52" s="42"/>
      <c r="B52" s="43"/>
      <c r="C52" s="44"/>
      <c r="D52" s="44"/>
      <c r="E52" s="175" t="s">
        <v>166</v>
      </c>
      <c r="F52" s="44"/>
      <c r="G52" s="44"/>
      <c r="H52" s="44"/>
      <c r="I52" s="44"/>
      <c r="J52" s="44"/>
      <c r="K52" s="44"/>
      <c r="L52" s="150"/>
      <c r="S52" s="42"/>
      <c r="T52" s="42"/>
      <c r="U52" s="42"/>
      <c r="V52" s="42"/>
      <c r="W52" s="42"/>
      <c r="X52" s="42"/>
      <c r="Y52" s="42"/>
      <c r="Z52" s="42"/>
      <c r="AA52" s="42"/>
      <c r="AB52" s="42"/>
      <c r="AC52" s="42"/>
      <c r="AD52" s="42"/>
      <c r="AE52" s="42"/>
    </row>
    <row r="53" s="2" customFormat="1" ht="12" customHeight="1">
      <c r="A53" s="42"/>
      <c r="B53" s="43"/>
      <c r="C53" s="35" t="s">
        <v>170</v>
      </c>
      <c r="D53" s="44"/>
      <c r="E53" s="44"/>
      <c r="F53" s="44"/>
      <c r="G53" s="44"/>
      <c r="H53" s="44"/>
      <c r="I53" s="44"/>
      <c r="J53" s="44"/>
      <c r="K53" s="44"/>
      <c r="L53" s="150"/>
      <c r="S53" s="42"/>
      <c r="T53" s="42"/>
      <c r="U53" s="42"/>
      <c r="V53" s="42"/>
      <c r="W53" s="42"/>
      <c r="X53" s="42"/>
      <c r="Y53" s="42"/>
      <c r="Z53" s="42"/>
      <c r="AA53" s="42"/>
      <c r="AB53" s="42"/>
      <c r="AC53" s="42"/>
      <c r="AD53" s="42"/>
      <c r="AE53" s="42"/>
    </row>
    <row r="54" s="2" customFormat="1" ht="16.5" customHeight="1">
      <c r="A54" s="42"/>
      <c r="B54" s="43"/>
      <c r="C54" s="44"/>
      <c r="D54" s="44"/>
      <c r="E54" s="73" t="str">
        <f>E11</f>
        <v>D142 - VZT</v>
      </c>
      <c r="F54" s="44"/>
      <c r="G54" s="44"/>
      <c r="H54" s="44"/>
      <c r="I54" s="44"/>
      <c r="J54" s="44"/>
      <c r="K54" s="44"/>
      <c r="L54" s="150"/>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50"/>
      <c r="S55" s="42"/>
      <c r="T55" s="42"/>
      <c r="U55" s="42"/>
      <c r="V55" s="42"/>
      <c r="W55" s="42"/>
      <c r="X55" s="42"/>
      <c r="Y55" s="42"/>
      <c r="Z55" s="42"/>
      <c r="AA55" s="42"/>
      <c r="AB55" s="42"/>
      <c r="AC55" s="42"/>
      <c r="AD55" s="42"/>
      <c r="AE55" s="42"/>
    </row>
    <row r="56" s="2" customFormat="1" ht="12" customHeight="1">
      <c r="A56" s="42"/>
      <c r="B56" s="43"/>
      <c r="C56" s="35" t="s">
        <v>24</v>
      </c>
      <c r="D56" s="44"/>
      <c r="E56" s="44"/>
      <c r="F56" s="30" t="str">
        <f>F14</f>
        <v>Karla Čapka 1457, 266 01 Beroun</v>
      </c>
      <c r="G56" s="44"/>
      <c r="H56" s="44"/>
      <c r="I56" s="35" t="s">
        <v>26</v>
      </c>
      <c r="J56" s="76" t="str">
        <f>IF(J14="","",J14)</f>
        <v>29. 10. 2024</v>
      </c>
      <c r="K56" s="44"/>
      <c r="L56" s="150"/>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5.15" customHeight="1">
      <c r="A58" s="42"/>
      <c r="B58" s="43"/>
      <c r="C58" s="35" t="s">
        <v>34</v>
      </c>
      <c r="D58" s="44"/>
      <c r="E58" s="44"/>
      <c r="F58" s="30" t="str">
        <f>E17</f>
        <v>Střední škola a Základní škola Beroun, p.o.</v>
      </c>
      <c r="G58" s="44"/>
      <c r="H58" s="44"/>
      <c r="I58" s="35" t="s">
        <v>42</v>
      </c>
      <c r="J58" s="40" t="str">
        <f>E23</f>
        <v>DPU REVIT s.r.o.</v>
      </c>
      <c r="K58" s="44"/>
      <c r="L58" s="150"/>
      <c r="S58" s="42"/>
      <c r="T58" s="42"/>
      <c r="U58" s="42"/>
      <c r="V58" s="42"/>
      <c r="W58" s="42"/>
      <c r="X58" s="42"/>
      <c r="Y58" s="42"/>
      <c r="Z58" s="42"/>
      <c r="AA58" s="42"/>
      <c r="AB58" s="42"/>
      <c r="AC58" s="42"/>
      <c r="AD58" s="42"/>
      <c r="AE58" s="42"/>
    </row>
    <row r="59" s="2" customFormat="1" ht="15.15" customHeight="1">
      <c r="A59" s="42"/>
      <c r="B59" s="43"/>
      <c r="C59" s="35" t="s">
        <v>40</v>
      </c>
      <c r="D59" s="44"/>
      <c r="E59" s="44"/>
      <c r="F59" s="30" t="str">
        <f>IF(E20="","",E20)</f>
        <v>Vyplň údaj</v>
      </c>
      <c r="G59" s="44"/>
      <c r="H59" s="44"/>
      <c r="I59" s="35" t="s">
        <v>47</v>
      </c>
      <c r="J59" s="40" t="str">
        <f>E26</f>
        <v xml:space="preserve"> </v>
      </c>
      <c r="K59" s="44"/>
      <c r="L59" s="150"/>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50"/>
      <c r="S60" s="42"/>
      <c r="T60" s="42"/>
      <c r="U60" s="42"/>
      <c r="V60" s="42"/>
      <c r="W60" s="42"/>
      <c r="X60" s="42"/>
      <c r="Y60" s="42"/>
      <c r="Z60" s="42"/>
      <c r="AA60" s="42"/>
      <c r="AB60" s="42"/>
      <c r="AC60" s="42"/>
      <c r="AD60" s="42"/>
      <c r="AE60" s="42"/>
    </row>
    <row r="61" s="2" customFormat="1" ht="29.28" customHeight="1">
      <c r="A61" s="42"/>
      <c r="B61" s="43"/>
      <c r="C61" s="176" t="s">
        <v>182</v>
      </c>
      <c r="D61" s="177"/>
      <c r="E61" s="177"/>
      <c r="F61" s="177"/>
      <c r="G61" s="177"/>
      <c r="H61" s="177"/>
      <c r="I61" s="177"/>
      <c r="J61" s="178" t="s">
        <v>183</v>
      </c>
      <c r="K61" s="177"/>
      <c r="L61" s="150"/>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50"/>
      <c r="S62" s="42"/>
      <c r="T62" s="42"/>
      <c r="U62" s="42"/>
      <c r="V62" s="42"/>
      <c r="W62" s="42"/>
      <c r="X62" s="42"/>
      <c r="Y62" s="42"/>
      <c r="Z62" s="42"/>
      <c r="AA62" s="42"/>
      <c r="AB62" s="42"/>
      <c r="AC62" s="42"/>
      <c r="AD62" s="42"/>
      <c r="AE62" s="42"/>
    </row>
    <row r="63" s="2" customFormat="1" ht="22.8" customHeight="1">
      <c r="A63" s="42"/>
      <c r="B63" s="43"/>
      <c r="C63" s="179" t="s">
        <v>83</v>
      </c>
      <c r="D63" s="44"/>
      <c r="E63" s="44"/>
      <c r="F63" s="44"/>
      <c r="G63" s="44"/>
      <c r="H63" s="44"/>
      <c r="I63" s="44"/>
      <c r="J63" s="106">
        <f>J96</f>
        <v>0</v>
      </c>
      <c r="K63" s="44"/>
      <c r="L63" s="150"/>
      <c r="S63" s="42"/>
      <c r="T63" s="42"/>
      <c r="U63" s="42"/>
      <c r="V63" s="42"/>
      <c r="W63" s="42"/>
      <c r="X63" s="42"/>
      <c r="Y63" s="42"/>
      <c r="Z63" s="42"/>
      <c r="AA63" s="42"/>
      <c r="AB63" s="42"/>
      <c r="AC63" s="42"/>
      <c r="AD63" s="42"/>
      <c r="AE63" s="42"/>
      <c r="AU63" s="20" t="s">
        <v>184</v>
      </c>
    </row>
    <row r="64" s="9" customFormat="1" ht="24.96" customHeight="1">
      <c r="A64" s="9"/>
      <c r="B64" s="180"/>
      <c r="C64" s="181"/>
      <c r="D64" s="182" t="s">
        <v>185</v>
      </c>
      <c r="E64" s="183"/>
      <c r="F64" s="183"/>
      <c r="G64" s="183"/>
      <c r="H64" s="183"/>
      <c r="I64" s="183"/>
      <c r="J64" s="184">
        <f>J97</f>
        <v>0</v>
      </c>
      <c r="K64" s="181"/>
      <c r="L64" s="185"/>
      <c r="S64" s="9"/>
      <c r="T64" s="9"/>
      <c r="U64" s="9"/>
      <c r="V64" s="9"/>
      <c r="W64" s="9"/>
      <c r="X64" s="9"/>
      <c r="Y64" s="9"/>
      <c r="Z64" s="9"/>
      <c r="AA64" s="9"/>
      <c r="AB64" s="9"/>
      <c r="AC64" s="9"/>
      <c r="AD64" s="9"/>
      <c r="AE64" s="9"/>
    </row>
    <row r="65" s="10" customFormat="1" ht="19.92" customHeight="1">
      <c r="A65" s="10"/>
      <c r="B65" s="186"/>
      <c r="C65" s="129"/>
      <c r="D65" s="187" t="s">
        <v>8493</v>
      </c>
      <c r="E65" s="188"/>
      <c r="F65" s="188"/>
      <c r="G65" s="188"/>
      <c r="H65" s="188"/>
      <c r="I65" s="188"/>
      <c r="J65" s="189">
        <f>J98</f>
        <v>0</v>
      </c>
      <c r="K65" s="129"/>
      <c r="L65" s="190"/>
      <c r="S65" s="10"/>
      <c r="T65" s="10"/>
      <c r="U65" s="10"/>
      <c r="V65" s="10"/>
      <c r="W65" s="10"/>
      <c r="X65" s="10"/>
      <c r="Y65" s="10"/>
      <c r="Z65" s="10"/>
      <c r="AA65" s="10"/>
      <c r="AB65" s="10"/>
      <c r="AC65" s="10"/>
      <c r="AD65" s="10"/>
      <c r="AE65" s="10"/>
    </row>
    <row r="66" s="10" customFormat="1" ht="19.92" customHeight="1">
      <c r="A66" s="10"/>
      <c r="B66" s="186"/>
      <c r="C66" s="129"/>
      <c r="D66" s="187" t="s">
        <v>8494</v>
      </c>
      <c r="E66" s="188"/>
      <c r="F66" s="188"/>
      <c r="G66" s="188"/>
      <c r="H66" s="188"/>
      <c r="I66" s="188"/>
      <c r="J66" s="189">
        <f>J101</f>
        <v>0</v>
      </c>
      <c r="K66" s="129"/>
      <c r="L66" s="190"/>
      <c r="S66" s="10"/>
      <c r="T66" s="10"/>
      <c r="U66" s="10"/>
      <c r="V66" s="10"/>
      <c r="W66" s="10"/>
      <c r="X66" s="10"/>
      <c r="Y66" s="10"/>
      <c r="Z66" s="10"/>
      <c r="AA66" s="10"/>
      <c r="AB66" s="10"/>
      <c r="AC66" s="10"/>
      <c r="AD66" s="10"/>
      <c r="AE66" s="10"/>
    </row>
    <row r="67" s="9" customFormat="1" ht="24.96" customHeight="1">
      <c r="A67" s="9"/>
      <c r="B67" s="180"/>
      <c r="C67" s="181"/>
      <c r="D67" s="182" t="s">
        <v>199</v>
      </c>
      <c r="E67" s="183"/>
      <c r="F67" s="183"/>
      <c r="G67" s="183"/>
      <c r="H67" s="183"/>
      <c r="I67" s="183"/>
      <c r="J67" s="184">
        <f>J117</f>
        <v>0</v>
      </c>
      <c r="K67" s="181"/>
      <c r="L67" s="185"/>
      <c r="S67" s="9"/>
      <c r="T67" s="9"/>
      <c r="U67" s="9"/>
      <c r="V67" s="9"/>
      <c r="W67" s="9"/>
      <c r="X67" s="9"/>
      <c r="Y67" s="9"/>
      <c r="Z67" s="9"/>
      <c r="AA67" s="9"/>
      <c r="AB67" s="9"/>
      <c r="AC67" s="9"/>
      <c r="AD67" s="9"/>
      <c r="AE67" s="9"/>
    </row>
    <row r="68" s="10" customFormat="1" ht="19.92" customHeight="1">
      <c r="A68" s="10"/>
      <c r="B68" s="186"/>
      <c r="C68" s="129"/>
      <c r="D68" s="187" t="s">
        <v>202</v>
      </c>
      <c r="E68" s="188"/>
      <c r="F68" s="188"/>
      <c r="G68" s="188"/>
      <c r="H68" s="188"/>
      <c r="I68" s="188"/>
      <c r="J68" s="189">
        <f>J118</f>
        <v>0</v>
      </c>
      <c r="K68" s="129"/>
      <c r="L68" s="190"/>
      <c r="S68" s="10"/>
      <c r="T68" s="10"/>
      <c r="U68" s="10"/>
      <c r="V68" s="10"/>
      <c r="W68" s="10"/>
      <c r="X68" s="10"/>
      <c r="Y68" s="10"/>
      <c r="Z68" s="10"/>
      <c r="AA68" s="10"/>
      <c r="AB68" s="10"/>
      <c r="AC68" s="10"/>
      <c r="AD68" s="10"/>
      <c r="AE68" s="10"/>
    </row>
    <row r="69" s="10" customFormat="1" ht="19.92" customHeight="1">
      <c r="A69" s="10"/>
      <c r="B69" s="186"/>
      <c r="C69" s="129"/>
      <c r="D69" s="187" t="s">
        <v>8495</v>
      </c>
      <c r="E69" s="188"/>
      <c r="F69" s="188"/>
      <c r="G69" s="188"/>
      <c r="H69" s="188"/>
      <c r="I69" s="188"/>
      <c r="J69" s="189">
        <f>J126</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8496</v>
      </c>
      <c r="E70" s="188"/>
      <c r="F70" s="188"/>
      <c r="G70" s="188"/>
      <c r="H70" s="188"/>
      <c r="I70" s="188"/>
      <c r="J70" s="189">
        <f>J232</f>
        <v>0</v>
      </c>
      <c r="K70" s="129"/>
      <c r="L70" s="190"/>
      <c r="S70" s="10"/>
      <c r="T70" s="10"/>
      <c r="U70" s="10"/>
      <c r="V70" s="10"/>
      <c r="W70" s="10"/>
      <c r="X70" s="10"/>
      <c r="Y70" s="10"/>
      <c r="Z70" s="10"/>
      <c r="AA70" s="10"/>
      <c r="AB70" s="10"/>
      <c r="AC70" s="10"/>
      <c r="AD70" s="10"/>
      <c r="AE70" s="10"/>
    </row>
    <row r="71" s="9" customFormat="1" ht="24.96" customHeight="1">
      <c r="A71" s="9"/>
      <c r="B71" s="180"/>
      <c r="C71" s="181"/>
      <c r="D71" s="182" t="s">
        <v>222</v>
      </c>
      <c r="E71" s="183"/>
      <c r="F71" s="183"/>
      <c r="G71" s="183"/>
      <c r="H71" s="183"/>
      <c r="I71" s="183"/>
      <c r="J71" s="184">
        <f>J247</f>
        <v>0</v>
      </c>
      <c r="K71" s="181"/>
      <c r="L71" s="185"/>
      <c r="S71" s="9"/>
      <c r="T71" s="9"/>
      <c r="U71" s="9"/>
      <c r="V71" s="9"/>
      <c r="W71" s="9"/>
      <c r="X71" s="9"/>
      <c r="Y71" s="9"/>
      <c r="Z71" s="9"/>
      <c r="AA71" s="9"/>
      <c r="AB71" s="9"/>
      <c r="AC71" s="9"/>
      <c r="AD71" s="9"/>
      <c r="AE71" s="9"/>
    </row>
    <row r="72" s="10" customFormat="1" ht="19.92" customHeight="1">
      <c r="A72" s="10"/>
      <c r="B72" s="186"/>
      <c r="C72" s="129"/>
      <c r="D72" s="187" t="s">
        <v>8497</v>
      </c>
      <c r="E72" s="188"/>
      <c r="F72" s="188"/>
      <c r="G72" s="188"/>
      <c r="H72" s="188"/>
      <c r="I72" s="188"/>
      <c r="J72" s="189">
        <f>J248</f>
        <v>0</v>
      </c>
      <c r="K72" s="129"/>
      <c r="L72" s="190"/>
      <c r="S72" s="10"/>
      <c r="T72" s="10"/>
      <c r="U72" s="10"/>
      <c r="V72" s="10"/>
      <c r="W72" s="10"/>
      <c r="X72" s="10"/>
      <c r="Y72" s="10"/>
      <c r="Z72" s="10"/>
      <c r="AA72" s="10"/>
      <c r="AB72" s="10"/>
      <c r="AC72" s="10"/>
      <c r="AD72" s="10"/>
      <c r="AE72" s="10"/>
    </row>
    <row r="73" s="9" customFormat="1" ht="24.96" customHeight="1">
      <c r="A73" s="9"/>
      <c r="B73" s="180"/>
      <c r="C73" s="181"/>
      <c r="D73" s="182" t="s">
        <v>8200</v>
      </c>
      <c r="E73" s="183"/>
      <c r="F73" s="183"/>
      <c r="G73" s="183"/>
      <c r="H73" s="183"/>
      <c r="I73" s="183"/>
      <c r="J73" s="184">
        <f>J250</f>
        <v>0</v>
      </c>
      <c r="K73" s="181"/>
      <c r="L73" s="185"/>
      <c r="S73" s="9"/>
      <c r="T73" s="9"/>
      <c r="U73" s="9"/>
      <c r="V73" s="9"/>
      <c r="W73" s="9"/>
      <c r="X73" s="9"/>
      <c r="Y73" s="9"/>
      <c r="Z73" s="9"/>
      <c r="AA73" s="9"/>
      <c r="AB73" s="9"/>
      <c r="AC73" s="9"/>
      <c r="AD73" s="9"/>
      <c r="AE73" s="9"/>
    </row>
    <row r="74" s="10" customFormat="1" ht="19.92" customHeight="1">
      <c r="A74" s="10"/>
      <c r="B74" s="186"/>
      <c r="C74" s="129"/>
      <c r="D74" s="187" t="s">
        <v>8498</v>
      </c>
      <c r="E74" s="188"/>
      <c r="F74" s="188"/>
      <c r="G74" s="188"/>
      <c r="H74" s="188"/>
      <c r="I74" s="188"/>
      <c r="J74" s="189">
        <f>J251</f>
        <v>0</v>
      </c>
      <c r="K74" s="129"/>
      <c r="L74" s="190"/>
      <c r="S74" s="10"/>
      <c r="T74" s="10"/>
      <c r="U74" s="10"/>
      <c r="V74" s="10"/>
      <c r="W74" s="10"/>
      <c r="X74" s="10"/>
      <c r="Y74" s="10"/>
      <c r="Z74" s="10"/>
      <c r="AA74" s="10"/>
      <c r="AB74" s="10"/>
      <c r="AC74" s="10"/>
      <c r="AD74" s="10"/>
      <c r="AE74" s="10"/>
    </row>
    <row r="75" s="2" customFormat="1" ht="21.84" customHeight="1">
      <c r="A75" s="42"/>
      <c r="B75" s="43"/>
      <c r="C75" s="44"/>
      <c r="D75" s="44"/>
      <c r="E75" s="44"/>
      <c r="F75" s="44"/>
      <c r="G75" s="44"/>
      <c r="H75" s="44"/>
      <c r="I75" s="44"/>
      <c r="J75" s="44"/>
      <c r="K75" s="44"/>
      <c r="L75" s="150"/>
      <c r="S75" s="42"/>
      <c r="T75" s="42"/>
      <c r="U75" s="42"/>
      <c r="V75" s="42"/>
      <c r="W75" s="42"/>
      <c r="X75" s="42"/>
      <c r="Y75" s="42"/>
      <c r="Z75" s="42"/>
      <c r="AA75" s="42"/>
      <c r="AB75" s="42"/>
      <c r="AC75" s="42"/>
      <c r="AD75" s="42"/>
      <c r="AE75" s="42"/>
    </row>
    <row r="76" s="2" customFormat="1" ht="6.96" customHeight="1">
      <c r="A76" s="42"/>
      <c r="B76" s="63"/>
      <c r="C76" s="64"/>
      <c r="D76" s="64"/>
      <c r="E76" s="64"/>
      <c r="F76" s="64"/>
      <c r="G76" s="64"/>
      <c r="H76" s="64"/>
      <c r="I76" s="64"/>
      <c r="J76" s="64"/>
      <c r="K76" s="64"/>
      <c r="L76" s="150"/>
      <c r="S76" s="42"/>
      <c r="T76" s="42"/>
      <c r="U76" s="42"/>
      <c r="V76" s="42"/>
      <c r="W76" s="42"/>
      <c r="X76" s="42"/>
      <c r="Y76" s="42"/>
      <c r="Z76" s="42"/>
      <c r="AA76" s="42"/>
      <c r="AB76" s="42"/>
      <c r="AC76" s="42"/>
      <c r="AD76" s="42"/>
      <c r="AE76" s="42"/>
    </row>
    <row r="80" s="2" customFormat="1" ht="6.96" customHeight="1">
      <c r="A80" s="42"/>
      <c r="B80" s="65"/>
      <c r="C80" s="66"/>
      <c r="D80" s="66"/>
      <c r="E80" s="66"/>
      <c r="F80" s="66"/>
      <c r="G80" s="66"/>
      <c r="H80" s="66"/>
      <c r="I80" s="66"/>
      <c r="J80" s="66"/>
      <c r="K80" s="66"/>
      <c r="L80" s="150"/>
      <c r="S80" s="42"/>
      <c r="T80" s="42"/>
      <c r="U80" s="42"/>
      <c r="V80" s="42"/>
      <c r="W80" s="42"/>
      <c r="X80" s="42"/>
      <c r="Y80" s="42"/>
      <c r="Z80" s="42"/>
      <c r="AA80" s="42"/>
      <c r="AB80" s="42"/>
      <c r="AC80" s="42"/>
      <c r="AD80" s="42"/>
      <c r="AE80" s="42"/>
    </row>
    <row r="81" s="2" customFormat="1" ht="24.96" customHeight="1">
      <c r="A81" s="42"/>
      <c r="B81" s="43"/>
      <c r="C81" s="26" t="s">
        <v>226</v>
      </c>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12" customHeight="1">
      <c r="A83" s="42"/>
      <c r="B83" s="43"/>
      <c r="C83" s="35" t="s">
        <v>16</v>
      </c>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6.5" customHeight="1">
      <c r="A84" s="42"/>
      <c r="B84" s="43"/>
      <c r="C84" s="44"/>
      <c r="D84" s="44"/>
      <c r="E84" s="175" t="str">
        <f>E7</f>
        <v>SŠ a ZŠ Beroun</v>
      </c>
      <c r="F84" s="35"/>
      <c r="G84" s="35"/>
      <c r="H84" s="35"/>
      <c r="I84" s="44"/>
      <c r="J84" s="44"/>
      <c r="K84" s="44"/>
      <c r="L84" s="150"/>
      <c r="S84" s="42"/>
      <c r="T84" s="42"/>
      <c r="U84" s="42"/>
      <c r="V84" s="42"/>
      <c r="W84" s="42"/>
      <c r="X84" s="42"/>
      <c r="Y84" s="42"/>
      <c r="Z84" s="42"/>
      <c r="AA84" s="42"/>
      <c r="AB84" s="42"/>
      <c r="AC84" s="42"/>
      <c r="AD84" s="42"/>
      <c r="AE84" s="42"/>
    </row>
    <row r="85" s="1" customFormat="1" ht="12" customHeight="1">
      <c r="B85" s="24"/>
      <c r="C85" s="35" t="s">
        <v>162</v>
      </c>
      <c r="D85" s="25"/>
      <c r="E85" s="25"/>
      <c r="F85" s="25"/>
      <c r="G85" s="25"/>
      <c r="H85" s="25"/>
      <c r="I85" s="25"/>
      <c r="J85" s="25"/>
      <c r="K85" s="25"/>
      <c r="L85" s="23"/>
    </row>
    <row r="86" s="2" customFormat="1" ht="16.5" customHeight="1">
      <c r="A86" s="42"/>
      <c r="B86" s="43"/>
      <c r="C86" s="44"/>
      <c r="D86" s="44"/>
      <c r="E86" s="175" t="s">
        <v>166</v>
      </c>
      <c r="F86" s="44"/>
      <c r="G86" s="44"/>
      <c r="H86" s="44"/>
      <c r="I86" s="44"/>
      <c r="J86" s="44"/>
      <c r="K86" s="44"/>
      <c r="L86" s="150"/>
      <c r="S86" s="42"/>
      <c r="T86" s="42"/>
      <c r="U86" s="42"/>
      <c r="V86" s="42"/>
      <c r="W86" s="42"/>
      <c r="X86" s="42"/>
      <c r="Y86" s="42"/>
      <c r="Z86" s="42"/>
      <c r="AA86" s="42"/>
      <c r="AB86" s="42"/>
      <c r="AC86" s="42"/>
      <c r="AD86" s="42"/>
      <c r="AE86" s="42"/>
    </row>
    <row r="87" s="2" customFormat="1" ht="12" customHeight="1">
      <c r="A87" s="42"/>
      <c r="B87" s="43"/>
      <c r="C87" s="35" t="s">
        <v>170</v>
      </c>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6.5" customHeight="1">
      <c r="A88" s="42"/>
      <c r="B88" s="43"/>
      <c r="C88" s="44"/>
      <c r="D88" s="44"/>
      <c r="E88" s="73" t="str">
        <f>E11</f>
        <v>D142 - VZT</v>
      </c>
      <c r="F88" s="44"/>
      <c r="G88" s="44"/>
      <c r="H88" s="44"/>
      <c r="I88" s="44"/>
      <c r="J88" s="44"/>
      <c r="K88" s="44"/>
      <c r="L88" s="150"/>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2" customHeight="1">
      <c r="A90" s="42"/>
      <c r="B90" s="43"/>
      <c r="C90" s="35" t="s">
        <v>24</v>
      </c>
      <c r="D90" s="44"/>
      <c r="E90" s="44"/>
      <c r="F90" s="30" t="str">
        <f>F14</f>
        <v>Karla Čapka 1457, 266 01 Beroun</v>
      </c>
      <c r="G90" s="44"/>
      <c r="H90" s="44"/>
      <c r="I90" s="35" t="s">
        <v>26</v>
      </c>
      <c r="J90" s="76" t="str">
        <f>IF(J14="","",J14)</f>
        <v>29. 10. 2024</v>
      </c>
      <c r="K90" s="44"/>
      <c r="L90" s="150"/>
      <c r="S90" s="42"/>
      <c r="T90" s="42"/>
      <c r="U90" s="42"/>
      <c r="V90" s="42"/>
      <c r="W90" s="42"/>
      <c r="X90" s="42"/>
      <c r="Y90" s="42"/>
      <c r="Z90" s="42"/>
      <c r="AA90" s="42"/>
      <c r="AB90" s="42"/>
      <c r="AC90" s="42"/>
      <c r="AD90" s="42"/>
      <c r="AE90" s="42"/>
    </row>
    <row r="91" s="2" customFormat="1" ht="6.96" customHeight="1">
      <c r="A91" s="42"/>
      <c r="B91" s="43"/>
      <c r="C91" s="44"/>
      <c r="D91" s="44"/>
      <c r="E91" s="44"/>
      <c r="F91" s="44"/>
      <c r="G91" s="44"/>
      <c r="H91" s="44"/>
      <c r="I91" s="44"/>
      <c r="J91" s="44"/>
      <c r="K91" s="44"/>
      <c r="L91" s="150"/>
      <c r="S91" s="42"/>
      <c r="T91" s="42"/>
      <c r="U91" s="42"/>
      <c r="V91" s="42"/>
      <c r="W91" s="42"/>
      <c r="X91" s="42"/>
      <c r="Y91" s="42"/>
      <c r="Z91" s="42"/>
      <c r="AA91" s="42"/>
      <c r="AB91" s="42"/>
      <c r="AC91" s="42"/>
      <c r="AD91" s="42"/>
      <c r="AE91" s="42"/>
    </row>
    <row r="92" s="2" customFormat="1" ht="15.15" customHeight="1">
      <c r="A92" s="42"/>
      <c r="B92" s="43"/>
      <c r="C92" s="35" t="s">
        <v>34</v>
      </c>
      <c r="D92" s="44"/>
      <c r="E92" s="44"/>
      <c r="F92" s="30" t="str">
        <f>E17</f>
        <v>Střední škola a Základní škola Beroun, p.o.</v>
      </c>
      <c r="G92" s="44"/>
      <c r="H92" s="44"/>
      <c r="I92" s="35" t="s">
        <v>42</v>
      </c>
      <c r="J92" s="40" t="str">
        <f>E23</f>
        <v>DPU REVIT s.r.o.</v>
      </c>
      <c r="K92" s="44"/>
      <c r="L92" s="150"/>
      <c r="S92" s="42"/>
      <c r="T92" s="42"/>
      <c r="U92" s="42"/>
      <c r="V92" s="42"/>
      <c r="W92" s="42"/>
      <c r="X92" s="42"/>
      <c r="Y92" s="42"/>
      <c r="Z92" s="42"/>
      <c r="AA92" s="42"/>
      <c r="AB92" s="42"/>
      <c r="AC92" s="42"/>
      <c r="AD92" s="42"/>
      <c r="AE92" s="42"/>
    </row>
    <row r="93" s="2" customFormat="1" ht="15.15" customHeight="1">
      <c r="A93" s="42"/>
      <c r="B93" s="43"/>
      <c r="C93" s="35" t="s">
        <v>40</v>
      </c>
      <c r="D93" s="44"/>
      <c r="E93" s="44"/>
      <c r="F93" s="30" t="str">
        <f>IF(E20="","",E20)</f>
        <v>Vyplň údaj</v>
      </c>
      <c r="G93" s="44"/>
      <c r="H93" s="44"/>
      <c r="I93" s="35" t="s">
        <v>47</v>
      </c>
      <c r="J93" s="40" t="str">
        <f>E26</f>
        <v xml:space="preserve"> </v>
      </c>
      <c r="K93" s="44"/>
      <c r="L93" s="150"/>
      <c r="S93" s="42"/>
      <c r="T93" s="42"/>
      <c r="U93" s="42"/>
      <c r="V93" s="42"/>
      <c r="W93" s="42"/>
      <c r="X93" s="42"/>
      <c r="Y93" s="42"/>
      <c r="Z93" s="42"/>
      <c r="AA93" s="42"/>
      <c r="AB93" s="42"/>
      <c r="AC93" s="42"/>
      <c r="AD93" s="42"/>
      <c r="AE93" s="42"/>
    </row>
    <row r="94" s="2" customFormat="1" ht="10.32" customHeight="1">
      <c r="A94" s="42"/>
      <c r="B94" s="43"/>
      <c r="C94" s="44"/>
      <c r="D94" s="44"/>
      <c r="E94" s="44"/>
      <c r="F94" s="44"/>
      <c r="G94" s="44"/>
      <c r="H94" s="44"/>
      <c r="I94" s="44"/>
      <c r="J94" s="44"/>
      <c r="K94" s="44"/>
      <c r="L94" s="150"/>
      <c r="S94" s="42"/>
      <c r="T94" s="42"/>
      <c r="U94" s="42"/>
      <c r="V94" s="42"/>
      <c r="W94" s="42"/>
      <c r="X94" s="42"/>
      <c r="Y94" s="42"/>
      <c r="Z94" s="42"/>
      <c r="AA94" s="42"/>
      <c r="AB94" s="42"/>
      <c r="AC94" s="42"/>
      <c r="AD94" s="42"/>
      <c r="AE94" s="42"/>
    </row>
    <row r="95" s="11" customFormat="1" ht="29.28" customHeight="1">
      <c r="A95" s="191"/>
      <c r="B95" s="192"/>
      <c r="C95" s="193" t="s">
        <v>227</v>
      </c>
      <c r="D95" s="194" t="s">
        <v>70</v>
      </c>
      <c r="E95" s="194" t="s">
        <v>66</v>
      </c>
      <c r="F95" s="194" t="s">
        <v>67</v>
      </c>
      <c r="G95" s="194" t="s">
        <v>228</v>
      </c>
      <c r="H95" s="194" t="s">
        <v>229</v>
      </c>
      <c r="I95" s="194" t="s">
        <v>230</v>
      </c>
      <c r="J95" s="194" t="s">
        <v>183</v>
      </c>
      <c r="K95" s="195" t="s">
        <v>231</v>
      </c>
      <c r="L95" s="196"/>
      <c r="M95" s="96" t="s">
        <v>39</v>
      </c>
      <c r="N95" s="97" t="s">
        <v>55</v>
      </c>
      <c r="O95" s="97" t="s">
        <v>232</v>
      </c>
      <c r="P95" s="97" t="s">
        <v>233</v>
      </c>
      <c r="Q95" s="97" t="s">
        <v>234</v>
      </c>
      <c r="R95" s="97" t="s">
        <v>235</v>
      </c>
      <c r="S95" s="97" t="s">
        <v>236</v>
      </c>
      <c r="T95" s="98" t="s">
        <v>237</v>
      </c>
      <c r="U95" s="191"/>
      <c r="V95" s="191"/>
      <c r="W95" s="191"/>
      <c r="X95" s="191"/>
      <c r="Y95" s="191"/>
      <c r="Z95" s="191"/>
      <c r="AA95" s="191"/>
      <c r="AB95" s="191"/>
      <c r="AC95" s="191"/>
      <c r="AD95" s="191"/>
      <c r="AE95" s="191"/>
    </row>
    <row r="96" s="2" customFormat="1" ht="22.8" customHeight="1">
      <c r="A96" s="42"/>
      <c r="B96" s="43"/>
      <c r="C96" s="103" t="s">
        <v>238</v>
      </c>
      <c r="D96" s="44"/>
      <c r="E96" s="44"/>
      <c r="F96" s="44"/>
      <c r="G96" s="44"/>
      <c r="H96" s="44"/>
      <c r="I96" s="44"/>
      <c r="J96" s="197">
        <f>BK96</f>
        <v>0</v>
      </c>
      <c r="K96" s="44"/>
      <c r="L96" s="48"/>
      <c r="M96" s="99"/>
      <c r="N96" s="198"/>
      <c r="O96" s="100"/>
      <c r="P96" s="199">
        <f>P97+P117+P247+P250</f>
        <v>0</v>
      </c>
      <c r="Q96" s="100"/>
      <c r="R96" s="199">
        <f>R97+R117+R247+R250</f>
        <v>10.6645</v>
      </c>
      <c r="S96" s="100"/>
      <c r="T96" s="200">
        <f>T97+T117+T247+T250</f>
        <v>0</v>
      </c>
      <c r="U96" s="42"/>
      <c r="V96" s="42"/>
      <c r="W96" s="42"/>
      <c r="X96" s="42"/>
      <c r="Y96" s="42"/>
      <c r="Z96" s="42"/>
      <c r="AA96" s="42"/>
      <c r="AB96" s="42"/>
      <c r="AC96" s="42"/>
      <c r="AD96" s="42"/>
      <c r="AE96" s="42"/>
      <c r="AT96" s="20" t="s">
        <v>84</v>
      </c>
      <c r="AU96" s="20" t="s">
        <v>184</v>
      </c>
      <c r="BK96" s="201">
        <f>BK97+BK117+BK247+BK250</f>
        <v>0</v>
      </c>
    </row>
    <row r="97" s="12" customFormat="1" ht="25.92" customHeight="1">
      <c r="A97" s="12"/>
      <c r="B97" s="202"/>
      <c r="C97" s="203"/>
      <c r="D97" s="204" t="s">
        <v>84</v>
      </c>
      <c r="E97" s="205" t="s">
        <v>239</v>
      </c>
      <c r="F97" s="205" t="s">
        <v>240</v>
      </c>
      <c r="G97" s="203"/>
      <c r="H97" s="203"/>
      <c r="I97" s="206"/>
      <c r="J97" s="207">
        <f>BK97</f>
        <v>0</v>
      </c>
      <c r="K97" s="203"/>
      <c r="L97" s="208"/>
      <c r="M97" s="209"/>
      <c r="N97" s="210"/>
      <c r="O97" s="210"/>
      <c r="P97" s="211">
        <f>P98+P101</f>
        <v>0</v>
      </c>
      <c r="Q97" s="210"/>
      <c r="R97" s="211">
        <f>R98+R101</f>
        <v>4.2153400000000003</v>
      </c>
      <c r="S97" s="210"/>
      <c r="T97" s="212">
        <f>T98+T101</f>
        <v>0</v>
      </c>
      <c r="U97" s="12"/>
      <c r="V97" s="12"/>
      <c r="W97" s="12"/>
      <c r="X97" s="12"/>
      <c r="Y97" s="12"/>
      <c r="Z97" s="12"/>
      <c r="AA97" s="12"/>
      <c r="AB97" s="12"/>
      <c r="AC97" s="12"/>
      <c r="AD97" s="12"/>
      <c r="AE97" s="12"/>
      <c r="AR97" s="213" t="s">
        <v>23</v>
      </c>
      <c r="AT97" s="214" t="s">
        <v>84</v>
      </c>
      <c r="AU97" s="214" t="s">
        <v>85</v>
      </c>
      <c r="AY97" s="213" t="s">
        <v>241</v>
      </c>
      <c r="BK97" s="215">
        <f>BK98+BK101</f>
        <v>0</v>
      </c>
    </row>
    <row r="98" s="12" customFormat="1" ht="22.8" customHeight="1">
      <c r="A98" s="12"/>
      <c r="B98" s="202"/>
      <c r="C98" s="203"/>
      <c r="D98" s="204" t="s">
        <v>84</v>
      </c>
      <c r="E98" s="216" t="s">
        <v>1411</v>
      </c>
      <c r="F98" s="216" t="s">
        <v>8499</v>
      </c>
      <c r="G98" s="203"/>
      <c r="H98" s="203"/>
      <c r="I98" s="206"/>
      <c r="J98" s="217">
        <f>BK98</f>
        <v>0</v>
      </c>
      <c r="K98" s="203"/>
      <c r="L98" s="208"/>
      <c r="M98" s="209"/>
      <c r="N98" s="210"/>
      <c r="O98" s="210"/>
      <c r="P98" s="211">
        <f>SUM(P99:P100)</f>
        <v>0</v>
      </c>
      <c r="Q98" s="210"/>
      <c r="R98" s="211">
        <f>SUM(R99:R100)</f>
        <v>0</v>
      </c>
      <c r="S98" s="210"/>
      <c r="T98" s="212">
        <f>SUM(T99:T100)</f>
        <v>0</v>
      </c>
      <c r="U98" s="12"/>
      <c r="V98" s="12"/>
      <c r="W98" s="12"/>
      <c r="X98" s="12"/>
      <c r="Y98" s="12"/>
      <c r="Z98" s="12"/>
      <c r="AA98" s="12"/>
      <c r="AB98" s="12"/>
      <c r="AC98" s="12"/>
      <c r="AD98" s="12"/>
      <c r="AE98" s="12"/>
      <c r="AR98" s="213" t="s">
        <v>23</v>
      </c>
      <c r="AT98" s="214" t="s">
        <v>84</v>
      </c>
      <c r="AU98" s="214" t="s">
        <v>23</v>
      </c>
      <c r="AY98" s="213" t="s">
        <v>241</v>
      </c>
      <c r="BK98" s="215">
        <f>SUM(BK99:BK100)</f>
        <v>0</v>
      </c>
    </row>
    <row r="99" s="2" customFormat="1" ht="16.5" customHeight="1">
      <c r="A99" s="42"/>
      <c r="B99" s="43"/>
      <c r="C99" s="218" t="s">
        <v>23</v>
      </c>
      <c r="D99" s="218" t="s">
        <v>243</v>
      </c>
      <c r="E99" s="219" t="s">
        <v>8500</v>
      </c>
      <c r="F99" s="220" t="s">
        <v>8501</v>
      </c>
      <c r="G99" s="221" t="s">
        <v>8502</v>
      </c>
      <c r="H99" s="222">
        <v>4</v>
      </c>
      <c r="I99" s="223"/>
      <c r="J99" s="224">
        <f>ROUND(I99*H99,2)</f>
        <v>0</v>
      </c>
      <c r="K99" s="220" t="s">
        <v>8503</v>
      </c>
      <c r="L99" s="48"/>
      <c r="M99" s="225" t="s">
        <v>39</v>
      </c>
      <c r="N99" s="226" t="s">
        <v>56</v>
      </c>
      <c r="O99" s="88"/>
      <c r="P99" s="227">
        <f>O99*H99</f>
        <v>0</v>
      </c>
      <c r="Q99" s="227">
        <v>0</v>
      </c>
      <c r="R99" s="227">
        <f>Q99*H99</f>
        <v>0</v>
      </c>
      <c r="S99" s="227">
        <v>0</v>
      </c>
      <c r="T99" s="228">
        <f>S99*H99</f>
        <v>0</v>
      </c>
      <c r="U99" s="42"/>
      <c r="V99" s="42"/>
      <c r="W99" s="42"/>
      <c r="X99" s="42"/>
      <c r="Y99" s="42"/>
      <c r="Z99" s="42"/>
      <c r="AA99" s="42"/>
      <c r="AB99" s="42"/>
      <c r="AC99" s="42"/>
      <c r="AD99" s="42"/>
      <c r="AE99" s="42"/>
      <c r="AR99" s="229" t="s">
        <v>248</v>
      </c>
      <c r="AT99" s="229" t="s">
        <v>243</v>
      </c>
      <c r="AU99" s="229" t="s">
        <v>93</v>
      </c>
      <c r="AY99" s="20" t="s">
        <v>241</v>
      </c>
      <c r="BE99" s="230">
        <f>IF(N99="základní",J99,0)</f>
        <v>0</v>
      </c>
      <c r="BF99" s="230">
        <f>IF(N99="snížená",J99,0)</f>
        <v>0</v>
      </c>
      <c r="BG99" s="230">
        <f>IF(N99="zákl. přenesená",J99,0)</f>
        <v>0</v>
      </c>
      <c r="BH99" s="230">
        <f>IF(N99="sníž. přenesená",J99,0)</f>
        <v>0</v>
      </c>
      <c r="BI99" s="230">
        <f>IF(N99="nulová",J99,0)</f>
        <v>0</v>
      </c>
      <c r="BJ99" s="20" t="s">
        <v>23</v>
      </c>
      <c r="BK99" s="230">
        <f>ROUND(I99*H99,2)</f>
        <v>0</v>
      </c>
      <c r="BL99" s="20" t="s">
        <v>248</v>
      </c>
      <c r="BM99" s="229" t="s">
        <v>3359</v>
      </c>
    </row>
    <row r="100" s="2" customFormat="1">
      <c r="A100" s="42"/>
      <c r="B100" s="43"/>
      <c r="C100" s="44"/>
      <c r="D100" s="238" t="s">
        <v>3418</v>
      </c>
      <c r="E100" s="44"/>
      <c r="F100" s="290" t="s">
        <v>8504</v>
      </c>
      <c r="G100" s="44"/>
      <c r="H100" s="44"/>
      <c r="I100" s="233"/>
      <c r="J100" s="44"/>
      <c r="K100" s="44"/>
      <c r="L100" s="48"/>
      <c r="M100" s="234"/>
      <c r="N100" s="235"/>
      <c r="O100" s="88"/>
      <c r="P100" s="88"/>
      <c r="Q100" s="88"/>
      <c r="R100" s="88"/>
      <c r="S100" s="88"/>
      <c r="T100" s="89"/>
      <c r="U100" s="42"/>
      <c r="V100" s="42"/>
      <c r="W100" s="42"/>
      <c r="X100" s="42"/>
      <c r="Y100" s="42"/>
      <c r="Z100" s="42"/>
      <c r="AA100" s="42"/>
      <c r="AB100" s="42"/>
      <c r="AC100" s="42"/>
      <c r="AD100" s="42"/>
      <c r="AE100" s="42"/>
      <c r="AT100" s="20" t="s">
        <v>3418</v>
      </c>
      <c r="AU100" s="20" t="s">
        <v>93</v>
      </c>
    </row>
    <row r="101" s="12" customFormat="1" ht="22.8" customHeight="1">
      <c r="A101" s="12"/>
      <c r="B101" s="202"/>
      <c r="C101" s="203"/>
      <c r="D101" s="204" t="s">
        <v>84</v>
      </c>
      <c r="E101" s="216" t="s">
        <v>1439</v>
      </c>
      <c r="F101" s="216" t="s">
        <v>8505</v>
      </c>
      <c r="G101" s="203"/>
      <c r="H101" s="203"/>
      <c r="I101" s="206"/>
      <c r="J101" s="217">
        <f>BK101</f>
        <v>0</v>
      </c>
      <c r="K101" s="203"/>
      <c r="L101" s="208"/>
      <c r="M101" s="209"/>
      <c r="N101" s="210"/>
      <c r="O101" s="210"/>
      <c r="P101" s="211">
        <f>SUM(P102:P116)</f>
        <v>0</v>
      </c>
      <c r="Q101" s="210"/>
      <c r="R101" s="211">
        <f>SUM(R102:R116)</f>
        <v>4.2153400000000003</v>
      </c>
      <c r="S101" s="210"/>
      <c r="T101" s="212">
        <f>SUM(T102:T116)</f>
        <v>0</v>
      </c>
      <c r="U101" s="12"/>
      <c r="V101" s="12"/>
      <c r="W101" s="12"/>
      <c r="X101" s="12"/>
      <c r="Y101" s="12"/>
      <c r="Z101" s="12"/>
      <c r="AA101" s="12"/>
      <c r="AB101" s="12"/>
      <c r="AC101" s="12"/>
      <c r="AD101" s="12"/>
      <c r="AE101" s="12"/>
      <c r="AR101" s="213" t="s">
        <v>23</v>
      </c>
      <c r="AT101" s="214" t="s">
        <v>84</v>
      </c>
      <c r="AU101" s="214" t="s">
        <v>23</v>
      </c>
      <c r="AY101" s="213" t="s">
        <v>241</v>
      </c>
      <c r="BK101" s="215">
        <f>SUM(BK102:BK116)</f>
        <v>0</v>
      </c>
    </row>
    <row r="102" s="2" customFormat="1" ht="16.5" customHeight="1">
      <c r="A102" s="42"/>
      <c r="B102" s="43"/>
      <c r="C102" s="218" t="s">
        <v>93</v>
      </c>
      <c r="D102" s="218" t="s">
        <v>243</v>
      </c>
      <c r="E102" s="219" t="s">
        <v>8506</v>
      </c>
      <c r="F102" s="220" t="s">
        <v>8507</v>
      </c>
      <c r="G102" s="221" t="s">
        <v>561</v>
      </c>
      <c r="H102" s="222">
        <v>4</v>
      </c>
      <c r="I102" s="223"/>
      <c r="J102" s="224">
        <f>ROUND(I102*H102,2)</f>
        <v>0</v>
      </c>
      <c r="K102" s="220" t="s">
        <v>8503</v>
      </c>
      <c r="L102" s="48"/>
      <c r="M102" s="225" t="s">
        <v>39</v>
      </c>
      <c r="N102" s="226" t="s">
        <v>56</v>
      </c>
      <c r="O102" s="88"/>
      <c r="P102" s="227">
        <f>O102*H102</f>
        <v>0</v>
      </c>
      <c r="Q102" s="227">
        <v>0.032000000000000001</v>
      </c>
      <c r="R102" s="227">
        <f>Q102*H102</f>
        <v>0.128</v>
      </c>
      <c r="S102" s="227">
        <v>0</v>
      </c>
      <c r="T102" s="228">
        <f>S102*H102</f>
        <v>0</v>
      </c>
      <c r="U102" s="42"/>
      <c r="V102" s="42"/>
      <c r="W102" s="42"/>
      <c r="X102" s="42"/>
      <c r="Y102" s="42"/>
      <c r="Z102" s="42"/>
      <c r="AA102" s="42"/>
      <c r="AB102" s="42"/>
      <c r="AC102" s="42"/>
      <c r="AD102" s="42"/>
      <c r="AE102" s="42"/>
      <c r="AR102" s="229" t="s">
        <v>248</v>
      </c>
      <c r="AT102" s="229" t="s">
        <v>243</v>
      </c>
      <c r="AU102" s="229" t="s">
        <v>93</v>
      </c>
      <c r="AY102" s="20" t="s">
        <v>241</v>
      </c>
      <c r="BE102" s="230">
        <f>IF(N102="základní",J102,0)</f>
        <v>0</v>
      </c>
      <c r="BF102" s="230">
        <f>IF(N102="snížená",J102,0)</f>
        <v>0</v>
      </c>
      <c r="BG102" s="230">
        <f>IF(N102="zákl. přenesená",J102,0)</f>
        <v>0</v>
      </c>
      <c r="BH102" s="230">
        <f>IF(N102="sníž. přenesená",J102,0)</f>
        <v>0</v>
      </c>
      <c r="BI102" s="230">
        <f>IF(N102="nulová",J102,0)</f>
        <v>0</v>
      </c>
      <c r="BJ102" s="20" t="s">
        <v>23</v>
      </c>
      <c r="BK102" s="230">
        <f>ROUND(I102*H102,2)</f>
        <v>0</v>
      </c>
      <c r="BL102" s="20" t="s">
        <v>248</v>
      </c>
      <c r="BM102" s="229" t="s">
        <v>3379</v>
      </c>
    </row>
    <row r="103" s="2" customFormat="1" ht="16.5" customHeight="1">
      <c r="A103" s="42"/>
      <c r="B103" s="43"/>
      <c r="C103" s="218" t="s">
        <v>113</v>
      </c>
      <c r="D103" s="218" t="s">
        <v>243</v>
      </c>
      <c r="E103" s="219" t="s">
        <v>8508</v>
      </c>
      <c r="F103" s="220" t="s">
        <v>8509</v>
      </c>
      <c r="G103" s="221" t="s">
        <v>561</v>
      </c>
      <c r="H103" s="222">
        <v>23</v>
      </c>
      <c r="I103" s="223"/>
      <c r="J103" s="224">
        <f>ROUND(I103*H103,2)</f>
        <v>0</v>
      </c>
      <c r="K103" s="220" t="s">
        <v>8503</v>
      </c>
      <c r="L103" s="48"/>
      <c r="M103" s="225" t="s">
        <v>39</v>
      </c>
      <c r="N103" s="226" t="s">
        <v>56</v>
      </c>
      <c r="O103" s="88"/>
      <c r="P103" s="227">
        <f>O103*H103</f>
        <v>0</v>
      </c>
      <c r="Q103" s="227">
        <v>0.0013400000000000001</v>
      </c>
      <c r="R103" s="227">
        <f>Q103*H103</f>
        <v>0.03082</v>
      </c>
      <c r="S103" s="227">
        <v>0</v>
      </c>
      <c r="T103" s="228">
        <f>S103*H103</f>
        <v>0</v>
      </c>
      <c r="U103" s="42"/>
      <c r="V103" s="42"/>
      <c r="W103" s="42"/>
      <c r="X103" s="42"/>
      <c r="Y103" s="42"/>
      <c r="Z103" s="42"/>
      <c r="AA103" s="42"/>
      <c r="AB103" s="42"/>
      <c r="AC103" s="42"/>
      <c r="AD103" s="42"/>
      <c r="AE103" s="42"/>
      <c r="AR103" s="229" t="s">
        <v>248</v>
      </c>
      <c r="AT103" s="229" t="s">
        <v>243</v>
      </c>
      <c r="AU103" s="229" t="s">
        <v>93</v>
      </c>
      <c r="AY103" s="20" t="s">
        <v>241</v>
      </c>
      <c r="BE103" s="230">
        <f>IF(N103="základní",J103,0)</f>
        <v>0</v>
      </c>
      <c r="BF103" s="230">
        <f>IF(N103="snížená",J103,0)</f>
        <v>0</v>
      </c>
      <c r="BG103" s="230">
        <f>IF(N103="zákl. přenesená",J103,0)</f>
        <v>0</v>
      </c>
      <c r="BH103" s="230">
        <f>IF(N103="sníž. přenesená",J103,0)</f>
        <v>0</v>
      </c>
      <c r="BI103" s="230">
        <f>IF(N103="nulová",J103,0)</f>
        <v>0</v>
      </c>
      <c r="BJ103" s="20" t="s">
        <v>23</v>
      </c>
      <c r="BK103" s="230">
        <f>ROUND(I103*H103,2)</f>
        <v>0</v>
      </c>
      <c r="BL103" s="20" t="s">
        <v>248</v>
      </c>
      <c r="BM103" s="229" t="s">
        <v>3392</v>
      </c>
    </row>
    <row r="104" s="2" customFormat="1" ht="16.5" customHeight="1">
      <c r="A104" s="42"/>
      <c r="B104" s="43"/>
      <c r="C104" s="218" t="s">
        <v>248</v>
      </c>
      <c r="D104" s="218" t="s">
        <v>243</v>
      </c>
      <c r="E104" s="219" t="s">
        <v>8510</v>
      </c>
      <c r="F104" s="220" t="s">
        <v>8511</v>
      </c>
      <c r="G104" s="221" t="s">
        <v>561</v>
      </c>
      <c r="H104" s="222">
        <v>16</v>
      </c>
      <c r="I104" s="223"/>
      <c r="J104" s="224">
        <f>ROUND(I104*H104,2)</f>
        <v>0</v>
      </c>
      <c r="K104" s="220" t="s">
        <v>8503</v>
      </c>
      <c r="L104" s="48"/>
      <c r="M104" s="225" t="s">
        <v>39</v>
      </c>
      <c r="N104" s="226" t="s">
        <v>56</v>
      </c>
      <c r="O104" s="88"/>
      <c r="P104" s="227">
        <f>O104*H104</f>
        <v>0</v>
      </c>
      <c r="Q104" s="227">
        <v>0.0023400000000000001</v>
      </c>
      <c r="R104" s="227">
        <f>Q104*H104</f>
        <v>0.037440000000000001</v>
      </c>
      <c r="S104" s="227">
        <v>0</v>
      </c>
      <c r="T104" s="228">
        <f>S104*H104</f>
        <v>0</v>
      </c>
      <c r="U104" s="42"/>
      <c r="V104" s="42"/>
      <c r="W104" s="42"/>
      <c r="X104" s="42"/>
      <c r="Y104" s="42"/>
      <c r="Z104" s="42"/>
      <c r="AA104" s="42"/>
      <c r="AB104" s="42"/>
      <c r="AC104" s="42"/>
      <c r="AD104" s="42"/>
      <c r="AE104" s="42"/>
      <c r="AR104" s="229" t="s">
        <v>248</v>
      </c>
      <c r="AT104" s="229" t="s">
        <v>243</v>
      </c>
      <c r="AU104" s="229" t="s">
        <v>93</v>
      </c>
      <c r="AY104" s="20" t="s">
        <v>241</v>
      </c>
      <c r="BE104" s="230">
        <f>IF(N104="základní",J104,0)</f>
        <v>0</v>
      </c>
      <c r="BF104" s="230">
        <f>IF(N104="snížená",J104,0)</f>
        <v>0</v>
      </c>
      <c r="BG104" s="230">
        <f>IF(N104="zákl. přenesená",J104,0)</f>
        <v>0</v>
      </c>
      <c r="BH104" s="230">
        <f>IF(N104="sníž. přenesená",J104,0)</f>
        <v>0</v>
      </c>
      <c r="BI104" s="230">
        <f>IF(N104="nulová",J104,0)</f>
        <v>0</v>
      </c>
      <c r="BJ104" s="20" t="s">
        <v>23</v>
      </c>
      <c r="BK104" s="230">
        <f>ROUND(I104*H104,2)</f>
        <v>0</v>
      </c>
      <c r="BL104" s="20" t="s">
        <v>248</v>
      </c>
      <c r="BM104" s="229" t="s">
        <v>3407</v>
      </c>
    </row>
    <row r="105" s="2" customFormat="1" ht="16.5" customHeight="1">
      <c r="A105" s="42"/>
      <c r="B105" s="43"/>
      <c r="C105" s="218" t="s">
        <v>286</v>
      </c>
      <c r="D105" s="218" t="s">
        <v>243</v>
      </c>
      <c r="E105" s="219" t="s">
        <v>8512</v>
      </c>
      <c r="F105" s="220" t="s">
        <v>8513</v>
      </c>
      <c r="G105" s="221" t="s">
        <v>561</v>
      </c>
      <c r="H105" s="222">
        <v>14</v>
      </c>
      <c r="I105" s="223"/>
      <c r="J105" s="224">
        <f>ROUND(I105*H105,2)</f>
        <v>0</v>
      </c>
      <c r="K105" s="220" t="s">
        <v>8503</v>
      </c>
      <c r="L105" s="48"/>
      <c r="M105" s="225" t="s">
        <v>39</v>
      </c>
      <c r="N105" s="226" t="s">
        <v>56</v>
      </c>
      <c r="O105" s="88"/>
      <c r="P105" s="227">
        <f>O105*H105</f>
        <v>0</v>
      </c>
      <c r="Q105" s="227">
        <v>0.0040000000000000001</v>
      </c>
      <c r="R105" s="227">
        <f>Q105*H105</f>
        <v>0.056000000000000001</v>
      </c>
      <c r="S105" s="227">
        <v>0</v>
      </c>
      <c r="T105" s="228">
        <f>S105*H105</f>
        <v>0</v>
      </c>
      <c r="U105" s="42"/>
      <c r="V105" s="42"/>
      <c r="W105" s="42"/>
      <c r="X105" s="42"/>
      <c r="Y105" s="42"/>
      <c r="Z105" s="42"/>
      <c r="AA105" s="42"/>
      <c r="AB105" s="42"/>
      <c r="AC105" s="42"/>
      <c r="AD105" s="42"/>
      <c r="AE105" s="42"/>
      <c r="AR105" s="229" t="s">
        <v>248</v>
      </c>
      <c r="AT105" s="229" t="s">
        <v>243</v>
      </c>
      <c r="AU105" s="229" t="s">
        <v>93</v>
      </c>
      <c r="AY105" s="20" t="s">
        <v>241</v>
      </c>
      <c r="BE105" s="230">
        <f>IF(N105="základní",J105,0)</f>
        <v>0</v>
      </c>
      <c r="BF105" s="230">
        <f>IF(N105="snížená",J105,0)</f>
        <v>0</v>
      </c>
      <c r="BG105" s="230">
        <f>IF(N105="zákl. přenesená",J105,0)</f>
        <v>0</v>
      </c>
      <c r="BH105" s="230">
        <f>IF(N105="sníž. přenesená",J105,0)</f>
        <v>0</v>
      </c>
      <c r="BI105" s="230">
        <f>IF(N105="nulová",J105,0)</f>
        <v>0</v>
      </c>
      <c r="BJ105" s="20" t="s">
        <v>23</v>
      </c>
      <c r="BK105" s="230">
        <f>ROUND(I105*H105,2)</f>
        <v>0</v>
      </c>
      <c r="BL105" s="20" t="s">
        <v>248</v>
      </c>
      <c r="BM105" s="229" t="s">
        <v>3420</v>
      </c>
    </row>
    <row r="106" s="2" customFormat="1" ht="16.5" customHeight="1">
      <c r="A106" s="42"/>
      <c r="B106" s="43"/>
      <c r="C106" s="218" t="s">
        <v>299</v>
      </c>
      <c r="D106" s="218" t="s">
        <v>243</v>
      </c>
      <c r="E106" s="219" t="s">
        <v>8514</v>
      </c>
      <c r="F106" s="220" t="s">
        <v>8515</v>
      </c>
      <c r="G106" s="221" t="s">
        <v>561</v>
      </c>
      <c r="H106" s="222">
        <v>28</v>
      </c>
      <c r="I106" s="223"/>
      <c r="J106" s="224">
        <f>ROUND(I106*H106,2)</f>
        <v>0</v>
      </c>
      <c r="K106" s="220" t="s">
        <v>8503</v>
      </c>
      <c r="L106" s="48"/>
      <c r="M106" s="225" t="s">
        <v>39</v>
      </c>
      <c r="N106" s="226" t="s">
        <v>56</v>
      </c>
      <c r="O106" s="88"/>
      <c r="P106" s="227">
        <f>O106*H106</f>
        <v>0</v>
      </c>
      <c r="Q106" s="227">
        <v>0.0080000000000000002</v>
      </c>
      <c r="R106" s="227">
        <f>Q106*H106</f>
        <v>0.22400000000000001</v>
      </c>
      <c r="S106" s="227">
        <v>0</v>
      </c>
      <c r="T106" s="228">
        <f>S106*H106</f>
        <v>0</v>
      </c>
      <c r="U106" s="42"/>
      <c r="V106" s="42"/>
      <c r="W106" s="42"/>
      <c r="X106" s="42"/>
      <c r="Y106" s="42"/>
      <c r="Z106" s="42"/>
      <c r="AA106" s="42"/>
      <c r="AB106" s="42"/>
      <c r="AC106" s="42"/>
      <c r="AD106" s="42"/>
      <c r="AE106" s="42"/>
      <c r="AR106" s="229" t="s">
        <v>248</v>
      </c>
      <c r="AT106" s="229" t="s">
        <v>243</v>
      </c>
      <c r="AU106" s="229" t="s">
        <v>93</v>
      </c>
      <c r="AY106" s="20" t="s">
        <v>241</v>
      </c>
      <c r="BE106" s="230">
        <f>IF(N106="základní",J106,0)</f>
        <v>0</v>
      </c>
      <c r="BF106" s="230">
        <f>IF(N106="snížená",J106,0)</f>
        <v>0</v>
      </c>
      <c r="BG106" s="230">
        <f>IF(N106="zákl. přenesená",J106,0)</f>
        <v>0</v>
      </c>
      <c r="BH106" s="230">
        <f>IF(N106="sníž. přenesená",J106,0)</f>
        <v>0</v>
      </c>
      <c r="BI106" s="230">
        <f>IF(N106="nulová",J106,0)</f>
        <v>0</v>
      </c>
      <c r="BJ106" s="20" t="s">
        <v>23</v>
      </c>
      <c r="BK106" s="230">
        <f>ROUND(I106*H106,2)</f>
        <v>0</v>
      </c>
      <c r="BL106" s="20" t="s">
        <v>248</v>
      </c>
      <c r="BM106" s="229" t="s">
        <v>3442</v>
      </c>
    </row>
    <row r="107" s="2" customFormat="1" ht="16.5" customHeight="1">
      <c r="A107" s="42"/>
      <c r="B107" s="43"/>
      <c r="C107" s="218" t="s">
        <v>310</v>
      </c>
      <c r="D107" s="218" t="s">
        <v>243</v>
      </c>
      <c r="E107" s="219" t="s">
        <v>8516</v>
      </c>
      <c r="F107" s="220" t="s">
        <v>8517</v>
      </c>
      <c r="G107" s="221" t="s">
        <v>561</v>
      </c>
      <c r="H107" s="222">
        <v>22</v>
      </c>
      <c r="I107" s="223"/>
      <c r="J107" s="224">
        <f>ROUND(I107*H107,2)</f>
        <v>0</v>
      </c>
      <c r="K107" s="220" t="s">
        <v>8503</v>
      </c>
      <c r="L107" s="48"/>
      <c r="M107" s="225" t="s">
        <v>39</v>
      </c>
      <c r="N107" s="226" t="s">
        <v>56</v>
      </c>
      <c r="O107" s="88"/>
      <c r="P107" s="227">
        <f>O107*H107</f>
        <v>0</v>
      </c>
      <c r="Q107" s="227">
        <v>0.025340000000000001</v>
      </c>
      <c r="R107" s="227">
        <f>Q107*H107</f>
        <v>0.55747999999999998</v>
      </c>
      <c r="S107" s="227">
        <v>0</v>
      </c>
      <c r="T107" s="228">
        <f>S107*H107</f>
        <v>0</v>
      </c>
      <c r="U107" s="42"/>
      <c r="V107" s="42"/>
      <c r="W107" s="42"/>
      <c r="X107" s="42"/>
      <c r="Y107" s="42"/>
      <c r="Z107" s="42"/>
      <c r="AA107" s="42"/>
      <c r="AB107" s="42"/>
      <c r="AC107" s="42"/>
      <c r="AD107" s="42"/>
      <c r="AE107" s="42"/>
      <c r="AR107" s="229" t="s">
        <v>248</v>
      </c>
      <c r="AT107" s="229" t="s">
        <v>243</v>
      </c>
      <c r="AU107" s="229" t="s">
        <v>93</v>
      </c>
      <c r="AY107" s="20" t="s">
        <v>241</v>
      </c>
      <c r="BE107" s="230">
        <f>IF(N107="základní",J107,0)</f>
        <v>0</v>
      </c>
      <c r="BF107" s="230">
        <f>IF(N107="snížená",J107,0)</f>
        <v>0</v>
      </c>
      <c r="BG107" s="230">
        <f>IF(N107="zákl. přenesená",J107,0)</f>
        <v>0</v>
      </c>
      <c r="BH107" s="230">
        <f>IF(N107="sníž. přenesená",J107,0)</f>
        <v>0</v>
      </c>
      <c r="BI107" s="230">
        <f>IF(N107="nulová",J107,0)</f>
        <v>0</v>
      </c>
      <c r="BJ107" s="20" t="s">
        <v>23</v>
      </c>
      <c r="BK107" s="230">
        <f>ROUND(I107*H107,2)</f>
        <v>0</v>
      </c>
      <c r="BL107" s="20" t="s">
        <v>248</v>
      </c>
      <c r="BM107" s="229" t="s">
        <v>3452</v>
      </c>
    </row>
    <row r="108" s="2" customFormat="1" ht="16.5" customHeight="1">
      <c r="A108" s="42"/>
      <c r="B108" s="43"/>
      <c r="C108" s="218" t="s">
        <v>321</v>
      </c>
      <c r="D108" s="218" t="s">
        <v>243</v>
      </c>
      <c r="E108" s="219" t="s">
        <v>8518</v>
      </c>
      <c r="F108" s="220" t="s">
        <v>8519</v>
      </c>
      <c r="G108" s="221" t="s">
        <v>561</v>
      </c>
      <c r="H108" s="222">
        <v>28</v>
      </c>
      <c r="I108" s="223"/>
      <c r="J108" s="224">
        <f>ROUND(I108*H108,2)</f>
        <v>0</v>
      </c>
      <c r="K108" s="220" t="s">
        <v>8503</v>
      </c>
      <c r="L108" s="48"/>
      <c r="M108" s="225" t="s">
        <v>39</v>
      </c>
      <c r="N108" s="226" t="s">
        <v>56</v>
      </c>
      <c r="O108" s="88"/>
      <c r="P108" s="227">
        <f>O108*H108</f>
        <v>0</v>
      </c>
      <c r="Q108" s="227">
        <v>0.054339999999999999</v>
      </c>
      <c r="R108" s="227">
        <f>Q108*H108</f>
        <v>1.52152</v>
      </c>
      <c r="S108" s="227">
        <v>0</v>
      </c>
      <c r="T108" s="228">
        <f>S108*H108</f>
        <v>0</v>
      </c>
      <c r="U108" s="42"/>
      <c r="V108" s="42"/>
      <c r="W108" s="42"/>
      <c r="X108" s="42"/>
      <c r="Y108" s="42"/>
      <c r="Z108" s="42"/>
      <c r="AA108" s="42"/>
      <c r="AB108" s="42"/>
      <c r="AC108" s="42"/>
      <c r="AD108" s="42"/>
      <c r="AE108" s="42"/>
      <c r="AR108" s="229" t="s">
        <v>248</v>
      </c>
      <c r="AT108" s="229" t="s">
        <v>243</v>
      </c>
      <c r="AU108" s="229" t="s">
        <v>93</v>
      </c>
      <c r="AY108" s="20" t="s">
        <v>241</v>
      </c>
      <c r="BE108" s="230">
        <f>IF(N108="základní",J108,0)</f>
        <v>0</v>
      </c>
      <c r="BF108" s="230">
        <f>IF(N108="snížená",J108,0)</f>
        <v>0</v>
      </c>
      <c r="BG108" s="230">
        <f>IF(N108="zákl. přenesená",J108,0)</f>
        <v>0</v>
      </c>
      <c r="BH108" s="230">
        <f>IF(N108="sníž. přenesená",J108,0)</f>
        <v>0</v>
      </c>
      <c r="BI108" s="230">
        <f>IF(N108="nulová",J108,0)</f>
        <v>0</v>
      </c>
      <c r="BJ108" s="20" t="s">
        <v>23</v>
      </c>
      <c r="BK108" s="230">
        <f>ROUND(I108*H108,2)</f>
        <v>0</v>
      </c>
      <c r="BL108" s="20" t="s">
        <v>248</v>
      </c>
      <c r="BM108" s="229" t="s">
        <v>3481</v>
      </c>
    </row>
    <row r="109" s="2" customFormat="1" ht="16.5" customHeight="1">
      <c r="A109" s="42"/>
      <c r="B109" s="43"/>
      <c r="C109" s="218" t="s">
        <v>356</v>
      </c>
      <c r="D109" s="218" t="s">
        <v>243</v>
      </c>
      <c r="E109" s="219" t="s">
        <v>8520</v>
      </c>
      <c r="F109" s="220" t="s">
        <v>8521</v>
      </c>
      <c r="G109" s="221" t="s">
        <v>561</v>
      </c>
      <c r="H109" s="222">
        <v>12</v>
      </c>
      <c r="I109" s="223"/>
      <c r="J109" s="224">
        <f>ROUND(I109*H109,2)</f>
        <v>0</v>
      </c>
      <c r="K109" s="220" t="s">
        <v>8503</v>
      </c>
      <c r="L109" s="48"/>
      <c r="M109" s="225" t="s">
        <v>39</v>
      </c>
      <c r="N109" s="226" t="s">
        <v>56</v>
      </c>
      <c r="O109" s="88"/>
      <c r="P109" s="227">
        <f>O109*H109</f>
        <v>0</v>
      </c>
      <c r="Q109" s="227">
        <v>0.13833999999999999</v>
      </c>
      <c r="R109" s="227">
        <f>Q109*H109</f>
        <v>1.6600799999999998</v>
      </c>
      <c r="S109" s="227">
        <v>0</v>
      </c>
      <c r="T109" s="228">
        <f>S109*H109</f>
        <v>0</v>
      </c>
      <c r="U109" s="42"/>
      <c r="V109" s="42"/>
      <c r="W109" s="42"/>
      <c r="X109" s="42"/>
      <c r="Y109" s="42"/>
      <c r="Z109" s="42"/>
      <c r="AA109" s="42"/>
      <c r="AB109" s="42"/>
      <c r="AC109" s="42"/>
      <c r="AD109" s="42"/>
      <c r="AE109" s="42"/>
      <c r="AR109" s="229" t="s">
        <v>248</v>
      </c>
      <c r="AT109" s="229" t="s">
        <v>243</v>
      </c>
      <c r="AU109" s="229" t="s">
        <v>93</v>
      </c>
      <c r="AY109" s="20" t="s">
        <v>241</v>
      </c>
      <c r="BE109" s="230">
        <f>IF(N109="základní",J109,0)</f>
        <v>0</v>
      </c>
      <c r="BF109" s="230">
        <f>IF(N109="snížená",J109,0)</f>
        <v>0</v>
      </c>
      <c r="BG109" s="230">
        <f>IF(N109="zákl. přenesená",J109,0)</f>
        <v>0</v>
      </c>
      <c r="BH109" s="230">
        <f>IF(N109="sníž. přenesená",J109,0)</f>
        <v>0</v>
      </c>
      <c r="BI109" s="230">
        <f>IF(N109="nulová",J109,0)</f>
        <v>0</v>
      </c>
      <c r="BJ109" s="20" t="s">
        <v>23</v>
      </c>
      <c r="BK109" s="230">
        <f>ROUND(I109*H109,2)</f>
        <v>0</v>
      </c>
      <c r="BL109" s="20" t="s">
        <v>248</v>
      </c>
      <c r="BM109" s="229" t="s">
        <v>3496</v>
      </c>
    </row>
    <row r="110" s="2" customFormat="1" ht="16.5" customHeight="1">
      <c r="A110" s="42"/>
      <c r="B110" s="43"/>
      <c r="C110" s="218" t="s">
        <v>28</v>
      </c>
      <c r="D110" s="218" t="s">
        <v>243</v>
      </c>
      <c r="E110" s="219" t="s">
        <v>8522</v>
      </c>
      <c r="F110" s="220" t="s">
        <v>8523</v>
      </c>
      <c r="G110" s="221" t="s">
        <v>430</v>
      </c>
      <c r="H110" s="222">
        <v>4.2149999999999999</v>
      </c>
      <c r="I110" s="223"/>
      <c r="J110" s="224">
        <f>ROUND(I110*H110,2)</f>
        <v>0</v>
      </c>
      <c r="K110" s="220" t="s">
        <v>8503</v>
      </c>
      <c r="L110" s="48"/>
      <c r="M110" s="225" t="s">
        <v>39</v>
      </c>
      <c r="N110" s="226" t="s">
        <v>56</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248</v>
      </c>
      <c r="AT110" s="229" t="s">
        <v>243</v>
      </c>
      <c r="AU110" s="229" t="s">
        <v>93</v>
      </c>
      <c r="AY110" s="20" t="s">
        <v>241</v>
      </c>
      <c r="BE110" s="230">
        <f>IF(N110="základní",J110,0)</f>
        <v>0</v>
      </c>
      <c r="BF110" s="230">
        <f>IF(N110="snížená",J110,0)</f>
        <v>0</v>
      </c>
      <c r="BG110" s="230">
        <f>IF(N110="zákl. přenesená",J110,0)</f>
        <v>0</v>
      </c>
      <c r="BH110" s="230">
        <f>IF(N110="sníž. přenesená",J110,0)</f>
        <v>0</v>
      </c>
      <c r="BI110" s="230">
        <f>IF(N110="nulová",J110,0)</f>
        <v>0</v>
      </c>
      <c r="BJ110" s="20" t="s">
        <v>23</v>
      </c>
      <c r="BK110" s="230">
        <f>ROUND(I110*H110,2)</f>
        <v>0</v>
      </c>
      <c r="BL110" s="20" t="s">
        <v>248</v>
      </c>
      <c r="BM110" s="229" t="s">
        <v>3506</v>
      </c>
    </row>
    <row r="111" s="2" customFormat="1" ht="16.5" customHeight="1">
      <c r="A111" s="42"/>
      <c r="B111" s="43"/>
      <c r="C111" s="218" t="s">
        <v>396</v>
      </c>
      <c r="D111" s="218" t="s">
        <v>243</v>
      </c>
      <c r="E111" s="219" t="s">
        <v>8524</v>
      </c>
      <c r="F111" s="220" t="s">
        <v>8525</v>
      </c>
      <c r="G111" s="221" t="s">
        <v>430</v>
      </c>
      <c r="H111" s="222">
        <v>2.1070000000000002</v>
      </c>
      <c r="I111" s="223"/>
      <c r="J111" s="224">
        <f>ROUND(I111*H111,2)</f>
        <v>0</v>
      </c>
      <c r="K111" s="220" t="s">
        <v>8503</v>
      </c>
      <c r="L111" s="48"/>
      <c r="M111" s="225" t="s">
        <v>39</v>
      </c>
      <c r="N111" s="226" t="s">
        <v>56</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248</v>
      </c>
      <c r="AT111" s="229" t="s">
        <v>243</v>
      </c>
      <c r="AU111" s="229" t="s">
        <v>93</v>
      </c>
      <c r="AY111" s="20" t="s">
        <v>241</v>
      </c>
      <c r="BE111" s="230">
        <f>IF(N111="základní",J111,0)</f>
        <v>0</v>
      </c>
      <c r="BF111" s="230">
        <f>IF(N111="snížená",J111,0)</f>
        <v>0</v>
      </c>
      <c r="BG111" s="230">
        <f>IF(N111="zákl. přenesená",J111,0)</f>
        <v>0</v>
      </c>
      <c r="BH111" s="230">
        <f>IF(N111="sníž. přenesená",J111,0)</f>
        <v>0</v>
      </c>
      <c r="BI111" s="230">
        <f>IF(N111="nulová",J111,0)</f>
        <v>0</v>
      </c>
      <c r="BJ111" s="20" t="s">
        <v>23</v>
      </c>
      <c r="BK111" s="230">
        <f>ROUND(I111*H111,2)</f>
        <v>0</v>
      </c>
      <c r="BL111" s="20" t="s">
        <v>248</v>
      </c>
      <c r="BM111" s="229" t="s">
        <v>3559</v>
      </c>
    </row>
    <row r="112" s="2" customFormat="1" ht="16.5" customHeight="1">
      <c r="A112" s="42"/>
      <c r="B112" s="43"/>
      <c r="C112" s="218" t="s">
        <v>8</v>
      </c>
      <c r="D112" s="218" t="s">
        <v>243</v>
      </c>
      <c r="E112" s="219" t="s">
        <v>8526</v>
      </c>
      <c r="F112" s="220" t="s">
        <v>8527</v>
      </c>
      <c r="G112" s="221" t="s">
        <v>430</v>
      </c>
      <c r="H112" s="222">
        <v>84.307000000000002</v>
      </c>
      <c r="I112" s="223"/>
      <c r="J112" s="224">
        <f>ROUND(I112*H112,2)</f>
        <v>0</v>
      </c>
      <c r="K112" s="220" t="s">
        <v>8503</v>
      </c>
      <c r="L112" s="48"/>
      <c r="M112" s="225" t="s">
        <v>39</v>
      </c>
      <c r="N112" s="226" t="s">
        <v>56</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248</v>
      </c>
      <c r="AT112" s="229" t="s">
        <v>243</v>
      </c>
      <c r="AU112" s="229" t="s">
        <v>93</v>
      </c>
      <c r="AY112" s="20" t="s">
        <v>241</v>
      </c>
      <c r="BE112" s="230">
        <f>IF(N112="základní",J112,0)</f>
        <v>0</v>
      </c>
      <c r="BF112" s="230">
        <f>IF(N112="snížená",J112,0)</f>
        <v>0</v>
      </c>
      <c r="BG112" s="230">
        <f>IF(N112="zákl. přenesená",J112,0)</f>
        <v>0</v>
      </c>
      <c r="BH112" s="230">
        <f>IF(N112="sníž. přenesená",J112,0)</f>
        <v>0</v>
      </c>
      <c r="BI112" s="230">
        <f>IF(N112="nulová",J112,0)</f>
        <v>0</v>
      </c>
      <c r="BJ112" s="20" t="s">
        <v>23</v>
      </c>
      <c r="BK112" s="230">
        <f>ROUND(I112*H112,2)</f>
        <v>0</v>
      </c>
      <c r="BL112" s="20" t="s">
        <v>248</v>
      </c>
      <c r="BM112" s="229" t="s">
        <v>3606</v>
      </c>
    </row>
    <row r="113" s="2" customFormat="1" ht="16.5" customHeight="1">
      <c r="A113" s="42"/>
      <c r="B113" s="43"/>
      <c r="C113" s="218" t="s">
        <v>421</v>
      </c>
      <c r="D113" s="218" t="s">
        <v>243</v>
      </c>
      <c r="E113" s="219" t="s">
        <v>8528</v>
      </c>
      <c r="F113" s="220" t="s">
        <v>8529</v>
      </c>
      <c r="G113" s="221" t="s">
        <v>430</v>
      </c>
      <c r="H113" s="222">
        <v>4.2149999999999999</v>
      </c>
      <c r="I113" s="223"/>
      <c r="J113" s="224">
        <f>ROUND(I113*H113,2)</f>
        <v>0</v>
      </c>
      <c r="K113" s="220" t="s">
        <v>8503</v>
      </c>
      <c r="L113" s="48"/>
      <c r="M113" s="225" t="s">
        <v>39</v>
      </c>
      <c r="N113" s="226" t="s">
        <v>56</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248</v>
      </c>
      <c r="AT113" s="229" t="s">
        <v>243</v>
      </c>
      <c r="AU113" s="229" t="s">
        <v>93</v>
      </c>
      <c r="AY113" s="20" t="s">
        <v>241</v>
      </c>
      <c r="BE113" s="230">
        <f>IF(N113="základní",J113,0)</f>
        <v>0</v>
      </c>
      <c r="BF113" s="230">
        <f>IF(N113="snížená",J113,0)</f>
        <v>0</v>
      </c>
      <c r="BG113" s="230">
        <f>IF(N113="zákl. přenesená",J113,0)</f>
        <v>0</v>
      </c>
      <c r="BH113" s="230">
        <f>IF(N113="sníž. přenesená",J113,0)</f>
        <v>0</v>
      </c>
      <c r="BI113" s="230">
        <f>IF(N113="nulová",J113,0)</f>
        <v>0</v>
      </c>
      <c r="BJ113" s="20" t="s">
        <v>23</v>
      </c>
      <c r="BK113" s="230">
        <f>ROUND(I113*H113,2)</f>
        <v>0</v>
      </c>
      <c r="BL113" s="20" t="s">
        <v>248</v>
      </c>
      <c r="BM113" s="229" t="s">
        <v>3623</v>
      </c>
    </row>
    <row r="114" s="2" customFormat="1" ht="16.5" customHeight="1">
      <c r="A114" s="42"/>
      <c r="B114" s="43"/>
      <c r="C114" s="218" t="s">
        <v>427</v>
      </c>
      <c r="D114" s="218" t="s">
        <v>243</v>
      </c>
      <c r="E114" s="219" t="s">
        <v>8530</v>
      </c>
      <c r="F114" s="220" t="s">
        <v>8531</v>
      </c>
      <c r="G114" s="221" t="s">
        <v>430</v>
      </c>
      <c r="H114" s="222">
        <v>4.2149999999999999</v>
      </c>
      <c r="I114" s="223"/>
      <c r="J114" s="224">
        <f>ROUND(I114*H114,2)</f>
        <v>0</v>
      </c>
      <c r="K114" s="220" t="s">
        <v>8503</v>
      </c>
      <c r="L114" s="48"/>
      <c r="M114" s="225" t="s">
        <v>39</v>
      </c>
      <c r="N114" s="226" t="s">
        <v>56</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248</v>
      </c>
      <c r="AT114" s="229" t="s">
        <v>243</v>
      </c>
      <c r="AU114" s="229" t="s">
        <v>93</v>
      </c>
      <c r="AY114" s="20" t="s">
        <v>241</v>
      </c>
      <c r="BE114" s="230">
        <f>IF(N114="základní",J114,0)</f>
        <v>0</v>
      </c>
      <c r="BF114" s="230">
        <f>IF(N114="snížená",J114,0)</f>
        <v>0</v>
      </c>
      <c r="BG114" s="230">
        <f>IF(N114="zákl. přenesená",J114,0)</f>
        <v>0</v>
      </c>
      <c r="BH114" s="230">
        <f>IF(N114="sníž. přenesená",J114,0)</f>
        <v>0</v>
      </c>
      <c r="BI114" s="230">
        <f>IF(N114="nulová",J114,0)</f>
        <v>0</v>
      </c>
      <c r="BJ114" s="20" t="s">
        <v>23</v>
      </c>
      <c r="BK114" s="230">
        <f>ROUND(I114*H114,2)</f>
        <v>0</v>
      </c>
      <c r="BL114" s="20" t="s">
        <v>248</v>
      </c>
      <c r="BM114" s="229" t="s">
        <v>3640</v>
      </c>
    </row>
    <row r="115" s="2" customFormat="1" ht="16.5" customHeight="1">
      <c r="A115" s="42"/>
      <c r="B115" s="43"/>
      <c r="C115" s="218" t="s">
        <v>434</v>
      </c>
      <c r="D115" s="218" t="s">
        <v>243</v>
      </c>
      <c r="E115" s="219" t="s">
        <v>8532</v>
      </c>
      <c r="F115" s="220" t="s">
        <v>8533</v>
      </c>
      <c r="G115" s="221" t="s">
        <v>430</v>
      </c>
      <c r="H115" s="222">
        <v>84.307000000000002</v>
      </c>
      <c r="I115" s="223"/>
      <c r="J115" s="224">
        <f>ROUND(I115*H115,2)</f>
        <v>0</v>
      </c>
      <c r="K115" s="220" t="s">
        <v>8503</v>
      </c>
      <c r="L115" s="48"/>
      <c r="M115" s="225" t="s">
        <v>39</v>
      </c>
      <c r="N115" s="226" t="s">
        <v>56</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248</v>
      </c>
      <c r="AT115" s="229" t="s">
        <v>243</v>
      </c>
      <c r="AU115" s="229" t="s">
        <v>93</v>
      </c>
      <c r="AY115" s="20" t="s">
        <v>241</v>
      </c>
      <c r="BE115" s="230">
        <f>IF(N115="základní",J115,0)</f>
        <v>0</v>
      </c>
      <c r="BF115" s="230">
        <f>IF(N115="snížená",J115,0)</f>
        <v>0</v>
      </c>
      <c r="BG115" s="230">
        <f>IF(N115="zákl. přenesená",J115,0)</f>
        <v>0</v>
      </c>
      <c r="BH115" s="230">
        <f>IF(N115="sníž. přenesená",J115,0)</f>
        <v>0</v>
      </c>
      <c r="BI115" s="230">
        <f>IF(N115="nulová",J115,0)</f>
        <v>0</v>
      </c>
      <c r="BJ115" s="20" t="s">
        <v>23</v>
      </c>
      <c r="BK115" s="230">
        <f>ROUND(I115*H115,2)</f>
        <v>0</v>
      </c>
      <c r="BL115" s="20" t="s">
        <v>248</v>
      </c>
      <c r="BM115" s="229" t="s">
        <v>3652</v>
      </c>
    </row>
    <row r="116" s="2" customFormat="1" ht="16.5" customHeight="1">
      <c r="A116" s="42"/>
      <c r="B116" s="43"/>
      <c r="C116" s="218" t="s">
        <v>462</v>
      </c>
      <c r="D116" s="218" t="s">
        <v>243</v>
      </c>
      <c r="E116" s="219" t="s">
        <v>8534</v>
      </c>
      <c r="F116" s="220" t="s">
        <v>8535</v>
      </c>
      <c r="G116" s="221" t="s">
        <v>430</v>
      </c>
      <c r="H116" s="222">
        <v>4.2149999999999999</v>
      </c>
      <c r="I116" s="223"/>
      <c r="J116" s="224">
        <f>ROUND(I116*H116,2)</f>
        <v>0</v>
      </c>
      <c r="K116" s="220" t="s">
        <v>8503</v>
      </c>
      <c r="L116" s="48"/>
      <c r="M116" s="225" t="s">
        <v>39</v>
      </c>
      <c r="N116" s="226" t="s">
        <v>56</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248</v>
      </c>
      <c r="AT116" s="229" t="s">
        <v>243</v>
      </c>
      <c r="AU116" s="229" t="s">
        <v>93</v>
      </c>
      <c r="AY116" s="20" t="s">
        <v>241</v>
      </c>
      <c r="BE116" s="230">
        <f>IF(N116="základní",J116,0)</f>
        <v>0</v>
      </c>
      <c r="BF116" s="230">
        <f>IF(N116="snížená",J116,0)</f>
        <v>0</v>
      </c>
      <c r="BG116" s="230">
        <f>IF(N116="zákl. přenesená",J116,0)</f>
        <v>0</v>
      </c>
      <c r="BH116" s="230">
        <f>IF(N116="sníž. přenesená",J116,0)</f>
        <v>0</v>
      </c>
      <c r="BI116" s="230">
        <f>IF(N116="nulová",J116,0)</f>
        <v>0</v>
      </c>
      <c r="BJ116" s="20" t="s">
        <v>23</v>
      </c>
      <c r="BK116" s="230">
        <f>ROUND(I116*H116,2)</f>
        <v>0</v>
      </c>
      <c r="BL116" s="20" t="s">
        <v>248</v>
      </c>
      <c r="BM116" s="229" t="s">
        <v>3661</v>
      </c>
    </row>
    <row r="117" s="12" customFormat="1" ht="25.92" customHeight="1">
      <c r="A117" s="12"/>
      <c r="B117" s="202"/>
      <c r="C117" s="203"/>
      <c r="D117" s="204" t="s">
        <v>84</v>
      </c>
      <c r="E117" s="205" t="s">
        <v>4135</v>
      </c>
      <c r="F117" s="205" t="s">
        <v>4136</v>
      </c>
      <c r="G117" s="203"/>
      <c r="H117" s="203"/>
      <c r="I117" s="206"/>
      <c r="J117" s="207">
        <f>BK117</f>
        <v>0</v>
      </c>
      <c r="K117" s="203"/>
      <c r="L117" s="208"/>
      <c r="M117" s="209"/>
      <c r="N117" s="210"/>
      <c r="O117" s="210"/>
      <c r="P117" s="211">
        <f>P118+P126+P232</f>
        <v>0</v>
      </c>
      <c r="Q117" s="210"/>
      <c r="R117" s="211">
        <f>R118+R126+R232</f>
        <v>6.4251600000000009</v>
      </c>
      <c r="S117" s="210"/>
      <c r="T117" s="212">
        <f>T118+T126+T232</f>
        <v>0</v>
      </c>
      <c r="U117" s="12"/>
      <c r="V117" s="12"/>
      <c r="W117" s="12"/>
      <c r="X117" s="12"/>
      <c r="Y117" s="12"/>
      <c r="Z117" s="12"/>
      <c r="AA117" s="12"/>
      <c r="AB117" s="12"/>
      <c r="AC117" s="12"/>
      <c r="AD117" s="12"/>
      <c r="AE117" s="12"/>
      <c r="AR117" s="213" t="s">
        <v>93</v>
      </c>
      <c r="AT117" s="214" t="s">
        <v>84</v>
      </c>
      <c r="AU117" s="214" t="s">
        <v>85</v>
      </c>
      <c r="AY117" s="213" t="s">
        <v>241</v>
      </c>
      <c r="BK117" s="215">
        <f>BK118+BK126+BK232</f>
        <v>0</v>
      </c>
    </row>
    <row r="118" s="12" customFormat="1" ht="22.8" customHeight="1">
      <c r="A118" s="12"/>
      <c r="B118" s="202"/>
      <c r="C118" s="203"/>
      <c r="D118" s="204" t="s">
        <v>84</v>
      </c>
      <c r="E118" s="216" t="s">
        <v>4595</v>
      </c>
      <c r="F118" s="216" t="s">
        <v>4596</v>
      </c>
      <c r="G118" s="203"/>
      <c r="H118" s="203"/>
      <c r="I118" s="206"/>
      <c r="J118" s="217">
        <f>BK118</f>
        <v>0</v>
      </c>
      <c r="K118" s="203"/>
      <c r="L118" s="208"/>
      <c r="M118" s="209"/>
      <c r="N118" s="210"/>
      <c r="O118" s="210"/>
      <c r="P118" s="211">
        <f>SUM(P119:P125)</f>
        <v>0</v>
      </c>
      <c r="Q118" s="210"/>
      <c r="R118" s="211">
        <f>SUM(R119:R125)</f>
        <v>0.20965999999999996</v>
      </c>
      <c r="S118" s="210"/>
      <c r="T118" s="212">
        <f>SUM(T119:T125)</f>
        <v>0</v>
      </c>
      <c r="U118" s="12"/>
      <c r="V118" s="12"/>
      <c r="W118" s="12"/>
      <c r="X118" s="12"/>
      <c r="Y118" s="12"/>
      <c r="Z118" s="12"/>
      <c r="AA118" s="12"/>
      <c r="AB118" s="12"/>
      <c r="AC118" s="12"/>
      <c r="AD118" s="12"/>
      <c r="AE118" s="12"/>
      <c r="AR118" s="213" t="s">
        <v>93</v>
      </c>
      <c r="AT118" s="214" t="s">
        <v>84</v>
      </c>
      <c r="AU118" s="214" t="s">
        <v>23</v>
      </c>
      <c r="AY118" s="213" t="s">
        <v>241</v>
      </c>
      <c r="BK118" s="215">
        <f>SUM(BK119:BK125)</f>
        <v>0</v>
      </c>
    </row>
    <row r="119" s="2" customFormat="1" ht="16.5" customHeight="1">
      <c r="A119" s="42"/>
      <c r="B119" s="43"/>
      <c r="C119" s="218" t="s">
        <v>468</v>
      </c>
      <c r="D119" s="218" t="s">
        <v>243</v>
      </c>
      <c r="E119" s="219" t="s">
        <v>8536</v>
      </c>
      <c r="F119" s="220" t="s">
        <v>8537</v>
      </c>
      <c r="G119" s="221" t="s">
        <v>145</v>
      </c>
      <c r="H119" s="222">
        <v>30</v>
      </c>
      <c r="I119" s="223"/>
      <c r="J119" s="224">
        <f>ROUND(I119*H119,2)</f>
        <v>0</v>
      </c>
      <c r="K119" s="220" t="s">
        <v>8503</v>
      </c>
      <c r="L119" s="48"/>
      <c r="M119" s="225" t="s">
        <v>39</v>
      </c>
      <c r="N119" s="226" t="s">
        <v>56</v>
      </c>
      <c r="O119" s="88"/>
      <c r="P119" s="227">
        <f>O119*H119</f>
        <v>0</v>
      </c>
      <c r="Q119" s="227">
        <v>0.0010499999999999999</v>
      </c>
      <c r="R119" s="227">
        <f>Q119*H119</f>
        <v>0.0315</v>
      </c>
      <c r="S119" s="227">
        <v>0</v>
      </c>
      <c r="T119" s="228">
        <f>S119*H119</f>
        <v>0</v>
      </c>
      <c r="U119" s="42"/>
      <c r="V119" s="42"/>
      <c r="W119" s="42"/>
      <c r="X119" s="42"/>
      <c r="Y119" s="42"/>
      <c r="Z119" s="42"/>
      <c r="AA119" s="42"/>
      <c r="AB119" s="42"/>
      <c r="AC119" s="42"/>
      <c r="AD119" s="42"/>
      <c r="AE119" s="42"/>
      <c r="AR119" s="229" t="s">
        <v>462</v>
      </c>
      <c r="AT119" s="229" t="s">
        <v>243</v>
      </c>
      <c r="AU119" s="229" t="s">
        <v>93</v>
      </c>
      <c r="AY119" s="20" t="s">
        <v>241</v>
      </c>
      <c r="BE119" s="230">
        <f>IF(N119="základní",J119,0)</f>
        <v>0</v>
      </c>
      <c r="BF119" s="230">
        <f>IF(N119="snížená",J119,0)</f>
        <v>0</v>
      </c>
      <c r="BG119" s="230">
        <f>IF(N119="zákl. přenesená",J119,0)</f>
        <v>0</v>
      </c>
      <c r="BH119" s="230">
        <f>IF(N119="sníž. přenesená",J119,0)</f>
        <v>0</v>
      </c>
      <c r="BI119" s="230">
        <f>IF(N119="nulová",J119,0)</f>
        <v>0</v>
      </c>
      <c r="BJ119" s="20" t="s">
        <v>23</v>
      </c>
      <c r="BK119" s="230">
        <f>ROUND(I119*H119,2)</f>
        <v>0</v>
      </c>
      <c r="BL119" s="20" t="s">
        <v>462</v>
      </c>
      <c r="BM119" s="229" t="s">
        <v>93</v>
      </c>
    </row>
    <row r="120" s="2" customFormat="1" ht="16.5" customHeight="1">
      <c r="A120" s="42"/>
      <c r="B120" s="43"/>
      <c r="C120" s="280" t="s">
        <v>512</v>
      </c>
      <c r="D120" s="280" t="s">
        <v>463</v>
      </c>
      <c r="E120" s="281" t="s">
        <v>8538</v>
      </c>
      <c r="F120" s="282" t="s">
        <v>8539</v>
      </c>
      <c r="G120" s="283" t="s">
        <v>515</v>
      </c>
      <c r="H120" s="284">
        <v>30</v>
      </c>
      <c r="I120" s="285"/>
      <c r="J120" s="286">
        <f>ROUND(I120*H120,2)</f>
        <v>0</v>
      </c>
      <c r="K120" s="282" t="s">
        <v>8503</v>
      </c>
      <c r="L120" s="287"/>
      <c r="M120" s="288" t="s">
        <v>39</v>
      </c>
      <c r="N120" s="289" t="s">
        <v>56</v>
      </c>
      <c r="O120" s="88"/>
      <c r="P120" s="227">
        <f>O120*H120</f>
        <v>0</v>
      </c>
      <c r="Q120" s="227">
        <v>0.00016000000000000001</v>
      </c>
      <c r="R120" s="227">
        <f>Q120*H120</f>
        <v>0.0048000000000000004</v>
      </c>
      <c r="S120" s="227">
        <v>0</v>
      </c>
      <c r="T120" s="228">
        <f>S120*H120</f>
        <v>0</v>
      </c>
      <c r="U120" s="42"/>
      <c r="V120" s="42"/>
      <c r="W120" s="42"/>
      <c r="X120" s="42"/>
      <c r="Y120" s="42"/>
      <c r="Z120" s="42"/>
      <c r="AA120" s="42"/>
      <c r="AB120" s="42"/>
      <c r="AC120" s="42"/>
      <c r="AD120" s="42"/>
      <c r="AE120" s="42"/>
      <c r="AR120" s="229" t="s">
        <v>660</v>
      </c>
      <c r="AT120" s="229" t="s">
        <v>463</v>
      </c>
      <c r="AU120" s="229" t="s">
        <v>93</v>
      </c>
      <c r="AY120" s="20" t="s">
        <v>241</v>
      </c>
      <c r="BE120" s="230">
        <f>IF(N120="základní",J120,0)</f>
        <v>0</v>
      </c>
      <c r="BF120" s="230">
        <f>IF(N120="snížená",J120,0)</f>
        <v>0</v>
      </c>
      <c r="BG120" s="230">
        <f>IF(N120="zákl. přenesená",J120,0)</f>
        <v>0</v>
      </c>
      <c r="BH120" s="230">
        <f>IF(N120="sníž. přenesená",J120,0)</f>
        <v>0</v>
      </c>
      <c r="BI120" s="230">
        <f>IF(N120="nulová",J120,0)</f>
        <v>0</v>
      </c>
      <c r="BJ120" s="20" t="s">
        <v>23</v>
      </c>
      <c r="BK120" s="230">
        <f>ROUND(I120*H120,2)</f>
        <v>0</v>
      </c>
      <c r="BL120" s="20" t="s">
        <v>462</v>
      </c>
      <c r="BM120" s="229" t="s">
        <v>248</v>
      </c>
    </row>
    <row r="121" s="2" customFormat="1" ht="16.5" customHeight="1">
      <c r="A121" s="42"/>
      <c r="B121" s="43"/>
      <c r="C121" s="218" t="s">
        <v>520</v>
      </c>
      <c r="D121" s="218" t="s">
        <v>243</v>
      </c>
      <c r="E121" s="219" t="s">
        <v>8540</v>
      </c>
      <c r="F121" s="220" t="s">
        <v>8541</v>
      </c>
      <c r="G121" s="221" t="s">
        <v>145</v>
      </c>
      <c r="H121" s="222">
        <v>30</v>
      </c>
      <c r="I121" s="223"/>
      <c r="J121" s="224">
        <f>ROUND(I121*H121,2)</f>
        <v>0</v>
      </c>
      <c r="K121" s="220" t="s">
        <v>8503</v>
      </c>
      <c r="L121" s="48"/>
      <c r="M121" s="225" t="s">
        <v>39</v>
      </c>
      <c r="N121" s="226" t="s">
        <v>56</v>
      </c>
      <c r="O121" s="88"/>
      <c r="P121" s="227">
        <f>O121*H121</f>
        <v>0</v>
      </c>
      <c r="Q121" s="227">
        <v>0.0010200000000000001</v>
      </c>
      <c r="R121" s="227">
        <f>Q121*H121</f>
        <v>0.030600000000000002</v>
      </c>
      <c r="S121" s="227">
        <v>0</v>
      </c>
      <c r="T121" s="228">
        <f>S121*H121</f>
        <v>0</v>
      </c>
      <c r="U121" s="42"/>
      <c r="V121" s="42"/>
      <c r="W121" s="42"/>
      <c r="X121" s="42"/>
      <c r="Y121" s="42"/>
      <c r="Z121" s="42"/>
      <c r="AA121" s="42"/>
      <c r="AB121" s="42"/>
      <c r="AC121" s="42"/>
      <c r="AD121" s="42"/>
      <c r="AE121" s="42"/>
      <c r="AR121" s="229" t="s">
        <v>462</v>
      </c>
      <c r="AT121" s="229" t="s">
        <v>243</v>
      </c>
      <c r="AU121" s="229" t="s">
        <v>93</v>
      </c>
      <c r="AY121" s="20" t="s">
        <v>241</v>
      </c>
      <c r="BE121" s="230">
        <f>IF(N121="základní",J121,0)</f>
        <v>0</v>
      </c>
      <c r="BF121" s="230">
        <f>IF(N121="snížená",J121,0)</f>
        <v>0</v>
      </c>
      <c r="BG121" s="230">
        <f>IF(N121="zákl. přenesená",J121,0)</f>
        <v>0</v>
      </c>
      <c r="BH121" s="230">
        <f>IF(N121="sníž. přenesená",J121,0)</f>
        <v>0</v>
      </c>
      <c r="BI121" s="230">
        <f>IF(N121="nulová",J121,0)</f>
        <v>0</v>
      </c>
      <c r="BJ121" s="20" t="s">
        <v>23</v>
      </c>
      <c r="BK121" s="230">
        <f>ROUND(I121*H121,2)</f>
        <v>0</v>
      </c>
      <c r="BL121" s="20" t="s">
        <v>462</v>
      </c>
      <c r="BM121" s="229" t="s">
        <v>299</v>
      </c>
    </row>
    <row r="122" s="2" customFormat="1" ht="16.5" customHeight="1">
      <c r="A122" s="42"/>
      <c r="B122" s="43"/>
      <c r="C122" s="218" t="s">
        <v>526</v>
      </c>
      <c r="D122" s="218" t="s">
        <v>243</v>
      </c>
      <c r="E122" s="219" t="s">
        <v>8536</v>
      </c>
      <c r="F122" s="220" t="s">
        <v>8537</v>
      </c>
      <c r="G122" s="221" t="s">
        <v>145</v>
      </c>
      <c r="H122" s="222">
        <v>80</v>
      </c>
      <c r="I122" s="223"/>
      <c r="J122" s="224">
        <f>ROUND(I122*H122,2)</f>
        <v>0</v>
      </c>
      <c r="K122" s="220" t="s">
        <v>8503</v>
      </c>
      <c r="L122" s="48"/>
      <c r="M122" s="225" t="s">
        <v>39</v>
      </c>
      <c r="N122" s="226" t="s">
        <v>56</v>
      </c>
      <c r="O122" s="88"/>
      <c r="P122" s="227">
        <f>O122*H122</f>
        <v>0</v>
      </c>
      <c r="Q122" s="227">
        <v>0.0010499999999999999</v>
      </c>
      <c r="R122" s="227">
        <f>Q122*H122</f>
        <v>0.083999999999999991</v>
      </c>
      <c r="S122" s="227">
        <v>0</v>
      </c>
      <c r="T122" s="228">
        <f>S122*H122</f>
        <v>0</v>
      </c>
      <c r="U122" s="42"/>
      <c r="V122" s="42"/>
      <c r="W122" s="42"/>
      <c r="X122" s="42"/>
      <c r="Y122" s="42"/>
      <c r="Z122" s="42"/>
      <c r="AA122" s="42"/>
      <c r="AB122" s="42"/>
      <c r="AC122" s="42"/>
      <c r="AD122" s="42"/>
      <c r="AE122" s="42"/>
      <c r="AR122" s="229" t="s">
        <v>462</v>
      </c>
      <c r="AT122" s="229" t="s">
        <v>243</v>
      </c>
      <c r="AU122" s="229" t="s">
        <v>93</v>
      </c>
      <c r="AY122" s="20" t="s">
        <v>241</v>
      </c>
      <c r="BE122" s="230">
        <f>IF(N122="základní",J122,0)</f>
        <v>0</v>
      </c>
      <c r="BF122" s="230">
        <f>IF(N122="snížená",J122,0)</f>
        <v>0</v>
      </c>
      <c r="BG122" s="230">
        <f>IF(N122="zákl. přenesená",J122,0)</f>
        <v>0</v>
      </c>
      <c r="BH122" s="230">
        <f>IF(N122="sníž. přenesená",J122,0)</f>
        <v>0</v>
      </c>
      <c r="BI122" s="230">
        <f>IF(N122="nulová",J122,0)</f>
        <v>0</v>
      </c>
      <c r="BJ122" s="20" t="s">
        <v>23</v>
      </c>
      <c r="BK122" s="230">
        <f>ROUND(I122*H122,2)</f>
        <v>0</v>
      </c>
      <c r="BL122" s="20" t="s">
        <v>462</v>
      </c>
      <c r="BM122" s="229" t="s">
        <v>321</v>
      </c>
    </row>
    <row r="123" s="2" customFormat="1" ht="16.5" customHeight="1">
      <c r="A123" s="42"/>
      <c r="B123" s="43"/>
      <c r="C123" s="280" t="s">
        <v>7</v>
      </c>
      <c r="D123" s="280" t="s">
        <v>463</v>
      </c>
      <c r="E123" s="281" t="s">
        <v>8542</v>
      </c>
      <c r="F123" s="282" t="s">
        <v>8543</v>
      </c>
      <c r="G123" s="283" t="s">
        <v>515</v>
      </c>
      <c r="H123" s="284">
        <v>80</v>
      </c>
      <c r="I123" s="285"/>
      <c r="J123" s="286">
        <f>ROUND(I123*H123,2)</f>
        <v>0</v>
      </c>
      <c r="K123" s="282" t="s">
        <v>8503</v>
      </c>
      <c r="L123" s="287"/>
      <c r="M123" s="288" t="s">
        <v>39</v>
      </c>
      <c r="N123" s="289" t="s">
        <v>56</v>
      </c>
      <c r="O123" s="88"/>
      <c r="P123" s="227">
        <f>O123*H123</f>
        <v>0</v>
      </c>
      <c r="Q123" s="227">
        <v>0.00012999999999999999</v>
      </c>
      <c r="R123" s="227">
        <f>Q123*H123</f>
        <v>0.0104</v>
      </c>
      <c r="S123" s="227">
        <v>0</v>
      </c>
      <c r="T123" s="228">
        <f>S123*H123</f>
        <v>0</v>
      </c>
      <c r="U123" s="42"/>
      <c r="V123" s="42"/>
      <c r="W123" s="42"/>
      <c r="X123" s="42"/>
      <c r="Y123" s="42"/>
      <c r="Z123" s="42"/>
      <c r="AA123" s="42"/>
      <c r="AB123" s="42"/>
      <c r="AC123" s="42"/>
      <c r="AD123" s="42"/>
      <c r="AE123" s="42"/>
      <c r="AR123" s="229" t="s">
        <v>660</v>
      </c>
      <c r="AT123" s="229" t="s">
        <v>463</v>
      </c>
      <c r="AU123" s="229" t="s">
        <v>93</v>
      </c>
      <c r="AY123" s="20" t="s">
        <v>241</v>
      </c>
      <c r="BE123" s="230">
        <f>IF(N123="základní",J123,0)</f>
        <v>0</v>
      </c>
      <c r="BF123" s="230">
        <f>IF(N123="snížená",J123,0)</f>
        <v>0</v>
      </c>
      <c r="BG123" s="230">
        <f>IF(N123="zákl. přenesená",J123,0)</f>
        <v>0</v>
      </c>
      <c r="BH123" s="230">
        <f>IF(N123="sníž. přenesená",J123,0)</f>
        <v>0</v>
      </c>
      <c r="BI123" s="230">
        <f>IF(N123="nulová",J123,0)</f>
        <v>0</v>
      </c>
      <c r="BJ123" s="20" t="s">
        <v>23</v>
      </c>
      <c r="BK123" s="230">
        <f>ROUND(I123*H123,2)</f>
        <v>0</v>
      </c>
      <c r="BL123" s="20" t="s">
        <v>462</v>
      </c>
      <c r="BM123" s="229" t="s">
        <v>28</v>
      </c>
    </row>
    <row r="124" s="2" customFormat="1" ht="16.5" customHeight="1">
      <c r="A124" s="42"/>
      <c r="B124" s="43"/>
      <c r="C124" s="218" t="s">
        <v>538</v>
      </c>
      <c r="D124" s="218" t="s">
        <v>243</v>
      </c>
      <c r="E124" s="219" t="s">
        <v>8544</v>
      </c>
      <c r="F124" s="220" t="s">
        <v>8545</v>
      </c>
      <c r="G124" s="221" t="s">
        <v>145</v>
      </c>
      <c r="H124" s="222">
        <v>4</v>
      </c>
      <c r="I124" s="223"/>
      <c r="J124" s="224">
        <f>ROUND(I124*H124,2)</f>
        <v>0</v>
      </c>
      <c r="K124" s="220" t="s">
        <v>8503</v>
      </c>
      <c r="L124" s="48"/>
      <c r="M124" s="225" t="s">
        <v>39</v>
      </c>
      <c r="N124" s="226" t="s">
        <v>56</v>
      </c>
      <c r="O124" s="88"/>
      <c r="P124" s="227">
        <f>O124*H124</f>
        <v>0</v>
      </c>
      <c r="Q124" s="227">
        <v>0.01209</v>
      </c>
      <c r="R124" s="227">
        <f>Q124*H124</f>
        <v>0.04836</v>
      </c>
      <c r="S124" s="227">
        <v>0</v>
      </c>
      <c r="T124" s="228">
        <f>S124*H124</f>
        <v>0</v>
      </c>
      <c r="U124" s="42"/>
      <c r="V124" s="42"/>
      <c r="W124" s="42"/>
      <c r="X124" s="42"/>
      <c r="Y124" s="42"/>
      <c r="Z124" s="42"/>
      <c r="AA124" s="42"/>
      <c r="AB124" s="42"/>
      <c r="AC124" s="42"/>
      <c r="AD124" s="42"/>
      <c r="AE124" s="42"/>
      <c r="AR124" s="229" t="s">
        <v>462</v>
      </c>
      <c r="AT124" s="229" t="s">
        <v>243</v>
      </c>
      <c r="AU124" s="229" t="s">
        <v>93</v>
      </c>
      <c r="AY124" s="20" t="s">
        <v>241</v>
      </c>
      <c r="BE124" s="230">
        <f>IF(N124="základní",J124,0)</f>
        <v>0</v>
      </c>
      <c r="BF124" s="230">
        <f>IF(N124="snížená",J124,0)</f>
        <v>0</v>
      </c>
      <c r="BG124" s="230">
        <f>IF(N124="zákl. přenesená",J124,0)</f>
        <v>0</v>
      </c>
      <c r="BH124" s="230">
        <f>IF(N124="sníž. přenesená",J124,0)</f>
        <v>0</v>
      </c>
      <c r="BI124" s="230">
        <f>IF(N124="nulová",J124,0)</f>
        <v>0</v>
      </c>
      <c r="BJ124" s="20" t="s">
        <v>23</v>
      </c>
      <c r="BK124" s="230">
        <f>ROUND(I124*H124,2)</f>
        <v>0</v>
      </c>
      <c r="BL124" s="20" t="s">
        <v>462</v>
      </c>
      <c r="BM124" s="229" t="s">
        <v>8</v>
      </c>
    </row>
    <row r="125" s="2" customFormat="1" ht="16.5" customHeight="1">
      <c r="A125" s="42"/>
      <c r="B125" s="43"/>
      <c r="C125" s="218" t="s">
        <v>546</v>
      </c>
      <c r="D125" s="218" t="s">
        <v>243</v>
      </c>
      <c r="E125" s="219" t="s">
        <v>8546</v>
      </c>
      <c r="F125" s="220" t="s">
        <v>8547</v>
      </c>
      <c r="G125" s="221" t="s">
        <v>430</v>
      </c>
      <c r="H125" s="222">
        <v>0.20999999999999999</v>
      </c>
      <c r="I125" s="223"/>
      <c r="J125" s="224">
        <f>ROUND(I125*H125,2)</f>
        <v>0</v>
      </c>
      <c r="K125" s="220" t="s">
        <v>8503</v>
      </c>
      <c r="L125" s="48"/>
      <c r="M125" s="225" t="s">
        <v>39</v>
      </c>
      <c r="N125" s="226" t="s">
        <v>56</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462</v>
      </c>
      <c r="AT125" s="229" t="s">
        <v>243</v>
      </c>
      <c r="AU125" s="229" t="s">
        <v>93</v>
      </c>
      <c r="AY125" s="20" t="s">
        <v>241</v>
      </c>
      <c r="BE125" s="230">
        <f>IF(N125="základní",J125,0)</f>
        <v>0</v>
      </c>
      <c r="BF125" s="230">
        <f>IF(N125="snížená",J125,0)</f>
        <v>0</v>
      </c>
      <c r="BG125" s="230">
        <f>IF(N125="zákl. přenesená",J125,0)</f>
        <v>0</v>
      </c>
      <c r="BH125" s="230">
        <f>IF(N125="sníž. přenesená",J125,0)</f>
        <v>0</v>
      </c>
      <c r="BI125" s="230">
        <f>IF(N125="nulová",J125,0)</f>
        <v>0</v>
      </c>
      <c r="BJ125" s="20" t="s">
        <v>23</v>
      </c>
      <c r="BK125" s="230">
        <f>ROUND(I125*H125,2)</f>
        <v>0</v>
      </c>
      <c r="BL125" s="20" t="s">
        <v>462</v>
      </c>
      <c r="BM125" s="229" t="s">
        <v>427</v>
      </c>
    </row>
    <row r="126" s="12" customFormat="1" ht="22.8" customHeight="1">
      <c r="A126" s="12"/>
      <c r="B126" s="202"/>
      <c r="C126" s="203"/>
      <c r="D126" s="204" t="s">
        <v>84</v>
      </c>
      <c r="E126" s="216" t="s">
        <v>6554</v>
      </c>
      <c r="F126" s="216" t="s">
        <v>5051</v>
      </c>
      <c r="G126" s="203"/>
      <c r="H126" s="203"/>
      <c r="I126" s="206"/>
      <c r="J126" s="217">
        <f>BK126</f>
        <v>0</v>
      </c>
      <c r="K126" s="203"/>
      <c r="L126" s="208"/>
      <c r="M126" s="209"/>
      <c r="N126" s="210"/>
      <c r="O126" s="210"/>
      <c r="P126" s="211">
        <f>SUM(P127:P231)</f>
        <v>0</v>
      </c>
      <c r="Q126" s="210"/>
      <c r="R126" s="211">
        <f>SUM(R127:R231)</f>
        <v>6.1503000000000014</v>
      </c>
      <c r="S126" s="210"/>
      <c r="T126" s="212">
        <f>SUM(T127:T231)</f>
        <v>0</v>
      </c>
      <c r="U126" s="12"/>
      <c r="V126" s="12"/>
      <c r="W126" s="12"/>
      <c r="X126" s="12"/>
      <c r="Y126" s="12"/>
      <c r="Z126" s="12"/>
      <c r="AA126" s="12"/>
      <c r="AB126" s="12"/>
      <c r="AC126" s="12"/>
      <c r="AD126" s="12"/>
      <c r="AE126" s="12"/>
      <c r="AR126" s="213" t="s">
        <v>23</v>
      </c>
      <c r="AT126" s="214" t="s">
        <v>84</v>
      </c>
      <c r="AU126" s="214" t="s">
        <v>23</v>
      </c>
      <c r="AY126" s="213" t="s">
        <v>241</v>
      </c>
      <c r="BK126" s="215">
        <f>SUM(BK127:BK231)</f>
        <v>0</v>
      </c>
    </row>
    <row r="127" s="2" customFormat="1" ht="24.15" customHeight="1">
      <c r="A127" s="42"/>
      <c r="B127" s="43"/>
      <c r="C127" s="218" t="s">
        <v>553</v>
      </c>
      <c r="D127" s="218" t="s">
        <v>243</v>
      </c>
      <c r="E127" s="219" t="s">
        <v>8548</v>
      </c>
      <c r="F127" s="220" t="s">
        <v>8549</v>
      </c>
      <c r="G127" s="221" t="s">
        <v>561</v>
      </c>
      <c r="H127" s="222">
        <v>1</v>
      </c>
      <c r="I127" s="223"/>
      <c r="J127" s="224">
        <f>ROUND(I127*H127,2)</f>
        <v>0</v>
      </c>
      <c r="K127" s="220" t="s">
        <v>39</v>
      </c>
      <c r="L127" s="48"/>
      <c r="M127" s="225" t="s">
        <v>39</v>
      </c>
      <c r="N127" s="226" t="s">
        <v>56</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462</v>
      </c>
      <c r="AT127" s="229" t="s">
        <v>243</v>
      </c>
      <c r="AU127" s="229" t="s">
        <v>93</v>
      </c>
      <c r="AY127" s="20" t="s">
        <v>241</v>
      </c>
      <c r="BE127" s="230">
        <f>IF(N127="základní",J127,0)</f>
        <v>0</v>
      </c>
      <c r="BF127" s="230">
        <f>IF(N127="snížená",J127,0)</f>
        <v>0</v>
      </c>
      <c r="BG127" s="230">
        <f>IF(N127="zákl. přenesená",J127,0)</f>
        <v>0</v>
      </c>
      <c r="BH127" s="230">
        <f>IF(N127="sníž. přenesená",J127,0)</f>
        <v>0</v>
      </c>
      <c r="BI127" s="230">
        <f>IF(N127="nulová",J127,0)</f>
        <v>0</v>
      </c>
      <c r="BJ127" s="20" t="s">
        <v>23</v>
      </c>
      <c r="BK127" s="230">
        <f>ROUND(I127*H127,2)</f>
        <v>0</v>
      </c>
      <c r="BL127" s="20" t="s">
        <v>462</v>
      </c>
      <c r="BM127" s="229" t="s">
        <v>462</v>
      </c>
    </row>
    <row r="128" s="2" customFormat="1" ht="16.5" customHeight="1">
      <c r="A128" s="42"/>
      <c r="B128" s="43"/>
      <c r="C128" s="280" t="s">
        <v>558</v>
      </c>
      <c r="D128" s="280" t="s">
        <v>463</v>
      </c>
      <c r="E128" s="281" t="s">
        <v>8550</v>
      </c>
      <c r="F128" s="282" t="s">
        <v>8551</v>
      </c>
      <c r="G128" s="283" t="s">
        <v>561</v>
      </c>
      <c r="H128" s="284">
        <v>1</v>
      </c>
      <c r="I128" s="285"/>
      <c r="J128" s="286">
        <f>ROUND(I128*H128,2)</f>
        <v>0</v>
      </c>
      <c r="K128" s="282" t="s">
        <v>8552</v>
      </c>
      <c r="L128" s="287"/>
      <c r="M128" s="288" t="s">
        <v>39</v>
      </c>
      <c r="N128" s="289" t="s">
        <v>56</v>
      </c>
      <c r="O128" s="88"/>
      <c r="P128" s="227">
        <f>O128*H128</f>
        <v>0</v>
      </c>
      <c r="Q128" s="227">
        <v>0.317</v>
      </c>
      <c r="R128" s="227">
        <f>Q128*H128</f>
        <v>0.317</v>
      </c>
      <c r="S128" s="227">
        <v>0</v>
      </c>
      <c r="T128" s="228">
        <f>S128*H128</f>
        <v>0</v>
      </c>
      <c r="U128" s="42"/>
      <c r="V128" s="42"/>
      <c r="W128" s="42"/>
      <c r="X128" s="42"/>
      <c r="Y128" s="42"/>
      <c r="Z128" s="42"/>
      <c r="AA128" s="42"/>
      <c r="AB128" s="42"/>
      <c r="AC128" s="42"/>
      <c r="AD128" s="42"/>
      <c r="AE128" s="42"/>
      <c r="AR128" s="229" t="s">
        <v>660</v>
      </c>
      <c r="AT128" s="229" t="s">
        <v>463</v>
      </c>
      <c r="AU128" s="229" t="s">
        <v>93</v>
      </c>
      <c r="AY128" s="20" t="s">
        <v>241</v>
      </c>
      <c r="BE128" s="230">
        <f>IF(N128="základní",J128,0)</f>
        <v>0</v>
      </c>
      <c r="BF128" s="230">
        <f>IF(N128="snížená",J128,0)</f>
        <v>0</v>
      </c>
      <c r="BG128" s="230">
        <f>IF(N128="zákl. přenesená",J128,0)</f>
        <v>0</v>
      </c>
      <c r="BH128" s="230">
        <f>IF(N128="sníž. přenesená",J128,0)</f>
        <v>0</v>
      </c>
      <c r="BI128" s="230">
        <f>IF(N128="nulová",J128,0)</f>
        <v>0</v>
      </c>
      <c r="BJ128" s="20" t="s">
        <v>23</v>
      </c>
      <c r="BK128" s="230">
        <f>ROUND(I128*H128,2)</f>
        <v>0</v>
      </c>
      <c r="BL128" s="20" t="s">
        <v>462</v>
      </c>
      <c r="BM128" s="229" t="s">
        <v>512</v>
      </c>
    </row>
    <row r="129" s="2" customFormat="1" ht="24.15" customHeight="1">
      <c r="A129" s="42"/>
      <c r="B129" s="43"/>
      <c r="C129" s="218" t="s">
        <v>569</v>
      </c>
      <c r="D129" s="218" t="s">
        <v>243</v>
      </c>
      <c r="E129" s="219" t="s">
        <v>8553</v>
      </c>
      <c r="F129" s="220" t="s">
        <v>8554</v>
      </c>
      <c r="G129" s="221" t="s">
        <v>561</v>
      </c>
      <c r="H129" s="222">
        <v>5</v>
      </c>
      <c r="I129" s="223"/>
      <c r="J129" s="224">
        <f>ROUND(I129*H129,2)</f>
        <v>0</v>
      </c>
      <c r="K129" s="220" t="s">
        <v>39</v>
      </c>
      <c r="L129" s="48"/>
      <c r="M129" s="225" t="s">
        <v>39</v>
      </c>
      <c r="N129" s="226" t="s">
        <v>56</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462</v>
      </c>
      <c r="AT129" s="229" t="s">
        <v>243</v>
      </c>
      <c r="AU129" s="229" t="s">
        <v>93</v>
      </c>
      <c r="AY129" s="20" t="s">
        <v>241</v>
      </c>
      <c r="BE129" s="230">
        <f>IF(N129="základní",J129,0)</f>
        <v>0</v>
      </c>
      <c r="BF129" s="230">
        <f>IF(N129="snížená",J129,0)</f>
        <v>0</v>
      </c>
      <c r="BG129" s="230">
        <f>IF(N129="zákl. přenesená",J129,0)</f>
        <v>0</v>
      </c>
      <c r="BH129" s="230">
        <f>IF(N129="sníž. přenesená",J129,0)</f>
        <v>0</v>
      </c>
      <c r="BI129" s="230">
        <f>IF(N129="nulová",J129,0)</f>
        <v>0</v>
      </c>
      <c r="BJ129" s="20" t="s">
        <v>23</v>
      </c>
      <c r="BK129" s="230">
        <f>ROUND(I129*H129,2)</f>
        <v>0</v>
      </c>
      <c r="BL129" s="20" t="s">
        <v>462</v>
      </c>
      <c r="BM129" s="229" t="s">
        <v>526</v>
      </c>
    </row>
    <row r="130" s="2" customFormat="1" ht="16.5" customHeight="1">
      <c r="A130" s="42"/>
      <c r="B130" s="43"/>
      <c r="C130" s="280" t="s">
        <v>574</v>
      </c>
      <c r="D130" s="280" t="s">
        <v>463</v>
      </c>
      <c r="E130" s="281" t="s">
        <v>8555</v>
      </c>
      <c r="F130" s="282" t="s">
        <v>8556</v>
      </c>
      <c r="G130" s="283" t="s">
        <v>561</v>
      </c>
      <c r="H130" s="284">
        <v>1</v>
      </c>
      <c r="I130" s="285"/>
      <c r="J130" s="286">
        <f>ROUND(I130*H130,2)</f>
        <v>0</v>
      </c>
      <c r="K130" s="282" t="s">
        <v>8552</v>
      </c>
      <c r="L130" s="287"/>
      <c r="M130" s="288" t="s">
        <v>39</v>
      </c>
      <c r="N130" s="289" t="s">
        <v>56</v>
      </c>
      <c r="O130" s="88"/>
      <c r="P130" s="227">
        <f>O130*H130</f>
        <v>0</v>
      </c>
      <c r="Q130" s="227">
        <v>0.40899999999999997</v>
      </c>
      <c r="R130" s="227">
        <f>Q130*H130</f>
        <v>0.40899999999999997</v>
      </c>
      <c r="S130" s="227">
        <v>0</v>
      </c>
      <c r="T130" s="228">
        <f>S130*H130</f>
        <v>0</v>
      </c>
      <c r="U130" s="42"/>
      <c r="V130" s="42"/>
      <c r="W130" s="42"/>
      <c r="X130" s="42"/>
      <c r="Y130" s="42"/>
      <c r="Z130" s="42"/>
      <c r="AA130" s="42"/>
      <c r="AB130" s="42"/>
      <c r="AC130" s="42"/>
      <c r="AD130" s="42"/>
      <c r="AE130" s="42"/>
      <c r="AR130" s="229" t="s">
        <v>660</v>
      </c>
      <c r="AT130" s="229" t="s">
        <v>463</v>
      </c>
      <c r="AU130" s="229" t="s">
        <v>93</v>
      </c>
      <c r="AY130" s="20" t="s">
        <v>241</v>
      </c>
      <c r="BE130" s="230">
        <f>IF(N130="základní",J130,0)</f>
        <v>0</v>
      </c>
      <c r="BF130" s="230">
        <f>IF(N130="snížená",J130,0)</f>
        <v>0</v>
      </c>
      <c r="BG130" s="230">
        <f>IF(N130="zákl. přenesená",J130,0)</f>
        <v>0</v>
      </c>
      <c r="BH130" s="230">
        <f>IF(N130="sníž. přenesená",J130,0)</f>
        <v>0</v>
      </c>
      <c r="BI130" s="230">
        <f>IF(N130="nulová",J130,0)</f>
        <v>0</v>
      </c>
      <c r="BJ130" s="20" t="s">
        <v>23</v>
      </c>
      <c r="BK130" s="230">
        <f>ROUND(I130*H130,2)</f>
        <v>0</v>
      </c>
      <c r="BL130" s="20" t="s">
        <v>462</v>
      </c>
      <c r="BM130" s="229" t="s">
        <v>538</v>
      </c>
    </row>
    <row r="131" s="2" customFormat="1" ht="16.5" customHeight="1">
      <c r="A131" s="42"/>
      <c r="B131" s="43"/>
      <c r="C131" s="280" t="s">
        <v>578</v>
      </c>
      <c r="D131" s="280" t="s">
        <v>463</v>
      </c>
      <c r="E131" s="281" t="s">
        <v>8557</v>
      </c>
      <c r="F131" s="282" t="s">
        <v>8558</v>
      </c>
      <c r="G131" s="283" t="s">
        <v>561</v>
      </c>
      <c r="H131" s="284">
        <v>1</v>
      </c>
      <c r="I131" s="285"/>
      <c r="J131" s="286">
        <f>ROUND(I131*H131,2)</f>
        <v>0</v>
      </c>
      <c r="K131" s="282" t="s">
        <v>8552</v>
      </c>
      <c r="L131" s="287"/>
      <c r="M131" s="288" t="s">
        <v>39</v>
      </c>
      <c r="N131" s="289" t="s">
        <v>56</v>
      </c>
      <c r="O131" s="88"/>
      <c r="P131" s="227">
        <f>O131*H131</f>
        <v>0</v>
      </c>
      <c r="Q131" s="227">
        <v>0.27700000000000002</v>
      </c>
      <c r="R131" s="227">
        <f>Q131*H131</f>
        <v>0.27700000000000002</v>
      </c>
      <c r="S131" s="227">
        <v>0</v>
      </c>
      <c r="T131" s="228">
        <f>S131*H131</f>
        <v>0</v>
      </c>
      <c r="U131" s="42"/>
      <c r="V131" s="42"/>
      <c r="W131" s="42"/>
      <c r="X131" s="42"/>
      <c r="Y131" s="42"/>
      <c r="Z131" s="42"/>
      <c r="AA131" s="42"/>
      <c r="AB131" s="42"/>
      <c r="AC131" s="42"/>
      <c r="AD131" s="42"/>
      <c r="AE131" s="42"/>
      <c r="AR131" s="229" t="s">
        <v>660</v>
      </c>
      <c r="AT131" s="229" t="s">
        <v>463</v>
      </c>
      <c r="AU131" s="229" t="s">
        <v>93</v>
      </c>
      <c r="AY131" s="20" t="s">
        <v>241</v>
      </c>
      <c r="BE131" s="230">
        <f>IF(N131="základní",J131,0)</f>
        <v>0</v>
      </c>
      <c r="BF131" s="230">
        <f>IF(N131="snížená",J131,0)</f>
        <v>0</v>
      </c>
      <c r="BG131" s="230">
        <f>IF(N131="zákl. přenesená",J131,0)</f>
        <v>0</v>
      </c>
      <c r="BH131" s="230">
        <f>IF(N131="sníž. přenesená",J131,0)</f>
        <v>0</v>
      </c>
      <c r="BI131" s="230">
        <f>IF(N131="nulová",J131,0)</f>
        <v>0</v>
      </c>
      <c r="BJ131" s="20" t="s">
        <v>23</v>
      </c>
      <c r="BK131" s="230">
        <f>ROUND(I131*H131,2)</f>
        <v>0</v>
      </c>
      <c r="BL131" s="20" t="s">
        <v>462</v>
      </c>
      <c r="BM131" s="229" t="s">
        <v>553</v>
      </c>
    </row>
    <row r="132" s="2" customFormat="1" ht="16.5" customHeight="1">
      <c r="A132" s="42"/>
      <c r="B132" s="43"/>
      <c r="C132" s="280" t="s">
        <v>582</v>
      </c>
      <c r="D132" s="280" t="s">
        <v>463</v>
      </c>
      <c r="E132" s="281" t="s">
        <v>8559</v>
      </c>
      <c r="F132" s="282" t="s">
        <v>8560</v>
      </c>
      <c r="G132" s="283" t="s">
        <v>561</v>
      </c>
      <c r="H132" s="284">
        <v>1</v>
      </c>
      <c r="I132" s="285"/>
      <c r="J132" s="286">
        <f>ROUND(I132*H132,2)</f>
        <v>0</v>
      </c>
      <c r="K132" s="282" t="s">
        <v>8552</v>
      </c>
      <c r="L132" s="287"/>
      <c r="M132" s="288" t="s">
        <v>39</v>
      </c>
      <c r="N132" s="289" t="s">
        <v>56</v>
      </c>
      <c r="O132" s="88"/>
      <c r="P132" s="227">
        <f>O132*H132</f>
        <v>0</v>
      </c>
      <c r="Q132" s="227">
        <v>0.40899999999999997</v>
      </c>
      <c r="R132" s="227">
        <f>Q132*H132</f>
        <v>0.40899999999999997</v>
      </c>
      <c r="S132" s="227">
        <v>0</v>
      </c>
      <c r="T132" s="228">
        <f>S132*H132</f>
        <v>0</v>
      </c>
      <c r="U132" s="42"/>
      <c r="V132" s="42"/>
      <c r="W132" s="42"/>
      <c r="X132" s="42"/>
      <c r="Y132" s="42"/>
      <c r="Z132" s="42"/>
      <c r="AA132" s="42"/>
      <c r="AB132" s="42"/>
      <c r="AC132" s="42"/>
      <c r="AD132" s="42"/>
      <c r="AE132" s="42"/>
      <c r="AR132" s="229" t="s">
        <v>660</v>
      </c>
      <c r="AT132" s="229" t="s">
        <v>463</v>
      </c>
      <c r="AU132" s="229" t="s">
        <v>93</v>
      </c>
      <c r="AY132" s="20" t="s">
        <v>241</v>
      </c>
      <c r="BE132" s="230">
        <f>IF(N132="základní",J132,0)</f>
        <v>0</v>
      </c>
      <c r="BF132" s="230">
        <f>IF(N132="snížená",J132,0)</f>
        <v>0</v>
      </c>
      <c r="BG132" s="230">
        <f>IF(N132="zákl. přenesená",J132,0)</f>
        <v>0</v>
      </c>
      <c r="BH132" s="230">
        <f>IF(N132="sníž. přenesená",J132,0)</f>
        <v>0</v>
      </c>
      <c r="BI132" s="230">
        <f>IF(N132="nulová",J132,0)</f>
        <v>0</v>
      </c>
      <c r="BJ132" s="20" t="s">
        <v>23</v>
      </c>
      <c r="BK132" s="230">
        <f>ROUND(I132*H132,2)</f>
        <v>0</v>
      </c>
      <c r="BL132" s="20" t="s">
        <v>462</v>
      </c>
      <c r="BM132" s="229" t="s">
        <v>569</v>
      </c>
    </row>
    <row r="133" s="2" customFormat="1" ht="16.5" customHeight="1">
      <c r="A133" s="42"/>
      <c r="B133" s="43"/>
      <c r="C133" s="280" t="s">
        <v>617</v>
      </c>
      <c r="D133" s="280" t="s">
        <v>463</v>
      </c>
      <c r="E133" s="281" t="s">
        <v>8561</v>
      </c>
      <c r="F133" s="282" t="s">
        <v>8562</v>
      </c>
      <c r="G133" s="283" t="s">
        <v>561</v>
      </c>
      <c r="H133" s="284">
        <v>1</v>
      </c>
      <c r="I133" s="285"/>
      <c r="J133" s="286">
        <f>ROUND(I133*H133,2)</f>
        <v>0</v>
      </c>
      <c r="K133" s="282" t="s">
        <v>8552</v>
      </c>
      <c r="L133" s="287"/>
      <c r="M133" s="288" t="s">
        <v>39</v>
      </c>
      <c r="N133" s="289" t="s">
        <v>56</v>
      </c>
      <c r="O133" s="88"/>
      <c r="P133" s="227">
        <f>O133*H133</f>
        <v>0</v>
      </c>
      <c r="Q133" s="227">
        <v>0.46899999999999997</v>
      </c>
      <c r="R133" s="227">
        <f>Q133*H133</f>
        <v>0.46899999999999997</v>
      </c>
      <c r="S133" s="227">
        <v>0</v>
      </c>
      <c r="T133" s="228">
        <f>S133*H133</f>
        <v>0</v>
      </c>
      <c r="U133" s="42"/>
      <c r="V133" s="42"/>
      <c r="W133" s="42"/>
      <c r="X133" s="42"/>
      <c r="Y133" s="42"/>
      <c r="Z133" s="42"/>
      <c r="AA133" s="42"/>
      <c r="AB133" s="42"/>
      <c r="AC133" s="42"/>
      <c r="AD133" s="42"/>
      <c r="AE133" s="42"/>
      <c r="AR133" s="229" t="s">
        <v>660</v>
      </c>
      <c r="AT133" s="229" t="s">
        <v>463</v>
      </c>
      <c r="AU133" s="229" t="s">
        <v>93</v>
      </c>
      <c r="AY133" s="20" t="s">
        <v>241</v>
      </c>
      <c r="BE133" s="230">
        <f>IF(N133="základní",J133,0)</f>
        <v>0</v>
      </c>
      <c r="BF133" s="230">
        <f>IF(N133="snížená",J133,0)</f>
        <v>0</v>
      </c>
      <c r="BG133" s="230">
        <f>IF(N133="zákl. přenesená",J133,0)</f>
        <v>0</v>
      </c>
      <c r="BH133" s="230">
        <f>IF(N133="sníž. přenesená",J133,0)</f>
        <v>0</v>
      </c>
      <c r="BI133" s="230">
        <f>IF(N133="nulová",J133,0)</f>
        <v>0</v>
      </c>
      <c r="BJ133" s="20" t="s">
        <v>23</v>
      </c>
      <c r="BK133" s="230">
        <f>ROUND(I133*H133,2)</f>
        <v>0</v>
      </c>
      <c r="BL133" s="20" t="s">
        <v>462</v>
      </c>
      <c r="BM133" s="229" t="s">
        <v>578</v>
      </c>
    </row>
    <row r="134" s="2" customFormat="1" ht="16.5" customHeight="1">
      <c r="A134" s="42"/>
      <c r="B134" s="43"/>
      <c r="C134" s="280" t="s">
        <v>651</v>
      </c>
      <c r="D134" s="280" t="s">
        <v>463</v>
      </c>
      <c r="E134" s="281" t="s">
        <v>8563</v>
      </c>
      <c r="F134" s="282" t="s">
        <v>8564</v>
      </c>
      <c r="G134" s="283" t="s">
        <v>561</v>
      </c>
      <c r="H134" s="284">
        <v>1</v>
      </c>
      <c r="I134" s="285"/>
      <c r="J134" s="286">
        <f>ROUND(I134*H134,2)</f>
        <v>0</v>
      </c>
      <c r="K134" s="282" t="s">
        <v>8552</v>
      </c>
      <c r="L134" s="287"/>
      <c r="M134" s="288" t="s">
        <v>39</v>
      </c>
      <c r="N134" s="289" t="s">
        <v>56</v>
      </c>
      <c r="O134" s="88"/>
      <c r="P134" s="227">
        <f>O134*H134</f>
        <v>0</v>
      </c>
      <c r="Q134" s="227">
        <v>0.41199999999999998</v>
      </c>
      <c r="R134" s="227">
        <f>Q134*H134</f>
        <v>0.41199999999999998</v>
      </c>
      <c r="S134" s="227">
        <v>0</v>
      </c>
      <c r="T134" s="228">
        <f>S134*H134</f>
        <v>0</v>
      </c>
      <c r="U134" s="42"/>
      <c r="V134" s="42"/>
      <c r="W134" s="42"/>
      <c r="X134" s="42"/>
      <c r="Y134" s="42"/>
      <c r="Z134" s="42"/>
      <c r="AA134" s="42"/>
      <c r="AB134" s="42"/>
      <c r="AC134" s="42"/>
      <c r="AD134" s="42"/>
      <c r="AE134" s="42"/>
      <c r="AR134" s="229" t="s">
        <v>660</v>
      </c>
      <c r="AT134" s="229" t="s">
        <v>463</v>
      </c>
      <c r="AU134" s="229" t="s">
        <v>93</v>
      </c>
      <c r="AY134" s="20" t="s">
        <v>241</v>
      </c>
      <c r="BE134" s="230">
        <f>IF(N134="základní",J134,0)</f>
        <v>0</v>
      </c>
      <c r="BF134" s="230">
        <f>IF(N134="snížená",J134,0)</f>
        <v>0</v>
      </c>
      <c r="BG134" s="230">
        <f>IF(N134="zákl. přenesená",J134,0)</f>
        <v>0</v>
      </c>
      <c r="BH134" s="230">
        <f>IF(N134="sníž. přenesená",J134,0)</f>
        <v>0</v>
      </c>
      <c r="BI134" s="230">
        <f>IF(N134="nulová",J134,0)</f>
        <v>0</v>
      </c>
      <c r="BJ134" s="20" t="s">
        <v>23</v>
      </c>
      <c r="BK134" s="230">
        <f>ROUND(I134*H134,2)</f>
        <v>0</v>
      </c>
      <c r="BL134" s="20" t="s">
        <v>462</v>
      </c>
      <c r="BM134" s="229" t="s">
        <v>617</v>
      </c>
    </row>
    <row r="135" s="2" customFormat="1" ht="16.5" customHeight="1">
      <c r="A135" s="42"/>
      <c r="B135" s="43"/>
      <c r="C135" s="218" t="s">
        <v>660</v>
      </c>
      <c r="D135" s="218" t="s">
        <v>243</v>
      </c>
      <c r="E135" s="219" t="s">
        <v>8565</v>
      </c>
      <c r="F135" s="220" t="s">
        <v>8566</v>
      </c>
      <c r="G135" s="221" t="s">
        <v>561</v>
      </c>
      <c r="H135" s="222">
        <v>4</v>
      </c>
      <c r="I135" s="223"/>
      <c r="J135" s="224">
        <f>ROUND(I135*H135,2)</f>
        <v>0</v>
      </c>
      <c r="K135" s="220" t="s">
        <v>8503</v>
      </c>
      <c r="L135" s="48"/>
      <c r="M135" s="225" t="s">
        <v>39</v>
      </c>
      <c r="N135" s="226" t="s">
        <v>56</v>
      </c>
      <c r="O135" s="88"/>
      <c r="P135" s="227">
        <f>O135*H135</f>
        <v>0</v>
      </c>
      <c r="Q135" s="227">
        <v>0</v>
      </c>
      <c r="R135" s="227">
        <f>Q135*H135</f>
        <v>0</v>
      </c>
      <c r="S135" s="227">
        <v>0</v>
      </c>
      <c r="T135" s="228">
        <f>S135*H135</f>
        <v>0</v>
      </c>
      <c r="U135" s="42"/>
      <c r="V135" s="42"/>
      <c r="W135" s="42"/>
      <c r="X135" s="42"/>
      <c r="Y135" s="42"/>
      <c r="Z135" s="42"/>
      <c r="AA135" s="42"/>
      <c r="AB135" s="42"/>
      <c r="AC135" s="42"/>
      <c r="AD135" s="42"/>
      <c r="AE135" s="42"/>
      <c r="AR135" s="229" t="s">
        <v>462</v>
      </c>
      <c r="AT135" s="229" t="s">
        <v>243</v>
      </c>
      <c r="AU135" s="229" t="s">
        <v>93</v>
      </c>
      <c r="AY135" s="20" t="s">
        <v>241</v>
      </c>
      <c r="BE135" s="230">
        <f>IF(N135="základní",J135,0)</f>
        <v>0</v>
      </c>
      <c r="BF135" s="230">
        <f>IF(N135="snížená",J135,0)</f>
        <v>0</v>
      </c>
      <c r="BG135" s="230">
        <f>IF(N135="zákl. přenesená",J135,0)</f>
        <v>0</v>
      </c>
      <c r="BH135" s="230">
        <f>IF(N135="sníž. přenesená",J135,0)</f>
        <v>0</v>
      </c>
      <c r="BI135" s="230">
        <f>IF(N135="nulová",J135,0)</f>
        <v>0</v>
      </c>
      <c r="BJ135" s="20" t="s">
        <v>23</v>
      </c>
      <c r="BK135" s="230">
        <f>ROUND(I135*H135,2)</f>
        <v>0</v>
      </c>
      <c r="BL135" s="20" t="s">
        <v>462</v>
      </c>
      <c r="BM135" s="229" t="s">
        <v>660</v>
      </c>
    </row>
    <row r="136" s="2" customFormat="1" ht="16.5" customHeight="1">
      <c r="A136" s="42"/>
      <c r="B136" s="43"/>
      <c r="C136" s="280" t="s">
        <v>682</v>
      </c>
      <c r="D136" s="280" t="s">
        <v>463</v>
      </c>
      <c r="E136" s="281" t="s">
        <v>8567</v>
      </c>
      <c r="F136" s="282" t="s">
        <v>8568</v>
      </c>
      <c r="G136" s="283" t="s">
        <v>561</v>
      </c>
      <c r="H136" s="284">
        <v>4</v>
      </c>
      <c r="I136" s="285"/>
      <c r="J136" s="286">
        <f>ROUND(I136*H136,2)</f>
        <v>0</v>
      </c>
      <c r="K136" s="282" t="s">
        <v>39</v>
      </c>
      <c r="L136" s="287"/>
      <c r="M136" s="288" t="s">
        <v>39</v>
      </c>
      <c r="N136" s="289" t="s">
        <v>56</v>
      </c>
      <c r="O136" s="88"/>
      <c r="P136" s="227">
        <f>O136*H136</f>
        <v>0</v>
      </c>
      <c r="Q136" s="227">
        <v>0.037999999999999999</v>
      </c>
      <c r="R136" s="227">
        <f>Q136*H136</f>
        <v>0.152</v>
      </c>
      <c r="S136" s="227">
        <v>0</v>
      </c>
      <c r="T136" s="228">
        <f>S136*H136</f>
        <v>0</v>
      </c>
      <c r="U136" s="42"/>
      <c r="V136" s="42"/>
      <c r="W136" s="42"/>
      <c r="X136" s="42"/>
      <c r="Y136" s="42"/>
      <c r="Z136" s="42"/>
      <c r="AA136" s="42"/>
      <c r="AB136" s="42"/>
      <c r="AC136" s="42"/>
      <c r="AD136" s="42"/>
      <c r="AE136" s="42"/>
      <c r="AR136" s="229" t="s">
        <v>660</v>
      </c>
      <c r="AT136" s="229" t="s">
        <v>463</v>
      </c>
      <c r="AU136" s="229" t="s">
        <v>93</v>
      </c>
      <c r="AY136" s="20" t="s">
        <v>241</v>
      </c>
      <c r="BE136" s="230">
        <f>IF(N136="základní",J136,0)</f>
        <v>0</v>
      </c>
      <c r="BF136" s="230">
        <f>IF(N136="snížená",J136,0)</f>
        <v>0</v>
      </c>
      <c r="BG136" s="230">
        <f>IF(N136="zákl. přenesená",J136,0)</f>
        <v>0</v>
      </c>
      <c r="BH136" s="230">
        <f>IF(N136="sníž. přenesená",J136,0)</f>
        <v>0</v>
      </c>
      <c r="BI136" s="230">
        <f>IF(N136="nulová",J136,0)</f>
        <v>0</v>
      </c>
      <c r="BJ136" s="20" t="s">
        <v>23</v>
      </c>
      <c r="BK136" s="230">
        <f>ROUND(I136*H136,2)</f>
        <v>0</v>
      </c>
      <c r="BL136" s="20" t="s">
        <v>462</v>
      </c>
      <c r="BM136" s="229" t="s">
        <v>699</v>
      </c>
    </row>
    <row r="137" s="2" customFormat="1" ht="16.5" customHeight="1">
      <c r="A137" s="42"/>
      <c r="B137" s="43"/>
      <c r="C137" s="218" t="s">
        <v>699</v>
      </c>
      <c r="D137" s="218" t="s">
        <v>243</v>
      </c>
      <c r="E137" s="219" t="s">
        <v>8569</v>
      </c>
      <c r="F137" s="220" t="s">
        <v>8570</v>
      </c>
      <c r="G137" s="221" t="s">
        <v>561</v>
      </c>
      <c r="H137" s="222">
        <v>1</v>
      </c>
      <c r="I137" s="223"/>
      <c r="J137" s="224">
        <f>ROUND(I137*H137,2)</f>
        <v>0</v>
      </c>
      <c r="K137" s="220" t="s">
        <v>8503</v>
      </c>
      <c r="L137" s="48"/>
      <c r="M137" s="225" t="s">
        <v>39</v>
      </c>
      <c r="N137" s="226" t="s">
        <v>56</v>
      </c>
      <c r="O137" s="88"/>
      <c r="P137" s="227">
        <f>O137*H137</f>
        <v>0</v>
      </c>
      <c r="Q137" s="227">
        <v>0</v>
      </c>
      <c r="R137" s="227">
        <f>Q137*H137</f>
        <v>0</v>
      </c>
      <c r="S137" s="227">
        <v>0</v>
      </c>
      <c r="T137" s="228">
        <f>S137*H137</f>
        <v>0</v>
      </c>
      <c r="U137" s="42"/>
      <c r="V137" s="42"/>
      <c r="W137" s="42"/>
      <c r="X137" s="42"/>
      <c r="Y137" s="42"/>
      <c r="Z137" s="42"/>
      <c r="AA137" s="42"/>
      <c r="AB137" s="42"/>
      <c r="AC137" s="42"/>
      <c r="AD137" s="42"/>
      <c r="AE137" s="42"/>
      <c r="AR137" s="229" t="s">
        <v>462</v>
      </c>
      <c r="AT137" s="229" t="s">
        <v>243</v>
      </c>
      <c r="AU137" s="229" t="s">
        <v>93</v>
      </c>
      <c r="AY137" s="20" t="s">
        <v>241</v>
      </c>
      <c r="BE137" s="230">
        <f>IF(N137="základní",J137,0)</f>
        <v>0</v>
      </c>
      <c r="BF137" s="230">
        <f>IF(N137="snížená",J137,0)</f>
        <v>0</v>
      </c>
      <c r="BG137" s="230">
        <f>IF(N137="zákl. přenesená",J137,0)</f>
        <v>0</v>
      </c>
      <c r="BH137" s="230">
        <f>IF(N137="sníž. přenesená",J137,0)</f>
        <v>0</v>
      </c>
      <c r="BI137" s="230">
        <f>IF(N137="nulová",J137,0)</f>
        <v>0</v>
      </c>
      <c r="BJ137" s="20" t="s">
        <v>23</v>
      </c>
      <c r="BK137" s="230">
        <f>ROUND(I137*H137,2)</f>
        <v>0</v>
      </c>
      <c r="BL137" s="20" t="s">
        <v>462</v>
      </c>
      <c r="BM137" s="229" t="s">
        <v>713</v>
      </c>
    </row>
    <row r="138" s="2" customFormat="1" ht="16.5" customHeight="1">
      <c r="A138" s="42"/>
      <c r="B138" s="43"/>
      <c r="C138" s="280" t="s">
        <v>704</v>
      </c>
      <c r="D138" s="280" t="s">
        <v>463</v>
      </c>
      <c r="E138" s="281" t="s">
        <v>8571</v>
      </c>
      <c r="F138" s="282" t="s">
        <v>8572</v>
      </c>
      <c r="G138" s="283" t="s">
        <v>561</v>
      </c>
      <c r="H138" s="284">
        <v>1</v>
      </c>
      <c r="I138" s="285"/>
      <c r="J138" s="286">
        <f>ROUND(I138*H138,2)</f>
        <v>0</v>
      </c>
      <c r="K138" s="282" t="s">
        <v>39</v>
      </c>
      <c r="L138" s="287"/>
      <c r="M138" s="288" t="s">
        <v>39</v>
      </c>
      <c r="N138" s="289" t="s">
        <v>56</v>
      </c>
      <c r="O138" s="88"/>
      <c r="P138" s="227">
        <f>O138*H138</f>
        <v>0</v>
      </c>
      <c r="Q138" s="227">
        <v>0.156</v>
      </c>
      <c r="R138" s="227">
        <f>Q138*H138</f>
        <v>0.156</v>
      </c>
      <c r="S138" s="227">
        <v>0</v>
      </c>
      <c r="T138" s="228">
        <f>S138*H138</f>
        <v>0</v>
      </c>
      <c r="U138" s="42"/>
      <c r="V138" s="42"/>
      <c r="W138" s="42"/>
      <c r="X138" s="42"/>
      <c r="Y138" s="42"/>
      <c r="Z138" s="42"/>
      <c r="AA138" s="42"/>
      <c r="AB138" s="42"/>
      <c r="AC138" s="42"/>
      <c r="AD138" s="42"/>
      <c r="AE138" s="42"/>
      <c r="AR138" s="229" t="s">
        <v>660</v>
      </c>
      <c r="AT138" s="229" t="s">
        <v>463</v>
      </c>
      <c r="AU138" s="229" t="s">
        <v>93</v>
      </c>
      <c r="AY138" s="20" t="s">
        <v>241</v>
      </c>
      <c r="BE138" s="230">
        <f>IF(N138="základní",J138,0)</f>
        <v>0</v>
      </c>
      <c r="BF138" s="230">
        <f>IF(N138="snížená",J138,0)</f>
        <v>0</v>
      </c>
      <c r="BG138" s="230">
        <f>IF(N138="zákl. přenesená",J138,0)</f>
        <v>0</v>
      </c>
      <c r="BH138" s="230">
        <f>IF(N138="sníž. přenesená",J138,0)</f>
        <v>0</v>
      </c>
      <c r="BI138" s="230">
        <f>IF(N138="nulová",J138,0)</f>
        <v>0</v>
      </c>
      <c r="BJ138" s="20" t="s">
        <v>23</v>
      </c>
      <c r="BK138" s="230">
        <f>ROUND(I138*H138,2)</f>
        <v>0</v>
      </c>
      <c r="BL138" s="20" t="s">
        <v>462</v>
      </c>
      <c r="BM138" s="229" t="s">
        <v>771</v>
      </c>
    </row>
    <row r="139" s="2" customFormat="1" ht="16.5" customHeight="1">
      <c r="A139" s="42"/>
      <c r="B139" s="43"/>
      <c r="C139" s="218" t="s">
        <v>713</v>
      </c>
      <c r="D139" s="218" t="s">
        <v>243</v>
      </c>
      <c r="E139" s="219" t="s">
        <v>8573</v>
      </c>
      <c r="F139" s="220" t="s">
        <v>8574</v>
      </c>
      <c r="G139" s="221" t="s">
        <v>561</v>
      </c>
      <c r="H139" s="222">
        <v>2</v>
      </c>
      <c r="I139" s="223"/>
      <c r="J139" s="224">
        <f>ROUND(I139*H139,2)</f>
        <v>0</v>
      </c>
      <c r="K139" s="220" t="s">
        <v>8503</v>
      </c>
      <c r="L139" s="48"/>
      <c r="M139" s="225" t="s">
        <v>39</v>
      </c>
      <c r="N139" s="226" t="s">
        <v>56</v>
      </c>
      <c r="O139" s="88"/>
      <c r="P139" s="227">
        <f>O139*H139</f>
        <v>0</v>
      </c>
      <c r="Q139" s="227">
        <v>0</v>
      </c>
      <c r="R139" s="227">
        <f>Q139*H139</f>
        <v>0</v>
      </c>
      <c r="S139" s="227">
        <v>0</v>
      </c>
      <c r="T139" s="228">
        <f>S139*H139</f>
        <v>0</v>
      </c>
      <c r="U139" s="42"/>
      <c r="V139" s="42"/>
      <c r="W139" s="42"/>
      <c r="X139" s="42"/>
      <c r="Y139" s="42"/>
      <c r="Z139" s="42"/>
      <c r="AA139" s="42"/>
      <c r="AB139" s="42"/>
      <c r="AC139" s="42"/>
      <c r="AD139" s="42"/>
      <c r="AE139" s="42"/>
      <c r="AR139" s="229" t="s">
        <v>462</v>
      </c>
      <c r="AT139" s="229" t="s">
        <v>243</v>
      </c>
      <c r="AU139" s="229" t="s">
        <v>93</v>
      </c>
      <c r="AY139" s="20" t="s">
        <v>241</v>
      </c>
      <c r="BE139" s="230">
        <f>IF(N139="základní",J139,0)</f>
        <v>0</v>
      </c>
      <c r="BF139" s="230">
        <f>IF(N139="snížená",J139,0)</f>
        <v>0</v>
      </c>
      <c r="BG139" s="230">
        <f>IF(N139="zákl. přenesená",J139,0)</f>
        <v>0</v>
      </c>
      <c r="BH139" s="230">
        <f>IF(N139="sníž. přenesená",J139,0)</f>
        <v>0</v>
      </c>
      <c r="BI139" s="230">
        <f>IF(N139="nulová",J139,0)</f>
        <v>0</v>
      </c>
      <c r="BJ139" s="20" t="s">
        <v>23</v>
      </c>
      <c r="BK139" s="230">
        <f>ROUND(I139*H139,2)</f>
        <v>0</v>
      </c>
      <c r="BL139" s="20" t="s">
        <v>462</v>
      </c>
      <c r="BM139" s="229" t="s">
        <v>833</v>
      </c>
    </row>
    <row r="140" s="2" customFormat="1" ht="16.5" customHeight="1">
      <c r="A140" s="42"/>
      <c r="B140" s="43"/>
      <c r="C140" s="280" t="s">
        <v>732</v>
      </c>
      <c r="D140" s="280" t="s">
        <v>463</v>
      </c>
      <c r="E140" s="281" t="s">
        <v>8575</v>
      </c>
      <c r="F140" s="282" t="s">
        <v>8576</v>
      </c>
      <c r="G140" s="283" t="s">
        <v>561</v>
      </c>
      <c r="H140" s="284">
        <v>2</v>
      </c>
      <c r="I140" s="285"/>
      <c r="J140" s="286">
        <f>ROUND(I140*H140,2)</f>
        <v>0</v>
      </c>
      <c r="K140" s="282" t="s">
        <v>8503</v>
      </c>
      <c r="L140" s="287"/>
      <c r="M140" s="288" t="s">
        <v>39</v>
      </c>
      <c r="N140" s="289" t="s">
        <v>56</v>
      </c>
      <c r="O140" s="88"/>
      <c r="P140" s="227">
        <f>O140*H140</f>
        <v>0</v>
      </c>
      <c r="Q140" s="227">
        <v>0.0070000000000000001</v>
      </c>
      <c r="R140" s="227">
        <f>Q140*H140</f>
        <v>0.014</v>
      </c>
      <c r="S140" s="227">
        <v>0</v>
      </c>
      <c r="T140" s="228">
        <f>S140*H140</f>
        <v>0</v>
      </c>
      <c r="U140" s="42"/>
      <c r="V140" s="42"/>
      <c r="W140" s="42"/>
      <c r="X140" s="42"/>
      <c r="Y140" s="42"/>
      <c r="Z140" s="42"/>
      <c r="AA140" s="42"/>
      <c r="AB140" s="42"/>
      <c r="AC140" s="42"/>
      <c r="AD140" s="42"/>
      <c r="AE140" s="42"/>
      <c r="AR140" s="229" t="s">
        <v>660</v>
      </c>
      <c r="AT140" s="229" t="s">
        <v>463</v>
      </c>
      <c r="AU140" s="229" t="s">
        <v>93</v>
      </c>
      <c r="AY140" s="20" t="s">
        <v>241</v>
      </c>
      <c r="BE140" s="230">
        <f>IF(N140="základní",J140,0)</f>
        <v>0</v>
      </c>
      <c r="BF140" s="230">
        <f>IF(N140="snížená",J140,0)</f>
        <v>0</v>
      </c>
      <c r="BG140" s="230">
        <f>IF(N140="zákl. přenesená",J140,0)</f>
        <v>0</v>
      </c>
      <c r="BH140" s="230">
        <f>IF(N140="sníž. přenesená",J140,0)</f>
        <v>0</v>
      </c>
      <c r="BI140" s="230">
        <f>IF(N140="nulová",J140,0)</f>
        <v>0</v>
      </c>
      <c r="BJ140" s="20" t="s">
        <v>23</v>
      </c>
      <c r="BK140" s="230">
        <f>ROUND(I140*H140,2)</f>
        <v>0</v>
      </c>
      <c r="BL140" s="20" t="s">
        <v>462</v>
      </c>
      <c r="BM140" s="229" t="s">
        <v>880</v>
      </c>
    </row>
    <row r="141" s="2" customFormat="1" ht="16.5" customHeight="1">
      <c r="A141" s="42"/>
      <c r="B141" s="43"/>
      <c r="C141" s="218" t="s">
        <v>771</v>
      </c>
      <c r="D141" s="218" t="s">
        <v>243</v>
      </c>
      <c r="E141" s="219" t="s">
        <v>8577</v>
      </c>
      <c r="F141" s="220" t="s">
        <v>8578</v>
      </c>
      <c r="G141" s="221" t="s">
        <v>561</v>
      </c>
      <c r="H141" s="222">
        <v>1</v>
      </c>
      <c r="I141" s="223"/>
      <c r="J141" s="224">
        <f>ROUND(I141*H141,2)</f>
        <v>0</v>
      </c>
      <c r="K141" s="220" t="s">
        <v>8503</v>
      </c>
      <c r="L141" s="48"/>
      <c r="M141" s="225" t="s">
        <v>39</v>
      </c>
      <c r="N141" s="226" t="s">
        <v>56</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462</v>
      </c>
      <c r="AT141" s="229" t="s">
        <v>243</v>
      </c>
      <c r="AU141" s="229" t="s">
        <v>93</v>
      </c>
      <c r="AY141" s="20" t="s">
        <v>241</v>
      </c>
      <c r="BE141" s="230">
        <f>IF(N141="základní",J141,0)</f>
        <v>0</v>
      </c>
      <c r="BF141" s="230">
        <f>IF(N141="snížená",J141,0)</f>
        <v>0</v>
      </c>
      <c r="BG141" s="230">
        <f>IF(N141="zákl. přenesená",J141,0)</f>
        <v>0</v>
      </c>
      <c r="BH141" s="230">
        <f>IF(N141="sníž. přenesená",J141,0)</f>
        <v>0</v>
      </c>
      <c r="BI141" s="230">
        <f>IF(N141="nulová",J141,0)</f>
        <v>0</v>
      </c>
      <c r="BJ141" s="20" t="s">
        <v>23</v>
      </c>
      <c r="BK141" s="230">
        <f>ROUND(I141*H141,2)</f>
        <v>0</v>
      </c>
      <c r="BL141" s="20" t="s">
        <v>462</v>
      </c>
      <c r="BM141" s="229" t="s">
        <v>895</v>
      </c>
    </row>
    <row r="142" s="2" customFormat="1" ht="16.5" customHeight="1">
      <c r="A142" s="42"/>
      <c r="B142" s="43"/>
      <c r="C142" s="280" t="s">
        <v>826</v>
      </c>
      <c r="D142" s="280" t="s">
        <v>463</v>
      </c>
      <c r="E142" s="281" t="s">
        <v>8579</v>
      </c>
      <c r="F142" s="282" t="s">
        <v>8580</v>
      </c>
      <c r="G142" s="283" t="s">
        <v>561</v>
      </c>
      <c r="H142" s="284">
        <v>1</v>
      </c>
      <c r="I142" s="285"/>
      <c r="J142" s="286">
        <f>ROUND(I142*H142,2)</f>
        <v>0</v>
      </c>
      <c r="K142" s="282" t="s">
        <v>8503</v>
      </c>
      <c r="L142" s="287"/>
      <c r="M142" s="288" t="s">
        <v>39</v>
      </c>
      <c r="N142" s="289" t="s">
        <v>56</v>
      </c>
      <c r="O142" s="88"/>
      <c r="P142" s="227">
        <f>O142*H142</f>
        <v>0</v>
      </c>
      <c r="Q142" s="227">
        <v>0.0089999999999999993</v>
      </c>
      <c r="R142" s="227">
        <f>Q142*H142</f>
        <v>0.0089999999999999993</v>
      </c>
      <c r="S142" s="227">
        <v>0</v>
      </c>
      <c r="T142" s="228">
        <f>S142*H142</f>
        <v>0</v>
      </c>
      <c r="U142" s="42"/>
      <c r="V142" s="42"/>
      <c r="W142" s="42"/>
      <c r="X142" s="42"/>
      <c r="Y142" s="42"/>
      <c r="Z142" s="42"/>
      <c r="AA142" s="42"/>
      <c r="AB142" s="42"/>
      <c r="AC142" s="42"/>
      <c r="AD142" s="42"/>
      <c r="AE142" s="42"/>
      <c r="AR142" s="229" t="s">
        <v>660</v>
      </c>
      <c r="AT142" s="229" t="s">
        <v>463</v>
      </c>
      <c r="AU142" s="229" t="s">
        <v>93</v>
      </c>
      <c r="AY142" s="20" t="s">
        <v>241</v>
      </c>
      <c r="BE142" s="230">
        <f>IF(N142="základní",J142,0)</f>
        <v>0</v>
      </c>
      <c r="BF142" s="230">
        <f>IF(N142="snížená",J142,0)</f>
        <v>0</v>
      </c>
      <c r="BG142" s="230">
        <f>IF(N142="zákl. přenesená",J142,0)</f>
        <v>0</v>
      </c>
      <c r="BH142" s="230">
        <f>IF(N142="sníž. přenesená",J142,0)</f>
        <v>0</v>
      </c>
      <c r="BI142" s="230">
        <f>IF(N142="nulová",J142,0)</f>
        <v>0</v>
      </c>
      <c r="BJ142" s="20" t="s">
        <v>23</v>
      </c>
      <c r="BK142" s="230">
        <f>ROUND(I142*H142,2)</f>
        <v>0</v>
      </c>
      <c r="BL142" s="20" t="s">
        <v>462</v>
      </c>
      <c r="BM142" s="229" t="s">
        <v>908</v>
      </c>
    </row>
    <row r="143" s="2" customFormat="1" ht="16.5" customHeight="1">
      <c r="A143" s="42"/>
      <c r="B143" s="43"/>
      <c r="C143" s="218" t="s">
        <v>833</v>
      </c>
      <c r="D143" s="218" t="s">
        <v>243</v>
      </c>
      <c r="E143" s="219" t="s">
        <v>8581</v>
      </c>
      <c r="F143" s="220" t="s">
        <v>8582</v>
      </c>
      <c r="G143" s="221" t="s">
        <v>561</v>
      </c>
      <c r="H143" s="222">
        <v>2</v>
      </c>
      <c r="I143" s="223"/>
      <c r="J143" s="224">
        <f>ROUND(I143*H143,2)</f>
        <v>0</v>
      </c>
      <c r="K143" s="220" t="s">
        <v>8503</v>
      </c>
      <c r="L143" s="48"/>
      <c r="M143" s="225" t="s">
        <v>39</v>
      </c>
      <c r="N143" s="226" t="s">
        <v>56</v>
      </c>
      <c r="O143" s="88"/>
      <c r="P143" s="227">
        <f>O143*H143</f>
        <v>0</v>
      </c>
      <c r="Q143" s="227">
        <v>0</v>
      </c>
      <c r="R143" s="227">
        <f>Q143*H143</f>
        <v>0</v>
      </c>
      <c r="S143" s="227">
        <v>0</v>
      </c>
      <c r="T143" s="228">
        <f>S143*H143</f>
        <v>0</v>
      </c>
      <c r="U143" s="42"/>
      <c r="V143" s="42"/>
      <c r="W143" s="42"/>
      <c r="X143" s="42"/>
      <c r="Y143" s="42"/>
      <c r="Z143" s="42"/>
      <c r="AA143" s="42"/>
      <c r="AB143" s="42"/>
      <c r="AC143" s="42"/>
      <c r="AD143" s="42"/>
      <c r="AE143" s="42"/>
      <c r="AR143" s="229" t="s">
        <v>462</v>
      </c>
      <c r="AT143" s="229" t="s">
        <v>243</v>
      </c>
      <c r="AU143" s="229" t="s">
        <v>93</v>
      </c>
      <c r="AY143" s="20" t="s">
        <v>241</v>
      </c>
      <c r="BE143" s="230">
        <f>IF(N143="základní",J143,0)</f>
        <v>0</v>
      </c>
      <c r="BF143" s="230">
        <f>IF(N143="snížená",J143,0)</f>
        <v>0</v>
      </c>
      <c r="BG143" s="230">
        <f>IF(N143="zákl. přenesená",J143,0)</f>
        <v>0</v>
      </c>
      <c r="BH143" s="230">
        <f>IF(N143="sníž. přenesená",J143,0)</f>
        <v>0</v>
      </c>
      <c r="BI143" s="230">
        <f>IF(N143="nulová",J143,0)</f>
        <v>0</v>
      </c>
      <c r="BJ143" s="20" t="s">
        <v>23</v>
      </c>
      <c r="BK143" s="230">
        <f>ROUND(I143*H143,2)</f>
        <v>0</v>
      </c>
      <c r="BL143" s="20" t="s">
        <v>462</v>
      </c>
      <c r="BM143" s="229" t="s">
        <v>940</v>
      </c>
    </row>
    <row r="144" s="2" customFormat="1" ht="16.5" customHeight="1">
      <c r="A144" s="42"/>
      <c r="B144" s="43"/>
      <c r="C144" s="280" t="s">
        <v>875</v>
      </c>
      <c r="D144" s="280" t="s">
        <v>463</v>
      </c>
      <c r="E144" s="281" t="s">
        <v>8583</v>
      </c>
      <c r="F144" s="282" t="s">
        <v>8584</v>
      </c>
      <c r="G144" s="283" t="s">
        <v>561</v>
      </c>
      <c r="H144" s="284">
        <v>2</v>
      </c>
      <c r="I144" s="285"/>
      <c r="J144" s="286">
        <f>ROUND(I144*H144,2)</f>
        <v>0</v>
      </c>
      <c r="K144" s="282" t="s">
        <v>8503</v>
      </c>
      <c r="L144" s="287"/>
      <c r="M144" s="288" t="s">
        <v>39</v>
      </c>
      <c r="N144" s="289" t="s">
        <v>56</v>
      </c>
      <c r="O144" s="88"/>
      <c r="P144" s="227">
        <f>O144*H144</f>
        <v>0</v>
      </c>
      <c r="Q144" s="227">
        <v>0.010999999999999999</v>
      </c>
      <c r="R144" s="227">
        <f>Q144*H144</f>
        <v>0.021999999999999999</v>
      </c>
      <c r="S144" s="227">
        <v>0</v>
      </c>
      <c r="T144" s="228">
        <f>S144*H144</f>
        <v>0</v>
      </c>
      <c r="U144" s="42"/>
      <c r="V144" s="42"/>
      <c r="W144" s="42"/>
      <c r="X144" s="42"/>
      <c r="Y144" s="42"/>
      <c r="Z144" s="42"/>
      <c r="AA144" s="42"/>
      <c r="AB144" s="42"/>
      <c r="AC144" s="42"/>
      <c r="AD144" s="42"/>
      <c r="AE144" s="42"/>
      <c r="AR144" s="229" t="s">
        <v>660</v>
      </c>
      <c r="AT144" s="229" t="s">
        <v>463</v>
      </c>
      <c r="AU144" s="229" t="s">
        <v>93</v>
      </c>
      <c r="AY144" s="20" t="s">
        <v>241</v>
      </c>
      <c r="BE144" s="230">
        <f>IF(N144="základní",J144,0)</f>
        <v>0</v>
      </c>
      <c r="BF144" s="230">
        <f>IF(N144="snížená",J144,0)</f>
        <v>0</v>
      </c>
      <c r="BG144" s="230">
        <f>IF(N144="zákl. přenesená",J144,0)</f>
        <v>0</v>
      </c>
      <c r="BH144" s="230">
        <f>IF(N144="sníž. přenesená",J144,0)</f>
        <v>0</v>
      </c>
      <c r="BI144" s="230">
        <f>IF(N144="nulová",J144,0)</f>
        <v>0</v>
      </c>
      <c r="BJ144" s="20" t="s">
        <v>23</v>
      </c>
      <c r="BK144" s="230">
        <f>ROUND(I144*H144,2)</f>
        <v>0</v>
      </c>
      <c r="BL144" s="20" t="s">
        <v>462</v>
      </c>
      <c r="BM144" s="229" t="s">
        <v>967</v>
      </c>
    </row>
    <row r="145" s="2" customFormat="1" ht="16.5" customHeight="1">
      <c r="A145" s="42"/>
      <c r="B145" s="43"/>
      <c r="C145" s="218" t="s">
        <v>880</v>
      </c>
      <c r="D145" s="218" t="s">
        <v>243</v>
      </c>
      <c r="E145" s="219" t="s">
        <v>8585</v>
      </c>
      <c r="F145" s="220" t="s">
        <v>8586</v>
      </c>
      <c r="G145" s="221" t="s">
        <v>561</v>
      </c>
      <c r="H145" s="222">
        <v>9</v>
      </c>
      <c r="I145" s="223"/>
      <c r="J145" s="224">
        <f>ROUND(I145*H145,2)</f>
        <v>0</v>
      </c>
      <c r="K145" s="220" t="s">
        <v>8503</v>
      </c>
      <c r="L145" s="48"/>
      <c r="M145" s="225" t="s">
        <v>39</v>
      </c>
      <c r="N145" s="226" t="s">
        <v>56</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462</v>
      </c>
      <c r="AT145" s="229" t="s">
        <v>243</v>
      </c>
      <c r="AU145" s="229" t="s">
        <v>93</v>
      </c>
      <c r="AY145" s="20" t="s">
        <v>241</v>
      </c>
      <c r="BE145" s="230">
        <f>IF(N145="základní",J145,0)</f>
        <v>0</v>
      </c>
      <c r="BF145" s="230">
        <f>IF(N145="snížená",J145,0)</f>
        <v>0</v>
      </c>
      <c r="BG145" s="230">
        <f>IF(N145="zákl. přenesená",J145,0)</f>
        <v>0</v>
      </c>
      <c r="BH145" s="230">
        <f>IF(N145="sníž. přenesená",J145,0)</f>
        <v>0</v>
      </c>
      <c r="BI145" s="230">
        <f>IF(N145="nulová",J145,0)</f>
        <v>0</v>
      </c>
      <c r="BJ145" s="20" t="s">
        <v>23</v>
      </c>
      <c r="BK145" s="230">
        <f>ROUND(I145*H145,2)</f>
        <v>0</v>
      </c>
      <c r="BL145" s="20" t="s">
        <v>462</v>
      </c>
      <c r="BM145" s="229" t="s">
        <v>981</v>
      </c>
    </row>
    <row r="146" s="2" customFormat="1" ht="16.5" customHeight="1">
      <c r="A146" s="42"/>
      <c r="B146" s="43"/>
      <c r="C146" s="280" t="s">
        <v>887</v>
      </c>
      <c r="D146" s="280" t="s">
        <v>463</v>
      </c>
      <c r="E146" s="281" t="s">
        <v>8587</v>
      </c>
      <c r="F146" s="282" t="s">
        <v>8588</v>
      </c>
      <c r="G146" s="283" t="s">
        <v>561</v>
      </c>
      <c r="H146" s="284">
        <v>2</v>
      </c>
      <c r="I146" s="285"/>
      <c r="J146" s="286">
        <f>ROUND(I146*H146,2)</f>
        <v>0</v>
      </c>
      <c r="K146" s="282" t="s">
        <v>39</v>
      </c>
      <c r="L146" s="287"/>
      <c r="M146" s="288" t="s">
        <v>39</v>
      </c>
      <c r="N146" s="289" t="s">
        <v>56</v>
      </c>
      <c r="O146" s="88"/>
      <c r="P146" s="227">
        <f>O146*H146</f>
        <v>0</v>
      </c>
      <c r="Q146" s="227">
        <v>0.00080000000000000004</v>
      </c>
      <c r="R146" s="227">
        <f>Q146*H146</f>
        <v>0.0016000000000000001</v>
      </c>
      <c r="S146" s="227">
        <v>0</v>
      </c>
      <c r="T146" s="228">
        <f>S146*H146</f>
        <v>0</v>
      </c>
      <c r="U146" s="42"/>
      <c r="V146" s="42"/>
      <c r="W146" s="42"/>
      <c r="X146" s="42"/>
      <c r="Y146" s="42"/>
      <c r="Z146" s="42"/>
      <c r="AA146" s="42"/>
      <c r="AB146" s="42"/>
      <c r="AC146" s="42"/>
      <c r="AD146" s="42"/>
      <c r="AE146" s="42"/>
      <c r="AR146" s="229" t="s">
        <v>660</v>
      </c>
      <c r="AT146" s="229" t="s">
        <v>463</v>
      </c>
      <c r="AU146" s="229" t="s">
        <v>93</v>
      </c>
      <c r="AY146" s="20" t="s">
        <v>241</v>
      </c>
      <c r="BE146" s="230">
        <f>IF(N146="základní",J146,0)</f>
        <v>0</v>
      </c>
      <c r="BF146" s="230">
        <f>IF(N146="snížená",J146,0)</f>
        <v>0</v>
      </c>
      <c r="BG146" s="230">
        <f>IF(N146="zákl. přenesená",J146,0)</f>
        <v>0</v>
      </c>
      <c r="BH146" s="230">
        <f>IF(N146="sníž. přenesená",J146,0)</f>
        <v>0</v>
      </c>
      <c r="BI146" s="230">
        <f>IF(N146="nulová",J146,0)</f>
        <v>0</v>
      </c>
      <c r="BJ146" s="20" t="s">
        <v>23</v>
      </c>
      <c r="BK146" s="230">
        <f>ROUND(I146*H146,2)</f>
        <v>0</v>
      </c>
      <c r="BL146" s="20" t="s">
        <v>462</v>
      </c>
      <c r="BM146" s="229" t="s">
        <v>994</v>
      </c>
    </row>
    <row r="147" s="2" customFormat="1" ht="16.5" customHeight="1">
      <c r="A147" s="42"/>
      <c r="B147" s="43"/>
      <c r="C147" s="280" t="s">
        <v>895</v>
      </c>
      <c r="D147" s="280" t="s">
        <v>463</v>
      </c>
      <c r="E147" s="281" t="s">
        <v>8589</v>
      </c>
      <c r="F147" s="282" t="s">
        <v>8590</v>
      </c>
      <c r="G147" s="283" t="s">
        <v>561</v>
      </c>
      <c r="H147" s="284">
        <v>5</v>
      </c>
      <c r="I147" s="285"/>
      <c r="J147" s="286">
        <f>ROUND(I147*H147,2)</f>
        <v>0</v>
      </c>
      <c r="K147" s="282" t="s">
        <v>39</v>
      </c>
      <c r="L147" s="287"/>
      <c r="M147" s="288" t="s">
        <v>39</v>
      </c>
      <c r="N147" s="289" t="s">
        <v>56</v>
      </c>
      <c r="O147" s="88"/>
      <c r="P147" s="227">
        <f>O147*H147</f>
        <v>0</v>
      </c>
      <c r="Q147" s="227">
        <v>0.0015</v>
      </c>
      <c r="R147" s="227">
        <f>Q147*H147</f>
        <v>0.0074999999999999997</v>
      </c>
      <c r="S147" s="227">
        <v>0</v>
      </c>
      <c r="T147" s="228">
        <f>S147*H147</f>
        <v>0</v>
      </c>
      <c r="U147" s="42"/>
      <c r="V147" s="42"/>
      <c r="W147" s="42"/>
      <c r="X147" s="42"/>
      <c r="Y147" s="42"/>
      <c r="Z147" s="42"/>
      <c r="AA147" s="42"/>
      <c r="AB147" s="42"/>
      <c r="AC147" s="42"/>
      <c r="AD147" s="42"/>
      <c r="AE147" s="42"/>
      <c r="AR147" s="229" t="s">
        <v>660</v>
      </c>
      <c r="AT147" s="229" t="s">
        <v>463</v>
      </c>
      <c r="AU147" s="229" t="s">
        <v>93</v>
      </c>
      <c r="AY147" s="20" t="s">
        <v>241</v>
      </c>
      <c r="BE147" s="230">
        <f>IF(N147="základní",J147,0)</f>
        <v>0</v>
      </c>
      <c r="BF147" s="230">
        <f>IF(N147="snížená",J147,0)</f>
        <v>0</v>
      </c>
      <c r="BG147" s="230">
        <f>IF(N147="zákl. přenesená",J147,0)</f>
        <v>0</v>
      </c>
      <c r="BH147" s="230">
        <f>IF(N147="sníž. přenesená",J147,0)</f>
        <v>0</v>
      </c>
      <c r="BI147" s="230">
        <f>IF(N147="nulová",J147,0)</f>
        <v>0</v>
      </c>
      <c r="BJ147" s="20" t="s">
        <v>23</v>
      </c>
      <c r="BK147" s="230">
        <f>ROUND(I147*H147,2)</f>
        <v>0</v>
      </c>
      <c r="BL147" s="20" t="s">
        <v>462</v>
      </c>
      <c r="BM147" s="229" t="s">
        <v>1016</v>
      </c>
    </row>
    <row r="148" s="2" customFormat="1" ht="16.5" customHeight="1">
      <c r="A148" s="42"/>
      <c r="B148" s="43"/>
      <c r="C148" s="280" t="s">
        <v>903</v>
      </c>
      <c r="D148" s="280" t="s">
        <v>463</v>
      </c>
      <c r="E148" s="281" t="s">
        <v>8591</v>
      </c>
      <c r="F148" s="282" t="s">
        <v>8592</v>
      </c>
      <c r="G148" s="283" t="s">
        <v>561</v>
      </c>
      <c r="H148" s="284">
        <v>1</v>
      </c>
      <c r="I148" s="285"/>
      <c r="J148" s="286">
        <f>ROUND(I148*H148,2)</f>
        <v>0</v>
      </c>
      <c r="K148" s="282" t="s">
        <v>39</v>
      </c>
      <c r="L148" s="287"/>
      <c r="M148" s="288" t="s">
        <v>39</v>
      </c>
      <c r="N148" s="289" t="s">
        <v>56</v>
      </c>
      <c r="O148" s="88"/>
      <c r="P148" s="227">
        <f>O148*H148</f>
        <v>0</v>
      </c>
      <c r="Q148" s="227">
        <v>0.002</v>
      </c>
      <c r="R148" s="227">
        <f>Q148*H148</f>
        <v>0.002</v>
      </c>
      <c r="S148" s="227">
        <v>0</v>
      </c>
      <c r="T148" s="228">
        <f>S148*H148</f>
        <v>0</v>
      </c>
      <c r="U148" s="42"/>
      <c r="V148" s="42"/>
      <c r="W148" s="42"/>
      <c r="X148" s="42"/>
      <c r="Y148" s="42"/>
      <c r="Z148" s="42"/>
      <c r="AA148" s="42"/>
      <c r="AB148" s="42"/>
      <c r="AC148" s="42"/>
      <c r="AD148" s="42"/>
      <c r="AE148" s="42"/>
      <c r="AR148" s="229" t="s">
        <v>660</v>
      </c>
      <c r="AT148" s="229" t="s">
        <v>463</v>
      </c>
      <c r="AU148" s="229" t="s">
        <v>93</v>
      </c>
      <c r="AY148" s="20" t="s">
        <v>241</v>
      </c>
      <c r="BE148" s="230">
        <f>IF(N148="základní",J148,0)</f>
        <v>0</v>
      </c>
      <c r="BF148" s="230">
        <f>IF(N148="snížená",J148,0)</f>
        <v>0</v>
      </c>
      <c r="BG148" s="230">
        <f>IF(N148="zákl. přenesená",J148,0)</f>
        <v>0</v>
      </c>
      <c r="BH148" s="230">
        <f>IF(N148="sníž. přenesená",J148,0)</f>
        <v>0</v>
      </c>
      <c r="BI148" s="230">
        <f>IF(N148="nulová",J148,0)</f>
        <v>0</v>
      </c>
      <c r="BJ148" s="20" t="s">
        <v>23</v>
      </c>
      <c r="BK148" s="230">
        <f>ROUND(I148*H148,2)</f>
        <v>0</v>
      </c>
      <c r="BL148" s="20" t="s">
        <v>462</v>
      </c>
      <c r="BM148" s="229" t="s">
        <v>1037</v>
      </c>
    </row>
    <row r="149" s="2" customFormat="1" ht="16.5" customHeight="1">
      <c r="A149" s="42"/>
      <c r="B149" s="43"/>
      <c r="C149" s="280" t="s">
        <v>908</v>
      </c>
      <c r="D149" s="280" t="s">
        <v>463</v>
      </c>
      <c r="E149" s="281" t="s">
        <v>8593</v>
      </c>
      <c r="F149" s="282" t="s">
        <v>8594</v>
      </c>
      <c r="G149" s="283" t="s">
        <v>561</v>
      </c>
      <c r="H149" s="284">
        <v>1</v>
      </c>
      <c r="I149" s="285"/>
      <c r="J149" s="286">
        <f>ROUND(I149*H149,2)</f>
        <v>0</v>
      </c>
      <c r="K149" s="282" t="s">
        <v>39</v>
      </c>
      <c r="L149" s="287"/>
      <c r="M149" s="288" t="s">
        <v>39</v>
      </c>
      <c r="N149" s="289" t="s">
        <v>56</v>
      </c>
      <c r="O149" s="88"/>
      <c r="P149" s="227">
        <f>O149*H149</f>
        <v>0</v>
      </c>
      <c r="Q149" s="227">
        <v>0.001</v>
      </c>
      <c r="R149" s="227">
        <f>Q149*H149</f>
        <v>0.001</v>
      </c>
      <c r="S149" s="227">
        <v>0</v>
      </c>
      <c r="T149" s="228">
        <f>S149*H149</f>
        <v>0</v>
      </c>
      <c r="U149" s="42"/>
      <c r="V149" s="42"/>
      <c r="W149" s="42"/>
      <c r="X149" s="42"/>
      <c r="Y149" s="42"/>
      <c r="Z149" s="42"/>
      <c r="AA149" s="42"/>
      <c r="AB149" s="42"/>
      <c r="AC149" s="42"/>
      <c r="AD149" s="42"/>
      <c r="AE149" s="42"/>
      <c r="AR149" s="229" t="s">
        <v>660</v>
      </c>
      <c r="AT149" s="229" t="s">
        <v>463</v>
      </c>
      <c r="AU149" s="229" t="s">
        <v>93</v>
      </c>
      <c r="AY149" s="20" t="s">
        <v>241</v>
      </c>
      <c r="BE149" s="230">
        <f>IF(N149="základní",J149,0)</f>
        <v>0</v>
      </c>
      <c r="BF149" s="230">
        <f>IF(N149="snížená",J149,0)</f>
        <v>0</v>
      </c>
      <c r="BG149" s="230">
        <f>IF(N149="zákl. přenesená",J149,0)</f>
        <v>0</v>
      </c>
      <c r="BH149" s="230">
        <f>IF(N149="sníž. přenesená",J149,0)</f>
        <v>0</v>
      </c>
      <c r="BI149" s="230">
        <f>IF(N149="nulová",J149,0)</f>
        <v>0</v>
      </c>
      <c r="BJ149" s="20" t="s">
        <v>23</v>
      </c>
      <c r="BK149" s="230">
        <f>ROUND(I149*H149,2)</f>
        <v>0</v>
      </c>
      <c r="BL149" s="20" t="s">
        <v>462</v>
      </c>
      <c r="BM149" s="229" t="s">
        <v>1049</v>
      </c>
    </row>
    <row r="150" s="2" customFormat="1" ht="16.5" customHeight="1">
      <c r="A150" s="42"/>
      <c r="B150" s="43"/>
      <c r="C150" s="218" t="s">
        <v>921</v>
      </c>
      <c r="D150" s="218" t="s">
        <v>243</v>
      </c>
      <c r="E150" s="219" t="s">
        <v>8595</v>
      </c>
      <c r="F150" s="220" t="s">
        <v>8596</v>
      </c>
      <c r="G150" s="221" t="s">
        <v>561</v>
      </c>
      <c r="H150" s="222">
        <v>4</v>
      </c>
      <c r="I150" s="223"/>
      <c r="J150" s="224">
        <f>ROUND(I150*H150,2)</f>
        <v>0</v>
      </c>
      <c r="K150" s="220" t="s">
        <v>8503</v>
      </c>
      <c r="L150" s="48"/>
      <c r="M150" s="225" t="s">
        <v>39</v>
      </c>
      <c r="N150" s="226" t="s">
        <v>56</v>
      </c>
      <c r="O150" s="88"/>
      <c r="P150" s="227">
        <f>O150*H150</f>
        <v>0</v>
      </c>
      <c r="Q150" s="227">
        <v>0</v>
      </c>
      <c r="R150" s="227">
        <f>Q150*H150</f>
        <v>0</v>
      </c>
      <c r="S150" s="227">
        <v>0</v>
      </c>
      <c r="T150" s="228">
        <f>S150*H150</f>
        <v>0</v>
      </c>
      <c r="U150" s="42"/>
      <c r="V150" s="42"/>
      <c r="W150" s="42"/>
      <c r="X150" s="42"/>
      <c r="Y150" s="42"/>
      <c r="Z150" s="42"/>
      <c r="AA150" s="42"/>
      <c r="AB150" s="42"/>
      <c r="AC150" s="42"/>
      <c r="AD150" s="42"/>
      <c r="AE150" s="42"/>
      <c r="AR150" s="229" t="s">
        <v>462</v>
      </c>
      <c r="AT150" s="229" t="s">
        <v>243</v>
      </c>
      <c r="AU150" s="229" t="s">
        <v>93</v>
      </c>
      <c r="AY150" s="20" t="s">
        <v>241</v>
      </c>
      <c r="BE150" s="230">
        <f>IF(N150="základní",J150,0)</f>
        <v>0</v>
      </c>
      <c r="BF150" s="230">
        <f>IF(N150="snížená",J150,0)</f>
        <v>0</v>
      </c>
      <c r="BG150" s="230">
        <f>IF(N150="zákl. přenesená",J150,0)</f>
        <v>0</v>
      </c>
      <c r="BH150" s="230">
        <f>IF(N150="sníž. přenesená",J150,0)</f>
        <v>0</v>
      </c>
      <c r="BI150" s="230">
        <f>IF(N150="nulová",J150,0)</f>
        <v>0</v>
      </c>
      <c r="BJ150" s="20" t="s">
        <v>23</v>
      </c>
      <c r="BK150" s="230">
        <f>ROUND(I150*H150,2)</f>
        <v>0</v>
      </c>
      <c r="BL150" s="20" t="s">
        <v>462</v>
      </c>
      <c r="BM150" s="229" t="s">
        <v>1080</v>
      </c>
    </row>
    <row r="151" s="2" customFormat="1" ht="16.5" customHeight="1">
      <c r="A151" s="42"/>
      <c r="B151" s="43"/>
      <c r="C151" s="280" t="s">
        <v>940</v>
      </c>
      <c r="D151" s="280" t="s">
        <v>463</v>
      </c>
      <c r="E151" s="281" t="s">
        <v>8597</v>
      </c>
      <c r="F151" s="282" t="s">
        <v>8598</v>
      </c>
      <c r="G151" s="283" t="s">
        <v>561</v>
      </c>
      <c r="H151" s="284">
        <v>2</v>
      </c>
      <c r="I151" s="285"/>
      <c r="J151" s="286">
        <f>ROUND(I151*H151,2)</f>
        <v>0</v>
      </c>
      <c r="K151" s="282" t="s">
        <v>39</v>
      </c>
      <c r="L151" s="287"/>
      <c r="M151" s="288" t="s">
        <v>39</v>
      </c>
      <c r="N151" s="289" t="s">
        <v>56</v>
      </c>
      <c r="O151" s="88"/>
      <c r="P151" s="227">
        <f>O151*H151</f>
        <v>0</v>
      </c>
      <c r="Q151" s="227">
        <v>0.0070000000000000001</v>
      </c>
      <c r="R151" s="227">
        <f>Q151*H151</f>
        <v>0.014</v>
      </c>
      <c r="S151" s="227">
        <v>0</v>
      </c>
      <c r="T151" s="228">
        <f>S151*H151</f>
        <v>0</v>
      </c>
      <c r="U151" s="42"/>
      <c r="V151" s="42"/>
      <c r="W151" s="42"/>
      <c r="X151" s="42"/>
      <c r="Y151" s="42"/>
      <c r="Z151" s="42"/>
      <c r="AA151" s="42"/>
      <c r="AB151" s="42"/>
      <c r="AC151" s="42"/>
      <c r="AD151" s="42"/>
      <c r="AE151" s="42"/>
      <c r="AR151" s="229" t="s">
        <v>660</v>
      </c>
      <c r="AT151" s="229" t="s">
        <v>463</v>
      </c>
      <c r="AU151" s="229" t="s">
        <v>93</v>
      </c>
      <c r="AY151" s="20" t="s">
        <v>241</v>
      </c>
      <c r="BE151" s="230">
        <f>IF(N151="základní",J151,0)</f>
        <v>0</v>
      </c>
      <c r="BF151" s="230">
        <f>IF(N151="snížená",J151,0)</f>
        <v>0</v>
      </c>
      <c r="BG151" s="230">
        <f>IF(N151="zákl. přenesená",J151,0)</f>
        <v>0</v>
      </c>
      <c r="BH151" s="230">
        <f>IF(N151="sníž. přenesená",J151,0)</f>
        <v>0</v>
      </c>
      <c r="BI151" s="230">
        <f>IF(N151="nulová",J151,0)</f>
        <v>0</v>
      </c>
      <c r="BJ151" s="20" t="s">
        <v>23</v>
      </c>
      <c r="BK151" s="230">
        <f>ROUND(I151*H151,2)</f>
        <v>0</v>
      </c>
      <c r="BL151" s="20" t="s">
        <v>462</v>
      </c>
      <c r="BM151" s="229" t="s">
        <v>1094</v>
      </c>
    </row>
    <row r="152" s="2" customFormat="1" ht="16.5" customHeight="1">
      <c r="A152" s="42"/>
      <c r="B152" s="43"/>
      <c r="C152" s="280" t="s">
        <v>947</v>
      </c>
      <c r="D152" s="280" t="s">
        <v>463</v>
      </c>
      <c r="E152" s="281" t="s">
        <v>8599</v>
      </c>
      <c r="F152" s="282" t="s">
        <v>8600</v>
      </c>
      <c r="G152" s="283" t="s">
        <v>561</v>
      </c>
      <c r="H152" s="284">
        <v>2</v>
      </c>
      <c r="I152" s="285"/>
      <c r="J152" s="286">
        <f>ROUND(I152*H152,2)</f>
        <v>0</v>
      </c>
      <c r="K152" s="282" t="s">
        <v>39</v>
      </c>
      <c r="L152" s="287"/>
      <c r="M152" s="288" t="s">
        <v>39</v>
      </c>
      <c r="N152" s="289" t="s">
        <v>56</v>
      </c>
      <c r="O152" s="88"/>
      <c r="P152" s="227">
        <f>O152*H152</f>
        <v>0</v>
      </c>
      <c r="Q152" s="227">
        <v>0.0070000000000000001</v>
      </c>
      <c r="R152" s="227">
        <f>Q152*H152</f>
        <v>0.014</v>
      </c>
      <c r="S152" s="227">
        <v>0</v>
      </c>
      <c r="T152" s="228">
        <f>S152*H152</f>
        <v>0</v>
      </c>
      <c r="U152" s="42"/>
      <c r="V152" s="42"/>
      <c r="W152" s="42"/>
      <c r="X152" s="42"/>
      <c r="Y152" s="42"/>
      <c r="Z152" s="42"/>
      <c r="AA152" s="42"/>
      <c r="AB152" s="42"/>
      <c r="AC152" s="42"/>
      <c r="AD152" s="42"/>
      <c r="AE152" s="42"/>
      <c r="AR152" s="229" t="s">
        <v>660</v>
      </c>
      <c r="AT152" s="229" t="s">
        <v>463</v>
      </c>
      <c r="AU152" s="229" t="s">
        <v>93</v>
      </c>
      <c r="AY152" s="20" t="s">
        <v>241</v>
      </c>
      <c r="BE152" s="230">
        <f>IF(N152="základní",J152,0)</f>
        <v>0</v>
      </c>
      <c r="BF152" s="230">
        <f>IF(N152="snížená",J152,0)</f>
        <v>0</v>
      </c>
      <c r="BG152" s="230">
        <f>IF(N152="zákl. přenesená",J152,0)</f>
        <v>0</v>
      </c>
      <c r="BH152" s="230">
        <f>IF(N152="sníž. přenesená",J152,0)</f>
        <v>0</v>
      </c>
      <c r="BI152" s="230">
        <f>IF(N152="nulová",J152,0)</f>
        <v>0</v>
      </c>
      <c r="BJ152" s="20" t="s">
        <v>23</v>
      </c>
      <c r="BK152" s="230">
        <f>ROUND(I152*H152,2)</f>
        <v>0</v>
      </c>
      <c r="BL152" s="20" t="s">
        <v>462</v>
      </c>
      <c r="BM152" s="229" t="s">
        <v>1115</v>
      </c>
    </row>
    <row r="153" s="2" customFormat="1" ht="16.5" customHeight="1">
      <c r="A153" s="42"/>
      <c r="B153" s="43"/>
      <c r="C153" s="218" t="s">
        <v>967</v>
      </c>
      <c r="D153" s="218" t="s">
        <v>243</v>
      </c>
      <c r="E153" s="219" t="s">
        <v>8601</v>
      </c>
      <c r="F153" s="220" t="s">
        <v>8602</v>
      </c>
      <c r="G153" s="221" t="s">
        <v>561</v>
      </c>
      <c r="H153" s="222">
        <v>4</v>
      </c>
      <c r="I153" s="223"/>
      <c r="J153" s="224">
        <f>ROUND(I153*H153,2)</f>
        <v>0</v>
      </c>
      <c r="K153" s="220" t="s">
        <v>8503</v>
      </c>
      <c r="L153" s="48"/>
      <c r="M153" s="225" t="s">
        <v>39</v>
      </c>
      <c r="N153" s="226" t="s">
        <v>56</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462</v>
      </c>
      <c r="AT153" s="229" t="s">
        <v>243</v>
      </c>
      <c r="AU153" s="229" t="s">
        <v>93</v>
      </c>
      <c r="AY153" s="20" t="s">
        <v>241</v>
      </c>
      <c r="BE153" s="230">
        <f>IF(N153="základní",J153,0)</f>
        <v>0</v>
      </c>
      <c r="BF153" s="230">
        <f>IF(N153="snížená",J153,0)</f>
        <v>0</v>
      </c>
      <c r="BG153" s="230">
        <f>IF(N153="zákl. přenesená",J153,0)</f>
        <v>0</v>
      </c>
      <c r="BH153" s="230">
        <f>IF(N153="sníž. přenesená",J153,0)</f>
        <v>0</v>
      </c>
      <c r="BI153" s="230">
        <f>IF(N153="nulová",J153,0)</f>
        <v>0</v>
      </c>
      <c r="BJ153" s="20" t="s">
        <v>23</v>
      </c>
      <c r="BK153" s="230">
        <f>ROUND(I153*H153,2)</f>
        <v>0</v>
      </c>
      <c r="BL153" s="20" t="s">
        <v>462</v>
      </c>
      <c r="BM153" s="229" t="s">
        <v>1133</v>
      </c>
    </row>
    <row r="154" s="2" customFormat="1" ht="16.5" customHeight="1">
      <c r="A154" s="42"/>
      <c r="B154" s="43"/>
      <c r="C154" s="280" t="s">
        <v>973</v>
      </c>
      <c r="D154" s="280" t="s">
        <v>463</v>
      </c>
      <c r="E154" s="281" t="s">
        <v>8603</v>
      </c>
      <c r="F154" s="282" t="s">
        <v>8604</v>
      </c>
      <c r="G154" s="283" t="s">
        <v>561</v>
      </c>
      <c r="H154" s="284">
        <v>4</v>
      </c>
      <c r="I154" s="285"/>
      <c r="J154" s="286">
        <f>ROUND(I154*H154,2)</f>
        <v>0</v>
      </c>
      <c r="K154" s="282" t="s">
        <v>39</v>
      </c>
      <c r="L154" s="287"/>
      <c r="M154" s="288" t="s">
        <v>39</v>
      </c>
      <c r="N154" s="289" t="s">
        <v>56</v>
      </c>
      <c r="O154" s="88"/>
      <c r="P154" s="227">
        <f>O154*H154</f>
        <v>0</v>
      </c>
      <c r="Q154" s="227">
        <v>0.0080000000000000002</v>
      </c>
      <c r="R154" s="227">
        <f>Q154*H154</f>
        <v>0.032000000000000001</v>
      </c>
      <c r="S154" s="227">
        <v>0</v>
      </c>
      <c r="T154" s="228">
        <f>S154*H154</f>
        <v>0</v>
      </c>
      <c r="U154" s="42"/>
      <c r="V154" s="42"/>
      <c r="W154" s="42"/>
      <c r="X154" s="42"/>
      <c r="Y154" s="42"/>
      <c r="Z154" s="42"/>
      <c r="AA154" s="42"/>
      <c r="AB154" s="42"/>
      <c r="AC154" s="42"/>
      <c r="AD154" s="42"/>
      <c r="AE154" s="42"/>
      <c r="AR154" s="229" t="s">
        <v>660</v>
      </c>
      <c r="AT154" s="229" t="s">
        <v>463</v>
      </c>
      <c r="AU154" s="229" t="s">
        <v>93</v>
      </c>
      <c r="AY154" s="20" t="s">
        <v>241</v>
      </c>
      <c r="BE154" s="230">
        <f>IF(N154="základní",J154,0)</f>
        <v>0</v>
      </c>
      <c r="BF154" s="230">
        <f>IF(N154="snížená",J154,0)</f>
        <v>0</v>
      </c>
      <c r="BG154" s="230">
        <f>IF(N154="zákl. přenesená",J154,0)</f>
        <v>0</v>
      </c>
      <c r="BH154" s="230">
        <f>IF(N154="sníž. přenesená",J154,0)</f>
        <v>0</v>
      </c>
      <c r="BI154" s="230">
        <f>IF(N154="nulová",J154,0)</f>
        <v>0</v>
      </c>
      <c r="BJ154" s="20" t="s">
        <v>23</v>
      </c>
      <c r="BK154" s="230">
        <f>ROUND(I154*H154,2)</f>
        <v>0</v>
      </c>
      <c r="BL154" s="20" t="s">
        <v>462</v>
      </c>
      <c r="BM154" s="229" t="s">
        <v>1159</v>
      </c>
    </row>
    <row r="155" s="2" customFormat="1" ht="16.5" customHeight="1">
      <c r="A155" s="42"/>
      <c r="B155" s="43"/>
      <c r="C155" s="218" t="s">
        <v>981</v>
      </c>
      <c r="D155" s="218" t="s">
        <v>243</v>
      </c>
      <c r="E155" s="219" t="s">
        <v>8605</v>
      </c>
      <c r="F155" s="220" t="s">
        <v>8606</v>
      </c>
      <c r="G155" s="221" t="s">
        <v>561</v>
      </c>
      <c r="H155" s="222">
        <v>1</v>
      </c>
      <c r="I155" s="223"/>
      <c r="J155" s="224">
        <f>ROUND(I155*H155,2)</f>
        <v>0</v>
      </c>
      <c r="K155" s="220" t="s">
        <v>8503</v>
      </c>
      <c r="L155" s="48"/>
      <c r="M155" s="225" t="s">
        <v>39</v>
      </c>
      <c r="N155" s="226" t="s">
        <v>56</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462</v>
      </c>
      <c r="AT155" s="229" t="s">
        <v>243</v>
      </c>
      <c r="AU155" s="229" t="s">
        <v>93</v>
      </c>
      <c r="AY155" s="20" t="s">
        <v>241</v>
      </c>
      <c r="BE155" s="230">
        <f>IF(N155="základní",J155,0)</f>
        <v>0</v>
      </c>
      <c r="BF155" s="230">
        <f>IF(N155="snížená",J155,0)</f>
        <v>0</v>
      </c>
      <c r="BG155" s="230">
        <f>IF(N155="zákl. přenesená",J155,0)</f>
        <v>0</v>
      </c>
      <c r="BH155" s="230">
        <f>IF(N155="sníž. přenesená",J155,0)</f>
        <v>0</v>
      </c>
      <c r="BI155" s="230">
        <f>IF(N155="nulová",J155,0)</f>
        <v>0</v>
      </c>
      <c r="BJ155" s="20" t="s">
        <v>23</v>
      </c>
      <c r="BK155" s="230">
        <f>ROUND(I155*H155,2)</f>
        <v>0</v>
      </c>
      <c r="BL155" s="20" t="s">
        <v>462</v>
      </c>
      <c r="BM155" s="229" t="s">
        <v>1176</v>
      </c>
    </row>
    <row r="156" s="2" customFormat="1" ht="16.5" customHeight="1">
      <c r="A156" s="42"/>
      <c r="B156" s="43"/>
      <c r="C156" s="280" t="s">
        <v>986</v>
      </c>
      <c r="D156" s="280" t="s">
        <v>463</v>
      </c>
      <c r="E156" s="281" t="s">
        <v>8607</v>
      </c>
      <c r="F156" s="282" t="s">
        <v>8608</v>
      </c>
      <c r="G156" s="283" t="s">
        <v>561</v>
      </c>
      <c r="H156" s="284">
        <v>1</v>
      </c>
      <c r="I156" s="285"/>
      <c r="J156" s="286">
        <f>ROUND(I156*H156,2)</f>
        <v>0</v>
      </c>
      <c r="K156" s="282" t="s">
        <v>39</v>
      </c>
      <c r="L156" s="287"/>
      <c r="M156" s="288" t="s">
        <v>39</v>
      </c>
      <c r="N156" s="289" t="s">
        <v>56</v>
      </c>
      <c r="O156" s="88"/>
      <c r="P156" s="227">
        <f>O156*H156</f>
        <v>0</v>
      </c>
      <c r="Q156" s="227">
        <v>0.0080000000000000002</v>
      </c>
      <c r="R156" s="227">
        <f>Q156*H156</f>
        <v>0.0080000000000000002</v>
      </c>
      <c r="S156" s="227">
        <v>0</v>
      </c>
      <c r="T156" s="228">
        <f>S156*H156</f>
        <v>0</v>
      </c>
      <c r="U156" s="42"/>
      <c r="V156" s="42"/>
      <c r="W156" s="42"/>
      <c r="X156" s="42"/>
      <c r="Y156" s="42"/>
      <c r="Z156" s="42"/>
      <c r="AA156" s="42"/>
      <c r="AB156" s="42"/>
      <c r="AC156" s="42"/>
      <c r="AD156" s="42"/>
      <c r="AE156" s="42"/>
      <c r="AR156" s="229" t="s">
        <v>660</v>
      </c>
      <c r="AT156" s="229" t="s">
        <v>463</v>
      </c>
      <c r="AU156" s="229" t="s">
        <v>93</v>
      </c>
      <c r="AY156" s="20" t="s">
        <v>241</v>
      </c>
      <c r="BE156" s="230">
        <f>IF(N156="základní",J156,0)</f>
        <v>0</v>
      </c>
      <c r="BF156" s="230">
        <f>IF(N156="snížená",J156,0)</f>
        <v>0</v>
      </c>
      <c r="BG156" s="230">
        <f>IF(N156="zákl. přenesená",J156,0)</f>
        <v>0</v>
      </c>
      <c r="BH156" s="230">
        <f>IF(N156="sníž. přenesená",J156,0)</f>
        <v>0</v>
      </c>
      <c r="BI156" s="230">
        <f>IF(N156="nulová",J156,0)</f>
        <v>0</v>
      </c>
      <c r="BJ156" s="20" t="s">
        <v>23</v>
      </c>
      <c r="BK156" s="230">
        <f>ROUND(I156*H156,2)</f>
        <v>0</v>
      </c>
      <c r="BL156" s="20" t="s">
        <v>462</v>
      </c>
      <c r="BM156" s="229" t="s">
        <v>1204</v>
      </c>
    </row>
    <row r="157" s="2" customFormat="1" ht="16.5" customHeight="1">
      <c r="A157" s="42"/>
      <c r="B157" s="43"/>
      <c r="C157" s="218" t="s">
        <v>994</v>
      </c>
      <c r="D157" s="218" t="s">
        <v>243</v>
      </c>
      <c r="E157" s="219" t="s">
        <v>8573</v>
      </c>
      <c r="F157" s="220" t="s">
        <v>8574</v>
      </c>
      <c r="G157" s="221" t="s">
        <v>561</v>
      </c>
      <c r="H157" s="222">
        <v>4</v>
      </c>
      <c r="I157" s="223"/>
      <c r="J157" s="224">
        <f>ROUND(I157*H157,2)</f>
        <v>0</v>
      </c>
      <c r="K157" s="220" t="s">
        <v>8503</v>
      </c>
      <c r="L157" s="48"/>
      <c r="M157" s="225" t="s">
        <v>39</v>
      </c>
      <c r="N157" s="226" t="s">
        <v>56</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462</v>
      </c>
      <c r="AT157" s="229" t="s">
        <v>243</v>
      </c>
      <c r="AU157" s="229" t="s">
        <v>93</v>
      </c>
      <c r="AY157" s="20" t="s">
        <v>241</v>
      </c>
      <c r="BE157" s="230">
        <f>IF(N157="základní",J157,0)</f>
        <v>0</v>
      </c>
      <c r="BF157" s="230">
        <f>IF(N157="snížená",J157,0)</f>
        <v>0</v>
      </c>
      <c r="BG157" s="230">
        <f>IF(N157="zákl. přenesená",J157,0)</f>
        <v>0</v>
      </c>
      <c r="BH157" s="230">
        <f>IF(N157="sníž. přenesená",J157,0)</f>
        <v>0</v>
      </c>
      <c r="BI157" s="230">
        <f>IF(N157="nulová",J157,0)</f>
        <v>0</v>
      </c>
      <c r="BJ157" s="20" t="s">
        <v>23</v>
      </c>
      <c r="BK157" s="230">
        <f>ROUND(I157*H157,2)</f>
        <v>0</v>
      </c>
      <c r="BL157" s="20" t="s">
        <v>462</v>
      </c>
      <c r="BM157" s="229" t="s">
        <v>1239</v>
      </c>
    </row>
    <row r="158" s="2" customFormat="1" ht="16.5" customHeight="1">
      <c r="A158" s="42"/>
      <c r="B158" s="43"/>
      <c r="C158" s="280" t="s">
        <v>1005</v>
      </c>
      <c r="D158" s="280" t="s">
        <v>463</v>
      </c>
      <c r="E158" s="281" t="s">
        <v>8609</v>
      </c>
      <c r="F158" s="282" t="s">
        <v>8610</v>
      </c>
      <c r="G158" s="283" t="s">
        <v>561</v>
      </c>
      <c r="H158" s="284">
        <v>4</v>
      </c>
      <c r="I158" s="285"/>
      <c r="J158" s="286">
        <f>ROUND(I158*H158,2)</f>
        <v>0</v>
      </c>
      <c r="K158" s="282" t="s">
        <v>8503</v>
      </c>
      <c r="L158" s="287"/>
      <c r="M158" s="288" t="s">
        <v>39</v>
      </c>
      <c r="N158" s="289" t="s">
        <v>56</v>
      </c>
      <c r="O158" s="88"/>
      <c r="P158" s="227">
        <f>O158*H158</f>
        <v>0</v>
      </c>
      <c r="Q158" s="227">
        <v>0.0011000000000000001</v>
      </c>
      <c r="R158" s="227">
        <f>Q158*H158</f>
        <v>0.0044000000000000003</v>
      </c>
      <c r="S158" s="227">
        <v>0</v>
      </c>
      <c r="T158" s="228">
        <f>S158*H158</f>
        <v>0</v>
      </c>
      <c r="U158" s="42"/>
      <c r="V158" s="42"/>
      <c r="W158" s="42"/>
      <c r="X158" s="42"/>
      <c r="Y158" s="42"/>
      <c r="Z158" s="42"/>
      <c r="AA158" s="42"/>
      <c r="AB158" s="42"/>
      <c r="AC158" s="42"/>
      <c r="AD158" s="42"/>
      <c r="AE158" s="42"/>
      <c r="AR158" s="229" t="s">
        <v>660</v>
      </c>
      <c r="AT158" s="229" t="s">
        <v>463</v>
      </c>
      <c r="AU158" s="229" t="s">
        <v>93</v>
      </c>
      <c r="AY158" s="20" t="s">
        <v>241</v>
      </c>
      <c r="BE158" s="230">
        <f>IF(N158="základní",J158,0)</f>
        <v>0</v>
      </c>
      <c r="BF158" s="230">
        <f>IF(N158="snížená",J158,0)</f>
        <v>0</v>
      </c>
      <c r="BG158" s="230">
        <f>IF(N158="zákl. přenesená",J158,0)</f>
        <v>0</v>
      </c>
      <c r="BH158" s="230">
        <f>IF(N158="sníž. přenesená",J158,0)</f>
        <v>0</v>
      </c>
      <c r="BI158" s="230">
        <f>IF(N158="nulová",J158,0)</f>
        <v>0</v>
      </c>
      <c r="BJ158" s="20" t="s">
        <v>23</v>
      </c>
      <c r="BK158" s="230">
        <f>ROUND(I158*H158,2)</f>
        <v>0</v>
      </c>
      <c r="BL158" s="20" t="s">
        <v>462</v>
      </c>
      <c r="BM158" s="229" t="s">
        <v>1279</v>
      </c>
    </row>
    <row r="159" s="2" customFormat="1" ht="16.5" customHeight="1">
      <c r="A159" s="42"/>
      <c r="B159" s="43"/>
      <c r="C159" s="218" t="s">
        <v>1016</v>
      </c>
      <c r="D159" s="218" t="s">
        <v>243</v>
      </c>
      <c r="E159" s="219" t="s">
        <v>8577</v>
      </c>
      <c r="F159" s="220" t="s">
        <v>8578</v>
      </c>
      <c r="G159" s="221" t="s">
        <v>561</v>
      </c>
      <c r="H159" s="222">
        <v>1</v>
      </c>
      <c r="I159" s="223"/>
      <c r="J159" s="224">
        <f>ROUND(I159*H159,2)</f>
        <v>0</v>
      </c>
      <c r="K159" s="220" t="s">
        <v>8503</v>
      </c>
      <c r="L159" s="48"/>
      <c r="M159" s="225" t="s">
        <v>39</v>
      </c>
      <c r="N159" s="226" t="s">
        <v>56</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462</v>
      </c>
      <c r="AT159" s="229" t="s">
        <v>243</v>
      </c>
      <c r="AU159" s="229" t="s">
        <v>93</v>
      </c>
      <c r="AY159" s="20" t="s">
        <v>241</v>
      </c>
      <c r="BE159" s="230">
        <f>IF(N159="základní",J159,0)</f>
        <v>0</v>
      </c>
      <c r="BF159" s="230">
        <f>IF(N159="snížená",J159,0)</f>
        <v>0</v>
      </c>
      <c r="BG159" s="230">
        <f>IF(N159="zákl. přenesená",J159,0)</f>
        <v>0</v>
      </c>
      <c r="BH159" s="230">
        <f>IF(N159="sníž. přenesená",J159,0)</f>
        <v>0</v>
      </c>
      <c r="BI159" s="230">
        <f>IF(N159="nulová",J159,0)</f>
        <v>0</v>
      </c>
      <c r="BJ159" s="20" t="s">
        <v>23</v>
      </c>
      <c r="BK159" s="230">
        <f>ROUND(I159*H159,2)</f>
        <v>0</v>
      </c>
      <c r="BL159" s="20" t="s">
        <v>462</v>
      </c>
      <c r="BM159" s="229" t="s">
        <v>1301</v>
      </c>
    </row>
    <row r="160" s="2" customFormat="1" ht="16.5" customHeight="1">
      <c r="A160" s="42"/>
      <c r="B160" s="43"/>
      <c r="C160" s="280" t="s">
        <v>1025</v>
      </c>
      <c r="D160" s="280" t="s">
        <v>463</v>
      </c>
      <c r="E160" s="281" t="s">
        <v>8611</v>
      </c>
      <c r="F160" s="282" t="s">
        <v>8612</v>
      </c>
      <c r="G160" s="283" t="s">
        <v>561</v>
      </c>
      <c r="H160" s="284">
        <v>1</v>
      </c>
      <c r="I160" s="285"/>
      <c r="J160" s="286">
        <f>ROUND(I160*H160,2)</f>
        <v>0</v>
      </c>
      <c r="K160" s="282" t="s">
        <v>8503</v>
      </c>
      <c r="L160" s="287"/>
      <c r="M160" s="288" t="s">
        <v>39</v>
      </c>
      <c r="N160" s="289" t="s">
        <v>56</v>
      </c>
      <c r="O160" s="88"/>
      <c r="P160" s="227">
        <f>O160*H160</f>
        <v>0</v>
      </c>
      <c r="Q160" s="227">
        <v>0.00199</v>
      </c>
      <c r="R160" s="227">
        <f>Q160*H160</f>
        <v>0.00199</v>
      </c>
      <c r="S160" s="227">
        <v>0</v>
      </c>
      <c r="T160" s="228">
        <f>S160*H160</f>
        <v>0</v>
      </c>
      <c r="U160" s="42"/>
      <c r="V160" s="42"/>
      <c r="W160" s="42"/>
      <c r="X160" s="42"/>
      <c r="Y160" s="42"/>
      <c r="Z160" s="42"/>
      <c r="AA160" s="42"/>
      <c r="AB160" s="42"/>
      <c r="AC160" s="42"/>
      <c r="AD160" s="42"/>
      <c r="AE160" s="42"/>
      <c r="AR160" s="229" t="s">
        <v>660</v>
      </c>
      <c r="AT160" s="229" t="s">
        <v>463</v>
      </c>
      <c r="AU160" s="229" t="s">
        <v>93</v>
      </c>
      <c r="AY160" s="20" t="s">
        <v>241</v>
      </c>
      <c r="BE160" s="230">
        <f>IF(N160="základní",J160,0)</f>
        <v>0</v>
      </c>
      <c r="BF160" s="230">
        <f>IF(N160="snížená",J160,0)</f>
        <v>0</v>
      </c>
      <c r="BG160" s="230">
        <f>IF(N160="zákl. přenesená",J160,0)</f>
        <v>0</v>
      </c>
      <c r="BH160" s="230">
        <f>IF(N160="sníž. přenesená",J160,0)</f>
        <v>0</v>
      </c>
      <c r="BI160" s="230">
        <f>IF(N160="nulová",J160,0)</f>
        <v>0</v>
      </c>
      <c r="BJ160" s="20" t="s">
        <v>23</v>
      </c>
      <c r="BK160" s="230">
        <f>ROUND(I160*H160,2)</f>
        <v>0</v>
      </c>
      <c r="BL160" s="20" t="s">
        <v>462</v>
      </c>
      <c r="BM160" s="229" t="s">
        <v>1318</v>
      </c>
    </row>
    <row r="161" s="2" customFormat="1" ht="16.5" customHeight="1">
      <c r="A161" s="42"/>
      <c r="B161" s="43"/>
      <c r="C161" s="218" t="s">
        <v>1037</v>
      </c>
      <c r="D161" s="218" t="s">
        <v>243</v>
      </c>
      <c r="E161" s="219" t="s">
        <v>8613</v>
      </c>
      <c r="F161" s="220" t="s">
        <v>8614</v>
      </c>
      <c r="G161" s="221" t="s">
        <v>561</v>
      </c>
      <c r="H161" s="222">
        <v>27</v>
      </c>
      <c r="I161" s="223"/>
      <c r="J161" s="224">
        <f>ROUND(I161*H161,2)</f>
        <v>0</v>
      </c>
      <c r="K161" s="220" t="s">
        <v>8503</v>
      </c>
      <c r="L161" s="48"/>
      <c r="M161" s="225" t="s">
        <v>39</v>
      </c>
      <c r="N161" s="226" t="s">
        <v>56</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462</v>
      </c>
      <c r="AT161" s="229" t="s">
        <v>243</v>
      </c>
      <c r="AU161" s="229" t="s">
        <v>93</v>
      </c>
      <c r="AY161" s="20" t="s">
        <v>241</v>
      </c>
      <c r="BE161" s="230">
        <f>IF(N161="základní",J161,0)</f>
        <v>0</v>
      </c>
      <c r="BF161" s="230">
        <f>IF(N161="snížená",J161,0)</f>
        <v>0</v>
      </c>
      <c r="BG161" s="230">
        <f>IF(N161="zákl. přenesená",J161,0)</f>
        <v>0</v>
      </c>
      <c r="BH161" s="230">
        <f>IF(N161="sníž. přenesená",J161,0)</f>
        <v>0</v>
      </c>
      <c r="BI161" s="230">
        <f>IF(N161="nulová",J161,0)</f>
        <v>0</v>
      </c>
      <c r="BJ161" s="20" t="s">
        <v>23</v>
      </c>
      <c r="BK161" s="230">
        <f>ROUND(I161*H161,2)</f>
        <v>0</v>
      </c>
      <c r="BL161" s="20" t="s">
        <v>462</v>
      </c>
      <c r="BM161" s="229" t="s">
        <v>1329</v>
      </c>
    </row>
    <row r="162" s="2" customFormat="1" ht="16.5" customHeight="1">
      <c r="A162" s="42"/>
      <c r="B162" s="43"/>
      <c r="C162" s="280" t="s">
        <v>1043</v>
      </c>
      <c r="D162" s="280" t="s">
        <v>463</v>
      </c>
      <c r="E162" s="281" t="s">
        <v>8615</v>
      </c>
      <c r="F162" s="282" t="s">
        <v>8616</v>
      </c>
      <c r="G162" s="283" t="s">
        <v>561</v>
      </c>
      <c r="H162" s="284">
        <v>27</v>
      </c>
      <c r="I162" s="285"/>
      <c r="J162" s="286">
        <f>ROUND(I162*H162,2)</f>
        <v>0</v>
      </c>
      <c r="K162" s="282" t="s">
        <v>39</v>
      </c>
      <c r="L162" s="287"/>
      <c r="M162" s="288" t="s">
        <v>39</v>
      </c>
      <c r="N162" s="289" t="s">
        <v>56</v>
      </c>
      <c r="O162" s="88"/>
      <c r="P162" s="227">
        <f>O162*H162</f>
        <v>0</v>
      </c>
      <c r="Q162" s="227">
        <v>0.0050000000000000001</v>
      </c>
      <c r="R162" s="227">
        <f>Q162*H162</f>
        <v>0.13500000000000001</v>
      </c>
      <c r="S162" s="227">
        <v>0</v>
      </c>
      <c r="T162" s="228">
        <f>S162*H162</f>
        <v>0</v>
      </c>
      <c r="U162" s="42"/>
      <c r="V162" s="42"/>
      <c r="W162" s="42"/>
      <c r="X162" s="42"/>
      <c r="Y162" s="42"/>
      <c r="Z162" s="42"/>
      <c r="AA162" s="42"/>
      <c r="AB162" s="42"/>
      <c r="AC162" s="42"/>
      <c r="AD162" s="42"/>
      <c r="AE162" s="42"/>
      <c r="AR162" s="229" t="s">
        <v>660</v>
      </c>
      <c r="AT162" s="229" t="s">
        <v>463</v>
      </c>
      <c r="AU162" s="229" t="s">
        <v>93</v>
      </c>
      <c r="AY162" s="20" t="s">
        <v>241</v>
      </c>
      <c r="BE162" s="230">
        <f>IF(N162="základní",J162,0)</f>
        <v>0</v>
      </c>
      <c r="BF162" s="230">
        <f>IF(N162="snížená",J162,0)</f>
        <v>0</v>
      </c>
      <c r="BG162" s="230">
        <f>IF(N162="zákl. přenesená",J162,0)</f>
        <v>0</v>
      </c>
      <c r="BH162" s="230">
        <f>IF(N162="sníž. přenesená",J162,0)</f>
        <v>0</v>
      </c>
      <c r="BI162" s="230">
        <f>IF(N162="nulová",J162,0)</f>
        <v>0</v>
      </c>
      <c r="BJ162" s="20" t="s">
        <v>23</v>
      </c>
      <c r="BK162" s="230">
        <f>ROUND(I162*H162,2)</f>
        <v>0</v>
      </c>
      <c r="BL162" s="20" t="s">
        <v>462</v>
      </c>
      <c r="BM162" s="229" t="s">
        <v>1357</v>
      </c>
    </row>
    <row r="163" s="2" customFormat="1" ht="16.5" customHeight="1">
      <c r="A163" s="42"/>
      <c r="B163" s="43"/>
      <c r="C163" s="218" t="s">
        <v>1049</v>
      </c>
      <c r="D163" s="218" t="s">
        <v>243</v>
      </c>
      <c r="E163" s="219" t="s">
        <v>8617</v>
      </c>
      <c r="F163" s="220" t="s">
        <v>8618</v>
      </c>
      <c r="G163" s="221" t="s">
        <v>561</v>
      </c>
      <c r="H163" s="222">
        <v>16</v>
      </c>
      <c r="I163" s="223"/>
      <c r="J163" s="224">
        <f>ROUND(I163*H163,2)</f>
        <v>0</v>
      </c>
      <c r="K163" s="220" t="s">
        <v>8503</v>
      </c>
      <c r="L163" s="48"/>
      <c r="M163" s="225" t="s">
        <v>39</v>
      </c>
      <c r="N163" s="226" t="s">
        <v>56</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462</v>
      </c>
      <c r="AT163" s="229" t="s">
        <v>243</v>
      </c>
      <c r="AU163" s="229" t="s">
        <v>93</v>
      </c>
      <c r="AY163" s="20" t="s">
        <v>241</v>
      </c>
      <c r="BE163" s="230">
        <f>IF(N163="základní",J163,0)</f>
        <v>0</v>
      </c>
      <c r="BF163" s="230">
        <f>IF(N163="snížená",J163,0)</f>
        <v>0</v>
      </c>
      <c r="BG163" s="230">
        <f>IF(N163="zákl. přenesená",J163,0)</f>
        <v>0</v>
      </c>
      <c r="BH163" s="230">
        <f>IF(N163="sníž. přenesená",J163,0)</f>
        <v>0</v>
      </c>
      <c r="BI163" s="230">
        <f>IF(N163="nulová",J163,0)</f>
        <v>0</v>
      </c>
      <c r="BJ163" s="20" t="s">
        <v>23</v>
      </c>
      <c r="BK163" s="230">
        <f>ROUND(I163*H163,2)</f>
        <v>0</v>
      </c>
      <c r="BL163" s="20" t="s">
        <v>462</v>
      </c>
      <c r="BM163" s="229" t="s">
        <v>1369</v>
      </c>
    </row>
    <row r="164" s="2" customFormat="1" ht="16.5" customHeight="1">
      <c r="A164" s="42"/>
      <c r="B164" s="43"/>
      <c r="C164" s="280" t="s">
        <v>1062</v>
      </c>
      <c r="D164" s="280" t="s">
        <v>463</v>
      </c>
      <c r="E164" s="281" t="s">
        <v>8619</v>
      </c>
      <c r="F164" s="282" t="s">
        <v>8620</v>
      </c>
      <c r="G164" s="283" t="s">
        <v>561</v>
      </c>
      <c r="H164" s="284">
        <v>6</v>
      </c>
      <c r="I164" s="285"/>
      <c r="J164" s="286">
        <f>ROUND(I164*H164,2)</f>
        <v>0</v>
      </c>
      <c r="K164" s="282" t="s">
        <v>39</v>
      </c>
      <c r="L164" s="287"/>
      <c r="M164" s="288" t="s">
        <v>39</v>
      </c>
      <c r="N164" s="289" t="s">
        <v>56</v>
      </c>
      <c r="O164" s="88"/>
      <c r="P164" s="227">
        <f>O164*H164</f>
        <v>0</v>
      </c>
      <c r="Q164" s="227">
        <v>0.01</v>
      </c>
      <c r="R164" s="227">
        <f>Q164*H164</f>
        <v>0.059999999999999998</v>
      </c>
      <c r="S164" s="227">
        <v>0</v>
      </c>
      <c r="T164" s="228">
        <f>S164*H164</f>
        <v>0</v>
      </c>
      <c r="U164" s="42"/>
      <c r="V164" s="42"/>
      <c r="W164" s="42"/>
      <c r="X164" s="42"/>
      <c r="Y164" s="42"/>
      <c r="Z164" s="42"/>
      <c r="AA164" s="42"/>
      <c r="AB164" s="42"/>
      <c r="AC164" s="42"/>
      <c r="AD164" s="42"/>
      <c r="AE164" s="42"/>
      <c r="AR164" s="229" t="s">
        <v>660</v>
      </c>
      <c r="AT164" s="229" t="s">
        <v>463</v>
      </c>
      <c r="AU164" s="229" t="s">
        <v>93</v>
      </c>
      <c r="AY164" s="20" t="s">
        <v>241</v>
      </c>
      <c r="BE164" s="230">
        <f>IF(N164="základní",J164,0)</f>
        <v>0</v>
      </c>
      <c r="BF164" s="230">
        <f>IF(N164="snížená",J164,0)</f>
        <v>0</v>
      </c>
      <c r="BG164" s="230">
        <f>IF(N164="zákl. přenesená",J164,0)</f>
        <v>0</v>
      </c>
      <c r="BH164" s="230">
        <f>IF(N164="sníž. přenesená",J164,0)</f>
        <v>0</v>
      </c>
      <c r="BI164" s="230">
        <f>IF(N164="nulová",J164,0)</f>
        <v>0</v>
      </c>
      <c r="BJ164" s="20" t="s">
        <v>23</v>
      </c>
      <c r="BK164" s="230">
        <f>ROUND(I164*H164,2)</f>
        <v>0</v>
      </c>
      <c r="BL164" s="20" t="s">
        <v>462</v>
      </c>
      <c r="BM164" s="229" t="s">
        <v>1384</v>
      </c>
    </row>
    <row r="165" s="2" customFormat="1" ht="16.5" customHeight="1">
      <c r="A165" s="42"/>
      <c r="B165" s="43"/>
      <c r="C165" s="280" t="s">
        <v>1080</v>
      </c>
      <c r="D165" s="280" t="s">
        <v>463</v>
      </c>
      <c r="E165" s="281" t="s">
        <v>8621</v>
      </c>
      <c r="F165" s="282" t="s">
        <v>8622</v>
      </c>
      <c r="G165" s="283" t="s">
        <v>561</v>
      </c>
      <c r="H165" s="284">
        <v>4</v>
      </c>
      <c r="I165" s="285"/>
      <c r="J165" s="286">
        <f>ROUND(I165*H165,2)</f>
        <v>0</v>
      </c>
      <c r="K165" s="282" t="s">
        <v>39</v>
      </c>
      <c r="L165" s="287"/>
      <c r="M165" s="288" t="s">
        <v>39</v>
      </c>
      <c r="N165" s="289" t="s">
        <v>56</v>
      </c>
      <c r="O165" s="88"/>
      <c r="P165" s="227">
        <f>O165*H165</f>
        <v>0</v>
      </c>
      <c r="Q165" s="227">
        <v>0.012</v>
      </c>
      <c r="R165" s="227">
        <f>Q165*H165</f>
        <v>0.048000000000000001</v>
      </c>
      <c r="S165" s="227">
        <v>0</v>
      </c>
      <c r="T165" s="228">
        <f>S165*H165</f>
        <v>0</v>
      </c>
      <c r="U165" s="42"/>
      <c r="V165" s="42"/>
      <c r="W165" s="42"/>
      <c r="X165" s="42"/>
      <c r="Y165" s="42"/>
      <c r="Z165" s="42"/>
      <c r="AA165" s="42"/>
      <c r="AB165" s="42"/>
      <c r="AC165" s="42"/>
      <c r="AD165" s="42"/>
      <c r="AE165" s="42"/>
      <c r="AR165" s="229" t="s">
        <v>660</v>
      </c>
      <c r="AT165" s="229" t="s">
        <v>463</v>
      </c>
      <c r="AU165" s="229" t="s">
        <v>93</v>
      </c>
      <c r="AY165" s="20" t="s">
        <v>241</v>
      </c>
      <c r="BE165" s="230">
        <f>IF(N165="základní",J165,0)</f>
        <v>0</v>
      </c>
      <c r="BF165" s="230">
        <f>IF(N165="snížená",J165,0)</f>
        <v>0</v>
      </c>
      <c r="BG165" s="230">
        <f>IF(N165="zákl. přenesená",J165,0)</f>
        <v>0</v>
      </c>
      <c r="BH165" s="230">
        <f>IF(N165="sníž. přenesená",J165,0)</f>
        <v>0</v>
      </c>
      <c r="BI165" s="230">
        <f>IF(N165="nulová",J165,0)</f>
        <v>0</v>
      </c>
      <c r="BJ165" s="20" t="s">
        <v>23</v>
      </c>
      <c r="BK165" s="230">
        <f>ROUND(I165*H165,2)</f>
        <v>0</v>
      </c>
      <c r="BL165" s="20" t="s">
        <v>462</v>
      </c>
      <c r="BM165" s="229" t="s">
        <v>1397</v>
      </c>
    </row>
    <row r="166" s="2" customFormat="1" ht="16.5" customHeight="1">
      <c r="A166" s="42"/>
      <c r="B166" s="43"/>
      <c r="C166" s="280" t="s">
        <v>1087</v>
      </c>
      <c r="D166" s="280" t="s">
        <v>463</v>
      </c>
      <c r="E166" s="281" t="s">
        <v>8623</v>
      </c>
      <c r="F166" s="282" t="s">
        <v>8624</v>
      </c>
      <c r="G166" s="283" t="s">
        <v>561</v>
      </c>
      <c r="H166" s="284">
        <v>6</v>
      </c>
      <c r="I166" s="285"/>
      <c r="J166" s="286">
        <f>ROUND(I166*H166,2)</f>
        <v>0</v>
      </c>
      <c r="K166" s="282" t="s">
        <v>39</v>
      </c>
      <c r="L166" s="287"/>
      <c r="M166" s="288" t="s">
        <v>39</v>
      </c>
      <c r="N166" s="289" t="s">
        <v>56</v>
      </c>
      <c r="O166" s="88"/>
      <c r="P166" s="227">
        <f>O166*H166</f>
        <v>0</v>
      </c>
      <c r="Q166" s="227">
        <v>0.014</v>
      </c>
      <c r="R166" s="227">
        <f>Q166*H166</f>
        <v>0.084000000000000005</v>
      </c>
      <c r="S166" s="227">
        <v>0</v>
      </c>
      <c r="T166" s="228">
        <f>S166*H166</f>
        <v>0</v>
      </c>
      <c r="U166" s="42"/>
      <c r="V166" s="42"/>
      <c r="W166" s="42"/>
      <c r="X166" s="42"/>
      <c r="Y166" s="42"/>
      <c r="Z166" s="42"/>
      <c r="AA166" s="42"/>
      <c r="AB166" s="42"/>
      <c r="AC166" s="42"/>
      <c r="AD166" s="42"/>
      <c r="AE166" s="42"/>
      <c r="AR166" s="229" t="s">
        <v>660</v>
      </c>
      <c r="AT166" s="229" t="s">
        <v>463</v>
      </c>
      <c r="AU166" s="229" t="s">
        <v>93</v>
      </c>
      <c r="AY166" s="20" t="s">
        <v>241</v>
      </c>
      <c r="BE166" s="230">
        <f>IF(N166="základní",J166,0)</f>
        <v>0</v>
      </c>
      <c r="BF166" s="230">
        <f>IF(N166="snížená",J166,0)</f>
        <v>0</v>
      </c>
      <c r="BG166" s="230">
        <f>IF(N166="zákl. přenesená",J166,0)</f>
        <v>0</v>
      </c>
      <c r="BH166" s="230">
        <f>IF(N166="sníž. přenesená",J166,0)</f>
        <v>0</v>
      </c>
      <c r="BI166" s="230">
        <f>IF(N166="nulová",J166,0)</f>
        <v>0</v>
      </c>
      <c r="BJ166" s="20" t="s">
        <v>23</v>
      </c>
      <c r="BK166" s="230">
        <f>ROUND(I166*H166,2)</f>
        <v>0</v>
      </c>
      <c r="BL166" s="20" t="s">
        <v>462</v>
      </c>
      <c r="BM166" s="229" t="s">
        <v>1411</v>
      </c>
    </row>
    <row r="167" s="2" customFormat="1" ht="16.5" customHeight="1">
      <c r="A167" s="42"/>
      <c r="B167" s="43"/>
      <c r="C167" s="218" t="s">
        <v>1094</v>
      </c>
      <c r="D167" s="218" t="s">
        <v>243</v>
      </c>
      <c r="E167" s="219" t="s">
        <v>8625</v>
      </c>
      <c r="F167" s="220" t="s">
        <v>8626</v>
      </c>
      <c r="G167" s="221" t="s">
        <v>561</v>
      </c>
      <c r="H167" s="222">
        <v>4</v>
      </c>
      <c r="I167" s="223"/>
      <c r="J167" s="224">
        <f>ROUND(I167*H167,2)</f>
        <v>0</v>
      </c>
      <c r="K167" s="220" t="s">
        <v>8503</v>
      </c>
      <c r="L167" s="48"/>
      <c r="M167" s="225" t="s">
        <v>39</v>
      </c>
      <c r="N167" s="226" t="s">
        <v>56</v>
      </c>
      <c r="O167" s="88"/>
      <c r="P167" s="227">
        <f>O167*H167</f>
        <v>0</v>
      </c>
      <c r="Q167" s="227">
        <v>0</v>
      </c>
      <c r="R167" s="227">
        <f>Q167*H167</f>
        <v>0</v>
      </c>
      <c r="S167" s="227">
        <v>0</v>
      </c>
      <c r="T167" s="228">
        <f>S167*H167</f>
        <v>0</v>
      </c>
      <c r="U167" s="42"/>
      <c r="V167" s="42"/>
      <c r="W167" s="42"/>
      <c r="X167" s="42"/>
      <c r="Y167" s="42"/>
      <c r="Z167" s="42"/>
      <c r="AA167" s="42"/>
      <c r="AB167" s="42"/>
      <c r="AC167" s="42"/>
      <c r="AD167" s="42"/>
      <c r="AE167" s="42"/>
      <c r="AR167" s="229" t="s">
        <v>462</v>
      </c>
      <c r="AT167" s="229" t="s">
        <v>243</v>
      </c>
      <c r="AU167" s="229" t="s">
        <v>93</v>
      </c>
      <c r="AY167" s="20" t="s">
        <v>241</v>
      </c>
      <c r="BE167" s="230">
        <f>IF(N167="základní",J167,0)</f>
        <v>0</v>
      </c>
      <c r="BF167" s="230">
        <f>IF(N167="snížená",J167,0)</f>
        <v>0</v>
      </c>
      <c r="BG167" s="230">
        <f>IF(N167="zákl. přenesená",J167,0)</f>
        <v>0</v>
      </c>
      <c r="BH167" s="230">
        <f>IF(N167="sníž. přenesená",J167,0)</f>
        <v>0</v>
      </c>
      <c r="BI167" s="230">
        <f>IF(N167="nulová",J167,0)</f>
        <v>0</v>
      </c>
      <c r="BJ167" s="20" t="s">
        <v>23</v>
      </c>
      <c r="BK167" s="230">
        <f>ROUND(I167*H167,2)</f>
        <v>0</v>
      </c>
      <c r="BL167" s="20" t="s">
        <v>462</v>
      </c>
      <c r="BM167" s="229" t="s">
        <v>1426</v>
      </c>
    </row>
    <row r="168" s="2" customFormat="1" ht="16.5" customHeight="1">
      <c r="A168" s="42"/>
      <c r="B168" s="43"/>
      <c r="C168" s="280" t="s">
        <v>1103</v>
      </c>
      <c r="D168" s="280" t="s">
        <v>463</v>
      </c>
      <c r="E168" s="281" t="s">
        <v>8627</v>
      </c>
      <c r="F168" s="282" t="s">
        <v>8628</v>
      </c>
      <c r="G168" s="283" t="s">
        <v>561</v>
      </c>
      <c r="H168" s="284">
        <v>4</v>
      </c>
      <c r="I168" s="285"/>
      <c r="J168" s="286">
        <f>ROUND(I168*H168,2)</f>
        <v>0</v>
      </c>
      <c r="K168" s="282" t="s">
        <v>39</v>
      </c>
      <c r="L168" s="287"/>
      <c r="M168" s="288" t="s">
        <v>39</v>
      </c>
      <c r="N168" s="289" t="s">
        <v>56</v>
      </c>
      <c r="O168" s="88"/>
      <c r="P168" s="227">
        <f>O168*H168</f>
        <v>0</v>
      </c>
      <c r="Q168" s="227">
        <v>0.016</v>
      </c>
      <c r="R168" s="227">
        <f>Q168*H168</f>
        <v>0.064000000000000001</v>
      </c>
      <c r="S168" s="227">
        <v>0</v>
      </c>
      <c r="T168" s="228">
        <f>S168*H168</f>
        <v>0</v>
      </c>
      <c r="U168" s="42"/>
      <c r="V168" s="42"/>
      <c r="W168" s="42"/>
      <c r="X168" s="42"/>
      <c r="Y168" s="42"/>
      <c r="Z168" s="42"/>
      <c r="AA168" s="42"/>
      <c r="AB168" s="42"/>
      <c r="AC168" s="42"/>
      <c r="AD168" s="42"/>
      <c r="AE168" s="42"/>
      <c r="AR168" s="229" t="s">
        <v>660</v>
      </c>
      <c r="AT168" s="229" t="s">
        <v>463</v>
      </c>
      <c r="AU168" s="229" t="s">
        <v>93</v>
      </c>
      <c r="AY168" s="20" t="s">
        <v>241</v>
      </c>
      <c r="BE168" s="230">
        <f>IF(N168="základní",J168,0)</f>
        <v>0</v>
      </c>
      <c r="BF168" s="230">
        <f>IF(N168="snížená",J168,0)</f>
        <v>0</v>
      </c>
      <c r="BG168" s="230">
        <f>IF(N168="zákl. přenesená",J168,0)</f>
        <v>0</v>
      </c>
      <c r="BH168" s="230">
        <f>IF(N168="sníž. přenesená",J168,0)</f>
        <v>0</v>
      </c>
      <c r="BI168" s="230">
        <f>IF(N168="nulová",J168,0)</f>
        <v>0</v>
      </c>
      <c r="BJ168" s="20" t="s">
        <v>23</v>
      </c>
      <c r="BK168" s="230">
        <f>ROUND(I168*H168,2)</f>
        <v>0</v>
      </c>
      <c r="BL168" s="20" t="s">
        <v>462</v>
      </c>
      <c r="BM168" s="229" t="s">
        <v>1444</v>
      </c>
    </row>
    <row r="169" s="2" customFormat="1" ht="16.5" customHeight="1">
      <c r="A169" s="42"/>
      <c r="B169" s="43"/>
      <c r="C169" s="218" t="s">
        <v>1115</v>
      </c>
      <c r="D169" s="218" t="s">
        <v>243</v>
      </c>
      <c r="E169" s="219" t="s">
        <v>8629</v>
      </c>
      <c r="F169" s="220" t="s">
        <v>8630</v>
      </c>
      <c r="G169" s="221" t="s">
        <v>561</v>
      </c>
      <c r="H169" s="222">
        <v>2</v>
      </c>
      <c r="I169" s="223"/>
      <c r="J169" s="224">
        <f>ROUND(I169*H169,2)</f>
        <v>0</v>
      </c>
      <c r="K169" s="220" t="s">
        <v>8503</v>
      </c>
      <c r="L169" s="48"/>
      <c r="M169" s="225" t="s">
        <v>39</v>
      </c>
      <c r="N169" s="226" t="s">
        <v>56</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462</v>
      </c>
      <c r="AT169" s="229" t="s">
        <v>243</v>
      </c>
      <c r="AU169" s="229" t="s">
        <v>93</v>
      </c>
      <c r="AY169" s="20" t="s">
        <v>241</v>
      </c>
      <c r="BE169" s="230">
        <f>IF(N169="základní",J169,0)</f>
        <v>0</v>
      </c>
      <c r="BF169" s="230">
        <f>IF(N169="snížená",J169,0)</f>
        <v>0</v>
      </c>
      <c r="BG169" s="230">
        <f>IF(N169="zákl. přenesená",J169,0)</f>
        <v>0</v>
      </c>
      <c r="BH169" s="230">
        <f>IF(N169="sníž. přenesená",J169,0)</f>
        <v>0</v>
      </c>
      <c r="BI169" s="230">
        <f>IF(N169="nulová",J169,0)</f>
        <v>0</v>
      </c>
      <c r="BJ169" s="20" t="s">
        <v>23</v>
      </c>
      <c r="BK169" s="230">
        <f>ROUND(I169*H169,2)</f>
        <v>0</v>
      </c>
      <c r="BL169" s="20" t="s">
        <v>462</v>
      </c>
      <c r="BM169" s="229" t="s">
        <v>33</v>
      </c>
    </row>
    <row r="170" s="2" customFormat="1" ht="16.5" customHeight="1">
      <c r="A170" s="42"/>
      <c r="B170" s="43"/>
      <c r="C170" s="280" t="s">
        <v>1122</v>
      </c>
      <c r="D170" s="280" t="s">
        <v>463</v>
      </c>
      <c r="E170" s="281" t="s">
        <v>8631</v>
      </c>
      <c r="F170" s="282" t="s">
        <v>8632</v>
      </c>
      <c r="G170" s="283" t="s">
        <v>561</v>
      </c>
      <c r="H170" s="284">
        <v>2</v>
      </c>
      <c r="I170" s="285"/>
      <c r="J170" s="286">
        <f>ROUND(I170*H170,2)</f>
        <v>0</v>
      </c>
      <c r="K170" s="282" t="s">
        <v>39</v>
      </c>
      <c r="L170" s="287"/>
      <c r="M170" s="288" t="s">
        <v>39</v>
      </c>
      <c r="N170" s="289" t="s">
        <v>56</v>
      </c>
      <c r="O170" s="88"/>
      <c r="P170" s="227">
        <f>O170*H170</f>
        <v>0</v>
      </c>
      <c r="Q170" s="227">
        <v>0.002</v>
      </c>
      <c r="R170" s="227">
        <f>Q170*H170</f>
        <v>0.0040000000000000001</v>
      </c>
      <c r="S170" s="227">
        <v>0</v>
      </c>
      <c r="T170" s="228">
        <f>S170*H170</f>
        <v>0</v>
      </c>
      <c r="U170" s="42"/>
      <c r="V170" s="42"/>
      <c r="W170" s="42"/>
      <c r="X170" s="42"/>
      <c r="Y170" s="42"/>
      <c r="Z170" s="42"/>
      <c r="AA170" s="42"/>
      <c r="AB170" s="42"/>
      <c r="AC170" s="42"/>
      <c r="AD170" s="42"/>
      <c r="AE170" s="42"/>
      <c r="AR170" s="229" t="s">
        <v>660</v>
      </c>
      <c r="AT170" s="229" t="s">
        <v>463</v>
      </c>
      <c r="AU170" s="229" t="s">
        <v>93</v>
      </c>
      <c r="AY170" s="20" t="s">
        <v>241</v>
      </c>
      <c r="BE170" s="230">
        <f>IF(N170="základní",J170,0)</f>
        <v>0</v>
      </c>
      <c r="BF170" s="230">
        <f>IF(N170="snížená",J170,0)</f>
        <v>0</v>
      </c>
      <c r="BG170" s="230">
        <f>IF(N170="zákl. přenesená",J170,0)</f>
        <v>0</v>
      </c>
      <c r="BH170" s="230">
        <f>IF(N170="sníž. přenesená",J170,0)</f>
        <v>0</v>
      </c>
      <c r="BI170" s="230">
        <f>IF(N170="nulová",J170,0)</f>
        <v>0</v>
      </c>
      <c r="BJ170" s="20" t="s">
        <v>23</v>
      </c>
      <c r="BK170" s="230">
        <f>ROUND(I170*H170,2)</f>
        <v>0</v>
      </c>
      <c r="BL170" s="20" t="s">
        <v>462</v>
      </c>
      <c r="BM170" s="229" t="s">
        <v>1474</v>
      </c>
    </row>
    <row r="171" s="2" customFormat="1" ht="16.5" customHeight="1">
      <c r="A171" s="42"/>
      <c r="B171" s="43"/>
      <c r="C171" s="218" t="s">
        <v>1133</v>
      </c>
      <c r="D171" s="218" t="s">
        <v>243</v>
      </c>
      <c r="E171" s="219" t="s">
        <v>8633</v>
      </c>
      <c r="F171" s="220" t="s">
        <v>8634</v>
      </c>
      <c r="G171" s="221" t="s">
        <v>561</v>
      </c>
      <c r="H171" s="222">
        <v>7</v>
      </c>
      <c r="I171" s="223"/>
      <c r="J171" s="224">
        <f>ROUND(I171*H171,2)</f>
        <v>0</v>
      </c>
      <c r="K171" s="220" t="s">
        <v>8503</v>
      </c>
      <c r="L171" s="48"/>
      <c r="M171" s="225" t="s">
        <v>39</v>
      </c>
      <c r="N171" s="226" t="s">
        <v>56</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462</v>
      </c>
      <c r="AT171" s="229" t="s">
        <v>243</v>
      </c>
      <c r="AU171" s="229" t="s">
        <v>93</v>
      </c>
      <c r="AY171" s="20" t="s">
        <v>241</v>
      </c>
      <c r="BE171" s="230">
        <f>IF(N171="základní",J171,0)</f>
        <v>0</v>
      </c>
      <c r="BF171" s="230">
        <f>IF(N171="snížená",J171,0)</f>
        <v>0</v>
      </c>
      <c r="BG171" s="230">
        <f>IF(N171="zákl. přenesená",J171,0)</f>
        <v>0</v>
      </c>
      <c r="BH171" s="230">
        <f>IF(N171="sníž. přenesená",J171,0)</f>
        <v>0</v>
      </c>
      <c r="BI171" s="230">
        <f>IF(N171="nulová",J171,0)</f>
        <v>0</v>
      </c>
      <c r="BJ171" s="20" t="s">
        <v>23</v>
      </c>
      <c r="BK171" s="230">
        <f>ROUND(I171*H171,2)</f>
        <v>0</v>
      </c>
      <c r="BL171" s="20" t="s">
        <v>462</v>
      </c>
      <c r="BM171" s="229" t="s">
        <v>1505</v>
      </c>
    </row>
    <row r="172" s="2" customFormat="1" ht="16.5" customHeight="1">
      <c r="A172" s="42"/>
      <c r="B172" s="43"/>
      <c r="C172" s="280" t="s">
        <v>1145</v>
      </c>
      <c r="D172" s="280" t="s">
        <v>463</v>
      </c>
      <c r="E172" s="281" t="s">
        <v>8635</v>
      </c>
      <c r="F172" s="282" t="s">
        <v>8636</v>
      </c>
      <c r="G172" s="283" t="s">
        <v>561</v>
      </c>
      <c r="H172" s="284">
        <v>1</v>
      </c>
      <c r="I172" s="285"/>
      <c r="J172" s="286">
        <f>ROUND(I172*H172,2)</f>
        <v>0</v>
      </c>
      <c r="K172" s="282" t="s">
        <v>39</v>
      </c>
      <c r="L172" s="287"/>
      <c r="M172" s="288" t="s">
        <v>39</v>
      </c>
      <c r="N172" s="289" t="s">
        <v>56</v>
      </c>
      <c r="O172" s="88"/>
      <c r="P172" s="227">
        <f>O172*H172</f>
        <v>0</v>
      </c>
      <c r="Q172" s="227">
        <v>0.014</v>
      </c>
      <c r="R172" s="227">
        <f>Q172*H172</f>
        <v>0.014</v>
      </c>
      <c r="S172" s="227">
        <v>0</v>
      </c>
      <c r="T172" s="228">
        <f>S172*H172</f>
        <v>0</v>
      </c>
      <c r="U172" s="42"/>
      <c r="V172" s="42"/>
      <c r="W172" s="42"/>
      <c r="X172" s="42"/>
      <c r="Y172" s="42"/>
      <c r="Z172" s="42"/>
      <c r="AA172" s="42"/>
      <c r="AB172" s="42"/>
      <c r="AC172" s="42"/>
      <c r="AD172" s="42"/>
      <c r="AE172" s="42"/>
      <c r="AR172" s="229" t="s">
        <v>660</v>
      </c>
      <c r="AT172" s="229" t="s">
        <v>463</v>
      </c>
      <c r="AU172" s="229" t="s">
        <v>93</v>
      </c>
      <c r="AY172" s="20" t="s">
        <v>241</v>
      </c>
      <c r="BE172" s="230">
        <f>IF(N172="základní",J172,0)</f>
        <v>0</v>
      </c>
      <c r="BF172" s="230">
        <f>IF(N172="snížená",J172,0)</f>
        <v>0</v>
      </c>
      <c r="BG172" s="230">
        <f>IF(N172="zákl. přenesená",J172,0)</f>
        <v>0</v>
      </c>
      <c r="BH172" s="230">
        <f>IF(N172="sníž. přenesená",J172,0)</f>
        <v>0</v>
      </c>
      <c r="BI172" s="230">
        <f>IF(N172="nulová",J172,0)</f>
        <v>0</v>
      </c>
      <c r="BJ172" s="20" t="s">
        <v>23</v>
      </c>
      <c r="BK172" s="230">
        <f>ROUND(I172*H172,2)</f>
        <v>0</v>
      </c>
      <c r="BL172" s="20" t="s">
        <v>462</v>
      </c>
      <c r="BM172" s="229" t="s">
        <v>1515</v>
      </c>
    </row>
    <row r="173" s="2" customFormat="1" ht="16.5" customHeight="1">
      <c r="A173" s="42"/>
      <c r="B173" s="43"/>
      <c r="C173" s="280" t="s">
        <v>1159</v>
      </c>
      <c r="D173" s="280" t="s">
        <v>463</v>
      </c>
      <c r="E173" s="281" t="s">
        <v>8637</v>
      </c>
      <c r="F173" s="282" t="s">
        <v>8638</v>
      </c>
      <c r="G173" s="283" t="s">
        <v>561</v>
      </c>
      <c r="H173" s="284">
        <v>5</v>
      </c>
      <c r="I173" s="285"/>
      <c r="J173" s="286">
        <f>ROUND(I173*H173,2)</f>
        <v>0</v>
      </c>
      <c r="K173" s="282" t="s">
        <v>39</v>
      </c>
      <c r="L173" s="287"/>
      <c r="M173" s="288" t="s">
        <v>39</v>
      </c>
      <c r="N173" s="289" t="s">
        <v>56</v>
      </c>
      <c r="O173" s="88"/>
      <c r="P173" s="227">
        <f>O173*H173</f>
        <v>0</v>
      </c>
      <c r="Q173" s="227">
        <v>0.010999999999999999</v>
      </c>
      <c r="R173" s="227">
        <f>Q173*H173</f>
        <v>0.054999999999999993</v>
      </c>
      <c r="S173" s="227">
        <v>0</v>
      </c>
      <c r="T173" s="228">
        <f>S173*H173</f>
        <v>0</v>
      </c>
      <c r="U173" s="42"/>
      <c r="V173" s="42"/>
      <c r="W173" s="42"/>
      <c r="X173" s="42"/>
      <c r="Y173" s="42"/>
      <c r="Z173" s="42"/>
      <c r="AA173" s="42"/>
      <c r="AB173" s="42"/>
      <c r="AC173" s="42"/>
      <c r="AD173" s="42"/>
      <c r="AE173" s="42"/>
      <c r="AR173" s="229" t="s">
        <v>660</v>
      </c>
      <c r="AT173" s="229" t="s">
        <v>463</v>
      </c>
      <c r="AU173" s="229" t="s">
        <v>93</v>
      </c>
      <c r="AY173" s="20" t="s">
        <v>241</v>
      </c>
      <c r="BE173" s="230">
        <f>IF(N173="základní",J173,0)</f>
        <v>0</v>
      </c>
      <c r="BF173" s="230">
        <f>IF(N173="snížená",J173,0)</f>
        <v>0</v>
      </c>
      <c r="BG173" s="230">
        <f>IF(N173="zákl. přenesená",J173,0)</f>
        <v>0</v>
      </c>
      <c r="BH173" s="230">
        <f>IF(N173="sníž. přenesená",J173,0)</f>
        <v>0</v>
      </c>
      <c r="BI173" s="230">
        <f>IF(N173="nulová",J173,0)</f>
        <v>0</v>
      </c>
      <c r="BJ173" s="20" t="s">
        <v>23</v>
      </c>
      <c r="BK173" s="230">
        <f>ROUND(I173*H173,2)</f>
        <v>0</v>
      </c>
      <c r="BL173" s="20" t="s">
        <v>462</v>
      </c>
      <c r="BM173" s="229" t="s">
        <v>1525</v>
      </c>
    </row>
    <row r="174" s="2" customFormat="1" ht="16.5" customHeight="1">
      <c r="A174" s="42"/>
      <c r="B174" s="43"/>
      <c r="C174" s="280" t="s">
        <v>1168</v>
      </c>
      <c r="D174" s="280" t="s">
        <v>463</v>
      </c>
      <c r="E174" s="281" t="s">
        <v>8639</v>
      </c>
      <c r="F174" s="282" t="s">
        <v>8640</v>
      </c>
      <c r="G174" s="283" t="s">
        <v>561</v>
      </c>
      <c r="H174" s="284">
        <v>1</v>
      </c>
      <c r="I174" s="285"/>
      <c r="J174" s="286">
        <f>ROUND(I174*H174,2)</f>
        <v>0</v>
      </c>
      <c r="K174" s="282" t="s">
        <v>39</v>
      </c>
      <c r="L174" s="287"/>
      <c r="M174" s="288" t="s">
        <v>39</v>
      </c>
      <c r="N174" s="289" t="s">
        <v>56</v>
      </c>
      <c r="O174" s="88"/>
      <c r="P174" s="227">
        <f>O174*H174</f>
        <v>0</v>
      </c>
      <c r="Q174" s="227">
        <v>0.0080000000000000002</v>
      </c>
      <c r="R174" s="227">
        <f>Q174*H174</f>
        <v>0.0080000000000000002</v>
      </c>
      <c r="S174" s="227">
        <v>0</v>
      </c>
      <c r="T174" s="228">
        <f>S174*H174</f>
        <v>0</v>
      </c>
      <c r="U174" s="42"/>
      <c r="V174" s="42"/>
      <c r="W174" s="42"/>
      <c r="X174" s="42"/>
      <c r="Y174" s="42"/>
      <c r="Z174" s="42"/>
      <c r="AA174" s="42"/>
      <c r="AB174" s="42"/>
      <c r="AC174" s="42"/>
      <c r="AD174" s="42"/>
      <c r="AE174" s="42"/>
      <c r="AR174" s="229" t="s">
        <v>660</v>
      </c>
      <c r="AT174" s="229" t="s">
        <v>463</v>
      </c>
      <c r="AU174" s="229" t="s">
        <v>93</v>
      </c>
      <c r="AY174" s="20" t="s">
        <v>241</v>
      </c>
      <c r="BE174" s="230">
        <f>IF(N174="základní",J174,0)</f>
        <v>0</v>
      </c>
      <c r="BF174" s="230">
        <f>IF(N174="snížená",J174,0)</f>
        <v>0</v>
      </c>
      <c r="BG174" s="230">
        <f>IF(N174="zákl. přenesená",J174,0)</f>
        <v>0</v>
      </c>
      <c r="BH174" s="230">
        <f>IF(N174="sníž. přenesená",J174,0)</f>
        <v>0</v>
      </c>
      <c r="BI174" s="230">
        <f>IF(N174="nulová",J174,0)</f>
        <v>0</v>
      </c>
      <c r="BJ174" s="20" t="s">
        <v>23</v>
      </c>
      <c r="BK174" s="230">
        <f>ROUND(I174*H174,2)</f>
        <v>0</v>
      </c>
      <c r="BL174" s="20" t="s">
        <v>462</v>
      </c>
      <c r="BM174" s="229" t="s">
        <v>1539</v>
      </c>
    </row>
    <row r="175" s="2" customFormat="1" ht="16.5" customHeight="1">
      <c r="A175" s="42"/>
      <c r="B175" s="43"/>
      <c r="C175" s="218" t="s">
        <v>1176</v>
      </c>
      <c r="D175" s="218" t="s">
        <v>243</v>
      </c>
      <c r="E175" s="219" t="s">
        <v>8641</v>
      </c>
      <c r="F175" s="220" t="s">
        <v>8642</v>
      </c>
      <c r="G175" s="221" t="s">
        <v>561</v>
      </c>
      <c r="H175" s="222">
        <v>46</v>
      </c>
      <c r="I175" s="223"/>
      <c r="J175" s="224">
        <f>ROUND(I175*H175,2)</f>
        <v>0</v>
      </c>
      <c r="K175" s="220" t="s">
        <v>8503</v>
      </c>
      <c r="L175" s="48"/>
      <c r="M175" s="225" t="s">
        <v>39</v>
      </c>
      <c r="N175" s="226" t="s">
        <v>56</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462</v>
      </c>
      <c r="AT175" s="229" t="s">
        <v>243</v>
      </c>
      <c r="AU175" s="229" t="s">
        <v>93</v>
      </c>
      <c r="AY175" s="20" t="s">
        <v>241</v>
      </c>
      <c r="BE175" s="230">
        <f>IF(N175="základní",J175,0)</f>
        <v>0</v>
      </c>
      <c r="BF175" s="230">
        <f>IF(N175="snížená",J175,0)</f>
        <v>0</v>
      </c>
      <c r="BG175" s="230">
        <f>IF(N175="zákl. přenesená",J175,0)</f>
        <v>0</v>
      </c>
      <c r="BH175" s="230">
        <f>IF(N175="sníž. přenesená",J175,0)</f>
        <v>0</v>
      </c>
      <c r="BI175" s="230">
        <f>IF(N175="nulová",J175,0)</f>
        <v>0</v>
      </c>
      <c r="BJ175" s="20" t="s">
        <v>23</v>
      </c>
      <c r="BK175" s="230">
        <f>ROUND(I175*H175,2)</f>
        <v>0</v>
      </c>
      <c r="BL175" s="20" t="s">
        <v>462</v>
      </c>
      <c r="BM175" s="229" t="s">
        <v>1552</v>
      </c>
    </row>
    <row r="176" s="2" customFormat="1" ht="16.5" customHeight="1">
      <c r="A176" s="42"/>
      <c r="B176" s="43"/>
      <c r="C176" s="280" t="s">
        <v>1196</v>
      </c>
      <c r="D176" s="280" t="s">
        <v>463</v>
      </c>
      <c r="E176" s="281" t="s">
        <v>8643</v>
      </c>
      <c r="F176" s="282" t="s">
        <v>8644</v>
      </c>
      <c r="G176" s="283" t="s">
        <v>561</v>
      </c>
      <c r="H176" s="284">
        <v>46</v>
      </c>
      <c r="I176" s="285"/>
      <c r="J176" s="286">
        <f>ROUND(I176*H176,2)</f>
        <v>0</v>
      </c>
      <c r="K176" s="282" t="s">
        <v>8503</v>
      </c>
      <c r="L176" s="287"/>
      <c r="M176" s="288" t="s">
        <v>39</v>
      </c>
      <c r="N176" s="289" t="s">
        <v>56</v>
      </c>
      <c r="O176" s="88"/>
      <c r="P176" s="227">
        <f>O176*H176</f>
        <v>0</v>
      </c>
      <c r="Q176" s="227">
        <v>0.001</v>
      </c>
      <c r="R176" s="227">
        <f>Q176*H176</f>
        <v>0.045999999999999999</v>
      </c>
      <c r="S176" s="227">
        <v>0</v>
      </c>
      <c r="T176" s="228">
        <f>S176*H176</f>
        <v>0</v>
      </c>
      <c r="U176" s="42"/>
      <c r="V176" s="42"/>
      <c r="W176" s="42"/>
      <c r="X176" s="42"/>
      <c r="Y176" s="42"/>
      <c r="Z176" s="42"/>
      <c r="AA176" s="42"/>
      <c r="AB176" s="42"/>
      <c r="AC176" s="42"/>
      <c r="AD176" s="42"/>
      <c r="AE176" s="42"/>
      <c r="AR176" s="229" t="s">
        <v>660</v>
      </c>
      <c r="AT176" s="229" t="s">
        <v>463</v>
      </c>
      <c r="AU176" s="229" t="s">
        <v>93</v>
      </c>
      <c r="AY176" s="20" t="s">
        <v>241</v>
      </c>
      <c r="BE176" s="230">
        <f>IF(N176="základní",J176,0)</f>
        <v>0</v>
      </c>
      <c r="BF176" s="230">
        <f>IF(N176="snížená",J176,0)</f>
        <v>0</v>
      </c>
      <c r="BG176" s="230">
        <f>IF(N176="zákl. přenesená",J176,0)</f>
        <v>0</v>
      </c>
      <c r="BH176" s="230">
        <f>IF(N176="sníž. přenesená",J176,0)</f>
        <v>0</v>
      </c>
      <c r="BI176" s="230">
        <f>IF(N176="nulová",J176,0)</f>
        <v>0</v>
      </c>
      <c r="BJ176" s="20" t="s">
        <v>23</v>
      </c>
      <c r="BK176" s="230">
        <f>ROUND(I176*H176,2)</f>
        <v>0</v>
      </c>
      <c r="BL176" s="20" t="s">
        <v>462</v>
      </c>
      <c r="BM176" s="229" t="s">
        <v>1574</v>
      </c>
    </row>
    <row r="177" s="2" customFormat="1" ht="16.5" customHeight="1">
      <c r="A177" s="42"/>
      <c r="B177" s="43"/>
      <c r="C177" s="218" t="s">
        <v>1204</v>
      </c>
      <c r="D177" s="218" t="s">
        <v>243</v>
      </c>
      <c r="E177" s="219" t="s">
        <v>8645</v>
      </c>
      <c r="F177" s="220" t="s">
        <v>8646</v>
      </c>
      <c r="G177" s="221" t="s">
        <v>561</v>
      </c>
      <c r="H177" s="222">
        <v>7</v>
      </c>
      <c r="I177" s="223"/>
      <c r="J177" s="224">
        <f>ROUND(I177*H177,2)</f>
        <v>0</v>
      </c>
      <c r="K177" s="220" t="s">
        <v>8503</v>
      </c>
      <c r="L177" s="48"/>
      <c r="M177" s="225" t="s">
        <v>39</v>
      </c>
      <c r="N177" s="226" t="s">
        <v>56</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462</v>
      </c>
      <c r="AT177" s="229" t="s">
        <v>243</v>
      </c>
      <c r="AU177" s="229" t="s">
        <v>93</v>
      </c>
      <c r="AY177" s="20" t="s">
        <v>241</v>
      </c>
      <c r="BE177" s="230">
        <f>IF(N177="základní",J177,0)</f>
        <v>0</v>
      </c>
      <c r="BF177" s="230">
        <f>IF(N177="snížená",J177,0)</f>
        <v>0</v>
      </c>
      <c r="BG177" s="230">
        <f>IF(N177="zákl. přenesená",J177,0)</f>
        <v>0</v>
      </c>
      <c r="BH177" s="230">
        <f>IF(N177="sníž. přenesená",J177,0)</f>
        <v>0</v>
      </c>
      <c r="BI177" s="230">
        <f>IF(N177="nulová",J177,0)</f>
        <v>0</v>
      </c>
      <c r="BJ177" s="20" t="s">
        <v>23</v>
      </c>
      <c r="BK177" s="230">
        <f>ROUND(I177*H177,2)</f>
        <v>0</v>
      </c>
      <c r="BL177" s="20" t="s">
        <v>462</v>
      </c>
      <c r="BM177" s="229" t="s">
        <v>1631</v>
      </c>
    </row>
    <row r="178" s="2" customFormat="1" ht="16.5" customHeight="1">
      <c r="A178" s="42"/>
      <c r="B178" s="43"/>
      <c r="C178" s="280" t="s">
        <v>1215</v>
      </c>
      <c r="D178" s="280" t="s">
        <v>463</v>
      </c>
      <c r="E178" s="281" t="s">
        <v>8647</v>
      </c>
      <c r="F178" s="282" t="s">
        <v>8648</v>
      </c>
      <c r="G178" s="283" t="s">
        <v>561</v>
      </c>
      <c r="H178" s="284">
        <v>6</v>
      </c>
      <c r="I178" s="285"/>
      <c r="J178" s="286">
        <f>ROUND(I178*H178,2)</f>
        <v>0</v>
      </c>
      <c r="K178" s="282" t="s">
        <v>8503</v>
      </c>
      <c r="L178" s="287"/>
      <c r="M178" s="288" t="s">
        <v>39</v>
      </c>
      <c r="N178" s="289" t="s">
        <v>56</v>
      </c>
      <c r="O178" s="88"/>
      <c r="P178" s="227">
        <f>O178*H178</f>
        <v>0</v>
      </c>
      <c r="Q178" s="227">
        <v>0.00054000000000000001</v>
      </c>
      <c r="R178" s="227">
        <f>Q178*H178</f>
        <v>0.0032399999999999998</v>
      </c>
      <c r="S178" s="227">
        <v>0</v>
      </c>
      <c r="T178" s="228">
        <f>S178*H178</f>
        <v>0</v>
      </c>
      <c r="U178" s="42"/>
      <c r="V178" s="42"/>
      <c r="W178" s="42"/>
      <c r="X178" s="42"/>
      <c r="Y178" s="42"/>
      <c r="Z178" s="42"/>
      <c r="AA178" s="42"/>
      <c r="AB178" s="42"/>
      <c r="AC178" s="42"/>
      <c r="AD178" s="42"/>
      <c r="AE178" s="42"/>
      <c r="AR178" s="229" t="s">
        <v>660</v>
      </c>
      <c r="AT178" s="229" t="s">
        <v>463</v>
      </c>
      <c r="AU178" s="229" t="s">
        <v>93</v>
      </c>
      <c r="AY178" s="20" t="s">
        <v>241</v>
      </c>
      <c r="BE178" s="230">
        <f>IF(N178="základní",J178,0)</f>
        <v>0</v>
      </c>
      <c r="BF178" s="230">
        <f>IF(N178="snížená",J178,0)</f>
        <v>0</v>
      </c>
      <c r="BG178" s="230">
        <f>IF(N178="zákl. přenesená",J178,0)</f>
        <v>0</v>
      </c>
      <c r="BH178" s="230">
        <f>IF(N178="sníž. přenesená",J178,0)</f>
        <v>0</v>
      </c>
      <c r="BI178" s="230">
        <f>IF(N178="nulová",J178,0)</f>
        <v>0</v>
      </c>
      <c r="BJ178" s="20" t="s">
        <v>23</v>
      </c>
      <c r="BK178" s="230">
        <f>ROUND(I178*H178,2)</f>
        <v>0</v>
      </c>
      <c r="BL178" s="20" t="s">
        <v>462</v>
      </c>
      <c r="BM178" s="229" t="s">
        <v>1645</v>
      </c>
    </row>
    <row r="179" s="2" customFormat="1" ht="16.5" customHeight="1">
      <c r="A179" s="42"/>
      <c r="B179" s="43"/>
      <c r="C179" s="280" t="s">
        <v>1239</v>
      </c>
      <c r="D179" s="280" t="s">
        <v>463</v>
      </c>
      <c r="E179" s="281" t="s">
        <v>8649</v>
      </c>
      <c r="F179" s="282" t="s">
        <v>8650</v>
      </c>
      <c r="G179" s="283" t="s">
        <v>561</v>
      </c>
      <c r="H179" s="284">
        <v>1</v>
      </c>
      <c r="I179" s="285"/>
      <c r="J179" s="286">
        <f>ROUND(I179*H179,2)</f>
        <v>0</v>
      </c>
      <c r="K179" s="282" t="s">
        <v>8503</v>
      </c>
      <c r="L179" s="287"/>
      <c r="M179" s="288" t="s">
        <v>39</v>
      </c>
      <c r="N179" s="289" t="s">
        <v>56</v>
      </c>
      <c r="O179" s="88"/>
      <c r="P179" s="227">
        <f>O179*H179</f>
        <v>0</v>
      </c>
      <c r="Q179" s="227">
        <v>0.00063000000000000003</v>
      </c>
      <c r="R179" s="227">
        <f>Q179*H179</f>
        <v>0.00063000000000000003</v>
      </c>
      <c r="S179" s="227">
        <v>0</v>
      </c>
      <c r="T179" s="228">
        <f>S179*H179</f>
        <v>0</v>
      </c>
      <c r="U179" s="42"/>
      <c r="V179" s="42"/>
      <c r="W179" s="42"/>
      <c r="X179" s="42"/>
      <c r="Y179" s="42"/>
      <c r="Z179" s="42"/>
      <c r="AA179" s="42"/>
      <c r="AB179" s="42"/>
      <c r="AC179" s="42"/>
      <c r="AD179" s="42"/>
      <c r="AE179" s="42"/>
      <c r="AR179" s="229" t="s">
        <v>660</v>
      </c>
      <c r="AT179" s="229" t="s">
        <v>463</v>
      </c>
      <c r="AU179" s="229" t="s">
        <v>93</v>
      </c>
      <c r="AY179" s="20" t="s">
        <v>241</v>
      </c>
      <c r="BE179" s="230">
        <f>IF(N179="základní",J179,0)</f>
        <v>0</v>
      </c>
      <c r="BF179" s="230">
        <f>IF(N179="snížená",J179,0)</f>
        <v>0</v>
      </c>
      <c r="BG179" s="230">
        <f>IF(N179="zákl. přenesená",J179,0)</f>
        <v>0</v>
      </c>
      <c r="BH179" s="230">
        <f>IF(N179="sníž. přenesená",J179,0)</f>
        <v>0</v>
      </c>
      <c r="BI179" s="230">
        <f>IF(N179="nulová",J179,0)</f>
        <v>0</v>
      </c>
      <c r="BJ179" s="20" t="s">
        <v>23</v>
      </c>
      <c r="BK179" s="230">
        <f>ROUND(I179*H179,2)</f>
        <v>0</v>
      </c>
      <c r="BL179" s="20" t="s">
        <v>462</v>
      </c>
      <c r="BM179" s="229" t="s">
        <v>1681</v>
      </c>
    </row>
    <row r="180" s="2" customFormat="1" ht="16.5" customHeight="1">
      <c r="A180" s="42"/>
      <c r="B180" s="43"/>
      <c r="C180" s="218" t="s">
        <v>1264</v>
      </c>
      <c r="D180" s="218" t="s">
        <v>243</v>
      </c>
      <c r="E180" s="219" t="s">
        <v>8651</v>
      </c>
      <c r="F180" s="220" t="s">
        <v>8652</v>
      </c>
      <c r="G180" s="221" t="s">
        <v>561</v>
      </c>
      <c r="H180" s="222">
        <v>4</v>
      </c>
      <c r="I180" s="223"/>
      <c r="J180" s="224">
        <f>ROUND(I180*H180,2)</f>
        <v>0</v>
      </c>
      <c r="K180" s="220" t="s">
        <v>8503</v>
      </c>
      <c r="L180" s="48"/>
      <c r="M180" s="225" t="s">
        <v>39</v>
      </c>
      <c r="N180" s="226" t="s">
        <v>56</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462</v>
      </c>
      <c r="AT180" s="229" t="s">
        <v>243</v>
      </c>
      <c r="AU180" s="229" t="s">
        <v>93</v>
      </c>
      <c r="AY180" s="20" t="s">
        <v>241</v>
      </c>
      <c r="BE180" s="230">
        <f>IF(N180="základní",J180,0)</f>
        <v>0</v>
      </c>
      <c r="BF180" s="230">
        <f>IF(N180="snížená",J180,0)</f>
        <v>0</v>
      </c>
      <c r="BG180" s="230">
        <f>IF(N180="zákl. přenesená",J180,0)</f>
        <v>0</v>
      </c>
      <c r="BH180" s="230">
        <f>IF(N180="sníž. přenesená",J180,0)</f>
        <v>0</v>
      </c>
      <c r="BI180" s="230">
        <f>IF(N180="nulová",J180,0)</f>
        <v>0</v>
      </c>
      <c r="BJ180" s="20" t="s">
        <v>23</v>
      </c>
      <c r="BK180" s="230">
        <f>ROUND(I180*H180,2)</f>
        <v>0</v>
      </c>
      <c r="BL180" s="20" t="s">
        <v>462</v>
      </c>
      <c r="BM180" s="229" t="s">
        <v>1703</v>
      </c>
    </row>
    <row r="181" s="2" customFormat="1" ht="16.5" customHeight="1">
      <c r="A181" s="42"/>
      <c r="B181" s="43"/>
      <c r="C181" s="280" t="s">
        <v>1279</v>
      </c>
      <c r="D181" s="280" t="s">
        <v>463</v>
      </c>
      <c r="E181" s="281" t="s">
        <v>8653</v>
      </c>
      <c r="F181" s="282" t="s">
        <v>8654</v>
      </c>
      <c r="G181" s="283" t="s">
        <v>561</v>
      </c>
      <c r="H181" s="284">
        <v>2</v>
      </c>
      <c r="I181" s="285"/>
      <c r="J181" s="286">
        <f>ROUND(I181*H181,2)</f>
        <v>0</v>
      </c>
      <c r="K181" s="282" t="s">
        <v>8503</v>
      </c>
      <c r="L181" s="287"/>
      <c r="M181" s="288" t="s">
        <v>39</v>
      </c>
      <c r="N181" s="289" t="s">
        <v>56</v>
      </c>
      <c r="O181" s="88"/>
      <c r="P181" s="227">
        <f>O181*H181</f>
        <v>0</v>
      </c>
      <c r="Q181" s="227">
        <v>0.00056999999999999998</v>
      </c>
      <c r="R181" s="227">
        <f>Q181*H181</f>
        <v>0.00114</v>
      </c>
      <c r="S181" s="227">
        <v>0</v>
      </c>
      <c r="T181" s="228">
        <f>S181*H181</f>
        <v>0</v>
      </c>
      <c r="U181" s="42"/>
      <c r="V181" s="42"/>
      <c r="W181" s="42"/>
      <c r="X181" s="42"/>
      <c r="Y181" s="42"/>
      <c r="Z181" s="42"/>
      <c r="AA181" s="42"/>
      <c r="AB181" s="42"/>
      <c r="AC181" s="42"/>
      <c r="AD181" s="42"/>
      <c r="AE181" s="42"/>
      <c r="AR181" s="229" t="s">
        <v>660</v>
      </c>
      <c r="AT181" s="229" t="s">
        <v>463</v>
      </c>
      <c r="AU181" s="229" t="s">
        <v>93</v>
      </c>
      <c r="AY181" s="20" t="s">
        <v>241</v>
      </c>
      <c r="BE181" s="230">
        <f>IF(N181="základní",J181,0)</f>
        <v>0</v>
      </c>
      <c r="BF181" s="230">
        <f>IF(N181="snížená",J181,0)</f>
        <v>0</v>
      </c>
      <c r="BG181" s="230">
        <f>IF(N181="zákl. přenesená",J181,0)</f>
        <v>0</v>
      </c>
      <c r="BH181" s="230">
        <f>IF(N181="sníž. přenesená",J181,0)</f>
        <v>0</v>
      </c>
      <c r="BI181" s="230">
        <f>IF(N181="nulová",J181,0)</f>
        <v>0</v>
      </c>
      <c r="BJ181" s="20" t="s">
        <v>23</v>
      </c>
      <c r="BK181" s="230">
        <f>ROUND(I181*H181,2)</f>
        <v>0</v>
      </c>
      <c r="BL181" s="20" t="s">
        <v>462</v>
      </c>
      <c r="BM181" s="229" t="s">
        <v>1718</v>
      </c>
    </row>
    <row r="182" s="2" customFormat="1" ht="16.5" customHeight="1">
      <c r="A182" s="42"/>
      <c r="B182" s="43"/>
      <c r="C182" s="280" t="s">
        <v>1288</v>
      </c>
      <c r="D182" s="280" t="s">
        <v>463</v>
      </c>
      <c r="E182" s="281" t="s">
        <v>8655</v>
      </c>
      <c r="F182" s="282" t="s">
        <v>8656</v>
      </c>
      <c r="G182" s="283" t="s">
        <v>561</v>
      </c>
      <c r="H182" s="284">
        <v>2</v>
      </c>
      <c r="I182" s="285"/>
      <c r="J182" s="286">
        <f>ROUND(I182*H182,2)</f>
        <v>0</v>
      </c>
      <c r="K182" s="282" t="s">
        <v>8503</v>
      </c>
      <c r="L182" s="287"/>
      <c r="M182" s="288" t="s">
        <v>39</v>
      </c>
      <c r="N182" s="289" t="s">
        <v>56</v>
      </c>
      <c r="O182" s="88"/>
      <c r="P182" s="227">
        <f>O182*H182</f>
        <v>0</v>
      </c>
      <c r="Q182" s="227">
        <v>0.00056999999999999998</v>
      </c>
      <c r="R182" s="227">
        <f>Q182*H182</f>
        <v>0.00114</v>
      </c>
      <c r="S182" s="227">
        <v>0</v>
      </c>
      <c r="T182" s="228">
        <f>S182*H182</f>
        <v>0</v>
      </c>
      <c r="U182" s="42"/>
      <c r="V182" s="42"/>
      <c r="W182" s="42"/>
      <c r="X182" s="42"/>
      <c r="Y182" s="42"/>
      <c r="Z182" s="42"/>
      <c r="AA182" s="42"/>
      <c r="AB182" s="42"/>
      <c r="AC182" s="42"/>
      <c r="AD182" s="42"/>
      <c r="AE182" s="42"/>
      <c r="AR182" s="229" t="s">
        <v>660</v>
      </c>
      <c r="AT182" s="229" t="s">
        <v>463</v>
      </c>
      <c r="AU182" s="229" t="s">
        <v>93</v>
      </c>
      <c r="AY182" s="20" t="s">
        <v>241</v>
      </c>
      <c r="BE182" s="230">
        <f>IF(N182="základní",J182,0)</f>
        <v>0</v>
      </c>
      <c r="BF182" s="230">
        <f>IF(N182="snížená",J182,0)</f>
        <v>0</v>
      </c>
      <c r="BG182" s="230">
        <f>IF(N182="zákl. přenesená",J182,0)</f>
        <v>0</v>
      </c>
      <c r="BH182" s="230">
        <f>IF(N182="sníž. přenesená",J182,0)</f>
        <v>0</v>
      </c>
      <c r="BI182" s="230">
        <f>IF(N182="nulová",J182,0)</f>
        <v>0</v>
      </c>
      <c r="BJ182" s="20" t="s">
        <v>23</v>
      </c>
      <c r="BK182" s="230">
        <f>ROUND(I182*H182,2)</f>
        <v>0</v>
      </c>
      <c r="BL182" s="20" t="s">
        <v>462</v>
      </c>
      <c r="BM182" s="229" t="s">
        <v>1732</v>
      </c>
    </row>
    <row r="183" s="2" customFormat="1" ht="16.5" customHeight="1">
      <c r="A183" s="42"/>
      <c r="B183" s="43"/>
      <c r="C183" s="218" t="s">
        <v>1301</v>
      </c>
      <c r="D183" s="218" t="s">
        <v>243</v>
      </c>
      <c r="E183" s="219" t="s">
        <v>8657</v>
      </c>
      <c r="F183" s="220" t="s">
        <v>8658</v>
      </c>
      <c r="G183" s="221" t="s">
        <v>561</v>
      </c>
      <c r="H183" s="222">
        <v>208</v>
      </c>
      <c r="I183" s="223"/>
      <c r="J183" s="224">
        <f>ROUND(I183*H183,2)</f>
        <v>0</v>
      </c>
      <c r="K183" s="220" t="s">
        <v>8503</v>
      </c>
      <c r="L183" s="48"/>
      <c r="M183" s="225" t="s">
        <v>39</v>
      </c>
      <c r="N183" s="226" t="s">
        <v>56</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462</v>
      </c>
      <c r="AT183" s="229" t="s">
        <v>243</v>
      </c>
      <c r="AU183" s="229" t="s">
        <v>93</v>
      </c>
      <c r="AY183" s="20" t="s">
        <v>241</v>
      </c>
      <c r="BE183" s="230">
        <f>IF(N183="základní",J183,0)</f>
        <v>0</v>
      </c>
      <c r="BF183" s="230">
        <f>IF(N183="snížená",J183,0)</f>
        <v>0</v>
      </c>
      <c r="BG183" s="230">
        <f>IF(N183="zákl. přenesená",J183,0)</f>
        <v>0</v>
      </c>
      <c r="BH183" s="230">
        <f>IF(N183="sníž. přenesená",J183,0)</f>
        <v>0</v>
      </c>
      <c r="BI183" s="230">
        <f>IF(N183="nulová",J183,0)</f>
        <v>0</v>
      </c>
      <c r="BJ183" s="20" t="s">
        <v>23</v>
      </c>
      <c r="BK183" s="230">
        <f>ROUND(I183*H183,2)</f>
        <v>0</v>
      </c>
      <c r="BL183" s="20" t="s">
        <v>462</v>
      </c>
      <c r="BM183" s="229" t="s">
        <v>1747</v>
      </c>
    </row>
    <row r="184" s="2" customFormat="1" ht="24.15" customHeight="1">
      <c r="A184" s="42"/>
      <c r="B184" s="43"/>
      <c r="C184" s="280" t="s">
        <v>1310</v>
      </c>
      <c r="D184" s="280" t="s">
        <v>463</v>
      </c>
      <c r="E184" s="281" t="s">
        <v>8659</v>
      </c>
      <c r="F184" s="282" t="s">
        <v>8660</v>
      </c>
      <c r="G184" s="283" t="s">
        <v>561</v>
      </c>
      <c r="H184" s="284">
        <v>65</v>
      </c>
      <c r="I184" s="285"/>
      <c r="J184" s="286">
        <f>ROUND(I184*H184,2)</f>
        <v>0</v>
      </c>
      <c r="K184" s="282" t="s">
        <v>39</v>
      </c>
      <c r="L184" s="287"/>
      <c r="M184" s="288" t="s">
        <v>39</v>
      </c>
      <c r="N184" s="289" t="s">
        <v>56</v>
      </c>
      <c r="O184" s="88"/>
      <c r="P184" s="227">
        <f>O184*H184</f>
        <v>0</v>
      </c>
      <c r="Q184" s="227">
        <v>0.00029999999999999997</v>
      </c>
      <c r="R184" s="227">
        <f>Q184*H184</f>
        <v>0.0195</v>
      </c>
      <c r="S184" s="227">
        <v>0</v>
      </c>
      <c r="T184" s="228">
        <f>S184*H184</f>
        <v>0</v>
      </c>
      <c r="U184" s="42"/>
      <c r="V184" s="42"/>
      <c r="W184" s="42"/>
      <c r="X184" s="42"/>
      <c r="Y184" s="42"/>
      <c r="Z184" s="42"/>
      <c r="AA184" s="42"/>
      <c r="AB184" s="42"/>
      <c r="AC184" s="42"/>
      <c r="AD184" s="42"/>
      <c r="AE184" s="42"/>
      <c r="AR184" s="229" t="s">
        <v>660</v>
      </c>
      <c r="AT184" s="229" t="s">
        <v>463</v>
      </c>
      <c r="AU184" s="229" t="s">
        <v>93</v>
      </c>
      <c r="AY184" s="20" t="s">
        <v>241</v>
      </c>
      <c r="BE184" s="230">
        <f>IF(N184="základní",J184,0)</f>
        <v>0</v>
      </c>
      <c r="BF184" s="230">
        <f>IF(N184="snížená",J184,0)</f>
        <v>0</v>
      </c>
      <c r="BG184" s="230">
        <f>IF(N184="zákl. přenesená",J184,0)</f>
        <v>0</v>
      </c>
      <c r="BH184" s="230">
        <f>IF(N184="sníž. přenesená",J184,0)</f>
        <v>0</v>
      </c>
      <c r="BI184" s="230">
        <f>IF(N184="nulová",J184,0)</f>
        <v>0</v>
      </c>
      <c r="BJ184" s="20" t="s">
        <v>23</v>
      </c>
      <c r="BK184" s="230">
        <f>ROUND(I184*H184,2)</f>
        <v>0</v>
      </c>
      <c r="BL184" s="20" t="s">
        <v>462</v>
      </c>
      <c r="BM184" s="229" t="s">
        <v>1771</v>
      </c>
    </row>
    <row r="185" s="2" customFormat="1" ht="24.15" customHeight="1">
      <c r="A185" s="42"/>
      <c r="B185" s="43"/>
      <c r="C185" s="280" t="s">
        <v>1318</v>
      </c>
      <c r="D185" s="280" t="s">
        <v>463</v>
      </c>
      <c r="E185" s="281" t="s">
        <v>8661</v>
      </c>
      <c r="F185" s="282" t="s">
        <v>8662</v>
      </c>
      <c r="G185" s="283" t="s">
        <v>561</v>
      </c>
      <c r="H185" s="284">
        <v>54</v>
      </c>
      <c r="I185" s="285"/>
      <c r="J185" s="286">
        <f>ROUND(I185*H185,2)</f>
        <v>0</v>
      </c>
      <c r="K185" s="282" t="s">
        <v>39</v>
      </c>
      <c r="L185" s="287"/>
      <c r="M185" s="288" t="s">
        <v>39</v>
      </c>
      <c r="N185" s="289" t="s">
        <v>56</v>
      </c>
      <c r="O185" s="88"/>
      <c r="P185" s="227">
        <f>O185*H185</f>
        <v>0</v>
      </c>
      <c r="Q185" s="227">
        <v>0.00040000000000000002</v>
      </c>
      <c r="R185" s="227">
        <f>Q185*H185</f>
        <v>0.021600000000000001</v>
      </c>
      <c r="S185" s="227">
        <v>0</v>
      </c>
      <c r="T185" s="228">
        <f>S185*H185</f>
        <v>0</v>
      </c>
      <c r="U185" s="42"/>
      <c r="V185" s="42"/>
      <c r="W185" s="42"/>
      <c r="X185" s="42"/>
      <c r="Y185" s="42"/>
      <c r="Z185" s="42"/>
      <c r="AA185" s="42"/>
      <c r="AB185" s="42"/>
      <c r="AC185" s="42"/>
      <c r="AD185" s="42"/>
      <c r="AE185" s="42"/>
      <c r="AR185" s="229" t="s">
        <v>660</v>
      </c>
      <c r="AT185" s="229" t="s">
        <v>463</v>
      </c>
      <c r="AU185" s="229" t="s">
        <v>93</v>
      </c>
      <c r="AY185" s="20" t="s">
        <v>241</v>
      </c>
      <c r="BE185" s="230">
        <f>IF(N185="základní",J185,0)</f>
        <v>0</v>
      </c>
      <c r="BF185" s="230">
        <f>IF(N185="snížená",J185,0)</f>
        <v>0</v>
      </c>
      <c r="BG185" s="230">
        <f>IF(N185="zákl. přenesená",J185,0)</f>
        <v>0</v>
      </c>
      <c r="BH185" s="230">
        <f>IF(N185="sníž. přenesená",J185,0)</f>
        <v>0</v>
      </c>
      <c r="BI185" s="230">
        <f>IF(N185="nulová",J185,0)</f>
        <v>0</v>
      </c>
      <c r="BJ185" s="20" t="s">
        <v>23</v>
      </c>
      <c r="BK185" s="230">
        <f>ROUND(I185*H185,2)</f>
        <v>0</v>
      </c>
      <c r="BL185" s="20" t="s">
        <v>462</v>
      </c>
      <c r="BM185" s="229" t="s">
        <v>1819</v>
      </c>
    </row>
    <row r="186" s="2" customFormat="1" ht="24.15" customHeight="1">
      <c r="A186" s="42"/>
      <c r="B186" s="43"/>
      <c r="C186" s="280" t="s">
        <v>1324</v>
      </c>
      <c r="D186" s="280" t="s">
        <v>463</v>
      </c>
      <c r="E186" s="281" t="s">
        <v>8663</v>
      </c>
      <c r="F186" s="282" t="s">
        <v>8664</v>
      </c>
      <c r="G186" s="283" t="s">
        <v>561</v>
      </c>
      <c r="H186" s="284">
        <v>11</v>
      </c>
      <c r="I186" s="285"/>
      <c r="J186" s="286">
        <f>ROUND(I186*H186,2)</f>
        <v>0</v>
      </c>
      <c r="K186" s="282" t="s">
        <v>39</v>
      </c>
      <c r="L186" s="287"/>
      <c r="M186" s="288" t="s">
        <v>39</v>
      </c>
      <c r="N186" s="289" t="s">
        <v>56</v>
      </c>
      <c r="O186" s="88"/>
      <c r="P186" s="227">
        <f>O186*H186</f>
        <v>0</v>
      </c>
      <c r="Q186" s="227">
        <v>0.00069999999999999999</v>
      </c>
      <c r="R186" s="227">
        <f>Q186*H186</f>
        <v>0.0077000000000000002</v>
      </c>
      <c r="S186" s="227">
        <v>0</v>
      </c>
      <c r="T186" s="228">
        <f>S186*H186</f>
        <v>0</v>
      </c>
      <c r="U186" s="42"/>
      <c r="V186" s="42"/>
      <c r="W186" s="42"/>
      <c r="X186" s="42"/>
      <c r="Y186" s="42"/>
      <c r="Z186" s="42"/>
      <c r="AA186" s="42"/>
      <c r="AB186" s="42"/>
      <c r="AC186" s="42"/>
      <c r="AD186" s="42"/>
      <c r="AE186" s="42"/>
      <c r="AR186" s="229" t="s">
        <v>660</v>
      </c>
      <c r="AT186" s="229" t="s">
        <v>463</v>
      </c>
      <c r="AU186" s="229" t="s">
        <v>93</v>
      </c>
      <c r="AY186" s="20" t="s">
        <v>241</v>
      </c>
      <c r="BE186" s="230">
        <f>IF(N186="základní",J186,0)</f>
        <v>0</v>
      </c>
      <c r="BF186" s="230">
        <f>IF(N186="snížená",J186,0)</f>
        <v>0</v>
      </c>
      <c r="BG186" s="230">
        <f>IF(N186="zákl. přenesená",J186,0)</f>
        <v>0</v>
      </c>
      <c r="BH186" s="230">
        <f>IF(N186="sníž. přenesená",J186,0)</f>
        <v>0</v>
      </c>
      <c r="BI186" s="230">
        <f>IF(N186="nulová",J186,0)</f>
        <v>0</v>
      </c>
      <c r="BJ186" s="20" t="s">
        <v>23</v>
      </c>
      <c r="BK186" s="230">
        <f>ROUND(I186*H186,2)</f>
        <v>0</v>
      </c>
      <c r="BL186" s="20" t="s">
        <v>462</v>
      </c>
      <c r="BM186" s="229" t="s">
        <v>1861</v>
      </c>
    </row>
    <row r="187" s="2" customFormat="1" ht="24.15" customHeight="1">
      <c r="A187" s="42"/>
      <c r="B187" s="43"/>
      <c r="C187" s="280" t="s">
        <v>1329</v>
      </c>
      <c r="D187" s="280" t="s">
        <v>463</v>
      </c>
      <c r="E187" s="281" t="s">
        <v>8665</v>
      </c>
      <c r="F187" s="282" t="s">
        <v>8666</v>
      </c>
      <c r="G187" s="283" t="s">
        <v>561</v>
      </c>
      <c r="H187" s="284">
        <v>69</v>
      </c>
      <c r="I187" s="285"/>
      <c r="J187" s="286">
        <f>ROUND(I187*H187,2)</f>
        <v>0</v>
      </c>
      <c r="K187" s="282" t="s">
        <v>39</v>
      </c>
      <c r="L187" s="287"/>
      <c r="M187" s="288" t="s">
        <v>39</v>
      </c>
      <c r="N187" s="289" t="s">
        <v>56</v>
      </c>
      <c r="O187" s="88"/>
      <c r="P187" s="227">
        <f>O187*H187</f>
        <v>0</v>
      </c>
      <c r="Q187" s="227">
        <v>0</v>
      </c>
      <c r="R187" s="227">
        <f>Q187*H187</f>
        <v>0</v>
      </c>
      <c r="S187" s="227">
        <v>0</v>
      </c>
      <c r="T187" s="228">
        <f>S187*H187</f>
        <v>0</v>
      </c>
      <c r="U187" s="42"/>
      <c r="V187" s="42"/>
      <c r="W187" s="42"/>
      <c r="X187" s="42"/>
      <c r="Y187" s="42"/>
      <c r="Z187" s="42"/>
      <c r="AA187" s="42"/>
      <c r="AB187" s="42"/>
      <c r="AC187" s="42"/>
      <c r="AD187" s="42"/>
      <c r="AE187" s="42"/>
      <c r="AR187" s="229" t="s">
        <v>660</v>
      </c>
      <c r="AT187" s="229" t="s">
        <v>463</v>
      </c>
      <c r="AU187" s="229" t="s">
        <v>93</v>
      </c>
      <c r="AY187" s="20" t="s">
        <v>241</v>
      </c>
      <c r="BE187" s="230">
        <f>IF(N187="základní",J187,0)</f>
        <v>0</v>
      </c>
      <c r="BF187" s="230">
        <f>IF(N187="snížená",J187,0)</f>
        <v>0</v>
      </c>
      <c r="BG187" s="230">
        <f>IF(N187="zákl. přenesená",J187,0)</f>
        <v>0</v>
      </c>
      <c r="BH187" s="230">
        <f>IF(N187="sníž. přenesená",J187,0)</f>
        <v>0</v>
      </c>
      <c r="BI187" s="230">
        <f>IF(N187="nulová",J187,0)</f>
        <v>0</v>
      </c>
      <c r="BJ187" s="20" t="s">
        <v>23</v>
      </c>
      <c r="BK187" s="230">
        <f>ROUND(I187*H187,2)</f>
        <v>0</v>
      </c>
      <c r="BL187" s="20" t="s">
        <v>462</v>
      </c>
      <c r="BM187" s="229" t="s">
        <v>1884</v>
      </c>
    </row>
    <row r="188" s="2" customFormat="1" ht="24.15" customHeight="1">
      <c r="A188" s="42"/>
      <c r="B188" s="43"/>
      <c r="C188" s="280" t="s">
        <v>1350</v>
      </c>
      <c r="D188" s="280" t="s">
        <v>463</v>
      </c>
      <c r="E188" s="281" t="s">
        <v>8667</v>
      </c>
      <c r="F188" s="282" t="s">
        <v>8668</v>
      </c>
      <c r="G188" s="283" t="s">
        <v>561</v>
      </c>
      <c r="H188" s="284">
        <v>9</v>
      </c>
      <c r="I188" s="285"/>
      <c r="J188" s="286">
        <f>ROUND(I188*H188,2)</f>
        <v>0</v>
      </c>
      <c r="K188" s="282" t="s">
        <v>39</v>
      </c>
      <c r="L188" s="287"/>
      <c r="M188" s="288" t="s">
        <v>39</v>
      </c>
      <c r="N188" s="289" t="s">
        <v>56</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660</v>
      </c>
      <c r="AT188" s="229" t="s">
        <v>463</v>
      </c>
      <c r="AU188" s="229" t="s">
        <v>93</v>
      </c>
      <c r="AY188" s="20" t="s">
        <v>241</v>
      </c>
      <c r="BE188" s="230">
        <f>IF(N188="základní",J188,0)</f>
        <v>0</v>
      </c>
      <c r="BF188" s="230">
        <f>IF(N188="snížená",J188,0)</f>
        <v>0</v>
      </c>
      <c r="BG188" s="230">
        <f>IF(N188="zákl. přenesená",J188,0)</f>
        <v>0</v>
      </c>
      <c r="BH188" s="230">
        <f>IF(N188="sníž. přenesená",J188,0)</f>
        <v>0</v>
      </c>
      <c r="BI188" s="230">
        <f>IF(N188="nulová",J188,0)</f>
        <v>0</v>
      </c>
      <c r="BJ188" s="20" t="s">
        <v>23</v>
      </c>
      <c r="BK188" s="230">
        <f>ROUND(I188*H188,2)</f>
        <v>0</v>
      </c>
      <c r="BL188" s="20" t="s">
        <v>462</v>
      </c>
      <c r="BM188" s="229" t="s">
        <v>1893</v>
      </c>
    </row>
    <row r="189" s="2" customFormat="1" ht="16.5" customHeight="1">
      <c r="A189" s="42"/>
      <c r="B189" s="43"/>
      <c r="C189" s="218" t="s">
        <v>1357</v>
      </c>
      <c r="D189" s="218" t="s">
        <v>243</v>
      </c>
      <c r="E189" s="219" t="s">
        <v>8669</v>
      </c>
      <c r="F189" s="220" t="s">
        <v>8670</v>
      </c>
      <c r="G189" s="221" t="s">
        <v>515</v>
      </c>
      <c r="H189" s="222">
        <v>10</v>
      </c>
      <c r="I189" s="223"/>
      <c r="J189" s="224">
        <f>ROUND(I189*H189,2)</f>
        <v>0</v>
      </c>
      <c r="K189" s="220" t="s">
        <v>8503</v>
      </c>
      <c r="L189" s="48"/>
      <c r="M189" s="225" t="s">
        <v>39</v>
      </c>
      <c r="N189" s="226" t="s">
        <v>56</v>
      </c>
      <c r="O189" s="88"/>
      <c r="P189" s="227">
        <f>O189*H189</f>
        <v>0</v>
      </c>
      <c r="Q189" s="227">
        <v>0</v>
      </c>
      <c r="R189" s="227">
        <f>Q189*H189</f>
        <v>0</v>
      </c>
      <c r="S189" s="227">
        <v>0</v>
      </c>
      <c r="T189" s="228">
        <f>S189*H189</f>
        <v>0</v>
      </c>
      <c r="U189" s="42"/>
      <c r="V189" s="42"/>
      <c r="W189" s="42"/>
      <c r="X189" s="42"/>
      <c r="Y189" s="42"/>
      <c r="Z189" s="42"/>
      <c r="AA189" s="42"/>
      <c r="AB189" s="42"/>
      <c r="AC189" s="42"/>
      <c r="AD189" s="42"/>
      <c r="AE189" s="42"/>
      <c r="AR189" s="229" t="s">
        <v>462</v>
      </c>
      <c r="AT189" s="229" t="s">
        <v>243</v>
      </c>
      <c r="AU189" s="229" t="s">
        <v>93</v>
      </c>
      <c r="AY189" s="20" t="s">
        <v>241</v>
      </c>
      <c r="BE189" s="230">
        <f>IF(N189="základní",J189,0)</f>
        <v>0</v>
      </c>
      <c r="BF189" s="230">
        <f>IF(N189="snížená",J189,0)</f>
        <v>0</v>
      </c>
      <c r="BG189" s="230">
        <f>IF(N189="zákl. přenesená",J189,0)</f>
        <v>0</v>
      </c>
      <c r="BH189" s="230">
        <f>IF(N189="sníž. přenesená",J189,0)</f>
        <v>0</v>
      </c>
      <c r="BI189" s="230">
        <f>IF(N189="nulová",J189,0)</f>
        <v>0</v>
      </c>
      <c r="BJ189" s="20" t="s">
        <v>23</v>
      </c>
      <c r="BK189" s="230">
        <f>ROUND(I189*H189,2)</f>
        <v>0</v>
      </c>
      <c r="BL189" s="20" t="s">
        <v>462</v>
      </c>
      <c r="BM189" s="229" t="s">
        <v>1982</v>
      </c>
    </row>
    <row r="190" s="2" customFormat="1" ht="16.5" customHeight="1">
      <c r="A190" s="42"/>
      <c r="B190" s="43"/>
      <c r="C190" s="280" t="s">
        <v>1363</v>
      </c>
      <c r="D190" s="280" t="s">
        <v>463</v>
      </c>
      <c r="E190" s="281" t="s">
        <v>8671</v>
      </c>
      <c r="F190" s="282" t="s">
        <v>8672</v>
      </c>
      <c r="G190" s="283" t="s">
        <v>561</v>
      </c>
      <c r="H190" s="284">
        <v>10</v>
      </c>
      <c r="I190" s="285"/>
      <c r="J190" s="286">
        <f>ROUND(I190*H190,2)</f>
        <v>0</v>
      </c>
      <c r="K190" s="282" t="s">
        <v>39</v>
      </c>
      <c r="L190" s="287"/>
      <c r="M190" s="288" t="s">
        <v>39</v>
      </c>
      <c r="N190" s="289" t="s">
        <v>56</v>
      </c>
      <c r="O190" s="88"/>
      <c r="P190" s="227">
        <f>O190*H190</f>
        <v>0</v>
      </c>
      <c r="Q190" s="227">
        <v>0.0012700000000000001</v>
      </c>
      <c r="R190" s="227">
        <f>Q190*H190</f>
        <v>0.012700000000000001</v>
      </c>
      <c r="S190" s="227">
        <v>0</v>
      </c>
      <c r="T190" s="228">
        <f>S190*H190</f>
        <v>0</v>
      </c>
      <c r="U190" s="42"/>
      <c r="V190" s="42"/>
      <c r="W190" s="42"/>
      <c r="X190" s="42"/>
      <c r="Y190" s="42"/>
      <c r="Z190" s="42"/>
      <c r="AA190" s="42"/>
      <c r="AB190" s="42"/>
      <c r="AC190" s="42"/>
      <c r="AD190" s="42"/>
      <c r="AE190" s="42"/>
      <c r="AR190" s="229" t="s">
        <v>660</v>
      </c>
      <c r="AT190" s="229" t="s">
        <v>463</v>
      </c>
      <c r="AU190" s="229" t="s">
        <v>93</v>
      </c>
      <c r="AY190" s="20" t="s">
        <v>241</v>
      </c>
      <c r="BE190" s="230">
        <f>IF(N190="základní",J190,0)</f>
        <v>0</v>
      </c>
      <c r="BF190" s="230">
        <f>IF(N190="snížená",J190,0)</f>
        <v>0</v>
      </c>
      <c r="BG190" s="230">
        <f>IF(N190="zákl. přenesená",J190,0)</f>
        <v>0</v>
      </c>
      <c r="BH190" s="230">
        <f>IF(N190="sníž. přenesená",J190,0)</f>
        <v>0</v>
      </c>
      <c r="BI190" s="230">
        <f>IF(N190="nulová",J190,0)</f>
        <v>0</v>
      </c>
      <c r="BJ190" s="20" t="s">
        <v>23</v>
      </c>
      <c r="BK190" s="230">
        <f>ROUND(I190*H190,2)</f>
        <v>0</v>
      </c>
      <c r="BL190" s="20" t="s">
        <v>462</v>
      </c>
      <c r="BM190" s="229" t="s">
        <v>2028</v>
      </c>
    </row>
    <row r="191" s="2" customFormat="1" ht="16.5" customHeight="1">
      <c r="A191" s="42"/>
      <c r="B191" s="43"/>
      <c r="C191" s="218" t="s">
        <v>1369</v>
      </c>
      <c r="D191" s="218" t="s">
        <v>243</v>
      </c>
      <c r="E191" s="219" t="s">
        <v>8673</v>
      </c>
      <c r="F191" s="220" t="s">
        <v>8674</v>
      </c>
      <c r="G191" s="221" t="s">
        <v>515</v>
      </c>
      <c r="H191" s="222">
        <v>470</v>
      </c>
      <c r="I191" s="223"/>
      <c r="J191" s="224">
        <f>ROUND(I191*H191,2)</f>
        <v>0</v>
      </c>
      <c r="K191" s="220" t="s">
        <v>8503</v>
      </c>
      <c r="L191" s="48"/>
      <c r="M191" s="225" t="s">
        <v>39</v>
      </c>
      <c r="N191" s="226" t="s">
        <v>56</v>
      </c>
      <c r="O191" s="88"/>
      <c r="P191" s="227">
        <f>O191*H191</f>
        <v>0</v>
      </c>
      <c r="Q191" s="227">
        <v>0</v>
      </c>
      <c r="R191" s="227">
        <f>Q191*H191</f>
        <v>0</v>
      </c>
      <c r="S191" s="227">
        <v>0</v>
      </c>
      <c r="T191" s="228">
        <f>S191*H191</f>
        <v>0</v>
      </c>
      <c r="U191" s="42"/>
      <c r="V191" s="42"/>
      <c r="W191" s="42"/>
      <c r="X191" s="42"/>
      <c r="Y191" s="42"/>
      <c r="Z191" s="42"/>
      <c r="AA191" s="42"/>
      <c r="AB191" s="42"/>
      <c r="AC191" s="42"/>
      <c r="AD191" s="42"/>
      <c r="AE191" s="42"/>
      <c r="AR191" s="229" t="s">
        <v>462</v>
      </c>
      <c r="AT191" s="229" t="s">
        <v>243</v>
      </c>
      <c r="AU191" s="229" t="s">
        <v>93</v>
      </c>
      <c r="AY191" s="20" t="s">
        <v>241</v>
      </c>
      <c r="BE191" s="230">
        <f>IF(N191="základní",J191,0)</f>
        <v>0</v>
      </c>
      <c r="BF191" s="230">
        <f>IF(N191="snížená",J191,0)</f>
        <v>0</v>
      </c>
      <c r="BG191" s="230">
        <f>IF(N191="zákl. přenesená",J191,0)</f>
        <v>0</v>
      </c>
      <c r="BH191" s="230">
        <f>IF(N191="sníž. přenesená",J191,0)</f>
        <v>0</v>
      </c>
      <c r="BI191" s="230">
        <f>IF(N191="nulová",J191,0)</f>
        <v>0</v>
      </c>
      <c r="BJ191" s="20" t="s">
        <v>23</v>
      </c>
      <c r="BK191" s="230">
        <f>ROUND(I191*H191,2)</f>
        <v>0</v>
      </c>
      <c r="BL191" s="20" t="s">
        <v>462</v>
      </c>
      <c r="BM191" s="229" t="s">
        <v>2114</v>
      </c>
    </row>
    <row r="192" s="2" customFormat="1" ht="16.5" customHeight="1">
      <c r="A192" s="42"/>
      <c r="B192" s="43"/>
      <c r="C192" s="280" t="s">
        <v>1377</v>
      </c>
      <c r="D192" s="280" t="s">
        <v>463</v>
      </c>
      <c r="E192" s="281" t="s">
        <v>8675</v>
      </c>
      <c r="F192" s="282" t="s">
        <v>8676</v>
      </c>
      <c r="G192" s="283" t="s">
        <v>561</v>
      </c>
      <c r="H192" s="284">
        <v>60</v>
      </c>
      <c r="I192" s="285"/>
      <c r="J192" s="286">
        <f>ROUND(I192*H192,2)</f>
        <v>0</v>
      </c>
      <c r="K192" s="282" t="s">
        <v>39</v>
      </c>
      <c r="L192" s="287"/>
      <c r="M192" s="288" t="s">
        <v>39</v>
      </c>
      <c r="N192" s="289" t="s">
        <v>56</v>
      </c>
      <c r="O192" s="88"/>
      <c r="P192" s="227">
        <f>O192*H192</f>
        <v>0</v>
      </c>
      <c r="Q192" s="227">
        <v>0.00157</v>
      </c>
      <c r="R192" s="227">
        <f>Q192*H192</f>
        <v>0.094200000000000006</v>
      </c>
      <c r="S192" s="227">
        <v>0</v>
      </c>
      <c r="T192" s="228">
        <f>S192*H192</f>
        <v>0</v>
      </c>
      <c r="U192" s="42"/>
      <c r="V192" s="42"/>
      <c r="W192" s="42"/>
      <c r="X192" s="42"/>
      <c r="Y192" s="42"/>
      <c r="Z192" s="42"/>
      <c r="AA192" s="42"/>
      <c r="AB192" s="42"/>
      <c r="AC192" s="42"/>
      <c r="AD192" s="42"/>
      <c r="AE192" s="42"/>
      <c r="AR192" s="229" t="s">
        <v>660</v>
      </c>
      <c r="AT192" s="229" t="s">
        <v>463</v>
      </c>
      <c r="AU192" s="229" t="s">
        <v>93</v>
      </c>
      <c r="AY192" s="20" t="s">
        <v>241</v>
      </c>
      <c r="BE192" s="230">
        <f>IF(N192="základní",J192,0)</f>
        <v>0</v>
      </c>
      <c r="BF192" s="230">
        <f>IF(N192="snížená",J192,0)</f>
        <v>0</v>
      </c>
      <c r="BG192" s="230">
        <f>IF(N192="zákl. přenesená",J192,0)</f>
        <v>0</v>
      </c>
      <c r="BH192" s="230">
        <f>IF(N192="sníž. přenesená",J192,0)</f>
        <v>0</v>
      </c>
      <c r="BI192" s="230">
        <f>IF(N192="nulová",J192,0)</f>
        <v>0</v>
      </c>
      <c r="BJ192" s="20" t="s">
        <v>23</v>
      </c>
      <c r="BK192" s="230">
        <f>ROUND(I192*H192,2)</f>
        <v>0</v>
      </c>
      <c r="BL192" s="20" t="s">
        <v>462</v>
      </c>
      <c r="BM192" s="229" t="s">
        <v>2132</v>
      </c>
    </row>
    <row r="193" s="2" customFormat="1" ht="16.5" customHeight="1">
      <c r="A193" s="42"/>
      <c r="B193" s="43"/>
      <c r="C193" s="280" t="s">
        <v>1384</v>
      </c>
      <c r="D193" s="280" t="s">
        <v>463</v>
      </c>
      <c r="E193" s="281" t="s">
        <v>8677</v>
      </c>
      <c r="F193" s="282" t="s">
        <v>8678</v>
      </c>
      <c r="G193" s="283" t="s">
        <v>561</v>
      </c>
      <c r="H193" s="284">
        <v>320</v>
      </c>
      <c r="I193" s="285"/>
      <c r="J193" s="286">
        <f>ROUND(I193*H193,2)</f>
        <v>0</v>
      </c>
      <c r="K193" s="282" t="s">
        <v>39</v>
      </c>
      <c r="L193" s="287"/>
      <c r="M193" s="288" t="s">
        <v>39</v>
      </c>
      <c r="N193" s="289" t="s">
        <v>56</v>
      </c>
      <c r="O193" s="88"/>
      <c r="P193" s="227">
        <f>O193*H193</f>
        <v>0</v>
      </c>
      <c r="Q193" s="227">
        <v>0.0020200000000000001</v>
      </c>
      <c r="R193" s="227">
        <f>Q193*H193</f>
        <v>0.64640000000000009</v>
      </c>
      <c r="S193" s="227">
        <v>0</v>
      </c>
      <c r="T193" s="228">
        <f>S193*H193</f>
        <v>0</v>
      </c>
      <c r="U193" s="42"/>
      <c r="V193" s="42"/>
      <c r="W193" s="42"/>
      <c r="X193" s="42"/>
      <c r="Y193" s="42"/>
      <c r="Z193" s="42"/>
      <c r="AA193" s="42"/>
      <c r="AB193" s="42"/>
      <c r="AC193" s="42"/>
      <c r="AD193" s="42"/>
      <c r="AE193" s="42"/>
      <c r="AR193" s="229" t="s">
        <v>660</v>
      </c>
      <c r="AT193" s="229" t="s">
        <v>463</v>
      </c>
      <c r="AU193" s="229" t="s">
        <v>93</v>
      </c>
      <c r="AY193" s="20" t="s">
        <v>241</v>
      </c>
      <c r="BE193" s="230">
        <f>IF(N193="základní",J193,0)</f>
        <v>0</v>
      </c>
      <c r="BF193" s="230">
        <f>IF(N193="snížená",J193,0)</f>
        <v>0</v>
      </c>
      <c r="BG193" s="230">
        <f>IF(N193="zákl. přenesená",J193,0)</f>
        <v>0</v>
      </c>
      <c r="BH193" s="230">
        <f>IF(N193="sníž. přenesená",J193,0)</f>
        <v>0</v>
      </c>
      <c r="BI193" s="230">
        <f>IF(N193="nulová",J193,0)</f>
        <v>0</v>
      </c>
      <c r="BJ193" s="20" t="s">
        <v>23</v>
      </c>
      <c r="BK193" s="230">
        <f>ROUND(I193*H193,2)</f>
        <v>0</v>
      </c>
      <c r="BL193" s="20" t="s">
        <v>462</v>
      </c>
      <c r="BM193" s="229" t="s">
        <v>2145</v>
      </c>
    </row>
    <row r="194" s="2" customFormat="1" ht="16.5" customHeight="1">
      <c r="A194" s="42"/>
      <c r="B194" s="43"/>
      <c r="C194" s="280" t="s">
        <v>1391</v>
      </c>
      <c r="D194" s="280" t="s">
        <v>463</v>
      </c>
      <c r="E194" s="281" t="s">
        <v>8679</v>
      </c>
      <c r="F194" s="282" t="s">
        <v>8680</v>
      </c>
      <c r="G194" s="283" t="s">
        <v>561</v>
      </c>
      <c r="H194" s="284">
        <v>40</v>
      </c>
      <c r="I194" s="285"/>
      <c r="J194" s="286">
        <f>ROUND(I194*H194,2)</f>
        <v>0</v>
      </c>
      <c r="K194" s="282" t="s">
        <v>39</v>
      </c>
      <c r="L194" s="287"/>
      <c r="M194" s="288" t="s">
        <v>39</v>
      </c>
      <c r="N194" s="289" t="s">
        <v>56</v>
      </c>
      <c r="O194" s="88"/>
      <c r="P194" s="227">
        <f>O194*H194</f>
        <v>0</v>
      </c>
      <c r="Q194" s="227">
        <v>0.0025600000000000002</v>
      </c>
      <c r="R194" s="227">
        <f>Q194*H194</f>
        <v>0.10240000000000001</v>
      </c>
      <c r="S194" s="227">
        <v>0</v>
      </c>
      <c r="T194" s="228">
        <f>S194*H194</f>
        <v>0</v>
      </c>
      <c r="U194" s="42"/>
      <c r="V194" s="42"/>
      <c r="W194" s="42"/>
      <c r="X194" s="42"/>
      <c r="Y194" s="42"/>
      <c r="Z194" s="42"/>
      <c r="AA194" s="42"/>
      <c r="AB194" s="42"/>
      <c r="AC194" s="42"/>
      <c r="AD194" s="42"/>
      <c r="AE194" s="42"/>
      <c r="AR194" s="229" t="s">
        <v>660</v>
      </c>
      <c r="AT194" s="229" t="s">
        <v>463</v>
      </c>
      <c r="AU194" s="229" t="s">
        <v>93</v>
      </c>
      <c r="AY194" s="20" t="s">
        <v>241</v>
      </c>
      <c r="BE194" s="230">
        <f>IF(N194="základní",J194,0)</f>
        <v>0</v>
      </c>
      <c r="BF194" s="230">
        <f>IF(N194="snížená",J194,0)</f>
        <v>0</v>
      </c>
      <c r="BG194" s="230">
        <f>IF(N194="zákl. přenesená",J194,0)</f>
        <v>0</v>
      </c>
      <c r="BH194" s="230">
        <f>IF(N194="sníž. přenesená",J194,0)</f>
        <v>0</v>
      </c>
      <c r="BI194" s="230">
        <f>IF(N194="nulová",J194,0)</f>
        <v>0</v>
      </c>
      <c r="BJ194" s="20" t="s">
        <v>23</v>
      </c>
      <c r="BK194" s="230">
        <f>ROUND(I194*H194,2)</f>
        <v>0</v>
      </c>
      <c r="BL194" s="20" t="s">
        <v>462</v>
      </c>
      <c r="BM194" s="229" t="s">
        <v>2158</v>
      </c>
    </row>
    <row r="195" s="2" customFormat="1" ht="16.5" customHeight="1">
      <c r="A195" s="42"/>
      <c r="B195" s="43"/>
      <c r="C195" s="218" t="s">
        <v>1397</v>
      </c>
      <c r="D195" s="218" t="s">
        <v>243</v>
      </c>
      <c r="E195" s="219" t="s">
        <v>8681</v>
      </c>
      <c r="F195" s="220" t="s">
        <v>8682</v>
      </c>
      <c r="G195" s="221" t="s">
        <v>515</v>
      </c>
      <c r="H195" s="222">
        <v>125</v>
      </c>
      <c r="I195" s="223"/>
      <c r="J195" s="224">
        <f>ROUND(I195*H195,2)</f>
        <v>0</v>
      </c>
      <c r="K195" s="220" t="s">
        <v>8503</v>
      </c>
      <c r="L195" s="48"/>
      <c r="M195" s="225" t="s">
        <v>39</v>
      </c>
      <c r="N195" s="226" t="s">
        <v>56</v>
      </c>
      <c r="O195" s="88"/>
      <c r="P195" s="227">
        <f>O195*H195</f>
        <v>0</v>
      </c>
      <c r="Q195" s="227">
        <v>0</v>
      </c>
      <c r="R195" s="227">
        <f>Q195*H195</f>
        <v>0</v>
      </c>
      <c r="S195" s="227">
        <v>0</v>
      </c>
      <c r="T195" s="228">
        <f>S195*H195</f>
        <v>0</v>
      </c>
      <c r="U195" s="42"/>
      <c r="V195" s="42"/>
      <c r="W195" s="42"/>
      <c r="X195" s="42"/>
      <c r="Y195" s="42"/>
      <c r="Z195" s="42"/>
      <c r="AA195" s="42"/>
      <c r="AB195" s="42"/>
      <c r="AC195" s="42"/>
      <c r="AD195" s="42"/>
      <c r="AE195" s="42"/>
      <c r="AR195" s="229" t="s">
        <v>462</v>
      </c>
      <c r="AT195" s="229" t="s">
        <v>243</v>
      </c>
      <c r="AU195" s="229" t="s">
        <v>93</v>
      </c>
      <c r="AY195" s="20" t="s">
        <v>241</v>
      </c>
      <c r="BE195" s="230">
        <f>IF(N195="základní",J195,0)</f>
        <v>0</v>
      </c>
      <c r="BF195" s="230">
        <f>IF(N195="snížená",J195,0)</f>
        <v>0</v>
      </c>
      <c r="BG195" s="230">
        <f>IF(N195="zákl. přenesená",J195,0)</f>
        <v>0</v>
      </c>
      <c r="BH195" s="230">
        <f>IF(N195="sníž. přenesená",J195,0)</f>
        <v>0</v>
      </c>
      <c r="BI195" s="230">
        <f>IF(N195="nulová",J195,0)</f>
        <v>0</v>
      </c>
      <c r="BJ195" s="20" t="s">
        <v>23</v>
      </c>
      <c r="BK195" s="230">
        <f>ROUND(I195*H195,2)</f>
        <v>0</v>
      </c>
      <c r="BL195" s="20" t="s">
        <v>462</v>
      </c>
      <c r="BM195" s="229" t="s">
        <v>2172</v>
      </c>
    </row>
    <row r="196" s="2" customFormat="1" ht="16.5" customHeight="1">
      <c r="A196" s="42"/>
      <c r="B196" s="43"/>
      <c r="C196" s="280" t="s">
        <v>1404</v>
      </c>
      <c r="D196" s="280" t="s">
        <v>463</v>
      </c>
      <c r="E196" s="281" t="s">
        <v>8683</v>
      </c>
      <c r="F196" s="282" t="s">
        <v>8684</v>
      </c>
      <c r="G196" s="283" t="s">
        <v>561</v>
      </c>
      <c r="H196" s="284">
        <v>110</v>
      </c>
      <c r="I196" s="285"/>
      <c r="J196" s="286">
        <f>ROUND(I196*H196,2)</f>
        <v>0</v>
      </c>
      <c r="K196" s="282" t="s">
        <v>39</v>
      </c>
      <c r="L196" s="287"/>
      <c r="M196" s="288" t="s">
        <v>39</v>
      </c>
      <c r="N196" s="289" t="s">
        <v>56</v>
      </c>
      <c r="O196" s="88"/>
      <c r="P196" s="227">
        <f>O196*H196</f>
        <v>0</v>
      </c>
      <c r="Q196" s="227">
        <v>0.0031800000000000001</v>
      </c>
      <c r="R196" s="227">
        <f>Q196*H196</f>
        <v>0.3498</v>
      </c>
      <c r="S196" s="227">
        <v>0</v>
      </c>
      <c r="T196" s="228">
        <f>S196*H196</f>
        <v>0</v>
      </c>
      <c r="U196" s="42"/>
      <c r="V196" s="42"/>
      <c r="W196" s="42"/>
      <c r="X196" s="42"/>
      <c r="Y196" s="42"/>
      <c r="Z196" s="42"/>
      <c r="AA196" s="42"/>
      <c r="AB196" s="42"/>
      <c r="AC196" s="42"/>
      <c r="AD196" s="42"/>
      <c r="AE196" s="42"/>
      <c r="AR196" s="229" t="s">
        <v>660</v>
      </c>
      <c r="AT196" s="229" t="s">
        <v>463</v>
      </c>
      <c r="AU196" s="229" t="s">
        <v>93</v>
      </c>
      <c r="AY196" s="20" t="s">
        <v>241</v>
      </c>
      <c r="BE196" s="230">
        <f>IF(N196="základní",J196,0)</f>
        <v>0</v>
      </c>
      <c r="BF196" s="230">
        <f>IF(N196="snížená",J196,0)</f>
        <v>0</v>
      </c>
      <c r="BG196" s="230">
        <f>IF(N196="zákl. přenesená",J196,0)</f>
        <v>0</v>
      </c>
      <c r="BH196" s="230">
        <f>IF(N196="sníž. přenesená",J196,0)</f>
        <v>0</v>
      </c>
      <c r="BI196" s="230">
        <f>IF(N196="nulová",J196,0)</f>
        <v>0</v>
      </c>
      <c r="BJ196" s="20" t="s">
        <v>23</v>
      </c>
      <c r="BK196" s="230">
        <f>ROUND(I196*H196,2)</f>
        <v>0</v>
      </c>
      <c r="BL196" s="20" t="s">
        <v>462</v>
      </c>
      <c r="BM196" s="229" t="s">
        <v>2183</v>
      </c>
    </row>
    <row r="197" s="2" customFormat="1" ht="16.5" customHeight="1">
      <c r="A197" s="42"/>
      <c r="B197" s="43"/>
      <c r="C197" s="280" t="s">
        <v>1411</v>
      </c>
      <c r="D197" s="280" t="s">
        <v>463</v>
      </c>
      <c r="E197" s="281" t="s">
        <v>8685</v>
      </c>
      <c r="F197" s="282" t="s">
        <v>8686</v>
      </c>
      <c r="G197" s="283" t="s">
        <v>561</v>
      </c>
      <c r="H197" s="284">
        <v>15</v>
      </c>
      <c r="I197" s="285"/>
      <c r="J197" s="286">
        <f>ROUND(I197*H197,2)</f>
        <v>0</v>
      </c>
      <c r="K197" s="282" t="s">
        <v>39</v>
      </c>
      <c r="L197" s="287"/>
      <c r="M197" s="288" t="s">
        <v>39</v>
      </c>
      <c r="N197" s="289" t="s">
        <v>56</v>
      </c>
      <c r="O197" s="88"/>
      <c r="P197" s="227">
        <f>O197*H197</f>
        <v>0</v>
      </c>
      <c r="Q197" s="227">
        <v>0.00428</v>
      </c>
      <c r="R197" s="227">
        <f>Q197*H197</f>
        <v>0.064199999999999993</v>
      </c>
      <c r="S197" s="227">
        <v>0</v>
      </c>
      <c r="T197" s="228">
        <f>S197*H197</f>
        <v>0</v>
      </c>
      <c r="U197" s="42"/>
      <c r="V197" s="42"/>
      <c r="W197" s="42"/>
      <c r="X197" s="42"/>
      <c r="Y197" s="42"/>
      <c r="Z197" s="42"/>
      <c r="AA197" s="42"/>
      <c r="AB197" s="42"/>
      <c r="AC197" s="42"/>
      <c r="AD197" s="42"/>
      <c r="AE197" s="42"/>
      <c r="AR197" s="229" t="s">
        <v>660</v>
      </c>
      <c r="AT197" s="229" t="s">
        <v>463</v>
      </c>
      <c r="AU197" s="229" t="s">
        <v>93</v>
      </c>
      <c r="AY197" s="20" t="s">
        <v>241</v>
      </c>
      <c r="BE197" s="230">
        <f>IF(N197="základní",J197,0)</f>
        <v>0</v>
      </c>
      <c r="BF197" s="230">
        <f>IF(N197="snížená",J197,0)</f>
        <v>0</v>
      </c>
      <c r="BG197" s="230">
        <f>IF(N197="zákl. přenesená",J197,0)</f>
        <v>0</v>
      </c>
      <c r="BH197" s="230">
        <f>IF(N197="sníž. přenesená",J197,0)</f>
        <v>0</v>
      </c>
      <c r="BI197" s="230">
        <f>IF(N197="nulová",J197,0)</f>
        <v>0</v>
      </c>
      <c r="BJ197" s="20" t="s">
        <v>23</v>
      </c>
      <c r="BK197" s="230">
        <f>ROUND(I197*H197,2)</f>
        <v>0</v>
      </c>
      <c r="BL197" s="20" t="s">
        <v>462</v>
      </c>
      <c r="BM197" s="229" t="s">
        <v>2196</v>
      </c>
    </row>
    <row r="198" s="2" customFormat="1" ht="16.5" customHeight="1">
      <c r="A198" s="42"/>
      <c r="B198" s="43"/>
      <c r="C198" s="218" t="s">
        <v>1417</v>
      </c>
      <c r="D198" s="218" t="s">
        <v>243</v>
      </c>
      <c r="E198" s="219" t="s">
        <v>8687</v>
      </c>
      <c r="F198" s="220" t="s">
        <v>8688</v>
      </c>
      <c r="G198" s="221" t="s">
        <v>515</v>
      </c>
      <c r="H198" s="222">
        <v>140</v>
      </c>
      <c r="I198" s="223"/>
      <c r="J198" s="224">
        <f>ROUND(I198*H198,2)</f>
        <v>0</v>
      </c>
      <c r="K198" s="220" t="s">
        <v>8503</v>
      </c>
      <c r="L198" s="48"/>
      <c r="M198" s="225" t="s">
        <v>39</v>
      </c>
      <c r="N198" s="226" t="s">
        <v>56</v>
      </c>
      <c r="O198" s="88"/>
      <c r="P198" s="227">
        <f>O198*H198</f>
        <v>0</v>
      </c>
      <c r="Q198" s="227">
        <v>0</v>
      </c>
      <c r="R198" s="227">
        <f>Q198*H198</f>
        <v>0</v>
      </c>
      <c r="S198" s="227">
        <v>0</v>
      </c>
      <c r="T198" s="228">
        <f>S198*H198</f>
        <v>0</v>
      </c>
      <c r="U198" s="42"/>
      <c r="V198" s="42"/>
      <c r="W198" s="42"/>
      <c r="X198" s="42"/>
      <c r="Y198" s="42"/>
      <c r="Z198" s="42"/>
      <c r="AA198" s="42"/>
      <c r="AB198" s="42"/>
      <c r="AC198" s="42"/>
      <c r="AD198" s="42"/>
      <c r="AE198" s="42"/>
      <c r="AR198" s="229" t="s">
        <v>462</v>
      </c>
      <c r="AT198" s="229" t="s">
        <v>243</v>
      </c>
      <c r="AU198" s="229" t="s">
        <v>93</v>
      </c>
      <c r="AY198" s="20" t="s">
        <v>241</v>
      </c>
      <c r="BE198" s="230">
        <f>IF(N198="základní",J198,0)</f>
        <v>0</v>
      </c>
      <c r="BF198" s="230">
        <f>IF(N198="snížená",J198,0)</f>
        <v>0</v>
      </c>
      <c r="BG198" s="230">
        <f>IF(N198="zákl. přenesená",J198,0)</f>
        <v>0</v>
      </c>
      <c r="BH198" s="230">
        <f>IF(N198="sníž. přenesená",J198,0)</f>
        <v>0</v>
      </c>
      <c r="BI198" s="230">
        <f>IF(N198="nulová",J198,0)</f>
        <v>0</v>
      </c>
      <c r="BJ198" s="20" t="s">
        <v>23</v>
      </c>
      <c r="BK198" s="230">
        <f>ROUND(I198*H198,2)</f>
        <v>0</v>
      </c>
      <c r="BL198" s="20" t="s">
        <v>462</v>
      </c>
      <c r="BM198" s="229" t="s">
        <v>2216</v>
      </c>
    </row>
    <row r="199" s="2" customFormat="1" ht="16.5" customHeight="1">
      <c r="A199" s="42"/>
      <c r="B199" s="43"/>
      <c r="C199" s="280" t="s">
        <v>1426</v>
      </c>
      <c r="D199" s="280" t="s">
        <v>463</v>
      </c>
      <c r="E199" s="281" t="s">
        <v>8689</v>
      </c>
      <c r="F199" s="282" t="s">
        <v>8690</v>
      </c>
      <c r="G199" s="283" t="s">
        <v>561</v>
      </c>
      <c r="H199" s="284">
        <v>95</v>
      </c>
      <c r="I199" s="285"/>
      <c r="J199" s="286">
        <f>ROUND(I199*H199,2)</f>
        <v>0</v>
      </c>
      <c r="K199" s="282" t="s">
        <v>39</v>
      </c>
      <c r="L199" s="287"/>
      <c r="M199" s="288" t="s">
        <v>39</v>
      </c>
      <c r="N199" s="289" t="s">
        <v>56</v>
      </c>
      <c r="O199" s="88"/>
      <c r="P199" s="227">
        <f>O199*H199</f>
        <v>0</v>
      </c>
      <c r="Q199" s="227">
        <v>0.0058100000000000001</v>
      </c>
      <c r="R199" s="227">
        <f>Q199*H199</f>
        <v>0.55195000000000005</v>
      </c>
      <c r="S199" s="227">
        <v>0</v>
      </c>
      <c r="T199" s="228">
        <f>S199*H199</f>
        <v>0</v>
      </c>
      <c r="U199" s="42"/>
      <c r="V199" s="42"/>
      <c r="W199" s="42"/>
      <c r="X199" s="42"/>
      <c r="Y199" s="42"/>
      <c r="Z199" s="42"/>
      <c r="AA199" s="42"/>
      <c r="AB199" s="42"/>
      <c r="AC199" s="42"/>
      <c r="AD199" s="42"/>
      <c r="AE199" s="42"/>
      <c r="AR199" s="229" t="s">
        <v>660</v>
      </c>
      <c r="AT199" s="229" t="s">
        <v>463</v>
      </c>
      <c r="AU199" s="229" t="s">
        <v>93</v>
      </c>
      <c r="AY199" s="20" t="s">
        <v>241</v>
      </c>
      <c r="BE199" s="230">
        <f>IF(N199="základní",J199,0)</f>
        <v>0</v>
      </c>
      <c r="BF199" s="230">
        <f>IF(N199="snížená",J199,0)</f>
        <v>0</v>
      </c>
      <c r="BG199" s="230">
        <f>IF(N199="zákl. přenesená",J199,0)</f>
        <v>0</v>
      </c>
      <c r="BH199" s="230">
        <f>IF(N199="sníž. přenesená",J199,0)</f>
        <v>0</v>
      </c>
      <c r="BI199" s="230">
        <f>IF(N199="nulová",J199,0)</f>
        <v>0</v>
      </c>
      <c r="BJ199" s="20" t="s">
        <v>23</v>
      </c>
      <c r="BK199" s="230">
        <f>ROUND(I199*H199,2)</f>
        <v>0</v>
      </c>
      <c r="BL199" s="20" t="s">
        <v>462</v>
      </c>
      <c r="BM199" s="229" t="s">
        <v>2229</v>
      </c>
    </row>
    <row r="200" s="2" customFormat="1" ht="16.5" customHeight="1">
      <c r="A200" s="42"/>
      <c r="B200" s="43"/>
      <c r="C200" s="280" t="s">
        <v>1439</v>
      </c>
      <c r="D200" s="280" t="s">
        <v>463</v>
      </c>
      <c r="E200" s="281" t="s">
        <v>8691</v>
      </c>
      <c r="F200" s="282" t="s">
        <v>8692</v>
      </c>
      <c r="G200" s="283" t="s">
        <v>561</v>
      </c>
      <c r="H200" s="284">
        <v>20</v>
      </c>
      <c r="I200" s="285"/>
      <c r="J200" s="286">
        <f>ROUND(I200*H200,2)</f>
        <v>0</v>
      </c>
      <c r="K200" s="282" t="s">
        <v>39</v>
      </c>
      <c r="L200" s="287"/>
      <c r="M200" s="288" t="s">
        <v>39</v>
      </c>
      <c r="N200" s="289" t="s">
        <v>56</v>
      </c>
      <c r="O200" s="88"/>
      <c r="P200" s="227">
        <f>O200*H200</f>
        <v>0</v>
      </c>
      <c r="Q200" s="227">
        <v>0.0054099999999999999</v>
      </c>
      <c r="R200" s="227">
        <f>Q200*H200</f>
        <v>0.10819999999999999</v>
      </c>
      <c r="S200" s="227">
        <v>0</v>
      </c>
      <c r="T200" s="228">
        <f>S200*H200</f>
        <v>0</v>
      </c>
      <c r="U200" s="42"/>
      <c r="V200" s="42"/>
      <c r="W200" s="42"/>
      <c r="X200" s="42"/>
      <c r="Y200" s="42"/>
      <c r="Z200" s="42"/>
      <c r="AA200" s="42"/>
      <c r="AB200" s="42"/>
      <c r="AC200" s="42"/>
      <c r="AD200" s="42"/>
      <c r="AE200" s="42"/>
      <c r="AR200" s="229" t="s">
        <v>660</v>
      </c>
      <c r="AT200" s="229" t="s">
        <v>463</v>
      </c>
      <c r="AU200" s="229" t="s">
        <v>93</v>
      </c>
      <c r="AY200" s="20" t="s">
        <v>241</v>
      </c>
      <c r="BE200" s="230">
        <f>IF(N200="základní",J200,0)</f>
        <v>0</v>
      </c>
      <c r="BF200" s="230">
        <f>IF(N200="snížená",J200,0)</f>
        <v>0</v>
      </c>
      <c r="BG200" s="230">
        <f>IF(N200="zákl. přenesená",J200,0)</f>
        <v>0</v>
      </c>
      <c r="BH200" s="230">
        <f>IF(N200="sníž. přenesená",J200,0)</f>
        <v>0</v>
      </c>
      <c r="BI200" s="230">
        <f>IF(N200="nulová",J200,0)</f>
        <v>0</v>
      </c>
      <c r="BJ200" s="20" t="s">
        <v>23</v>
      </c>
      <c r="BK200" s="230">
        <f>ROUND(I200*H200,2)</f>
        <v>0</v>
      </c>
      <c r="BL200" s="20" t="s">
        <v>462</v>
      </c>
      <c r="BM200" s="229" t="s">
        <v>2264</v>
      </c>
    </row>
    <row r="201" s="2" customFormat="1" ht="16.5" customHeight="1">
      <c r="A201" s="42"/>
      <c r="B201" s="43"/>
      <c r="C201" s="280" t="s">
        <v>1444</v>
      </c>
      <c r="D201" s="280" t="s">
        <v>463</v>
      </c>
      <c r="E201" s="281" t="s">
        <v>8693</v>
      </c>
      <c r="F201" s="282" t="s">
        <v>8694</v>
      </c>
      <c r="G201" s="283" t="s">
        <v>561</v>
      </c>
      <c r="H201" s="284">
        <v>25</v>
      </c>
      <c r="I201" s="285"/>
      <c r="J201" s="286">
        <f>ROUND(I201*H201,2)</f>
        <v>0</v>
      </c>
      <c r="K201" s="282" t="s">
        <v>39</v>
      </c>
      <c r="L201" s="287"/>
      <c r="M201" s="288" t="s">
        <v>39</v>
      </c>
      <c r="N201" s="289" t="s">
        <v>56</v>
      </c>
      <c r="O201" s="88"/>
      <c r="P201" s="227">
        <f>O201*H201</f>
        <v>0</v>
      </c>
      <c r="Q201" s="227">
        <v>0.0061999999999999998</v>
      </c>
      <c r="R201" s="227">
        <f>Q201*H201</f>
        <v>0.155</v>
      </c>
      <c r="S201" s="227">
        <v>0</v>
      </c>
      <c r="T201" s="228">
        <f>S201*H201</f>
        <v>0</v>
      </c>
      <c r="U201" s="42"/>
      <c r="V201" s="42"/>
      <c r="W201" s="42"/>
      <c r="X201" s="42"/>
      <c r="Y201" s="42"/>
      <c r="Z201" s="42"/>
      <c r="AA201" s="42"/>
      <c r="AB201" s="42"/>
      <c r="AC201" s="42"/>
      <c r="AD201" s="42"/>
      <c r="AE201" s="42"/>
      <c r="AR201" s="229" t="s">
        <v>660</v>
      </c>
      <c r="AT201" s="229" t="s">
        <v>463</v>
      </c>
      <c r="AU201" s="229" t="s">
        <v>93</v>
      </c>
      <c r="AY201" s="20" t="s">
        <v>241</v>
      </c>
      <c r="BE201" s="230">
        <f>IF(N201="základní",J201,0)</f>
        <v>0</v>
      </c>
      <c r="BF201" s="230">
        <f>IF(N201="snížená",J201,0)</f>
        <v>0</v>
      </c>
      <c r="BG201" s="230">
        <f>IF(N201="zákl. přenesená",J201,0)</f>
        <v>0</v>
      </c>
      <c r="BH201" s="230">
        <f>IF(N201="sníž. přenesená",J201,0)</f>
        <v>0</v>
      </c>
      <c r="BI201" s="230">
        <f>IF(N201="nulová",J201,0)</f>
        <v>0</v>
      </c>
      <c r="BJ201" s="20" t="s">
        <v>23</v>
      </c>
      <c r="BK201" s="230">
        <f>ROUND(I201*H201,2)</f>
        <v>0</v>
      </c>
      <c r="BL201" s="20" t="s">
        <v>462</v>
      </c>
      <c r="BM201" s="229" t="s">
        <v>2293</v>
      </c>
    </row>
    <row r="202" s="2" customFormat="1" ht="16.5" customHeight="1">
      <c r="A202" s="42"/>
      <c r="B202" s="43"/>
      <c r="C202" s="218" t="s">
        <v>1454</v>
      </c>
      <c r="D202" s="218" t="s">
        <v>243</v>
      </c>
      <c r="E202" s="219" t="s">
        <v>8695</v>
      </c>
      <c r="F202" s="220" t="s">
        <v>8696</v>
      </c>
      <c r="G202" s="221" t="s">
        <v>515</v>
      </c>
      <c r="H202" s="222">
        <v>15</v>
      </c>
      <c r="I202" s="223"/>
      <c r="J202" s="224">
        <f>ROUND(I202*H202,2)</f>
        <v>0</v>
      </c>
      <c r="K202" s="220" t="s">
        <v>8503</v>
      </c>
      <c r="L202" s="48"/>
      <c r="M202" s="225" t="s">
        <v>39</v>
      </c>
      <c r="N202" s="226" t="s">
        <v>56</v>
      </c>
      <c r="O202" s="88"/>
      <c r="P202" s="227">
        <f>O202*H202</f>
        <v>0</v>
      </c>
      <c r="Q202" s="227">
        <v>0</v>
      </c>
      <c r="R202" s="227">
        <f>Q202*H202</f>
        <v>0</v>
      </c>
      <c r="S202" s="227">
        <v>0</v>
      </c>
      <c r="T202" s="228">
        <f>S202*H202</f>
        <v>0</v>
      </c>
      <c r="U202" s="42"/>
      <c r="V202" s="42"/>
      <c r="W202" s="42"/>
      <c r="X202" s="42"/>
      <c r="Y202" s="42"/>
      <c r="Z202" s="42"/>
      <c r="AA202" s="42"/>
      <c r="AB202" s="42"/>
      <c r="AC202" s="42"/>
      <c r="AD202" s="42"/>
      <c r="AE202" s="42"/>
      <c r="AR202" s="229" t="s">
        <v>462</v>
      </c>
      <c r="AT202" s="229" t="s">
        <v>243</v>
      </c>
      <c r="AU202" s="229" t="s">
        <v>93</v>
      </c>
      <c r="AY202" s="20" t="s">
        <v>241</v>
      </c>
      <c r="BE202" s="230">
        <f>IF(N202="základní",J202,0)</f>
        <v>0</v>
      </c>
      <c r="BF202" s="230">
        <f>IF(N202="snížená",J202,0)</f>
        <v>0</v>
      </c>
      <c r="BG202" s="230">
        <f>IF(N202="zákl. přenesená",J202,0)</f>
        <v>0</v>
      </c>
      <c r="BH202" s="230">
        <f>IF(N202="sníž. přenesená",J202,0)</f>
        <v>0</v>
      </c>
      <c r="BI202" s="230">
        <f>IF(N202="nulová",J202,0)</f>
        <v>0</v>
      </c>
      <c r="BJ202" s="20" t="s">
        <v>23</v>
      </c>
      <c r="BK202" s="230">
        <f>ROUND(I202*H202,2)</f>
        <v>0</v>
      </c>
      <c r="BL202" s="20" t="s">
        <v>462</v>
      </c>
      <c r="BM202" s="229" t="s">
        <v>2305</v>
      </c>
    </row>
    <row r="203" s="2" customFormat="1" ht="16.5" customHeight="1">
      <c r="A203" s="42"/>
      <c r="B203" s="43"/>
      <c r="C203" s="280" t="s">
        <v>33</v>
      </c>
      <c r="D203" s="280" t="s">
        <v>463</v>
      </c>
      <c r="E203" s="281" t="s">
        <v>8697</v>
      </c>
      <c r="F203" s="282" t="s">
        <v>8698</v>
      </c>
      <c r="G203" s="283" t="s">
        <v>561</v>
      </c>
      <c r="H203" s="284">
        <v>15</v>
      </c>
      <c r="I203" s="285"/>
      <c r="J203" s="286">
        <f>ROUND(I203*H203,2)</f>
        <v>0</v>
      </c>
      <c r="K203" s="282" t="s">
        <v>39</v>
      </c>
      <c r="L203" s="287"/>
      <c r="M203" s="288" t="s">
        <v>39</v>
      </c>
      <c r="N203" s="289" t="s">
        <v>56</v>
      </c>
      <c r="O203" s="88"/>
      <c r="P203" s="227">
        <f>O203*H203</f>
        <v>0</v>
      </c>
      <c r="Q203" s="227">
        <v>0.0068700000000000002</v>
      </c>
      <c r="R203" s="227">
        <f>Q203*H203</f>
        <v>0.10305</v>
      </c>
      <c r="S203" s="227">
        <v>0</v>
      </c>
      <c r="T203" s="228">
        <f>S203*H203</f>
        <v>0</v>
      </c>
      <c r="U203" s="42"/>
      <c r="V203" s="42"/>
      <c r="W203" s="42"/>
      <c r="X203" s="42"/>
      <c r="Y203" s="42"/>
      <c r="Z203" s="42"/>
      <c r="AA203" s="42"/>
      <c r="AB203" s="42"/>
      <c r="AC203" s="42"/>
      <c r="AD203" s="42"/>
      <c r="AE203" s="42"/>
      <c r="AR203" s="229" t="s">
        <v>660</v>
      </c>
      <c r="AT203" s="229" t="s">
        <v>463</v>
      </c>
      <c r="AU203" s="229" t="s">
        <v>93</v>
      </c>
      <c r="AY203" s="20" t="s">
        <v>241</v>
      </c>
      <c r="BE203" s="230">
        <f>IF(N203="základní",J203,0)</f>
        <v>0</v>
      </c>
      <c r="BF203" s="230">
        <f>IF(N203="snížená",J203,0)</f>
        <v>0</v>
      </c>
      <c r="BG203" s="230">
        <f>IF(N203="zákl. přenesená",J203,0)</f>
        <v>0</v>
      </c>
      <c r="BH203" s="230">
        <f>IF(N203="sníž. přenesená",J203,0)</f>
        <v>0</v>
      </c>
      <c r="BI203" s="230">
        <f>IF(N203="nulová",J203,0)</f>
        <v>0</v>
      </c>
      <c r="BJ203" s="20" t="s">
        <v>23</v>
      </c>
      <c r="BK203" s="230">
        <f>ROUND(I203*H203,2)</f>
        <v>0</v>
      </c>
      <c r="BL203" s="20" t="s">
        <v>462</v>
      </c>
      <c r="BM203" s="229" t="s">
        <v>2316</v>
      </c>
    </row>
    <row r="204" s="2" customFormat="1" ht="16.5" customHeight="1">
      <c r="A204" s="42"/>
      <c r="B204" s="43"/>
      <c r="C204" s="218" t="s">
        <v>1468</v>
      </c>
      <c r="D204" s="218" t="s">
        <v>243</v>
      </c>
      <c r="E204" s="219" t="s">
        <v>8699</v>
      </c>
      <c r="F204" s="220" t="s">
        <v>8700</v>
      </c>
      <c r="G204" s="221" t="s">
        <v>515</v>
      </c>
      <c r="H204" s="222">
        <v>13</v>
      </c>
      <c r="I204" s="223"/>
      <c r="J204" s="224">
        <f>ROUND(I204*H204,2)</f>
        <v>0</v>
      </c>
      <c r="K204" s="220" t="s">
        <v>8503</v>
      </c>
      <c r="L204" s="48"/>
      <c r="M204" s="225" t="s">
        <v>39</v>
      </c>
      <c r="N204" s="226" t="s">
        <v>56</v>
      </c>
      <c r="O204" s="88"/>
      <c r="P204" s="227">
        <f>O204*H204</f>
        <v>0</v>
      </c>
      <c r="Q204" s="227">
        <v>0</v>
      </c>
      <c r="R204" s="227">
        <f>Q204*H204</f>
        <v>0</v>
      </c>
      <c r="S204" s="227">
        <v>0</v>
      </c>
      <c r="T204" s="228">
        <f>S204*H204</f>
        <v>0</v>
      </c>
      <c r="U204" s="42"/>
      <c r="V204" s="42"/>
      <c r="W204" s="42"/>
      <c r="X204" s="42"/>
      <c r="Y204" s="42"/>
      <c r="Z204" s="42"/>
      <c r="AA204" s="42"/>
      <c r="AB204" s="42"/>
      <c r="AC204" s="42"/>
      <c r="AD204" s="42"/>
      <c r="AE204" s="42"/>
      <c r="AR204" s="229" t="s">
        <v>462</v>
      </c>
      <c r="AT204" s="229" t="s">
        <v>243</v>
      </c>
      <c r="AU204" s="229" t="s">
        <v>93</v>
      </c>
      <c r="AY204" s="20" t="s">
        <v>241</v>
      </c>
      <c r="BE204" s="230">
        <f>IF(N204="základní",J204,0)</f>
        <v>0</v>
      </c>
      <c r="BF204" s="230">
        <f>IF(N204="snížená",J204,0)</f>
        <v>0</v>
      </c>
      <c r="BG204" s="230">
        <f>IF(N204="zákl. přenesená",J204,0)</f>
        <v>0</v>
      </c>
      <c r="BH204" s="230">
        <f>IF(N204="sníž. přenesená",J204,0)</f>
        <v>0</v>
      </c>
      <c r="BI204" s="230">
        <f>IF(N204="nulová",J204,0)</f>
        <v>0</v>
      </c>
      <c r="BJ204" s="20" t="s">
        <v>23</v>
      </c>
      <c r="BK204" s="230">
        <f>ROUND(I204*H204,2)</f>
        <v>0</v>
      </c>
      <c r="BL204" s="20" t="s">
        <v>462</v>
      </c>
      <c r="BM204" s="229" t="s">
        <v>2332</v>
      </c>
    </row>
    <row r="205" s="2" customFormat="1" ht="16.5" customHeight="1">
      <c r="A205" s="42"/>
      <c r="B205" s="43"/>
      <c r="C205" s="280" t="s">
        <v>1474</v>
      </c>
      <c r="D205" s="280" t="s">
        <v>463</v>
      </c>
      <c r="E205" s="281" t="s">
        <v>8701</v>
      </c>
      <c r="F205" s="282" t="s">
        <v>8702</v>
      </c>
      <c r="G205" s="283" t="s">
        <v>561</v>
      </c>
      <c r="H205" s="284">
        <v>13</v>
      </c>
      <c r="I205" s="285"/>
      <c r="J205" s="286">
        <f>ROUND(I205*H205,2)</f>
        <v>0</v>
      </c>
      <c r="K205" s="282" t="s">
        <v>39</v>
      </c>
      <c r="L205" s="287"/>
      <c r="M205" s="288" t="s">
        <v>39</v>
      </c>
      <c r="N205" s="289" t="s">
        <v>56</v>
      </c>
      <c r="O205" s="88"/>
      <c r="P205" s="227">
        <f>O205*H205</f>
        <v>0</v>
      </c>
      <c r="Q205" s="227">
        <v>0.0064000000000000003</v>
      </c>
      <c r="R205" s="227">
        <f>Q205*H205</f>
        <v>0.08320000000000001</v>
      </c>
      <c r="S205" s="227">
        <v>0</v>
      </c>
      <c r="T205" s="228">
        <f>S205*H205</f>
        <v>0</v>
      </c>
      <c r="U205" s="42"/>
      <c r="V205" s="42"/>
      <c r="W205" s="42"/>
      <c r="X205" s="42"/>
      <c r="Y205" s="42"/>
      <c r="Z205" s="42"/>
      <c r="AA205" s="42"/>
      <c r="AB205" s="42"/>
      <c r="AC205" s="42"/>
      <c r="AD205" s="42"/>
      <c r="AE205" s="42"/>
      <c r="AR205" s="229" t="s">
        <v>660</v>
      </c>
      <c r="AT205" s="229" t="s">
        <v>463</v>
      </c>
      <c r="AU205" s="229" t="s">
        <v>93</v>
      </c>
      <c r="AY205" s="20" t="s">
        <v>241</v>
      </c>
      <c r="BE205" s="230">
        <f>IF(N205="základní",J205,0)</f>
        <v>0</v>
      </c>
      <c r="BF205" s="230">
        <f>IF(N205="snížená",J205,0)</f>
        <v>0</v>
      </c>
      <c r="BG205" s="230">
        <f>IF(N205="zákl. přenesená",J205,0)</f>
        <v>0</v>
      </c>
      <c r="BH205" s="230">
        <f>IF(N205="sníž. přenesená",J205,0)</f>
        <v>0</v>
      </c>
      <c r="BI205" s="230">
        <f>IF(N205="nulová",J205,0)</f>
        <v>0</v>
      </c>
      <c r="BJ205" s="20" t="s">
        <v>23</v>
      </c>
      <c r="BK205" s="230">
        <f>ROUND(I205*H205,2)</f>
        <v>0</v>
      </c>
      <c r="BL205" s="20" t="s">
        <v>462</v>
      </c>
      <c r="BM205" s="229" t="s">
        <v>2364</v>
      </c>
    </row>
    <row r="206" s="2" customFormat="1" ht="16.5" customHeight="1">
      <c r="A206" s="42"/>
      <c r="B206" s="43"/>
      <c r="C206" s="218" t="s">
        <v>1501</v>
      </c>
      <c r="D206" s="218" t="s">
        <v>243</v>
      </c>
      <c r="E206" s="219" t="s">
        <v>8699</v>
      </c>
      <c r="F206" s="220" t="s">
        <v>8700</v>
      </c>
      <c r="G206" s="221" t="s">
        <v>515</v>
      </c>
      <c r="H206" s="222">
        <v>14</v>
      </c>
      <c r="I206" s="223"/>
      <c r="J206" s="224">
        <f>ROUND(I206*H206,2)</f>
        <v>0</v>
      </c>
      <c r="K206" s="220" t="s">
        <v>8503</v>
      </c>
      <c r="L206" s="48"/>
      <c r="M206" s="225" t="s">
        <v>39</v>
      </c>
      <c r="N206" s="226" t="s">
        <v>56</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462</v>
      </c>
      <c r="AT206" s="229" t="s">
        <v>243</v>
      </c>
      <c r="AU206" s="229" t="s">
        <v>93</v>
      </c>
      <c r="AY206" s="20" t="s">
        <v>241</v>
      </c>
      <c r="BE206" s="230">
        <f>IF(N206="základní",J206,0)</f>
        <v>0</v>
      </c>
      <c r="BF206" s="230">
        <f>IF(N206="snížená",J206,0)</f>
        <v>0</v>
      </c>
      <c r="BG206" s="230">
        <f>IF(N206="zákl. přenesená",J206,0)</f>
        <v>0</v>
      </c>
      <c r="BH206" s="230">
        <f>IF(N206="sníž. přenesená",J206,0)</f>
        <v>0</v>
      </c>
      <c r="BI206" s="230">
        <f>IF(N206="nulová",J206,0)</f>
        <v>0</v>
      </c>
      <c r="BJ206" s="20" t="s">
        <v>23</v>
      </c>
      <c r="BK206" s="230">
        <f>ROUND(I206*H206,2)</f>
        <v>0</v>
      </c>
      <c r="BL206" s="20" t="s">
        <v>462</v>
      </c>
      <c r="BM206" s="229" t="s">
        <v>2378</v>
      </c>
    </row>
    <row r="207" s="2" customFormat="1" ht="16.5" customHeight="1">
      <c r="A207" s="42"/>
      <c r="B207" s="43"/>
      <c r="C207" s="280" t="s">
        <v>1505</v>
      </c>
      <c r="D207" s="280" t="s">
        <v>463</v>
      </c>
      <c r="E207" s="281" t="s">
        <v>8701</v>
      </c>
      <c r="F207" s="282" t="s">
        <v>8702</v>
      </c>
      <c r="G207" s="283" t="s">
        <v>561</v>
      </c>
      <c r="H207" s="284">
        <v>14</v>
      </c>
      <c r="I207" s="285"/>
      <c r="J207" s="286">
        <f>ROUND(I207*H207,2)</f>
        <v>0</v>
      </c>
      <c r="K207" s="282" t="s">
        <v>39</v>
      </c>
      <c r="L207" s="287"/>
      <c r="M207" s="288" t="s">
        <v>39</v>
      </c>
      <c r="N207" s="289" t="s">
        <v>56</v>
      </c>
      <c r="O207" s="88"/>
      <c r="P207" s="227">
        <f>O207*H207</f>
        <v>0</v>
      </c>
      <c r="Q207" s="227">
        <v>0.0064000000000000003</v>
      </c>
      <c r="R207" s="227">
        <f>Q207*H207</f>
        <v>0.089599999999999999</v>
      </c>
      <c r="S207" s="227">
        <v>0</v>
      </c>
      <c r="T207" s="228">
        <f>S207*H207</f>
        <v>0</v>
      </c>
      <c r="U207" s="42"/>
      <c r="V207" s="42"/>
      <c r="W207" s="42"/>
      <c r="X207" s="42"/>
      <c r="Y207" s="42"/>
      <c r="Z207" s="42"/>
      <c r="AA207" s="42"/>
      <c r="AB207" s="42"/>
      <c r="AC207" s="42"/>
      <c r="AD207" s="42"/>
      <c r="AE207" s="42"/>
      <c r="AR207" s="229" t="s">
        <v>660</v>
      </c>
      <c r="AT207" s="229" t="s">
        <v>463</v>
      </c>
      <c r="AU207" s="229" t="s">
        <v>93</v>
      </c>
      <c r="AY207" s="20" t="s">
        <v>241</v>
      </c>
      <c r="BE207" s="230">
        <f>IF(N207="základní",J207,0)</f>
        <v>0</v>
      </c>
      <c r="BF207" s="230">
        <f>IF(N207="snížená",J207,0)</f>
        <v>0</v>
      </c>
      <c r="BG207" s="230">
        <f>IF(N207="zákl. přenesená",J207,0)</f>
        <v>0</v>
      </c>
      <c r="BH207" s="230">
        <f>IF(N207="sníž. přenesená",J207,0)</f>
        <v>0</v>
      </c>
      <c r="BI207" s="230">
        <f>IF(N207="nulová",J207,0)</f>
        <v>0</v>
      </c>
      <c r="BJ207" s="20" t="s">
        <v>23</v>
      </c>
      <c r="BK207" s="230">
        <f>ROUND(I207*H207,2)</f>
        <v>0</v>
      </c>
      <c r="BL207" s="20" t="s">
        <v>462</v>
      </c>
      <c r="BM207" s="229" t="s">
        <v>2394</v>
      </c>
    </row>
    <row r="208" s="2" customFormat="1" ht="16.5" customHeight="1">
      <c r="A208" s="42"/>
      <c r="B208" s="43"/>
      <c r="C208" s="218" t="s">
        <v>1510</v>
      </c>
      <c r="D208" s="218" t="s">
        <v>243</v>
      </c>
      <c r="E208" s="219" t="s">
        <v>8703</v>
      </c>
      <c r="F208" s="220" t="s">
        <v>8704</v>
      </c>
      <c r="G208" s="221" t="s">
        <v>515</v>
      </c>
      <c r="H208" s="222">
        <v>4</v>
      </c>
      <c r="I208" s="223"/>
      <c r="J208" s="224">
        <f>ROUND(I208*H208,2)</f>
        <v>0</v>
      </c>
      <c r="K208" s="220" t="s">
        <v>8503</v>
      </c>
      <c r="L208" s="48"/>
      <c r="M208" s="225" t="s">
        <v>39</v>
      </c>
      <c r="N208" s="226" t="s">
        <v>56</v>
      </c>
      <c r="O208" s="88"/>
      <c r="P208" s="227">
        <f>O208*H208</f>
        <v>0</v>
      </c>
      <c r="Q208" s="227">
        <v>0</v>
      </c>
      <c r="R208" s="227">
        <f>Q208*H208</f>
        <v>0</v>
      </c>
      <c r="S208" s="227">
        <v>0</v>
      </c>
      <c r="T208" s="228">
        <f>S208*H208</f>
        <v>0</v>
      </c>
      <c r="U208" s="42"/>
      <c r="V208" s="42"/>
      <c r="W208" s="42"/>
      <c r="X208" s="42"/>
      <c r="Y208" s="42"/>
      <c r="Z208" s="42"/>
      <c r="AA208" s="42"/>
      <c r="AB208" s="42"/>
      <c r="AC208" s="42"/>
      <c r="AD208" s="42"/>
      <c r="AE208" s="42"/>
      <c r="AR208" s="229" t="s">
        <v>462</v>
      </c>
      <c r="AT208" s="229" t="s">
        <v>243</v>
      </c>
      <c r="AU208" s="229" t="s">
        <v>93</v>
      </c>
      <c r="AY208" s="20" t="s">
        <v>241</v>
      </c>
      <c r="BE208" s="230">
        <f>IF(N208="základní",J208,0)</f>
        <v>0</v>
      </c>
      <c r="BF208" s="230">
        <f>IF(N208="snížená",J208,0)</f>
        <v>0</v>
      </c>
      <c r="BG208" s="230">
        <f>IF(N208="zákl. přenesená",J208,0)</f>
        <v>0</v>
      </c>
      <c r="BH208" s="230">
        <f>IF(N208="sníž. přenesená",J208,0)</f>
        <v>0</v>
      </c>
      <c r="BI208" s="230">
        <f>IF(N208="nulová",J208,0)</f>
        <v>0</v>
      </c>
      <c r="BJ208" s="20" t="s">
        <v>23</v>
      </c>
      <c r="BK208" s="230">
        <f>ROUND(I208*H208,2)</f>
        <v>0</v>
      </c>
      <c r="BL208" s="20" t="s">
        <v>462</v>
      </c>
      <c r="BM208" s="229" t="s">
        <v>2411</v>
      </c>
    </row>
    <row r="209" s="2" customFormat="1" ht="16.5" customHeight="1">
      <c r="A209" s="42"/>
      <c r="B209" s="43"/>
      <c r="C209" s="280" t="s">
        <v>1515</v>
      </c>
      <c r="D209" s="280" t="s">
        <v>463</v>
      </c>
      <c r="E209" s="281" t="s">
        <v>8705</v>
      </c>
      <c r="F209" s="282" t="s">
        <v>8706</v>
      </c>
      <c r="G209" s="283" t="s">
        <v>561</v>
      </c>
      <c r="H209" s="284">
        <v>4</v>
      </c>
      <c r="I209" s="285"/>
      <c r="J209" s="286">
        <f>ROUND(I209*H209,2)</f>
        <v>0</v>
      </c>
      <c r="K209" s="282" t="s">
        <v>39</v>
      </c>
      <c r="L209" s="287"/>
      <c r="M209" s="288" t="s">
        <v>39</v>
      </c>
      <c r="N209" s="289" t="s">
        <v>56</v>
      </c>
      <c r="O209" s="88"/>
      <c r="P209" s="227">
        <f>O209*H209</f>
        <v>0</v>
      </c>
      <c r="Q209" s="227">
        <v>0.0089599999999999992</v>
      </c>
      <c r="R209" s="227">
        <f>Q209*H209</f>
        <v>0.035839999999999997</v>
      </c>
      <c r="S209" s="227">
        <v>0</v>
      </c>
      <c r="T209" s="228">
        <f>S209*H209</f>
        <v>0</v>
      </c>
      <c r="U209" s="42"/>
      <c r="V209" s="42"/>
      <c r="W209" s="42"/>
      <c r="X209" s="42"/>
      <c r="Y209" s="42"/>
      <c r="Z209" s="42"/>
      <c r="AA209" s="42"/>
      <c r="AB209" s="42"/>
      <c r="AC209" s="42"/>
      <c r="AD209" s="42"/>
      <c r="AE209" s="42"/>
      <c r="AR209" s="229" t="s">
        <v>660</v>
      </c>
      <c r="AT209" s="229" t="s">
        <v>463</v>
      </c>
      <c r="AU209" s="229" t="s">
        <v>93</v>
      </c>
      <c r="AY209" s="20" t="s">
        <v>241</v>
      </c>
      <c r="BE209" s="230">
        <f>IF(N209="základní",J209,0)</f>
        <v>0</v>
      </c>
      <c r="BF209" s="230">
        <f>IF(N209="snížená",J209,0)</f>
        <v>0</v>
      </c>
      <c r="BG209" s="230">
        <f>IF(N209="zákl. přenesená",J209,0)</f>
        <v>0</v>
      </c>
      <c r="BH209" s="230">
        <f>IF(N209="sníž. přenesená",J209,0)</f>
        <v>0</v>
      </c>
      <c r="BI209" s="230">
        <f>IF(N209="nulová",J209,0)</f>
        <v>0</v>
      </c>
      <c r="BJ209" s="20" t="s">
        <v>23</v>
      </c>
      <c r="BK209" s="230">
        <f>ROUND(I209*H209,2)</f>
        <v>0</v>
      </c>
      <c r="BL209" s="20" t="s">
        <v>462</v>
      </c>
      <c r="BM209" s="229" t="s">
        <v>2478</v>
      </c>
    </row>
    <row r="210" s="2" customFormat="1" ht="16.5" customHeight="1">
      <c r="A210" s="42"/>
      <c r="B210" s="43"/>
      <c r="C210" s="218" t="s">
        <v>1520</v>
      </c>
      <c r="D210" s="218" t="s">
        <v>243</v>
      </c>
      <c r="E210" s="219" t="s">
        <v>8703</v>
      </c>
      <c r="F210" s="220" t="s">
        <v>8704</v>
      </c>
      <c r="G210" s="221" t="s">
        <v>515</v>
      </c>
      <c r="H210" s="222">
        <v>2</v>
      </c>
      <c r="I210" s="223"/>
      <c r="J210" s="224">
        <f>ROUND(I210*H210,2)</f>
        <v>0</v>
      </c>
      <c r="K210" s="220" t="s">
        <v>8503</v>
      </c>
      <c r="L210" s="48"/>
      <c r="M210" s="225" t="s">
        <v>39</v>
      </c>
      <c r="N210" s="226" t="s">
        <v>56</v>
      </c>
      <c r="O210" s="88"/>
      <c r="P210" s="227">
        <f>O210*H210</f>
        <v>0</v>
      </c>
      <c r="Q210" s="227">
        <v>0</v>
      </c>
      <c r="R210" s="227">
        <f>Q210*H210</f>
        <v>0</v>
      </c>
      <c r="S210" s="227">
        <v>0</v>
      </c>
      <c r="T210" s="228">
        <f>S210*H210</f>
        <v>0</v>
      </c>
      <c r="U210" s="42"/>
      <c r="V210" s="42"/>
      <c r="W210" s="42"/>
      <c r="X210" s="42"/>
      <c r="Y210" s="42"/>
      <c r="Z210" s="42"/>
      <c r="AA210" s="42"/>
      <c r="AB210" s="42"/>
      <c r="AC210" s="42"/>
      <c r="AD210" s="42"/>
      <c r="AE210" s="42"/>
      <c r="AR210" s="229" t="s">
        <v>462</v>
      </c>
      <c r="AT210" s="229" t="s">
        <v>243</v>
      </c>
      <c r="AU210" s="229" t="s">
        <v>93</v>
      </c>
      <c r="AY210" s="20" t="s">
        <v>241</v>
      </c>
      <c r="BE210" s="230">
        <f>IF(N210="základní",J210,0)</f>
        <v>0</v>
      </c>
      <c r="BF210" s="230">
        <f>IF(N210="snížená",J210,0)</f>
        <v>0</v>
      </c>
      <c r="BG210" s="230">
        <f>IF(N210="zákl. přenesená",J210,0)</f>
        <v>0</v>
      </c>
      <c r="BH210" s="230">
        <f>IF(N210="sníž. přenesená",J210,0)</f>
        <v>0</v>
      </c>
      <c r="BI210" s="230">
        <f>IF(N210="nulová",J210,0)</f>
        <v>0</v>
      </c>
      <c r="BJ210" s="20" t="s">
        <v>23</v>
      </c>
      <c r="BK210" s="230">
        <f>ROUND(I210*H210,2)</f>
        <v>0</v>
      </c>
      <c r="BL210" s="20" t="s">
        <v>462</v>
      </c>
      <c r="BM210" s="229" t="s">
        <v>2530</v>
      </c>
    </row>
    <row r="211" s="2" customFormat="1" ht="16.5" customHeight="1">
      <c r="A211" s="42"/>
      <c r="B211" s="43"/>
      <c r="C211" s="280" t="s">
        <v>1525</v>
      </c>
      <c r="D211" s="280" t="s">
        <v>463</v>
      </c>
      <c r="E211" s="281" t="s">
        <v>8707</v>
      </c>
      <c r="F211" s="282" t="s">
        <v>8708</v>
      </c>
      <c r="G211" s="283" t="s">
        <v>561</v>
      </c>
      <c r="H211" s="284">
        <v>2</v>
      </c>
      <c r="I211" s="285"/>
      <c r="J211" s="286">
        <f>ROUND(I211*H211,2)</f>
        <v>0</v>
      </c>
      <c r="K211" s="282" t="s">
        <v>39</v>
      </c>
      <c r="L211" s="287"/>
      <c r="M211" s="288" t="s">
        <v>39</v>
      </c>
      <c r="N211" s="289" t="s">
        <v>56</v>
      </c>
      <c r="O211" s="88"/>
      <c r="P211" s="227">
        <f>O211*H211</f>
        <v>0</v>
      </c>
      <c r="Q211" s="227">
        <v>0.0089599999999999992</v>
      </c>
      <c r="R211" s="227">
        <f>Q211*H211</f>
        <v>0.017919999999999998</v>
      </c>
      <c r="S211" s="227">
        <v>0</v>
      </c>
      <c r="T211" s="228">
        <f>S211*H211</f>
        <v>0</v>
      </c>
      <c r="U211" s="42"/>
      <c r="V211" s="42"/>
      <c r="W211" s="42"/>
      <c r="X211" s="42"/>
      <c r="Y211" s="42"/>
      <c r="Z211" s="42"/>
      <c r="AA211" s="42"/>
      <c r="AB211" s="42"/>
      <c r="AC211" s="42"/>
      <c r="AD211" s="42"/>
      <c r="AE211" s="42"/>
      <c r="AR211" s="229" t="s">
        <v>660</v>
      </c>
      <c r="AT211" s="229" t="s">
        <v>463</v>
      </c>
      <c r="AU211" s="229" t="s">
        <v>93</v>
      </c>
      <c r="AY211" s="20" t="s">
        <v>241</v>
      </c>
      <c r="BE211" s="230">
        <f>IF(N211="základní",J211,0)</f>
        <v>0</v>
      </c>
      <c r="BF211" s="230">
        <f>IF(N211="snížená",J211,0)</f>
        <v>0</v>
      </c>
      <c r="BG211" s="230">
        <f>IF(N211="zákl. přenesená",J211,0)</f>
        <v>0</v>
      </c>
      <c r="BH211" s="230">
        <f>IF(N211="sníž. přenesená",J211,0)</f>
        <v>0</v>
      </c>
      <c r="BI211" s="230">
        <f>IF(N211="nulová",J211,0)</f>
        <v>0</v>
      </c>
      <c r="BJ211" s="20" t="s">
        <v>23</v>
      </c>
      <c r="BK211" s="230">
        <f>ROUND(I211*H211,2)</f>
        <v>0</v>
      </c>
      <c r="BL211" s="20" t="s">
        <v>462</v>
      </c>
      <c r="BM211" s="229" t="s">
        <v>2606</v>
      </c>
    </row>
    <row r="212" s="2" customFormat="1" ht="16.5" customHeight="1">
      <c r="A212" s="42"/>
      <c r="B212" s="43"/>
      <c r="C212" s="218" t="s">
        <v>1531</v>
      </c>
      <c r="D212" s="218" t="s">
        <v>243</v>
      </c>
      <c r="E212" s="219" t="s">
        <v>8709</v>
      </c>
      <c r="F212" s="220" t="s">
        <v>8710</v>
      </c>
      <c r="G212" s="221" t="s">
        <v>561</v>
      </c>
      <c r="H212" s="222">
        <v>5</v>
      </c>
      <c r="I212" s="223"/>
      <c r="J212" s="224">
        <f>ROUND(I212*H212,2)</f>
        <v>0</v>
      </c>
      <c r="K212" s="220" t="s">
        <v>8503</v>
      </c>
      <c r="L212" s="48"/>
      <c r="M212" s="225" t="s">
        <v>39</v>
      </c>
      <c r="N212" s="226" t="s">
        <v>56</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462</v>
      </c>
      <c r="AT212" s="229" t="s">
        <v>243</v>
      </c>
      <c r="AU212" s="229" t="s">
        <v>93</v>
      </c>
      <c r="AY212" s="20" t="s">
        <v>241</v>
      </c>
      <c r="BE212" s="230">
        <f>IF(N212="základní",J212,0)</f>
        <v>0</v>
      </c>
      <c r="BF212" s="230">
        <f>IF(N212="snížená",J212,0)</f>
        <v>0</v>
      </c>
      <c r="BG212" s="230">
        <f>IF(N212="zákl. přenesená",J212,0)</f>
        <v>0</v>
      </c>
      <c r="BH212" s="230">
        <f>IF(N212="sníž. přenesená",J212,0)</f>
        <v>0</v>
      </c>
      <c r="BI212" s="230">
        <f>IF(N212="nulová",J212,0)</f>
        <v>0</v>
      </c>
      <c r="BJ212" s="20" t="s">
        <v>23</v>
      </c>
      <c r="BK212" s="230">
        <f>ROUND(I212*H212,2)</f>
        <v>0</v>
      </c>
      <c r="BL212" s="20" t="s">
        <v>462</v>
      </c>
      <c r="BM212" s="229" t="s">
        <v>2619</v>
      </c>
    </row>
    <row r="213" s="2" customFormat="1" ht="16.5" customHeight="1">
      <c r="A213" s="42"/>
      <c r="B213" s="43"/>
      <c r="C213" s="280" t="s">
        <v>1539</v>
      </c>
      <c r="D213" s="280" t="s">
        <v>463</v>
      </c>
      <c r="E213" s="281" t="s">
        <v>8711</v>
      </c>
      <c r="F213" s="282" t="s">
        <v>8712</v>
      </c>
      <c r="G213" s="283" t="s">
        <v>561</v>
      </c>
      <c r="H213" s="284">
        <v>3</v>
      </c>
      <c r="I213" s="285"/>
      <c r="J213" s="286">
        <f>ROUND(I213*H213,2)</f>
        <v>0</v>
      </c>
      <c r="K213" s="282" t="s">
        <v>39</v>
      </c>
      <c r="L213" s="287"/>
      <c r="M213" s="288" t="s">
        <v>39</v>
      </c>
      <c r="N213" s="289" t="s">
        <v>56</v>
      </c>
      <c r="O213" s="88"/>
      <c r="P213" s="227">
        <f>O213*H213</f>
        <v>0</v>
      </c>
      <c r="Q213" s="227">
        <v>0.0104</v>
      </c>
      <c r="R213" s="227">
        <f>Q213*H213</f>
        <v>0.031199999999999999</v>
      </c>
      <c r="S213" s="227">
        <v>0</v>
      </c>
      <c r="T213" s="228">
        <f>S213*H213</f>
        <v>0</v>
      </c>
      <c r="U213" s="42"/>
      <c r="V213" s="42"/>
      <c r="W213" s="42"/>
      <c r="X213" s="42"/>
      <c r="Y213" s="42"/>
      <c r="Z213" s="42"/>
      <c r="AA213" s="42"/>
      <c r="AB213" s="42"/>
      <c r="AC213" s="42"/>
      <c r="AD213" s="42"/>
      <c r="AE213" s="42"/>
      <c r="AR213" s="229" t="s">
        <v>660</v>
      </c>
      <c r="AT213" s="229" t="s">
        <v>463</v>
      </c>
      <c r="AU213" s="229" t="s">
        <v>93</v>
      </c>
      <c r="AY213" s="20" t="s">
        <v>241</v>
      </c>
      <c r="BE213" s="230">
        <f>IF(N213="základní",J213,0)</f>
        <v>0</v>
      </c>
      <c r="BF213" s="230">
        <f>IF(N213="snížená",J213,0)</f>
        <v>0</v>
      </c>
      <c r="BG213" s="230">
        <f>IF(N213="zákl. přenesená",J213,0)</f>
        <v>0</v>
      </c>
      <c r="BH213" s="230">
        <f>IF(N213="sníž. přenesená",J213,0)</f>
        <v>0</v>
      </c>
      <c r="BI213" s="230">
        <f>IF(N213="nulová",J213,0)</f>
        <v>0</v>
      </c>
      <c r="BJ213" s="20" t="s">
        <v>23</v>
      </c>
      <c r="BK213" s="230">
        <f>ROUND(I213*H213,2)</f>
        <v>0</v>
      </c>
      <c r="BL213" s="20" t="s">
        <v>462</v>
      </c>
      <c r="BM213" s="229" t="s">
        <v>2639</v>
      </c>
    </row>
    <row r="214" s="2" customFormat="1" ht="16.5" customHeight="1">
      <c r="A214" s="42"/>
      <c r="B214" s="43"/>
      <c r="C214" s="280" t="s">
        <v>1547</v>
      </c>
      <c r="D214" s="280" t="s">
        <v>463</v>
      </c>
      <c r="E214" s="281" t="s">
        <v>8713</v>
      </c>
      <c r="F214" s="282" t="s">
        <v>8714</v>
      </c>
      <c r="G214" s="283" t="s">
        <v>561</v>
      </c>
      <c r="H214" s="284">
        <v>2</v>
      </c>
      <c r="I214" s="285"/>
      <c r="J214" s="286">
        <f>ROUND(I214*H214,2)</f>
        <v>0</v>
      </c>
      <c r="K214" s="282" t="s">
        <v>39</v>
      </c>
      <c r="L214" s="287"/>
      <c r="M214" s="288" t="s">
        <v>39</v>
      </c>
      <c r="N214" s="289" t="s">
        <v>56</v>
      </c>
      <c r="O214" s="88"/>
      <c r="P214" s="227">
        <f>O214*H214</f>
        <v>0</v>
      </c>
      <c r="Q214" s="227">
        <v>0.0118</v>
      </c>
      <c r="R214" s="227">
        <f>Q214*H214</f>
        <v>0.023599999999999999</v>
      </c>
      <c r="S214" s="227">
        <v>0</v>
      </c>
      <c r="T214" s="228">
        <f>S214*H214</f>
        <v>0</v>
      </c>
      <c r="U214" s="42"/>
      <c r="V214" s="42"/>
      <c r="W214" s="42"/>
      <c r="X214" s="42"/>
      <c r="Y214" s="42"/>
      <c r="Z214" s="42"/>
      <c r="AA214" s="42"/>
      <c r="AB214" s="42"/>
      <c r="AC214" s="42"/>
      <c r="AD214" s="42"/>
      <c r="AE214" s="42"/>
      <c r="AR214" s="229" t="s">
        <v>660</v>
      </c>
      <c r="AT214" s="229" t="s">
        <v>463</v>
      </c>
      <c r="AU214" s="229" t="s">
        <v>93</v>
      </c>
      <c r="AY214" s="20" t="s">
        <v>241</v>
      </c>
      <c r="BE214" s="230">
        <f>IF(N214="základní",J214,0)</f>
        <v>0</v>
      </c>
      <c r="BF214" s="230">
        <f>IF(N214="snížená",J214,0)</f>
        <v>0</v>
      </c>
      <c r="BG214" s="230">
        <f>IF(N214="zákl. přenesená",J214,0)</f>
        <v>0</v>
      </c>
      <c r="BH214" s="230">
        <f>IF(N214="sníž. přenesená",J214,0)</f>
        <v>0</v>
      </c>
      <c r="BI214" s="230">
        <f>IF(N214="nulová",J214,0)</f>
        <v>0</v>
      </c>
      <c r="BJ214" s="20" t="s">
        <v>23</v>
      </c>
      <c r="BK214" s="230">
        <f>ROUND(I214*H214,2)</f>
        <v>0</v>
      </c>
      <c r="BL214" s="20" t="s">
        <v>462</v>
      </c>
      <c r="BM214" s="229" t="s">
        <v>2662</v>
      </c>
    </row>
    <row r="215" s="2" customFormat="1" ht="16.5" customHeight="1">
      <c r="A215" s="42"/>
      <c r="B215" s="43"/>
      <c r="C215" s="218" t="s">
        <v>1552</v>
      </c>
      <c r="D215" s="218" t="s">
        <v>243</v>
      </c>
      <c r="E215" s="219" t="s">
        <v>8715</v>
      </c>
      <c r="F215" s="220" t="s">
        <v>8716</v>
      </c>
      <c r="G215" s="221" t="s">
        <v>561</v>
      </c>
      <c r="H215" s="222">
        <v>4</v>
      </c>
      <c r="I215" s="223"/>
      <c r="J215" s="224">
        <f>ROUND(I215*H215,2)</f>
        <v>0</v>
      </c>
      <c r="K215" s="220" t="s">
        <v>8503</v>
      </c>
      <c r="L215" s="48"/>
      <c r="M215" s="225" t="s">
        <v>39</v>
      </c>
      <c r="N215" s="226" t="s">
        <v>56</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462</v>
      </c>
      <c r="AT215" s="229" t="s">
        <v>243</v>
      </c>
      <c r="AU215" s="229" t="s">
        <v>93</v>
      </c>
      <c r="AY215" s="20" t="s">
        <v>241</v>
      </c>
      <c r="BE215" s="230">
        <f>IF(N215="základní",J215,0)</f>
        <v>0</v>
      </c>
      <c r="BF215" s="230">
        <f>IF(N215="snížená",J215,0)</f>
        <v>0</v>
      </c>
      <c r="BG215" s="230">
        <f>IF(N215="zákl. přenesená",J215,0)</f>
        <v>0</v>
      </c>
      <c r="BH215" s="230">
        <f>IF(N215="sníž. přenesená",J215,0)</f>
        <v>0</v>
      </c>
      <c r="BI215" s="230">
        <f>IF(N215="nulová",J215,0)</f>
        <v>0</v>
      </c>
      <c r="BJ215" s="20" t="s">
        <v>23</v>
      </c>
      <c r="BK215" s="230">
        <f>ROUND(I215*H215,2)</f>
        <v>0</v>
      </c>
      <c r="BL215" s="20" t="s">
        <v>462</v>
      </c>
      <c r="BM215" s="229" t="s">
        <v>2673</v>
      </c>
    </row>
    <row r="216" s="2" customFormat="1" ht="16.5" customHeight="1">
      <c r="A216" s="42"/>
      <c r="B216" s="43"/>
      <c r="C216" s="280" t="s">
        <v>1560</v>
      </c>
      <c r="D216" s="280" t="s">
        <v>463</v>
      </c>
      <c r="E216" s="281" t="s">
        <v>8717</v>
      </c>
      <c r="F216" s="282" t="s">
        <v>8718</v>
      </c>
      <c r="G216" s="283" t="s">
        <v>561</v>
      </c>
      <c r="H216" s="284">
        <v>2</v>
      </c>
      <c r="I216" s="285"/>
      <c r="J216" s="286">
        <f>ROUND(I216*H216,2)</f>
        <v>0</v>
      </c>
      <c r="K216" s="282" t="s">
        <v>39</v>
      </c>
      <c r="L216" s="287"/>
      <c r="M216" s="288" t="s">
        <v>39</v>
      </c>
      <c r="N216" s="289" t="s">
        <v>56</v>
      </c>
      <c r="O216" s="88"/>
      <c r="P216" s="227">
        <f>O216*H216</f>
        <v>0</v>
      </c>
      <c r="Q216" s="227">
        <v>0.0104</v>
      </c>
      <c r="R216" s="227">
        <f>Q216*H216</f>
        <v>0.020799999999999999</v>
      </c>
      <c r="S216" s="227">
        <v>0</v>
      </c>
      <c r="T216" s="228">
        <f>S216*H216</f>
        <v>0</v>
      </c>
      <c r="U216" s="42"/>
      <c r="V216" s="42"/>
      <c r="W216" s="42"/>
      <c r="X216" s="42"/>
      <c r="Y216" s="42"/>
      <c r="Z216" s="42"/>
      <c r="AA216" s="42"/>
      <c r="AB216" s="42"/>
      <c r="AC216" s="42"/>
      <c r="AD216" s="42"/>
      <c r="AE216" s="42"/>
      <c r="AR216" s="229" t="s">
        <v>660</v>
      </c>
      <c r="AT216" s="229" t="s">
        <v>463</v>
      </c>
      <c r="AU216" s="229" t="s">
        <v>93</v>
      </c>
      <c r="AY216" s="20" t="s">
        <v>241</v>
      </c>
      <c r="BE216" s="230">
        <f>IF(N216="základní",J216,0)</f>
        <v>0</v>
      </c>
      <c r="BF216" s="230">
        <f>IF(N216="snížená",J216,0)</f>
        <v>0</v>
      </c>
      <c r="BG216" s="230">
        <f>IF(N216="zákl. přenesená",J216,0)</f>
        <v>0</v>
      </c>
      <c r="BH216" s="230">
        <f>IF(N216="sníž. přenesená",J216,0)</f>
        <v>0</v>
      </c>
      <c r="BI216" s="230">
        <f>IF(N216="nulová",J216,0)</f>
        <v>0</v>
      </c>
      <c r="BJ216" s="20" t="s">
        <v>23</v>
      </c>
      <c r="BK216" s="230">
        <f>ROUND(I216*H216,2)</f>
        <v>0</v>
      </c>
      <c r="BL216" s="20" t="s">
        <v>462</v>
      </c>
      <c r="BM216" s="229" t="s">
        <v>2683</v>
      </c>
    </row>
    <row r="217" s="2" customFormat="1" ht="16.5" customHeight="1">
      <c r="A217" s="42"/>
      <c r="B217" s="43"/>
      <c r="C217" s="280" t="s">
        <v>1574</v>
      </c>
      <c r="D217" s="280" t="s">
        <v>463</v>
      </c>
      <c r="E217" s="281" t="s">
        <v>8719</v>
      </c>
      <c r="F217" s="282" t="s">
        <v>8720</v>
      </c>
      <c r="G217" s="283" t="s">
        <v>561</v>
      </c>
      <c r="H217" s="284">
        <v>2</v>
      </c>
      <c r="I217" s="285"/>
      <c r="J217" s="286">
        <f>ROUND(I217*H217,2)</f>
        <v>0</v>
      </c>
      <c r="K217" s="282" t="s">
        <v>8503</v>
      </c>
      <c r="L217" s="287"/>
      <c r="M217" s="288" t="s">
        <v>39</v>
      </c>
      <c r="N217" s="289" t="s">
        <v>56</v>
      </c>
      <c r="O217" s="88"/>
      <c r="P217" s="227">
        <f>O217*H217</f>
        <v>0</v>
      </c>
      <c r="Q217" s="227">
        <v>0.0104</v>
      </c>
      <c r="R217" s="227">
        <f>Q217*H217</f>
        <v>0.020799999999999999</v>
      </c>
      <c r="S217" s="227">
        <v>0</v>
      </c>
      <c r="T217" s="228">
        <f>S217*H217</f>
        <v>0</v>
      </c>
      <c r="U217" s="42"/>
      <c r="V217" s="42"/>
      <c r="W217" s="42"/>
      <c r="X217" s="42"/>
      <c r="Y217" s="42"/>
      <c r="Z217" s="42"/>
      <c r="AA217" s="42"/>
      <c r="AB217" s="42"/>
      <c r="AC217" s="42"/>
      <c r="AD217" s="42"/>
      <c r="AE217" s="42"/>
      <c r="AR217" s="229" t="s">
        <v>660</v>
      </c>
      <c r="AT217" s="229" t="s">
        <v>463</v>
      </c>
      <c r="AU217" s="229" t="s">
        <v>93</v>
      </c>
      <c r="AY217" s="20" t="s">
        <v>241</v>
      </c>
      <c r="BE217" s="230">
        <f>IF(N217="základní",J217,0)</f>
        <v>0</v>
      </c>
      <c r="BF217" s="230">
        <f>IF(N217="snížená",J217,0)</f>
        <v>0</v>
      </c>
      <c r="BG217" s="230">
        <f>IF(N217="zákl. přenesená",J217,0)</f>
        <v>0</v>
      </c>
      <c r="BH217" s="230">
        <f>IF(N217="sníž. přenesená",J217,0)</f>
        <v>0</v>
      </c>
      <c r="BI217" s="230">
        <f>IF(N217="nulová",J217,0)</f>
        <v>0</v>
      </c>
      <c r="BJ217" s="20" t="s">
        <v>23</v>
      </c>
      <c r="BK217" s="230">
        <f>ROUND(I217*H217,2)</f>
        <v>0</v>
      </c>
      <c r="BL217" s="20" t="s">
        <v>462</v>
      </c>
      <c r="BM217" s="229" t="s">
        <v>2705</v>
      </c>
    </row>
    <row r="218" s="2" customFormat="1" ht="16.5" customHeight="1">
      <c r="A218" s="42"/>
      <c r="B218" s="43"/>
      <c r="C218" s="218" t="s">
        <v>1602</v>
      </c>
      <c r="D218" s="218" t="s">
        <v>243</v>
      </c>
      <c r="E218" s="219" t="s">
        <v>8721</v>
      </c>
      <c r="F218" s="220" t="s">
        <v>8722</v>
      </c>
      <c r="G218" s="221" t="s">
        <v>561</v>
      </c>
      <c r="H218" s="222">
        <v>1</v>
      </c>
      <c r="I218" s="223"/>
      <c r="J218" s="224">
        <f>ROUND(I218*H218,2)</f>
        <v>0</v>
      </c>
      <c r="K218" s="220" t="s">
        <v>8503</v>
      </c>
      <c r="L218" s="48"/>
      <c r="M218" s="225" t="s">
        <v>39</v>
      </c>
      <c r="N218" s="226" t="s">
        <v>56</v>
      </c>
      <c r="O218" s="88"/>
      <c r="P218" s="227">
        <f>O218*H218</f>
        <v>0</v>
      </c>
      <c r="Q218" s="227">
        <v>0</v>
      </c>
      <c r="R218" s="227">
        <f>Q218*H218</f>
        <v>0</v>
      </c>
      <c r="S218" s="227">
        <v>0</v>
      </c>
      <c r="T218" s="228">
        <f>S218*H218</f>
        <v>0</v>
      </c>
      <c r="U218" s="42"/>
      <c r="V218" s="42"/>
      <c r="W218" s="42"/>
      <c r="X218" s="42"/>
      <c r="Y218" s="42"/>
      <c r="Z218" s="42"/>
      <c r="AA218" s="42"/>
      <c r="AB218" s="42"/>
      <c r="AC218" s="42"/>
      <c r="AD218" s="42"/>
      <c r="AE218" s="42"/>
      <c r="AR218" s="229" t="s">
        <v>462</v>
      </c>
      <c r="AT218" s="229" t="s">
        <v>243</v>
      </c>
      <c r="AU218" s="229" t="s">
        <v>93</v>
      </c>
      <c r="AY218" s="20" t="s">
        <v>241</v>
      </c>
      <c r="BE218" s="230">
        <f>IF(N218="základní",J218,0)</f>
        <v>0</v>
      </c>
      <c r="BF218" s="230">
        <f>IF(N218="snížená",J218,0)</f>
        <v>0</v>
      </c>
      <c r="BG218" s="230">
        <f>IF(N218="zákl. přenesená",J218,0)</f>
        <v>0</v>
      </c>
      <c r="BH218" s="230">
        <f>IF(N218="sníž. přenesená",J218,0)</f>
        <v>0</v>
      </c>
      <c r="BI218" s="230">
        <f>IF(N218="nulová",J218,0)</f>
        <v>0</v>
      </c>
      <c r="BJ218" s="20" t="s">
        <v>23</v>
      </c>
      <c r="BK218" s="230">
        <f>ROUND(I218*H218,2)</f>
        <v>0</v>
      </c>
      <c r="BL218" s="20" t="s">
        <v>462</v>
      </c>
      <c r="BM218" s="229" t="s">
        <v>2717</v>
      </c>
    </row>
    <row r="219" s="2" customFormat="1" ht="16.5" customHeight="1">
      <c r="A219" s="42"/>
      <c r="B219" s="43"/>
      <c r="C219" s="280" t="s">
        <v>1631</v>
      </c>
      <c r="D219" s="280" t="s">
        <v>463</v>
      </c>
      <c r="E219" s="281" t="s">
        <v>8723</v>
      </c>
      <c r="F219" s="282" t="s">
        <v>8724</v>
      </c>
      <c r="G219" s="283" t="s">
        <v>561</v>
      </c>
      <c r="H219" s="284">
        <v>1</v>
      </c>
      <c r="I219" s="285"/>
      <c r="J219" s="286">
        <f>ROUND(I219*H219,2)</f>
        <v>0</v>
      </c>
      <c r="K219" s="282" t="s">
        <v>39</v>
      </c>
      <c r="L219" s="287"/>
      <c r="M219" s="288" t="s">
        <v>39</v>
      </c>
      <c r="N219" s="289" t="s">
        <v>56</v>
      </c>
      <c r="O219" s="88"/>
      <c r="P219" s="227">
        <f>O219*H219</f>
        <v>0</v>
      </c>
      <c r="Q219" s="227">
        <v>0.014</v>
      </c>
      <c r="R219" s="227">
        <f>Q219*H219</f>
        <v>0.014</v>
      </c>
      <c r="S219" s="227">
        <v>0</v>
      </c>
      <c r="T219" s="228">
        <f>S219*H219</f>
        <v>0</v>
      </c>
      <c r="U219" s="42"/>
      <c r="V219" s="42"/>
      <c r="W219" s="42"/>
      <c r="X219" s="42"/>
      <c r="Y219" s="42"/>
      <c r="Z219" s="42"/>
      <c r="AA219" s="42"/>
      <c r="AB219" s="42"/>
      <c r="AC219" s="42"/>
      <c r="AD219" s="42"/>
      <c r="AE219" s="42"/>
      <c r="AR219" s="229" t="s">
        <v>660</v>
      </c>
      <c r="AT219" s="229" t="s">
        <v>463</v>
      </c>
      <c r="AU219" s="229" t="s">
        <v>93</v>
      </c>
      <c r="AY219" s="20" t="s">
        <v>241</v>
      </c>
      <c r="BE219" s="230">
        <f>IF(N219="základní",J219,0)</f>
        <v>0</v>
      </c>
      <c r="BF219" s="230">
        <f>IF(N219="snížená",J219,0)</f>
        <v>0</v>
      </c>
      <c r="BG219" s="230">
        <f>IF(N219="zákl. přenesená",J219,0)</f>
        <v>0</v>
      </c>
      <c r="BH219" s="230">
        <f>IF(N219="sníž. přenesená",J219,0)</f>
        <v>0</v>
      </c>
      <c r="BI219" s="230">
        <f>IF(N219="nulová",J219,0)</f>
        <v>0</v>
      </c>
      <c r="BJ219" s="20" t="s">
        <v>23</v>
      </c>
      <c r="BK219" s="230">
        <f>ROUND(I219*H219,2)</f>
        <v>0</v>
      </c>
      <c r="BL219" s="20" t="s">
        <v>462</v>
      </c>
      <c r="BM219" s="229" t="s">
        <v>2727</v>
      </c>
    </row>
    <row r="220" s="2" customFormat="1" ht="16.5" customHeight="1">
      <c r="A220" s="42"/>
      <c r="B220" s="43"/>
      <c r="C220" s="218" t="s">
        <v>1638</v>
      </c>
      <c r="D220" s="218" t="s">
        <v>243</v>
      </c>
      <c r="E220" s="219" t="s">
        <v>8725</v>
      </c>
      <c r="F220" s="220" t="s">
        <v>8726</v>
      </c>
      <c r="G220" s="221" t="s">
        <v>561</v>
      </c>
      <c r="H220" s="222">
        <v>26</v>
      </c>
      <c r="I220" s="223"/>
      <c r="J220" s="224">
        <f>ROUND(I220*H220,2)</f>
        <v>0</v>
      </c>
      <c r="K220" s="220" t="s">
        <v>8503</v>
      </c>
      <c r="L220" s="48"/>
      <c r="M220" s="225" t="s">
        <v>39</v>
      </c>
      <c r="N220" s="226" t="s">
        <v>56</v>
      </c>
      <c r="O220" s="88"/>
      <c r="P220" s="227">
        <f>O220*H220</f>
        <v>0</v>
      </c>
      <c r="Q220" s="227">
        <v>0</v>
      </c>
      <c r="R220" s="227">
        <f>Q220*H220</f>
        <v>0</v>
      </c>
      <c r="S220" s="227">
        <v>0</v>
      </c>
      <c r="T220" s="228">
        <f>S220*H220</f>
        <v>0</v>
      </c>
      <c r="U220" s="42"/>
      <c r="V220" s="42"/>
      <c r="W220" s="42"/>
      <c r="X220" s="42"/>
      <c r="Y220" s="42"/>
      <c r="Z220" s="42"/>
      <c r="AA220" s="42"/>
      <c r="AB220" s="42"/>
      <c r="AC220" s="42"/>
      <c r="AD220" s="42"/>
      <c r="AE220" s="42"/>
      <c r="AR220" s="229" t="s">
        <v>462</v>
      </c>
      <c r="AT220" s="229" t="s">
        <v>243</v>
      </c>
      <c r="AU220" s="229" t="s">
        <v>93</v>
      </c>
      <c r="AY220" s="20" t="s">
        <v>241</v>
      </c>
      <c r="BE220" s="230">
        <f>IF(N220="základní",J220,0)</f>
        <v>0</v>
      </c>
      <c r="BF220" s="230">
        <f>IF(N220="snížená",J220,0)</f>
        <v>0</v>
      </c>
      <c r="BG220" s="230">
        <f>IF(N220="zákl. přenesená",J220,0)</f>
        <v>0</v>
      </c>
      <c r="BH220" s="230">
        <f>IF(N220="sníž. přenesená",J220,0)</f>
        <v>0</v>
      </c>
      <c r="BI220" s="230">
        <f>IF(N220="nulová",J220,0)</f>
        <v>0</v>
      </c>
      <c r="BJ220" s="20" t="s">
        <v>23</v>
      </c>
      <c r="BK220" s="230">
        <f>ROUND(I220*H220,2)</f>
        <v>0</v>
      </c>
      <c r="BL220" s="20" t="s">
        <v>462</v>
      </c>
      <c r="BM220" s="229" t="s">
        <v>2737</v>
      </c>
    </row>
    <row r="221" s="2" customFormat="1" ht="16.5" customHeight="1">
      <c r="A221" s="42"/>
      <c r="B221" s="43"/>
      <c r="C221" s="280" t="s">
        <v>1645</v>
      </c>
      <c r="D221" s="280" t="s">
        <v>463</v>
      </c>
      <c r="E221" s="281" t="s">
        <v>8727</v>
      </c>
      <c r="F221" s="282" t="s">
        <v>8728</v>
      </c>
      <c r="G221" s="283" t="s">
        <v>561</v>
      </c>
      <c r="H221" s="284">
        <v>9</v>
      </c>
      <c r="I221" s="285"/>
      <c r="J221" s="286">
        <f>ROUND(I221*H221,2)</f>
        <v>0</v>
      </c>
      <c r="K221" s="282" t="s">
        <v>39</v>
      </c>
      <c r="L221" s="287"/>
      <c r="M221" s="288" t="s">
        <v>39</v>
      </c>
      <c r="N221" s="289" t="s">
        <v>56</v>
      </c>
      <c r="O221" s="88"/>
      <c r="P221" s="227">
        <f>O221*H221</f>
        <v>0</v>
      </c>
      <c r="Q221" s="227">
        <v>0.012800000000000001</v>
      </c>
      <c r="R221" s="227">
        <f>Q221*H221</f>
        <v>0.11520000000000001</v>
      </c>
      <c r="S221" s="227">
        <v>0</v>
      </c>
      <c r="T221" s="228">
        <f>S221*H221</f>
        <v>0</v>
      </c>
      <c r="U221" s="42"/>
      <c r="V221" s="42"/>
      <c r="W221" s="42"/>
      <c r="X221" s="42"/>
      <c r="Y221" s="42"/>
      <c r="Z221" s="42"/>
      <c r="AA221" s="42"/>
      <c r="AB221" s="42"/>
      <c r="AC221" s="42"/>
      <c r="AD221" s="42"/>
      <c r="AE221" s="42"/>
      <c r="AR221" s="229" t="s">
        <v>660</v>
      </c>
      <c r="AT221" s="229" t="s">
        <v>463</v>
      </c>
      <c r="AU221" s="229" t="s">
        <v>93</v>
      </c>
      <c r="AY221" s="20" t="s">
        <v>241</v>
      </c>
      <c r="BE221" s="230">
        <f>IF(N221="základní",J221,0)</f>
        <v>0</v>
      </c>
      <c r="BF221" s="230">
        <f>IF(N221="snížená",J221,0)</f>
        <v>0</v>
      </c>
      <c r="BG221" s="230">
        <f>IF(N221="zákl. přenesená",J221,0)</f>
        <v>0</v>
      </c>
      <c r="BH221" s="230">
        <f>IF(N221="sníž. přenesená",J221,0)</f>
        <v>0</v>
      </c>
      <c r="BI221" s="230">
        <f>IF(N221="nulová",J221,0)</f>
        <v>0</v>
      </c>
      <c r="BJ221" s="20" t="s">
        <v>23</v>
      </c>
      <c r="BK221" s="230">
        <f>ROUND(I221*H221,2)</f>
        <v>0</v>
      </c>
      <c r="BL221" s="20" t="s">
        <v>462</v>
      </c>
      <c r="BM221" s="229" t="s">
        <v>2751</v>
      </c>
    </row>
    <row r="222" s="2" customFormat="1" ht="16.5" customHeight="1">
      <c r="A222" s="42"/>
      <c r="B222" s="43"/>
      <c r="C222" s="280" t="s">
        <v>1655</v>
      </c>
      <c r="D222" s="280" t="s">
        <v>463</v>
      </c>
      <c r="E222" s="281" t="s">
        <v>8729</v>
      </c>
      <c r="F222" s="282" t="s">
        <v>8730</v>
      </c>
      <c r="G222" s="283" t="s">
        <v>561</v>
      </c>
      <c r="H222" s="284">
        <v>2</v>
      </c>
      <c r="I222" s="285"/>
      <c r="J222" s="286">
        <f>ROUND(I222*H222,2)</f>
        <v>0</v>
      </c>
      <c r="K222" s="282" t="s">
        <v>39</v>
      </c>
      <c r="L222" s="287"/>
      <c r="M222" s="288" t="s">
        <v>39</v>
      </c>
      <c r="N222" s="289" t="s">
        <v>56</v>
      </c>
      <c r="O222" s="88"/>
      <c r="P222" s="227">
        <f>O222*H222</f>
        <v>0</v>
      </c>
      <c r="Q222" s="227">
        <v>0.0076800000000000002</v>
      </c>
      <c r="R222" s="227">
        <f>Q222*H222</f>
        <v>0.01536</v>
      </c>
      <c r="S222" s="227">
        <v>0</v>
      </c>
      <c r="T222" s="228">
        <f>S222*H222</f>
        <v>0</v>
      </c>
      <c r="U222" s="42"/>
      <c r="V222" s="42"/>
      <c r="W222" s="42"/>
      <c r="X222" s="42"/>
      <c r="Y222" s="42"/>
      <c r="Z222" s="42"/>
      <c r="AA222" s="42"/>
      <c r="AB222" s="42"/>
      <c r="AC222" s="42"/>
      <c r="AD222" s="42"/>
      <c r="AE222" s="42"/>
      <c r="AR222" s="229" t="s">
        <v>660</v>
      </c>
      <c r="AT222" s="229" t="s">
        <v>463</v>
      </c>
      <c r="AU222" s="229" t="s">
        <v>93</v>
      </c>
      <c r="AY222" s="20" t="s">
        <v>241</v>
      </c>
      <c r="BE222" s="230">
        <f>IF(N222="základní",J222,0)</f>
        <v>0</v>
      </c>
      <c r="BF222" s="230">
        <f>IF(N222="snížená",J222,0)</f>
        <v>0</v>
      </c>
      <c r="BG222" s="230">
        <f>IF(N222="zákl. přenesená",J222,0)</f>
        <v>0</v>
      </c>
      <c r="BH222" s="230">
        <f>IF(N222="sníž. přenesená",J222,0)</f>
        <v>0</v>
      </c>
      <c r="BI222" s="230">
        <f>IF(N222="nulová",J222,0)</f>
        <v>0</v>
      </c>
      <c r="BJ222" s="20" t="s">
        <v>23</v>
      </c>
      <c r="BK222" s="230">
        <f>ROUND(I222*H222,2)</f>
        <v>0</v>
      </c>
      <c r="BL222" s="20" t="s">
        <v>462</v>
      </c>
      <c r="BM222" s="229" t="s">
        <v>2800</v>
      </c>
    </row>
    <row r="223" s="2" customFormat="1" ht="16.5" customHeight="1">
      <c r="A223" s="42"/>
      <c r="B223" s="43"/>
      <c r="C223" s="280" t="s">
        <v>1681</v>
      </c>
      <c r="D223" s="280" t="s">
        <v>463</v>
      </c>
      <c r="E223" s="281" t="s">
        <v>8705</v>
      </c>
      <c r="F223" s="282" t="s">
        <v>8706</v>
      </c>
      <c r="G223" s="283" t="s">
        <v>561</v>
      </c>
      <c r="H223" s="284">
        <v>4</v>
      </c>
      <c r="I223" s="285"/>
      <c r="J223" s="286">
        <f>ROUND(I223*H223,2)</f>
        <v>0</v>
      </c>
      <c r="K223" s="282" t="s">
        <v>39</v>
      </c>
      <c r="L223" s="287"/>
      <c r="M223" s="288" t="s">
        <v>39</v>
      </c>
      <c r="N223" s="289" t="s">
        <v>56</v>
      </c>
      <c r="O223" s="88"/>
      <c r="P223" s="227">
        <f>O223*H223</f>
        <v>0</v>
      </c>
      <c r="Q223" s="227">
        <v>0.0089599999999999992</v>
      </c>
      <c r="R223" s="227">
        <f>Q223*H223</f>
        <v>0.035839999999999997</v>
      </c>
      <c r="S223" s="227">
        <v>0</v>
      </c>
      <c r="T223" s="228">
        <f>S223*H223</f>
        <v>0</v>
      </c>
      <c r="U223" s="42"/>
      <c r="V223" s="42"/>
      <c r="W223" s="42"/>
      <c r="X223" s="42"/>
      <c r="Y223" s="42"/>
      <c r="Z223" s="42"/>
      <c r="AA223" s="42"/>
      <c r="AB223" s="42"/>
      <c r="AC223" s="42"/>
      <c r="AD223" s="42"/>
      <c r="AE223" s="42"/>
      <c r="AR223" s="229" t="s">
        <v>660</v>
      </c>
      <c r="AT223" s="229" t="s">
        <v>463</v>
      </c>
      <c r="AU223" s="229" t="s">
        <v>93</v>
      </c>
      <c r="AY223" s="20" t="s">
        <v>241</v>
      </c>
      <c r="BE223" s="230">
        <f>IF(N223="základní",J223,0)</f>
        <v>0</v>
      </c>
      <c r="BF223" s="230">
        <f>IF(N223="snížená",J223,0)</f>
        <v>0</v>
      </c>
      <c r="BG223" s="230">
        <f>IF(N223="zákl. přenesená",J223,0)</f>
        <v>0</v>
      </c>
      <c r="BH223" s="230">
        <f>IF(N223="sníž. přenesená",J223,0)</f>
        <v>0</v>
      </c>
      <c r="BI223" s="230">
        <f>IF(N223="nulová",J223,0)</f>
        <v>0</v>
      </c>
      <c r="BJ223" s="20" t="s">
        <v>23</v>
      </c>
      <c r="BK223" s="230">
        <f>ROUND(I223*H223,2)</f>
        <v>0</v>
      </c>
      <c r="BL223" s="20" t="s">
        <v>462</v>
      </c>
      <c r="BM223" s="229" t="s">
        <v>2825</v>
      </c>
    </row>
    <row r="224" s="2" customFormat="1" ht="16.5" customHeight="1">
      <c r="A224" s="42"/>
      <c r="B224" s="43"/>
      <c r="C224" s="280" t="s">
        <v>1691</v>
      </c>
      <c r="D224" s="280" t="s">
        <v>463</v>
      </c>
      <c r="E224" s="281" t="s">
        <v>8731</v>
      </c>
      <c r="F224" s="282" t="s">
        <v>8732</v>
      </c>
      <c r="G224" s="283" t="s">
        <v>561</v>
      </c>
      <c r="H224" s="284">
        <v>4</v>
      </c>
      <c r="I224" s="285"/>
      <c r="J224" s="286">
        <f>ROUND(I224*H224,2)</f>
        <v>0</v>
      </c>
      <c r="K224" s="282" t="s">
        <v>39</v>
      </c>
      <c r="L224" s="287"/>
      <c r="M224" s="288" t="s">
        <v>39</v>
      </c>
      <c r="N224" s="289" t="s">
        <v>56</v>
      </c>
      <c r="O224" s="88"/>
      <c r="P224" s="227">
        <f>O224*H224</f>
        <v>0</v>
      </c>
      <c r="Q224" s="227">
        <v>0.010240000000000001</v>
      </c>
      <c r="R224" s="227">
        <f>Q224*H224</f>
        <v>0.040960000000000003</v>
      </c>
      <c r="S224" s="227">
        <v>0</v>
      </c>
      <c r="T224" s="228">
        <f>S224*H224</f>
        <v>0</v>
      </c>
      <c r="U224" s="42"/>
      <c r="V224" s="42"/>
      <c r="W224" s="42"/>
      <c r="X224" s="42"/>
      <c r="Y224" s="42"/>
      <c r="Z224" s="42"/>
      <c r="AA224" s="42"/>
      <c r="AB224" s="42"/>
      <c r="AC224" s="42"/>
      <c r="AD224" s="42"/>
      <c r="AE224" s="42"/>
      <c r="AR224" s="229" t="s">
        <v>660</v>
      </c>
      <c r="AT224" s="229" t="s">
        <v>463</v>
      </c>
      <c r="AU224" s="229" t="s">
        <v>93</v>
      </c>
      <c r="AY224" s="20" t="s">
        <v>241</v>
      </c>
      <c r="BE224" s="230">
        <f>IF(N224="základní",J224,0)</f>
        <v>0</v>
      </c>
      <c r="BF224" s="230">
        <f>IF(N224="snížená",J224,0)</f>
        <v>0</v>
      </c>
      <c r="BG224" s="230">
        <f>IF(N224="zákl. přenesená",J224,0)</f>
        <v>0</v>
      </c>
      <c r="BH224" s="230">
        <f>IF(N224="sníž. přenesená",J224,0)</f>
        <v>0</v>
      </c>
      <c r="BI224" s="230">
        <f>IF(N224="nulová",J224,0)</f>
        <v>0</v>
      </c>
      <c r="BJ224" s="20" t="s">
        <v>23</v>
      </c>
      <c r="BK224" s="230">
        <f>ROUND(I224*H224,2)</f>
        <v>0</v>
      </c>
      <c r="BL224" s="20" t="s">
        <v>462</v>
      </c>
      <c r="BM224" s="229" t="s">
        <v>2865</v>
      </c>
    </row>
    <row r="225" s="2" customFormat="1" ht="16.5" customHeight="1">
      <c r="A225" s="42"/>
      <c r="B225" s="43"/>
      <c r="C225" s="280" t="s">
        <v>1703</v>
      </c>
      <c r="D225" s="280" t="s">
        <v>463</v>
      </c>
      <c r="E225" s="281" t="s">
        <v>8733</v>
      </c>
      <c r="F225" s="282" t="s">
        <v>8734</v>
      </c>
      <c r="G225" s="283" t="s">
        <v>561</v>
      </c>
      <c r="H225" s="284">
        <v>2</v>
      </c>
      <c r="I225" s="285"/>
      <c r="J225" s="286">
        <f>ROUND(I225*H225,2)</f>
        <v>0</v>
      </c>
      <c r="K225" s="282" t="s">
        <v>39</v>
      </c>
      <c r="L225" s="287"/>
      <c r="M225" s="288" t="s">
        <v>39</v>
      </c>
      <c r="N225" s="289" t="s">
        <v>56</v>
      </c>
      <c r="O225" s="88"/>
      <c r="P225" s="227">
        <f>O225*H225</f>
        <v>0</v>
      </c>
      <c r="Q225" s="227">
        <v>0.011520000000000001</v>
      </c>
      <c r="R225" s="227">
        <f>Q225*H225</f>
        <v>0.023040000000000001</v>
      </c>
      <c r="S225" s="227">
        <v>0</v>
      </c>
      <c r="T225" s="228">
        <f>S225*H225</f>
        <v>0</v>
      </c>
      <c r="U225" s="42"/>
      <c r="V225" s="42"/>
      <c r="W225" s="42"/>
      <c r="X225" s="42"/>
      <c r="Y225" s="42"/>
      <c r="Z225" s="42"/>
      <c r="AA225" s="42"/>
      <c r="AB225" s="42"/>
      <c r="AC225" s="42"/>
      <c r="AD225" s="42"/>
      <c r="AE225" s="42"/>
      <c r="AR225" s="229" t="s">
        <v>660</v>
      </c>
      <c r="AT225" s="229" t="s">
        <v>463</v>
      </c>
      <c r="AU225" s="229" t="s">
        <v>93</v>
      </c>
      <c r="AY225" s="20" t="s">
        <v>241</v>
      </c>
      <c r="BE225" s="230">
        <f>IF(N225="základní",J225,0)</f>
        <v>0</v>
      </c>
      <c r="BF225" s="230">
        <f>IF(N225="snížená",J225,0)</f>
        <v>0</v>
      </c>
      <c r="BG225" s="230">
        <f>IF(N225="zákl. přenesená",J225,0)</f>
        <v>0</v>
      </c>
      <c r="BH225" s="230">
        <f>IF(N225="sníž. přenesená",J225,0)</f>
        <v>0</v>
      </c>
      <c r="BI225" s="230">
        <f>IF(N225="nulová",J225,0)</f>
        <v>0</v>
      </c>
      <c r="BJ225" s="20" t="s">
        <v>23</v>
      </c>
      <c r="BK225" s="230">
        <f>ROUND(I225*H225,2)</f>
        <v>0</v>
      </c>
      <c r="BL225" s="20" t="s">
        <v>462</v>
      </c>
      <c r="BM225" s="229" t="s">
        <v>2875</v>
      </c>
    </row>
    <row r="226" s="2" customFormat="1" ht="16.5" customHeight="1">
      <c r="A226" s="42"/>
      <c r="B226" s="43"/>
      <c r="C226" s="280" t="s">
        <v>1712</v>
      </c>
      <c r="D226" s="280" t="s">
        <v>463</v>
      </c>
      <c r="E226" s="281" t="s">
        <v>8701</v>
      </c>
      <c r="F226" s="282" t="s">
        <v>8702</v>
      </c>
      <c r="G226" s="283" t="s">
        <v>561</v>
      </c>
      <c r="H226" s="284">
        <v>2</v>
      </c>
      <c r="I226" s="285"/>
      <c r="J226" s="286">
        <f>ROUND(I226*H226,2)</f>
        <v>0</v>
      </c>
      <c r="K226" s="282" t="s">
        <v>39</v>
      </c>
      <c r="L226" s="287"/>
      <c r="M226" s="288" t="s">
        <v>39</v>
      </c>
      <c r="N226" s="289" t="s">
        <v>56</v>
      </c>
      <c r="O226" s="88"/>
      <c r="P226" s="227">
        <f>O226*H226</f>
        <v>0</v>
      </c>
      <c r="Q226" s="227">
        <v>0.0064000000000000003</v>
      </c>
      <c r="R226" s="227">
        <f>Q226*H226</f>
        <v>0.012800000000000001</v>
      </c>
      <c r="S226" s="227">
        <v>0</v>
      </c>
      <c r="T226" s="228">
        <f>S226*H226</f>
        <v>0</v>
      </c>
      <c r="U226" s="42"/>
      <c r="V226" s="42"/>
      <c r="W226" s="42"/>
      <c r="X226" s="42"/>
      <c r="Y226" s="42"/>
      <c r="Z226" s="42"/>
      <c r="AA226" s="42"/>
      <c r="AB226" s="42"/>
      <c r="AC226" s="42"/>
      <c r="AD226" s="42"/>
      <c r="AE226" s="42"/>
      <c r="AR226" s="229" t="s">
        <v>660</v>
      </c>
      <c r="AT226" s="229" t="s">
        <v>463</v>
      </c>
      <c r="AU226" s="229" t="s">
        <v>93</v>
      </c>
      <c r="AY226" s="20" t="s">
        <v>241</v>
      </c>
      <c r="BE226" s="230">
        <f>IF(N226="základní",J226,0)</f>
        <v>0</v>
      </c>
      <c r="BF226" s="230">
        <f>IF(N226="snížená",J226,0)</f>
        <v>0</v>
      </c>
      <c r="BG226" s="230">
        <f>IF(N226="zákl. přenesená",J226,0)</f>
        <v>0</v>
      </c>
      <c r="BH226" s="230">
        <f>IF(N226="sníž. přenesená",J226,0)</f>
        <v>0</v>
      </c>
      <c r="BI226" s="230">
        <f>IF(N226="nulová",J226,0)</f>
        <v>0</v>
      </c>
      <c r="BJ226" s="20" t="s">
        <v>23</v>
      </c>
      <c r="BK226" s="230">
        <f>ROUND(I226*H226,2)</f>
        <v>0</v>
      </c>
      <c r="BL226" s="20" t="s">
        <v>462</v>
      </c>
      <c r="BM226" s="229" t="s">
        <v>2891</v>
      </c>
    </row>
    <row r="227" s="2" customFormat="1" ht="16.5" customHeight="1">
      <c r="A227" s="42"/>
      <c r="B227" s="43"/>
      <c r="C227" s="280" t="s">
        <v>1718</v>
      </c>
      <c r="D227" s="280" t="s">
        <v>463</v>
      </c>
      <c r="E227" s="281" t="s">
        <v>8735</v>
      </c>
      <c r="F227" s="282" t="s">
        <v>8736</v>
      </c>
      <c r="G227" s="283" t="s">
        <v>561</v>
      </c>
      <c r="H227" s="284">
        <v>2</v>
      </c>
      <c r="I227" s="285"/>
      <c r="J227" s="286">
        <f>ROUND(I227*H227,2)</f>
        <v>0</v>
      </c>
      <c r="K227" s="282" t="s">
        <v>39</v>
      </c>
      <c r="L227" s="287"/>
      <c r="M227" s="288" t="s">
        <v>39</v>
      </c>
      <c r="N227" s="289" t="s">
        <v>56</v>
      </c>
      <c r="O227" s="88"/>
      <c r="P227" s="227">
        <f>O227*H227</f>
        <v>0</v>
      </c>
      <c r="Q227" s="227">
        <v>0.01536</v>
      </c>
      <c r="R227" s="227">
        <f>Q227*H227</f>
        <v>0.030720000000000001</v>
      </c>
      <c r="S227" s="227">
        <v>0</v>
      </c>
      <c r="T227" s="228">
        <f>S227*H227</f>
        <v>0</v>
      </c>
      <c r="U227" s="42"/>
      <c r="V227" s="42"/>
      <c r="W227" s="42"/>
      <c r="X227" s="42"/>
      <c r="Y227" s="42"/>
      <c r="Z227" s="42"/>
      <c r="AA227" s="42"/>
      <c r="AB227" s="42"/>
      <c r="AC227" s="42"/>
      <c r="AD227" s="42"/>
      <c r="AE227" s="42"/>
      <c r="AR227" s="229" t="s">
        <v>660</v>
      </c>
      <c r="AT227" s="229" t="s">
        <v>463</v>
      </c>
      <c r="AU227" s="229" t="s">
        <v>93</v>
      </c>
      <c r="AY227" s="20" t="s">
        <v>241</v>
      </c>
      <c r="BE227" s="230">
        <f>IF(N227="základní",J227,0)</f>
        <v>0</v>
      </c>
      <c r="BF227" s="230">
        <f>IF(N227="snížená",J227,0)</f>
        <v>0</v>
      </c>
      <c r="BG227" s="230">
        <f>IF(N227="zákl. přenesená",J227,0)</f>
        <v>0</v>
      </c>
      <c r="BH227" s="230">
        <f>IF(N227="sníž. přenesená",J227,0)</f>
        <v>0</v>
      </c>
      <c r="BI227" s="230">
        <f>IF(N227="nulová",J227,0)</f>
        <v>0</v>
      </c>
      <c r="BJ227" s="20" t="s">
        <v>23</v>
      </c>
      <c r="BK227" s="230">
        <f>ROUND(I227*H227,2)</f>
        <v>0</v>
      </c>
      <c r="BL227" s="20" t="s">
        <v>462</v>
      </c>
      <c r="BM227" s="229" t="s">
        <v>2904</v>
      </c>
    </row>
    <row r="228" s="2" customFormat="1" ht="16.5" customHeight="1">
      <c r="A228" s="42"/>
      <c r="B228" s="43"/>
      <c r="C228" s="280" t="s">
        <v>1724</v>
      </c>
      <c r="D228" s="280" t="s">
        <v>463</v>
      </c>
      <c r="E228" s="281" t="s">
        <v>8737</v>
      </c>
      <c r="F228" s="282" t="s">
        <v>8738</v>
      </c>
      <c r="G228" s="283" t="s">
        <v>561</v>
      </c>
      <c r="H228" s="284">
        <v>2</v>
      </c>
      <c r="I228" s="285"/>
      <c r="J228" s="286">
        <f>ROUND(I228*H228,2)</f>
        <v>0</v>
      </c>
      <c r="K228" s="282" t="s">
        <v>39</v>
      </c>
      <c r="L228" s="287"/>
      <c r="M228" s="288" t="s">
        <v>39</v>
      </c>
      <c r="N228" s="289" t="s">
        <v>56</v>
      </c>
      <c r="O228" s="88"/>
      <c r="P228" s="227">
        <f>O228*H228</f>
        <v>0</v>
      </c>
      <c r="Q228" s="227">
        <v>0.012800000000000001</v>
      </c>
      <c r="R228" s="227">
        <f>Q228*H228</f>
        <v>0.025600000000000001</v>
      </c>
      <c r="S228" s="227">
        <v>0</v>
      </c>
      <c r="T228" s="228">
        <f>S228*H228</f>
        <v>0</v>
      </c>
      <c r="U228" s="42"/>
      <c r="V228" s="42"/>
      <c r="W228" s="42"/>
      <c r="X228" s="42"/>
      <c r="Y228" s="42"/>
      <c r="Z228" s="42"/>
      <c r="AA228" s="42"/>
      <c r="AB228" s="42"/>
      <c r="AC228" s="42"/>
      <c r="AD228" s="42"/>
      <c r="AE228" s="42"/>
      <c r="AR228" s="229" t="s">
        <v>660</v>
      </c>
      <c r="AT228" s="229" t="s">
        <v>463</v>
      </c>
      <c r="AU228" s="229" t="s">
        <v>93</v>
      </c>
      <c r="AY228" s="20" t="s">
        <v>241</v>
      </c>
      <c r="BE228" s="230">
        <f>IF(N228="základní",J228,0)</f>
        <v>0</v>
      </c>
      <c r="BF228" s="230">
        <f>IF(N228="snížená",J228,0)</f>
        <v>0</v>
      </c>
      <c r="BG228" s="230">
        <f>IF(N228="zákl. přenesená",J228,0)</f>
        <v>0</v>
      </c>
      <c r="BH228" s="230">
        <f>IF(N228="sníž. přenesená",J228,0)</f>
        <v>0</v>
      </c>
      <c r="BI228" s="230">
        <f>IF(N228="nulová",J228,0)</f>
        <v>0</v>
      </c>
      <c r="BJ228" s="20" t="s">
        <v>23</v>
      </c>
      <c r="BK228" s="230">
        <f>ROUND(I228*H228,2)</f>
        <v>0</v>
      </c>
      <c r="BL228" s="20" t="s">
        <v>462</v>
      </c>
      <c r="BM228" s="229" t="s">
        <v>2917</v>
      </c>
    </row>
    <row r="229" s="2" customFormat="1" ht="16.5" customHeight="1">
      <c r="A229" s="42"/>
      <c r="B229" s="43"/>
      <c r="C229" s="218" t="s">
        <v>1732</v>
      </c>
      <c r="D229" s="218" t="s">
        <v>243</v>
      </c>
      <c r="E229" s="219" t="s">
        <v>8739</v>
      </c>
      <c r="F229" s="220" t="s">
        <v>8740</v>
      </c>
      <c r="G229" s="221" t="s">
        <v>561</v>
      </c>
      <c r="H229" s="222">
        <v>1</v>
      </c>
      <c r="I229" s="223"/>
      <c r="J229" s="224">
        <f>ROUND(I229*H229,2)</f>
        <v>0</v>
      </c>
      <c r="K229" s="220" t="s">
        <v>8503</v>
      </c>
      <c r="L229" s="48"/>
      <c r="M229" s="225" t="s">
        <v>39</v>
      </c>
      <c r="N229" s="226" t="s">
        <v>56</v>
      </c>
      <c r="O229" s="88"/>
      <c r="P229" s="227">
        <f>O229*H229</f>
        <v>0</v>
      </c>
      <c r="Q229" s="227">
        <v>0</v>
      </c>
      <c r="R229" s="227">
        <f>Q229*H229</f>
        <v>0</v>
      </c>
      <c r="S229" s="227">
        <v>0</v>
      </c>
      <c r="T229" s="228">
        <f>S229*H229</f>
        <v>0</v>
      </c>
      <c r="U229" s="42"/>
      <c r="V229" s="42"/>
      <c r="W229" s="42"/>
      <c r="X229" s="42"/>
      <c r="Y229" s="42"/>
      <c r="Z229" s="42"/>
      <c r="AA229" s="42"/>
      <c r="AB229" s="42"/>
      <c r="AC229" s="42"/>
      <c r="AD229" s="42"/>
      <c r="AE229" s="42"/>
      <c r="AR229" s="229" t="s">
        <v>462</v>
      </c>
      <c r="AT229" s="229" t="s">
        <v>243</v>
      </c>
      <c r="AU229" s="229" t="s">
        <v>93</v>
      </c>
      <c r="AY229" s="20" t="s">
        <v>241</v>
      </c>
      <c r="BE229" s="230">
        <f>IF(N229="základní",J229,0)</f>
        <v>0</v>
      </c>
      <c r="BF229" s="230">
        <f>IF(N229="snížená",J229,0)</f>
        <v>0</v>
      </c>
      <c r="BG229" s="230">
        <f>IF(N229="zákl. přenesená",J229,0)</f>
        <v>0</v>
      </c>
      <c r="BH229" s="230">
        <f>IF(N229="sníž. přenesená",J229,0)</f>
        <v>0</v>
      </c>
      <c r="BI229" s="230">
        <f>IF(N229="nulová",J229,0)</f>
        <v>0</v>
      </c>
      <c r="BJ229" s="20" t="s">
        <v>23</v>
      </c>
      <c r="BK229" s="230">
        <f>ROUND(I229*H229,2)</f>
        <v>0</v>
      </c>
      <c r="BL229" s="20" t="s">
        <v>462</v>
      </c>
      <c r="BM229" s="229" t="s">
        <v>2931</v>
      </c>
    </row>
    <row r="230" s="2" customFormat="1" ht="16.5" customHeight="1">
      <c r="A230" s="42"/>
      <c r="B230" s="43"/>
      <c r="C230" s="280" t="s">
        <v>1738</v>
      </c>
      <c r="D230" s="280" t="s">
        <v>463</v>
      </c>
      <c r="E230" s="281" t="s">
        <v>8741</v>
      </c>
      <c r="F230" s="282" t="s">
        <v>8742</v>
      </c>
      <c r="G230" s="283" t="s">
        <v>561</v>
      </c>
      <c r="H230" s="284">
        <v>1</v>
      </c>
      <c r="I230" s="285"/>
      <c r="J230" s="286">
        <f>ROUND(I230*H230,2)</f>
        <v>0</v>
      </c>
      <c r="K230" s="282" t="s">
        <v>39</v>
      </c>
      <c r="L230" s="287"/>
      <c r="M230" s="288" t="s">
        <v>39</v>
      </c>
      <c r="N230" s="289" t="s">
        <v>56</v>
      </c>
      <c r="O230" s="88"/>
      <c r="P230" s="227">
        <f>O230*H230</f>
        <v>0</v>
      </c>
      <c r="Q230" s="227">
        <v>0.020480000000000002</v>
      </c>
      <c r="R230" s="227">
        <f>Q230*H230</f>
        <v>0.020480000000000002</v>
      </c>
      <c r="S230" s="227">
        <v>0</v>
      </c>
      <c r="T230" s="228">
        <f>S230*H230</f>
        <v>0</v>
      </c>
      <c r="U230" s="42"/>
      <c r="V230" s="42"/>
      <c r="W230" s="42"/>
      <c r="X230" s="42"/>
      <c r="Y230" s="42"/>
      <c r="Z230" s="42"/>
      <c r="AA230" s="42"/>
      <c r="AB230" s="42"/>
      <c r="AC230" s="42"/>
      <c r="AD230" s="42"/>
      <c r="AE230" s="42"/>
      <c r="AR230" s="229" t="s">
        <v>660</v>
      </c>
      <c r="AT230" s="229" t="s">
        <v>463</v>
      </c>
      <c r="AU230" s="229" t="s">
        <v>93</v>
      </c>
      <c r="AY230" s="20" t="s">
        <v>241</v>
      </c>
      <c r="BE230" s="230">
        <f>IF(N230="základní",J230,0)</f>
        <v>0</v>
      </c>
      <c r="BF230" s="230">
        <f>IF(N230="snížená",J230,0)</f>
        <v>0</v>
      </c>
      <c r="BG230" s="230">
        <f>IF(N230="zákl. přenesená",J230,0)</f>
        <v>0</v>
      </c>
      <c r="BH230" s="230">
        <f>IF(N230="sníž. přenesená",J230,0)</f>
        <v>0</v>
      </c>
      <c r="BI230" s="230">
        <f>IF(N230="nulová",J230,0)</f>
        <v>0</v>
      </c>
      <c r="BJ230" s="20" t="s">
        <v>23</v>
      </c>
      <c r="BK230" s="230">
        <f>ROUND(I230*H230,2)</f>
        <v>0</v>
      </c>
      <c r="BL230" s="20" t="s">
        <v>462</v>
      </c>
      <c r="BM230" s="229" t="s">
        <v>2954</v>
      </c>
    </row>
    <row r="231" s="2" customFormat="1" ht="16.5" customHeight="1">
      <c r="A231" s="42"/>
      <c r="B231" s="43"/>
      <c r="C231" s="218" t="s">
        <v>1747</v>
      </c>
      <c r="D231" s="218" t="s">
        <v>243</v>
      </c>
      <c r="E231" s="219" t="s">
        <v>8743</v>
      </c>
      <c r="F231" s="220" t="s">
        <v>8744</v>
      </c>
      <c r="G231" s="221" t="s">
        <v>430</v>
      </c>
      <c r="H231" s="222">
        <v>6.1500000000000004</v>
      </c>
      <c r="I231" s="223"/>
      <c r="J231" s="224">
        <f>ROUND(I231*H231,2)</f>
        <v>0</v>
      </c>
      <c r="K231" s="220" t="s">
        <v>8503</v>
      </c>
      <c r="L231" s="48"/>
      <c r="M231" s="225" t="s">
        <v>39</v>
      </c>
      <c r="N231" s="226" t="s">
        <v>56</v>
      </c>
      <c r="O231" s="88"/>
      <c r="P231" s="227">
        <f>O231*H231</f>
        <v>0</v>
      </c>
      <c r="Q231" s="227">
        <v>0</v>
      </c>
      <c r="R231" s="227">
        <f>Q231*H231</f>
        <v>0</v>
      </c>
      <c r="S231" s="227">
        <v>0</v>
      </c>
      <c r="T231" s="228">
        <f>S231*H231</f>
        <v>0</v>
      </c>
      <c r="U231" s="42"/>
      <c r="V231" s="42"/>
      <c r="W231" s="42"/>
      <c r="X231" s="42"/>
      <c r="Y231" s="42"/>
      <c r="Z231" s="42"/>
      <c r="AA231" s="42"/>
      <c r="AB231" s="42"/>
      <c r="AC231" s="42"/>
      <c r="AD231" s="42"/>
      <c r="AE231" s="42"/>
      <c r="AR231" s="229" t="s">
        <v>462</v>
      </c>
      <c r="AT231" s="229" t="s">
        <v>243</v>
      </c>
      <c r="AU231" s="229" t="s">
        <v>93</v>
      </c>
      <c r="AY231" s="20" t="s">
        <v>241</v>
      </c>
      <c r="BE231" s="230">
        <f>IF(N231="základní",J231,0)</f>
        <v>0</v>
      </c>
      <c r="BF231" s="230">
        <f>IF(N231="snížená",J231,0)</f>
        <v>0</v>
      </c>
      <c r="BG231" s="230">
        <f>IF(N231="zákl. přenesená",J231,0)</f>
        <v>0</v>
      </c>
      <c r="BH231" s="230">
        <f>IF(N231="sníž. přenesená",J231,0)</f>
        <v>0</v>
      </c>
      <c r="BI231" s="230">
        <f>IF(N231="nulová",J231,0)</f>
        <v>0</v>
      </c>
      <c r="BJ231" s="20" t="s">
        <v>23</v>
      </c>
      <c r="BK231" s="230">
        <f>ROUND(I231*H231,2)</f>
        <v>0</v>
      </c>
      <c r="BL231" s="20" t="s">
        <v>462</v>
      </c>
      <c r="BM231" s="229" t="s">
        <v>2979</v>
      </c>
    </row>
    <row r="232" s="12" customFormat="1" ht="22.8" customHeight="1">
      <c r="A232" s="12"/>
      <c r="B232" s="202"/>
      <c r="C232" s="203"/>
      <c r="D232" s="204" t="s">
        <v>84</v>
      </c>
      <c r="E232" s="216" t="s">
        <v>6560</v>
      </c>
      <c r="F232" s="216" t="s">
        <v>8745</v>
      </c>
      <c r="G232" s="203"/>
      <c r="H232" s="203"/>
      <c r="I232" s="206"/>
      <c r="J232" s="217">
        <f>BK232</f>
        <v>0</v>
      </c>
      <c r="K232" s="203"/>
      <c r="L232" s="208"/>
      <c r="M232" s="209"/>
      <c r="N232" s="210"/>
      <c r="O232" s="210"/>
      <c r="P232" s="211">
        <f>SUM(P233:P246)</f>
        <v>0</v>
      </c>
      <c r="Q232" s="210"/>
      <c r="R232" s="211">
        <f>SUM(R233:R246)</f>
        <v>0.065199999999999994</v>
      </c>
      <c r="S232" s="210"/>
      <c r="T232" s="212">
        <f>SUM(T233:T246)</f>
        <v>0</v>
      </c>
      <c r="U232" s="12"/>
      <c r="V232" s="12"/>
      <c r="W232" s="12"/>
      <c r="X232" s="12"/>
      <c r="Y232" s="12"/>
      <c r="Z232" s="12"/>
      <c r="AA232" s="12"/>
      <c r="AB232" s="12"/>
      <c r="AC232" s="12"/>
      <c r="AD232" s="12"/>
      <c r="AE232" s="12"/>
      <c r="AR232" s="213" t="s">
        <v>23</v>
      </c>
      <c r="AT232" s="214" t="s">
        <v>84</v>
      </c>
      <c r="AU232" s="214" t="s">
        <v>23</v>
      </c>
      <c r="AY232" s="213" t="s">
        <v>241</v>
      </c>
      <c r="BK232" s="215">
        <f>SUM(BK233:BK246)</f>
        <v>0</v>
      </c>
    </row>
    <row r="233" s="2" customFormat="1" ht="16.5" customHeight="1">
      <c r="A233" s="42"/>
      <c r="B233" s="43"/>
      <c r="C233" s="218" t="s">
        <v>1754</v>
      </c>
      <c r="D233" s="218" t="s">
        <v>243</v>
      </c>
      <c r="E233" s="219" t="s">
        <v>8746</v>
      </c>
      <c r="F233" s="220" t="s">
        <v>8747</v>
      </c>
      <c r="G233" s="221" t="s">
        <v>515</v>
      </c>
      <c r="H233" s="222">
        <v>20</v>
      </c>
      <c r="I233" s="223"/>
      <c r="J233" s="224">
        <f>ROUND(I233*H233,2)</f>
        <v>0</v>
      </c>
      <c r="K233" s="220" t="s">
        <v>8503</v>
      </c>
      <c r="L233" s="48"/>
      <c r="M233" s="225" t="s">
        <v>39</v>
      </c>
      <c r="N233" s="226" t="s">
        <v>56</v>
      </c>
      <c r="O233" s="88"/>
      <c r="P233" s="227">
        <f>O233*H233</f>
        <v>0</v>
      </c>
      <c r="Q233" s="227">
        <v>0.00066</v>
      </c>
      <c r="R233" s="227">
        <f>Q233*H233</f>
        <v>0.0132</v>
      </c>
      <c r="S233" s="227">
        <v>0</v>
      </c>
      <c r="T233" s="228">
        <f>S233*H233</f>
        <v>0</v>
      </c>
      <c r="U233" s="42"/>
      <c r="V233" s="42"/>
      <c r="W233" s="42"/>
      <c r="X233" s="42"/>
      <c r="Y233" s="42"/>
      <c r="Z233" s="42"/>
      <c r="AA233" s="42"/>
      <c r="AB233" s="42"/>
      <c r="AC233" s="42"/>
      <c r="AD233" s="42"/>
      <c r="AE233" s="42"/>
      <c r="AR233" s="229" t="s">
        <v>462</v>
      </c>
      <c r="AT233" s="229" t="s">
        <v>243</v>
      </c>
      <c r="AU233" s="229" t="s">
        <v>93</v>
      </c>
      <c r="AY233" s="20" t="s">
        <v>241</v>
      </c>
      <c r="BE233" s="230">
        <f>IF(N233="základní",J233,0)</f>
        <v>0</v>
      </c>
      <c r="BF233" s="230">
        <f>IF(N233="snížená",J233,0)</f>
        <v>0</v>
      </c>
      <c r="BG233" s="230">
        <f>IF(N233="zákl. přenesená",J233,0)</f>
        <v>0</v>
      </c>
      <c r="BH233" s="230">
        <f>IF(N233="sníž. přenesená",J233,0)</f>
        <v>0</v>
      </c>
      <c r="BI233" s="230">
        <f>IF(N233="nulová",J233,0)</f>
        <v>0</v>
      </c>
      <c r="BJ233" s="20" t="s">
        <v>23</v>
      </c>
      <c r="BK233" s="230">
        <f>ROUND(I233*H233,2)</f>
        <v>0</v>
      </c>
      <c r="BL233" s="20" t="s">
        <v>462</v>
      </c>
      <c r="BM233" s="229" t="s">
        <v>2991</v>
      </c>
    </row>
    <row r="234" s="2" customFormat="1" ht="16.5" customHeight="1">
      <c r="A234" s="42"/>
      <c r="B234" s="43"/>
      <c r="C234" s="280" t="s">
        <v>1771</v>
      </c>
      <c r="D234" s="280" t="s">
        <v>463</v>
      </c>
      <c r="E234" s="281" t="s">
        <v>8748</v>
      </c>
      <c r="F234" s="282" t="s">
        <v>8749</v>
      </c>
      <c r="G234" s="283" t="s">
        <v>515</v>
      </c>
      <c r="H234" s="284">
        <v>10</v>
      </c>
      <c r="I234" s="285"/>
      <c r="J234" s="286">
        <f>ROUND(I234*H234,2)</f>
        <v>0</v>
      </c>
      <c r="K234" s="282" t="s">
        <v>8503</v>
      </c>
      <c r="L234" s="287"/>
      <c r="M234" s="288" t="s">
        <v>39</v>
      </c>
      <c r="N234" s="289" t="s">
        <v>56</v>
      </c>
      <c r="O234" s="88"/>
      <c r="P234" s="227">
        <f>O234*H234</f>
        <v>0</v>
      </c>
      <c r="Q234" s="227">
        <v>0.00016000000000000001</v>
      </c>
      <c r="R234" s="227">
        <f>Q234*H234</f>
        <v>0.0016000000000000001</v>
      </c>
      <c r="S234" s="227">
        <v>0</v>
      </c>
      <c r="T234" s="228">
        <f>S234*H234</f>
        <v>0</v>
      </c>
      <c r="U234" s="42"/>
      <c r="V234" s="42"/>
      <c r="W234" s="42"/>
      <c r="X234" s="42"/>
      <c r="Y234" s="42"/>
      <c r="Z234" s="42"/>
      <c r="AA234" s="42"/>
      <c r="AB234" s="42"/>
      <c r="AC234" s="42"/>
      <c r="AD234" s="42"/>
      <c r="AE234" s="42"/>
      <c r="AR234" s="229" t="s">
        <v>660</v>
      </c>
      <c r="AT234" s="229" t="s">
        <v>463</v>
      </c>
      <c r="AU234" s="229" t="s">
        <v>93</v>
      </c>
      <c r="AY234" s="20" t="s">
        <v>241</v>
      </c>
      <c r="BE234" s="230">
        <f>IF(N234="základní",J234,0)</f>
        <v>0</v>
      </c>
      <c r="BF234" s="230">
        <f>IF(N234="snížená",J234,0)</f>
        <v>0</v>
      </c>
      <c r="BG234" s="230">
        <f>IF(N234="zákl. přenesená",J234,0)</f>
        <v>0</v>
      </c>
      <c r="BH234" s="230">
        <f>IF(N234="sníž. přenesená",J234,0)</f>
        <v>0</v>
      </c>
      <c r="BI234" s="230">
        <f>IF(N234="nulová",J234,0)</f>
        <v>0</v>
      </c>
      <c r="BJ234" s="20" t="s">
        <v>23</v>
      </c>
      <c r="BK234" s="230">
        <f>ROUND(I234*H234,2)</f>
        <v>0</v>
      </c>
      <c r="BL234" s="20" t="s">
        <v>462</v>
      </c>
      <c r="BM234" s="229" t="s">
        <v>3005</v>
      </c>
    </row>
    <row r="235" s="2" customFormat="1" ht="16.5" customHeight="1">
      <c r="A235" s="42"/>
      <c r="B235" s="43"/>
      <c r="C235" s="280" t="s">
        <v>1811</v>
      </c>
      <c r="D235" s="280" t="s">
        <v>463</v>
      </c>
      <c r="E235" s="281" t="s">
        <v>8750</v>
      </c>
      <c r="F235" s="282" t="s">
        <v>8751</v>
      </c>
      <c r="G235" s="283" t="s">
        <v>515</v>
      </c>
      <c r="H235" s="284">
        <v>10</v>
      </c>
      <c r="I235" s="285"/>
      <c r="J235" s="286">
        <f>ROUND(I235*H235,2)</f>
        <v>0</v>
      </c>
      <c r="K235" s="282" t="s">
        <v>8503</v>
      </c>
      <c r="L235" s="287"/>
      <c r="M235" s="288" t="s">
        <v>39</v>
      </c>
      <c r="N235" s="289" t="s">
        <v>56</v>
      </c>
      <c r="O235" s="88"/>
      <c r="P235" s="227">
        <f>O235*H235</f>
        <v>0</v>
      </c>
      <c r="Q235" s="227">
        <v>0.00025000000000000001</v>
      </c>
      <c r="R235" s="227">
        <f>Q235*H235</f>
        <v>0.0025000000000000001</v>
      </c>
      <c r="S235" s="227">
        <v>0</v>
      </c>
      <c r="T235" s="228">
        <f>S235*H235</f>
        <v>0</v>
      </c>
      <c r="U235" s="42"/>
      <c r="V235" s="42"/>
      <c r="W235" s="42"/>
      <c r="X235" s="42"/>
      <c r="Y235" s="42"/>
      <c r="Z235" s="42"/>
      <c r="AA235" s="42"/>
      <c r="AB235" s="42"/>
      <c r="AC235" s="42"/>
      <c r="AD235" s="42"/>
      <c r="AE235" s="42"/>
      <c r="AR235" s="229" t="s">
        <v>660</v>
      </c>
      <c r="AT235" s="229" t="s">
        <v>463</v>
      </c>
      <c r="AU235" s="229" t="s">
        <v>93</v>
      </c>
      <c r="AY235" s="20" t="s">
        <v>241</v>
      </c>
      <c r="BE235" s="230">
        <f>IF(N235="základní",J235,0)</f>
        <v>0</v>
      </c>
      <c r="BF235" s="230">
        <f>IF(N235="snížená",J235,0)</f>
        <v>0</v>
      </c>
      <c r="BG235" s="230">
        <f>IF(N235="zákl. přenesená",J235,0)</f>
        <v>0</v>
      </c>
      <c r="BH235" s="230">
        <f>IF(N235="sníž. přenesená",J235,0)</f>
        <v>0</v>
      </c>
      <c r="BI235" s="230">
        <f>IF(N235="nulová",J235,0)</f>
        <v>0</v>
      </c>
      <c r="BJ235" s="20" t="s">
        <v>23</v>
      </c>
      <c r="BK235" s="230">
        <f>ROUND(I235*H235,2)</f>
        <v>0</v>
      </c>
      <c r="BL235" s="20" t="s">
        <v>462</v>
      </c>
      <c r="BM235" s="229" t="s">
        <v>3035</v>
      </c>
    </row>
    <row r="236" s="2" customFormat="1" ht="16.5" customHeight="1">
      <c r="A236" s="42"/>
      <c r="B236" s="43"/>
      <c r="C236" s="218" t="s">
        <v>1819</v>
      </c>
      <c r="D236" s="218" t="s">
        <v>243</v>
      </c>
      <c r="E236" s="219" t="s">
        <v>8752</v>
      </c>
      <c r="F236" s="220" t="s">
        <v>8753</v>
      </c>
      <c r="G236" s="221" t="s">
        <v>515</v>
      </c>
      <c r="H236" s="222">
        <v>10</v>
      </c>
      <c r="I236" s="223"/>
      <c r="J236" s="224">
        <f>ROUND(I236*H236,2)</f>
        <v>0</v>
      </c>
      <c r="K236" s="220" t="s">
        <v>8503</v>
      </c>
      <c r="L236" s="48"/>
      <c r="M236" s="225" t="s">
        <v>39</v>
      </c>
      <c r="N236" s="226" t="s">
        <v>56</v>
      </c>
      <c r="O236" s="88"/>
      <c r="P236" s="227">
        <f>O236*H236</f>
        <v>0</v>
      </c>
      <c r="Q236" s="227">
        <v>1.0000000000000001E-05</v>
      </c>
      <c r="R236" s="227">
        <f>Q236*H236</f>
        <v>0.00010000000000000001</v>
      </c>
      <c r="S236" s="227">
        <v>0</v>
      </c>
      <c r="T236" s="228">
        <f>S236*H236</f>
        <v>0</v>
      </c>
      <c r="U236" s="42"/>
      <c r="V236" s="42"/>
      <c r="W236" s="42"/>
      <c r="X236" s="42"/>
      <c r="Y236" s="42"/>
      <c r="Z236" s="42"/>
      <c r="AA236" s="42"/>
      <c r="AB236" s="42"/>
      <c r="AC236" s="42"/>
      <c r="AD236" s="42"/>
      <c r="AE236" s="42"/>
      <c r="AR236" s="229" t="s">
        <v>462</v>
      </c>
      <c r="AT236" s="229" t="s">
        <v>243</v>
      </c>
      <c r="AU236" s="229" t="s">
        <v>93</v>
      </c>
      <c r="AY236" s="20" t="s">
        <v>241</v>
      </c>
      <c r="BE236" s="230">
        <f>IF(N236="základní",J236,0)</f>
        <v>0</v>
      </c>
      <c r="BF236" s="230">
        <f>IF(N236="snížená",J236,0)</f>
        <v>0</v>
      </c>
      <c r="BG236" s="230">
        <f>IF(N236="zákl. přenesená",J236,0)</f>
        <v>0</v>
      </c>
      <c r="BH236" s="230">
        <f>IF(N236="sníž. přenesená",J236,0)</f>
        <v>0</v>
      </c>
      <c r="BI236" s="230">
        <f>IF(N236="nulová",J236,0)</f>
        <v>0</v>
      </c>
      <c r="BJ236" s="20" t="s">
        <v>23</v>
      </c>
      <c r="BK236" s="230">
        <f>ROUND(I236*H236,2)</f>
        <v>0</v>
      </c>
      <c r="BL236" s="20" t="s">
        <v>462</v>
      </c>
      <c r="BM236" s="229" t="s">
        <v>3051</v>
      </c>
    </row>
    <row r="237" s="2" customFormat="1">
      <c r="A237" s="42"/>
      <c r="B237" s="43"/>
      <c r="C237" s="44"/>
      <c r="D237" s="238" t="s">
        <v>3418</v>
      </c>
      <c r="E237" s="44"/>
      <c r="F237" s="290" t="s">
        <v>8754</v>
      </c>
      <c r="G237" s="44"/>
      <c r="H237" s="44"/>
      <c r="I237" s="233"/>
      <c r="J237" s="44"/>
      <c r="K237" s="44"/>
      <c r="L237" s="48"/>
      <c r="M237" s="234"/>
      <c r="N237" s="235"/>
      <c r="O237" s="88"/>
      <c r="P237" s="88"/>
      <c r="Q237" s="88"/>
      <c r="R237" s="88"/>
      <c r="S237" s="88"/>
      <c r="T237" s="89"/>
      <c r="U237" s="42"/>
      <c r="V237" s="42"/>
      <c r="W237" s="42"/>
      <c r="X237" s="42"/>
      <c r="Y237" s="42"/>
      <c r="Z237" s="42"/>
      <c r="AA237" s="42"/>
      <c r="AB237" s="42"/>
      <c r="AC237" s="42"/>
      <c r="AD237" s="42"/>
      <c r="AE237" s="42"/>
      <c r="AT237" s="20" t="s">
        <v>3418</v>
      </c>
      <c r="AU237" s="20" t="s">
        <v>93</v>
      </c>
    </row>
    <row r="238" s="2" customFormat="1" ht="16.5" customHeight="1">
      <c r="A238" s="42"/>
      <c r="B238" s="43"/>
      <c r="C238" s="218" t="s">
        <v>1844</v>
      </c>
      <c r="D238" s="218" t="s">
        <v>243</v>
      </c>
      <c r="E238" s="219" t="s">
        <v>8755</v>
      </c>
      <c r="F238" s="220" t="s">
        <v>8756</v>
      </c>
      <c r="G238" s="221" t="s">
        <v>515</v>
      </c>
      <c r="H238" s="222">
        <v>10</v>
      </c>
      <c r="I238" s="223"/>
      <c r="J238" s="224">
        <f>ROUND(I238*H238,2)</f>
        <v>0</v>
      </c>
      <c r="K238" s="220" t="s">
        <v>8503</v>
      </c>
      <c r="L238" s="48"/>
      <c r="M238" s="225" t="s">
        <v>39</v>
      </c>
      <c r="N238" s="226" t="s">
        <v>56</v>
      </c>
      <c r="O238" s="88"/>
      <c r="P238" s="227">
        <f>O238*H238</f>
        <v>0</v>
      </c>
      <c r="Q238" s="227">
        <v>2.0000000000000002E-05</v>
      </c>
      <c r="R238" s="227">
        <f>Q238*H238</f>
        <v>0.00020000000000000001</v>
      </c>
      <c r="S238" s="227">
        <v>0</v>
      </c>
      <c r="T238" s="228">
        <f>S238*H238</f>
        <v>0</v>
      </c>
      <c r="U238" s="42"/>
      <c r="V238" s="42"/>
      <c r="W238" s="42"/>
      <c r="X238" s="42"/>
      <c r="Y238" s="42"/>
      <c r="Z238" s="42"/>
      <c r="AA238" s="42"/>
      <c r="AB238" s="42"/>
      <c r="AC238" s="42"/>
      <c r="AD238" s="42"/>
      <c r="AE238" s="42"/>
      <c r="AR238" s="229" t="s">
        <v>462</v>
      </c>
      <c r="AT238" s="229" t="s">
        <v>243</v>
      </c>
      <c r="AU238" s="229" t="s">
        <v>93</v>
      </c>
      <c r="AY238" s="20" t="s">
        <v>241</v>
      </c>
      <c r="BE238" s="230">
        <f>IF(N238="základní",J238,0)</f>
        <v>0</v>
      </c>
      <c r="BF238" s="230">
        <f>IF(N238="snížená",J238,0)</f>
        <v>0</v>
      </c>
      <c r="BG238" s="230">
        <f>IF(N238="zákl. přenesená",J238,0)</f>
        <v>0</v>
      </c>
      <c r="BH238" s="230">
        <f>IF(N238="sníž. přenesená",J238,0)</f>
        <v>0</v>
      </c>
      <c r="BI238" s="230">
        <f>IF(N238="nulová",J238,0)</f>
        <v>0</v>
      </c>
      <c r="BJ238" s="20" t="s">
        <v>23</v>
      </c>
      <c r="BK238" s="230">
        <f>ROUND(I238*H238,2)</f>
        <v>0</v>
      </c>
      <c r="BL238" s="20" t="s">
        <v>462</v>
      </c>
      <c r="BM238" s="229" t="s">
        <v>3079</v>
      </c>
    </row>
    <row r="239" s="2" customFormat="1">
      <c r="A239" s="42"/>
      <c r="B239" s="43"/>
      <c r="C239" s="44"/>
      <c r="D239" s="238" t="s">
        <v>3418</v>
      </c>
      <c r="E239" s="44"/>
      <c r="F239" s="290" t="s">
        <v>8757</v>
      </c>
      <c r="G239" s="44"/>
      <c r="H239" s="44"/>
      <c r="I239" s="233"/>
      <c r="J239" s="44"/>
      <c r="K239" s="44"/>
      <c r="L239" s="48"/>
      <c r="M239" s="234"/>
      <c r="N239" s="235"/>
      <c r="O239" s="88"/>
      <c r="P239" s="88"/>
      <c r="Q239" s="88"/>
      <c r="R239" s="88"/>
      <c r="S239" s="88"/>
      <c r="T239" s="89"/>
      <c r="U239" s="42"/>
      <c r="V239" s="42"/>
      <c r="W239" s="42"/>
      <c r="X239" s="42"/>
      <c r="Y239" s="42"/>
      <c r="Z239" s="42"/>
      <c r="AA239" s="42"/>
      <c r="AB239" s="42"/>
      <c r="AC239" s="42"/>
      <c r="AD239" s="42"/>
      <c r="AE239" s="42"/>
      <c r="AT239" s="20" t="s">
        <v>3418</v>
      </c>
      <c r="AU239" s="20" t="s">
        <v>93</v>
      </c>
    </row>
    <row r="240" s="2" customFormat="1" ht="24.15" customHeight="1">
      <c r="A240" s="42"/>
      <c r="B240" s="43"/>
      <c r="C240" s="218" t="s">
        <v>1861</v>
      </c>
      <c r="D240" s="218" t="s">
        <v>243</v>
      </c>
      <c r="E240" s="219" t="s">
        <v>8758</v>
      </c>
      <c r="F240" s="220" t="s">
        <v>8759</v>
      </c>
      <c r="G240" s="221" t="s">
        <v>561</v>
      </c>
      <c r="H240" s="222">
        <v>1</v>
      </c>
      <c r="I240" s="223"/>
      <c r="J240" s="224">
        <f>ROUND(I240*H240,2)</f>
        <v>0</v>
      </c>
      <c r="K240" s="220" t="s">
        <v>39</v>
      </c>
      <c r="L240" s="48"/>
      <c r="M240" s="225" t="s">
        <v>39</v>
      </c>
      <c r="N240" s="226" t="s">
        <v>56</v>
      </c>
      <c r="O240" s="88"/>
      <c r="P240" s="227">
        <f>O240*H240</f>
        <v>0</v>
      </c>
      <c r="Q240" s="227">
        <v>0</v>
      </c>
      <c r="R240" s="227">
        <f>Q240*H240</f>
        <v>0</v>
      </c>
      <c r="S240" s="227">
        <v>0</v>
      </c>
      <c r="T240" s="228">
        <f>S240*H240</f>
        <v>0</v>
      </c>
      <c r="U240" s="42"/>
      <c r="V240" s="42"/>
      <c r="W240" s="42"/>
      <c r="X240" s="42"/>
      <c r="Y240" s="42"/>
      <c r="Z240" s="42"/>
      <c r="AA240" s="42"/>
      <c r="AB240" s="42"/>
      <c r="AC240" s="42"/>
      <c r="AD240" s="42"/>
      <c r="AE240" s="42"/>
      <c r="AR240" s="229" t="s">
        <v>462</v>
      </c>
      <c r="AT240" s="229" t="s">
        <v>243</v>
      </c>
      <c r="AU240" s="229" t="s">
        <v>93</v>
      </c>
      <c r="AY240" s="20" t="s">
        <v>241</v>
      </c>
      <c r="BE240" s="230">
        <f>IF(N240="základní",J240,0)</f>
        <v>0</v>
      </c>
      <c r="BF240" s="230">
        <f>IF(N240="snížená",J240,0)</f>
        <v>0</v>
      </c>
      <c r="BG240" s="230">
        <f>IF(N240="zákl. přenesená",J240,0)</f>
        <v>0</v>
      </c>
      <c r="BH240" s="230">
        <f>IF(N240="sníž. přenesená",J240,0)</f>
        <v>0</v>
      </c>
      <c r="BI240" s="230">
        <f>IF(N240="nulová",J240,0)</f>
        <v>0</v>
      </c>
      <c r="BJ240" s="20" t="s">
        <v>23</v>
      </c>
      <c r="BK240" s="230">
        <f>ROUND(I240*H240,2)</f>
        <v>0</v>
      </c>
      <c r="BL240" s="20" t="s">
        <v>462</v>
      </c>
      <c r="BM240" s="229" t="s">
        <v>3108</v>
      </c>
    </row>
    <row r="241" s="2" customFormat="1" ht="16.5" customHeight="1">
      <c r="A241" s="42"/>
      <c r="B241" s="43"/>
      <c r="C241" s="280" t="s">
        <v>1875</v>
      </c>
      <c r="D241" s="280" t="s">
        <v>463</v>
      </c>
      <c r="E241" s="281" t="s">
        <v>8760</v>
      </c>
      <c r="F241" s="282" t="s">
        <v>8761</v>
      </c>
      <c r="G241" s="283" t="s">
        <v>5894</v>
      </c>
      <c r="H241" s="284">
        <v>1</v>
      </c>
      <c r="I241" s="285"/>
      <c r="J241" s="286">
        <f>ROUND(I241*H241,2)</f>
        <v>0</v>
      </c>
      <c r="K241" s="282" t="s">
        <v>8552</v>
      </c>
      <c r="L241" s="287"/>
      <c r="M241" s="288" t="s">
        <v>39</v>
      </c>
      <c r="N241" s="289" t="s">
        <v>56</v>
      </c>
      <c r="O241" s="88"/>
      <c r="P241" s="227">
        <f>O241*H241</f>
        <v>0</v>
      </c>
      <c r="Q241" s="227">
        <v>0.034000000000000002</v>
      </c>
      <c r="R241" s="227">
        <f>Q241*H241</f>
        <v>0.034000000000000002</v>
      </c>
      <c r="S241" s="227">
        <v>0</v>
      </c>
      <c r="T241" s="228">
        <f>S241*H241</f>
        <v>0</v>
      </c>
      <c r="U241" s="42"/>
      <c r="V241" s="42"/>
      <c r="W241" s="42"/>
      <c r="X241" s="42"/>
      <c r="Y241" s="42"/>
      <c r="Z241" s="42"/>
      <c r="AA241" s="42"/>
      <c r="AB241" s="42"/>
      <c r="AC241" s="42"/>
      <c r="AD241" s="42"/>
      <c r="AE241" s="42"/>
      <c r="AR241" s="229" t="s">
        <v>660</v>
      </c>
      <c r="AT241" s="229" t="s">
        <v>463</v>
      </c>
      <c r="AU241" s="229" t="s">
        <v>93</v>
      </c>
      <c r="AY241" s="20" t="s">
        <v>241</v>
      </c>
      <c r="BE241" s="230">
        <f>IF(N241="základní",J241,0)</f>
        <v>0</v>
      </c>
      <c r="BF241" s="230">
        <f>IF(N241="snížená",J241,0)</f>
        <v>0</v>
      </c>
      <c r="BG241" s="230">
        <f>IF(N241="zákl. přenesená",J241,0)</f>
        <v>0</v>
      </c>
      <c r="BH241" s="230">
        <f>IF(N241="sníž. přenesená",J241,0)</f>
        <v>0</v>
      </c>
      <c r="BI241" s="230">
        <f>IF(N241="nulová",J241,0)</f>
        <v>0</v>
      </c>
      <c r="BJ241" s="20" t="s">
        <v>23</v>
      </c>
      <c r="BK241" s="230">
        <f>ROUND(I241*H241,2)</f>
        <v>0</v>
      </c>
      <c r="BL241" s="20" t="s">
        <v>462</v>
      </c>
      <c r="BM241" s="229" t="s">
        <v>3135</v>
      </c>
    </row>
    <row r="242" s="2" customFormat="1" ht="16.5" customHeight="1">
      <c r="A242" s="42"/>
      <c r="B242" s="43"/>
      <c r="C242" s="218" t="s">
        <v>1884</v>
      </c>
      <c r="D242" s="218" t="s">
        <v>243</v>
      </c>
      <c r="E242" s="219" t="s">
        <v>8762</v>
      </c>
      <c r="F242" s="220" t="s">
        <v>8763</v>
      </c>
      <c r="G242" s="221" t="s">
        <v>515</v>
      </c>
      <c r="H242" s="222">
        <v>10</v>
      </c>
      <c r="I242" s="223"/>
      <c r="J242" s="224">
        <f>ROUND(I242*H242,2)</f>
        <v>0</v>
      </c>
      <c r="K242" s="220" t="s">
        <v>8503</v>
      </c>
      <c r="L242" s="48"/>
      <c r="M242" s="225" t="s">
        <v>39</v>
      </c>
      <c r="N242" s="226" t="s">
        <v>56</v>
      </c>
      <c r="O242" s="88"/>
      <c r="P242" s="227">
        <f>O242*H242</f>
        <v>0</v>
      </c>
      <c r="Q242" s="227">
        <v>0.00016000000000000001</v>
      </c>
      <c r="R242" s="227">
        <f>Q242*H242</f>
        <v>0.0016000000000000001</v>
      </c>
      <c r="S242" s="227">
        <v>0</v>
      </c>
      <c r="T242" s="228">
        <f>S242*H242</f>
        <v>0</v>
      </c>
      <c r="U242" s="42"/>
      <c r="V242" s="42"/>
      <c r="W242" s="42"/>
      <c r="X242" s="42"/>
      <c r="Y242" s="42"/>
      <c r="Z242" s="42"/>
      <c r="AA242" s="42"/>
      <c r="AB242" s="42"/>
      <c r="AC242" s="42"/>
      <c r="AD242" s="42"/>
      <c r="AE242" s="42"/>
      <c r="AR242" s="229" t="s">
        <v>462</v>
      </c>
      <c r="AT242" s="229" t="s">
        <v>243</v>
      </c>
      <c r="AU242" s="229" t="s">
        <v>93</v>
      </c>
      <c r="AY242" s="20" t="s">
        <v>241</v>
      </c>
      <c r="BE242" s="230">
        <f>IF(N242="základní",J242,0)</f>
        <v>0</v>
      </c>
      <c r="BF242" s="230">
        <f>IF(N242="snížená",J242,0)</f>
        <v>0</v>
      </c>
      <c r="BG242" s="230">
        <f>IF(N242="zákl. přenesená",J242,0)</f>
        <v>0</v>
      </c>
      <c r="BH242" s="230">
        <f>IF(N242="sníž. přenesená",J242,0)</f>
        <v>0</v>
      </c>
      <c r="BI242" s="230">
        <f>IF(N242="nulová",J242,0)</f>
        <v>0</v>
      </c>
      <c r="BJ242" s="20" t="s">
        <v>23</v>
      </c>
      <c r="BK242" s="230">
        <f>ROUND(I242*H242,2)</f>
        <v>0</v>
      </c>
      <c r="BL242" s="20" t="s">
        <v>462</v>
      </c>
      <c r="BM242" s="229" t="s">
        <v>3173</v>
      </c>
    </row>
    <row r="243" s="2" customFormat="1" ht="16.5" customHeight="1">
      <c r="A243" s="42"/>
      <c r="B243" s="43"/>
      <c r="C243" s="218" t="s">
        <v>1888</v>
      </c>
      <c r="D243" s="218" t="s">
        <v>243</v>
      </c>
      <c r="E243" s="219" t="s">
        <v>8764</v>
      </c>
      <c r="F243" s="220" t="s">
        <v>8765</v>
      </c>
      <c r="G243" s="221" t="s">
        <v>561</v>
      </c>
      <c r="H243" s="222">
        <v>1</v>
      </c>
      <c r="I243" s="223"/>
      <c r="J243" s="224">
        <f>ROUND(I243*H243,2)</f>
        <v>0</v>
      </c>
      <c r="K243" s="220" t="s">
        <v>8503</v>
      </c>
      <c r="L243" s="48"/>
      <c r="M243" s="225" t="s">
        <v>39</v>
      </c>
      <c r="N243" s="226" t="s">
        <v>56</v>
      </c>
      <c r="O243" s="88"/>
      <c r="P243" s="227">
        <f>O243*H243</f>
        <v>0</v>
      </c>
      <c r="Q243" s="227">
        <v>0.012</v>
      </c>
      <c r="R243" s="227">
        <f>Q243*H243</f>
        <v>0.012</v>
      </c>
      <c r="S243" s="227">
        <v>0</v>
      </c>
      <c r="T243" s="228">
        <f>S243*H243</f>
        <v>0</v>
      </c>
      <c r="U243" s="42"/>
      <c r="V243" s="42"/>
      <c r="W243" s="42"/>
      <c r="X243" s="42"/>
      <c r="Y243" s="42"/>
      <c r="Z243" s="42"/>
      <c r="AA243" s="42"/>
      <c r="AB243" s="42"/>
      <c r="AC243" s="42"/>
      <c r="AD243" s="42"/>
      <c r="AE243" s="42"/>
      <c r="AR243" s="229" t="s">
        <v>462</v>
      </c>
      <c r="AT243" s="229" t="s">
        <v>243</v>
      </c>
      <c r="AU243" s="229" t="s">
        <v>93</v>
      </c>
      <c r="AY243" s="20" t="s">
        <v>241</v>
      </c>
      <c r="BE243" s="230">
        <f>IF(N243="základní",J243,0)</f>
        <v>0</v>
      </c>
      <c r="BF243" s="230">
        <f>IF(N243="snížená",J243,0)</f>
        <v>0</v>
      </c>
      <c r="BG243" s="230">
        <f>IF(N243="zákl. přenesená",J243,0)</f>
        <v>0</v>
      </c>
      <c r="BH243" s="230">
        <f>IF(N243="sníž. přenesená",J243,0)</f>
        <v>0</v>
      </c>
      <c r="BI243" s="230">
        <f>IF(N243="nulová",J243,0)</f>
        <v>0</v>
      </c>
      <c r="BJ243" s="20" t="s">
        <v>23</v>
      </c>
      <c r="BK243" s="230">
        <f>ROUND(I243*H243,2)</f>
        <v>0</v>
      </c>
      <c r="BL243" s="20" t="s">
        <v>462</v>
      </c>
      <c r="BM243" s="229" t="s">
        <v>3200</v>
      </c>
    </row>
    <row r="244" s="2" customFormat="1" ht="16.5" customHeight="1">
      <c r="A244" s="42"/>
      <c r="B244" s="43"/>
      <c r="C244" s="218" t="s">
        <v>1893</v>
      </c>
      <c r="D244" s="218" t="s">
        <v>243</v>
      </c>
      <c r="E244" s="219" t="s">
        <v>8766</v>
      </c>
      <c r="F244" s="220" t="s">
        <v>8767</v>
      </c>
      <c r="G244" s="221" t="s">
        <v>8502</v>
      </c>
      <c r="H244" s="222">
        <v>1</v>
      </c>
      <c r="I244" s="223"/>
      <c r="J244" s="224">
        <f>ROUND(I244*H244,2)</f>
        <v>0</v>
      </c>
      <c r="K244" s="220" t="s">
        <v>8503</v>
      </c>
      <c r="L244" s="48"/>
      <c r="M244" s="225" t="s">
        <v>39</v>
      </c>
      <c r="N244" s="226" t="s">
        <v>56</v>
      </c>
      <c r="O244" s="88"/>
      <c r="P244" s="227">
        <f>O244*H244</f>
        <v>0</v>
      </c>
      <c r="Q244" s="227">
        <v>0</v>
      </c>
      <c r="R244" s="227">
        <f>Q244*H244</f>
        <v>0</v>
      </c>
      <c r="S244" s="227">
        <v>0</v>
      </c>
      <c r="T244" s="228">
        <f>S244*H244</f>
        <v>0</v>
      </c>
      <c r="U244" s="42"/>
      <c r="V244" s="42"/>
      <c r="W244" s="42"/>
      <c r="X244" s="42"/>
      <c r="Y244" s="42"/>
      <c r="Z244" s="42"/>
      <c r="AA244" s="42"/>
      <c r="AB244" s="42"/>
      <c r="AC244" s="42"/>
      <c r="AD244" s="42"/>
      <c r="AE244" s="42"/>
      <c r="AR244" s="229" t="s">
        <v>462</v>
      </c>
      <c r="AT244" s="229" t="s">
        <v>243</v>
      </c>
      <c r="AU244" s="229" t="s">
        <v>93</v>
      </c>
      <c r="AY244" s="20" t="s">
        <v>241</v>
      </c>
      <c r="BE244" s="230">
        <f>IF(N244="základní",J244,0)</f>
        <v>0</v>
      </c>
      <c r="BF244" s="230">
        <f>IF(N244="snížená",J244,0)</f>
        <v>0</v>
      </c>
      <c r="BG244" s="230">
        <f>IF(N244="zákl. přenesená",J244,0)</f>
        <v>0</v>
      </c>
      <c r="BH244" s="230">
        <f>IF(N244="sníž. přenesená",J244,0)</f>
        <v>0</v>
      </c>
      <c r="BI244" s="230">
        <f>IF(N244="nulová",J244,0)</f>
        <v>0</v>
      </c>
      <c r="BJ244" s="20" t="s">
        <v>23</v>
      </c>
      <c r="BK244" s="230">
        <f>ROUND(I244*H244,2)</f>
        <v>0</v>
      </c>
      <c r="BL244" s="20" t="s">
        <v>462</v>
      </c>
      <c r="BM244" s="229" t="s">
        <v>3217</v>
      </c>
    </row>
    <row r="245" s="2" customFormat="1" ht="16.5" customHeight="1">
      <c r="A245" s="42"/>
      <c r="B245" s="43"/>
      <c r="C245" s="218" t="s">
        <v>1907</v>
      </c>
      <c r="D245" s="218" t="s">
        <v>243</v>
      </c>
      <c r="E245" s="219" t="s">
        <v>8768</v>
      </c>
      <c r="F245" s="220" t="s">
        <v>8769</v>
      </c>
      <c r="G245" s="221" t="s">
        <v>8770</v>
      </c>
      <c r="H245" s="222">
        <v>6</v>
      </c>
      <c r="I245" s="223"/>
      <c r="J245" s="224">
        <f>ROUND(I245*H245,2)</f>
        <v>0</v>
      </c>
      <c r="K245" s="220" t="s">
        <v>8503</v>
      </c>
      <c r="L245" s="48"/>
      <c r="M245" s="225" t="s">
        <v>39</v>
      </c>
      <c r="N245" s="226" t="s">
        <v>56</v>
      </c>
      <c r="O245" s="88"/>
      <c r="P245" s="227">
        <f>O245*H245</f>
        <v>0</v>
      </c>
      <c r="Q245" s="227">
        <v>0</v>
      </c>
      <c r="R245" s="227">
        <f>Q245*H245</f>
        <v>0</v>
      </c>
      <c r="S245" s="227">
        <v>0</v>
      </c>
      <c r="T245" s="228">
        <f>S245*H245</f>
        <v>0</v>
      </c>
      <c r="U245" s="42"/>
      <c r="V245" s="42"/>
      <c r="W245" s="42"/>
      <c r="X245" s="42"/>
      <c r="Y245" s="42"/>
      <c r="Z245" s="42"/>
      <c r="AA245" s="42"/>
      <c r="AB245" s="42"/>
      <c r="AC245" s="42"/>
      <c r="AD245" s="42"/>
      <c r="AE245" s="42"/>
      <c r="AR245" s="229" t="s">
        <v>462</v>
      </c>
      <c r="AT245" s="229" t="s">
        <v>243</v>
      </c>
      <c r="AU245" s="229" t="s">
        <v>93</v>
      </c>
      <c r="AY245" s="20" t="s">
        <v>241</v>
      </c>
      <c r="BE245" s="230">
        <f>IF(N245="základní",J245,0)</f>
        <v>0</v>
      </c>
      <c r="BF245" s="230">
        <f>IF(N245="snížená",J245,0)</f>
        <v>0</v>
      </c>
      <c r="BG245" s="230">
        <f>IF(N245="zákl. přenesená",J245,0)</f>
        <v>0</v>
      </c>
      <c r="BH245" s="230">
        <f>IF(N245="sníž. přenesená",J245,0)</f>
        <v>0</v>
      </c>
      <c r="BI245" s="230">
        <f>IF(N245="nulová",J245,0)</f>
        <v>0</v>
      </c>
      <c r="BJ245" s="20" t="s">
        <v>23</v>
      </c>
      <c r="BK245" s="230">
        <f>ROUND(I245*H245,2)</f>
        <v>0</v>
      </c>
      <c r="BL245" s="20" t="s">
        <v>462</v>
      </c>
      <c r="BM245" s="229" t="s">
        <v>3253</v>
      </c>
    </row>
    <row r="246" s="2" customFormat="1" ht="16.5" customHeight="1">
      <c r="A246" s="42"/>
      <c r="B246" s="43"/>
      <c r="C246" s="218" t="s">
        <v>1982</v>
      </c>
      <c r="D246" s="218" t="s">
        <v>243</v>
      </c>
      <c r="E246" s="219" t="s">
        <v>8771</v>
      </c>
      <c r="F246" s="220" t="s">
        <v>8772</v>
      </c>
      <c r="G246" s="221" t="s">
        <v>561</v>
      </c>
      <c r="H246" s="222">
        <v>1</v>
      </c>
      <c r="I246" s="223"/>
      <c r="J246" s="224">
        <f>ROUND(I246*H246,2)</f>
        <v>0</v>
      </c>
      <c r="K246" s="220" t="s">
        <v>39</v>
      </c>
      <c r="L246" s="48"/>
      <c r="M246" s="225" t="s">
        <v>39</v>
      </c>
      <c r="N246" s="226" t="s">
        <v>56</v>
      </c>
      <c r="O246" s="88"/>
      <c r="P246" s="227">
        <f>O246*H246</f>
        <v>0</v>
      </c>
      <c r="Q246" s="227">
        <v>0</v>
      </c>
      <c r="R246" s="227">
        <f>Q246*H246</f>
        <v>0</v>
      </c>
      <c r="S246" s="227">
        <v>0</v>
      </c>
      <c r="T246" s="228">
        <f>S246*H246</f>
        <v>0</v>
      </c>
      <c r="U246" s="42"/>
      <c r="V246" s="42"/>
      <c r="W246" s="42"/>
      <c r="X246" s="42"/>
      <c r="Y246" s="42"/>
      <c r="Z246" s="42"/>
      <c r="AA246" s="42"/>
      <c r="AB246" s="42"/>
      <c r="AC246" s="42"/>
      <c r="AD246" s="42"/>
      <c r="AE246" s="42"/>
      <c r="AR246" s="229" t="s">
        <v>462</v>
      </c>
      <c r="AT246" s="229" t="s">
        <v>243</v>
      </c>
      <c r="AU246" s="229" t="s">
        <v>93</v>
      </c>
      <c r="AY246" s="20" t="s">
        <v>241</v>
      </c>
      <c r="BE246" s="230">
        <f>IF(N246="základní",J246,0)</f>
        <v>0</v>
      </c>
      <c r="BF246" s="230">
        <f>IF(N246="snížená",J246,0)</f>
        <v>0</v>
      </c>
      <c r="BG246" s="230">
        <f>IF(N246="zákl. přenesená",J246,0)</f>
        <v>0</v>
      </c>
      <c r="BH246" s="230">
        <f>IF(N246="sníž. přenesená",J246,0)</f>
        <v>0</v>
      </c>
      <c r="BI246" s="230">
        <f>IF(N246="nulová",J246,0)</f>
        <v>0</v>
      </c>
      <c r="BJ246" s="20" t="s">
        <v>23</v>
      </c>
      <c r="BK246" s="230">
        <f>ROUND(I246*H246,2)</f>
        <v>0</v>
      </c>
      <c r="BL246" s="20" t="s">
        <v>462</v>
      </c>
      <c r="BM246" s="229" t="s">
        <v>3284</v>
      </c>
    </row>
    <row r="247" s="12" customFormat="1" ht="25.92" customHeight="1">
      <c r="A247" s="12"/>
      <c r="B247" s="202"/>
      <c r="C247" s="203"/>
      <c r="D247" s="204" t="s">
        <v>84</v>
      </c>
      <c r="E247" s="205" t="s">
        <v>463</v>
      </c>
      <c r="F247" s="205" t="s">
        <v>8161</v>
      </c>
      <c r="G247" s="203"/>
      <c r="H247" s="203"/>
      <c r="I247" s="206"/>
      <c r="J247" s="207">
        <f>BK247</f>
        <v>0</v>
      </c>
      <c r="K247" s="203"/>
      <c r="L247" s="208"/>
      <c r="M247" s="209"/>
      <c r="N247" s="210"/>
      <c r="O247" s="210"/>
      <c r="P247" s="211">
        <f>P248</f>
        <v>0</v>
      </c>
      <c r="Q247" s="210"/>
      <c r="R247" s="211">
        <f>R248</f>
        <v>0.024</v>
      </c>
      <c r="S247" s="210"/>
      <c r="T247" s="212">
        <f>T248</f>
        <v>0</v>
      </c>
      <c r="U247" s="12"/>
      <c r="V247" s="12"/>
      <c r="W247" s="12"/>
      <c r="X247" s="12"/>
      <c r="Y247" s="12"/>
      <c r="Z247" s="12"/>
      <c r="AA247" s="12"/>
      <c r="AB247" s="12"/>
      <c r="AC247" s="12"/>
      <c r="AD247" s="12"/>
      <c r="AE247" s="12"/>
      <c r="AR247" s="213" t="s">
        <v>113</v>
      </c>
      <c r="AT247" s="214" t="s">
        <v>84</v>
      </c>
      <c r="AU247" s="214" t="s">
        <v>85</v>
      </c>
      <c r="AY247" s="213" t="s">
        <v>241</v>
      </c>
      <c r="BK247" s="215">
        <f>BK248</f>
        <v>0</v>
      </c>
    </row>
    <row r="248" s="12" customFormat="1" ht="22.8" customHeight="1">
      <c r="A248" s="12"/>
      <c r="B248" s="202"/>
      <c r="C248" s="203"/>
      <c r="D248" s="204" t="s">
        <v>84</v>
      </c>
      <c r="E248" s="216" t="s">
        <v>8773</v>
      </c>
      <c r="F248" s="216" t="s">
        <v>8774</v>
      </c>
      <c r="G248" s="203"/>
      <c r="H248" s="203"/>
      <c r="I248" s="206"/>
      <c r="J248" s="217">
        <f>BK248</f>
        <v>0</v>
      </c>
      <c r="K248" s="203"/>
      <c r="L248" s="208"/>
      <c r="M248" s="209"/>
      <c r="N248" s="210"/>
      <c r="O248" s="210"/>
      <c r="P248" s="211">
        <f>P249</f>
        <v>0</v>
      </c>
      <c r="Q248" s="210"/>
      <c r="R248" s="211">
        <f>R249</f>
        <v>0.024</v>
      </c>
      <c r="S248" s="210"/>
      <c r="T248" s="212">
        <f>T249</f>
        <v>0</v>
      </c>
      <c r="U248" s="12"/>
      <c r="V248" s="12"/>
      <c r="W248" s="12"/>
      <c r="X248" s="12"/>
      <c r="Y248" s="12"/>
      <c r="Z248" s="12"/>
      <c r="AA248" s="12"/>
      <c r="AB248" s="12"/>
      <c r="AC248" s="12"/>
      <c r="AD248" s="12"/>
      <c r="AE248" s="12"/>
      <c r="AR248" s="213" t="s">
        <v>23</v>
      </c>
      <c r="AT248" s="214" t="s">
        <v>84</v>
      </c>
      <c r="AU248" s="214" t="s">
        <v>23</v>
      </c>
      <c r="AY248" s="213" t="s">
        <v>241</v>
      </c>
      <c r="BK248" s="215">
        <f>BK249</f>
        <v>0</v>
      </c>
    </row>
    <row r="249" s="2" customFormat="1" ht="16.5" customHeight="1">
      <c r="A249" s="42"/>
      <c r="B249" s="43"/>
      <c r="C249" s="280" t="s">
        <v>2023</v>
      </c>
      <c r="D249" s="280" t="s">
        <v>463</v>
      </c>
      <c r="E249" s="281" t="s">
        <v>8775</v>
      </c>
      <c r="F249" s="282" t="s">
        <v>8776</v>
      </c>
      <c r="G249" s="283" t="s">
        <v>561</v>
      </c>
      <c r="H249" s="284">
        <v>12</v>
      </c>
      <c r="I249" s="285"/>
      <c r="J249" s="286">
        <f>ROUND(I249*H249,2)</f>
        <v>0</v>
      </c>
      <c r="K249" s="282" t="s">
        <v>8552</v>
      </c>
      <c r="L249" s="287"/>
      <c r="M249" s="288" t="s">
        <v>39</v>
      </c>
      <c r="N249" s="289" t="s">
        <v>56</v>
      </c>
      <c r="O249" s="88"/>
      <c r="P249" s="227">
        <f>O249*H249</f>
        <v>0</v>
      </c>
      <c r="Q249" s="227">
        <v>0.002</v>
      </c>
      <c r="R249" s="227">
        <f>Q249*H249</f>
        <v>0.024</v>
      </c>
      <c r="S249" s="227">
        <v>0</v>
      </c>
      <c r="T249" s="228">
        <f>S249*H249</f>
        <v>0</v>
      </c>
      <c r="U249" s="42"/>
      <c r="V249" s="42"/>
      <c r="W249" s="42"/>
      <c r="X249" s="42"/>
      <c r="Y249" s="42"/>
      <c r="Z249" s="42"/>
      <c r="AA249" s="42"/>
      <c r="AB249" s="42"/>
      <c r="AC249" s="42"/>
      <c r="AD249" s="42"/>
      <c r="AE249" s="42"/>
      <c r="AR249" s="229" t="s">
        <v>3347</v>
      </c>
      <c r="AT249" s="229" t="s">
        <v>463</v>
      </c>
      <c r="AU249" s="229" t="s">
        <v>93</v>
      </c>
      <c r="AY249" s="20" t="s">
        <v>241</v>
      </c>
      <c r="BE249" s="230">
        <f>IF(N249="základní",J249,0)</f>
        <v>0</v>
      </c>
      <c r="BF249" s="230">
        <f>IF(N249="snížená",J249,0)</f>
        <v>0</v>
      </c>
      <c r="BG249" s="230">
        <f>IF(N249="zákl. přenesená",J249,0)</f>
        <v>0</v>
      </c>
      <c r="BH249" s="230">
        <f>IF(N249="sníž. přenesená",J249,0)</f>
        <v>0</v>
      </c>
      <c r="BI249" s="230">
        <f>IF(N249="nulová",J249,0)</f>
        <v>0</v>
      </c>
      <c r="BJ249" s="20" t="s">
        <v>23</v>
      </c>
      <c r="BK249" s="230">
        <f>ROUND(I249*H249,2)</f>
        <v>0</v>
      </c>
      <c r="BL249" s="20" t="s">
        <v>1094</v>
      </c>
      <c r="BM249" s="229" t="s">
        <v>3689</v>
      </c>
    </row>
    <row r="250" s="12" customFormat="1" ht="25.92" customHeight="1">
      <c r="A250" s="12"/>
      <c r="B250" s="202"/>
      <c r="C250" s="203"/>
      <c r="D250" s="204" t="s">
        <v>84</v>
      </c>
      <c r="E250" s="205" t="s">
        <v>8367</v>
      </c>
      <c r="F250" s="205" t="s">
        <v>8368</v>
      </c>
      <c r="G250" s="203"/>
      <c r="H250" s="203"/>
      <c r="I250" s="206"/>
      <c r="J250" s="207">
        <f>BK250</f>
        <v>0</v>
      </c>
      <c r="K250" s="203"/>
      <c r="L250" s="208"/>
      <c r="M250" s="209"/>
      <c r="N250" s="210"/>
      <c r="O250" s="210"/>
      <c r="P250" s="211">
        <f>P251</f>
        <v>0</v>
      </c>
      <c r="Q250" s="210"/>
      <c r="R250" s="211">
        <f>R251</f>
        <v>0</v>
      </c>
      <c r="S250" s="210"/>
      <c r="T250" s="212">
        <f>T251</f>
        <v>0</v>
      </c>
      <c r="U250" s="12"/>
      <c r="V250" s="12"/>
      <c r="W250" s="12"/>
      <c r="X250" s="12"/>
      <c r="Y250" s="12"/>
      <c r="Z250" s="12"/>
      <c r="AA250" s="12"/>
      <c r="AB250" s="12"/>
      <c r="AC250" s="12"/>
      <c r="AD250" s="12"/>
      <c r="AE250" s="12"/>
      <c r="AR250" s="213" t="s">
        <v>248</v>
      </c>
      <c r="AT250" s="214" t="s">
        <v>84</v>
      </c>
      <c r="AU250" s="214" t="s">
        <v>85</v>
      </c>
      <c r="AY250" s="213" t="s">
        <v>241</v>
      </c>
      <c r="BK250" s="215">
        <f>BK251</f>
        <v>0</v>
      </c>
    </row>
    <row r="251" s="12" customFormat="1" ht="22.8" customHeight="1">
      <c r="A251" s="12"/>
      <c r="B251" s="202"/>
      <c r="C251" s="203"/>
      <c r="D251" s="204" t="s">
        <v>84</v>
      </c>
      <c r="E251" s="216" t="s">
        <v>1384</v>
      </c>
      <c r="F251" s="216" t="s">
        <v>8777</v>
      </c>
      <c r="G251" s="203"/>
      <c r="H251" s="203"/>
      <c r="I251" s="206"/>
      <c r="J251" s="217">
        <f>BK251</f>
        <v>0</v>
      </c>
      <c r="K251" s="203"/>
      <c r="L251" s="208"/>
      <c r="M251" s="209"/>
      <c r="N251" s="210"/>
      <c r="O251" s="210"/>
      <c r="P251" s="211">
        <f>SUM(P252:P257)</f>
        <v>0</v>
      </c>
      <c r="Q251" s="210"/>
      <c r="R251" s="211">
        <f>SUM(R252:R257)</f>
        <v>0</v>
      </c>
      <c r="S251" s="210"/>
      <c r="T251" s="212">
        <f>SUM(T252:T257)</f>
        <v>0</v>
      </c>
      <c r="U251" s="12"/>
      <c r="V251" s="12"/>
      <c r="W251" s="12"/>
      <c r="X251" s="12"/>
      <c r="Y251" s="12"/>
      <c r="Z251" s="12"/>
      <c r="AA251" s="12"/>
      <c r="AB251" s="12"/>
      <c r="AC251" s="12"/>
      <c r="AD251" s="12"/>
      <c r="AE251" s="12"/>
      <c r="AR251" s="213" t="s">
        <v>23</v>
      </c>
      <c r="AT251" s="214" t="s">
        <v>84</v>
      </c>
      <c r="AU251" s="214" t="s">
        <v>23</v>
      </c>
      <c r="AY251" s="213" t="s">
        <v>241</v>
      </c>
      <c r="BK251" s="215">
        <f>SUM(BK252:BK257)</f>
        <v>0</v>
      </c>
    </row>
    <row r="252" s="2" customFormat="1" ht="16.5" customHeight="1">
      <c r="A252" s="42"/>
      <c r="B252" s="43"/>
      <c r="C252" s="218" t="s">
        <v>2028</v>
      </c>
      <c r="D252" s="218" t="s">
        <v>243</v>
      </c>
      <c r="E252" s="219" t="s">
        <v>8778</v>
      </c>
      <c r="F252" s="220" t="s">
        <v>8779</v>
      </c>
      <c r="G252" s="221" t="s">
        <v>430</v>
      </c>
      <c r="H252" s="222">
        <v>0.27500000000000002</v>
      </c>
      <c r="I252" s="223"/>
      <c r="J252" s="224">
        <f>ROUND(I252*H252,2)</f>
        <v>0</v>
      </c>
      <c r="K252" s="220" t="s">
        <v>8503</v>
      </c>
      <c r="L252" s="48"/>
      <c r="M252" s="225" t="s">
        <v>39</v>
      </c>
      <c r="N252" s="226" t="s">
        <v>56</v>
      </c>
      <c r="O252" s="88"/>
      <c r="P252" s="227">
        <f>O252*H252</f>
        <v>0</v>
      </c>
      <c r="Q252" s="227">
        <v>0</v>
      </c>
      <c r="R252" s="227">
        <f>Q252*H252</f>
        <v>0</v>
      </c>
      <c r="S252" s="227">
        <v>0</v>
      </c>
      <c r="T252" s="228">
        <f>S252*H252</f>
        <v>0</v>
      </c>
      <c r="U252" s="42"/>
      <c r="V252" s="42"/>
      <c r="W252" s="42"/>
      <c r="X252" s="42"/>
      <c r="Y252" s="42"/>
      <c r="Z252" s="42"/>
      <c r="AA252" s="42"/>
      <c r="AB252" s="42"/>
      <c r="AC252" s="42"/>
      <c r="AD252" s="42"/>
      <c r="AE252" s="42"/>
      <c r="AR252" s="229" t="s">
        <v>462</v>
      </c>
      <c r="AT252" s="229" t="s">
        <v>243</v>
      </c>
      <c r="AU252" s="229" t="s">
        <v>93</v>
      </c>
      <c r="AY252" s="20" t="s">
        <v>241</v>
      </c>
      <c r="BE252" s="230">
        <f>IF(N252="základní",J252,0)</f>
        <v>0</v>
      </c>
      <c r="BF252" s="230">
        <f>IF(N252="snížená",J252,0)</f>
        <v>0</v>
      </c>
      <c r="BG252" s="230">
        <f>IF(N252="zákl. přenesená",J252,0)</f>
        <v>0</v>
      </c>
      <c r="BH252" s="230">
        <f>IF(N252="sníž. přenesená",J252,0)</f>
        <v>0</v>
      </c>
      <c r="BI252" s="230">
        <f>IF(N252="nulová",J252,0)</f>
        <v>0</v>
      </c>
      <c r="BJ252" s="20" t="s">
        <v>23</v>
      </c>
      <c r="BK252" s="230">
        <f>ROUND(I252*H252,2)</f>
        <v>0</v>
      </c>
      <c r="BL252" s="20" t="s">
        <v>462</v>
      </c>
      <c r="BM252" s="229" t="s">
        <v>3297</v>
      </c>
    </row>
    <row r="253" s="2" customFormat="1" ht="16.5" customHeight="1">
      <c r="A253" s="42"/>
      <c r="B253" s="43"/>
      <c r="C253" s="218" t="s">
        <v>2100</v>
      </c>
      <c r="D253" s="218" t="s">
        <v>243</v>
      </c>
      <c r="E253" s="219" t="s">
        <v>8780</v>
      </c>
      <c r="F253" s="220" t="s">
        <v>8781</v>
      </c>
      <c r="G253" s="221" t="s">
        <v>561</v>
      </c>
      <c r="H253" s="222">
        <v>12</v>
      </c>
      <c r="I253" s="223"/>
      <c r="J253" s="224">
        <f>ROUND(I253*H253,2)</f>
        <v>0</v>
      </c>
      <c r="K253" s="220" t="s">
        <v>8503</v>
      </c>
      <c r="L253" s="48"/>
      <c r="M253" s="225" t="s">
        <v>39</v>
      </c>
      <c r="N253" s="226" t="s">
        <v>56</v>
      </c>
      <c r="O253" s="88"/>
      <c r="P253" s="227">
        <f>O253*H253</f>
        <v>0</v>
      </c>
      <c r="Q253" s="227">
        <v>0</v>
      </c>
      <c r="R253" s="227">
        <f>Q253*H253</f>
        <v>0</v>
      </c>
      <c r="S253" s="227">
        <v>0</v>
      </c>
      <c r="T253" s="228">
        <f>S253*H253</f>
        <v>0</v>
      </c>
      <c r="U253" s="42"/>
      <c r="V253" s="42"/>
      <c r="W253" s="42"/>
      <c r="X253" s="42"/>
      <c r="Y253" s="42"/>
      <c r="Z253" s="42"/>
      <c r="AA253" s="42"/>
      <c r="AB253" s="42"/>
      <c r="AC253" s="42"/>
      <c r="AD253" s="42"/>
      <c r="AE253" s="42"/>
      <c r="AR253" s="229" t="s">
        <v>1094</v>
      </c>
      <c r="AT253" s="229" t="s">
        <v>243</v>
      </c>
      <c r="AU253" s="229" t="s">
        <v>93</v>
      </c>
      <c r="AY253" s="20" t="s">
        <v>241</v>
      </c>
      <c r="BE253" s="230">
        <f>IF(N253="základní",J253,0)</f>
        <v>0</v>
      </c>
      <c r="BF253" s="230">
        <f>IF(N253="snížená",J253,0)</f>
        <v>0</v>
      </c>
      <c r="BG253" s="230">
        <f>IF(N253="zákl. přenesená",J253,0)</f>
        <v>0</v>
      </c>
      <c r="BH253" s="230">
        <f>IF(N253="sníž. přenesená",J253,0)</f>
        <v>0</v>
      </c>
      <c r="BI253" s="230">
        <f>IF(N253="nulová",J253,0)</f>
        <v>0</v>
      </c>
      <c r="BJ253" s="20" t="s">
        <v>23</v>
      </c>
      <c r="BK253" s="230">
        <f>ROUND(I253*H253,2)</f>
        <v>0</v>
      </c>
      <c r="BL253" s="20" t="s">
        <v>1094</v>
      </c>
      <c r="BM253" s="229" t="s">
        <v>3675</v>
      </c>
    </row>
    <row r="254" s="2" customFormat="1" ht="16.5" customHeight="1">
      <c r="A254" s="42"/>
      <c r="B254" s="43"/>
      <c r="C254" s="218" t="s">
        <v>2114</v>
      </c>
      <c r="D254" s="218" t="s">
        <v>243</v>
      </c>
      <c r="E254" s="219" t="s">
        <v>8782</v>
      </c>
      <c r="F254" s="220" t="s">
        <v>8783</v>
      </c>
      <c r="G254" s="221" t="s">
        <v>8770</v>
      </c>
      <c r="H254" s="222">
        <v>72</v>
      </c>
      <c r="I254" s="223"/>
      <c r="J254" s="224">
        <f>ROUND(I254*H254,2)</f>
        <v>0</v>
      </c>
      <c r="K254" s="220" t="s">
        <v>8503</v>
      </c>
      <c r="L254" s="48"/>
      <c r="M254" s="225" t="s">
        <v>39</v>
      </c>
      <c r="N254" s="226" t="s">
        <v>56</v>
      </c>
      <c r="O254" s="88"/>
      <c r="P254" s="227">
        <f>O254*H254</f>
        <v>0</v>
      </c>
      <c r="Q254" s="227">
        <v>0</v>
      </c>
      <c r="R254" s="227">
        <f>Q254*H254</f>
        <v>0</v>
      </c>
      <c r="S254" s="227">
        <v>0</v>
      </c>
      <c r="T254" s="228">
        <f>S254*H254</f>
        <v>0</v>
      </c>
      <c r="U254" s="42"/>
      <c r="V254" s="42"/>
      <c r="W254" s="42"/>
      <c r="X254" s="42"/>
      <c r="Y254" s="42"/>
      <c r="Z254" s="42"/>
      <c r="AA254" s="42"/>
      <c r="AB254" s="42"/>
      <c r="AC254" s="42"/>
      <c r="AD254" s="42"/>
      <c r="AE254" s="42"/>
      <c r="AR254" s="229" t="s">
        <v>5325</v>
      </c>
      <c r="AT254" s="229" t="s">
        <v>243</v>
      </c>
      <c r="AU254" s="229" t="s">
        <v>93</v>
      </c>
      <c r="AY254" s="20" t="s">
        <v>241</v>
      </c>
      <c r="BE254" s="230">
        <f>IF(N254="základní",J254,0)</f>
        <v>0</v>
      </c>
      <c r="BF254" s="230">
        <f>IF(N254="snížená",J254,0)</f>
        <v>0</v>
      </c>
      <c r="BG254" s="230">
        <f>IF(N254="zákl. přenesená",J254,0)</f>
        <v>0</v>
      </c>
      <c r="BH254" s="230">
        <f>IF(N254="sníž. přenesená",J254,0)</f>
        <v>0</v>
      </c>
      <c r="BI254" s="230">
        <f>IF(N254="nulová",J254,0)</f>
        <v>0</v>
      </c>
      <c r="BJ254" s="20" t="s">
        <v>23</v>
      </c>
      <c r="BK254" s="230">
        <f>ROUND(I254*H254,2)</f>
        <v>0</v>
      </c>
      <c r="BL254" s="20" t="s">
        <v>5325</v>
      </c>
      <c r="BM254" s="229" t="s">
        <v>3309</v>
      </c>
    </row>
    <row r="255" s="2" customFormat="1">
      <c r="A255" s="42"/>
      <c r="B255" s="43"/>
      <c r="C255" s="44"/>
      <c r="D255" s="238" t="s">
        <v>3418</v>
      </c>
      <c r="E255" s="44"/>
      <c r="F255" s="290" t="s">
        <v>8784</v>
      </c>
      <c r="G255" s="44"/>
      <c r="H255" s="44"/>
      <c r="I255" s="233"/>
      <c r="J255" s="44"/>
      <c r="K255" s="44"/>
      <c r="L255" s="48"/>
      <c r="M255" s="234"/>
      <c r="N255" s="235"/>
      <c r="O255" s="88"/>
      <c r="P255" s="88"/>
      <c r="Q255" s="88"/>
      <c r="R255" s="88"/>
      <c r="S255" s="88"/>
      <c r="T255" s="89"/>
      <c r="U255" s="42"/>
      <c r="V255" s="42"/>
      <c r="W255" s="42"/>
      <c r="X255" s="42"/>
      <c r="Y255" s="42"/>
      <c r="Z255" s="42"/>
      <c r="AA255" s="42"/>
      <c r="AB255" s="42"/>
      <c r="AC255" s="42"/>
      <c r="AD255" s="42"/>
      <c r="AE255" s="42"/>
      <c r="AT255" s="20" t="s">
        <v>3418</v>
      </c>
      <c r="AU255" s="20" t="s">
        <v>93</v>
      </c>
    </row>
    <row r="256" s="2" customFormat="1" ht="16.5" customHeight="1">
      <c r="A256" s="42"/>
      <c r="B256" s="43"/>
      <c r="C256" s="218" t="s">
        <v>2127</v>
      </c>
      <c r="D256" s="218" t="s">
        <v>243</v>
      </c>
      <c r="E256" s="219" t="s">
        <v>8785</v>
      </c>
      <c r="F256" s="220" t="s">
        <v>8786</v>
      </c>
      <c r="G256" s="221" t="s">
        <v>8770</v>
      </c>
      <c r="H256" s="222">
        <v>40</v>
      </c>
      <c r="I256" s="223"/>
      <c r="J256" s="224">
        <f>ROUND(I256*H256,2)</f>
        <v>0</v>
      </c>
      <c r="K256" s="220" t="s">
        <v>8503</v>
      </c>
      <c r="L256" s="48"/>
      <c r="M256" s="225" t="s">
        <v>39</v>
      </c>
      <c r="N256" s="226" t="s">
        <v>56</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5325</v>
      </c>
      <c r="AT256" s="229" t="s">
        <v>243</v>
      </c>
      <c r="AU256" s="229" t="s">
        <v>93</v>
      </c>
      <c r="AY256" s="20" t="s">
        <v>241</v>
      </c>
      <c r="BE256" s="230">
        <f>IF(N256="základní",J256,0)</f>
        <v>0</v>
      </c>
      <c r="BF256" s="230">
        <f>IF(N256="snížená",J256,0)</f>
        <v>0</v>
      </c>
      <c r="BG256" s="230">
        <f>IF(N256="zákl. přenesená",J256,0)</f>
        <v>0</v>
      </c>
      <c r="BH256" s="230">
        <f>IF(N256="sníž. přenesená",J256,0)</f>
        <v>0</v>
      </c>
      <c r="BI256" s="230">
        <f>IF(N256="nulová",J256,0)</f>
        <v>0</v>
      </c>
      <c r="BJ256" s="20" t="s">
        <v>23</v>
      </c>
      <c r="BK256" s="230">
        <f>ROUND(I256*H256,2)</f>
        <v>0</v>
      </c>
      <c r="BL256" s="20" t="s">
        <v>5325</v>
      </c>
      <c r="BM256" s="229" t="s">
        <v>3336</v>
      </c>
    </row>
    <row r="257" s="2" customFormat="1" ht="16.5" customHeight="1">
      <c r="A257" s="42"/>
      <c r="B257" s="43"/>
      <c r="C257" s="218" t="s">
        <v>2132</v>
      </c>
      <c r="D257" s="218" t="s">
        <v>243</v>
      </c>
      <c r="E257" s="219" t="s">
        <v>8787</v>
      </c>
      <c r="F257" s="220" t="s">
        <v>8788</v>
      </c>
      <c r="G257" s="221" t="s">
        <v>8770</v>
      </c>
      <c r="H257" s="222">
        <v>16</v>
      </c>
      <c r="I257" s="223"/>
      <c r="J257" s="224">
        <f>ROUND(I257*H257,2)</f>
        <v>0</v>
      </c>
      <c r="K257" s="220" t="s">
        <v>8503</v>
      </c>
      <c r="L257" s="48"/>
      <c r="M257" s="295" t="s">
        <v>39</v>
      </c>
      <c r="N257" s="296" t="s">
        <v>56</v>
      </c>
      <c r="O257" s="297"/>
      <c r="P257" s="298">
        <f>O257*H257</f>
        <v>0</v>
      </c>
      <c r="Q257" s="298">
        <v>0</v>
      </c>
      <c r="R257" s="298">
        <f>Q257*H257</f>
        <v>0</v>
      </c>
      <c r="S257" s="298">
        <v>0</v>
      </c>
      <c r="T257" s="299">
        <f>S257*H257</f>
        <v>0</v>
      </c>
      <c r="U257" s="42"/>
      <c r="V257" s="42"/>
      <c r="W257" s="42"/>
      <c r="X257" s="42"/>
      <c r="Y257" s="42"/>
      <c r="Z257" s="42"/>
      <c r="AA257" s="42"/>
      <c r="AB257" s="42"/>
      <c r="AC257" s="42"/>
      <c r="AD257" s="42"/>
      <c r="AE257" s="42"/>
      <c r="AR257" s="229" t="s">
        <v>5325</v>
      </c>
      <c r="AT257" s="229" t="s">
        <v>243</v>
      </c>
      <c r="AU257" s="229" t="s">
        <v>93</v>
      </c>
      <c r="AY257" s="20" t="s">
        <v>241</v>
      </c>
      <c r="BE257" s="230">
        <f>IF(N257="základní",J257,0)</f>
        <v>0</v>
      </c>
      <c r="BF257" s="230">
        <f>IF(N257="snížená",J257,0)</f>
        <v>0</v>
      </c>
      <c r="BG257" s="230">
        <f>IF(N257="zákl. přenesená",J257,0)</f>
        <v>0</v>
      </c>
      <c r="BH257" s="230">
        <f>IF(N257="sníž. přenesená",J257,0)</f>
        <v>0</v>
      </c>
      <c r="BI257" s="230">
        <f>IF(N257="nulová",J257,0)</f>
        <v>0</v>
      </c>
      <c r="BJ257" s="20" t="s">
        <v>23</v>
      </c>
      <c r="BK257" s="230">
        <f>ROUND(I257*H257,2)</f>
        <v>0</v>
      </c>
      <c r="BL257" s="20" t="s">
        <v>5325</v>
      </c>
      <c r="BM257" s="229" t="s">
        <v>3347</v>
      </c>
    </row>
    <row r="258" s="2" customFormat="1" ht="6.96" customHeight="1">
      <c r="A258" s="42"/>
      <c r="B258" s="63"/>
      <c r="C258" s="64"/>
      <c r="D258" s="64"/>
      <c r="E258" s="64"/>
      <c r="F258" s="64"/>
      <c r="G258" s="64"/>
      <c r="H258" s="64"/>
      <c r="I258" s="64"/>
      <c r="J258" s="64"/>
      <c r="K258" s="64"/>
      <c r="L258" s="48"/>
      <c r="M258" s="42"/>
      <c r="O258" s="42"/>
      <c r="P258" s="42"/>
      <c r="Q258" s="42"/>
      <c r="R258" s="42"/>
      <c r="S258" s="42"/>
      <c r="T258" s="42"/>
      <c r="U258" s="42"/>
      <c r="V258" s="42"/>
      <c r="W258" s="42"/>
      <c r="X258" s="42"/>
      <c r="Y258" s="42"/>
      <c r="Z258" s="42"/>
      <c r="AA258" s="42"/>
      <c r="AB258" s="42"/>
      <c r="AC258" s="42"/>
      <c r="AD258" s="42"/>
      <c r="AE258" s="42"/>
    </row>
  </sheetData>
  <sheetProtection sheet="1" autoFilter="0" formatColumns="0" formatRows="0" objects="1" scenarios="1" spinCount="100000" saltValue="z+UhIRmicaLEWO4euVMcOiklL/PXJFQJqw7sWbWimTvdoqtx7yNb0mcoUVtamo+hHS7r1keN5lhkIeTpuhSnVA==" hashValue="utvP2cqmyQN2QghUut3BO83HXFeP0AfwWmoPdcYxPZQGhK1ijg/BiBe+AxOy7tE+mNPb62hwGOk0eNcY1aFJrg==" algorithmName="SHA-512" password="CC8C"/>
  <autoFilter ref="C95:K257"/>
  <mergeCells count="12">
    <mergeCell ref="E7:H7"/>
    <mergeCell ref="E9:H9"/>
    <mergeCell ref="E11:H11"/>
    <mergeCell ref="E20:H20"/>
    <mergeCell ref="E29:H29"/>
    <mergeCell ref="E50:H50"/>
    <mergeCell ref="E52:H52"/>
    <mergeCell ref="E54:H54"/>
    <mergeCell ref="E84:H84"/>
    <mergeCell ref="E86:H86"/>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114</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c r="B8" s="23"/>
      <c r="D8" s="148" t="s">
        <v>162</v>
      </c>
      <c r="L8" s="23"/>
    </row>
    <row r="9" s="1" customFormat="1" ht="16.5" customHeight="1">
      <c r="B9" s="23"/>
      <c r="E9" s="149" t="s">
        <v>166</v>
      </c>
      <c r="F9" s="1"/>
      <c r="G9" s="1"/>
      <c r="H9" s="1"/>
      <c r="L9" s="23"/>
    </row>
    <row r="10" s="1" customFormat="1" ht="12" customHeight="1">
      <c r="B10" s="23"/>
      <c r="D10" s="148" t="s">
        <v>170</v>
      </c>
      <c r="L10" s="23"/>
    </row>
    <row r="11" s="2" customFormat="1" ht="16.5" customHeight="1">
      <c r="A11" s="42"/>
      <c r="B11" s="48"/>
      <c r="C11" s="42"/>
      <c r="D11" s="42"/>
      <c r="E11" s="161" t="s">
        <v>8789</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8790</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8791</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19</v>
      </c>
      <c r="E15" s="42"/>
      <c r="F15" s="137" t="s">
        <v>39</v>
      </c>
      <c r="G15" s="42"/>
      <c r="H15" s="42"/>
      <c r="I15" s="148" t="s">
        <v>21</v>
      </c>
      <c r="J15" s="137" t="s">
        <v>39</v>
      </c>
      <c r="K15" s="42"/>
      <c r="L15" s="150"/>
      <c r="S15" s="42"/>
      <c r="T15" s="42"/>
      <c r="U15" s="42"/>
      <c r="V15" s="42"/>
      <c r="W15" s="42"/>
      <c r="X15" s="42"/>
      <c r="Y15" s="42"/>
      <c r="Z15" s="42"/>
      <c r="AA15" s="42"/>
      <c r="AB15" s="42"/>
      <c r="AC15" s="42"/>
      <c r="AD15" s="42"/>
      <c r="AE15" s="42"/>
    </row>
    <row r="16" s="2" customFormat="1" ht="12" customHeight="1">
      <c r="A16" s="42"/>
      <c r="B16" s="48"/>
      <c r="C16" s="42"/>
      <c r="D16" s="148" t="s">
        <v>24</v>
      </c>
      <c r="E16" s="42"/>
      <c r="F16" s="137" t="s">
        <v>25</v>
      </c>
      <c r="G16" s="42"/>
      <c r="H16" s="42"/>
      <c r="I16" s="148" t="s">
        <v>26</v>
      </c>
      <c r="J16" s="152" t="str">
        <f>'Rekapitulace stavby'!AN8</f>
        <v>29. 10. 2024</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34</v>
      </c>
      <c r="E18" s="42"/>
      <c r="F18" s="42"/>
      <c r="G18" s="42"/>
      <c r="H18" s="42"/>
      <c r="I18" s="148" t="s">
        <v>35</v>
      </c>
      <c r="J18" s="137" t="s">
        <v>36</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
        <v>37</v>
      </c>
      <c r="F19" s="42"/>
      <c r="G19" s="42"/>
      <c r="H19" s="42"/>
      <c r="I19" s="148" t="s">
        <v>38</v>
      </c>
      <c r="J19" s="137" t="s">
        <v>39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40</v>
      </c>
      <c r="E21" s="42"/>
      <c r="F21" s="42"/>
      <c r="G21" s="42"/>
      <c r="H21" s="42"/>
      <c r="I21" s="148" t="s">
        <v>35</v>
      </c>
      <c r="J21" s="36"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6" t="str">
        <f>'Rekapitulace stavby'!E14</f>
        <v>Vyplň údaj</v>
      </c>
      <c r="F22" s="137"/>
      <c r="G22" s="137"/>
      <c r="H22" s="137"/>
      <c r="I22" s="148" t="s">
        <v>38</v>
      </c>
      <c r="J22" s="36"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42</v>
      </c>
      <c r="E24" s="42"/>
      <c r="F24" s="42"/>
      <c r="G24" s="42"/>
      <c r="H24" s="42"/>
      <c r="I24" s="148" t="s">
        <v>35</v>
      </c>
      <c r="J24" s="137" t="s">
        <v>43</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
        <v>44</v>
      </c>
      <c r="F25" s="42"/>
      <c r="G25" s="42"/>
      <c r="H25" s="42"/>
      <c r="I25" s="148" t="s">
        <v>38</v>
      </c>
      <c r="J25" s="137" t="s">
        <v>45</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47</v>
      </c>
      <c r="E27" s="42"/>
      <c r="F27" s="42"/>
      <c r="G27" s="42"/>
      <c r="H27" s="42"/>
      <c r="I27" s="148" t="s">
        <v>35</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38</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49</v>
      </c>
      <c r="E30" s="42"/>
      <c r="F30" s="42"/>
      <c r="G30" s="42"/>
      <c r="H30" s="42"/>
      <c r="I30" s="42"/>
      <c r="J30" s="42"/>
      <c r="K30" s="42"/>
      <c r="L30" s="150"/>
      <c r="S30" s="42"/>
      <c r="T30" s="42"/>
      <c r="U30" s="42"/>
      <c r="V30" s="42"/>
      <c r="W30" s="42"/>
      <c r="X30" s="42"/>
      <c r="Y30" s="42"/>
      <c r="Z30" s="42"/>
      <c r="AA30" s="42"/>
      <c r="AB30" s="42"/>
      <c r="AC30" s="42"/>
      <c r="AD30" s="42"/>
      <c r="AE30" s="42"/>
    </row>
    <row r="31" s="8" customFormat="1" ht="47.25" customHeight="1">
      <c r="A31" s="153"/>
      <c r="B31" s="154"/>
      <c r="C31" s="153"/>
      <c r="D31" s="153"/>
      <c r="E31" s="155" t="s">
        <v>50</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51</v>
      </c>
      <c r="E34" s="42"/>
      <c r="F34" s="42"/>
      <c r="G34" s="42"/>
      <c r="H34" s="42"/>
      <c r="I34" s="42"/>
      <c r="J34" s="159">
        <f>ROUND(J99,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53</v>
      </c>
      <c r="G36" s="42"/>
      <c r="H36" s="42"/>
      <c r="I36" s="160" t="s">
        <v>52</v>
      </c>
      <c r="J36" s="160" t="s">
        <v>54</v>
      </c>
      <c r="K36" s="42"/>
      <c r="L36" s="150"/>
      <c r="S36" s="42"/>
      <c r="T36" s="42"/>
      <c r="U36" s="42"/>
      <c r="V36" s="42"/>
      <c r="W36" s="42"/>
      <c r="X36" s="42"/>
      <c r="Y36" s="42"/>
      <c r="Z36" s="42"/>
      <c r="AA36" s="42"/>
      <c r="AB36" s="42"/>
      <c r="AC36" s="42"/>
      <c r="AD36" s="42"/>
      <c r="AE36" s="42"/>
    </row>
    <row r="37" s="2" customFormat="1" ht="14.4" customHeight="1">
      <c r="A37" s="42"/>
      <c r="B37" s="48"/>
      <c r="C37" s="42"/>
      <c r="D37" s="161" t="s">
        <v>55</v>
      </c>
      <c r="E37" s="148" t="s">
        <v>56</v>
      </c>
      <c r="F37" s="162">
        <f>ROUND((SUM(BE99:BE617)),  2)</f>
        <v>0</v>
      </c>
      <c r="G37" s="42"/>
      <c r="H37" s="42"/>
      <c r="I37" s="163">
        <v>0.20999999999999999</v>
      </c>
      <c r="J37" s="162">
        <f>ROUND(((SUM(BE99:BE617))*I37),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57</v>
      </c>
      <c r="F38" s="162">
        <f>ROUND((SUM(BF99:BF617)),  2)</f>
        <v>0</v>
      </c>
      <c r="G38" s="42"/>
      <c r="H38" s="42"/>
      <c r="I38" s="163">
        <v>0.12</v>
      </c>
      <c r="J38" s="162">
        <f>ROUND(((SUM(BF99:BF617))*I38),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58</v>
      </c>
      <c r="F39" s="162">
        <f>ROUND((SUM(BG99:BG617)),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59</v>
      </c>
      <c r="F40" s="162">
        <f>ROUND((SUM(BH99:BH617)),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60</v>
      </c>
      <c r="F41" s="162">
        <f>ROUND((SUM(BI99:BI617)),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61</v>
      </c>
      <c r="E43" s="166"/>
      <c r="F43" s="166"/>
      <c r="G43" s="167" t="s">
        <v>62</v>
      </c>
      <c r="H43" s="168" t="s">
        <v>63</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6" t="s">
        <v>181</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5"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SŠ a ZŠ Beroun</v>
      </c>
      <c r="F52" s="35"/>
      <c r="G52" s="35"/>
      <c r="H52" s="35"/>
      <c r="I52" s="44"/>
      <c r="J52" s="44"/>
      <c r="K52" s="44"/>
      <c r="L52" s="150"/>
      <c r="S52" s="42"/>
      <c r="T52" s="42"/>
      <c r="U52" s="42"/>
      <c r="V52" s="42"/>
      <c r="W52" s="42"/>
      <c r="X52" s="42"/>
      <c r="Y52" s="42"/>
      <c r="Z52" s="42"/>
      <c r="AA52" s="42"/>
      <c r="AB52" s="42"/>
      <c r="AC52" s="42"/>
      <c r="AD52" s="42"/>
      <c r="AE52" s="42"/>
    </row>
    <row r="53" s="1" customFormat="1" ht="12" customHeight="1">
      <c r="B53" s="24"/>
      <c r="C53" s="35" t="s">
        <v>162</v>
      </c>
      <c r="D53" s="25"/>
      <c r="E53" s="25"/>
      <c r="F53" s="25"/>
      <c r="G53" s="25"/>
      <c r="H53" s="25"/>
      <c r="I53" s="25"/>
      <c r="J53" s="25"/>
      <c r="K53" s="25"/>
      <c r="L53" s="23"/>
    </row>
    <row r="54" s="1" customFormat="1" ht="16.5" customHeight="1">
      <c r="B54" s="24"/>
      <c r="C54" s="25"/>
      <c r="D54" s="25"/>
      <c r="E54" s="175" t="s">
        <v>166</v>
      </c>
      <c r="F54" s="25"/>
      <c r="G54" s="25"/>
      <c r="H54" s="25"/>
      <c r="I54" s="25"/>
      <c r="J54" s="25"/>
      <c r="K54" s="25"/>
      <c r="L54" s="23"/>
    </row>
    <row r="55" s="1" customFormat="1" ht="12" customHeight="1">
      <c r="B55" s="24"/>
      <c r="C55" s="35" t="s">
        <v>170</v>
      </c>
      <c r="D55" s="25"/>
      <c r="E55" s="25"/>
      <c r="F55" s="25"/>
      <c r="G55" s="25"/>
      <c r="H55" s="25"/>
      <c r="I55" s="25"/>
      <c r="J55" s="25"/>
      <c r="K55" s="25"/>
      <c r="L55" s="23"/>
    </row>
    <row r="56" s="2" customFormat="1" ht="16.5" customHeight="1">
      <c r="A56" s="42"/>
      <c r="B56" s="43"/>
      <c r="C56" s="44"/>
      <c r="D56" s="44"/>
      <c r="E56" s="300" t="s">
        <v>8789</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5" t="s">
        <v>8790</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D143a - Zdravotechnika - vnější zařízení a objekty</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5" t="s">
        <v>24</v>
      </c>
      <c r="D60" s="44"/>
      <c r="E60" s="44"/>
      <c r="F60" s="30" t="str">
        <f>F16</f>
        <v>Karla Čapka 1457, 266 01 Beroun</v>
      </c>
      <c r="G60" s="44"/>
      <c r="H60" s="44"/>
      <c r="I60" s="35" t="s">
        <v>26</v>
      </c>
      <c r="J60" s="76" t="str">
        <f>IF(J16="","",J16)</f>
        <v>29. 10. 2024</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5" t="s">
        <v>34</v>
      </c>
      <c r="D62" s="44"/>
      <c r="E62" s="44"/>
      <c r="F62" s="30" t="str">
        <f>E19</f>
        <v>Střední škola a Základní škola Beroun, p.o.</v>
      </c>
      <c r="G62" s="44"/>
      <c r="H62" s="44"/>
      <c r="I62" s="35" t="s">
        <v>42</v>
      </c>
      <c r="J62" s="40" t="str">
        <f>E25</f>
        <v>DPU REVIT s.r.o.</v>
      </c>
      <c r="K62" s="44"/>
      <c r="L62" s="150"/>
      <c r="S62" s="42"/>
      <c r="T62" s="42"/>
      <c r="U62" s="42"/>
      <c r="V62" s="42"/>
      <c r="W62" s="42"/>
      <c r="X62" s="42"/>
      <c r="Y62" s="42"/>
      <c r="Z62" s="42"/>
      <c r="AA62" s="42"/>
      <c r="AB62" s="42"/>
      <c r="AC62" s="42"/>
      <c r="AD62" s="42"/>
      <c r="AE62" s="42"/>
    </row>
    <row r="63" s="2" customFormat="1" ht="15.15" customHeight="1">
      <c r="A63" s="42"/>
      <c r="B63" s="43"/>
      <c r="C63" s="35" t="s">
        <v>40</v>
      </c>
      <c r="D63" s="44"/>
      <c r="E63" s="44"/>
      <c r="F63" s="30" t="str">
        <f>IF(E22="","",E22)</f>
        <v>Vyplň údaj</v>
      </c>
      <c r="G63" s="44"/>
      <c r="H63" s="44"/>
      <c r="I63" s="35" t="s">
        <v>47</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182</v>
      </c>
      <c r="D65" s="177"/>
      <c r="E65" s="177"/>
      <c r="F65" s="177"/>
      <c r="G65" s="177"/>
      <c r="H65" s="177"/>
      <c r="I65" s="177"/>
      <c r="J65" s="178" t="s">
        <v>183</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83</v>
      </c>
      <c r="D67" s="44"/>
      <c r="E67" s="44"/>
      <c r="F67" s="44"/>
      <c r="G67" s="44"/>
      <c r="H67" s="44"/>
      <c r="I67" s="44"/>
      <c r="J67" s="106">
        <f>J99</f>
        <v>0</v>
      </c>
      <c r="K67" s="44"/>
      <c r="L67" s="150"/>
      <c r="S67" s="42"/>
      <c r="T67" s="42"/>
      <c r="U67" s="42"/>
      <c r="V67" s="42"/>
      <c r="W67" s="42"/>
      <c r="X67" s="42"/>
      <c r="Y67" s="42"/>
      <c r="Z67" s="42"/>
      <c r="AA67" s="42"/>
      <c r="AB67" s="42"/>
      <c r="AC67" s="42"/>
      <c r="AD67" s="42"/>
      <c r="AE67" s="42"/>
      <c r="AU67" s="20" t="s">
        <v>184</v>
      </c>
    </row>
    <row r="68" s="9" customFormat="1" ht="24.96" customHeight="1">
      <c r="A68" s="9"/>
      <c r="B68" s="180"/>
      <c r="C68" s="181"/>
      <c r="D68" s="182" t="s">
        <v>185</v>
      </c>
      <c r="E68" s="183"/>
      <c r="F68" s="183"/>
      <c r="G68" s="183"/>
      <c r="H68" s="183"/>
      <c r="I68" s="183"/>
      <c r="J68" s="184">
        <f>J100</f>
        <v>0</v>
      </c>
      <c r="K68" s="181"/>
      <c r="L68" s="185"/>
      <c r="S68" s="9"/>
      <c r="T68" s="9"/>
      <c r="U68" s="9"/>
      <c r="V68" s="9"/>
      <c r="W68" s="9"/>
      <c r="X68" s="9"/>
      <c r="Y68" s="9"/>
      <c r="Z68" s="9"/>
      <c r="AA68" s="9"/>
      <c r="AB68" s="9"/>
      <c r="AC68" s="9"/>
      <c r="AD68" s="9"/>
      <c r="AE68" s="9"/>
    </row>
    <row r="69" s="10" customFormat="1" ht="19.92" customHeight="1">
      <c r="A69" s="10"/>
      <c r="B69" s="186"/>
      <c r="C69" s="129"/>
      <c r="D69" s="187" t="s">
        <v>186</v>
      </c>
      <c r="E69" s="188"/>
      <c r="F69" s="188"/>
      <c r="G69" s="188"/>
      <c r="H69" s="188"/>
      <c r="I69" s="188"/>
      <c r="J69" s="189">
        <f>J101</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187</v>
      </c>
      <c r="E70" s="188"/>
      <c r="F70" s="188"/>
      <c r="G70" s="188"/>
      <c r="H70" s="188"/>
      <c r="I70" s="188"/>
      <c r="J70" s="189">
        <f>J351</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188</v>
      </c>
      <c r="E71" s="188"/>
      <c r="F71" s="188"/>
      <c r="G71" s="188"/>
      <c r="H71" s="188"/>
      <c r="I71" s="188"/>
      <c r="J71" s="189">
        <f>J358</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189</v>
      </c>
      <c r="E72" s="188"/>
      <c r="F72" s="188"/>
      <c r="G72" s="188"/>
      <c r="H72" s="188"/>
      <c r="I72" s="188"/>
      <c r="J72" s="189">
        <f>J367</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195</v>
      </c>
      <c r="E73" s="188"/>
      <c r="F73" s="188"/>
      <c r="G73" s="188"/>
      <c r="H73" s="188"/>
      <c r="I73" s="188"/>
      <c r="J73" s="189">
        <f>J401</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196</v>
      </c>
      <c r="E74" s="188"/>
      <c r="F74" s="188"/>
      <c r="G74" s="188"/>
      <c r="H74" s="188"/>
      <c r="I74" s="188"/>
      <c r="J74" s="189">
        <f>J589</f>
        <v>0</v>
      </c>
      <c r="K74" s="129"/>
      <c r="L74" s="190"/>
      <c r="S74" s="10"/>
      <c r="T74" s="10"/>
      <c r="U74" s="10"/>
      <c r="V74" s="10"/>
      <c r="W74" s="10"/>
      <c r="X74" s="10"/>
      <c r="Y74" s="10"/>
      <c r="Z74" s="10"/>
      <c r="AA74" s="10"/>
      <c r="AB74" s="10"/>
      <c r="AC74" s="10"/>
      <c r="AD74" s="10"/>
      <c r="AE74" s="10"/>
    </row>
    <row r="75" s="10" customFormat="1" ht="19.92" customHeight="1">
      <c r="A75" s="10"/>
      <c r="B75" s="186"/>
      <c r="C75" s="129"/>
      <c r="D75" s="187" t="s">
        <v>198</v>
      </c>
      <c r="E75" s="188"/>
      <c r="F75" s="188"/>
      <c r="G75" s="188"/>
      <c r="H75" s="188"/>
      <c r="I75" s="188"/>
      <c r="J75" s="189">
        <f>J615</f>
        <v>0</v>
      </c>
      <c r="K75" s="129"/>
      <c r="L75" s="190"/>
      <c r="S75" s="10"/>
      <c r="T75" s="10"/>
      <c r="U75" s="10"/>
      <c r="V75" s="10"/>
      <c r="W75" s="10"/>
      <c r="X75" s="10"/>
      <c r="Y75" s="10"/>
      <c r="Z75" s="10"/>
      <c r="AA75" s="10"/>
      <c r="AB75" s="10"/>
      <c r="AC75" s="10"/>
      <c r="AD75" s="10"/>
      <c r="AE75" s="10"/>
    </row>
    <row r="76" s="2" customFormat="1" ht="21.84" customHeight="1">
      <c r="A76" s="42"/>
      <c r="B76" s="43"/>
      <c r="C76" s="44"/>
      <c r="D76" s="44"/>
      <c r="E76" s="44"/>
      <c r="F76" s="44"/>
      <c r="G76" s="44"/>
      <c r="H76" s="44"/>
      <c r="I76" s="44"/>
      <c r="J76" s="44"/>
      <c r="K76" s="44"/>
      <c r="L76" s="150"/>
      <c r="S76" s="42"/>
      <c r="T76" s="42"/>
      <c r="U76" s="42"/>
      <c r="V76" s="42"/>
      <c r="W76" s="42"/>
      <c r="X76" s="42"/>
      <c r="Y76" s="42"/>
      <c r="Z76" s="42"/>
      <c r="AA76" s="42"/>
      <c r="AB76" s="42"/>
      <c r="AC76" s="42"/>
      <c r="AD76" s="42"/>
      <c r="AE76" s="42"/>
    </row>
    <row r="77" s="2" customFormat="1" ht="6.96" customHeight="1">
      <c r="A77" s="42"/>
      <c r="B77" s="63"/>
      <c r="C77" s="64"/>
      <c r="D77" s="64"/>
      <c r="E77" s="64"/>
      <c r="F77" s="64"/>
      <c r="G77" s="64"/>
      <c r="H77" s="64"/>
      <c r="I77" s="64"/>
      <c r="J77" s="64"/>
      <c r="K77" s="64"/>
      <c r="L77" s="150"/>
      <c r="S77" s="42"/>
      <c r="T77" s="42"/>
      <c r="U77" s="42"/>
      <c r="V77" s="42"/>
      <c r="W77" s="42"/>
      <c r="X77" s="42"/>
      <c r="Y77" s="42"/>
      <c r="Z77" s="42"/>
      <c r="AA77" s="42"/>
      <c r="AB77" s="42"/>
      <c r="AC77" s="42"/>
      <c r="AD77" s="42"/>
      <c r="AE77" s="42"/>
    </row>
    <row r="81" s="2" customFormat="1" ht="6.96" customHeight="1">
      <c r="A81" s="42"/>
      <c r="B81" s="65"/>
      <c r="C81" s="66"/>
      <c r="D81" s="66"/>
      <c r="E81" s="66"/>
      <c r="F81" s="66"/>
      <c r="G81" s="66"/>
      <c r="H81" s="66"/>
      <c r="I81" s="66"/>
      <c r="J81" s="66"/>
      <c r="K81" s="66"/>
      <c r="L81" s="150"/>
      <c r="S81" s="42"/>
      <c r="T81" s="42"/>
      <c r="U81" s="42"/>
      <c r="V81" s="42"/>
      <c r="W81" s="42"/>
      <c r="X81" s="42"/>
      <c r="Y81" s="42"/>
      <c r="Z81" s="42"/>
      <c r="AA81" s="42"/>
      <c r="AB81" s="42"/>
      <c r="AC81" s="42"/>
      <c r="AD81" s="42"/>
      <c r="AE81" s="42"/>
    </row>
    <row r="82" s="2" customFormat="1" ht="24.96" customHeight="1">
      <c r="A82" s="42"/>
      <c r="B82" s="43"/>
      <c r="C82" s="26" t="s">
        <v>226</v>
      </c>
      <c r="D82" s="44"/>
      <c r="E82" s="44"/>
      <c r="F82" s="44"/>
      <c r="G82" s="44"/>
      <c r="H82" s="44"/>
      <c r="I82" s="44"/>
      <c r="J82" s="44"/>
      <c r="K82" s="44"/>
      <c r="L82" s="150"/>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50"/>
      <c r="S83" s="42"/>
      <c r="T83" s="42"/>
      <c r="U83" s="42"/>
      <c r="V83" s="42"/>
      <c r="W83" s="42"/>
      <c r="X83" s="42"/>
      <c r="Y83" s="42"/>
      <c r="Z83" s="42"/>
      <c r="AA83" s="42"/>
      <c r="AB83" s="42"/>
      <c r="AC83" s="42"/>
      <c r="AD83" s="42"/>
      <c r="AE83" s="42"/>
    </row>
    <row r="84" s="2" customFormat="1" ht="12" customHeight="1">
      <c r="A84" s="42"/>
      <c r="B84" s="43"/>
      <c r="C84" s="35" t="s">
        <v>16</v>
      </c>
      <c r="D84" s="44"/>
      <c r="E84" s="44"/>
      <c r="F84" s="44"/>
      <c r="G84" s="44"/>
      <c r="H84" s="44"/>
      <c r="I84" s="44"/>
      <c r="J84" s="44"/>
      <c r="K84" s="44"/>
      <c r="L84" s="150"/>
      <c r="S84" s="42"/>
      <c r="T84" s="42"/>
      <c r="U84" s="42"/>
      <c r="V84" s="42"/>
      <c r="W84" s="42"/>
      <c r="X84" s="42"/>
      <c r="Y84" s="42"/>
      <c r="Z84" s="42"/>
      <c r="AA84" s="42"/>
      <c r="AB84" s="42"/>
      <c r="AC84" s="42"/>
      <c r="AD84" s="42"/>
      <c r="AE84" s="42"/>
    </row>
    <row r="85" s="2" customFormat="1" ht="16.5" customHeight="1">
      <c r="A85" s="42"/>
      <c r="B85" s="43"/>
      <c r="C85" s="44"/>
      <c r="D85" s="44"/>
      <c r="E85" s="175" t="str">
        <f>E7</f>
        <v>SŠ a ZŠ Beroun</v>
      </c>
      <c r="F85" s="35"/>
      <c r="G85" s="35"/>
      <c r="H85" s="35"/>
      <c r="I85" s="44"/>
      <c r="J85" s="44"/>
      <c r="K85" s="44"/>
      <c r="L85" s="150"/>
      <c r="S85" s="42"/>
      <c r="T85" s="42"/>
      <c r="U85" s="42"/>
      <c r="V85" s="42"/>
      <c r="W85" s="42"/>
      <c r="X85" s="42"/>
      <c r="Y85" s="42"/>
      <c r="Z85" s="42"/>
      <c r="AA85" s="42"/>
      <c r="AB85" s="42"/>
      <c r="AC85" s="42"/>
      <c r="AD85" s="42"/>
      <c r="AE85" s="42"/>
    </row>
    <row r="86" s="1" customFormat="1" ht="12" customHeight="1">
      <c r="B86" s="24"/>
      <c r="C86" s="35" t="s">
        <v>162</v>
      </c>
      <c r="D86" s="25"/>
      <c r="E86" s="25"/>
      <c r="F86" s="25"/>
      <c r="G86" s="25"/>
      <c r="H86" s="25"/>
      <c r="I86" s="25"/>
      <c r="J86" s="25"/>
      <c r="K86" s="25"/>
      <c r="L86" s="23"/>
    </row>
    <row r="87" s="1" customFormat="1" ht="16.5" customHeight="1">
      <c r="B87" s="24"/>
      <c r="C87" s="25"/>
      <c r="D87" s="25"/>
      <c r="E87" s="175" t="s">
        <v>166</v>
      </c>
      <c r="F87" s="25"/>
      <c r="G87" s="25"/>
      <c r="H87" s="25"/>
      <c r="I87" s="25"/>
      <c r="J87" s="25"/>
      <c r="K87" s="25"/>
      <c r="L87" s="23"/>
    </row>
    <row r="88" s="1" customFormat="1" ht="12" customHeight="1">
      <c r="B88" s="24"/>
      <c r="C88" s="35" t="s">
        <v>170</v>
      </c>
      <c r="D88" s="25"/>
      <c r="E88" s="25"/>
      <c r="F88" s="25"/>
      <c r="G88" s="25"/>
      <c r="H88" s="25"/>
      <c r="I88" s="25"/>
      <c r="J88" s="25"/>
      <c r="K88" s="25"/>
      <c r="L88" s="23"/>
    </row>
    <row r="89" s="2" customFormat="1" ht="16.5" customHeight="1">
      <c r="A89" s="42"/>
      <c r="B89" s="43"/>
      <c r="C89" s="44"/>
      <c r="D89" s="44"/>
      <c r="E89" s="300" t="s">
        <v>8789</v>
      </c>
      <c r="F89" s="44"/>
      <c r="G89" s="44"/>
      <c r="H89" s="44"/>
      <c r="I89" s="44"/>
      <c r="J89" s="44"/>
      <c r="K89" s="44"/>
      <c r="L89" s="150"/>
      <c r="S89" s="42"/>
      <c r="T89" s="42"/>
      <c r="U89" s="42"/>
      <c r="V89" s="42"/>
      <c r="W89" s="42"/>
      <c r="X89" s="42"/>
      <c r="Y89" s="42"/>
      <c r="Z89" s="42"/>
      <c r="AA89" s="42"/>
      <c r="AB89" s="42"/>
      <c r="AC89" s="42"/>
      <c r="AD89" s="42"/>
      <c r="AE89" s="42"/>
    </row>
    <row r="90" s="2" customFormat="1" ht="12" customHeight="1">
      <c r="A90" s="42"/>
      <c r="B90" s="43"/>
      <c r="C90" s="35" t="s">
        <v>8790</v>
      </c>
      <c r="D90" s="44"/>
      <c r="E90" s="44"/>
      <c r="F90" s="44"/>
      <c r="G90" s="44"/>
      <c r="H90" s="44"/>
      <c r="I90" s="44"/>
      <c r="J90" s="44"/>
      <c r="K90" s="44"/>
      <c r="L90" s="150"/>
      <c r="S90" s="42"/>
      <c r="T90" s="42"/>
      <c r="U90" s="42"/>
      <c r="V90" s="42"/>
      <c r="W90" s="42"/>
      <c r="X90" s="42"/>
      <c r="Y90" s="42"/>
      <c r="Z90" s="42"/>
      <c r="AA90" s="42"/>
      <c r="AB90" s="42"/>
      <c r="AC90" s="42"/>
      <c r="AD90" s="42"/>
      <c r="AE90" s="42"/>
    </row>
    <row r="91" s="2" customFormat="1" ht="16.5" customHeight="1">
      <c r="A91" s="42"/>
      <c r="B91" s="43"/>
      <c r="C91" s="44"/>
      <c r="D91" s="44"/>
      <c r="E91" s="73" t="str">
        <f>E13</f>
        <v>D143a - Zdravotechnika - vnější zařízení a objekty</v>
      </c>
      <c r="F91" s="44"/>
      <c r="G91" s="44"/>
      <c r="H91" s="44"/>
      <c r="I91" s="44"/>
      <c r="J91" s="44"/>
      <c r="K91" s="44"/>
      <c r="L91" s="150"/>
      <c r="S91" s="42"/>
      <c r="T91" s="42"/>
      <c r="U91" s="42"/>
      <c r="V91" s="42"/>
      <c r="W91" s="42"/>
      <c r="X91" s="42"/>
      <c r="Y91" s="42"/>
      <c r="Z91" s="42"/>
      <c r="AA91" s="42"/>
      <c r="AB91" s="42"/>
      <c r="AC91" s="42"/>
      <c r="AD91" s="42"/>
      <c r="AE91" s="42"/>
    </row>
    <row r="92" s="2" customFormat="1" ht="6.96" customHeight="1">
      <c r="A92" s="42"/>
      <c r="B92" s="43"/>
      <c r="C92" s="44"/>
      <c r="D92" s="44"/>
      <c r="E92" s="44"/>
      <c r="F92" s="44"/>
      <c r="G92" s="44"/>
      <c r="H92" s="44"/>
      <c r="I92" s="44"/>
      <c r="J92" s="44"/>
      <c r="K92" s="44"/>
      <c r="L92" s="150"/>
      <c r="S92" s="42"/>
      <c r="T92" s="42"/>
      <c r="U92" s="42"/>
      <c r="V92" s="42"/>
      <c r="W92" s="42"/>
      <c r="X92" s="42"/>
      <c r="Y92" s="42"/>
      <c r="Z92" s="42"/>
      <c r="AA92" s="42"/>
      <c r="AB92" s="42"/>
      <c r="AC92" s="42"/>
      <c r="AD92" s="42"/>
      <c r="AE92" s="42"/>
    </row>
    <row r="93" s="2" customFormat="1" ht="12" customHeight="1">
      <c r="A93" s="42"/>
      <c r="B93" s="43"/>
      <c r="C93" s="35" t="s">
        <v>24</v>
      </c>
      <c r="D93" s="44"/>
      <c r="E93" s="44"/>
      <c r="F93" s="30" t="str">
        <f>F16</f>
        <v>Karla Čapka 1457, 266 01 Beroun</v>
      </c>
      <c r="G93" s="44"/>
      <c r="H93" s="44"/>
      <c r="I93" s="35" t="s">
        <v>26</v>
      </c>
      <c r="J93" s="76" t="str">
        <f>IF(J16="","",J16)</f>
        <v>29. 10. 2024</v>
      </c>
      <c r="K93" s="44"/>
      <c r="L93" s="150"/>
      <c r="S93" s="42"/>
      <c r="T93" s="42"/>
      <c r="U93" s="42"/>
      <c r="V93" s="42"/>
      <c r="W93" s="42"/>
      <c r="X93" s="42"/>
      <c r="Y93" s="42"/>
      <c r="Z93" s="42"/>
      <c r="AA93" s="42"/>
      <c r="AB93" s="42"/>
      <c r="AC93" s="42"/>
      <c r="AD93" s="42"/>
      <c r="AE93" s="42"/>
    </row>
    <row r="94" s="2" customFormat="1" ht="6.96" customHeight="1">
      <c r="A94" s="42"/>
      <c r="B94" s="43"/>
      <c r="C94" s="44"/>
      <c r="D94" s="44"/>
      <c r="E94" s="44"/>
      <c r="F94" s="44"/>
      <c r="G94" s="44"/>
      <c r="H94" s="44"/>
      <c r="I94" s="44"/>
      <c r="J94" s="44"/>
      <c r="K94" s="44"/>
      <c r="L94" s="150"/>
      <c r="S94" s="42"/>
      <c r="T94" s="42"/>
      <c r="U94" s="42"/>
      <c r="V94" s="42"/>
      <c r="W94" s="42"/>
      <c r="X94" s="42"/>
      <c r="Y94" s="42"/>
      <c r="Z94" s="42"/>
      <c r="AA94" s="42"/>
      <c r="AB94" s="42"/>
      <c r="AC94" s="42"/>
      <c r="AD94" s="42"/>
      <c r="AE94" s="42"/>
    </row>
    <row r="95" s="2" customFormat="1" ht="15.15" customHeight="1">
      <c r="A95" s="42"/>
      <c r="B95" s="43"/>
      <c r="C95" s="35" t="s">
        <v>34</v>
      </c>
      <c r="D95" s="44"/>
      <c r="E95" s="44"/>
      <c r="F95" s="30" t="str">
        <f>E19</f>
        <v>Střední škola a Základní škola Beroun, p.o.</v>
      </c>
      <c r="G95" s="44"/>
      <c r="H95" s="44"/>
      <c r="I95" s="35" t="s">
        <v>42</v>
      </c>
      <c r="J95" s="40" t="str">
        <f>E25</f>
        <v>DPU REVIT s.r.o.</v>
      </c>
      <c r="K95" s="44"/>
      <c r="L95" s="150"/>
      <c r="S95" s="42"/>
      <c r="T95" s="42"/>
      <c r="U95" s="42"/>
      <c r="V95" s="42"/>
      <c r="W95" s="42"/>
      <c r="X95" s="42"/>
      <c r="Y95" s="42"/>
      <c r="Z95" s="42"/>
      <c r="AA95" s="42"/>
      <c r="AB95" s="42"/>
      <c r="AC95" s="42"/>
      <c r="AD95" s="42"/>
      <c r="AE95" s="42"/>
    </row>
    <row r="96" s="2" customFormat="1" ht="15.15" customHeight="1">
      <c r="A96" s="42"/>
      <c r="B96" s="43"/>
      <c r="C96" s="35" t="s">
        <v>40</v>
      </c>
      <c r="D96" s="44"/>
      <c r="E96" s="44"/>
      <c r="F96" s="30" t="str">
        <f>IF(E22="","",E22)</f>
        <v>Vyplň údaj</v>
      </c>
      <c r="G96" s="44"/>
      <c r="H96" s="44"/>
      <c r="I96" s="35" t="s">
        <v>47</v>
      </c>
      <c r="J96" s="40" t="str">
        <f>E28</f>
        <v xml:space="preserve"> </v>
      </c>
      <c r="K96" s="44"/>
      <c r="L96" s="150"/>
      <c r="S96" s="42"/>
      <c r="T96" s="42"/>
      <c r="U96" s="42"/>
      <c r="V96" s="42"/>
      <c r="W96" s="42"/>
      <c r="X96" s="42"/>
      <c r="Y96" s="42"/>
      <c r="Z96" s="42"/>
      <c r="AA96" s="42"/>
      <c r="AB96" s="42"/>
      <c r="AC96" s="42"/>
      <c r="AD96" s="42"/>
      <c r="AE96" s="42"/>
    </row>
    <row r="97" s="2" customFormat="1" ht="10.32" customHeight="1">
      <c r="A97" s="42"/>
      <c r="B97" s="43"/>
      <c r="C97" s="44"/>
      <c r="D97" s="44"/>
      <c r="E97" s="44"/>
      <c r="F97" s="44"/>
      <c r="G97" s="44"/>
      <c r="H97" s="44"/>
      <c r="I97" s="44"/>
      <c r="J97" s="44"/>
      <c r="K97" s="44"/>
      <c r="L97" s="150"/>
      <c r="S97" s="42"/>
      <c r="T97" s="42"/>
      <c r="U97" s="42"/>
      <c r="V97" s="42"/>
      <c r="W97" s="42"/>
      <c r="X97" s="42"/>
      <c r="Y97" s="42"/>
      <c r="Z97" s="42"/>
      <c r="AA97" s="42"/>
      <c r="AB97" s="42"/>
      <c r="AC97" s="42"/>
      <c r="AD97" s="42"/>
      <c r="AE97" s="42"/>
    </row>
    <row r="98" s="11" customFormat="1" ht="29.28" customHeight="1">
      <c r="A98" s="191"/>
      <c r="B98" s="192"/>
      <c r="C98" s="193" t="s">
        <v>227</v>
      </c>
      <c r="D98" s="194" t="s">
        <v>70</v>
      </c>
      <c r="E98" s="194" t="s">
        <v>66</v>
      </c>
      <c r="F98" s="194" t="s">
        <v>67</v>
      </c>
      <c r="G98" s="194" t="s">
        <v>228</v>
      </c>
      <c r="H98" s="194" t="s">
        <v>229</v>
      </c>
      <c r="I98" s="194" t="s">
        <v>230</v>
      </c>
      <c r="J98" s="194" t="s">
        <v>183</v>
      </c>
      <c r="K98" s="195" t="s">
        <v>231</v>
      </c>
      <c r="L98" s="196"/>
      <c r="M98" s="96" t="s">
        <v>39</v>
      </c>
      <c r="N98" s="97" t="s">
        <v>55</v>
      </c>
      <c r="O98" s="97" t="s">
        <v>232</v>
      </c>
      <c r="P98" s="97" t="s">
        <v>233</v>
      </c>
      <c r="Q98" s="97" t="s">
        <v>234</v>
      </c>
      <c r="R98" s="97" t="s">
        <v>235</v>
      </c>
      <c r="S98" s="97" t="s">
        <v>236</v>
      </c>
      <c r="T98" s="98" t="s">
        <v>237</v>
      </c>
      <c r="U98" s="191"/>
      <c r="V98" s="191"/>
      <c r="W98" s="191"/>
      <c r="X98" s="191"/>
      <c r="Y98" s="191"/>
      <c r="Z98" s="191"/>
      <c r="AA98" s="191"/>
      <c r="AB98" s="191"/>
      <c r="AC98" s="191"/>
      <c r="AD98" s="191"/>
      <c r="AE98" s="191"/>
    </row>
    <row r="99" s="2" customFormat="1" ht="22.8" customHeight="1">
      <c r="A99" s="42"/>
      <c r="B99" s="43"/>
      <c r="C99" s="103" t="s">
        <v>238</v>
      </c>
      <c r="D99" s="44"/>
      <c r="E99" s="44"/>
      <c r="F99" s="44"/>
      <c r="G99" s="44"/>
      <c r="H99" s="44"/>
      <c r="I99" s="44"/>
      <c r="J99" s="197">
        <f>BK99</f>
        <v>0</v>
      </c>
      <c r="K99" s="44"/>
      <c r="L99" s="48"/>
      <c r="M99" s="99"/>
      <c r="N99" s="198"/>
      <c r="O99" s="100"/>
      <c r="P99" s="199">
        <f>P100</f>
        <v>0</v>
      </c>
      <c r="Q99" s="100"/>
      <c r="R99" s="199">
        <f>R100</f>
        <v>28.894325430000002</v>
      </c>
      <c r="S99" s="100"/>
      <c r="T99" s="200">
        <f>T100</f>
        <v>0.012</v>
      </c>
      <c r="U99" s="42"/>
      <c r="V99" s="42"/>
      <c r="W99" s="42"/>
      <c r="X99" s="42"/>
      <c r="Y99" s="42"/>
      <c r="Z99" s="42"/>
      <c r="AA99" s="42"/>
      <c r="AB99" s="42"/>
      <c r="AC99" s="42"/>
      <c r="AD99" s="42"/>
      <c r="AE99" s="42"/>
      <c r="AT99" s="20" t="s">
        <v>84</v>
      </c>
      <c r="AU99" s="20" t="s">
        <v>184</v>
      </c>
      <c r="BK99" s="201">
        <f>BK100</f>
        <v>0</v>
      </c>
    </row>
    <row r="100" s="12" customFormat="1" ht="25.92" customHeight="1">
      <c r="A100" s="12"/>
      <c r="B100" s="202"/>
      <c r="C100" s="203"/>
      <c r="D100" s="204" t="s">
        <v>84</v>
      </c>
      <c r="E100" s="205" t="s">
        <v>239</v>
      </c>
      <c r="F100" s="205" t="s">
        <v>240</v>
      </c>
      <c r="G100" s="203"/>
      <c r="H100" s="203"/>
      <c r="I100" s="206"/>
      <c r="J100" s="207">
        <f>BK100</f>
        <v>0</v>
      </c>
      <c r="K100" s="203"/>
      <c r="L100" s="208"/>
      <c r="M100" s="209"/>
      <c r="N100" s="210"/>
      <c r="O100" s="210"/>
      <c r="P100" s="211">
        <f>P101+P351+P358+P367+P401+P589+P615</f>
        <v>0</v>
      </c>
      <c r="Q100" s="210"/>
      <c r="R100" s="211">
        <f>R101+R351+R358+R367+R401+R589+R615</f>
        <v>28.894325430000002</v>
      </c>
      <c r="S100" s="210"/>
      <c r="T100" s="212">
        <f>T101+T351+T358+T367+T401+T589+T615</f>
        <v>0.012</v>
      </c>
      <c r="U100" s="12"/>
      <c r="V100" s="12"/>
      <c r="W100" s="12"/>
      <c r="X100" s="12"/>
      <c r="Y100" s="12"/>
      <c r="Z100" s="12"/>
      <c r="AA100" s="12"/>
      <c r="AB100" s="12"/>
      <c r="AC100" s="12"/>
      <c r="AD100" s="12"/>
      <c r="AE100" s="12"/>
      <c r="AR100" s="213" t="s">
        <v>23</v>
      </c>
      <c r="AT100" s="214" t="s">
        <v>84</v>
      </c>
      <c r="AU100" s="214" t="s">
        <v>85</v>
      </c>
      <c r="AY100" s="213" t="s">
        <v>241</v>
      </c>
      <c r="BK100" s="215">
        <f>BK101+BK351+BK358+BK367+BK401+BK589+BK615</f>
        <v>0</v>
      </c>
    </row>
    <row r="101" s="12" customFormat="1" ht="22.8" customHeight="1">
      <c r="A101" s="12"/>
      <c r="B101" s="202"/>
      <c r="C101" s="203"/>
      <c r="D101" s="204" t="s">
        <v>84</v>
      </c>
      <c r="E101" s="216" t="s">
        <v>23</v>
      </c>
      <c r="F101" s="216" t="s">
        <v>242</v>
      </c>
      <c r="G101" s="203"/>
      <c r="H101" s="203"/>
      <c r="I101" s="206"/>
      <c r="J101" s="217">
        <f>BK101</f>
        <v>0</v>
      </c>
      <c r="K101" s="203"/>
      <c r="L101" s="208"/>
      <c r="M101" s="209"/>
      <c r="N101" s="210"/>
      <c r="O101" s="210"/>
      <c r="P101" s="211">
        <f>SUM(P102:P350)</f>
        <v>0</v>
      </c>
      <c r="Q101" s="210"/>
      <c r="R101" s="211">
        <f>SUM(R102:R350)</f>
        <v>0.36753483999999997</v>
      </c>
      <c r="S101" s="210"/>
      <c r="T101" s="212">
        <f>SUM(T102:T350)</f>
        <v>0</v>
      </c>
      <c r="U101" s="12"/>
      <c r="V101" s="12"/>
      <c r="W101" s="12"/>
      <c r="X101" s="12"/>
      <c r="Y101" s="12"/>
      <c r="Z101" s="12"/>
      <c r="AA101" s="12"/>
      <c r="AB101" s="12"/>
      <c r="AC101" s="12"/>
      <c r="AD101" s="12"/>
      <c r="AE101" s="12"/>
      <c r="AR101" s="213" t="s">
        <v>23</v>
      </c>
      <c r="AT101" s="214" t="s">
        <v>84</v>
      </c>
      <c r="AU101" s="214" t="s">
        <v>23</v>
      </c>
      <c r="AY101" s="213" t="s">
        <v>241</v>
      </c>
      <c r="BK101" s="215">
        <f>SUM(BK102:BK350)</f>
        <v>0</v>
      </c>
    </row>
    <row r="102" s="2" customFormat="1" ht="24.15" customHeight="1">
      <c r="A102" s="42"/>
      <c r="B102" s="43"/>
      <c r="C102" s="218" t="s">
        <v>23</v>
      </c>
      <c r="D102" s="218" t="s">
        <v>243</v>
      </c>
      <c r="E102" s="219" t="s">
        <v>8792</v>
      </c>
      <c r="F102" s="220" t="s">
        <v>8793</v>
      </c>
      <c r="G102" s="221" t="s">
        <v>246</v>
      </c>
      <c r="H102" s="222">
        <v>47.835999999999999</v>
      </c>
      <c r="I102" s="223"/>
      <c r="J102" s="224">
        <f>ROUND(I102*H102,2)</f>
        <v>0</v>
      </c>
      <c r="K102" s="220" t="s">
        <v>247</v>
      </c>
      <c r="L102" s="48"/>
      <c r="M102" s="225" t="s">
        <v>39</v>
      </c>
      <c r="N102" s="226" t="s">
        <v>56</v>
      </c>
      <c r="O102" s="88"/>
      <c r="P102" s="227">
        <f>O102*H102</f>
        <v>0</v>
      </c>
      <c r="Q102" s="227">
        <v>0</v>
      </c>
      <c r="R102" s="227">
        <f>Q102*H102</f>
        <v>0</v>
      </c>
      <c r="S102" s="227">
        <v>0</v>
      </c>
      <c r="T102" s="228">
        <f>S102*H102</f>
        <v>0</v>
      </c>
      <c r="U102" s="42"/>
      <c r="V102" s="42"/>
      <c r="W102" s="42"/>
      <c r="X102" s="42"/>
      <c r="Y102" s="42"/>
      <c r="Z102" s="42"/>
      <c r="AA102" s="42"/>
      <c r="AB102" s="42"/>
      <c r="AC102" s="42"/>
      <c r="AD102" s="42"/>
      <c r="AE102" s="42"/>
      <c r="AR102" s="229" t="s">
        <v>248</v>
      </c>
      <c r="AT102" s="229" t="s">
        <v>243</v>
      </c>
      <c r="AU102" s="229" t="s">
        <v>93</v>
      </c>
      <c r="AY102" s="20" t="s">
        <v>241</v>
      </c>
      <c r="BE102" s="230">
        <f>IF(N102="základní",J102,0)</f>
        <v>0</v>
      </c>
      <c r="BF102" s="230">
        <f>IF(N102="snížená",J102,0)</f>
        <v>0</v>
      </c>
      <c r="BG102" s="230">
        <f>IF(N102="zákl. přenesená",J102,0)</f>
        <v>0</v>
      </c>
      <c r="BH102" s="230">
        <f>IF(N102="sníž. přenesená",J102,0)</f>
        <v>0</v>
      </c>
      <c r="BI102" s="230">
        <f>IF(N102="nulová",J102,0)</f>
        <v>0</v>
      </c>
      <c r="BJ102" s="20" t="s">
        <v>23</v>
      </c>
      <c r="BK102" s="230">
        <f>ROUND(I102*H102,2)</f>
        <v>0</v>
      </c>
      <c r="BL102" s="20" t="s">
        <v>248</v>
      </c>
      <c r="BM102" s="229" t="s">
        <v>8794</v>
      </c>
    </row>
    <row r="103" s="2" customFormat="1">
      <c r="A103" s="42"/>
      <c r="B103" s="43"/>
      <c r="C103" s="44"/>
      <c r="D103" s="231" t="s">
        <v>250</v>
      </c>
      <c r="E103" s="44"/>
      <c r="F103" s="232" t="s">
        <v>8795</v>
      </c>
      <c r="G103" s="44"/>
      <c r="H103" s="44"/>
      <c r="I103" s="233"/>
      <c r="J103" s="44"/>
      <c r="K103" s="44"/>
      <c r="L103" s="48"/>
      <c r="M103" s="234"/>
      <c r="N103" s="235"/>
      <c r="O103" s="88"/>
      <c r="P103" s="88"/>
      <c r="Q103" s="88"/>
      <c r="R103" s="88"/>
      <c r="S103" s="88"/>
      <c r="T103" s="89"/>
      <c r="U103" s="42"/>
      <c r="V103" s="42"/>
      <c r="W103" s="42"/>
      <c r="X103" s="42"/>
      <c r="Y103" s="42"/>
      <c r="Z103" s="42"/>
      <c r="AA103" s="42"/>
      <c r="AB103" s="42"/>
      <c r="AC103" s="42"/>
      <c r="AD103" s="42"/>
      <c r="AE103" s="42"/>
      <c r="AT103" s="20" t="s">
        <v>250</v>
      </c>
      <c r="AU103" s="20" t="s">
        <v>93</v>
      </c>
    </row>
    <row r="104" s="13" customFormat="1">
      <c r="A104" s="13"/>
      <c r="B104" s="236"/>
      <c r="C104" s="237"/>
      <c r="D104" s="238" t="s">
        <v>252</v>
      </c>
      <c r="E104" s="239" t="s">
        <v>39</v>
      </c>
      <c r="F104" s="240" t="s">
        <v>8796</v>
      </c>
      <c r="G104" s="237"/>
      <c r="H104" s="239" t="s">
        <v>39</v>
      </c>
      <c r="I104" s="241"/>
      <c r="J104" s="237"/>
      <c r="K104" s="237"/>
      <c r="L104" s="242"/>
      <c r="M104" s="243"/>
      <c r="N104" s="244"/>
      <c r="O104" s="244"/>
      <c r="P104" s="244"/>
      <c r="Q104" s="244"/>
      <c r="R104" s="244"/>
      <c r="S104" s="244"/>
      <c r="T104" s="245"/>
      <c r="U104" s="13"/>
      <c r="V104" s="13"/>
      <c r="W104" s="13"/>
      <c r="X104" s="13"/>
      <c r="Y104" s="13"/>
      <c r="Z104" s="13"/>
      <c r="AA104" s="13"/>
      <c r="AB104" s="13"/>
      <c r="AC104" s="13"/>
      <c r="AD104" s="13"/>
      <c r="AE104" s="13"/>
      <c r="AT104" s="246" t="s">
        <v>252</v>
      </c>
      <c r="AU104" s="246" t="s">
        <v>93</v>
      </c>
      <c r="AV104" s="13" t="s">
        <v>23</v>
      </c>
      <c r="AW104" s="13" t="s">
        <v>46</v>
      </c>
      <c r="AX104" s="13" t="s">
        <v>85</v>
      </c>
      <c r="AY104" s="246" t="s">
        <v>241</v>
      </c>
    </row>
    <row r="105" s="14" customFormat="1">
      <c r="A105" s="14"/>
      <c r="B105" s="247"/>
      <c r="C105" s="248"/>
      <c r="D105" s="238" t="s">
        <v>252</v>
      </c>
      <c r="E105" s="249" t="s">
        <v>39</v>
      </c>
      <c r="F105" s="250" t="s">
        <v>8797</v>
      </c>
      <c r="G105" s="248"/>
      <c r="H105" s="251">
        <v>47.835999999999999</v>
      </c>
      <c r="I105" s="252"/>
      <c r="J105" s="248"/>
      <c r="K105" s="248"/>
      <c r="L105" s="253"/>
      <c r="M105" s="254"/>
      <c r="N105" s="255"/>
      <c r="O105" s="255"/>
      <c r="P105" s="255"/>
      <c r="Q105" s="255"/>
      <c r="R105" s="255"/>
      <c r="S105" s="255"/>
      <c r="T105" s="256"/>
      <c r="U105" s="14"/>
      <c r="V105" s="14"/>
      <c r="W105" s="14"/>
      <c r="X105" s="14"/>
      <c r="Y105" s="14"/>
      <c r="Z105" s="14"/>
      <c r="AA105" s="14"/>
      <c r="AB105" s="14"/>
      <c r="AC105" s="14"/>
      <c r="AD105" s="14"/>
      <c r="AE105" s="14"/>
      <c r="AT105" s="257" t="s">
        <v>252</v>
      </c>
      <c r="AU105" s="257" t="s">
        <v>93</v>
      </c>
      <c r="AV105" s="14" t="s">
        <v>93</v>
      </c>
      <c r="AW105" s="14" t="s">
        <v>46</v>
      </c>
      <c r="AX105" s="14" t="s">
        <v>23</v>
      </c>
      <c r="AY105" s="257" t="s">
        <v>241</v>
      </c>
    </row>
    <row r="106" s="2" customFormat="1" ht="24.15" customHeight="1">
      <c r="A106" s="42"/>
      <c r="B106" s="43"/>
      <c r="C106" s="218" t="s">
        <v>93</v>
      </c>
      <c r="D106" s="218" t="s">
        <v>243</v>
      </c>
      <c r="E106" s="219" t="s">
        <v>8798</v>
      </c>
      <c r="F106" s="220" t="s">
        <v>8799</v>
      </c>
      <c r="G106" s="221" t="s">
        <v>246</v>
      </c>
      <c r="H106" s="222">
        <v>88.900000000000006</v>
      </c>
      <c r="I106" s="223"/>
      <c r="J106" s="224">
        <f>ROUND(I106*H106,2)</f>
        <v>0</v>
      </c>
      <c r="K106" s="220" t="s">
        <v>247</v>
      </c>
      <c r="L106" s="48"/>
      <c r="M106" s="225" t="s">
        <v>39</v>
      </c>
      <c r="N106" s="226" t="s">
        <v>56</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248</v>
      </c>
      <c r="AT106" s="229" t="s">
        <v>243</v>
      </c>
      <c r="AU106" s="229" t="s">
        <v>93</v>
      </c>
      <c r="AY106" s="20" t="s">
        <v>241</v>
      </c>
      <c r="BE106" s="230">
        <f>IF(N106="základní",J106,0)</f>
        <v>0</v>
      </c>
      <c r="BF106" s="230">
        <f>IF(N106="snížená",J106,0)</f>
        <v>0</v>
      </c>
      <c r="BG106" s="230">
        <f>IF(N106="zákl. přenesená",J106,0)</f>
        <v>0</v>
      </c>
      <c r="BH106" s="230">
        <f>IF(N106="sníž. přenesená",J106,0)</f>
        <v>0</v>
      </c>
      <c r="BI106" s="230">
        <f>IF(N106="nulová",J106,0)</f>
        <v>0</v>
      </c>
      <c r="BJ106" s="20" t="s">
        <v>23</v>
      </c>
      <c r="BK106" s="230">
        <f>ROUND(I106*H106,2)</f>
        <v>0</v>
      </c>
      <c r="BL106" s="20" t="s">
        <v>248</v>
      </c>
      <c r="BM106" s="229" t="s">
        <v>8800</v>
      </c>
    </row>
    <row r="107" s="2" customFormat="1">
      <c r="A107" s="42"/>
      <c r="B107" s="43"/>
      <c r="C107" s="44"/>
      <c r="D107" s="231" t="s">
        <v>250</v>
      </c>
      <c r="E107" s="44"/>
      <c r="F107" s="232" t="s">
        <v>8801</v>
      </c>
      <c r="G107" s="44"/>
      <c r="H107" s="44"/>
      <c r="I107" s="233"/>
      <c r="J107" s="44"/>
      <c r="K107" s="44"/>
      <c r="L107" s="48"/>
      <c r="M107" s="234"/>
      <c r="N107" s="235"/>
      <c r="O107" s="88"/>
      <c r="P107" s="88"/>
      <c r="Q107" s="88"/>
      <c r="R107" s="88"/>
      <c r="S107" s="88"/>
      <c r="T107" s="89"/>
      <c r="U107" s="42"/>
      <c r="V107" s="42"/>
      <c r="W107" s="42"/>
      <c r="X107" s="42"/>
      <c r="Y107" s="42"/>
      <c r="Z107" s="42"/>
      <c r="AA107" s="42"/>
      <c r="AB107" s="42"/>
      <c r="AC107" s="42"/>
      <c r="AD107" s="42"/>
      <c r="AE107" s="42"/>
      <c r="AT107" s="20" t="s">
        <v>250</v>
      </c>
      <c r="AU107" s="20" t="s">
        <v>93</v>
      </c>
    </row>
    <row r="108" s="13" customFormat="1">
      <c r="A108" s="13"/>
      <c r="B108" s="236"/>
      <c r="C108" s="237"/>
      <c r="D108" s="238" t="s">
        <v>252</v>
      </c>
      <c r="E108" s="239" t="s">
        <v>39</v>
      </c>
      <c r="F108" s="240" t="s">
        <v>8802</v>
      </c>
      <c r="G108" s="237"/>
      <c r="H108" s="239" t="s">
        <v>39</v>
      </c>
      <c r="I108" s="241"/>
      <c r="J108" s="237"/>
      <c r="K108" s="237"/>
      <c r="L108" s="242"/>
      <c r="M108" s="243"/>
      <c r="N108" s="244"/>
      <c r="O108" s="244"/>
      <c r="P108" s="244"/>
      <c r="Q108" s="244"/>
      <c r="R108" s="244"/>
      <c r="S108" s="244"/>
      <c r="T108" s="245"/>
      <c r="U108" s="13"/>
      <c r="V108" s="13"/>
      <c r="W108" s="13"/>
      <c r="X108" s="13"/>
      <c r="Y108" s="13"/>
      <c r="Z108" s="13"/>
      <c r="AA108" s="13"/>
      <c r="AB108" s="13"/>
      <c r="AC108" s="13"/>
      <c r="AD108" s="13"/>
      <c r="AE108" s="13"/>
      <c r="AT108" s="246" t="s">
        <v>252</v>
      </c>
      <c r="AU108" s="246" t="s">
        <v>93</v>
      </c>
      <c r="AV108" s="13" t="s">
        <v>23</v>
      </c>
      <c r="AW108" s="13" t="s">
        <v>46</v>
      </c>
      <c r="AX108" s="13" t="s">
        <v>85</v>
      </c>
      <c r="AY108" s="246" t="s">
        <v>241</v>
      </c>
    </row>
    <row r="109" s="14" customFormat="1">
      <c r="A109" s="14"/>
      <c r="B109" s="247"/>
      <c r="C109" s="248"/>
      <c r="D109" s="238" t="s">
        <v>252</v>
      </c>
      <c r="E109" s="249" t="s">
        <v>39</v>
      </c>
      <c r="F109" s="250" t="s">
        <v>8803</v>
      </c>
      <c r="G109" s="248"/>
      <c r="H109" s="251">
        <v>88.900000000000006</v>
      </c>
      <c r="I109" s="252"/>
      <c r="J109" s="248"/>
      <c r="K109" s="248"/>
      <c r="L109" s="253"/>
      <c r="M109" s="254"/>
      <c r="N109" s="255"/>
      <c r="O109" s="255"/>
      <c r="P109" s="255"/>
      <c r="Q109" s="255"/>
      <c r="R109" s="255"/>
      <c r="S109" s="255"/>
      <c r="T109" s="256"/>
      <c r="U109" s="14"/>
      <c r="V109" s="14"/>
      <c r="W109" s="14"/>
      <c r="X109" s="14"/>
      <c r="Y109" s="14"/>
      <c r="Z109" s="14"/>
      <c r="AA109" s="14"/>
      <c r="AB109" s="14"/>
      <c r="AC109" s="14"/>
      <c r="AD109" s="14"/>
      <c r="AE109" s="14"/>
      <c r="AT109" s="257" t="s">
        <v>252</v>
      </c>
      <c r="AU109" s="257" t="s">
        <v>93</v>
      </c>
      <c r="AV109" s="14" t="s">
        <v>93</v>
      </c>
      <c r="AW109" s="14" t="s">
        <v>46</v>
      </c>
      <c r="AX109" s="14" t="s">
        <v>23</v>
      </c>
      <c r="AY109" s="257" t="s">
        <v>241</v>
      </c>
    </row>
    <row r="110" s="2" customFormat="1" ht="24.15" customHeight="1">
      <c r="A110" s="42"/>
      <c r="B110" s="43"/>
      <c r="C110" s="218" t="s">
        <v>113</v>
      </c>
      <c r="D110" s="218" t="s">
        <v>243</v>
      </c>
      <c r="E110" s="219" t="s">
        <v>8804</v>
      </c>
      <c r="F110" s="220" t="s">
        <v>8805</v>
      </c>
      <c r="G110" s="221" t="s">
        <v>246</v>
      </c>
      <c r="H110" s="222">
        <v>352.38099999999997</v>
      </c>
      <c r="I110" s="223"/>
      <c r="J110" s="224">
        <f>ROUND(I110*H110,2)</f>
        <v>0</v>
      </c>
      <c r="K110" s="220" t="s">
        <v>247</v>
      </c>
      <c r="L110" s="48"/>
      <c r="M110" s="225" t="s">
        <v>39</v>
      </c>
      <c r="N110" s="226" t="s">
        <v>56</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248</v>
      </c>
      <c r="AT110" s="229" t="s">
        <v>243</v>
      </c>
      <c r="AU110" s="229" t="s">
        <v>93</v>
      </c>
      <c r="AY110" s="20" t="s">
        <v>241</v>
      </c>
      <c r="BE110" s="230">
        <f>IF(N110="základní",J110,0)</f>
        <v>0</v>
      </c>
      <c r="BF110" s="230">
        <f>IF(N110="snížená",J110,0)</f>
        <v>0</v>
      </c>
      <c r="BG110" s="230">
        <f>IF(N110="zákl. přenesená",J110,0)</f>
        <v>0</v>
      </c>
      <c r="BH110" s="230">
        <f>IF(N110="sníž. přenesená",J110,0)</f>
        <v>0</v>
      </c>
      <c r="BI110" s="230">
        <f>IF(N110="nulová",J110,0)</f>
        <v>0</v>
      </c>
      <c r="BJ110" s="20" t="s">
        <v>23</v>
      </c>
      <c r="BK110" s="230">
        <f>ROUND(I110*H110,2)</f>
        <v>0</v>
      </c>
      <c r="BL110" s="20" t="s">
        <v>248</v>
      </c>
      <c r="BM110" s="229" t="s">
        <v>8806</v>
      </c>
    </row>
    <row r="111" s="2" customFormat="1">
      <c r="A111" s="42"/>
      <c r="B111" s="43"/>
      <c r="C111" s="44"/>
      <c r="D111" s="231" t="s">
        <v>250</v>
      </c>
      <c r="E111" s="44"/>
      <c r="F111" s="232" t="s">
        <v>8807</v>
      </c>
      <c r="G111" s="44"/>
      <c r="H111" s="44"/>
      <c r="I111" s="233"/>
      <c r="J111" s="44"/>
      <c r="K111" s="44"/>
      <c r="L111" s="48"/>
      <c r="M111" s="234"/>
      <c r="N111" s="235"/>
      <c r="O111" s="88"/>
      <c r="P111" s="88"/>
      <c r="Q111" s="88"/>
      <c r="R111" s="88"/>
      <c r="S111" s="88"/>
      <c r="T111" s="89"/>
      <c r="U111" s="42"/>
      <c r="V111" s="42"/>
      <c r="W111" s="42"/>
      <c r="X111" s="42"/>
      <c r="Y111" s="42"/>
      <c r="Z111" s="42"/>
      <c r="AA111" s="42"/>
      <c r="AB111" s="42"/>
      <c r="AC111" s="42"/>
      <c r="AD111" s="42"/>
      <c r="AE111" s="42"/>
      <c r="AT111" s="20" t="s">
        <v>250</v>
      </c>
      <c r="AU111" s="20" t="s">
        <v>93</v>
      </c>
    </row>
    <row r="112" s="13" customFormat="1">
      <c r="A112" s="13"/>
      <c r="B112" s="236"/>
      <c r="C112" s="237"/>
      <c r="D112" s="238" t="s">
        <v>252</v>
      </c>
      <c r="E112" s="239" t="s">
        <v>39</v>
      </c>
      <c r="F112" s="240" t="s">
        <v>8808</v>
      </c>
      <c r="G112" s="237"/>
      <c r="H112" s="239" t="s">
        <v>39</v>
      </c>
      <c r="I112" s="241"/>
      <c r="J112" s="237"/>
      <c r="K112" s="237"/>
      <c r="L112" s="242"/>
      <c r="M112" s="243"/>
      <c r="N112" s="244"/>
      <c r="O112" s="244"/>
      <c r="P112" s="244"/>
      <c r="Q112" s="244"/>
      <c r="R112" s="244"/>
      <c r="S112" s="244"/>
      <c r="T112" s="245"/>
      <c r="U112" s="13"/>
      <c r="V112" s="13"/>
      <c r="W112" s="13"/>
      <c r="X112" s="13"/>
      <c r="Y112" s="13"/>
      <c r="Z112" s="13"/>
      <c r="AA112" s="13"/>
      <c r="AB112" s="13"/>
      <c r="AC112" s="13"/>
      <c r="AD112" s="13"/>
      <c r="AE112" s="13"/>
      <c r="AT112" s="246" t="s">
        <v>252</v>
      </c>
      <c r="AU112" s="246" t="s">
        <v>93</v>
      </c>
      <c r="AV112" s="13" t="s">
        <v>23</v>
      </c>
      <c r="AW112" s="13" t="s">
        <v>46</v>
      </c>
      <c r="AX112" s="13" t="s">
        <v>85</v>
      </c>
      <c r="AY112" s="246" t="s">
        <v>241</v>
      </c>
    </row>
    <row r="113" s="14" customFormat="1">
      <c r="A113" s="14"/>
      <c r="B113" s="247"/>
      <c r="C113" s="248"/>
      <c r="D113" s="238" t="s">
        <v>252</v>
      </c>
      <c r="E113" s="249" t="s">
        <v>39</v>
      </c>
      <c r="F113" s="250" t="s">
        <v>8809</v>
      </c>
      <c r="G113" s="248"/>
      <c r="H113" s="251">
        <v>352.38099999999997</v>
      </c>
      <c r="I113" s="252"/>
      <c r="J113" s="248"/>
      <c r="K113" s="248"/>
      <c r="L113" s="253"/>
      <c r="M113" s="254"/>
      <c r="N113" s="255"/>
      <c r="O113" s="255"/>
      <c r="P113" s="255"/>
      <c r="Q113" s="255"/>
      <c r="R113" s="255"/>
      <c r="S113" s="255"/>
      <c r="T113" s="256"/>
      <c r="U113" s="14"/>
      <c r="V113" s="14"/>
      <c r="W113" s="14"/>
      <c r="X113" s="14"/>
      <c r="Y113" s="14"/>
      <c r="Z113" s="14"/>
      <c r="AA113" s="14"/>
      <c r="AB113" s="14"/>
      <c r="AC113" s="14"/>
      <c r="AD113" s="14"/>
      <c r="AE113" s="14"/>
      <c r="AT113" s="257" t="s">
        <v>252</v>
      </c>
      <c r="AU113" s="257" t="s">
        <v>93</v>
      </c>
      <c r="AV113" s="14" t="s">
        <v>93</v>
      </c>
      <c r="AW113" s="14" t="s">
        <v>46</v>
      </c>
      <c r="AX113" s="14" t="s">
        <v>23</v>
      </c>
      <c r="AY113" s="257" t="s">
        <v>241</v>
      </c>
    </row>
    <row r="114" s="2" customFormat="1" ht="24.15" customHeight="1">
      <c r="A114" s="42"/>
      <c r="B114" s="43"/>
      <c r="C114" s="218" t="s">
        <v>248</v>
      </c>
      <c r="D114" s="218" t="s">
        <v>243</v>
      </c>
      <c r="E114" s="219" t="s">
        <v>8810</v>
      </c>
      <c r="F114" s="220" t="s">
        <v>8811</v>
      </c>
      <c r="G114" s="221" t="s">
        <v>246</v>
      </c>
      <c r="H114" s="222">
        <v>48.133000000000003</v>
      </c>
      <c r="I114" s="223"/>
      <c r="J114" s="224">
        <f>ROUND(I114*H114,2)</f>
        <v>0</v>
      </c>
      <c r="K114" s="220" t="s">
        <v>247</v>
      </c>
      <c r="L114" s="48"/>
      <c r="M114" s="225" t="s">
        <v>39</v>
      </c>
      <c r="N114" s="226" t="s">
        <v>56</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248</v>
      </c>
      <c r="AT114" s="229" t="s">
        <v>243</v>
      </c>
      <c r="AU114" s="229" t="s">
        <v>93</v>
      </c>
      <c r="AY114" s="20" t="s">
        <v>241</v>
      </c>
      <c r="BE114" s="230">
        <f>IF(N114="základní",J114,0)</f>
        <v>0</v>
      </c>
      <c r="BF114" s="230">
        <f>IF(N114="snížená",J114,0)</f>
        <v>0</v>
      </c>
      <c r="BG114" s="230">
        <f>IF(N114="zákl. přenesená",J114,0)</f>
        <v>0</v>
      </c>
      <c r="BH114" s="230">
        <f>IF(N114="sníž. přenesená",J114,0)</f>
        <v>0</v>
      </c>
      <c r="BI114" s="230">
        <f>IF(N114="nulová",J114,0)</f>
        <v>0</v>
      </c>
      <c r="BJ114" s="20" t="s">
        <v>23</v>
      </c>
      <c r="BK114" s="230">
        <f>ROUND(I114*H114,2)</f>
        <v>0</v>
      </c>
      <c r="BL114" s="20" t="s">
        <v>248</v>
      </c>
      <c r="BM114" s="229" t="s">
        <v>8812</v>
      </c>
    </row>
    <row r="115" s="2" customFormat="1">
      <c r="A115" s="42"/>
      <c r="B115" s="43"/>
      <c r="C115" s="44"/>
      <c r="D115" s="231" t="s">
        <v>250</v>
      </c>
      <c r="E115" s="44"/>
      <c r="F115" s="232" t="s">
        <v>8813</v>
      </c>
      <c r="G115" s="44"/>
      <c r="H115" s="44"/>
      <c r="I115" s="233"/>
      <c r="J115" s="44"/>
      <c r="K115" s="44"/>
      <c r="L115" s="48"/>
      <c r="M115" s="234"/>
      <c r="N115" s="235"/>
      <c r="O115" s="88"/>
      <c r="P115" s="88"/>
      <c r="Q115" s="88"/>
      <c r="R115" s="88"/>
      <c r="S115" s="88"/>
      <c r="T115" s="89"/>
      <c r="U115" s="42"/>
      <c r="V115" s="42"/>
      <c r="W115" s="42"/>
      <c r="X115" s="42"/>
      <c r="Y115" s="42"/>
      <c r="Z115" s="42"/>
      <c r="AA115" s="42"/>
      <c r="AB115" s="42"/>
      <c r="AC115" s="42"/>
      <c r="AD115" s="42"/>
      <c r="AE115" s="42"/>
      <c r="AT115" s="20" t="s">
        <v>250</v>
      </c>
      <c r="AU115" s="20" t="s">
        <v>93</v>
      </c>
    </row>
    <row r="116" s="13" customFormat="1">
      <c r="A116" s="13"/>
      <c r="B116" s="236"/>
      <c r="C116" s="237"/>
      <c r="D116" s="238" t="s">
        <v>252</v>
      </c>
      <c r="E116" s="239" t="s">
        <v>39</v>
      </c>
      <c r="F116" s="240" t="s">
        <v>8814</v>
      </c>
      <c r="G116" s="237"/>
      <c r="H116" s="239" t="s">
        <v>39</v>
      </c>
      <c r="I116" s="241"/>
      <c r="J116" s="237"/>
      <c r="K116" s="237"/>
      <c r="L116" s="242"/>
      <c r="M116" s="243"/>
      <c r="N116" s="244"/>
      <c r="O116" s="244"/>
      <c r="P116" s="244"/>
      <c r="Q116" s="244"/>
      <c r="R116" s="244"/>
      <c r="S116" s="244"/>
      <c r="T116" s="245"/>
      <c r="U116" s="13"/>
      <c r="V116" s="13"/>
      <c r="W116" s="13"/>
      <c r="X116" s="13"/>
      <c r="Y116" s="13"/>
      <c r="Z116" s="13"/>
      <c r="AA116" s="13"/>
      <c r="AB116" s="13"/>
      <c r="AC116" s="13"/>
      <c r="AD116" s="13"/>
      <c r="AE116" s="13"/>
      <c r="AT116" s="246" t="s">
        <v>252</v>
      </c>
      <c r="AU116" s="246" t="s">
        <v>93</v>
      </c>
      <c r="AV116" s="13" t="s">
        <v>23</v>
      </c>
      <c r="AW116" s="13" t="s">
        <v>46</v>
      </c>
      <c r="AX116" s="13" t="s">
        <v>85</v>
      </c>
      <c r="AY116" s="246" t="s">
        <v>241</v>
      </c>
    </row>
    <row r="117" s="14" customFormat="1">
      <c r="A117" s="14"/>
      <c r="B117" s="247"/>
      <c r="C117" s="248"/>
      <c r="D117" s="238" t="s">
        <v>252</v>
      </c>
      <c r="E117" s="249" t="s">
        <v>39</v>
      </c>
      <c r="F117" s="250" t="s">
        <v>8815</v>
      </c>
      <c r="G117" s="248"/>
      <c r="H117" s="251">
        <v>48.133000000000003</v>
      </c>
      <c r="I117" s="252"/>
      <c r="J117" s="248"/>
      <c r="K117" s="248"/>
      <c r="L117" s="253"/>
      <c r="M117" s="254"/>
      <c r="N117" s="255"/>
      <c r="O117" s="255"/>
      <c r="P117" s="255"/>
      <c r="Q117" s="255"/>
      <c r="R117" s="255"/>
      <c r="S117" s="255"/>
      <c r="T117" s="256"/>
      <c r="U117" s="14"/>
      <c r="V117" s="14"/>
      <c r="W117" s="14"/>
      <c r="X117" s="14"/>
      <c r="Y117" s="14"/>
      <c r="Z117" s="14"/>
      <c r="AA117" s="14"/>
      <c r="AB117" s="14"/>
      <c r="AC117" s="14"/>
      <c r="AD117" s="14"/>
      <c r="AE117" s="14"/>
      <c r="AT117" s="257" t="s">
        <v>252</v>
      </c>
      <c r="AU117" s="257" t="s">
        <v>93</v>
      </c>
      <c r="AV117" s="14" t="s">
        <v>93</v>
      </c>
      <c r="AW117" s="14" t="s">
        <v>46</v>
      </c>
      <c r="AX117" s="14" t="s">
        <v>23</v>
      </c>
      <c r="AY117" s="257" t="s">
        <v>241</v>
      </c>
    </row>
    <row r="118" s="2" customFormat="1" ht="24.15" customHeight="1">
      <c r="A118" s="42"/>
      <c r="B118" s="43"/>
      <c r="C118" s="218" t="s">
        <v>286</v>
      </c>
      <c r="D118" s="218" t="s">
        <v>243</v>
      </c>
      <c r="E118" s="219" t="s">
        <v>8816</v>
      </c>
      <c r="F118" s="220" t="s">
        <v>8817</v>
      </c>
      <c r="G118" s="221" t="s">
        <v>246</v>
      </c>
      <c r="H118" s="222">
        <v>91.591999999999999</v>
      </c>
      <c r="I118" s="223"/>
      <c r="J118" s="224">
        <f>ROUND(I118*H118,2)</f>
        <v>0</v>
      </c>
      <c r="K118" s="220" t="s">
        <v>247</v>
      </c>
      <c r="L118" s="48"/>
      <c r="M118" s="225" t="s">
        <v>39</v>
      </c>
      <c r="N118" s="226" t="s">
        <v>56</v>
      </c>
      <c r="O118" s="88"/>
      <c r="P118" s="227">
        <f>O118*H118</f>
        <v>0</v>
      </c>
      <c r="Q118" s="227">
        <v>0</v>
      </c>
      <c r="R118" s="227">
        <f>Q118*H118</f>
        <v>0</v>
      </c>
      <c r="S118" s="227">
        <v>0</v>
      </c>
      <c r="T118" s="228">
        <f>S118*H118</f>
        <v>0</v>
      </c>
      <c r="U118" s="42"/>
      <c r="V118" s="42"/>
      <c r="W118" s="42"/>
      <c r="X118" s="42"/>
      <c r="Y118" s="42"/>
      <c r="Z118" s="42"/>
      <c r="AA118" s="42"/>
      <c r="AB118" s="42"/>
      <c r="AC118" s="42"/>
      <c r="AD118" s="42"/>
      <c r="AE118" s="42"/>
      <c r="AR118" s="229" t="s">
        <v>248</v>
      </c>
      <c r="AT118" s="229" t="s">
        <v>243</v>
      </c>
      <c r="AU118" s="229" t="s">
        <v>93</v>
      </c>
      <c r="AY118" s="20" t="s">
        <v>241</v>
      </c>
      <c r="BE118" s="230">
        <f>IF(N118="základní",J118,0)</f>
        <v>0</v>
      </c>
      <c r="BF118" s="230">
        <f>IF(N118="snížená",J118,0)</f>
        <v>0</v>
      </c>
      <c r="BG118" s="230">
        <f>IF(N118="zákl. přenesená",J118,0)</f>
        <v>0</v>
      </c>
      <c r="BH118" s="230">
        <f>IF(N118="sníž. přenesená",J118,0)</f>
        <v>0</v>
      </c>
      <c r="BI118" s="230">
        <f>IF(N118="nulová",J118,0)</f>
        <v>0</v>
      </c>
      <c r="BJ118" s="20" t="s">
        <v>23</v>
      </c>
      <c r="BK118" s="230">
        <f>ROUND(I118*H118,2)</f>
        <v>0</v>
      </c>
      <c r="BL118" s="20" t="s">
        <v>248</v>
      </c>
      <c r="BM118" s="229" t="s">
        <v>8818</v>
      </c>
    </row>
    <row r="119" s="2" customFormat="1">
      <c r="A119" s="42"/>
      <c r="B119" s="43"/>
      <c r="C119" s="44"/>
      <c r="D119" s="231" t="s">
        <v>250</v>
      </c>
      <c r="E119" s="44"/>
      <c r="F119" s="232" t="s">
        <v>8819</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0" t="s">
        <v>250</v>
      </c>
      <c r="AU119" s="20" t="s">
        <v>93</v>
      </c>
    </row>
    <row r="120" s="13" customFormat="1">
      <c r="A120" s="13"/>
      <c r="B120" s="236"/>
      <c r="C120" s="237"/>
      <c r="D120" s="238" t="s">
        <v>252</v>
      </c>
      <c r="E120" s="239" t="s">
        <v>39</v>
      </c>
      <c r="F120" s="240" t="s">
        <v>8820</v>
      </c>
      <c r="G120" s="237"/>
      <c r="H120" s="239" t="s">
        <v>39</v>
      </c>
      <c r="I120" s="241"/>
      <c r="J120" s="237"/>
      <c r="K120" s="237"/>
      <c r="L120" s="242"/>
      <c r="M120" s="243"/>
      <c r="N120" s="244"/>
      <c r="O120" s="244"/>
      <c r="P120" s="244"/>
      <c r="Q120" s="244"/>
      <c r="R120" s="244"/>
      <c r="S120" s="244"/>
      <c r="T120" s="245"/>
      <c r="U120" s="13"/>
      <c r="V120" s="13"/>
      <c r="W120" s="13"/>
      <c r="X120" s="13"/>
      <c r="Y120" s="13"/>
      <c r="Z120" s="13"/>
      <c r="AA120" s="13"/>
      <c r="AB120" s="13"/>
      <c r="AC120" s="13"/>
      <c r="AD120" s="13"/>
      <c r="AE120" s="13"/>
      <c r="AT120" s="246" t="s">
        <v>252</v>
      </c>
      <c r="AU120" s="246" t="s">
        <v>93</v>
      </c>
      <c r="AV120" s="13" t="s">
        <v>23</v>
      </c>
      <c r="AW120" s="13" t="s">
        <v>46</v>
      </c>
      <c r="AX120" s="13" t="s">
        <v>85</v>
      </c>
      <c r="AY120" s="246" t="s">
        <v>241</v>
      </c>
    </row>
    <row r="121" s="14" customFormat="1">
      <c r="A121" s="14"/>
      <c r="B121" s="247"/>
      <c r="C121" s="248"/>
      <c r="D121" s="238" t="s">
        <v>252</v>
      </c>
      <c r="E121" s="249" t="s">
        <v>39</v>
      </c>
      <c r="F121" s="250" t="s">
        <v>8821</v>
      </c>
      <c r="G121" s="248"/>
      <c r="H121" s="251">
        <v>91.591999999999999</v>
      </c>
      <c r="I121" s="252"/>
      <c r="J121" s="248"/>
      <c r="K121" s="248"/>
      <c r="L121" s="253"/>
      <c r="M121" s="254"/>
      <c r="N121" s="255"/>
      <c r="O121" s="255"/>
      <c r="P121" s="255"/>
      <c r="Q121" s="255"/>
      <c r="R121" s="255"/>
      <c r="S121" s="255"/>
      <c r="T121" s="256"/>
      <c r="U121" s="14"/>
      <c r="V121" s="14"/>
      <c r="W121" s="14"/>
      <c r="X121" s="14"/>
      <c r="Y121" s="14"/>
      <c r="Z121" s="14"/>
      <c r="AA121" s="14"/>
      <c r="AB121" s="14"/>
      <c r="AC121" s="14"/>
      <c r="AD121" s="14"/>
      <c r="AE121" s="14"/>
      <c r="AT121" s="257" t="s">
        <v>252</v>
      </c>
      <c r="AU121" s="257" t="s">
        <v>93</v>
      </c>
      <c r="AV121" s="14" t="s">
        <v>93</v>
      </c>
      <c r="AW121" s="14" t="s">
        <v>46</v>
      </c>
      <c r="AX121" s="14" t="s">
        <v>23</v>
      </c>
      <c r="AY121" s="257" t="s">
        <v>241</v>
      </c>
    </row>
    <row r="122" s="2" customFormat="1" ht="24.15" customHeight="1">
      <c r="A122" s="42"/>
      <c r="B122" s="43"/>
      <c r="C122" s="218" t="s">
        <v>299</v>
      </c>
      <c r="D122" s="218" t="s">
        <v>243</v>
      </c>
      <c r="E122" s="219" t="s">
        <v>8822</v>
      </c>
      <c r="F122" s="220" t="s">
        <v>8823</v>
      </c>
      <c r="G122" s="221" t="s">
        <v>246</v>
      </c>
      <c r="H122" s="222">
        <v>28.539999999999999</v>
      </c>
      <c r="I122" s="223"/>
      <c r="J122" s="224">
        <f>ROUND(I122*H122,2)</f>
        <v>0</v>
      </c>
      <c r="K122" s="220" t="s">
        <v>247</v>
      </c>
      <c r="L122" s="48"/>
      <c r="M122" s="225" t="s">
        <v>39</v>
      </c>
      <c r="N122" s="226" t="s">
        <v>56</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248</v>
      </c>
      <c r="AT122" s="229" t="s">
        <v>243</v>
      </c>
      <c r="AU122" s="229" t="s">
        <v>93</v>
      </c>
      <c r="AY122" s="20" t="s">
        <v>241</v>
      </c>
      <c r="BE122" s="230">
        <f>IF(N122="základní",J122,0)</f>
        <v>0</v>
      </c>
      <c r="BF122" s="230">
        <f>IF(N122="snížená",J122,0)</f>
        <v>0</v>
      </c>
      <c r="BG122" s="230">
        <f>IF(N122="zákl. přenesená",J122,0)</f>
        <v>0</v>
      </c>
      <c r="BH122" s="230">
        <f>IF(N122="sníž. přenesená",J122,0)</f>
        <v>0</v>
      </c>
      <c r="BI122" s="230">
        <f>IF(N122="nulová",J122,0)</f>
        <v>0</v>
      </c>
      <c r="BJ122" s="20" t="s">
        <v>23</v>
      </c>
      <c r="BK122" s="230">
        <f>ROUND(I122*H122,2)</f>
        <v>0</v>
      </c>
      <c r="BL122" s="20" t="s">
        <v>248</v>
      </c>
      <c r="BM122" s="229" t="s">
        <v>8824</v>
      </c>
    </row>
    <row r="123" s="2" customFormat="1">
      <c r="A123" s="42"/>
      <c r="B123" s="43"/>
      <c r="C123" s="44"/>
      <c r="D123" s="231" t="s">
        <v>250</v>
      </c>
      <c r="E123" s="44"/>
      <c r="F123" s="232" t="s">
        <v>8825</v>
      </c>
      <c r="G123" s="44"/>
      <c r="H123" s="44"/>
      <c r="I123" s="233"/>
      <c r="J123" s="44"/>
      <c r="K123" s="44"/>
      <c r="L123" s="48"/>
      <c r="M123" s="234"/>
      <c r="N123" s="235"/>
      <c r="O123" s="88"/>
      <c r="P123" s="88"/>
      <c r="Q123" s="88"/>
      <c r="R123" s="88"/>
      <c r="S123" s="88"/>
      <c r="T123" s="89"/>
      <c r="U123" s="42"/>
      <c r="V123" s="42"/>
      <c r="W123" s="42"/>
      <c r="X123" s="42"/>
      <c r="Y123" s="42"/>
      <c r="Z123" s="42"/>
      <c r="AA123" s="42"/>
      <c r="AB123" s="42"/>
      <c r="AC123" s="42"/>
      <c r="AD123" s="42"/>
      <c r="AE123" s="42"/>
      <c r="AT123" s="20" t="s">
        <v>250</v>
      </c>
      <c r="AU123" s="20" t="s">
        <v>93</v>
      </c>
    </row>
    <row r="124" s="13" customFormat="1">
      <c r="A124" s="13"/>
      <c r="B124" s="236"/>
      <c r="C124" s="237"/>
      <c r="D124" s="238" t="s">
        <v>252</v>
      </c>
      <c r="E124" s="239" t="s">
        <v>39</v>
      </c>
      <c r="F124" s="240" t="s">
        <v>3425</v>
      </c>
      <c r="G124" s="237"/>
      <c r="H124" s="239" t="s">
        <v>39</v>
      </c>
      <c r="I124" s="241"/>
      <c r="J124" s="237"/>
      <c r="K124" s="237"/>
      <c r="L124" s="242"/>
      <c r="M124" s="243"/>
      <c r="N124" s="244"/>
      <c r="O124" s="244"/>
      <c r="P124" s="244"/>
      <c r="Q124" s="244"/>
      <c r="R124" s="244"/>
      <c r="S124" s="244"/>
      <c r="T124" s="245"/>
      <c r="U124" s="13"/>
      <c r="V124" s="13"/>
      <c r="W124" s="13"/>
      <c r="X124" s="13"/>
      <c r="Y124" s="13"/>
      <c r="Z124" s="13"/>
      <c r="AA124" s="13"/>
      <c r="AB124" s="13"/>
      <c r="AC124" s="13"/>
      <c r="AD124" s="13"/>
      <c r="AE124" s="13"/>
      <c r="AT124" s="246" t="s">
        <v>252</v>
      </c>
      <c r="AU124" s="246" t="s">
        <v>93</v>
      </c>
      <c r="AV124" s="13" t="s">
        <v>23</v>
      </c>
      <c r="AW124" s="13" t="s">
        <v>46</v>
      </c>
      <c r="AX124" s="13" t="s">
        <v>85</v>
      </c>
      <c r="AY124" s="246" t="s">
        <v>241</v>
      </c>
    </row>
    <row r="125" s="13" customFormat="1">
      <c r="A125" s="13"/>
      <c r="B125" s="236"/>
      <c r="C125" s="237"/>
      <c r="D125" s="238" t="s">
        <v>252</v>
      </c>
      <c r="E125" s="239" t="s">
        <v>39</v>
      </c>
      <c r="F125" s="240" t="s">
        <v>8826</v>
      </c>
      <c r="G125" s="237"/>
      <c r="H125" s="239" t="s">
        <v>39</v>
      </c>
      <c r="I125" s="241"/>
      <c r="J125" s="237"/>
      <c r="K125" s="237"/>
      <c r="L125" s="242"/>
      <c r="M125" s="243"/>
      <c r="N125" s="244"/>
      <c r="O125" s="244"/>
      <c r="P125" s="244"/>
      <c r="Q125" s="244"/>
      <c r="R125" s="244"/>
      <c r="S125" s="244"/>
      <c r="T125" s="245"/>
      <c r="U125" s="13"/>
      <c r="V125" s="13"/>
      <c r="W125" s="13"/>
      <c r="X125" s="13"/>
      <c r="Y125" s="13"/>
      <c r="Z125" s="13"/>
      <c r="AA125" s="13"/>
      <c r="AB125" s="13"/>
      <c r="AC125" s="13"/>
      <c r="AD125" s="13"/>
      <c r="AE125" s="13"/>
      <c r="AT125" s="246" t="s">
        <v>252</v>
      </c>
      <c r="AU125" s="246" t="s">
        <v>93</v>
      </c>
      <c r="AV125" s="13" t="s">
        <v>23</v>
      </c>
      <c r="AW125" s="13" t="s">
        <v>46</v>
      </c>
      <c r="AX125" s="13" t="s">
        <v>85</v>
      </c>
      <c r="AY125" s="246" t="s">
        <v>241</v>
      </c>
    </row>
    <row r="126" s="14" customFormat="1">
      <c r="A126" s="14"/>
      <c r="B126" s="247"/>
      <c r="C126" s="248"/>
      <c r="D126" s="238" t="s">
        <v>252</v>
      </c>
      <c r="E126" s="249" t="s">
        <v>39</v>
      </c>
      <c r="F126" s="250" t="s">
        <v>8827</v>
      </c>
      <c r="G126" s="248"/>
      <c r="H126" s="251">
        <v>9.5540000000000003</v>
      </c>
      <c r="I126" s="252"/>
      <c r="J126" s="248"/>
      <c r="K126" s="248"/>
      <c r="L126" s="253"/>
      <c r="M126" s="254"/>
      <c r="N126" s="255"/>
      <c r="O126" s="255"/>
      <c r="P126" s="255"/>
      <c r="Q126" s="255"/>
      <c r="R126" s="255"/>
      <c r="S126" s="255"/>
      <c r="T126" s="256"/>
      <c r="U126" s="14"/>
      <c r="V126" s="14"/>
      <c r="W126" s="14"/>
      <c r="X126" s="14"/>
      <c r="Y126" s="14"/>
      <c r="Z126" s="14"/>
      <c r="AA126" s="14"/>
      <c r="AB126" s="14"/>
      <c r="AC126" s="14"/>
      <c r="AD126" s="14"/>
      <c r="AE126" s="14"/>
      <c r="AT126" s="257" t="s">
        <v>252</v>
      </c>
      <c r="AU126" s="257" t="s">
        <v>93</v>
      </c>
      <c r="AV126" s="14" t="s">
        <v>93</v>
      </c>
      <c r="AW126" s="14" t="s">
        <v>46</v>
      </c>
      <c r="AX126" s="14" t="s">
        <v>85</v>
      </c>
      <c r="AY126" s="257" t="s">
        <v>241</v>
      </c>
    </row>
    <row r="127" s="13" customFormat="1">
      <c r="A127" s="13"/>
      <c r="B127" s="236"/>
      <c r="C127" s="237"/>
      <c r="D127" s="238" t="s">
        <v>252</v>
      </c>
      <c r="E127" s="239" t="s">
        <v>39</v>
      </c>
      <c r="F127" s="240" t="s">
        <v>3430</v>
      </c>
      <c r="G127" s="237"/>
      <c r="H127" s="239" t="s">
        <v>39</v>
      </c>
      <c r="I127" s="241"/>
      <c r="J127" s="237"/>
      <c r="K127" s="237"/>
      <c r="L127" s="242"/>
      <c r="M127" s="243"/>
      <c r="N127" s="244"/>
      <c r="O127" s="244"/>
      <c r="P127" s="244"/>
      <c r="Q127" s="244"/>
      <c r="R127" s="244"/>
      <c r="S127" s="244"/>
      <c r="T127" s="245"/>
      <c r="U127" s="13"/>
      <c r="V127" s="13"/>
      <c r="W127" s="13"/>
      <c r="X127" s="13"/>
      <c r="Y127" s="13"/>
      <c r="Z127" s="13"/>
      <c r="AA127" s="13"/>
      <c r="AB127" s="13"/>
      <c r="AC127" s="13"/>
      <c r="AD127" s="13"/>
      <c r="AE127" s="13"/>
      <c r="AT127" s="246" t="s">
        <v>252</v>
      </c>
      <c r="AU127" s="246" t="s">
        <v>93</v>
      </c>
      <c r="AV127" s="13" t="s">
        <v>23</v>
      </c>
      <c r="AW127" s="13" t="s">
        <v>46</v>
      </c>
      <c r="AX127" s="13" t="s">
        <v>85</v>
      </c>
      <c r="AY127" s="246" t="s">
        <v>241</v>
      </c>
    </row>
    <row r="128" s="13" customFormat="1">
      <c r="A128" s="13"/>
      <c r="B128" s="236"/>
      <c r="C128" s="237"/>
      <c r="D128" s="238" t="s">
        <v>252</v>
      </c>
      <c r="E128" s="239" t="s">
        <v>39</v>
      </c>
      <c r="F128" s="240" t="s">
        <v>8828</v>
      </c>
      <c r="G128" s="237"/>
      <c r="H128" s="239" t="s">
        <v>39</v>
      </c>
      <c r="I128" s="241"/>
      <c r="J128" s="237"/>
      <c r="K128" s="237"/>
      <c r="L128" s="242"/>
      <c r="M128" s="243"/>
      <c r="N128" s="244"/>
      <c r="O128" s="244"/>
      <c r="P128" s="244"/>
      <c r="Q128" s="244"/>
      <c r="R128" s="244"/>
      <c r="S128" s="244"/>
      <c r="T128" s="245"/>
      <c r="U128" s="13"/>
      <c r="V128" s="13"/>
      <c r="W128" s="13"/>
      <c r="X128" s="13"/>
      <c r="Y128" s="13"/>
      <c r="Z128" s="13"/>
      <c r="AA128" s="13"/>
      <c r="AB128" s="13"/>
      <c r="AC128" s="13"/>
      <c r="AD128" s="13"/>
      <c r="AE128" s="13"/>
      <c r="AT128" s="246" t="s">
        <v>252</v>
      </c>
      <c r="AU128" s="246" t="s">
        <v>93</v>
      </c>
      <c r="AV128" s="13" t="s">
        <v>23</v>
      </c>
      <c r="AW128" s="13" t="s">
        <v>46</v>
      </c>
      <c r="AX128" s="13" t="s">
        <v>85</v>
      </c>
      <c r="AY128" s="246" t="s">
        <v>241</v>
      </c>
    </row>
    <row r="129" s="14" customFormat="1">
      <c r="A129" s="14"/>
      <c r="B129" s="247"/>
      <c r="C129" s="248"/>
      <c r="D129" s="238" t="s">
        <v>252</v>
      </c>
      <c r="E129" s="249" t="s">
        <v>39</v>
      </c>
      <c r="F129" s="250" t="s">
        <v>8829</v>
      </c>
      <c r="G129" s="248"/>
      <c r="H129" s="251">
        <v>18.986000000000001</v>
      </c>
      <c r="I129" s="252"/>
      <c r="J129" s="248"/>
      <c r="K129" s="248"/>
      <c r="L129" s="253"/>
      <c r="M129" s="254"/>
      <c r="N129" s="255"/>
      <c r="O129" s="255"/>
      <c r="P129" s="255"/>
      <c r="Q129" s="255"/>
      <c r="R129" s="255"/>
      <c r="S129" s="255"/>
      <c r="T129" s="256"/>
      <c r="U129" s="14"/>
      <c r="V129" s="14"/>
      <c r="W129" s="14"/>
      <c r="X129" s="14"/>
      <c r="Y129" s="14"/>
      <c r="Z129" s="14"/>
      <c r="AA129" s="14"/>
      <c r="AB129" s="14"/>
      <c r="AC129" s="14"/>
      <c r="AD129" s="14"/>
      <c r="AE129" s="14"/>
      <c r="AT129" s="257" t="s">
        <v>252</v>
      </c>
      <c r="AU129" s="257" t="s">
        <v>93</v>
      </c>
      <c r="AV129" s="14" t="s">
        <v>93</v>
      </c>
      <c r="AW129" s="14" t="s">
        <v>46</v>
      </c>
      <c r="AX129" s="14" t="s">
        <v>85</v>
      </c>
      <c r="AY129" s="257" t="s">
        <v>241</v>
      </c>
    </row>
    <row r="130" s="15" customFormat="1">
      <c r="A130" s="15"/>
      <c r="B130" s="258"/>
      <c r="C130" s="259"/>
      <c r="D130" s="238" t="s">
        <v>252</v>
      </c>
      <c r="E130" s="260" t="s">
        <v>39</v>
      </c>
      <c r="F130" s="261" t="s">
        <v>274</v>
      </c>
      <c r="G130" s="259"/>
      <c r="H130" s="262">
        <v>28.539999999999999</v>
      </c>
      <c r="I130" s="263"/>
      <c r="J130" s="259"/>
      <c r="K130" s="259"/>
      <c r="L130" s="264"/>
      <c r="M130" s="265"/>
      <c r="N130" s="266"/>
      <c r="O130" s="266"/>
      <c r="P130" s="266"/>
      <c r="Q130" s="266"/>
      <c r="R130" s="266"/>
      <c r="S130" s="266"/>
      <c r="T130" s="267"/>
      <c r="U130" s="15"/>
      <c r="V130" s="15"/>
      <c r="W130" s="15"/>
      <c r="X130" s="15"/>
      <c r="Y130" s="15"/>
      <c r="Z130" s="15"/>
      <c r="AA130" s="15"/>
      <c r="AB130" s="15"/>
      <c r="AC130" s="15"/>
      <c r="AD130" s="15"/>
      <c r="AE130" s="15"/>
      <c r="AT130" s="268" t="s">
        <v>252</v>
      </c>
      <c r="AU130" s="268" t="s">
        <v>93</v>
      </c>
      <c r="AV130" s="15" t="s">
        <v>248</v>
      </c>
      <c r="AW130" s="15" t="s">
        <v>46</v>
      </c>
      <c r="AX130" s="15" t="s">
        <v>23</v>
      </c>
      <c r="AY130" s="268" t="s">
        <v>241</v>
      </c>
    </row>
    <row r="131" s="2" customFormat="1" ht="24.15" customHeight="1">
      <c r="A131" s="42"/>
      <c r="B131" s="43"/>
      <c r="C131" s="218" t="s">
        <v>310</v>
      </c>
      <c r="D131" s="218" t="s">
        <v>243</v>
      </c>
      <c r="E131" s="219" t="s">
        <v>8830</v>
      </c>
      <c r="F131" s="220" t="s">
        <v>8831</v>
      </c>
      <c r="G131" s="221" t="s">
        <v>246</v>
      </c>
      <c r="H131" s="222">
        <v>92.072999999999993</v>
      </c>
      <c r="I131" s="223"/>
      <c r="J131" s="224">
        <f>ROUND(I131*H131,2)</f>
        <v>0</v>
      </c>
      <c r="K131" s="220" t="s">
        <v>247</v>
      </c>
      <c r="L131" s="48"/>
      <c r="M131" s="225" t="s">
        <v>39</v>
      </c>
      <c r="N131" s="226" t="s">
        <v>56</v>
      </c>
      <c r="O131" s="88"/>
      <c r="P131" s="227">
        <f>O131*H131</f>
        <v>0</v>
      </c>
      <c r="Q131" s="227">
        <v>0</v>
      </c>
      <c r="R131" s="227">
        <f>Q131*H131</f>
        <v>0</v>
      </c>
      <c r="S131" s="227">
        <v>0</v>
      </c>
      <c r="T131" s="228">
        <f>S131*H131</f>
        <v>0</v>
      </c>
      <c r="U131" s="42"/>
      <c r="V131" s="42"/>
      <c r="W131" s="42"/>
      <c r="X131" s="42"/>
      <c r="Y131" s="42"/>
      <c r="Z131" s="42"/>
      <c r="AA131" s="42"/>
      <c r="AB131" s="42"/>
      <c r="AC131" s="42"/>
      <c r="AD131" s="42"/>
      <c r="AE131" s="42"/>
      <c r="AR131" s="229" t="s">
        <v>248</v>
      </c>
      <c r="AT131" s="229" t="s">
        <v>243</v>
      </c>
      <c r="AU131" s="229" t="s">
        <v>93</v>
      </c>
      <c r="AY131" s="20" t="s">
        <v>241</v>
      </c>
      <c r="BE131" s="230">
        <f>IF(N131="základní",J131,0)</f>
        <v>0</v>
      </c>
      <c r="BF131" s="230">
        <f>IF(N131="snížená",J131,0)</f>
        <v>0</v>
      </c>
      <c r="BG131" s="230">
        <f>IF(N131="zákl. přenesená",J131,0)</f>
        <v>0</v>
      </c>
      <c r="BH131" s="230">
        <f>IF(N131="sníž. přenesená",J131,0)</f>
        <v>0</v>
      </c>
      <c r="BI131" s="230">
        <f>IF(N131="nulová",J131,0)</f>
        <v>0</v>
      </c>
      <c r="BJ131" s="20" t="s">
        <v>23</v>
      </c>
      <c r="BK131" s="230">
        <f>ROUND(I131*H131,2)</f>
        <v>0</v>
      </c>
      <c r="BL131" s="20" t="s">
        <v>248</v>
      </c>
      <c r="BM131" s="229" t="s">
        <v>8832</v>
      </c>
    </row>
    <row r="132" s="2" customFormat="1">
      <c r="A132" s="42"/>
      <c r="B132" s="43"/>
      <c r="C132" s="44"/>
      <c r="D132" s="231" t="s">
        <v>250</v>
      </c>
      <c r="E132" s="44"/>
      <c r="F132" s="232" t="s">
        <v>8833</v>
      </c>
      <c r="G132" s="44"/>
      <c r="H132" s="44"/>
      <c r="I132" s="233"/>
      <c r="J132" s="44"/>
      <c r="K132" s="44"/>
      <c r="L132" s="48"/>
      <c r="M132" s="234"/>
      <c r="N132" s="235"/>
      <c r="O132" s="88"/>
      <c r="P132" s="88"/>
      <c r="Q132" s="88"/>
      <c r="R132" s="88"/>
      <c r="S132" s="88"/>
      <c r="T132" s="89"/>
      <c r="U132" s="42"/>
      <c r="V132" s="42"/>
      <c r="W132" s="42"/>
      <c r="X132" s="42"/>
      <c r="Y132" s="42"/>
      <c r="Z132" s="42"/>
      <c r="AA132" s="42"/>
      <c r="AB132" s="42"/>
      <c r="AC132" s="42"/>
      <c r="AD132" s="42"/>
      <c r="AE132" s="42"/>
      <c r="AT132" s="20" t="s">
        <v>250</v>
      </c>
      <c r="AU132" s="20" t="s">
        <v>93</v>
      </c>
    </row>
    <row r="133" s="13" customFormat="1">
      <c r="A133" s="13"/>
      <c r="B133" s="236"/>
      <c r="C133" s="237"/>
      <c r="D133" s="238" t="s">
        <v>252</v>
      </c>
      <c r="E133" s="239" t="s">
        <v>39</v>
      </c>
      <c r="F133" s="240" t="s">
        <v>8834</v>
      </c>
      <c r="G133" s="237"/>
      <c r="H133" s="239" t="s">
        <v>39</v>
      </c>
      <c r="I133" s="241"/>
      <c r="J133" s="237"/>
      <c r="K133" s="237"/>
      <c r="L133" s="242"/>
      <c r="M133" s="243"/>
      <c r="N133" s="244"/>
      <c r="O133" s="244"/>
      <c r="P133" s="244"/>
      <c r="Q133" s="244"/>
      <c r="R133" s="244"/>
      <c r="S133" s="244"/>
      <c r="T133" s="245"/>
      <c r="U133" s="13"/>
      <c r="V133" s="13"/>
      <c r="W133" s="13"/>
      <c r="X133" s="13"/>
      <c r="Y133" s="13"/>
      <c r="Z133" s="13"/>
      <c r="AA133" s="13"/>
      <c r="AB133" s="13"/>
      <c r="AC133" s="13"/>
      <c r="AD133" s="13"/>
      <c r="AE133" s="13"/>
      <c r="AT133" s="246" t="s">
        <v>252</v>
      </c>
      <c r="AU133" s="246" t="s">
        <v>93</v>
      </c>
      <c r="AV133" s="13" t="s">
        <v>23</v>
      </c>
      <c r="AW133" s="13" t="s">
        <v>46</v>
      </c>
      <c r="AX133" s="13" t="s">
        <v>85</v>
      </c>
      <c r="AY133" s="246" t="s">
        <v>241</v>
      </c>
    </row>
    <row r="134" s="13" customFormat="1">
      <c r="A134" s="13"/>
      <c r="B134" s="236"/>
      <c r="C134" s="237"/>
      <c r="D134" s="238" t="s">
        <v>252</v>
      </c>
      <c r="E134" s="239" t="s">
        <v>39</v>
      </c>
      <c r="F134" s="240" t="s">
        <v>8835</v>
      </c>
      <c r="G134" s="237"/>
      <c r="H134" s="239" t="s">
        <v>39</v>
      </c>
      <c r="I134" s="241"/>
      <c r="J134" s="237"/>
      <c r="K134" s="237"/>
      <c r="L134" s="242"/>
      <c r="M134" s="243"/>
      <c r="N134" s="244"/>
      <c r="O134" s="244"/>
      <c r="P134" s="244"/>
      <c r="Q134" s="244"/>
      <c r="R134" s="244"/>
      <c r="S134" s="244"/>
      <c r="T134" s="245"/>
      <c r="U134" s="13"/>
      <c r="V134" s="13"/>
      <c r="W134" s="13"/>
      <c r="X134" s="13"/>
      <c r="Y134" s="13"/>
      <c r="Z134" s="13"/>
      <c r="AA134" s="13"/>
      <c r="AB134" s="13"/>
      <c r="AC134" s="13"/>
      <c r="AD134" s="13"/>
      <c r="AE134" s="13"/>
      <c r="AT134" s="246" t="s">
        <v>252</v>
      </c>
      <c r="AU134" s="246" t="s">
        <v>93</v>
      </c>
      <c r="AV134" s="13" t="s">
        <v>23</v>
      </c>
      <c r="AW134" s="13" t="s">
        <v>46</v>
      </c>
      <c r="AX134" s="13" t="s">
        <v>85</v>
      </c>
      <c r="AY134" s="246" t="s">
        <v>241</v>
      </c>
    </row>
    <row r="135" s="14" customFormat="1">
      <c r="A135" s="14"/>
      <c r="B135" s="247"/>
      <c r="C135" s="248"/>
      <c r="D135" s="238" t="s">
        <v>252</v>
      </c>
      <c r="E135" s="249" t="s">
        <v>39</v>
      </c>
      <c r="F135" s="250" t="s">
        <v>8836</v>
      </c>
      <c r="G135" s="248"/>
      <c r="H135" s="251">
        <v>3.6629999999999998</v>
      </c>
      <c r="I135" s="252"/>
      <c r="J135" s="248"/>
      <c r="K135" s="248"/>
      <c r="L135" s="253"/>
      <c r="M135" s="254"/>
      <c r="N135" s="255"/>
      <c r="O135" s="255"/>
      <c r="P135" s="255"/>
      <c r="Q135" s="255"/>
      <c r="R135" s="255"/>
      <c r="S135" s="255"/>
      <c r="T135" s="256"/>
      <c r="U135" s="14"/>
      <c r="V135" s="14"/>
      <c r="W135" s="14"/>
      <c r="X135" s="14"/>
      <c r="Y135" s="14"/>
      <c r="Z135" s="14"/>
      <c r="AA135" s="14"/>
      <c r="AB135" s="14"/>
      <c r="AC135" s="14"/>
      <c r="AD135" s="14"/>
      <c r="AE135" s="14"/>
      <c r="AT135" s="257" t="s">
        <v>252</v>
      </c>
      <c r="AU135" s="257" t="s">
        <v>93</v>
      </c>
      <c r="AV135" s="14" t="s">
        <v>93</v>
      </c>
      <c r="AW135" s="14" t="s">
        <v>46</v>
      </c>
      <c r="AX135" s="14" t="s">
        <v>85</v>
      </c>
      <c r="AY135" s="257" t="s">
        <v>241</v>
      </c>
    </row>
    <row r="136" s="13" customFormat="1">
      <c r="A136" s="13"/>
      <c r="B136" s="236"/>
      <c r="C136" s="237"/>
      <c r="D136" s="238" t="s">
        <v>252</v>
      </c>
      <c r="E136" s="239" t="s">
        <v>39</v>
      </c>
      <c r="F136" s="240" t="s">
        <v>8837</v>
      </c>
      <c r="G136" s="237"/>
      <c r="H136" s="239" t="s">
        <v>39</v>
      </c>
      <c r="I136" s="241"/>
      <c r="J136" s="237"/>
      <c r="K136" s="237"/>
      <c r="L136" s="242"/>
      <c r="M136" s="243"/>
      <c r="N136" s="244"/>
      <c r="O136" s="244"/>
      <c r="P136" s="244"/>
      <c r="Q136" s="244"/>
      <c r="R136" s="244"/>
      <c r="S136" s="244"/>
      <c r="T136" s="245"/>
      <c r="U136" s="13"/>
      <c r="V136" s="13"/>
      <c r="W136" s="13"/>
      <c r="X136" s="13"/>
      <c r="Y136" s="13"/>
      <c r="Z136" s="13"/>
      <c r="AA136" s="13"/>
      <c r="AB136" s="13"/>
      <c r="AC136" s="13"/>
      <c r="AD136" s="13"/>
      <c r="AE136" s="13"/>
      <c r="AT136" s="246" t="s">
        <v>252</v>
      </c>
      <c r="AU136" s="246" t="s">
        <v>93</v>
      </c>
      <c r="AV136" s="13" t="s">
        <v>23</v>
      </c>
      <c r="AW136" s="13" t="s">
        <v>46</v>
      </c>
      <c r="AX136" s="13" t="s">
        <v>85</v>
      </c>
      <c r="AY136" s="246" t="s">
        <v>241</v>
      </c>
    </row>
    <row r="137" s="14" customFormat="1">
      <c r="A137" s="14"/>
      <c r="B137" s="247"/>
      <c r="C137" s="248"/>
      <c r="D137" s="238" t="s">
        <v>252</v>
      </c>
      <c r="E137" s="249" t="s">
        <v>39</v>
      </c>
      <c r="F137" s="250" t="s">
        <v>8838</v>
      </c>
      <c r="G137" s="248"/>
      <c r="H137" s="251">
        <v>19.939</v>
      </c>
      <c r="I137" s="252"/>
      <c r="J137" s="248"/>
      <c r="K137" s="248"/>
      <c r="L137" s="253"/>
      <c r="M137" s="254"/>
      <c r="N137" s="255"/>
      <c r="O137" s="255"/>
      <c r="P137" s="255"/>
      <c r="Q137" s="255"/>
      <c r="R137" s="255"/>
      <c r="S137" s="255"/>
      <c r="T137" s="256"/>
      <c r="U137" s="14"/>
      <c r="V137" s="14"/>
      <c r="W137" s="14"/>
      <c r="X137" s="14"/>
      <c r="Y137" s="14"/>
      <c r="Z137" s="14"/>
      <c r="AA137" s="14"/>
      <c r="AB137" s="14"/>
      <c r="AC137" s="14"/>
      <c r="AD137" s="14"/>
      <c r="AE137" s="14"/>
      <c r="AT137" s="257" t="s">
        <v>252</v>
      </c>
      <c r="AU137" s="257" t="s">
        <v>93</v>
      </c>
      <c r="AV137" s="14" t="s">
        <v>93</v>
      </c>
      <c r="AW137" s="14" t="s">
        <v>46</v>
      </c>
      <c r="AX137" s="14" t="s">
        <v>85</v>
      </c>
      <c r="AY137" s="257" t="s">
        <v>241</v>
      </c>
    </row>
    <row r="138" s="13" customFormat="1">
      <c r="A138" s="13"/>
      <c r="B138" s="236"/>
      <c r="C138" s="237"/>
      <c r="D138" s="238" t="s">
        <v>252</v>
      </c>
      <c r="E138" s="239" t="s">
        <v>39</v>
      </c>
      <c r="F138" s="240" t="s">
        <v>8839</v>
      </c>
      <c r="G138" s="237"/>
      <c r="H138" s="239" t="s">
        <v>39</v>
      </c>
      <c r="I138" s="241"/>
      <c r="J138" s="237"/>
      <c r="K138" s="237"/>
      <c r="L138" s="242"/>
      <c r="M138" s="243"/>
      <c r="N138" s="244"/>
      <c r="O138" s="244"/>
      <c r="P138" s="244"/>
      <c r="Q138" s="244"/>
      <c r="R138" s="244"/>
      <c r="S138" s="244"/>
      <c r="T138" s="245"/>
      <c r="U138" s="13"/>
      <c r="V138" s="13"/>
      <c r="W138" s="13"/>
      <c r="X138" s="13"/>
      <c r="Y138" s="13"/>
      <c r="Z138" s="13"/>
      <c r="AA138" s="13"/>
      <c r="AB138" s="13"/>
      <c r="AC138" s="13"/>
      <c r="AD138" s="13"/>
      <c r="AE138" s="13"/>
      <c r="AT138" s="246" t="s">
        <v>252</v>
      </c>
      <c r="AU138" s="246" t="s">
        <v>93</v>
      </c>
      <c r="AV138" s="13" t="s">
        <v>23</v>
      </c>
      <c r="AW138" s="13" t="s">
        <v>46</v>
      </c>
      <c r="AX138" s="13" t="s">
        <v>85</v>
      </c>
      <c r="AY138" s="246" t="s">
        <v>241</v>
      </c>
    </row>
    <row r="139" s="14" customFormat="1">
      <c r="A139" s="14"/>
      <c r="B139" s="247"/>
      <c r="C139" s="248"/>
      <c r="D139" s="238" t="s">
        <v>252</v>
      </c>
      <c r="E139" s="249" t="s">
        <v>39</v>
      </c>
      <c r="F139" s="250" t="s">
        <v>8840</v>
      </c>
      <c r="G139" s="248"/>
      <c r="H139" s="251">
        <v>3.8690000000000002</v>
      </c>
      <c r="I139" s="252"/>
      <c r="J139" s="248"/>
      <c r="K139" s="248"/>
      <c r="L139" s="253"/>
      <c r="M139" s="254"/>
      <c r="N139" s="255"/>
      <c r="O139" s="255"/>
      <c r="P139" s="255"/>
      <c r="Q139" s="255"/>
      <c r="R139" s="255"/>
      <c r="S139" s="255"/>
      <c r="T139" s="256"/>
      <c r="U139" s="14"/>
      <c r="V139" s="14"/>
      <c r="W139" s="14"/>
      <c r="X139" s="14"/>
      <c r="Y139" s="14"/>
      <c r="Z139" s="14"/>
      <c r="AA139" s="14"/>
      <c r="AB139" s="14"/>
      <c r="AC139" s="14"/>
      <c r="AD139" s="14"/>
      <c r="AE139" s="14"/>
      <c r="AT139" s="257" t="s">
        <v>252</v>
      </c>
      <c r="AU139" s="257" t="s">
        <v>93</v>
      </c>
      <c r="AV139" s="14" t="s">
        <v>93</v>
      </c>
      <c r="AW139" s="14" t="s">
        <v>46</v>
      </c>
      <c r="AX139" s="14" t="s">
        <v>85</v>
      </c>
      <c r="AY139" s="257" t="s">
        <v>241</v>
      </c>
    </row>
    <row r="140" s="13" customFormat="1">
      <c r="A140" s="13"/>
      <c r="B140" s="236"/>
      <c r="C140" s="237"/>
      <c r="D140" s="238" t="s">
        <v>252</v>
      </c>
      <c r="E140" s="239" t="s">
        <v>39</v>
      </c>
      <c r="F140" s="240" t="s">
        <v>8841</v>
      </c>
      <c r="G140" s="237"/>
      <c r="H140" s="239" t="s">
        <v>39</v>
      </c>
      <c r="I140" s="241"/>
      <c r="J140" s="237"/>
      <c r="K140" s="237"/>
      <c r="L140" s="242"/>
      <c r="M140" s="243"/>
      <c r="N140" s="244"/>
      <c r="O140" s="244"/>
      <c r="P140" s="244"/>
      <c r="Q140" s="244"/>
      <c r="R140" s="244"/>
      <c r="S140" s="244"/>
      <c r="T140" s="245"/>
      <c r="U140" s="13"/>
      <c r="V140" s="13"/>
      <c r="W140" s="13"/>
      <c r="X140" s="13"/>
      <c r="Y140" s="13"/>
      <c r="Z140" s="13"/>
      <c r="AA140" s="13"/>
      <c r="AB140" s="13"/>
      <c r="AC140" s="13"/>
      <c r="AD140" s="13"/>
      <c r="AE140" s="13"/>
      <c r="AT140" s="246" t="s">
        <v>252</v>
      </c>
      <c r="AU140" s="246" t="s">
        <v>93</v>
      </c>
      <c r="AV140" s="13" t="s">
        <v>23</v>
      </c>
      <c r="AW140" s="13" t="s">
        <v>46</v>
      </c>
      <c r="AX140" s="13" t="s">
        <v>85</v>
      </c>
      <c r="AY140" s="246" t="s">
        <v>241</v>
      </c>
    </row>
    <row r="141" s="14" customFormat="1">
      <c r="A141" s="14"/>
      <c r="B141" s="247"/>
      <c r="C141" s="248"/>
      <c r="D141" s="238" t="s">
        <v>252</v>
      </c>
      <c r="E141" s="249" t="s">
        <v>39</v>
      </c>
      <c r="F141" s="250" t="s">
        <v>8842</v>
      </c>
      <c r="G141" s="248"/>
      <c r="H141" s="251">
        <v>2.2440000000000002</v>
      </c>
      <c r="I141" s="252"/>
      <c r="J141" s="248"/>
      <c r="K141" s="248"/>
      <c r="L141" s="253"/>
      <c r="M141" s="254"/>
      <c r="N141" s="255"/>
      <c r="O141" s="255"/>
      <c r="P141" s="255"/>
      <c r="Q141" s="255"/>
      <c r="R141" s="255"/>
      <c r="S141" s="255"/>
      <c r="T141" s="256"/>
      <c r="U141" s="14"/>
      <c r="V141" s="14"/>
      <c r="W141" s="14"/>
      <c r="X141" s="14"/>
      <c r="Y141" s="14"/>
      <c r="Z141" s="14"/>
      <c r="AA141" s="14"/>
      <c r="AB141" s="14"/>
      <c r="AC141" s="14"/>
      <c r="AD141" s="14"/>
      <c r="AE141" s="14"/>
      <c r="AT141" s="257" t="s">
        <v>252</v>
      </c>
      <c r="AU141" s="257" t="s">
        <v>93</v>
      </c>
      <c r="AV141" s="14" t="s">
        <v>93</v>
      </c>
      <c r="AW141" s="14" t="s">
        <v>46</v>
      </c>
      <c r="AX141" s="14" t="s">
        <v>85</v>
      </c>
      <c r="AY141" s="257" t="s">
        <v>241</v>
      </c>
    </row>
    <row r="142" s="13" customFormat="1">
      <c r="A142" s="13"/>
      <c r="B142" s="236"/>
      <c r="C142" s="237"/>
      <c r="D142" s="238" t="s">
        <v>252</v>
      </c>
      <c r="E142" s="239" t="s">
        <v>39</v>
      </c>
      <c r="F142" s="240" t="s">
        <v>8843</v>
      </c>
      <c r="G142" s="237"/>
      <c r="H142" s="239" t="s">
        <v>39</v>
      </c>
      <c r="I142" s="241"/>
      <c r="J142" s="237"/>
      <c r="K142" s="237"/>
      <c r="L142" s="242"/>
      <c r="M142" s="243"/>
      <c r="N142" s="244"/>
      <c r="O142" s="244"/>
      <c r="P142" s="244"/>
      <c r="Q142" s="244"/>
      <c r="R142" s="244"/>
      <c r="S142" s="244"/>
      <c r="T142" s="245"/>
      <c r="U142" s="13"/>
      <c r="V142" s="13"/>
      <c r="W142" s="13"/>
      <c r="X142" s="13"/>
      <c r="Y142" s="13"/>
      <c r="Z142" s="13"/>
      <c r="AA142" s="13"/>
      <c r="AB142" s="13"/>
      <c r="AC142" s="13"/>
      <c r="AD142" s="13"/>
      <c r="AE142" s="13"/>
      <c r="AT142" s="246" t="s">
        <v>252</v>
      </c>
      <c r="AU142" s="246" t="s">
        <v>93</v>
      </c>
      <c r="AV142" s="13" t="s">
        <v>23</v>
      </c>
      <c r="AW142" s="13" t="s">
        <v>46</v>
      </c>
      <c r="AX142" s="13" t="s">
        <v>85</v>
      </c>
      <c r="AY142" s="246" t="s">
        <v>241</v>
      </c>
    </row>
    <row r="143" s="14" customFormat="1">
      <c r="A143" s="14"/>
      <c r="B143" s="247"/>
      <c r="C143" s="248"/>
      <c r="D143" s="238" t="s">
        <v>252</v>
      </c>
      <c r="E143" s="249" t="s">
        <v>39</v>
      </c>
      <c r="F143" s="250" t="s">
        <v>8844</v>
      </c>
      <c r="G143" s="248"/>
      <c r="H143" s="251">
        <v>2.5259999999999998</v>
      </c>
      <c r="I143" s="252"/>
      <c r="J143" s="248"/>
      <c r="K143" s="248"/>
      <c r="L143" s="253"/>
      <c r="M143" s="254"/>
      <c r="N143" s="255"/>
      <c r="O143" s="255"/>
      <c r="P143" s="255"/>
      <c r="Q143" s="255"/>
      <c r="R143" s="255"/>
      <c r="S143" s="255"/>
      <c r="T143" s="256"/>
      <c r="U143" s="14"/>
      <c r="V143" s="14"/>
      <c r="W143" s="14"/>
      <c r="X143" s="14"/>
      <c r="Y143" s="14"/>
      <c r="Z143" s="14"/>
      <c r="AA143" s="14"/>
      <c r="AB143" s="14"/>
      <c r="AC143" s="14"/>
      <c r="AD143" s="14"/>
      <c r="AE143" s="14"/>
      <c r="AT143" s="257" t="s">
        <v>252</v>
      </c>
      <c r="AU143" s="257" t="s">
        <v>93</v>
      </c>
      <c r="AV143" s="14" t="s">
        <v>93</v>
      </c>
      <c r="AW143" s="14" t="s">
        <v>46</v>
      </c>
      <c r="AX143" s="14" t="s">
        <v>85</v>
      </c>
      <c r="AY143" s="257" t="s">
        <v>241</v>
      </c>
    </row>
    <row r="144" s="16" customFormat="1">
      <c r="A144" s="16"/>
      <c r="B144" s="269"/>
      <c r="C144" s="270"/>
      <c r="D144" s="238" t="s">
        <v>252</v>
      </c>
      <c r="E144" s="271" t="s">
        <v>39</v>
      </c>
      <c r="F144" s="272" t="s">
        <v>295</v>
      </c>
      <c r="G144" s="270"/>
      <c r="H144" s="273">
        <v>32.241</v>
      </c>
      <c r="I144" s="274"/>
      <c r="J144" s="270"/>
      <c r="K144" s="270"/>
      <c r="L144" s="275"/>
      <c r="M144" s="276"/>
      <c r="N144" s="277"/>
      <c r="O144" s="277"/>
      <c r="P144" s="277"/>
      <c r="Q144" s="277"/>
      <c r="R144" s="277"/>
      <c r="S144" s="277"/>
      <c r="T144" s="278"/>
      <c r="U144" s="16"/>
      <c r="V144" s="16"/>
      <c r="W144" s="16"/>
      <c r="X144" s="16"/>
      <c r="Y144" s="16"/>
      <c r="Z144" s="16"/>
      <c r="AA144" s="16"/>
      <c r="AB144" s="16"/>
      <c r="AC144" s="16"/>
      <c r="AD144" s="16"/>
      <c r="AE144" s="16"/>
      <c r="AT144" s="279" t="s">
        <v>252</v>
      </c>
      <c r="AU144" s="279" t="s">
        <v>93</v>
      </c>
      <c r="AV144" s="16" t="s">
        <v>113</v>
      </c>
      <c r="AW144" s="16" t="s">
        <v>46</v>
      </c>
      <c r="AX144" s="16" t="s">
        <v>85</v>
      </c>
      <c r="AY144" s="279" t="s">
        <v>241</v>
      </c>
    </row>
    <row r="145" s="13" customFormat="1">
      <c r="A145" s="13"/>
      <c r="B145" s="236"/>
      <c r="C145" s="237"/>
      <c r="D145" s="238" t="s">
        <v>252</v>
      </c>
      <c r="E145" s="239" t="s">
        <v>39</v>
      </c>
      <c r="F145" s="240" t="s">
        <v>8845</v>
      </c>
      <c r="G145" s="237"/>
      <c r="H145" s="239" t="s">
        <v>39</v>
      </c>
      <c r="I145" s="241"/>
      <c r="J145" s="237"/>
      <c r="K145" s="237"/>
      <c r="L145" s="242"/>
      <c r="M145" s="243"/>
      <c r="N145" s="244"/>
      <c r="O145" s="244"/>
      <c r="P145" s="244"/>
      <c r="Q145" s="244"/>
      <c r="R145" s="244"/>
      <c r="S145" s="244"/>
      <c r="T145" s="245"/>
      <c r="U145" s="13"/>
      <c r="V145" s="13"/>
      <c r="W145" s="13"/>
      <c r="X145" s="13"/>
      <c r="Y145" s="13"/>
      <c r="Z145" s="13"/>
      <c r="AA145" s="13"/>
      <c r="AB145" s="13"/>
      <c r="AC145" s="13"/>
      <c r="AD145" s="13"/>
      <c r="AE145" s="13"/>
      <c r="AT145" s="246" t="s">
        <v>252</v>
      </c>
      <c r="AU145" s="246" t="s">
        <v>93</v>
      </c>
      <c r="AV145" s="13" t="s">
        <v>23</v>
      </c>
      <c r="AW145" s="13" t="s">
        <v>46</v>
      </c>
      <c r="AX145" s="13" t="s">
        <v>85</v>
      </c>
      <c r="AY145" s="246" t="s">
        <v>241</v>
      </c>
    </row>
    <row r="146" s="13" customFormat="1">
      <c r="A146" s="13"/>
      <c r="B146" s="236"/>
      <c r="C146" s="237"/>
      <c r="D146" s="238" t="s">
        <v>252</v>
      </c>
      <c r="E146" s="239" t="s">
        <v>39</v>
      </c>
      <c r="F146" s="240" t="s">
        <v>8846</v>
      </c>
      <c r="G146" s="237"/>
      <c r="H146" s="239" t="s">
        <v>39</v>
      </c>
      <c r="I146" s="241"/>
      <c r="J146" s="237"/>
      <c r="K146" s="237"/>
      <c r="L146" s="242"/>
      <c r="M146" s="243"/>
      <c r="N146" s="244"/>
      <c r="O146" s="244"/>
      <c r="P146" s="244"/>
      <c r="Q146" s="244"/>
      <c r="R146" s="244"/>
      <c r="S146" s="244"/>
      <c r="T146" s="245"/>
      <c r="U146" s="13"/>
      <c r="V146" s="13"/>
      <c r="W146" s="13"/>
      <c r="X146" s="13"/>
      <c r="Y146" s="13"/>
      <c r="Z146" s="13"/>
      <c r="AA146" s="13"/>
      <c r="AB146" s="13"/>
      <c r="AC146" s="13"/>
      <c r="AD146" s="13"/>
      <c r="AE146" s="13"/>
      <c r="AT146" s="246" t="s">
        <v>252</v>
      </c>
      <c r="AU146" s="246" t="s">
        <v>93</v>
      </c>
      <c r="AV146" s="13" t="s">
        <v>23</v>
      </c>
      <c r="AW146" s="13" t="s">
        <v>46</v>
      </c>
      <c r="AX146" s="13" t="s">
        <v>85</v>
      </c>
      <c r="AY146" s="246" t="s">
        <v>241</v>
      </c>
    </row>
    <row r="147" s="14" customFormat="1">
      <c r="A147" s="14"/>
      <c r="B147" s="247"/>
      <c r="C147" s="248"/>
      <c r="D147" s="238" t="s">
        <v>252</v>
      </c>
      <c r="E147" s="249" t="s">
        <v>39</v>
      </c>
      <c r="F147" s="250" t="s">
        <v>8847</v>
      </c>
      <c r="G147" s="248"/>
      <c r="H147" s="251">
        <v>9.2360000000000007</v>
      </c>
      <c r="I147" s="252"/>
      <c r="J147" s="248"/>
      <c r="K147" s="248"/>
      <c r="L147" s="253"/>
      <c r="M147" s="254"/>
      <c r="N147" s="255"/>
      <c r="O147" s="255"/>
      <c r="P147" s="255"/>
      <c r="Q147" s="255"/>
      <c r="R147" s="255"/>
      <c r="S147" s="255"/>
      <c r="T147" s="256"/>
      <c r="U147" s="14"/>
      <c r="V147" s="14"/>
      <c r="W147" s="14"/>
      <c r="X147" s="14"/>
      <c r="Y147" s="14"/>
      <c r="Z147" s="14"/>
      <c r="AA147" s="14"/>
      <c r="AB147" s="14"/>
      <c r="AC147" s="14"/>
      <c r="AD147" s="14"/>
      <c r="AE147" s="14"/>
      <c r="AT147" s="257" t="s">
        <v>252</v>
      </c>
      <c r="AU147" s="257" t="s">
        <v>93</v>
      </c>
      <c r="AV147" s="14" t="s">
        <v>93</v>
      </c>
      <c r="AW147" s="14" t="s">
        <v>46</v>
      </c>
      <c r="AX147" s="14" t="s">
        <v>85</v>
      </c>
      <c r="AY147" s="257" t="s">
        <v>241</v>
      </c>
    </row>
    <row r="148" s="13" customFormat="1">
      <c r="A148" s="13"/>
      <c r="B148" s="236"/>
      <c r="C148" s="237"/>
      <c r="D148" s="238" t="s">
        <v>252</v>
      </c>
      <c r="E148" s="239" t="s">
        <v>39</v>
      </c>
      <c r="F148" s="240" t="s">
        <v>8848</v>
      </c>
      <c r="G148" s="237"/>
      <c r="H148" s="239" t="s">
        <v>39</v>
      </c>
      <c r="I148" s="241"/>
      <c r="J148" s="237"/>
      <c r="K148" s="237"/>
      <c r="L148" s="242"/>
      <c r="M148" s="243"/>
      <c r="N148" s="244"/>
      <c r="O148" s="244"/>
      <c r="P148" s="244"/>
      <c r="Q148" s="244"/>
      <c r="R148" s="244"/>
      <c r="S148" s="244"/>
      <c r="T148" s="245"/>
      <c r="U148" s="13"/>
      <c r="V148" s="13"/>
      <c r="W148" s="13"/>
      <c r="X148" s="13"/>
      <c r="Y148" s="13"/>
      <c r="Z148" s="13"/>
      <c r="AA148" s="13"/>
      <c r="AB148" s="13"/>
      <c r="AC148" s="13"/>
      <c r="AD148" s="13"/>
      <c r="AE148" s="13"/>
      <c r="AT148" s="246" t="s">
        <v>252</v>
      </c>
      <c r="AU148" s="246" t="s">
        <v>93</v>
      </c>
      <c r="AV148" s="13" t="s">
        <v>23</v>
      </c>
      <c r="AW148" s="13" t="s">
        <v>46</v>
      </c>
      <c r="AX148" s="13" t="s">
        <v>85</v>
      </c>
      <c r="AY148" s="246" t="s">
        <v>241</v>
      </c>
    </row>
    <row r="149" s="14" customFormat="1">
      <c r="A149" s="14"/>
      <c r="B149" s="247"/>
      <c r="C149" s="248"/>
      <c r="D149" s="238" t="s">
        <v>252</v>
      </c>
      <c r="E149" s="249" t="s">
        <v>39</v>
      </c>
      <c r="F149" s="250" t="s">
        <v>8849</v>
      </c>
      <c r="G149" s="248"/>
      <c r="H149" s="251">
        <v>23.905999999999999</v>
      </c>
      <c r="I149" s="252"/>
      <c r="J149" s="248"/>
      <c r="K149" s="248"/>
      <c r="L149" s="253"/>
      <c r="M149" s="254"/>
      <c r="N149" s="255"/>
      <c r="O149" s="255"/>
      <c r="P149" s="255"/>
      <c r="Q149" s="255"/>
      <c r="R149" s="255"/>
      <c r="S149" s="255"/>
      <c r="T149" s="256"/>
      <c r="U149" s="14"/>
      <c r="V149" s="14"/>
      <c r="W149" s="14"/>
      <c r="X149" s="14"/>
      <c r="Y149" s="14"/>
      <c r="Z149" s="14"/>
      <c r="AA149" s="14"/>
      <c r="AB149" s="14"/>
      <c r="AC149" s="14"/>
      <c r="AD149" s="14"/>
      <c r="AE149" s="14"/>
      <c r="AT149" s="257" t="s">
        <v>252</v>
      </c>
      <c r="AU149" s="257" t="s">
        <v>93</v>
      </c>
      <c r="AV149" s="14" t="s">
        <v>93</v>
      </c>
      <c r="AW149" s="14" t="s">
        <v>46</v>
      </c>
      <c r="AX149" s="14" t="s">
        <v>85</v>
      </c>
      <c r="AY149" s="257" t="s">
        <v>241</v>
      </c>
    </row>
    <row r="150" s="13" customFormat="1">
      <c r="A150" s="13"/>
      <c r="B150" s="236"/>
      <c r="C150" s="237"/>
      <c r="D150" s="238" t="s">
        <v>252</v>
      </c>
      <c r="E150" s="239" t="s">
        <v>39</v>
      </c>
      <c r="F150" s="240" t="s">
        <v>8850</v>
      </c>
      <c r="G150" s="237"/>
      <c r="H150" s="239" t="s">
        <v>39</v>
      </c>
      <c r="I150" s="241"/>
      <c r="J150" s="237"/>
      <c r="K150" s="237"/>
      <c r="L150" s="242"/>
      <c r="M150" s="243"/>
      <c r="N150" s="244"/>
      <c r="O150" s="244"/>
      <c r="P150" s="244"/>
      <c r="Q150" s="244"/>
      <c r="R150" s="244"/>
      <c r="S150" s="244"/>
      <c r="T150" s="245"/>
      <c r="U150" s="13"/>
      <c r="V150" s="13"/>
      <c r="W150" s="13"/>
      <c r="X150" s="13"/>
      <c r="Y150" s="13"/>
      <c r="Z150" s="13"/>
      <c r="AA150" s="13"/>
      <c r="AB150" s="13"/>
      <c r="AC150" s="13"/>
      <c r="AD150" s="13"/>
      <c r="AE150" s="13"/>
      <c r="AT150" s="246" t="s">
        <v>252</v>
      </c>
      <c r="AU150" s="246" t="s">
        <v>93</v>
      </c>
      <c r="AV150" s="13" t="s">
        <v>23</v>
      </c>
      <c r="AW150" s="13" t="s">
        <v>46</v>
      </c>
      <c r="AX150" s="13" t="s">
        <v>85</v>
      </c>
      <c r="AY150" s="246" t="s">
        <v>241</v>
      </c>
    </row>
    <row r="151" s="14" customFormat="1">
      <c r="A151" s="14"/>
      <c r="B151" s="247"/>
      <c r="C151" s="248"/>
      <c r="D151" s="238" t="s">
        <v>252</v>
      </c>
      <c r="E151" s="249" t="s">
        <v>39</v>
      </c>
      <c r="F151" s="250" t="s">
        <v>8851</v>
      </c>
      <c r="G151" s="248"/>
      <c r="H151" s="251">
        <v>3.6899999999999999</v>
      </c>
      <c r="I151" s="252"/>
      <c r="J151" s="248"/>
      <c r="K151" s="248"/>
      <c r="L151" s="253"/>
      <c r="M151" s="254"/>
      <c r="N151" s="255"/>
      <c r="O151" s="255"/>
      <c r="P151" s="255"/>
      <c r="Q151" s="255"/>
      <c r="R151" s="255"/>
      <c r="S151" s="255"/>
      <c r="T151" s="256"/>
      <c r="U151" s="14"/>
      <c r="V151" s="14"/>
      <c r="W151" s="14"/>
      <c r="X151" s="14"/>
      <c r="Y151" s="14"/>
      <c r="Z151" s="14"/>
      <c r="AA151" s="14"/>
      <c r="AB151" s="14"/>
      <c r="AC151" s="14"/>
      <c r="AD151" s="14"/>
      <c r="AE151" s="14"/>
      <c r="AT151" s="257" t="s">
        <v>252</v>
      </c>
      <c r="AU151" s="257" t="s">
        <v>93</v>
      </c>
      <c r="AV151" s="14" t="s">
        <v>93</v>
      </c>
      <c r="AW151" s="14" t="s">
        <v>46</v>
      </c>
      <c r="AX151" s="14" t="s">
        <v>85</v>
      </c>
      <c r="AY151" s="257" t="s">
        <v>241</v>
      </c>
    </row>
    <row r="152" s="16" customFormat="1">
      <c r="A152" s="16"/>
      <c r="B152" s="269"/>
      <c r="C152" s="270"/>
      <c r="D152" s="238" t="s">
        <v>252</v>
      </c>
      <c r="E152" s="271" t="s">
        <v>39</v>
      </c>
      <c r="F152" s="272" t="s">
        <v>295</v>
      </c>
      <c r="G152" s="270"/>
      <c r="H152" s="273">
        <v>36.832000000000001</v>
      </c>
      <c r="I152" s="274"/>
      <c r="J152" s="270"/>
      <c r="K152" s="270"/>
      <c r="L152" s="275"/>
      <c r="M152" s="276"/>
      <c r="N152" s="277"/>
      <c r="O152" s="277"/>
      <c r="P152" s="277"/>
      <c r="Q152" s="277"/>
      <c r="R152" s="277"/>
      <c r="S152" s="277"/>
      <c r="T152" s="278"/>
      <c r="U152" s="16"/>
      <c r="V152" s="16"/>
      <c r="W152" s="16"/>
      <c r="X152" s="16"/>
      <c r="Y152" s="16"/>
      <c r="Z152" s="16"/>
      <c r="AA152" s="16"/>
      <c r="AB152" s="16"/>
      <c r="AC152" s="16"/>
      <c r="AD152" s="16"/>
      <c r="AE152" s="16"/>
      <c r="AT152" s="279" t="s">
        <v>252</v>
      </c>
      <c r="AU152" s="279" t="s">
        <v>93</v>
      </c>
      <c r="AV152" s="16" t="s">
        <v>113</v>
      </c>
      <c r="AW152" s="16" t="s">
        <v>46</v>
      </c>
      <c r="AX152" s="16" t="s">
        <v>85</v>
      </c>
      <c r="AY152" s="279" t="s">
        <v>241</v>
      </c>
    </row>
    <row r="153" s="13" customFormat="1">
      <c r="A153" s="13"/>
      <c r="B153" s="236"/>
      <c r="C153" s="237"/>
      <c r="D153" s="238" t="s">
        <v>252</v>
      </c>
      <c r="E153" s="239" t="s">
        <v>39</v>
      </c>
      <c r="F153" s="240" t="s">
        <v>8852</v>
      </c>
      <c r="G153" s="237"/>
      <c r="H153" s="239" t="s">
        <v>39</v>
      </c>
      <c r="I153" s="241"/>
      <c r="J153" s="237"/>
      <c r="K153" s="237"/>
      <c r="L153" s="242"/>
      <c r="M153" s="243"/>
      <c r="N153" s="244"/>
      <c r="O153" s="244"/>
      <c r="P153" s="244"/>
      <c r="Q153" s="244"/>
      <c r="R153" s="244"/>
      <c r="S153" s="244"/>
      <c r="T153" s="245"/>
      <c r="U153" s="13"/>
      <c r="V153" s="13"/>
      <c r="W153" s="13"/>
      <c r="X153" s="13"/>
      <c r="Y153" s="13"/>
      <c r="Z153" s="13"/>
      <c r="AA153" s="13"/>
      <c r="AB153" s="13"/>
      <c r="AC153" s="13"/>
      <c r="AD153" s="13"/>
      <c r="AE153" s="13"/>
      <c r="AT153" s="246" t="s">
        <v>252</v>
      </c>
      <c r="AU153" s="246" t="s">
        <v>93</v>
      </c>
      <c r="AV153" s="13" t="s">
        <v>23</v>
      </c>
      <c r="AW153" s="13" t="s">
        <v>46</v>
      </c>
      <c r="AX153" s="13" t="s">
        <v>85</v>
      </c>
      <c r="AY153" s="246" t="s">
        <v>241</v>
      </c>
    </row>
    <row r="154" s="14" customFormat="1">
      <c r="A154" s="14"/>
      <c r="B154" s="247"/>
      <c r="C154" s="248"/>
      <c r="D154" s="238" t="s">
        <v>252</v>
      </c>
      <c r="E154" s="249" t="s">
        <v>39</v>
      </c>
      <c r="F154" s="250" t="s">
        <v>8853</v>
      </c>
      <c r="G154" s="248"/>
      <c r="H154" s="251">
        <v>23</v>
      </c>
      <c r="I154" s="252"/>
      <c r="J154" s="248"/>
      <c r="K154" s="248"/>
      <c r="L154" s="253"/>
      <c r="M154" s="254"/>
      <c r="N154" s="255"/>
      <c r="O154" s="255"/>
      <c r="P154" s="255"/>
      <c r="Q154" s="255"/>
      <c r="R154" s="255"/>
      <c r="S154" s="255"/>
      <c r="T154" s="256"/>
      <c r="U154" s="14"/>
      <c r="V154" s="14"/>
      <c r="W154" s="14"/>
      <c r="X154" s="14"/>
      <c r="Y154" s="14"/>
      <c r="Z154" s="14"/>
      <c r="AA154" s="14"/>
      <c r="AB154" s="14"/>
      <c r="AC154" s="14"/>
      <c r="AD154" s="14"/>
      <c r="AE154" s="14"/>
      <c r="AT154" s="257" t="s">
        <v>252</v>
      </c>
      <c r="AU154" s="257" t="s">
        <v>93</v>
      </c>
      <c r="AV154" s="14" t="s">
        <v>93</v>
      </c>
      <c r="AW154" s="14" t="s">
        <v>46</v>
      </c>
      <c r="AX154" s="14" t="s">
        <v>85</v>
      </c>
      <c r="AY154" s="257" t="s">
        <v>241</v>
      </c>
    </row>
    <row r="155" s="15" customFormat="1">
      <c r="A155" s="15"/>
      <c r="B155" s="258"/>
      <c r="C155" s="259"/>
      <c r="D155" s="238" t="s">
        <v>252</v>
      </c>
      <c r="E155" s="260" t="s">
        <v>39</v>
      </c>
      <c r="F155" s="261" t="s">
        <v>274</v>
      </c>
      <c r="G155" s="259"/>
      <c r="H155" s="262">
        <v>92.072999999999993</v>
      </c>
      <c r="I155" s="263"/>
      <c r="J155" s="259"/>
      <c r="K155" s="259"/>
      <c r="L155" s="264"/>
      <c r="M155" s="265"/>
      <c r="N155" s="266"/>
      <c r="O155" s="266"/>
      <c r="P155" s="266"/>
      <c r="Q155" s="266"/>
      <c r="R155" s="266"/>
      <c r="S155" s="266"/>
      <c r="T155" s="267"/>
      <c r="U155" s="15"/>
      <c r="V155" s="15"/>
      <c r="W155" s="15"/>
      <c r="X155" s="15"/>
      <c r="Y155" s="15"/>
      <c r="Z155" s="15"/>
      <c r="AA155" s="15"/>
      <c r="AB155" s="15"/>
      <c r="AC155" s="15"/>
      <c r="AD155" s="15"/>
      <c r="AE155" s="15"/>
      <c r="AT155" s="268" t="s">
        <v>252</v>
      </c>
      <c r="AU155" s="268" t="s">
        <v>93</v>
      </c>
      <c r="AV155" s="15" t="s">
        <v>248</v>
      </c>
      <c r="AW155" s="15" t="s">
        <v>46</v>
      </c>
      <c r="AX155" s="15" t="s">
        <v>23</v>
      </c>
      <c r="AY155" s="268" t="s">
        <v>241</v>
      </c>
    </row>
    <row r="156" s="2" customFormat="1" ht="24.15" customHeight="1">
      <c r="A156" s="42"/>
      <c r="B156" s="43"/>
      <c r="C156" s="218" t="s">
        <v>321</v>
      </c>
      <c r="D156" s="218" t="s">
        <v>243</v>
      </c>
      <c r="E156" s="219" t="s">
        <v>8854</v>
      </c>
      <c r="F156" s="220" t="s">
        <v>8855</v>
      </c>
      <c r="G156" s="221" t="s">
        <v>246</v>
      </c>
      <c r="H156" s="222">
        <v>114.90900000000001</v>
      </c>
      <c r="I156" s="223"/>
      <c r="J156" s="224">
        <f>ROUND(I156*H156,2)</f>
        <v>0</v>
      </c>
      <c r="K156" s="220" t="s">
        <v>247</v>
      </c>
      <c r="L156" s="48"/>
      <c r="M156" s="225" t="s">
        <v>39</v>
      </c>
      <c r="N156" s="226" t="s">
        <v>56</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248</v>
      </c>
      <c r="AT156" s="229" t="s">
        <v>243</v>
      </c>
      <c r="AU156" s="229" t="s">
        <v>93</v>
      </c>
      <c r="AY156" s="20" t="s">
        <v>241</v>
      </c>
      <c r="BE156" s="230">
        <f>IF(N156="základní",J156,0)</f>
        <v>0</v>
      </c>
      <c r="BF156" s="230">
        <f>IF(N156="snížená",J156,0)</f>
        <v>0</v>
      </c>
      <c r="BG156" s="230">
        <f>IF(N156="zákl. přenesená",J156,0)</f>
        <v>0</v>
      </c>
      <c r="BH156" s="230">
        <f>IF(N156="sníž. přenesená",J156,0)</f>
        <v>0</v>
      </c>
      <c r="BI156" s="230">
        <f>IF(N156="nulová",J156,0)</f>
        <v>0</v>
      </c>
      <c r="BJ156" s="20" t="s">
        <v>23</v>
      </c>
      <c r="BK156" s="230">
        <f>ROUND(I156*H156,2)</f>
        <v>0</v>
      </c>
      <c r="BL156" s="20" t="s">
        <v>248</v>
      </c>
      <c r="BM156" s="229" t="s">
        <v>8856</v>
      </c>
    </row>
    <row r="157" s="2" customFormat="1">
      <c r="A157" s="42"/>
      <c r="B157" s="43"/>
      <c r="C157" s="44"/>
      <c r="D157" s="231" t="s">
        <v>250</v>
      </c>
      <c r="E157" s="44"/>
      <c r="F157" s="232" t="s">
        <v>8857</v>
      </c>
      <c r="G157" s="44"/>
      <c r="H157" s="44"/>
      <c r="I157" s="233"/>
      <c r="J157" s="44"/>
      <c r="K157" s="44"/>
      <c r="L157" s="48"/>
      <c r="M157" s="234"/>
      <c r="N157" s="235"/>
      <c r="O157" s="88"/>
      <c r="P157" s="88"/>
      <c r="Q157" s="88"/>
      <c r="R157" s="88"/>
      <c r="S157" s="88"/>
      <c r="T157" s="89"/>
      <c r="U157" s="42"/>
      <c r="V157" s="42"/>
      <c r="W157" s="42"/>
      <c r="X157" s="42"/>
      <c r="Y157" s="42"/>
      <c r="Z157" s="42"/>
      <c r="AA157" s="42"/>
      <c r="AB157" s="42"/>
      <c r="AC157" s="42"/>
      <c r="AD157" s="42"/>
      <c r="AE157" s="42"/>
      <c r="AT157" s="20" t="s">
        <v>250</v>
      </c>
      <c r="AU157" s="20" t="s">
        <v>93</v>
      </c>
    </row>
    <row r="158" s="13" customFormat="1">
      <c r="A158" s="13"/>
      <c r="B158" s="236"/>
      <c r="C158" s="237"/>
      <c r="D158" s="238" t="s">
        <v>252</v>
      </c>
      <c r="E158" s="239" t="s">
        <v>39</v>
      </c>
      <c r="F158" s="240" t="s">
        <v>3425</v>
      </c>
      <c r="G158" s="237"/>
      <c r="H158" s="239" t="s">
        <v>39</v>
      </c>
      <c r="I158" s="241"/>
      <c r="J158" s="237"/>
      <c r="K158" s="237"/>
      <c r="L158" s="242"/>
      <c r="M158" s="243"/>
      <c r="N158" s="244"/>
      <c r="O158" s="244"/>
      <c r="P158" s="244"/>
      <c r="Q158" s="244"/>
      <c r="R158" s="244"/>
      <c r="S158" s="244"/>
      <c r="T158" s="245"/>
      <c r="U158" s="13"/>
      <c r="V158" s="13"/>
      <c r="W158" s="13"/>
      <c r="X158" s="13"/>
      <c r="Y158" s="13"/>
      <c r="Z158" s="13"/>
      <c r="AA158" s="13"/>
      <c r="AB158" s="13"/>
      <c r="AC158" s="13"/>
      <c r="AD158" s="13"/>
      <c r="AE158" s="13"/>
      <c r="AT158" s="246" t="s">
        <v>252</v>
      </c>
      <c r="AU158" s="246" t="s">
        <v>93</v>
      </c>
      <c r="AV158" s="13" t="s">
        <v>23</v>
      </c>
      <c r="AW158" s="13" t="s">
        <v>46</v>
      </c>
      <c r="AX158" s="13" t="s">
        <v>85</v>
      </c>
      <c r="AY158" s="246" t="s">
        <v>241</v>
      </c>
    </row>
    <row r="159" s="13" customFormat="1">
      <c r="A159" s="13"/>
      <c r="B159" s="236"/>
      <c r="C159" s="237"/>
      <c r="D159" s="238" t="s">
        <v>252</v>
      </c>
      <c r="E159" s="239" t="s">
        <v>39</v>
      </c>
      <c r="F159" s="240" t="s">
        <v>8858</v>
      </c>
      <c r="G159" s="237"/>
      <c r="H159" s="239" t="s">
        <v>39</v>
      </c>
      <c r="I159" s="241"/>
      <c r="J159" s="237"/>
      <c r="K159" s="237"/>
      <c r="L159" s="242"/>
      <c r="M159" s="243"/>
      <c r="N159" s="244"/>
      <c r="O159" s="244"/>
      <c r="P159" s="244"/>
      <c r="Q159" s="244"/>
      <c r="R159" s="244"/>
      <c r="S159" s="244"/>
      <c r="T159" s="245"/>
      <c r="U159" s="13"/>
      <c r="V159" s="13"/>
      <c r="W159" s="13"/>
      <c r="X159" s="13"/>
      <c r="Y159" s="13"/>
      <c r="Z159" s="13"/>
      <c r="AA159" s="13"/>
      <c r="AB159" s="13"/>
      <c r="AC159" s="13"/>
      <c r="AD159" s="13"/>
      <c r="AE159" s="13"/>
      <c r="AT159" s="246" t="s">
        <v>252</v>
      </c>
      <c r="AU159" s="246" t="s">
        <v>93</v>
      </c>
      <c r="AV159" s="13" t="s">
        <v>23</v>
      </c>
      <c r="AW159" s="13" t="s">
        <v>46</v>
      </c>
      <c r="AX159" s="13" t="s">
        <v>85</v>
      </c>
      <c r="AY159" s="246" t="s">
        <v>241</v>
      </c>
    </row>
    <row r="160" s="14" customFormat="1">
      <c r="A160" s="14"/>
      <c r="B160" s="247"/>
      <c r="C160" s="248"/>
      <c r="D160" s="238" t="s">
        <v>252</v>
      </c>
      <c r="E160" s="249" t="s">
        <v>39</v>
      </c>
      <c r="F160" s="250" t="s">
        <v>8859</v>
      </c>
      <c r="G160" s="248"/>
      <c r="H160" s="251">
        <v>28.971</v>
      </c>
      <c r="I160" s="252"/>
      <c r="J160" s="248"/>
      <c r="K160" s="248"/>
      <c r="L160" s="253"/>
      <c r="M160" s="254"/>
      <c r="N160" s="255"/>
      <c r="O160" s="255"/>
      <c r="P160" s="255"/>
      <c r="Q160" s="255"/>
      <c r="R160" s="255"/>
      <c r="S160" s="255"/>
      <c r="T160" s="256"/>
      <c r="U160" s="14"/>
      <c r="V160" s="14"/>
      <c r="W160" s="14"/>
      <c r="X160" s="14"/>
      <c r="Y160" s="14"/>
      <c r="Z160" s="14"/>
      <c r="AA160" s="14"/>
      <c r="AB160" s="14"/>
      <c r="AC160" s="14"/>
      <c r="AD160" s="14"/>
      <c r="AE160" s="14"/>
      <c r="AT160" s="257" t="s">
        <v>252</v>
      </c>
      <c r="AU160" s="257" t="s">
        <v>93</v>
      </c>
      <c r="AV160" s="14" t="s">
        <v>93</v>
      </c>
      <c r="AW160" s="14" t="s">
        <v>46</v>
      </c>
      <c r="AX160" s="14" t="s">
        <v>85</v>
      </c>
      <c r="AY160" s="257" t="s">
        <v>241</v>
      </c>
    </row>
    <row r="161" s="13" customFormat="1">
      <c r="A161" s="13"/>
      <c r="B161" s="236"/>
      <c r="C161" s="237"/>
      <c r="D161" s="238" t="s">
        <v>252</v>
      </c>
      <c r="E161" s="239" t="s">
        <v>39</v>
      </c>
      <c r="F161" s="240" t="s">
        <v>8834</v>
      </c>
      <c r="G161" s="237"/>
      <c r="H161" s="239" t="s">
        <v>39</v>
      </c>
      <c r="I161" s="241"/>
      <c r="J161" s="237"/>
      <c r="K161" s="237"/>
      <c r="L161" s="242"/>
      <c r="M161" s="243"/>
      <c r="N161" s="244"/>
      <c r="O161" s="244"/>
      <c r="P161" s="244"/>
      <c r="Q161" s="244"/>
      <c r="R161" s="244"/>
      <c r="S161" s="244"/>
      <c r="T161" s="245"/>
      <c r="U161" s="13"/>
      <c r="V161" s="13"/>
      <c r="W161" s="13"/>
      <c r="X161" s="13"/>
      <c r="Y161" s="13"/>
      <c r="Z161" s="13"/>
      <c r="AA161" s="13"/>
      <c r="AB161" s="13"/>
      <c r="AC161" s="13"/>
      <c r="AD161" s="13"/>
      <c r="AE161" s="13"/>
      <c r="AT161" s="246" t="s">
        <v>252</v>
      </c>
      <c r="AU161" s="246" t="s">
        <v>93</v>
      </c>
      <c r="AV161" s="13" t="s">
        <v>23</v>
      </c>
      <c r="AW161" s="13" t="s">
        <v>46</v>
      </c>
      <c r="AX161" s="13" t="s">
        <v>85</v>
      </c>
      <c r="AY161" s="246" t="s">
        <v>241</v>
      </c>
    </row>
    <row r="162" s="13" customFormat="1">
      <c r="A162" s="13"/>
      <c r="B162" s="236"/>
      <c r="C162" s="237"/>
      <c r="D162" s="238" t="s">
        <v>252</v>
      </c>
      <c r="E162" s="239" t="s">
        <v>39</v>
      </c>
      <c r="F162" s="240" t="s">
        <v>8860</v>
      </c>
      <c r="G162" s="237"/>
      <c r="H162" s="239" t="s">
        <v>39</v>
      </c>
      <c r="I162" s="241"/>
      <c r="J162" s="237"/>
      <c r="K162" s="237"/>
      <c r="L162" s="242"/>
      <c r="M162" s="243"/>
      <c r="N162" s="244"/>
      <c r="O162" s="244"/>
      <c r="P162" s="244"/>
      <c r="Q162" s="244"/>
      <c r="R162" s="244"/>
      <c r="S162" s="244"/>
      <c r="T162" s="245"/>
      <c r="U162" s="13"/>
      <c r="V162" s="13"/>
      <c r="W162" s="13"/>
      <c r="X162" s="13"/>
      <c r="Y162" s="13"/>
      <c r="Z162" s="13"/>
      <c r="AA162" s="13"/>
      <c r="AB162" s="13"/>
      <c r="AC162" s="13"/>
      <c r="AD162" s="13"/>
      <c r="AE162" s="13"/>
      <c r="AT162" s="246" t="s">
        <v>252</v>
      </c>
      <c r="AU162" s="246" t="s">
        <v>93</v>
      </c>
      <c r="AV162" s="13" t="s">
        <v>23</v>
      </c>
      <c r="AW162" s="13" t="s">
        <v>46</v>
      </c>
      <c r="AX162" s="13" t="s">
        <v>85</v>
      </c>
      <c r="AY162" s="246" t="s">
        <v>241</v>
      </c>
    </row>
    <row r="163" s="14" customFormat="1">
      <c r="A163" s="14"/>
      <c r="B163" s="247"/>
      <c r="C163" s="248"/>
      <c r="D163" s="238" t="s">
        <v>252</v>
      </c>
      <c r="E163" s="249" t="s">
        <v>39</v>
      </c>
      <c r="F163" s="250" t="s">
        <v>8861</v>
      </c>
      <c r="G163" s="248"/>
      <c r="H163" s="251">
        <v>50.402999999999999</v>
      </c>
      <c r="I163" s="252"/>
      <c r="J163" s="248"/>
      <c r="K163" s="248"/>
      <c r="L163" s="253"/>
      <c r="M163" s="254"/>
      <c r="N163" s="255"/>
      <c r="O163" s="255"/>
      <c r="P163" s="255"/>
      <c r="Q163" s="255"/>
      <c r="R163" s="255"/>
      <c r="S163" s="255"/>
      <c r="T163" s="256"/>
      <c r="U163" s="14"/>
      <c r="V163" s="14"/>
      <c r="W163" s="14"/>
      <c r="X163" s="14"/>
      <c r="Y163" s="14"/>
      <c r="Z163" s="14"/>
      <c r="AA163" s="14"/>
      <c r="AB163" s="14"/>
      <c r="AC163" s="14"/>
      <c r="AD163" s="14"/>
      <c r="AE163" s="14"/>
      <c r="AT163" s="257" t="s">
        <v>252</v>
      </c>
      <c r="AU163" s="257" t="s">
        <v>93</v>
      </c>
      <c r="AV163" s="14" t="s">
        <v>93</v>
      </c>
      <c r="AW163" s="14" t="s">
        <v>46</v>
      </c>
      <c r="AX163" s="14" t="s">
        <v>85</v>
      </c>
      <c r="AY163" s="257" t="s">
        <v>241</v>
      </c>
    </row>
    <row r="164" s="13" customFormat="1">
      <c r="A164" s="13"/>
      <c r="B164" s="236"/>
      <c r="C164" s="237"/>
      <c r="D164" s="238" t="s">
        <v>252</v>
      </c>
      <c r="E164" s="239" t="s">
        <v>39</v>
      </c>
      <c r="F164" s="240" t="s">
        <v>8862</v>
      </c>
      <c r="G164" s="237"/>
      <c r="H164" s="239" t="s">
        <v>39</v>
      </c>
      <c r="I164" s="241"/>
      <c r="J164" s="237"/>
      <c r="K164" s="237"/>
      <c r="L164" s="242"/>
      <c r="M164" s="243"/>
      <c r="N164" s="244"/>
      <c r="O164" s="244"/>
      <c r="P164" s="244"/>
      <c r="Q164" s="244"/>
      <c r="R164" s="244"/>
      <c r="S164" s="244"/>
      <c r="T164" s="245"/>
      <c r="U164" s="13"/>
      <c r="V164" s="13"/>
      <c r="W164" s="13"/>
      <c r="X164" s="13"/>
      <c r="Y164" s="13"/>
      <c r="Z164" s="13"/>
      <c r="AA164" s="13"/>
      <c r="AB164" s="13"/>
      <c r="AC164" s="13"/>
      <c r="AD164" s="13"/>
      <c r="AE164" s="13"/>
      <c r="AT164" s="246" t="s">
        <v>252</v>
      </c>
      <c r="AU164" s="246" t="s">
        <v>93</v>
      </c>
      <c r="AV164" s="13" t="s">
        <v>23</v>
      </c>
      <c r="AW164" s="13" t="s">
        <v>46</v>
      </c>
      <c r="AX164" s="13" t="s">
        <v>85</v>
      </c>
      <c r="AY164" s="246" t="s">
        <v>241</v>
      </c>
    </row>
    <row r="165" s="14" customFormat="1">
      <c r="A165" s="14"/>
      <c r="B165" s="247"/>
      <c r="C165" s="248"/>
      <c r="D165" s="238" t="s">
        <v>252</v>
      </c>
      <c r="E165" s="249" t="s">
        <v>39</v>
      </c>
      <c r="F165" s="250" t="s">
        <v>8863</v>
      </c>
      <c r="G165" s="248"/>
      <c r="H165" s="251">
        <v>21.396999999999998</v>
      </c>
      <c r="I165" s="252"/>
      <c r="J165" s="248"/>
      <c r="K165" s="248"/>
      <c r="L165" s="253"/>
      <c r="M165" s="254"/>
      <c r="N165" s="255"/>
      <c r="O165" s="255"/>
      <c r="P165" s="255"/>
      <c r="Q165" s="255"/>
      <c r="R165" s="255"/>
      <c r="S165" s="255"/>
      <c r="T165" s="256"/>
      <c r="U165" s="14"/>
      <c r="V165" s="14"/>
      <c r="W165" s="14"/>
      <c r="X165" s="14"/>
      <c r="Y165" s="14"/>
      <c r="Z165" s="14"/>
      <c r="AA165" s="14"/>
      <c r="AB165" s="14"/>
      <c r="AC165" s="14"/>
      <c r="AD165" s="14"/>
      <c r="AE165" s="14"/>
      <c r="AT165" s="257" t="s">
        <v>252</v>
      </c>
      <c r="AU165" s="257" t="s">
        <v>93</v>
      </c>
      <c r="AV165" s="14" t="s">
        <v>93</v>
      </c>
      <c r="AW165" s="14" t="s">
        <v>46</v>
      </c>
      <c r="AX165" s="14" t="s">
        <v>85</v>
      </c>
      <c r="AY165" s="257" t="s">
        <v>241</v>
      </c>
    </row>
    <row r="166" s="13" customFormat="1">
      <c r="A166" s="13"/>
      <c r="B166" s="236"/>
      <c r="C166" s="237"/>
      <c r="D166" s="238" t="s">
        <v>252</v>
      </c>
      <c r="E166" s="239" t="s">
        <v>39</v>
      </c>
      <c r="F166" s="240" t="s">
        <v>3427</v>
      </c>
      <c r="G166" s="237"/>
      <c r="H166" s="239" t="s">
        <v>39</v>
      </c>
      <c r="I166" s="241"/>
      <c r="J166" s="237"/>
      <c r="K166" s="237"/>
      <c r="L166" s="242"/>
      <c r="M166" s="243"/>
      <c r="N166" s="244"/>
      <c r="O166" s="244"/>
      <c r="P166" s="244"/>
      <c r="Q166" s="244"/>
      <c r="R166" s="244"/>
      <c r="S166" s="244"/>
      <c r="T166" s="245"/>
      <c r="U166" s="13"/>
      <c r="V166" s="13"/>
      <c r="W166" s="13"/>
      <c r="X166" s="13"/>
      <c r="Y166" s="13"/>
      <c r="Z166" s="13"/>
      <c r="AA166" s="13"/>
      <c r="AB166" s="13"/>
      <c r="AC166" s="13"/>
      <c r="AD166" s="13"/>
      <c r="AE166" s="13"/>
      <c r="AT166" s="246" t="s">
        <v>252</v>
      </c>
      <c r="AU166" s="246" t="s">
        <v>93</v>
      </c>
      <c r="AV166" s="13" t="s">
        <v>23</v>
      </c>
      <c r="AW166" s="13" t="s">
        <v>46</v>
      </c>
      <c r="AX166" s="13" t="s">
        <v>85</v>
      </c>
      <c r="AY166" s="246" t="s">
        <v>241</v>
      </c>
    </row>
    <row r="167" s="13" customFormat="1">
      <c r="A167" s="13"/>
      <c r="B167" s="236"/>
      <c r="C167" s="237"/>
      <c r="D167" s="238" t="s">
        <v>252</v>
      </c>
      <c r="E167" s="239" t="s">
        <v>39</v>
      </c>
      <c r="F167" s="240" t="s">
        <v>8864</v>
      </c>
      <c r="G167" s="237"/>
      <c r="H167" s="239" t="s">
        <v>39</v>
      </c>
      <c r="I167" s="241"/>
      <c r="J167" s="237"/>
      <c r="K167" s="237"/>
      <c r="L167" s="242"/>
      <c r="M167" s="243"/>
      <c r="N167" s="244"/>
      <c r="O167" s="244"/>
      <c r="P167" s="244"/>
      <c r="Q167" s="244"/>
      <c r="R167" s="244"/>
      <c r="S167" s="244"/>
      <c r="T167" s="245"/>
      <c r="U167" s="13"/>
      <c r="V167" s="13"/>
      <c r="W167" s="13"/>
      <c r="X167" s="13"/>
      <c r="Y167" s="13"/>
      <c r="Z167" s="13"/>
      <c r="AA167" s="13"/>
      <c r="AB167" s="13"/>
      <c r="AC167" s="13"/>
      <c r="AD167" s="13"/>
      <c r="AE167" s="13"/>
      <c r="AT167" s="246" t="s">
        <v>252</v>
      </c>
      <c r="AU167" s="246" t="s">
        <v>93</v>
      </c>
      <c r="AV167" s="13" t="s">
        <v>23</v>
      </c>
      <c r="AW167" s="13" t="s">
        <v>46</v>
      </c>
      <c r="AX167" s="13" t="s">
        <v>85</v>
      </c>
      <c r="AY167" s="246" t="s">
        <v>241</v>
      </c>
    </row>
    <row r="168" s="14" customFormat="1">
      <c r="A168" s="14"/>
      <c r="B168" s="247"/>
      <c r="C168" s="248"/>
      <c r="D168" s="238" t="s">
        <v>252</v>
      </c>
      <c r="E168" s="249" t="s">
        <v>39</v>
      </c>
      <c r="F168" s="250" t="s">
        <v>8865</v>
      </c>
      <c r="G168" s="248"/>
      <c r="H168" s="251">
        <v>2.1659999999999999</v>
      </c>
      <c r="I168" s="252"/>
      <c r="J168" s="248"/>
      <c r="K168" s="248"/>
      <c r="L168" s="253"/>
      <c r="M168" s="254"/>
      <c r="N168" s="255"/>
      <c r="O168" s="255"/>
      <c r="P168" s="255"/>
      <c r="Q168" s="255"/>
      <c r="R168" s="255"/>
      <c r="S168" s="255"/>
      <c r="T168" s="256"/>
      <c r="U168" s="14"/>
      <c r="V168" s="14"/>
      <c r="W168" s="14"/>
      <c r="X168" s="14"/>
      <c r="Y168" s="14"/>
      <c r="Z168" s="14"/>
      <c r="AA168" s="14"/>
      <c r="AB168" s="14"/>
      <c r="AC168" s="14"/>
      <c r="AD168" s="14"/>
      <c r="AE168" s="14"/>
      <c r="AT168" s="257" t="s">
        <v>252</v>
      </c>
      <c r="AU168" s="257" t="s">
        <v>93</v>
      </c>
      <c r="AV168" s="14" t="s">
        <v>93</v>
      </c>
      <c r="AW168" s="14" t="s">
        <v>46</v>
      </c>
      <c r="AX168" s="14" t="s">
        <v>85</v>
      </c>
      <c r="AY168" s="257" t="s">
        <v>241</v>
      </c>
    </row>
    <row r="169" s="13" customFormat="1">
      <c r="A169" s="13"/>
      <c r="B169" s="236"/>
      <c r="C169" s="237"/>
      <c r="D169" s="238" t="s">
        <v>252</v>
      </c>
      <c r="E169" s="239" t="s">
        <v>39</v>
      </c>
      <c r="F169" s="240" t="s">
        <v>8866</v>
      </c>
      <c r="G169" s="237"/>
      <c r="H169" s="239" t="s">
        <v>39</v>
      </c>
      <c r="I169" s="241"/>
      <c r="J169" s="237"/>
      <c r="K169" s="237"/>
      <c r="L169" s="242"/>
      <c r="M169" s="243"/>
      <c r="N169" s="244"/>
      <c r="O169" s="244"/>
      <c r="P169" s="244"/>
      <c r="Q169" s="244"/>
      <c r="R169" s="244"/>
      <c r="S169" s="244"/>
      <c r="T169" s="245"/>
      <c r="U169" s="13"/>
      <c r="V169" s="13"/>
      <c r="W169" s="13"/>
      <c r="X169" s="13"/>
      <c r="Y169" s="13"/>
      <c r="Z169" s="13"/>
      <c r="AA169" s="13"/>
      <c r="AB169" s="13"/>
      <c r="AC169" s="13"/>
      <c r="AD169" s="13"/>
      <c r="AE169" s="13"/>
      <c r="AT169" s="246" t="s">
        <v>252</v>
      </c>
      <c r="AU169" s="246" t="s">
        <v>93</v>
      </c>
      <c r="AV169" s="13" t="s">
        <v>23</v>
      </c>
      <c r="AW169" s="13" t="s">
        <v>46</v>
      </c>
      <c r="AX169" s="13" t="s">
        <v>85</v>
      </c>
      <c r="AY169" s="246" t="s">
        <v>241</v>
      </c>
    </row>
    <row r="170" s="14" customFormat="1">
      <c r="A170" s="14"/>
      <c r="B170" s="247"/>
      <c r="C170" s="248"/>
      <c r="D170" s="238" t="s">
        <v>252</v>
      </c>
      <c r="E170" s="249" t="s">
        <v>39</v>
      </c>
      <c r="F170" s="250" t="s">
        <v>8867</v>
      </c>
      <c r="G170" s="248"/>
      <c r="H170" s="251">
        <v>2.7160000000000002</v>
      </c>
      <c r="I170" s="252"/>
      <c r="J170" s="248"/>
      <c r="K170" s="248"/>
      <c r="L170" s="253"/>
      <c r="M170" s="254"/>
      <c r="N170" s="255"/>
      <c r="O170" s="255"/>
      <c r="P170" s="255"/>
      <c r="Q170" s="255"/>
      <c r="R170" s="255"/>
      <c r="S170" s="255"/>
      <c r="T170" s="256"/>
      <c r="U170" s="14"/>
      <c r="V170" s="14"/>
      <c r="W170" s="14"/>
      <c r="X170" s="14"/>
      <c r="Y170" s="14"/>
      <c r="Z170" s="14"/>
      <c r="AA170" s="14"/>
      <c r="AB170" s="14"/>
      <c r="AC170" s="14"/>
      <c r="AD170" s="14"/>
      <c r="AE170" s="14"/>
      <c r="AT170" s="257" t="s">
        <v>252</v>
      </c>
      <c r="AU170" s="257" t="s">
        <v>93</v>
      </c>
      <c r="AV170" s="14" t="s">
        <v>93</v>
      </c>
      <c r="AW170" s="14" t="s">
        <v>46</v>
      </c>
      <c r="AX170" s="14" t="s">
        <v>85</v>
      </c>
      <c r="AY170" s="257" t="s">
        <v>241</v>
      </c>
    </row>
    <row r="171" s="13" customFormat="1">
      <c r="A171" s="13"/>
      <c r="B171" s="236"/>
      <c r="C171" s="237"/>
      <c r="D171" s="238" t="s">
        <v>252</v>
      </c>
      <c r="E171" s="239" t="s">
        <v>39</v>
      </c>
      <c r="F171" s="240" t="s">
        <v>8868</v>
      </c>
      <c r="G171" s="237"/>
      <c r="H171" s="239" t="s">
        <v>39</v>
      </c>
      <c r="I171" s="241"/>
      <c r="J171" s="237"/>
      <c r="K171" s="237"/>
      <c r="L171" s="242"/>
      <c r="M171" s="243"/>
      <c r="N171" s="244"/>
      <c r="O171" s="244"/>
      <c r="P171" s="244"/>
      <c r="Q171" s="244"/>
      <c r="R171" s="244"/>
      <c r="S171" s="244"/>
      <c r="T171" s="245"/>
      <c r="U171" s="13"/>
      <c r="V171" s="13"/>
      <c r="W171" s="13"/>
      <c r="X171" s="13"/>
      <c r="Y171" s="13"/>
      <c r="Z171" s="13"/>
      <c r="AA171" s="13"/>
      <c r="AB171" s="13"/>
      <c r="AC171" s="13"/>
      <c r="AD171" s="13"/>
      <c r="AE171" s="13"/>
      <c r="AT171" s="246" t="s">
        <v>252</v>
      </c>
      <c r="AU171" s="246" t="s">
        <v>93</v>
      </c>
      <c r="AV171" s="13" t="s">
        <v>23</v>
      </c>
      <c r="AW171" s="13" t="s">
        <v>46</v>
      </c>
      <c r="AX171" s="13" t="s">
        <v>85</v>
      </c>
      <c r="AY171" s="246" t="s">
        <v>241</v>
      </c>
    </row>
    <row r="172" s="14" customFormat="1">
      <c r="A172" s="14"/>
      <c r="B172" s="247"/>
      <c r="C172" s="248"/>
      <c r="D172" s="238" t="s">
        <v>252</v>
      </c>
      <c r="E172" s="249" t="s">
        <v>39</v>
      </c>
      <c r="F172" s="250" t="s">
        <v>8869</v>
      </c>
      <c r="G172" s="248"/>
      <c r="H172" s="251">
        <v>3.444</v>
      </c>
      <c r="I172" s="252"/>
      <c r="J172" s="248"/>
      <c r="K172" s="248"/>
      <c r="L172" s="253"/>
      <c r="M172" s="254"/>
      <c r="N172" s="255"/>
      <c r="O172" s="255"/>
      <c r="P172" s="255"/>
      <c r="Q172" s="255"/>
      <c r="R172" s="255"/>
      <c r="S172" s="255"/>
      <c r="T172" s="256"/>
      <c r="U172" s="14"/>
      <c r="V172" s="14"/>
      <c r="W172" s="14"/>
      <c r="X172" s="14"/>
      <c r="Y172" s="14"/>
      <c r="Z172" s="14"/>
      <c r="AA172" s="14"/>
      <c r="AB172" s="14"/>
      <c r="AC172" s="14"/>
      <c r="AD172" s="14"/>
      <c r="AE172" s="14"/>
      <c r="AT172" s="257" t="s">
        <v>252</v>
      </c>
      <c r="AU172" s="257" t="s">
        <v>93</v>
      </c>
      <c r="AV172" s="14" t="s">
        <v>93</v>
      </c>
      <c r="AW172" s="14" t="s">
        <v>46</v>
      </c>
      <c r="AX172" s="14" t="s">
        <v>85</v>
      </c>
      <c r="AY172" s="257" t="s">
        <v>241</v>
      </c>
    </row>
    <row r="173" s="13" customFormat="1">
      <c r="A173" s="13"/>
      <c r="B173" s="236"/>
      <c r="C173" s="237"/>
      <c r="D173" s="238" t="s">
        <v>252</v>
      </c>
      <c r="E173" s="239" t="s">
        <v>39</v>
      </c>
      <c r="F173" s="240" t="s">
        <v>8870</v>
      </c>
      <c r="G173" s="237"/>
      <c r="H173" s="239" t="s">
        <v>39</v>
      </c>
      <c r="I173" s="241"/>
      <c r="J173" s="237"/>
      <c r="K173" s="237"/>
      <c r="L173" s="242"/>
      <c r="M173" s="243"/>
      <c r="N173" s="244"/>
      <c r="O173" s="244"/>
      <c r="P173" s="244"/>
      <c r="Q173" s="244"/>
      <c r="R173" s="244"/>
      <c r="S173" s="244"/>
      <c r="T173" s="245"/>
      <c r="U173" s="13"/>
      <c r="V173" s="13"/>
      <c r="W173" s="13"/>
      <c r="X173" s="13"/>
      <c r="Y173" s="13"/>
      <c r="Z173" s="13"/>
      <c r="AA173" s="13"/>
      <c r="AB173" s="13"/>
      <c r="AC173" s="13"/>
      <c r="AD173" s="13"/>
      <c r="AE173" s="13"/>
      <c r="AT173" s="246" t="s">
        <v>252</v>
      </c>
      <c r="AU173" s="246" t="s">
        <v>93</v>
      </c>
      <c r="AV173" s="13" t="s">
        <v>23</v>
      </c>
      <c r="AW173" s="13" t="s">
        <v>46</v>
      </c>
      <c r="AX173" s="13" t="s">
        <v>85</v>
      </c>
      <c r="AY173" s="246" t="s">
        <v>241</v>
      </c>
    </row>
    <row r="174" s="14" customFormat="1">
      <c r="A174" s="14"/>
      <c r="B174" s="247"/>
      <c r="C174" s="248"/>
      <c r="D174" s="238" t="s">
        <v>252</v>
      </c>
      <c r="E174" s="249" t="s">
        <v>39</v>
      </c>
      <c r="F174" s="250" t="s">
        <v>8871</v>
      </c>
      <c r="G174" s="248"/>
      <c r="H174" s="251">
        <v>3.1339999999999999</v>
      </c>
      <c r="I174" s="252"/>
      <c r="J174" s="248"/>
      <c r="K174" s="248"/>
      <c r="L174" s="253"/>
      <c r="M174" s="254"/>
      <c r="N174" s="255"/>
      <c r="O174" s="255"/>
      <c r="P174" s="255"/>
      <c r="Q174" s="255"/>
      <c r="R174" s="255"/>
      <c r="S174" s="255"/>
      <c r="T174" s="256"/>
      <c r="U174" s="14"/>
      <c r="V174" s="14"/>
      <c r="W174" s="14"/>
      <c r="X174" s="14"/>
      <c r="Y174" s="14"/>
      <c r="Z174" s="14"/>
      <c r="AA174" s="14"/>
      <c r="AB174" s="14"/>
      <c r="AC174" s="14"/>
      <c r="AD174" s="14"/>
      <c r="AE174" s="14"/>
      <c r="AT174" s="257" t="s">
        <v>252</v>
      </c>
      <c r="AU174" s="257" t="s">
        <v>93</v>
      </c>
      <c r="AV174" s="14" t="s">
        <v>93</v>
      </c>
      <c r="AW174" s="14" t="s">
        <v>46</v>
      </c>
      <c r="AX174" s="14" t="s">
        <v>85</v>
      </c>
      <c r="AY174" s="257" t="s">
        <v>241</v>
      </c>
    </row>
    <row r="175" s="13" customFormat="1">
      <c r="A175" s="13"/>
      <c r="B175" s="236"/>
      <c r="C175" s="237"/>
      <c r="D175" s="238" t="s">
        <v>252</v>
      </c>
      <c r="E175" s="239" t="s">
        <v>39</v>
      </c>
      <c r="F175" s="240" t="s">
        <v>8872</v>
      </c>
      <c r="G175" s="237"/>
      <c r="H175" s="239" t="s">
        <v>39</v>
      </c>
      <c r="I175" s="241"/>
      <c r="J175" s="237"/>
      <c r="K175" s="237"/>
      <c r="L175" s="242"/>
      <c r="M175" s="243"/>
      <c r="N175" s="244"/>
      <c r="O175" s="244"/>
      <c r="P175" s="244"/>
      <c r="Q175" s="244"/>
      <c r="R175" s="244"/>
      <c r="S175" s="244"/>
      <c r="T175" s="245"/>
      <c r="U175" s="13"/>
      <c r="V175" s="13"/>
      <c r="W175" s="13"/>
      <c r="X175" s="13"/>
      <c r="Y175" s="13"/>
      <c r="Z175" s="13"/>
      <c r="AA175" s="13"/>
      <c r="AB175" s="13"/>
      <c r="AC175" s="13"/>
      <c r="AD175" s="13"/>
      <c r="AE175" s="13"/>
      <c r="AT175" s="246" t="s">
        <v>252</v>
      </c>
      <c r="AU175" s="246" t="s">
        <v>93</v>
      </c>
      <c r="AV175" s="13" t="s">
        <v>23</v>
      </c>
      <c r="AW175" s="13" t="s">
        <v>46</v>
      </c>
      <c r="AX175" s="13" t="s">
        <v>85</v>
      </c>
      <c r="AY175" s="246" t="s">
        <v>241</v>
      </c>
    </row>
    <row r="176" s="14" customFormat="1">
      <c r="A176" s="14"/>
      <c r="B176" s="247"/>
      <c r="C176" s="248"/>
      <c r="D176" s="238" t="s">
        <v>252</v>
      </c>
      <c r="E176" s="249" t="s">
        <v>39</v>
      </c>
      <c r="F176" s="250" t="s">
        <v>8873</v>
      </c>
      <c r="G176" s="248"/>
      <c r="H176" s="251">
        <v>2.6779999999999999</v>
      </c>
      <c r="I176" s="252"/>
      <c r="J176" s="248"/>
      <c r="K176" s="248"/>
      <c r="L176" s="253"/>
      <c r="M176" s="254"/>
      <c r="N176" s="255"/>
      <c r="O176" s="255"/>
      <c r="P176" s="255"/>
      <c r="Q176" s="255"/>
      <c r="R176" s="255"/>
      <c r="S176" s="255"/>
      <c r="T176" s="256"/>
      <c r="U176" s="14"/>
      <c r="V176" s="14"/>
      <c r="W176" s="14"/>
      <c r="X176" s="14"/>
      <c r="Y176" s="14"/>
      <c r="Z176" s="14"/>
      <c r="AA176" s="14"/>
      <c r="AB176" s="14"/>
      <c r="AC176" s="14"/>
      <c r="AD176" s="14"/>
      <c r="AE176" s="14"/>
      <c r="AT176" s="257" t="s">
        <v>252</v>
      </c>
      <c r="AU176" s="257" t="s">
        <v>93</v>
      </c>
      <c r="AV176" s="14" t="s">
        <v>93</v>
      </c>
      <c r="AW176" s="14" t="s">
        <v>46</v>
      </c>
      <c r="AX176" s="14" t="s">
        <v>85</v>
      </c>
      <c r="AY176" s="257" t="s">
        <v>241</v>
      </c>
    </row>
    <row r="177" s="15" customFormat="1">
      <c r="A177" s="15"/>
      <c r="B177" s="258"/>
      <c r="C177" s="259"/>
      <c r="D177" s="238" t="s">
        <v>252</v>
      </c>
      <c r="E177" s="260" t="s">
        <v>39</v>
      </c>
      <c r="F177" s="261" t="s">
        <v>274</v>
      </c>
      <c r="G177" s="259"/>
      <c r="H177" s="262">
        <v>114.90900000000001</v>
      </c>
      <c r="I177" s="263"/>
      <c r="J177" s="259"/>
      <c r="K177" s="259"/>
      <c r="L177" s="264"/>
      <c r="M177" s="265"/>
      <c r="N177" s="266"/>
      <c r="O177" s="266"/>
      <c r="P177" s="266"/>
      <c r="Q177" s="266"/>
      <c r="R177" s="266"/>
      <c r="S177" s="266"/>
      <c r="T177" s="267"/>
      <c r="U177" s="15"/>
      <c r="V177" s="15"/>
      <c r="W177" s="15"/>
      <c r="X177" s="15"/>
      <c r="Y177" s="15"/>
      <c r="Z177" s="15"/>
      <c r="AA177" s="15"/>
      <c r="AB177" s="15"/>
      <c r="AC177" s="15"/>
      <c r="AD177" s="15"/>
      <c r="AE177" s="15"/>
      <c r="AT177" s="268" t="s">
        <v>252</v>
      </c>
      <c r="AU177" s="268" t="s">
        <v>93</v>
      </c>
      <c r="AV177" s="15" t="s">
        <v>248</v>
      </c>
      <c r="AW177" s="15" t="s">
        <v>46</v>
      </c>
      <c r="AX177" s="15" t="s">
        <v>23</v>
      </c>
      <c r="AY177" s="268" t="s">
        <v>241</v>
      </c>
    </row>
    <row r="178" s="2" customFormat="1" ht="24.15" customHeight="1">
      <c r="A178" s="42"/>
      <c r="B178" s="43"/>
      <c r="C178" s="218" t="s">
        <v>356</v>
      </c>
      <c r="D178" s="218" t="s">
        <v>243</v>
      </c>
      <c r="E178" s="219" t="s">
        <v>389</v>
      </c>
      <c r="F178" s="220" t="s">
        <v>390</v>
      </c>
      <c r="G178" s="221" t="s">
        <v>246</v>
      </c>
      <c r="H178" s="222">
        <v>235.52199999999999</v>
      </c>
      <c r="I178" s="223"/>
      <c r="J178" s="224">
        <f>ROUND(I178*H178,2)</f>
        <v>0</v>
      </c>
      <c r="K178" s="220" t="s">
        <v>247</v>
      </c>
      <c r="L178" s="48"/>
      <c r="M178" s="225" t="s">
        <v>39</v>
      </c>
      <c r="N178" s="226" t="s">
        <v>56</v>
      </c>
      <c r="O178" s="88"/>
      <c r="P178" s="227">
        <f>O178*H178</f>
        <v>0</v>
      </c>
      <c r="Q178" s="227">
        <v>0</v>
      </c>
      <c r="R178" s="227">
        <f>Q178*H178</f>
        <v>0</v>
      </c>
      <c r="S178" s="227">
        <v>0</v>
      </c>
      <c r="T178" s="228">
        <f>S178*H178</f>
        <v>0</v>
      </c>
      <c r="U178" s="42"/>
      <c r="V178" s="42"/>
      <c r="W178" s="42"/>
      <c r="X178" s="42"/>
      <c r="Y178" s="42"/>
      <c r="Z178" s="42"/>
      <c r="AA178" s="42"/>
      <c r="AB178" s="42"/>
      <c r="AC178" s="42"/>
      <c r="AD178" s="42"/>
      <c r="AE178" s="42"/>
      <c r="AR178" s="229" t="s">
        <v>248</v>
      </c>
      <c r="AT178" s="229" t="s">
        <v>243</v>
      </c>
      <c r="AU178" s="229" t="s">
        <v>93</v>
      </c>
      <c r="AY178" s="20" t="s">
        <v>241</v>
      </c>
      <c r="BE178" s="230">
        <f>IF(N178="základní",J178,0)</f>
        <v>0</v>
      </c>
      <c r="BF178" s="230">
        <f>IF(N178="snížená",J178,0)</f>
        <v>0</v>
      </c>
      <c r="BG178" s="230">
        <f>IF(N178="zákl. přenesená",J178,0)</f>
        <v>0</v>
      </c>
      <c r="BH178" s="230">
        <f>IF(N178="sníž. přenesená",J178,0)</f>
        <v>0</v>
      </c>
      <c r="BI178" s="230">
        <f>IF(N178="nulová",J178,0)</f>
        <v>0</v>
      </c>
      <c r="BJ178" s="20" t="s">
        <v>23</v>
      </c>
      <c r="BK178" s="230">
        <f>ROUND(I178*H178,2)</f>
        <v>0</v>
      </c>
      <c r="BL178" s="20" t="s">
        <v>248</v>
      </c>
      <c r="BM178" s="229" t="s">
        <v>8874</v>
      </c>
    </row>
    <row r="179" s="2" customFormat="1">
      <c r="A179" s="42"/>
      <c r="B179" s="43"/>
      <c r="C179" s="44"/>
      <c r="D179" s="231" t="s">
        <v>250</v>
      </c>
      <c r="E179" s="44"/>
      <c r="F179" s="232" t="s">
        <v>392</v>
      </c>
      <c r="G179" s="44"/>
      <c r="H179" s="44"/>
      <c r="I179" s="233"/>
      <c r="J179" s="44"/>
      <c r="K179" s="44"/>
      <c r="L179" s="48"/>
      <c r="M179" s="234"/>
      <c r="N179" s="235"/>
      <c r="O179" s="88"/>
      <c r="P179" s="88"/>
      <c r="Q179" s="88"/>
      <c r="R179" s="88"/>
      <c r="S179" s="88"/>
      <c r="T179" s="89"/>
      <c r="U179" s="42"/>
      <c r="V179" s="42"/>
      <c r="W179" s="42"/>
      <c r="X179" s="42"/>
      <c r="Y179" s="42"/>
      <c r="Z179" s="42"/>
      <c r="AA179" s="42"/>
      <c r="AB179" s="42"/>
      <c r="AC179" s="42"/>
      <c r="AD179" s="42"/>
      <c r="AE179" s="42"/>
      <c r="AT179" s="20" t="s">
        <v>250</v>
      </c>
      <c r="AU179" s="20" t="s">
        <v>93</v>
      </c>
    </row>
    <row r="180" s="2" customFormat="1" ht="24.15" customHeight="1">
      <c r="A180" s="42"/>
      <c r="B180" s="43"/>
      <c r="C180" s="218" t="s">
        <v>28</v>
      </c>
      <c r="D180" s="218" t="s">
        <v>243</v>
      </c>
      <c r="E180" s="219" t="s">
        <v>8875</v>
      </c>
      <c r="F180" s="220" t="s">
        <v>8876</v>
      </c>
      <c r="G180" s="221" t="s">
        <v>145</v>
      </c>
      <c r="H180" s="222">
        <v>437.06599999999997</v>
      </c>
      <c r="I180" s="223"/>
      <c r="J180" s="224">
        <f>ROUND(I180*H180,2)</f>
        <v>0</v>
      </c>
      <c r="K180" s="220" t="s">
        <v>247</v>
      </c>
      <c r="L180" s="48"/>
      <c r="M180" s="225" t="s">
        <v>39</v>
      </c>
      <c r="N180" s="226" t="s">
        <v>56</v>
      </c>
      <c r="O180" s="88"/>
      <c r="P180" s="227">
        <f>O180*H180</f>
        <v>0</v>
      </c>
      <c r="Q180" s="227">
        <v>0.00058</v>
      </c>
      <c r="R180" s="227">
        <f>Q180*H180</f>
        <v>0.25349827999999996</v>
      </c>
      <c r="S180" s="227">
        <v>0</v>
      </c>
      <c r="T180" s="228">
        <f>S180*H180</f>
        <v>0</v>
      </c>
      <c r="U180" s="42"/>
      <c r="V180" s="42"/>
      <c r="W180" s="42"/>
      <c r="X180" s="42"/>
      <c r="Y180" s="42"/>
      <c r="Z180" s="42"/>
      <c r="AA180" s="42"/>
      <c r="AB180" s="42"/>
      <c r="AC180" s="42"/>
      <c r="AD180" s="42"/>
      <c r="AE180" s="42"/>
      <c r="AR180" s="229" t="s">
        <v>248</v>
      </c>
      <c r="AT180" s="229" t="s">
        <v>243</v>
      </c>
      <c r="AU180" s="229" t="s">
        <v>93</v>
      </c>
      <c r="AY180" s="20" t="s">
        <v>241</v>
      </c>
      <c r="BE180" s="230">
        <f>IF(N180="základní",J180,0)</f>
        <v>0</v>
      </c>
      <c r="BF180" s="230">
        <f>IF(N180="snížená",J180,0)</f>
        <v>0</v>
      </c>
      <c r="BG180" s="230">
        <f>IF(N180="zákl. přenesená",J180,0)</f>
        <v>0</v>
      </c>
      <c r="BH180" s="230">
        <f>IF(N180="sníž. přenesená",J180,0)</f>
        <v>0</v>
      </c>
      <c r="BI180" s="230">
        <f>IF(N180="nulová",J180,0)</f>
        <v>0</v>
      </c>
      <c r="BJ180" s="20" t="s">
        <v>23</v>
      </c>
      <c r="BK180" s="230">
        <f>ROUND(I180*H180,2)</f>
        <v>0</v>
      </c>
      <c r="BL180" s="20" t="s">
        <v>248</v>
      </c>
      <c r="BM180" s="229" t="s">
        <v>8877</v>
      </c>
    </row>
    <row r="181" s="2" customFormat="1">
      <c r="A181" s="42"/>
      <c r="B181" s="43"/>
      <c r="C181" s="44"/>
      <c r="D181" s="231" t="s">
        <v>250</v>
      </c>
      <c r="E181" s="44"/>
      <c r="F181" s="232" t="s">
        <v>8878</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0" t="s">
        <v>250</v>
      </c>
      <c r="AU181" s="20" t="s">
        <v>93</v>
      </c>
    </row>
    <row r="182" s="13" customFormat="1">
      <c r="A182" s="13"/>
      <c r="B182" s="236"/>
      <c r="C182" s="237"/>
      <c r="D182" s="238" t="s">
        <v>252</v>
      </c>
      <c r="E182" s="239" t="s">
        <v>39</v>
      </c>
      <c r="F182" s="240" t="s">
        <v>3425</v>
      </c>
      <c r="G182" s="237"/>
      <c r="H182" s="239" t="s">
        <v>39</v>
      </c>
      <c r="I182" s="241"/>
      <c r="J182" s="237"/>
      <c r="K182" s="237"/>
      <c r="L182" s="242"/>
      <c r="M182" s="243"/>
      <c r="N182" s="244"/>
      <c r="O182" s="244"/>
      <c r="P182" s="244"/>
      <c r="Q182" s="244"/>
      <c r="R182" s="244"/>
      <c r="S182" s="244"/>
      <c r="T182" s="245"/>
      <c r="U182" s="13"/>
      <c r="V182" s="13"/>
      <c r="W182" s="13"/>
      <c r="X182" s="13"/>
      <c r="Y182" s="13"/>
      <c r="Z182" s="13"/>
      <c r="AA182" s="13"/>
      <c r="AB182" s="13"/>
      <c r="AC182" s="13"/>
      <c r="AD182" s="13"/>
      <c r="AE182" s="13"/>
      <c r="AT182" s="246" t="s">
        <v>252</v>
      </c>
      <c r="AU182" s="246" t="s">
        <v>93</v>
      </c>
      <c r="AV182" s="13" t="s">
        <v>23</v>
      </c>
      <c r="AW182" s="13" t="s">
        <v>46</v>
      </c>
      <c r="AX182" s="13" t="s">
        <v>85</v>
      </c>
      <c r="AY182" s="246" t="s">
        <v>241</v>
      </c>
    </row>
    <row r="183" s="13" customFormat="1">
      <c r="A183" s="13"/>
      <c r="B183" s="236"/>
      <c r="C183" s="237"/>
      <c r="D183" s="238" t="s">
        <v>252</v>
      </c>
      <c r="E183" s="239" t="s">
        <v>39</v>
      </c>
      <c r="F183" s="240" t="s">
        <v>8826</v>
      </c>
      <c r="G183" s="237"/>
      <c r="H183" s="239" t="s">
        <v>39</v>
      </c>
      <c r="I183" s="241"/>
      <c r="J183" s="237"/>
      <c r="K183" s="237"/>
      <c r="L183" s="242"/>
      <c r="M183" s="243"/>
      <c r="N183" s="244"/>
      <c r="O183" s="244"/>
      <c r="P183" s="244"/>
      <c r="Q183" s="244"/>
      <c r="R183" s="244"/>
      <c r="S183" s="244"/>
      <c r="T183" s="245"/>
      <c r="U183" s="13"/>
      <c r="V183" s="13"/>
      <c r="W183" s="13"/>
      <c r="X183" s="13"/>
      <c r="Y183" s="13"/>
      <c r="Z183" s="13"/>
      <c r="AA183" s="13"/>
      <c r="AB183" s="13"/>
      <c r="AC183" s="13"/>
      <c r="AD183" s="13"/>
      <c r="AE183" s="13"/>
      <c r="AT183" s="246" t="s">
        <v>252</v>
      </c>
      <c r="AU183" s="246" t="s">
        <v>93</v>
      </c>
      <c r="AV183" s="13" t="s">
        <v>23</v>
      </c>
      <c r="AW183" s="13" t="s">
        <v>46</v>
      </c>
      <c r="AX183" s="13" t="s">
        <v>85</v>
      </c>
      <c r="AY183" s="246" t="s">
        <v>241</v>
      </c>
    </row>
    <row r="184" s="14" customFormat="1">
      <c r="A184" s="14"/>
      <c r="B184" s="247"/>
      <c r="C184" s="248"/>
      <c r="D184" s="238" t="s">
        <v>252</v>
      </c>
      <c r="E184" s="249" t="s">
        <v>39</v>
      </c>
      <c r="F184" s="250" t="s">
        <v>8879</v>
      </c>
      <c r="G184" s="248"/>
      <c r="H184" s="251">
        <v>19.108000000000001</v>
      </c>
      <c r="I184" s="252"/>
      <c r="J184" s="248"/>
      <c r="K184" s="248"/>
      <c r="L184" s="253"/>
      <c r="M184" s="254"/>
      <c r="N184" s="255"/>
      <c r="O184" s="255"/>
      <c r="P184" s="255"/>
      <c r="Q184" s="255"/>
      <c r="R184" s="255"/>
      <c r="S184" s="255"/>
      <c r="T184" s="256"/>
      <c r="U184" s="14"/>
      <c r="V184" s="14"/>
      <c r="W184" s="14"/>
      <c r="X184" s="14"/>
      <c r="Y184" s="14"/>
      <c r="Z184" s="14"/>
      <c r="AA184" s="14"/>
      <c r="AB184" s="14"/>
      <c r="AC184" s="14"/>
      <c r="AD184" s="14"/>
      <c r="AE184" s="14"/>
      <c r="AT184" s="257" t="s">
        <v>252</v>
      </c>
      <c r="AU184" s="257" t="s">
        <v>93</v>
      </c>
      <c r="AV184" s="14" t="s">
        <v>93</v>
      </c>
      <c r="AW184" s="14" t="s">
        <v>46</v>
      </c>
      <c r="AX184" s="14" t="s">
        <v>85</v>
      </c>
      <c r="AY184" s="257" t="s">
        <v>241</v>
      </c>
    </row>
    <row r="185" s="13" customFormat="1">
      <c r="A185" s="13"/>
      <c r="B185" s="236"/>
      <c r="C185" s="237"/>
      <c r="D185" s="238" t="s">
        <v>252</v>
      </c>
      <c r="E185" s="239" t="s">
        <v>39</v>
      </c>
      <c r="F185" s="240" t="s">
        <v>8858</v>
      </c>
      <c r="G185" s="237"/>
      <c r="H185" s="239" t="s">
        <v>39</v>
      </c>
      <c r="I185" s="241"/>
      <c r="J185" s="237"/>
      <c r="K185" s="237"/>
      <c r="L185" s="242"/>
      <c r="M185" s="243"/>
      <c r="N185" s="244"/>
      <c r="O185" s="244"/>
      <c r="P185" s="244"/>
      <c r="Q185" s="244"/>
      <c r="R185" s="244"/>
      <c r="S185" s="244"/>
      <c r="T185" s="245"/>
      <c r="U185" s="13"/>
      <c r="V185" s="13"/>
      <c r="W185" s="13"/>
      <c r="X185" s="13"/>
      <c r="Y185" s="13"/>
      <c r="Z185" s="13"/>
      <c r="AA185" s="13"/>
      <c r="AB185" s="13"/>
      <c r="AC185" s="13"/>
      <c r="AD185" s="13"/>
      <c r="AE185" s="13"/>
      <c r="AT185" s="246" t="s">
        <v>252</v>
      </c>
      <c r="AU185" s="246" t="s">
        <v>93</v>
      </c>
      <c r="AV185" s="13" t="s">
        <v>23</v>
      </c>
      <c r="AW185" s="13" t="s">
        <v>46</v>
      </c>
      <c r="AX185" s="13" t="s">
        <v>85</v>
      </c>
      <c r="AY185" s="246" t="s">
        <v>241</v>
      </c>
    </row>
    <row r="186" s="14" customFormat="1">
      <c r="A186" s="14"/>
      <c r="B186" s="247"/>
      <c r="C186" s="248"/>
      <c r="D186" s="238" t="s">
        <v>252</v>
      </c>
      <c r="E186" s="249" t="s">
        <v>39</v>
      </c>
      <c r="F186" s="250" t="s">
        <v>8880</v>
      </c>
      <c r="G186" s="248"/>
      <c r="H186" s="251">
        <v>57.941000000000002</v>
      </c>
      <c r="I186" s="252"/>
      <c r="J186" s="248"/>
      <c r="K186" s="248"/>
      <c r="L186" s="253"/>
      <c r="M186" s="254"/>
      <c r="N186" s="255"/>
      <c r="O186" s="255"/>
      <c r="P186" s="255"/>
      <c r="Q186" s="255"/>
      <c r="R186" s="255"/>
      <c r="S186" s="255"/>
      <c r="T186" s="256"/>
      <c r="U186" s="14"/>
      <c r="V186" s="14"/>
      <c r="W186" s="14"/>
      <c r="X186" s="14"/>
      <c r="Y186" s="14"/>
      <c r="Z186" s="14"/>
      <c r="AA186" s="14"/>
      <c r="AB186" s="14"/>
      <c r="AC186" s="14"/>
      <c r="AD186" s="14"/>
      <c r="AE186" s="14"/>
      <c r="AT186" s="257" t="s">
        <v>252</v>
      </c>
      <c r="AU186" s="257" t="s">
        <v>93</v>
      </c>
      <c r="AV186" s="14" t="s">
        <v>93</v>
      </c>
      <c r="AW186" s="14" t="s">
        <v>46</v>
      </c>
      <c r="AX186" s="14" t="s">
        <v>85</v>
      </c>
      <c r="AY186" s="257" t="s">
        <v>241</v>
      </c>
    </row>
    <row r="187" s="13" customFormat="1">
      <c r="A187" s="13"/>
      <c r="B187" s="236"/>
      <c r="C187" s="237"/>
      <c r="D187" s="238" t="s">
        <v>252</v>
      </c>
      <c r="E187" s="239" t="s">
        <v>39</v>
      </c>
      <c r="F187" s="240" t="s">
        <v>8834</v>
      </c>
      <c r="G187" s="237"/>
      <c r="H187" s="239" t="s">
        <v>39</v>
      </c>
      <c r="I187" s="241"/>
      <c r="J187" s="237"/>
      <c r="K187" s="237"/>
      <c r="L187" s="242"/>
      <c r="M187" s="243"/>
      <c r="N187" s="244"/>
      <c r="O187" s="244"/>
      <c r="P187" s="244"/>
      <c r="Q187" s="244"/>
      <c r="R187" s="244"/>
      <c r="S187" s="244"/>
      <c r="T187" s="245"/>
      <c r="U187" s="13"/>
      <c r="V187" s="13"/>
      <c r="W187" s="13"/>
      <c r="X187" s="13"/>
      <c r="Y187" s="13"/>
      <c r="Z187" s="13"/>
      <c r="AA187" s="13"/>
      <c r="AB187" s="13"/>
      <c r="AC187" s="13"/>
      <c r="AD187" s="13"/>
      <c r="AE187" s="13"/>
      <c r="AT187" s="246" t="s">
        <v>252</v>
      </c>
      <c r="AU187" s="246" t="s">
        <v>93</v>
      </c>
      <c r="AV187" s="13" t="s">
        <v>23</v>
      </c>
      <c r="AW187" s="13" t="s">
        <v>46</v>
      </c>
      <c r="AX187" s="13" t="s">
        <v>85</v>
      </c>
      <c r="AY187" s="246" t="s">
        <v>241</v>
      </c>
    </row>
    <row r="188" s="13" customFormat="1">
      <c r="A188" s="13"/>
      <c r="B188" s="236"/>
      <c r="C188" s="237"/>
      <c r="D188" s="238" t="s">
        <v>252</v>
      </c>
      <c r="E188" s="239" t="s">
        <v>39</v>
      </c>
      <c r="F188" s="240" t="s">
        <v>8860</v>
      </c>
      <c r="G188" s="237"/>
      <c r="H188" s="239" t="s">
        <v>39</v>
      </c>
      <c r="I188" s="241"/>
      <c r="J188" s="237"/>
      <c r="K188" s="237"/>
      <c r="L188" s="242"/>
      <c r="M188" s="243"/>
      <c r="N188" s="244"/>
      <c r="O188" s="244"/>
      <c r="P188" s="244"/>
      <c r="Q188" s="244"/>
      <c r="R188" s="244"/>
      <c r="S188" s="244"/>
      <c r="T188" s="245"/>
      <c r="U188" s="13"/>
      <c r="V188" s="13"/>
      <c r="W188" s="13"/>
      <c r="X188" s="13"/>
      <c r="Y188" s="13"/>
      <c r="Z188" s="13"/>
      <c r="AA188" s="13"/>
      <c r="AB188" s="13"/>
      <c r="AC188" s="13"/>
      <c r="AD188" s="13"/>
      <c r="AE188" s="13"/>
      <c r="AT188" s="246" t="s">
        <v>252</v>
      </c>
      <c r="AU188" s="246" t="s">
        <v>93</v>
      </c>
      <c r="AV188" s="13" t="s">
        <v>23</v>
      </c>
      <c r="AW188" s="13" t="s">
        <v>46</v>
      </c>
      <c r="AX188" s="13" t="s">
        <v>85</v>
      </c>
      <c r="AY188" s="246" t="s">
        <v>241</v>
      </c>
    </row>
    <row r="189" s="14" customFormat="1">
      <c r="A189" s="14"/>
      <c r="B189" s="247"/>
      <c r="C189" s="248"/>
      <c r="D189" s="238" t="s">
        <v>252</v>
      </c>
      <c r="E189" s="249" t="s">
        <v>39</v>
      </c>
      <c r="F189" s="250" t="s">
        <v>8881</v>
      </c>
      <c r="G189" s="248"/>
      <c r="H189" s="251">
        <v>100.806</v>
      </c>
      <c r="I189" s="252"/>
      <c r="J189" s="248"/>
      <c r="K189" s="248"/>
      <c r="L189" s="253"/>
      <c r="M189" s="254"/>
      <c r="N189" s="255"/>
      <c r="O189" s="255"/>
      <c r="P189" s="255"/>
      <c r="Q189" s="255"/>
      <c r="R189" s="255"/>
      <c r="S189" s="255"/>
      <c r="T189" s="256"/>
      <c r="U189" s="14"/>
      <c r="V189" s="14"/>
      <c r="W189" s="14"/>
      <c r="X189" s="14"/>
      <c r="Y189" s="14"/>
      <c r="Z189" s="14"/>
      <c r="AA189" s="14"/>
      <c r="AB189" s="14"/>
      <c r="AC189" s="14"/>
      <c r="AD189" s="14"/>
      <c r="AE189" s="14"/>
      <c r="AT189" s="257" t="s">
        <v>252</v>
      </c>
      <c r="AU189" s="257" t="s">
        <v>93</v>
      </c>
      <c r="AV189" s="14" t="s">
        <v>93</v>
      </c>
      <c r="AW189" s="14" t="s">
        <v>46</v>
      </c>
      <c r="AX189" s="14" t="s">
        <v>85</v>
      </c>
      <c r="AY189" s="257" t="s">
        <v>241</v>
      </c>
    </row>
    <row r="190" s="13" customFormat="1">
      <c r="A190" s="13"/>
      <c r="B190" s="236"/>
      <c r="C190" s="237"/>
      <c r="D190" s="238" t="s">
        <v>252</v>
      </c>
      <c r="E190" s="239" t="s">
        <v>39</v>
      </c>
      <c r="F190" s="240" t="s">
        <v>8862</v>
      </c>
      <c r="G190" s="237"/>
      <c r="H190" s="239" t="s">
        <v>39</v>
      </c>
      <c r="I190" s="241"/>
      <c r="J190" s="237"/>
      <c r="K190" s="237"/>
      <c r="L190" s="242"/>
      <c r="M190" s="243"/>
      <c r="N190" s="244"/>
      <c r="O190" s="244"/>
      <c r="P190" s="244"/>
      <c r="Q190" s="244"/>
      <c r="R190" s="244"/>
      <c r="S190" s="244"/>
      <c r="T190" s="245"/>
      <c r="U190" s="13"/>
      <c r="V190" s="13"/>
      <c r="W190" s="13"/>
      <c r="X190" s="13"/>
      <c r="Y190" s="13"/>
      <c r="Z190" s="13"/>
      <c r="AA190" s="13"/>
      <c r="AB190" s="13"/>
      <c r="AC190" s="13"/>
      <c r="AD190" s="13"/>
      <c r="AE190" s="13"/>
      <c r="AT190" s="246" t="s">
        <v>252</v>
      </c>
      <c r="AU190" s="246" t="s">
        <v>93</v>
      </c>
      <c r="AV190" s="13" t="s">
        <v>23</v>
      </c>
      <c r="AW190" s="13" t="s">
        <v>46</v>
      </c>
      <c r="AX190" s="13" t="s">
        <v>85</v>
      </c>
      <c r="AY190" s="246" t="s">
        <v>241</v>
      </c>
    </row>
    <row r="191" s="14" customFormat="1">
      <c r="A191" s="14"/>
      <c r="B191" s="247"/>
      <c r="C191" s="248"/>
      <c r="D191" s="238" t="s">
        <v>252</v>
      </c>
      <c r="E191" s="249" t="s">
        <v>39</v>
      </c>
      <c r="F191" s="250" t="s">
        <v>8882</v>
      </c>
      <c r="G191" s="248"/>
      <c r="H191" s="251">
        <v>42.795000000000002</v>
      </c>
      <c r="I191" s="252"/>
      <c r="J191" s="248"/>
      <c r="K191" s="248"/>
      <c r="L191" s="253"/>
      <c r="M191" s="254"/>
      <c r="N191" s="255"/>
      <c r="O191" s="255"/>
      <c r="P191" s="255"/>
      <c r="Q191" s="255"/>
      <c r="R191" s="255"/>
      <c r="S191" s="255"/>
      <c r="T191" s="256"/>
      <c r="U191" s="14"/>
      <c r="V191" s="14"/>
      <c r="W191" s="14"/>
      <c r="X191" s="14"/>
      <c r="Y191" s="14"/>
      <c r="Z191" s="14"/>
      <c r="AA191" s="14"/>
      <c r="AB191" s="14"/>
      <c r="AC191" s="14"/>
      <c r="AD191" s="14"/>
      <c r="AE191" s="14"/>
      <c r="AT191" s="257" t="s">
        <v>252</v>
      </c>
      <c r="AU191" s="257" t="s">
        <v>93</v>
      </c>
      <c r="AV191" s="14" t="s">
        <v>93</v>
      </c>
      <c r="AW191" s="14" t="s">
        <v>46</v>
      </c>
      <c r="AX191" s="14" t="s">
        <v>85</v>
      </c>
      <c r="AY191" s="257" t="s">
        <v>241</v>
      </c>
    </row>
    <row r="192" s="13" customFormat="1">
      <c r="A192" s="13"/>
      <c r="B192" s="236"/>
      <c r="C192" s="237"/>
      <c r="D192" s="238" t="s">
        <v>252</v>
      </c>
      <c r="E192" s="239" t="s">
        <v>39</v>
      </c>
      <c r="F192" s="240" t="s">
        <v>8835</v>
      </c>
      <c r="G192" s="237"/>
      <c r="H192" s="239" t="s">
        <v>39</v>
      </c>
      <c r="I192" s="241"/>
      <c r="J192" s="237"/>
      <c r="K192" s="237"/>
      <c r="L192" s="242"/>
      <c r="M192" s="243"/>
      <c r="N192" s="244"/>
      <c r="O192" s="244"/>
      <c r="P192" s="244"/>
      <c r="Q192" s="244"/>
      <c r="R192" s="244"/>
      <c r="S192" s="244"/>
      <c r="T192" s="245"/>
      <c r="U192" s="13"/>
      <c r="V192" s="13"/>
      <c r="W192" s="13"/>
      <c r="X192" s="13"/>
      <c r="Y192" s="13"/>
      <c r="Z192" s="13"/>
      <c r="AA192" s="13"/>
      <c r="AB192" s="13"/>
      <c r="AC192" s="13"/>
      <c r="AD192" s="13"/>
      <c r="AE192" s="13"/>
      <c r="AT192" s="246" t="s">
        <v>252</v>
      </c>
      <c r="AU192" s="246" t="s">
        <v>93</v>
      </c>
      <c r="AV192" s="13" t="s">
        <v>23</v>
      </c>
      <c r="AW192" s="13" t="s">
        <v>46</v>
      </c>
      <c r="AX192" s="13" t="s">
        <v>85</v>
      </c>
      <c r="AY192" s="246" t="s">
        <v>241</v>
      </c>
    </row>
    <row r="193" s="14" customFormat="1">
      <c r="A193" s="14"/>
      <c r="B193" s="247"/>
      <c r="C193" s="248"/>
      <c r="D193" s="238" t="s">
        <v>252</v>
      </c>
      <c r="E193" s="249" t="s">
        <v>39</v>
      </c>
      <c r="F193" s="250" t="s">
        <v>8883</v>
      </c>
      <c r="G193" s="248"/>
      <c r="H193" s="251">
        <v>7.3259999999999996</v>
      </c>
      <c r="I193" s="252"/>
      <c r="J193" s="248"/>
      <c r="K193" s="248"/>
      <c r="L193" s="253"/>
      <c r="M193" s="254"/>
      <c r="N193" s="255"/>
      <c r="O193" s="255"/>
      <c r="P193" s="255"/>
      <c r="Q193" s="255"/>
      <c r="R193" s="255"/>
      <c r="S193" s="255"/>
      <c r="T193" s="256"/>
      <c r="U193" s="14"/>
      <c r="V193" s="14"/>
      <c r="W193" s="14"/>
      <c r="X193" s="14"/>
      <c r="Y193" s="14"/>
      <c r="Z193" s="14"/>
      <c r="AA193" s="14"/>
      <c r="AB193" s="14"/>
      <c r="AC193" s="14"/>
      <c r="AD193" s="14"/>
      <c r="AE193" s="14"/>
      <c r="AT193" s="257" t="s">
        <v>252</v>
      </c>
      <c r="AU193" s="257" t="s">
        <v>93</v>
      </c>
      <c r="AV193" s="14" t="s">
        <v>93</v>
      </c>
      <c r="AW193" s="14" t="s">
        <v>46</v>
      </c>
      <c r="AX193" s="14" t="s">
        <v>85</v>
      </c>
      <c r="AY193" s="257" t="s">
        <v>241</v>
      </c>
    </row>
    <row r="194" s="13" customFormat="1">
      <c r="A194" s="13"/>
      <c r="B194" s="236"/>
      <c r="C194" s="237"/>
      <c r="D194" s="238" t="s">
        <v>252</v>
      </c>
      <c r="E194" s="239" t="s">
        <v>39</v>
      </c>
      <c r="F194" s="240" t="s">
        <v>8837</v>
      </c>
      <c r="G194" s="237"/>
      <c r="H194" s="239" t="s">
        <v>39</v>
      </c>
      <c r="I194" s="241"/>
      <c r="J194" s="237"/>
      <c r="K194" s="237"/>
      <c r="L194" s="242"/>
      <c r="M194" s="243"/>
      <c r="N194" s="244"/>
      <c r="O194" s="244"/>
      <c r="P194" s="244"/>
      <c r="Q194" s="244"/>
      <c r="R194" s="244"/>
      <c r="S194" s="244"/>
      <c r="T194" s="245"/>
      <c r="U194" s="13"/>
      <c r="V194" s="13"/>
      <c r="W194" s="13"/>
      <c r="X194" s="13"/>
      <c r="Y194" s="13"/>
      <c r="Z194" s="13"/>
      <c r="AA194" s="13"/>
      <c r="AB194" s="13"/>
      <c r="AC194" s="13"/>
      <c r="AD194" s="13"/>
      <c r="AE194" s="13"/>
      <c r="AT194" s="246" t="s">
        <v>252</v>
      </c>
      <c r="AU194" s="246" t="s">
        <v>93</v>
      </c>
      <c r="AV194" s="13" t="s">
        <v>23</v>
      </c>
      <c r="AW194" s="13" t="s">
        <v>46</v>
      </c>
      <c r="AX194" s="13" t="s">
        <v>85</v>
      </c>
      <c r="AY194" s="246" t="s">
        <v>241</v>
      </c>
    </row>
    <row r="195" s="14" customFormat="1">
      <c r="A195" s="14"/>
      <c r="B195" s="247"/>
      <c r="C195" s="248"/>
      <c r="D195" s="238" t="s">
        <v>252</v>
      </c>
      <c r="E195" s="249" t="s">
        <v>39</v>
      </c>
      <c r="F195" s="250" t="s">
        <v>8884</v>
      </c>
      <c r="G195" s="248"/>
      <c r="H195" s="251">
        <v>39.877000000000002</v>
      </c>
      <c r="I195" s="252"/>
      <c r="J195" s="248"/>
      <c r="K195" s="248"/>
      <c r="L195" s="253"/>
      <c r="M195" s="254"/>
      <c r="N195" s="255"/>
      <c r="O195" s="255"/>
      <c r="P195" s="255"/>
      <c r="Q195" s="255"/>
      <c r="R195" s="255"/>
      <c r="S195" s="255"/>
      <c r="T195" s="256"/>
      <c r="U195" s="14"/>
      <c r="V195" s="14"/>
      <c r="W195" s="14"/>
      <c r="X195" s="14"/>
      <c r="Y195" s="14"/>
      <c r="Z195" s="14"/>
      <c r="AA195" s="14"/>
      <c r="AB195" s="14"/>
      <c r="AC195" s="14"/>
      <c r="AD195" s="14"/>
      <c r="AE195" s="14"/>
      <c r="AT195" s="257" t="s">
        <v>252</v>
      </c>
      <c r="AU195" s="257" t="s">
        <v>93</v>
      </c>
      <c r="AV195" s="14" t="s">
        <v>93</v>
      </c>
      <c r="AW195" s="14" t="s">
        <v>46</v>
      </c>
      <c r="AX195" s="14" t="s">
        <v>85</v>
      </c>
      <c r="AY195" s="257" t="s">
        <v>241</v>
      </c>
    </row>
    <row r="196" s="13" customFormat="1">
      <c r="A196" s="13"/>
      <c r="B196" s="236"/>
      <c r="C196" s="237"/>
      <c r="D196" s="238" t="s">
        <v>252</v>
      </c>
      <c r="E196" s="239" t="s">
        <v>39</v>
      </c>
      <c r="F196" s="240" t="s">
        <v>8839</v>
      </c>
      <c r="G196" s="237"/>
      <c r="H196" s="239" t="s">
        <v>39</v>
      </c>
      <c r="I196" s="241"/>
      <c r="J196" s="237"/>
      <c r="K196" s="237"/>
      <c r="L196" s="242"/>
      <c r="M196" s="243"/>
      <c r="N196" s="244"/>
      <c r="O196" s="244"/>
      <c r="P196" s="244"/>
      <c r="Q196" s="244"/>
      <c r="R196" s="244"/>
      <c r="S196" s="244"/>
      <c r="T196" s="245"/>
      <c r="U196" s="13"/>
      <c r="V196" s="13"/>
      <c r="W196" s="13"/>
      <c r="X196" s="13"/>
      <c r="Y196" s="13"/>
      <c r="Z196" s="13"/>
      <c r="AA196" s="13"/>
      <c r="AB196" s="13"/>
      <c r="AC196" s="13"/>
      <c r="AD196" s="13"/>
      <c r="AE196" s="13"/>
      <c r="AT196" s="246" t="s">
        <v>252</v>
      </c>
      <c r="AU196" s="246" t="s">
        <v>93</v>
      </c>
      <c r="AV196" s="13" t="s">
        <v>23</v>
      </c>
      <c r="AW196" s="13" t="s">
        <v>46</v>
      </c>
      <c r="AX196" s="13" t="s">
        <v>85</v>
      </c>
      <c r="AY196" s="246" t="s">
        <v>241</v>
      </c>
    </row>
    <row r="197" s="14" customFormat="1">
      <c r="A197" s="14"/>
      <c r="B197" s="247"/>
      <c r="C197" s="248"/>
      <c r="D197" s="238" t="s">
        <v>252</v>
      </c>
      <c r="E197" s="249" t="s">
        <v>39</v>
      </c>
      <c r="F197" s="250" t="s">
        <v>8885</v>
      </c>
      <c r="G197" s="248"/>
      <c r="H197" s="251">
        <v>7.7370000000000001</v>
      </c>
      <c r="I197" s="252"/>
      <c r="J197" s="248"/>
      <c r="K197" s="248"/>
      <c r="L197" s="253"/>
      <c r="M197" s="254"/>
      <c r="N197" s="255"/>
      <c r="O197" s="255"/>
      <c r="P197" s="255"/>
      <c r="Q197" s="255"/>
      <c r="R197" s="255"/>
      <c r="S197" s="255"/>
      <c r="T197" s="256"/>
      <c r="U197" s="14"/>
      <c r="V197" s="14"/>
      <c r="W197" s="14"/>
      <c r="X197" s="14"/>
      <c r="Y197" s="14"/>
      <c r="Z197" s="14"/>
      <c r="AA197" s="14"/>
      <c r="AB197" s="14"/>
      <c r="AC197" s="14"/>
      <c r="AD197" s="14"/>
      <c r="AE197" s="14"/>
      <c r="AT197" s="257" t="s">
        <v>252</v>
      </c>
      <c r="AU197" s="257" t="s">
        <v>93</v>
      </c>
      <c r="AV197" s="14" t="s">
        <v>93</v>
      </c>
      <c r="AW197" s="14" t="s">
        <v>46</v>
      </c>
      <c r="AX197" s="14" t="s">
        <v>85</v>
      </c>
      <c r="AY197" s="257" t="s">
        <v>241</v>
      </c>
    </row>
    <row r="198" s="13" customFormat="1">
      <c r="A198" s="13"/>
      <c r="B198" s="236"/>
      <c r="C198" s="237"/>
      <c r="D198" s="238" t="s">
        <v>252</v>
      </c>
      <c r="E198" s="239" t="s">
        <v>39</v>
      </c>
      <c r="F198" s="240" t="s">
        <v>3427</v>
      </c>
      <c r="G198" s="237"/>
      <c r="H198" s="239" t="s">
        <v>39</v>
      </c>
      <c r="I198" s="241"/>
      <c r="J198" s="237"/>
      <c r="K198" s="237"/>
      <c r="L198" s="242"/>
      <c r="M198" s="243"/>
      <c r="N198" s="244"/>
      <c r="O198" s="244"/>
      <c r="P198" s="244"/>
      <c r="Q198" s="244"/>
      <c r="R198" s="244"/>
      <c r="S198" s="244"/>
      <c r="T198" s="245"/>
      <c r="U198" s="13"/>
      <c r="V198" s="13"/>
      <c r="W198" s="13"/>
      <c r="X198" s="13"/>
      <c r="Y198" s="13"/>
      <c r="Z198" s="13"/>
      <c r="AA198" s="13"/>
      <c r="AB198" s="13"/>
      <c r="AC198" s="13"/>
      <c r="AD198" s="13"/>
      <c r="AE198" s="13"/>
      <c r="AT198" s="246" t="s">
        <v>252</v>
      </c>
      <c r="AU198" s="246" t="s">
        <v>93</v>
      </c>
      <c r="AV198" s="13" t="s">
        <v>23</v>
      </c>
      <c r="AW198" s="13" t="s">
        <v>46</v>
      </c>
      <c r="AX198" s="13" t="s">
        <v>85</v>
      </c>
      <c r="AY198" s="246" t="s">
        <v>241</v>
      </c>
    </row>
    <row r="199" s="13" customFormat="1">
      <c r="A199" s="13"/>
      <c r="B199" s="236"/>
      <c r="C199" s="237"/>
      <c r="D199" s="238" t="s">
        <v>252</v>
      </c>
      <c r="E199" s="239" t="s">
        <v>39</v>
      </c>
      <c r="F199" s="240" t="s">
        <v>8864</v>
      </c>
      <c r="G199" s="237"/>
      <c r="H199" s="239" t="s">
        <v>39</v>
      </c>
      <c r="I199" s="241"/>
      <c r="J199" s="237"/>
      <c r="K199" s="237"/>
      <c r="L199" s="242"/>
      <c r="M199" s="243"/>
      <c r="N199" s="244"/>
      <c r="O199" s="244"/>
      <c r="P199" s="244"/>
      <c r="Q199" s="244"/>
      <c r="R199" s="244"/>
      <c r="S199" s="244"/>
      <c r="T199" s="245"/>
      <c r="U199" s="13"/>
      <c r="V199" s="13"/>
      <c r="W199" s="13"/>
      <c r="X199" s="13"/>
      <c r="Y199" s="13"/>
      <c r="Z199" s="13"/>
      <c r="AA199" s="13"/>
      <c r="AB199" s="13"/>
      <c r="AC199" s="13"/>
      <c r="AD199" s="13"/>
      <c r="AE199" s="13"/>
      <c r="AT199" s="246" t="s">
        <v>252</v>
      </c>
      <c r="AU199" s="246" t="s">
        <v>93</v>
      </c>
      <c r="AV199" s="13" t="s">
        <v>23</v>
      </c>
      <c r="AW199" s="13" t="s">
        <v>46</v>
      </c>
      <c r="AX199" s="13" t="s">
        <v>85</v>
      </c>
      <c r="AY199" s="246" t="s">
        <v>241</v>
      </c>
    </row>
    <row r="200" s="14" customFormat="1">
      <c r="A200" s="14"/>
      <c r="B200" s="247"/>
      <c r="C200" s="248"/>
      <c r="D200" s="238" t="s">
        <v>252</v>
      </c>
      <c r="E200" s="249" t="s">
        <v>39</v>
      </c>
      <c r="F200" s="250" t="s">
        <v>8886</v>
      </c>
      <c r="G200" s="248"/>
      <c r="H200" s="251">
        <v>4.3310000000000004</v>
      </c>
      <c r="I200" s="252"/>
      <c r="J200" s="248"/>
      <c r="K200" s="248"/>
      <c r="L200" s="253"/>
      <c r="M200" s="254"/>
      <c r="N200" s="255"/>
      <c r="O200" s="255"/>
      <c r="P200" s="255"/>
      <c r="Q200" s="255"/>
      <c r="R200" s="255"/>
      <c r="S200" s="255"/>
      <c r="T200" s="256"/>
      <c r="U200" s="14"/>
      <c r="V200" s="14"/>
      <c r="W200" s="14"/>
      <c r="X200" s="14"/>
      <c r="Y200" s="14"/>
      <c r="Z200" s="14"/>
      <c r="AA200" s="14"/>
      <c r="AB200" s="14"/>
      <c r="AC200" s="14"/>
      <c r="AD200" s="14"/>
      <c r="AE200" s="14"/>
      <c r="AT200" s="257" t="s">
        <v>252</v>
      </c>
      <c r="AU200" s="257" t="s">
        <v>93</v>
      </c>
      <c r="AV200" s="14" t="s">
        <v>93</v>
      </c>
      <c r="AW200" s="14" t="s">
        <v>46</v>
      </c>
      <c r="AX200" s="14" t="s">
        <v>85</v>
      </c>
      <c r="AY200" s="257" t="s">
        <v>241</v>
      </c>
    </row>
    <row r="201" s="13" customFormat="1">
      <c r="A201" s="13"/>
      <c r="B201" s="236"/>
      <c r="C201" s="237"/>
      <c r="D201" s="238" t="s">
        <v>252</v>
      </c>
      <c r="E201" s="239" t="s">
        <v>39</v>
      </c>
      <c r="F201" s="240" t="s">
        <v>8868</v>
      </c>
      <c r="G201" s="237"/>
      <c r="H201" s="239" t="s">
        <v>39</v>
      </c>
      <c r="I201" s="241"/>
      <c r="J201" s="237"/>
      <c r="K201" s="237"/>
      <c r="L201" s="242"/>
      <c r="M201" s="243"/>
      <c r="N201" s="244"/>
      <c r="O201" s="244"/>
      <c r="P201" s="244"/>
      <c r="Q201" s="244"/>
      <c r="R201" s="244"/>
      <c r="S201" s="244"/>
      <c r="T201" s="245"/>
      <c r="U201" s="13"/>
      <c r="V201" s="13"/>
      <c r="W201" s="13"/>
      <c r="X201" s="13"/>
      <c r="Y201" s="13"/>
      <c r="Z201" s="13"/>
      <c r="AA201" s="13"/>
      <c r="AB201" s="13"/>
      <c r="AC201" s="13"/>
      <c r="AD201" s="13"/>
      <c r="AE201" s="13"/>
      <c r="AT201" s="246" t="s">
        <v>252</v>
      </c>
      <c r="AU201" s="246" t="s">
        <v>93</v>
      </c>
      <c r="AV201" s="13" t="s">
        <v>23</v>
      </c>
      <c r="AW201" s="13" t="s">
        <v>46</v>
      </c>
      <c r="AX201" s="13" t="s">
        <v>85</v>
      </c>
      <c r="AY201" s="246" t="s">
        <v>241</v>
      </c>
    </row>
    <row r="202" s="14" customFormat="1">
      <c r="A202" s="14"/>
      <c r="B202" s="247"/>
      <c r="C202" s="248"/>
      <c r="D202" s="238" t="s">
        <v>252</v>
      </c>
      <c r="E202" s="249" t="s">
        <v>39</v>
      </c>
      <c r="F202" s="250" t="s">
        <v>8887</v>
      </c>
      <c r="G202" s="248"/>
      <c r="H202" s="251">
        <v>6.8869999999999996</v>
      </c>
      <c r="I202" s="252"/>
      <c r="J202" s="248"/>
      <c r="K202" s="248"/>
      <c r="L202" s="253"/>
      <c r="M202" s="254"/>
      <c r="N202" s="255"/>
      <c r="O202" s="255"/>
      <c r="P202" s="255"/>
      <c r="Q202" s="255"/>
      <c r="R202" s="255"/>
      <c r="S202" s="255"/>
      <c r="T202" s="256"/>
      <c r="U202" s="14"/>
      <c r="V202" s="14"/>
      <c r="W202" s="14"/>
      <c r="X202" s="14"/>
      <c r="Y202" s="14"/>
      <c r="Z202" s="14"/>
      <c r="AA202" s="14"/>
      <c r="AB202" s="14"/>
      <c r="AC202" s="14"/>
      <c r="AD202" s="14"/>
      <c r="AE202" s="14"/>
      <c r="AT202" s="257" t="s">
        <v>252</v>
      </c>
      <c r="AU202" s="257" t="s">
        <v>93</v>
      </c>
      <c r="AV202" s="14" t="s">
        <v>93</v>
      </c>
      <c r="AW202" s="14" t="s">
        <v>46</v>
      </c>
      <c r="AX202" s="14" t="s">
        <v>85</v>
      </c>
      <c r="AY202" s="257" t="s">
        <v>241</v>
      </c>
    </row>
    <row r="203" s="13" customFormat="1">
      <c r="A203" s="13"/>
      <c r="B203" s="236"/>
      <c r="C203" s="237"/>
      <c r="D203" s="238" t="s">
        <v>252</v>
      </c>
      <c r="E203" s="239" t="s">
        <v>39</v>
      </c>
      <c r="F203" s="240" t="s">
        <v>3430</v>
      </c>
      <c r="G203" s="237"/>
      <c r="H203" s="239" t="s">
        <v>39</v>
      </c>
      <c r="I203" s="241"/>
      <c r="J203" s="237"/>
      <c r="K203" s="237"/>
      <c r="L203" s="242"/>
      <c r="M203" s="243"/>
      <c r="N203" s="244"/>
      <c r="O203" s="244"/>
      <c r="P203" s="244"/>
      <c r="Q203" s="244"/>
      <c r="R203" s="244"/>
      <c r="S203" s="244"/>
      <c r="T203" s="245"/>
      <c r="U203" s="13"/>
      <c r="V203" s="13"/>
      <c r="W203" s="13"/>
      <c r="X203" s="13"/>
      <c r="Y203" s="13"/>
      <c r="Z203" s="13"/>
      <c r="AA203" s="13"/>
      <c r="AB203" s="13"/>
      <c r="AC203" s="13"/>
      <c r="AD203" s="13"/>
      <c r="AE203" s="13"/>
      <c r="AT203" s="246" t="s">
        <v>252</v>
      </c>
      <c r="AU203" s="246" t="s">
        <v>93</v>
      </c>
      <c r="AV203" s="13" t="s">
        <v>23</v>
      </c>
      <c r="AW203" s="13" t="s">
        <v>46</v>
      </c>
      <c r="AX203" s="13" t="s">
        <v>85</v>
      </c>
      <c r="AY203" s="246" t="s">
        <v>241</v>
      </c>
    </row>
    <row r="204" s="13" customFormat="1">
      <c r="A204" s="13"/>
      <c r="B204" s="236"/>
      <c r="C204" s="237"/>
      <c r="D204" s="238" t="s">
        <v>252</v>
      </c>
      <c r="E204" s="239" t="s">
        <v>39</v>
      </c>
      <c r="F204" s="240" t="s">
        <v>8828</v>
      </c>
      <c r="G204" s="237"/>
      <c r="H204" s="239" t="s">
        <v>39</v>
      </c>
      <c r="I204" s="241"/>
      <c r="J204" s="237"/>
      <c r="K204" s="237"/>
      <c r="L204" s="242"/>
      <c r="M204" s="243"/>
      <c r="N204" s="244"/>
      <c r="O204" s="244"/>
      <c r="P204" s="244"/>
      <c r="Q204" s="244"/>
      <c r="R204" s="244"/>
      <c r="S204" s="244"/>
      <c r="T204" s="245"/>
      <c r="U204" s="13"/>
      <c r="V204" s="13"/>
      <c r="W204" s="13"/>
      <c r="X204" s="13"/>
      <c r="Y204" s="13"/>
      <c r="Z204" s="13"/>
      <c r="AA204" s="13"/>
      <c r="AB204" s="13"/>
      <c r="AC204" s="13"/>
      <c r="AD204" s="13"/>
      <c r="AE204" s="13"/>
      <c r="AT204" s="246" t="s">
        <v>252</v>
      </c>
      <c r="AU204" s="246" t="s">
        <v>93</v>
      </c>
      <c r="AV204" s="13" t="s">
        <v>23</v>
      </c>
      <c r="AW204" s="13" t="s">
        <v>46</v>
      </c>
      <c r="AX204" s="13" t="s">
        <v>85</v>
      </c>
      <c r="AY204" s="246" t="s">
        <v>241</v>
      </c>
    </row>
    <row r="205" s="14" customFormat="1">
      <c r="A205" s="14"/>
      <c r="B205" s="247"/>
      <c r="C205" s="248"/>
      <c r="D205" s="238" t="s">
        <v>252</v>
      </c>
      <c r="E205" s="249" t="s">
        <v>39</v>
      </c>
      <c r="F205" s="250" t="s">
        <v>8888</v>
      </c>
      <c r="G205" s="248"/>
      <c r="H205" s="251">
        <v>37.972999999999999</v>
      </c>
      <c r="I205" s="252"/>
      <c r="J205" s="248"/>
      <c r="K205" s="248"/>
      <c r="L205" s="253"/>
      <c r="M205" s="254"/>
      <c r="N205" s="255"/>
      <c r="O205" s="255"/>
      <c r="P205" s="255"/>
      <c r="Q205" s="255"/>
      <c r="R205" s="255"/>
      <c r="S205" s="255"/>
      <c r="T205" s="256"/>
      <c r="U205" s="14"/>
      <c r="V205" s="14"/>
      <c r="W205" s="14"/>
      <c r="X205" s="14"/>
      <c r="Y205" s="14"/>
      <c r="Z205" s="14"/>
      <c r="AA205" s="14"/>
      <c r="AB205" s="14"/>
      <c r="AC205" s="14"/>
      <c r="AD205" s="14"/>
      <c r="AE205" s="14"/>
      <c r="AT205" s="257" t="s">
        <v>252</v>
      </c>
      <c r="AU205" s="257" t="s">
        <v>93</v>
      </c>
      <c r="AV205" s="14" t="s">
        <v>93</v>
      </c>
      <c r="AW205" s="14" t="s">
        <v>46</v>
      </c>
      <c r="AX205" s="14" t="s">
        <v>85</v>
      </c>
      <c r="AY205" s="257" t="s">
        <v>241</v>
      </c>
    </row>
    <row r="206" s="13" customFormat="1">
      <c r="A206" s="13"/>
      <c r="B206" s="236"/>
      <c r="C206" s="237"/>
      <c r="D206" s="238" t="s">
        <v>252</v>
      </c>
      <c r="E206" s="239" t="s">
        <v>39</v>
      </c>
      <c r="F206" s="240" t="s">
        <v>8845</v>
      </c>
      <c r="G206" s="237"/>
      <c r="H206" s="239" t="s">
        <v>39</v>
      </c>
      <c r="I206" s="241"/>
      <c r="J206" s="237"/>
      <c r="K206" s="237"/>
      <c r="L206" s="242"/>
      <c r="M206" s="243"/>
      <c r="N206" s="244"/>
      <c r="O206" s="244"/>
      <c r="P206" s="244"/>
      <c r="Q206" s="244"/>
      <c r="R206" s="244"/>
      <c r="S206" s="244"/>
      <c r="T206" s="245"/>
      <c r="U206" s="13"/>
      <c r="V206" s="13"/>
      <c r="W206" s="13"/>
      <c r="X206" s="13"/>
      <c r="Y206" s="13"/>
      <c r="Z206" s="13"/>
      <c r="AA206" s="13"/>
      <c r="AB206" s="13"/>
      <c r="AC206" s="13"/>
      <c r="AD206" s="13"/>
      <c r="AE206" s="13"/>
      <c r="AT206" s="246" t="s">
        <v>252</v>
      </c>
      <c r="AU206" s="246" t="s">
        <v>93</v>
      </c>
      <c r="AV206" s="13" t="s">
        <v>23</v>
      </c>
      <c r="AW206" s="13" t="s">
        <v>46</v>
      </c>
      <c r="AX206" s="13" t="s">
        <v>85</v>
      </c>
      <c r="AY206" s="246" t="s">
        <v>241</v>
      </c>
    </row>
    <row r="207" s="13" customFormat="1">
      <c r="A207" s="13"/>
      <c r="B207" s="236"/>
      <c r="C207" s="237"/>
      <c r="D207" s="238" t="s">
        <v>252</v>
      </c>
      <c r="E207" s="239" t="s">
        <v>39</v>
      </c>
      <c r="F207" s="240" t="s">
        <v>8846</v>
      </c>
      <c r="G207" s="237"/>
      <c r="H207" s="239" t="s">
        <v>39</v>
      </c>
      <c r="I207" s="241"/>
      <c r="J207" s="237"/>
      <c r="K207" s="237"/>
      <c r="L207" s="242"/>
      <c r="M207" s="243"/>
      <c r="N207" s="244"/>
      <c r="O207" s="244"/>
      <c r="P207" s="244"/>
      <c r="Q207" s="244"/>
      <c r="R207" s="244"/>
      <c r="S207" s="244"/>
      <c r="T207" s="245"/>
      <c r="U207" s="13"/>
      <c r="V207" s="13"/>
      <c r="W207" s="13"/>
      <c r="X207" s="13"/>
      <c r="Y207" s="13"/>
      <c r="Z207" s="13"/>
      <c r="AA207" s="13"/>
      <c r="AB207" s="13"/>
      <c r="AC207" s="13"/>
      <c r="AD207" s="13"/>
      <c r="AE207" s="13"/>
      <c r="AT207" s="246" t="s">
        <v>252</v>
      </c>
      <c r="AU207" s="246" t="s">
        <v>93</v>
      </c>
      <c r="AV207" s="13" t="s">
        <v>23</v>
      </c>
      <c r="AW207" s="13" t="s">
        <v>46</v>
      </c>
      <c r="AX207" s="13" t="s">
        <v>85</v>
      </c>
      <c r="AY207" s="246" t="s">
        <v>241</v>
      </c>
    </row>
    <row r="208" s="14" customFormat="1">
      <c r="A208" s="14"/>
      <c r="B208" s="247"/>
      <c r="C208" s="248"/>
      <c r="D208" s="238" t="s">
        <v>252</v>
      </c>
      <c r="E208" s="249" t="s">
        <v>39</v>
      </c>
      <c r="F208" s="250" t="s">
        <v>8889</v>
      </c>
      <c r="G208" s="248"/>
      <c r="H208" s="251">
        <v>18.472000000000001</v>
      </c>
      <c r="I208" s="252"/>
      <c r="J208" s="248"/>
      <c r="K208" s="248"/>
      <c r="L208" s="253"/>
      <c r="M208" s="254"/>
      <c r="N208" s="255"/>
      <c r="O208" s="255"/>
      <c r="P208" s="255"/>
      <c r="Q208" s="255"/>
      <c r="R208" s="255"/>
      <c r="S208" s="255"/>
      <c r="T208" s="256"/>
      <c r="U208" s="14"/>
      <c r="V208" s="14"/>
      <c r="W208" s="14"/>
      <c r="X208" s="14"/>
      <c r="Y208" s="14"/>
      <c r="Z208" s="14"/>
      <c r="AA208" s="14"/>
      <c r="AB208" s="14"/>
      <c r="AC208" s="14"/>
      <c r="AD208" s="14"/>
      <c r="AE208" s="14"/>
      <c r="AT208" s="257" t="s">
        <v>252</v>
      </c>
      <c r="AU208" s="257" t="s">
        <v>93</v>
      </c>
      <c r="AV208" s="14" t="s">
        <v>93</v>
      </c>
      <c r="AW208" s="14" t="s">
        <v>46</v>
      </c>
      <c r="AX208" s="14" t="s">
        <v>85</v>
      </c>
      <c r="AY208" s="257" t="s">
        <v>241</v>
      </c>
    </row>
    <row r="209" s="13" customFormat="1">
      <c r="A209" s="13"/>
      <c r="B209" s="236"/>
      <c r="C209" s="237"/>
      <c r="D209" s="238" t="s">
        <v>252</v>
      </c>
      <c r="E209" s="239" t="s">
        <v>39</v>
      </c>
      <c r="F209" s="240" t="s">
        <v>8848</v>
      </c>
      <c r="G209" s="237"/>
      <c r="H209" s="239" t="s">
        <v>39</v>
      </c>
      <c r="I209" s="241"/>
      <c r="J209" s="237"/>
      <c r="K209" s="237"/>
      <c r="L209" s="242"/>
      <c r="M209" s="243"/>
      <c r="N209" s="244"/>
      <c r="O209" s="244"/>
      <c r="P209" s="244"/>
      <c r="Q209" s="244"/>
      <c r="R209" s="244"/>
      <c r="S209" s="244"/>
      <c r="T209" s="245"/>
      <c r="U209" s="13"/>
      <c r="V209" s="13"/>
      <c r="W209" s="13"/>
      <c r="X209" s="13"/>
      <c r="Y209" s="13"/>
      <c r="Z209" s="13"/>
      <c r="AA209" s="13"/>
      <c r="AB209" s="13"/>
      <c r="AC209" s="13"/>
      <c r="AD209" s="13"/>
      <c r="AE209" s="13"/>
      <c r="AT209" s="246" t="s">
        <v>252</v>
      </c>
      <c r="AU209" s="246" t="s">
        <v>93</v>
      </c>
      <c r="AV209" s="13" t="s">
        <v>23</v>
      </c>
      <c r="AW209" s="13" t="s">
        <v>46</v>
      </c>
      <c r="AX209" s="13" t="s">
        <v>85</v>
      </c>
      <c r="AY209" s="246" t="s">
        <v>241</v>
      </c>
    </row>
    <row r="210" s="14" customFormat="1">
      <c r="A210" s="14"/>
      <c r="B210" s="247"/>
      <c r="C210" s="248"/>
      <c r="D210" s="238" t="s">
        <v>252</v>
      </c>
      <c r="E210" s="249" t="s">
        <v>39</v>
      </c>
      <c r="F210" s="250" t="s">
        <v>8890</v>
      </c>
      <c r="G210" s="248"/>
      <c r="H210" s="251">
        <v>47.813000000000002</v>
      </c>
      <c r="I210" s="252"/>
      <c r="J210" s="248"/>
      <c r="K210" s="248"/>
      <c r="L210" s="253"/>
      <c r="M210" s="254"/>
      <c r="N210" s="255"/>
      <c r="O210" s="255"/>
      <c r="P210" s="255"/>
      <c r="Q210" s="255"/>
      <c r="R210" s="255"/>
      <c r="S210" s="255"/>
      <c r="T210" s="256"/>
      <c r="U210" s="14"/>
      <c r="V210" s="14"/>
      <c r="W210" s="14"/>
      <c r="X210" s="14"/>
      <c r="Y210" s="14"/>
      <c r="Z210" s="14"/>
      <c r="AA210" s="14"/>
      <c r="AB210" s="14"/>
      <c r="AC210" s="14"/>
      <c r="AD210" s="14"/>
      <c r="AE210" s="14"/>
      <c r="AT210" s="257" t="s">
        <v>252</v>
      </c>
      <c r="AU210" s="257" t="s">
        <v>93</v>
      </c>
      <c r="AV210" s="14" t="s">
        <v>93</v>
      </c>
      <c r="AW210" s="14" t="s">
        <v>46</v>
      </c>
      <c r="AX210" s="14" t="s">
        <v>85</v>
      </c>
      <c r="AY210" s="257" t="s">
        <v>241</v>
      </c>
    </row>
    <row r="211" s="13" customFormat="1">
      <c r="A211" s="13"/>
      <c r="B211" s="236"/>
      <c r="C211" s="237"/>
      <c r="D211" s="238" t="s">
        <v>252</v>
      </c>
      <c r="E211" s="239" t="s">
        <v>39</v>
      </c>
      <c r="F211" s="240" t="s">
        <v>8891</v>
      </c>
      <c r="G211" s="237"/>
      <c r="H211" s="239" t="s">
        <v>39</v>
      </c>
      <c r="I211" s="241"/>
      <c r="J211" s="237"/>
      <c r="K211" s="237"/>
      <c r="L211" s="242"/>
      <c r="M211" s="243"/>
      <c r="N211" s="244"/>
      <c r="O211" s="244"/>
      <c r="P211" s="244"/>
      <c r="Q211" s="244"/>
      <c r="R211" s="244"/>
      <c r="S211" s="244"/>
      <c r="T211" s="245"/>
      <c r="U211" s="13"/>
      <c r="V211" s="13"/>
      <c r="W211" s="13"/>
      <c r="X211" s="13"/>
      <c r="Y211" s="13"/>
      <c r="Z211" s="13"/>
      <c r="AA211" s="13"/>
      <c r="AB211" s="13"/>
      <c r="AC211" s="13"/>
      <c r="AD211" s="13"/>
      <c r="AE211" s="13"/>
      <c r="AT211" s="246" t="s">
        <v>252</v>
      </c>
      <c r="AU211" s="246" t="s">
        <v>93</v>
      </c>
      <c r="AV211" s="13" t="s">
        <v>23</v>
      </c>
      <c r="AW211" s="13" t="s">
        <v>46</v>
      </c>
      <c r="AX211" s="13" t="s">
        <v>85</v>
      </c>
      <c r="AY211" s="246" t="s">
        <v>241</v>
      </c>
    </row>
    <row r="212" s="13" customFormat="1">
      <c r="A212" s="13"/>
      <c r="B212" s="236"/>
      <c r="C212" s="237"/>
      <c r="D212" s="238" t="s">
        <v>252</v>
      </c>
      <c r="E212" s="239" t="s">
        <v>39</v>
      </c>
      <c r="F212" s="240" t="s">
        <v>8892</v>
      </c>
      <c r="G212" s="237"/>
      <c r="H212" s="239" t="s">
        <v>39</v>
      </c>
      <c r="I212" s="241"/>
      <c r="J212" s="237"/>
      <c r="K212" s="237"/>
      <c r="L212" s="242"/>
      <c r="M212" s="243"/>
      <c r="N212" s="244"/>
      <c r="O212" s="244"/>
      <c r="P212" s="244"/>
      <c r="Q212" s="244"/>
      <c r="R212" s="244"/>
      <c r="S212" s="244"/>
      <c r="T212" s="245"/>
      <c r="U212" s="13"/>
      <c r="V212" s="13"/>
      <c r="W212" s="13"/>
      <c r="X212" s="13"/>
      <c r="Y212" s="13"/>
      <c r="Z212" s="13"/>
      <c r="AA212" s="13"/>
      <c r="AB212" s="13"/>
      <c r="AC212" s="13"/>
      <c r="AD212" s="13"/>
      <c r="AE212" s="13"/>
      <c r="AT212" s="246" t="s">
        <v>252</v>
      </c>
      <c r="AU212" s="246" t="s">
        <v>93</v>
      </c>
      <c r="AV212" s="13" t="s">
        <v>23</v>
      </c>
      <c r="AW212" s="13" t="s">
        <v>46</v>
      </c>
      <c r="AX212" s="13" t="s">
        <v>85</v>
      </c>
      <c r="AY212" s="246" t="s">
        <v>241</v>
      </c>
    </row>
    <row r="213" s="14" customFormat="1">
      <c r="A213" s="14"/>
      <c r="B213" s="247"/>
      <c r="C213" s="248"/>
      <c r="D213" s="238" t="s">
        <v>252</v>
      </c>
      <c r="E213" s="249" t="s">
        <v>39</v>
      </c>
      <c r="F213" s="250" t="s">
        <v>8893</v>
      </c>
      <c r="G213" s="248"/>
      <c r="H213" s="251">
        <v>46</v>
      </c>
      <c r="I213" s="252"/>
      <c r="J213" s="248"/>
      <c r="K213" s="248"/>
      <c r="L213" s="253"/>
      <c r="M213" s="254"/>
      <c r="N213" s="255"/>
      <c r="O213" s="255"/>
      <c r="P213" s="255"/>
      <c r="Q213" s="255"/>
      <c r="R213" s="255"/>
      <c r="S213" s="255"/>
      <c r="T213" s="256"/>
      <c r="U213" s="14"/>
      <c r="V213" s="14"/>
      <c r="W213" s="14"/>
      <c r="X213" s="14"/>
      <c r="Y213" s="14"/>
      <c r="Z213" s="14"/>
      <c r="AA213" s="14"/>
      <c r="AB213" s="14"/>
      <c r="AC213" s="14"/>
      <c r="AD213" s="14"/>
      <c r="AE213" s="14"/>
      <c r="AT213" s="257" t="s">
        <v>252</v>
      </c>
      <c r="AU213" s="257" t="s">
        <v>93</v>
      </c>
      <c r="AV213" s="14" t="s">
        <v>93</v>
      </c>
      <c r="AW213" s="14" t="s">
        <v>46</v>
      </c>
      <c r="AX213" s="14" t="s">
        <v>85</v>
      </c>
      <c r="AY213" s="257" t="s">
        <v>241</v>
      </c>
    </row>
    <row r="214" s="15" customFormat="1">
      <c r="A214" s="15"/>
      <c r="B214" s="258"/>
      <c r="C214" s="259"/>
      <c r="D214" s="238" t="s">
        <v>252</v>
      </c>
      <c r="E214" s="260" t="s">
        <v>39</v>
      </c>
      <c r="F214" s="261" t="s">
        <v>274</v>
      </c>
      <c r="G214" s="259"/>
      <c r="H214" s="262">
        <v>437.06599999999997</v>
      </c>
      <c r="I214" s="263"/>
      <c r="J214" s="259"/>
      <c r="K214" s="259"/>
      <c r="L214" s="264"/>
      <c r="M214" s="265"/>
      <c r="N214" s="266"/>
      <c r="O214" s="266"/>
      <c r="P214" s="266"/>
      <c r="Q214" s="266"/>
      <c r="R214" s="266"/>
      <c r="S214" s="266"/>
      <c r="T214" s="267"/>
      <c r="U214" s="15"/>
      <c r="V214" s="15"/>
      <c r="W214" s="15"/>
      <c r="X214" s="15"/>
      <c r="Y214" s="15"/>
      <c r="Z214" s="15"/>
      <c r="AA214" s="15"/>
      <c r="AB214" s="15"/>
      <c r="AC214" s="15"/>
      <c r="AD214" s="15"/>
      <c r="AE214" s="15"/>
      <c r="AT214" s="268" t="s">
        <v>252</v>
      </c>
      <c r="AU214" s="268" t="s">
        <v>93</v>
      </c>
      <c r="AV214" s="15" t="s">
        <v>248</v>
      </c>
      <c r="AW214" s="15" t="s">
        <v>46</v>
      </c>
      <c r="AX214" s="15" t="s">
        <v>23</v>
      </c>
      <c r="AY214" s="268" t="s">
        <v>241</v>
      </c>
    </row>
    <row r="215" s="2" customFormat="1" ht="24.15" customHeight="1">
      <c r="A215" s="42"/>
      <c r="B215" s="43"/>
      <c r="C215" s="218" t="s">
        <v>396</v>
      </c>
      <c r="D215" s="218" t="s">
        <v>243</v>
      </c>
      <c r="E215" s="219" t="s">
        <v>8894</v>
      </c>
      <c r="F215" s="220" t="s">
        <v>8895</v>
      </c>
      <c r="G215" s="221" t="s">
        <v>145</v>
      </c>
      <c r="H215" s="222">
        <v>46.359999999999999</v>
      </c>
      <c r="I215" s="223"/>
      <c r="J215" s="224">
        <f>ROUND(I215*H215,2)</f>
        <v>0</v>
      </c>
      <c r="K215" s="220" t="s">
        <v>247</v>
      </c>
      <c r="L215" s="48"/>
      <c r="M215" s="225" t="s">
        <v>39</v>
      </c>
      <c r="N215" s="226" t="s">
        <v>56</v>
      </c>
      <c r="O215" s="88"/>
      <c r="P215" s="227">
        <f>O215*H215</f>
        <v>0</v>
      </c>
      <c r="Q215" s="227">
        <v>0.00059000000000000003</v>
      </c>
      <c r="R215" s="227">
        <f>Q215*H215</f>
        <v>0.027352400000000002</v>
      </c>
      <c r="S215" s="227">
        <v>0</v>
      </c>
      <c r="T215" s="228">
        <f>S215*H215</f>
        <v>0</v>
      </c>
      <c r="U215" s="42"/>
      <c r="V215" s="42"/>
      <c r="W215" s="42"/>
      <c r="X215" s="42"/>
      <c r="Y215" s="42"/>
      <c r="Z215" s="42"/>
      <c r="AA215" s="42"/>
      <c r="AB215" s="42"/>
      <c r="AC215" s="42"/>
      <c r="AD215" s="42"/>
      <c r="AE215" s="42"/>
      <c r="AR215" s="229" t="s">
        <v>248</v>
      </c>
      <c r="AT215" s="229" t="s">
        <v>243</v>
      </c>
      <c r="AU215" s="229" t="s">
        <v>93</v>
      </c>
      <c r="AY215" s="20" t="s">
        <v>241</v>
      </c>
      <c r="BE215" s="230">
        <f>IF(N215="základní",J215,0)</f>
        <v>0</v>
      </c>
      <c r="BF215" s="230">
        <f>IF(N215="snížená",J215,0)</f>
        <v>0</v>
      </c>
      <c r="BG215" s="230">
        <f>IF(N215="zákl. přenesená",J215,0)</f>
        <v>0</v>
      </c>
      <c r="BH215" s="230">
        <f>IF(N215="sníž. přenesená",J215,0)</f>
        <v>0</v>
      </c>
      <c r="BI215" s="230">
        <f>IF(N215="nulová",J215,0)</f>
        <v>0</v>
      </c>
      <c r="BJ215" s="20" t="s">
        <v>23</v>
      </c>
      <c r="BK215" s="230">
        <f>ROUND(I215*H215,2)</f>
        <v>0</v>
      </c>
      <c r="BL215" s="20" t="s">
        <v>248</v>
      </c>
      <c r="BM215" s="229" t="s">
        <v>8896</v>
      </c>
    </row>
    <row r="216" s="2" customFormat="1">
      <c r="A216" s="42"/>
      <c r="B216" s="43"/>
      <c r="C216" s="44"/>
      <c r="D216" s="231" t="s">
        <v>250</v>
      </c>
      <c r="E216" s="44"/>
      <c r="F216" s="232" t="s">
        <v>8897</v>
      </c>
      <c r="G216" s="44"/>
      <c r="H216" s="44"/>
      <c r="I216" s="233"/>
      <c r="J216" s="44"/>
      <c r="K216" s="44"/>
      <c r="L216" s="48"/>
      <c r="M216" s="234"/>
      <c r="N216" s="235"/>
      <c r="O216" s="88"/>
      <c r="P216" s="88"/>
      <c r="Q216" s="88"/>
      <c r="R216" s="88"/>
      <c r="S216" s="88"/>
      <c r="T216" s="89"/>
      <c r="U216" s="42"/>
      <c r="V216" s="42"/>
      <c r="W216" s="42"/>
      <c r="X216" s="42"/>
      <c r="Y216" s="42"/>
      <c r="Z216" s="42"/>
      <c r="AA216" s="42"/>
      <c r="AB216" s="42"/>
      <c r="AC216" s="42"/>
      <c r="AD216" s="42"/>
      <c r="AE216" s="42"/>
      <c r="AT216" s="20" t="s">
        <v>250</v>
      </c>
      <c r="AU216" s="20" t="s">
        <v>93</v>
      </c>
    </row>
    <row r="217" s="14" customFormat="1">
      <c r="A217" s="14"/>
      <c r="B217" s="247"/>
      <c r="C217" s="248"/>
      <c r="D217" s="238" t="s">
        <v>252</v>
      </c>
      <c r="E217" s="249" t="s">
        <v>39</v>
      </c>
      <c r="F217" s="250" t="s">
        <v>8898</v>
      </c>
      <c r="G217" s="248"/>
      <c r="H217" s="251">
        <v>6.2679999999999998</v>
      </c>
      <c r="I217" s="252"/>
      <c r="J217" s="248"/>
      <c r="K217" s="248"/>
      <c r="L217" s="253"/>
      <c r="M217" s="254"/>
      <c r="N217" s="255"/>
      <c r="O217" s="255"/>
      <c r="P217" s="255"/>
      <c r="Q217" s="255"/>
      <c r="R217" s="255"/>
      <c r="S217" s="255"/>
      <c r="T217" s="256"/>
      <c r="U217" s="14"/>
      <c r="V217" s="14"/>
      <c r="W217" s="14"/>
      <c r="X217" s="14"/>
      <c r="Y217" s="14"/>
      <c r="Z217" s="14"/>
      <c r="AA217" s="14"/>
      <c r="AB217" s="14"/>
      <c r="AC217" s="14"/>
      <c r="AD217" s="14"/>
      <c r="AE217" s="14"/>
      <c r="AT217" s="257" t="s">
        <v>252</v>
      </c>
      <c r="AU217" s="257" t="s">
        <v>93</v>
      </c>
      <c r="AV217" s="14" t="s">
        <v>93</v>
      </c>
      <c r="AW217" s="14" t="s">
        <v>46</v>
      </c>
      <c r="AX217" s="14" t="s">
        <v>85</v>
      </c>
      <c r="AY217" s="257" t="s">
        <v>241</v>
      </c>
    </row>
    <row r="218" s="14" customFormat="1">
      <c r="A218" s="14"/>
      <c r="B218" s="247"/>
      <c r="C218" s="248"/>
      <c r="D218" s="238" t="s">
        <v>252</v>
      </c>
      <c r="E218" s="249" t="s">
        <v>39</v>
      </c>
      <c r="F218" s="250" t="s">
        <v>8899</v>
      </c>
      <c r="G218" s="248"/>
      <c r="H218" s="251">
        <v>8.5519999999999996</v>
      </c>
      <c r="I218" s="252"/>
      <c r="J218" s="248"/>
      <c r="K218" s="248"/>
      <c r="L218" s="253"/>
      <c r="M218" s="254"/>
      <c r="N218" s="255"/>
      <c r="O218" s="255"/>
      <c r="P218" s="255"/>
      <c r="Q218" s="255"/>
      <c r="R218" s="255"/>
      <c r="S218" s="255"/>
      <c r="T218" s="256"/>
      <c r="U218" s="14"/>
      <c r="V218" s="14"/>
      <c r="W218" s="14"/>
      <c r="X218" s="14"/>
      <c r="Y218" s="14"/>
      <c r="Z218" s="14"/>
      <c r="AA218" s="14"/>
      <c r="AB218" s="14"/>
      <c r="AC218" s="14"/>
      <c r="AD218" s="14"/>
      <c r="AE218" s="14"/>
      <c r="AT218" s="257" t="s">
        <v>252</v>
      </c>
      <c r="AU218" s="257" t="s">
        <v>93</v>
      </c>
      <c r="AV218" s="14" t="s">
        <v>93</v>
      </c>
      <c r="AW218" s="14" t="s">
        <v>46</v>
      </c>
      <c r="AX218" s="14" t="s">
        <v>85</v>
      </c>
      <c r="AY218" s="257" t="s">
        <v>241</v>
      </c>
    </row>
    <row r="219" s="14" customFormat="1">
      <c r="A219" s="14"/>
      <c r="B219" s="247"/>
      <c r="C219" s="248"/>
      <c r="D219" s="238" t="s">
        <v>252</v>
      </c>
      <c r="E219" s="249" t="s">
        <v>39</v>
      </c>
      <c r="F219" s="250" t="s">
        <v>8900</v>
      </c>
      <c r="G219" s="248"/>
      <c r="H219" s="251">
        <v>5.8719999999999999</v>
      </c>
      <c r="I219" s="252"/>
      <c r="J219" s="248"/>
      <c r="K219" s="248"/>
      <c r="L219" s="253"/>
      <c r="M219" s="254"/>
      <c r="N219" s="255"/>
      <c r="O219" s="255"/>
      <c r="P219" s="255"/>
      <c r="Q219" s="255"/>
      <c r="R219" s="255"/>
      <c r="S219" s="255"/>
      <c r="T219" s="256"/>
      <c r="U219" s="14"/>
      <c r="V219" s="14"/>
      <c r="W219" s="14"/>
      <c r="X219" s="14"/>
      <c r="Y219" s="14"/>
      <c r="Z219" s="14"/>
      <c r="AA219" s="14"/>
      <c r="AB219" s="14"/>
      <c r="AC219" s="14"/>
      <c r="AD219" s="14"/>
      <c r="AE219" s="14"/>
      <c r="AT219" s="257" t="s">
        <v>252</v>
      </c>
      <c r="AU219" s="257" t="s">
        <v>93</v>
      </c>
      <c r="AV219" s="14" t="s">
        <v>93</v>
      </c>
      <c r="AW219" s="14" t="s">
        <v>46</v>
      </c>
      <c r="AX219" s="14" t="s">
        <v>85</v>
      </c>
      <c r="AY219" s="257" t="s">
        <v>241</v>
      </c>
    </row>
    <row r="220" s="14" customFormat="1">
      <c r="A220" s="14"/>
      <c r="B220" s="247"/>
      <c r="C220" s="248"/>
      <c r="D220" s="238" t="s">
        <v>252</v>
      </c>
      <c r="E220" s="249" t="s">
        <v>39</v>
      </c>
      <c r="F220" s="250" t="s">
        <v>8901</v>
      </c>
      <c r="G220" s="248"/>
      <c r="H220" s="251">
        <v>8</v>
      </c>
      <c r="I220" s="252"/>
      <c r="J220" s="248"/>
      <c r="K220" s="248"/>
      <c r="L220" s="253"/>
      <c r="M220" s="254"/>
      <c r="N220" s="255"/>
      <c r="O220" s="255"/>
      <c r="P220" s="255"/>
      <c r="Q220" s="255"/>
      <c r="R220" s="255"/>
      <c r="S220" s="255"/>
      <c r="T220" s="256"/>
      <c r="U220" s="14"/>
      <c r="V220" s="14"/>
      <c r="W220" s="14"/>
      <c r="X220" s="14"/>
      <c r="Y220" s="14"/>
      <c r="Z220" s="14"/>
      <c r="AA220" s="14"/>
      <c r="AB220" s="14"/>
      <c r="AC220" s="14"/>
      <c r="AD220" s="14"/>
      <c r="AE220" s="14"/>
      <c r="AT220" s="257" t="s">
        <v>252</v>
      </c>
      <c r="AU220" s="257" t="s">
        <v>93</v>
      </c>
      <c r="AV220" s="14" t="s">
        <v>93</v>
      </c>
      <c r="AW220" s="14" t="s">
        <v>46</v>
      </c>
      <c r="AX220" s="14" t="s">
        <v>85</v>
      </c>
      <c r="AY220" s="257" t="s">
        <v>241</v>
      </c>
    </row>
    <row r="221" s="14" customFormat="1">
      <c r="A221" s="14"/>
      <c r="B221" s="247"/>
      <c r="C221" s="248"/>
      <c r="D221" s="238" t="s">
        <v>252</v>
      </c>
      <c r="E221" s="249" t="s">
        <v>39</v>
      </c>
      <c r="F221" s="250" t="s">
        <v>8902</v>
      </c>
      <c r="G221" s="248"/>
      <c r="H221" s="251">
        <v>5.0519999999999996</v>
      </c>
      <c r="I221" s="252"/>
      <c r="J221" s="248"/>
      <c r="K221" s="248"/>
      <c r="L221" s="253"/>
      <c r="M221" s="254"/>
      <c r="N221" s="255"/>
      <c r="O221" s="255"/>
      <c r="P221" s="255"/>
      <c r="Q221" s="255"/>
      <c r="R221" s="255"/>
      <c r="S221" s="255"/>
      <c r="T221" s="256"/>
      <c r="U221" s="14"/>
      <c r="V221" s="14"/>
      <c r="W221" s="14"/>
      <c r="X221" s="14"/>
      <c r="Y221" s="14"/>
      <c r="Z221" s="14"/>
      <c r="AA221" s="14"/>
      <c r="AB221" s="14"/>
      <c r="AC221" s="14"/>
      <c r="AD221" s="14"/>
      <c r="AE221" s="14"/>
      <c r="AT221" s="257" t="s">
        <v>252</v>
      </c>
      <c r="AU221" s="257" t="s">
        <v>93</v>
      </c>
      <c r="AV221" s="14" t="s">
        <v>93</v>
      </c>
      <c r="AW221" s="14" t="s">
        <v>46</v>
      </c>
      <c r="AX221" s="14" t="s">
        <v>85</v>
      </c>
      <c r="AY221" s="257" t="s">
        <v>241</v>
      </c>
    </row>
    <row r="222" s="14" customFormat="1">
      <c r="A222" s="14"/>
      <c r="B222" s="247"/>
      <c r="C222" s="248"/>
      <c r="D222" s="238" t="s">
        <v>252</v>
      </c>
      <c r="E222" s="249" t="s">
        <v>39</v>
      </c>
      <c r="F222" s="250" t="s">
        <v>8903</v>
      </c>
      <c r="G222" s="248"/>
      <c r="H222" s="251">
        <v>7.2599999999999998</v>
      </c>
      <c r="I222" s="252"/>
      <c r="J222" s="248"/>
      <c r="K222" s="248"/>
      <c r="L222" s="253"/>
      <c r="M222" s="254"/>
      <c r="N222" s="255"/>
      <c r="O222" s="255"/>
      <c r="P222" s="255"/>
      <c r="Q222" s="255"/>
      <c r="R222" s="255"/>
      <c r="S222" s="255"/>
      <c r="T222" s="256"/>
      <c r="U222" s="14"/>
      <c r="V222" s="14"/>
      <c r="W222" s="14"/>
      <c r="X222" s="14"/>
      <c r="Y222" s="14"/>
      <c r="Z222" s="14"/>
      <c r="AA222" s="14"/>
      <c r="AB222" s="14"/>
      <c r="AC222" s="14"/>
      <c r="AD222" s="14"/>
      <c r="AE222" s="14"/>
      <c r="AT222" s="257" t="s">
        <v>252</v>
      </c>
      <c r="AU222" s="257" t="s">
        <v>93</v>
      </c>
      <c r="AV222" s="14" t="s">
        <v>93</v>
      </c>
      <c r="AW222" s="14" t="s">
        <v>46</v>
      </c>
      <c r="AX222" s="14" t="s">
        <v>85</v>
      </c>
      <c r="AY222" s="257" t="s">
        <v>241</v>
      </c>
    </row>
    <row r="223" s="14" customFormat="1">
      <c r="A223" s="14"/>
      <c r="B223" s="247"/>
      <c r="C223" s="248"/>
      <c r="D223" s="238" t="s">
        <v>252</v>
      </c>
      <c r="E223" s="249" t="s">
        <v>39</v>
      </c>
      <c r="F223" s="250" t="s">
        <v>8904</v>
      </c>
      <c r="G223" s="248"/>
      <c r="H223" s="251">
        <v>5.3559999999999999</v>
      </c>
      <c r="I223" s="252"/>
      <c r="J223" s="248"/>
      <c r="K223" s="248"/>
      <c r="L223" s="253"/>
      <c r="M223" s="254"/>
      <c r="N223" s="255"/>
      <c r="O223" s="255"/>
      <c r="P223" s="255"/>
      <c r="Q223" s="255"/>
      <c r="R223" s="255"/>
      <c r="S223" s="255"/>
      <c r="T223" s="256"/>
      <c r="U223" s="14"/>
      <c r="V223" s="14"/>
      <c r="W223" s="14"/>
      <c r="X223" s="14"/>
      <c r="Y223" s="14"/>
      <c r="Z223" s="14"/>
      <c r="AA223" s="14"/>
      <c r="AB223" s="14"/>
      <c r="AC223" s="14"/>
      <c r="AD223" s="14"/>
      <c r="AE223" s="14"/>
      <c r="AT223" s="257" t="s">
        <v>252</v>
      </c>
      <c r="AU223" s="257" t="s">
        <v>93</v>
      </c>
      <c r="AV223" s="14" t="s">
        <v>93</v>
      </c>
      <c r="AW223" s="14" t="s">
        <v>46</v>
      </c>
      <c r="AX223" s="14" t="s">
        <v>85</v>
      </c>
      <c r="AY223" s="257" t="s">
        <v>241</v>
      </c>
    </row>
    <row r="224" s="15" customFormat="1">
      <c r="A224" s="15"/>
      <c r="B224" s="258"/>
      <c r="C224" s="259"/>
      <c r="D224" s="238" t="s">
        <v>252</v>
      </c>
      <c r="E224" s="260" t="s">
        <v>39</v>
      </c>
      <c r="F224" s="261" t="s">
        <v>274</v>
      </c>
      <c r="G224" s="259"/>
      <c r="H224" s="262">
        <v>46.359999999999999</v>
      </c>
      <c r="I224" s="263"/>
      <c r="J224" s="259"/>
      <c r="K224" s="259"/>
      <c r="L224" s="264"/>
      <c r="M224" s="265"/>
      <c r="N224" s="266"/>
      <c r="O224" s="266"/>
      <c r="P224" s="266"/>
      <c r="Q224" s="266"/>
      <c r="R224" s="266"/>
      <c r="S224" s="266"/>
      <c r="T224" s="267"/>
      <c r="U224" s="15"/>
      <c r="V224" s="15"/>
      <c r="W224" s="15"/>
      <c r="X224" s="15"/>
      <c r="Y224" s="15"/>
      <c r="Z224" s="15"/>
      <c r="AA224" s="15"/>
      <c r="AB224" s="15"/>
      <c r="AC224" s="15"/>
      <c r="AD224" s="15"/>
      <c r="AE224" s="15"/>
      <c r="AT224" s="268" t="s">
        <v>252</v>
      </c>
      <c r="AU224" s="268" t="s">
        <v>93</v>
      </c>
      <c r="AV224" s="15" t="s">
        <v>248</v>
      </c>
      <c r="AW224" s="15" t="s">
        <v>46</v>
      </c>
      <c r="AX224" s="15" t="s">
        <v>23</v>
      </c>
      <c r="AY224" s="268" t="s">
        <v>241</v>
      </c>
    </row>
    <row r="225" s="2" customFormat="1" ht="24.15" customHeight="1">
      <c r="A225" s="42"/>
      <c r="B225" s="43"/>
      <c r="C225" s="218" t="s">
        <v>8</v>
      </c>
      <c r="D225" s="218" t="s">
        <v>243</v>
      </c>
      <c r="E225" s="219" t="s">
        <v>8905</v>
      </c>
      <c r="F225" s="220" t="s">
        <v>8906</v>
      </c>
      <c r="G225" s="221" t="s">
        <v>145</v>
      </c>
      <c r="H225" s="222">
        <v>53.481999999999999</v>
      </c>
      <c r="I225" s="223"/>
      <c r="J225" s="224">
        <f>ROUND(I225*H225,2)</f>
        <v>0</v>
      </c>
      <c r="K225" s="220" t="s">
        <v>247</v>
      </c>
      <c r="L225" s="48"/>
      <c r="M225" s="225" t="s">
        <v>39</v>
      </c>
      <c r="N225" s="226" t="s">
        <v>56</v>
      </c>
      <c r="O225" s="88"/>
      <c r="P225" s="227">
        <f>O225*H225</f>
        <v>0</v>
      </c>
      <c r="Q225" s="227">
        <v>0.00064000000000000005</v>
      </c>
      <c r="R225" s="227">
        <f>Q225*H225</f>
        <v>0.034228480000000006</v>
      </c>
      <c r="S225" s="227">
        <v>0</v>
      </c>
      <c r="T225" s="228">
        <f>S225*H225</f>
        <v>0</v>
      </c>
      <c r="U225" s="42"/>
      <c r="V225" s="42"/>
      <c r="W225" s="42"/>
      <c r="X225" s="42"/>
      <c r="Y225" s="42"/>
      <c r="Z225" s="42"/>
      <c r="AA225" s="42"/>
      <c r="AB225" s="42"/>
      <c r="AC225" s="42"/>
      <c r="AD225" s="42"/>
      <c r="AE225" s="42"/>
      <c r="AR225" s="229" t="s">
        <v>248</v>
      </c>
      <c r="AT225" s="229" t="s">
        <v>243</v>
      </c>
      <c r="AU225" s="229" t="s">
        <v>93</v>
      </c>
      <c r="AY225" s="20" t="s">
        <v>241</v>
      </c>
      <c r="BE225" s="230">
        <f>IF(N225="základní",J225,0)</f>
        <v>0</v>
      </c>
      <c r="BF225" s="230">
        <f>IF(N225="snížená",J225,0)</f>
        <v>0</v>
      </c>
      <c r="BG225" s="230">
        <f>IF(N225="zákl. přenesená",J225,0)</f>
        <v>0</v>
      </c>
      <c r="BH225" s="230">
        <f>IF(N225="sníž. přenesená",J225,0)</f>
        <v>0</v>
      </c>
      <c r="BI225" s="230">
        <f>IF(N225="nulová",J225,0)</f>
        <v>0</v>
      </c>
      <c r="BJ225" s="20" t="s">
        <v>23</v>
      </c>
      <c r="BK225" s="230">
        <f>ROUND(I225*H225,2)</f>
        <v>0</v>
      </c>
      <c r="BL225" s="20" t="s">
        <v>248</v>
      </c>
      <c r="BM225" s="229" t="s">
        <v>8907</v>
      </c>
    </row>
    <row r="226" s="2" customFormat="1">
      <c r="A226" s="42"/>
      <c r="B226" s="43"/>
      <c r="C226" s="44"/>
      <c r="D226" s="231" t="s">
        <v>250</v>
      </c>
      <c r="E226" s="44"/>
      <c r="F226" s="232" t="s">
        <v>8908</v>
      </c>
      <c r="G226" s="44"/>
      <c r="H226" s="44"/>
      <c r="I226" s="233"/>
      <c r="J226" s="44"/>
      <c r="K226" s="44"/>
      <c r="L226" s="48"/>
      <c r="M226" s="234"/>
      <c r="N226" s="235"/>
      <c r="O226" s="88"/>
      <c r="P226" s="88"/>
      <c r="Q226" s="88"/>
      <c r="R226" s="88"/>
      <c r="S226" s="88"/>
      <c r="T226" s="89"/>
      <c r="U226" s="42"/>
      <c r="V226" s="42"/>
      <c r="W226" s="42"/>
      <c r="X226" s="42"/>
      <c r="Y226" s="42"/>
      <c r="Z226" s="42"/>
      <c r="AA226" s="42"/>
      <c r="AB226" s="42"/>
      <c r="AC226" s="42"/>
      <c r="AD226" s="42"/>
      <c r="AE226" s="42"/>
      <c r="AT226" s="20" t="s">
        <v>250</v>
      </c>
      <c r="AU226" s="20" t="s">
        <v>93</v>
      </c>
    </row>
    <row r="227" s="13" customFormat="1">
      <c r="A227" s="13"/>
      <c r="B227" s="236"/>
      <c r="C227" s="237"/>
      <c r="D227" s="238" t="s">
        <v>252</v>
      </c>
      <c r="E227" s="239" t="s">
        <v>39</v>
      </c>
      <c r="F227" s="240" t="s">
        <v>8814</v>
      </c>
      <c r="G227" s="237"/>
      <c r="H227" s="239" t="s">
        <v>39</v>
      </c>
      <c r="I227" s="241"/>
      <c r="J227" s="237"/>
      <c r="K227" s="237"/>
      <c r="L227" s="242"/>
      <c r="M227" s="243"/>
      <c r="N227" s="244"/>
      <c r="O227" s="244"/>
      <c r="P227" s="244"/>
      <c r="Q227" s="244"/>
      <c r="R227" s="244"/>
      <c r="S227" s="244"/>
      <c r="T227" s="245"/>
      <c r="U227" s="13"/>
      <c r="V227" s="13"/>
      <c r="W227" s="13"/>
      <c r="X227" s="13"/>
      <c r="Y227" s="13"/>
      <c r="Z227" s="13"/>
      <c r="AA227" s="13"/>
      <c r="AB227" s="13"/>
      <c r="AC227" s="13"/>
      <c r="AD227" s="13"/>
      <c r="AE227" s="13"/>
      <c r="AT227" s="246" t="s">
        <v>252</v>
      </c>
      <c r="AU227" s="246" t="s">
        <v>93</v>
      </c>
      <c r="AV227" s="13" t="s">
        <v>23</v>
      </c>
      <c r="AW227" s="13" t="s">
        <v>46</v>
      </c>
      <c r="AX227" s="13" t="s">
        <v>85</v>
      </c>
      <c r="AY227" s="246" t="s">
        <v>241</v>
      </c>
    </row>
    <row r="228" s="14" customFormat="1">
      <c r="A228" s="14"/>
      <c r="B228" s="247"/>
      <c r="C228" s="248"/>
      <c r="D228" s="238" t="s">
        <v>252</v>
      </c>
      <c r="E228" s="249" t="s">
        <v>39</v>
      </c>
      <c r="F228" s="250" t="s">
        <v>8909</v>
      </c>
      <c r="G228" s="248"/>
      <c r="H228" s="251">
        <v>53.481999999999999</v>
      </c>
      <c r="I228" s="252"/>
      <c r="J228" s="248"/>
      <c r="K228" s="248"/>
      <c r="L228" s="253"/>
      <c r="M228" s="254"/>
      <c r="N228" s="255"/>
      <c r="O228" s="255"/>
      <c r="P228" s="255"/>
      <c r="Q228" s="255"/>
      <c r="R228" s="255"/>
      <c r="S228" s="255"/>
      <c r="T228" s="256"/>
      <c r="U228" s="14"/>
      <c r="V228" s="14"/>
      <c r="W228" s="14"/>
      <c r="X228" s="14"/>
      <c r="Y228" s="14"/>
      <c r="Z228" s="14"/>
      <c r="AA228" s="14"/>
      <c r="AB228" s="14"/>
      <c r="AC228" s="14"/>
      <c r="AD228" s="14"/>
      <c r="AE228" s="14"/>
      <c r="AT228" s="257" t="s">
        <v>252</v>
      </c>
      <c r="AU228" s="257" t="s">
        <v>93</v>
      </c>
      <c r="AV228" s="14" t="s">
        <v>93</v>
      </c>
      <c r="AW228" s="14" t="s">
        <v>46</v>
      </c>
      <c r="AX228" s="14" t="s">
        <v>23</v>
      </c>
      <c r="AY228" s="257" t="s">
        <v>241</v>
      </c>
    </row>
    <row r="229" s="2" customFormat="1" ht="24.15" customHeight="1">
      <c r="A229" s="42"/>
      <c r="B229" s="43"/>
      <c r="C229" s="218" t="s">
        <v>421</v>
      </c>
      <c r="D229" s="218" t="s">
        <v>243</v>
      </c>
      <c r="E229" s="219" t="s">
        <v>8910</v>
      </c>
      <c r="F229" s="220" t="s">
        <v>8911</v>
      </c>
      <c r="G229" s="221" t="s">
        <v>145</v>
      </c>
      <c r="H229" s="222">
        <v>81.962000000000003</v>
      </c>
      <c r="I229" s="223"/>
      <c r="J229" s="224">
        <f>ROUND(I229*H229,2)</f>
        <v>0</v>
      </c>
      <c r="K229" s="220" t="s">
        <v>247</v>
      </c>
      <c r="L229" s="48"/>
      <c r="M229" s="225" t="s">
        <v>39</v>
      </c>
      <c r="N229" s="226" t="s">
        <v>56</v>
      </c>
      <c r="O229" s="88"/>
      <c r="P229" s="227">
        <f>O229*H229</f>
        <v>0</v>
      </c>
      <c r="Q229" s="227">
        <v>0.00064000000000000005</v>
      </c>
      <c r="R229" s="227">
        <f>Q229*H229</f>
        <v>0.052455680000000005</v>
      </c>
      <c r="S229" s="227">
        <v>0</v>
      </c>
      <c r="T229" s="228">
        <f>S229*H229</f>
        <v>0</v>
      </c>
      <c r="U229" s="42"/>
      <c r="V229" s="42"/>
      <c r="W229" s="42"/>
      <c r="X229" s="42"/>
      <c r="Y229" s="42"/>
      <c r="Z229" s="42"/>
      <c r="AA229" s="42"/>
      <c r="AB229" s="42"/>
      <c r="AC229" s="42"/>
      <c r="AD229" s="42"/>
      <c r="AE229" s="42"/>
      <c r="AR229" s="229" t="s">
        <v>248</v>
      </c>
      <c r="AT229" s="229" t="s">
        <v>243</v>
      </c>
      <c r="AU229" s="229" t="s">
        <v>93</v>
      </c>
      <c r="AY229" s="20" t="s">
        <v>241</v>
      </c>
      <c r="BE229" s="230">
        <f>IF(N229="základní",J229,0)</f>
        <v>0</v>
      </c>
      <c r="BF229" s="230">
        <f>IF(N229="snížená",J229,0)</f>
        <v>0</v>
      </c>
      <c r="BG229" s="230">
        <f>IF(N229="zákl. přenesená",J229,0)</f>
        <v>0</v>
      </c>
      <c r="BH229" s="230">
        <f>IF(N229="sníž. přenesená",J229,0)</f>
        <v>0</v>
      </c>
      <c r="BI229" s="230">
        <f>IF(N229="nulová",J229,0)</f>
        <v>0</v>
      </c>
      <c r="BJ229" s="20" t="s">
        <v>23</v>
      </c>
      <c r="BK229" s="230">
        <f>ROUND(I229*H229,2)</f>
        <v>0</v>
      </c>
      <c r="BL229" s="20" t="s">
        <v>248</v>
      </c>
      <c r="BM229" s="229" t="s">
        <v>8912</v>
      </c>
    </row>
    <row r="230" s="2" customFormat="1">
      <c r="A230" s="42"/>
      <c r="B230" s="43"/>
      <c r="C230" s="44"/>
      <c r="D230" s="231" t="s">
        <v>250</v>
      </c>
      <c r="E230" s="44"/>
      <c r="F230" s="232" t="s">
        <v>8913</v>
      </c>
      <c r="G230" s="44"/>
      <c r="H230" s="44"/>
      <c r="I230" s="233"/>
      <c r="J230" s="44"/>
      <c r="K230" s="44"/>
      <c r="L230" s="48"/>
      <c r="M230" s="234"/>
      <c r="N230" s="235"/>
      <c r="O230" s="88"/>
      <c r="P230" s="88"/>
      <c r="Q230" s="88"/>
      <c r="R230" s="88"/>
      <c r="S230" s="88"/>
      <c r="T230" s="89"/>
      <c r="U230" s="42"/>
      <c r="V230" s="42"/>
      <c r="W230" s="42"/>
      <c r="X230" s="42"/>
      <c r="Y230" s="42"/>
      <c r="Z230" s="42"/>
      <c r="AA230" s="42"/>
      <c r="AB230" s="42"/>
      <c r="AC230" s="42"/>
      <c r="AD230" s="42"/>
      <c r="AE230" s="42"/>
      <c r="AT230" s="20" t="s">
        <v>250</v>
      </c>
      <c r="AU230" s="20" t="s">
        <v>93</v>
      </c>
    </row>
    <row r="231" s="13" customFormat="1">
      <c r="A231" s="13"/>
      <c r="B231" s="236"/>
      <c r="C231" s="237"/>
      <c r="D231" s="238" t="s">
        <v>252</v>
      </c>
      <c r="E231" s="239" t="s">
        <v>39</v>
      </c>
      <c r="F231" s="240" t="s">
        <v>8820</v>
      </c>
      <c r="G231" s="237"/>
      <c r="H231" s="239" t="s">
        <v>39</v>
      </c>
      <c r="I231" s="241"/>
      <c r="J231" s="237"/>
      <c r="K231" s="237"/>
      <c r="L231" s="242"/>
      <c r="M231" s="243"/>
      <c r="N231" s="244"/>
      <c r="O231" s="244"/>
      <c r="P231" s="244"/>
      <c r="Q231" s="244"/>
      <c r="R231" s="244"/>
      <c r="S231" s="244"/>
      <c r="T231" s="245"/>
      <c r="U231" s="13"/>
      <c r="V231" s="13"/>
      <c r="W231" s="13"/>
      <c r="X231" s="13"/>
      <c r="Y231" s="13"/>
      <c r="Z231" s="13"/>
      <c r="AA231" s="13"/>
      <c r="AB231" s="13"/>
      <c r="AC231" s="13"/>
      <c r="AD231" s="13"/>
      <c r="AE231" s="13"/>
      <c r="AT231" s="246" t="s">
        <v>252</v>
      </c>
      <c r="AU231" s="246" t="s">
        <v>93</v>
      </c>
      <c r="AV231" s="13" t="s">
        <v>23</v>
      </c>
      <c r="AW231" s="13" t="s">
        <v>46</v>
      </c>
      <c r="AX231" s="13" t="s">
        <v>85</v>
      </c>
      <c r="AY231" s="246" t="s">
        <v>241</v>
      </c>
    </row>
    <row r="232" s="14" customFormat="1">
      <c r="A232" s="14"/>
      <c r="B232" s="247"/>
      <c r="C232" s="248"/>
      <c r="D232" s="238" t="s">
        <v>252</v>
      </c>
      <c r="E232" s="249" t="s">
        <v>39</v>
      </c>
      <c r="F232" s="250" t="s">
        <v>8914</v>
      </c>
      <c r="G232" s="248"/>
      <c r="H232" s="251">
        <v>81.962000000000003</v>
      </c>
      <c r="I232" s="252"/>
      <c r="J232" s="248"/>
      <c r="K232" s="248"/>
      <c r="L232" s="253"/>
      <c r="M232" s="254"/>
      <c r="N232" s="255"/>
      <c r="O232" s="255"/>
      <c r="P232" s="255"/>
      <c r="Q232" s="255"/>
      <c r="R232" s="255"/>
      <c r="S232" s="255"/>
      <c r="T232" s="256"/>
      <c r="U232" s="14"/>
      <c r="V232" s="14"/>
      <c r="W232" s="14"/>
      <c r="X232" s="14"/>
      <c r="Y232" s="14"/>
      <c r="Z232" s="14"/>
      <c r="AA232" s="14"/>
      <c r="AB232" s="14"/>
      <c r="AC232" s="14"/>
      <c r="AD232" s="14"/>
      <c r="AE232" s="14"/>
      <c r="AT232" s="257" t="s">
        <v>252</v>
      </c>
      <c r="AU232" s="257" t="s">
        <v>93</v>
      </c>
      <c r="AV232" s="14" t="s">
        <v>93</v>
      </c>
      <c r="AW232" s="14" t="s">
        <v>46</v>
      </c>
      <c r="AX232" s="14" t="s">
        <v>23</v>
      </c>
      <c r="AY232" s="257" t="s">
        <v>241</v>
      </c>
    </row>
    <row r="233" s="2" customFormat="1" ht="24.15" customHeight="1">
      <c r="A233" s="42"/>
      <c r="B233" s="43"/>
      <c r="C233" s="218" t="s">
        <v>427</v>
      </c>
      <c r="D233" s="218" t="s">
        <v>243</v>
      </c>
      <c r="E233" s="219" t="s">
        <v>8915</v>
      </c>
      <c r="F233" s="220" t="s">
        <v>8916</v>
      </c>
      <c r="G233" s="221" t="s">
        <v>145</v>
      </c>
      <c r="H233" s="222">
        <v>437.06599999999997</v>
      </c>
      <c r="I233" s="223"/>
      <c r="J233" s="224">
        <f>ROUND(I233*H233,2)</f>
        <v>0</v>
      </c>
      <c r="K233" s="220" t="s">
        <v>247</v>
      </c>
      <c r="L233" s="48"/>
      <c r="M233" s="225" t="s">
        <v>39</v>
      </c>
      <c r="N233" s="226" t="s">
        <v>56</v>
      </c>
      <c r="O233" s="88"/>
      <c r="P233" s="227">
        <f>O233*H233</f>
        <v>0</v>
      </c>
      <c r="Q233" s="227">
        <v>0</v>
      </c>
      <c r="R233" s="227">
        <f>Q233*H233</f>
        <v>0</v>
      </c>
      <c r="S233" s="227">
        <v>0</v>
      </c>
      <c r="T233" s="228">
        <f>S233*H233</f>
        <v>0</v>
      </c>
      <c r="U233" s="42"/>
      <c r="V233" s="42"/>
      <c r="W233" s="42"/>
      <c r="X233" s="42"/>
      <c r="Y233" s="42"/>
      <c r="Z233" s="42"/>
      <c r="AA233" s="42"/>
      <c r="AB233" s="42"/>
      <c r="AC233" s="42"/>
      <c r="AD233" s="42"/>
      <c r="AE233" s="42"/>
      <c r="AR233" s="229" t="s">
        <v>248</v>
      </c>
      <c r="AT233" s="229" t="s">
        <v>243</v>
      </c>
      <c r="AU233" s="229" t="s">
        <v>93</v>
      </c>
      <c r="AY233" s="20" t="s">
        <v>241</v>
      </c>
      <c r="BE233" s="230">
        <f>IF(N233="základní",J233,0)</f>
        <v>0</v>
      </c>
      <c r="BF233" s="230">
        <f>IF(N233="snížená",J233,0)</f>
        <v>0</v>
      </c>
      <c r="BG233" s="230">
        <f>IF(N233="zákl. přenesená",J233,0)</f>
        <v>0</v>
      </c>
      <c r="BH233" s="230">
        <f>IF(N233="sníž. přenesená",J233,0)</f>
        <v>0</v>
      </c>
      <c r="BI233" s="230">
        <f>IF(N233="nulová",J233,0)</f>
        <v>0</v>
      </c>
      <c r="BJ233" s="20" t="s">
        <v>23</v>
      </c>
      <c r="BK233" s="230">
        <f>ROUND(I233*H233,2)</f>
        <v>0</v>
      </c>
      <c r="BL233" s="20" t="s">
        <v>248</v>
      </c>
      <c r="BM233" s="229" t="s">
        <v>8917</v>
      </c>
    </row>
    <row r="234" s="2" customFormat="1">
      <c r="A234" s="42"/>
      <c r="B234" s="43"/>
      <c r="C234" s="44"/>
      <c r="D234" s="231" t="s">
        <v>250</v>
      </c>
      <c r="E234" s="44"/>
      <c r="F234" s="232" t="s">
        <v>8918</v>
      </c>
      <c r="G234" s="44"/>
      <c r="H234" s="44"/>
      <c r="I234" s="233"/>
      <c r="J234" s="44"/>
      <c r="K234" s="44"/>
      <c r="L234" s="48"/>
      <c r="M234" s="234"/>
      <c r="N234" s="235"/>
      <c r="O234" s="88"/>
      <c r="P234" s="88"/>
      <c r="Q234" s="88"/>
      <c r="R234" s="88"/>
      <c r="S234" s="88"/>
      <c r="T234" s="89"/>
      <c r="U234" s="42"/>
      <c r="V234" s="42"/>
      <c r="W234" s="42"/>
      <c r="X234" s="42"/>
      <c r="Y234" s="42"/>
      <c r="Z234" s="42"/>
      <c r="AA234" s="42"/>
      <c r="AB234" s="42"/>
      <c r="AC234" s="42"/>
      <c r="AD234" s="42"/>
      <c r="AE234" s="42"/>
      <c r="AT234" s="20" t="s">
        <v>250</v>
      </c>
      <c r="AU234" s="20" t="s">
        <v>93</v>
      </c>
    </row>
    <row r="235" s="2" customFormat="1" ht="24.15" customHeight="1">
      <c r="A235" s="42"/>
      <c r="B235" s="43"/>
      <c r="C235" s="218" t="s">
        <v>434</v>
      </c>
      <c r="D235" s="218" t="s">
        <v>243</v>
      </c>
      <c r="E235" s="219" t="s">
        <v>8919</v>
      </c>
      <c r="F235" s="220" t="s">
        <v>8920</v>
      </c>
      <c r="G235" s="221" t="s">
        <v>145</v>
      </c>
      <c r="H235" s="222">
        <v>46.359999999999999</v>
      </c>
      <c r="I235" s="223"/>
      <c r="J235" s="224">
        <f>ROUND(I235*H235,2)</f>
        <v>0</v>
      </c>
      <c r="K235" s="220" t="s">
        <v>247</v>
      </c>
      <c r="L235" s="48"/>
      <c r="M235" s="225" t="s">
        <v>39</v>
      </c>
      <c r="N235" s="226" t="s">
        <v>56</v>
      </c>
      <c r="O235" s="88"/>
      <c r="P235" s="227">
        <f>O235*H235</f>
        <v>0</v>
      </c>
      <c r="Q235" s="227">
        <v>0</v>
      </c>
      <c r="R235" s="227">
        <f>Q235*H235</f>
        <v>0</v>
      </c>
      <c r="S235" s="227">
        <v>0</v>
      </c>
      <c r="T235" s="228">
        <f>S235*H235</f>
        <v>0</v>
      </c>
      <c r="U235" s="42"/>
      <c r="V235" s="42"/>
      <c r="W235" s="42"/>
      <c r="X235" s="42"/>
      <c r="Y235" s="42"/>
      <c r="Z235" s="42"/>
      <c r="AA235" s="42"/>
      <c r="AB235" s="42"/>
      <c r="AC235" s="42"/>
      <c r="AD235" s="42"/>
      <c r="AE235" s="42"/>
      <c r="AR235" s="229" t="s">
        <v>248</v>
      </c>
      <c r="AT235" s="229" t="s">
        <v>243</v>
      </c>
      <c r="AU235" s="229" t="s">
        <v>93</v>
      </c>
      <c r="AY235" s="20" t="s">
        <v>241</v>
      </c>
      <c r="BE235" s="230">
        <f>IF(N235="základní",J235,0)</f>
        <v>0</v>
      </c>
      <c r="BF235" s="230">
        <f>IF(N235="snížená",J235,0)</f>
        <v>0</v>
      </c>
      <c r="BG235" s="230">
        <f>IF(N235="zákl. přenesená",J235,0)</f>
        <v>0</v>
      </c>
      <c r="BH235" s="230">
        <f>IF(N235="sníž. přenesená",J235,0)</f>
        <v>0</v>
      </c>
      <c r="BI235" s="230">
        <f>IF(N235="nulová",J235,0)</f>
        <v>0</v>
      </c>
      <c r="BJ235" s="20" t="s">
        <v>23</v>
      </c>
      <c r="BK235" s="230">
        <f>ROUND(I235*H235,2)</f>
        <v>0</v>
      </c>
      <c r="BL235" s="20" t="s">
        <v>248</v>
      </c>
      <c r="BM235" s="229" t="s">
        <v>8921</v>
      </c>
    </row>
    <row r="236" s="2" customFormat="1">
      <c r="A236" s="42"/>
      <c r="B236" s="43"/>
      <c r="C236" s="44"/>
      <c r="D236" s="231" t="s">
        <v>250</v>
      </c>
      <c r="E236" s="44"/>
      <c r="F236" s="232" t="s">
        <v>8922</v>
      </c>
      <c r="G236" s="44"/>
      <c r="H236" s="44"/>
      <c r="I236" s="233"/>
      <c r="J236" s="44"/>
      <c r="K236" s="44"/>
      <c r="L236" s="48"/>
      <c r="M236" s="234"/>
      <c r="N236" s="235"/>
      <c r="O236" s="88"/>
      <c r="P236" s="88"/>
      <c r="Q236" s="88"/>
      <c r="R236" s="88"/>
      <c r="S236" s="88"/>
      <c r="T236" s="89"/>
      <c r="U236" s="42"/>
      <c r="V236" s="42"/>
      <c r="W236" s="42"/>
      <c r="X236" s="42"/>
      <c r="Y236" s="42"/>
      <c r="Z236" s="42"/>
      <c r="AA236" s="42"/>
      <c r="AB236" s="42"/>
      <c r="AC236" s="42"/>
      <c r="AD236" s="42"/>
      <c r="AE236" s="42"/>
      <c r="AT236" s="20" t="s">
        <v>250</v>
      </c>
      <c r="AU236" s="20" t="s">
        <v>93</v>
      </c>
    </row>
    <row r="237" s="2" customFormat="1" ht="24.15" customHeight="1">
      <c r="A237" s="42"/>
      <c r="B237" s="43"/>
      <c r="C237" s="218" t="s">
        <v>462</v>
      </c>
      <c r="D237" s="218" t="s">
        <v>243</v>
      </c>
      <c r="E237" s="219" t="s">
        <v>8923</v>
      </c>
      <c r="F237" s="220" t="s">
        <v>8924</v>
      </c>
      <c r="G237" s="221" t="s">
        <v>145</v>
      </c>
      <c r="H237" s="222">
        <v>53.481999999999999</v>
      </c>
      <c r="I237" s="223"/>
      <c r="J237" s="224">
        <f>ROUND(I237*H237,2)</f>
        <v>0</v>
      </c>
      <c r="K237" s="220" t="s">
        <v>247</v>
      </c>
      <c r="L237" s="48"/>
      <c r="M237" s="225" t="s">
        <v>39</v>
      </c>
      <c r="N237" s="226" t="s">
        <v>56</v>
      </c>
      <c r="O237" s="88"/>
      <c r="P237" s="227">
        <f>O237*H237</f>
        <v>0</v>
      </c>
      <c r="Q237" s="227">
        <v>0</v>
      </c>
      <c r="R237" s="227">
        <f>Q237*H237</f>
        <v>0</v>
      </c>
      <c r="S237" s="227">
        <v>0</v>
      </c>
      <c r="T237" s="228">
        <f>S237*H237</f>
        <v>0</v>
      </c>
      <c r="U237" s="42"/>
      <c r="V237" s="42"/>
      <c r="W237" s="42"/>
      <c r="X237" s="42"/>
      <c r="Y237" s="42"/>
      <c r="Z237" s="42"/>
      <c r="AA237" s="42"/>
      <c r="AB237" s="42"/>
      <c r="AC237" s="42"/>
      <c r="AD237" s="42"/>
      <c r="AE237" s="42"/>
      <c r="AR237" s="229" t="s">
        <v>248</v>
      </c>
      <c r="AT237" s="229" t="s">
        <v>243</v>
      </c>
      <c r="AU237" s="229" t="s">
        <v>93</v>
      </c>
      <c r="AY237" s="20" t="s">
        <v>241</v>
      </c>
      <c r="BE237" s="230">
        <f>IF(N237="základní",J237,0)</f>
        <v>0</v>
      </c>
      <c r="BF237" s="230">
        <f>IF(N237="snížená",J237,0)</f>
        <v>0</v>
      </c>
      <c r="BG237" s="230">
        <f>IF(N237="zákl. přenesená",J237,0)</f>
        <v>0</v>
      </c>
      <c r="BH237" s="230">
        <f>IF(N237="sníž. přenesená",J237,0)</f>
        <v>0</v>
      </c>
      <c r="BI237" s="230">
        <f>IF(N237="nulová",J237,0)</f>
        <v>0</v>
      </c>
      <c r="BJ237" s="20" t="s">
        <v>23</v>
      </c>
      <c r="BK237" s="230">
        <f>ROUND(I237*H237,2)</f>
        <v>0</v>
      </c>
      <c r="BL237" s="20" t="s">
        <v>248</v>
      </c>
      <c r="BM237" s="229" t="s">
        <v>8925</v>
      </c>
    </row>
    <row r="238" s="2" customFormat="1">
      <c r="A238" s="42"/>
      <c r="B238" s="43"/>
      <c r="C238" s="44"/>
      <c r="D238" s="231" t="s">
        <v>250</v>
      </c>
      <c r="E238" s="44"/>
      <c r="F238" s="232" t="s">
        <v>8926</v>
      </c>
      <c r="G238" s="44"/>
      <c r="H238" s="44"/>
      <c r="I238" s="233"/>
      <c r="J238" s="44"/>
      <c r="K238" s="44"/>
      <c r="L238" s="48"/>
      <c r="M238" s="234"/>
      <c r="N238" s="235"/>
      <c r="O238" s="88"/>
      <c r="P238" s="88"/>
      <c r="Q238" s="88"/>
      <c r="R238" s="88"/>
      <c r="S238" s="88"/>
      <c r="T238" s="89"/>
      <c r="U238" s="42"/>
      <c r="V238" s="42"/>
      <c r="W238" s="42"/>
      <c r="X238" s="42"/>
      <c r="Y238" s="42"/>
      <c r="Z238" s="42"/>
      <c r="AA238" s="42"/>
      <c r="AB238" s="42"/>
      <c r="AC238" s="42"/>
      <c r="AD238" s="42"/>
      <c r="AE238" s="42"/>
      <c r="AT238" s="20" t="s">
        <v>250</v>
      </c>
      <c r="AU238" s="20" t="s">
        <v>93</v>
      </c>
    </row>
    <row r="239" s="2" customFormat="1" ht="24.15" customHeight="1">
      <c r="A239" s="42"/>
      <c r="B239" s="43"/>
      <c r="C239" s="218" t="s">
        <v>468</v>
      </c>
      <c r="D239" s="218" t="s">
        <v>243</v>
      </c>
      <c r="E239" s="219" t="s">
        <v>8927</v>
      </c>
      <c r="F239" s="220" t="s">
        <v>8928</v>
      </c>
      <c r="G239" s="221" t="s">
        <v>145</v>
      </c>
      <c r="H239" s="222">
        <v>81.962000000000003</v>
      </c>
      <c r="I239" s="223"/>
      <c r="J239" s="224">
        <f>ROUND(I239*H239,2)</f>
        <v>0</v>
      </c>
      <c r="K239" s="220" t="s">
        <v>247</v>
      </c>
      <c r="L239" s="48"/>
      <c r="M239" s="225" t="s">
        <v>39</v>
      </c>
      <c r="N239" s="226" t="s">
        <v>56</v>
      </c>
      <c r="O239" s="88"/>
      <c r="P239" s="227">
        <f>O239*H239</f>
        <v>0</v>
      </c>
      <c r="Q239" s="227">
        <v>0</v>
      </c>
      <c r="R239" s="227">
        <f>Q239*H239</f>
        <v>0</v>
      </c>
      <c r="S239" s="227">
        <v>0</v>
      </c>
      <c r="T239" s="228">
        <f>S239*H239</f>
        <v>0</v>
      </c>
      <c r="U239" s="42"/>
      <c r="V239" s="42"/>
      <c r="W239" s="42"/>
      <c r="X239" s="42"/>
      <c r="Y239" s="42"/>
      <c r="Z239" s="42"/>
      <c r="AA239" s="42"/>
      <c r="AB239" s="42"/>
      <c r="AC239" s="42"/>
      <c r="AD239" s="42"/>
      <c r="AE239" s="42"/>
      <c r="AR239" s="229" t="s">
        <v>248</v>
      </c>
      <c r="AT239" s="229" t="s">
        <v>243</v>
      </c>
      <c r="AU239" s="229" t="s">
        <v>93</v>
      </c>
      <c r="AY239" s="20" t="s">
        <v>241</v>
      </c>
      <c r="BE239" s="230">
        <f>IF(N239="základní",J239,0)</f>
        <v>0</v>
      </c>
      <c r="BF239" s="230">
        <f>IF(N239="snížená",J239,0)</f>
        <v>0</v>
      </c>
      <c r="BG239" s="230">
        <f>IF(N239="zákl. přenesená",J239,0)</f>
        <v>0</v>
      </c>
      <c r="BH239" s="230">
        <f>IF(N239="sníž. přenesená",J239,0)</f>
        <v>0</v>
      </c>
      <c r="BI239" s="230">
        <f>IF(N239="nulová",J239,0)</f>
        <v>0</v>
      </c>
      <c r="BJ239" s="20" t="s">
        <v>23</v>
      </c>
      <c r="BK239" s="230">
        <f>ROUND(I239*H239,2)</f>
        <v>0</v>
      </c>
      <c r="BL239" s="20" t="s">
        <v>248</v>
      </c>
      <c r="BM239" s="229" t="s">
        <v>8929</v>
      </c>
    </row>
    <row r="240" s="2" customFormat="1">
      <c r="A240" s="42"/>
      <c r="B240" s="43"/>
      <c r="C240" s="44"/>
      <c r="D240" s="231" t="s">
        <v>250</v>
      </c>
      <c r="E240" s="44"/>
      <c r="F240" s="232" t="s">
        <v>8930</v>
      </c>
      <c r="G240" s="44"/>
      <c r="H240" s="44"/>
      <c r="I240" s="233"/>
      <c r="J240" s="44"/>
      <c r="K240" s="44"/>
      <c r="L240" s="48"/>
      <c r="M240" s="234"/>
      <c r="N240" s="235"/>
      <c r="O240" s="88"/>
      <c r="P240" s="88"/>
      <c r="Q240" s="88"/>
      <c r="R240" s="88"/>
      <c r="S240" s="88"/>
      <c r="T240" s="89"/>
      <c r="U240" s="42"/>
      <c r="V240" s="42"/>
      <c r="W240" s="42"/>
      <c r="X240" s="42"/>
      <c r="Y240" s="42"/>
      <c r="Z240" s="42"/>
      <c r="AA240" s="42"/>
      <c r="AB240" s="42"/>
      <c r="AC240" s="42"/>
      <c r="AD240" s="42"/>
      <c r="AE240" s="42"/>
      <c r="AT240" s="20" t="s">
        <v>250</v>
      </c>
      <c r="AU240" s="20" t="s">
        <v>93</v>
      </c>
    </row>
    <row r="241" s="2" customFormat="1" ht="37.8" customHeight="1">
      <c r="A241" s="42"/>
      <c r="B241" s="43"/>
      <c r="C241" s="218" t="s">
        <v>512</v>
      </c>
      <c r="D241" s="218" t="s">
        <v>243</v>
      </c>
      <c r="E241" s="219" t="s">
        <v>8931</v>
      </c>
      <c r="F241" s="220" t="s">
        <v>8932</v>
      </c>
      <c r="G241" s="221" t="s">
        <v>246</v>
      </c>
      <c r="H241" s="222">
        <v>1160.9939999999999</v>
      </c>
      <c r="I241" s="223"/>
      <c r="J241" s="224">
        <f>ROUND(I241*H241,2)</f>
        <v>0</v>
      </c>
      <c r="K241" s="220" t="s">
        <v>247</v>
      </c>
      <c r="L241" s="48"/>
      <c r="M241" s="225" t="s">
        <v>39</v>
      </c>
      <c r="N241" s="226" t="s">
        <v>56</v>
      </c>
      <c r="O241" s="88"/>
      <c r="P241" s="227">
        <f>O241*H241</f>
        <v>0</v>
      </c>
      <c r="Q241" s="227">
        <v>0</v>
      </c>
      <c r="R241" s="227">
        <f>Q241*H241</f>
        <v>0</v>
      </c>
      <c r="S241" s="227">
        <v>0</v>
      </c>
      <c r="T241" s="228">
        <f>S241*H241</f>
        <v>0</v>
      </c>
      <c r="U241" s="42"/>
      <c r="V241" s="42"/>
      <c r="W241" s="42"/>
      <c r="X241" s="42"/>
      <c r="Y241" s="42"/>
      <c r="Z241" s="42"/>
      <c r="AA241" s="42"/>
      <c r="AB241" s="42"/>
      <c r="AC241" s="42"/>
      <c r="AD241" s="42"/>
      <c r="AE241" s="42"/>
      <c r="AR241" s="229" t="s">
        <v>248</v>
      </c>
      <c r="AT241" s="229" t="s">
        <v>243</v>
      </c>
      <c r="AU241" s="229" t="s">
        <v>93</v>
      </c>
      <c r="AY241" s="20" t="s">
        <v>241</v>
      </c>
      <c r="BE241" s="230">
        <f>IF(N241="základní",J241,0)</f>
        <v>0</v>
      </c>
      <c r="BF241" s="230">
        <f>IF(N241="snížená",J241,0)</f>
        <v>0</v>
      </c>
      <c r="BG241" s="230">
        <f>IF(N241="zákl. přenesená",J241,0)</f>
        <v>0</v>
      </c>
      <c r="BH241" s="230">
        <f>IF(N241="sníž. přenesená",J241,0)</f>
        <v>0</v>
      </c>
      <c r="BI241" s="230">
        <f>IF(N241="nulová",J241,0)</f>
        <v>0</v>
      </c>
      <c r="BJ241" s="20" t="s">
        <v>23</v>
      </c>
      <c r="BK241" s="230">
        <f>ROUND(I241*H241,2)</f>
        <v>0</v>
      </c>
      <c r="BL241" s="20" t="s">
        <v>248</v>
      </c>
      <c r="BM241" s="229" t="s">
        <v>8933</v>
      </c>
    </row>
    <row r="242" s="2" customFormat="1">
      <c r="A242" s="42"/>
      <c r="B242" s="43"/>
      <c r="C242" s="44"/>
      <c r="D242" s="231" t="s">
        <v>250</v>
      </c>
      <c r="E242" s="44"/>
      <c r="F242" s="232" t="s">
        <v>8934</v>
      </c>
      <c r="G242" s="44"/>
      <c r="H242" s="44"/>
      <c r="I242" s="233"/>
      <c r="J242" s="44"/>
      <c r="K242" s="44"/>
      <c r="L242" s="48"/>
      <c r="M242" s="234"/>
      <c r="N242" s="235"/>
      <c r="O242" s="88"/>
      <c r="P242" s="88"/>
      <c r="Q242" s="88"/>
      <c r="R242" s="88"/>
      <c r="S242" s="88"/>
      <c r="T242" s="89"/>
      <c r="U242" s="42"/>
      <c r="V242" s="42"/>
      <c r="W242" s="42"/>
      <c r="X242" s="42"/>
      <c r="Y242" s="42"/>
      <c r="Z242" s="42"/>
      <c r="AA242" s="42"/>
      <c r="AB242" s="42"/>
      <c r="AC242" s="42"/>
      <c r="AD242" s="42"/>
      <c r="AE242" s="42"/>
      <c r="AT242" s="20" t="s">
        <v>250</v>
      </c>
      <c r="AU242" s="20" t="s">
        <v>93</v>
      </c>
    </row>
    <row r="243" s="13" customFormat="1">
      <c r="A243" s="13"/>
      <c r="B243" s="236"/>
      <c r="C243" s="237"/>
      <c r="D243" s="238" t="s">
        <v>252</v>
      </c>
      <c r="E243" s="239" t="s">
        <v>39</v>
      </c>
      <c r="F243" s="240" t="s">
        <v>8935</v>
      </c>
      <c r="G243" s="237"/>
      <c r="H243" s="239" t="s">
        <v>39</v>
      </c>
      <c r="I243" s="241"/>
      <c r="J243" s="237"/>
      <c r="K243" s="237"/>
      <c r="L243" s="242"/>
      <c r="M243" s="243"/>
      <c r="N243" s="244"/>
      <c r="O243" s="244"/>
      <c r="P243" s="244"/>
      <c r="Q243" s="244"/>
      <c r="R243" s="244"/>
      <c r="S243" s="244"/>
      <c r="T243" s="245"/>
      <c r="U243" s="13"/>
      <c r="V243" s="13"/>
      <c r="W243" s="13"/>
      <c r="X243" s="13"/>
      <c r="Y243" s="13"/>
      <c r="Z243" s="13"/>
      <c r="AA243" s="13"/>
      <c r="AB243" s="13"/>
      <c r="AC243" s="13"/>
      <c r="AD243" s="13"/>
      <c r="AE243" s="13"/>
      <c r="AT243" s="246" t="s">
        <v>252</v>
      </c>
      <c r="AU243" s="246" t="s">
        <v>93</v>
      </c>
      <c r="AV243" s="13" t="s">
        <v>23</v>
      </c>
      <c r="AW243" s="13" t="s">
        <v>46</v>
      </c>
      <c r="AX243" s="13" t="s">
        <v>85</v>
      </c>
      <c r="AY243" s="246" t="s">
        <v>241</v>
      </c>
    </row>
    <row r="244" s="13" customFormat="1">
      <c r="A244" s="13"/>
      <c r="B244" s="236"/>
      <c r="C244" s="237"/>
      <c r="D244" s="238" t="s">
        <v>252</v>
      </c>
      <c r="E244" s="239" t="s">
        <v>39</v>
      </c>
      <c r="F244" s="240" t="s">
        <v>8936</v>
      </c>
      <c r="G244" s="237"/>
      <c r="H244" s="239" t="s">
        <v>39</v>
      </c>
      <c r="I244" s="241"/>
      <c r="J244" s="237"/>
      <c r="K244" s="237"/>
      <c r="L244" s="242"/>
      <c r="M244" s="243"/>
      <c r="N244" s="244"/>
      <c r="O244" s="244"/>
      <c r="P244" s="244"/>
      <c r="Q244" s="244"/>
      <c r="R244" s="244"/>
      <c r="S244" s="244"/>
      <c r="T244" s="245"/>
      <c r="U244" s="13"/>
      <c r="V244" s="13"/>
      <c r="W244" s="13"/>
      <c r="X244" s="13"/>
      <c r="Y244" s="13"/>
      <c r="Z244" s="13"/>
      <c r="AA244" s="13"/>
      <c r="AB244" s="13"/>
      <c r="AC244" s="13"/>
      <c r="AD244" s="13"/>
      <c r="AE244" s="13"/>
      <c r="AT244" s="246" t="s">
        <v>252</v>
      </c>
      <c r="AU244" s="246" t="s">
        <v>93</v>
      </c>
      <c r="AV244" s="13" t="s">
        <v>23</v>
      </c>
      <c r="AW244" s="13" t="s">
        <v>46</v>
      </c>
      <c r="AX244" s="13" t="s">
        <v>85</v>
      </c>
      <c r="AY244" s="246" t="s">
        <v>241</v>
      </c>
    </row>
    <row r="245" s="14" customFormat="1">
      <c r="A245" s="14"/>
      <c r="B245" s="247"/>
      <c r="C245" s="248"/>
      <c r="D245" s="238" t="s">
        <v>252</v>
      </c>
      <c r="E245" s="249" t="s">
        <v>39</v>
      </c>
      <c r="F245" s="250" t="s">
        <v>8937</v>
      </c>
      <c r="G245" s="248"/>
      <c r="H245" s="251">
        <v>580.49699999999996</v>
      </c>
      <c r="I245" s="252"/>
      <c r="J245" s="248"/>
      <c r="K245" s="248"/>
      <c r="L245" s="253"/>
      <c r="M245" s="254"/>
      <c r="N245" s="255"/>
      <c r="O245" s="255"/>
      <c r="P245" s="255"/>
      <c r="Q245" s="255"/>
      <c r="R245" s="255"/>
      <c r="S245" s="255"/>
      <c r="T245" s="256"/>
      <c r="U245" s="14"/>
      <c r="V245" s="14"/>
      <c r="W245" s="14"/>
      <c r="X245" s="14"/>
      <c r="Y245" s="14"/>
      <c r="Z245" s="14"/>
      <c r="AA245" s="14"/>
      <c r="AB245" s="14"/>
      <c r="AC245" s="14"/>
      <c r="AD245" s="14"/>
      <c r="AE245" s="14"/>
      <c r="AT245" s="257" t="s">
        <v>252</v>
      </c>
      <c r="AU245" s="257" t="s">
        <v>93</v>
      </c>
      <c r="AV245" s="14" t="s">
        <v>93</v>
      </c>
      <c r="AW245" s="14" t="s">
        <v>46</v>
      </c>
      <c r="AX245" s="14" t="s">
        <v>85</v>
      </c>
      <c r="AY245" s="257" t="s">
        <v>241</v>
      </c>
    </row>
    <row r="246" s="13" customFormat="1">
      <c r="A246" s="13"/>
      <c r="B246" s="236"/>
      <c r="C246" s="237"/>
      <c r="D246" s="238" t="s">
        <v>252</v>
      </c>
      <c r="E246" s="239" t="s">
        <v>39</v>
      </c>
      <c r="F246" s="240" t="s">
        <v>8938</v>
      </c>
      <c r="G246" s="237"/>
      <c r="H246" s="239" t="s">
        <v>39</v>
      </c>
      <c r="I246" s="241"/>
      <c r="J246" s="237"/>
      <c r="K246" s="237"/>
      <c r="L246" s="242"/>
      <c r="M246" s="243"/>
      <c r="N246" s="244"/>
      <c r="O246" s="244"/>
      <c r="P246" s="244"/>
      <c r="Q246" s="244"/>
      <c r="R246" s="244"/>
      <c r="S246" s="244"/>
      <c r="T246" s="245"/>
      <c r="U246" s="13"/>
      <c r="V246" s="13"/>
      <c r="W246" s="13"/>
      <c r="X246" s="13"/>
      <c r="Y246" s="13"/>
      <c r="Z246" s="13"/>
      <c r="AA246" s="13"/>
      <c r="AB246" s="13"/>
      <c r="AC246" s="13"/>
      <c r="AD246" s="13"/>
      <c r="AE246" s="13"/>
      <c r="AT246" s="246" t="s">
        <v>252</v>
      </c>
      <c r="AU246" s="246" t="s">
        <v>93</v>
      </c>
      <c r="AV246" s="13" t="s">
        <v>23</v>
      </c>
      <c r="AW246" s="13" t="s">
        <v>46</v>
      </c>
      <c r="AX246" s="13" t="s">
        <v>85</v>
      </c>
      <c r="AY246" s="246" t="s">
        <v>241</v>
      </c>
    </row>
    <row r="247" s="14" customFormat="1">
      <c r="A247" s="14"/>
      <c r="B247" s="247"/>
      <c r="C247" s="248"/>
      <c r="D247" s="238" t="s">
        <v>252</v>
      </c>
      <c r="E247" s="249" t="s">
        <v>39</v>
      </c>
      <c r="F247" s="250" t="s">
        <v>8937</v>
      </c>
      <c r="G247" s="248"/>
      <c r="H247" s="251">
        <v>580.49699999999996</v>
      </c>
      <c r="I247" s="252"/>
      <c r="J247" s="248"/>
      <c r="K247" s="248"/>
      <c r="L247" s="253"/>
      <c r="M247" s="254"/>
      <c r="N247" s="255"/>
      <c r="O247" s="255"/>
      <c r="P247" s="255"/>
      <c r="Q247" s="255"/>
      <c r="R247" s="255"/>
      <c r="S247" s="255"/>
      <c r="T247" s="256"/>
      <c r="U247" s="14"/>
      <c r="V247" s="14"/>
      <c r="W247" s="14"/>
      <c r="X247" s="14"/>
      <c r="Y247" s="14"/>
      <c r="Z247" s="14"/>
      <c r="AA247" s="14"/>
      <c r="AB247" s="14"/>
      <c r="AC247" s="14"/>
      <c r="AD247" s="14"/>
      <c r="AE247" s="14"/>
      <c r="AT247" s="257" t="s">
        <v>252</v>
      </c>
      <c r="AU247" s="257" t="s">
        <v>93</v>
      </c>
      <c r="AV247" s="14" t="s">
        <v>93</v>
      </c>
      <c r="AW247" s="14" t="s">
        <v>46</v>
      </c>
      <c r="AX247" s="14" t="s">
        <v>85</v>
      </c>
      <c r="AY247" s="257" t="s">
        <v>241</v>
      </c>
    </row>
    <row r="248" s="15" customFormat="1">
      <c r="A248" s="15"/>
      <c r="B248" s="258"/>
      <c r="C248" s="259"/>
      <c r="D248" s="238" t="s">
        <v>252</v>
      </c>
      <c r="E248" s="260" t="s">
        <v>39</v>
      </c>
      <c r="F248" s="261" t="s">
        <v>274</v>
      </c>
      <c r="G248" s="259"/>
      <c r="H248" s="262">
        <v>1160.9939999999999</v>
      </c>
      <c r="I248" s="263"/>
      <c r="J248" s="259"/>
      <c r="K248" s="259"/>
      <c r="L248" s="264"/>
      <c r="M248" s="265"/>
      <c r="N248" s="266"/>
      <c r="O248" s="266"/>
      <c r="P248" s="266"/>
      <c r="Q248" s="266"/>
      <c r="R248" s="266"/>
      <c r="S248" s="266"/>
      <c r="T248" s="267"/>
      <c r="U248" s="15"/>
      <c r="V248" s="15"/>
      <c r="W248" s="15"/>
      <c r="X248" s="15"/>
      <c r="Y248" s="15"/>
      <c r="Z248" s="15"/>
      <c r="AA248" s="15"/>
      <c r="AB248" s="15"/>
      <c r="AC248" s="15"/>
      <c r="AD248" s="15"/>
      <c r="AE248" s="15"/>
      <c r="AT248" s="268" t="s">
        <v>252</v>
      </c>
      <c r="AU248" s="268" t="s">
        <v>93</v>
      </c>
      <c r="AV248" s="15" t="s">
        <v>248</v>
      </c>
      <c r="AW248" s="15" t="s">
        <v>46</v>
      </c>
      <c r="AX248" s="15" t="s">
        <v>23</v>
      </c>
      <c r="AY248" s="268" t="s">
        <v>241</v>
      </c>
    </row>
    <row r="249" s="2" customFormat="1" ht="37.8" customHeight="1">
      <c r="A249" s="42"/>
      <c r="B249" s="43"/>
      <c r="C249" s="218" t="s">
        <v>520</v>
      </c>
      <c r="D249" s="218" t="s">
        <v>243</v>
      </c>
      <c r="E249" s="219" t="s">
        <v>422</v>
      </c>
      <c r="F249" s="220" t="s">
        <v>423</v>
      </c>
      <c r="G249" s="221" t="s">
        <v>246</v>
      </c>
      <c r="H249" s="222">
        <v>283.86700000000002</v>
      </c>
      <c r="I249" s="223"/>
      <c r="J249" s="224">
        <f>ROUND(I249*H249,2)</f>
        <v>0</v>
      </c>
      <c r="K249" s="220" t="s">
        <v>247</v>
      </c>
      <c r="L249" s="48"/>
      <c r="M249" s="225" t="s">
        <v>39</v>
      </c>
      <c r="N249" s="226" t="s">
        <v>56</v>
      </c>
      <c r="O249" s="88"/>
      <c r="P249" s="227">
        <f>O249*H249</f>
        <v>0</v>
      </c>
      <c r="Q249" s="227">
        <v>0</v>
      </c>
      <c r="R249" s="227">
        <f>Q249*H249</f>
        <v>0</v>
      </c>
      <c r="S249" s="227">
        <v>0</v>
      </c>
      <c r="T249" s="228">
        <f>S249*H249</f>
        <v>0</v>
      </c>
      <c r="U249" s="42"/>
      <c r="V249" s="42"/>
      <c r="W249" s="42"/>
      <c r="X249" s="42"/>
      <c r="Y249" s="42"/>
      <c r="Z249" s="42"/>
      <c r="AA249" s="42"/>
      <c r="AB249" s="42"/>
      <c r="AC249" s="42"/>
      <c r="AD249" s="42"/>
      <c r="AE249" s="42"/>
      <c r="AR249" s="229" t="s">
        <v>248</v>
      </c>
      <c r="AT249" s="229" t="s">
        <v>243</v>
      </c>
      <c r="AU249" s="229" t="s">
        <v>93</v>
      </c>
      <c r="AY249" s="20" t="s">
        <v>241</v>
      </c>
      <c r="BE249" s="230">
        <f>IF(N249="základní",J249,0)</f>
        <v>0</v>
      </c>
      <c r="BF249" s="230">
        <f>IF(N249="snížená",J249,0)</f>
        <v>0</v>
      </c>
      <c r="BG249" s="230">
        <f>IF(N249="zákl. přenesená",J249,0)</f>
        <v>0</v>
      </c>
      <c r="BH249" s="230">
        <f>IF(N249="sníž. přenesená",J249,0)</f>
        <v>0</v>
      </c>
      <c r="BI249" s="230">
        <f>IF(N249="nulová",J249,0)</f>
        <v>0</v>
      </c>
      <c r="BJ249" s="20" t="s">
        <v>23</v>
      </c>
      <c r="BK249" s="230">
        <f>ROUND(I249*H249,2)</f>
        <v>0</v>
      </c>
      <c r="BL249" s="20" t="s">
        <v>248</v>
      </c>
      <c r="BM249" s="229" t="s">
        <v>8939</v>
      </c>
    </row>
    <row r="250" s="2" customFormat="1">
      <c r="A250" s="42"/>
      <c r="B250" s="43"/>
      <c r="C250" s="44"/>
      <c r="D250" s="231" t="s">
        <v>250</v>
      </c>
      <c r="E250" s="44"/>
      <c r="F250" s="232" t="s">
        <v>425</v>
      </c>
      <c r="G250" s="44"/>
      <c r="H250" s="44"/>
      <c r="I250" s="233"/>
      <c r="J250" s="44"/>
      <c r="K250" s="44"/>
      <c r="L250" s="48"/>
      <c r="M250" s="234"/>
      <c r="N250" s="235"/>
      <c r="O250" s="88"/>
      <c r="P250" s="88"/>
      <c r="Q250" s="88"/>
      <c r="R250" s="88"/>
      <c r="S250" s="88"/>
      <c r="T250" s="89"/>
      <c r="U250" s="42"/>
      <c r="V250" s="42"/>
      <c r="W250" s="42"/>
      <c r="X250" s="42"/>
      <c r="Y250" s="42"/>
      <c r="Z250" s="42"/>
      <c r="AA250" s="42"/>
      <c r="AB250" s="42"/>
      <c r="AC250" s="42"/>
      <c r="AD250" s="42"/>
      <c r="AE250" s="42"/>
      <c r="AT250" s="20" t="s">
        <v>250</v>
      </c>
      <c r="AU250" s="20" t="s">
        <v>93</v>
      </c>
    </row>
    <row r="251" s="13" customFormat="1">
      <c r="A251" s="13"/>
      <c r="B251" s="236"/>
      <c r="C251" s="237"/>
      <c r="D251" s="238" t="s">
        <v>252</v>
      </c>
      <c r="E251" s="239" t="s">
        <v>39</v>
      </c>
      <c r="F251" s="240" t="s">
        <v>8940</v>
      </c>
      <c r="G251" s="237"/>
      <c r="H251" s="239" t="s">
        <v>39</v>
      </c>
      <c r="I251" s="241"/>
      <c r="J251" s="237"/>
      <c r="K251" s="237"/>
      <c r="L251" s="242"/>
      <c r="M251" s="243"/>
      <c r="N251" s="244"/>
      <c r="O251" s="244"/>
      <c r="P251" s="244"/>
      <c r="Q251" s="244"/>
      <c r="R251" s="244"/>
      <c r="S251" s="244"/>
      <c r="T251" s="245"/>
      <c r="U251" s="13"/>
      <c r="V251" s="13"/>
      <c r="W251" s="13"/>
      <c r="X251" s="13"/>
      <c r="Y251" s="13"/>
      <c r="Z251" s="13"/>
      <c r="AA251" s="13"/>
      <c r="AB251" s="13"/>
      <c r="AC251" s="13"/>
      <c r="AD251" s="13"/>
      <c r="AE251" s="13"/>
      <c r="AT251" s="246" t="s">
        <v>252</v>
      </c>
      <c r="AU251" s="246" t="s">
        <v>93</v>
      </c>
      <c r="AV251" s="13" t="s">
        <v>23</v>
      </c>
      <c r="AW251" s="13" t="s">
        <v>46</v>
      </c>
      <c r="AX251" s="13" t="s">
        <v>85</v>
      </c>
      <c r="AY251" s="246" t="s">
        <v>241</v>
      </c>
    </row>
    <row r="252" s="14" customFormat="1">
      <c r="A252" s="14"/>
      <c r="B252" s="247"/>
      <c r="C252" s="248"/>
      <c r="D252" s="238" t="s">
        <v>252</v>
      </c>
      <c r="E252" s="249" t="s">
        <v>39</v>
      </c>
      <c r="F252" s="250" t="s">
        <v>8941</v>
      </c>
      <c r="G252" s="248"/>
      <c r="H252" s="251">
        <v>864.36400000000003</v>
      </c>
      <c r="I252" s="252"/>
      <c r="J252" s="248"/>
      <c r="K252" s="248"/>
      <c r="L252" s="253"/>
      <c r="M252" s="254"/>
      <c r="N252" s="255"/>
      <c r="O252" s="255"/>
      <c r="P252" s="255"/>
      <c r="Q252" s="255"/>
      <c r="R252" s="255"/>
      <c r="S252" s="255"/>
      <c r="T252" s="256"/>
      <c r="U252" s="14"/>
      <c r="V252" s="14"/>
      <c r="W252" s="14"/>
      <c r="X252" s="14"/>
      <c r="Y252" s="14"/>
      <c r="Z252" s="14"/>
      <c r="AA252" s="14"/>
      <c r="AB252" s="14"/>
      <c r="AC252" s="14"/>
      <c r="AD252" s="14"/>
      <c r="AE252" s="14"/>
      <c r="AT252" s="257" t="s">
        <v>252</v>
      </c>
      <c r="AU252" s="257" t="s">
        <v>93</v>
      </c>
      <c r="AV252" s="14" t="s">
        <v>93</v>
      </c>
      <c r="AW252" s="14" t="s">
        <v>46</v>
      </c>
      <c r="AX252" s="14" t="s">
        <v>85</v>
      </c>
      <c r="AY252" s="257" t="s">
        <v>241</v>
      </c>
    </row>
    <row r="253" s="13" customFormat="1">
      <c r="A253" s="13"/>
      <c r="B253" s="236"/>
      <c r="C253" s="237"/>
      <c r="D253" s="238" t="s">
        <v>252</v>
      </c>
      <c r="E253" s="239" t="s">
        <v>39</v>
      </c>
      <c r="F253" s="240" t="s">
        <v>8942</v>
      </c>
      <c r="G253" s="237"/>
      <c r="H253" s="239" t="s">
        <v>39</v>
      </c>
      <c r="I253" s="241"/>
      <c r="J253" s="237"/>
      <c r="K253" s="237"/>
      <c r="L253" s="242"/>
      <c r="M253" s="243"/>
      <c r="N253" s="244"/>
      <c r="O253" s="244"/>
      <c r="P253" s="244"/>
      <c r="Q253" s="244"/>
      <c r="R253" s="244"/>
      <c r="S253" s="244"/>
      <c r="T253" s="245"/>
      <c r="U253" s="13"/>
      <c r="V253" s="13"/>
      <c r="W253" s="13"/>
      <c r="X253" s="13"/>
      <c r="Y253" s="13"/>
      <c r="Z253" s="13"/>
      <c r="AA253" s="13"/>
      <c r="AB253" s="13"/>
      <c r="AC253" s="13"/>
      <c r="AD253" s="13"/>
      <c r="AE253" s="13"/>
      <c r="AT253" s="246" t="s">
        <v>252</v>
      </c>
      <c r="AU253" s="246" t="s">
        <v>93</v>
      </c>
      <c r="AV253" s="13" t="s">
        <v>23</v>
      </c>
      <c r="AW253" s="13" t="s">
        <v>46</v>
      </c>
      <c r="AX253" s="13" t="s">
        <v>85</v>
      </c>
      <c r="AY253" s="246" t="s">
        <v>241</v>
      </c>
    </row>
    <row r="254" s="14" customFormat="1">
      <c r="A254" s="14"/>
      <c r="B254" s="247"/>
      <c r="C254" s="248"/>
      <c r="D254" s="238" t="s">
        <v>252</v>
      </c>
      <c r="E254" s="249" t="s">
        <v>39</v>
      </c>
      <c r="F254" s="250" t="s">
        <v>8943</v>
      </c>
      <c r="G254" s="248"/>
      <c r="H254" s="251">
        <v>-580.49699999999996</v>
      </c>
      <c r="I254" s="252"/>
      <c r="J254" s="248"/>
      <c r="K254" s="248"/>
      <c r="L254" s="253"/>
      <c r="M254" s="254"/>
      <c r="N254" s="255"/>
      <c r="O254" s="255"/>
      <c r="P254" s="255"/>
      <c r="Q254" s="255"/>
      <c r="R254" s="255"/>
      <c r="S254" s="255"/>
      <c r="T254" s="256"/>
      <c r="U254" s="14"/>
      <c r="V254" s="14"/>
      <c r="W254" s="14"/>
      <c r="X254" s="14"/>
      <c r="Y254" s="14"/>
      <c r="Z254" s="14"/>
      <c r="AA254" s="14"/>
      <c r="AB254" s="14"/>
      <c r="AC254" s="14"/>
      <c r="AD254" s="14"/>
      <c r="AE254" s="14"/>
      <c r="AT254" s="257" t="s">
        <v>252</v>
      </c>
      <c r="AU254" s="257" t="s">
        <v>93</v>
      </c>
      <c r="AV254" s="14" t="s">
        <v>93</v>
      </c>
      <c r="AW254" s="14" t="s">
        <v>46</v>
      </c>
      <c r="AX254" s="14" t="s">
        <v>85</v>
      </c>
      <c r="AY254" s="257" t="s">
        <v>241</v>
      </c>
    </row>
    <row r="255" s="15" customFormat="1">
      <c r="A255" s="15"/>
      <c r="B255" s="258"/>
      <c r="C255" s="259"/>
      <c r="D255" s="238" t="s">
        <v>252</v>
      </c>
      <c r="E255" s="260" t="s">
        <v>39</v>
      </c>
      <c r="F255" s="261" t="s">
        <v>274</v>
      </c>
      <c r="G255" s="259"/>
      <c r="H255" s="262">
        <v>283.86700000000002</v>
      </c>
      <c r="I255" s="263"/>
      <c r="J255" s="259"/>
      <c r="K255" s="259"/>
      <c r="L255" s="264"/>
      <c r="M255" s="265"/>
      <c r="N255" s="266"/>
      <c r="O255" s="266"/>
      <c r="P255" s="266"/>
      <c r="Q255" s="266"/>
      <c r="R255" s="266"/>
      <c r="S255" s="266"/>
      <c r="T255" s="267"/>
      <c r="U255" s="15"/>
      <c r="V255" s="15"/>
      <c r="W255" s="15"/>
      <c r="X255" s="15"/>
      <c r="Y255" s="15"/>
      <c r="Z255" s="15"/>
      <c r="AA255" s="15"/>
      <c r="AB255" s="15"/>
      <c r="AC255" s="15"/>
      <c r="AD255" s="15"/>
      <c r="AE255" s="15"/>
      <c r="AT255" s="268" t="s">
        <v>252</v>
      </c>
      <c r="AU255" s="268" t="s">
        <v>93</v>
      </c>
      <c r="AV255" s="15" t="s">
        <v>248</v>
      </c>
      <c r="AW255" s="15" t="s">
        <v>46</v>
      </c>
      <c r="AX255" s="15" t="s">
        <v>23</v>
      </c>
      <c r="AY255" s="268" t="s">
        <v>241</v>
      </c>
    </row>
    <row r="256" s="2" customFormat="1" ht="24.15" customHeight="1">
      <c r="A256" s="42"/>
      <c r="B256" s="43"/>
      <c r="C256" s="218" t="s">
        <v>526</v>
      </c>
      <c r="D256" s="218" t="s">
        <v>243</v>
      </c>
      <c r="E256" s="219" t="s">
        <v>8944</v>
      </c>
      <c r="F256" s="220" t="s">
        <v>8945</v>
      </c>
      <c r="G256" s="221" t="s">
        <v>246</v>
      </c>
      <c r="H256" s="222">
        <v>580.49699999999996</v>
      </c>
      <c r="I256" s="223"/>
      <c r="J256" s="224">
        <f>ROUND(I256*H256,2)</f>
        <v>0</v>
      </c>
      <c r="K256" s="220" t="s">
        <v>247</v>
      </c>
      <c r="L256" s="48"/>
      <c r="M256" s="225" t="s">
        <v>39</v>
      </c>
      <c r="N256" s="226" t="s">
        <v>56</v>
      </c>
      <c r="O256" s="88"/>
      <c r="P256" s="227">
        <f>O256*H256</f>
        <v>0</v>
      </c>
      <c r="Q256" s="227">
        <v>0</v>
      </c>
      <c r="R256" s="227">
        <f>Q256*H256</f>
        <v>0</v>
      </c>
      <c r="S256" s="227">
        <v>0</v>
      </c>
      <c r="T256" s="228">
        <f>S256*H256</f>
        <v>0</v>
      </c>
      <c r="U256" s="42"/>
      <c r="V256" s="42"/>
      <c r="W256" s="42"/>
      <c r="X256" s="42"/>
      <c r="Y256" s="42"/>
      <c r="Z256" s="42"/>
      <c r="AA256" s="42"/>
      <c r="AB256" s="42"/>
      <c r="AC256" s="42"/>
      <c r="AD256" s="42"/>
      <c r="AE256" s="42"/>
      <c r="AR256" s="229" t="s">
        <v>248</v>
      </c>
      <c r="AT256" s="229" t="s">
        <v>243</v>
      </c>
      <c r="AU256" s="229" t="s">
        <v>93</v>
      </c>
      <c r="AY256" s="20" t="s">
        <v>241</v>
      </c>
      <c r="BE256" s="230">
        <f>IF(N256="základní",J256,0)</f>
        <v>0</v>
      </c>
      <c r="BF256" s="230">
        <f>IF(N256="snížená",J256,0)</f>
        <v>0</v>
      </c>
      <c r="BG256" s="230">
        <f>IF(N256="zákl. přenesená",J256,0)</f>
        <v>0</v>
      </c>
      <c r="BH256" s="230">
        <f>IF(N256="sníž. přenesená",J256,0)</f>
        <v>0</v>
      </c>
      <c r="BI256" s="230">
        <f>IF(N256="nulová",J256,0)</f>
        <v>0</v>
      </c>
      <c r="BJ256" s="20" t="s">
        <v>23</v>
      </c>
      <c r="BK256" s="230">
        <f>ROUND(I256*H256,2)</f>
        <v>0</v>
      </c>
      <c r="BL256" s="20" t="s">
        <v>248</v>
      </c>
      <c r="BM256" s="229" t="s">
        <v>8946</v>
      </c>
    </row>
    <row r="257" s="2" customFormat="1">
      <c r="A257" s="42"/>
      <c r="B257" s="43"/>
      <c r="C257" s="44"/>
      <c r="D257" s="231" t="s">
        <v>250</v>
      </c>
      <c r="E257" s="44"/>
      <c r="F257" s="232" t="s">
        <v>8947</v>
      </c>
      <c r="G257" s="44"/>
      <c r="H257" s="44"/>
      <c r="I257" s="233"/>
      <c r="J257" s="44"/>
      <c r="K257" s="44"/>
      <c r="L257" s="48"/>
      <c r="M257" s="234"/>
      <c r="N257" s="235"/>
      <c r="O257" s="88"/>
      <c r="P257" s="88"/>
      <c r="Q257" s="88"/>
      <c r="R257" s="88"/>
      <c r="S257" s="88"/>
      <c r="T257" s="89"/>
      <c r="U257" s="42"/>
      <c r="V257" s="42"/>
      <c r="W257" s="42"/>
      <c r="X257" s="42"/>
      <c r="Y257" s="42"/>
      <c r="Z257" s="42"/>
      <c r="AA257" s="42"/>
      <c r="AB257" s="42"/>
      <c r="AC257" s="42"/>
      <c r="AD257" s="42"/>
      <c r="AE257" s="42"/>
      <c r="AT257" s="20" t="s">
        <v>250</v>
      </c>
      <c r="AU257" s="20" t="s">
        <v>93</v>
      </c>
    </row>
    <row r="258" s="13" customFormat="1">
      <c r="A258" s="13"/>
      <c r="B258" s="236"/>
      <c r="C258" s="237"/>
      <c r="D258" s="238" t="s">
        <v>252</v>
      </c>
      <c r="E258" s="239" t="s">
        <v>39</v>
      </c>
      <c r="F258" s="240" t="s">
        <v>8948</v>
      </c>
      <c r="G258" s="237"/>
      <c r="H258" s="239" t="s">
        <v>39</v>
      </c>
      <c r="I258" s="241"/>
      <c r="J258" s="237"/>
      <c r="K258" s="237"/>
      <c r="L258" s="242"/>
      <c r="M258" s="243"/>
      <c r="N258" s="244"/>
      <c r="O258" s="244"/>
      <c r="P258" s="244"/>
      <c r="Q258" s="244"/>
      <c r="R258" s="244"/>
      <c r="S258" s="244"/>
      <c r="T258" s="245"/>
      <c r="U258" s="13"/>
      <c r="V258" s="13"/>
      <c r="W258" s="13"/>
      <c r="X258" s="13"/>
      <c r="Y258" s="13"/>
      <c r="Z258" s="13"/>
      <c r="AA258" s="13"/>
      <c r="AB258" s="13"/>
      <c r="AC258" s="13"/>
      <c r="AD258" s="13"/>
      <c r="AE258" s="13"/>
      <c r="AT258" s="246" t="s">
        <v>252</v>
      </c>
      <c r="AU258" s="246" t="s">
        <v>93</v>
      </c>
      <c r="AV258" s="13" t="s">
        <v>23</v>
      </c>
      <c r="AW258" s="13" t="s">
        <v>46</v>
      </c>
      <c r="AX258" s="13" t="s">
        <v>85</v>
      </c>
      <c r="AY258" s="246" t="s">
        <v>241</v>
      </c>
    </row>
    <row r="259" s="14" customFormat="1">
      <c r="A259" s="14"/>
      <c r="B259" s="247"/>
      <c r="C259" s="248"/>
      <c r="D259" s="238" t="s">
        <v>252</v>
      </c>
      <c r="E259" s="249" t="s">
        <v>39</v>
      </c>
      <c r="F259" s="250" t="s">
        <v>8937</v>
      </c>
      <c r="G259" s="248"/>
      <c r="H259" s="251">
        <v>580.49699999999996</v>
      </c>
      <c r="I259" s="252"/>
      <c r="J259" s="248"/>
      <c r="K259" s="248"/>
      <c r="L259" s="253"/>
      <c r="M259" s="254"/>
      <c r="N259" s="255"/>
      <c r="O259" s="255"/>
      <c r="P259" s="255"/>
      <c r="Q259" s="255"/>
      <c r="R259" s="255"/>
      <c r="S259" s="255"/>
      <c r="T259" s="256"/>
      <c r="U259" s="14"/>
      <c r="V259" s="14"/>
      <c r="W259" s="14"/>
      <c r="X259" s="14"/>
      <c r="Y259" s="14"/>
      <c r="Z259" s="14"/>
      <c r="AA259" s="14"/>
      <c r="AB259" s="14"/>
      <c r="AC259" s="14"/>
      <c r="AD259" s="14"/>
      <c r="AE259" s="14"/>
      <c r="AT259" s="257" t="s">
        <v>252</v>
      </c>
      <c r="AU259" s="257" t="s">
        <v>93</v>
      </c>
      <c r="AV259" s="14" t="s">
        <v>93</v>
      </c>
      <c r="AW259" s="14" t="s">
        <v>46</v>
      </c>
      <c r="AX259" s="14" t="s">
        <v>23</v>
      </c>
      <c r="AY259" s="257" t="s">
        <v>241</v>
      </c>
    </row>
    <row r="260" s="2" customFormat="1" ht="24.15" customHeight="1">
      <c r="A260" s="42"/>
      <c r="B260" s="43"/>
      <c r="C260" s="218" t="s">
        <v>7</v>
      </c>
      <c r="D260" s="218" t="s">
        <v>243</v>
      </c>
      <c r="E260" s="219" t="s">
        <v>428</v>
      </c>
      <c r="F260" s="220" t="s">
        <v>429</v>
      </c>
      <c r="G260" s="221" t="s">
        <v>430</v>
      </c>
      <c r="H260" s="222">
        <v>567.73400000000004</v>
      </c>
      <c r="I260" s="223"/>
      <c r="J260" s="224">
        <f>ROUND(I260*H260,2)</f>
        <v>0</v>
      </c>
      <c r="K260" s="220" t="s">
        <v>247</v>
      </c>
      <c r="L260" s="48"/>
      <c r="M260" s="225" t="s">
        <v>39</v>
      </c>
      <c r="N260" s="226" t="s">
        <v>56</v>
      </c>
      <c r="O260" s="88"/>
      <c r="P260" s="227">
        <f>O260*H260</f>
        <v>0</v>
      </c>
      <c r="Q260" s="227">
        <v>0</v>
      </c>
      <c r="R260" s="227">
        <f>Q260*H260</f>
        <v>0</v>
      </c>
      <c r="S260" s="227">
        <v>0</v>
      </c>
      <c r="T260" s="228">
        <f>S260*H260</f>
        <v>0</v>
      </c>
      <c r="U260" s="42"/>
      <c r="V260" s="42"/>
      <c r="W260" s="42"/>
      <c r="X260" s="42"/>
      <c r="Y260" s="42"/>
      <c r="Z260" s="42"/>
      <c r="AA260" s="42"/>
      <c r="AB260" s="42"/>
      <c r="AC260" s="42"/>
      <c r="AD260" s="42"/>
      <c r="AE260" s="42"/>
      <c r="AR260" s="229" t="s">
        <v>248</v>
      </c>
      <c r="AT260" s="229" t="s">
        <v>243</v>
      </c>
      <c r="AU260" s="229" t="s">
        <v>93</v>
      </c>
      <c r="AY260" s="20" t="s">
        <v>241</v>
      </c>
      <c r="BE260" s="230">
        <f>IF(N260="základní",J260,0)</f>
        <v>0</v>
      </c>
      <c r="BF260" s="230">
        <f>IF(N260="snížená",J260,0)</f>
        <v>0</v>
      </c>
      <c r="BG260" s="230">
        <f>IF(N260="zákl. přenesená",J260,0)</f>
        <v>0</v>
      </c>
      <c r="BH260" s="230">
        <f>IF(N260="sníž. přenesená",J260,0)</f>
        <v>0</v>
      </c>
      <c r="BI260" s="230">
        <f>IF(N260="nulová",J260,0)</f>
        <v>0</v>
      </c>
      <c r="BJ260" s="20" t="s">
        <v>23</v>
      </c>
      <c r="BK260" s="230">
        <f>ROUND(I260*H260,2)</f>
        <v>0</v>
      </c>
      <c r="BL260" s="20" t="s">
        <v>248</v>
      </c>
      <c r="BM260" s="229" t="s">
        <v>8949</v>
      </c>
    </row>
    <row r="261" s="2" customFormat="1">
      <c r="A261" s="42"/>
      <c r="B261" s="43"/>
      <c r="C261" s="44"/>
      <c r="D261" s="231" t="s">
        <v>250</v>
      </c>
      <c r="E261" s="44"/>
      <c r="F261" s="232" t="s">
        <v>432</v>
      </c>
      <c r="G261" s="44"/>
      <c r="H261" s="44"/>
      <c r="I261" s="233"/>
      <c r="J261" s="44"/>
      <c r="K261" s="44"/>
      <c r="L261" s="48"/>
      <c r="M261" s="234"/>
      <c r="N261" s="235"/>
      <c r="O261" s="88"/>
      <c r="P261" s="88"/>
      <c r="Q261" s="88"/>
      <c r="R261" s="88"/>
      <c r="S261" s="88"/>
      <c r="T261" s="89"/>
      <c r="U261" s="42"/>
      <c r="V261" s="42"/>
      <c r="W261" s="42"/>
      <c r="X261" s="42"/>
      <c r="Y261" s="42"/>
      <c r="Z261" s="42"/>
      <c r="AA261" s="42"/>
      <c r="AB261" s="42"/>
      <c r="AC261" s="42"/>
      <c r="AD261" s="42"/>
      <c r="AE261" s="42"/>
      <c r="AT261" s="20" t="s">
        <v>250</v>
      </c>
      <c r="AU261" s="20" t="s">
        <v>93</v>
      </c>
    </row>
    <row r="262" s="14" customFormat="1">
      <c r="A262" s="14"/>
      <c r="B262" s="247"/>
      <c r="C262" s="248"/>
      <c r="D262" s="238" t="s">
        <v>252</v>
      </c>
      <c r="E262" s="248"/>
      <c r="F262" s="250" t="s">
        <v>8950</v>
      </c>
      <c r="G262" s="248"/>
      <c r="H262" s="251">
        <v>567.73400000000004</v>
      </c>
      <c r="I262" s="252"/>
      <c r="J262" s="248"/>
      <c r="K262" s="248"/>
      <c r="L262" s="253"/>
      <c r="M262" s="254"/>
      <c r="N262" s="255"/>
      <c r="O262" s="255"/>
      <c r="P262" s="255"/>
      <c r="Q262" s="255"/>
      <c r="R262" s="255"/>
      <c r="S262" s="255"/>
      <c r="T262" s="256"/>
      <c r="U262" s="14"/>
      <c r="V262" s="14"/>
      <c r="W262" s="14"/>
      <c r="X262" s="14"/>
      <c r="Y262" s="14"/>
      <c r="Z262" s="14"/>
      <c r="AA262" s="14"/>
      <c r="AB262" s="14"/>
      <c r="AC262" s="14"/>
      <c r="AD262" s="14"/>
      <c r="AE262" s="14"/>
      <c r="AT262" s="257" t="s">
        <v>252</v>
      </c>
      <c r="AU262" s="257" t="s">
        <v>93</v>
      </c>
      <c r="AV262" s="14" t="s">
        <v>93</v>
      </c>
      <c r="AW262" s="14" t="s">
        <v>4</v>
      </c>
      <c r="AX262" s="14" t="s">
        <v>23</v>
      </c>
      <c r="AY262" s="257" t="s">
        <v>241</v>
      </c>
    </row>
    <row r="263" s="2" customFormat="1" ht="24.15" customHeight="1">
      <c r="A263" s="42"/>
      <c r="B263" s="43"/>
      <c r="C263" s="218" t="s">
        <v>538</v>
      </c>
      <c r="D263" s="218" t="s">
        <v>243</v>
      </c>
      <c r="E263" s="219" t="s">
        <v>8951</v>
      </c>
      <c r="F263" s="220" t="s">
        <v>8952</v>
      </c>
      <c r="G263" s="221" t="s">
        <v>246</v>
      </c>
      <c r="H263" s="222">
        <v>580.49699999999996</v>
      </c>
      <c r="I263" s="223"/>
      <c r="J263" s="224">
        <f>ROUND(I263*H263,2)</f>
        <v>0</v>
      </c>
      <c r="K263" s="220" t="s">
        <v>247</v>
      </c>
      <c r="L263" s="48"/>
      <c r="M263" s="225" t="s">
        <v>39</v>
      </c>
      <c r="N263" s="226" t="s">
        <v>56</v>
      </c>
      <c r="O263" s="88"/>
      <c r="P263" s="227">
        <f>O263*H263</f>
        <v>0</v>
      </c>
      <c r="Q263" s="227">
        <v>0</v>
      </c>
      <c r="R263" s="227">
        <f>Q263*H263</f>
        <v>0</v>
      </c>
      <c r="S263" s="227">
        <v>0</v>
      </c>
      <c r="T263" s="228">
        <f>S263*H263</f>
        <v>0</v>
      </c>
      <c r="U263" s="42"/>
      <c r="V263" s="42"/>
      <c r="W263" s="42"/>
      <c r="X263" s="42"/>
      <c r="Y263" s="42"/>
      <c r="Z263" s="42"/>
      <c r="AA263" s="42"/>
      <c r="AB263" s="42"/>
      <c r="AC263" s="42"/>
      <c r="AD263" s="42"/>
      <c r="AE263" s="42"/>
      <c r="AR263" s="229" t="s">
        <v>248</v>
      </c>
      <c r="AT263" s="229" t="s">
        <v>243</v>
      </c>
      <c r="AU263" s="229" t="s">
        <v>93</v>
      </c>
      <c r="AY263" s="20" t="s">
        <v>241</v>
      </c>
      <c r="BE263" s="230">
        <f>IF(N263="základní",J263,0)</f>
        <v>0</v>
      </c>
      <c r="BF263" s="230">
        <f>IF(N263="snížená",J263,0)</f>
        <v>0</v>
      </c>
      <c r="BG263" s="230">
        <f>IF(N263="zákl. přenesená",J263,0)</f>
        <v>0</v>
      </c>
      <c r="BH263" s="230">
        <f>IF(N263="sníž. přenesená",J263,0)</f>
        <v>0</v>
      </c>
      <c r="BI263" s="230">
        <f>IF(N263="nulová",J263,0)</f>
        <v>0</v>
      </c>
      <c r="BJ263" s="20" t="s">
        <v>23</v>
      </c>
      <c r="BK263" s="230">
        <f>ROUND(I263*H263,2)</f>
        <v>0</v>
      </c>
      <c r="BL263" s="20" t="s">
        <v>248</v>
      </c>
      <c r="BM263" s="229" t="s">
        <v>8953</v>
      </c>
    </row>
    <row r="264" s="2" customFormat="1">
      <c r="A264" s="42"/>
      <c r="B264" s="43"/>
      <c r="C264" s="44"/>
      <c r="D264" s="231" t="s">
        <v>250</v>
      </c>
      <c r="E264" s="44"/>
      <c r="F264" s="232" t="s">
        <v>8954</v>
      </c>
      <c r="G264" s="44"/>
      <c r="H264" s="44"/>
      <c r="I264" s="233"/>
      <c r="J264" s="44"/>
      <c r="K264" s="44"/>
      <c r="L264" s="48"/>
      <c r="M264" s="234"/>
      <c r="N264" s="235"/>
      <c r="O264" s="88"/>
      <c r="P264" s="88"/>
      <c r="Q264" s="88"/>
      <c r="R264" s="88"/>
      <c r="S264" s="88"/>
      <c r="T264" s="89"/>
      <c r="U264" s="42"/>
      <c r="V264" s="42"/>
      <c r="W264" s="42"/>
      <c r="X264" s="42"/>
      <c r="Y264" s="42"/>
      <c r="Z264" s="42"/>
      <c r="AA264" s="42"/>
      <c r="AB264" s="42"/>
      <c r="AC264" s="42"/>
      <c r="AD264" s="42"/>
      <c r="AE264" s="42"/>
      <c r="AT264" s="20" t="s">
        <v>250</v>
      </c>
      <c r="AU264" s="20" t="s">
        <v>93</v>
      </c>
    </row>
    <row r="265" s="13" customFormat="1">
      <c r="A265" s="13"/>
      <c r="B265" s="236"/>
      <c r="C265" s="237"/>
      <c r="D265" s="238" t="s">
        <v>252</v>
      </c>
      <c r="E265" s="239" t="s">
        <v>39</v>
      </c>
      <c r="F265" s="240" t="s">
        <v>8940</v>
      </c>
      <c r="G265" s="237"/>
      <c r="H265" s="239" t="s">
        <v>39</v>
      </c>
      <c r="I265" s="241"/>
      <c r="J265" s="237"/>
      <c r="K265" s="237"/>
      <c r="L265" s="242"/>
      <c r="M265" s="243"/>
      <c r="N265" s="244"/>
      <c r="O265" s="244"/>
      <c r="P265" s="244"/>
      <c r="Q265" s="244"/>
      <c r="R265" s="244"/>
      <c r="S265" s="244"/>
      <c r="T265" s="245"/>
      <c r="U265" s="13"/>
      <c r="V265" s="13"/>
      <c r="W265" s="13"/>
      <c r="X265" s="13"/>
      <c r="Y265" s="13"/>
      <c r="Z265" s="13"/>
      <c r="AA265" s="13"/>
      <c r="AB265" s="13"/>
      <c r="AC265" s="13"/>
      <c r="AD265" s="13"/>
      <c r="AE265" s="13"/>
      <c r="AT265" s="246" t="s">
        <v>252</v>
      </c>
      <c r="AU265" s="246" t="s">
        <v>93</v>
      </c>
      <c r="AV265" s="13" t="s">
        <v>23</v>
      </c>
      <c r="AW265" s="13" t="s">
        <v>46</v>
      </c>
      <c r="AX265" s="13" t="s">
        <v>85</v>
      </c>
      <c r="AY265" s="246" t="s">
        <v>241</v>
      </c>
    </row>
    <row r="266" s="14" customFormat="1">
      <c r="A266" s="14"/>
      <c r="B266" s="247"/>
      <c r="C266" s="248"/>
      <c r="D266" s="238" t="s">
        <v>252</v>
      </c>
      <c r="E266" s="249" t="s">
        <v>39</v>
      </c>
      <c r="F266" s="250" t="s">
        <v>8941</v>
      </c>
      <c r="G266" s="248"/>
      <c r="H266" s="251">
        <v>864.36400000000003</v>
      </c>
      <c r="I266" s="252"/>
      <c r="J266" s="248"/>
      <c r="K266" s="248"/>
      <c r="L266" s="253"/>
      <c r="M266" s="254"/>
      <c r="N266" s="255"/>
      <c r="O266" s="255"/>
      <c r="P266" s="255"/>
      <c r="Q266" s="255"/>
      <c r="R266" s="255"/>
      <c r="S266" s="255"/>
      <c r="T266" s="256"/>
      <c r="U266" s="14"/>
      <c r="V266" s="14"/>
      <c r="W266" s="14"/>
      <c r="X266" s="14"/>
      <c r="Y266" s="14"/>
      <c r="Z266" s="14"/>
      <c r="AA266" s="14"/>
      <c r="AB266" s="14"/>
      <c r="AC266" s="14"/>
      <c r="AD266" s="14"/>
      <c r="AE266" s="14"/>
      <c r="AT266" s="257" t="s">
        <v>252</v>
      </c>
      <c r="AU266" s="257" t="s">
        <v>93</v>
      </c>
      <c r="AV266" s="14" t="s">
        <v>93</v>
      </c>
      <c r="AW266" s="14" t="s">
        <v>46</v>
      </c>
      <c r="AX266" s="14" t="s">
        <v>85</v>
      </c>
      <c r="AY266" s="257" t="s">
        <v>241</v>
      </c>
    </row>
    <row r="267" s="13" customFormat="1">
      <c r="A267" s="13"/>
      <c r="B267" s="236"/>
      <c r="C267" s="237"/>
      <c r="D267" s="238" t="s">
        <v>252</v>
      </c>
      <c r="E267" s="239" t="s">
        <v>39</v>
      </c>
      <c r="F267" s="240" t="s">
        <v>8955</v>
      </c>
      <c r="G267" s="237"/>
      <c r="H267" s="239" t="s">
        <v>39</v>
      </c>
      <c r="I267" s="241"/>
      <c r="J267" s="237"/>
      <c r="K267" s="237"/>
      <c r="L267" s="242"/>
      <c r="M267" s="243"/>
      <c r="N267" s="244"/>
      <c r="O267" s="244"/>
      <c r="P267" s="244"/>
      <c r="Q267" s="244"/>
      <c r="R267" s="244"/>
      <c r="S267" s="244"/>
      <c r="T267" s="245"/>
      <c r="U267" s="13"/>
      <c r="V267" s="13"/>
      <c r="W267" s="13"/>
      <c r="X267" s="13"/>
      <c r="Y267" s="13"/>
      <c r="Z267" s="13"/>
      <c r="AA267" s="13"/>
      <c r="AB267" s="13"/>
      <c r="AC267" s="13"/>
      <c r="AD267" s="13"/>
      <c r="AE267" s="13"/>
      <c r="AT267" s="246" t="s">
        <v>252</v>
      </c>
      <c r="AU267" s="246" t="s">
        <v>93</v>
      </c>
      <c r="AV267" s="13" t="s">
        <v>23</v>
      </c>
      <c r="AW267" s="13" t="s">
        <v>46</v>
      </c>
      <c r="AX267" s="13" t="s">
        <v>85</v>
      </c>
      <c r="AY267" s="246" t="s">
        <v>241</v>
      </c>
    </row>
    <row r="268" s="14" customFormat="1">
      <c r="A268" s="14"/>
      <c r="B268" s="247"/>
      <c r="C268" s="248"/>
      <c r="D268" s="238" t="s">
        <v>252</v>
      </c>
      <c r="E268" s="249" t="s">
        <v>39</v>
      </c>
      <c r="F268" s="250" t="s">
        <v>8956</v>
      </c>
      <c r="G268" s="248"/>
      <c r="H268" s="251">
        <v>-166.816</v>
      </c>
      <c r="I268" s="252"/>
      <c r="J268" s="248"/>
      <c r="K268" s="248"/>
      <c r="L268" s="253"/>
      <c r="M268" s="254"/>
      <c r="N268" s="255"/>
      <c r="O268" s="255"/>
      <c r="P268" s="255"/>
      <c r="Q268" s="255"/>
      <c r="R268" s="255"/>
      <c r="S268" s="255"/>
      <c r="T268" s="256"/>
      <c r="U268" s="14"/>
      <c r="V268" s="14"/>
      <c r="W268" s="14"/>
      <c r="X268" s="14"/>
      <c r="Y268" s="14"/>
      <c r="Z268" s="14"/>
      <c r="AA268" s="14"/>
      <c r="AB268" s="14"/>
      <c r="AC268" s="14"/>
      <c r="AD268" s="14"/>
      <c r="AE268" s="14"/>
      <c r="AT268" s="257" t="s">
        <v>252</v>
      </c>
      <c r="AU268" s="257" t="s">
        <v>93</v>
      </c>
      <c r="AV268" s="14" t="s">
        <v>93</v>
      </c>
      <c r="AW268" s="14" t="s">
        <v>46</v>
      </c>
      <c r="AX268" s="14" t="s">
        <v>85</v>
      </c>
      <c r="AY268" s="257" t="s">
        <v>241</v>
      </c>
    </row>
    <row r="269" s="13" customFormat="1">
      <c r="A269" s="13"/>
      <c r="B269" s="236"/>
      <c r="C269" s="237"/>
      <c r="D269" s="238" t="s">
        <v>252</v>
      </c>
      <c r="E269" s="239" t="s">
        <v>39</v>
      </c>
      <c r="F269" s="240" t="s">
        <v>8957</v>
      </c>
      <c r="G269" s="237"/>
      <c r="H269" s="239" t="s">
        <v>39</v>
      </c>
      <c r="I269" s="241"/>
      <c r="J269" s="237"/>
      <c r="K269" s="237"/>
      <c r="L269" s="242"/>
      <c r="M269" s="243"/>
      <c r="N269" s="244"/>
      <c r="O269" s="244"/>
      <c r="P269" s="244"/>
      <c r="Q269" s="244"/>
      <c r="R269" s="244"/>
      <c r="S269" s="244"/>
      <c r="T269" s="245"/>
      <c r="U269" s="13"/>
      <c r="V269" s="13"/>
      <c r="W269" s="13"/>
      <c r="X269" s="13"/>
      <c r="Y269" s="13"/>
      <c r="Z269" s="13"/>
      <c r="AA269" s="13"/>
      <c r="AB269" s="13"/>
      <c r="AC269" s="13"/>
      <c r="AD269" s="13"/>
      <c r="AE269" s="13"/>
      <c r="AT269" s="246" t="s">
        <v>252</v>
      </c>
      <c r="AU269" s="246" t="s">
        <v>93</v>
      </c>
      <c r="AV269" s="13" t="s">
        <v>23</v>
      </c>
      <c r="AW269" s="13" t="s">
        <v>46</v>
      </c>
      <c r="AX269" s="13" t="s">
        <v>85</v>
      </c>
      <c r="AY269" s="246" t="s">
        <v>241</v>
      </c>
    </row>
    <row r="270" s="14" customFormat="1">
      <c r="A270" s="14"/>
      <c r="B270" s="247"/>
      <c r="C270" s="248"/>
      <c r="D270" s="238" t="s">
        <v>252</v>
      </c>
      <c r="E270" s="249" t="s">
        <v>39</v>
      </c>
      <c r="F270" s="250" t="s">
        <v>8958</v>
      </c>
      <c r="G270" s="248"/>
      <c r="H270" s="251">
        <v>-39.387999999999998</v>
      </c>
      <c r="I270" s="252"/>
      <c r="J270" s="248"/>
      <c r="K270" s="248"/>
      <c r="L270" s="253"/>
      <c r="M270" s="254"/>
      <c r="N270" s="255"/>
      <c r="O270" s="255"/>
      <c r="P270" s="255"/>
      <c r="Q270" s="255"/>
      <c r="R270" s="255"/>
      <c r="S270" s="255"/>
      <c r="T270" s="256"/>
      <c r="U270" s="14"/>
      <c r="V270" s="14"/>
      <c r="W270" s="14"/>
      <c r="X270" s="14"/>
      <c r="Y270" s="14"/>
      <c r="Z270" s="14"/>
      <c r="AA270" s="14"/>
      <c r="AB270" s="14"/>
      <c r="AC270" s="14"/>
      <c r="AD270" s="14"/>
      <c r="AE270" s="14"/>
      <c r="AT270" s="257" t="s">
        <v>252</v>
      </c>
      <c r="AU270" s="257" t="s">
        <v>93</v>
      </c>
      <c r="AV270" s="14" t="s">
        <v>93</v>
      </c>
      <c r="AW270" s="14" t="s">
        <v>46</v>
      </c>
      <c r="AX270" s="14" t="s">
        <v>85</v>
      </c>
      <c r="AY270" s="257" t="s">
        <v>241</v>
      </c>
    </row>
    <row r="271" s="13" customFormat="1">
      <c r="A271" s="13"/>
      <c r="B271" s="236"/>
      <c r="C271" s="237"/>
      <c r="D271" s="238" t="s">
        <v>252</v>
      </c>
      <c r="E271" s="239" t="s">
        <v>39</v>
      </c>
      <c r="F271" s="240" t="s">
        <v>8959</v>
      </c>
      <c r="G271" s="237"/>
      <c r="H271" s="239" t="s">
        <v>39</v>
      </c>
      <c r="I271" s="241"/>
      <c r="J271" s="237"/>
      <c r="K271" s="237"/>
      <c r="L271" s="242"/>
      <c r="M271" s="243"/>
      <c r="N271" s="244"/>
      <c r="O271" s="244"/>
      <c r="P271" s="244"/>
      <c r="Q271" s="244"/>
      <c r="R271" s="244"/>
      <c r="S271" s="244"/>
      <c r="T271" s="245"/>
      <c r="U271" s="13"/>
      <c r="V271" s="13"/>
      <c r="W271" s="13"/>
      <c r="X271" s="13"/>
      <c r="Y271" s="13"/>
      <c r="Z271" s="13"/>
      <c r="AA271" s="13"/>
      <c r="AB271" s="13"/>
      <c r="AC271" s="13"/>
      <c r="AD271" s="13"/>
      <c r="AE271" s="13"/>
      <c r="AT271" s="246" t="s">
        <v>252</v>
      </c>
      <c r="AU271" s="246" t="s">
        <v>93</v>
      </c>
      <c r="AV271" s="13" t="s">
        <v>23</v>
      </c>
      <c r="AW271" s="13" t="s">
        <v>46</v>
      </c>
      <c r="AX271" s="13" t="s">
        <v>85</v>
      </c>
      <c r="AY271" s="246" t="s">
        <v>241</v>
      </c>
    </row>
    <row r="272" s="14" customFormat="1">
      <c r="A272" s="14"/>
      <c r="B272" s="247"/>
      <c r="C272" s="248"/>
      <c r="D272" s="238" t="s">
        <v>252</v>
      </c>
      <c r="E272" s="249" t="s">
        <v>39</v>
      </c>
      <c r="F272" s="250" t="s">
        <v>8960</v>
      </c>
      <c r="G272" s="248"/>
      <c r="H272" s="251">
        <v>-41.799999999999997</v>
      </c>
      <c r="I272" s="252"/>
      <c r="J272" s="248"/>
      <c r="K272" s="248"/>
      <c r="L272" s="253"/>
      <c r="M272" s="254"/>
      <c r="N272" s="255"/>
      <c r="O272" s="255"/>
      <c r="P272" s="255"/>
      <c r="Q272" s="255"/>
      <c r="R272" s="255"/>
      <c r="S272" s="255"/>
      <c r="T272" s="256"/>
      <c r="U272" s="14"/>
      <c r="V272" s="14"/>
      <c r="W272" s="14"/>
      <c r="X272" s="14"/>
      <c r="Y272" s="14"/>
      <c r="Z272" s="14"/>
      <c r="AA272" s="14"/>
      <c r="AB272" s="14"/>
      <c r="AC272" s="14"/>
      <c r="AD272" s="14"/>
      <c r="AE272" s="14"/>
      <c r="AT272" s="257" t="s">
        <v>252</v>
      </c>
      <c r="AU272" s="257" t="s">
        <v>93</v>
      </c>
      <c r="AV272" s="14" t="s">
        <v>93</v>
      </c>
      <c r="AW272" s="14" t="s">
        <v>46</v>
      </c>
      <c r="AX272" s="14" t="s">
        <v>85</v>
      </c>
      <c r="AY272" s="257" t="s">
        <v>241</v>
      </c>
    </row>
    <row r="273" s="13" customFormat="1">
      <c r="A273" s="13"/>
      <c r="B273" s="236"/>
      <c r="C273" s="237"/>
      <c r="D273" s="238" t="s">
        <v>252</v>
      </c>
      <c r="E273" s="239" t="s">
        <v>39</v>
      </c>
      <c r="F273" s="240" t="s">
        <v>8820</v>
      </c>
      <c r="G273" s="237"/>
      <c r="H273" s="239" t="s">
        <v>39</v>
      </c>
      <c r="I273" s="241"/>
      <c r="J273" s="237"/>
      <c r="K273" s="237"/>
      <c r="L273" s="242"/>
      <c r="M273" s="243"/>
      <c r="N273" s="244"/>
      <c r="O273" s="244"/>
      <c r="P273" s="244"/>
      <c r="Q273" s="244"/>
      <c r="R273" s="244"/>
      <c r="S273" s="244"/>
      <c r="T273" s="245"/>
      <c r="U273" s="13"/>
      <c r="V273" s="13"/>
      <c r="W273" s="13"/>
      <c r="X273" s="13"/>
      <c r="Y273" s="13"/>
      <c r="Z273" s="13"/>
      <c r="AA273" s="13"/>
      <c r="AB273" s="13"/>
      <c r="AC273" s="13"/>
      <c r="AD273" s="13"/>
      <c r="AE273" s="13"/>
      <c r="AT273" s="246" t="s">
        <v>252</v>
      </c>
      <c r="AU273" s="246" t="s">
        <v>93</v>
      </c>
      <c r="AV273" s="13" t="s">
        <v>23</v>
      </c>
      <c r="AW273" s="13" t="s">
        <v>46</v>
      </c>
      <c r="AX273" s="13" t="s">
        <v>85</v>
      </c>
      <c r="AY273" s="246" t="s">
        <v>241</v>
      </c>
    </row>
    <row r="274" s="14" customFormat="1">
      <c r="A274" s="14"/>
      <c r="B274" s="247"/>
      <c r="C274" s="248"/>
      <c r="D274" s="238" t="s">
        <v>252</v>
      </c>
      <c r="E274" s="249" t="s">
        <v>39</v>
      </c>
      <c r="F274" s="250" t="s">
        <v>8961</v>
      </c>
      <c r="G274" s="248"/>
      <c r="H274" s="251">
        <v>-16.172999999999998</v>
      </c>
      <c r="I274" s="252"/>
      <c r="J274" s="248"/>
      <c r="K274" s="248"/>
      <c r="L274" s="253"/>
      <c r="M274" s="254"/>
      <c r="N274" s="255"/>
      <c r="O274" s="255"/>
      <c r="P274" s="255"/>
      <c r="Q274" s="255"/>
      <c r="R274" s="255"/>
      <c r="S274" s="255"/>
      <c r="T274" s="256"/>
      <c r="U274" s="14"/>
      <c r="V274" s="14"/>
      <c r="W274" s="14"/>
      <c r="X274" s="14"/>
      <c r="Y274" s="14"/>
      <c r="Z274" s="14"/>
      <c r="AA274" s="14"/>
      <c r="AB274" s="14"/>
      <c r="AC274" s="14"/>
      <c r="AD274" s="14"/>
      <c r="AE274" s="14"/>
      <c r="AT274" s="257" t="s">
        <v>252</v>
      </c>
      <c r="AU274" s="257" t="s">
        <v>93</v>
      </c>
      <c r="AV274" s="14" t="s">
        <v>93</v>
      </c>
      <c r="AW274" s="14" t="s">
        <v>46</v>
      </c>
      <c r="AX274" s="14" t="s">
        <v>85</v>
      </c>
      <c r="AY274" s="257" t="s">
        <v>241</v>
      </c>
    </row>
    <row r="275" s="14" customFormat="1">
      <c r="A275" s="14"/>
      <c r="B275" s="247"/>
      <c r="C275" s="248"/>
      <c r="D275" s="238" t="s">
        <v>252</v>
      </c>
      <c r="E275" s="249" t="s">
        <v>39</v>
      </c>
      <c r="F275" s="250" t="s">
        <v>8962</v>
      </c>
      <c r="G275" s="248"/>
      <c r="H275" s="251">
        <v>-1.48</v>
      </c>
      <c r="I275" s="252"/>
      <c r="J275" s="248"/>
      <c r="K275" s="248"/>
      <c r="L275" s="253"/>
      <c r="M275" s="254"/>
      <c r="N275" s="255"/>
      <c r="O275" s="255"/>
      <c r="P275" s="255"/>
      <c r="Q275" s="255"/>
      <c r="R275" s="255"/>
      <c r="S275" s="255"/>
      <c r="T275" s="256"/>
      <c r="U275" s="14"/>
      <c r="V275" s="14"/>
      <c r="W275" s="14"/>
      <c r="X275" s="14"/>
      <c r="Y275" s="14"/>
      <c r="Z275" s="14"/>
      <c r="AA275" s="14"/>
      <c r="AB275" s="14"/>
      <c r="AC275" s="14"/>
      <c r="AD275" s="14"/>
      <c r="AE275" s="14"/>
      <c r="AT275" s="257" t="s">
        <v>252</v>
      </c>
      <c r="AU275" s="257" t="s">
        <v>93</v>
      </c>
      <c r="AV275" s="14" t="s">
        <v>93</v>
      </c>
      <c r="AW275" s="14" t="s">
        <v>46</v>
      </c>
      <c r="AX275" s="14" t="s">
        <v>85</v>
      </c>
      <c r="AY275" s="257" t="s">
        <v>241</v>
      </c>
    </row>
    <row r="276" s="13" customFormat="1">
      <c r="A276" s="13"/>
      <c r="B276" s="236"/>
      <c r="C276" s="237"/>
      <c r="D276" s="238" t="s">
        <v>252</v>
      </c>
      <c r="E276" s="239" t="s">
        <v>39</v>
      </c>
      <c r="F276" s="240" t="s">
        <v>8814</v>
      </c>
      <c r="G276" s="237"/>
      <c r="H276" s="239" t="s">
        <v>39</v>
      </c>
      <c r="I276" s="241"/>
      <c r="J276" s="237"/>
      <c r="K276" s="237"/>
      <c r="L276" s="242"/>
      <c r="M276" s="243"/>
      <c r="N276" s="244"/>
      <c r="O276" s="244"/>
      <c r="P276" s="244"/>
      <c r="Q276" s="244"/>
      <c r="R276" s="244"/>
      <c r="S276" s="244"/>
      <c r="T276" s="245"/>
      <c r="U276" s="13"/>
      <c r="V276" s="13"/>
      <c r="W276" s="13"/>
      <c r="X276" s="13"/>
      <c r="Y276" s="13"/>
      <c r="Z276" s="13"/>
      <c r="AA276" s="13"/>
      <c r="AB276" s="13"/>
      <c r="AC276" s="13"/>
      <c r="AD276" s="13"/>
      <c r="AE276" s="13"/>
      <c r="AT276" s="246" t="s">
        <v>252</v>
      </c>
      <c r="AU276" s="246" t="s">
        <v>93</v>
      </c>
      <c r="AV276" s="13" t="s">
        <v>23</v>
      </c>
      <c r="AW276" s="13" t="s">
        <v>46</v>
      </c>
      <c r="AX276" s="13" t="s">
        <v>85</v>
      </c>
      <c r="AY276" s="246" t="s">
        <v>241</v>
      </c>
    </row>
    <row r="277" s="14" customFormat="1">
      <c r="A277" s="14"/>
      <c r="B277" s="247"/>
      <c r="C277" s="248"/>
      <c r="D277" s="238" t="s">
        <v>252</v>
      </c>
      <c r="E277" s="249" t="s">
        <v>39</v>
      </c>
      <c r="F277" s="250" t="s">
        <v>8963</v>
      </c>
      <c r="G277" s="248"/>
      <c r="H277" s="251">
        <v>-6.9740000000000002</v>
      </c>
      <c r="I277" s="252"/>
      <c r="J277" s="248"/>
      <c r="K277" s="248"/>
      <c r="L277" s="253"/>
      <c r="M277" s="254"/>
      <c r="N277" s="255"/>
      <c r="O277" s="255"/>
      <c r="P277" s="255"/>
      <c r="Q277" s="255"/>
      <c r="R277" s="255"/>
      <c r="S277" s="255"/>
      <c r="T277" s="256"/>
      <c r="U277" s="14"/>
      <c r="V277" s="14"/>
      <c r="W277" s="14"/>
      <c r="X277" s="14"/>
      <c r="Y277" s="14"/>
      <c r="Z277" s="14"/>
      <c r="AA277" s="14"/>
      <c r="AB277" s="14"/>
      <c r="AC277" s="14"/>
      <c r="AD277" s="14"/>
      <c r="AE277" s="14"/>
      <c r="AT277" s="257" t="s">
        <v>252</v>
      </c>
      <c r="AU277" s="257" t="s">
        <v>93</v>
      </c>
      <c r="AV277" s="14" t="s">
        <v>93</v>
      </c>
      <c r="AW277" s="14" t="s">
        <v>46</v>
      </c>
      <c r="AX277" s="14" t="s">
        <v>85</v>
      </c>
      <c r="AY277" s="257" t="s">
        <v>241</v>
      </c>
    </row>
    <row r="278" s="14" customFormat="1">
      <c r="A278" s="14"/>
      <c r="B278" s="247"/>
      <c r="C278" s="248"/>
      <c r="D278" s="238" t="s">
        <v>252</v>
      </c>
      <c r="E278" s="249" t="s">
        <v>39</v>
      </c>
      <c r="F278" s="250" t="s">
        <v>8964</v>
      </c>
      <c r="G278" s="248"/>
      <c r="H278" s="251">
        <v>-1.016</v>
      </c>
      <c r="I278" s="252"/>
      <c r="J278" s="248"/>
      <c r="K278" s="248"/>
      <c r="L278" s="253"/>
      <c r="M278" s="254"/>
      <c r="N278" s="255"/>
      <c r="O278" s="255"/>
      <c r="P278" s="255"/>
      <c r="Q278" s="255"/>
      <c r="R278" s="255"/>
      <c r="S278" s="255"/>
      <c r="T278" s="256"/>
      <c r="U278" s="14"/>
      <c r="V278" s="14"/>
      <c r="W278" s="14"/>
      <c r="X278" s="14"/>
      <c r="Y278" s="14"/>
      <c r="Z278" s="14"/>
      <c r="AA278" s="14"/>
      <c r="AB278" s="14"/>
      <c r="AC278" s="14"/>
      <c r="AD278" s="14"/>
      <c r="AE278" s="14"/>
      <c r="AT278" s="257" t="s">
        <v>252</v>
      </c>
      <c r="AU278" s="257" t="s">
        <v>93</v>
      </c>
      <c r="AV278" s="14" t="s">
        <v>93</v>
      </c>
      <c r="AW278" s="14" t="s">
        <v>46</v>
      </c>
      <c r="AX278" s="14" t="s">
        <v>85</v>
      </c>
      <c r="AY278" s="257" t="s">
        <v>241</v>
      </c>
    </row>
    <row r="279" s="13" customFormat="1">
      <c r="A279" s="13"/>
      <c r="B279" s="236"/>
      <c r="C279" s="237"/>
      <c r="D279" s="238" t="s">
        <v>252</v>
      </c>
      <c r="E279" s="239" t="s">
        <v>39</v>
      </c>
      <c r="F279" s="240" t="s">
        <v>8872</v>
      </c>
      <c r="G279" s="237"/>
      <c r="H279" s="239" t="s">
        <v>39</v>
      </c>
      <c r="I279" s="241"/>
      <c r="J279" s="237"/>
      <c r="K279" s="237"/>
      <c r="L279" s="242"/>
      <c r="M279" s="243"/>
      <c r="N279" s="244"/>
      <c r="O279" s="244"/>
      <c r="P279" s="244"/>
      <c r="Q279" s="244"/>
      <c r="R279" s="244"/>
      <c r="S279" s="244"/>
      <c r="T279" s="245"/>
      <c r="U279" s="13"/>
      <c r="V279" s="13"/>
      <c r="W279" s="13"/>
      <c r="X279" s="13"/>
      <c r="Y279" s="13"/>
      <c r="Z279" s="13"/>
      <c r="AA279" s="13"/>
      <c r="AB279" s="13"/>
      <c r="AC279" s="13"/>
      <c r="AD279" s="13"/>
      <c r="AE279" s="13"/>
      <c r="AT279" s="246" t="s">
        <v>252</v>
      </c>
      <c r="AU279" s="246" t="s">
        <v>93</v>
      </c>
      <c r="AV279" s="13" t="s">
        <v>23</v>
      </c>
      <c r="AW279" s="13" t="s">
        <v>46</v>
      </c>
      <c r="AX279" s="13" t="s">
        <v>85</v>
      </c>
      <c r="AY279" s="246" t="s">
        <v>241</v>
      </c>
    </row>
    <row r="280" s="14" customFormat="1">
      <c r="A280" s="14"/>
      <c r="B280" s="247"/>
      <c r="C280" s="248"/>
      <c r="D280" s="238" t="s">
        <v>252</v>
      </c>
      <c r="E280" s="249" t="s">
        <v>39</v>
      </c>
      <c r="F280" s="250" t="s">
        <v>8965</v>
      </c>
      <c r="G280" s="248"/>
      <c r="H280" s="251">
        <v>-1.0520000000000001</v>
      </c>
      <c r="I280" s="252"/>
      <c r="J280" s="248"/>
      <c r="K280" s="248"/>
      <c r="L280" s="253"/>
      <c r="M280" s="254"/>
      <c r="N280" s="255"/>
      <c r="O280" s="255"/>
      <c r="P280" s="255"/>
      <c r="Q280" s="255"/>
      <c r="R280" s="255"/>
      <c r="S280" s="255"/>
      <c r="T280" s="256"/>
      <c r="U280" s="14"/>
      <c r="V280" s="14"/>
      <c r="W280" s="14"/>
      <c r="X280" s="14"/>
      <c r="Y280" s="14"/>
      <c r="Z280" s="14"/>
      <c r="AA280" s="14"/>
      <c r="AB280" s="14"/>
      <c r="AC280" s="14"/>
      <c r="AD280" s="14"/>
      <c r="AE280" s="14"/>
      <c r="AT280" s="257" t="s">
        <v>252</v>
      </c>
      <c r="AU280" s="257" t="s">
        <v>93</v>
      </c>
      <c r="AV280" s="14" t="s">
        <v>93</v>
      </c>
      <c r="AW280" s="14" t="s">
        <v>46</v>
      </c>
      <c r="AX280" s="14" t="s">
        <v>85</v>
      </c>
      <c r="AY280" s="257" t="s">
        <v>241</v>
      </c>
    </row>
    <row r="281" s="13" customFormat="1">
      <c r="A281" s="13"/>
      <c r="B281" s="236"/>
      <c r="C281" s="237"/>
      <c r="D281" s="238" t="s">
        <v>252</v>
      </c>
      <c r="E281" s="239" t="s">
        <v>39</v>
      </c>
      <c r="F281" s="240" t="s">
        <v>8870</v>
      </c>
      <c r="G281" s="237"/>
      <c r="H281" s="239" t="s">
        <v>39</v>
      </c>
      <c r="I281" s="241"/>
      <c r="J281" s="237"/>
      <c r="K281" s="237"/>
      <c r="L281" s="242"/>
      <c r="M281" s="243"/>
      <c r="N281" s="244"/>
      <c r="O281" s="244"/>
      <c r="P281" s="244"/>
      <c r="Q281" s="244"/>
      <c r="R281" s="244"/>
      <c r="S281" s="244"/>
      <c r="T281" s="245"/>
      <c r="U281" s="13"/>
      <c r="V281" s="13"/>
      <c r="W281" s="13"/>
      <c r="X281" s="13"/>
      <c r="Y281" s="13"/>
      <c r="Z281" s="13"/>
      <c r="AA281" s="13"/>
      <c r="AB281" s="13"/>
      <c r="AC281" s="13"/>
      <c r="AD281" s="13"/>
      <c r="AE281" s="13"/>
      <c r="AT281" s="246" t="s">
        <v>252</v>
      </c>
      <c r="AU281" s="246" t="s">
        <v>93</v>
      </c>
      <c r="AV281" s="13" t="s">
        <v>23</v>
      </c>
      <c r="AW281" s="13" t="s">
        <v>46</v>
      </c>
      <c r="AX281" s="13" t="s">
        <v>85</v>
      </c>
      <c r="AY281" s="246" t="s">
        <v>241</v>
      </c>
    </row>
    <row r="282" s="14" customFormat="1">
      <c r="A282" s="14"/>
      <c r="B282" s="247"/>
      <c r="C282" s="248"/>
      <c r="D282" s="238" t="s">
        <v>252</v>
      </c>
      <c r="E282" s="249" t="s">
        <v>39</v>
      </c>
      <c r="F282" s="250" t="s">
        <v>8966</v>
      </c>
      <c r="G282" s="248"/>
      <c r="H282" s="251">
        <v>-1.2310000000000001</v>
      </c>
      <c r="I282" s="252"/>
      <c r="J282" s="248"/>
      <c r="K282" s="248"/>
      <c r="L282" s="253"/>
      <c r="M282" s="254"/>
      <c r="N282" s="255"/>
      <c r="O282" s="255"/>
      <c r="P282" s="255"/>
      <c r="Q282" s="255"/>
      <c r="R282" s="255"/>
      <c r="S282" s="255"/>
      <c r="T282" s="256"/>
      <c r="U282" s="14"/>
      <c r="V282" s="14"/>
      <c r="W282" s="14"/>
      <c r="X282" s="14"/>
      <c r="Y282" s="14"/>
      <c r="Z282" s="14"/>
      <c r="AA282" s="14"/>
      <c r="AB282" s="14"/>
      <c r="AC282" s="14"/>
      <c r="AD282" s="14"/>
      <c r="AE282" s="14"/>
      <c r="AT282" s="257" t="s">
        <v>252</v>
      </c>
      <c r="AU282" s="257" t="s">
        <v>93</v>
      </c>
      <c r="AV282" s="14" t="s">
        <v>93</v>
      </c>
      <c r="AW282" s="14" t="s">
        <v>46</v>
      </c>
      <c r="AX282" s="14" t="s">
        <v>85</v>
      </c>
      <c r="AY282" s="257" t="s">
        <v>241</v>
      </c>
    </row>
    <row r="283" s="13" customFormat="1">
      <c r="A283" s="13"/>
      <c r="B283" s="236"/>
      <c r="C283" s="237"/>
      <c r="D283" s="238" t="s">
        <v>252</v>
      </c>
      <c r="E283" s="239" t="s">
        <v>39</v>
      </c>
      <c r="F283" s="240" t="s">
        <v>8967</v>
      </c>
      <c r="G283" s="237"/>
      <c r="H283" s="239" t="s">
        <v>39</v>
      </c>
      <c r="I283" s="241"/>
      <c r="J283" s="237"/>
      <c r="K283" s="237"/>
      <c r="L283" s="242"/>
      <c r="M283" s="243"/>
      <c r="N283" s="244"/>
      <c r="O283" s="244"/>
      <c r="P283" s="244"/>
      <c r="Q283" s="244"/>
      <c r="R283" s="244"/>
      <c r="S283" s="244"/>
      <c r="T283" s="245"/>
      <c r="U283" s="13"/>
      <c r="V283" s="13"/>
      <c r="W283" s="13"/>
      <c r="X283" s="13"/>
      <c r="Y283" s="13"/>
      <c r="Z283" s="13"/>
      <c r="AA283" s="13"/>
      <c r="AB283" s="13"/>
      <c r="AC283" s="13"/>
      <c r="AD283" s="13"/>
      <c r="AE283" s="13"/>
      <c r="AT283" s="246" t="s">
        <v>252</v>
      </c>
      <c r="AU283" s="246" t="s">
        <v>93</v>
      </c>
      <c r="AV283" s="13" t="s">
        <v>23</v>
      </c>
      <c r="AW283" s="13" t="s">
        <v>46</v>
      </c>
      <c r="AX283" s="13" t="s">
        <v>85</v>
      </c>
      <c r="AY283" s="246" t="s">
        <v>241</v>
      </c>
    </row>
    <row r="284" s="14" customFormat="1">
      <c r="A284" s="14"/>
      <c r="B284" s="247"/>
      <c r="C284" s="248"/>
      <c r="D284" s="238" t="s">
        <v>252</v>
      </c>
      <c r="E284" s="249" t="s">
        <v>39</v>
      </c>
      <c r="F284" s="250" t="s">
        <v>8968</v>
      </c>
      <c r="G284" s="248"/>
      <c r="H284" s="251">
        <v>-1.6790000000000001</v>
      </c>
      <c r="I284" s="252"/>
      <c r="J284" s="248"/>
      <c r="K284" s="248"/>
      <c r="L284" s="253"/>
      <c r="M284" s="254"/>
      <c r="N284" s="255"/>
      <c r="O284" s="255"/>
      <c r="P284" s="255"/>
      <c r="Q284" s="255"/>
      <c r="R284" s="255"/>
      <c r="S284" s="255"/>
      <c r="T284" s="256"/>
      <c r="U284" s="14"/>
      <c r="V284" s="14"/>
      <c r="W284" s="14"/>
      <c r="X284" s="14"/>
      <c r="Y284" s="14"/>
      <c r="Z284" s="14"/>
      <c r="AA284" s="14"/>
      <c r="AB284" s="14"/>
      <c r="AC284" s="14"/>
      <c r="AD284" s="14"/>
      <c r="AE284" s="14"/>
      <c r="AT284" s="257" t="s">
        <v>252</v>
      </c>
      <c r="AU284" s="257" t="s">
        <v>93</v>
      </c>
      <c r="AV284" s="14" t="s">
        <v>93</v>
      </c>
      <c r="AW284" s="14" t="s">
        <v>46</v>
      </c>
      <c r="AX284" s="14" t="s">
        <v>85</v>
      </c>
      <c r="AY284" s="257" t="s">
        <v>241</v>
      </c>
    </row>
    <row r="285" s="13" customFormat="1">
      <c r="A285" s="13"/>
      <c r="B285" s="236"/>
      <c r="C285" s="237"/>
      <c r="D285" s="238" t="s">
        <v>252</v>
      </c>
      <c r="E285" s="239" t="s">
        <v>39</v>
      </c>
      <c r="F285" s="240" t="s">
        <v>8866</v>
      </c>
      <c r="G285" s="237"/>
      <c r="H285" s="239" t="s">
        <v>39</v>
      </c>
      <c r="I285" s="241"/>
      <c r="J285" s="237"/>
      <c r="K285" s="237"/>
      <c r="L285" s="242"/>
      <c r="M285" s="243"/>
      <c r="N285" s="244"/>
      <c r="O285" s="244"/>
      <c r="P285" s="244"/>
      <c r="Q285" s="244"/>
      <c r="R285" s="244"/>
      <c r="S285" s="244"/>
      <c r="T285" s="245"/>
      <c r="U285" s="13"/>
      <c r="V285" s="13"/>
      <c r="W285" s="13"/>
      <c r="X285" s="13"/>
      <c r="Y285" s="13"/>
      <c r="Z285" s="13"/>
      <c r="AA285" s="13"/>
      <c r="AB285" s="13"/>
      <c r="AC285" s="13"/>
      <c r="AD285" s="13"/>
      <c r="AE285" s="13"/>
      <c r="AT285" s="246" t="s">
        <v>252</v>
      </c>
      <c r="AU285" s="246" t="s">
        <v>93</v>
      </c>
      <c r="AV285" s="13" t="s">
        <v>23</v>
      </c>
      <c r="AW285" s="13" t="s">
        <v>46</v>
      </c>
      <c r="AX285" s="13" t="s">
        <v>85</v>
      </c>
      <c r="AY285" s="246" t="s">
        <v>241</v>
      </c>
    </row>
    <row r="286" s="14" customFormat="1">
      <c r="A286" s="14"/>
      <c r="B286" s="247"/>
      <c r="C286" s="248"/>
      <c r="D286" s="238" t="s">
        <v>252</v>
      </c>
      <c r="E286" s="249" t="s">
        <v>39</v>
      </c>
      <c r="F286" s="250" t="s">
        <v>8969</v>
      </c>
      <c r="G286" s="248"/>
      <c r="H286" s="251">
        <v>-1.153</v>
      </c>
      <c r="I286" s="252"/>
      <c r="J286" s="248"/>
      <c r="K286" s="248"/>
      <c r="L286" s="253"/>
      <c r="M286" s="254"/>
      <c r="N286" s="255"/>
      <c r="O286" s="255"/>
      <c r="P286" s="255"/>
      <c r="Q286" s="255"/>
      <c r="R286" s="255"/>
      <c r="S286" s="255"/>
      <c r="T286" s="256"/>
      <c r="U286" s="14"/>
      <c r="V286" s="14"/>
      <c r="W286" s="14"/>
      <c r="X286" s="14"/>
      <c r="Y286" s="14"/>
      <c r="Z286" s="14"/>
      <c r="AA286" s="14"/>
      <c r="AB286" s="14"/>
      <c r="AC286" s="14"/>
      <c r="AD286" s="14"/>
      <c r="AE286" s="14"/>
      <c r="AT286" s="257" t="s">
        <v>252</v>
      </c>
      <c r="AU286" s="257" t="s">
        <v>93</v>
      </c>
      <c r="AV286" s="14" t="s">
        <v>93</v>
      </c>
      <c r="AW286" s="14" t="s">
        <v>46</v>
      </c>
      <c r="AX286" s="14" t="s">
        <v>85</v>
      </c>
      <c r="AY286" s="257" t="s">
        <v>241</v>
      </c>
    </row>
    <row r="287" s="13" customFormat="1">
      <c r="A287" s="13"/>
      <c r="B287" s="236"/>
      <c r="C287" s="237"/>
      <c r="D287" s="238" t="s">
        <v>252</v>
      </c>
      <c r="E287" s="239" t="s">
        <v>39</v>
      </c>
      <c r="F287" s="240" t="s">
        <v>8841</v>
      </c>
      <c r="G287" s="237"/>
      <c r="H287" s="239" t="s">
        <v>39</v>
      </c>
      <c r="I287" s="241"/>
      <c r="J287" s="237"/>
      <c r="K287" s="237"/>
      <c r="L287" s="242"/>
      <c r="M287" s="243"/>
      <c r="N287" s="244"/>
      <c r="O287" s="244"/>
      <c r="P287" s="244"/>
      <c r="Q287" s="244"/>
      <c r="R287" s="244"/>
      <c r="S287" s="244"/>
      <c r="T287" s="245"/>
      <c r="U287" s="13"/>
      <c r="V287" s="13"/>
      <c r="W287" s="13"/>
      <c r="X287" s="13"/>
      <c r="Y287" s="13"/>
      <c r="Z287" s="13"/>
      <c r="AA287" s="13"/>
      <c r="AB287" s="13"/>
      <c r="AC287" s="13"/>
      <c r="AD287" s="13"/>
      <c r="AE287" s="13"/>
      <c r="AT287" s="246" t="s">
        <v>252</v>
      </c>
      <c r="AU287" s="246" t="s">
        <v>93</v>
      </c>
      <c r="AV287" s="13" t="s">
        <v>23</v>
      </c>
      <c r="AW287" s="13" t="s">
        <v>46</v>
      </c>
      <c r="AX287" s="13" t="s">
        <v>85</v>
      </c>
      <c r="AY287" s="246" t="s">
        <v>241</v>
      </c>
    </row>
    <row r="288" s="14" customFormat="1">
      <c r="A288" s="14"/>
      <c r="B288" s="247"/>
      <c r="C288" s="248"/>
      <c r="D288" s="238" t="s">
        <v>252</v>
      </c>
      <c r="E288" s="249" t="s">
        <v>39</v>
      </c>
      <c r="F288" s="250" t="s">
        <v>8970</v>
      </c>
      <c r="G288" s="248"/>
      <c r="H288" s="251">
        <v>-1.524</v>
      </c>
      <c r="I288" s="252"/>
      <c r="J288" s="248"/>
      <c r="K288" s="248"/>
      <c r="L288" s="253"/>
      <c r="M288" s="254"/>
      <c r="N288" s="255"/>
      <c r="O288" s="255"/>
      <c r="P288" s="255"/>
      <c r="Q288" s="255"/>
      <c r="R288" s="255"/>
      <c r="S288" s="255"/>
      <c r="T288" s="256"/>
      <c r="U288" s="14"/>
      <c r="V288" s="14"/>
      <c r="W288" s="14"/>
      <c r="X288" s="14"/>
      <c r="Y288" s="14"/>
      <c r="Z288" s="14"/>
      <c r="AA288" s="14"/>
      <c r="AB288" s="14"/>
      <c r="AC288" s="14"/>
      <c r="AD288" s="14"/>
      <c r="AE288" s="14"/>
      <c r="AT288" s="257" t="s">
        <v>252</v>
      </c>
      <c r="AU288" s="257" t="s">
        <v>93</v>
      </c>
      <c r="AV288" s="14" t="s">
        <v>93</v>
      </c>
      <c r="AW288" s="14" t="s">
        <v>46</v>
      </c>
      <c r="AX288" s="14" t="s">
        <v>85</v>
      </c>
      <c r="AY288" s="257" t="s">
        <v>241</v>
      </c>
    </row>
    <row r="289" s="13" customFormat="1">
      <c r="A289" s="13"/>
      <c r="B289" s="236"/>
      <c r="C289" s="237"/>
      <c r="D289" s="238" t="s">
        <v>252</v>
      </c>
      <c r="E289" s="239" t="s">
        <v>39</v>
      </c>
      <c r="F289" s="240" t="s">
        <v>8843</v>
      </c>
      <c r="G289" s="237"/>
      <c r="H289" s="239" t="s">
        <v>39</v>
      </c>
      <c r="I289" s="241"/>
      <c r="J289" s="237"/>
      <c r="K289" s="237"/>
      <c r="L289" s="242"/>
      <c r="M289" s="243"/>
      <c r="N289" s="244"/>
      <c r="O289" s="244"/>
      <c r="P289" s="244"/>
      <c r="Q289" s="244"/>
      <c r="R289" s="244"/>
      <c r="S289" s="244"/>
      <c r="T289" s="245"/>
      <c r="U289" s="13"/>
      <c r="V289" s="13"/>
      <c r="W289" s="13"/>
      <c r="X289" s="13"/>
      <c r="Y289" s="13"/>
      <c r="Z289" s="13"/>
      <c r="AA289" s="13"/>
      <c r="AB289" s="13"/>
      <c r="AC289" s="13"/>
      <c r="AD289" s="13"/>
      <c r="AE289" s="13"/>
      <c r="AT289" s="246" t="s">
        <v>252</v>
      </c>
      <c r="AU289" s="246" t="s">
        <v>93</v>
      </c>
      <c r="AV289" s="13" t="s">
        <v>23</v>
      </c>
      <c r="AW289" s="13" t="s">
        <v>46</v>
      </c>
      <c r="AX289" s="13" t="s">
        <v>85</v>
      </c>
      <c r="AY289" s="246" t="s">
        <v>241</v>
      </c>
    </row>
    <row r="290" s="14" customFormat="1">
      <c r="A290" s="14"/>
      <c r="B290" s="247"/>
      <c r="C290" s="248"/>
      <c r="D290" s="238" t="s">
        <v>252</v>
      </c>
      <c r="E290" s="249" t="s">
        <v>39</v>
      </c>
      <c r="F290" s="250" t="s">
        <v>8971</v>
      </c>
      <c r="G290" s="248"/>
      <c r="H290" s="251">
        <v>-0.99199999999999999</v>
      </c>
      <c r="I290" s="252"/>
      <c r="J290" s="248"/>
      <c r="K290" s="248"/>
      <c r="L290" s="253"/>
      <c r="M290" s="254"/>
      <c r="N290" s="255"/>
      <c r="O290" s="255"/>
      <c r="P290" s="255"/>
      <c r="Q290" s="255"/>
      <c r="R290" s="255"/>
      <c r="S290" s="255"/>
      <c r="T290" s="256"/>
      <c r="U290" s="14"/>
      <c r="V290" s="14"/>
      <c r="W290" s="14"/>
      <c r="X290" s="14"/>
      <c r="Y290" s="14"/>
      <c r="Z290" s="14"/>
      <c r="AA290" s="14"/>
      <c r="AB290" s="14"/>
      <c r="AC290" s="14"/>
      <c r="AD290" s="14"/>
      <c r="AE290" s="14"/>
      <c r="AT290" s="257" t="s">
        <v>252</v>
      </c>
      <c r="AU290" s="257" t="s">
        <v>93</v>
      </c>
      <c r="AV290" s="14" t="s">
        <v>93</v>
      </c>
      <c r="AW290" s="14" t="s">
        <v>46</v>
      </c>
      <c r="AX290" s="14" t="s">
        <v>85</v>
      </c>
      <c r="AY290" s="257" t="s">
        <v>241</v>
      </c>
    </row>
    <row r="291" s="13" customFormat="1">
      <c r="A291" s="13"/>
      <c r="B291" s="236"/>
      <c r="C291" s="237"/>
      <c r="D291" s="238" t="s">
        <v>252</v>
      </c>
      <c r="E291" s="239" t="s">
        <v>39</v>
      </c>
      <c r="F291" s="240" t="s">
        <v>8850</v>
      </c>
      <c r="G291" s="237"/>
      <c r="H291" s="239" t="s">
        <v>39</v>
      </c>
      <c r="I291" s="241"/>
      <c r="J291" s="237"/>
      <c r="K291" s="237"/>
      <c r="L291" s="242"/>
      <c r="M291" s="243"/>
      <c r="N291" s="244"/>
      <c r="O291" s="244"/>
      <c r="P291" s="244"/>
      <c r="Q291" s="244"/>
      <c r="R291" s="244"/>
      <c r="S291" s="244"/>
      <c r="T291" s="245"/>
      <c r="U291" s="13"/>
      <c r="V291" s="13"/>
      <c r="W291" s="13"/>
      <c r="X291" s="13"/>
      <c r="Y291" s="13"/>
      <c r="Z291" s="13"/>
      <c r="AA291" s="13"/>
      <c r="AB291" s="13"/>
      <c r="AC291" s="13"/>
      <c r="AD291" s="13"/>
      <c r="AE291" s="13"/>
      <c r="AT291" s="246" t="s">
        <v>252</v>
      </c>
      <c r="AU291" s="246" t="s">
        <v>93</v>
      </c>
      <c r="AV291" s="13" t="s">
        <v>23</v>
      </c>
      <c r="AW291" s="13" t="s">
        <v>46</v>
      </c>
      <c r="AX291" s="13" t="s">
        <v>85</v>
      </c>
      <c r="AY291" s="246" t="s">
        <v>241</v>
      </c>
    </row>
    <row r="292" s="14" customFormat="1">
      <c r="A292" s="14"/>
      <c r="B292" s="247"/>
      <c r="C292" s="248"/>
      <c r="D292" s="238" t="s">
        <v>252</v>
      </c>
      <c r="E292" s="249" t="s">
        <v>39</v>
      </c>
      <c r="F292" s="250" t="s">
        <v>8972</v>
      </c>
      <c r="G292" s="248"/>
      <c r="H292" s="251">
        <v>-2.589</v>
      </c>
      <c r="I292" s="252"/>
      <c r="J292" s="248"/>
      <c r="K292" s="248"/>
      <c r="L292" s="253"/>
      <c r="M292" s="254"/>
      <c r="N292" s="255"/>
      <c r="O292" s="255"/>
      <c r="P292" s="255"/>
      <c r="Q292" s="255"/>
      <c r="R292" s="255"/>
      <c r="S292" s="255"/>
      <c r="T292" s="256"/>
      <c r="U292" s="14"/>
      <c r="V292" s="14"/>
      <c r="W292" s="14"/>
      <c r="X292" s="14"/>
      <c r="Y292" s="14"/>
      <c r="Z292" s="14"/>
      <c r="AA292" s="14"/>
      <c r="AB292" s="14"/>
      <c r="AC292" s="14"/>
      <c r="AD292" s="14"/>
      <c r="AE292" s="14"/>
      <c r="AT292" s="257" t="s">
        <v>252</v>
      </c>
      <c r="AU292" s="257" t="s">
        <v>93</v>
      </c>
      <c r="AV292" s="14" t="s">
        <v>93</v>
      </c>
      <c r="AW292" s="14" t="s">
        <v>46</v>
      </c>
      <c r="AX292" s="14" t="s">
        <v>85</v>
      </c>
      <c r="AY292" s="257" t="s">
        <v>241</v>
      </c>
    </row>
    <row r="293" s="15" customFormat="1">
      <c r="A293" s="15"/>
      <c r="B293" s="258"/>
      <c r="C293" s="259"/>
      <c r="D293" s="238" t="s">
        <v>252</v>
      </c>
      <c r="E293" s="260" t="s">
        <v>39</v>
      </c>
      <c r="F293" s="261" t="s">
        <v>274</v>
      </c>
      <c r="G293" s="259"/>
      <c r="H293" s="262">
        <v>580.49699999999996</v>
      </c>
      <c r="I293" s="263"/>
      <c r="J293" s="259"/>
      <c r="K293" s="259"/>
      <c r="L293" s="264"/>
      <c r="M293" s="265"/>
      <c r="N293" s="266"/>
      <c r="O293" s="266"/>
      <c r="P293" s="266"/>
      <c r="Q293" s="266"/>
      <c r="R293" s="266"/>
      <c r="S293" s="266"/>
      <c r="T293" s="267"/>
      <c r="U293" s="15"/>
      <c r="V293" s="15"/>
      <c r="W293" s="15"/>
      <c r="X293" s="15"/>
      <c r="Y293" s="15"/>
      <c r="Z293" s="15"/>
      <c r="AA293" s="15"/>
      <c r="AB293" s="15"/>
      <c r="AC293" s="15"/>
      <c r="AD293" s="15"/>
      <c r="AE293" s="15"/>
      <c r="AT293" s="268" t="s">
        <v>252</v>
      </c>
      <c r="AU293" s="268" t="s">
        <v>93</v>
      </c>
      <c r="AV293" s="15" t="s">
        <v>248</v>
      </c>
      <c r="AW293" s="15" t="s">
        <v>46</v>
      </c>
      <c r="AX293" s="15" t="s">
        <v>23</v>
      </c>
      <c r="AY293" s="268" t="s">
        <v>241</v>
      </c>
    </row>
    <row r="294" s="2" customFormat="1" ht="37.8" customHeight="1">
      <c r="A294" s="42"/>
      <c r="B294" s="43"/>
      <c r="C294" s="218" t="s">
        <v>546</v>
      </c>
      <c r="D294" s="218" t="s">
        <v>243</v>
      </c>
      <c r="E294" s="219" t="s">
        <v>8973</v>
      </c>
      <c r="F294" s="220" t="s">
        <v>8974</v>
      </c>
      <c r="G294" s="221" t="s">
        <v>246</v>
      </c>
      <c r="H294" s="222">
        <v>166.816</v>
      </c>
      <c r="I294" s="223"/>
      <c r="J294" s="224">
        <f>ROUND(I294*H294,2)</f>
        <v>0</v>
      </c>
      <c r="K294" s="220" t="s">
        <v>247</v>
      </c>
      <c r="L294" s="48"/>
      <c r="M294" s="225" t="s">
        <v>39</v>
      </c>
      <c r="N294" s="226" t="s">
        <v>56</v>
      </c>
      <c r="O294" s="88"/>
      <c r="P294" s="227">
        <f>O294*H294</f>
        <v>0</v>
      </c>
      <c r="Q294" s="227">
        <v>0</v>
      </c>
      <c r="R294" s="227">
        <f>Q294*H294</f>
        <v>0</v>
      </c>
      <c r="S294" s="227">
        <v>0</v>
      </c>
      <c r="T294" s="228">
        <f>S294*H294</f>
        <v>0</v>
      </c>
      <c r="U294" s="42"/>
      <c r="V294" s="42"/>
      <c r="W294" s="42"/>
      <c r="X294" s="42"/>
      <c r="Y294" s="42"/>
      <c r="Z294" s="42"/>
      <c r="AA294" s="42"/>
      <c r="AB294" s="42"/>
      <c r="AC294" s="42"/>
      <c r="AD294" s="42"/>
      <c r="AE294" s="42"/>
      <c r="AR294" s="229" t="s">
        <v>248</v>
      </c>
      <c r="AT294" s="229" t="s">
        <v>243</v>
      </c>
      <c r="AU294" s="229" t="s">
        <v>93</v>
      </c>
      <c r="AY294" s="20" t="s">
        <v>241</v>
      </c>
      <c r="BE294" s="230">
        <f>IF(N294="základní",J294,0)</f>
        <v>0</v>
      </c>
      <c r="BF294" s="230">
        <f>IF(N294="snížená",J294,0)</f>
        <v>0</v>
      </c>
      <c r="BG294" s="230">
        <f>IF(N294="zákl. přenesená",J294,0)</f>
        <v>0</v>
      </c>
      <c r="BH294" s="230">
        <f>IF(N294="sníž. přenesená",J294,0)</f>
        <v>0</v>
      </c>
      <c r="BI294" s="230">
        <f>IF(N294="nulová",J294,0)</f>
        <v>0</v>
      </c>
      <c r="BJ294" s="20" t="s">
        <v>23</v>
      </c>
      <c r="BK294" s="230">
        <f>ROUND(I294*H294,2)</f>
        <v>0</v>
      </c>
      <c r="BL294" s="20" t="s">
        <v>248</v>
      </c>
      <c r="BM294" s="229" t="s">
        <v>8975</v>
      </c>
    </row>
    <row r="295" s="2" customFormat="1">
      <c r="A295" s="42"/>
      <c r="B295" s="43"/>
      <c r="C295" s="44"/>
      <c r="D295" s="231" t="s">
        <v>250</v>
      </c>
      <c r="E295" s="44"/>
      <c r="F295" s="232" t="s">
        <v>8976</v>
      </c>
      <c r="G295" s="44"/>
      <c r="H295" s="44"/>
      <c r="I295" s="233"/>
      <c r="J295" s="44"/>
      <c r="K295" s="44"/>
      <c r="L295" s="48"/>
      <c r="M295" s="234"/>
      <c r="N295" s="235"/>
      <c r="O295" s="88"/>
      <c r="P295" s="88"/>
      <c r="Q295" s="88"/>
      <c r="R295" s="88"/>
      <c r="S295" s="88"/>
      <c r="T295" s="89"/>
      <c r="U295" s="42"/>
      <c r="V295" s="42"/>
      <c r="W295" s="42"/>
      <c r="X295" s="42"/>
      <c r="Y295" s="42"/>
      <c r="Z295" s="42"/>
      <c r="AA295" s="42"/>
      <c r="AB295" s="42"/>
      <c r="AC295" s="42"/>
      <c r="AD295" s="42"/>
      <c r="AE295" s="42"/>
      <c r="AT295" s="20" t="s">
        <v>250</v>
      </c>
      <c r="AU295" s="20" t="s">
        <v>93</v>
      </c>
    </row>
    <row r="296" s="13" customFormat="1">
      <c r="A296" s="13"/>
      <c r="B296" s="236"/>
      <c r="C296" s="237"/>
      <c r="D296" s="238" t="s">
        <v>252</v>
      </c>
      <c r="E296" s="239" t="s">
        <v>39</v>
      </c>
      <c r="F296" s="240" t="s">
        <v>8977</v>
      </c>
      <c r="G296" s="237"/>
      <c r="H296" s="239" t="s">
        <v>39</v>
      </c>
      <c r="I296" s="241"/>
      <c r="J296" s="237"/>
      <c r="K296" s="237"/>
      <c r="L296" s="242"/>
      <c r="M296" s="243"/>
      <c r="N296" s="244"/>
      <c r="O296" s="244"/>
      <c r="P296" s="244"/>
      <c r="Q296" s="244"/>
      <c r="R296" s="244"/>
      <c r="S296" s="244"/>
      <c r="T296" s="245"/>
      <c r="U296" s="13"/>
      <c r="V296" s="13"/>
      <c r="W296" s="13"/>
      <c r="X296" s="13"/>
      <c r="Y296" s="13"/>
      <c r="Z296" s="13"/>
      <c r="AA296" s="13"/>
      <c r="AB296" s="13"/>
      <c r="AC296" s="13"/>
      <c r="AD296" s="13"/>
      <c r="AE296" s="13"/>
      <c r="AT296" s="246" t="s">
        <v>252</v>
      </c>
      <c r="AU296" s="246" t="s">
        <v>93</v>
      </c>
      <c r="AV296" s="13" t="s">
        <v>23</v>
      </c>
      <c r="AW296" s="13" t="s">
        <v>46</v>
      </c>
      <c r="AX296" s="13" t="s">
        <v>85</v>
      </c>
      <c r="AY296" s="246" t="s">
        <v>241</v>
      </c>
    </row>
    <row r="297" s="14" customFormat="1">
      <c r="A297" s="14"/>
      <c r="B297" s="247"/>
      <c r="C297" s="248"/>
      <c r="D297" s="238" t="s">
        <v>252</v>
      </c>
      <c r="E297" s="249" t="s">
        <v>39</v>
      </c>
      <c r="F297" s="250" t="s">
        <v>8978</v>
      </c>
      <c r="G297" s="248"/>
      <c r="H297" s="251">
        <v>2.7210000000000001</v>
      </c>
      <c r="I297" s="252"/>
      <c r="J297" s="248"/>
      <c r="K297" s="248"/>
      <c r="L297" s="253"/>
      <c r="M297" s="254"/>
      <c r="N297" s="255"/>
      <c r="O297" s="255"/>
      <c r="P297" s="255"/>
      <c r="Q297" s="255"/>
      <c r="R297" s="255"/>
      <c r="S297" s="255"/>
      <c r="T297" s="256"/>
      <c r="U297" s="14"/>
      <c r="V297" s="14"/>
      <c r="W297" s="14"/>
      <c r="X297" s="14"/>
      <c r="Y297" s="14"/>
      <c r="Z297" s="14"/>
      <c r="AA297" s="14"/>
      <c r="AB297" s="14"/>
      <c r="AC297" s="14"/>
      <c r="AD297" s="14"/>
      <c r="AE297" s="14"/>
      <c r="AT297" s="257" t="s">
        <v>252</v>
      </c>
      <c r="AU297" s="257" t="s">
        <v>93</v>
      </c>
      <c r="AV297" s="14" t="s">
        <v>93</v>
      </c>
      <c r="AW297" s="14" t="s">
        <v>46</v>
      </c>
      <c r="AX297" s="14" t="s">
        <v>85</v>
      </c>
      <c r="AY297" s="257" t="s">
        <v>241</v>
      </c>
    </row>
    <row r="298" s="14" customFormat="1">
      <c r="A298" s="14"/>
      <c r="B298" s="247"/>
      <c r="C298" s="248"/>
      <c r="D298" s="238" t="s">
        <v>252</v>
      </c>
      <c r="E298" s="249" t="s">
        <v>39</v>
      </c>
      <c r="F298" s="250" t="s">
        <v>8979</v>
      </c>
      <c r="G298" s="248"/>
      <c r="H298" s="251">
        <v>0.751</v>
      </c>
      <c r="I298" s="252"/>
      <c r="J298" s="248"/>
      <c r="K298" s="248"/>
      <c r="L298" s="253"/>
      <c r="M298" s="254"/>
      <c r="N298" s="255"/>
      <c r="O298" s="255"/>
      <c r="P298" s="255"/>
      <c r="Q298" s="255"/>
      <c r="R298" s="255"/>
      <c r="S298" s="255"/>
      <c r="T298" s="256"/>
      <c r="U298" s="14"/>
      <c r="V298" s="14"/>
      <c r="W298" s="14"/>
      <c r="X298" s="14"/>
      <c r="Y298" s="14"/>
      <c r="Z298" s="14"/>
      <c r="AA298" s="14"/>
      <c r="AB298" s="14"/>
      <c r="AC298" s="14"/>
      <c r="AD298" s="14"/>
      <c r="AE298" s="14"/>
      <c r="AT298" s="257" t="s">
        <v>252</v>
      </c>
      <c r="AU298" s="257" t="s">
        <v>93</v>
      </c>
      <c r="AV298" s="14" t="s">
        <v>93</v>
      </c>
      <c r="AW298" s="14" t="s">
        <v>46</v>
      </c>
      <c r="AX298" s="14" t="s">
        <v>85</v>
      </c>
      <c r="AY298" s="257" t="s">
        <v>241</v>
      </c>
    </row>
    <row r="299" s="14" customFormat="1">
      <c r="A299" s="14"/>
      <c r="B299" s="247"/>
      <c r="C299" s="248"/>
      <c r="D299" s="238" t="s">
        <v>252</v>
      </c>
      <c r="E299" s="249" t="s">
        <v>39</v>
      </c>
      <c r="F299" s="250" t="s">
        <v>8980</v>
      </c>
      <c r="G299" s="248"/>
      <c r="H299" s="251">
        <v>7.5830000000000002</v>
      </c>
      <c r="I299" s="252"/>
      <c r="J299" s="248"/>
      <c r="K299" s="248"/>
      <c r="L299" s="253"/>
      <c r="M299" s="254"/>
      <c r="N299" s="255"/>
      <c r="O299" s="255"/>
      <c r="P299" s="255"/>
      <c r="Q299" s="255"/>
      <c r="R299" s="255"/>
      <c r="S299" s="255"/>
      <c r="T299" s="256"/>
      <c r="U299" s="14"/>
      <c r="V299" s="14"/>
      <c r="W299" s="14"/>
      <c r="X299" s="14"/>
      <c r="Y299" s="14"/>
      <c r="Z299" s="14"/>
      <c r="AA299" s="14"/>
      <c r="AB299" s="14"/>
      <c r="AC299" s="14"/>
      <c r="AD299" s="14"/>
      <c r="AE299" s="14"/>
      <c r="AT299" s="257" t="s">
        <v>252</v>
      </c>
      <c r="AU299" s="257" t="s">
        <v>93</v>
      </c>
      <c r="AV299" s="14" t="s">
        <v>93</v>
      </c>
      <c r="AW299" s="14" t="s">
        <v>46</v>
      </c>
      <c r="AX299" s="14" t="s">
        <v>85</v>
      </c>
      <c r="AY299" s="257" t="s">
        <v>241</v>
      </c>
    </row>
    <row r="300" s="14" customFormat="1">
      <c r="A300" s="14"/>
      <c r="B300" s="247"/>
      <c r="C300" s="248"/>
      <c r="D300" s="238" t="s">
        <v>252</v>
      </c>
      <c r="E300" s="249" t="s">
        <v>39</v>
      </c>
      <c r="F300" s="250" t="s">
        <v>8981</v>
      </c>
      <c r="G300" s="248"/>
      <c r="H300" s="251">
        <v>0.96999999999999997</v>
      </c>
      <c r="I300" s="252"/>
      <c r="J300" s="248"/>
      <c r="K300" s="248"/>
      <c r="L300" s="253"/>
      <c r="M300" s="254"/>
      <c r="N300" s="255"/>
      <c r="O300" s="255"/>
      <c r="P300" s="255"/>
      <c r="Q300" s="255"/>
      <c r="R300" s="255"/>
      <c r="S300" s="255"/>
      <c r="T300" s="256"/>
      <c r="U300" s="14"/>
      <c r="V300" s="14"/>
      <c r="W300" s="14"/>
      <c r="X300" s="14"/>
      <c r="Y300" s="14"/>
      <c r="Z300" s="14"/>
      <c r="AA300" s="14"/>
      <c r="AB300" s="14"/>
      <c r="AC300" s="14"/>
      <c r="AD300" s="14"/>
      <c r="AE300" s="14"/>
      <c r="AT300" s="257" t="s">
        <v>252</v>
      </c>
      <c r="AU300" s="257" t="s">
        <v>93</v>
      </c>
      <c r="AV300" s="14" t="s">
        <v>93</v>
      </c>
      <c r="AW300" s="14" t="s">
        <v>46</v>
      </c>
      <c r="AX300" s="14" t="s">
        <v>85</v>
      </c>
      <c r="AY300" s="257" t="s">
        <v>241</v>
      </c>
    </row>
    <row r="301" s="14" customFormat="1">
      <c r="A301" s="14"/>
      <c r="B301" s="247"/>
      <c r="C301" s="248"/>
      <c r="D301" s="238" t="s">
        <v>252</v>
      </c>
      <c r="E301" s="249" t="s">
        <v>39</v>
      </c>
      <c r="F301" s="250" t="s">
        <v>8982</v>
      </c>
      <c r="G301" s="248"/>
      <c r="H301" s="251">
        <v>11.563000000000001</v>
      </c>
      <c r="I301" s="252"/>
      <c r="J301" s="248"/>
      <c r="K301" s="248"/>
      <c r="L301" s="253"/>
      <c r="M301" s="254"/>
      <c r="N301" s="255"/>
      <c r="O301" s="255"/>
      <c r="P301" s="255"/>
      <c r="Q301" s="255"/>
      <c r="R301" s="255"/>
      <c r="S301" s="255"/>
      <c r="T301" s="256"/>
      <c r="U301" s="14"/>
      <c r="V301" s="14"/>
      <c r="W301" s="14"/>
      <c r="X301" s="14"/>
      <c r="Y301" s="14"/>
      <c r="Z301" s="14"/>
      <c r="AA301" s="14"/>
      <c r="AB301" s="14"/>
      <c r="AC301" s="14"/>
      <c r="AD301" s="14"/>
      <c r="AE301" s="14"/>
      <c r="AT301" s="257" t="s">
        <v>252</v>
      </c>
      <c r="AU301" s="257" t="s">
        <v>93</v>
      </c>
      <c r="AV301" s="14" t="s">
        <v>93</v>
      </c>
      <c r="AW301" s="14" t="s">
        <v>46</v>
      </c>
      <c r="AX301" s="14" t="s">
        <v>85</v>
      </c>
      <c r="AY301" s="257" t="s">
        <v>241</v>
      </c>
    </row>
    <row r="302" s="14" customFormat="1">
      <c r="A302" s="14"/>
      <c r="B302" s="247"/>
      <c r="C302" s="248"/>
      <c r="D302" s="238" t="s">
        <v>252</v>
      </c>
      <c r="E302" s="249" t="s">
        <v>39</v>
      </c>
      <c r="F302" s="250" t="s">
        <v>8983</v>
      </c>
      <c r="G302" s="248"/>
      <c r="H302" s="251">
        <v>5.202</v>
      </c>
      <c r="I302" s="252"/>
      <c r="J302" s="248"/>
      <c r="K302" s="248"/>
      <c r="L302" s="253"/>
      <c r="M302" s="254"/>
      <c r="N302" s="255"/>
      <c r="O302" s="255"/>
      <c r="P302" s="255"/>
      <c r="Q302" s="255"/>
      <c r="R302" s="255"/>
      <c r="S302" s="255"/>
      <c r="T302" s="256"/>
      <c r="U302" s="14"/>
      <c r="V302" s="14"/>
      <c r="W302" s="14"/>
      <c r="X302" s="14"/>
      <c r="Y302" s="14"/>
      <c r="Z302" s="14"/>
      <c r="AA302" s="14"/>
      <c r="AB302" s="14"/>
      <c r="AC302" s="14"/>
      <c r="AD302" s="14"/>
      <c r="AE302" s="14"/>
      <c r="AT302" s="257" t="s">
        <v>252</v>
      </c>
      <c r="AU302" s="257" t="s">
        <v>93</v>
      </c>
      <c r="AV302" s="14" t="s">
        <v>93</v>
      </c>
      <c r="AW302" s="14" t="s">
        <v>46</v>
      </c>
      <c r="AX302" s="14" t="s">
        <v>85</v>
      </c>
      <c r="AY302" s="257" t="s">
        <v>241</v>
      </c>
    </row>
    <row r="303" s="14" customFormat="1">
      <c r="A303" s="14"/>
      <c r="B303" s="247"/>
      <c r="C303" s="248"/>
      <c r="D303" s="238" t="s">
        <v>252</v>
      </c>
      <c r="E303" s="249" t="s">
        <v>39</v>
      </c>
      <c r="F303" s="250" t="s">
        <v>8984</v>
      </c>
      <c r="G303" s="248"/>
      <c r="H303" s="251">
        <v>0.31900000000000001</v>
      </c>
      <c r="I303" s="252"/>
      <c r="J303" s="248"/>
      <c r="K303" s="248"/>
      <c r="L303" s="253"/>
      <c r="M303" s="254"/>
      <c r="N303" s="255"/>
      <c r="O303" s="255"/>
      <c r="P303" s="255"/>
      <c r="Q303" s="255"/>
      <c r="R303" s="255"/>
      <c r="S303" s="255"/>
      <c r="T303" s="256"/>
      <c r="U303" s="14"/>
      <c r="V303" s="14"/>
      <c r="W303" s="14"/>
      <c r="X303" s="14"/>
      <c r="Y303" s="14"/>
      <c r="Z303" s="14"/>
      <c r="AA303" s="14"/>
      <c r="AB303" s="14"/>
      <c r="AC303" s="14"/>
      <c r="AD303" s="14"/>
      <c r="AE303" s="14"/>
      <c r="AT303" s="257" t="s">
        <v>252</v>
      </c>
      <c r="AU303" s="257" t="s">
        <v>93</v>
      </c>
      <c r="AV303" s="14" t="s">
        <v>93</v>
      </c>
      <c r="AW303" s="14" t="s">
        <v>46</v>
      </c>
      <c r="AX303" s="14" t="s">
        <v>85</v>
      </c>
      <c r="AY303" s="257" t="s">
        <v>241</v>
      </c>
    </row>
    <row r="304" s="14" customFormat="1">
      <c r="A304" s="14"/>
      <c r="B304" s="247"/>
      <c r="C304" s="248"/>
      <c r="D304" s="238" t="s">
        <v>252</v>
      </c>
      <c r="E304" s="249" t="s">
        <v>39</v>
      </c>
      <c r="F304" s="250" t="s">
        <v>8985</v>
      </c>
      <c r="G304" s="248"/>
      <c r="H304" s="251">
        <v>0.437</v>
      </c>
      <c r="I304" s="252"/>
      <c r="J304" s="248"/>
      <c r="K304" s="248"/>
      <c r="L304" s="253"/>
      <c r="M304" s="254"/>
      <c r="N304" s="255"/>
      <c r="O304" s="255"/>
      <c r="P304" s="255"/>
      <c r="Q304" s="255"/>
      <c r="R304" s="255"/>
      <c r="S304" s="255"/>
      <c r="T304" s="256"/>
      <c r="U304" s="14"/>
      <c r="V304" s="14"/>
      <c r="W304" s="14"/>
      <c r="X304" s="14"/>
      <c r="Y304" s="14"/>
      <c r="Z304" s="14"/>
      <c r="AA304" s="14"/>
      <c r="AB304" s="14"/>
      <c r="AC304" s="14"/>
      <c r="AD304" s="14"/>
      <c r="AE304" s="14"/>
      <c r="AT304" s="257" t="s">
        <v>252</v>
      </c>
      <c r="AU304" s="257" t="s">
        <v>93</v>
      </c>
      <c r="AV304" s="14" t="s">
        <v>93</v>
      </c>
      <c r="AW304" s="14" t="s">
        <v>46</v>
      </c>
      <c r="AX304" s="14" t="s">
        <v>85</v>
      </c>
      <c r="AY304" s="257" t="s">
        <v>241</v>
      </c>
    </row>
    <row r="305" s="14" customFormat="1">
      <c r="A305" s="14"/>
      <c r="B305" s="247"/>
      <c r="C305" s="248"/>
      <c r="D305" s="238" t="s">
        <v>252</v>
      </c>
      <c r="E305" s="249" t="s">
        <v>39</v>
      </c>
      <c r="F305" s="250" t="s">
        <v>8986</v>
      </c>
      <c r="G305" s="248"/>
      <c r="H305" s="251">
        <v>0.76500000000000001</v>
      </c>
      <c r="I305" s="252"/>
      <c r="J305" s="248"/>
      <c r="K305" s="248"/>
      <c r="L305" s="253"/>
      <c r="M305" s="254"/>
      <c r="N305" s="255"/>
      <c r="O305" s="255"/>
      <c r="P305" s="255"/>
      <c r="Q305" s="255"/>
      <c r="R305" s="255"/>
      <c r="S305" s="255"/>
      <c r="T305" s="256"/>
      <c r="U305" s="14"/>
      <c r="V305" s="14"/>
      <c r="W305" s="14"/>
      <c r="X305" s="14"/>
      <c r="Y305" s="14"/>
      <c r="Z305" s="14"/>
      <c r="AA305" s="14"/>
      <c r="AB305" s="14"/>
      <c r="AC305" s="14"/>
      <c r="AD305" s="14"/>
      <c r="AE305" s="14"/>
      <c r="AT305" s="257" t="s">
        <v>252</v>
      </c>
      <c r="AU305" s="257" t="s">
        <v>93</v>
      </c>
      <c r="AV305" s="14" t="s">
        <v>93</v>
      </c>
      <c r="AW305" s="14" t="s">
        <v>46</v>
      </c>
      <c r="AX305" s="14" t="s">
        <v>85</v>
      </c>
      <c r="AY305" s="257" t="s">
        <v>241</v>
      </c>
    </row>
    <row r="306" s="14" customFormat="1">
      <c r="A306" s="14"/>
      <c r="B306" s="247"/>
      <c r="C306" s="248"/>
      <c r="D306" s="238" t="s">
        <v>252</v>
      </c>
      <c r="E306" s="249" t="s">
        <v>39</v>
      </c>
      <c r="F306" s="250" t="s">
        <v>8987</v>
      </c>
      <c r="G306" s="248"/>
      <c r="H306" s="251">
        <v>7.1059999999999999</v>
      </c>
      <c r="I306" s="252"/>
      <c r="J306" s="248"/>
      <c r="K306" s="248"/>
      <c r="L306" s="253"/>
      <c r="M306" s="254"/>
      <c r="N306" s="255"/>
      <c r="O306" s="255"/>
      <c r="P306" s="255"/>
      <c r="Q306" s="255"/>
      <c r="R306" s="255"/>
      <c r="S306" s="255"/>
      <c r="T306" s="256"/>
      <c r="U306" s="14"/>
      <c r="V306" s="14"/>
      <c r="W306" s="14"/>
      <c r="X306" s="14"/>
      <c r="Y306" s="14"/>
      <c r="Z306" s="14"/>
      <c r="AA306" s="14"/>
      <c r="AB306" s="14"/>
      <c r="AC306" s="14"/>
      <c r="AD306" s="14"/>
      <c r="AE306" s="14"/>
      <c r="AT306" s="257" t="s">
        <v>252</v>
      </c>
      <c r="AU306" s="257" t="s">
        <v>93</v>
      </c>
      <c r="AV306" s="14" t="s">
        <v>93</v>
      </c>
      <c r="AW306" s="14" t="s">
        <v>46</v>
      </c>
      <c r="AX306" s="14" t="s">
        <v>85</v>
      </c>
      <c r="AY306" s="257" t="s">
        <v>241</v>
      </c>
    </row>
    <row r="307" s="14" customFormat="1">
      <c r="A307" s="14"/>
      <c r="B307" s="247"/>
      <c r="C307" s="248"/>
      <c r="D307" s="238" t="s">
        <v>252</v>
      </c>
      <c r="E307" s="249" t="s">
        <v>39</v>
      </c>
      <c r="F307" s="250" t="s">
        <v>8988</v>
      </c>
      <c r="G307" s="248"/>
      <c r="H307" s="251">
        <v>1.2030000000000001</v>
      </c>
      <c r="I307" s="252"/>
      <c r="J307" s="248"/>
      <c r="K307" s="248"/>
      <c r="L307" s="253"/>
      <c r="M307" s="254"/>
      <c r="N307" s="255"/>
      <c r="O307" s="255"/>
      <c r="P307" s="255"/>
      <c r="Q307" s="255"/>
      <c r="R307" s="255"/>
      <c r="S307" s="255"/>
      <c r="T307" s="256"/>
      <c r="U307" s="14"/>
      <c r="V307" s="14"/>
      <c r="W307" s="14"/>
      <c r="X307" s="14"/>
      <c r="Y307" s="14"/>
      <c r="Z307" s="14"/>
      <c r="AA307" s="14"/>
      <c r="AB307" s="14"/>
      <c r="AC307" s="14"/>
      <c r="AD307" s="14"/>
      <c r="AE307" s="14"/>
      <c r="AT307" s="257" t="s">
        <v>252</v>
      </c>
      <c r="AU307" s="257" t="s">
        <v>93</v>
      </c>
      <c r="AV307" s="14" t="s">
        <v>93</v>
      </c>
      <c r="AW307" s="14" t="s">
        <v>46</v>
      </c>
      <c r="AX307" s="14" t="s">
        <v>85</v>
      </c>
      <c r="AY307" s="257" t="s">
        <v>241</v>
      </c>
    </row>
    <row r="308" s="14" customFormat="1">
      <c r="A308" s="14"/>
      <c r="B308" s="247"/>
      <c r="C308" s="248"/>
      <c r="D308" s="238" t="s">
        <v>252</v>
      </c>
      <c r="E308" s="249" t="s">
        <v>39</v>
      </c>
      <c r="F308" s="250" t="s">
        <v>8989</v>
      </c>
      <c r="G308" s="248"/>
      <c r="H308" s="251">
        <v>5.1050000000000004</v>
      </c>
      <c r="I308" s="252"/>
      <c r="J308" s="248"/>
      <c r="K308" s="248"/>
      <c r="L308" s="253"/>
      <c r="M308" s="254"/>
      <c r="N308" s="255"/>
      <c r="O308" s="255"/>
      <c r="P308" s="255"/>
      <c r="Q308" s="255"/>
      <c r="R308" s="255"/>
      <c r="S308" s="255"/>
      <c r="T308" s="256"/>
      <c r="U308" s="14"/>
      <c r="V308" s="14"/>
      <c r="W308" s="14"/>
      <c r="X308" s="14"/>
      <c r="Y308" s="14"/>
      <c r="Z308" s="14"/>
      <c r="AA308" s="14"/>
      <c r="AB308" s="14"/>
      <c r="AC308" s="14"/>
      <c r="AD308" s="14"/>
      <c r="AE308" s="14"/>
      <c r="AT308" s="257" t="s">
        <v>252</v>
      </c>
      <c r="AU308" s="257" t="s">
        <v>93</v>
      </c>
      <c r="AV308" s="14" t="s">
        <v>93</v>
      </c>
      <c r="AW308" s="14" t="s">
        <v>46</v>
      </c>
      <c r="AX308" s="14" t="s">
        <v>85</v>
      </c>
      <c r="AY308" s="257" t="s">
        <v>241</v>
      </c>
    </row>
    <row r="309" s="14" customFormat="1">
      <c r="A309" s="14"/>
      <c r="B309" s="247"/>
      <c r="C309" s="248"/>
      <c r="D309" s="238" t="s">
        <v>252</v>
      </c>
      <c r="E309" s="249" t="s">
        <v>39</v>
      </c>
      <c r="F309" s="250" t="s">
        <v>8990</v>
      </c>
      <c r="G309" s="248"/>
      <c r="H309" s="251">
        <v>0.49199999999999999</v>
      </c>
      <c r="I309" s="252"/>
      <c r="J309" s="248"/>
      <c r="K309" s="248"/>
      <c r="L309" s="253"/>
      <c r="M309" s="254"/>
      <c r="N309" s="255"/>
      <c r="O309" s="255"/>
      <c r="P309" s="255"/>
      <c r="Q309" s="255"/>
      <c r="R309" s="255"/>
      <c r="S309" s="255"/>
      <c r="T309" s="256"/>
      <c r="U309" s="14"/>
      <c r="V309" s="14"/>
      <c r="W309" s="14"/>
      <c r="X309" s="14"/>
      <c r="Y309" s="14"/>
      <c r="Z309" s="14"/>
      <c r="AA309" s="14"/>
      <c r="AB309" s="14"/>
      <c r="AC309" s="14"/>
      <c r="AD309" s="14"/>
      <c r="AE309" s="14"/>
      <c r="AT309" s="257" t="s">
        <v>252</v>
      </c>
      <c r="AU309" s="257" t="s">
        <v>93</v>
      </c>
      <c r="AV309" s="14" t="s">
        <v>93</v>
      </c>
      <c r="AW309" s="14" t="s">
        <v>46</v>
      </c>
      <c r="AX309" s="14" t="s">
        <v>85</v>
      </c>
      <c r="AY309" s="257" t="s">
        <v>241</v>
      </c>
    </row>
    <row r="310" s="14" customFormat="1">
      <c r="A310" s="14"/>
      <c r="B310" s="247"/>
      <c r="C310" s="248"/>
      <c r="D310" s="238" t="s">
        <v>252</v>
      </c>
      <c r="E310" s="249" t="s">
        <v>39</v>
      </c>
      <c r="F310" s="250" t="s">
        <v>8991</v>
      </c>
      <c r="G310" s="248"/>
      <c r="H310" s="251">
        <v>2.1040000000000001</v>
      </c>
      <c r="I310" s="252"/>
      <c r="J310" s="248"/>
      <c r="K310" s="248"/>
      <c r="L310" s="253"/>
      <c r="M310" s="254"/>
      <c r="N310" s="255"/>
      <c r="O310" s="255"/>
      <c r="P310" s="255"/>
      <c r="Q310" s="255"/>
      <c r="R310" s="255"/>
      <c r="S310" s="255"/>
      <c r="T310" s="256"/>
      <c r="U310" s="14"/>
      <c r="V310" s="14"/>
      <c r="W310" s="14"/>
      <c r="X310" s="14"/>
      <c r="Y310" s="14"/>
      <c r="Z310" s="14"/>
      <c r="AA310" s="14"/>
      <c r="AB310" s="14"/>
      <c r="AC310" s="14"/>
      <c r="AD310" s="14"/>
      <c r="AE310" s="14"/>
      <c r="AT310" s="257" t="s">
        <v>252</v>
      </c>
      <c r="AU310" s="257" t="s">
        <v>93</v>
      </c>
      <c r="AV310" s="14" t="s">
        <v>93</v>
      </c>
      <c r="AW310" s="14" t="s">
        <v>46</v>
      </c>
      <c r="AX310" s="14" t="s">
        <v>85</v>
      </c>
      <c r="AY310" s="257" t="s">
        <v>241</v>
      </c>
    </row>
    <row r="311" s="14" customFormat="1">
      <c r="A311" s="14"/>
      <c r="B311" s="247"/>
      <c r="C311" s="248"/>
      <c r="D311" s="238" t="s">
        <v>252</v>
      </c>
      <c r="E311" s="249" t="s">
        <v>39</v>
      </c>
      <c r="F311" s="250" t="s">
        <v>8992</v>
      </c>
      <c r="G311" s="248"/>
      <c r="H311" s="251">
        <v>5.2279999999999998</v>
      </c>
      <c r="I311" s="252"/>
      <c r="J311" s="248"/>
      <c r="K311" s="248"/>
      <c r="L311" s="253"/>
      <c r="M311" s="254"/>
      <c r="N311" s="255"/>
      <c r="O311" s="255"/>
      <c r="P311" s="255"/>
      <c r="Q311" s="255"/>
      <c r="R311" s="255"/>
      <c r="S311" s="255"/>
      <c r="T311" s="256"/>
      <c r="U311" s="14"/>
      <c r="V311" s="14"/>
      <c r="W311" s="14"/>
      <c r="X311" s="14"/>
      <c r="Y311" s="14"/>
      <c r="Z311" s="14"/>
      <c r="AA311" s="14"/>
      <c r="AB311" s="14"/>
      <c r="AC311" s="14"/>
      <c r="AD311" s="14"/>
      <c r="AE311" s="14"/>
      <c r="AT311" s="257" t="s">
        <v>252</v>
      </c>
      <c r="AU311" s="257" t="s">
        <v>93</v>
      </c>
      <c r="AV311" s="14" t="s">
        <v>93</v>
      </c>
      <c r="AW311" s="14" t="s">
        <v>46</v>
      </c>
      <c r="AX311" s="14" t="s">
        <v>85</v>
      </c>
      <c r="AY311" s="257" t="s">
        <v>241</v>
      </c>
    </row>
    <row r="312" s="14" customFormat="1">
      <c r="A312" s="14"/>
      <c r="B312" s="247"/>
      <c r="C312" s="248"/>
      <c r="D312" s="238" t="s">
        <v>252</v>
      </c>
      <c r="E312" s="249" t="s">
        <v>39</v>
      </c>
      <c r="F312" s="250" t="s">
        <v>8993</v>
      </c>
      <c r="G312" s="248"/>
      <c r="H312" s="251">
        <v>3.4500000000000002</v>
      </c>
      <c r="I312" s="252"/>
      <c r="J312" s="248"/>
      <c r="K312" s="248"/>
      <c r="L312" s="253"/>
      <c r="M312" s="254"/>
      <c r="N312" s="255"/>
      <c r="O312" s="255"/>
      <c r="P312" s="255"/>
      <c r="Q312" s="255"/>
      <c r="R312" s="255"/>
      <c r="S312" s="255"/>
      <c r="T312" s="256"/>
      <c r="U312" s="14"/>
      <c r="V312" s="14"/>
      <c r="W312" s="14"/>
      <c r="X312" s="14"/>
      <c r="Y312" s="14"/>
      <c r="Z312" s="14"/>
      <c r="AA312" s="14"/>
      <c r="AB312" s="14"/>
      <c r="AC312" s="14"/>
      <c r="AD312" s="14"/>
      <c r="AE312" s="14"/>
      <c r="AT312" s="257" t="s">
        <v>252</v>
      </c>
      <c r="AU312" s="257" t="s">
        <v>93</v>
      </c>
      <c r="AV312" s="14" t="s">
        <v>93</v>
      </c>
      <c r="AW312" s="14" t="s">
        <v>46</v>
      </c>
      <c r="AX312" s="14" t="s">
        <v>85</v>
      </c>
      <c r="AY312" s="257" t="s">
        <v>241</v>
      </c>
    </row>
    <row r="313" s="16" customFormat="1">
      <c r="A313" s="16"/>
      <c r="B313" s="269"/>
      <c r="C313" s="270"/>
      <c r="D313" s="238" t="s">
        <v>252</v>
      </c>
      <c r="E313" s="271" t="s">
        <v>39</v>
      </c>
      <c r="F313" s="272" t="s">
        <v>295</v>
      </c>
      <c r="G313" s="270"/>
      <c r="H313" s="273">
        <v>54.999000000000002</v>
      </c>
      <c r="I313" s="274"/>
      <c r="J313" s="270"/>
      <c r="K313" s="270"/>
      <c r="L313" s="275"/>
      <c r="M313" s="276"/>
      <c r="N313" s="277"/>
      <c r="O313" s="277"/>
      <c r="P313" s="277"/>
      <c r="Q313" s="277"/>
      <c r="R313" s="277"/>
      <c r="S313" s="277"/>
      <c r="T313" s="278"/>
      <c r="U313" s="16"/>
      <c r="V313" s="16"/>
      <c r="W313" s="16"/>
      <c r="X313" s="16"/>
      <c r="Y313" s="16"/>
      <c r="Z313" s="16"/>
      <c r="AA313" s="16"/>
      <c r="AB313" s="16"/>
      <c r="AC313" s="16"/>
      <c r="AD313" s="16"/>
      <c r="AE313" s="16"/>
      <c r="AT313" s="279" t="s">
        <v>252</v>
      </c>
      <c r="AU313" s="279" t="s">
        <v>93</v>
      </c>
      <c r="AV313" s="16" t="s">
        <v>113</v>
      </c>
      <c r="AW313" s="16" t="s">
        <v>46</v>
      </c>
      <c r="AX313" s="16" t="s">
        <v>85</v>
      </c>
      <c r="AY313" s="279" t="s">
        <v>241</v>
      </c>
    </row>
    <row r="314" s="13" customFormat="1">
      <c r="A314" s="13"/>
      <c r="B314" s="236"/>
      <c r="C314" s="237"/>
      <c r="D314" s="238" t="s">
        <v>252</v>
      </c>
      <c r="E314" s="239" t="s">
        <v>39</v>
      </c>
      <c r="F314" s="240" t="s">
        <v>8994</v>
      </c>
      <c r="G314" s="237"/>
      <c r="H314" s="239" t="s">
        <v>39</v>
      </c>
      <c r="I314" s="241"/>
      <c r="J314" s="237"/>
      <c r="K314" s="237"/>
      <c r="L314" s="242"/>
      <c r="M314" s="243"/>
      <c r="N314" s="244"/>
      <c r="O314" s="244"/>
      <c r="P314" s="244"/>
      <c r="Q314" s="244"/>
      <c r="R314" s="244"/>
      <c r="S314" s="244"/>
      <c r="T314" s="245"/>
      <c r="U314" s="13"/>
      <c r="V314" s="13"/>
      <c r="W314" s="13"/>
      <c r="X314" s="13"/>
      <c r="Y314" s="13"/>
      <c r="Z314" s="13"/>
      <c r="AA314" s="13"/>
      <c r="AB314" s="13"/>
      <c r="AC314" s="13"/>
      <c r="AD314" s="13"/>
      <c r="AE314" s="13"/>
      <c r="AT314" s="246" t="s">
        <v>252</v>
      </c>
      <c r="AU314" s="246" t="s">
        <v>93</v>
      </c>
      <c r="AV314" s="13" t="s">
        <v>23</v>
      </c>
      <c r="AW314" s="13" t="s">
        <v>46</v>
      </c>
      <c r="AX314" s="13" t="s">
        <v>85</v>
      </c>
      <c r="AY314" s="246" t="s">
        <v>241</v>
      </c>
    </row>
    <row r="315" s="13" customFormat="1">
      <c r="A315" s="13"/>
      <c r="B315" s="236"/>
      <c r="C315" s="237"/>
      <c r="D315" s="238" t="s">
        <v>252</v>
      </c>
      <c r="E315" s="239" t="s">
        <v>39</v>
      </c>
      <c r="F315" s="240" t="s">
        <v>8808</v>
      </c>
      <c r="G315" s="237"/>
      <c r="H315" s="239" t="s">
        <v>39</v>
      </c>
      <c r="I315" s="241"/>
      <c r="J315" s="237"/>
      <c r="K315" s="237"/>
      <c r="L315" s="242"/>
      <c r="M315" s="243"/>
      <c r="N315" s="244"/>
      <c r="O315" s="244"/>
      <c r="P315" s="244"/>
      <c r="Q315" s="244"/>
      <c r="R315" s="244"/>
      <c r="S315" s="244"/>
      <c r="T315" s="245"/>
      <c r="U315" s="13"/>
      <c r="V315" s="13"/>
      <c r="W315" s="13"/>
      <c r="X315" s="13"/>
      <c r="Y315" s="13"/>
      <c r="Z315" s="13"/>
      <c r="AA315" s="13"/>
      <c r="AB315" s="13"/>
      <c r="AC315" s="13"/>
      <c r="AD315" s="13"/>
      <c r="AE315" s="13"/>
      <c r="AT315" s="246" t="s">
        <v>252</v>
      </c>
      <c r="AU315" s="246" t="s">
        <v>93</v>
      </c>
      <c r="AV315" s="13" t="s">
        <v>23</v>
      </c>
      <c r="AW315" s="13" t="s">
        <v>46</v>
      </c>
      <c r="AX315" s="13" t="s">
        <v>85</v>
      </c>
      <c r="AY315" s="246" t="s">
        <v>241</v>
      </c>
    </row>
    <row r="316" s="14" customFormat="1">
      <c r="A316" s="14"/>
      <c r="B316" s="247"/>
      <c r="C316" s="248"/>
      <c r="D316" s="238" t="s">
        <v>252</v>
      </c>
      <c r="E316" s="249" t="s">
        <v>39</v>
      </c>
      <c r="F316" s="250" t="s">
        <v>8995</v>
      </c>
      <c r="G316" s="248"/>
      <c r="H316" s="251">
        <v>83.617000000000004</v>
      </c>
      <c r="I316" s="252"/>
      <c r="J316" s="248"/>
      <c r="K316" s="248"/>
      <c r="L316" s="253"/>
      <c r="M316" s="254"/>
      <c r="N316" s="255"/>
      <c r="O316" s="255"/>
      <c r="P316" s="255"/>
      <c r="Q316" s="255"/>
      <c r="R316" s="255"/>
      <c r="S316" s="255"/>
      <c r="T316" s="256"/>
      <c r="U316" s="14"/>
      <c r="V316" s="14"/>
      <c r="W316" s="14"/>
      <c r="X316" s="14"/>
      <c r="Y316" s="14"/>
      <c r="Z316" s="14"/>
      <c r="AA316" s="14"/>
      <c r="AB316" s="14"/>
      <c r="AC316" s="14"/>
      <c r="AD316" s="14"/>
      <c r="AE316" s="14"/>
      <c r="AT316" s="257" t="s">
        <v>252</v>
      </c>
      <c r="AU316" s="257" t="s">
        <v>93</v>
      </c>
      <c r="AV316" s="14" t="s">
        <v>93</v>
      </c>
      <c r="AW316" s="14" t="s">
        <v>46</v>
      </c>
      <c r="AX316" s="14" t="s">
        <v>85</v>
      </c>
      <c r="AY316" s="257" t="s">
        <v>241</v>
      </c>
    </row>
    <row r="317" s="13" customFormat="1">
      <c r="A317" s="13"/>
      <c r="B317" s="236"/>
      <c r="C317" s="237"/>
      <c r="D317" s="238" t="s">
        <v>252</v>
      </c>
      <c r="E317" s="239" t="s">
        <v>39</v>
      </c>
      <c r="F317" s="240" t="s">
        <v>8802</v>
      </c>
      <c r="G317" s="237"/>
      <c r="H317" s="239" t="s">
        <v>39</v>
      </c>
      <c r="I317" s="241"/>
      <c r="J317" s="237"/>
      <c r="K317" s="237"/>
      <c r="L317" s="242"/>
      <c r="M317" s="243"/>
      <c r="N317" s="244"/>
      <c r="O317" s="244"/>
      <c r="P317" s="244"/>
      <c r="Q317" s="244"/>
      <c r="R317" s="244"/>
      <c r="S317" s="244"/>
      <c r="T317" s="245"/>
      <c r="U317" s="13"/>
      <c r="V317" s="13"/>
      <c r="W317" s="13"/>
      <c r="X317" s="13"/>
      <c r="Y317" s="13"/>
      <c r="Z317" s="13"/>
      <c r="AA317" s="13"/>
      <c r="AB317" s="13"/>
      <c r="AC317" s="13"/>
      <c r="AD317" s="13"/>
      <c r="AE317" s="13"/>
      <c r="AT317" s="246" t="s">
        <v>252</v>
      </c>
      <c r="AU317" s="246" t="s">
        <v>93</v>
      </c>
      <c r="AV317" s="13" t="s">
        <v>23</v>
      </c>
      <c r="AW317" s="13" t="s">
        <v>46</v>
      </c>
      <c r="AX317" s="13" t="s">
        <v>85</v>
      </c>
      <c r="AY317" s="246" t="s">
        <v>241</v>
      </c>
    </row>
    <row r="318" s="14" customFormat="1">
      <c r="A318" s="14"/>
      <c r="B318" s="247"/>
      <c r="C318" s="248"/>
      <c r="D318" s="238" t="s">
        <v>252</v>
      </c>
      <c r="E318" s="249" t="s">
        <v>39</v>
      </c>
      <c r="F318" s="250" t="s">
        <v>8996</v>
      </c>
      <c r="G318" s="248"/>
      <c r="H318" s="251">
        <v>18.347999999999999</v>
      </c>
      <c r="I318" s="252"/>
      <c r="J318" s="248"/>
      <c r="K318" s="248"/>
      <c r="L318" s="253"/>
      <c r="M318" s="254"/>
      <c r="N318" s="255"/>
      <c r="O318" s="255"/>
      <c r="P318" s="255"/>
      <c r="Q318" s="255"/>
      <c r="R318" s="255"/>
      <c r="S318" s="255"/>
      <c r="T318" s="256"/>
      <c r="U318" s="14"/>
      <c r="V318" s="14"/>
      <c r="W318" s="14"/>
      <c r="X318" s="14"/>
      <c r="Y318" s="14"/>
      <c r="Z318" s="14"/>
      <c r="AA318" s="14"/>
      <c r="AB318" s="14"/>
      <c r="AC318" s="14"/>
      <c r="AD318" s="14"/>
      <c r="AE318" s="14"/>
      <c r="AT318" s="257" t="s">
        <v>252</v>
      </c>
      <c r="AU318" s="257" t="s">
        <v>93</v>
      </c>
      <c r="AV318" s="14" t="s">
        <v>93</v>
      </c>
      <c r="AW318" s="14" t="s">
        <v>46</v>
      </c>
      <c r="AX318" s="14" t="s">
        <v>85</v>
      </c>
      <c r="AY318" s="257" t="s">
        <v>241</v>
      </c>
    </row>
    <row r="319" s="13" customFormat="1">
      <c r="A319" s="13"/>
      <c r="B319" s="236"/>
      <c r="C319" s="237"/>
      <c r="D319" s="238" t="s">
        <v>252</v>
      </c>
      <c r="E319" s="239" t="s">
        <v>39</v>
      </c>
      <c r="F319" s="240" t="s">
        <v>8796</v>
      </c>
      <c r="G319" s="237"/>
      <c r="H319" s="239" t="s">
        <v>39</v>
      </c>
      <c r="I319" s="241"/>
      <c r="J319" s="237"/>
      <c r="K319" s="237"/>
      <c r="L319" s="242"/>
      <c r="M319" s="243"/>
      <c r="N319" s="244"/>
      <c r="O319" s="244"/>
      <c r="P319" s="244"/>
      <c r="Q319" s="244"/>
      <c r="R319" s="244"/>
      <c r="S319" s="244"/>
      <c r="T319" s="245"/>
      <c r="U319" s="13"/>
      <c r="V319" s="13"/>
      <c r="W319" s="13"/>
      <c r="X319" s="13"/>
      <c r="Y319" s="13"/>
      <c r="Z319" s="13"/>
      <c r="AA319" s="13"/>
      <c r="AB319" s="13"/>
      <c r="AC319" s="13"/>
      <c r="AD319" s="13"/>
      <c r="AE319" s="13"/>
      <c r="AT319" s="246" t="s">
        <v>252</v>
      </c>
      <c r="AU319" s="246" t="s">
        <v>93</v>
      </c>
      <c r="AV319" s="13" t="s">
        <v>23</v>
      </c>
      <c r="AW319" s="13" t="s">
        <v>46</v>
      </c>
      <c r="AX319" s="13" t="s">
        <v>85</v>
      </c>
      <c r="AY319" s="246" t="s">
        <v>241</v>
      </c>
    </row>
    <row r="320" s="14" customFormat="1">
      <c r="A320" s="14"/>
      <c r="B320" s="247"/>
      <c r="C320" s="248"/>
      <c r="D320" s="238" t="s">
        <v>252</v>
      </c>
      <c r="E320" s="249" t="s">
        <v>39</v>
      </c>
      <c r="F320" s="250" t="s">
        <v>8997</v>
      </c>
      <c r="G320" s="248"/>
      <c r="H320" s="251">
        <v>9.8520000000000003</v>
      </c>
      <c r="I320" s="252"/>
      <c r="J320" s="248"/>
      <c r="K320" s="248"/>
      <c r="L320" s="253"/>
      <c r="M320" s="254"/>
      <c r="N320" s="255"/>
      <c r="O320" s="255"/>
      <c r="P320" s="255"/>
      <c r="Q320" s="255"/>
      <c r="R320" s="255"/>
      <c r="S320" s="255"/>
      <c r="T320" s="256"/>
      <c r="U320" s="14"/>
      <c r="V320" s="14"/>
      <c r="W320" s="14"/>
      <c r="X320" s="14"/>
      <c r="Y320" s="14"/>
      <c r="Z320" s="14"/>
      <c r="AA320" s="14"/>
      <c r="AB320" s="14"/>
      <c r="AC320" s="14"/>
      <c r="AD320" s="14"/>
      <c r="AE320" s="14"/>
      <c r="AT320" s="257" t="s">
        <v>252</v>
      </c>
      <c r="AU320" s="257" t="s">
        <v>93</v>
      </c>
      <c r="AV320" s="14" t="s">
        <v>93</v>
      </c>
      <c r="AW320" s="14" t="s">
        <v>46</v>
      </c>
      <c r="AX320" s="14" t="s">
        <v>85</v>
      </c>
      <c r="AY320" s="257" t="s">
        <v>241</v>
      </c>
    </row>
    <row r="321" s="16" customFormat="1">
      <c r="A321" s="16"/>
      <c r="B321" s="269"/>
      <c r="C321" s="270"/>
      <c r="D321" s="238" t="s">
        <v>252</v>
      </c>
      <c r="E321" s="271" t="s">
        <v>39</v>
      </c>
      <c r="F321" s="272" t="s">
        <v>295</v>
      </c>
      <c r="G321" s="270"/>
      <c r="H321" s="273">
        <v>111.81699999999999</v>
      </c>
      <c r="I321" s="274"/>
      <c r="J321" s="270"/>
      <c r="K321" s="270"/>
      <c r="L321" s="275"/>
      <c r="M321" s="276"/>
      <c r="N321" s="277"/>
      <c r="O321" s="277"/>
      <c r="P321" s="277"/>
      <c r="Q321" s="277"/>
      <c r="R321" s="277"/>
      <c r="S321" s="277"/>
      <c r="T321" s="278"/>
      <c r="U321" s="16"/>
      <c r="V321" s="16"/>
      <c r="W321" s="16"/>
      <c r="X321" s="16"/>
      <c r="Y321" s="16"/>
      <c r="Z321" s="16"/>
      <c r="AA321" s="16"/>
      <c r="AB321" s="16"/>
      <c r="AC321" s="16"/>
      <c r="AD321" s="16"/>
      <c r="AE321" s="16"/>
      <c r="AT321" s="279" t="s">
        <v>252</v>
      </c>
      <c r="AU321" s="279" t="s">
        <v>93</v>
      </c>
      <c r="AV321" s="16" t="s">
        <v>113</v>
      </c>
      <c r="AW321" s="16" t="s">
        <v>46</v>
      </c>
      <c r="AX321" s="16" t="s">
        <v>85</v>
      </c>
      <c r="AY321" s="279" t="s">
        <v>241</v>
      </c>
    </row>
    <row r="322" s="15" customFormat="1">
      <c r="A322" s="15"/>
      <c r="B322" s="258"/>
      <c r="C322" s="259"/>
      <c r="D322" s="238" t="s">
        <v>252</v>
      </c>
      <c r="E322" s="260" t="s">
        <v>39</v>
      </c>
      <c r="F322" s="261" t="s">
        <v>274</v>
      </c>
      <c r="G322" s="259"/>
      <c r="H322" s="262">
        <v>166.816</v>
      </c>
      <c r="I322" s="263"/>
      <c r="J322" s="259"/>
      <c r="K322" s="259"/>
      <c r="L322" s="264"/>
      <c r="M322" s="265"/>
      <c r="N322" s="266"/>
      <c r="O322" s="266"/>
      <c r="P322" s="266"/>
      <c r="Q322" s="266"/>
      <c r="R322" s="266"/>
      <c r="S322" s="266"/>
      <c r="T322" s="267"/>
      <c r="U322" s="15"/>
      <c r="V322" s="15"/>
      <c r="W322" s="15"/>
      <c r="X322" s="15"/>
      <c r="Y322" s="15"/>
      <c r="Z322" s="15"/>
      <c r="AA322" s="15"/>
      <c r="AB322" s="15"/>
      <c r="AC322" s="15"/>
      <c r="AD322" s="15"/>
      <c r="AE322" s="15"/>
      <c r="AT322" s="268" t="s">
        <v>252</v>
      </c>
      <c r="AU322" s="268" t="s">
        <v>93</v>
      </c>
      <c r="AV322" s="15" t="s">
        <v>248</v>
      </c>
      <c r="AW322" s="15" t="s">
        <v>46</v>
      </c>
      <c r="AX322" s="15" t="s">
        <v>23</v>
      </c>
      <c r="AY322" s="268" t="s">
        <v>241</v>
      </c>
    </row>
    <row r="323" s="2" customFormat="1" ht="16.5" customHeight="1">
      <c r="A323" s="42"/>
      <c r="B323" s="43"/>
      <c r="C323" s="280" t="s">
        <v>553</v>
      </c>
      <c r="D323" s="280" t="s">
        <v>463</v>
      </c>
      <c r="E323" s="281" t="s">
        <v>8998</v>
      </c>
      <c r="F323" s="282" t="s">
        <v>8999</v>
      </c>
      <c r="G323" s="283" t="s">
        <v>430</v>
      </c>
      <c r="H323" s="284">
        <v>333.632</v>
      </c>
      <c r="I323" s="285"/>
      <c r="J323" s="286">
        <f>ROUND(I323*H323,2)</f>
        <v>0</v>
      </c>
      <c r="K323" s="282" t="s">
        <v>247</v>
      </c>
      <c r="L323" s="287"/>
      <c r="M323" s="288" t="s">
        <v>39</v>
      </c>
      <c r="N323" s="289" t="s">
        <v>56</v>
      </c>
      <c r="O323" s="88"/>
      <c r="P323" s="227">
        <f>O323*H323</f>
        <v>0</v>
      </c>
      <c r="Q323" s="227">
        <v>0</v>
      </c>
      <c r="R323" s="227">
        <f>Q323*H323</f>
        <v>0</v>
      </c>
      <c r="S323" s="227">
        <v>0</v>
      </c>
      <c r="T323" s="228">
        <f>S323*H323</f>
        <v>0</v>
      </c>
      <c r="U323" s="42"/>
      <c r="V323" s="42"/>
      <c r="W323" s="42"/>
      <c r="X323" s="42"/>
      <c r="Y323" s="42"/>
      <c r="Z323" s="42"/>
      <c r="AA323" s="42"/>
      <c r="AB323" s="42"/>
      <c r="AC323" s="42"/>
      <c r="AD323" s="42"/>
      <c r="AE323" s="42"/>
      <c r="AR323" s="229" t="s">
        <v>321</v>
      </c>
      <c r="AT323" s="229" t="s">
        <v>463</v>
      </c>
      <c r="AU323" s="229" t="s">
        <v>93</v>
      </c>
      <c r="AY323" s="20" t="s">
        <v>241</v>
      </c>
      <c r="BE323" s="230">
        <f>IF(N323="základní",J323,0)</f>
        <v>0</v>
      </c>
      <c r="BF323" s="230">
        <f>IF(N323="snížená",J323,0)</f>
        <v>0</v>
      </c>
      <c r="BG323" s="230">
        <f>IF(N323="zákl. přenesená",J323,0)</f>
        <v>0</v>
      </c>
      <c r="BH323" s="230">
        <f>IF(N323="sníž. přenesená",J323,0)</f>
        <v>0</v>
      </c>
      <c r="BI323" s="230">
        <f>IF(N323="nulová",J323,0)</f>
        <v>0</v>
      </c>
      <c r="BJ323" s="20" t="s">
        <v>23</v>
      </c>
      <c r="BK323" s="230">
        <f>ROUND(I323*H323,2)</f>
        <v>0</v>
      </c>
      <c r="BL323" s="20" t="s">
        <v>248</v>
      </c>
      <c r="BM323" s="229" t="s">
        <v>9000</v>
      </c>
    </row>
    <row r="324" s="14" customFormat="1">
      <c r="A324" s="14"/>
      <c r="B324" s="247"/>
      <c r="C324" s="248"/>
      <c r="D324" s="238" t="s">
        <v>252</v>
      </c>
      <c r="E324" s="248"/>
      <c r="F324" s="250" t="s">
        <v>9001</v>
      </c>
      <c r="G324" s="248"/>
      <c r="H324" s="251">
        <v>333.632</v>
      </c>
      <c r="I324" s="252"/>
      <c r="J324" s="248"/>
      <c r="K324" s="248"/>
      <c r="L324" s="253"/>
      <c r="M324" s="254"/>
      <c r="N324" s="255"/>
      <c r="O324" s="255"/>
      <c r="P324" s="255"/>
      <c r="Q324" s="255"/>
      <c r="R324" s="255"/>
      <c r="S324" s="255"/>
      <c r="T324" s="256"/>
      <c r="U324" s="14"/>
      <c r="V324" s="14"/>
      <c r="W324" s="14"/>
      <c r="X324" s="14"/>
      <c r="Y324" s="14"/>
      <c r="Z324" s="14"/>
      <c r="AA324" s="14"/>
      <c r="AB324" s="14"/>
      <c r="AC324" s="14"/>
      <c r="AD324" s="14"/>
      <c r="AE324" s="14"/>
      <c r="AT324" s="257" t="s">
        <v>252</v>
      </c>
      <c r="AU324" s="257" t="s">
        <v>93</v>
      </c>
      <c r="AV324" s="14" t="s">
        <v>93</v>
      </c>
      <c r="AW324" s="14" t="s">
        <v>4</v>
      </c>
      <c r="AX324" s="14" t="s">
        <v>23</v>
      </c>
      <c r="AY324" s="257" t="s">
        <v>241</v>
      </c>
    </row>
    <row r="325" s="2" customFormat="1" ht="21.75" customHeight="1">
      <c r="A325" s="42"/>
      <c r="B325" s="43"/>
      <c r="C325" s="218" t="s">
        <v>558</v>
      </c>
      <c r="D325" s="218" t="s">
        <v>243</v>
      </c>
      <c r="E325" s="219" t="s">
        <v>9002</v>
      </c>
      <c r="F325" s="220" t="s">
        <v>9003</v>
      </c>
      <c r="G325" s="221" t="s">
        <v>145</v>
      </c>
      <c r="H325" s="222">
        <v>262.26799999999997</v>
      </c>
      <c r="I325" s="223"/>
      <c r="J325" s="224">
        <f>ROUND(I325*H325,2)</f>
        <v>0</v>
      </c>
      <c r="K325" s="220" t="s">
        <v>247</v>
      </c>
      <c r="L325" s="48"/>
      <c r="M325" s="225" t="s">
        <v>39</v>
      </c>
      <c r="N325" s="226" t="s">
        <v>56</v>
      </c>
      <c r="O325" s="88"/>
      <c r="P325" s="227">
        <f>O325*H325</f>
        <v>0</v>
      </c>
      <c r="Q325" s="227">
        <v>0</v>
      </c>
      <c r="R325" s="227">
        <f>Q325*H325</f>
        <v>0</v>
      </c>
      <c r="S325" s="227">
        <v>0</v>
      </c>
      <c r="T325" s="228">
        <f>S325*H325</f>
        <v>0</v>
      </c>
      <c r="U325" s="42"/>
      <c r="V325" s="42"/>
      <c r="W325" s="42"/>
      <c r="X325" s="42"/>
      <c r="Y325" s="42"/>
      <c r="Z325" s="42"/>
      <c r="AA325" s="42"/>
      <c r="AB325" s="42"/>
      <c r="AC325" s="42"/>
      <c r="AD325" s="42"/>
      <c r="AE325" s="42"/>
      <c r="AR325" s="229" t="s">
        <v>248</v>
      </c>
      <c r="AT325" s="229" t="s">
        <v>243</v>
      </c>
      <c r="AU325" s="229" t="s">
        <v>93</v>
      </c>
      <c r="AY325" s="20" t="s">
        <v>241</v>
      </c>
      <c r="BE325" s="230">
        <f>IF(N325="základní",J325,0)</f>
        <v>0</v>
      </c>
      <c r="BF325" s="230">
        <f>IF(N325="snížená",J325,0)</f>
        <v>0</v>
      </c>
      <c r="BG325" s="230">
        <f>IF(N325="zákl. přenesená",J325,0)</f>
        <v>0</v>
      </c>
      <c r="BH325" s="230">
        <f>IF(N325="sníž. přenesená",J325,0)</f>
        <v>0</v>
      </c>
      <c r="BI325" s="230">
        <f>IF(N325="nulová",J325,0)</f>
        <v>0</v>
      </c>
      <c r="BJ325" s="20" t="s">
        <v>23</v>
      </c>
      <c r="BK325" s="230">
        <f>ROUND(I325*H325,2)</f>
        <v>0</v>
      </c>
      <c r="BL325" s="20" t="s">
        <v>248</v>
      </c>
      <c r="BM325" s="229" t="s">
        <v>9004</v>
      </c>
    </row>
    <row r="326" s="2" customFormat="1">
      <c r="A326" s="42"/>
      <c r="B326" s="43"/>
      <c r="C326" s="44"/>
      <c r="D326" s="231" t="s">
        <v>250</v>
      </c>
      <c r="E326" s="44"/>
      <c r="F326" s="232" t="s">
        <v>9005</v>
      </c>
      <c r="G326" s="44"/>
      <c r="H326" s="44"/>
      <c r="I326" s="233"/>
      <c r="J326" s="44"/>
      <c r="K326" s="44"/>
      <c r="L326" s="48"/>
      <c r="M326" s="234"/>
      <c r="N326" s="235"/>
      <c r="O326" s="88"/>
      <c r="P326" s="88"/>
      <c r="Q326" s="88"/>
      <c r="R326" s="88"/>
      <c r="S326" s="88"/>
      <c r="T326" s="89"/>
      <c r="U326" s="42"/>
      <c r="V326" s="42"/>
      <c r="W326" s="42"/>
      <c r="X326" s="42"/>
      <c r="Y326" s="42"/>
      <c r="Z326" s="42"/>
      <c r="AA326" s="42"/>
      <c r="AB326" s="42"/>
      <c r="AC326" s="42"/>
      <c r="AD326" s="42"/>
      <c r="AE326" s="42"/>
      <c r="AT326" s="20" t="s">
        <v>250</v>
      </c>
      <c r="AU326" s="20" t="s">
        <v>93</v>
      </c>
    </row>
    <row r="327" s="13" customFormat="1">
      <c r="A327" s="13"/>
      <c r="B327" s="236"/>
      <c r="C327" s="237"/>
      <c r="D327" s="238" t="s">
        <v>252</v>
      </c>
      <c r="E327" s="239" t="s">
        <v>39</v>
      </c>
      <c r="F327" s="240" t="s">
        <v>9006</v>
      </c>
      <c r="G327" s="237"/>
      <c r="H327" s="239" t="s">
        <v>39</v>
      </c>
      <c r="I327" s="241"/>
      <c r="J327" s="237"/>
      <c r="K327" s="237"/>
      <c r="L327" s="242"/>
      <c r="M327" s="243"/>
      <c r="N327" s="244"/>
      <c r="O327" s="244"/>
      <c r="P327" s="244"/>
      <c r="Q327" s="244"/>
      <c r="R327" s="244"/>
      <c r="S327" s="244"/>
      <c r="T327" s="245"/>
      <c r="U327" s="13"/>
      <c r="V327" s="13"/>
      <c r="W327" s="13"/>
      <c r="X327" s="13"/>
      <c r="Y327" s="13"/>
      <c r="Z327" s="13"/>
      <c r="AA327" s="13"/>
      <c r="AB327" s="13"/>
      <c r="AC327" s="13"/>
      <c r="AD327" s="13"/>
      <c r="AE327" s="13"/>
      <c r="AT327" s="246" t="s">
        <v>252</v>
      </c>
      <c r="AU327" s="246" t="s">
        <v>93</v>
      </c>
      <c r="AV327" s="13" t="s">
        <v>23</v>
      </c>
      <c r="AW327" s="13" t="s">
        <v>46</v>
      </c>
      <c r="AX327" s="13" t="s">
        <v>85</v>
      </c>
      <c r="AY327" s="246" t="s">
        <v>241</v>
      </c>
    </row>
    <row r="328" s="14" customFormat="1">
      <c r="A328" s="14"/>
      <c r="B328" s="247"/>
      <c r="C328" s="248"/>
      <c r="D328" s="238" t="s">
        <v>252</v>
      </c>
      <c r="E328" s="249" t="s">
        <v>39</v>
      </c>
      <c r="F328" s="250" t="s">
        <v>9007</v>
      </c>
      <c r="G328" s="248"/>
      <c r="H328" s="251">
        <v>6.6369999999999996</v>
      </c>
      <c r="I328" s="252"/>
      <c r="J328" s="248"/>
      <c r="K328" s="248"/>
      <c r="L328" s="253"/>
      <c r="M328" s="254"/>
      <c r="N328" s="255"/>
      <c r="O328" s="255"/>
      <c r="P328" s="255"/>
      <c r="Q328" s="255"/>
      <c r="R328" s="255"/>
      <c r="S328" s="255"/>
      <c r="T328" s="256"/>
      <c r="U328" s="14"/>
      <c r="V328" s="14"/>
      <c r="W328" s="14"/>
      <c r="X328" s="14"/>
      <c r="Y328" s="14"/>
      <c r="Z328" s="14"/>
      <c r="AA328" s="14"/>
      <c r="AB328" s="14"/>
      <c r="AC328" s="14"/>
      <c r="AD328" s="14"/>
      <c r="AE328" s="14"/>
      <c r="AT328" s="257" t="s">
        <v>252</v>
      </c>
      <c r="AU328" s="257" t="s">
        <v>93</v>
      </c>
      <c r="AV328" s="14" t="s">
        <v>93</v>
      </c>
      <c r="AW328" s="14" t="s">
        <v>46</v>
      </c>
      <c r="AX328" s="14" t="s">
        <v>85</v>
      </c>
      <c r="AY328" s="257" t="s">
        <v>241</v>
      </c>
    </row>
    <row r="329" s="14" customFormat="1">
      <c r="A329" s="14"/>
      <c r="B329" s="247"/>
      <c r="C329" s="248"/>
      <c r="D329" s="238" t="s">
        <v>252</v>
      </c>
      <c r="E329" s="249" t="s">
        <v>39</v>
      </c>
      <c r="F329" s="250" t="s">
        <v>9008</v>
      </c>
      <c r="G329" s="248"/>
      <c r="H329" s="251">
        <v>1.6319999999999999</v>
      </c>
      <c r="I329" s="252"/>
      <c r="J329" s="248"/>
      <c r="K329" s="248"/>
      <c r="L329" s="253"/>
      <c r="M329" s="254"/>
      <c r="N329" s="255"/>
      <c r="O329" s="255"/>
      <c r="P329" s="255"/>
      <c r="Q329" s="255"/>
      <c r="R329" s="255"/>
      <c r="S329" s="255"/>
      <c r="T329" s="256"/>
      <c r="U329" s="14"/>
      <c r="V329" s="14"/>
      <c r="W329" s="14"/>
      <c r="X329" s="14"/>
      <c r="Y329" s="14"/>
      <c r="Z329" s="14"/>
      <c r="AA329" s="14"/>
      <c r="AB329" s="14"/>
      <c r="AC329" s="14"/>
      <c r="AD329" s="14"/>
      <c r="AE329" s="14"/>
      <c r="AT329" s="257" t="s">
        <v>252</v>
      </c>
      <c r="AU329" s="257" t="s">
        <v>93</v>
      </c>
      <c r="AV329" s="14" t="s">
        <v>93</v>
      </c>
      <c r="AW329" s="14" t="s">
        <v>46</v>
      </c>
      <c r="AX329" s="14" t="s">
        <v>85</v>
      </c>
      <c r="AY329" s="257" t="s">
        <v>241</v>
      </c>
    </row>
    <row r="330" s="14" customFormat="1">
      <c r="A330" s="14"/>
      <c r="B330" s="247"/>
      <c r="C330" s="248"/>
      <c r="D330" s="238" t="s">
        <v>252</v>
      </c>
      <c r="E330" s="249" t="s">
        <v>39</v>
      </c>
      <c r="F330" s="250" t="s">
        <v>9009</v>
      </c>
      <c r="G330" s="248"/>
      <c r="H330" s="251">
        <v>16.484000000000002</v>
      </c>
      <c r="I330" s="252"/>
      <c r="J330" s="248"/>
      <c r="K330" s="248"/>
      <c r="L330" s="253"/>
      <c r="M330" s="254"/>
      <c r="N330" s="255"/>
      <c r="O330" s="255"/>
      <c r="P330" s="255"/>
      <c r="Q330" s="255"/>
      <c r="R330" s="255"/>
      <c r="S330" s="255"/>
      <c r="T330" s="256"/>
      <c r="U330" s="14"/>
      <c r="V330" s="14"/>
      <c r="W330" s="14"/>
      <c r="X330" s="14"/>
      <c r="Y330" s="14"/>
      <c r="Z330" s="14"/>
      <c r="AA330" s="14"/>
      <c r="AB330" s="14"/>
      <c r="AC330" s="14"/>
      <c r="AD330" s="14"/>
      <c r="AE330" s="14"/>
      <c r="AT330" s="257" t="s">
        <v>252</v>
      </c>
      <c r="AU330" s="257" t="s">
        <v>93</v>
      </c>
      <c r="AV330" s="14" t="s">
        <v>93</v>
      </c>
      <c r="AW330" s="14" t="s">
        <v>46</v>
      </c>
      <c r="AX330" s="14" t="s">
        <v>85</v>
      </c>
      <c r="AY330" s="257" t="s">
        <v>241</v>
      </c>
    </row>
    <row r="331" s="14" customFormat="1">
      <c r="A331" s="14"/>
      <c r="B331" s="247"/>
      <c r="C331" s="248"/>
      <c r="D331" s="238" t="s">
        <v>252</v>
      </c>
      <c r="E331" s="249" t="s">
        <v>39</v>
      </c>
      <c r="F331" s="250" t="s">
        <v>9010</v>
      </c>
      <c r="G331" s="248"/>
      <c r="H331" s="251">
        <v>2.282</v>
      </c>
      <c r="I331" s="252"/>
      <c r="J331" s="248"/>
      <c r="K331" s="248"/>
      <c r="L331" s="253"/>
      <c r="M331" s="254"/>
      <c r="N331" s="255"/>
      <c r="O331" s="255"/>
      <c r="P331" s="255"/>
      <c r="Q331" s="255"/>
      <c r="R331" s="255"/>
      <c r="S331" s="255"/>
      <c r="T331" s="256"/>
      <c r="U331" s="14"/>
      <c r="V331" s="14"/>
      <c r="W331" s="14"/>
      <c r="X331" s="14"/>
      <c r="Y331" s="14"/>
      <c r="Z331" s="14"/>
      <c r="AA331" s="14"/>
      <c r="AB331" s="14"/>
      <c r="AC331" s="14"/>
      <c r="AD331" s="14"/>
      <c r="AE331" s="14"/>
      <c r="AT331" s="257" t="s">
        <v>252</v>
      </c>
      <c r="AU331" s="257" t="s">
        <v>93</v>
      </c>
      <c r="AV331" s="14" t="s">
        <v>93</v>
      </c>
      <c r="AW331" s="14" t="s">
        <v>46</v>
      </c>
      <c r="AX331" s="14" t="s">
        <v>85</v>
      </c>
      <c r="AY331" s="257" t="s">
        <v>241</v>
      </c>
    </row>
    <row r="332" s="14" customFormat="1">
      <c r="A332" s="14"/>
      <c r="B332" s="247"/>
      <c r="C332" s="248"/>
      <c r="D332" s="238" t="s">
        <v>252</v>
      </c>
      <c r="E332" s="249" t="s">
        <v>39</v>
      </c>
      <c r="F332" s="250" t="s">
        <v>9011</v>
      </c>
      <c r="G332" s="248"/>
      <c r="H332" s="251">
        <v>27.207999999999998</v>
      </c>
      <c r="I332" s="252"/>
      <c r="J332" s="248"/>
      <c r="K332" s="248"/>
      <c r="L332" s="253"/>
      <c r="M332" s="254"/>
      <c r="N332" s="255"/>
      <c r="O332" s="255"/>
      <c r="P332" s="255"/>
      <c r="Q332" s="255"/>
      <c r="R332" s="255"/>
      <c r="S332" s="255"/>
      <c r="T332" s="256"/>
      <c r="U332" s="14"/>
      <c r="V332" s="14"/>
      <c r="W332" s="14"/>
      <c r="X332" s="14"/>
      <c r="Y332" s="14"/>
      <c r="Z332" s="14"/>
      <c r="AA332" s="14"/>
      <c r="AB332" s="14"/>
      <c r="AC332" s="14"/>
      <c r="AD332" s="14"/>
      <c r="AE332" s="14"/>
      <c r="AT332" s="257" t="s">
        <v>252</v>
      </c>
      <c r="AU332" s="257" t="s">
        <v>93</v>
      </c>
      <c r="AV332" s="14" t="s">
        <v>93</v>
      </c>
      <c r="AW332" s="14" t="s">
        <v>46</v>
      </c>
      <c r="AX332" s="14" t="s">
        <v>85</v>
      </c>
      <c r="AY332" s="257" t="s">
        <v>241</v>
      </c>
    </row>
    <row r="333" s="14" customFormat="1">
      <c r="A333" s="14"/>
      <c r="B333" s="247"/>
      <c r="C333" s="248"/>
      <c r="D333" s="238" t="s">
        <v>252</v>
      </c>
      <c r="E333" s="249" t="s">
        <v>39</v>
      </c>
      <c r="F333" s="250" t="s">
        <v>9012</v>
      </c>
      <c r="G333" s="248"/>
      <c r="H333" s="251">
        <v>12.241</v>
      </c>
      <c r="I333" s="252"/>
      <c r="J333" s="248"/>
      <c r="K333" s="248"/>
      <c r="L333" s="253"/>
      <c r="M333" s="254"/>
      <c r="N333" s="255"/>
      <c r="O333" s="255"/>
      <c r="P333" s="255"/>
      <c r="Q333" s="255"/>
      <c r="R333" s="255"/>
      <c r="S333" s="255"/>
      <c r="T333" s="256"/>
      <c r="U333" s="14"/>
      <c r="V333" s="14"/>
      <c r="W333" s="14"/>
      <c r="X333" s="14"/>
      <c r="Y333" s="14"/>
      <c r="Z333" s="14"/>
      <c r="AA333" s="14"/>
      <c r="AB333" s="14"/>
      <c r="AC333" s="14"/>
      <c r="AD333" s="14"/>
      <c r="AE333" s="14"/>
      <c r="AT333" s="257" t="s">
        <v>252</v>
      </c>
      <c r="AU333" s="257" t="s">
        <v>93</v>
      </c>
      <c r="AV333" s="14" t="s">
        <v>93</v>
      </c>
      <c r="AW333" s="14" t="s">
        <v>46</v>
      </c>
      <c r="AX333" s="14" t="s">
        <v>85</v>
      </c>
      <c r="AY333" s="257" t="s">
        <v>241</v>
      </c>
    </row>
    <row r="334" s="14" customFormat="1">
      <c r="A334" s="14"/>
      <c r="B334" s="247"/>
      <c r="C334" s="248"/>
      <c r="D334" s="238" t="s">
        <v>252</v>
      </c>
      <c r="E334" s="249" t="s">
        <v>39</v>
      </c>
      <c r="F334" s="250" t="s">
        <v>9013</v>
      </c>
      <c r="G334" s="248"/>
      <c r="H334" s="251">
        <v>0.75</v>
      </c>
      <c r="I334" s="252"/>
      <c r="J334" s="248"/>
      <c r="K334" s="248"/>
      <c r="L334" s="253"/>
      <c r="M334" s="254"/>
      <c r="N334" s="255"/>
      <c r="O334" s="255"/>
      <c r="P334" s="255"/>
      <c r="Q334" s="255"/>
      <c r="R334" s="255"/>
      <c r="S334" s="255"/>
      <c r="T334" s="256"/>
      <c r="U334" s="14"/>
      <c r="V334" s="14"/>
      <c r="W334" s="14"/>
      <c r="X334" s="14"/>
      <c r="Y334" s="14"/>
      <c r="Z334" s="14"/>
      <c r="AA334" s="14"/>
      <c r="AB334" s="14"/>
      <c r="AC334" s="14"/>
      <c r="AD334" s="14"/>
      <c r="AE334" s="14"/>
      <c r="AT334" s="257" t="s">
        <v>252</v>
      </c>
      <c r="AU334" s="257" t="s">
        <v>93</v>
      </c>
      <c r="AV334" s="14" t="s">
        <v>93</v>
      </c>
      <c r="AW334" s="14" t="s">
        <v>46</v>
      </c>
      <c r="AX334" s="14" t="s">
        <v>85</v>
      </c>
      <c r="AY334" s="257" t="s">
        <v>241</v>
      </c>
    </row>
    <row r="335" s="14" customFormat="1">
      <c r="A335" s="14"/>
      <c r="B335" s="247"/>
      <c r="C335" s="248"/>
      <c r="D335" s="238" t="s">
        <v>252</v>
      </c>
      <c r="E335" s="249" t="s">
        <v>39</v>
      </c>
      <c r="F335" s="250" t="s">
        <v>9014</v>
      </c>
      <c r="G335" s="248"/>
      <c r="H335" s="251">
        <v>0.94999999999999996</v>
      </c>
      <c r="I335" s="252"/>
      <c r="J335" s="248"/>
      <c r="K335" s="248"/>
      <c r="L335" s="253"/>
      <c r="M335" s="254"/>
      <c r="N335" s="255"/>
      <c r="O335" s="255"/>
      <c r="P335" s="255"/>
      <c r="Q335" s="255"/>
      <c r="R335" s="255"/>
      <c r="S335" s="255"/>
      <c r="T335" s="256"/>
      <c r="U335" s="14"/>
      <c r="V335" s="14"/>
      <c r="W335" s="14"/>
      <c r="X335" s="14"/>
      <c r="Y335" s="14"/>
      <c r="Z335" s="14"/>
      <c r="AA335" s="14"/>
      <c r="AB335" s="14"/>
      <c r="AC335" s="14"/>
      <c r="AD335" s="14"/>
      <c r="AE335" s="14"/>
      <c r="AT335" s="257" t="s">
        <v>252</v>
      </c>
      <c r="AU335" s="257" t="s">
        <v>93</v>
      </c>
      <c r="AV335" s="14" t="s">
        <v>93</v>
      </c>
      <c r="AW335" s="14" t="s">
        <v>46</v>
      </c>
      <c r="AX335" s="14" t="s">
        <v>85</v>
      </c>
      <c r="AY335" s="257" t="s">
        <v>241</v>
      </c>
    </row>
    <row r="336" s="14" customFormat="1">
      <c r="A336" s="14"/>
      <c r="B336" s="247"/>
      <c r="C336" s="248"/>
      <c r="D336" s="238" t="s">
        <v>252</v>
      </c>
      <c r="E336" s="249" t="s">
        <v>39</v>
      </c>
      <c r="F336" s="250" t="s">
        <v>9015</v>
      </c>
      <c r="G336" s="248"/>
      <c r="H336" s="251">
        <v>1.8</v>
      </c>
      <c r="I336" s="252"/>
      <c r="J336" s="248"/>
      <c r="K336" s="248"/>
      <c r="L336" s="253"/>
      <c r="M336" s="254"/>
      <c r="N336" s="255"/>
      <c r="O336" s="255"/>
      <c r="P336" s="255"/>
      <c r="Q336" s="255"/>
      <c r="R336" s="255"/>
      <c r="S336" s="255"/>
      <c r="T336" s="256"/>
      <c r="U336" s="14"/>
      <c r="V336" s="14"/>
      <c r="W336" s="14"/>
      <c r="X336" s="14"/>
      <c r="Y336" s="14"/>
      <c r="Z336" s="14"/>
      <c r="AA336" s="14"/>
      <c r="AB336" s="14"/>
      <c r="AC336" s="14"/>
      <c r="AD336" s="14"/>
      <c r="AE336" s="14"/>
      <c r="AT336" s="257" t="s">
        <v>252</v>
      </c>
      <c r="AU336" s="257" t="s">
        <v>93</v>
      </c>
      <c r="AV336" s="14" t="s">
        <v>93</v>
      </c>
      <c r="AW336" s="14" t="s">
        <v>46</v>
      </c>
      <c r="AX336" s="14" t="s">
        <v>85</v>
      </c>
      <c r="AY336" s="257" t="s">
        <v>241</v>
      </c>
    </row>
    <row r="337" s="14" customFormat="1">
      <c r="A337" s="14"/>
      <c r="B337" s="247"/>
      <c r="C337" s="248"/>
      <c r="D337" s="238" t="s">
        <v>252</v>
      </c>
      <c r="E337" s="249" t="s">
        <v>39</v>
      </c>
      <c r="F337" s="250" t="s">
        <v>9016</v>
      </c>
      <c r="G337" s="248"/>
      <c r="H337" s="251">
        <v>16.719999999999999</v>
      </c>
      <c r="I337" s="252"/>
      <c r="J337" s="248"/>
      <c r="K337" s="248"/>
      <c r="L337" s="253"/>
      <c r="M337" s="254"/>
      <c r="N337" s="255"/>
      <c r="O337" s="255"/>
      <c r="P337" s="255"/>
      <c r="Q337" s="255"/>
      <c r="R337" s="255"/>
      <c r="S337" s="255"/>
      <c r="T337" s="256"/>
      <c r="U337" s="14"/>
      <c r="V337" s="14"/>
      <c r="W337" s="14"/>
      <c r="X337" s="14"/>
      <c r="Y337" s="14"/>
      <c r="Z337" s="14"/>
      <c r="AA337" s="14"/>
      <c r="AB337" s="14"/>
      <c r="AC337" s="14"/>
      <c r="AD337" s="14"/>
      <c r="AE337" s="14"/>
      <c r="AT337" s="257" t="s">
        <v>252</v>
      </c>
      <c r="AU337" s="257" t="s">
        <v>93</v>
      </c>
      <c r="AV337" s="14" t="s">
        <v>93</v>
      </c>
      <c r="AW337" s="14" t="s">
        <v>46</v>
      </c>
      <c r="AX337" s="14" t="s">
        <v>85</v>
      </c>
      <c r="AY337" s="257" t="s">
        <v>241</v>
      </c>
    </row>
    <row r="338" s="14" customFormat="1">
      <c r="A338" s="14"/>
      <c r="B338" s="247"/>
      <c r="C338" s="248"/>
      <c r="D338" s="238" t="s">
        <v>252</v>
      </c>
      <c r="E338" s="249" t="s">
        <v>39</v>
      </c>
      <c r="F338" s="250" t="s">
        <v>9017</v>
      </c>
      <c r="G338" s="248"/>
      <c r="H338" s="251">
        <v>2.8300000000000001</v>
      </c>
      <c r="I338" s="252"/>
      <c r="J338" s="248"/>
      <c r="K338" s="248"/>
      <c r="L338" s="253"/>
      <c r="M338" s="254"/>
      <c r="N338" s="255"/>
      <c r="O338" s="255"/>
      <c r="P338" s="255"/>
      <c r="Q338" s="255"/>
      <c r="R338" s="255"/>
      <c r="S338" s="255"/>
      <c r="T338" s="256"/>
      <c r="U338" s="14"/>
      <c r="V338" s="14"/>
      <c r="W338" s="14"/>
      <c r="X338" s="14"/>
      <c r="Y338" s="14"/>
      <c r="Z338" s="14"/>
      <c r="AA338" s="14"/>
      <c r="AB338" s="14"/>
      <c r="AC338" s="14"/>
      <c r="AD338" s="14"/>
      <c r="AE338" s="14"/>
      <c r="AT338" s="257" t="s">
        <v>252</v>
      </c>
      <c r="AU338" s="257" t="s">
        <v>93</v>
      </c>
      <c r="AV338" s="14" t="s">
        <v>93</v>
      </c>
      <c r="AW338" s="14" t="s">
        <v>46</v>
      </c>
      <c r="AX338" s="14" t="s">
        <v>85</v>
      </c>
      <c r="AY338" s="257" t="s">
        <v>241</v>
      </c>
    </row>
    <row r="339" s="14" customFormat="1">
      <c r="A339" s="14"/>
      <c r="B339" s="247"/>
      <c r="C339" s="248"/>
      <c r="D339" s="238" t="s">
        <v>252</v>
      </c>
      <c r="E339" s="249" t="s">
        <v>39</v>
      </c>
      <c r="F339" s="250" t="s">
        <v>9018</v>
      </c>
      <c r="G339" s="248"/>
      <c r="H339" s="251">
        <v>12.449999999999999</v>
      </c>
      <c r="I339" s="252"/>
      <c r="J339" s="248"/>
      <c r="K339" s="248"/>
      <c r="L339" s="253"/>
      <c r="M339" s="254"/>
      <c r="N339" s="255"/>
      <c r="O339" s="255"/>
      <c r="P339" s="255"/>
      <c r="Q339" s="255"/>
      <c r="R339" s="255"/>
      <c r="S339" s="255"/>
      <c r="T339" s="256"/>
      <c r="U339" s="14"/>
      <c r="V339" s="14"/>
      <c r="W339" s="14"/>
      <c r="X339" s="14"/>
      <c r="Y339" s="14"/>
      <c r="Z339" s="14"/>
      <c r="AA339" s="14"/>
      <c r="AB339" s="14"/>
      <c r="AC339" s="14"/>
      <c r="AD339" s="14"/>
      <c r="AE339" s="14"/>
      <c r="AT339" s="257" t="s">
        <v>252</v>
      </c>
      <c r="AU339" s="257" t="s">
        <v>93</v>
      </c>
      <c r="AV339" s="14" t="s">
        <v>93</v>
      </c>
      <c r="AW339" s="14" t="s">
        <v>46</v>
      </c>
      <c r="AX339" s="14" t="s">
        <v>85</v>
      </c>
      <c r="AY339" s="257" t="s">
        <v>241</v>
      </c>
    </row>
    <row r="340" s="14" customFormat="1">
      <c r="A340" s="14"/>
      <c r="B340" s="247"/>
      <c r="C340" s="248"/>
      <c r="D340" s="238" t="s">
        <v>252</v>
      </c>
      <c r="E340" s="249" t="s">
        <v>39</v>
      </c>
      <c r="F340" s="250" t="s">
        <v>9019</v>
      </c>
      <c r="G340" s="248"/>
      <c r="H340" s="251">
        <v>1.2</v>
      </c>
      <c r="I340" s="252"/>
      <c r="J340" s="248"/>
      <c r="K340" s="248"/>
      <c r="L340" s="253"/>
      <c r="M340" s="254"/>
      <c r="N340" s="255"/>
      <c r="O340" s="255"/>
      <c r="P340" s="255"/>
      <c r="Q340" s="255"/>
      <c r="R340" s="255"/>
      <c r="S340" s="255"/>
      <c r="T340" s="256"/>
      <c r="U340" s="14"/>
      <c r="V340" s="14"/>
      <c r="W340" s="14"/>
      <c r="X340" s="14"/>
      <c r="Y340" s="14"/>
      <c r="Z340" s="14"/>
      <c r="AA340" s="14"/>
      <c r="AB340" s="14"/>
      <c r="AC340" s="14"/>
      <c r="AD340" s="14"/>
      <c r="AE340" s="14"/>
      <c r="AT340" s="257" t="s">
        <v>252</v>
      </c>
      <c r="AU340" s="257" t="s">
        <v>93</v>
      </c>
      <c r="AV340" s="14" t="s">
        <v>93</v>
      </c>
      <c r="AW340" s="14" t="s">
        <v>46</v>
      </c>
      <c r="AX340" s="14" t="s">
        <v>85</v>
      </c>
      <c r="AY340" s="257" t="s">
        <v>241</v>
      </c>
    </row>
    <row r="341" s="14" customFormat="1">
      <c r="A341" s="14"/>
      <c r="B341" s="247"/>
      <c r="C341" s="248"/>
      <c r="D341" s="238" t="s">
        <v>252</v>
      </c>
      <c r="E341" s="249" t="s">
        <v>39</v>
      </c>
      <c r="F341" s="250" t="s">
        <v>9020</v>
      </c>
      <c r="G341" s="248"/>
      <c r="H341" s="251">
        <v>5.1310000000000002</v>
      </c>
      <c r="I341" s="252"/>
      <c r="J341" s="248"/>
      <c r="K341" s="248"/>
      <c r="L341" s="253"/>
      <c r="M341" s="254"/>
      <c r="N341" s="255"/>
      <c r="O341" s="255"/>
      <c r="P341" s="255"/>
      <c r="Q341" s="255"/>
      <c r="R341" s="255"/>
      <c r="S341" s="255"/>
      <c r="T341" s="256"/>
      <c r="U341" s="14"/>
      <c r="V341" s="14"/>
      <c r="W341" s="14"/>
      <c r="X341" s="14"/>
      <c r="Y341" s="14"/>
      <c r="Z341" s="14"/>
      <c r="AA341" s="14"/>
      <c r="AB341" s="14"/>
      <c r="AC341" s="14"/>
      <c r="AD341" s="14"/>
      <c r="AE341" s="14"/>
      <c r="AT341" s="257" t="s">
        <v>252</v>
      </c>
      <c r="AU341" s="257" t="s">
        <v>93</v>
      </c>
      <c r="AV341" s="14" t="s">
        <v>93</v>
      </c>
      <c r="AW341" s="14" t="s">
        <v>46</v>
      </c>
      <c r="AX341" s="14" t="s">
        <v>85</v>
      </c>
      <c r="AY341" s="257" t="s">
        <v>241</v>
      </c>
    </row>
    <row r="342" s="14" customFormat="1">
      <c r="A342" s="14"/>
      <c r="B342" s="247"/>
      <c r="C342" s="248"/>
      <c r="D342" s="238" t="s">
        <v>252</v>
      </c>
      <c r="E342" s="249" t="s">
        <v>39</v>
      </c>
      <c r="F342" s="250" t="s">
        <v>9021</v>
      </c>
      <c r="G342" s="248"/>
      <c r="H342" s="251">
        <v>12.75</v>
      </c>
      <c r="I342" s="252"/>
      <c r="J342" s="248"/>
      <c r="K342" s="248"/>
      <c r="L342" s="253"/>
      <c r="M342" s="254"/>
      <c r="N342" s="255"/>
      <c r="O342" s="255"/>
      <c r="P342" s="255"/>
      <c r="Q342" s="255"/>
      <c r="R342" s="255"/>
      <c r="S342" s="255"/>
      <c r="T342" s="256"/>
      <c r="U342" s="14"/>
      <c r="V342" s="14"/>
      <c r="W342" s="14"/>
      <c r="X342" s="14"/>
      <c r="Y342" s="14"/>
      <c r="Z342" s="14"/>
      <c r="AA342" s="14"/>
      <c r="AB342" s="14"/>
      <c r="AC342" s="14"/>
      <c r="AD342" s="14"/>
      <c r="AE342" s="14"/>
      <c r="AT342" s="257" t="s">
        <v>252</v>
      </c>
      <c r="AU342" s="257" t="s">
        <v>93</v>
      </c>
      <c r="AV342" s="14" t="s">
        <v>93</v>
      </c>
      <c r="AW342" s="14" t="s">
        <v>46</v>
      </c>
      <c r="AX342" s="14" t="s">
        <v>85</v>
      </c>
      <c r="AY342" s="257" t="s">
        <v>241</v>
      </c>
    </row>
    <row r="343" s="16" customFormat="1">
      <c r="A343" s="16"/>
      <c r="B343" s="269"/>
      <c r="C343" s="270"/>
      <c r="D343" s="238" t="s">
        <v>252</v>
      </c>
      <c r="E343" s="271" t="s">
        <v>39</v>
      </c>
      <c r="F343" s="272" t="s">
        <v>295</v>
      </c>
      <c r="G343" s="270"/>
      <c r="H343" s="273">
        <v>121.065</v>
      </c>
      <c r="I343" s="274"/>
      <c r="J343" s="270"/>
      <c r="K343" s="270"/>
      <c r="L343" s="275"/>
      <c r="M343" s="276"/>
      <c r="N343" s="277"/>
      <c r="O343" s="277"/>
      <c r="P343" s="277"/>
      <c r="Q343" s="277"/>
      <c r="R343" s="277"/>
      <c r="S343" s="277"/>
      <c r="T343" s="278"/>
      <c r="U343" s="16"/>
      <c r="V343" s="16"/>
      <c r="W343" s="16"/>
      <c r="X343" s="16"/>
      <c r="Y343" s="16"/>
      <c r="Z343" s="16"/>
      <c r="AA343" s="16"/>
      <c r="AB343" s="16"/>
      <c r="AC343" s="16"/>
      <c r="AD343" s="16"/>
      <c r="AE343" s="16"/>
      <c r="AT343" s="279" t="s">
        <v>252</v>
      </c>
      <c r="AU343" s="279" t="s">
        <v>93</v>
      </c>
      <c r="AV343" s="16" t="s">
        <v>113</v>
      </c>
      <c r="AW343" s="16" t="s">
        <v>46</v>
      </c>
      <c r="AX343" s="16" t="s">
        <v>85</v>
      </c>
      <c r="AY343" s="279" t="s">
        <v>241</v>
      </c>
    </row>
    <row r="344" s="13" customFormat="1">
      <c r="A344" s="13"/>
      <c r="B344" s="236"/>
      <c r="C344" s="237"/>
      <c r="D344" s="238" t="s">
        <v>252</v>
      </c>
      <c r="E344" s="239" t="s">
        <v>39</v>
      </c>
      <c r="F344" s="240" t="s">
        <v>9022</v>
      </c>
      <c r="G344" s="237"/>
      <c r="H344" s="239" t="s">
        <v>39</v>
      </c>
      <c r="I344" s="241"/>
      <c r="J344" s="237"/>
      <c r="K344" s="237"/>
      <c r="L344" s="242"/>
      <c r="M344" s="243"/>
      <c r="N344" s="244"/>
      <c r="O344" s="244"/>
      <c r="P344" s="244"/>
      <c r="Q344" s="244"/>
      <c r="R344" s="244"/>
      <c r="S344" s="244"/>
      <c r="T344" s="245"/>
      <c r="U344" s="13"/>
      <c r="V344" s="13"/>
      <c r="W344" s="13"/>
      <c r="X344" s="13"/>
      <c r="Y344" s="13"/>
      <c r="Z344" s="13"/>
      <c r="AA344" s="13"/>
      <c r="AB344" s="13"/>
      <c r="AC344" s="13"/>
      <c r="AD344" s="13"/>
      <c r="AE344" s="13"/>
      <c r="AT344" s="246" t="s">
        <v>252</v>
      </c>
      <c r="AU344" s="246" t="s">
        <v>93</v>
      </c>
      <c r="AV344" s="13" t="s">
        <v>23</v>
      </c>
      <c r="AW344" s="13" t="s">
        <v>46</v>
      </c>
      <c r="AX344" s="13" t="s">
        <v>85</v>
      </c>
      <c r="AY344" s="246" t="s">
        <v>241</v>
      </c>
    </row>
    <row r="345" s="14" customFormat="1">
      <c r="A345" s="14"/>
      <c r="B345" s="247"/>
      <c r="C345" s="248"/>
      <c r="D345" s="238" t="s">
        <v>252</v>
      </c>
      <c r="E345" s="249" t="s">
        <v>39</v>
      </c>
      <c r="F345" s="250" t="s">
        <v>9023</v>
      </c>
      <c r="G345" s="248"/>
      <c r="H345" s="251">
        <v>130</v>
      </c>
      <c r="I345" s="252"/>
      <c r="J345" s="248"/>
      <c r="K345" s="248"/>
      <c r="L345" s="253"/>
      <c r="M345" s="254"/>
      <c r="N345" s="255"/>
      <c r="O345" s="255"/>
      <c r="P345" s="255"/>
      <c r="Q345" s="255"/>
      <c r="R345" s="255"/>
      <c r="S345" s="255"/>
      <c r="T345" s="256"/>
      <c r="U345" s="14"/>
      <c r="V345" s="14"/>
      <c r="W345" s="14"/>
      <c r="X345" s="14"/>
      <c r="Y345" s="14"/>
      <c r="Z345" s="14"/>
      <c r="AA345" s="14"/>
      <c r="AB345" s="14"/>
      <c r="AC345" s="14"/>
      <c r="AD345" s="14"/>
      <c r="AE345" s="14"/>
      <c r="AT345" s="257" t="s">
        <v>252</v>
      </c>
      <c r="AU345" s="257" t="s">
        <v>93</v>
      </c>
      <c r="AV345" s="14" t="s">
        <v>93</v>
      </c>
      <c r="AW345" s="14" t="s">
        <v>46</v>
      </c>
      <c r="AX345" s="14" t="s">
        <v>85</v>
      </c>
      <c r="AY345" s="257" t="s">
        <v>241</v>
      </c>
    </row>
    <row r="346" s="13" customFormat="1">
      <c r="A346" s="13"/>
      <c r="B346" s="236"/>
      <c r="C346" s="237"/>
      <c r="D346" s="238" t="s">
        <v>252</v>
      </c>
      <c r="E346" s="239" t="s">
        <v>39</v>
      </c>
      <c r="F346" s="240" t="s">
        <v>9024</v>
      </c>
      <c r="G346" s="237"/>
      <c r="H346" s="239" t="s">
        <v>39</v>
      </c>
      <c r="I346" s="241"/>
      <c r="J346" s="237"/>
      <c r="K346" s="237"/>
      <c r="L346" s="242"/>
      <c r="M346" s="243"/>
      <c r="N346" s="244"/>
      <c r="O346" s="244"/>
      <c r="P346" s="244"/>
      <c r="Q346" s="244"/>
      <c r="R346" s="244"/>
      <c r="S346" s="244"/>
      <c r="T346" s="245"/>
      <c r="U346" s="13"/>
      <c r="V346" s="13"/>
      <c r="W346" s="13"/>
      <c r="X346" s="13"/>
      <c r="Y346" s="13"/>
      <c r="Z346" s="13"/>
      <c r="AA346" s="13"/>
      <c r="AB346" s="13"/>
      <c r="AC346" s="13"/>
      <c r="AD346" s="13"/>
      <c r="AE346" s="13"/>
      <c r="AT346" s="246" t="s">
        <v>252</v>
      </c>
      <c r="AU346" s="246" t="s">
        <v>93</v>
      </c>
      <c r="AV346" s="13" t="s">
        <v>23</v>
      </c>
      <c r="AW346" s="13" t="s">
        <v>46</v>
      </c>
      <c r="AX346" s="13" t="s">
        <v>85</v>
      </c>
      <c r="AY346" s="246" t="s">
        <v>241</v>
      </c>
    </row>
    <row r="347" s="14" customFormat="1">
      <c r="A347" s="14"/>
      <c r="B347" s="247"/>
      <c r="C347" s="248"/>
      <c r="D347" s="238" t="s">
        <v>252</v>
      </c>
      <c r="E347" s="249" t="s">
        <v>39</v>
      </c>
      <c r="F347" s="250" t="s">
        <v>9025</v>
      </c>
      <c r="G347" s="248"/>
      <c r="H347" s="251">
        <v>7.4020000000000001</v>
      </c>
      <c r="I347" s="252"/>
      <c r="J347" s="248"/>
      <c r="K347" s="248"/>
      <c r="L347" s="253"/>
      <c r="M347" s="254"/>
      <c r="N347" s="255"/>
      <c r="O347" s="255"/>
      <c r="P347" s="255"/>
      <c r="Q347" s="255"/>
      <c r="R347" s="255"/>
      <c r="S347" s="255"/>
      <c r="T347" s="256"/>
      <c r="U347" s="14"/>
      <c r="V347" s="14"/>
      <c r="W347" s="14"/>
      <c r="X347" s="14"/>
      <c r="Y347" s="14"/>
      <c r="Z347" s="14"/>
      <c r="AA347" s="14"/>
      <c r="AB347" s="14"/>
      <c r="AC347" s="14"/>
      <c r="AD347" s="14"/>
      <c r="AE347" s="14"/>
      <c r="AT347" s="257" t="s">
        <v>252</v>
      </c>
      <c r="AU347" s="257" t="s">
        <v>93</v>
      </c>
      <c r="AV347" s="14" t="s">
        <v>93</v>
      </c>
      <c r="AW347" s="14" t="s">
        <v>46</v>
      </c>
      <c r="AX347" s="14" t="s">
        <v>85</v>
      </c>
      <c r="AY347" s="257" t="s">
        <v>241</v>
      </c>
    </row>
    <row r="348" s="14" customFormat="1">
      <c r="A348" s="14"/>
      <c r="B348" s="247"/>
      <c r="C348" s="248"/>
      <c r="D348" s="238" t="s">
        <v>252</v>
      </c>
      <c r="E348" s="249" t="s">
        <v>39</v>
      </c>
      <c r="F348" s="250" t="s">
        <v>9026</v>
      </c>
      <c r="G348" s="248"/>
      <c r="H348" s="251">
        <v>3.8010000000000002</v>
      </c>
      <c r="I348" s="252"/>
      <c r="J348" s="248"/>
      <c r="K348" s="248"/>
      <c r="L348" s="253"/>
      <c r="M348" s="254"/>
      <c r="N348" s="255"/>
      <c r="O348" s="255"/>
      <c r="P348" s="255"/>
      <c r="Q348" s="255"/>
      <c r="R348" s="255"/>
      <c r="S348" s="255"/>
      <c r="T348" s="256"/>
      <c r="U348" s="14"/>
      <c r="V348" s="14"/>
      <c r="W348" s="14"/>
      <c r="X348" s="14"/>
      <c r="Y348" s="14"/>
      <c r="Z348" s="14"/>
      <c r="AA348" s="14"/>
      <c r="AB348" s="14"/>
      <c r="AC348" s="14"/>
      <c r="AD348" s="14"/>
      <c r="AE348" s="14"/>
      <c r="AT348" s="257" t="s">
        <v>252</v>
      </c>
      <c r="AU348" s="257" t="s">
        <v>93</v>
      </c>
      <c r="AV348" s="14" t="s">
        <v>93</v>
      </c>
      <c r="AW348" s="14" t="s">
        <v>46</v>
      </c>
      <c r="AX348" s="14" t="s">
        <v>85</v>
      </c>
      <c r="AY348" s="257" t="s">
        <v>241</v>
      </c>
    </row>
    <row r="349" s="16" customFormat="1">
      <c r="A349" s="16"/>
      <c r="B349" s="269"/>
      <c r="C349" s="270"/>
      <c r="D349" s="238" t="s">
        <v>252</v>
      </c>
      <c r="E349" s="271" t="s">
        <v>39</v>
      </c>
      <c r="F349" s="272" t="s">
        <v>295</v>
      </c>
      <c r="G349" s="270"/>
      <c r="H349" s="273">
        <v>141.203</v>
      </c>
      <c r="I349" s="274"/>
      <c r="J349" s="270"/>
      <c r="K349" s="270"/>
      <c r="L349" s="275"/>
      <c r="M349" s="276"/>
      <c r="N349" s="277"/>
      <c r="O349" s="277"/>
      <c r="P349" s="277"/>
      <c r="Q349" s="277"/>
      <c r="R349" s="277"/>
      <c r="S349" s="277"/>
      <c r="T349" s="278"/>
      <c r="U349" s="16"/>
      <c r="V349" s="16"/>
      <c r="W349" s="16"/>
      <c r="X349" s="16"/>
      <c r="Y349" s="16"/>
      <c r="Z349" s="16"/>
      <c r="AA349" s="16"/>
      <c r="AB349" s="16"/>
      <c r="AC349" s="16"/>
      <c r="AD349" s="16"/>
      <c r="AE349" s="16"/>
      <c r="AT349" s="279" t="s">
        <v>252</v>
      </c>
      <c r="AU349" s="279" t="s">
        <v>93</v>
      </c>
      <c r="AV349" s="16" t="s">
        <v>113</v>
      </c>
      <c r="AW349" s="16" t="s">
        <v>46</v>
      </c>
      <c r="AX349" s="16" t="s">
        <v>85</v>
      </c>
      <c r="AY349" s="279" t="s">
        <v>241</v>
      </c>
    </row>
    <row r="350" s="15" customFormat="1">
      <c r="A350" s="15"/>
      <c r="B350" s="258"/>
      <c r="C350" s="259"/>
      <c r="D350" s="238" t="s">
        <v>252</v>
      </c>
      <c r="E350" s="260" t="s">
        <v>39</v>
      </c>
      <c r="F350" s="261" t="s">
        <v>274</v>
      </c>
      <c r="G350" s="259"/>
      <c r="H350" s="262">
        <v>262.26799999999997</v>
      </c>
      <c r="I350" s="263"/>
      <c r="J350" s="259"/>
      <c r="K350" s="259"/>
      <c r="L350" s="264"/>
      <c r="M350" s="265"/>
      <c r="N350" s="266"/>
      <c r="O350" s="266"/>
      <c r="P350" s="266"/>
      <c r="Q350" s="266"/>
      <c r="R350" s="266"/>
      <c r="S350" s="266"/>
      <c r="T350" s="267"/>
      <c r="U350" s="15"/>
      <c r="V350" s="15"/>
      <c r="W350" s="15"/>
      <c r="X350" s="15"/>
      <c r="Y350" s="15"/>
      <c r="Z350" s="15"/>
      <c r="AA350" s="15"/>
      <c r="AB350" s="15"/>
      <c r="AC350" s="15"/>
      <c r="AD350" s="15"/>
      <c r="AE350" s="15"/>
      <c r="AT350" s="268" t="s">
        <v>252</v>
      </c>
      <c r="AU350" s="268" t="s">
        <v>93</v>
      </c>
      <c r="AV350" s="15" t="s">
        <v>248</v>
      </c>
      <c r="AW350" s="15" t="s">
        <v>46</v>
      </c>
      <c r="AX350" s="15" t="s">
        <v>23</v>
      </c>
      <c r="AY350" s="268" t="s">
        <v>241</v>
      </c>
    </row>
    <row r="351" s="12" customFormat="1" ht="22.8" customHeight="1">
      <c r="A351" s="12"/>
      <c r="B351" s="202"/>
      <c r="C351" s="203"/>
      <c r="D351" s="204" t="s">
        <v>84</v>
      </c>
      <c r="E351" s="216" t="s">
        <v>93</v>
      </c>
      <c r="F351" s="216" t="s">
        <v>467</v>
      </c>
      <c r="G351" s="203"/>
      <c r="H351" s="203"/>
      <c r="I351" s="206"/>
      <c r="J351" s="217">
        <f>BK351</f>
        <v>0</v>
      </c>
      <c r="K351" s="203"/>
      <c r="L351" s="208"/>
      <c r="M351" s="209"/>
      <c r="N351" s="210"/>
      <c r="O351" s="210"/>
      <c r="P351" s="211">
        <f>SUM(P352:P357)</f>
        <v>0</v>
      </c>
      <c r="Q351" s="210"/>
      <c r="R351" s="211">
        <f>SUM(R352:R357)</f>
        <v>0.29532599999999998</v>
      </c>
      <c r="S351" s="210"/>
      <c r="T351" s="212">
        <f>SUM(T352:T357)</f>
        <v>0</v>
      </c>
      <c r="U351" s="12"/>
      <c r="V351" s="12"/>
      <c r="W351" s="12"/>
      <c r="X351" s="12"/>
      <c r="Y351" s="12"/>
      <c r="Z351" s="12"/>
      <c r="AA351" s="12"/>
      <c r="AB351" s="12"/>
      <c r="AC351" s="12"/>
      <c r="AD351" s="12"/>
      <c r="AE351" s="12"/>
      <c r="AR351" s="213" t="s">
        <v>23</v>
      </c>
      <c r="AT351" s="214" t="s">
        <v>84</v>
      </c>
      <c r="AU351" s="214" t="s">
        <v>23</v>
      </c>
      <c r="AY351" s="213" t="s">
        <v>241</v>
      </c>
      <c r="BK351" s="215">
        <f>SUM(BK352:BK357)</f>
        <v>0</v>
      </c>
    </row>
    <row r="352" s="2" customFormat="1" ht="24.15" customHeight="1">
      <c r="A352" s="42"/>
      <c r="B352" s="43"/>
      <c r="C352" s="218" t="s">
        <v>569</v>
      </c>
      <c r="D352" s="218" t="s">
        <v>243</v>
      </c>
      <c r="E352" s="219" t="s">
        <v>9027</v>
      </c>
      <c r="F352" s="220" t="s">
        <v>9028</v>
      </c>
      <c r="G352" s="221" t="s">
        <v>145</v>
      </c>
      <c r="H352" s="222">
        <v>540</v>
      </c>
      <c r="I352" s="223"/>
      <c r="J352" s="224">
        <f>ROUND(I352*H352,2)</f>
        <v>0</v>
      </c>
      <c r="K352" s="220" t="s">
        <v>247</v>
      </c>
      <c r="L352" s="48"/>
      <c r="M352" s="225" t="s">
        <v>39</v>
      </c>
      <c r="N352" s="226" t="s">
        <v>56</v>
      </c>
      <c r="O352" s="88"/>
      <c r="P352" s="227">
        <f>O352*H352</f>
        <v>0</v>
      </c>
      <c r="Q352" s="227">
        <v>0.00031</v>
      </c>
      <c r="R352" s="227">
        <f>Q352*H352</f>
        <v>0.16739999999999999</v>
      </c>
      <c r="S352" s="227">
        <v>0</v>
      </c>
      <c r="T352" s="228">
        <f>S352*H352</f>
        <v>0</v>
      </c>
      <c r="U352" s="42"/>
      <c r="V352" s="42"/>
      <c r="W352" s="42"/>
      <c r="X352" s="42"/>
      <c r="Y352" s="42"/>
      <c r="Z352" s="42"/>
      <c r="AA352" s="42"/>
      <c r="AB352" s="42"/>
      <c r="AC352" s="42"/>
      <c r="AD352" s="42"/>
      <c r="AE352" s="42"/>
      <c r="AR352" s="229" t="s">
        <v>248</v>
      </c>
      <c r="AT352" s="229" t="s">
        <v>243</v>
      </c>
      <c r="AU352" s="229" t="s">
        <v>93</v>
      </c>
      <c r="AY352" s="20" t="s">
        <v>241</v>
      </c>
      <c r="BE352" s="230">
        <f>IF(N352="základní",J352,0)</f>
        <v>0</v>
      </c>
      <c r="BF352" s="230">
        <f>IF(N352="snížená",J352,0)</f>
        <v>0</v>
      </c>
      <c r="BG352" s="230">
        <f>IF(N352="zákl. přenesená",J352,0)</f>
        <v>0</v>
      </c>
      <c r="BH352" s="230">
        <f>IF(N352="sníž. přenesená",J352,0)</f>
        <v>0</v>
      </c>
      <c r="BI352" s="230">
        <f>IF(N352="nulová",J352,0)</f>
        <v>0</v>
      </c>
      <c r="BJ352" s="20" t="s">
        <v>23</v>
      </c>
      <c r="BK352" s="230">
        <f>ROUND(I352*H352,2)</f>
        <v>0</v>
      </c>
      <c r="BL352" s="20" t="s">
        <v>248</v>
      </c>
      <c r="BM352" s="229" t="s">
        <v>9029</v>
      </c>
    </row>
    <row r="353" s="2" customFormat="1">
      <c r="A353" s="42"/>
      <c r="B353" s="43"/>
      <c r="C353" s="44"/>
      <c r="D353" s="231" t="s">
        <v>250</v>
      </c>
      <c r="E353" s="44"/>
      <c r="F353" s="232" t="s">
        <v>9030</v>
      </c>
      <c r="G353" s="44"/>
      <c r="H353" s="44"/>
      <c r="I353" s="233"/>
      <c r="J353" s="44"/>
      <c r="K353" s="44"/>
      <c r="L353" s="48"/>
      <c r="M353" s="234"/>
      <c r="N353" s="235"/>
      <c r="O353" s="88"/>
      <c r="P353" s="88"/>
      <c r="Q353" s="88"/>
      <c r="R353" s="88"/>
      <c r="S353" s="88"/>
      <c r="T353" s="89"/>
      <c r="U353" s="42"/>
      <c r="V353" s="42"/>
      <c r="W353" s="42"/>
      <c r="X353" s="42"/>
      <c r="Y353" s="42"/>
      <c r="Z353" s="42"/>
      <c r="AA353" s="42"/>
      <c r="AB353" s="42"/>
      <c r="AC353" s="42"/>
      <c r="AD353" s="42"/>
      <c r="AE353" s="42"/>
      <c r="AT353" s="20" t="s">
        <v>250</v>
      </c>
      <c r="AU353" s="20" t="s">
        <v>93</v>
      </c>
    </row>
    <row r="354" s="13" customFormat="1">
      <c r="A354" s="13"/>
      <c r="B354" s="236"/>
      <c r="C354" s="237"/>
      <c r="D354" s="238" t="s">
        <v>252</v>
      </c>
      <c r="E354" s="239" t="s">
        <v>39</v>
      </c>
      <c r="F354" s="240" t="s">
        <v>9031</v>
      </c>
      <c r="G354" s="237"/>
      <c r="H354" s="239" t="s">
        <v>39</v>
      </c>
      <c r="I354" s="241"/>
      <c r="J354" s="237"/>
      <c r="K354" s="237"/>
      <c r="L354" s="242"/>
      <c r="M354" s="243"/>
      <c r="N354" s="244"/>
      <c r="O354" s="244"/>
      <c r="P354" s="244"/>
      <c r="Q354" s="244"/>
      <c r="R354" s="244"/>
      <c r="S354" s="244"/>
      <c r="T354" s="245"/>
      <c r="U354" s="13"/>
      <c r="V354" s="13"/>
      <c r="W354" s="13"/>
      <c r="X354" s="13"/>
      <c r="Y354" s="13"/>
      <c r="Z354" s="13"/>
      <c r="AA354" s="13"/>
      <c r="AB354" s="13"/>
      <c r="AC354" s="13"/>
      <c r="AD354" s="13"/>
      <c r="AE354" s="13"/>
      <c r="AT354" s="246" t="s">
        <v>252</v>
      </c>
      <c r="AU354" s="246" t="s">
        <v>93</v>
      </c>
      <c r="AV354" s="13" t="s">
        <v>23</v>
      </c>
      <c r="AW354" s="13" t="s">
        <v>46</v>
      </c>
      <c r="AX354" s="13" t="s">
        <v>85</v>
      </c>
      <c r="AY354" s="246" t="s">
        <v>241</v>
      </c>
    </row>
    <row r="355" s="14" customFormat="1">
      <c r="A355" s="14"/>
      <c r="B355" s="247"/>
      <c r="C355" s="248"/>
      <c r="D355" s="238" t="s">
        <v>252</v>
      </c>
      <c r="E355" s="249" t="s">
        <v>39</v>
      </c>
      <c r="F355" s="250" t="s">
        <v>9032</v>
      </c>
      <c r="G355" s="248"/>
      <c r="H355" s="251">
        <v>540</v>
      </c>
      <c r="I355" s="252"/>
      <c r="J355" s="248"/>
      <c r="K355" s="248"/>
      <c r="L355" s="253"/>
      <c r="M355" s="254"/>
      <c r="N355" s="255"/>
      <c r="O355" s="255"/>
      <c r="P355" s="255"/>
      <c r="Q355" s="255"/>
      <c r="R355" s="255"/>
      <c r="S355" s="255"/>
      <c r="T355" s="256"/>
      <c r="U355" s="14"/>
      <c r="V355" s="14"/>
      <c r="W355" s="14"/>
      <c r="X355" s="14"/>
      <c r="Y355" s="14"/>
      <c r="Z355" s="14"/>
      <c r="AA355" s="14"/>
      <c r="AB355" s="14"/>
      <c r="AC355" s="14"/>
      <c r="AD355" s="14"/>
      <c r="AE355" s="14"/>
      <c r="AT355" s="257" t="s">
        <v>252</v>
      </c>
      <c r="AU355" s="257" t="s">
        <v>93</v>
      </c>
      <c r="AV355" s="14" t="s">
        <v>93</v>
      </c>
      <c r="AW355" s="14" t="s">
        <v>46</v>
      </c>
      <c r="AX355" s="14" t="s">
        <v>23</v>
      </c>
      <c r="AY355" s="257" t="s">
        <v>241</v>
      </c>
    </row>
    <row r="356" s="2" customFormat="1" ht="16.5" customHeight="1">
      <c r="A356" s="42"/>
      <c r="B356" s="43"/>
      <c r="C356" s="280" t="s">
        <v>574</v>
      </c>
      <c r="D356" s="280" t="s">
        <v>463</v>
      </c>
      <c r="E356" s="281" t="s">
        <v>9033</v>
      </c>
      <c r="F356" s="282" t="s">
        <v>9034</v>
      </c>
      <c r="G356" s="283" t="s">
        <v>145</v>
      </c>
      <c r="H356" s="284">
        <v>639.63</v>
      </c>
      <c r="I356" s="285"/>
      <c r="J356" s="286">
        <f>ROUND(I356*H356,2)</f>
        <v>0</v>
      </c>
      <c r="K356" s="282" t="s">
        <v>247</v>
      </c>
      <c r="L356" s="287"/>
      <c r="M356" s="288" t="s">
        <v>39</v>
      </c>
      <c r="N356" s="289" t="s">
        <v>56</v>
      </c>
      <c r="O356" s="88"/>
      <c r="P356" s="227">
        <f>O356*H356</f>
        <v>0</v>
      </c>
      <c r="Q356" s="227">
        <v>0.00020000000000000001</v>
      </c>
      <c r="R356" s="227">
        <f>Q356*H356</f>
        <v>0.12792600000000001</v>
      </c>
      <c r="S356" s="227">
        <v>0</v>
      </c>
      <c r="T356" s="228">
        <f>S356*H356</f>
        <v>0</v>
      </c>
      <c r="U356" s="42"/>
      <c r="V356" s="42"/>
      <c r="W356" s="42"/>
      <c r="X356" s="42"/>
      <c r="Y356" s="42"/>
      <c r="Z356" s="42"/>
      <c r="AA356" s="42"/>
      <c r="AB356" s="42"/>
      <c r="AC356" s="42"/>
      <c r="AD356" s="42"/>
      <c r="AE356" s="42"/>
      <c r="AR356" s="229" t="s">
        <v>321</v>
      </c>
      <c r="AT356" s="229" t="s">
        <v>463</v>
      </c>
      <c r="AU356" s="229" t="s">
        <v>93</v>
      </c>
      <c r="AY356" s="20" t="s">
        <v>241</v>
      </c>
      <c r="BE356" s="230">
        <f>IF(N356="základní",J356,0)</f>
        <v>0</v>
      </c>
      <c r="BF356" s="230">
        <f>IF(N356="snížená",J356,0)</f>
        <v>0</v>
      </c>
      <c r="BG356" s="230">
        <f>IF(N356="zákl. přenesená",J356,0)</f>
        <v>0</v>
      </c>
      <c r="BH356" s="230">
        <f>IF(N356="sníž. přenesená",J356,0)</f>
        <v>0</v>
      </c>
      <c r="BI356" s="230">
        <f>IF(N356="nulová",J356,0)</f>
        <v>0</v>
      </c>
      <c r="BJ356" s="20" t="s">
        <v>23</v>
      </c>
      <c r="BK356" s="230">
        <f>ROUND(I356*H356,2)</f>
        <v>0</v>
      </c>
      <c r="BL356" s="20" t="s">
        <v>248</v>
      </c>
      <c r="BM356" s="229" t="s">
        <v>9035</v>
      </c>
    </row>
    <row r="357" s="14" customFormat="1">
      <c r="A357" s="14"/>
      <c r="B357" s="247"/>
      <c r="C357" s="248"/>
      <c r="D357" s="238" t="s">
        <v>252</v>
      </c>
      <c r="E357" s="248"/>
      <c r="F357" s="250" t="s">
        <v>9036</v>
      </c>
      <c r="G357" s="248"/>
      <c r="H357" s="251">
        <v>639.63</v>
      </c>
      <c r="I357" s="252"/>
      <c r="J357" s="248"/>
      <c r="K357" s="248"/>
      <c r="L357" s="253"/>
      <c r="M357" s="254"/>
      <c r="N357" s="255"/>
      <c r="O357" s="255"/>
      <c r="P357" s="255"/>
      <c r="Q357" s="255"/>
      <c r="R357" s="255"/>
      <c r="S357" s="255"/>
      <c r="T357" s="256"/>
      <c r="U357" s="14"/>
      <c r="V357" s="14"/>
      <c r="W357" s="14"/>
      <c r="X357" s="14"/>
      <c r="Y357" s="14"/>
      <c r="Z357" s="14"/>
      <c r="AA357" s="14"/>
      <c r="AB357" s="14"/>
      <c r="AC357" s="14"/>
      <c r="AD357" s="14"/>
      <c r="AE357" s="14"/>
      <c r="AT357" s="257" t="s">
        <v>252</v>
      </c>
      <c r="AU357" s="257" t="s">
        <v>93</v>
      </c>
      <c r="AV357" s="14" t="s">
        <v>93</v>
      </c>
      <c r="AW357" s="14" t="s">
        <v>4</v>
      </c>
      <c r="AX357" s="14" t="s">
        <v>23</v>
      </c>
      <c r="AY357" s="257" t="s">
        <v>241</v>
      </c>
    </row>
    <row r="358" s="12" customFormat="1" ht="22.8" customHeight="1">
      <c r="A358" s="12"/>
      <c r="B358" s="202"/>
      <c r="C358" s="203"/>
      <c r="D358" s="204" t="s">
        <v>84</v>
      </c>
      <c r="E358" s="216" t="s">
        <v>113</v>
      </c>
      <c r="F358" s="216" t="s">
        <v>1004</v>
      </c>
      <c r="G358" s="203"/>
      <c r="H358" s="203"/>
      <c r="I358" s="206"/>
      <c r="J358" s="217">
        <f>BK358</f>
        <v>0</v>
      </c>
      <c r="K358" s="203"/>
      <c r="L358" s="208"/>
      <c r="M358" s="209"/>
      <c r="N358" s="210"/>
      <c r="O358" s="210"/>
      <c r="P358" s="211">
        <f>SUM(P359:P366)</f>
        <v>0</v>
      </c>
      <c r="Q358" s="210"/>
      <c r="R358" s="211">
        <f>SUM(R359:R366)</f>
        <v>1.1400000000000001</v>
      </c>
      <c r="S358" s="210"/>
      <c r="T358" s="212">
        <f>SUM(T359:T366)</f>
        <v>0</v>
      </c>
      <c r="U358" s="12"/>
      <c r="V358" s="12"/>
      <c r="W358" s="12"/>
      <c r="X358" s="12"/>
      <c r="Y358" s="12"/>
      <c r="Z358" s="12"/>
      <c r="AA358" s="12"/>
      <c r="AB358" s="12"/>
      <c r="AC358" s="12"/>
      <c r="AD358" s="12"/>
      <c r="AE358" s="12"/>
      <c r="AR358" s="213" t="s">
        <v>23</v>
      </c>
      <c r="AT358" s="214" t="s">
        <v>84</v>
      </c>
      <c r="AU358" s="214" t="s">
        <v>23</v>
      </c>
      <c r="AY358" s="213" t="s">
        <v>241</v>
      </c>
      <c r="BK358" s="215">
        <f>SUM(BK359:BK366)</f>
        <v>0</v>
      </c>
    </row>
    <row r="359" s="2" customFormat="1" ht="16.5" customHeight="1">
      <c r="A359" s="42"/>
      <c r="B359" s="43"/>
      <c r="C359" s="218" t="s">
        <v>578</v>
      </c>
      <c r="D359" s="218" t="s">
        <v>243</v>
      </c>
      <c r="E359" s="219" t="s">
        <v>9037</v>
      </c>
      <c r="F359" s="220" t="s">
        <v>9038</v>
      </c>
      <c r="G359" s="221" t="s">
        <v>561</v>
      </c>
      <c r="H359" s="222">
        <v>1</v>
      </c>
      <c r="I359" s="223"/>
      <c r="J359" s="224">
        <f>ROUND(I359*H359,2)</f>
        <v>0</v>
      </c>
      <c r="K359" s="220" t="s">
        <v>247</v>
      </c>
      <c r="L359" s="48"/>
      <c r="M359" s="225" t="s">
        <v>39</v>
      </c>
      <c r="N359" s="226" t="s">
        <v>56</v>
      </c>
      <c r="O359" s="88"/>
      <c r="P359" s="227">
        <f>O359*H359</f>
        <v>0</v>
      </c>
      <c r="Q359" s="227">
        <v>0</v>
      </c>
      <c r="R359" s="227">
        <f>Q359*H359</f>
        <v>0</v>
      </c>
      <c r="S359" s="227">
        <v>0</v>
      </c>
      <c r="T359" s="228">
        <f>S359*H359</f>
        <v>0</v>
      </c>
      <c r="U359" s="42"/>
      <c r="V359" s="42"/>
      <c r="W359" s="42"/>
      <c r="X359" s="42"/>
      <c r="Y359" s="42"/>
      <c r="Z359" s="42"/>
      <c r="AA359" s="42"/>
      <c r="AB359" s="42"/>
      <c r="AC359" s="42"/>
      <c r="AD359" s="42"/>
      <c r="AE359" s="42"/>
      <c r="AR359" s="229" t="s">
        <v>248</v>
      </c>
      <c r="AT359" s="229" t="s">
        <v>243</v>
      </c>
      <c r="AU359" s="229" t="s">
        <v>93</v>
      </c>
      <c r="AY359" s="20" t="s">
        <v>241</v>
      </c>
      <c r="BE359" s="230">
        <f>IF(N359="základní",J359,0)</f>
        <v>0</v>
      </c>
      <c r="BF359" s="230">
        <f>IF(N359="snížená",J359,0)</f>
        <v>0</v>
      </c>
      <c r="BG359" s="230">
        <f>IF(N359="zákl. přenesená",J359,0)</f>
        <v>0</v>
      </c>
      <c r="BH359" s="230">
        <f>IF(N359="sníž. přenesená",J359,0)</f>
        <v>0</v>
      </c>
      <c r="BI359" s="230">
        <f>IF(N359="nulová",J359,0)</f>
        <v>0</v>
      </c>
      <c r="BJ359" s="20" t="s">
        <v>23</v>
      </c>
      <c r="BK359" s="230">
        <f>ROUND(I359*H359,2)</f>
        <v>0</v>
      </c>
      <c r="BL359" s="20" t="s">
        <v>248</v>
      </c>
      <c r="BM359" s="229" t="s">
        <v>9039</v>
      </c>
    </row>
    <row r="360" s="2" customFormat="1">
      <c r="A360" s="42"/>
      <c r="B360" s="43"/>
      <c r="C360" s="44"/>
      <c r="D360" s="231" t="s">
        <v>250</v>
      </c>
      <c r="E360" s="44"/>
      <c r="F360" s="232" t="s">
        <v>9040</v>
      </c>
      <c r="G360" s="44"/>
      <c r="H360" s="44"/>
      <c r="I360" s="233"/>
      <c r="J360" s="44"/>
      <c r="K360" s="44"/>
      <c r="L360" s="48"/>
      <c r="M360" s="234"/>
      <c r="N360" s="235"/>
      <c r="O360" s="88"/>
      <c r="P360" s="88"/>
      <c r="Q360" s="88"/>
      <c r="R360" s="88"/>
      <c r="S360" s="88"/>
      <c r="T360" s="89"/>
      <c r="U360" s="42"/>
      <c r="V360" s="42"/>
      <c r="W360" s="42"/>
      <c r="X360" s="42"/>
      <c r="Y360" s="42"/>
      <c r="Z360" s="42"/>
      <c r="AA360" s="42"/>
      <c r="AB360" s="42"/>
      <c r="AC360" s="42"/>
      <c r="AD360" s="42"/>
      <c r="AE360" s="42"/>
      <c r="AT360" s="20" t="s">
        <v>250</v>
      </c>
      <c r="AU360" s="20" t="s">
        <v>93</v>
      </c>
    </row>
    <row r="361" s="2" customFormat="1" ht="24.15" customHeight="1">
      <c r="A361" s="42"/>
      <c r="B361" s="43"/>
      <c r="C361" s="280" t="s">
        <v>582</v>
      </c>
      <c r="D361" s="280" t="s">
        <v>463</v>
      </c>
      <c r="E361" s="281" t="s">
        <v>9041</v>
      </c>
      <c r="F361" s="282" t="s">
        <v>9042</v>
      </c>
      <c r="G361" s="283" t="s">
        <v>561</v>
      </c>
      <c r="H361" s="284">
        <v>1</v>
      </c>
      <c r="I361" s="285"/>
      <c r="J361" s="286">
        <f>ROUND(I361*H361,2)</f>
        <v>0</v>
      </c>
      <c r="K361" s="282" t="s">
        <v>39</v>
      </c>
      <c r="L361" s="287"/>
      <c r="M361" s="288" t="s">
        <v>39</v>
      </c>
      <c r="N361" s="289" t="s">
        <v>56</v>
      </c>
      <c r="O361" s="88"/>
      <c r="P361" s="227">
        <f>O361*H361</f>
        <v>0</v>
      </c>
      <c r="Q361" s="227">
        <v>0.77000000000000002</v>
      </c>
      <c r="R361" s="227">
        <f>Q361*H361</f>
        <v>0.77000000000000002</v>
      </c>
      <c r="S361" s="227">
        <v>0</v>
      </c>
      <c r="T361" s="228">
        <f>S361*H361</f>
        <v>0</v>
      </c>
      <c r="U361" s="42"/>
      <c r="V361" s="42"/>
      <c r="W361" s="42"/>
      <c r="X361" s="42"/>
      <c r="Y361" s="42"/>
      <c r="Z361" s="42"/>
      <c r="AA361" s="42"/>
      <c r="AB361" s="42"/>
      <c r="AC361" s="42"/>
      <c r="AD361" s="42"/>
      <c r="AE361" s="42"/>
      <c r="AR361" s="229" t="s">
        <v>321</v>
      </c>
      <c r="AT361" s="229" t="s">
        <v>463</v>
      </c>
      <c r="AU361" s="229" t="s">
        <v>93</v>
      </c>
      <c r="AY361" s="20" t="s">
        <v>241</v>
      </c>
      <c r="BE361" s="230">
        <f>IF(N361="základní",J361,0)</f>
        <v>0</v>
      </c>
      <c r="BF361" s="230">
        <f>IF(N361="snížená",J361,0)</f>
        <v>0</v>
      </c>
      <c r="BG361" s="230">
        <f>IF(N361="zákl. přenesená",J361,0)</f>
        <v>0</v>
      </c>
      <c r="BH361" s="230">
        <f>IF(N361="sníž. přenesená",J361,0)</f>
        <v>0</v>
      </c>
      <c r="BI361" s="230">
        <f>IF(N361="nulová",J361,0)</f>
        <v>0</v>
      </c>
      <c r="BJ361" s="20" t="s">
        <v>23</v>
      </c>
      <c r="BK361" s="230">
        <f>ROUND(I361*H361,2)</f>
        <v>0</v>
      </c>
      <c r="BL361" s="20" t="s">
        <v>248</v>
      </c>
      <c r="BM361" s="229" t="s">
        <v>9043</v>
      </c>
    </row>
    <row r="362" s="2" customFormat="1">
      <c r="A362" s="42"/>
      <c r="B362" s="43"/>
      <c r="C362" s="44"/>
      <c r="D362" s="238" t="s">
        <v>3418</v>
      </c>
      <c r="E362" s="44"/>
      <c r="F362" s="290" t="s">
        <v>9044</v>
      </c>
      <c r="G362" s="44"/>
      <c r="H362" s="44"/>
      <c r="I362" s="233"/>
      <c r="J362" s="44"/>
      <c r="K362" s="44"/>
      <c r="L362" s="48"/>
      <c r="M362" s="234"/>
      <c r="N362" s="235"/>
      <c r="O362" s="88"/>
      <c r="P362" s="88"/>
      <c r="Q362" s="88"/>
      <c r="R362" s="88"/>
      <c r="S362" s="88"/>
      <c r="T362" s="89"/>
      <c r="U362" s="42"/>
      <c r="V362" s="42"/>
      <c r="W362" s="42"/>
      <c r="X362" s="42"/>
      <c r="Y362" s="42"/>
      <c r="Z362" s="42"/>
      <c r="AA362" s="42"/>
      <c r="AB362" s="42"/>
      <c r="AC362" s="42"/>
      <c r="AD362" s="42"/>
      <c r="AE362" s="42"/>
      <c r="AT362" s="20" t="s">
        <v>3418</v>
      </c>
      <c r="AU362" s="20" t="s">
        <v>93</v>
      </c>
    </row>
    <row r="363" s="2" customFormat="1" ht="16.5" customHeight="1">
      <c r="A363" s="42"/>
      <c r="B363" s="43"/>
      <c r="C363" s="218" t="s">
        <v>617</v>
      </c>
      <c r="D363" s="218" t="s">
        <v>243</v>
      </c>
      <c r="E363" s="219" t="s">
        <v>9045</v>
      </c>
      <c r="F363" s="220" t="s">
        <v>9046</v>
      </c>
      <c r="G363" s="221" t="s">
        <v>561</v>
      </c>
      <c r="H363" s="222">
        <v>1</v>
      </c>
      <c r="I363" s="223"/>
      <c r="J363" s="224">
        <f>ROUND(I363*H363,2)</f>
        <v>0</v>
      </c>
      <c r="K363" s="220" t="s">
        <v>247</v>
      </c>
      <c r="L363" s="48"/>
      <c r="M363" s="225" t="s">
        <v>39</v>
      </c>
      <c r="N363" s="226" t="s">
        <v>56</v>
      </c>
      <c r="O363" s="88"/>
      <c r="P363" s="227">
        <f>O363*H363</f>
        <v>0</v>
      </c>
      <c r="Q363" s="227">
        <v>0</v>
      </c>
      <c r="R363" s="227">
        <f>Q363*H363</f>
        <v>0</v>
      </c>
      <c r="S363" s="227">
        <v>0</v>
      </c>
      <c r="T363" s="228">
        <f>S363*H363</f>
        <v>0</v>
      </c>
      <c r="U363" s="42"/>
      <c r="V363" s="42"/>
      <c r="W363" s="42"/>
      <c r="X363" s="42"/>
      <c r="Y363" s="42"/>
      <c r="Z363" s="42"/>
      <c r="AA363" s="42"/>
      <c r="AB363" s="42"/>
      <c r="AC363" s="42"/>
      <c r="AD363" s="42"/>
      <c r="AE363" s="42"/>
      <c r="AR363" s="229" t="s">
        <v>248</v>
      </c>
      <c r="AT363" s="229" t="s">
        <v>243</v>
      </c>
      <c r="AU363" s="229" t="s">
        <v>93</v>
      </c>
      <c r="AY363" s="20" t="s">
        <v>241</v>
      </c>
      <c r="BE363" s="230">
        <f>IF(N363="základní",J363,0)</f>
        <v>0</v>
      </c>
      <c r="BF363" s="230">
        <f>IF(N363="snížená",J363,0)</f>
        <v>0</v>
      </c>
      <c r="BG363" s="230">
        <f>IF(N363="zákl. přenesená",J363,0)</f>
        <v>0</v>
      </c>
      <c r="BH363" s="230">
        <f>IF(N363="sníž. přenesená",J363,0)</f>
        <v>0</v>
      </c>
      <c r="BI363" s="230">
        <f>IF(N363="nulová",J363,0)</f>
        <v>0</v>
      </c>
      <c r="BJ363" s="20" t="s">
        <v>23</v>
      </c>
      <c r="BK363" s="230">
        <f>ROUND(I363*H363,2)</f>
        <v>0</v>
      </c>
      <c r="BL363" s="20" t="s">
        <v>248</v>
      </c>
      <c r="BM363" s="229" t="s">
        <v>9047</v>
      </c>
    </row>
    <row r="364" s="2" customFormat="1">
      <c r="A364" s="42"/>
      <c r="B364" s="43"/>
      <c r="C364" s="44"/>
      <c r="D364" s="231" t="s">
        <v>250</v>
      </c>
      <c r="E364" s="44"/>
      <c r="F364" s="232" t="s">
        <v>9048</v>
      </c>
      <c r="G364" s="44"/>
      <c r="H364" s="44"/>
      <c r="I364" s="233"/>
      <c r="J364" s="44"/>
      <c r="K364" s="44"/>
      <c r="L364" s="48"/>
      <c r="M364" s="234"/>
      <c r="N364" s="235"/>
      <c r="O364" s="88"/>
      <c r="P364" s="88"/>
      <c r="Q364" s="88"/>
      <c r="R364" s="88"/>
      <c r="S364" s="88"/>
      <c r="T364" s="89"/>
      <c r="U364" s="42"/>
      <c r="V364" s="42"/>
      <c r="W364" s="42"/>
      <c r="X364" s="42"/>
      <c r="Y364" s="42"/>
      <c r="Z364" s="42"/>
      <c r="AA364" s="42"/>
      <c r="AB364" s="42"/>
      <c r="AC364" s="42"/>
      <c r="AD364" s="42"/>
      <c r="AE364" s="42"/>
      <c r="AT364" s="20" t="s">
        <v>250</v>
      </c>
      <c r="AU364" s="20" t="s">
        <v>93</v>
      </c>
    </row>
    <row r="365" s="2" customFormat="1" ht="24.15" customHeight="1">
      <c r="A365" s="42"/>
      <c r="B365" s="43"/>
      <c r="C365" s="280" t="s">
        <v>651</v>
      </c>
      <c r="D365" s="280" t="s">
        <v>463</v>
      </c>
      <c r="E365" s="281" t="s">
        <v>9049</v>
      </c>
      <c r="F365" s="282" t="s">
        <v>9050</v>
      </c>
      <c r="G365" s="283" t="s">
        <v>561</v>
      </c>
      <c r="H365" s="284">
        <v>1</v>
      </c>
      <c r="I365" s="285"/>
      <c r="J365" s="286">
        <f>ROUND(I365*H365,2)</f>
        <v>0</v>
      </c>
      <c r="K365" s="282" t="s">
        <v>39</v>
      </c>
      <c r="L365" s="287"/>
      <c r="M365" s="288" t="s">
        <v>39</v>
      </c>
      <c r="N365" s="289" t="s">
        <v>56</v>
      </c>
      <c r="O365" s="88"/>
      <c r="P365" s="227">
        <f>O365*H365</f>
        <v>0</v>
      </c>
      <c r="Q365" s="227">
        <v>0.37</v>
      </c>
      <c r="R365" s="227">
        <f>Q365*H365</f>
        <v>0.37</v>
      </c>
      <c r="S365" s="227">
        <v>0</v>
      </c>
      <c r="T365" s="228">
        <f>S365*H365</f>
        <v>0</v>
      </c>
      <c r="U365" s="42"/>
      <c r="V365" s="42"/>
      <c r="W365" s="42"/>
      <c r="X365" s="42"/>
      <c r="Y365" s="42"/>
      <c r="Z365" s="42"/>
      <c r="AA365" s="42"/>
      <c r="AB365" s="42"/>
      <c r="AC365" s="42"/>
      <c r="AD365" s="42"/>
      <c r="AE365" s="42"/>
      <c r="AR365" s="229" t="s">
        <v>321</v>
      </c>
      <c r="AT365" s="229" t="s">
        <v>463</v>
      </c>
      <c r="AU365" s="229" t="s">
        <v>93</v>
      </c>
      <c r="AY365" s="20" t="s">
        <v>241</v>
      </c>
      <c r="BE365" s="230">
        <f>IF(N365="základní",J365,0)</f>
        <v>0</v>
      </c>
      <c r="BF365" s="230">
        <f>IF(N365="snížená",J365,0)</f>
        <v>0</v>
      </c>
      <c r="BG365" s="230">
        <f>IF(N365="zákl. přenesená",J365,0)</f>
        <v>0</v>
      </c>
      <c r="BH365" s="230">
        <f>IF(N365="sníž. přenesená",J365,0)</f>
        <v>0</v>
      </c>
      <c r="BI365" s="230">
        <f>IF(N365="nulová",J365,0)</f>
        <v>0</v>
      </c>
      <c r="BJ365" s="20" t="s">
        <v>23</v>
      </c>
      <c r="BK365" s="230">
        <f>ROUND(I365*H365,2)</f>
        <v>0</v>
      </c>
      <c r="BL365" s="20" t="s">
        <v>248</v>
      </c>
      <c r="BM365" s="229" t="s">
        <v>9051</v>
      </c>
    </row>
    <row r="366" s="2" customFormat="1">
      <c r="A366" s="42"/>
      <c r="B366" s="43"/>
      <c r="C366" s="44"/>
      <c r="D366" s="238" t="s">
        <v>3418</v>
      </c>
      <c r="E366" s="44"/>
      <c r="F366" s="290" t="s">
        <v>9044</v>
      </c>
      <c r="G366" s="44"/>
      <c r="H366" s="44"/>
      <c r="I366" s="233"/>
      <c r="J366" s="44"/>
      <c r="K366" s="44"/>
      <c r="L366" s="48"/>
      <c r="M366" s="234"/>
      <c r="N366" s="235"/>
      <c r="O366" s="88"/>
      <c r="P366" s="88"/>
      <c r="Q366" s="88"/>
      <c r="R366" s="88"/>
      <c r="S366" s="88"/>
      <c r="T366" s="89"/>
      <c r="U366" s="42"/>
      <c r="V366" s="42"/>
      <c r="W366" s="42"/>
      <c r="X366" s="42"/>
      <c r="Y366" s="42"/>
      <c r="Z366" s="42"/>
      <c r="AA366" s="42"/>
      <c r="AB366" s="42"/>
      <c r="AC366" s="42"/>
      <c r="AD366" s="42"/>
      <c r="AE366" s="42"/>
      <c r="AT366" s="20" t="s">
        <v>3418</v>
      </c>
      <c r="AU366" s="20" t="s">
        <v>93</v>
      </c>
    </row>
    <row r="367" s="12" customFormat="1" ht="22.8" customHeight="1">
      <c r="A367" s="12"/>
      <c r="B367" s="202"/>
      <c r="C367" s="203"/>
      <c r="D367" s="204" t="s">
        <v>84</v>
      </c>
      <c r="E367" s="216" t="s">
        <v>248</v>
      </c>
      <c r="F367" s="216" t="s">
        <v>1753</v>
      </c>
      <c r="G367" s="203"/>
      <c r="H367" s="203"/>
      <c r="I367" s="206"/>
      <c r="J367" s="217">
        <f>BK367</f>
        <v>0</v>
      </c>
      <c r="K367" s="203"/>
      <c r="L367" s="208"/>
      <c r="M367" s="209"/>
      <c r="N367" s="210"/>
      <c r="O367" s="210"/>
      <c r="P367" s="211">
        <f>SUM(P368:P400)</f>
        <v>0</v>
      </c>
      <c r="Q367" s="210"/>
      <c r="R367" s="211">
        <f>SUM(R368:R400)</f>
        <v>0.42125999999999997</v>
      </c>
      <c r="S367" s="210"/>
      <c r="T367" s="212">
        <f>SUM(T368:T400)</f>
        <v>0</v>
      </c>
      <c r="U367" s="12"/>
      <c r="V367" s="12"/>
      <c r="W367" s="12"/>
      <c r="X367" s="12"/>
      <c r="Y367" s="12"/>
      <c r="Z367" s="12"/>
      <c r="AA367" s="12"/>
      <c r="AB367" s="12"/>
      <c r="AC367" s="12"/>
      <c r="AD367" s="12"/>
      <c r="AE367" s="12"/>
      <c r="AR367" s="213" t="s">
        <v>23</v>
      </c>
      <c r="AT367" s="214" t="s">
        <v>84</v>
      </c>
      <c r="AU367" s="214" t="s">
        <v>23</v>
      </c>
      <c r="AY367" s="213" t="s">
        <v>241</v>
      </c>
      <c r="BK367" s="215">
        <f>SUM(BK368:BK400)</f>
        <v>0</v>
      </c>
    </row>
    <row r="368" s="2" customFormat="1" ht="21.75" customHeight="1">
      <c r="A368" s="42"/>
      <c r="B368" s="43"/>
      <c r="C368" s="218" t="s">
        <v>660</v>
      </c>
      <c r="D368" s="218" t="s">
        <v>243</v>
      </c>
      <c r="E368" s="219" t="s">
        <v>9052</v>
      </c>
      <c r="F368" s="220" t="s">
        <v>9053</v>
      </c>
      <c r="G368" s="221" t="s">
        <v>246</v>
      </c>
      <c r="H368" s="222">
        <v>19.888000000000002</v>
      </c>
      <c r="I368" s="223"/>
      <c r="J368" s="224">
        <f>ROUND(I368*H368,2)</f>
        <v>0</v>
      </c>
      <c r="K368" s="220" t="s">
        <v>247</v>
      </c>
      <c r="L368" s="48"/>
      <c r="M368" s="225" t="s">
        <v>39</v>
      </c>
      <c r="N368" s="226" t="s">
        <v>56</v>
      </c>
      <c r="O368" s="88"/>
      <c r="P368" s="227">
        <f>O368*H368</f>
        <v>0</v>
      </c>
      <c r="Q368" s="227">
        <v>0</v>
      </c>
      <c r="R368" s="227">
        <f>Q368*H368</f>
        <v>0</v>
      </c>
      <c r="S368" s="227">
        <v>0</v>
      </c>
      <c r="T368" s="228">
        <f>S368*H368</f>
        <v>0</v>
      </c>
      <c r="U368" s="42"/>
      <c r="V368" s="42"/>
      <c r="W368" s="42"/>
      <c r="X368" s="42"/>
      <c r="Y368" s="42"/>
      <c r="Z368" s="42"/>
      <c r="AA368" s="42"/>
      <c r="AB368" s="42"/>
      <c r="AC368" s="42"/>
      <c r="AD368" s="42"/>
      <c r="AE368" s="42"/>
      <c r="AR368" s="229" t="s">
        <v>248</v>
      </c>
      <c r="AT368" s="229" t="s">
        <v>243</v>
      </c>
      <c r="AU368" s="229" t="s">
        <v>93</v>
      </c>
      <c r="AY368" s="20" t="s">
        <v>241</v>
      </c>
      <c r="BE368" s="230">
        <f>IF(N368="základní",J368,0)</f>
        <v>0</v>
      </c>
      <c r="BF368" s="230">
        <f>IF(N368="snížená",J368,0)</f>
        <v>0</v>
      </c>
      <c r="BG368" s="230">
        <f>IF(N368="zákl. přenesená",J368,0)</f>
        <v>0</v>
      </c>
      <c r="BH368" s="230">
        <f>IF(N368="sníž. přenesená",J368,0)</f>
        <v>0</v>
      </c>
      <c r="BI368" s="230">
        <f>IF(N368="nulová",J368,0)</f>
        <v>0</v>
      </c>
      <c r="BJ368" s="20" t="s">
        <v>23</v>
      </c>
      <c r="BK368" s="230">
        <f>ROUND(I368*H368,2)</f>
        <v>0</v>
      </c>
      <c r="BL368" s="20" t="s">
        <v>248</v>
      </c>
      <c r="BM368" s="229" t="s">
        <v>9054</v>
      </c>
    </row>
    <row r="369" s="2" customFormat="1">
      <c r="A369" s="42"/>
      <c r="B369" s="43"/>
      <c r="C369" s="44"/>
      <c r="D369" s="231" t="s">
        <v>250</v>
      </c>
      <c r="E369" s="44"/>
      <c r="F369" s="232" t="s">
        <v>9055</v>
      </c>
      <c r="G369" s="44"/>
      <c r="H369" s="44"/>
      <c r="I369" s="233"/>
      <c r="J369" s="44"/>
      <c r="K369" s="44"/>
      <c r="L369" s="48"/>
      <c r="M369" s="234"/>
      <c r="N369" s="235"/>
      <c r="O369" s="88"/>
      <c r="P369" s="88"/>
      <c r="Q369" s="88"/>
      <c r="R369" s="88"/>
      <c r="S369" s="88"/>
      <c r="T369" s="89"/>
      <c r="U369" s="42"/>
      <c r="V369" s="42"/>
      <c r="W369" s="42"/>
      <c r="X369" s="42"/>
      <c r="Y369" s="42"/>
      <c r="Z369" s="42"/>
      <c r="AA369" s="42"/>
      <c r="AB369" s="42"/>
      <c r="AC369" s="42"/>
      <c r="AD369" s="42"/>
      <c r="AE369" s="42"/>
      <c r="AT369" s="20" t="s">
        <v>250</v>
      </c>
      <c r="AU369" s="20" t="s">
        <v>93</v>
      </c>
    </row>
    <row r="370" s="14" customFormat="1">
      <c r="A370" s="14"/>
      <c r="B370" s="247"/>
      <c r="C370" s="248"/>
      <c r="D370" s="238" t="s">
        <v>252</v>
      </c>
      <c r="E370" s="249" t="s">
        <v>39</v>
      </c>
      <c r="F370" s="250" t="s">
        <v>9056</v>
      </c>
      <c r="G370" s="248"/>
      <c r="H370" s="251">
        <v>0.996</v>
      </c>
      <c r="I370" s="252"/>
      <c r="J370" s="248"/>
      <c r="K370" s="248"/>
      <c r="L370" s="253"/>
      <c r="M370" s="254"/>
      <c r="N370" s="255"/>
      <c r="O370" s="255"/>
      <c r="P370" s="255"/>
      <c r="Q370" s="255"/>
      <c r="R370" s="255"/>
      <c r="S370" s="255"/>
      <c r="T370" s="256"/>
      <c r="U370" s="14"/>
      <c r="V370" s="14"/>
      <c r="W370" s="14"/>
      <c r="X370" s="14"/>
      <c r="Y370" s="14"/>
      <c r="Z370" s="14"/>
      <c r="AA370" s="14"/>
      <c r="AB370" s="14"/>
      <c r="AC370" s="14"/>
      <c r="AD370" s="14"/>
      <c r="AE370" s="14"/>
      <c r="AT370" s="257" t="s">
        <v>252</v>
      </c>
      <c r="AU370" s="257" t="s">
        <v>93</v>
      </c>
      <c r="AV370" s="14" t="s">
        <v>93</v>
      </c>
      <c r="AW370" s="14" t="s">
        <v>46</v>
      </c>
      <c r="AX370" s="14" t="s">
        <v>85</v>
      </c>
      <c r="AY370" s="257" t="s">
        <v>241</v>
      </c>
    </row>
    <row r="371" s="14" customFormat="1">
      <c r="A371" s="14"/>
      <c r="B371" s="247"/>
      <c r="C371" s="248"/>
      <c r="D371" s="238" t="s">
        <v>252</v>
      </c>
      <c r="E371" s="249" t="s">
        <v>39</v>
      </c>
      <c r="F371" s="250" t="s">
        <v>9057</v>
      </c>
      <c r="G371" s="248"/>
      <c r="H371" s="251">
        <v>0.245</v>
      </c>
      <c r="I371" s="252"/>
      <c r="J371" s="248"/>
      <c r="K371" s="248"/>
      <c r="L371" s="253"/>
      <c r="M371" s="254"/>
      <c r="N371" s="255"/>
      <c r="O371" s="255"/>
      <c r="P371" s="255"/>
      <c r="Q371" s="255"/>
      <c r="R371" s="255"/>
      <c r="S371" s="255"/>
      <c r="T371" s="256"/>
      <c r="U371" s="14"/>
      <c r="V371" s="14"/>
      <c r="W371" s="14"/>
      <c r="X371" s="14"/>
      <c r="Y371" s="14"/>
      <c r="Z371" s="14"/>
      <c r="AA371" s="14"/>
      <c r="AB371" s="14"/>
      <c r="AC371" s="14"/>
      <c r="AD371" s="14"/>
      <c r="AE371" s="14"/>
      <c r="AT371" s="257" t="s">
        <v>252</v>
      </c>
      <c r="AU371" s="257" t="s">
        <v>93</v>
      </c>
      <c r="AV371" s="14" t="s">
        <v>93</v>
      </c>
      <c r="AW371" s="14" t="s">
        <v>46</v>
      </c>
      <c r="AX371" s="14" t="s">
        <v>85</v>
      </c>
      <c r="AY371" s="257" t="s">
        <v>241</v>
      </c>
    </row>
    <row r="372" s="14" customFormat="1">
      <c r="A372" s="14"/>
      <c r="B372" s="247"/>
      <c r="C372" s="248"/>
      <c r="D372" s="238" t="s">
        <v>252</v>
      </c>
      <c r="E372" s="249" t="s">
        <v>39</v>
      </c>
      <c r="F372" s="250" t="s">
        <v>9058</v>
      </c>
      <c r="G372" s="248"/>
      <c r="H372" s="251">
        <v>2.4729999999999999</v>
      </c>
      <c r="I372" s="252"/>
      <c r="J372" s="248"/>
      <c r="K372" s="248"/>
      <c r="L372" s="253"/>
      <c r="M372" s="254"/>
      <c r="N372" s="255"/>
      <c r="O372" s="255"/>
      <c r="P372" s="255"/>
      <c r="Q372" s="255"/>
      <c r="R372" s="255"/>
      <c r="S372" s="255"/>
      <c r="T372" s="256"/>
      <c r="U372" s="14"/>
      <c r="V372" s="14"/>
      <c r="W372" s="14"/>
      <c r="X372" s="14"/>
      <c r="Y372" s="14"/>
      <c r="Z372" s="14"/>
      <c r="AA372" s="14"/>
      <c r="AB372" s="14"/>
      <c r="AC372" s="14"/>
      <c r="AD372" s="14"/>
      <c r="AE372" s="14"/>
      <c r="AT372" s="257" t="s">
        <v>252</v>
      </c>
      <c r="AU372" s="257" t="s">
        <v>93</v>
      </c>
      <c r="AV372" s="14" t="s">
        <v>93</v>
      </c>
      <c r="AW372" s="14" t="s">
        <v>46</v>
      </c>
      <c r="AX372" s="14" t="s">
        <v>85</v>
      </c>
      <c r="AY372" s="257" t="s">
        <v>241</v>
      </c>
    </row>
    <row r="373" s="14" customFormat="1">
      <c r="A373" s="14"/>
      <c r="B373" s="247"/>
      <c r="C373" s="248"/>
      <c r="D373" s="238" t="s">
        <v>252</v>
      </c>
      <c r="E373" s="249" t="s">
        <v>39</v>
      </c>
      <c r="F373" s="250" t="s">
        <v>9059</v>
      </c>
      <c r="G373" s="248"/>
      <c r="H373" s="251">
        <v>0.34200000000000003</v>
      </c>
      <c r="I373" s="252"/>
      <c r="J373" s="248"/>
      <c r="K373" s="248"/>
      <c r="L373" s="253"/>
      <c r="M373" s="254"/>
      <c r="N373" s="255"/>
      <c r="O373" s="255"/>
      <c r="P373" s="255"/>
      <c r="Q373" s="255"/>
      <c r="R373" s="255"/>
      <c r="S373" s="255"/>
      <c r="T373" s="256"/>
      <c r="U373" s="14"/>
      <c r="V373" s="14"/>
      <c r="W373" s="14"/>
      <c r="X373" s="14"/>
      <c r="Y373" s="14"/>
      <c r="Z373" s="14"/>
      <c r="AA373" s="14"/>
      <c r="AB373" s="14"/>
      <c r="AC373" s="14"/>
      <c r="AD373" s="14"/>
      <c r="AE373" s="14"/>
      <c r="AT373" s="257" t="s">
        <v>252</v>
      </c>
      <c r="AU373" s="257" t="s">
        <v>93</v>
      </c>
      <c r="AV373" s="14" t="s">
        <v>93</v>
      </c>
      <c r="AW373" s="14" t="s">
        <v>46</v>
      </c>
      <c r="AX373" s="14" t="s">
        <v>85</v>
      </c>
      <c r="AY373" s="257" t="s">
        <v>241</v>
      </c>
    </row>
    <row r="374" s="14" customFormat="1">
      <c r="A374" s="14"/>
      <c r="B374" s="247"/>
      <c r="C374" s="248"/>
      <c r="D374" s="238" t="s">
        <v>252</v>
      </c>
      <c r="E374" s="249" t="s">
        <v>39</v>
      </c>
      <c r="F374" s="250" t="s">
        <v>9060</v>
      </c>
      <c r="G374" s="248"/>
      <c r="H374" s="251">
        <v>4.0810000000000004</v>
      </c>
      <c r="I374" s="252"/>
      <c r="J374" s="248"/>
      <c r="K374" s="248"/>
      <c r="L374" s="253"/>
      <c r="M374" s="254"/>
      <c r="N374" s="255"/>
      <c r="O374" s="255"/>
      <c r="P374" s="255"/>
      <c r="Q374" s="255"/>
      <c r="R374" s="255"/>
      <c r="S374" s="255"/>
      <c r="T374" s="256"/>
      <c r="U374" s="14"/>
      <c r="V374" s="14"/>
      <c r="W374" s="14"/>
      <c r="X374" s="14"/>
      <c r="Y374" s="14"/>
      <c r="Z374" s="14"/>
      <c r="AA374" s="14"/>
      <c r="AB374" s="14"/>
      <c r="AC374" s="14"/>
      <c r="AD374" s="14"/>
      <c r="AE374" s="14"/>
      <c r="AT374" s="257" t="s">
        <v>252</v>
      </c>
      <c r="AU374" s="257" t="s">
        <v>93</v>
      </c>
      <c r="AV374" s="14" t="s">
        <v>93</v>
      </c>
      <c r="AW374" s="14" t="s">
        <v>46</v>
      </c>
      <c r="AX374" s="14" t="s">
        <v>85</v>
      </c>
      <c r="AY374" s="257" t="s">
        <v>241</v>
      </c>
    </row>
    <row r="375" s="14" customFormat="1">
      <c r="A375" s="14"/>
      <c r="B375" s="247"/>
      <c r="C375" s="248"/>
      <c r="D375" s="238" t="s">
        <v>252</v>
      </c>
      <c r="E375" s="249" t="s">
        <v>39</v>
      </c>
      <c r="F375" s="250" t="s">
        <v>9061</v>
      </c>
      <c r="G375" s="248"/>
      <c r="H375" s="251">
        <v>1.8360000000000001</v>
      </c>
      <c r="I375" s="252"/>
      <c r="J375" s="248"/>
      <c r="K375" s="248"/>
      <c r="L375" s="253"/>
      <c r="M375" s="254"/>
      <c r="N375" s="255"/>
      <c r="O375" s="255"/>
      <c r="P375" s="255"/>
      <c r="Q375" s="255"/>
      <c r="R375" s="255"/>
      <c r="S375" s="255"/>
      <c r="T375" s="256"/>
      <c r="U375" s="14"/>
      <c r="V375" s="14"/>
      <c r="W375" s="14"/>
      <c r="X375" s="14"/>
      <c r="Y375" s="14"/>
      <c r="Z375" s="14"/>
      <c r="AA375" s="14"/>
      <c r="AB375" s="14"/>
      <c r="AC375" s="14"/>
      <c r="AD375" s="14"/>
      <c r="AE375" s="14"/>
      <c r="AT375" s="257" t="s">
        <v>252</v>
      </c>
      <c r="AU375" s="257" t="s">
        <v>93</v>
      </c>
      <c r="AV375" s="14" t="s">
        <v>93</v>
      </c>
      <c r="AW375" s="14" t="s">
        <v>46</v>
      </c>
      <c r="AX375" s="14" t="s">
        <v>85</v>
      </c>
      <c r="AY375" s="257" t="s">
        <v>241</v>
      </c>
    </row>
    <row r="376" s="14" customFormat="1">
      <c r="A376" s="14"/>
      <c r="B376" s="247"/>
      <c r="C376" s="248"/>
      <c r="D376" s="238" t="s">
        <v>252</v>
      </c>
      <c r="E376" s="249" t="s">
        <v>39</v>
      </c>
      <c r="F376" s="250" t="s">
        <v>9062</v>
      </c>
      <c r="G376" s="248"/>
      <c r="H376" s="251">
        <v>0.113</v>
      </c>
      <c r="I376" s="252"/>
      <c r="J376" s="248"/>
      <c r="K376" s="248"/>
      <c r="L376" s="253"/>
      <c r="M376" s="254"/>
      <c r="N376" s="255"/>
      <c r="O376" s="255"/>
      <c r="P376" s="255"/>
      <c r="Q376" s="255"/>
      <c r="R376" s="255"/>
      <c r="S376" s="255"/>
      <c r="T376" s="256"/>
      <c r="U376" s="14"/>
      <c r="V376" s="14"/>
      <c r="W376" s="14"/>
      <c r="X376" s="14"/>
      <c r="Y376" s="14"/>
      <c r="Z376" s="14"/>
      <c r="AA376" s="14"/>
      <c r="AB376" s="14"/>
      <c r="AC376" s="14"/>
      <c r="AD376" s="14"/>
      <c r="AE376" s="14"/>
      <c r="AT376" s="257" t="s">
        <v>252</v>
      </c>
      <c r="AU376" s="257" t="s">
        <v>93</v>
      </c>
      <c r="AV376" s="14" t="s">
        <v>93</v>
      </c>
      <c r="AW376" s="14" t="s">
        <v>46</v>
      </c>
      <c r="AX376" s="14" t="s">
        <v>85</v>
      </c>
      <c r="AY376" s="257" t="s">
        <v>241</v>
      </c>
    </row>
    <row r="377" s="14" customFormat="1">
      <c r="A377" s="14"/>
      <c r="B377" s="247"/>
      <c r="C377" s="248"/>
      <c r="D377" s="238" t="s">
        <v>252</v>
      </c>
      <c r="E377" s="249" t="s">
        <v>39</v>
      </c>
      <c r="F377" s="250" t="s">
        <v>9063</v>
      </c>
      <c r="G377" s="248"/>
      <c r="H377" s="251">
        <v>0.14299999999999999</v>
      </c>
      <c r="I377" s="252"/>
      <c r="J377" s="248"/>
      <c r="K377" s="248"/>
      <c r="L377" s="253"/>
      <c r="M377" s="254"/>
      <c r="N377" s="255"/>
      <c r="O377" s="255"/>
      <c r="P377" s="255"/>
      <c r="Q377" s="255"/>
      <c r="R377" s="255"/>
      <c r="S377" s="255"/>
      <c r="T377" s="256"/>
      <c r="U377" s="14"/>
      <c r="V377" s="14"/>
      <c r="W377" s="14"/>
      <c r="X377" s="14"/>
      <c r="Y377" s="14"/>
      <c r="Z377" s="14"/>
      <c r="AA377" s="14"/>
      <c r="AB377" s="14"/>
      <c r="AC377" s="14"/>
      <c r="AD377" s="14"/>
      <c r="AE377" s="14"/>
      <c r="AT377" s="257" t="s">
        <v>252</v>
      </c>
      <c r="AU377" s="257" t="s">
        <v>93</v>
      </c>
      <c r="AV377" s="14" t="s">
        <v>93</v>
      </c>
      <c r="AW377" s="14" t="s">
        <v>46</v>
      </c>
      <c r="AX377" s="14" t="s">
        <v>85</v>
      </c>
      <c r="AY377" s="257" t="s">
        <v>241</v>
      </c>
    </row>
    <row r="378" s="14" customFormat="1">
      <c r="A378" s="14"/>
      <c r="B378" s="247"/>
      <c r="C378" s="248"/>
      <c r="D378" s="238" t="s">
        <v>252</v>
      </c>
      <c r="E378" s="249" t="s">
        <v>39</v>
      </c>
      <c r="F378" s="250" t="s">
        <v>9064</v>
      </c>
      <c r="G378" s="248"/>
      <c r="H378" s="251">
        <v>0.27000000000000002</v>
      </c>
      <c r="I378" s="252"/>
      <c r="J378" s="248"/>
      <c r="K378" s="248"/>
      <c r="L378" s="253"/>
      <c r="M378" s="254"/>
      <c r="N378" s="255"/>
      <c r="O378" s="255"/>
      <c r="P378" s="255"/>
      <c r="Q378" s="255"/>
      <c r="R378" s="255"/>
      <c r="S378" s="255"/>
      <c r="T378" s="256"/>
      <c r="U378" s="14"/>
      <c r="V378" s="14"/>
      <c r="W378" s="14"/>
      <c r="X378" s="14"/>
      <c r="Y378" s="14"/>
      <c r="Z378" s="14"/>
      <c r="AA378" s="14"/>
      <c r="AB378" s="14"/>
      <c r="AC378" s="14"/>
      <c r="AD378" s="14"/>
      <c r="AE378" s="14"/>
      <c r="AT378" s="257" t="s">
        <v>252</v>
      </c>
      <c r="AU378" s="257" t="s">
        <v>93</v>
      </c>
      <c r="AV378" s="14" t="s">
        <v>93</v>
      </c>
      <c r="AW378" s="14" t="s">
        <v>46</v>
      </c>
      <c r="AX378" s="14" t="s">
        <v>85</v>
      </c>
      <c r="AY378" s="257" t="s">
        <v>241</v>
      </c>
    </row>
    <row r="379" s="14" customFormat="1">
      <c r="A379" s="14"/>
      <c r="B379" s="247"/>
      <c r="C379" s="248"/>
      <c r="D379" s="238" t="s">
        <v>252</v>
      </c>
      <c r="E379" s="249" t="s">
        <v>39</v>
      </c>
      <c r="F379" s="250" t="s">
        <v>9065</v>
      </c>
      <c r="G379" s="248"/>
      <c r="H379" s="251">
        <v>2.508</v>
      </c>
      <c r="I379" s="252"/>
      <c r="J379" s="248"/>
      <c r="K379" s="248"/>
      <c r="L379" s="253"/>
      <c r="M379" s="254"/>
      <c r="N379" s="255"/>
      <c r="O379" s="255"/>
      <c r="P379" s="255"/>
      <c r="Q379" s="255"/>
      <c r="R379" s="255"/>
      <c r="S379" s="255"/>
      <c r="T379" s="256"/>
      <c r="U379" s="14"/>
      <c r="V379" s="14"/>
      <c r="W379" s="14"/>
      <c r="X379" s="14"/>
      <c r="Y379" s="14"/>
      <c r="Z379" s="14"/>
      <c r="AA379" s="14"/>
      <c r="AB379" s="14"/>
      <c r="AC379" s="14"/>
      <c r="AD379" s="14"/>
      <c r="AE379" s="14"/>
      <c r="AT379" s="257" t="s">
        <v>252</v>
      </c>
      <c r="AU379" s="257" t="s">
        <v>93</v>
      </c>
      <c r="AV379" s="14" t="s">
        <v>93</v>
      </c>
      <c r="AW379" s="14" t="s">
        <v>46</v>
      </c>
      <c r="AX379" s="14" t="s">
        <v>85</v>
      </c>
      <c r="AY379" s="257" t="s">
        <v>241</v>
      </c>
    </row>
    <row r="380" s="14" customFormat="1">
      <c r="A380" s="14"/>
      <c r="B380" s="247"/>
      <c r="C380" s="248"/>
      <c r="D380" s="238" t="s">
        <v>252</v>
      </c>
      <c r="E380" s="249" t="s">
        <v>39</v>
      </c>
      <c r="F380" s="250" t="s">
        <v>9066</v>
      </c>
      <c r="G380" s="248"/>
      <c r="H380" s="251">
        <v>0.42499999999999999</v>
      </c>
      <c r="I380" s="252"/>
      <c r="J380" s="248"/>
      <c r="K380" s="248"/>
      <c r="L380" s="253"/>
      <c r="M380" s="254"/>
      <c r="N380" s="255"/>
      <c r="O380" s="255"/>
      <c r="P380" s="255"/>
      <c r="Q380" s="255"/>
      <c r="R380" s="255"/>
      <c r="S380" s="255"/>
      <c r="T380" s="256"/>
      <c r="U380" s="14"/>
      <c r="V380" s="14"/>
      <c r="W380" s="14"/>
      <c r="X380" s="14"/>
      <c r="Y380" s="14"/>
      <c r="Z380" s="14"/>
      <c r="AA380" s="14"/>
      <c r="AB380" s="14"/>
      <c r="AC380" s="14"/>
      <c r="AD380" s="14"/>
      <c r="AE380" s="14"/>
      <c r="AT380" s="257" t="s">
        <v>252</v>
      </c>
      <c r="AU380" s="257" t="s">
        <v>93</v>
      </c>
      <c r="AV380" s="14" t="s">
        <v>93</v>
      </c>
      <c r="AW380" s="14" t="s">
        <v>46</v>
      </c>
      <c r="AX380" s="14" t="s">
        <v>85</v>
      </c>
      <c r="AY380" s="257" t="s">
        <v>241</v>
      </c>
    </row>
    <row r="381" s="14" customFormat="1">
      <c r="A381" s="14"/>
      <c r="B381" s="247"/>
      <c r="C381" s="248"/>
      <c r="D381" s="238" t="s">
        <v>252</v>
      </c>
      <c r="E381" s="249" t="s">
        <v>39</v>
      </c>
      <c r="F381" s="250" t="s">
        <v>9067</v>
      </c>
      <c r="G381" s="248"/>
      <c r="H381" s="251">
        <v>1.8680000000000001</v>
      </c>
      <c r="I381" s="252"/>
      <c r="J381" s="248"/>
      <c r="K381" s="248"/>
      <c r="L381" s="253"/>
      <c r="M381" s="254"/>
      <c r="N381" s="255"/>
      <c r="O381" s="255"/>
      <c r="P381" s="255"/>
      <c r="Q381" s="255"/>
      <c r="R381" s="255"/>
      <c r="S381" s="255"/>
      <c r="T381" s="256"/>
      <c r="U381" s="14"/>
      <c r="V381" s="14"/>
      <c r="W381" s="14"/>
      <c r="X381" s="14"/>
      <c r="Y381" s="14"/>
      <c r="Z381" s="14"/>
      <c r="AA381" s="14"/>
      <c r="AB381" s="14"/>
      <c r="AC381" s="14"/>
      <c r="AD381" s="14"/>
      <c r="AE381" s="14"/>
      <c r="AT381" s="257" t="s">
        <v>252</v>
      </c>
      <c r="AU381" s="257" t="s">
        <v>93</v>
      </c>
      <c r="AV381" s="14" t="s">
        <v>93</v>
      </c>
      <c r="AW381" s="14" t="s">
        <v>46</v>
      </c>
      <c r="AX381" s="14" t="s">
        <v>85</v>
      </c>
      <c r="AY381" s="257" t="s">
        <v>241</v>
      </c>
    </row>
    <row r="382" s="14" customFormat="1">
      <c r="A382" s="14"/>
      <c r="B382" s="247"/>
      <c r="C382" s="248"/>
      <c r="D382" s="238" t="s">
        <v>252</v>
      </c>
      <c r="E382" s="249" t="s">
        <v>39</v>
      </c>
      <c r="F382" s="250" t="s">
        <v>9068</v>
      </c>
      <c r="G382" s="248"/>
      <c r="H382" s="251">
        <v>0.17999999999999999</v>
      </c>
      <c r="I382" s="252"/>
      <c r="J382" s="248"/>
      <c r="K382" s="248"/>
      <c r="L382" s="253"/>
      <c r="M382" s="254"/>
      <c r="N382" s="255"/>
      <c r="O382" s="255"/>
      <c r="P382" s="255"/>
      <c r="Q382" s="255"/>
      <c r="R382" s="255"/>
      <c r="S382" s="255"/>
      <c r="T382" s="256"/>
      <c r="U382" s="14"/>
      <c r="V382" s="14"/>
      <c r="W382" s="14"/>
      <c r="X382" s="14"/>
      <c r="Y382" s="14"/>
      <c r="Z382" s="14"/>
      <c r="AA382" s="14"/>
      <c r="AB382" s="14"/>
      <c r="AC382" s="14"/>
      <c r="AD382" s="14"/>
      <c r="AE382" s="14"/>
      <c r="AT382" s="257" t="s">
        <v>252</v>
      </c>
      <c r="AU382" s="257" t="s">
        <v>93</v>
      </c>
      <c r="AV382" s="14" t="s">
        <v>93</v>
      </c>
      <c r="AW382" s="14" t="s">
        <v>46</v>
      </c>
      <c r="AX382" s="14" t="s">
        <v>85</v>
      </c>
      <c r="AY382" s="257" t="s">
        <v>241</v>
      </c>
    </row>
    <row r="383" s="14" customFormat="1">
      <c r="A383" s="14"/>
      <c r="B383" s="247"/>
      <c r="C383" s="248"/>
      <c r="D383" s="238" t="s">
        <v>252</v>
      </c>
      <c r="E383" s="249" t="s">
        <v>39</v>
      </c>
      <c r="F383" s="250" t="s">
        <v>9069</v>
      </c>
      <c r="G383" s="248"/>
      <c r="H383" s="251">
        <v>0.77000000000000002</v>
      </c>
      <c r="I383" s="252"/>
      <c r="J383" s="248"/>
      <c r="K383" s="248"/>
      <c r="L383" s="253"/>
      <c r="M383" s="254"/>
      <c r="N383" s="255"/>
      <c r="O383" s="255"/>
      <c r="P383" s="255"/>
      <c r="Q383" s="255"/>
      <c r="R383" s="255"/>
      <c r="S383" s="255"/>
      <c r="T383" s="256"/>
      <c r="U383" s="14"/>
      <c r="V383" s="14"/>
      <c r="W383" s="14"/>
      <c r="X383" s="14"/>
      <c r="Y383" s="14"/>
      <c r="Z383" s="14"/>
      <c r="AA383" s="14"/>
      <c r="AB383" s="14"/>
      <c r="AC383" s="14"/>
      <c r="AD383" s="14"/>
      <c r="AE383" s="14"/>
      <c r="AT383" s="257" t="s">
        <v>252</v>
      </c>
      <c r="AU383" s="257" t="s">
        <v>93</v>
      </c>
      <c r="AV383" s="14" t="s">
        <v>93</v>
      </c>
      <c r="AW383" s="14" t="s">
        <v>46</v>
      </c>
      <c r="AX383" s="14" t="s">
        <v>85</v>
      </c>
      <c r="AY383" s="257" t="s">
        <v>241</v>
      </c>
    </row>
    <row r="384" s="14" customFormat="1">
      <c r="A384" s="14"/>
      <c r="B384" s="247"/>
      <c r="C384" s="248"/>
      <c r="D384" s="238" t="s">
        <v>252</v>
      </c>
      <c r="E384" s="249" t="s">
        <v>39</v>
      </c>
      <c r="F384" s="250" t="s">
        <v>9070</v>
      </c>
      <c r="G384" s="248"/>
      <c r="H384" s="251">
        <v>1.913</v>
      </c>
      <c r="I384" s="252"/>
      <c r="J384" s="248"/>
      <c r="K384" s="248"/>
      <c r="L384" s="253"/>
      <c r="M384" s="254"/>
      <c r="N384" s="255"/>
      <c r="O384" s="255"/>
      <c r="P384" s="255"/>
      <c r="Q384" s="255"/>
      <c r="R384" s="255"/>
      <c r="S384" s="255"/>
      <c r="T384" s="256"/>
      <c r="U384" s="14"/>
      <c r="V384" s="14"/>
      <c r="W384" s="14"/>
      <c r="X384" s="14"/>
      <c r="Y384" s="14"/>
      <c r="Z384" s="14"/>
      <c r="AA384" s="14"/>
      <c r="AB384" s="14"/>
      <c r="AC384" s="14"/>
      <c r="AD384" s="14"/>
      <c r="AE384" s="14"/>
      <c r="AT384" s="257" t="s">
        <v>252</v>
      </c>
      <c r="AU384" s="257" t="s">
        <v>93</v>
      </c>
      <c r="AV384" s="14" t="s">
        <v>93</v>
      </c>
      <c r="AW384" s="14" t="s">
        <v>46</v>
      </c>
      <c r="AX384" s="14" t="s">
        <v>85</v>
      </c>
      <c r="AY384" s="257" t="s">
        <v>241</v>
      </c>
    </row>
    <row r="385" s="14" customFormat="1">
      <c r="A385" s="14"/>
      <c r="B385" s="247"/>
      <c r="C385" s="248"/>
      <c r="D385" s="238" t="s">
        <v>252</v>
      </c>
      <c r="E385" s="249" t="s">
        <v>39</v>
      </c>
      <c r="F385" s="250" t="s">
        <v>9071</v>
      </c>
      <c r="G385" s="248"/>
      <c r="H385" s="251">
        <v>1.7250000000000001</v>
      </c>
      <c r="I385" s="252"/>
      <c r="J385" s="248"/>
      <c r="K385" s="248"/>
      <c r="L385" s="253"/>
      <c r="M385" s="254"/>
      <c r="N385" s="255"/>
      <c r="O385" s="255"/>
      <c r="P385" s="255"/>
      <c r="Q385" s="255"/>
      <c r="R385" s="255"/>
      <c r="S385" s="255"/>
      <c r="T385" s="256"/>
      <c r="U385" s="14"/>
      <c r="V385" s="14"/>
      <c r="W385" s="14"/>
      <c r="X385" s="14"/>
      <c r="Y385" s="14"/>
      <c r="Z385" s="14"/>
      <c r="AA385" s="14"/>
      <c r="AB385" s="14"/>
      <c r="AC385" s="14"/>
      <c r="AD385" s="14"/>
      <c r="AE385" s="14"/>
      <c r="AT385" s="257" t="s">
        <v>252</v>
      </c>
      <c r="AU385" s="257" t="s">
        <v>93</v>
      </c>
      <c r="AV385" s="14" t="s">
        <v>93</v>
      </c>
      <c r="AW385" s="14" t="s">
        <v>46</v>
      </c>
      <c r="AX385" s="14" t="s">
        <v>85</v>
      </c>
      <c r="AY385" s="257" t="s">
        <v>241</v>
      </c>
    </row>
    <row r="386" s="15" customFormat="1">
      <c r="A386" s="15"/>
      <c r="B386" s="258"/>
      <c r="C386" s="259"/>
      <c r="D386" s="238" t="s">
        <v>252</v>
      </c>
      <c r="E386" s="260" t="s">
        <v>39</v>
      </c>
      <c r="F386" s="261" t="s">
        <v>274</v>
      </c>
      <c r="G386" s="259"/>
      <c r="H386" s="262">
        <v>19.888000000000002</v>
      </c>
      <c r="I386" s="263"/>
      <c r="J386" s="259"/>
      <c r="K386" s="259"/>
      <c r="L386" s="264"/>
      <c r="M386" s="265"/>
      <c r="N386" s="266"/>
      <c r="O386" s="266"/>
      <c r="P386" s="266"/>
      <c r="Q386" s="266"/>
      <c r="R386" s="266"/>
      <c r="S386" s="266"/>
      <c r="T386" s="267"/>
      <c r="U386" s="15"/>
      <c r="V386" s="15"/>
      <c r="W386" s="15"/>
      <c r="X386" s="15"/>
      <c r="Y386" s="15"/>
      <c r="Z386" s="15"/>
      <c r="AA386" s="15"/>
      <c r="AB386" s="15"/>
      <c r="AC386" s="15"/>
      <c r="AD386" s="15"/>
      <c r="AE386" s="15"/>
      <c r="AT386" s="268" t="s">
        <v>252</v>
      </c>
      <c r="AU386" s="268" t="s">
        <v>93</v>
      </c>
      <c r="AV386" s="15" t="s">
        <v>248</v>
      </c>
      <c r="AW386" s="15" t="s">
        <v>46</v>
      </c>
      <c r="AX386" s="15" t="s">
        <v>23</v>
      </c>
      <c r="AY386" s="268" t="s">
        <v>241</v>
      </c>
    </row>
    <row r="387" s="2" customFormat="1" ht="21.75" customHeight="1">
      <c r="A387" s="42"/>
      <c r="B387" s="43"/>
      <c r="C387" s="218" t="s">
        <v>682</v>
      </c>
      <c r="D387" s="218" t="s">
        <v>243</v>
      </c>
      <c r="E387" s="219" t="s">
        <v>9072</v>
      </c>
      <c r="F387" s="220" t="s">
        <v>9073</v>
      </c>
      <c r="G387" s="221" t="s">
        <v>246</v>
      </c>
      <c r="H387" s="222">
        <v>19.5</v>
      </c>
      <c r="I387" s="223"/>
      <c r="J387" s="224">
        <f>ROUND(I387*H387,2)</f>
        <v>0</v>
      </c>
      <c r="K387" s="220" t="s">
        <v>1267</v>
      </c>
      <c r="L387" s="48"/>
      <c r="M387" s="225" t="s">
        <v>39</v>
      </c>
      <c r="N387" s="226" t="s">
        <v>56</v>
      </c>
      <c r="O387" s="88"/>
      <c r="P387" s="227">
        <f>O387*H387</f>
        <v>0</v>
      </c>
      <c r="Q387" s="227">
        <v>0</v>
      </c>
      <c r="R387" s="227">
        <f>Q387*H387</f>
        <v>0</v>
      </c>
      <c r="S387" s="227">
        <v>0</v>
      </c>
      <c r="T387" s="228">
        <f>S387*H387</f>
        <v>0</v>
      </c>
      <c r="U387" s="42"/>
      <c r="V387" s="42"/>
      <c r="W387" s="42"/>
      <c r="X387" s="42"/>
      <c r="Y387" s="42"/>
      <c r="Z387" s="42"/>
      <c r="AA387" s="42"/>
      <c r="AB387" s="42"/>
      <c r="AC387" s="42"/>
      <c r="AD387" s="42"/>
      <c r="AE387" s="42"/>
      <c r="AR387" s="229" t="s">
        <v>248</v>
      </c>
      <c r="AT387" s="229" t="s">
        <v>243</v>
      </c>
      <c r="AU387" s="229" t="s">
        <v>93</v>
      </c>
      <c r="AY387" s="20" t="s">
        <v>241</v>
      </c>
      <c r="BE387" s="230">
        <f>IF(N387="základní",J387,0)</f>
        <v>0</v>
      </c>
      <c r="BF387" s="230">
        <f>IF(N387="snížená",J387,0)</f>
        <v>0</v>
      </c>
      <c r="BG387" s="230">
        <f>IF(N387="zákl. přenesená",J387,0)</f>
        <v>0</v>
      </c>
      <c r="BH387" s="230">
        <f>IF(N387="sníž. přenesená",J387,0)</f>
        <v>0</v>
      </c>
      <c r="BI387" s="230">
        <f>IF(N387="nulová",J387,0)</f>
        <v>0</v>
      </c>
      <c r="BJ387" s="20" t="s">
        <v>23</v>
      </c>
      <c r="BK387" s="230">
        <f>ROUND(I387*H387,2)</f>
        <v>0</v>
      </c>
      <c r="BL387" s="20" t="s">
        <v>248</v>
      </c>
      <c r="BM387" s="229" t="s">
        <v>9074</v>
      </c>
    </row>
    <row r="388" s="13" customFormat="1">
      <c r="A388" s="13"/>
      <c r="B388" s="236"/>
      <c r="C388" s="237"/>
      <c r="D388" s="238" t="s">
        <v>252</v>
      </c>
      <c r="E388" s="239" t="s">
        <v>39</v>
      </c>
      <c r="F388" s="240" t="s">
        <v>9075</v>
      </c>
      <c r="G388" s="237"/>
      <c r="H388" s="239" t="s">
        <v>39</v>
      </c>
      <c r="I388" s="241"/>
      <c r="J388" s="237"/>
      <c r="K388" s="237"/>
      <c r="L388" s="242"/>
      <c r="M388" s="243"/>
      <c r="N388" s="244"/>
      <c r="O388" s="244"/>
      <c r="P388" s="244"/>
      <c r="Q388" s="244"/>
      <c r="R388" s="244"/>
      <c r="S388" s="244"/>
      <c r="T388" s="245"/>
      <c r="U388" s="13"/>
      <c r="V388" s="13"/>
      <c r="W388" s="13"/>
      <c r="X388" s="13"/>
      <c r="Y388" s="13"/>
      <c r="Z388" s="13"/>
      <c r="AA388" s="13"/>
      <c r="AB388" s="13"/>
      <c r="AC388" s="13"/>
      <c r="AD388" s="13"/>
      <c r="AE388" s="13"/>
      <c r="AT388" s="246" t="s">
        <v>252</v>
      </c>
      <c r="AU388" s="246" t="s">
        <v>93</v>
      </c>
      <c r="AV388" s="13" t="s">
        <v>23</v>
      </c>
      <c r="AW388" s="13" t="s">
        <v>46</v>
      </c>
      <c r="AX388" s="13" t="s">
        <v>85</v>
      </c>
      <c r="AY388" s="246" t="s">
        <v>241</v>
      </c>
    </row>
    <row r="389" s="14" customFormat="1">
      <c r="A389" s="14"/>
      <c r="B389" s="247"/>
      <c r="C389" s="248"/>
      <c r="D389" s="238" t="s">
        <v>252</v>
      </c>
      <c r="E389" s="249" t="s">
        <v>39</v>
      </c>
      <c r="F389" s="250" t="s">
        <v>9076</v>
      </c>
      <c r="G389" s="248"/>
      <c r="H389" s="251">
        <v>19.5</v>
      </c>
      <c r="I389" s="252"/>
      <c r="J389" s="248"/>
      <c r="K389" s="248"/>
      <c r="L389" s="253"/>
      <c r="M389" s="254"/>
      <c r="N389" s="255"/>
      <c r="O389" s="255"/>
      <c r="P389" s="255"/>
      <c r="Q389" s="255"/>
      <c r="R389" s="255"/>
      <c r="S389" s="255"/>
      <c r="T389" s="256"/>
      <c r="U389" s="14"/>
      <c r="V389" s="14"/>
      <c r="W389" s="14"/>
      <c r="X389" s="14"/>
      <c r="Y389" s="14"/>
      <c r="Z389" s="14"/>
      <c r="AA389" s="14"/>
      <c r="AB389" s="14"/>
      <c r="AC389" s="14"/>
      <c r="AD389" s="14"/>
      <c r="AE389" s="14"/>
      <c r="AT389" s="257" t="s">
        <v>252</v>
      </c>
      <c r="AU389" s="257" t="s">
        <v>93</v>
      </c>
      <c r="AV389" s="14" t="s">
        <v>93</v>
      </c>
      <c r="AW389" s="14" t="s">
        <v>46</v>
      </c>
      <c r="AX389" s="14" t="s">
        <v>23</v>
      </c>
      <c r="AY389" s="257" t="s">
        <v>241</v>
      </c>
    </row>
    <row r="390" s="2" customFormat="1" ht="16.5" customHeight="1">
      <c r="A390" s="42"/>
      <c r="B390" s="43"/>
      <c r="C390" s="218" t="s">
        <v>699</v>
      </c>
      <c r="D390" s="218" t="s">
        <v>243</v>
      </c>
      <c r="E390" s="219" t="s">
        <v>9077</v>
      </c>
      <c r="F390" s="220" t="s">
        <v>9078</v>
      </c>
      <c r="G390" s="221" t="s">
        <v>561</v>
      </c>
      <c r="H390" s="222">
        <v>3</v>
      </c>
      <c r="I390" s="223"/>
      <c r="J390" s="224">
        <f>ROUND(I390*H390,2)</f>
        <v>0</v>
      </c>
      <c r="K390" s="220" t="s">
        <v>247</v>
      </c>
      <c r="L390" s="48"/>
      <c r="M390" s="225" t="s">
        <v>39</v>
      </c>
      <c r="N390" s="226" t="s">
        <v>56</v>
      </c>
      <c r="O390" s="88"/>
      <c r="P390" s="227">
        <f>O390*H390</f>
        <v>0</v>
      </c>
      <c r="Q390" s="227">
        <v>0.087419999999999998</v>
      </c>
      <c r="R390" s="227">
        <f>Q390*H390</f>
        <v>0.26225999999999999</v>
      </c>
      <c r="S390" s="227">
        <v>0</v>
      </c>
      <c r="T390" s="228">
        <f>S390*H390</f>
        <v>0</v>
      </c>
      <c r="U390" s="42"/>
      <c r="V390" s="42"/>
      <c r="W390" s="42"/>
      <c r="X390" s="42"/>
      <c r="Y390" s="42"/>
      <c r="Z390" s="42"/>
      <c r="AA390" s="42"/>
      <c r="AB390" s="42"/>
      <c r="AC390" s="42"/>
      <c r="AD390" s="42"/>
      <c r="AE390" s="42"/>
      <c r="AR390" s="229" t="s">
        <v>248</v>
      </c>
      <c r="AT390" s="229" t="s">
        <v>243</v>
      </c>
      <c r="AU390" s="229" t="s">
        <v>93</v>
      </c>
      <c r="AY390" s="20" t="s">
        <v>241</v>
      </c>
      <c r="BE390" s="230">
        <f>IF(N390="základní",J390,0)</f>
        <v>0</v>
      </c>
      <c r="BF390" s="230">
        <f>IF(N390="snížená",J390,0)</f>
        <v>0</v>
      </c>
      <c r="BG390" s="230">
        <f>IF(N390="zákl. přenesená",J390,0)</f>
        <v>0</v>
      </c>
      <c r="BH390" s="230">
        <f>IF(N390="sníž. přenesená",J390,0)</f>
        <v>0</v>
      </c>
      <c r="BI390" s="230">
        <f>IF(N390="nulová",J390,0)</f>
        <v>0</v>
      </c>
      <c r="BJ390" s="20" t="s">
        <v>23</v>
      </c>
      <c r="BK390" s="230">
        <f>ROUND(I390*H390,2)</f>
        <v>0</v>
      </c>
      <c r="BL390" s="20" t="s">
        <v>248</v>
      </c>
      <c r="BM390" s="229" t="s">
        <v>9079</v>
      </c>
    </row>
    <row r="391" s="2" customFormat="1">
      <c r="A391" s="42"/>
      <c r="B391" s="43"/>
      <c r="C391" s="44"/>
      <c r="D391" s="231" t="s">
        <v>250</v>
      </c>
      <c r="E391" s="44"/>
      <c r="F391" s="232" t="s">
        <v>9080</v>
      </c>
      <c r="G391" s="44"/>
      <c r="H391" s="44"/>
      <c r="I391" s="233"/>
      <c r="J391" s="44"/>
      <c r="K391" s="44"/>
      <c r="L391" s="48"/>
      <c r="M391" s="234"/>
      <c r="N391" s="235"/>
      <c r="O391" s="88"/>
      <c r="P391" s="88"/>
      <c r="Q391" s="88"/>
      <c r="R391" s="88"/>
      <c r="S391" s="88"/>
      <c r="T391" s="89"/>
      <c r="U391" s="42"/>
      <c r="V391" s="42"/>
      <c r="W391" s="42"/>
      <c r="X391" s="42"/>
      <c r="Y391" s="42"/>
      <c r="Z391" s="42"/>
      <c r="AA391" s="42"/>
      <c r="AB391" s="42"/>
      <c r="AC391" s="42"/>
      <c r="AD391" s="42"/>
      <c r="AE391" s="42"/>
      <c r="AT391" s="20" t="s">
        <v>250</v>
      </c>
      <c r="AU391" s="20" t="s">
        <v>93</v>
      </c>
    </row>
    <row r="392" s="2" customFormat="1" ht="16.5" customHeight="1">
      <c r="A392" s="42"/>
      <c r="B392" s="43"/>
      <c r="C392" s="280" t="s">
        <v>704</v>
      </c>
      <c r="D392" s="280" t="s">
        <v>463</v>
      </c>
      <c r="E392" s="281" t="s">
        <v>9081</v>
      </c>
      <c r="F392" s="282" t="s">
        <v>9082</v>
      </c>
      <c r="G392" s="283" t="s">
        <v>561</v>
      </c>
      <c r="H392" s="284">
        <v>3</v>
      </c>
      <c r="I392" s="285"/>
      <c r="J392" s="286">
        <f>ROUND(I392*H392,2)</f>
        <v>0</v>
      </c>
      <c r="K392" s="282" t="s">
        <v>247</v>
      </c>
      <c r="L392" s="287"/>
      <c r="M392" s="288" t="s">
        <v>39</v>
      </c>
      <c r="N392" s="289" t="s">
        <v>56</v>
      </c>
      <c r="O392" s="88"/>
      <c r="P392" s="227">
        <f>O392*H392</f>
        <v>0</v>
      </c>
      <c r="Q392" s="227">
        <v>0.052999999999999998</v>
      </c>
      <c r="R392" s="227">
        <f>Q392*H392</f>
        <v>0.159</v>
      </c>
      <c r="S392" s="227">
        <v>0</v>
      </c>
      <c r="T392" s="228">
        <f>S392*H392</f>
        <v>0</v>
      </c>
      <c r="U392" s="42"/>
      <c r="V392" s="42"/>
      <c r="W392" s="42"/>
      <c r="X392" s="42"/>
      <c r="Y392" s="42"/>
      <c r="Z392" s="42"/>
      <c r="AA392" s="42"/>
      <c r="AB392" s="42"/>
      <c r="AC392" s="42"/>
      <c r="AD392" s="42"/>
      <c r="AE392" s="42"/>
      <c r="AR392" s="229" t="s">
        <v>321</v>
      </c>
      <c r="AT392" s="229" t="s">
        <v>463</v>
      </c>
      <c r="AU392" s="229" t="s">
        <v>93</v>
      </c>
      <c r="AY392" s="20" t="s">
        <v>241</v>
      </c>
      <c r="BE392" s="230">
        <f>IF(N392="základní",J392,0)</f>
        <v>0</v>
      </c>
      <c r="BF392" s="230">
        <f>IF(N392="snížená",J392,0)</f>
        <v>0</v>
      </c>
      <c r="BG392" s="230">
        <f>IF(N392="zákl. přenesená",J392,0)</f>
        <v>0</v>
      </c>
      <c r="BH392" s="230">
        <f>IF(N392="sníž. přenesená",J392,0)</f>
        <v>0</v>
      </c>
      <c r="BI392" s="230">
        <f>IF(N392="nulová",J392,0)</f>
        <v>0</v>
      </c>
      <c r="BJ392" s="20" t="s">
        <v>23</v>
      </c>
      <c r="BK392" s="230">
        <f>ROUND(I392*H392,2)</f>
        <v>0</v>
      </c>
      <c r="BL392" s="20" t="s">
        <v>248</v>
      </c>
      <c r="BM392" s="229" t="s">
        <v>9083</v>
      </c>
    </row>
    <row r="393" s="13" customFormat="1">
      <c r="A393" s="13"/>
      <c r="B393" s="236"/>
      <c r="C393" s="237"/>
      <c r="D393" s="238" t="s">
        <v>252</v>
      </c>
      <c r="E393" s="239" t="s">
        <v>39</v>
      </c>
      <c r="F393" s="240" t="s">
        <v>9084</v>
      </c>
      <c r="G393" s="237"/>
      <c r="H393" s="239" t="s">
        <v>39</v>
      </c>
      <c r="I393" s="241"/>
      <c r="J393" s="237"/>
      <c r="K393" s="237"/>
      <c r="L393" s="242"/>
      <c r="M393" s="243"/>
      <c r="N393" s="244"/>
      <c r="O393" s="244"/>
      <c r="P393" s="244"/>
      <c r="Q393" s="244"/>
      <c r="R393" s="244"/>
      <c r="S393" s="244"/>
      <c r="T393" s="245"/>
      <c r="U393" s="13"/>
      <c r="V393" s="13"/>
      <c r="W393" s="13"/>
      <c r="X393" s="13"/>
      <c r="Y393" s="13"/>
      <c r="Z393" s="13"/>
      <c r="AA393" s="13"/>
      <c r="AB393" s="13"/>
      <c r="AC393" s="13"/>
      <c r="AD393" s="13"/>
      <c r="AE393" s="13"/>
      <c r="AT393" s="246" t="s">
        <v>252</v>
      </c>
      <c r="AU393" s="246" t="s">
        <v>93</v>
      </c>
      <c r="AV393" s="13" t="s">
        <v>23</v>
      </c>
      <c r="AW393" s="13" t="s">
        <v>46</v>
      </c>
      <c r="AX393" s="13" t="s">
        <v>85</v>
      </c>
      <c r="AY393" s="246" t="s">
        <v>241</v>
      </c>
    </row>
    <row r="394" s="14" customFormat="1">
      <c r="A394" s="14"/>
      <c r="B394" s="247"/>
      <c r="C394" s="248"/>
      <c r="D394" s="238" t="s">
        <v>252</v>
      </c>
      <c r="E394" s="249" t="s">
        <v>39</v>
      </c>
      <c r="F394" s="250" t="s">
        <v>9085</v>
      </c>
      <c r="G394" s="248"/>
      <c r="H394" s="251">
        <v>3</v>
      </c>
      <c r="I394" s="252"/>
      <c r="J394" s="248"/>
      <c r="K394" s="248"/>
      <c r="L394" s="253"/>
      <c r="M394" s="254"/>
      <c r="N394" s="255"/>
      <c r="O394" s="255"/>
      <c r="P394" s="255"/>
      <c r="Q394" s="255"/>
      <c r="R394" s="255"/>
      <c r="S394" s="255"/>
      <c r="T394" s="256"/>
      <c r="U394" s="14"/>
      <c r="V394" s="14"/>
      <c r="W394" s="14"/>
      <c r="X394" s="14"/>
      <c r="Y394" s="14"/>
      <c r="Z394" s="14"/>
      <c r="AA394" s="14"/>
      <c r="AB394" s="14"/>
      <c r="AC394" s="14"/>
      <c r="AD394" s="14"/>
      <c r="AE394" s="14"/>
      <c r="AT394" s="257" t="s">
        <v>252</v>
      </c>
      <c r="AU394" s="257" t="s">
        <v>93</v>
      </c>
      <c r="AV394" s="14" t="s">
        <v>93</v>
      </c>
      <c r="AW394" s="14" t="s">
        <v>46</v>
      </c>
      <c r="AX394" s="14" t="s">
        <v>23</v>
      </c>
      <c r="AY394" s="257" t="s">
        <v>241</v>
      </c>
    </row>
    <row r="395" s="2" customFormat="1" ht="24.15" customHeight="1">
      <c r="A395" s="42"/>
      <c r="B395" s="43"/>
      <c r="C395" s="218" t="s">
        <v>713</v>
      </c>
      <c r="D395" s="218" t="s">
        <v>243</v>
      </c>
      <c r="E395" s="219" t="s">
        <v>9086</v>
      </c>
      <c r="F395" s="220" t="s">
        <v>9087</v>
      </c>
      <c r="G395" s="221" t="s">
        <v>246</v>
      </c>
      <c r="H395" s="222">
        <v>2.2400000000000002</v>
      </c>
      <c r="I395" s="223"/>
      <c r="J395" s="224">
        <f>ROUND(I395*H395,2)</f>
        <v>0</v>
      </c>
      <c r="K395" s="220" t="s">
        <v>247</v>
      </c>
      <c r="L395" s="48"/>
      <c r="M395" s="225" t="s">
        <v>39</v>
      </c>
      <c r="N395" s="226" t="s">
        <v>56</v>
      </c>
      <c r="O395" s="88"/>
      <c r="P395" s="227">
        <f>O395*H395</f>
        <v>0</v>
      </c>
      <c r="Q395" s="227">
        <v>0</v>
      </c>
      <c r="R395" s="227">
        <f>Q395*H395</f>
        <v>0</v>
      </c>
      <c r="S395" s="227">
        <v>0</v>
      </c>
      <c r="T395" s="228">
        <f>S395*H395</f>
        <v>0</v>
      </c>
      <c r="U395" s="42"/>
      <c r="V395" s="42"/>
      <c r="W395" s="42"/>
      <c r="X395" s="42"/>
      <c r="Y395" s="42"/>
      <c r="Z395" s="42"/>
      <c r="AA395" s="42"/>
      <c r="AB395" s="42"/>
      <c r="AC395" s="42"/>
      <c r="AD395" s="42"/>
      <c r="AE395" s="42"/>
      <c r="AR395" s="229" t="s">
        <v>248</v>
      </c>
      <c r="AT395" s="229" t="s">
        <v>243</v>
      </c>
      <c r="AU395" s="229" t="s">
        <v>93</v>
      </c>
      <c r="AY395" s="20" t="s">
        <v>241</v>
      </c>
      <c r="BE395" s="230">
        <f>IF(N395="základní",J395,0)</f>
        <v>0</v>
      </c>
      <c r="BF395" s="230">
        <f>IF(N395="snížená",J395,0)</f>
        <v>0</v>
      </c>
      <c r="BG395" s="230">
        <f>IF(N395="zákl. přenesená",J395,0)</f>
        <v>0</v>
      </c>
      <c r="BH395" s="230">
        <f>IF(N395="sníž. přenesená",J395,0)</f>
        <v>0</v>
      </c>
      <c r="BI395" s="230">
        <f>IF(N395="nulová",J395,0)</f>
        <v>0</v>
      </c>
      <c r="BJ395" s="20" t="s">
        <v>23</v>
      </c>
      <c r="BK395" s="230">
        <f>ROUND(I395*H395,2)</f>
        <v>0</v>
      </c>
      <c r="BL395" s="20" t="s">
        <v>248</v>
      </c>
      <c r="BM395" s="229" t="s">
        <v>9088</v>
      </c>
    </row>
    <row r="396" s="2" customFormat="1">
      <c r="A396" s="42"/>
      <c r="B396" s="43"/>
      <c r="C396" s="44"/>
      <c r="D396" s="231" t="s">
        <v>250</v>
      </c>
      <c r="E396" s="44"/>
      <c r="F396" s="232" t="s">
        <v>9089</v>
      </c>
      <c r="G396" s="44"/>
      <c r="H396" s="44"/>
      <c r="I396" s="233"/>
      <c r="J396" s="44"/>
      <c r="K396" s="44"/>
      <c r="L396" s="48"/>
      <c r="M396" s="234"/>
      <c r="N396" s="235"/>
      <c r="O396" s="88"/>
      <c r="P396" s="88"/>
      <c r="Q396" s="88"/>
      <c r="R396" s="88"/>
      <c r="S396" s="88"/>
      <c r="T396" s="89"/>
      <c r="U396" s="42"/>
      <c r="V396" s="42"/>
      <c r="W396" s="42"/>
      <c r="X396" s="42"/>
      <c r="Y396" s="42"/>
      <c r="Z396" s="42"/>
      <c r="AA396" s="42"/>
      <c r="AB396" s="42"/>
      <c r="AC396" s="42"/>
      <c r="AD396" s="42"/>
      <c r="AE396" s="42"/>
      <c r="AT396" s="20" t="s">
        <v>250</v>
      </c>
      <c r="AU396" s="20" t="s">
        <v>93</v>
      </c>
    </row>
    <row r="397" s="13" customFormat="1">
      <c r="A397" s="13"/>
      <c r="B397" s="236"/>
      <c r="C397" s="237"/>
      <c r="D397" s="238" t="s">
        <v>252</v>
      </c>
      <c r="E397" s="239" t="s">
        <v>39</v>
      </c>
      <c r="F397" s="240" t="s">
        <v>9090</v>
      </c>
      <c r="G397" s="237"/>
      <c r="H397" s="239" t="s">
        <v>39</v>
      </c>
      <c r="I397" s="241"/>
      <c r="J397" s="237"/>
      <c r="K397" s="237"/>
      <c r="L397" s="242"/>
      <c r="M397" s="243"/>
      <c r="N397" s="244"/>
      <c r="O397" s="244"/>
      <c r="P397" s="244"/>
      <c r="Q397" s="244"/>
      <c r="R397" s="244"/>
      <c r="S397" s="244"/>
      <c r="T397" s="245"/>
      <c r="U397" s="13"/>
      <c r="V397" s="13"/>
      <c r="W397" s="13"/>
      <c r="X397" s="13"/>
      <c r="Y397" s="13"/>
      <c r="Z397" s="13"/>
      <c r="AA397" s="13"/>
      <c r="AB397" s="13"/>
      <c r="AC397" s="13"/>
      <c r="AD397" s="13"/>
      <c r="AE397" s="13"/>
      <c r="AT397" s="246" t="s">
        <v>252</v>
      </c>
      <c r="AU397" s="246" t="s">
        <v>93</v>
      </c>
      <c r="AV397" s="13" t="s">
        <v>23</v>
      </c>
      <c r="AW397" s="13" t="s">
        <v>46</v>
      </c>
      <c r="AX397" s="13" t="s">
        <v>85</v>
      </c>
      <c r="AY397" s="246" t="s">
        <v>241</v>
      </c>
    </row>
    <row r="398" s="14" customFormat="1">
      <c r="A398" s="14"/>
      <c r="B398" s="247"/>
      <c r="C398" s="248"/>
      <c r="D398" s="238" t="s">
        <v>252</v>
      </c>
      <c r="E398" s="249" t="s">
        <v>39</v>
      </c>
      <c r="F398" s="250" t="s">
        <v>9091</v>
      </c>
      <c r="G398" s="248"/>
      <c r="H398" s="251">
        <v>1.48</v>
      </c>
      <c r="I398" s="252"/>
      <c r="J398" s="248"/>
      <c r="K398" s="248"/>
      <c r="L398" s="253"/>
      <c r="M398" s="254"/>
      <c r="N398" s="255"/>
      <c r="O398" s="255"/>
      <c r="P398" s="255"/>
      <c r="Q398" s="255"/>
      <c r="R398" s="255"/>
      <c r="S398" s="255"/>
      <c r="T398" s="256"/>
      <c r="U398" s="14"/>
      <c r="V398" s="14"/>
      <c r="W398" s="14"/>
      <c r="X398" s="14"/>
      <c r="Y398" s="14"/>
      <c r="Z398" s="14"/>
      <c r="AA398" s="14"/>
      <c r="AB398" s="14"/>
      <c r="AC398" s="14"/>
      <c r="AD398" s="14"/>
      <c r="AE398" s="14"/>
      <c r="AT398" s="257" t="s">
        <v>252</v>
      </c>
      <c r="AU398" s="257" t="s">
        <v>93</v>
      </c>
      <c r="AV398" s="14" t="s">
        <v>93</v>
      </c>
      <c r="AW398" s="14" t="s">
        <v>46</v>
      </c>
      <c r="AX398" s="14" t="s">
        <v>85</v>
      </c>
      <c r="AY398" s="257" t="s">
        <v>241</v>
      </c>
    </row>
    <row r="399" s="14" customFormat="1">
      <c r="A399" s="14"/>
      <c r="B399" s="247"/>
      <c r="C399" s="248"/>
      <c r="D399" s="238" t="s">
        <v>252</v>
      </c>
      <c r="E399" s="249" t="s">
        <v>39</v>
      </c>
      <c r="F399" s="250" t="s">
        <v>9092</v>
      </c>
      <c r="G399" s="248"/>
      <c r="H399" s="251">
        <v>0.76000000000000001</v>
      </c>
      <c r="I399" s="252"/>
      <c r="J399" s="248"/>
      <c r="K399" s="248"/>
      <c r="L399" s="253"/>
      <c r="M399" s="254"/>
      <c r="N399" s="255"/>
      <c r="O399" s="255"/>
      <c r="P399" s="255"/>
      <c r="Q399" s="255"/>
      <c r="R399" s="255"/>
      <c r="S399" s="255"/>
      <c r="T399" s="256"/>
      <c r="U399" s="14"/>
      <c r="V399" s="14"/>
      <c r="W399" s="14"/>
      <c r="X399" s="14"/>
      <c r="Y399" s="14"/>
      <c r="Z399" s="14"/>
      <c r="AA399" s="14"/>
      <c r="AB399" s="14"/>
      <c r="AC399" s="14"/>
      <c r="AD399" s="14"/>
      <c r="AE399" s="14"/>
      <c r="AT399" s="257" t="s">
        <v>252</v>
      </c>
      <c r="AU399" s="257" t="s">
        <v>93</v>
      </c>
      <c r="AV399" s="14" t="s">
        <v>93</v>
      </c>
      <c r="AW399" s="14" t="s">
        <v>46</v>
      </c>
      <c r="AX399" s="14" t="s">
        <v>85</v>
      </c>
      <c r="AY399" s="257" t="s">
        <v>241</v>
      </c>
    </row>
    <row r="400" s="15" customFormat="1">
      <c r="A400" s="15"/>
      <c r="B400" s="258"/>
      <c r="C400" s="259"/>
      <c r="D400" s="238" t="s">
        <v>252</v>
      </c>
      <c r="E400" s="260" t="s">
        <v>39</v>
      </c>
      <c r="F400" s="261" t="s">
        <v>274</v>
      </c>
      <c r="G400" s="259"/>
      <c r="H400" s="262">
        <v>2.2400000000000002</v>
      </c>
      <c r="I400" s="263"/>
      <c r="J400" s="259"/>
      <c r="K400" s="259"/>
      <c r="L400" s="264"/>
      <c r="M400" s="265"/>
      <c r="N400" s="266"/>
      <c r="O400" s="266"/>
      <c r="P400" s="266"/>
      <c r="Q400" s="266"/>
      <c r="R400" s="266"/>
      <c r="S400" s="266"/>
      <c r="T400" s="267"/>
      <c r="U400" s="15"/>
      <c r="V400" s="15"/>
      <c r="W400" s="15"/>
      <c r="X400" s="15"/>
      <c r="Y400" s="15"/>
      <c r="Z400" s="15"/>
      <c r="AA400" s="15"/>
      <c r="AB400" s="15"/>
      <c r="AC400" s="15"/>
      <c r="AD400" s="15"/>
      <c r="AE400" s="15"/>
      <c r="AT400" s="268" t="s">
        <v>252</v>
      </c>
      <c r="AU400" s="268" t="s">
        <v>93</v>
      </c>
      <c r="AV400" s="15" t="s">
        <v>248</v>
      </c>
      <c r="AW400" s="15" t="s">
        <v>46</v>
      </c>
      <c r="AX400" s="15" t="s">
        <v>23</v>
      </c>
      <c r="AY400" s="268" t="s">
        <v>241</v>
      </c>
    </row>
    <row r="401" s="12" customFormat="1" ht="22.8" customHeight="1">
      <c r="A401" s="12"/>
      <c r="B401" s="202"/>
      <c r="C401" s="203"/>
      <c r="D401" s="204" t="s">
        <v>84</v>
      </c>
      <c r="E401" s="216" t="s">
        <v>321</v>
      </c>
      <c r="F401" s="216" t="s">
        <v>3406</v>
      </c>
      <c r="G401" s="203"/>
      <c r="H401" s="203"/>
      <c r="I401" s="206"/>
      <c r="J401" s="217">
        <f>BK401</f>
        <v>0</v>
      </c>
      <c r="K401" s="203"/>
      <c r="L401" s="208"/>
      <c r="M401" s="209"/>
      <c r="N401" s="210"/>
      <c r="O401" s="210"/>
      <c r="P401" s="211">
        <f>SUM(P402:P588)</f>
        <v>0</v>
      </c>
      <c r="Q401" s="210"/>
      <c r="R401" s="211">
        <f>SUM(R402:R588)</f>
        <v>25.77619159</v>
      </c>
      <c r="S401" s="210"/>
      <c r="T401" s="212">
        <f>SUM(T402:T588)</f>
        <v>0</v>
      </c>
      <c r="U401" s="12"/>
      <c r="V401" s="12"/>
      <c r="W401" s="12"/>
      <c r="X401" s="12"/>
      <c r="Y401" s="12"/>
      <c r="Z401" s="12"/>
      <c r="AA401" s="12"/>
      <c r="AB401" s="12"/>
      <c r="AC401" s="12"/>
      <c r="AD401" s="12"/>
      <c r="AE401" s="12"/>
      <c r="AR401" s="213" t="s">
        <v>23</v>
      </c>
      <c r="AT401" s="214" t="s">
        <v>84</v>
      </c>
      <c r="AU401" s="214" t="s">
        <v>23</v>
      </c>
      <c r="AY401" s="213" t="s">
        <v>241</v>
      </c>
      <c r="BK401" s="215">
        <f>SUM(BK402:BK588)</f>
        <v>0</v>
      </c>
    </row>
    <row r="402" s="2" customFormat="1" ht="24.15" customHeight="1">
      <c r="A402" s="42"/>
      <c r="B402" s="43"/>
      <c r="C402" s="218" t="s">
        <v>732</v>
      </c>
      <c r="D402" s="218" t="s">
        <v>243</v>
      </c>
      <c r="E402" s="219" t="s">
        <v>9093</v>
      </c>
      <c r="F402" s="220" t="s">
        <v>9094</v>
      </c>
      <c r="G402" s="221" t="s">
        <v>515</v>
      </c>
      <c r="H402" s="222">
        <v>39</v>
      </c>
      <c r="I402" s="223"/>
      <c r="J402" s="224">
        <f>ROUND(I402*H402,2)</f>
        <v>0</v>
      </c>
      <c r="K402" s="220" t="s">
        <v>1267</v>
      </c>
      <c r="L402" s="48"/>
      <c r="M402" s="225" t="s">
        <v>39</v>
      </c>
      <c r="N402" s="226" t="s">
        <v>56</v>
      </c>
      <c r="O402" s="88"/>
      <c r="P402" s="227">
        <f>O402*H402</f>
        <v>0</v>
      </c>
      <c r="Q402" s="227">
        <v>0</v>
      </c>
      <c r="R402" s="227">
        <f>Q402*H402</f>
        <v>0</v>
      </c>
      <c r="S402" s="227">
        <v>0</v>
      </c>
      <c r="T402" s="228">
        <f>S402*H402</f>
        <v>0</v>
      </c>
      <c r="U402" s="42"/>
      <c r="V402" s="42"/>
      <c r="W402" s="42"/>
      <c r="X402" s="42"/>
      <c r="Y402" s="42"/>
      <c r="Z402" s="42"/>
      <c r="AA402" s="42"/>
      <c r="AB402" s="42"/>
      <c r="AC402" s="42"/>
      <c r="AD402" s="42"/>
      <c r="AE402" s="42"/>
      <c r="AR402" s="229" t="s">
        <v>248</v>
      </c>
      <c r="AT402" s="229" t="s">
        <v>243</v>
      </c>
      <c r="AU402" s="229" t="s">
        <v>93</v>
      </c>
      <c r="AY402" s="20" t="s">
        <v>241</v>
      </c>
      <c r="BE402" s="230">
        <f>IF(N402="základní",J402,0)</f>
        <v>0</v>
      </c>
      <c r="BF402" s="230">
        <f>IF(N402="snížená",J402,0)</f>
        <v>0</v>
      </c>
      <c r="BG402" s="230">
        <f>IF(N402="zákl. přenesená",J402,0)</f>
        <v>0</v>
      </c>
      <c r="BH402" s="230">
        <f>IF(N402="sníž. přenesená",J402,0)</f>
        <v>0</v>
      </c>
      <c r="BI402" s="230">
        <f>IF(N402="nulová",J402,0)</f>
        <v>0</v>
      </c>
      <c r="BJ402" s="20" t="s">
        <v>23</v>
      </c>
      <c r="BK402" s="230">
        <f>ROUND(I402*H402,2)</f>
        <v>0</v>
      </c>
      <c r="BL402" s="20" t="s">
        <v>248</v>
      </c>
      <c r="BM402" s="229" t="s">
        <v>9095</v>
      </c>
    </row>
    <row r="403" s="2" customFormat="1" ht="16.5" customHeight="1">
      <c r="A403" s="42"/>
      <c r="B403" s="43"/>
      <c r="C403" s="280" t="s">
        <v>771</v>
      </c>
      <c r="D403" s="280" t="s">
        <v>463</v>
      </c>
      <c r="E403" s="281" t="s">
        <v>9096</v>
      </c>
      <c r="F403" s="282" t="s">
        <v>9097</v>
      </c>
      <c r="G403" s="283" t="s">
        <v>515</v>
      </c>
      <c r="H403" s="284">
        <v>39.585000000000001</v>
      </c>
      <c r="I403" s="285"/>
      <c r="J403" s="286">
        <f>ROUND(I403*H403,2)</f>
        <v>0</v>
      </c>
      <c r="K403" s="282" t="s">
        <v>1267</v>
      </c>
      <c r="L403" s="287"/>
      <c r="M403" s="288" t="s">
        <v>39</v>
      </c>
      <c r="N403" s="289" t="s">
        <v>56</v>
      </c>
      <c r="O403" s="88"/>
      <c r="P403" s="227">
        <f>O403*H403</f>
        <v>0</v>
      </c>
      <c r="Q403" s="227">
        <v>0.00017000000000000001</v>
      </c>
      <c r="R403" s="227">
        <f>Q403*H403</f>
        <v>0.0067294500000000005</v>
      </c>
      <c r="S403" s="227">
        <v>0</v>
      </c>
      <c r="T403" s="228">
        <f>S403*H403</f>
        <v>0</v>
      </c>
      <c r="U403" s="42"/>
      <c r="V403" s="42"/>
      <c r="W403" s="42"/>
      <c r="X403" s="42"/>
      <c r="Y403" s="42"/>
      <c r="Z403" s="42"/>
      <c r="AA403" s="42"/>
      <c r="AB403" s="42"/>
      <c r="AC403" s="42"/>
      <c r="AD403" s="42"/>
      <c r="AE403" s="42"/>
      <c r="AR403" s="229" t="s">
        <v>321</v>
      </c>
      <c r="AT403" s="229" t="s">
        <v>463</v>
      </c>
      <c r="AU403" s="229" t="s">
        <v>93</v>
      </c>
      <c r="AY403" s="20" t="s">
        <v>241</v>
      </c>
      <c r="BE403" s="230">
        <f>IF(N403="základní",J403,0)</f>
        <v>0</v>
      </c>
      <c r="BF403" s="230">
        <f>IF(N403="snížená",J403,0)</f>
        <v>0</v>
      </c>
      <c r="BG403" s="230">
        <f>IF(N403="zákl. přenesená",J403,0)</f>
        <v>0</v>
      </c>
      <c r="BH403" s="230">
        <f>IF(N403="sníž. přenesená",J403,0)</f>
        <v>0</v>
      </c>
      <c r="BI403" s="230">
        <f>IF(N403="nulová",J403,0)</f>
        <v>0</v>
      </c>
      <c r="BJ403" s="20" t="s">
        <v>23</v>
      </c>
      <c r="BK403" s="230">
        <f>ROUND(I403*H403,2)</f>
        <v>0</v>
      </c>
      <c r="BL403" s="20" t="s">
        <v>248</v>
      </c>
      <c r="BM403" s="229" t="s">
        <v>9098</v>
      </c>
    </row>
    <row r="404" s="14" customFormat="1">
      <c r="A404" s="14"/>
      <c r="B404" s="247"/>
      <c r="C404" s="248"/>
      <c r="D404" s="238" t="s">
        <v>252</v>
      </c>
      <c r="E404" s="248"/>
      <c r="F404" s="250" t="s">
        <v>9099</v>
      </c>
      <c r="G404" s="248"/>
      <c r="H404" s="251">
        <v>39.585000000000001</v>
      </c>
      <c r="I404" s="252"/>
      <c r="J404" s="248"/>
      <c r="K404" s="248"/>
      <c r="L404" s="253"/>
      <c r="M404" s="254"/>
      <c r="N404" s="255"/>
      <c r="O404" s="255"/>
      <c r="P404" s="255"/>
      <c r="Q404" s="255"/>
      <c r="R404" s="255"/>
      <c r="S404" s="255"/>
      <c r="T404" s="256"/>
      <c r="U404" s="14"/>
      <c r="V404" s="14"/>
      <c r="W404" s="14"/>
      <c r="X404" s="14"/>
      <c r="Y404" s="14"/>
      <c r="Z404" s="14"/>
      <c r="AA404" s="14"/>
      <c r="AB404" s="14"/>
      <c r="AC404" s="14"/>
      <c r="AD404" s="14"/>
      <c r="AE404" s="14"/>
      <c r="AT404" s="257" t="s">
        <v>252</v>
      </c>
      <c r="AU404" s="257" t="s">
        <v>93</v>
      </c>
      <c r="AV404" s="14" t="s">
        <v>93</v>
      </c>
      <c r="AW404" s="14" t="s">
        <v>4</v>
      </c>
      <c r="AX404" s="14" t="s">
        <v>23</v>
      </c>
      <c r="AY404" s="257" t="s">
        <v>241</v>
      </c>
    </row>
    <row r="405" s="2" customFormat="1" ht="16.5" customHeight="1">
      <c r="A405" s="42"/>
      <c r="B405" s="43"/>
      <c r="C405" s="218" t="s">
        <v>826</v>
      </c>
      <c r="D405" s="218" t="s">
        <v>243</v>
      </c>
      <c r="E405" s="219" t="s">
        <v>9100</v>
      </c>
      <c r="F405" s="220" t="s">
        <v>9101</v>
      </c>
      <c r="G405" s="221" t="s">
        <v>515</v>
      </c>
      <c r="H405" s="222">
        <v>59.667999999999999</v>
      </c>
      <c r="I405" s="223"/>
      <c r="J405" s="224">
        <f>ROUND(I405*H405,2)</f>
        <v>0</v>
      </c>
      <c r="K405" s="220" t="s">
        <v>1267</v>
      </c>
      <c r="L405" s="48"/>
      <c r="M405" s="225" t="s">
        <v>39</v>
      </c>
      <c r="N405" s="226" t="s">
        <v>56</v>
      </c>
      <c r="O405" s="88"/>
      <c r="P405" s="227">
        <f>O405*H405</f>
        <v>0</v>
      </c>
      <c r="Q405" s="227">
        <v>1.0000000000000001E-05</v>
      </c>
      <c r="R405" s="227">
        <f>Q405*H405</f>
        <v>0.00059668000000000004</v>
      </c>
      <c r="S405" s="227">
        <v>0</v>
      </c>
      <c r="T405" s="228">
        <f>S405*H405</f>
        <v>0</v>
      </c>
      <c r="U405" s="42"/>
      <c r="V405" s="42"/>
      <c r="W405" s="42"/>
      <c r="X405" s="42"/>
      <c r="Y405" s="42"/>
      <c r="Z405" s="42"/>
      <c r="AA405" s="42"/>
      <c r="AB405" s="42"/>
      <c r="AC405" s="42"/>
      <c r="AD405" s="42"/>
      <c r="AE405" s="42"/>
      <c r="AR405" s="229" t="s">
        <v>248</v>
      </c>
      <c r="AT405" s="229" t="s">
        <v>243</v>
      </c>
      <c r="AU405" s="229" t="s">
        <v>93</v>
      </c>
      <c r="AY405" s="20" t="s">
        <v>241</v>
      </c>
      <c r="BE405" s="230">
        <f>IF(N405="základní",J405,0)</f>
        <v>0</v>
      </c>
      <c r="BF405" s="230">
        <f>IF(N405="snížená",J405,0)</f>
        <v>0</v>
      </c>
      <c r="BG405" s="230">
        <f>IF(N405="zákl. přenesená",J405,0)</f>
        <v>0</v>
      </c>
      <c r="BH405" s="230">
        <f>IF(N405="sníž. přenesená",J405,0)</f>
        <v>0</v>
      </c>
      <c r="BI405" s="230">
        <f>IF(N405="nulová",J405,0)</f>
        <v>0</v>
      </c>
      <c r="BJ405" s="20" t="s">
        <v>23</v>
      </c>
      <c r="BK405" s="230">
        <f>ROUND(I405*H405,2)</f>
        <v>0</v>
      </c>
      <c r="BL405" s="20" t="s">
        <v>248</v>
      </c>
      <c r="BM405" s="229" t="s">
        <v>9102</v>
      </c>
    </row>
    <row r="406" s="2" customFormat="1" ht="16.5" customHeight="1">
      <c r="A406" s="42"/>
      <c r="B406" s="43"/>
      <c r="C406" s="280" t="s">
        <v>833</v>
      </c>
      <c r="D406" s="280" t="s">
        <v>463</v>
      </c>
      <c r="E406" s="281" t="s">
        <v>9103</v>
      </c>
      <c r="F406" s="282" t="s">
        <v>9104</v>
      </c>
      <c r="G406" s="283" t="s">
        <v>515</v>
      </c>
      <c r="H406" s="284">
        <v>61.457999999999998</v>
      </c>
      <c r="I406" s="285"/>
      <c r="J406" s="286">
        <f>ROUND(I406*H406,2)</f>
        <v>0</v>
      </c>
      <c r="K406" s="282" t="s">
        <v>247</v>
      </c>
      <c r="L406" s="287"/>
      <c r="M406" s="288" t="s">
        <v>39</v>
      </c>
      <c r="N406" s="289" t="s">
        <v>56</v>
      </c>
      <c r="O406" s="88"/>
      <c r="P406" s="227">
        <f>O406*H406</f>
        <v>0</v>
      </c>
      <c r="Q406" s="227">
        <v>0.0014</v>
      </c>
      <c r="R406" s="227">
        <f>Q406*H406</f>
        <v>0.086041199999999998</v>
      </c>
      <c r="S406" s="227">
        <v>0</v>
      </c>
      <c r="T406" s="228">
        <f>S406*H406</f>
        <v>0</v>
      </c>
      <c r="U406" s="42"/>
      <c r="V406" s="42"/>
      <c r="W406" s="42"/>
      <c r="X406" s="42"/>
      <c r="Y406" s="42"/>
      <c r="Z406" s="42"/>
      <c r="AA406" s="42"/>
      <c r="AB406" s="42"/>
      <c r="AC406" s="42"/>
      <c r="AD406" s="42"/>
      <c r="AE406" s="42"/>
      <c r="AR406" s="229" t="s">
        <v>321</v>
      </c>
      <c r="AT406" s="229" t="s">
        <v>463</v>
      </c>
      <c r="AU406" s="229" t="s">
        <v>93</v>
      </c>
      <c r="AY406" s="20" t="s">
        <v>241</v>
      </c>
      <c r="BE406" s="230">
        <f>IF(N406="základní",J406,0)</f>
        <v>0</v>
      </c>
      <c r="BF406" s="230">
        <f>IF(N406="snížená",J406,0)</f>
        <v>0</v>
      </c>
      <c r="BG406" s="230">
        <f>IF(N406="zákl. přenesená",J406,0)</f>
        <v>0</v>
      </c>
      <c r="BH406" s="230">
        <f>IF(N406="sníž. přenesená",J406,0)</f>
        <v>0</v>
      </c>
      <c r="BI406" s="230">
        <f>IF(N406="nulová",J406,0)</f>
        <v>0</v>
      </c>
      <c r="BJ406" s="20" t="s">
        <v>23</v>
      </c>
      <c r="BK406" s="230">
        <f>ROUND(I406*H406,2)</f>
        <v>0</v>
      </c>
      <c r="BL406" s="20" t="s">
        <v>248</v>
      </c>
      <c r="BM406" s="229" t="s">
        <v>9105</v>
      </c>
    </row>
    <row r="407" s="13" customFormat="1">
      <c r="A407" s="13"/>
      <c r="B407" s="236"/>
      <c r="C407" s="237"/>
      <c r="D407" s="238" t="s">
        <v>252</v>
      </c>
      <c r="E407" s="239" t="s">
        <v>39</v>
      </c>
      <c r="F407" s="240" t="s">
        <v>9106</v>
      </c>
      <c r="G407" s="237"/>
      <c r="H407" s="239" t="s">
        <v>39</v>
      </c>
      <c r="I407" s="241"/>
      <c r="J407" s="237"/>
      <c r="K407" s="237"/>
      <c r="L407" s="242"/>
      <c r="M407" s="243"/>
      <c r="N407" s="244"/>
      <c r="O407" s="244"/>
      <c r="P407" s="244"/>
      <c r="Q407" s="244"/>
      <c r="R407" s="244"/>
      <c r="S407" s="244"/>
      <c r="T407" s="245"/>
      <c r="U407" s="13"/>
      <c r="V407" s="13"/>
      <c r="W407" s="13"/>
      <c r="X407" s="13"/>
      <c r="Y407" s="13"/>
      <c r="Z407" s="13"/>
      <c r="AA407" s="13"/>
      <c r="AB407" s="13"/>
      <c r="AC407" s="13"/>
      <c r="AD407" s="13"/>
      <c r="AE407" s="13"/>
      <c r="AT407" s="246" t="s">
        <v>252</v>
      </c>
      <c r="AU407" s="246" t="s">
        <v>93</v>
      </c>
      <c r="AV407" s="13" t="s">
        <v>23</v>
      </c>
      <c r="AW407" s="13" t="s">
        <v>46</v>
      </c>
      <c r="AX407" s="13" t="s">
        <v>85</v>
      </c>
      <c r="AY407" s="246" t="s">
        <v>241</v>
      </c>
    </row>
    <row r="408" s="13" customFormat="1">
      <c r="A408" s="13"/>
      <c r="B408" s="236"/>
      <c r="C408" s="237"/>
      <c r="D408" s="238" t="s">
        <v>252</v>
      </c>
      <c r="E408" s="239" t="s">
        <v>39</v>
      </c>
      <c r="F408" s="240" t="s">
        <v>9107</v>
      </c>
      <c r="G408" s="237"/>
      <c r="H408" s="239" t="s">
        <v>39</v>
      </c>
      <c r="I408" s="241"/>
      <c r="J408" s="237"/>
      <c r="K408" s="237"/>
      <c r="L408" s="242"/>
      <c r="M408" s="243"/>
      <c r="N408" s="244"/>
      <c r="O408" s="244"/>
      <c r="P408" s="244"/>
      <c r="Q408" s="244"/>
      <c r="R408" s="244"/>
      <c r="S408" s="244"/>
      <c r="T408" s="245"/>
      <c r="U408" s="13"/>
      <c r="V408" s="13"/>
      <c r="W408" s="13"/>
      <c r="X408" s="13"/>
      <c r="Y408" s="13"/>
      <c r="Z408" s="13"/>
      <c r="AA408" s="13"/>
      <c r="AB408" s="13"/>
      <c r="AC408" s="13"/>
      <c r="AD408" s="13"/>
      <c r="AE408" s="13"/>
      <c r="AT408" s="246" t="s">
        <v>252</v>
      </c>
      <c r="AU408" s="246" t="s">
        <v>93</v>
      </c>
      <c r="AV408" s="13" t="s">
        <v>23</v>
      </c>
      <c r="AW408" s="13" t="s">
        <v>46</v>
      </c>
      <c r="AX408" s="13" t="s">
        <v>85</v>
      </c>
      <c r="AY408" s="246" t="s">
        <v>241</v>
      </c>
    </row>
    <row r="409" s="14" customFormat="1">
      <c r="A409" s="14"/>
      <c r="B409" s="247"/>
      <c r="C409" s="248"/>
      <c r="D409" s="238" t="s">
        <v>252</v>
      </c>
      <c r="E409" s="249" t="s">
        <v>39</v>
      </c>
      <c r="F409" s="250" t="s">
        <v>9108</v>
      </c>
      <c r="G409" s="248"/>
      <c r="H409" s="251">
        <v>4.2999999999999998</v>
      </c>
      <c r="I409" s="252"/>
      <c r="J409" s="248"/>
      <c r="K409" s="248"/>
      <c r="L409" s="253"/>
      <c r="M409" s="254"/>
      <c r="N409" s="255"/>
      <c r="O409" s="255"/>
      <c r="P409" s="255"/>
      <c r="Q409" s="255"/>
      <c r="R409" s="255"/>
      <c r="S409" s="255"/>
      <c r="T409" s="256"/>
      <c r="U409" s="14"/>
      <c r="V409" s="14"/>
      <c r="W409" s="14"/>
      <c r="X409" s="14"/>
      <c r="Y409" s="14"/>
      <c r="Z409" s="14"/>
      <c r="AA409" s="14"/>
      <c r="AB409" s="14"/>
      <c r="AC409" s="14"/>
      <c r="AD409" s="14"/>
      <c r="AE409" s="14"/>
      <c r="AT409" s="257" t="s">
        <v>252</v>
      </c>
      <c r="AU409" s="257" t="s">
        <v>93</v>
      </c>
      <c r="AV409" s="14" t="s">
        <v>93</v>
      </c>
      <c r="AW409" s="14" t="s">
        <v>46</v>
      </c>
      <c r="AX409" s="14" t="s">
        <v>85</v>
      </c>
      <c r="AY409" s="257" t="s">
        <v>241</v>
      </c>
    </row>
    <row r="410" s="13" customFormat="1">
      <c r="A410" s="13"/>
      <c r="B410" s="236"/>
      <c r="C410" s="237"/>
      <c r="D410" s="238" t="s">
        <v>252</v>
      </c>
      <c r="E410" s="239" t="s">
        <v>39</v>
      </c>
      <c r="F410" s="240" t="s">
        <v>9109</v>
      </c>
      <c r="G410" s="237"/>
      <c r="H410" s="239" t="s">
        <v>39</v>
      </c>
      <c r="I410" s="241"/>
      <c r="J410" s="237"/>
      <c r="K410" s="237"/>
      <c r="L410" s="242"/>
      <c r="M410" s="243"/>
      <c r="N410" s="244"/>
      <c r="O410" s="244"/>
      <c r="P410" s="244"/>
      <c r="Q410" s="244"/>
      <c r="R410" s="244"/>
      <c r="S410" s="244"/>
      <c r="T410" s="245"/>
      <c r="U410" s="13"/>
      <c r="V410" s="13"/>
      <c r="W410" s="13"/>
      <c r="X410" s="13"/>
      <c r="Y410" s="13"/>
      <c r="Z410" s="13"/>
      <c r="AA410" s="13"/>
      <c r="AB410" s="13"/>
      <c r="AC410" s="13"/>
      <c r="AD410" s="13"/>
      <c r="AE410" s="13"/>
      <c r="AT410" s="246" t="s">
        <v>252</v>
      </c>
      <c r="AU410" s="246" t="s">
        <v>93</v>
      </c>
      <c r="AV410" s="13" t="s">
        <v>23</v>
      </c>
      <c r="AW410" s="13" t="s">
        <v>46</v>
      </c>
      <c r="AX410" s="13" t="s">
        <v>85</v>
      </c>
      <c r="AY410" s="246" t="s">
        <v>241</v>
      </c>
    </row>
    <row r="411" s="14" customFormat="1">
      <c r="A411" s="14"/>
      <c r="B411" s="247"/>
      <c r="C411" s="248"/>
      <c r="D411" s="238" t="s">
        <v>252</v>
      </c>
      <c r="E411" s="249" t="s">
        <v>39</v>
      </c>
      <c r="F411" s="250" t="s">
        <v>9110</v>
      </c>
      <c r="G411" s="248"/>
      <c r="H411" s="251">
        <v>3.2000000000000002</v>
      </c>
      <c r="I411" s="252"/>
      <c r="J411" s="248"/>
      <c r="K411" s="248"/>
      <c r="L411" s="253"/>
      <c r="M411" s="254"/>
      <c r="N411" s="255"/>
      <c r="O411" s="255"/>
      <c r="P411" s="255"/>
      <c r="Q411" s="255"/>
      <c r="R411" s="255"/>
      <c r="S411" s="255"/>
      <c r="T411" s="256"/>
      <c r="U411" s="14"/>
      <c r="V411" s="14"/>
      <c r="W411" s="14"/>
      <c r="X411" s="14"/>
      <c r="Y411" s="14"/>
      <c r="Z411" s="14"/>
      <c r="AA411" s="14"/>
      <c r="AB411" s="14"/>
      <c r="AC411" s="14"/>
      <c r="AD411" s="14"/>
      <c r="AE411" s="14"/>
      <c r="AT411" s="257" t="s">
        <v>252</v>
      </c>
      <c r="AU411" s="257" t="s">
        <v>93</v>
      </c>
      <c r="AV411" s="14" t="s">
        <v>93</v>
      </c>
      <c r="AW411" s="14" t="s">
        <v>46</v>
      </c>
      <c r="AX411" s="14" t="s">
        <v>85</v>
      </c>
      <c r="AY411" s="257" t="s">
        <v>241</v>
      </c>
    </row>
    <row r="412" s="13" customFormat="1">
      <c r="A412" s="13"/>
      <c r="B412" s="236"/>
      <c r="C412" s="237"/>
      <c r="D412" s="238" t="s">
        <v>252</v>
      </c>
      <c r="E412" s="239" t="s">
        <v>39</v>
      </c>
      <c r="F412" s="240" t="s">
        <v>9111</v>
      </c>
      <c r="G412" s="237"/>
      <c r="H412" s="239" t="s">
        <v>39</v>
      </c>
      <c r="I412" s="241"/>
      <c r="J412" s="237"/>
      <c r="K412" s="237"/>
      <c r="L412" s="242"/>
      <c r="M412" s="243"/>
      <c r="N412" s="244"/>
      <c r="O412" s="244"/>
      <c r="P412" s="244"/>
      <c r="Q412" s="244"/>
      <c r="R412" s="244"/>
      <c r="S412" s="244"/>
      <c r="T412" s="245"/>
      <c r="U412" s="13"/>
      <c r="V412" s="13"/>
      <c r="W412" s="13"/>
      <c r="X412" s="13"/>
      <c r="Y412" s="13"/>
      <c r="Z412" s="13"/>
      <c r="AA412" s="13"/>
      <c r="AB412" s="13"/>
      <c r="AC412" s="13"/>
      <c r="AD412" s="13"/>
      <c r="AE412" s="13"/>
      <c r="AT412" s="246" t="s">
        <v>252</v>
      </c>
      <c r="AU412" s="246" t="s">
        <v>93</v>
      </c>
      <c r="AV412" s="13" t="s">
        <v>23</v>
      </c>
      <c r="AW412" s="13" t="s">
        <v>46</v>
      </c>
      <c r="AX412" s="13" t="s">
        <v>85</v>
      </c>
      <c r="AY412" s="246" t="s">
        <v>241</v>
      </c>
    </row>
    <row r="413" s="14" customFormat="1">
      <c r="A413" s="14"/>
      <c r="B413" s="247"/>
      <c r="C413" s="248"/>
      <c r="D413" s="238" t="s">
        <v>252</v>
      </c>
      <c r="E413" s="249" t="s">
        <v>39</v>
      </c>
      <c r="F413" s="250" t="s">
        <v>9112</v>
      </c>
      <c r="G413" s="248"/>
      <c r="H413" s="251">
        <v>14</v>
      </c>
      <c r="I413" s="252"/>
      <c r="J413" s="248"/>
      <c r="K413" s="248"/>
      <c r="L413" s="253"/>
      <c r="M413" s="254"/>
      <c r="N413" s="255"/>
      <c r="O413" s="255"/>
      <c r="P413" s="255"/>
      <c r="Q413" s="255"/>
      <c r="R413" s="255"/>
      <c r="S413" s="255"/>
      <c r="T413" s="256"/>
      <c r="U413" s="14"/>
      <c r="V413" s="14"/>
      <c r="W413" s="14"/>
      <c r="X413" s="14"/>
      <c r="Y413" s="14"/>
      <c r="Z413" s="14"/>
      <c r="AA413" s="14"/>
      <c r="AB413" s="14"/>
      <c r="AC413" s="14"/>
      <c r="AD413" s="14"/>
      <c r="AE413" s="14"/>
      <c r="AT413" s="257" t="s">
        <v>252</v>
      </c>
      <c r="AU413" s="257" t="s">
        <v>93</v>
      </c>
      <c r="AV413" s="14" t="s">
        <v>93</v>
      </c>
      <c r="AW413" s="14" t="s">
        <v>46</v>
      </c>
      <c r="AX413" s="14" t="s">
        <v>85</v>
      </c>
      <c r="AY413" s="257" t="s">
        <v>241</v>
      </c>
    </row>
    <row r="414" s="16" customFormat="1">
      <c r="A414" s="16"/>
      <c r="B414" s="269"/>
      <c r="C414" s="270"/>
      <c r="D414" s="238" t="s">
        <v>252</v>
      </c>
      <c r="E414" s="271" t="s">
        <v>39</v>
      </c>
      <c r="F414" s="272" t="s">
        <v>295</v>
      </c>
      <c r="G414" s="270"/>
      <c r="H414" s="273">
        <v>21.5</v>
      </c>
      <c r="I414" s="274"/>
      <c r="J414" s="270"/>
      <c r="K414" s="270"/>
      <c r="L414" s="275"/>
      <c r="M414" s="276"/>
      <c r="N414" s="277"/>
      <c r="O414" s="277"/>
      <c r="P414" s="277"/>
      <c r="Q414" s="277"/>
      <c r="R414" s="277"/>
      <c r="S414" s="277"/>
      <c r="T414" s="278"/>
      <c r="U414" s="16"/>
      <c r="V414" s="16"/>
      <c r="W414" s="16"/>
      <c r="X414" s="16"/>
      <c r="Y414" s="16"/>
      <c r="Z414" s="16"/>
      <c r="AA414" s="16"/>
      <c r="AB414" s="16"/>
      <c r="AC414" s="16"/>
      <c r="AD414" s="16"/>
      <c r="AE414" s="16"/>
      <c r="AT414" s="279" t="s">
        <v>252</v>
      </c>
      <c r="AU414" s="279" t="s">
        <v>93</v>
      </c>
      <c r="AV414" s="16" t="s">
        <v>113</v>
      </c>
      <c r="AW414" s="16" t="s">
        <v>46</v>
      </c>
      <c r="AX414" s="16" t="s">
        <v>85</v>
      </c>
      <c r="AY414" s="279" t="s">
        <v>241</v>
      </c>
    </row>
    <row r="415" s="13" customFormat="1">
      <c r="A415" s="13"/>
      <c r="B415" s="236"/>
      <c r="C415" s="237"/>
      <c r="D415" s="238" t="s">
        <v>252</v>
      </c>
      <c r="E415" s="239" t="s">
        <v>39</v>
      </c>
      <c r="F415" s="240" t="s">
        <v>3425</v>
      </c>
      <c r="G415" s="237"/>
      <c r="H415" s="239" t="s">
        <v>39</v>
      </c>
      <c r="I415" s="241"/>
      <c r="J415" s="237"/>
      <c r="K415" s="237"/>
      <c r="L415" s="242"/>
      <c r="M415" s="243"/>
      <c r="N415" s="244"/>
      <c r="O415" s="244"/>
      <c r="P415" s="244"/>
      <c r="Q415" s="244"/>
      <c r="R415" s="244"/>
      <c r="S415" s="244"/>
      <c r="T415" s="245"/>
      <c r="U415" s="13"/>
      <c r="V415" s="13"/>
      <c r="W415" s="13"/>
      <c r="X415" s="13"/>
      <c r="Y415" s="13"/>
      <c r="Z415" s="13"/>
      <c r="AA415" s="13"/>
      <c r="AB415" s="13"/>
      <c r="AC415" s="13"/>
      <c r="AD415" s="13"/>
      <c r="AE415" s="13"/>
      <c r="AT415" s="246" t="s">
        <v>252</v>
      </c>
      <c r="AU415" s="246" t="s">
        <v>93</v>
      </c>
      <c r="AV415" s="13" t="s">
        <v>23</v>
      </c>
      <c r="AW415" s="13" t="s">
        <v>46</v>
      </c>
      <c r="AX415" s="13" t="s">
        <v>85</v>
      </c>
      <c r="AY415" s="246" t="s">
        <v>241</v>
      </c>
    </row>
    <row r="416" s="14" customFormat="1">
      <c r="A416" s="14"/>
      <c r="B416" s="247"/>
      <c r="C416" s="248"/>
      <c r="D416" s="238" t="s">
        <v>252</v>
      </c>
      <c r="E416" s="249" t="s">
        <v>39</v>
      </c>
      <c r="F416" s="250" t="s">
        <v>9113</v>
      </c>
      <c r="G416" s="248"/>
      <c r="H416" s="251">
        <v>6.6369999999999996</v>
      </c>
      <c r="I416" s="252"/>
      <c r="J416" s="248"/>
      <c r="K416" s="248"/>
      <c r="L416" s="253"/>
      <c r="M416" s="254"/>
      <c r="N416" s="255"/>
      <c r="O416" s="255"/>
      <c r="P416" s="255"/>
      <c r="Q416" s="255"/>
      <c r="R416" s="255"/>
      <c r="S416" s="255"/>
      <c r="T416" s="256"/>
      <c r="U416" s="14"/>
      <c r="V416" s="14"/>
      <c r="W416" s="14"/>
      <c r="X416" s="14"/>
      <c r="Y416" s="14"/>
      <c r="Z416" s="14"/>
      <c r="AA416" s="14"/>
      <c r="AB416" s="14"/>
      <c r="AC416" s="14"/>
      <c r="AD416" s="14"/>
      <c r="AE416" s="14"/>
      <c r="AT416" s="257" t="s">
        <v>252</v>
      </c>
      <c r="AU416" s="257" t="s">
        <v>93</v>
      </c>
      <c r="AV416" s="14" t="s">
        <v>93</v>
      </c>
      <c r="AW416" s="14" t="s">
        <v>46</v>
      </c>
      <c r="AX416" s="14" t="s">
        <v>85</v>
      </c>
      <c r="AY416" s="257" t="s">
        <v>241</v>
      </c>
    </row>
    <row r="417" s="13" customFormat="1">
      <c r="A417" s="13"/>
      <c r="B417" s="236"/>
      <c r="C417" s="237"/>
      <c r="D417" s="238" t="s">
        <v>252</v>
      </c>
      <c r="E417" s="239" t="s">
        <v>39</v>
      </c>
      <c r="F417" s="240" t="s">
        <v>3430</v>
      </c>
      <c r="G417" s="237"/>
      <c r="H417" s="239" t="s">
        <v>39</v>
      </c>
      <c r="I417" s="241"/>
      <c r="J417" s="237"/>
      <c r="K417" s="237"/>
      <c r="L417" s="242"/>
      <c r="M417" s="243"/>
      <c r="N417" s="244"/>
      <c r="O417" s="244"/>
      <c r="P417" s="244"/>
      <c r="Q417" s="244"/>
      <c r="R417" s="244"/>
      <c r="S417" s="244"/>
      <c r="T417" s="245"/>
      <c r="U417" s="13"/>
      <c r="V417" s="13"/>
      <c r="W417" s="13"/>
      <c r="X417" s="13"/>
      <c r="Y417" s="13"/>
      <c r="Z417" s="13"/>
      <c r="AA417" s="13"/>
      <c r="AB417" s="13"/>
      <c r="AC417" s="13"/>
      <c r="AD417" s="13"/>
      <c r="AE417" s="13"/>
      <c r="AT417" s="246" t="s">
        <v>252</v>
      </c>
      <c r="AU417" s="246" t="s">
        <v>93</v>
      </c>
      <c r="AV417" s="13" t="s">
        <v>23</v>
      </c>
      <c r="AW417" s="13" t="s">
        <v>46</v>
      </c>
      <c r="AX417" s="13" t="s">
        <v>85</v>
      </c>
      <c r="AY417" s="246" t="s">
        <v>241</v>
      </c>
    </row>
    <row r="418" s="14" customFormat="1">
      <c r="A418" s="14"/>
      <c r="B418" s="247"/>
      <c r="C418" s="248"/>
      <c r="D418" s="238" t="s">
        <v>252</v>
      </c>
      <c r="E418" s="249" t="s">
        <v>39</v>
      </c>
      <c r="F418" s="250" t="s">
        <v>9114</v>
      </c>
      <c r="G418" s="248"/>
      <c r="H418" s="251">
        <v>12.449999999999999</v>
      </c>
      <c r="I418" s="252"/>
      <c r="J418" s="248"/>
      <c r="K418" s="248"/>
      <c r="L418" s="253"/>
      <c r="M418" s="254"/>
      <c r="N418" s="255"/>
      <c r="O418" s="255"/>
      <c r="P418" s="255"/>
      <c r="Q418" s="255"/>
      <c r="R418" s="255"/>
      <c r="S418" s="255"/>
      <c r="T418" s="256"/>
      <c r="U418" s="14"/>
      <c r="V418" s="14"/>
      <c r="W418" s="14"/>
      <c r="X418" s="14"/>
      <c r="Y418" s="14"/>
      <c r="Z418" s="14"/>
      <c r="AA418" s="14"/>
      <c r="AB418" s="14"/>
      <c r="AC418" s="14"/>
      <c r="AD418" s="14"/>
      <c r="AE418" s="14"/>
      <c r="AT418" s="257" t="s">
        <v>252</v>
      </c>
      <c r="AU418" s="257" t="s">
        <v>93</v>
      </c>
      <c r="AV418" s="14" t="s">
        <v>93</v>
      </c>
      <c r="AW418" s="14" t="s">
        <v>46</v>
      </c>
      <c r="AX418" s="14" t="s">
        <v>85</v>
      </c>
      <c r="AY418" s="257" t="s">
        <v>241</v>
      </c>
    </row>
    <row r="419" s="14" customFormat="1">
      <c r="A419" s="14"/>
      <c r="B419" s="247"/>
      <c r="C419" s="248"/>
      <c r="D419" s="238" t="s">
        <v>252</v>
      </c>
      <c r="E419" s="249" t="s">
        <v>39</v>
      </c>
      <c r="F419" s="250" t="s">
        <v>9115</v>
      </c>
      <c r="G419" s="248"/>
      <c r="H419" s="251">
        <v>1.2</v>
      </c>
      <c r="I419" s="252"/>
      <c r="J419" s="248"/>
      <c r="K419" s="248"/>
      <c r="L419" s="253"/>
      <c r="M419" s="254"/>
      <c r="N419" s="255"/>
      <c r="O419" s="255"/>
      <c r="P419" s="255"/>
      <c r="Q419" s="255"/>
      <c r="R419" s="255"/>
      <c r="S419" s="255"/>
      <c r="T419" s="256"/>
      <c r="U419" s="14"/>
      <c r="V419" s="14"/>
      <c r="W419" s="14"/>
      <c r="X419" s="14"/>
      <c r="Y419" s="14"/>
      <c r="Z419" s="14"/>
      <c r="AA419" s="14"/>
      <c r="AB419" s="14"/>
      <c r="AC419" s="14"/>
      <c r="AD419" s="14"/>
      <c r="AE419" s="14"/>
      <c r="AT419" s="257" t="s">
        <v>252</v>
      </c>
      <c r="AU419" s="257" t="s">
        <v>93</v>
      </c>
      <c r="AV419" s="14" t="s">
        <v>93</v>
      </c>
      <c r="AW419" s="14" t="s">
        <v>46</v>
      </c>
      <c r="AX419" s="14" t="s">
        <v>85</v>
      </c>
      <c r="AY419" s="257" t="s">
        <v>241</v>
      </c>
    </row>
    <row r="420" s="13" customFormat="1">
      <c r="A420" s="13"/>
      <c r="B420" s="236"/>
      <c r="C420" s="237"/>
      <c r="D420" s="238" t="s">
        <v>252</v>
      </c>
      <c r="E420" s="239" t="s">
        <v>39</v>
      </c>
      <c r="F420" s="240" t="s">
        <v>8845</v>
      </c>
      <c r="G420" s="237"/>
      <c r="H420" s="239" t="s">
        <v>39</v>
      </c>
      <c r="I420" s="241"/>
      <c r="J420" s="237"/>
      <c r="K420" s="237"/>
      <c r="L420" s="242"/>
      <c r="M420" s="243"/>
      <c r="N420" s="244"/>
      <c r="O420" s="244"/>
      <c r="P420" s="244"/>
      <c r="Q420" s="244"/>
      <c r="R420" s="244"/>
      <c r="S420" s="244"/>
      <c r="T420" s="245"/>
      <c r="U420" s="13"/>
      <c r="V420" s="13"/>
      <c r="W420" s="13"/>
      <c r="X420" s="13"/>
      <c r="Y420" s="13"/>
      <c r="Z420" s="13"/>
      <c r="AA420" s="13"/>
      <c r="AB420" s="13"/>
      <c r="AC420" s="13"/>
      <c r="AD420" s="13"/>
      <c r="AE420" s="13"/>
      <c r="AT420" s="246" t="s">
        <v>252</v>
      </c>
      <c r="AU420" s="246" t="s">
        <v>93</v>
      </c>
      <c r="AV420" s="13" t="s">
        <v>23</v>
      </c>
      <c r="AW420" s="13" t="s">
        <v>46</v>
      </c>
      <c r="AX420" s="13" t="s">
        <v>85</v>
      </c>
      <c r="AY420" s="246" t="s">
        <v>241</v>
      </c>
    </row>
    <row r="421" s="14" customFormat="1">
      <c r="A421" s="14"/>
      <c r="B421" s="247"/>
      <c r="C421" s="248"/>
      <c r="D421" s="238" t="s">
        <v>252</v>
      </c>
      <c r="E421" s="249" t="s">
        <v>39</v>
      </c>
      <c r="F421" s="250" t="s">
        <v>9116</v>
      </c>
      <c r="G421" s="248"/>
      <c r="H421" s="251">
        <v>5.1310000000000002</v>
      </c>
      <c r="I421" s="252"/>
      <c r="J421" s="248"/>
      <c r="K421" s="248"/>
      <c r="L421" s="253"/>
      <c r="M421" s="254"/>
      <c r="N421" s="255"/>
      <c r="O421" s="255"/>
      <c r="P421" s="255"/>
      <c r="Q421" s="255"/>
      <c r="R421" s="255"/>
      <c r="S421" s="255"/>
      <c r="T421" s="256"/>
      <c r="U421" s="14"/>
      <c r="V421" s="14"/>
      <c r="W421" s="14"/>
      <c r="X421" s="14"/>
      <c r="Y421" s="14"/>
      <c r="Z421" s="14"/>
      <c r="AA421" s="14"/>
      <c r="AB421" s="14"/>
      <c r="AC421" s="14"/>
      <c r="AD421" s="14"/>
      <c r="AE421" s="14"/>
      <c r="AT421" s="257" t="s">
        <v>252</v>
      </c>
      <c r="AU421" s="257" t="s">
        <v>93</v>
      </c>
      <c r="AV421" s="14" t="s">
        <v>93</v>
      </c>
      <c r="AW421" s="14" t="s">
        <v>46</v>
      </c>
      <c r="AX421" s="14" t="s">
        <v>85</v>
      </c>
      <c r="AY421" s="257" t="s">
        <v>241</v>
      </c>
    </row>
    <row r="422" s="14" customFormat="1">
      <c r="A422" s="14"/>
      <c r="B422" s="247"/>
      <c r="C422" s="248"/>
      <c r="D422" s="238" t="s">
        <v>252</v>
      </c>
      <c r="E422" s="249" t="s">
        <v>39</v>
      </c>
      <c r="F422" s="250" t="s">
        <v>9117</v>
      </c>
      <c r="G422" s="248"/>
      <c r="H422" s="251">
        <v>12.75</v>
      </c>
      <c r="I422" s="252"/>
      <c r="J422" s="248"/>
      <c r="K422" s="248"/>
      <c r="L422" s="253"/>
      <c r="M422" s="254"/>
      <c r="N422" s="255"/>
      <c r="O422" s="255"/>
      <c r="P422" s="255"/>
      <c r="Q422" s="255"/>
      <c r="R422" s="255"/>
      <c r="S422" s="255"/>
      <c r="T422" s="256"/>
      <c r="U422" s="14"/>
      <c r="V422" s="14"/>
      <c r="W422" s="14"/>
      <c r="X422" s="14"/>
      <c r="Y422" s="14"/>
      <c r="Z422" s="14"/>
      <c r="AA422" s="14"/>
      <c r="AB422" s="14"/>
      <c r="AC422" s="14"/>
      <c r="AD422" s="14"/>
      <c r="AE422" s="14"/>
      <c r="AT422" s="257" t="s">
        <v>252</v>
      </c>
      <c r="AU422" s="257" t="s">
        <v>93</v>
      </c>
      <c r="AV422" s="14" t="s">
        <v>93</v>
      </c>
      <c r="AW422" s="14" t="s">
        <v>46</v>
      </c>
      <c r="AX422" s="14" t="s">
        <v>85</v>
      </c>
      <c r="AY422" s="257" t="s">
        <v>241</v>
      </c>
    </row>
    <row r="423" s="16" customFormat="1">
      <c r="A423" s="16"/>
      <c r="B423" s="269"/>
      <c r="C423" s="270"/>
      <c r="D423" s="238" t="s">
        <v>252</v>
      </c>
      <c r="E423" s="271" t="s">
        <v>39</v>
      </c>
      <c r="F423" s="272" t="s">
        <v>295</v>
      </c>
      <c r="G423" s="270"/>
      <c r="H423" s="273">
        <v>38.167999999999999</v>
      </c>
      <c r="I423" s="274"/>
      <c r="J423" s="270"/>
      <c r="K423" s="270"/>
      <c r="L423" s="275"/>
      <c r="M423" s="276"/>
      <c r="N423" s="277"/>
      <c r="O423" s="277"/>
      <c r="P423" s="277"/>
      <c r="Q423" s="277"/>
      <c r="R423" s="277"/>
      <c r="S423" s="277"/>
      <c r="T423" s="278"/>
      <c r="U423" s="16"/>
      <c r="V423" s="16"/>
      <c r="W423" s="16"/>
      <c r="X423" s="16"/>
      <c r="Y423" s="16"/>
      <c r="Z423" s="16"/>
      <c r="AA423" s="16"/>
      <c r="AB423" s="16"/>
      <c r="AC423" s="16"/>
      <c r="AD423" s="16"/>
      <c r="AE423" s="16"/>
      <c r="AT423" s="279" t="s">
        <v>252</v>
      </c>
      <c r="AU423" s="279" t="s">
        <v>93</v>
      </c>
      <c r="AV423" s="16" t="s">
        <v>113</v>
      </c>
      <c r="AW423" s="16" t="s">
        <v>46</v>
      </c>
      <c r="AX423" s="16" t="s">
        <v>85</v>
      </c>
      <c r="AY423" s="279" t="s">
        <v>241</v>
      </c>
    </row>
    <row r="424" s="15" customFormat="1">
      <c r="A424" s="15"/>
      <c r="B424" s="258"/>
      <c r="C424" s="259"/>
      <c r="D424" s="238" t="s">
        <v>252</v>
      </c>
      <c r="E424" s="260" t="s">
        <v>39</v>
      </c>
      <c r="F424" s="261" t="s">
        <v>274</v>
      </c>
      <c r="G424" s="259"/>
      <c r="H424" s="262">
        <v>59.667999999999999</v>
      </c>
      <c r="I424" s="263"/>
      <c r="J424" s="259"/>
      <c r="K424" s="259"/>
      <c r="L424" s="264"/>
      <c r="M424" s="265"/>
      <c r="N424" s="266"/>
      <c r="O424" s="266"/>
      <c r="P424" s="266"/>
      <c r="Q424" s="266"/>
      <c r="R424" s="266"/>
      <c r="S424" s="266"/>
      <c r="T424" s="267"/>
      <c r="U424" s="15"/>
      <c r="V424" s="15"/>
      <c r="W424" s="15"/>
      <c r="X424" s="15"/>
      <c r="Y424" s="15"/>
      <c r="Z424" s="15"/>
      <c r="AA424" s="15"/>
      <c r="AB424" s="15"/>
      <c r="AC424" s="15"/>
      <c r="AD424" s="15"/>
      <c r="AE424" s="15"/>
      <c r="AT424" s="268" t="s">
        <v>252</v>
      </c>
      <c r="AU424" s="268" t="s">
        <v>93</v>
      </c>
      <c r="AV424" s="15" t="s">
        <v>248</v>
      </c>
      <c r="AW424" s="15" t="s">
        <v>46</v>
      </c>
      <c r="AX424" s="15" t="s">
        <v>23</v>
      </c>
      <c r="AY424" s="268" t="s">
        <v>241</v>
      </c>
    </row>
    <row r="425" s="14" customFormat="1">
      <c r="A425" s="14"/>
      <c r="B425" s="247"/>
      <c r="C425" s="248"/>
      <c r="D425" s="238" t="s">
        <v>252</v>
      </c>
      <c r="E425" s="248"/>
      <c r="F425" s="250" t="s">
        <v>9118</v>
      </c>
      <c r="G425" s="248"/>
      <c r="H425" s="251">
        <v>61.457999999999998</v>
      </c>
      <c r="I425" s="252"/>
      <c r="J425" s="248"/>
      <c r="K425" s="248"/>
      <c r="L425" s="253"/>
      <c r="M425" s="254"/>
      <c r="N425" s="255"/>
      <c r="O425" s="255"/>
      <c r="P425" s="255"/>
      <c r="Q425" s="255"/>
      <c r="R425" s="255"/>
      <c r="S425" s="255"/>
      <c r="T425" s="256"/>
      <c r="U425" s="14"/>
      <c r="V425" s="14"/>
      <c r="W425" s="14"/>
      <c r="X425" s="14"/>
      <c r="Y425" s="14"/>
      <c r="Z425" s="14"/>
      <c r="AA425" s="14"/>
      <c r="AB425" s="14"/>
      <c r="AC425" s="14"/>
      <c r="AD425" s="14"/>
      <c r="AE425" s="14"/>
      <c r="AT425" s="257" t="s">
        <v>252</v>
      </c>
      <c r="AU425" s="257" t="s">
        <v>93</v>
      </c>
      <c r="AV425" s="14" t="s">
        <v>93</v>
      </c>
      <c r="AW425" s="14" t="s">
        <v>4</v>
      </c>
      <c r="AX425" s="14" t="s">
        <v>23</v>
      </c>
      <c r="AY425" s="257" t="s">
        <v>241</v>
      </c>
    </row>
    <row r="426" s="2" customFormat="1" ht="16.5" customHeight="1">
      <c r="A426" s="42"/>
      <c r="B426" s="43"/>
      <c r="C426" s="218" t="s">
        <v>875</v>
      </c>
      <c r="D426" s="218" t="s">
        <v>243</v>
      </c>
      <c r="E426" s="219" t="s">
        <v>9119</v>
      </c>
      <c r="F426" s="220" t="s">
        <v>9120</v>
      </c>
      <c r="G426" s="221" t="s">
        <v>515</v>
      </c>
      <c r="H426" s="222">
        <v>63.831000000000003</v>
      </c>
      <c r="I426" s="223"/>
      <c r="J426" s="224">
        <f>ROUND(I426*H426,2)</f>
        <v>0</v>
      </c>
      <c r="K426" s="220" t="s">
        <v>1267</v>
      </c>
      <c r="L426" s="48"/>
      <c r="M426" s="225" t="s">
        <v>39</v>
      </c>
      <c r="N426" s="226" t="s">
        <v>56</v>
      </c>
      <c r="O426" s="88"/>
      <c r="P426" s="227">
        <f>O426*H426</f>
        <v>0</v>
      </c>
      <c r="Q426" s="227">
        <v>1.0000000000000001E-05</v>
      </c>
      <c r="R426" s="227">
        <f>Q426*H426</f>
        <v>0.00063831000000000011</v>
      </c>
      <c r="S426" s="227">
        <v>0</v>
      </c>
      <c r="T426" s="228">
        <f>S426*H426</f>
        <v>0</v>
      </c>
      <c r="U426" s="42"/>
      <c r="V426" s="42"/>
      <c r="W426" s="42"/>
      <c r="X426" s="42"/>
      <c r="Y426" s="42"/>
      <c r="Z426" s="42"/>
      <c r="AA426" s="42"/>
      <c r="AB426" s="42"/>
      <c r="AC426" s="42"/>
      <c r="AD426" s="42"/>
      <c r="AE426" s="42"/>
      <c r="AR426" s="229" t="s">
        <v>248</v>
      </c>
      <c r="AT426" s="229" t="s">
        <v>243</v>
      </c>
      <c r="AU426" s="229" t="s">
        <v>93</v>
      </c>
      <c r="AY426" s="20" t="s">
        <v>241</v>
      </c>
      <c r="BE426" s="230">
        <f>IF(N426="základní",J426,0)</f>
        <v>0</v>
      </c>
      <c r="BF426" s="230">
        <f>IF(N426="snížená",J426,0)</f>
        <v>0</v>
      </c>
      <c r="BG426" s="230">
        <f>IF(N426="zákl. přenesená",J426,0)</f>
        <v>0</v>
      </c>
      <c r="BH426" s="230">
        <f>IF(N426="sníž. přenesená",J426,0)</f>
        <v>0</v>
      </c>
      <c r="BI426" s="230">
        <f>IF(N426="nulová",J426,0)</f>
        <v>0</v>
      </c>
      <c r="BJ426" s="20" t="s">
        <v>23</v>
      </c>
      <c r="BK426" s="230">
        <f>ROUND(I426*H426,2)</f>
        <v>0</v>
      </c>
      <c r="BL426" s="20" t="s">
        <v>248</v>
      </c>
      <c r="BM426" s="229" t="s">
        <v>9121</v>
      </c>
    </row>
    <row r="427" s="2" customFormat="1" ht="16.5" customHeight="1">
      <c r="A427" s="42"/>
      <c r="B427" s="43"/>
      <c r="C427" s="280" t="s">
        <v>880</v>
      </c>
      <c r="D427" s="280" t="s">
        <v>463</v>
      </c>
      <c r="E427" s="281" t="s">
        <v>9122</v>
      </c>
      <c r="F427" s="282" t="s">
        <v>9123</v>
      </c>
      <c r="G427" s="283" t="s">
        <v>515</v>
      </c>
      <c r="H427" s="284">
        <v>65.745999999999995</v>
      </c>
      <c r="I427" s="285"/>
      <c r="J427" s="286">
        <f>ROUND(I427*H427,2)</f>
        <v>0</v>
      </c>
      <c r="K427" s="282" t="s">
        <v>247</v>
      </c>
      <c r="L427" s="287"/>
      <c r="M427" s="288" t="s">
        <v>39</v>
      </c>
      <c r="N427" s="289" t="s">
        <v>56</v>
      </c>
      <c r="O427" s="88"/>
      <c r="P427" s="227">
        <f>O427*H427</f>
        <v>0</v>
      </c>
      <c r="Q427" s="227">
        <v>0.0015399999999999999</v>
      </c>
      <c r="R427" s="227">
        <f>Q427*H427</f>
        <v>0.10124883999999999</v>
      </c>
      <c r="S427" s="227">
        <v>0</v>
      </c>
      <c r="T427" s="228">
        <f>S427*H427</f>
        <v>0</v>
      </c>
      <c r="U427" s="42"/>
      <c r="V427" s="42"/>
      <c r="W427" s="42"/>
      <c r="X427" s="42"/>
      <c r="Y427" s="42"/>
      <c r="Z427" s="42"/>
      <c r="AA427" s="42"/>
      <c r="AB427" s="42"/>
      <c r="AC427" s="42"/>
      <c r="AD427" s="42"/>
      <c r="AE427" s="42"/>
      <c r="AR427" s="229" t="s">
        <v>321</v>
      </c>
      <c r="AT427" s="229" t="s">
        <v>463</v>
      </c>
      <c r="AU427" s="229" t="s">
        <v>93</v>
      </c>
      <c r="AY427" s="20" t="s">
        <v>241</v>
      </c>
      <c r="BE427" s="230">
        <f>IF(N427="základní",J427,0)</f>
        <v>0</v>
      </c>
      <c r="BF427" s="230">
        <f>IF(N427="snížená",J427,0)</f>
        <v>0</v>
      </c>
      <c r="BG427" s="230">
        <f>IF(N427="zákl. přenesená",J427,0)</f>
        <v>0</v>
      </c>
      <c r="BH427" s="230">
        <f>IF(N427="sníž. přenesená",J427,0)</f>
        <v>0</v>
      </c>
      <c r="BI427" s="230">
        <f>IF(N427="nulová",J427,0)</f>
        <v>0</v>
      </c>
      <c r="BJ427" s="20" t="s">
        <v>23</v>
      </c>
      <c r="BK427" s="230">
        <f>ROUND(I427*H427,2)</f>
        <v>0</v>
      </c>
      <c r="BL427" s="20" t="s">
        <v>248</v>
      </c>
      <c r="BM427" s="229" t="s">
        <v>9124</v>
      </c>
    </row>
    <row r="428" s="13" customFormat="1">
      <c r="A428" s="13"/>
      <c r="B428" s="236"/>
      <c r="C428" s="237"/>
      <c r="D428" s="238" t="s">
        <v>252</v>
      </c>
      <c r="E428" s="239" t="s">
        <v>39</v>
      </c>
      <c r="F428" s="240" t="s">
        <v>8834</v>
      </c>
      <c r="G428" s="237"/>
      <c r="H428" s="239" t="s">
        <v>39</v>
      </c>
      <c r="I428" s="241"/>
      <c r="J428" s="237"/>
      <c r="K428" s="237"/>
      <c r="L428" s="242"/>
      <c r="M428" s="243"/>
      <c r="N428" s="244"/>
      <c r="O428" s="244"/>
      <c r="P428" s="244"/>
      <c r="Q428" s="244"/>
      <c r="R428" s="244"/>
      <c r="S428" s="244"/>
      <c r="T428" s="245"/>
      <c r="U428" s="13"/>
      <c r="V428" s="13"/>
      <c r="W428" s="13"/>
      <c r="X428" s="13"/>
      <c r="Y428" s="13"/>
      <c r="Z428" s="13"/>
      <c r="AA428" s="13"/>
      <c r="AB428" s="13"/>
      <c r="AC428" s="13"/>
      <c r="AD428" s="13"/>
      <c r="AE428" s="13"/>
      <c r="AT428" s="246" t="s">
        <v>252</v>
      </c>
      <c r="AU428" s="246" t="s">
        <v>93</v>
      </c>
      <c r="AV428" s="13" t="s">
        <v>23</v>
      </c>
      <c r="AW428" s="13" t="s">
        <v>46</v>
      </c>
      <c r="AX428" s="13" t="s">
        <v>85</v>
      </c>
      <c r="AY428" s="246" t="s">
        <v>241</v>
      </c>
    </row>
    <row r="429" s="14" customFormat="1">
      <c r="A429" s="14"/>
      <c r="B429" s="247"/>
      <c r="C429" s="248"/>
      <c r="D429" s="238" t="s">
        <v>252</v>
      </c>
      <c r="E429" s="249" t="s">
        <v>39</v>
      </c>
      <c r="F429" s="250" t="s">
        <v>9125</v>
      </c>
      <c r="G429" s="248"/>
      <c r="H429" s="251">
        <v>27.207999999999998</v>
      </c>
      <c r="I429" s="252"/>
      <c r="J429" s="248"/>
      <c r="K429" s="248"/>
      <c r="L429" s="253"/>
      <c r="M429" s="254"/>
      <c r="N429" s="255"/>
      <c r="O429" s="255"/>
      <c r="P429" s="255"/>
      <c r="Q429" s="255"/>
      <c r="R429" s="255"/>
      <c r="S429" s="255"/>
      <c r="T429" s="256"/>
      <c r="U429" s="14"/>
      <c r="V429" s="14"/>
      <c r="W429" s="14"/>
      <c r="X429" s="14"/>
      <c r="Y429" s="14"/>
      <c r="Z429" s="14"/>
      <c r="AA429" s="14"/>
      <c r="AB429" s="14"/>
      <c r="AC429" s="14"/>
      <c r="AD429" s="14"/>
      <c r="AE429" s="14"/>
      <c r="AT429" s="257" t="s">
        <v>252</v>
      </c>
      <c r="AU429" s="257" t="s">
        <v>93</v>
      </c>
      <c r="AV429" s="14" t="s">
        <v>93</v>
      </c>
      <c r="AW429" s="14" t="s">
        <v>46</v>
      </c>
      <c r="AX429" s="14" t="s">
        <v>85</v>
      </c>
      <c r="AY429" s="257" t="s">
        <v>241</v>
      </c>
    </row>
    <row r="430" s="14" customFormat="1">
      <c r="A430" s="14"/>
      <c r="B430" s="247"/>
      <c r="C430" s="248"/>
      <c r="D430" s="238" t="s">
        <v>252</v>
      </c>
      <c r="E430" s="249" t="s">
        <v>39</v>
      </c>
      <c r="F430" s="250" t="s">
        <v>9126</v>
      </c>
      <c r="G430" s="248"/>
      <c r="H430" s="251">
        <v>12.241</v>
      </c>
      <c r="I430" s="252"/>
      <c r="J430" s="248"/>
      <c r="K430" s="248"/>
      <c r="L430" s="253"/>
      <c r="M430" s="254"/>
      <c r="N430" s="255"/>
      <c r="O430" s="255"/>
      <c r="P430" s="255"/>
      <c r="Q430" s="255"/>
      <c r="R430" s="255"/>
      <c r="S430" s="255"/>
      <c r="T430" s="256"/>
      <c r="U430" s="14"/>
      <c r="V430" s="14"/>
      <c r="W430" s="14"/>
      <c r="X430" s="14"/>
      <c r="Y430" s="14"/>
      <c r="Z430" s="14"/>
      <c r="AA430" s="14"/>
      <c r="AB430" s="14"/>
      <c r="AC430" s="14"/>
      <c r="AD430" s="14"/>
      <c r="AE430" s="14"/>
      <c r="AT430" s="257" t="s">
        <v>252</v>
      </c>
      <c r="AU430" s="257" t="s">
        <v>93</v>
      </c>
      <c r="AV430" s="14" t="s">
        <v>93</v>
      </c>
      <c r="AW430" s="14" t="s">
        <v>46</v>
      </c>
      <c r="AX430" s="14" t="s">
        <v>85</v>
      </c>
      <c r="AY430" s="257" t="s">
        <v>241</v>
      </c>
    </row>
    <row r="431" s="14" customFormat="1">
      <c r="A431" s="14"/>
      <c r="B431" s="247"/>
      <c r="C431" s="248"/>
      <c r="D431" s="238" t="s">
        <v>252</v>
      </c>
      <c r="E431" s="249" t="s">
        <v>39</v>
      </c>
      <c r="F431" s="250" t="s">
        <v>9127</v>
      </c>
      <c r="G431" s="248"/>
      <c r="H431" s="251">
        <v>0.75</v>
      </c>
      <c r="I431" s="252"/>
      <c r="J431" s="248"/>
      <c r="K431" s="248"/>
      <c r="L431" s="253"/>
      <c r="M431" s="254"/>
      <c r="N431" s="255"/>
      <c r="O431" s="255"/>
      <c r="P431" s="255"/>
      <c r="Q431" s="255"/>
      <c r="R431" s="255"/>
      <c r="S431" s="255"/>
      <c r="T431" s="256"/>
      <c r="U431" s="14"/>
      <c r="V431" s="14"/>
      <c r="W431" s="14"/>
      <c r="X431" s="14"/>
      <c r="Y431" s="14"/>
      <c r="Z431" s="14"/>
      <c r="AA431" s="14"/>
      <c r="AB431" s="14"/>
      <c r="AC431" s="14"/>
      <c r="AD431" s="14"/>
      <c r="AE431" s="14"/>
      <c r="AT431" s="257" t="s">
        <v>252</v>
      </c>
      <c r="AU431" s="257" t="s">
        <v>93</v>
      </c>
      <c r="AV431" s="14" t="s">
        <v>93</v>
      </c>
      <c r="AW431" s="14" t="s">
        <v>46</v>
      </c>
      <c r="AX431" s="14" t="s">
        <v>85</v>
      </c>
      <c r="AY431" s="257" t="s">
        <v>241</v>
      </c>
    </row>
    <row r="432" s="14" customFormat="1">
      <c r="A432" s="14"/>
      <c r="B432" s="247"/>
      <c r="C432" s="248"/>
      <c r="D432" s="238" t="s">
        <v>252</v>
      </c>
      <c r="E432" s="249" t="s">
        <v>39</v>
      </c>
      <c r="F432" s="250" t="s">
        <v>9128</v>
      </c>
      <c r="G432" s="248"/>
      <c r="H432" s="251">
        <v>1.8</v>
      </c>
      <c r="I432" s="252"/>
      <c r="J432" s="248"/>
      <c r="K432" s="248"/>
      <c r="L432" s="253"/>
      <c r="M432" s="254"/>
      <c r="N432" s="255"/>
      <c r="O432" s="255"/>
      <c r="P432" s="255"/>
      <c r="Q432" s="255"/>
      <c r="R432" s="255"/>
      <c r="S432" s="255"/>
      <c r="T432" s="256"/>
      <c r="U432" s="14"/>
      <c r="V432" s="14"/>
      <c r="W432" s="14"/>
      <c r="X432" s="14"/>
      <c r="Y432" s="14"/>
      <c r="Z432" s="14"/>
      <c r="AA432" s="14"/>
      <c r="AB432" s="14"/>
      <c r="AC432" s="14"/>
      <c r="AD432" s="14"/>
      <c r="AE432" s="14"/>
      <c r="AT432" s="257" t="s">
        <v>252</v>
      </c>
      <c r="AU432" s="257" t="s">
        <v>93</v>
      </c>
      <c r="AV432" s="14" t="s">
        <v>93</v>
      </c>
      <c r="AW432" s="14" t="s">
        <v>46</v>
      </c>
      <c r="AX432" s="14" t="s">
        <v>85</v>
      </c>
      <c r="AY432" s="257" t="s">
        <v>241</v>
      </c>
    </row>
    <row r="433" s="14" customFormat="1">
      <c r="A433" s="14"/>
      <c r="B433" s="247"/>
      <c r="C433" s="248"/>
      <c r="D433" s="238" t="s">
        <v>252</v>
      </c>
      <c r="E433" s="249" t="s">
        <v>39</v>
      </c>
      <c r="F433" s="250" t="s">
        <v>9129</v>
      </c>
      <c r="G433" s="248"/>
      <c r="H433" s="251">
        <v>16.719999999999999</v>
      </c>
      <c r="I433" s="252"/>
      <c r="J433" s="248"/>
      <c r="K433" s="248"/>
      <c r="L433" s="253"/>
      <c r="M433" s="254"/>
      <c r="N433" s="255"/>
      <c r="O433" s="255"/>
      <c r="P433" s="255"/>
      <c r="Q433" s="255"/>
      <c r="R433" s="255"/>
      <c r="S433" s="255"/>
      <c r="T433" s="256"/>
      <c r="U433" s="14"/>
      <c r="V433" s="14"/>
      <c r="W433" s="14"/>
      <c r="X433" s="14"/>
      <c r="Y433" s="14"/>
      <c r="Z433" s="14"/>
      <c r="AA433" s="14"/>
      <c r="AB433" s="14"/>
      <c r="AC433" s="14"/>
      <c r="AD433" s="14"/>
      <c r="AE433" s="14"/>
      <c r="AT433" s="257" t="s">
        <v>252</v>
      </c>
      <c r="AU433" s="257" t="s">
        <v>93</v>
      </c>
      <c r="AV433" s="14" t="s">
        <v>93</v>
      </c>
      <c r="AW433" s="14" t="s">
        <v>46</v>
      </c>
      <c r="AX433" s="14" t="s">
        <v>85</v>
      </c>
      <c r="AY433" s="257" t="s">
        <v>241</v>
      </c>
    </row>
    <row r="434" s="14" customFormat="1">
      <c r="A434" s="14"/>
      <c r="B434" s="247"/>
      <c r="C434" s="248"/>
      <c r="D434" s="238" t="s">
        <v>252</v>
      </c>
      <c r="E434" s="249" t="s">
        <v>39</v>
      </c>
      <c r="F434" s="250" t="s">
        <v>9130</v>
      </c>
      <c r="G434" s="248"/>
      <c r="H434" s="251">
        <v>2.8300000000000001</v>
      </c>
      <c r="I434" s="252"/>
      <c r="J434" s="248"/>
      <c r="K434" s="248"/>
      <c r="L434" s="253"/>
      <c r="M434" s="254"/>
      <c r="N434" s="255"/>
      <c r="O434" s="255"/>
      <c r="P434" s="255"/>
      <c r="Q434" s="255"/>
      <c r="R434" s="255"/>
      <c r="S434" s="255"/>
      <c r="T434" s="256"/>
      <c r="U434" s="14"/>
      <c r="V434" s="14"/>
      <c r="W434" s="14"/>
      <c r="X434" s="14"/>
      <c r="Y434" s="14"/>
      <c r="Z434" s="14"/>
      <c r="AA434" s="14"/>
      <c r="AB434" s="14"/>
      <c r="AC434" s="14"/>
      <c r="AD434" s="14"/>
      <c r="AE434" s="14"/>
      <c r="AT434" s="257" t="s">
        <v>252</v>
      </c>
      <c r="AU434" s="257" t="s">
        <v>93</v>
      </c>
      <c r="AV434" s="14" t="s">
        <v>93</v>
      </c>
      <c r="AW434" s="14" t="s">
        <v>46</v>
      </c>
      <c r="AX434" s="14" t="s">
        <v>85</v>
      </c>
      <c r="AY434" s="257" t="s">
        <v>241</v>
      </c>
    </row>
    <row r="435" s="13" customFormat="1">
      <c r="A435" s="13"/>
      <c r="B435" s="236"/>
      <c r="C435" s="237"/>
      <c r="D435" s="238" t="s">
        <v>252</v>
      </c>
      <c r="E435" s="239" t="s">
        <v>39</v>
      </c>
      <c r="F435" s="240" t="s">
        <v>3427</v>
      </c>
      <c r="G435" s="237"/>
      <c r="H435" s="239" t="s">
        <v>39</v>
      </c>
      <c r="I435" s="241"/>
      <c r="J435" s="237"/>
      <c r="K435" s="237"/>
      <c r="L435" s="242"/>
      <c r="M435" s="243"/>
      <c r="N435" s="244"/>
      <c r="O435" s="244"/>
      <c r="P435" s="244"/>
      <c r="Q435" s="244"/>
      <c r="R435" s="244"/>
      <c r="S435" s="244"/>
      <c r="T435" s="245"/>
      <c r="U435" s="13"/>
      <c r="V435" s="13"/>
      <c r="W435" s="13"/>
      <c r="X435" s="13"/>
      <c r="Y435" s="13"/>
      <c r="Z435" s="13"/>
      <c r="AA435" s="13"/>
      <c r="AB435" s="13"/>
      <c r="AC435" s="13"/>
      <c r="AD435" s="13"/>
      <c r="AE435" s="13"/>
      <c r="AT435" s="246" t="s">
        <v>252</v>
      </c>
      <c r="AU435" s="246" t="s">
        <v>93</v>
      </c>
      <c r="AV435" s="13" t="s">
        <v>23</v>
      </c>
      <c r="AW435" s="13" t="s">
        <v>46</v>
      </c>
      <c r="AX435" s="13" t="s">
        <v>85</v>
      </c>
      <c r="AY435" s="246" t="s">
        <v>241</v>
      </c>
    </row>
    <row r="436" s="14" customFormat="1">
      <c r="A436" s="14"/>
      <c r="B436" s="247"/>
      <c r="C436" s="248"/>
      <c r="D436" s="238" t="s">
        <v>252</v>
      </c>
      <c r="E436" s="249" t="s">
        <v>39</v>
      </c>
      <c r="F436" s="250" t="s">
        <v>9131</v>
      </c>
      <c r="G436" s="248"/>
      <c r="H436" s="251">
        <v>2.282</v>
      </c>
      <c r="I436" s="252"/>
      <c r="J436" s="248"/>
      <c r="K436" s="248"/>
      <c r="L436" s="253"/>
      <c r="M436" s="254"/>
      <c r="N436" s="255"/>
      <c r="O436" s="255"/>
      <c r="P436" s="255"/>
      <c r="Q436" s="255"/>
      <c r="R436" s="255"/>
      <c r="S436" s="255"/>
      <c r="T436" s="256"/>
      <c r="U436" s="14"/>
      <c r="V436" s="14"/>
      <c r="W436" s="14"/>
      <c r="X436" s="14"/>
      <c r="Y436" s="14"/>
      <c r="Z436" s="14"/>
      <c r="AA436" s="14"/>
      <c r="AB436" s="14"/>
      <c r="AC436" s="14"/>
      <c r="AD436" s="14"/>
      <c r="AE436" s="14"/>
      <c r="AT436" s="257" t="s">
        <v>252</v>
      </c>
      <c r="AU436" s="257" t="s">
        <v>93</v>
      </c>
      <c r="AV436" s="14" t="s">
        <v>93</v>
      </c>
      <c r="AW436" s="14" t="s">
        <v>46</v>
      </c>
      <c r="AX436" s="14" t="s">
        <v>85</v>
      </c>
      <c r="AY436" s="257" t="s">
        <v>241</v>
      </c>
    </row>
    <row r="437" s="15" customFormat="1">
      <c r="A437" s="15"/>
      <c r="B437" s="258"/>
      <c r="C437" s="259"/>
      <c r="D437" s="238" t="s">
        <v>252</v>
      </c>
      <c r="E437" s="260" t="s">
        <v>39</v>
      </c>
      <c r="F437" s="261" t="s">
        <v>274</v>
      </c>
      <c r="G437" s="259"/>
      <c r="H437" s="262">
        <v>63.831000000000003</v>
      </c>
      <c r="I437" s="263"/>
      <c r="J437" s="259"/>
      <c r="K437" s="259"/>
      <c r="L437" s="264"/>
      <c r="M437" s="265"/>
      <c r="N437" s="266"/>
      <c r="O437" s="266"/>
      <c r="P437" s="266"/>
      <c r="Q437" s="266"/>
      <c r="R437" s="266"/>
      <c r="S437" s="266"/>
      <c r="T437" s="267"/>
      <c r="U437" s="15"/>
      <c r="V437" s="15"/>
      <c r="W437" s="15"/>
      <c r="X437" s="15"/>
      <c r="Y437" s="15"/>
      <c r="Z437" s="15"/>
      <c r="AA437" s="15"/>
      <c r="AB437" s="15"/>
      <c r="AC437" s="15"/>
      <c r="AD437" s="15"/>
      <c r="AE437" s="15"/>
      <c r="AT437" s="268" t="s">
        <v>252</v>
      </c>
      <c r="AU437" s="268" t="s">
        <v>93</v>
      </c>
      <c r="AV437" s="15" t="s">
        <v>248</v>
      </c>
      <c r="AW437" s="15" t="s">
        <v>46</v>
      </c>
      <c r="AX437" s="15" t="s">
        <v>23</v>
      </c>
      <c r="AY437" s="268" t="s">
        <v>241</v>
      </c>
    </row>
    <row r="438" s="14" customFormat="1">
      <c r="A438" s="14"/>
      <c r="B438" s="247"/>
      <c r="C438" s="248"/>
      <c r="D438" s="238" t="s">
        <v>252</v>
      </c>
      <c r="E438" s="248"/>
      <c r="F438" s="250" t="s">
        <v>9132</v>
      </c>
      <c r="G438" s="248"/>
      <c r="H438" s="251">
        <v>65.745999999999995</v>
      </c>
      <c r="I438" s="252"/>
      <c r="J438" s="248"/>
      <c r="K438" s="248"/>
      <c r="L438" s="253"/>
      <c r="M438" s="254"/>
      <c r="N438" s="255"/>
      <c r="O438" s="255"/>
      <c r="P438" s="255"/>
      <c r="Q438" s="255"/>
      <c r="R438" s="255"/>
      <c r="S438" s="255"/>
      <c r="T438" s="256"/>
      <c r="U438" s="14"/>
      <c r="V438" s="14"/>
      <c r="W438" s="14"/>
      <c r="X438" s="14"/>
      <c r="Y438" s="14"/>
      <c r="Z438" s="14"/>
      <c r="AA438" s="14"/>
      <c r="AB438" s="14"/>
      <c r="AC438" s="14"/>
      <c r="AD438" s="14"/>
      <c r="AE438" s="14"/>
      <c r="AT438" s="257" t="s">
        <v>252</v>
      </c>
      <c r="AU438" s="257" t="s">
        <v>93</v>
      </c>
      <c r="AV438" s="14" t="s">
        <v>93</v>
      </c>
      <c r="AW438" s="14" t="s">
        <v>4</v>
      </c>
      <c r="AX438" s="14" t="s">
        <v>23</v>
      </c>
      <c r="AY438" s="257" t="s">
        <v>241</v>
      </c>
    </row>
    <row r="439" s="2" customFormat="1" ht="16.5" customHeight="1">
      <c r="A439" s="42"/>
      <c r="B439" s="43"/>
      <c r="C439" s="218" t="s">
        <v>887</v>
      </c>
      <c r="D439" s="218" t="s">
        <v>243</v>
      </c>
      <c r="E439" s="219" t="s">
        <v>9133</v>
      </c>
      <c r="F439" s="220" t="s">
        <v>9134</v>
      </c>
      <c r="G439" s="221" t="s">
        <v>515</v>
      </c>
      <c r="H439" s="222">
        <v>36.566000000000002</v>
      </c>
      <c r="I439" s="223"/>
      <c r="J439" s="224">
        <f>ROUND(I439*H439,2)</f>
        <v>0</v>
      </c>
      <c r="K439" s="220" t="s">
        <v>247</v>
      </c>
      <c r="L439" s="48"/>
      <c r="M439" s="225" t="s">
        <v>39</v>
      </c>
      <c r="N439" s="226" t="s">
        <v>56</v>
      </c>
      <c r="O439" s="88"/>
      <c r="P439" s="227">
        <f>O439*H439</f>
        <v>0</v>
      </c>
      <c r="Q439" s="227">
        <v>1.0000000000000001E-05</v>
      </c>
      <c r="R439" s="227">
        <f>Q439*H439</f>
        <v>0.00036566000000000007</v>
      </c>
      <c r="S439" s="227">
        <v>0</v>
      </c>
      <c r="T439" s="228">
        <f>S439*H439</f>
        <v>0</v>
      </c>
      <c r="U439" s="42"/>
      <c r="V439" s="42"/>
      <c r="W439" s="42"/>
      <c r="X439" s="42"/>
      <c r="Y439" s="42"/>
      <c r="Z439" s="42"/>
      <c r="AA439" s="42"/>
      <c r="AB439" s="42"/>
      <c r="AC439" s="42"/>
      <c r="AD439" s="42"/>
      <c r="AE439" s="42"/>
      <c r="AR439" s="229" t="s">
        <v>248</v>
      </c>
      <c r="AT439" s="229" t="s">
        <v>243</v>
      </c>
      <c r="AU439" s="229" t="s">
        <v>93</v>
      </c>
      <c r="AY439" s="20" t="s">
        <v>241</v>
      </c>
      <c r="BE439" s="230">
        <f>IF(N439="základní",J439,0)</f>
        <v>0</v>
      </c>
      <c r="BF439" s="230">
        <f>IF(N439="snížená",J439,0)</f>
        <v>0</v>
      </c>
      <c r="BG439" s="230">
        <f>IF(N439="zákl. přenesená",J439,0)</f>
        <v>0</v>
      </c>
      <c r="BH439" s="230">
        <f>IF(N439="sníž. přenesená",J439,0)</f>
        <v>0</v>
      </c>
      <c r="BI439" s="230">
        <f>IF(N439="nulová",J439,0)</f>
        <v>0</v>
      </c>
      <c r="BJ439" s="20" t="s">
        <v>23</v>
      </c>
      <c r="BK439" s="230">
        <f>ROUND(I439*H439,2)</f>
        <v>0</v>
      </c>
      <c r="BL439" s="20" t="s">
        <v>248</v>
      </c>
      <c r="BM439" s="229" t="s">
        <v>9135</v>
      </c>
    </row>
    <row r="440" s="2" customFormat="1">
      <c r="A440" s="42"/>
      <c r="B440" s="43"/>
      <c r="C440" s="44"/>
      <c r="D440" s="231" t="s">
        <v>250</v>
      </c>
      <c r="E440" s="44"/>
      <c r="F440" s="232" t="s">
        <v>9136</v>
      </c>
      <c r="G440" s="44"/>
      <c r="H440" s="44"/>
      <c r="I440" s="233"/>
      <c r="J440" s="44"/>
      <c r="K440" s="44"/>
      <c r="L440" s="48"/>
      <c r="M440" s="234"/>
      <c r="N440" s="235"/>
      <c r="O440" s="88"/>
      <c r="P440" s="88"/>
      <c r="Q440" s="88"/>
      <c r="R440" s="88"/>
      <c r="S440" s="88"/>
      <c r="T440" s="89"/>
      <c r="U440" s="42"/>
      <c r="V440" s="42"/>
      <c r="W440" s="42"/>
      <c r="X440" s="42"/>
      <c r="Y440" s="42"/>
      <c r="Z440" s="42"/>
      <c r="AA440" s="42"/>
      <c r="AB440" s="42"/>
      <c r="AC440" s="42"/>
      <c r="AD440" s="42"/>
      <c r="AE440" s="42"/>
      <c r="AT440" s="20" t="s">
        <v>250</v>
      </c>
      <c r="AU440" s="20" t="s">
        <v>93</v>
      </c>
    </row>
    <row r="441" s="2" customFormat="1" ht="16.5" customHeight="1">
      <c r="A441" s="42"/>
      <c r="B441" s="43"/>
      <c r="C441" s="280" t="s">
        <v>895</v>
      </c>
      <c r="D441" s="280" t="s">
        <v>463</v>
      </c>
      <c r="E441" s="281" t="s">
        <v>570</v>
      </c>
      <c r="F441" s="282" t="s">
        <v>571</v>
      </c>
      <c r="G441" s="283" t="s">
        <v>515</v>
      </c>
      <c r="H441" s="284">
        <v>37.662999999999997</v>
      </c>
      <c r="I441" s="285"/>
      <c r="J441" s="286">
        <f>ROUND(I441*H441,2)</f>
        <v>0</v>
      </c>
      <c r="K441" s="282" t="s">
        <v>247</v>
      </c>
      <c r="L441" s="287"/>
      <c r="M441" s="288" t="s">
        <v>39</v>
      </c>
      <c r="N441" s="289" t="s">
        <v>56</v>
      </c>
      <c r="O441" s="88"/>
      <c r="P441" s="227">
        <f>O441*H441</f>
        <v>0</v>
      </c>
      <c r="Q441" s="227">
        <v>0.0025899999999999999</v>
      </c>
      <c r="R441" s="227">
        <f>Q441*H441</f>
        <v>0.097547169999999989</v>
      </c>
      <c r="S441" s="227">
        <v>0</v>
      </c>
      <c r="T441" s="228">
        <f>S441*H441</f>
        <v>0</v>
      </c>
      <c r="U441" s="42"/>
      <c r="V441" s="42"/>
      <c r="W441" s="42"/>
      <c r="X441" s="42"/>
      <c r="Y441" s="42"/>
      <c r="Z441" s="42"/>
      <c r="AA441" s="42"/>
      <c r="AB441" s="42"/>
      <c r="AC441" s="42"/>
      <c r="AD441" s="42"/>
      <c r="AE441" s="42"/>
      <c r="AR441" s="229" t="s">
        <v>321</v>
      </c>
      <c r="AT441" s="229" t="s">
        <v>463</v>
      </c>
      <c r="AU441" s="229" t="s">
        <v>93</v>
      </c>
      <c r="AY441" s="20" t="s">
        <v>241</v>
      </c>
      <c r="BE441" s="230">
        <f>IF(N441="základní",J441,0)</f>
        <v>0</v>
      </c>
      <c r="BF441" s="230">
        <f>IF(N441="snížená",J441,0)</f>
        <v>0</v>
      </c>
      <c r="BG441" s="230">
        <f>IF(N441="zákl. přenesená",J441,0)</f>
        <v>0</v>
      </c>
      <c r="BH441" s="230">
        <f>IF(N441="sníž. přenesená",J441,0)</f>
        <v>0</v>
      </c>
      <c r="BI441" s="230">
        <f>IF(N441="nulová",J441,0)</f>
        <v>0</v>
      </c>
      <c r="BJ441" s="20" t="s">
        <v>23</v>
      </c>
      <c r="BK441" s="230">
        <f>ROUND(I441*H441,2)</f>
        <v>0</v>
      </c>
      <c r="BL441" s="20" t="s">
        <v>248</v>
      </c>
      <c r="BM441" s="229" t="s">
        <v>9137</v>
      </c>
    </row>
    <row r="442" s="13" customFormat="1">
      <c r="A442" s="13"/>
      <c r="B442" s="236"/>
      <c r="C442" s="237"/>
      <c r="D442" s="238" t="s">
        <v>252</v>
      </c>
      <c r="E442" s="239" t="s">
        <v>39</v>
      </c>
      <c r="F442" s="240" t="s">
        <v>3425</v>
      </c>
      <c r="G442" s="237"/>
      <c r="H442" s="239" t="s">
        <v>39</v>
      </c>
      <c r="I442" s="241"/>
      <c r="J442" s="237"/>
      <c r="K442" s="237"/>
      <c r="L442" s="242"/>
      <c r="M442" s="243"/>
      <c r="N442" s="244"/>
      <c r="O442" s="244"/>
      <c r="P442" s="244"/>
      <c r="Q442" s="244"/>
      <c r="R442" s="244"/>
      <c r="S442" s="244"/>
      <c r="T442" s="245"/>
      <c r="U442" s="13"/>
      <c r="V442" s="13"/>
      <c r="W442" s="13"/>
      <c r="X442" s="13"/>
      <c r="Y442" s="13"/>
      <c r="Z442" s="13"/>
      <c r="AA442" s="13"/>
      <c r="AB442" s="13"/>
      <c r="AC442" s="13"/>
      <c r="AD442" s="13"/>
      <c r="AE442" s="13"/>
      <c r="AT442" s="246" t="s">
        <v>252</v>
      </c>
      <c r="AU442" s="246" t="s">
        <v>93</v>
      </c>
      <c r="AV442" s="13" t="s">
        <v>23</v>
      </c>
      <c r="AW442" s="13" t="s">
        <v>46</v>
      </c>
      <c r="AX442" s="13" t="s">
        <v>85</v>
      </c>
      <c r="AY442" s="246" t="s">
        <v>241</v>
      </c>
    </row>
    <row r="443" s="14" customFormat="1">
      <c r="A443" s="14"/>
      <c r="B443" s="247"/>
      <c r="C443" s="248"/>
      <c r="D443" s="238" t="s">
        <v>252</v>
      </c>
      <c r="E443" s="249" t="s">
        <v>39</v>
      </c>
      <c r="F443" s="250" t="s">
        <v>9138</v>
      </c>
      <c r="G443" s="248"/>
      <c r="H443" s="251">
        <v>16.484000000000002</v>
      </c>
      <c r="I443" s="252"/>
      <c r="J443" s="248"/>
      <c r="K443" s="248"/>
      <c r="L443" s="253"/>
      <c r="M443" s="254"/>
      <c r="N443" s="255"/>
      <c r="O443" s="255"/>
      <c r="P443" s="255"/>
      <c r="Q443" s="255"/>
      <c r="R443" s="255"/>
      <c r="S443" s="255"/>
      <c r="T443" s="256"/>
      <c r="U443" s="14"/>
      <c r="V443" s="14"/>
      <c r="W443" s="14"/>
      <c r="X443" s="14"/>
      <c r="Y443" s="14"/>
      <c r="Z443" s="14"/>
      <c r="AA443" s="14"/>
      <c r="AB443" s="14"/>
      <c r="AC443" s="14"/>
      <c r="AD443" s="14"/>
      <c r="AE443" s="14"/>
      <c r="AT443" s="257" t="s">
        <v>252</v>
      </c>
      <c r="AU443" s="257" t="s">
        <v>93</v>
      </c>
      <c r="AV443" s="14" t="s">
        <v>93</v>
      </c>
      <c r="AW443" s="14" t="s">
        <v>46</v>
      </c>
      <c r="AX443" s="14" t="s">
        <v>85</v>
      </c>
      <c r="AY443" s="257" t="s">
        <v>241</v>
      </c>
    </row>
    <row r="444" s="13" customFormat="1">
      <c r="A444" s="13"/>
      <c r="B444" s="236"/>
      <c r="C444" s="237"/>
      <c r="D444" s="238" t="s">
        <v>252</v>
      </c>
      <c r="E444" s="239" t="s">
        <v>39</v>
      </c>
      <c r="F444" s="240" t="s">
        <v>8834</v>
      </c>
      <c r="G444" s="237"/>
      <c r="H444" s="239" t="s">
        <v>39</v>
      </c>
      <c r="I444" s="241"/>
      <c r="J444" s="237"/>
      <c r="K444" s="237"/>
      <c r="L444" s="242"/>
      <c r="M444" s="243"/>
      <c r="N444" s="244"/>
      <c r="O444" s="244"/>
      <c r="P444" s="244"/>
      <c r="Q444" s="244"/>
      <c r="R444" s="244"/>
      <c r="S444" s="244"/>
      <c r="T444" s="245"/>
      <c r="U444" s="13"/>
      <c r="V444" s="13"/>
      <c r="W444" s="13"/>
      <c r="X444" s="13"/>
      <c r="Y444" s="13"/>
      <c r="Z444" s="13"/>
      <c r="AA444" s="13"/>
      <c r="AB444" s="13"/>
      <c r="AC444" s="13"/>
      <c r="AD444" s="13"/>
      <c r="AE444" s="13"/>
      <c r="AT444" s="246" t="s">
        <v>252</v>
      </c>
      <c r="AU444" s="246" t="s">
        <v>93</v>
      </c>
      <c r="AV444" s="13" t="s">
        <v>23</v>
      </c>
      <c r="AW444" s="13" t="s">
        <v>46</v>
      </c>
      <c r="AX444" s="13" t="s">
        <v>85</v>
      </c>
      <c r="AY444" s="246" t="s">
        <v>241</v>
      </c>
    </row>
    <row r="445" s="14" customFormat="1">
      <c r="A445" s="14"/>
      <c r="B445" s="247"/>
      <c r="C445" s="248"/>
      <c r="D445" s="238" t="s">
        <v>252</v>
      </c>
      <c r="E445" s="249" t="s">
        <v>39</v>
      </c>
      <c r="F445" s="250" t="s">
        <v>9139</v>
      </c>
      <c r="G445" s="248"/>
      <c r="H445" s="251">
        <v>0.94999999999999996</v>
      </c>
      <c r="I445" s="252"/>
      <c r="J445" s="248"/>
      <c r="K445" s="248"/>
      <c r="L445" s="253"/>
      <c r="M445" s="254"/>
      <c r="N445" s="255"/>
      <c r="O445" s="255"/>
      <c r="P445" s="255"/>
      <c r="Q445" s="255"/>
      <c r="R445" s="255"/>
      <c r="S445" s="255"/>
      <c r="T445" s="256"/>
      <c r="U445" s="14"/>
      <c r="V445" s="14"/>
      <c r="W445" s="14"/>
      <c r="X445" s="14"/>
      <c r="Y445" s="14"/>
      <c r="Z445" s="14"/>
      <c r="AA445" s="14"/>
      <c r="AB445" s="14"/>
      <c r="AC445" s="14"/>
      <c r="AD445" s="14"/>
      <c r="AE445" s="14"/>
      <c r="AT445" s="257" t="s">
        <v>252</v>
      </c>
      <c r="AU445" s="257" t="s">
        <v>93</v>
      </c>
      <c r="AV445" s="14" t="s">
        <v>93</v>
      </c>
      <c r="AW445" s="14" t="s">
        <v>46</v>
      </c>
      <c r="AX445" s="14" t="s">
        <v>85</v>
      </c>
      <c r="AY445" s="257" t="s">
        <v>241</v>
      </c>
    </row>
    <row r="446" s="13" customFormat="1">
      <c r="A446" s="13"/>
      <c r="B446" s="236"/>
      <c r="C446" s="237"/>
      <c r="D446" s="238" t="s">
        <v>252</v>
      </c>
      <c r="E446" s="239" t="s">
        <v>39</v>
      </c>
      <c r="F446" s="240" t="s">
        <v>3427</v>
      </c>
      <c r="G446" s="237"/>
      <c r="H446" s="239" t="s">
        <v>39</v>
      </c>
      <c r="I446" s="241"/>
      <c r="J446" s="237"/>
      <c r="K446" s="237"/>
      <c r="L446" s="242"/>
      <c r="M446" s="243"/>
      <c r="N446" s="244"/>
      <c r="O446" s="244"/>
      <c r="P446" s="244"/>
      <c r="Q446" s="244"/>
      <c r="R446" s="244"/>
      <c r="S446" s="244"/>
      <c r="T446" s="245"/>
      <c r="U446" s="13"/>
      <c r="V446" s="13"/>
      <c r="W446" s="13"/>
      <c r="X446" s="13"/>
      <c r="Y446" s="13"/>
      <c r="Z446" s="13"/>
      <c r="AA446" s="13"/>
      <c r="AB446" s="13"/>
      <c r="AC446" s="13"/>
      <c r="AD446" s="13"/>
      <c r="AE446" s="13"/>
      <c r="AT446" s="246" t="s">
        <v>252</v>
      </c>
      <c r="AU446" s="246" t="s">
        <v>93</v>
      </c>
      <c r="AV446" s="13" t="s">
        <v>23</v>
      </c>
      <c r="AW446" s="13" t="s">
        <v>46</v>
      </c>
      <c r="AX446" s="13" t="s">
        <v>85</v>
      </c>
      <c r="AY446" s="246" t="s">
        <v>241</v>
      </c>
    </row>
    <row r="447" s="14" customFormat="1">
      <c r="A447" s="14"/>
      <c r="B447" s="247"/>
      <c r="C447" s="248"/>
      <c r="D447" s="238" t="s">
        <v>252</v>
      </c>
      <c r="E447" s="249" t="s">
        <v>39</v>
      </c>
      <c r="F447" s="250" t="s">
        <v>9140</v>
      </c>
      <c r="G447" s="248"/>
      <c r="H447" s="251">
        <v>1.6319999999999999</v>
      </c>
      <c r="I447" s="252"/>
      <c r="J447" s="248"/>
      <c r="K447" s="248"/>
      <c r="L447" s="253"/>
      <c r="M447" s="254"/>
      <c r="N447" s="255"/>
      <c r="O447" s="255"/>
      <c r="P447" s="255"/>
      <c r="Q447" s="255"/>
      <c r="R447" s="255"/>
      <c r="S447" s="255"/>
      <c r="T447" s="256"/>
      <c r="U447" s="14"/>
      <c r="V447" s="14"/>
      <c r="W447" s="14"/>
      <c r="X447" s="14"/>
      <c r="Y447" s="14"/>
      <c r="Z447" s="14"/>
      <c r="AA447" s="14"/>
      <c r="AB447" s="14"/>
      <c r="AC447" s="14"/>
      <c r="AD447" s="14"/>
      <c r="AE447" s="14"/>
      <c r="AT447" s="257" t="s">
        <v>252</v>
      </c>
      <c r="AU447" s="257" t="s">
        <v>93</v>
      </c>
      <c r="AV447" s="14" t="s">
        <v>93</v>
      </c>
      <c r="AW447" s="14" t="s">
        <v>46</v>
      </c>
      <c r="AX447" s="14" t="s">
        <v>85</v>
      </c>
      <c r="AY447" s="257" t="s">
        <v>241</v>
      </c>
    </row>
    <row r="448" s="13" customFormat="1">
      <c r="A448" s="13"/>
      <c r="B448" s="236"/>
      <c r="C448" s="237"/>
      <c r="D448" s="238" t="s">
        <v>252</v>
      </c>
      <c r="E448" s="239" t="s">
        <v>39</v>
      </c>
      <c r="F448" s="240" t="s">
        <v>9141</v>
      </c>
      <c r="G448" s="237"/>
      <c r="H448" s="239" t="s">
        <v>39</v>
      </c>
      <c r="I448" s="241"/>
      <c r="J448" s="237"/>
      <c r="K448" s="237"/>
      <c r="L448" s="242"/>
      <c r="M448" s="243"/>
      <c r="N448" s="244"/>
      <c r="O448" s="244"/>
      <c r="P448" s="244"/>
      <c r="Q448" s="244"/>
      <c r="R448" s="244"/>
      <c r="S448" s="244"/>
      <c r="T448" s="245"/>
      <c r="U448" s="13"/>
      <c r="V448" s="13"/>
      <c r="W448" s="13"/>
      <c r="X448" s="13"/>
      <c r="Y448" s="13"/>
      <c r="Z448" s="13"/>
      <c r="AA448" s="13"/>
      <c r="AB448" s="13"/>
      <c r="AC448" s="13"/>
      <c r="AD448" s="13"/>
      <c r="AE448" s="13"/>
      <c r="AT448" s="246" t="s">
        <v>252</v>
      </c>
      <c r="AU448" s="246" t="s">
        <v>93</v>
      </c>
      <c r="AV448" s="13" t="s">
        <v>23</v>
      </c>
      <c r="AW448" s="13" t="s">
        <v>46</v>
      </c>
      <c r="AX448" s="13" t="s">
        <v>85</v>
      </c>
      <c r="AY448" s="246" t="s">
        <v>241</v>
      </c>
    </row>
    <row r="449" s="14" customFormat="1">
      <c r="A449" s="14"/>
      <c r="B449" s="247"/>
      <c r="C449" s="248"/>
      <c r="D449" s="238" t="s">
        <v>252</v>
      </c>
      <c r="E449" s="249" t="s">
        <v>39</v>
      </c>
      <c r="F449" s="250" t="s">
        <v>9142</v>
      </c>
      <c r="G449" s="248"/>
      <c r="H449" s="251">
        <v>17.5</v>
      </c>
      <c r="I449" s="252"/>
      <c r="J449" s="248"/>
      <c r="K449" s="248"/>
      <c r="L449" s="253"/>
      <c r="M449" s="254"/>
      <c r="N449" s="255"/>
      <c r="O449" s="255"/>
      <c r="P449" s="255"/>
      <c r="Q449" s="255"/>
      <c r="R449" s="255"/>
      <c r="S449" s="255"/>
      <c r="T449" s="256"/>
      <c r="U449" s="14"/>
      <c r="V449" s="14"/>
      <c r="W449" s="14"/>
      <c r="X449" s="14"/>
      <c r="Y449" s="14"/>
      <c r="Z449" s="14"/>
      <c r="AA449" s="14"/>
      <c r="AB449" s="14"/>
      <c r="AC449" s="14"/>
      <c r="AD449" s="14"/>
      <c r="AE449" s="14"/>
      <c r="AT449" s="257" t="s">
        <v>252</v>
      </c>
      <c r="AU449" s="257" t="s">
        <v>93</v>
      </c>
      <c r="AV449" s="14" t="s">
        <v>93</v>
      </c>
      <c r="AW449" s="14" t="s">
        <v>46</v>
      </c>
      <c r="AX449" s="14" t="s">
        <v>85</v>
      </c>
      <c r="AY449" s="257" t="s">
        <v>241</v>
      </c>
    </row>
    <row r="450" s="15" customFormat="1">
      <c r="A450" s="15"/>
      <c r="B450" s="258"/>
      <c r="C450" s="259"/>
      <c r="D450" s="238" t="s">
        <v>252</v>
      </c>
      <c r="E450" s="260" t="s">
        <v>39</v>
      </c>
      <c r="F450" s="261" t="s">
        <v>274</v>
      </c>
      <c r="G450" s="259"/>
      <c r="H450" s="262">
        <v>36.566000000000002</v>
      </c>
      <c r="I450" s="263"/>
      <c r="J450" s="259"/>
      <c r="K450" s="259"/>
      <c r="L450" s="264"/>
      <c r="M450" s="265"/>
      <c r="N450" s="266"/>
      <c r="O450" s="266"/>
      <c r="P450" s="266"/>
      <c r="Q450" s="266"/>
      <c r="R450" s="266"/>
      <c r="S450" s="266"/>
      <c r="T450" s="267"/>
      <c r="U450" s="15"/>
      <c r="V450" s="15"/>
      <c r="W450" s="15"/>
      <c r="X450" s="15"/>
      <c r="Y450" s="15"/>
      <c r="Z450" s="15"/>
      <c r="AA450" s="15"/>
      <c r="AB450" s="15"/>
      <c r="AC450" s="15"/>
      <c r="AD450" s="15"/>
      <c r="AE450" s="15"/>
      <c r="AT450" s="268" t="s">
        <v>252</v>
      </c>
      <c r="AU450" s="268" t="s">
        <v>93</v>
      </c>
      <c r="AV450" s="15" t="s">
        <v>248</v>
      </c>
      <c r="AW450" s="15" t="s">
        <v>46</v>
      </c>
      <c r="AX450" s="15" t="s">
        <v>23</v>
      </c>
      <c r="AY450" s="268" t="s">
        <v>241</v>
      </c>
    </row>
    <row r="451" s="14" customFormat="1">
      <c r="A451" s="14"/>
      <c r="B451" s="247"/>
      <c r="C451" s="248"/>
      <c r="D451" s="238" t="s">
        <v>252</v>
      </c>
      <c r="E451" s="248"/>
      <c r="F451" s="250" t="s">
        <v>9143</v>
      </c>
      <c r="G451" s="248"/>
      <c r="H451" s="251">
        <v>37.662999999999997</v>
      </c>
      <c r="I451" s="252"/>
      <c r="J451" s="248"/>
      <c r="K451" s="248"/>
      <c r="L451" s="253"/>
      <c r="M451" s="254"/>
      <c r="N451" s="255"/>
      <c r="O451" s="255"/>
      <c r="P451" s="255"/>
      <c r="Q451" s="255"/>
      <c r="R451" s="255"/>
      <c r="S451" s="255"/>
      <c r="T451" s="256"/>
      <c r="U451" s="14"/>
      <c r="V451" s="14"/>
      <c r="W451" s="14"/>
      <c r="X451" s="14"/>
      <c r="Y451" s="14"/>
      <c r="Z451" s="14"/>
      <c r="AA451" s="14"/>
      <c r="AB451" s="14"/>
      <c r="AC451" s="14"/>
      <c r="AD451" s="14"/>
      <c r="AE451" s="14"/>
      <c r="AT451" s="257" t="s">
        <v>252</v>
      </c>
      <c r="AU451" s="257" t="s">
        <v>93</v>
      </c>
      <c r="AV451" s="14" t="s">
        <v>93</v>
      </c>
      <c r="AW451" s="14" t="s">
        <v>4</v>
      </c>
      <c r="AX451" s="14" t="s">
        <v>23</v>
      </c>
      <c r="AY451" s="257" t="s">
        <v>241</v>
      </c>
    </row>
    <row r="452" s="2" customFormat="1" ht="24.15" customHeight="1">
      <c r="A452" s="42"/>
      <c r="B452" s="43"/>
      <c r="C452" s="218" t="s">
        <v>903</v>
      </c>
      <c r="D452" s="218" t="s">
        <v>243</v>
      </c>
      <c r="E452" s="219" t="s">
        <v>9144</v>
      </c>
      <c r="F452" s="220" t="s">
        <v>9145</v>
      </c>
      <c r="G452" s="221" t="s">
        <v>561</v>
      </c>
      <c r="H452" s="222">
        <v>3</v>
      </c>
      <c r="I452" s="223"/>
      <c r="J452" s="224">
        <f>ROUND(I452*H452,2)</f>
        <v>0</v>
      </c>
      <c r="K452" s="220" t="s">
        <v>247</v>
      </c>
      <c r="L452" s="48"/>
      <c r="M452" s="225" t="s">
        <v>39</v>
      </c>
      <c r="N452" s="226" t="s">
        <v>56</v>
      </c>
      <c r="O452" s="88"/>
      <c r="P452" s="227">
        <f>O452*H452</f>
        <v>0</v>
      </c>
      <c r="Q452" s="227">
        <v>0</v>
      </c>
      <c r="R452" s="227">
        <f>Q452*H452</f>
        <v>0</v>
      </c>
      <c r="S452" s="227">
        <v>0</v>
      </c>
      <c r="T452" s="228">
        <f>S452*H452</f>
        <v>0</v>
      </c>
      <c r="U452" s="42"/>
      <c r="V452" s="42"/>
      <c r="W452" s="42"/>
      <c r="X452" s="42"/>
      <c r="Y452" s="42"/>
      <c r="Z452" s="42"/>
      <c r="AA452" s="42"/>
      <c r="AB452" s="42"/>
      <c r="AC452" s="42"/>
      <c r="AD452" s="42"/>
      <c r="AE452" s="42"/>
      <c r="AR452" s="229" t="s">
        <v>248</v>
      </c>
      <c r="AT452" s="229" t="s">
        <v>243</v>
      </c>
      <c r="AU452" s="229" t="s">
        <v>93</v>
      </c>
      <c r="AY452" s="20" t="s">
        <v>241</v>
      </c>
      <c r="BE452" s="230">
        <f>IF(N452="základní",J452,0)</f>
        <v>0</v>
      </c>
      <c r="BF452" s="230">
        <f>IF(N452="snížená",J452,0)</f>
        <v>0</v>
      </c>
      <c r="BG452" s="230">
        <f>IF(N452="zákl. přenesená",J452,0)</f>
        <v>0</v>
      </c>
      <c r="BH452" s="230">
        <f>IF(N452="sníž. přenesená",J452,0)</f>
        <v>0</v>
      </c>
      <c r="BI452" s="230">
        <f>IF(N452="nulová",J452,0)</f>
        <v>0</v>
      </c>
      <c r="BJ452" s="20" t="s">
        <v>23</v>
      </c>
      <c r="BK452" s="230">
        <f>ROUND(I452*H452,2)</f>
        <v>0</v>
      </c>
      <c r="BL452" s="20" t="s">
        <v>248</v>
      </c>
      <c r="BM452" s="229" t="s">
        <v>9146</v>
      </c>
    </row>
    <row r="453" s="2" customFormat="1">
      <c r="A453" s="42"/>
      <c r="B453" s="43"/>
      <c r="C453" s="44"/>
      <c r="D453" s="231" t="s">
        <v>250</v>
      </c>
      <c r="E453" s="44"/>
      <c r="F453" s="232" t="s">
        <v>9147</v>
      </c>
      <c r="G453" s="44"/>
      <c r="H453" s="44"/>
      <c r="I453" s="233"/>
      <c r="J453" s="44"/>
      <c r="K453" s="44"/>
      <c r="L453" s="48"/>
      <c r="M453" s="234"/>
      <c r="N453" s="235"/>
      <c r="O453" s="88"/>
      <c r="P453" s="88"/>
      <c r="Q453" s="88"/>
      <c r="R453" s="88"/>
      <c r="S453" s="88"/>
      <c r="T453" s="89"/>
      <c r="U453" s="42"/>
      <c r="V453" s="42"/>
      <c r="W453" s="42"/>
      <c r="X453" s="42"/>
      <c r="Y453" s="42"/>
      <c r="Z453" s="42"/>
      <c r="AA453" s="42"/>
      <c r="AB453" s="42"/>
      <c r="AC453" s="42"/>
      <c r="AD453" s="42"/>
      <c r="AE453" s="42"/>
      <c r="AT453" s="20" t="s">
        <v>250</v>
      </c>
      <c r="AU453" s="20" t="s">
        <v>93</v>
      </c>
    </row>
    <row r="454" s="2" customFormat="1" ht="16.5" customHeight="1">
      <c r="A454" s="42"/>
      <c r="B454" s="43"/>
      <c r="C454" s="280" t="s">
        <v>908</v>
      </c>
      <c r="D454" s="280" t="s">
        <v>463</v>
      </c>
      <c r="E454" s="281" t="s">
        <v>9148</v>
      </c>
      <c r="F454" s="282" t="s">
        <v>9149</v>
      </c>
      <c r="G454" s="283" t="s">
        <v>561</v>
      </c>
      <c r="H454" s="284">
        <v>3</v>
      </c>
      <c r="I454" s="285"/>
      <c r="J454" s="286">
        <f>ROUND(I454*H454,2)</f>
        <v>0</v>
      </c>
      <c r="K454" s="282" t="s">
        <v>247</v>
      </c>
      <c r="L454" s="287"/>
      <c r="M454" s="288" t="s">
        <v>39</v>
      </c>
      <c r="N454" s="289" t="s">
        <v>56</v>
      </c>
      <c r="O454" s="88"/>
      <c r="P454" s="227">
        <f>O454*H454</f>
        <v>0</v>
      </c>
      <c r="Q454" s="227">
        <v>6.9999999999999994E-05</v>
      </c>
      <c r="R454" s="227">
        <f>Q454*H454</f>
        <v>0.00020999999999999998</v>
      </c>
      <c r="S454" s="227">
        <v>0</v>
      </c>
      <c r="T454" s="228">
        <f>S454*H454</f>
        <v>0</v>
      </c>
      <c r="U454" s="42"/>
      <c r="V454" s="42"/>
      <c r="W454" s="42"/>
      <c r="X454" s="42"/>
      <c r="Y454" s="42"/>
      <c r="Z454" s="42"/>
      <c r="AA454" s="42"/>
      <c r="AB454" s="42"/>
      <c r="AC454" s="42"/>
      <c r="AD454" s="42"/>
      <c r="AE454" s="42"/>
      <c r="AR454" s="229" t="s">
        <v>321</v>
      </c>
      <c r="AT454" s="229" t="s">
        <v>463</v>
      </c>
      <c r="AU454" s="229" t="s">
        <v>93</v>
      </c>
      <c r="AY454" s="20" t="s">
        <v>241</v>
      </c>
      <c r="BE454" s="230">
        <f>IF(N454="základní",J454,0)</f>
        <v>0</v>
      </c>
      <c r="BF454" s="230">
        <f>IF(N454="snížená",J454,0)</f>
        <v>0</v>
      </c>
      <c r="BG454" s="230">
        <f>IF(N454="zákl. přenesená",J454,0)</f>
        <v>0</v>
      </c>
      <c r="BH454" s="230">
        <f>IF(N454="sníž. přenesená",J454,0)</f>
        <v>0</v>
      </c>
      <c r="BI454" s="230">
        <f>IF(N454="nulová",J454,0)</f>
        <v>0</v>
      </c>
      <c r="BJ454" s="20" t="s">
        <v>23</v>
      </c>
      <c r="BK454" s="230">
        <f>ROUND(I454*H454,2)</f>
        <v>0</v>
      </c>
      <c r="BL454" s="20" t="s">
        <v>248</v>
      </c>
      <c r="BM454" s="229" t="s">
        <v>9150</v>
      </c>
    </row>
    <row r="455" s="2" customFormat="1" ht="24.15" customHeight="1">
      <c r="A455" s="42"/>
      <c r="B455" s="43"/>
      <c r="C455" s="218" t="s">
        <v>921</v>
      </c>
      <c r="D455" s="218" t="s">
        <v>243</v>
      </c>
      <c r="E455" s="219" t="s">
        <v>9151</v>
      </c>
      <c r="F455" s="220" t="s">
        <v>9152</v>
      </c>
      <c r="G455" s="221" t="s">
        <v>561</v>
      </c>
      <c r="H455" s="222">
        <v>14</v>
      </c>
      <c r="I455" s="223"/>
      <c r="J455" s="224">
        <f>ROUND(I455*H455,2)</f>
        <v>0</v>
      </c>
      <c r="K455" s="220" t="s">
        <v>247</v>
      </c>
      <c r="L455" s="48"/>
      <c r="M455" s="225" t="s">
        <v>39</v>
      </c>
      <c r="N455" s="226" t="s">
        <v>56</v>
      </c>
      <c r="O455" s="88"/>
      <c r="P455" s="227">
        <f>O455*H455</f>
        <v>0</v>
      </c>
      <c r="Q455" s="227">
        <v>0</v>
      </c>
      <c r="R455" s="227">
        <f>Q455*H455</f>
        <v>0</v>
      </c>
      <c r="S455" s="227">
        <v>0</v>
      </c>
      <c r="T455" s="228">
        <f>S455*H455</f>
        <v>0</v>
      </c>
      <c r="U455" s="42"/>
      <c r="V455" s="42"/>
      <c r="W455" s="42"/>
      <c r="X455" s="42"/>
      <c r="Y455" s="42"/>
      <c r="Z455" s="42"/>
      <c r="AA455" s="42"/>
      <c r="AB455" s="42"/>
      <c r="AC455" s="42"/>
      <c r="AD455" s="42"/>
      <c r="AE455" s="42"/>
      <c r="AR455" s="229" t="s">
        <v>248</v>
      </c>
      <c r="AT455" s="229" t="s">
        <v>243</v>
      </c>
      <c r="AU455" s="229" t="s">
        <v>93</v>
      </c>
      <c r="AY455" s="20" t="s">
        <v>241</v>
      </c>
      <c r="BE455" s="230">
        <f>IF(N455="základní",J455,0)</f>
        <v>0</v>
      </c>
      <c r="BF455" s="230">
        <f>IF(N455="snížená",J455,0)</f>
        <v>0</v>
      </c>
      <c r="BG455" s="230">
        <f>IF(N455="zákl. přenesená",J455,0)</f>
        <v>0</v>
      </c>
      <c r="BH455" s="230">
        <f>IF(N455="sníž. přenesená",J455,0)</f>
        <v>0</v>
      </c>
      <c r="BI455" s="230">
        <f>IF(N455="nulová",J455,0)</f>
        <v>0</v>
      </c>
      <c r="BJ455" s="20" t="s">
        <v>23</v>
      </c>
      <c r="BK455" s="230">
        <f>ROUND(I455*H455,2)</f>
        <v>0</v>
      </c>
      <c r="BL455" s="20" t="s">
        <v>248</v>
      </c>
      <c r="BM455" s="229" t="s">
        <v>9153</v>
      </c>
    </row>
    <row r="456" s="2" customFormat="1">
      <c r="A456" s="42"/>
      <c r="B456" s="43"/>
      <c r="C456" s="44"/>
      <c r="D456" s="231" t="s">
        <v>250</v>
      </c>
      <c r="E456" s="44"/>
      <c r="F456" s="232" t="s">
        <v>9154</v>
      </c>
      <c r="G456" s="44"/>
      <c r="H456" s="44"/>
      <c r="I456" s="233"/>
      <c r="J456" s="44"/>
      <c r="K456" s="44"/>
      <c r="L456" s="48"/>
      <c r="M456" s="234"/>
      <c r="N456" s="235"/>
      <c r="O456" s="88"/>
      <c r="P456" s="88"/>
      <c r="Q456" s="88"/>
      <c r="R456" s="88"/>
      <c r="S456" s="88"/>
      <c r="T456" s="89"/>
      <c r="U456" s="42"/>
      <c r="V456" s="42"/>
      <c r="W456" s="42"/>
      <c r="X456" s="42"/>
      <c r="Y456" s="42"/>
      <c r="Z456" s="42"/>
      <c r="AA456" s="42"/>
      <c r="AB456" s="42"/>
      <c r="AC456" s="42"/>
      <c r="AD456" s="42"/>
      <c r="AE456" s="42"/>
      <c r="AT456" s="20" t="s">
        <v>250</v>
      </c>
      <c r="AU456" s="20" t="s">
        <v>93</v>
      </c>
    </row>
    <row r="457" s="2" customFormat="1" ht="16.5" customHeight="1">
      <c r="A457" s="42"/>
      <c r="B457" s="43"/>
      <c r="C457" s="280" t="s">
        <v>940</v>
      </c>
      <c r="D457" s="280" t="s">
        <v>463</v>
      </c>
      <c r="E457" s="281" t="s">
        <v>9155</v>
      </c>
      <c r="F457" s="282" t="s">
        <v>9156</v>
      </c>
      <c r="G457" s="283" t="s">
        <v>561</v>
      </c>
      <c r="H457" s="284">
        <v>1</v>
      </c>
      <c r="I457" s="285"/>
      <c r="J457" s="286">
        <f>ROUND(I457*H457,2)</f>
        <v>0</v>
      </c>
      <c r="K457" s="282" t="s">
        <v>247</v>
      </c>
      <c r="L457" s="287"/>
      <c r="M457" s="288" t="s">
        <v>39</v>
      </c>
      <c r="N457" s="289" t="s">
        <v>56</v>
      </c>
      <c r="O457" s="88"/>
      <c r="P457" s="227">
        <f>O457*H457</f>
        <v>0</v>
      </c>
      <c r="Q457" s="227">
        <v>0.00022000000000000001</v>
      </c>
      <c r="R457" s="227">
        <f>Q457*H457</f>
        <v>0.00022000000000000001</v>
      </c>
      <c r="S457" s="227">
        <v>0</v>
      </c>
      <c r="T457" s="228">
        <f>S457*H457</f>
        <v>0</v>
      </c>
      <c r="U457" s="42"/>
      <c r="V457" s="42"/>
      <c r="W457" s="42"/>
      <c r="X457" s="42"/>
      <c r="Y457" s="42"/>
      <c r="Z457" s="42"/>
      <c r="AA457" s="42"/>
      <c r="AB457" s="42"/>
      <c r="AC457" s="42"/>
      <c r="AD457" s="42"/>
      <c r="AE457" s="42"/>
      <c r="AR457" s="229" t="s">
        <v>321</v>
      </c>
      <c r="AT457" s="229" t="s">
        <v>463</v>
      </c>
      <c r="AU457" s="229" t="s">
        <v>93</v>
      </c>
      <c r="AY457" s="20" t="s">
        <v>241</v>
      </c>
      <c r="BE457" s="230">
        <f>IF(N457="základní",J457,0)</f>
        <v>0</v>
      </c>
      <c r="BF457" s="230">
        <f>IF(N457="snížená",J457,0)</f>
        <v>0</v>
      </c>
      <c r="BG457" s="230">
        <f>IF(N457="zákl. přenesená",J457,0)</f>
        <v>0</v>
      </c>
      <c r="BH457" s="230">
        <f>IF(N457="sníž. přenesená",J457,0)</f>
        <v>0</v>
      </c>
      <c r="BI457" s="230">
        <f>IF(N457="nulová",J457,0)</f>
        <v>0</v>
      </c>
      <c r="BJ457" s="20" t="s">
        <v>23</v>
      </c>
      <c r="BK457" s="230">
        <f>ROUND(I457*H457,2)</f>
        <v>0</v>
      </c>
      <c r="BL457" s="20" t="s">
        <v>248</v>
      </c>
      <c r="BM457" s="229" t="s">
        <v>9157</v>
      </c>
    </row>
    <row r="458" s="2" customFormat="1" ht="16.5" customHeight="1">
      <c r="A458" s="42"/>
      <c r="B458" s="43"/>
      <c r="C458" s="280" t="s">
        <v>947</v>
      </c>
      <c r="D458" s="280" t="s">
        <v>463</v>
      </c>
      <c r="E458" s="281" t="s">
        <v>9158</v>
      </c>
      <c r="F458" s="282" t="s">
        <v>9159</v>
      </c>
      <c r="G458" s="283" t="s">
        <v>561</v>
      </c>
      <c r="H458" s="284">
        <v>1</v>
      </c>
      <c r="I458" s="285"/>
      <c r="J458" s="286">
        <f>ROUND(I458*H458,2)</f>
        <v>0</v>
      </c>
      <c r="K458" s="282" t="s">
        <v>247</v>
      </c>
      <c r="L458" s="287"/>
      <c r="M458" s="288" t="s">
        <v>39</v>
      </c>
      <c r="N458" s="289" t="s">
        <v>56</v>
      </c>
      <c r="O458" s="88"/>
      <c r="P458" s="227">
        <f>O458*H458</f>
        <v>0</v>
      </c>
      <c r="Q458" s="227">
        <v>0.00025999999999999998</v>
      </c>
      <c r="R458" s="227">
        <f>Q458*H458</f>
        <v>0.00025999999999999998</v>
      </c>
      <c r="S458" s="227">
        <v>0</v>
      </c>
      <c r="T458" s="228">
        <f>S458*H458</f>
        <v>0</v>
      </c>
      <c r="U458" s="42"/>
      <c r="V458" s="42"/>
      <c r="W458" s="42"/>
      <c r="X458" s="42"/>
      <c r="Y458" s="42"/>
      <c r="Z458" s="42"/>
      <c r="AA458" s="42"/>
      <c r="AB458" s="42"/>
      <c r="AC458" s="42"/>
      <c r="AD458" s="42"/>
      <c r="AE458" s="42"/>
      <c r="AR458" s="229" t="s">
        <v>321</v>
      </c>
      <c r="AT458" s="229" t="s">
        <v>463</v>
      </c>
      <c r="AU458" s="229" t="s">
        <v>93</v>
      </c>
      <c r="AY458" s="20" t="s">
        <v>241</v>
      </c>
      <c r="BE458" s="230">
        <f>IF(N458="základní",J458,0)</f>
        <v>0</v>
      </c>
      <c r="BF458" s="230">
        <f>IF(N458="snížená",J458,0)</f>
        <v>0</v>
      </c>
      <c r="BG458" s="230">
        <f>IF(N458="zákl. přenesená",J458,0)</f>
        <v>0</v>
      </c>
      <c r="BH458" s="230">
        <f>IF(N458="sníž. přenesená",J458,0)</f>
        <v>0</v>
      </c>
      <c r="BI458" s="230">
        <f>IF(N458="nulová",J458,0)</f>
        <v>0</v>
      </c>
      <c r="BJ458" s="20" t="s">
        <v>23</v>
      </c>
      <c r="BK458" s="230">
        <f>ROUND(I458*H458,2)</f>
        <v>0</v>
      </c>
      <c r="BL458" s="20" t="s">
        <v>248</v>
      </c>
      <c r="BM458" s="229" t="s">
        <v>9160</v>
      </c>
    </row>
    <row r="459" s="2" customFormat="1" ht="16.5" customHeight="1">
      <c r="A459" s="42"/>
      <c r="B459" s="43"/>
      <c r="C459" s="280" t="s">
        <v>967</v>
      </c>
      <c r="D459" s="280" t="s">
        <v>463</v>
      </c>
      <c r="E459" s="281" t="s">
        <v>9161</v>
      </c>
      <c r="F459" s="282" t="s">
        <v>9162</v>
      </c>
      <c r="G459" s="283" t="s">
        <v>561</v>
      </c>
      <c r="H459" s="284">
        <v>9</v>
      </c>
      <c r="I459" s="285"/>
      <c r="J459" s="286">
        <f>ROUND(I459*H459,2)</f>
        <v>0</v>
      </c>
      <c r="K459" s="282" t="s">
        <v>247</v>
      </c>
      <c r="L459" s="287"/>
      <c r="M459" s="288" t="s">
        <v>39</v>
      </c>
      <c r="N459" s="289" t="s">
        <v>56</v>
      </c>
      <c r="O459" s="88"/>
      <c r="P459" s="227">
        <f>O459*H459</f>
        <v>0</v>
      </c>
      <c r="Q459" s="227">
        <v>0.00027999999999999998</v>
      </c>
      <c r="R459" s="227">
        <f>Q459*H459</f>
        <v>0.0025199999999999997</v>
      </c>
      <c r="S459" s="227">
        <v>0</v>
      </c>
      <c r="T459" s="228">
        <f>S459*H459</f>
        <v>0</v>
      </c>
      <c r="U459" s="42"/>
      <c r="V459" s="42"/>
      <c r="W459" s="42"/>
      <c r="X459" s="42"/>
      <c r="Y459" s="42"/>
      <c r="Z459" s="42"/>
      <c r="AA459" s="42"/>
      <c r="AB459" s="42"/>
      <c r="AC459" s="42"/>
      <c r="AD459" s="42"/>
      <c r="AE459" s="42"/>
      <c r="AR459" s="229" t="s">
        <v>321</v>
      </c>
      <c r="AT459" s="229" t="s">
        <v>463</v>
      </c>
      <c r="AU459" s="229" t="s">
        <v>93</v>
      </c>
      <c r="AY459" s="20" t="s">
        <v>241</v>
      </c>
      <c r="BE459" s="230">
        <f>IF(N459="základní",J459,0)</f>
        <v>0</v>
      </c>
      <c r="BF459" s="230">
        <f>IF(N459="snížená",J459,0)</f>
        <v>0</v>
      </c>
      <c r="BG459" s="230">
        <f>IF(N459="zákl. přenesená",J459,0)</f>
        <v>0</v>
      </c>
      <c r="BH459" s="230">
        <f>IF(N459="sníž. přenesená",J459,0)</f>
        <v>0</v>
      </c>
      <c r="BI459" s="230">
        <f>IF(N459="nulová",J459,0)</f>
        <v>0</v>
      </c>
      <c r="BJ459" s="20" t="s">
        <v>23</v>
      </c>
      <c r="BK459" s="230">
        <f>ROUND(I459*H459,2)</f>
        <v>0</v>
      </c>
      <c r="BL459" s="20" t="s">
        <v>248</v>
      </c>
      <c r="BM459" s="229" t="s">
        <v>9163</v>
      </c>
    </row>
    <row r="460" s="2" customFormat="1" ht="16.5" customHeight="1">
      <c r="A460" s="42"/>
      <c r="B460" s="43"/>
      <c r="C460" s="280" t="s">
        <v>973</v>
      </c>
      <c r="D460" s="280" t="s">
        <v>463</v>
      </c>
      <c r="E460" s="281" t="s">
        <v>9164</v>
      </c>
      <c r="F460" s="282" t="s">
        <v>9165</v>
      </c>
      <c r="G460" s="283" t="s">
        <v>561</v>
      </c>
      <c r="H460" s="284">
        <v>3</v>
      </c>
      <c r="I460" s="285"/>
      <c r="J460" s="286">
        <f>ROUND(I460*H460,2)</f>
        <v>0</v>
      </c>
      <c r="K460" s="282" t="s">
        <v>247</v>
      </c>
      <c r="L460" s="287"/>
      <c r="M460" s="288" t="s">
        <v>39</v>
      </c>
      <c r="N460" s="289" t="s">
        <v>56</v>
      </c>
      <c r="O460" s="88"/>
      <c r="P460" s="227">
        <f>O460*H460</f>
        <v>0</v>
      </c>
      <c r="Q460" s="227">
        <v>0.00034000000000000002</v>
      </c>
      <c r="R460" s="227">
        <f>Q460*H460</f>
        <v>0.0010200000000000001</v>
      </c>
      <c r="S460" s="227">
        <v>0</v>
      </c>
      <c r="T460" s="228">
        <f>S460*H460</f>
        <v>0</v>
      </c>
      <c r="U460" s="42"/>
      <c r="V460" s="42"/>
      <c r="W460" s="42"/>
      <c r="X460" s="42"/>
      <c r="Y460" s="42"/>
      <c r="Z460" s="42"/>
      <c r="AA460" s="42"/>
      <c r="AB460" s="42"/>
      <c r="AC460" s="42"/>
      <c r="AD460" s="42"/>
      <c r="AE460" s="42"/>
      <c r="AR460" s="229" t="s">
        <v>321</v>
      </c>
      <c r="AT460" s="229" t="s">
        <v>463</v>
      </c>
      <c r="AU460" s="229" t="s">
        <v>93</v>
      </c>
      <c r="AY460" s="20" t="s">
        <v>241</v>
      </c>
      <c r="BE460" s="230">
        <f>IF(N460="základní",J460,0)</f>
        <v>0</v>
      </c>
      <c r="BF460" s="230">
        <f>IF(N460="snížená",J460,0)</f>
        <v>0</v>
      </c>
      <c r="BG460" s="230">
        <f>IF(N460="zákl. přenesená",J460,0)</f>
        <v>0</v>
      </c>
      <c r="BH460" s="230">
        <f>IF(N460="sníž. přenesená",J460,0)</f>
        <v>0</v>
      </c>
      <c r="BI460" s="230">
        <f>IF(N460="nulová",J460,0)</f>
        <v>0</v>
      </c>
      <c r="BJ460" s="20" t="s">
        <v>23</v>
      </c>
      <c r="BK460" s="230">
        <f>ROUND(I460*H460,2)</f>
        <v>0</v>
      </c>
      <c r="BL460" s="20" t="s">
        <v>248</v>
      </c>
      <c r="BM460" s="229" t="s">
        <v>9166</v>
      </c>
    </row>
    <row r="461" s="13" customFormat="1">
      <c r="A461" s="13"/>
      <c r="B461" s="236"/>
      <c r="C461" s="237"/>
      <c r="D461" s="238" t="s">
        <v>252</v>
      </c>
      <c r="E461" s="239" t="s">
        <v>39</v>
      </c>
      <c r="F461" s="240" t="s">
        <v>9167</v>
      </c>
      <c r="G461" s="237"/>
      <c r="H461" s="239" t="s">
        <v>39</v>
      </c>
      <c r="I461" s="241"/>
      <c r="J461" s="237"/>
      <c r="K461" s="237"/>
      <c r="L461" s="242"/>
      <c r="M461" s="243"/>
      <c r="N461" s="244"/>
      <c r="O461" s="244"/>
      <c r="P461" s="244"/>
      <c r="Q461" s="244"/>
      <c r="R461" s="244"/>
      <c r="S461" s="244"/>
      <c r="T461" s="245"/>
      <c r="U461" s="13"/>
      <c r="V461" s="13"/>
      <c r="W461" s="13"/>
      <c r="X461" s="13"/>
      <c r="Y461" s="13"/>
      <c r="Z461" s="13"/>
      <c r="AA461" s="13"/>
      <c r="AB461" s="13"/>
      <c r="AC461" s="13"/>
      <c r="AD461" s="13"/>
      <c r="AE461" s="13"/>
      <c r="AT461" s="246" t="s">
        <v>252</v>
      </c>
      <c r="AU461" s="246" t="s">
        <v>93</v>
      </c>
      <c r="AV461" s="13" t="s">
        <v>23</v>
      </c>
      <c r="AW461" s="13" t="s">
        <v>46</v>
      </c>
      <c r="AX461" s="13" t="s">
        <v>85</v>
      </c>
      <c r="AY461" s="246" t="s">
        <v>241</v>
      </c>
    </row>
    <row r="462" s="14" customFormat="1">
      <c r="A462" s="14"/>
      <c r="B462" s="247"/>
      <c r="C462" s="248"/>
      <c r="D462" s="238" t="s">
        <v>252</v>
      </c>
      <c r="E462" s="249" t="s">
        <v>39</v>
      </c>
      <c r="F462" s="250" t="s">
        <v>6559</v>
      </c>
      <c r="G462" s="248"/>
      <c r="H462" s="251">
        <v>3</v>
      </c>
      <c r="I462" s="252"/>
      <c r="J462" s="248"/>
      <c r="K462" s="248"/>
      <c r="L462" s="253"/>
      <c r="M462" s="254"/>
      <c r="N462" s="255"/>
      <c r="O462" s="255"/>
      <c r="P462" s="255"/>
      <c r="Q462" s="255"/>
      <c r="R462" s="255"/>
      <c r="S462" s="255"/>
      <c r="T462" s="256"/>
      <c r="U462" s="14"/>
      <c r="V462" s="14"/>
      <c r="W462" s="14"/>
      <c r="X462" s="14"/>
      <c r="Y462" s="14"/>
      <c r="Z462" s="14"/>
      <c r="AA462" s="14"/>
      <c r="AB462" s="14"/>
      <c r="AC462" s="14"/>
      <c r="AD462" s="14"/>
      <c r="AE462" s="14"/>
      <c r="AT462" s="257" t="s">
        <v>252</v>
      </c>
      <c r="AU462" s="257" t="s">
        <v>93</v>
      </c>
      <c r="AV462" s="14" t="s">
        <v>93</v>
      </c>
      <c r="AW462" s="14" t="s">
        <v>46</v>
      </c>
      <c r="AX462" s="14" t="s">
        <v>23</v>
      </c>
      <c r="AY462" s="257" t="s">
        <v>241</v>
      </c>
    </row>
    <row r="463" s="2" customFormat="1" ht="24.15" customHeight="1">
      <c r="A463" s="42"/>
      <c r="B463" s="43"/>
      <c r="C463" s="218" t="s">
        <v>981</v>
      </c>
      <c r="D463" s="218" t="s">
        <v>243</v>
      </c>
      <c r="E463" s="219" t="s">
        <v>9168</v>
      </c>
      <c r="F463" s="220" t="s">
        <v>9169</v>
      </c>
      <c r="G463" s="221" t="s">
        <v>561</v>
      </c>
      <c r="H463" s="222">
        <v>2</v>
      </c>
      <c r="I463" s="223"/>
      <c r="J463" s="224">
        <f>ROUND(I463*H463,2)</f>
        <v>0</v>
      </c>
      <c r="K463" s="220" t="s">
        <v>247</v>
      </c>
      <c r="L463" s="48"/>
      <c r="M463" s="225" t="s">
        <v>39</v>
      </c>
      <c r="N463" s="226" t="s">
        <v>56</v>
      </c>
      <c r="O463" s="88"/>
      <c r="P463" s="227">
        <f>O463*H463</f>
        <v>0</v>
      </c>
      <c r="Q463" s="227">
        <v>0</v>
      </c>
      <c r="R463" s="227">
        <f>Q463*H463</f>
        <v>0</v>
      </c>
      <c r="S463" s="227">
        <v>0</v>
      </c>
      <c r="T463" s="228">
        <f>S463*H463</f>
        <v>0</v>
      </c>
      <c r="U463" s="42"/>
      <c r="V463" s="42"/>
      <c r="W463" s="42"/>
      <c r="X463" s="42"/>
      <c r="Y463" s="42"/>
      <c r="Z463" s="42"/>
      <c r="AA463" s="42"/>
      <c r="AB463" s="42"/>
      <c r="AC463" s="42"/>
      <c r="AD463" s="42"/>
      <c r="AE463" s="42"/>
      <c r="AR463" s="229" t="s">
        <v>248</v>
      </c>
      <c r="AT463" s="229" t="s">
        <v>243</v>
      </c>
      <c r="AU463" s="229" t="s">
        <v>93</v>
      </c>
      <c r="AY463" s="20" t="s">
        <v>241</v>
      </c>
      <c r="BE463" s="230">
        <f>IF(N463="základní",J463,0)</f>
        <v>0</v>
      </c>
      <c r="BF463" s="230">
        <f>IF(N463="snížená",J463,0)</f>
        <v>0</v>
      </c>
      <c r="BG463" s="230">
        <f>IF(N463="zákl. přenesená",J463,0)</f>
        <v>0</v>
      </c>
      <c r="BH463" s="230">
        <f>IF(N463="sníž. přenesená",J463,0)</f>
        <v>0</v>
      </c>
      <c r="BI463" s="230">
        <f>IF(N463="nulová",J463,0)</f>
        <v>0</v>
      </c>
      <c r="BJ463" s="20" t="s">
        <v>23</v>
      </c>
      <c r="BK463" s="230">
        <f>ROUND(I463*H463,2)</f>
        <v>0</v>
      </c>
      <c r="BL463" s="20" t="s">
        <v>248</v>
      </c>
      <c r="BM463" s="229" t="s">
        <v>9170</v>
      </c>
    </row>
    <row r="464" s="2" customFormat="1">
      <c r="A464" s="42"/>
      <c r="B464" s="43"/>
      <c r="C464" s="44"/>
      <c r="D464" s="231" t="s">
        <v>250</v>
      </c>
      <c r="E464" s="44"/>
      <c r="F464" s="232" t="s">
        <v>9171</v>
      </c>
      <c r="G464" s="44"/>
      <c r="H464" s="44"/>
      <c r="I464" s="233"/>
      <c r="J464" s="44"/>
      <c r="K464" s="44"/>
      <c r="L464" s="48"/>
      <c r="M464" s="234"/>
      <c r="N464" s="235"/>
      <c r="O464" s="88"/>
      <c r="P464" s="88"/>
      <c r="Q464" s="88"/>
      <c r="R464" s="88"/>
      <c r="S464" s="88"/>
      <c r="T464" s="89"/>
      <c r="U464" s="42"/>
      <c r="V464" s="42"/>
      <c r="W464" s="42"/>
      <c r="X464" s="42"/>
      <c r="Y464" s="42"/>
      <c r="Z464" s="42"/>
      <c r="AA464" s="42"/>
      <c r="AB464" s="42"/>
      <c r="AC464" s="42"/>
      <c r="AD464" s="42"/>
      <c r="AE464" s="42"/>
      <c r="AT464" s="20" t="s">
        <v>250</v>
      </c>
      <c r="AU464" s="20" t="s">
        <v>93</v>
      </c>
    </row>
    <row r="465" s="2" customFormat="1" ht="16.5" customHeight="1">
      <c r="A465" s="42"/>
      <c r="B465" s="43"/>
      <c r="C465" s="280" t="s">
        <v>986</v>
      </c>
      <c r="D465" s="280" t="s">
        <v>463</v>
      </c>
      <c r="E465" s="281" t="s">
        <v>9172</v>
      </c>
      <c r="F465" s="282" t="s">
        <v>9173</v>
      </c>
      <c r="G465" s="283" t="s">
        <v>561</v>
      </c>
      <c r="H465" s="284">
        <v>2</v>
      </c>
      <c r="I465" s="285"/>
      <c r="J465" s="286">
        <f>ROUND(I465*H465,2)</f>
        <v>0</v>
      </c>
      <c r="K465" s="282" t="s">
        <v>247</v>
      </c>
      <c r="L465" s="287"/>
      <c r="M465" s="288" t="s">
        <v>39</v>
      </c>
      <c r="N465" s="289" t="s">
        <v>56</v>
      </c>
      <c r="O465" s="88"/>
      <c r="P465" s="227">
        <f>O465*H465</f>
        <v>0</v>
      </c>
      <c r="Q465" s="227">
        <v>0.00035</v>
      </c>
      <c r="R465" s="227">
        <f>Q465*H465</f>
        <v>0.00069999999999999999</v>
      </c>
      <c r="S465" s="227">
        <v>0</v>
      </c>
      <c r="T465" s="228">
        <f>S465*H465</f>
        <v>0</v>
      </c>
      <c r="U465" s="42"/>
      <c r="V465" s="42"/>
      <c r="W465" s="42"/>
      <c r="X465" s="42"/>
      <c r="Y465" s="42"/>
      <c r="Z465" s="42"/>
      <c r="AA465" s="42"/>
      <c r="AB465" s="42"/>
      <c r="AC465" s="42"/>
      <c r="AD465" s="42"/>
      <c r="AE465" s="42"/>
      <c r="AR465" s="229" t="s">
        <v>321</v>
      </c>
      <c r="AT465" s="229" t="s">
        <v>463</v>
      </c>
      <c r="AU465" s="229" t="s">
        <v>93</v>
      </c>
      <c r="AY465" s="20" t="s">
        <v>241</v>
      </c>
      <c r="BE465" s="230">
        <f>IF(N465="základní",J465,0)</f>
        <v>0</v>
      </c>
      <c r="BF465" s="230">
        <f>IF(N465="snížená",J465,0)</f>
        <v>0</v>
      </c>
      <c r="BG465" s="230">
        <f>IF(N465="zákl. přenesená",J465,0)</f>
        <v>0</v>
      </c>
      <c r="BH465" s="230">
        <f>IF(N465="sníž. přenesená",J465,0)</f>
        <v>0</v>
      </c>
      <c r="BI465" s="230">
        <f>IF(N465="nulová",J465,0)</f>
        <v>0</v>
      </c>
      <c r="BJ465" s="20" t="s">
        <v>23</v>
      </c>
      <c r="BK465" s="230">
        <f>ROUND(I465*H465,2)</f>
        <v>0</v>
      </c>
      <c r="BL465" s="20" t="s">
        <v>248</v>
      </c>
      <c r="BM465" s="229" t="s">
        <v>9174</v>
      </c>
    </row>
    <row r="466" s="2" customFormat="1" ht="24.15" customHeight="1">
      <c r="A466" s="42"/>
      <c r="B466" s="43"/>
      <c r="C466" s="218" t="s">
        <v>994</v>
      </c>
      <c r="D466" s="218" t="s">
        <v>243</v>
      </c>
      <c r="E466" s="219" t="s">
        <v>9175</v>
      </c>
      <c r="F466" s="220" t="s">
        <v>9176</v>
      </c>
      <c r="G466" s="221" t="s">
        <v>561</v>
      </c>
      <c r="H466" s="222">
        <v>4</v>
      </c>
      <c r="I466" s="223"/>
      <c r="J466" s="224">
        <f>ROUND(I466*H466,2)</f>
        <v>0</v>
      </c>
      <c r="K466" s="220" t="s">
        <v>247</v>
      </c>
      <c r="L466" s="48"/>
      <c r="M466" s="225" t="s">
        <v>39</v>
      </c>
      <c r="N466" s="226" t="s">
        <v>56</v>
      </c>
      <c r="O466" s="88"/>
      <c r="P466" s="227">
        <f>O466*H466</f>
        <v>0</v>
      </c>
      <c r="Q466" s="227">
        <v>0</v>
      </c>
      <c r="R466" s="227">
        <f>Q466*H466</f>
        <v>0</v>
      </c>
      <c r="S466" s="227">
        <v>0</v>
      </c>
      <c r="T466" s="228">
        <f>S466*H466</f>
        <v>0</v>
      </c>
      <c r="U466" s="42"/>
      <c r="V466" s="42"/>
      <c r="W466" s="42"/>
      <c r="X466" s="42"/>
      <c r="Y466" s="42"/>
      <c r="Z466" s="42"/>
      <c r="AA466" s="42"/>
      <c r="AB466" s="42"/>
      <c r="AC466" s="42"/>
      <c r="AD466" s="42"/>
      <c r="AE466" s="42"/>
      <c r="AR466" s="229" t="s">
        <v>248</v>
      </c>
      <c r="AT466" s="229" t="s">
        <v>243</v>
      </c>
      <c r="AU466" s="229" t="s">
        <v>93</v>
      </c>
      <c r="AY466" s="20" t="s">
        <v>241</v>
      </c>
      <c r="BE466" s="230">
        <f>IF(N466="základní",J466,0)</f>
        <v>0</v>
      </c>
      <c r="BF466" s="230">
        <f>IF(N466="snížená",J466,0)</f>
        <v>0</v>
      </c>
      <c r="BG466" s="230">
        <f>IF(N466="zákl. přenesená",J466,0)</f>
        <v>0</v>
      </c>
      <c r="BH466" s="230">
        <f>IF(N466="sníž. přenesená",J466,0)</f>
        <v>0</v>
      </c>
      <c r="BI466" s="230">
        <f>IF(N466="nulová",J466,0)</f>
        <v>0</v>
      </c>
      <c r="BJ466" s="20" t="s">
        <v>23</v>
      </c>
      <c r="BK466" s="230">
        <f>ROUND(I466*H466,2)</f>
        <v>0</v>
      </c>
      <c r="BL466" s="20" t="s">
        <v>248</v>
      </c>
      <c r="BM466" s="229" t="s">
        <v>9177</v>
      </c>
    </row>
    <row r="467" s="2" customFormat="1">
      <c r="A467" s="42"/>
      <c r="B467" s="43"/>
      <c r="C467" s="44"/>
      <c r="D467" s="231" t="s">
        <v>250</v>
      </c>
      <c r="E467" s="44"/>
      <c r="F467" s="232" t="s">
        <v>9178</v>
      </c>
      <c r="G467" s="44"/>
      <c r="H467" s="44"/>
      <c r="I467" s="233"/>
      <c r="J467" s="44"/>
      <c r="K467" s="44"/>
      <c r="L467" s="48"/>
      <c r="M467" s="234"/>
      <c r="N467" s="235"/>
      <c r="O467" s="88"/>
      <c r="P467" s="88"/>
      <c r="Q467" s="88"/>
      <c r="R467" s="88"/>
      <c r="S467" s="88"/>
      <c r="T467" s="89"/>
      <c r="U467" s="42"/>
      <c r="V467" s="42"/>
      <c r="W467" s="42"/>
      <c r="X467" s="42"/>
      <c r="Y467" s="42"/>
      <c r="Z467" s="42"/>
      <c r="AA467" s="42"/>
      <c r="AB467" s="42"/>
      <c r="AC467" s="42"/>
      <c r="AD467" s="42"/>
      <c r="AE467" s="42"/>
      <c r="AT467" s="20" t="s">
        <v>250</v>
      </c>
      <c r="AU467" s="20" t="s">
        <v>93</v>
      </c>
    </row>
    <row r="468" s="2" customFormat="1" ht="16.5" customHeight="1">
      <c r="A468" s="42"/>
      <c r="B468" s="43"/>
      <c r="C468" s="280" t="s">
        <v>1005</v>
      </c>
      <c r="D468" s="280" t="s">
        <v>463</v>
      </c>
      <c r="E468" s="281" t="s">
        <v>9179</v>
      </c>
      <c r="F468" s="282" t="s">
        <v>9180</v>
      </c>
      <c r="G468" s="283" t="s">
        <v>561</v>
      </c>
      <c r="H468" s="284">
        <v>2</v>
      </c>
      <c r="I468" s="285"/>
      <c r="J468" s="286">
        <f>ROUND(I468*H468,2)</f>
        <v>0</v>
      </c>
      <c r="K468" s="282" t="s">
        <v>247</v>
      </c>
      <c r="L468" s="287"/>
      <c r="M468" s="288" t="s">
        <v>39</v>
      </c>
      <c r="N468" s="289" t="s">
        <v>56</v>
      </c>
      <c r="O468" s="88"/>
      <c r="P468" s="227">
        <f>O468*H468</f>
        <v>0</v>
      </c>
      <c r="Q468" s="227">
        <v>0.00064000000000000005</v>
      </c>
      <c r="R468" s="227">
        <f>Q468*H468</f>
        <v>0.0012800000000000001</v>
      </c>
      <c r="S468" s="227">
        <v>0</v>
      </c>
      <c r="T468" s="228">
        <f>S468*H468</f>
        <v>0</v>
      </c>
      <c r="U468" s="42"/>
      <c r="V468" s="42"/>
      <c r="W468" s="42"/>
      <c r="X468" s="42"/>
      <c r="Y468" s="42"/>
      <c r="Z468" s="42"/>
      <c r="AA468" s="42"/>
      <c r="AB468" s="42"/>
      <c r="AC468" s="42"/>
      <c r="AD468" s="42"/>
      <c r="AE468" s="42"/>
      <c r="AR468" s="229" t="s">
        <v>321</v>
      </c>
      <c r="AT468" s="229" t="s">
        <v>463</v>
      </c>
      <c r="AU468" s="229" t="s">
        <v>93</v>
      </c>
      <c r="AY468" s="20" t="s">
        <v>241</v>
      </c>
      <c r="BE468" s="230">
        <f>IF(N468="základní",J468,0)</f>
        <v>0</v>
      </c>
      <c r="BF468" s="230">
        <f>IF(N468="snížená",J468,0)</f>
        <v>0</v>
      </c>
      <c r="BG468" s="230">
        <f>IF(N468="zákl. přenesená",J468,0)</f>
        <v>0</v>
      </c>
      <c r="BH468" s="230">
        <f>IF(N468="sníž. přenesená",J468,0)</f>
        <v>0</v>
      </c>
      <c r="BI468" s="230">
        <f>IF(N468="nulová",J468,0)</f>
        <v>0</v>
      </c>
      <c r="BJ468" s="20" t="s">
        <v>23</v>
      </c>
      <c r="BK468" s="230">
        <f>ROUND(I468*H468,2)</f>
        <v>0</v>
      </c>
      <c r="BL468" s="20" t="s">
        <v>248</v>
      </c>
      <c r="BM468" s="229" t="s">
        <v>9181</v>
      </c>
    </row>
    <row r="469" s="2" customFormat="1" ht="16.5" customHeight="1">
      <c r="A469" s="42"/>
      <c r="B469" s="43"/>
      <c r="C469" s="280" t="s">
        <v>1016</v>
      </c>
      <c r="D469" s="280" t="s">
        <v>463</v>
      </c>
      <c r="E469" s="281" t="s">
        <v>9182</v>
      </c>
      <c r="F469" s="282" t="s">
        <v>9183</v>
      </c>
      <c r="G469" s="283" t="s">
        <v>561</v>
      </c>
      <c r="H469" s="284">
        <v>2</v>
      </c>
      <c r="I469" s="285"/>
      <c r="J469" s="286">
        <f>ROUND(I469*H469,2)</f>
        <v>0</v>
      </c>
      <c r="K469" s="282" t="s">
        <v>247</v>
      </c>
      <c r="L469" s="287"/>
      <c r="M469" s="288" t="s">
        <v>39</v>
      </c>
      <c r="N469" s="289" t="s">
        <v>56</v>
      </c>
      <c r="O469" s="88"/>
      <c r="P469" s="227">
        <f>O469*H469</f>
        <v>0</v>
      </c>
      <c r="Q469" s="227">
        <v>0.00088000000000000003</v>
      </c>
      <c r="R469" s="227">
        <f>Q469*H469</f>
        <v>0.0017600000000000001</v>
      </c>
      <c r="S469" s="227">
        <v>0</v>
      </c>
      <c r="T469" s="228">
        <f>S469*H469</f>
        <v>0</v>
      </c>
      <c r="U469" s="42"/>
      <c r="V469" s="42"/>
      <c r="W469" s="42"/>
      <c r="X469" s="42"/>
      <c r="Y469" s="42"/>
      <c r="Z469" s="42"/>
      <c r="AA469" s="42"/>
      <c r="AB469" s="42"/>
      <c r="AC469" s="42"/>
      <c r="AD469" s="42"/>
      <c r="AE469" s="42"/>
      <c r="AR469" s="229" t="s">
        <v>321</v>
      </c>
      <c r="AT469" s="229" t="s">
        <v>463</v>
      </c>
      <c r="AU469" s="229" t="s">
        <v>93</v>
      </c>
      <c r="AY469" s="20" t="s">
        <v>241</v>
      </c>
      <c r="BE469" s="230">
        <f>IF(N469="základní",J469,0)</f>
        <v>0</v>
      </c>
      <c r="BF469" s="230">
        <f>IF(N469="snížená",J469,0)</f>
        <v>0</v>
      </c>
      <c r="BG469" s="230">
        <f>IF(N469="zákl. přenesená",J469,0)</f>
        <v>0</v>
      </c>
      <c r="BH469" s="230">
        <f>IF(N469="sníž. přenesená",J469,0)</f>
        <v>0</v>
      </c>
      <c r="BI469" s="230">
        <f>IF(N469="nulová",J469,0)</f>
        <v>0</v>
      </c>
      <c r="BJ469" s="20" t="s">
        <v>23</v>
      </c>
      <c r="BK469" s="230">
        <f>ROUND(I469*H469,2)</f>
        <v>0</v>
      </c>
      <c r="BL469" s="20" t="s">
        <v>248</v>
      </c>
      <c r="BM469" s="229" t="s">
        <v>9184</v>
      </c>
    </row>
    <row r="470" s="2" customFormat="1" ht="24.15" customHeight="1">
      <c r="A470" s="42"/>
      <c r="B470" s="43"/>
      <c r="C470" s="218" t="s">
        <v>1025</v>
      </c>
      <c r="D470" s="218" t="s">
        <v>243</v>
      </c>
      <c r="E470" s="219" t="s">
        <v>9185</v>
      </c>
      <c r="F470" s="220" t="s">
        <v>9186</v>
      </c>
      <c r="G470" s="221" t="s">
        <v>561</v>
      </c>
      <c r="H470" s="222">
        <v>5</v>
      </c>
      <c r="I470" s="223"/>
      <c r="J470" s="224">
        <f>ROUND(I470*H470,2)</f>
        <v>0</v>
      </c>
      <c r="K470" s="220" t="s">
        <v>247</v>
      </c>
      <c r="L470" s="48"/>
      <c r="M470" s="225" t="s">
        <v>39</v>
      </c>
      <c r="N470" s="226" t="s">
        <v>56</v>
      </c>
      <c r="O470" s="88"/>
      <c r="P470" s="227">
        <f>O470*H470</f>
        <v>0</v>
      </c>
      <c r="Q470" s="227">
        <v>0</v>
      </c>
      <c r="R470" s="227">
        <f>Q470*H470</f>
        <v>0</v>
      </c>
      <c r="S470" s="227">
        <v>0</v>
      </c>
      <c r="T470" s="228">
        <f>S470*H470</f>
        <v>0</v>
      </c>
      <c r="U470" s="42"/>
      <c r="V470" s="42"/>
      <c r="W470" s="42"/>
      <c r="X470" s="42"/>
      <c r="Y470" s="42"/>
      <c r="Z470" s="42"/>
      <c r="AA470" s="42"/>
      <c r="AB470" s="42"/>
      <c r="AC470" s="42"/>
      <c r="AD470" s="42"/>
      <c r="AE470" s="42"/>
      <c r="AR470" s="229" t="s">
        <v>248</v>
      </c>
      <c r="AT470" s="229" t="s">
        <v>243</v>
      </c>
      <c r="AU470" s="229" t="s">
        <v>93</v>
      </c>
      <c r="AY470" s="20" t="s">
        <v>241</v>
      </c>
      <c r="BE470" s="230">
        <f>IF(N470="základní",J470,0)</f>
        <v>0</v>
      </c>
      <c r="BF470" s="230">
        <f>IF(N470="snížená",J470,0)</f>
        <v>0</v>
      </c>
      <c r="BG470" s="230">
        <f>IF(N470="zákl. přenesená",J470,0)</f>
        <v>0</v>
      </c>
      <c r="BH470" s="230">
        <f>IF(N470="sníž. přenesená",J470,0)</f>
        <v>0</v>
      </c>
      <c r="BI470" s="230">
        <f>IF(N470="nulová",J470,0)</f>
        <v>0</v>
      </c>
      <c r="BJ470" s="20" t="s">
        <v>23</v>
      </c>
      <c r="BK470" s="230">
        <f>ROUND(I470*H470,2)</f>
        <v>0</v>
      </c>
      <c r="BL470" s="20" t="s">
        <v>248</v>
      </c>
      <c r="BM470" s="229" t="s">
        <v>9187</v>
      </c>
    </row>
    <row r="471" s="2" customFormat="1">
      <c r="A471" s="42"/>
      <c r="B471" s="43"/>
      <c r="C471" s="44"/>
      <c r="D471" s="231" t="s">
        <v>250</v>
      </c>
      <c r="E471" s="44"/>
      <c r="F471" s="232" t="s">
        <v>9188</v>
      </c>
      <c r="G471" s="44"/>
      <c r="H471" s="44"/>
      <c r="I471" s="233"/>
      <c r="J471" s="44"/>
      <c r="K471" s="44"/>
      <c r="L471" s="48"/>
      <c r="M471" s="234"/>
      <c r="N471" s="235"/>
      <c r="O471" s="88"/>
      <c r="P471" s="88"/>
      <c r="Q471" s="88"/>
      <c r="R471" s="88"/>
      <c r="S471" s="88"/>
      <c r="T471" s="89"/>
      <c r="U471" s="42"/>
      <c r="V471" s="42"/>
      <c r="W471" s="42"/>
      <c r="X471" s="42"/>
      <c r="Y471" s="42"/>
      <c r="Z471" s="42"/>
      <c r="AA471" s="42"/>
      <c r="AB471" s="42"/>
      <c r="AC471" s="42"/>
      <c r="AD471" s="42"/>
      <c r="AE471" s="42"/>
      <c r="AT471" s="20" t="s">
        <v>250</v>
      </c>
      <c r="AU471" s="20" t="s">
        <v>93</v>
      </c>
    </row>
    <row r="472" s="2" customFormat="1" ht="16.5" customHeight="1">
      <c r="A472" s="42"/>
      <c r="B472" s="43"/>
      <c r="C472" s="280" t="s">
        <v>1037</v>
      </c>
      <c r="D472" s="280" t="s">
        <v>463</v>
      </c>
      <c r="E472" s="281" t="s">
        <v>9189</v>
      </c>
      <c r="F472" s="282" t="s">
        <v>9190</v>
      </c>
      <c r="G472" s="283" t="s">
        <v>561</v>
      </c>
      <c r="H472" s="284">
        <v>5</v>
      </c>
      <c r="I472" s="285"/>
      <c r="J472" s="286">
        <f>ROUND(I472*H472,2)</f>
        <v>0</v>
      </c>
      <c r="K472" s="282" t="s">
        <v>1267</v>
      </c>
      <c r="L472" s="287"/>
      <c r="M472" s="288" t="s">
        <v>39</v>
      </c>
      <c r="N472" s="289" t="s">
        <v>56</v>
      </c>
      <c r="O472" s="88"/>
      <c r="P472" s="227">
        <f>O472*H472</f>
        <v>0</v>
      </c>
      <c r="Q472" s="227">
        <v>0.00125</v>
      </c>
      <c r="R472" s="227">
        <f>Q472*H472</f>
        <v>0.0062500000000000003</v>
      </c>
      <c r="S472" s="227">
        <v>0</v>
      </c>
      <c r="T472" s="228">
        <f>S472*H472</f>
        <v>0</v>
      </c>
      <c r="U472" s="42"/>
      <c r="V472" s="42"/>
      <c r="W472" s="42"/>
      <c r="X472" s="42"/>
      <c r="Y472" s="42"/>
      <c r="Z472" s="42"/>
      <c r="AA472" s="42"/>
      <c r="AB472" s="42"/>
      <c r="AC472" s="42"/>
      <c r="AD472" s="42"/>
      <c r="AE472" s="42"/>
      <c r="AR472" s="229" t="s">
        <v>321</v>
      </c>
      <c r="AT472" s="229" t="s">
        <v>463</v>
      </c>
      <c r="AU472" s="229" t="s">
        <v>93</v>
      </c>
      <c r="AY472" s="20" t="s">
        <v>241</v>
      </c>
      <c r="BE472" s="230">
        <f>IF(N472="základní",J472,0)</f>
        <v>0</v>
      </c>
      <c r="BF472" s="230">
        <f>IF(N472="snížená",J472,0)</f>
        <v>0</v>
      </c>
      <c r="BG472" s="230">
        <f>IF(N472="zákl. přenesená",J472,0)</f>
        <v>0</v>
      </c>
      <c r="BH472" s="230">
        <f>IF(N472="sníž. přenesená",J472,0)</f>
        <v>0</v>
      </c>
      <c r="BI472" s="230">
        <f>IF(N472="nulová",J472,0)</f>
        <v>0</v>
      </c>
      <c r="BJ472" s="20" t="s">
        <v>23</v>
      </c>
      <c r="BK472" s="230">
        <f>ROUND(I472*H472,2)</f>
        <v>0</v>
      </c>
      <c r="BL472" s="20" t="s">
        <v>248</v>
      </c>
      <c r="BM472" s="229" t="s">
        <v>9191</v>
      </c>
    </row>
    <row r="473" s="2" customFormat="1" ht="24.15" customHeight="1">
      <c r="A473" s="42"/>
      <c r="B473" s="43"/>
      <c r="C473" s="218" t="s">
        <v>1043</v>
      </c>
      <c r="D473" s="218" t="s">
        <v>243</v>
      </c>
      <c r="E473" s="219" t="s">
        <v>9192</v>
      </c>
      <c r="F473" s="220" t="s">
        <v>9193</v>
      </c>
      <c r="G473" s="221" t="s">
        <v>561</v>
      </c>
      <c r="H473" s="222">
        <v>4</v>
      </c>
      <c r="I473" s="223"/>
      <c r="J473" s="224">
        <f>ROUND(I473*H473,2)</f>
        <v>0</v>
      </c>
      <c r="K473" s="220" t="s">
        <v>247</v>
      </c>
      <c r="L473" s="48"/>
      <c r="M473" s="225" t="s">
        <v>39</v>
      </c>
      <c r="N473" s="226" t="s">
        <v>56</v>
      </c>
      <c r="O473" s="88"/>
      <c r="P473" s="227">
        <f>O473*H473</f>
        <v>0</v>
      </c>
      <c r="Q473" s="227">
        <v>8.0000000000000007E-05</v>
      </c>
      <c r="R473" s="227">
        <f>Q473*H473</f>
        <v>0.00032000000000000003</v>
      </c>
      <c r="S473" s="227">
        <v>0</v>
      </c>
      <c r="T473" s="228">
        <f>S473*H473</f>
        <v>0</v>
      </c>
      <c r="U473" s="42"/>
      <c r="V473" s="42"/>
      <c r="W473" s="42"/>
      <c r="X473" s="42"/>
      <c r="Y473" s="42"/>
      <c r="Z473" s="42"/>
      <c r="AA473" s="42"/>
      <c r="AB473" s="42"/>
      <c r="AC473" s="42"/>
      <c r="AD473" s="42"/>
      <c r="AE473" s="42"/>
      <c r="AR473" s="229" t="s">
        <v>248</v>
      </c>
      <c r="AT473" s="229" t="s">
        <v>243</v>
      </c>
      <c r="AU473" s="229" t="s">
        <v>93</v>
      </c>
      <c r="AY473" s="20" t="s">
        <v>241</v>
      </c>
      <c r="BE473" s="230">
        <f>IF(N473="základní",J473,0)</f>
        <v>0</v>
      </c>
      <c r="BF473" s="230">
        <f>IF(N473="snížená",J473,0)</f>
        <v>0</v>
      </c>
      <c r="BG473" s="230">
        <f>IF(N473="zákl. přenesená",J473,0)</f>
        <v>0</v>
      </c>
      <c r="BH473" s="230">
        <f>IF(N473="sníž. přenesená",J473,0)</f>
        <v>0</v>
      </c>
      <c r="BI473" s="230">
        <f>IF(N473="nulová",J473,0)</f>
        <v>0</v>
      </c>
      <c r="BJ473" s="20" t="s">
        <v>23</v>
      </c>
      <c r="BK473" s="230">
        <f>ROUND(I473*H473,2)</f>
        <v>0</v>
      </c>
      <c r="BL473" s="20" t="s">
        <v>248</v>
      </c>
      <c r="BM473" s="229" t="s">
        <v>9194</v>
      </c>
    </row>
    <row r="474" s="2" customFormat="1">
      <c r="A474" s="42"/>
      <c r="B474" s="43"/>
      <c r="C474" s="44"/>
      <c r="D474" s="231" t="s">
        <v>250</v>
      </c>
      <c r="E474" s="44"/>
      <c r="F474" s="232" t="s">
        <v>9195</v>
      </c>
      <c r="G474" s="44"/>
      <c r="H474" s="44"/>
      <c r="I474" s="233"/>
      <c r="J474" s="44"/>
      <c r="K474" s="44"/>
      <c r="L474" s="48"/>
      <c r="M474" s="234"/>
      <c r="N474" s="235"/>
      <c r="O474" s="88"/>
      <c r="P474" s="88"/>
      <c r="Q474" s="88"/>
      <c r="R474" s="88"/>
      <c r="S474" s="88"/>
      <c r="T474" s="89"/>
      <c r="U474" s="42"/>
      <c r="V474" s="42"/>
      <c r="W474" s="42"/>
      <c r="X474" s="42"/>
      <c r="Y474" s="42"/>
      <c r="Z474" s="42"/>
      <c r="AA474" s="42"/>
      <c r="AB474" s="42"/>
      <c r="AC474" s="42"/>
      <c r="AD474" s="42"/>
      <c r="AE474" s="42"/>
      <c r="AT474" s="20" t="s">
        <v>250</v>
      </c>
      <c r="AU474" s="20" t="s">
        <v>93</v>
      </c>
    </row>
    <row r="475" s="2" customFormat="1" ht="16.5" customHeight="1">
      <c r="A475" s="42"/>
      <c r="B475" s="43"/>
      <c r="C475" s="280" t="s">
        <v>1049</v>
      </c>
      <c r="D475" s="280" t="s">
        <v>463</v>
      </c>
      <c r="E475" s="281" t="s">
        <v>9196</v>
      </c>
      <c r="F475" s="282" t="s">
        <v>9197</v>
      </c>
      <c r="G475" s="283" t="s">
        <v>561</v>
      </c>
      <c r="H475" s="284">
        <v>2</v>
      </c>
      <c r="I475" s="285"/>
      <c r="J475" s="286">
        <f>ROUND(I475*H475,2)</f>
        <v>0</v>
      </c>
      <c r="K475" s="282" t="s">
        <v>1267</v>
      </c>
      <c r="L475" s="287"/>
      <c r="M475" s="288" t="s">
        <v>39</v>
      </c>
      <c r="N475" s="289" t="s">
        <v>56</v>
      </c>
      <c r="O475" s="88"/>
      <c r="P475" s="227">
        <f>O475*H475</f>
        <v>0</v>
      </c>
      <c r="Q475" s="227">
        <v>0.00020000000000000001</v>
      </c>
      <c r="R475" s="227">
        <f>Q475*H475</f>
        <v>0.00040000000000000002</v>
      </c>
      <c r="S475" s="227">
        <v>0</v>
      </c>
      <c r="T475" s="228">
        <f>S475*H475</f>
        <v>0</v>
      </c>
      <c r="U475" s="42"/>
      <c r="V475" s="42"/>
      <c r="W475" s="42"/>
      <c r="X475" s="42"/>
      <c r="Y475" s="42"/>
      <c r="Z475" s="42"/>
      <c r="AA475" s="42"/>
      <c r="AB475" s="42"/>
      <c r="AC475" s="42"/>
      <c r="AD475" s="42"/>
      <c r="AE475" s="42"/>
      <c r="AR475" s="229" t="s">
        <v>321</v>
      </c>
      <c r="AT475" s="229" t="s">
        <v>463</v>
      </c>
      <c r="AU475" s="229" t="s">
        <v>93</v>
      </c>
      <c r="AY475" s="20" t="s">
        <v>241</v>
      </c>
      <c r="BE475" s="230">
        <f>IF(N475="základní",J475,0)</f>
        <v>0</v>
      </c>
      <c r="BF475" s="230">
        <f>IF(N475="snížená",J475,0)</f>
        <v>0</v>
      </c>
      <c r="BG475" s="230">
        <f>IF(N475="zákl. přenesená",J475,0)</f>
        <v>0</v>
      </c>
      <c r="BH475" s="230">
        <f>IF(N475="sníž. přenesená",J475,0)</f>
        <v>0</v>
      </c>
      <c r="BI475" s="230">
        <f>IF(N475="nulová",J475,0)</f>
        <v>0</v>
      </c>
      <c r="BJ475" s="20" t="s">
        <v>23</v>
      </c>
      <c r="BK475" s="230">
        <f>ROUND(I475*H475,2)</f>
        <v>0</v>
      </c>
      <c r="BL475" s="20" t="s">
        <v>248</v>
      </c>
      <c r="BM475" s="229" t="s">
        <v>9198</v>
      </c>
    </row>
    <row r="476" s="13" customFormat="1">
      <c r="A476" s="13"/>
      <c r="B476" s="236"/>
      <c r="C476" s="237"/>
      <c r="D476" s="238" t="s">
        <v>252</v>
      </c>
      <c r="E476" s="239" t="s">
        <v>39</v>
      </c>
      <c r="F476" s="240" t="s">
        <v>9199</v>
      </c>
      <c r="G476" s="237"/>
      <c r="H476" s="239" t="s">
        <v>39</v>
      </c>
      <c r="I476" s="241"/>
      <c r="J476" s="237"/>
      <c r="K476" s="237"/>
      <c r="L476" s="242"/>
      <c r="M476" s="243"/>
      <c r="N476" s="244"/>
      <c r="O476" s="244"/>
      <c r="P476" s="244"/>
      <c r="Q476" s="244"/>
      <c r="R476" s="244"/>
      <c r="S476" s="244"/>
      <c r="T476" s="245"/>
      <c r="U476" s="13"/>
      <c r="V476" s="13"/>
      <c r="W476" s="13"/>
      <c r="X476" s="13"/>
      <c r="Y476" s="13"/>
      <c r="Z476" s="13"/>
      <c r="AA476" s="13"/>
      <c r="AB476" s="13"/>
      <c r="AC476" s="13"/>
      <c r="AD476" s="13"/>
      <c r="AE476" s="13"/>
      <c r="AT476" s="246" t="s">
        <v>252</v>
      </c>
      <c r="AU476" s="246" t="s">
        <v>93</v>
      </c>
      <c r="AV476" s="13" t="s">
        <v>23</v>
      </c>
      <c r="AW476" s="13" t="s">
        <v>46</v>
      </c>
      <c r="AX476" s="13" t="s">
        <v>85</v>
      </c>
      <c r="AY476" s="246" t="s">
        <v>241</v>
      </c>
    </row>
    <row r="477" s="14" customFormat="1">
      <c r="A477" s="14"/>
      <c r="B477" s="247"/>
      <c r="C477" s="248"/>
      <c r="D477" s="238" t="s">
        <v>252</v>
      </c>
      <c r="E477" s="249" t="s">
        <v>39</v>
      </c>
      <c r="F477" s="250" t="s">
        <v>93</v>
      </c>
      <c r="G477" s="248"/>
      <c r="H477" s="251">
        <v>2</v>
      </c>
      <c r="I477" s="252"/>
      <c r="J477" s="248"/>
      <c r="K477" s="248"/>
      <c r="L477" s="253"/>
      <c r="M477" s="254"/>
      <c r="N477" s="255"/>
      <c r="O477" s="255"/>
      <c r="P477" s="255"/>
      <c r="Q477" s="255"/>
      <c r="R477" s="255"/>
      <c r="S477" s="255"/>
      <c r="T477" s="256"/>
      <c r="U477" s="14"/>
      <c r="V477" s="14"/>
      <c r="W477" s="14"/>
      <c r="X477" s="14"/>
      <c r="Y477" s="14"/>
      <c r="Z477" s="14"/>
      <c r="AA477" s="14"/>
      <c r="AB477" s="14"/>
      <c r="AC477" s="14"/>
      <c r="AD477" s="14"/>
      <c r="AE477" s="14"/>
      <c r="AT477" s="257" t="s">
        <v>252</v>
      </c>
      <c r="AU477" s="257" t="s">
        <v>93</v>
      </c>
      <c r="AV477" s="14" t="s">
        <v>93</v>
      </c>
      <c r="AW477" s="14" t="s">
        <v>46</v>
      </c>
      <c r="AX477" s="14" t="s">
        <v>23</v>
      </c>
      <c r="AY477" s="257" t="s">
        <v>241</v>
      </c>
    </row>
    <row r="478" s="2" customFormat="1" ht="16.5" customHeight="1">
      <c r="A478" s="42"/>
      <c r="B478" s="43"/>
      <c r="C478" s="280" t="s">
        <v>1062</v>
      </c>
      <c r="D478" s="280" t="s">
        <v>463</v>
      </c>
      <c r="E478" s="281" t="s">
        <v>9200</v>
      </c>
      <c r="F478" s="282" t="s">
        <v>9201</v>
      </c>
      <c r="G478" s="283" t="s">
        <v>561</v>
      </c>
      <c r="H478" s="284">
        <v>2</v>
      </c>
      <c r="I478" s="285"/>
      <c r="J478" s="286">
        <f>ROUND(I478*H478,2)</f>
        <v>0</v>
      </c>
      <c r="K478" s="282" t="s">
        <v>1267</v>
      </c>
      <c r="L478" s="287"/>
      <c r="M478" s="288" t="s">
        <v>39</v>
      </c>
      <c r="N478" s="289" t="s">
        <v>56</v>
      </c>
      <c r="O478" s="88"/>
      <c r="P478" s="227">
        <f>O478*H478</f>
        <v>0</v>
      </c>
      <c r="Q478" s="227">
        <v>0.00025999999999999998</v>
      </c>
      <c r="R478" s="227">
        <f>Q478*H478</f>
        <v>0.00051999999999999995</v>
      </c>
      <c r="S478" s="227">
        <v>0</v>
      </c>
      <c r="T478" s="228">
        <f>S478*H478</f>
        <v>0</v>
      </c>
      <c r="U478" s="42"/>
      <c r="V478" s="42"/>
      <c r="W478" s="42"/>
      <c r="X478" s="42"/>
      <c r="Y478" s="42"/>
      <c r="Z478" s="42"/>
      <c r="AA478" s="42"/>
      <c r="AB478" s="42"/>
      <c r="AC478" s="42"/>
      <c r="AD478" s="42"/>
      <c r="AE478" s="42"/>
      <c r="AR478" s="229" t="s">
        <v>321</v>
      </c>
      <c r="AT478" s="229" t="s">
        <v>463</v>
      </c>
      <c r="AU478" s="229" t="s">
        <v>93</v>
      </c>
      <c r="AY478" s="20" t="s">
        <v>241</v>
      </c>
      <c r="BE478" s="230">
        <f>IF(N478="základní",J478,0)</f>
        <v>0</v>
      </c>
      <c r="BF478" s="230">
        <f>IF(N478="snížená",J478,0)</f>
        <v>0</v>
      </c>
      <c r="BG478" s="230">
        <f>IF(N478="zákl. přenesená",J478,0)</f>
        <v>0</v>
      </c>
      <c r="BH478" s="230">
        <f>IF(N478="sníž. přenesená",J478,0)</f>
        <v>0</v>
      </c>
      <c r="BI478" s="230">
        <f>IF(N478="nulová",J478,0)</f>
        <v>0</v>
      </c>
      <c r="BJ478" s="20" t="s">
        <v>23</v>
      </c>
      <c r="BK478" s="230">
        <f>ROUND(I478*H478,2)</f>
        <v>0</v>
      </c>
      <c r="BL478" s="20" t="s">
        <v>248</v>
      </c>
      <c r="BM478" s="229" t="s">
        <v>9202</v>
      </c>
    </row>
    <row r="479" s="13" customFormat="1">
      <c r="A479" s="13"/>
      <c r="B479" s="236"/>
      <c r="C479" s="237"/>
      <c r="D479" s="238" t="s">
        <v>252</v>
      </c>
      <c r="E479" s="239" t="s">
        <v>39</v>
      </c>
      <c r="F479" s="240" t="s">
        <v>9203</v>
      </c>
      <c r="G479" s="237"/>
      <c r="H479" s="239" t="s">
        <v>39</v>
      </c>
      <c r="I479" s="241"/>
      <c r="J479" s="237"/>
      <c r="K479" s="237"/>
      <c r="L479" s="242"/>
      <c r="M479" s="243"/>
      <c r="N479" s="244"/>
      <c r="O479" s="244"/>
      <c r="P479" s="244"/>
      <c r="Q479" s="244"/>
      <c r="R479" s="244"/>
      <c r="S479" s="244"/>
      <c r="T479" s="245"/>
      <c r="U479" s="13"/>
      <c r="V479" s="13"/>
      <c r="W479" s="13"/>
      <c r="X479" s="13"/>
      <c r="Y479" s="13"/>
      <c r="Z479" s="13"/>
      <c r="AA479" s="13"/>
      <c r="AB479" s="13"/>
      <c r="AC479" s="13"/>
      <c r="AD479" s="13"/>
      <c r="AE479" s="13"/>
      <c r="AT479" s="246" t="s">
        <v>252</v>
      </c>
      <c r="AU479" s="246" t="s">
        <v>93</v>
      </c>
      <c r="AV479" s="13" t="s">
        <v>23</v>
      </c>
      <c r="AW479" s="13" t="s">
        <v>46</v>
      </c>
      <c r="AX479" s="13" t="s">
        <v>85</v>
      </c>
      <c r="AY479" s="246" t="s">
        <v>241</v>
      </c>
    </row>
    <row r="480" s="14" customFormat="1">
      <c r="A480" s="14"/>
      <c r="B480" s="247"/>
      <c r="C480" s="248"/>
      <c r="D480" s="238" t="s">
        <v>252</v>
      </c>
      <c r="E480" s="249" t="s">
        <v>39</v>
      </c>
      <c r="F480" s="250" t="s">
        <v>23</v>
      </c>
      <c r="G480" s="248"/>
      <c r="H480" s="251">
        <v>1</v>
      </c>
      <c r="I480" s="252"/>
      <c r="J480" s="248"/>
      <c r="K480" s="248"/>
      <c r="L480" s="253"/>
      <c r="M480" s="254"/>
      <c r="N480" s="255"/>
      <c r="O480" s="255"/>
      <c r="P480" s="255"/>
      <c r="Q480" s="255"/>
      <c r="R480" s="255"/>
      <c r="S480" s="255"/>
      <c r="T480" s="256"/>
      <c r="U480" s="14"/>
      <c r="V480" s="14"/>
      <c r="W480" s="14"/>
      <c r="X480" s="14"/>
      <c r="Y480" s="14"/>
      <c r="Z480" s="14"/>
      <c r="AA480" s="14"/>
      <c r="AB480" s="14"/>
      <c r="AC480" s="14"/>
      <c r="AD480" s="14"/>
      <c r="AE480" s="14"/>
      <c r="AT480" s="257" t="s">
        <v>252</v>
      </c>
      <c r="AU480" s="257" t="s">
        <v>93</v>
      </c>
      <c r="AV480" s="14" t="s">
        <v>93</v>
      </c>
      <c r="AW480" s="14" t="s">
        <v>46</v>
      </c>
      <c r="AX480" s="14" t="s">
        <v>85</v>
      </c>
      <c r="AY480" s="257" t="s">
        <v>241</v>
      </c>
    </row>
    <row r="481" s="13" customFormat="1">
      <c r="A481" s="13"/>
      <c r="B481" s="236"/>
      <c r="C481" s="237"/>
      <c r="D481" s="238" t="s">
        <v>252</v>
      </c>
      <c r="E481" s="239" t="s">
        <v>39</v>
      </c>
      <c r="F481" s="240" t="s">
        <v>8841</v>
      </c>
      <c r="G481" s="237"/>
      <c r="H481" s="239" t="s">
        <v>39</v>
      </c>
      <c r="I481" s="241"/>
      <c r="J481" s="237"/>
      <c r="K481" s="237"/>
      <c r="L481" s="242"/>
      <c r="M481" s="243"/>
      <c r="N481" s="244"/>
      <c r="O481" s="244"/>
      <c r="P481" s="244"/>
      <c r="Q481" s="244"/>
      <c r="R481" s="244"/>
      <c r="S481" s="244"/>
      <c r="T481" s="245"/>
      <c r="U481" s="13"/>
      <c r="V481" s="13"/>
      <c r="W481" s="13"/>
      <c r="X481" s="13"/>
      <c r="Y481" s="13"/>
      <c r="Z481" s="13"/>
      <c r="AA481" s="13"/>
      <c r="AB481" s="13"/>
      <c r="AC481" s="13"/>
      <c r="AD481" s="13"/>
      <c r="AE481" s="13"/>
      <c r="AT481" s="246" t="s">
        <v>252</v>
      </c>
      <c r="AU481" s="246" t="s">
        <v>93</v>
      </c>
      <c r="AV481" s="13" t="s">
        <v>23</v>
      </c>
      <c r="AW481" s="13" t="s">
        <v>46</v>
      </c>
      <c r="AX481" s="13" t="s">
        <v>85</v>
      </c>
      <c r="AY481" s="246" t="s">
        <v>241</v>
      </c>
    </row>
    <row r="482" s="14" customFormat="1">
      <c r="A482" s="14"/>
      <c r="B482" s="247"/>
      <c r="C482" s="248"/>
      <c r="D482" s="238" t="s">
        <v>252</v>
      </c>
      <c r="E482" s="249" t="s">
        <v>39</v>
      </c>
      <c r="F482" s="250" t="s">
        <v>23</v>
      </c>
      <c r="G482" s="248"/>
      <c r="H482" s="251">
        <v>1</v>
      </c>
      <c r="I482" s="252"/>
      <c r="J482" s="248"/>
      <c r="K482" s="248"/>
      <c r="L482" s="253"/>
      <c r="M482" s="254"/>
      <c r="N482" s="255"/>
      <c r="O482" s="255"/>
      <c r="P482" s="255"/>
      <c r="Q482" s="255"/>
      <c r="R482" s="255"/>
      <c r="S482" s="255"/>
      <c r="T482" s="256"/>
      <c r="U482" s="14"/>
      <c r="V482" s="14"/>
      <c r="W482" s="14"/>
      <c r="X482" s="14"/>
      <c r="Y482" s="14"/>
      <c r="Z482" s="14"/>
      <c r="AA482" s="14"/>
      <c r="AB482" s="14"/>
      <c r="AC482" s="14"/>
      <c r="AD482" s="14"/>
      <c r="AE482" s="14"/>
      <c r="AT482" s="257" t="s">
        <v>252</v>
      </c>
      <c r="AU482" s="257" t="s">
        <v>93</v>
      </c>
      <c r="AV482" s="14" t="s">
        <v>93</v>
      </c>
      <c r="AW482" s="14" t="s">
        <v>46</v>
      </c>
      <c r="AX482" s="14" t="s">
        <v>85</v>
      </c>
      <c r="AY482" s="257" t="s">
        <v>241</v>
      </c>
    </row>
    <row r="483" s="15" customFormat="1">
      <c r="A483" s="15"/>
      <c r="B483" s="258"/>
      <c r="C483" s="259"/>
      <c r="D483" s="238" t="s">
        <v>252</v>
      </c>
      <c r="E483" s="260" t="s">
        <v>39</v>
      </c>
      <c r="F483" s="261" t="s">
        <v>274</v>
      </c>
      <c r="G483" s="259"/>
      <c r="H483" s="262">
        <v>2</v>
      </c>
      <c r="I483" s="263"/>
      <c r="J483" s="259"/>
      <c r="K483" s="259"/>
      <c r="L483" s="264"/>
      <c r="M483" s="265"/>
      <c r="N483" s="266"/>
      <c r="O483" s="266"/>
      <c r="P483" s="266"/>
      <c r="Q483" s="266"/>
      <c r="R483" s="266"/>
      <c r="S483" s="266"/>
      <c r="T483" s="267"/>
      <c r="U483" s="15"/>
      <c r="V483" s="15"/>
      <c r="W483" s="15"/>
      <c r="X483" s="15"/>
      <c r="Y483" s="15"/>
      <c r="Z483" s="15"/>
      <c r="AA483" s="15"/>
      <c r="AB483" s="15"/>
      <c r="AC483" s="15"/>
      <c r="AD483" s="15"/>
      <c r="AE483" s="15"/>
      <c r="AT483" s="268" t="s">
        <v>252</v>
      </c>
      <c r="AU483" s="268" t="s">
        <v>93</v>
      </c>
      <c r="AV483" s="15" t="s">
        <v>248</v>
      </c>
      <c r="AW483" s="15" t="s">
        <v>46</v>
      </c>
      <c r="AX483" s="15" t="s">
        <v>23</v>
      </c>
      <c r="AY483" s="268" t="s">
        <v>241</v>
      </c>
    </row>
    <row r="484" s="2" customFormat="1" ht="16.5" customHeight="1">
      <c r="A484" s="42"/>
      <c r="B484" s="43"/>
      <c r="C484" s="218" t="s">
        <v>1080</v>
      </c>
      <c r="D484" s="218" t="s">
        <v>243</v>
      </c>
      <c r="E484" s="219" t="s">
        <v>9204</v>
      </c>
      <c r="F484" s="220" t="s">
        <v>9205</v>
      </c>
      <c r="G484" s="221" t="s">
        <v>515</v>
      </c>
      <c r="H484" s="222">
        <v>39</v>
      </c>
      <c r="I484" s="223"/>
      <c r="J484" s="224">
        <f>ROUND(I484*H484,2)</f>
        <v>0</v>
      </c>
      <c r="K484" s="220" t="s">
        <v>247</v>
      </c>
      <c r="L484" s="48"/>
      <c r="M484" s="225" t="s">
        <v>39</v>
      </c>
      <c r="N484" s="226" t="s">
        <v>56</v>
      </c>
      <c r="O484" s="88"/>
      <c r="P484" s="227">
        <f>O484*H484</f>
        <v>0</v>
      </c>
      <c r="Q484" s="227">
        <v>0</v>
      </c>
      <c r="R484" s="227">
        <f>Q484*H484</f>
        <v>0</v>
      </c>
      <c r="S484" s="227">
        <v>0</v>
      </c>
      <c r="T484" s="228">
        <f>S484*H484</f>
        <v>0</v>
      </c>
      <c r="U484" s="42"/>
      <c r="V484" s="42"/>
      <c r="W484" s="42"/>
      <c r="X484" s="42"/>
      <c r="Y484" s="42"/>
      <c r="Z484" s="42"/>
      <c r="AA484" s="42"/>
      <c r="AB484" s="42"/>
      <c r="AC484" s="42"/>
      <c r="AD484" s="42"/>
      <c r="AE484" s="42"/>
      <c r="AR484" s="229" t="s">
        <v>248</v>
      </c>
      <c r="AT484" s="229" t="s">
        <v>243</v>
      </c>
      <c r="AU484" s="229" t="s">
        <v>93</v>
      </c>
      <c r="AY484" s="20" t="s">
        <v>241</v>
      </c>
      <c r="BE484" s="230">
        <f>IF(N484="základní",J484,0)</f>
        <v>0</v>
      </c>
      <c r="BF484" s="230">
        <f>IF(N484="snížená",J484,0)</f>
        <v>0</v>
      </c>
      <c r="BG484" s="230">
        <f>IF(N484="zákl. přenesená",J484,0)</f>
        <v>0</v>
      </c>
      <c r="BH484" s="230">
        <f>IF(N484="sníž. přenesená",J484,0)</f>
        <v>0</v>
      </c>
      <c r="BI484" s="230">
        <f>IF(N484="nulová",J484,0)</f>
        <v>0</v>
      </c>
      <c r="BJ484" s="20" t="s">
        <v>23</v>
      </c>
      <c r="BK484" s="230">
        <f>ROUND(I484*H484,2)</f>
        <v>0</v>
      </c>
      <c r="BL484" s="20" t="s">
        <v>248</v>
      </c>
      <c r="BM484" s="229" t="s">
        <v>9206</v>
      </c>
    </row>
    <row r="485" s="2" customFormat="1">
      <c r="A485" s="42"/>
      <c r="B485" s="43"/>
      <c r="C485" s="44"/>
      <c r="D485" s="231" t="s">
        <v>250</v>
      </c>
      <c r="E485" s="44"/>
      <c r="F485" s="232" t="s">
        <v>9207</v>
      </c>
      <c r="G485" s="44"/>
      <c r="H485" s="44"/>
      <c r="I485" s="233"/>
      <c r="J485" s="44"/>
      <c r="K485" s="44"/>
      <c r="L485" s="48"/>
      <c r="M485" s="234"/>
      <c r="N485" s="235"/>
      <c r="O485" s="88"/>
      <c r="P485" s="88"/>
      <c r="Q485" s="88"/>
      <c r="R485" s="88"/>
      <c r="S485" s="88"/>
      <c r="T485" s="89"/>
      <c r="U485" s="42"/>
      <c r="V485" s="42"/>
      <c r="W485" s="42"/>
      <c r="X485" s="42"/>
      <c r="Y485" s="42"/>
      <c r="Z485" s="42"/>
      <c r="AA485" s="42"/>
      <c r="AB485" s="42"/>
      <c r="AC485" s="42"/>
      <c r="AD485" s="42"/>
      <c r="AE485" s="42"/>
      <c r="AT485" s="20" t="s">
        <v>250</v>
      </c>
      <c r="AU485" s="20" t="s">
        <v>93</v>
      </c>
    </row>
    <row r="486" s="2" customFormat="1" ht="16.5" customHeight="1">
      <c r="A486" s="42"/>
      <c r="B486" s="43"/>
      <c r="C486" s="218" t="s">
        <v>1087</v>
      </c>
      <c r="D486" s="218" t="s">
        <v>243</v>
      </c>
      <c r="E486" s="219" t="s">
        <v>9208</v>
      </c>
      <c r="F486" s="220" t="s">
        <v>9209</v>
      </c>
      <c r="G486" s="221" t="s">
        <v>515</v>
      </c>
      <c r="H486" s="222">
        <v>39</v>
      </c>
      <c r="I486" s="223"/>
      <c r="J486" s="224">
        <f>ROUND(I486*H486,2)</f>
        <v>0</v>
      </c>
      <c r="K486" s="220" t="s">
        <v>247</v>
      </c>
      <c r="L486" s="48"/>
      <c r="M486" s="225" t="s">
        <v>39</v>
      </c>
      <c r="N486" s="226" t="s">
        <v>56</v>
      </c>
      <c r="O486" s="88"/>
      <c r="P486" s="227">
        <f>O486*H486</f>
        <v>0</v>
      </c>
      <c r="Q486" s="227">
        <v>0</v>
      </c>
      <c r="R486" s="227">
        <f>Q486*H486</f>
        <v>0</v>
      </c>
      <c r="S486" s="227">
        <v>0</v>
      </c>
      <c r="T486" s="228">
        <f>S486*H486</f>
        <v>0</v>
      </c>
      <c r="U486" s="42"/>
      <c r="V486" s="42"/>
      <c r="W486" s="42"/>
      <c r="X486" s="42"/>
      <c r="Y486" s="42"/>
      <c r="Z486" s="42"/>
      <c r="AA486" s="42"/>
      <c r="AB486" s="42"/>
      <c r="AC486" s="42"/>
      <c r="AD486" s="42"/>
      <c r="AE486" s="42"/>
      <c r="AR486" s="229" t="s">
        <v>248</v>
      </c>
      <c r="AT486" s="229" t="s">
        <v>243</v>
      </c>
      <c r="AU486" s="229" t="s">
        <v>93</v>
      </c>
      <c r="AY486" s="20" t="s">
        <v>241</v>
      </c>
      <c r="BE486" s="230">
        <f>IF(N486="základní",J486,0)</f>
        <v>0</v>
      </c>
      <c r="BF486" s="230">
        <f>IF(N486="snížená",J486,0)</f>
        <v>0</v>
      </c>
      <c r="BG486" s="230">
        <f>IF(N486="zákl. přenesená",J486,0)</f>
        <v>0</v>
      </c>
      <c r="BH486" s="230">
        <f>IF(N486="sníž. přenesená",J486,0)</f>
        <v>0</v>
      </c>
      <c r="BI486" s="230">
        <f>IF(N486="nulová",J486,0)</f>
        <v>0</v>
      </c>
      <c r="BJ486" s="20" t="s">
        <v>23</v>
      </c>
      <c r="BK486" s="230">
        <f>ROUND(I486*H486,2)</f>
        <v>0</v>
      </c>
      <c r="BL486" s="20" t="s">
        <v>248</v>
      </c>
      <c r="BM486" s="229" t="s">
        <v>9210</v>
      </c>
    </row>
    <row r="487" s="2" customFormat="1">
      <c r="A487" s="42"/>
      <c r="B487" s="43"/>
      <c r="C487" s="44"/>
      <c r="D487" s="231" t="s">
        <v>250</v>
      </c>
      <c r="E487" s="44"/>
      <c r="F487" s="232" t="s">
        <v>9211</v>
      </c>
      <c r="G487" s="44"/>
      <c r="H487" s="44"/>
      <c r="I487" s="233"/>
      <c r="J487" s="44"/>
      <c r="K487" s="44"/>
      <c r="L487" s="48"/>
      <c r="M487" s="234"/>
      <c r="N487" s="235"/>
      <c r="O487" s="88"/>
      <c r="P487" s="88"/>
      <c r="Q487" s="88"/>
      <c r="R487" s="88"/>
      <c r="S487" s="88"/>
      <c r="T487" s="89"/>
      <c r="U487" s="42"/>
      <c r="V487" s="42"/>
      <c r="W487" s="42"/>
      <c r="X487" s="42"/>
      <c r="Y487" s="42"/>
      <c r="Z487" s="42"/>
      <c r="AA487" s="42"/>
      <c r="AB487" s="42"/>
      <c r="AC487" s="42"/>
      <c r="AD487" s="42"/>
      <c r="AE487" s="42"/>
      <c r="AT487" s="20" t="s">
        <v>250</v>
      </c>
      <c r="AU487" s="20" t="s">
        <v>93</v>
      </c>
    </row>
    <row r="488" s="14" customFormat="1">
      <c r="A488" s="14"/>
      <c r="B488" s="247"/>
      <c r="C488" s="248"/>
      <c r="D488" s="238" t="s">
        <v>252</v>
      </c>
      <c r="E488" s="249" t="s">
        <v>39</v>
      </c>
      <c r="F488" s="250" t="s">
        <v>9212</v>
      </c>
      <c r="G488" s="248"/>
      <c r="H488" s="251">
        <v>39</v>
      </c>
      <c r="I488" s="252"/>
      <c r="J488" s="248"/>
      <c r="K488" s="248"/>
      <c r="L488" s="253"/>
      <c r="M488" s="254"/>
      <c r="N488" s="255"/>
      <c r="O488" s="255"/>
      <c r="P488" s="255"/>
      <c r="Q488" s="255"/>
      <c r="R488" s="255"/>
      <c r="S488" s="255"/>
      <c r="T488" s="256"/>
      <c r="U488" s="14"/>
      <c r="V488" s="14"/>
      <c r="W488" s="14"/>
      <c r="X488" s="14"/>
      <c r="Y488" s="14"/>
      <c r="Z488" s="14"/>
      <c r="AA488" s="14"/>
      <c r="AB488" s="14"/>
      <c r="AC488" s="14"/>
      <c r="AD488" s="14"/>
      <c r="AE488" s="14"/>
      <c r="AT488" s="257" t="s">
        <v>252</v>
      </c>
      <c r="AU488" s="257" t="s">
        <v>93</v>
      </c>
      <c r="AV488" s="14" t="s">
        <v>93</v>
      </c>
      <c r="AW488" s="14" t="s">
        <v>46</v>
      </c>
      <c r="AX488" s="14" t="s">
        <v>23</v>
      </c>
      <c r="AY488" s="257" t="s">
        <v>241</v>
      </c>
    </row>
    <row r="489" s="2" customFormat="1" ht="16.5" customHeight="1">
      <c r="A489" s="42"/>
      <c r="B489" s="43"/>
      <c r="C489" s="218" t="s">
        <v>1094</v>
      </c>
      <c r="D489" s="218" t="s">
        <v>243</v>
      </c>
      <c r="E489" s="219" t="s">
        <v>9213</v>
      </c>
      <c r="F489" s="220" t="s">
        <v>9214</v>
      </c>
      <c r="G489" s="221" t="s">
        <v>515</v>
      </c>
      <c r="H489" s="222">
        <v>139.999</v>
      </c>
      <c r="I489" s="223"/>
      <c r="J489" s="224">
        <f>ROUND(I489*H489,2)</f>
        <v>0</v>
      </c>
      <c r="K489" s="220" t="s">
        <v>247</v>
      </c>
      <c r="L489" s="48"/>
      <c r="M489" s="225" t="s">
        <v>39</v>
      </c>
      <c r="N489" s="226" t="s">
        <v>56</v>
      </c>
      <c r="O489" s="88"/>
      <c r="P489" s="227">
        <f>O489*H489</f>
        <v>0</v>
      </c>
      <c r="Q489" s="227">
        <v>0</v>
      </c>
      <c r="R489" s="227">
        <f>Q489*H489</f>
        <v>0</v>
      </c>
      <c r="S489" s="227">
        <v>0</v>
      </c>
      <c r="T489" s="228">
        <f>S489*H489</f>
        <v>0</v>
      </c>
      <c r="U489" s="42"/>
      <c r="V489" s="42"/>
      <c r="W489" s="42"/>
      <c r="X489" s="42"/>
      <c r="Y489" s="42"/>
      <c r="Z489" s="42"/>
      <c r="AA489" s="42"/>
      <c r="AB489" s="42"/>
      <c r="AC489" s="42"/>
      <c r="AD489" s="42"/>
      <c r="AE489" s="42"/>
      <c r="AR489" s="229" t="s">
        <v>248</v>
      </c>
      <c r="AT489" s="229" t="s">
        <v>243</v>
      </c>
      <c r="AU489" s="229" t="s">
        <v>93</v>
      </c>
      <c r="AY489" s="20" t="s">
        <v>241</v>
      </c>
      <c r="BE489" s="230">
        <f>IF(N489="základní",J489,0)</f>
        <v>0</v>
      </c>
      <c r="BF489" s="230">
        <f>IF(N489="snížená",J489,0)</f>
        <v>0</v>
      </c>
      <c r="BG489" s="230">
        <f>IF(N489="zákl. přenesená",J489,0)</f>
        <v>0</v>
      </c>
      <c r="BH489" s="230">
        <f>IF(N489="sníž. přenesená",J489,0)</f>
        <v>0</v>
      </c>
      <c r="BI489" s="230">
        <f>IF(N489="nulová",J489,0)</f>
        <v>0</v>
      </c>
      <c r="BJ489" s="20" t="s">
        <v>23</v>
      </c>
      <c r="BK489" s="230">
        <f>ROUND(I489*H489,2)</f>
        <v>0</v>
      </c>
      <c r="BL489" s="20" t="s">
        <v>248</v>
      </c>
      <c r="BM489" s="229" t="s">
        <v>9215</v>
      </c>
    </row>
    <row r="490" s="2" customFormat="1">
      <c r="A490" s="42"/>
      <c r="B490" s="43"/>
      <c r="C490" s="44"/>
      <c r="D490" s="231" t="s">
        <v>250</v>
      </c>
      <c r="E490" s="44"/>
      <c r="F490" s="232" t="s">
        <v>9216</v>
      </c>
      <c r="G490" s="44"/>
      <c r="H490" s="44"/>
      <c r="I490" s="233"/>
      <c r="J490" s="44"/>
      <c r="K490" s="44"/>
      <c r="L490" s="48"/>
      <c r="M490" s="234"/>
      <c r="N490" s="235"/>
      <c r="O490" s="88"/>
      <c r="P490" s="88"/>
      <c r="Q490" s="88"/>
      <c r="R490" s="88"/>
      <c r="S490" s="88"/>
      <c r="T490" s="89"/>
      <c r="U490" s="42"/>
      <c r="V490" s="42"/>
      <c r="W490" s="42"/>
      <c r="X490" s="42"/>
      <c r="Y490" s="42"/>
      <c r="Z490" s="42"/>
      <c r="AA490" s="42"/>
      <c r="AB490" s="42"/>
      <c r="AC490" s="42"/>
      <c r="AD490" s="42"/>
      <c r="AE490" s="42"/>
      <c r="AT490" s="20" t="s">
        <v>250</v>
      </c>
      <c r="AU490" s="20" t="s">
        <v>93</v>
      </c>
    </row>
    <row r="491" s="14" customFormat="1">
      <c r="A491" s="14"/>
      <c r="B491" s="247"/>
      <c r="C491" s="248"/>
      <c r="D491" s="238" t="s">
        <v>252</v>
      </c>
      <c r="E491" s="249" t="s">
        <v>39</v>
      </c>
      <c r="F491" s="250" t="s">
        <v>9217</v>
      </c>
      <c r="G491" s="248"/>
      <c r="H491" s="251">
        <v>139.999</v>
      </c>
      <c r="I491" s="252"/>
      <c r="J491" s="248"/>
      <c r="K491" s="248"/>
      <c r="L491" s="253"/>
      <c r="M491" s="254"/>
      <c r="N491" s="255"/>
      <c r="O491" s="255"/>
      <c r="P491" s="255"/>
      <c r="Q491" s="255"/>
      <c r="R491" s="255"/>
      <c r="S491" s="255"/>
      <c r="T491" s="256"/>
      <c r="U491" s="14"/>
      <c r="V491" s="14"/>
      <c r="W491" s="14"/>
      <c r="X491" s="14"/>
      <c r="Y491" s="14"/>
      <c r="Z491" s="14"/>
      <c r="AA491" s="14"/>
      <c r="AB491" s="14"/>
      <c r="AC491" s="14"/>
      <c r="AD491" s="14"/>
      <c r="AE491" s="14"/>
      <c r="AT491" s="257" t="s">
        <v>252</v>
      </c>
      <c r="AU491" s="257" t="s">
        <v>93</v>
      </c>
      <c r="AV491" s="14" t="s">
        <v>93</v>
      </c>
      <c r="AW491" s="14" t="s">
        <v>46</v>
      </c>
      <c r="AX491" s="14" t="s">
        <v>23</v>
      </c>
      <c r="AY491" s="257" t="s">
        <v>241</v>
      </c>
    </row>
    <row r="492" s="2" customFormat="1" ht="16.5" customHeight="1">
      <c r="A492" s="42"/>
      <c r="B492" s="43"/>
      <c r="C492" s="218" t="s">
        <v>1103</v>
      </c>
      <c r="D492" s="218" t="s">
        <v>243</v>
      </c>
      <c r="E492" s="219" t="s">
        <v>9218</v>
      </c>
      <c r="F492" s="220" t="s">
        <v>9219</v>
      </c>
      <c r="G492" s="221" t="s">
        <v>515</v>
      </c>
      <c r="H492" s="222">
        <v>139.999</v>
      </c>
      <c r="I492" s="223"/>
      <c r="J492" s="224">
        <f>ROUND(I492*H492,2)</f>
        <v>0</v>
      </c>
      <c r="K492" s="220" t="s">
        <v>247</v>
      </c>
      <c r="L492" s="48"/>
      <c r="M492" s="225" t="s">
        <v>39</v>
      </c>
      <c r="N492" s="226" t="s">
        <v>56</v>
      </c>
      <c r="O492" s="88"/>
      <c r="P492" s="227">
        <f>O492*H492</f>
        <v>0</v>
      </c>
      <c r="Q492" s="227">
        <v>0</v>
      </c>
      <c r="R492" s="227">
        <f>Q492*H492</f>
        <v>0</v>
      </c>
      <c r="S492" s="227">
        <v>0</v>
      </c>
      <c r="T492" s="228">
        <f>S492*H492</f>
        <v>0</v>
      </c>
      <c r="U492" s="42"/>
      <c r="V492" s="42"/>
      <c r="W492" s="42"/>
      <c r="X492" s="42"/>
      <c r="Y492" s="42"/>
      <c r="Z492" s="42"/>
      <c r="AA492" s="42"/>
      <c r="AB492" s="42"/>
      <c r="AC492" s="42"/>
      <c r="AD492" s="42"/>
      <c r="AE492" s="42"/>
      <c r="AR492" s="229" t="s">
        <v>248</v>
      </c>
      <c r="AT492" s="229" t="s">
        <v>243</v>
      </c>
      <c r="AU492" s="229" t="s">
        <v>93</v>
      </c>
      <c r="AY492" s="20" t="s">
        <v>241</v>
      </c>
      <c r="BE492" s="230">
        <f>IF(N492="základní",J492,0)</f>
        <v>0</v>
      </c>
      <c r="BF492" s="230">
        <f>IF(N492="snížená",J492,0)</f>
        <v>0</v>
      </c>
      <c r="BG492" s="230">
        <f>IF(N492="zákl. přenesená",J492,0)</f>
        <v>0</v>
      </c>
      <c r="BH492" s="230">
        <f>IF(N492="sníž. přenesená",J492,0)</f>
        <v>0</v>
      </c>
      <c r="BI492" s="230">
        <f>IF(N492="nulová",J492,0)</f>
        <v>0</v>
      </c>
      <c r="BJ492" s="20" t="s">
        <v>23</v>
      </c>
      <c r="BK492" s="230">
        <f>ROUND(I492*H492,2)</f>
        <v>0</v>
      </c>
      <c r="BL492" s="20" t="s">
        <v>248</v>
      </c>
      <c r="BM492" s="229" t="s">
        <v>9220</v>
      </c>
    </row>
    <row r="493" s="2" customFormat="1">
      <c r="A493" s="42"/>
      <c r="B493" s="43"/>
      <c r="C493" s="44"/>
      <c r="D493" s="231" t="s">
        <v>250</v>
      </c>
      <c r="E493" s="44"/>
      <c r="F493" s="232" t="s">
        <v>9221</v>
      </c>
      <c r="G493" s="44"/>
      <c r="H493" s="44"/>
      <c r="I493" s="233"/>
      <c r="J493" s="44"/>
      <c r="K493" s="44"/>
      <c r="L493" s="48"/>
      <c r="M493" s="234"/>
      <c r="N493" s="235"/>
      <c r="O493" s="88"/>
      <c r="P493" s="88"/>
      <c r="Q493" s="88"/>
      <c r="R493" s="88"/>
      <c r="S493" s="88"/>
      <c r="T493" s="89"/>
      <c r="U493" s="42"/>
      <c r="V493" s="42"/>
      <c r="W493" s="42"/>
      <c r="X493" s="42"/>
      <c r="Y493" s="42"/>
      <c r="Z493" s="42"/>
      <c r="AA493" s="42"/>
      <c r="AB493" s="42"/>
      <c r="AC493" s="42"/>
      <c r="AD493" s="42"/>
      <c r="AE493" s="42"/>
      <c r="AT493" s="20" t="s">
        <v>250</v>
      </c>
      <c r="AU493" s="20" t="s">
        <v>93</v>
      </c>
    </row>
    <row r="494" s="14" customFormat="1">
      <c r="A494" s="14"/>
      <c r="B494" s="247"/>
      <c r="C494" s="248"/>
      <c r="D494" s="238" t="s">
        <v>252</v>
      </c>
      <c r="E494" s="249" t="s">
        <v>39</v>
      </c>
      <c r="F494" s="250" t="s">
        <v>9217</v>
      </c>
      <c r="G494" s="248"/>
      <c r="H494" s="251">
        <v>139.999</v>
      </c>
      <c r="I494" s="252"/>
      <c r="J494" s="248"/>
      <c r="K494" s="248"/>
      <c r="L494" s="253"/>
      <c r="M494" s="254"/>
      <c r="N494" s="255"/>
      <c r="O494" s="255"/>
      <c r="P494" s="255"/>
      <c r="Q494" s="255"/>
      <c r="R494" s="255"/>
      <c r="S494" s="255"/>
      <c r="T494" s="256"/>
      <c r="U494" s="14"/>
      <c r="V494" s="14"/>
      <c r="W494" s="14"/>
      <c r="X494" s="14"/>
      <c r="Y494" s="14"/>
      <c r="Z494" s="14"/>
      <c r="AA494" s="14"/>
      <c r="AB494" s="14"/>
      <c r="AC494" s="14"/>
      <c r="AD494" s="14"/>
      <c r="AE494" s="14"/>
      <c r="AT494" s="257" t="s">
        <v>252</v>
      </c>
      <c r="AU494" s="257" t="s">
        <v>93</v>
      </c>
      <c r="AV494" s="14" t="s">
        <v>93</v>
      </c>
      <c r="AW494" s="14" t="s">
        <v>46</v>
      </c>
      <c r="AX494" s="14" t="s">
        <v>23</v>
      </c>
      <c r="AY494" s="257" t="s">
        <v>241</v>
      </c>
    </row>
    <row r="495" s="2" customFormat="1" ht="16.5" customHeight="1">
      <c r="A495" s="42"/>
      <c r="B495" s="43"/>
      <c r="C495" s="218" t="s">
        <v>1115</v>
      </c>
      <c r="D495" s="218" t="s">
        <v>243</v>
      </c>
      <c r="E495" s="219" t="s">
        <v>9222</v>
      </c>
      <c r="F495" s="220" t="s">
        <v>9223</v>
      </c>
      <c r="G495" s="221" t="s">
        <v>515</v>
      </c>
      <c r="H495" s="222">
        <v>36.566000000000002</v>
      </c>
      <c r="I495" s="223"/>
      <c r="J495" s="224">
        <f>ROUND(I495*H495,2)</f>
        <v>0</v>
      </c>
      <c r="K495" s="220" t="s">
        <v>247</v>
      </c>
      <c r="L495" s="48"/>
      <c r="M495" s="225" t="s">
        <v>39</v>
      </c>
      <c r="N495" s="226" t="s">
        <v>56</v>
      </c>
      <c r="O495" s="88"/>
      <c r="P495" s="227">
        <f>O495*H495</f>
        <v>0</v>
      </c>
      <c r="Q495" s="227">
        <v>0</v>
      </c>
      <c r="R495" s="227">
        <f>Q495*H495</f>
        <v>0</v>
      </c>
      <c r="S495" s="227">
        <v>0</v>
      </c>
      <c r="T495" s="228">
        <f>S495*H495</f>
        <v>0</v>
      </c>
      <c r="U495" s="42"/>
      <c r="V495" s="42"/>
      <c r="W495" s="42"/>
      <c r="X495" s="42"/>
      <c r="Y495" s="42"/>
      <c r="Z495" s="42"/>
      <c r="AA495" s="42"/>
      <c r="AB495" s="42"/>
      <c r="AC495" s="42"/>
      <c r="AD495" s="42"/>
      <c r="AE495" s="42"/>
      <c r="AR495" s="229" t="s">
        <v>248</v>
      </c>
      <c r="AT495" s="229" t="s">
        <v>243</v>
      </c>
      <c r="AU495" s="229" t="s">
        <v>93</v>
      </c>
      <c r="AY495" s="20" t="s">
        <v>241</v>
      </c>
      <c r="BE495" s="230">
        <f>IF(N495="základní",J495,0)</f>
        <v>0</v>
      </c>
      <c r="BF495" s="230">
        <f>IF(N495="snížená",J495,0)</f>
        <v>0</v>
      </c>
      <c r="BG495" s="230">
        <f>IF(N495="zákl. přenesená",J495,0)</f>
        <v>0</v>
      </c>
      <c r="BH495" s="230">
        <f>IF(N495="sníž. přenesená",J495,0)</f>
        <v>0</v>
      </c>
      <c r="BI495" s="230">
        <f>IF(N495="nulová",J495,0)</f>
        <v>0</v>
      </c>
      <c r="BJ495" s="20" t="s">
        <v>23</v>
      </c>
      <c r="BK495" s="230">
        <f>ROUND(I495*H495,2)</f>
        <v>0</v>
      </c>
      <c r="BL495" s="20" t="s">
        <v>248</v>
      </c>
      <c r="BM495" s="229" t="s">
        <v>9224</v>
      </c>
    </row>
    <row r="496" s="2" customFormat="1">
      <c r="A496" s="42"/>
      <c r="B496" s="43"/>
      <c r="C496" s="44"/>
      <c r="D496" s="231" t="s">
        <v>250</v>
      </c>
      <c r="E496" s="44"/>
      <c r="F496" s="232" t="s">
        <v>9225</v>
      </c>
      <c r="G496" s="44"/>
      <c r="H496" s="44"/>
      <c r="I496" s="233"/>
      <c r="J496" s="44"/>
      <c r="K496" s="44"/>
      <c r="L496" s="48"/>
      <c r="M496" s="234"/>
      <c r="N496" s="235"/>
      <c r="O496" s="88"/>
      <c r="P496" s="88"/>
      <c r="Q496" s="88"/>
      <c r="R496" s="88"/>
      <c r="S496" s="88"/>
      <c r="T496" s="89"/>
      <c r="U496" s="42"/>
      <c r="V496" s="42"/>
      <c r="W496" s="42"/>
      <c r="X496" s="42"/>
      <c r="Y496" s="42"/>
      <c r="Z496" s="42"/>
      <c r="AA496" s="42"/>
      <c r="AB496" s="42"/>
      <c r="AC496" s="42"/>
      <c r="AD496" s="42"/>
      <c r="AE496" s="42"/>
      <c r="AT496" s="20" t="s">
        <v>250</v>
      </c>
      <c r="AU496" s="20" t="s">
        <v>93</v>
      </c>
    </row>
    <row r="497" s="14" customFormat="1">
      <c r="A497" s="14"/>
      <c r="B497" s="247"/>
      <c r="C497" s="248"/>
      <c r="D497" s="238" t="s">
        <v>252</v>
      </c>
      <c r="E497" s="249" t="s">
        <v>39</v>
      </c>
      <c r="F497" s="250" t="s">
        <v>9226</v>
      </c>
      <c r="G497" s="248"/>
      <c r="H497" s="251">
        <v>36.566000000000002</v>
      </c>
      <c r="I497" s="252"/>
      <c r="J497" s="248"/>
      <c r="K497" s="248"/>
      <c r="L497" s="253"/>
      <c r="M497" s="254"/>
      <c r="N497" s="255"/>
      <c r="O497" s="255"/>
      <c r="P497" s="255"/>
      <c r="Q497" s="255"/>
      <c r="R497" s="255"/>
      <c r="S497" s="255"/>
      <c r="T497" s="256"/>
      <c r="U497" s="14"/>
      <c r="V497" s="14"/>
      <c r="W497" s="14"/>
      <c r="X497" s="14"/>
      <c r="Y497" s="14"/>
      <c r="Z497" s="14"/>
      <c r="AA497" s="14"/>
      <c r="AB497" s="14"/>
      <c r="AC497" s="14"/>
      <c r="AD497" s="14"/>
      <c r="AE497" s="14"/>
      <c r="AT497" s="257" t="s">
        <v>252</v>
      </c>
      <c r="AU497" s="257" t="s">
        <v>93</v>
      </c>
      <c r="AV497" s="14" t="s">
        <v>93</v>
      </c>
      <c r="AW497" s="14" t="s">
        <v>46</v>
      </c>
      <c r="AX497" s="14" t="s">
        <v>23</v>
      </c>
      <c r="AY497" s="257" t="s">
        <v>241</v>
      </c>
    </row>
    <row r="498" s="2" customFormat="1" ht="16.5" customHeight="1">
      <c r="A498" s="42"/>
      <c r="B498" s="43"/>
      <c r="C498" s="218" t="s">
        <v>1122</v>
      </c>
      <c r="D498" s="218" t="s">
        <v>243</v>
      </c>
      <c r="E498" s="219" t="s">
        <v>9227</v>
      </c>
      <c r="F498" s="220" t="s">
        <v>9228</v>
      </c>
      <c r="G498" s="221" t="s">
        <v>515</v>
      </c>
      <c r="H498" s="222">
        <v>36.566000000000002</v>
      </c>
      <c r="I498" s="223"/>
      <c r="J498" s="224">
        <f>ROUND(I498*H498,2)</f>
        <v>0</v>
      </c>
      <c r="K498" s="220" t="s">
        <v>247</v>
      </c>
      <c r="L498" s="48"/>
      <c r="M498" s="225" t="s">
        <v>39</v>
      </c>
      <c r="N498" s="226" t="s">
        <v>56</v>
      </c>
      <c r="O498" s="88"/>
      <c r="P498" s="227">
        <f>O498*H498</f>
        <v>0</v>
      </c>
      <c r="Q498" s="227">
        <v>0</v>
      </c>
      <c r="R498" s="227">
        <f>Q498*H498</f>
        <v>0</v>
      </c>
      <c r="S498" s="227">
        <v>0</v>
      </c>
      <c r="T498" s="228">
        <f>S498*H498</f>
        <v>0</v>
      </c>
      <c r="U498" s="42"/>
      <c r="V498" s="42"/>
      <c r="W498" s="42"/>
      <c r="X498" s="42"/>
      <c r="Y498" s="42"/>
      <c r="Z498" s="42"/>
      <c r="AA498" s="42"/>
      <c r="AB498" s="42"/>
      <c r="AC498" s="42"/>
      <c r="AD498" s="42"/>
      <c r="AE498" s="42"/>
      <c r="AR498" s="229" t="s">
        <v>248</v>
      </c>
      <c r="AT498" s="229" t="s">
        <v>243</v>
      </c>
      <c r="AU498" s="229" t="s">
        <v>93</v>
      </c>
      <c r="AY498" s="20" t="s">
        <v>241</v>
      </c>
      <c r="BE498" s="230">
        <f>IF(N498="základní",J498,0)</f>
        <v>0</v>
      </c>
      <c r="BF498" s="230">
        <f>IF(N498="snížená",J498,0)</f>
        <v>0</v>
      </c>
      <c r="BG498" s="230">
        <f>IF(N498="zákl. přenesená",J498,0)</f>
        <v>0</v>
      </c>
      <c r="BH498" s="230">
        <f>IF(N498="sníž. přenesená",J498,0)</f>
        <v>0</v>
      </c>
      <c r="BI498" s="230">
        <f>IF(N498="nulová",J498,0)</f>
        <v>0</v>
      </c>
      <c r="BJ498" s="20" t="s">
        <v>23</v>
      </c>
      <c r="BK498" s="230">
        <f>ROUND(I498*H498,2)</f>
        <v>0</v>
      </c>
      <c r="BL498" s="20" t="s">
        <v>248</v>
      </c>
      <c r="BM498" s="229" t="s">
        <v>9229</v>
      </c>
    </row>
    <row r="499" s="2" customFormat="1">
      <c r="A499" s="42"/>
      <c r="B499" s="43"/>
      <c r="C499" s="44"/>
      <c r="D499" s="231" t="s">
        <v>250</v>
      </c>
      <c r="E499" s="44"/>
      <c r="F499" s="232" t="s">
        <v>9230</v>
      </c>
      <c r="G499" s="44"/>
      <c r="H499" s="44"/>
      <c r="I499" s="233"/>
      <c r="J499" s="44"/>
      <c r="K499" s="44"/>
      <c r="L499" s="48"/>
      <c r="M499" s="234"/>
      <c r="N499" s="235"/>
      <c r="O499" s="88"/>
      <c r="P499" s="88"/>
      <c r="Q499" s="88"/>
      <c r="R499" s="88"/>
      <c r="S499" s="88"/>
      <c r="T499" s="89"/>
      <c r="U499" s="42"/>
      <c r="V499" s="42"/>
      <c r="W499" s="42"/>
      <c r="X499" s="42"/>
      <c r="Y499" s="42"/>
      <c r="Z499" s="42"/>
      <c r="AA499" s="42"/>
      <c r="AB499" s="42"/>
      <c r="AC499" s="42"/>
      <c r="AD499" s="42"/>
      <c r="AE499" s="42"/>
      <c r="AT499" s="20" t="s">
        <v>250</v>
      </c>
      <c r="AU499" s="20" t="s">
        <v>93</v>
      </c>
    </row>
    <row r="500" s="2" customFormat="1" ht="16.5" customHeight="1">
      <c r="A500" s="42"/>
      <c r="B500" s="43"/>
      <c r="C500" s="218" t="s">
        <v>1133</v>
      </c>
      <c r="D500" s="218" t="s">
        <v>243</v>
      </c>
      <c r="E500" s="219" t="s">
        <v>9231</v>
      </c>
      <c r="F500" s="220" t="s">
        <v>9232</v>
      </c>
      <c r="G500" s="221" t="s">
        <v>561</v>
      </c>
      <c r="H500" s="222">
        <v>13</v>
      </c>
      <c r="I500" s="223"/>
      <c r="J500" s="224">
        <f>ROUND(I500*H500,2)</f>
        <v>0</v>
      </c>
      <c r="K500" s="220" t="s">
        <v>247</v>
      </c>
      <c r="L500" s="48"/>
      <c r="M500" s="225" t="s">
        <v>39</v>
      </c>
      <c r="N500" s="226" t="s">
        <v>56</v>
      </c>
      <c r="O500" s="88"/>
      <c r="P500" s="227">
        <f>O500*H500</f>
        <v>0</v>
      </c>
      <c r="Q500" s="227">
        <v>0.45937</v>
      </c>
      <c r="R500" s="227">
        <f>Q500*H500</f>
        <v>5.9718099999999996</v>
      </c>
      <c r="S500" s="227">
        <v>0</v>
      </c>
      <c r="T500" s="228">
        <f>S500*H500</f>
        <v>0</v>
      </c>
      <c r="U500" s="42"/>
      <c r="V500" s="42"/>
      <c r="W500" s="42"/>
      <c r="X500" s="42"/>
      <c r="Y500" s="42"/>
      <c r="Z500" s="42"/>
      <c r="AA500" s="42"/>
      <c r="AB500" s="42"/>
      <c r="AC500" s="42"/>
      <c r="AD500" s="42"/>
      <c r="AE500" s="42"/>
      <c r="AR500" s="229" t="s">
        <v>248</v>
      </c>
      <c r="AT500" s="229" t="s">
        <v>243</v>
      </c>
      <c r="AU500" s="229" t="s">
        <v>93</v>
      </c>
      <c r="AY500" s="20" t="s">
        <v>241</v>
      </c>
      <c r="BE500" s="230">
        <f>IF(N500="základní",J500,0)</f>
        <v>0</v>
      </c>
      <c r="BF500" s="230">
        <f>IF(N500="snížená",J500,0)</f>
        <v>0</v>
      </c>
      <c r="BG500" s="230">
        <f>IF(N500="zákl. přenesená",J500,0)</f>
        <v>0</v>
      </c>
      <c r="BH500" s="230">
        <f>IF(N500="sníž. přenesená",J500,0)</f>
        <v>0</v>
      </c>
      <c r="BI500" s="230">
        <f>IF(N500="nulová",J500,0)</f>
        <v>0</v>
      </c>
      <c r="BJ500" s="20" t="s">
        <v>23</v>
      </c>
      <c r="BK500" s="230">
        <f>ROUND(I500*H500,2)</f>
        <v>0</v>
      </c>
      <c r="BL500" s="20" t="s">
        <v>248</v>
      </c>
      <c r="BM500" s="229" t="s">
        <v>9233</v>
      </c>
    </row>
    <row r="501" s="2" customFormat="1">
      <c r="A501" s="42"/>
      <c r="B501" s="43"/>
      <c r="C501" s="44"/>
      <c r="D501" s="231" t="s">
        <v>250</v>
      </c>
      <c r="E501" s="44"/>
      <c r="F501" s="232" t="s">
        <v>9234</v>
      </c>
      <c r="G501" s="44"/>
      <c r="H501" s="44"/>
      <c r="I501" s="233"/>
      <c r="J501" s="44"/>
      <c r="K501" s="44"/>
      <c r="L501" s="48"/>
      <c r="M501" s="234"/>
      <c r="N501" s="235"/>
      <c r="O501" s="88"/>
      <c r="P501" s="88"/>
      <c r="Q501" s="88"/>
      <c r="R501" s="88"/>
      <c r="S501" s="88"/>
      <c r="T501" s="89"/>
      <c r="U501" s="42"/>
      <c r="V501" s="42"/>
      <c r="W501" s="42"/>
      <c r="X501" s="42"/>
      <c r="Y501" s="42"/>
      <c r="Z501" s="42"/>
      <c r="AA501" s="42"/>
      <c r="AB501" s="42"/>
      <c r="AC501" s="42"/>
      <c r="AD501" s="42"/>
      <c r="AE501" s="42"/>
      <c r="AT501" s="20" t="s">
        <v>250</v>
      </c>
      <c r="AU501" s="20" t="s">
        <v>93</v>
      </c>
    </row>
    <row r="502" s="2" customFormat="1" ht="16.5" customHeight="1">
      <c r="A502" s="42"/>
      <c r="B502" s="43"/>
      <c r="C502" s="218" t="s">
        <v>1145</v>
      </c>
      <c r="D502" s="218" t="s">
        <v>243</v>
      </c>
      <c r="E502" s="219" t="s">
        <v>9235</v>
      </c>
      <c r="F502" s="220" t="s">
        <v>9236</v>
      </c>
      <c r="G502" s="221" t="s">
        <v>561</v>
      </c>
      <c r="H502" s="222">
        <v>2</v>
      </c>
      <c r="I502" s="223"/>
      <c r="J502" s="224">
        <f>ROUND(I502*H502,2)</f>
        <v>0</v>
      </c>
      <c r="K502" s="220" t="s">
        <v>247</v>
      </c>
      <c r="L502" s="48"/>
      <c r="M502" s="225" t="s">
        <v>39</v>
      </c>
      <c r="N502" s="226" t="s">
        <v>56</v>
      </c>
      <c r="O502" s="88"/>
      <c r="P502" s="227">
        <f>O502*H502</f>
        <v>0</v>
      </c>
      <c r="Q502" s="227">
        <v>0.020879999999999999</v>
      </c>
      <c r="R502" s="227">
        <f>Q502*H502</f>
        <v>0.041759999999999999</v>
      </c>
      <c r="S502" s="227">
        <v>0</v>
      </c>
      <c r="T502" s="228">
        <f>S502*H502</f>
        <v>0</v>
      </c>
      <c r="U502" s="42"/>
      <c r="V502" s="42"/>
      <c r="W502" s="42"/>
      <c r="X502" s="42"/>
      <c r="Y502" s="42"/>
      <c r="Z502" s="42"/>
      <c r="AA502" s="42"/>
      <c r="AB502" s="42"/>
      <c r="AC502" s="42"/>
      <c r="AD502" s="42"/>
      <c r="AE502" s="42"/>
      <c r="AR502" s="229" t="s">
        <v>248</v>
      </c>
      <c r="AT502" s="229" t="s">
        <v>243</v>
      </c>
      <c r="AU502" s="229" t="s">
        <v>93</v>
      </c>
      <c r="AY502" s="20" t="s">
        <v>241</v>
      </c>
      <c r="BE502" s="230">
        <f>IF(N502="základní",J502,0)</f>
        <v>0</v>
      </c>
      <c r="BF502" s="230">
        <f>IF(N502="snížená",J502,0)</f>
        <v>0</v>
      </c>
      <c r="BG502" s="230">
        <f>IF(N502="zákl. přenesená",J502,0)</f>
        <v>0</v>
      </c>
      <c r="BH502" s="230">
        <f>IF(N502="sníž. přenesená",J502,0)</f>
        <v>0</v>
      </c>
      <c r="BI502" s="230">
        <f>IF(N502="nulová",J502,0)</f>
        <v>0</v>
      </c>
      <c r="BJ502" s="20" t="s">
        <v>23</v>
      </c>
      <c r="BK502" s="230">
        <f>ROUND(I502*H502,2)</f>
        <v>0</v>
      </c>
      <c r="BL502" s="20" t="s">
        <v>248</v>
      </c>
      <c r="BM502" s="229" t="s">
        <v>9237</v>
      </c>
    </row>
    <row r="503" s="2" customFormat="1">
      <c r="A503" s="42"/>
      <c r="B503" s="43"/>
      <c r="C503" s="44"/>
      <c r="D503" s="231" t="s">
        <v>250</v>
      </c>
      <c r="E503" s="44"/>
      <c r="F503" s="232" t="s">
        <v>9238</v>
      </c>
      <c r="G503" s="44"/>
      <c r="H503" s="44"/>
      <c r="I503" s="233"/>
      <c r="J503" s="44"/>
      <c r="K503" s="44"/>
      <c r="L503" s="48"/>
      <c r="M503" s="234"/>
      <c r="N503" s="235"/>
      <c r="O503" s="88"/>
      <c r="P503" s="88"/>
      <c r="Q503" s="88"/>
      <c r="R503" s="88"/>
      <c r="S503" s="88"/>
      <c r="T503" s="89"/>
      <c r="U503" s="42"/>
      <c r="V503" s="42"/>
      <c r="W503" s="42"/>
      <c r="X503" s="42"/>
      <c r="Y503" s="42"/>
      <c r="Z503" s="42"/>
      <c r="AA503" s="42"/>
      <c r="AB503" s="42"/>
      <c r="AC503" s="42"/>
      <c r="AD503" s="42"/>
      <c r="AE503" s="42"/>
      <c r="AT503" s="20" t="s">
        <v>250</v>
      </c>
      <c r="AU503" s="20" t="s">
        <v>93</v>
      </c>
    </row>
    <row r="504" s="2" customFormat="1" ht="16.5" customHeight="1">
      <c r="A504" s="42"/>
      <c r="B504" s="43"/>
      <c r="C504" s="218" t="s">
        <v>1159</v>
      </c>
      <c r="D504" s="218" t="s">
        <v>243</v>
      </c>
      <c r="E504" s="219" t="s">
        <v>9239</v>
      </c>
      <c r="F504" s="220" t="s">
        <v>9240</v>
      </c>
      <c r="G504" s="221" t="s">
        <v>561</v>
      </c>
      <c r="H504" s="222">
        <v>1</v>
      </c>
      <c r="I504" s="223"/>
      <c r="J504" s="224">
        <f>ROUND(I504*H504,2)</f>
        <v>0</v>
      </c>
      <c r="K504" s="220" t="s">
        <v>247</v>
      </c>
      <c r="L504" s="48"/>
      <c r="M504" s="225" t="s">
        <v>39</v>
      </c>
      <c r="N504" s="226" t="s">
        <v>56</v>
      </c>
      <c r="O504" s="88"/>
      <c r="P504" s="227">
        <f>O504*H504</f>
        <v>0</v>
      </c>
      <c r="Q504" s="227">
        <v>0.0098899999999999995</v>
      </c>
      <c r="R504" s="227">
        <f>Q504*H504</f>
        <v>0.0098899999999999995</v>
      </c>
      <c r="S504" s="227">
        <v>0</v>
      </c>
      <c r="T504" s="228">
        <f>S504*H504</f>
        <v>0</v>
      </c>
      <c r="U504" s="42"/>
      <c r="V504" s="42"/>
      <c r="W504" s="42"/>
      <c r="X504" s="42"/>
      <c r="Y504" s="42"/>
      <c r="Z504" s="42"/>
      <c r="AA504" s="42"/>
      <c r="AB504" s="42"/>
      <c r="AC504" s="42"/>
      <c r="AD504" s="42"/>
      <c r="AE504" s="42"/>
      <c r="AR504" s="229" t="s">
        <v>248</v>
      </c>
      <c r="AT504" s="229" t="s">
        <v>243</v>
      </c>
      <c r="AU504" s="229" t="s">
        <v>93</v>
      </c>
      <c r="AY504" s="20" t="s">
        <v>241</v>
      </c>
      <c r="BE504" s="230">
        <f>IF(N504="základní",J504,0)</f>
        <v>0</v>
      </c>
      <c r="BF504" s="230">
        <f>IF(N504="snížená",J504,0)</f>
        <v>0</v>
      </c>
      <c r="BG504" s="230">
        <f>IF(N504="zákl. přenesená",J504,0)</f>
        <v>0</v>
      </c>
      <c r="BH504" s="230">
        <f>IF(N504="sníž. přenesená",J504,0)</f>
        <v>0</v>
      </c>
      <c r="BI504" s="230">
        <f>IF(N504="nulová",J504,0)</f>
        <v>0</v>
      </c>
      <c r="BJ504" s="20" t="s">
        <v>23</v>
      </c>
      <c r="BK504" s="230">
        <f>ROUND(I504*H504,2)</f>
        <v>0</v>
      </c>
      <c r="BL504" s="20" t="s">
        <v>248</v>
      </c>
      <c r="BM504" s="229" t="s">
        <v>9241</v>
      </c>
    </row>
    <row r="505" s="2" customFormat="1">
      <c r="A505" s="42"/>
      <c r="B505" s="43"/>
      <c r="C505" s="44"/>
      <c r="D505" s="231" t="s">
        <v>250</v>
      </c>
      <c r="E505" s="44"/>
      <c r="F505" s="232" t="s">
        <v>9242</v>
      </c>
      <c r="G505" s="44"/>
      <c r="H505" s="44"/>
      <c r="I505" s="233"/>
      <c r="J505" s="44"/>
      <c r="K505" s="44"/>
      <c r="L505" s="48"/>
      <c r="M505" s="234"/>
      <c r="N505" s="235"/>
      <c r="O505" s="88"/>
      <c r="P505" s="88"/>
      <c r="Q505" s="88"/>
      <c r="R505" s="88"/>
      <c r="S505" s="88"/>
      <c r="T505" s="89"/>
      <c r="U505" s="42"/>
      <c r="V505" s="42"/>
      <c r="W505" s="42"/>
      <c r="X505" s="42"/>
      <c r="Y505" s="42"/>
      <c r="Z505" s="42"/>
      <c r="AA505" s="42"/>
      <c r="AB505" s="42"/>
      <c r="AC505" s="42"/>
      <c r="AD505" s="42"/>
      <c r="AE505" s="42"/>
      <c r="AT505" s="20" t="s">
        <v>250</v>
      </c>
      <c r="AU505" s="20" t="s">
        <v>93</v>
      </c>
    </row>
    <row r="506" s="2" customFormat="1" ht="16.5" customHeight="1">
      <c r="A506" s="42"/>
      <c r="B506" s="43"/>
      <c r="C506" s="280" t="s">
        <v>1168</v>
      </c>
      <c r="D506" s="280" t="s">
        <v>463</v>
      </c>
      <c r="E506" s="281" t="s">
        <v>9243</v>
      </c>
      <c r="F506" s="282" t="s">
        <v>9244</v>
      </c>
      <c r="G506" s="283" t="s">
        <v>561</v>
      </c>
      <c r="H506" s="284">
        <v>1</v>
      </c>
      <c r="I506" s="285"/>
      <c r="J506" s="286">
        <f>ROUND(I506*H506,2)</f>
        <v>0</v>
      </c>
      <c r="K506" s="282" t="s">
        <v>247</v>
      </c>
      <c r="L506" s="287"/>
      <c r="M506" s="288" t="s">
        <v>39</v>
      </c>
      <c r="N506" s="289" t="s">
        <v>56</v>
      </c>
      <c r="O506" s="88"/>
      <c r="P506" s="227">
        <f>O506*H506</f>
        <v>0</v>
      </c>
      <c r="Q506" s="227">
        <v>0.50600000000000001</v>
      </c>
      <c r="R506" s="227">
        <f>Q506*H506</f>
        <v>0.50600000000000001</v>
      </c>
      <c r="S506" s="227">
        <v>0</v>
      </c>
      <c r="T506" s="228">
        <f>S506*H506</f>
        <v>0</v>
      </c>
      <c r="U506" s="42"/>
      <c r="V506" s="42"/>
      <c r="W506" s="42"/>
      <c r="X506" s="42"/>
      <c r="Y506" s="42"/>
      <c r="Z506" s="42"/>
      <c r="AA506" s="42"/>
      <c r="AB506" s="42"/>
      <c r="AC506" s="42"/>
      <c r="AD506" s="42"/>
      <c r="AE506" s="42"/>
      <c r="AR506" s="229" t="s">
        <v>321</v>
      </c>
      <c r="AT506" s="229" t="s">
        <v>463</v>
      </c>
      <c r="AU506" s="229" t="s">
        <v>93</v>
      </c>
      <c r="AY506" s="20" t="s">
        <v>241</v>
      </c>
      <c r="BE506" s="230">
        <f>IF(N506="základní",J506,0)</f>
        <v>0</v>
      </c>
      <c r="BF506" s="230">
        <f>IF(N506="snížená",J506,0)</f>
        <v>0</v>
      </c>
      <c r="BG506" s="230">
        <f>IF(N506="zákl. přenesená",J506,0)</f>
        <v>0</v>
      </c>
      <c r="BH506" s="230">
        <f>IF(N506="sníž. přenesená",J506,0)</f>
        <v>0</v>
      </c>
      <c r="BI506" s="230">
        <f>IF(N506="nulová",J506,0)</f>
        <v>0</v>
      </c>
      <c r="BJ506" s="20" t="s">
        <v>23</v>
      </c>
      <c r="BK506" s="230">
        <f>ROUND(I506*H506,2)</f>
        <v>0</v>
      </c>
      <c r="BL506" s="20" t="s">
        <v>248</v>
      </c>
      <c r="BM506" s="229" t="s">
        <v>9245</v>
      </c>
    </row>
    <row r="507" s="13" customFormat="1">
      <c r="A507" s="13"/>
      <c r="B507" s="236"/>
      <c r="C507" s="237"/>
      <c r="D507" s="238" t="s">
        <v>252</v>
      </c>
      <c r="E507" s="239" t="s">
        <v>39</v>
      </c>
      <c r="F507" s="240" t="s">
        <v>9246</v>
      </c>
      <c r="G507" s="237"/>
      <c r="H507" s="239" t="s">
        <v>39</v>
      </c>
      <c r="I507" s="241"/>
      <c r="J507" s="237"/>
      <c r="K507" s="237"/>
      <c r="L507" s="242"/>
      <c r="M507" s="243"/>
      <c r="N507" s="244"/>
      <c r="O507" s="244"/>
      <c r="P507" s="244"/>
      <c r="Q507" s="244"/>
      <c r="R507" s="244"/>
      <c r="S507" s="244"/>
      <c r="T507" s="245"/>
      <c r="U507" s="13"/>
      <c r="V507" s="13"/>
      <c r="W507" s="13"/>
      <c r="X507" s="13"/>
      <c r="Y507" s="13"/>
      <c r="Z507" s="13"/>
      <c r="AA507" s="13"/>
      <c r="AB507" s="13"/>
      <c r="AC507" s="13"/>
      <c r="AD507" s="13"/>
      <c r="AE507" s="13"/>
      <c r="AT507" s="246" t="s">
        <v>252</v>
      </c>
      <c r="AU507" s="246" t="s">
        <v>93</v>
      </c>
      <c r="AV507" s="13" t="s">
        <v>23</v>
      </c>
      <c r="AW507" s="13" t="s">
        <v>46</v>
      </c>
      <c r="AX507" s="13" t="s">
        <v>85</v>
      </c>
      <c r="AY507" s="246" t="s">
        <v>241</v>
      </c>
    </row>
    <row r="508" s="14" customFormat="1">
      <c r="A508" s="14"/>
      <c r="B508" s="247"/>
      <c r="C508" s="248"/>
      <c r="D508" s="238" t="s">
        <v>252</v>
      </c>
      <c r="E508" s="249" t="s">
        <v>39</v>
      </c>
      <c r="F508" s="250" t="s">
        <v>23</v>
      </c>
      <c r="G508" s="248"/>
      <c r="H508" s="251">
        <v>1</v>
      </c>
      <c r="I508" s="252"/>
      <c r="J508" s="248"/>
      <c r="K508" s="248"/>
      <c r="L508" s="253"/>
      <c r="M508" s="254"/>
      <c r="N508" s="255"/>
      <c r="O508" s="255"/>
      <c r="P508" s="255"/>
      <c r="Q508" s="255"/>
      <c r="R508" s="255"/>
      <c r="S508" s="255"/>
      <c r="T508" s="256"/>
      <c r="U508" s="14"/>
      <c r="V508" s="14"/>
      <c r="W508" s="14"/>
      <c r="X508" s="14"/>
      <c r="Y508" s="14"/>
      <c r="Z508" s="14"/>
      <c r="AA508" s="14"/>
      <c r="AB508" s="14"/>
      <c r="AC508" s="14"/>
      <c r="AD508" s="14"/>
      <c r="AE508" s="14"/>
      <c r="AT508" s="257" t="s">
        <v>252</v>
      </c>
      <c r="AU508" s="257" t="s">
        <v>93</v>
      </c>
      <c r="AV508" s="14" t="s">
        <v>93</v>
      </c>
      <c r="AW508" s="14" t="s">
        <v>46</v>
      </c>
      <c r="AX508" s="14" t="s">
        <v>23</v>
      </c>
      <c r="AY508" s="257" t="s">
        <v>241</v>
      </c>
    </row>
    <row r="509" s="2" customFormat="1" ht="16.5" customHeight="1">
      <c r="A509" s="42"/>
      <c r="B509" s="43"/>
      <c r="C509" s="218" t="s">
        <v>1176</v>
      </c>
      <c r="D509" s="218" t="s">
        <v>243</v>
      </c>
      <c r="E509" s="219" t="s">
        <v>9247</v>
      </c>
      <c r="F509" s="220" t="s">
        <v>9248</v>
      </c>
      <c r="G509" s="221" t="s">
        <v>561</v>
      </c>
      <c r="H509" s="222">
        <v>1</v>
      </c>
      <c r="I509" s="223"/>
      <c r="J509" s="224">
        <f>ROUND(I509*H509,2)</f>
        <v>0</v>
      </c>
      <c r="K509" s="220" t="s">
        <v>247</v>
      </c>
      <c r="L509" s="48"/>
      <c r="M509" s="225" t="s">
        <v>39</v>
      </c>
      <c r="N509" s="226" t="s">
        <v>56</v>
      </c>
      <c r="O509" s="88"/>
      <c r="P509" s="227">
        <f>O509*H509</f>
        <v>0</v>
      </c>
      <c r="Q509" s="227">
        <v>0.0098899999999999995</v>
      </c>
      <c r="R509" s="227">
        <f>Q509*H509</f>
        <v>0.0098899999999999995</v>
      </c>
      <c r="S509" s="227">
        <v>0</v>
      </c>
      <c r="T509" s="228">
        <f>S509*H509</f>
        <v>0</v>
      </c>
      <c r="U509" s="42"/>
      <c r="V509" s="42"/>
      <c r="W509" s="42"/>
      <c r="X509" s="42"/>
      <c r="Y509" s="42"/>
      <c r="Z509" s="42"/>
      <c r="AA509" s="42"/>
      <c r="AB509" s="42"/>
      <c r="AC509" s="42"/>
      <c r="AD509" s="42"/>
      <c r="AE509" s="42"/>
      <c r="AR509" s="229" t="s">
        <v>248</v>
      </c>
      <c r="AT509" s="229" t="s">
        <v>243</v>
      </c>
      <c r="AU509" s="229" t="s">
        <v>93</v>
      </c>
      <c r="AY509" s="20" t="s">
        <v>241</v>
      </c>
      <c r="BE509" s="230">
        <f>IF(N509="základní",J509,0)</f>
        <v>0</v>
      </c>
      <c r="BF509" s="230">
        <f>IF(N509="snížená",J509,0)</f>
        <v>0</v>
      </c>
      <c r="BG509" s="230">
        <f>IF(N509="zákl. přenesená",J509,0)</f>
        <v>0</v>
      </c>
      <c r="BH509" s="230">
        <f>IF(N509="sníž. přenesená",J509,0)</f>
        <v>0</v>
      </c>
      <c r="BI509" s="230">
        <f>IF(N509="nulová",J509,0)</f>
        <v>0</v>
      </c>
      <c r="BJ509" s="20" t="s">
        <v>23</v>
      </c>
      <c r="BK509" s="230">
        <f>ROUND(I509*H509,2)</f>
        <v>0</v>
      </c>
      <c r="BL509" s="20" t="s">
        <v>248</v>
      </c>
      <c r="BM509" s="229" t="s">
        <v>9249</v>
      </c>
    </row>
    <row r="510" s="2" customFormat="1">
      <c r="A510" s="42"/>
      <c r="B510" s="43"/>
      <c r="C510" s="44"/>
      <c r="D510" s="231" t="s">
        <v>250</v>
      </c>
      <c r="E510" s="44"/>
      <c r="F510" s="232" t="s">
        <v>9250</v>
      </c>
      <c r="G510" s="44"/>
      <c r="H510" s="44"/>
      <c r="I510" s="233"/>
      <c r="J510" s="44"/>
      <c r="K510" s="44"/>
      <c r="L510" s="48"/>
      <c r="M510" s="234"/>
      <c r="N510" s="235"/>
      <c r="O510" s="88"/>
      <c r="P510" s="88"/>
      <c r="Q510" s="88"/>
      <c r="R510" s="88"/>
      <c r="S510" s="88"/>
      <c r="T510" s="89"/>
      <c r="U510" s="42"/>
      <c r="V510" s="42"/>
      <c r="W510" s="42"/>
      <c r="X510" s="42"/>
      <c r="Y510" s="42"/>
      <c r="Z510" s="42"/>
      <c r="AA510" s="42"/>
      <c r="AB510" s="42"/>
      <c r="AC510" s="42"/>
      <c r="AD510" s="42"/>
      <c r="AE510" s="42"/>
      <c r="AT510" s="20" t="s">
        <v>250</v>
      </c>
      <c r="AU510" s="20" t="s">
        <v>93</v>
      </c>
    </row>
    <row r="511" s="2" customFormat="1" ht="16.5" customHeight="1">
      <c r="A511" s="42"/>
      <c r="B511" s="43"/>
      <c r="C511" s="280" t="s">
        <v>1196</v>
      </c>
      <c r="D511" s="280" t="s">
        <v>463</v>
      </c>
      <c r="E511" s="281" t="s">
        <v>9251</v>
      </c>
      <c r="F511" s="282" t="s">
        <v>9252</v>
      </c>
      <c r="G511" s="283" t="s">
        <v>561</v>
      </c>
      <c r="H511" s="284">
        <v>1</v>
      </c>
      <c r="I511" s="285"/>
      <c r="J511" s="286">
        <f>ROUND(I511*H511,2)</f>
        <v>0</v>
      </c>
      <c r="K511" s="282" t="s">
        <v>247</v>
      </c>
      <c r="L511" s="287"/>
      <c r="M511" s="288" t="s">
        <v>39</v>
      </c>
      <c r="N511" s="289" t="s">
        <v>56</v>
      </c>
      <c r="O511" s="88"/>
      <c r="P511" s="227">
        <f>O511*H511</f>
        <v>0</v>
      </c>
      <c r="Q511" s="227">
        <v>1.0129999999999999</v>
      </c>
      <c r="R511" s="227">
        <f>Q511*H511</f>
        <v>1.0129999999999999</v>
      </c>
      <c r="S511" s="227">
        <v>0</v>
      </c>
      <c r="T511" s="228">
        <f>S511*H511</f>
        <v>0</v>
      </c>
      <c r="U511" s="42"/>
      <c r="V511" s="42"/>
      <c r="W511" s="42"/>
      <c r="X511" s="42"/>
      <c r="Y511" s="42"/>
      <c r="Z511" s="42"/>
      <c r="AA511" s="42"/>
      <c r="AB511" s="42"/>
      <c r="AC511" s="42"/>
      <c r="AD511" s="42"/>
      <c r="AE511" s="42"/>
      <c r="AR511" s="229" t="s">
        <v>321</v>
      </c>
      <c r="AT511" s="229" t="s">
        <v>463</v>
      </c>
      <c r="AU511" s="229" t="s">
        <v>93</v>
      </c>
      <c r="AY511" s="20" t="s">
        <v>241</v>
      </c>
      <c r="BE511" s="230">
        <f>IF(N511="základní",J511,0)</f>
        <v>0</v>
      </c>
      <c r="BF511" s="230">
        <f>IF(N511="snížená",J511,0)</f>
        <v>0</v>
      </c>
      <c r="BG511" s="230">
        <f>IF(N511="zákl. přenesená",J511,0)</f>
        <v>0</v>
      </c>
      <c r="BH511" s="230">
        <f>IF(N511="sníž. přenesená",J511,0)</f>
        <v>0</v>
      </c>
      <c r="BI511" s="230">
        <f>IF(N511="nulová",J511,0)</f>
        <v>0</v>
      </c>
      <c r="BJ511" s="20" t="s">
        <v>23</v>
      </c>
      <c r="BK511" s="230">
        <f>ROUND(I511*H511,2)</f>
        <v>0</v>
      </c>
      <c r="BL511" s="20" t="s">
        <v>248</v>
      </c>
      <c r="BM511" s="229" t="s">
        <v>9253</v>
      </c>
    </row>
    <row r="512" s="13" customFormat="1">
      <c r="A512" s="13"/>
      <c r="B512" s="236"/>
      <c r="C512" s="237"/>
      <c r="D512" s="238" t="s">
        <v>252</v>
      </c>
      <c r="E512" s="239" t="s">
        <v>39</v>
      </c>
      <c r="F512" s="240" t="s">
        <v>9254</v>
      </c>
      <c r="G512" s="237"/>
      <c r="H512" s="239" t="s">
        <v>39</v>
      </c>
      <c r="I512" s="241"/>
      <c r="J512" s="237"/>
      <c r="K512" s="237"/>
      <c r="L512" s="242"/>
      <c r="M512" s="243"/>
      <c r="N512" s="244"/>
      <c r="O512" s="244"/>
      <c r="P512" s="244"/>
      <c r="Q512" s="244"/>
      <c r="R512" s="244"/>
      <c r="S512" s="244"/>
      <c r="T512" s="245"/>
      <c r="U512" s="13"/>
      <c r="V512" s="13"/>
      <c r="W512" s="13"/>
      <c r="X512" s="13"/>
      <c r="Y512" s="13"/>
      <c r="Z512" s="13"/>
      <c r="AA512" s="13"/>
      <c r="AB512" s="13"/>
      <c r="AC512" s="13"/>
      <c r="AD512" s="13"/>
      <c r="AE512" s="13"/>
      <c r="AT512" s="246" t="s">
        <v>252</v>
      </c>
      <c r="AU512" s="246" t="s">
        <v>93</v>
      </c>
      <c r="AV512" s="13" t="s">
        <v>23</v>
      </c>
      <c r="AW512" s="13" t="s">
        <v>46</v>
      </c>
      <c r="AX512" s="13" t="s">
        <v>85</v>
      </c>
      <c r="AY512" s="246" t="s">
        <v>241</v>
      </c>
    </row>
    <row r="513" s="14" customFormat="1">
      <c r="A513" s="14"/>
      <c r="B513" s="247"/>
      <c r="C513" s="248"/>
      <c r="D513" s="238" t="s">
        <v>252</v>
      </c>
      <c r="E513" s="249" t="s">
        <v>39</v>
      </c>
      <c r="F513" s="250" t="s">
        <v>23</v>
      </c>
      <c r="G513" s="248"/>
      <c r="H513" s="251">
        <v>1</v>
      </c>
      <c r="I513" s="252"/>
      <c r="J513" s="248"/>
      <c r="K513" s="248"/>
      <c r="L513" s="253"/>
      <c r="M513" s="254"/>
      <c r="N513" s="255"/>
      <c r="O513" s="255"/>
      <c r="P513" s="255"/>
      <c r="Q513" s="255"/>
      <c r="R513" s="255"/>
      <c r="S513" s="255"/>
      <c r="T513" s="256"/>
      <c r="U513" s="14"/>
      <c r="V513" s="14"/>
      <c r="W513" s="14"/>
      <c r="X513" s="14"/>
      <c r="Y513" s="14"/>
      <c r="Z513" s="14"/>
      <c r="AA513" s="14"/>
      <c r="AB513" s="14"/>
      <c r="AC513" s="14"/>
      <c r="AD513" s="14"/>
      <c r="AE513" s="14"/>
      <c r="AT513" s="257" t="s">
        <v>252</v>
      </c>
      <c r="AU513" s="257" t="s">
        <v>93</v>
      </c>
      <c r="AV513" s="14" t="s">
        <v>93</v>
      </c>
      <c r="AW513" s="14" t="s">
        <v>46</v>
      </c>
      <c r="AX513" s="14" t="s">
        <v>23</v>
      </c>
      <c r="AY513" s="257" t="s">
        <v>241</v>
      </c>
    </row>
    <row r="514" s="2" customFormat="1" ht="16.5" customHeight="1">
      <c r="A514" s="42"/>
      <c r="B514" s="43"/>
      <c r="C514" s="218" t="s">
        <v>1204</v>
      </c>
      <c r="D514" s="218" t="s">
        <v>243</v>
      </c>
      <c r="E514" s="219" t="s">
        <v>9255</v>
      </c>
      <c r="F514" s="220" t="s">
        <v>9256</v>
      </c>
      <c r="G514" s="221" t="s">
        <v>561</v>
      </c>
      <c r="H514" s="222">
        <v>2</v>
      </c>
      <c r="I514" s="223"/>
      <c r="J514" s="224">
        <f>ROUND(I514*H514,2)</f>
        <v>0</v>
      </c>
      <c r="K514" s="220" t="s">
        <v>247</v>
      </c>
      <c r="L514" s="48"/>
      <c r="M514" s="225" t="s">
        <v>39</v>
      </c>
      <c r="N514" s="226" t="s">
        <v>56</v>
      </c>
      <c r="O514" s="88"/>
      <c r="P514" s="227">
        <f>O514*H514</f>
        <v>0</v>
      </c>
      <c r="Q514" s="227">
        <v>0.01218</v>
      </c>
      <c r="R514" s="227">
        <f>Q514*H514</f>
        <v>0.02436</v>
      </c>
      <c r="S514" s="227">
        <v>0</v>
      </c>
      <c r="T514" s="228">
        <f>S514*H514</f>
        <v>0</v>
      </c>
      <c r="U514" s="42"/>
      <c r="V514" s="42"/>
      <c r="W514" s="42"/>
      <c r="X514" s="42"/>
      <c r="Y514" s="42"/>
      <c r="Z514" s="42"/>
      <c r="AA514" s="42"/>
      <c r="AB514" s="42"/>
      <c r="AC514" s="42"/>
      <c r="AD514" s="42"/>
      <c r="AE514" s="42"/>
      <c r="AR514" s="229" t="s">
        <v>248</v>
      </c>
      <c r="AT514" s="229" t="s">
        <v>243</v>
      </c>
      <c r="AU514" s="229" t="s">
        <v>93</v>
      </c>
      <c r="AY514" s="20" t="s">
        <v>241</v>
      </c>
      <c r="BE514" s="230">
        <f>IF(N514="základní",J514,0)</f>
        <v>0</v>
      </c>
      <c r="BF514" s="230">
        <f>IF(N514="snížená",J514,0)</f>
        <v>0</v>
      </c>
      <c r="BG514" s="230">
        <f>IF(N514="zákl. přenesená",J514,0)</f>
        <v>0</v>
      </c>
      <c r="BH514" s="230">
        <f>IF(N514="sníž. přenesená",J514,0)</f>
        <v>0</v>
      </c>
      <c r="BI514" s="230">
        <f>IF(N514="nulová",J514,0)</f>
        <v>0</v>
      </c>
      <c r="BJ514" s="20" t="s">
        <v>23</v>
      </c>
      <c r="BK514" s="230">
        <f>ROUND(I514*H514,2)</f>
        <v>0</v>
      </c>
      <c r="BL514" s="20" t="s">
        <v>248</v>
      </c>
      <c r="BM514" s="229" t="s">
        <v>9257</v>
      </c>
    </row>
    <row r="515" s="2" customFormat="1">
      <c r="A515" s="42"/>
      <c r="B515" s="43"/>
      <c r="C515" s="44"/>
      <c r="D515" s="231" t="s">
        <v>250</v>
      </c>
      <c r="E515" s="44"/>
      <c r="F515" s="232" t="s">
        <v>9258</v>
      </c>
      <c r="G515" s="44"/>
      <c r="H515" s="44"/>
      <c r="I515" s="233"/>
      <c r="J515" s="44"/>
      <c r="K515" s="44"/>
      <c r="L515" s="48"/>
      <c r="M515" s="234"/>
      <c r="N515" s="235"/>
      <c r="O515" s="88"/>
      <c r="P515" s="88"/>
      <c r="Q515" s="88"/>
      <c r="R515" s="88"/>
      <c r="S515" s="88"/>
      <c r="T515" s="89"/>
      <c r="U515" s="42"/>
      <c r="V515" s="42"/>
      <c r="W515" s="42"/>
      <c r="X515" s="42"/>
      <c r="Y515" s="42"/>
      <c r="Z515" s="42"/>
      <c r="AA515" s="42"/>
      <c r="AB515" s="42"/>
      <c r="AC515" s="42"/>
      <c r="AD515" s="42"/>
      <c r="AE515" s="42"/>
      <c r="AT515" s="20" t="s">
        <v>250</v>
      </c>
      <c r="AU515" s="20" t="s">
        <v>93</v>
      </c>
    </row>
    <row r="516" s="2" customFormat="1" ht="16.5" customHeight="1">
      <c r="A516" s="42"/>
      <c r="B516" s="43"/>
      <c r="C516" s="280" t="s">
        <v>1215</v>
      </c>
      <c r="D516" s="280" t="s">
        <v>463</v>
      </c>
      <c r="E516" s="281" t="s">
        <v>9259</v>
      </c>
      <c r="F516" s="282" t="s">
        <v>9260</v>
      </c>
      <c r="G516" s="283" t="s">
        <v>561</v>
      </c>
      <c r="H516" s="284">
        <v>2</v>
      </c>
      <c r="I516" s="285"/>
      <c r="J516" s="286">
        <f>ROUND(I516*H516,2)</f>
        <v>0</v>
      </c>
      <c r="K516" s="282" t="s">
        <v>247</v>
      </c>
      <c r="L516" s="287"/>
      <c r="M516" s="288" t="s">
        <v>39</v>
      </c>
      <c r="N516" s="289" t="s">
        <v>56</v>
      </c>
      <c r="O516" s="88"/>
      <c r="P516" s="227">
        <f>O516*H516</f>
        <v>0</v>
      </c>
      <c r="Q516" s="227">
        <v>0.56999999999999995</v>
      </c>
      <c r="R516" s="227">
        <f>Q516*H516</f>
        <v>1.1399999999999999</v>
      </c>
      <c r="S516" s="227">
        <v>0</v>
      </c>
      <c r="T516" s="228">
        <f>S516*H516</f>
        <v>0</v>
      </c>
      <c r="U516" s="42"/>
      <c r="V516" s="42"/>
      <c r="W516" s="42"/>
      <c r="X516" s="42"/>
      <c r="Y516" s="42"/>
      <c r="Z516" s="42"/>
      <c r="AA516" s="42"/>
      <c r="AB516" s="42"/>
      <c r="AC516" s="42"/>
      <c r="AD516" s="42"/>
      <c r="AE516" s="42"/>
      <c r="AR516" s="229" t="s">
        <v>321</v>
      </c>
      <c r="AT516" s="229" t="s">
        <v>463</v>
      </c>
      <c r="AU516" s="229" t="s">
        <v>93</v>
      </c>
      <c r="AY516" s="20" t="s">
        <v>241</v>
      </c>
      <c r="BE516" s="230">
        <f>IF(N516="základní",J516,0)</f>
        <v>0</v>
      </c>
      <c r="BF516" s="230">
        <f>IF(N516="snížená",J516,0)</f>
        <v>0</v>
      </c>
      <c r="BG516" s="230">
        <f>IF(N516="zákl. přenesená",J516,0)</f>
        <v>0</v>
      </c>
      <c r="BH516" s="230">
        <f>IF(N516="sníž. přenesená",J516,0)</f>
        <v>0</v>
      </c>
      <c r="BI516" s="230">
        <f>IF(N516="nulová",J516,0)</f>
        <v>0</v>
      </c>
      <c r="BJ516" s="20" t="s">
        <v>23</v>
      </c>
      <c r="BK516" s="230">
        <f>ROUND(I516*H516,2)</f>
        <v>0</v>
      </c>
      <c r="BL516" s="20" t="s">
        <v>248</v>
      </c>
      <c r="BM516" s="229" t="s">
        <v>9261</v>
      </c>
    </row>
    <row r="517" s="13" customFormat="1">
      <c r="A517" s="13"/>
      <c r="B517" s="236"/>
      <c r="C517" s="237"/>
      <c r="D517" s="238" t="s">
        <v>252</v>
      </c>
      <c r="E517" s="239" t="s">
        <v>39</v>
      </c>
      <c r="F517" s="240" t="s">
        <v>9084</v>
      </c>
      <c r="G517" s="237"/>
      <c r="H517" s="239" t="s">
        <v>39</v>
      </c>
      <c r="I517" s="241"/>
      <c r="J517" s="237"/>
      <c r="K517" s="237"/>
      <c r="L517" s="242"/>
      <c r="M517" s="243"/>
      <c r="N517" s="244"/>
      <c r="O517" s="244"/>
      <c r="P517" s="244"/>
      <c r="Q517" s="244"/>
      <c r="R517" s="244"/>
      <c r="S517" s="244"/>
      <c r="T517" s="245"/>
      <c r="U517" s="13"/>
      <c r="V517" s="13"/>
      <c r="W517" s="13"/>
      <c r="X517" s="13"/>
      <c r="Y517" s="13"/>
      <c r="Z517" s="13"/>
      <c r="AA517" s="13"/>
      <c r="AB517" s="13"/>
      <c r="AC517" s="13"/>
      <c r="AD517" s="13"/>
      <c r="AE517" s="13"/>
      <c r="AT517" s="246" t="s">
        <v>252</v>
      </c>
      <c r="AU517" s="246" t="s">
        <v>93</v>
      </c>
      <c r="AV517" s="13" t="s">
        <v>23</v>
      </c>
      <c r="AW517" s="13" t="s">
        <v>46</v>
      </c>
      <c r="AX517" s="13" t="s">
        <v>85</v>
      </c>
      <c r="AY517" s="246" t="s">
        <v>241</v>
      </c>
    </row>
    <row r="518" s="14" customFormat="1">
      <c r="A518" s="14"/>
      <c r="B518" s="247"/>
      <c r="C518" s="248"/>
      <c r="D518" s="238" t="s">
        <v>252</v>
      </c>
      <c r="E518" s="249" t="s">
        <v>39</v>
      </c>
      <c r="F518" s="250" t="s">
        <v>3397</v>
      </c>
      <c r="G518" s="248"/>
      <c r="H518" s="251">
        <v>2</v>
      </c>
      <c r="I518" s="252"/>
      <c r="J518" s="248"/>
      <c r="K518" s="248"/>
      <c r="L518" s="253"/>
      <c r="M518" s="254"/>
      <c r="N518" s="255"/>
      <c r="O518" s="255"/>
      <c r="P518" s="255"/>
      <c r="Q518" s="255"/>
      <c r="R518" s="255"/>
      <c r="S518" s="255"/>
      <c r="T518" s="256"/>
      <c r="U518" s="14"/>
      <c r="V518" s="14"/>
      <c r="W518" s="14"/>
      <c r="X518" s="14"/>
      <c r="Y518" s="14"/>
      <c r="Z518" s="14"/>
      <c r="AA518" s="14"/>
      <c r="AB518" s="14"/>
      <c r="AC518" s="14"/>
      <c r="AD518" s="14"/>
      <c r="AE518" s="14"/>
      <c r="AT518" s="257" t="s">
        <v>252</v>
      </c>
      <c r="AU518" s="257" t="s">
        <v>93</v>
      </c>
      <c r="AV518" s="14" t="s">
        <v>93</v>
      </c>
      <c r="AW518" s="14" t="s">
        <v>46</v>
      </c>
      <c r="AX518" s="14" t="s">
        <v>23</v>
      </c>
      <c r="AY518" s="257" t="s">
        <v>241</v>
      </c>
    </row>
    <row r="519" s="2" customFormat="1" ht="24.15" customHeight="1">
      <c r="A519" s="42"/>
      <c r="B519" s="43"/>
      <c r="C519" s="218" t="s">
        <v>1239</v>
      </c>
      <c r="D519" s="218" t="s">
        <v>243</v>
      </c>
      <c r="E519" s="219" t="s">
        <v>9262</v>
      </c>
      <c r="F519" s="220" t="s">
        <v>9263</v>
      </c>
      <c r="G519" s="221" t="s">
        <v>561</v>
      </c>
      <c r="H519" s="222">
        <v>1</v>
      </c>
      <c r="I519" s="223"/>
      <c r="J519" s="224">
        <f>ROUND(I519*H519,2)</f>
        <v>0</v>
      </c>
      <c r="K519" s="220" t="s">
        <v>247</v>
      </c>
      <c r="L519" s="48"/>
      <c r="M519" s="225" t="s">
        <v>39</v>
      </c>
      <c r="N519" s="226" t="s">
        <v>56</v>
      </c>
      <c r="O519" s="88"/>
      <c r="P519" s="227">
        <f>O519*H519</f>
        <v>0</v>
      </c>
      <c r="Q519" s="227">
        <v>0.064049999999999996</v>
      </c>
      <c r="R519" s="227">
        <f>Q519*H519</f>
        <v>0.064049999999999996</v>
      </c>
      <c r="S519" s="227">
        <v>0</v>
      </c>
      <c r="T519" s="228">
        <f>S519*H519</f>
        <v>0</v>
      </c>
      <c r="U519" s="42"/>
      <c r="V519" s="42"/>
      <c r="W519" s="42"/>
      <c r="X519" s="42"/>
      <c r="Y519" s="42"/>
      <c r="Z519" s="42"/>
      <c r="AA519" s="42"/>
      <c r="AB519" s="42"/>
      <c r="AC519" s="42"/>
      <c r="AD519" s="42"/>
      <c r="AE519" s="42"/>
      <c r="AR519" s="229" t="s">
        <v>248</v>
      </c>
      <c r="AT519" s="229" t="s">
        <v>243</v>
      </c>
      <c r="AU519" s="229" t="s">
        <v>93</v>
      </c>
      <c r="AY519" s="20" t="s">
        <v>241</v>
      </c>
      <c r="BE519" s="230">
        <f>IF(N519="základní",J519,0)</f>
        <v>0</v>
      </c>
      <c r="BF519" s="230">
        <f>IF(N519="snížená",J519,0)</f>
        <v>0</v>
      </c>
      <c r="BG519" s="230">
        <f>IF(N519="zákl. přenesená",J519,0)</f>
        <v>0</v>
      </c>
      <c r="BH519" s="230">
        <f>IF(N519="sníž. přenesená",J519,0)</f>
        <v>0</v>
      </c>
      <c r="BI519" s="230">
        <f>IF(N519="nulová",J519,0)</f>
        <v>0</v>
      </c>
      <c r="BJ519" s="20" t="s">
        <v>23</v>
      </c>
      <c r="BK519" s="230">
        <f>ROUND(I519*H519,2)</f>
        <v>0</v>
      </c>
      <c r="BL519" s="20" t="s">
        <v>248</v>
      </c>
      <c r="BM519" s="229" t="s">
        <v>9264</v>
      </c>
    </row>
    <row r="520" s="2" customFormat="1">
      <c r="A520" s="42"/>
      <c r="B520" s="43"/>
      <c r="C520" s="44"/>
      <c r="D520" s="231" t="s">
        <v>250</v>
      </c>
      <c r="E520" s="44"/>
      <c r="F520" s="232" t="s">
        <v>9265</v>
      </c>
      <c r="G520" s="44"/>
      <c r="H520" s="44"/>
      <c r="I520" s="233"/>
      <c r="J520" s="44"/>
      <c r="K520" s="44"/>
      <c r="L520" s="48"/>
      <c r="M520" s="234"/>
      <c r="N520" s="235"/>
      <c r="O520" s="88"/>
      <c r="P520" s="88"/>
      <c r="Q520" s="88"/>
      <c r="R520" s="88"/>
      <c r="S520" s="88"/>
      <c r="T520" s="89"/>
      <c r="U520" s="42"/>
      <c r="V520" s="42"/>
      <c r="W520" s="42"/>
      <c r="X520" s="42"/>
      <c r="Y520" s="42"/>
      <c r="Z520" s="42"/>
      <c r="AA520" s="42"/>
      <c r="AB520" s="42"/>
      <c r="AC520" s="42"/>
      <c r="AD520" s="42"/>
      <c r="AE520" s="42"/>
      <c r="AT520" s="20" t="s">
        <v>250</v>
      </c>
      <c r="AU520" s="20" t="s">
        <v>93</v>
      </c>
    </row>
    <row r="521" s="13" customFormat="1">
      <c r="A521" s="13"/>
      <c r="B521" s="236"/>
      <c r="C521" s="237"/>
      <c r="D521" s="238" t="s">
        <v>252</v>
      </c>
      <c r="E521" s="239" t="s">
        <v>39</v>
      </c>
      <c r="F521" s="240" t="s">
        <v>8967</v>
      </c>
      <c r="G521" s="237"/>
      <c r="H521" s="239" t="s">
        <v>39</v>
      </c>
      <c r="I521" s="241"/>
      <c r="J521" s="237"/>
      <c r="K521" s="237"/>
      <c r="L521" s="242"/>
      <c r="M521" s="243"/>
      <c r="N521" s="244"/>
      <c r="O521" s="244"/>
      <c r="P521" s="244"/>
      <c r="Q521" s="244"/>
      <c r="R521" s="244"/>
      <c r="S521" s="244"/>
      <c r="T521" s="245"/>
      <c r="U521" s="13"/>
      <c r="V521" s="13"/>
      <c r="W521" s="13"/>
      <c r="X521" s="13"/>
      <c r="Y521" s="13"/>
      <c r="Z521" s="13"/>
      <c r="AA521" s="13"/>
      <c r="AB521" s="13"/>
      <c r="AC521" s="13"/>
      <c r="AD521" s="13"/>
      <c r="AE521" s="13"/>
      <c r="AT521" s="246" t="s">
        <v>252</v>
      </c>
      <c r="AU521" s="246" t="s">
        <v>93</v>
      </c>
      <c r="AV521" s="13" t="s">
        <v>23</v>
      </c>
      <c r="AW521" s="13" t="s">
        <v>46</v>
      </c>
      <c r="AX521" s="13" t="s">
        <v>85</v>
      </c>
      <c r="AY521" s="246" t="s">
        <v>241</v>
      </c>
    </row>
    <row r="522" s="14" customFormat="1">
      <c r="A522" s="14"/>
      <c r="B522" s="247"/>
      <c r="C522" s="248"/>
      <c r="D522" s="238" t="s">
        <v>252</v>
      </c>
      <c r="E522" s="249" t="s">
        <v>39</v>
      </c>
      <c r="F522" s="250" t="s">
        <v>23</v>
      </c>
      <c r="G522" s="248"/>
      <c r="H522" s="251">
        <v>1</v>
      </c>
      <c r="I522" s="252"/>
      <c r="J522" s="248"/>
      <c r="K522" s="248"/>
      <c r="L522" s="253"/>
      <c r="M522" s="254"/>
      <c r="N522" s="255"/>
      <c r="O522" s="255"/>
      <c r="P522" s="255"/>
      <c r="Q522" s="255"/>
      <c r="R522" s="255"/>
      <c r="S522" s="255"/>
      <c r="T522" s="256"/>
      <c r="U522" s="14"/>
      <c r="V522" s="14"/>
      <c r="W522" s="14"/>
      <c r="X522" s="14"/>
      <c r="Y522" s="14"/>
      <c r="Z522" s="14"/>
      <c r="AA522" s="14"/>
      <c r="AB522" s="14"/>
      <c r="AC522" s="14"/>
      <c r="AD522" s="14"/>
      <c r="AE522" s="14"/>
      <c r="AT522" s="257" t="s">
        <v>252</v>
      </c>
      <c r="AU522" s="257" t="s">
        <v>93</v>
      </c>
      <c r="AV522" s="14" t="s">
        <v>93</v>
      </c>
      <c r="AW522" s="14" t="s">
        <v>46</v>
      </c>
      <c r="AX522" s="14" t="s">
        <v>23</v>
      </c>
      <c r="AY522" s="257" t="s">
        <v>241</v>
      </c>
    </row>
    <row r="523" s="2" customFormat="1" ht="24.15" customHeight="1">
      <c r="A523" s="42"/>
      <c r="B523" s="43"/>
      <c r="C523" s="218" t="s">
        <v>1264</v>
      </c>
      <c r="D523" s="218" t="s">
        <v>243</v>
      </c>
      <c r="E523" s="219" t="s">
        <v>9266</v>
      </c>
      <c r="F523" s="220" t="s">
        <v>9267</v>
      </c>
      <c r="G523" s="221" t="s">
        <v>561</v>
      </c>
      <c r="H523" s="222">
        <v>1</v>
      </c>
      <c r="I523" s="223"/>
      <c r="J523" s="224">
        <f>ROUND(I523*H523,2)</f>
        <v>0</v>
      </c>
      <c r="K523" s="220" t="s">
        <v>247</v>
      </c>
      <c r="L523" s="48"/>
      <c r="M523" s="225" t="s">
        <v>39</v>
      </c>
      <c r="N523" s="226" t="s">
        <v>56</v>
      </c>
      <c r="O523" s="88"/>
      <c r="P523" s="227">
        <f>O523*H523</f>
        <v>0</v>
      </c>
      <c r="Q523" s="227">
        <v>0.00792</v>
      </c>
      <c r="R523" s="227">
        <f>Q523*H523</f>
        <v>0.00792</v>
      </c>
      <c r="S523" s="227">
        <v>0</v>
      </c>
      <c r="T523" s="228">
        <f>S523*H523</f>
        <v>0</v>
      </c>
      <c r="U523" s="42"/>
      <c r="V523" s="42"/>
      <c r="W523" s="42"/>
      <c r="X523" s="42"/>
      <c r="Y523" s="42"/>
      <c r="Z523" s="42"/>
      <c r="AA523" s="42"/>
      <c r="AB523" s="42"/>
      <c r="AC523" s="42"/>
      <c r="AD523" s="42"/>
      <c r="AE523" s="42"/>
      <c r="AR523" s="229" t="s">
        <v>248</v>
      </c>
      <c r="AT523" s="229" t="s">
        <v>243</v>
      </c>
      <c r="AU523" s="229" t="s">
        <v>93</v>
      </c>
      <c r="AY523" s="20" t="s">
        <v>241</v>
      </c>
      <c r="BE523" s="230">
        <f>IF(N523="základní",J523,0)</f>
        <v>0</v>
      </c>
      <c r="BF523" s="230">
        <f>IF(N523="snížená",J523,0)</f>
        <v>0</v>
      </c>
      <c r="BG523" s="230">
        <f>IF(N523="zákl. přenesená",J523,0)</f>
        <v>0</v>
      </c>
      <c r="BH523" s="230">
        <f>IF(N523="sníž. přenesená",J523,0)</f>
        <v>0</v>
      </c>
      <c r="BI523" s="230">
        <f>IF(N523="nulová",J523,0)</f>
        <v>0</v>
      </c>
      <c r="BJ523" s="20" t="s">
        <v>23</v>
      </c>
      <c r="BK523" s="230">
        <f>ROUND(I523*H523,2)</f>
        <v>0</v>
      </c>
      <c r="BL523" s="20" t="s">
        <v>248</v>
      </c>
      <c r="BM523" s="229" t="s">
        <v>9268</v>
      </c>
    </row>
    <row r="524" s="2" customFormat="1">
      <c r="A524" s="42"/>
      <c r="B524" s="43"/>
      <c r="C524" s="44"/>
      <c r="D524" s="231" t="s">
        <v>250</v>
      </c>
      <c r="E524" s="44"/>
      <c r="F524" s="232" t="s">
        <v>9269</v>
      </c>
      <c r="G524" s="44"/>
      <c r="H524" s="44"/>
      <c r="I524" s="233"/>
      <c r="J524" s="44"/>
      <c r="K524" s="44"/>
      <c r="L524" s="48"/>
      <c r="M524" s="234"/>
      <c r="N524" s="235"/>
      <c r="O524" s="88"/>
      <c r="P524" s="88"/>
      <c r="Q524" s="88"/>
      <c r="R524" s="88"/>
      <c r="S524" s="88"/>
      <c r="T524" s="89"/>
      <c r="U524" s="42"/>
      <c r="V524" s="42"/>
      <c r="W524" s="42"/>
      <c r="X524" s="42"/>
      <c r="Y524" s="42"/>
      <c r="Z524" s="42"/>
      <c r="AA524" s="42"/>
      <c r="AB524" s="42"/>
      <c r="AC524" s="42"/>
      <c r="AD524" s="42"/>
      <c r="AE524" s="42"/>
      <c r="AT524" s="20" t="s">
        <v>250</v>
      </c>
      <c r="AU524" s="20" t="s">
        <v>93</v>
      </c>
    </row>
    <row r="525" s="2" customFormat="1" ht="24.15" customHeight="1">
      <c r="A525" s="42"/>
      <c r="B525" s="43"/>
      <c r="C525" s="218" t="s">
        <v>1279</v>
      </c>
      <c r="D525" s="218" t="s">
        <v>243</v>
      </c>
      <c r="E525" s="219" t="s">
        <v>9270</v>
      </c>
      <c r="F525" s="220" t="s">
        <v>9271</v>
      </c>
      <c r="G525" s="221" t="s">
        <v>561</v>
      </c>
      <c r="H525" s="222">
        <v>1</v>
      </c>
      <c r="I525" s="223"/>
      <c r="J525" s="224">
        <f>ROUND(I525*H525,2)</f>
        <v>0</v>
      </c>
      <c r="K525" s="220" t="s">
        <v>247</v>
      </c>
      <c r="L525" s="48"/>
      <c r="M525" s="225" t="s">
        <v>39</v>
      </c>
      <c r="N525" s="226" t="s">
        <v>56</v>
      </c>
      <c r="O525" s="88"/>
      <c r="P525" s="227">
        <f>O525*H525</f>
        <v>0</v>
      </c>
      <c r="Q525" s="227">
        <v>0</v>
      </c>
      <c r="R525" s="227">
        <f>Q525*H525</f>
        <v>0</v>
      </c>
      <c r="S525" s="227">
        <v>0</v>
      </c>
      <c r="T525" s="228">
        <f>S525*H525</f>
        <v>0</v>
      </c>
      <c r="U525" s="42"/>
      <c r="V525" s="42"/>
      <c r="W525" s="42"/>
      <c r="X525" s="42"/>
      <c r="Y525" s="42"/>
      <c r="Z525" s="42"/>
      <c r="AA525" s="42"/>
      <c r="AB525" s="42"/>
      <c r="AC525" s="42"/>
      <c r="AD525" s="42"/>
      <c r="AE525" s="42"/>
      <c r="AR525" s="229" t="s">
        <v>248</v>
      </c>
      <c r="AT525" s="229" t="s">
        <v>243</v>
      </c>
      <c r="AU525" s="229" t="s">
        <v>93</v>
      </c>
      <c r="AY525" s="20" t="s">
        <v>241</v>
      </c>
      <c r="BE525" s="230">
        <f>IF(N525="základní",J525,0)</f>
        <v>0</v>
      </c>
      <c r="BF525" s="230">
        <f>IF(N525="snížená",J525,0)</f>
        <v>0</v>
      </c>
      <c r="BG525" s="230">
        <f>IF(N525="zákl. přenesená",J525,0)</f>
        <v>0</v>
      </c>
      <c r="BH525" s="230">
        <f>IF(N525="sníž. přenesená",J525,0)</f>
        <v>0</v>
      </c>
      <c r="BI525" s="230">
        <f>IF(N525="nulová",J525,0)</f>
        <v>0</v>
      </c>
      <c r="BJ525" s="20" t="s">
        <v>23</v>
      </c>
      <c r="BK525" s="230">
        <f>ROUND(I525*H525,2)</f>
        <v>0</v>
      </c>
      <c r="BL525" s="20" t="s">
        <v>248</v>
      </c>
      <c r="BM525" s="229" t="s">
        <v>9272</v>
      </c>
    </row>
    <row r="526" s="2" customFormat="1">
      <c r="A526" s="42"/>
      <c r="B526" s="43"/>
      <c r="C526" s="44"/>
      <c r="D526" s="231" t="s">
        <v>250</v>
      </c>
      <c r="E526" s="44"/>
      <c r="F526" s="232" t="s">
        <v>9273</v>
      </c>
      <c r="G526" s="44"/>
      <c r="H526" s="44"/>
      <c r="I526" s="233"/>
      <c r="J526" s="44"/>
      <c r="K526" s="44"/>
      <c r="L526" s="48"/>
      <c r="M526" s="234"/>
      <c r="N526" s="235"/>
      <c r="O526" s="88"/>
      <c r="P526" s="88"/>
      <c r="Q526" s="88"/>
      <c r="R526" s="88"/>
      <c r="S526" s="88"/>
      <c r="T526" s="89"/>
      <c r="U526" s="42"/>
      <c r="V526" s="42"/>
      <c r="W526" s="42"/>
      <c r="X526" s="42"/>
      <c r="Y526" s="42"/>
      <c r="Z526" s="42"/>
      <c r="AA526" s="42"/>
      <c r="AB526" s="42"/>
      <c r="AC526" s="42"/>
      <c r="AD526" s="42"/>
      <c r="AE526" s="42"/>
      <c r="AT526" s="20" t="s">
        <v>250</v>
      </c>
      <c r="AU526" s="20" t="s">
        <v>93</v>
      </c>
    </row>
    <row r="527" s="2" customFormat="1" ht="24.15" customHeight="1">
      <c r="A527" s="42"/>
      <c r="B527" s="43"/>
      <c r="C527" s="218" t="s">
        <v>1288</v>
      </c>
      <c r="D527" s="218" t="s">
        <v>243</v>
      </c>
      <c r="E527" s="219" t="s">
        <v>9274</v>
      </c>
      <c r="F527" s="220" t="s">
        <v>9275</v>
      </c>
      <c r="G527" s="221" t="s">
        <v>561</v>
      </c>
      <c r="H527" s="222">
        <v>1</v>
      </c>
      <c r="I527" s="223"/>
      <c r="J527" s="224">
        <f>ROUND(I527*H527,2)</f>
        <v>0</v>
      </c>
      <c r="K527" s="220" t="s">
        <v>247</v>
      </c>
      <c r="L527" s="48"/>
      <c r="M527" s="225" t="s">
        <v>39</v>
      </c>
      <c r="N527" s="226" t="s">
        <v>56</v>
      </c>
      <c r="O527" s="88"/>
      <c r="P527" s="227">
        <f>O527*H527</f>
        <v>0</v>
      </c>
      <c r="Q527" s="227">
        <v>0.0101</v>
      </c>
      <c r="R527" s="227">
        <f>Q527*H527</f>
        <v>0.0101</v>
      </c>
      <c r="S527" s="227">
        <v>0</v>
      </c>
      <c r="T527" s="228">
        <f>S527*H527</f>
        <v>0</v>
      </c>
      <c r="U527" s="42"/>
      <c r="V527" s="42"/>
      <c r="W527" s="42"/>
      <c r="X527" s="42"/>
      <c r="Y527" s="42"/>
      <c r="Z527" s="42"/>
      <c r="AA527" s="42"/>
      <c r="AB527" s="42"/>
      <c r="AC527" s="42"/>
      <c r="AD527" s="42"/>
      <c r="AE527" s="42"/>
      <c r="AR527" s="229" t="s">
        <v>248</v>
      </c>
      <c r="AT527" s="229" t="s">
        <v>243</v>
      </c>
      <c r="AU527" s="229" t="s">
        <v>93</v>
      </c>
      <c r="AY527" s="20" t="s">
        <v>241</v>
      </c>
      <c r="BE527" s="230">
        <f>IF(N527="základní",J527,0)</f>
        <v>0</v>
      </c>
      <c r="BF527" s="230">
        <f>IF(N527="snížená",J527,0)</f>
        <v>0</v>
      </c>
      <c r="BG527" s="230">
        <f>IF(N527="zákl. přenesená",J527,0)</f>
        <v>0</v>
      </c>
      <c r="BH527" s="230">
        <f>IF(N527="sníž. přenesená",J527,0)</f>
        <v>0</v>
      </c>
      <c r="BI527" s="230">
        <f>IF(N527="nulová",J527,0)</f>
        <v>0</v>
      </c>
      <c r="BJ527" s="20" t="s">
        <v>23</v>
      </c>
      <c r="BK527" s="230">
        <f>ROUND(I527*H527,2)</f>
        <v>0</v>
      </c>
      <c r="BL527" s="20" t="s">
        <v>248</v>
      </c>
      <c r="BM527" s="229" t="s">
        <v>9276</v>
      </c>
    </row>
    <row r="528" s="2" customFormat="1">
      <c r="A528" s="42"/>
      <c r="B528" s="43"/>
      <c r="C528" s="44"/>
      <c r="D528" s="231" t="s">
        <v>250</v>
      </c>
      <c r="E528" s="44"/>
      <c r="F528" s="232" t="s">
        <v>9277</v>
      </c>
      <c r="G528" s="44"/>
      <c r="H528" s="44"/>
      <c r="I528" s="233"/>
      <c r="J528" s="44"/>
      <c r="K528" s="44"/>
      <c r="L528" s="48"/>
      <c r="M528" s="234"/>
      <c r="N528" s="235"/>
      <c r="O528" s="88"/>
      <c r="P528" s="88"/>
      <c r="Q528" s="88"/>
      <c r="R528" s="88"/>
      <c r="S528" s="88"/>
      <c r="T528" s="89"/>
      <c r="U528" s="42"/>
      <c r="V528" s="42"/>
      <c r="W528" s="42"/>
      <c r="X528" s="42"/>
      <c r="Y528" s="42"/>
      <c r="Z528" s="42"/>
      <c r="AA528" s="42"/>
      <c r="AB528" s="42"/>
      <c r="AC528" s="42"/>
      <c r="AD528" s="42"/>
      <c r="AE528" s="42"/>
      <c r="AT528" s="20" t="s">
        <v>250</v>
      </c>
      <c r="AU528" s="20" t="s">
        <v>93</v>
      </c>
    </row>
    <row r="529" s="2" customFormat="1" ht="24.15" customHeight="1">
      <c r="A529" s="42"/>
      <c r="B529" s="43"/>
      <c r="C529" s="218" t="s">
        <v>1301</v>
      </c>
      <c r="D529" s="218" t="s">
        <v>243</v>
      </c>
      <c r="E529" s="219" t="s">
        <v>9278</v>
      </c>
      <c r="F529" s="220" t="s">
        <v>9279</v>
      </c>
      <c r="G529" s="221" t="s">
        <v>561</v>
      </c>
      <c r="H529" s="222">
        <v>1</v>
      </c>
      <c r="I529" s="223"/>
      <c r="J529" s="224">
        <f>ROUND(I529*H529,2)</f>
        <v>0</v>
      </c>
      <c r="K529" s="220" t="s">
        <v>247</v>
      </c>
      <c r="L529" s="48"/>
      <c r="M529" s="225" t="s">
        <v>39</v>
      </c>
      <c r="N529" s="226" t="s">
        <v>56</v>
      </c>
      <c r="O529" s="88"/>
      <c r="P529" s="227">
        <f>O529*H529</f>
        <v>0</v>
      </c>
      <c r="Q529" s="227">
        <v>0.058029999999999998</v>
      </c>
      <c r="R529" s="227">
        <f>Q529*H529</f>
        <v>0.058029999999999998</v>
      </c>
      <c r="S529" s="227">
        <v>0</v>
      </c>
      <c r="T529" s="228">
        <f>S529*H529</f>
        <v>0</v>
      </c>
      <c r="U529" s="42"/>
      <c r="V529" s="42"/>
      <c r="W529" s="42"/>
      <c r="X529" s="42"/>
      <c r="Y529" s="42"/>
      <c r="Z529" s="42"/>
      <c r="AA529" s="42"/>
      <c r="AB529" s="42"/>
      <c r="AC529" s="42"/>
      <c r="AD529" s="42"/>
      <c r="AE529" s="42"/>
      <c r="AR529" s="229" t="s">
        <v>248</v>
      </c>
      <c r="AT529" s="229" t="s">
        <v>243</v>
      </c>
      <c r="AU529" s="229" t="s">
        <v>93</v>
      </c>
      <c r="AY529" s="20" t="s">
        <v>241</v>
      </c>
      <c r="BE529" s="230">
        <f>IF(N529="základní",J529,0)</f>
        <v>0</v>
      </c>
      <c r="BF529" s="230">
        <f>IF(N529="snížená",J529,0)</f>
        <v>0</v>
      </c>
      <c r="BG529" s="230">
        <f>IF(N529="zákl. přenesená",J529,0)</f>
        <v>0</v>
      </c>
      <c r="BH529" s="230">
        <f>IF(N529="sníž. přenesená",J529,0)</f>
        <v>0</v>
      </c>
      <c r="BI529" s="230">
        <f>IF(N529="nulová",J529,0)</f>
        <v>0</v>
      </c>
      <c r="BJ529" s="20" t="s">
        <v>23</v>
      </c>
      <c r="BK529" s="230">
        <f>ROUND(I529*H529,2)</f>
        <v>0</v>
      </c>
      <c r="BL529" s="20" t="s">
        <v>248</v>
      </c>
      <c r="BM529" s="229" t="s">
        <v>9280</v>
      </c>
    </row>
    <row r="530" s="2" customFormat="1">
      <c r="A530" s="42"/>
      <c r="B530" s="43"/>
      <c r="C530" s="44"/>
      <c r="D530" s="231" t="s">
        <v>250</v>
      </c>
      <c r="E530" s="44"/>
      <c r="F530" s="232" t="s">
        <v>9281</v>
      </c>
      <c r="G530" s="44"/>
      <c r="H530" s="44"/>
      <c r="I530" s="233"/>
      <c r="J530" s="44"/>
      <c r="K530" s="44"/>
      <c r="L530" s="48"/>
      <c r="M530" s="234"/>
      <c r="N530" s="235"/>
      <c r="O530" s="88"/>
      <c r="P530" s="88"/>
      <c r="Q530" s="88"/>
      <c r="R530" s="88"/>
      <c r="S530" s="88"/>
      <c r="T530" s="89"/>
      <c r="U530" s="42"/>
      <c r="V530" s="42"/>
      <c r="W530" s="42"/>
      <c r="X530" s="42"/>
      <c r="Y530" s="42"/>
      <c r="Z530" s="42"/>
      <c r="AA530" s="42"/>
      <c r="AB530" s="42"/>
      <c r="AC530" s="42"/>
      <c r="AD530" s="42"/>
      <c r="AE530" s="42"/>
      <c r="AT530" s="20" t="s">
        <v>250</v>
      </c>
      <c r="AU530" s="20" t="s">
        <v>93</v>
      </c>
    </row>
    <row r="531" s="13" customFormat="1">
      <c r="A531" s="13"/>
      <c r="B531" s="236"/>
      <c r="C531" s="237"/>
      <c r="D531" s="238" t="s">
        <v>252</v>
      </c>
      <c r="E531" s="239" t="s">
        <v>39</v>
      </c>
      <c r="F531" s="240" t="s">
        <v>8866</v>
      </c>
      <c r="G531" s="237"/>
      <c r="H531" s="239" t="s">
        <v>39</v>
      </c>
      <c r="I531" s="241"/>
      <c r="J531" s="237"/>
      <c r="K531" s="237"/>
      <c r="L531" s="242"/>
      <c r="M531" s="243"/>
      <c r="N531" s="244"/>
      <c r="O531" s="244"/>
      <c r="P531" s="244"/>
      <c r="Q531" s="244"/>
      <c r="R531" s="244"/>
      <c r="S531" s="244"/>
      <c r="T531" s="245"/>
      <c r="U531" s="13"/>
      <c r="V531" s="13"/>
      <c r="W531" s="13"/>
      <c r="X531" s="13"/>
      <c r="Y531" s="13"/>
      <c r="Z531" s="13"/>
      <c r="AA531" s="13"/>
      <c r="AB531" s="13"/>
      <c r="AC531" s="13"/>
      <c r="AD531" s="13"/>
      <c r="AE531" s="13"/>
      <c r="AT531" s="246" t="s">
        <v>252</v>
      </c>
      <c r="AU531" s="246" t="s">
        <v>93</v>
      </c>
      <c r="AV531" s="13" t="s">
        <v>23</v>
      </c>
      <c r="AW531" s="13" t="s">
        <v>46</v>
      </c>
      <c r="AX531" s="13" t="s">
        <v>85</v>
      </c>
      <c r="AY531" s="246" t="s">
        <v>241</v>
      </c>
    </row>
    <row r="532" s="14" customFormat="1">
      <c r="A532" s="14"/>
      <c r="B532" s="247"/>
      <c r="C532" s="248"/>
      <c r="D532" s="238" t="s">
        <v>252</v>
      </c>
      <c r="E532" s="249" t="s">
        <v>39</v>
      </c>
      <c r="F532" s="250" t="s">
        <v>23</v>
      </c>
      <c r="G532" s="248"/>
      <c r="H532" s="251">
        <v>1</v>
      </c>
      <c r="I532" s="252"/>
      <c r="J532" s="248"/>
      <c r="K532" s="248"/>
      <c r="L532" s="253"/>
      <c r="M532" s="254"/>
      <c r="N532" s="255"/>
      <c r="O532" s="255"/>
      <c r="P532" s="255"/>
      <c r="Q532" s="255"/>
      <c r="R532" s="255"/>
      <c r="S532" s="255"/>
      <c r="T532" s="256"/>
      <c r="U532" s="14"/>
      <c r="V532" s="14"/>
      <c r="W532" s="14"/>
      <c r="X532" s="14"/>
      <c r="Y532" s="14"/>
      <c r="Z532" s="14"/>
      <c r="AA532" s="14"/>
      <c r="AB532" s="14"/>
      <c r="AC532" s="14"/>
      <c r="AD532" s="14"/>
      <c r="AE532" s="14"/>
      <c r="AT532" s="257" t="s">
        <v>252</v>
      </c>
      <c r="AU532" s="257" t="s">
        <v>93</v>
      </c>
      <c r="AV532" s="14" t="s">
        <v>93</v>
      </c>
      <c r="AW532" s="14" t="s">
        <v>46</v>
      </c>
      <c r="AX532" s="14" t="s">
        <v>23</v>
      </c>
      <c r="AY532" s="257" t="s">
        <v>241</v>
      </c>
    </row>
    <row r="533" s="2" customFormat="1" ht="24.15" customHeight="1">
      <c r="A533" s="42"/>
      <c r="B533" s="43"/>
      <c r="C533" s="218" t="s">
        <v>1310</v>
      </c>
      <c r="D533" s="218" t="s">
        <v>243</v>
      </c>
      <c r="E533" s="219" t="s">
        <v>9282</v>
      </c>
      <c r="F533" s="220" t="s">
        <v>9283</v>
      </c>
      <c r="G533" s="221" t="s">
        <v>561</v>
      </c>
      <c r="H533" s="222">
        <v>3</v>
      </c>
      <c r="I533" s="223"/>
      <c r="J533" s="224">
        <f>ROUND(I533*H533,2)</f>
        <v>0</v>
      </c>
      <c r="K533" s="220" t="s">
        <v>247</v>
      </c>
      <c r="L533" s="48"/>
      <c r="M533" s="225" t="s">
        <v>39</v>
      </c>
      <c r="N533" s="226" t="s">
        <v>56</v>
      </c>
      <c r="O533" s="88"/>
      <c r="P533" s="227">
        <f>O533*H533</f>
        <v>0</v>
      </c>
      <c r="Q533" s="227">
        <v>0.068959999999999994</v>
      </c>
      <c r="R533" s="227">
        <f>Q533*H533</f>
        <v>0.20687999999999998</v>
      </c>
      <c r="S533" s="227">
        <v>0</v>
      </c>
      <c r="T533" s="228">
        <f>S533*H533</f>
        <v>0</v>
      </c>
      <c r="U533" s="42"/>
      <c r="V533" s="42"/>
      <c r="W533" s="42"/>
      <c r="X533" s="42"/>
      <c r="Y533" s="42"/>
      <c r="Z533" s="42"/>
      <c r="AA533" s="42"/>
      <c r="AB533" s="42"/>
      <c r="AC533" s="42"/>
      <c r="AD533" s="42"/>
      <c r="AE533" s="42"/>
      <c r="AR533" s="229" t="s">
        <v>248</v>
      </c>
      <c r="AT533" s="229" t="s">
        <v>243</v>
      </c>
      <c r="AU533" s="229" t="s">
        <v>93</v>
      </c>
      <c r="AY533" s="20" t="s">
        <v>241</v>
      </c>
      <c r="BE533" s="230">
        <f>IF(N533="základní",J533,0)</f>
        <v>0</v>
      </c>
      <c r="BF533" s="230">
        <f>IF(N533="snížená",J533,0)</f>
        <v>0</v>
      </c>
      <c r="BG533" s="230">
        <f>IF(N533="zákl. přenesená",J533,0)</f>
        <v>0</v>
      </c>
      <c r="BH533" s="230">
        <f>IF(N533="sníž. přenesená",J533,0)</f>
        <v>0</v>
      </c>
      <c r="BI533" s="230">
        <f>IF(N533="nulová",J533,0)</f>
        <v>0</v>
      </c>
      <c r="BJ533" s="20" t="s">
        <v>23</v>
      </c>
      <c r="BK533" s="230">
        <f>ROUND(I533*H533,2)</f>
        <v>0</v>
      </c>
      <c r="BL533" s="20" t="s">
        <v>248</v>
      </c>
      <c r="BM533" s="229" t="s">
        <v>9284</v>
      </c>
    </row>
    <row r="534" s="2" customFormat="1">
      <c r="A534" s="42"/>
      <c r="B534" s="43"/>
      <c r="C534" s="44"/>
      <c r="D534" s="231" t="s">
        <v>250</v>
      </c>
      <c r="E534" s="44"/>
      <c r="F534" s="232" t="s">
        <v>9285</v>
      </c>
      <c r="G534" s="44"/>
      <c r="H534" s="44"/>
      <c r="I534" s="233"/>
      <c r="J534" s="44"/>
      <c r="K534" s="44"/>
      <c r="L534" s="48"/>
      <c r="M534" s="234"/>
      <c r="N534" s="235"/>
      <c r="O534" s="88"/>
      <c r="P534" s="88"/>
      <c r="Q534" s="88"/>
      <c r="R534" s="88"/>
      <c r="S534" s="88"/>
      <c r="T534" s="89"/>
      <c r="U534" s="42"/>
      <c r="V534" s="42"/>
      <c r="W534" s="42"/>
      <c r="X534" s="42"/>
      <c r="Y534" s="42"/>
      <c r="Z534" s="42"/>
      <c r="AA534" s="42"/>
      <c r="AB534" s="42"/>
      <c r="AC534" s="42"/>
      <c r="AD534" s="42"/>
      <c r="AE534" s="42"/>
      <c r="AT534" s="20" t="s">
        <v>250</v>
      </c>
      <c r="AU534" s="20" t="s">
        <v>93</v>
      </c>
    </row>
    <row r="535" s="13" customFormat="1">
      <c r="A535" s="13"/>
      <c r="B535" s="236"/>
      <c r="C535" s="237"/>
      <c r="D535" s="238" t="s">
        <v>252</v>
      </c>
      <c r="E535" s="239" t="s">
        <v>39</v>
      </c>
      <c r="F535" s="240" t="s">
        <v>9286</v>
      </c>
      <c r="G535" s="237"/>
      <c r="H535" s="239" t="s">
        <v>39</v>
      </c>
      <c r="I535" s="241"/>
      <c r="J535" s="237"/>
      <c r="K535" s="237"/>
      <c r="L535" s="242"/>
      <c r="M535" s="243"/>
      <c r="N535" s="244"/>
      <c r="O535" s="244"/>
      <c r="P535" s="244"/>
      <c r="Q535" s="244"/>
      <c r="R535" s="244"/>
      <c r="S535" s="244"/>
      <c r="T535" s="245"/>
      <c r="U535" s="13"/>
      <c r="V535" s="13"/>
      <c r="W535" s="13"/>
      <c r="X535" s="13"/>
      <c r="Y535" s="13"/>
      <c r="Z535" s="13"/>
      <c r="AA535" s="13"/>
      <c r="AB535" s="13"/>
      <c r="AC535" s="13"/>
      <c r="AD535" s="13"/>
      <c r="AE535" s="13"/>
      <c r="AT535" s="246" t="s">
        <v>252</v>
      </c>
      <c r="AU535" s="246" t="s">
        <v>93</v>
      </c>
      <c r="AV535" s="13" t="s">
        <v>23</v>
      </c>
      <c r="AW535" s="13" t="s">
        <v>46</v>
      </c>
      <c r="AX535" s="13" t="s">
        <v>85</v>
      </c>
      <c r="AY535" s="246" t="s">
        <v>241</v>
      </c>
    </row>
    <row r="536" s="14" customFormat="1">
      <c r="A536" s="14"/>
      <c r="B536" s="247"/>
      <c r="C536" s="248"/>
      <c r="D536" s="238" t="s">
        <v>252</v>
      </c>
      <c r="E536" s="249" t="s">
        <v>39</v>
      </c>
      <c r="F536" s="250" t="s">
        <v>113</v>
      </c>
      <c r="G536" s="248"/>
      <c r="H536" s="251">
        <v>3</v>
      </c>
      <c r="I536" s="252"/>
      <c r="J536" s="248"/>
      <c r="K536" s="248"/>
      <c r="L536" s="253"/>
      <c r="M536" s="254"/>
      <c r="N536" s="255"/>
      <c r="O536" s="255"/>
      <c r="P536" s="255"/>
      <c r="Q536" s="255"/>
      <c r="R536" s="255"/>
      <c r="S536" s="255"/>
      <c r="T536" s="256"/>
      <c r="U536" s="14"/>
      <c r="V536" s="14"/>
      <c r="W536" s="14"/>
      <c r="X536" s="14"/>
      <c r="Y536" s="14"/>
      <c r="Z536" s="14"/>
      <c r="AA536" s="14"/>
      <c r="AB536" s="14"/>
      <c r="AC536" s="14"/>
      <c r="AD536" s="14"/>
      <c r="AE536" s="14"/>
      <c r="AT536" s="257" t="s">
        <v>252</v>
      </c>
      <c r="AU536" s="257" t="s">
        <v>93</v>
      </c>
      <c r="AV536" s="14" t="s">
        <v>93</v>
      </c>
      <c r="AW536" s="14" t="s">
        <v>46</v>
      </c>
      <c r="AX536" s="14" t="s">
        <v>23</v>
      </c>
      <c r="AY536" s="257" t="s">
        <v>241</v>
      </c>
    </row>
    <row r="537" s="2" customFormat="1" ht="24.15" customHeight="1">
      <c r="A537" s="42"/>
      <c r="B537" s="43"/>
      <c r="C537" s="218" t="s">
        <v>1318</v>
      </c>
      <c r="D537" s="218" t="s">
        <v>243</v>
      </c>
      <c r="E537" s="219" t="s">
        <v>9287</v>
      </c>
      <c r="F537" s="220" t="s">
        <v>9288</v>
      </c>
      <c r="G537" s="221" t="s">
        <v>561</v>
      </c>
      <c r="H537" s="222">
        <v>4</v>
      </c>
      <c r="I537" s="223"/>
      <c r="J537" s="224">
        <f>ROUND(I537*H537,2)</f>
        <v>0</v>
      </c>
      <c r="K537" s="220" t="s">
        <v>247</v>
      </c>
      <c r="L537" s="48"/>
      <c r="M537" s="225" t="s">
        <v>39</v>
      </c>
      <c r="N537" s="226" t="s">
        <v>56</v>
      </c>
      <c r="O537" s="88"/>
      <c r="P537" s="227">
        <f>O537*H537</f>
        <v>0</v>
      </c>
      <c r="Q537" s="227">
        <v>0.01136</v>
      </c>
      <c r="R537" s="227">
        <f>Q537*H537</f>
        <v>0.045440000000000001</v>
      </c>
      <c r="S537" s="227">
        <v>0</v>
      </c>
      <c r="T537" s="228">
        <f>S537*H537</f>
        <v>0</v>
      </c>
      <c r="U537" s="42"/>
      <c r="V537" s="42"/>
      <c r="W537" s="42"/>
      <c r="X537" s="42"/>
      <c r="Y537" s="42"/>
      <c r="Z537" s="42"/>
      <c r="AA537" s="42"/>
      <c r="AB537" s="42"/>
      <c r="AC537" s="42"/>
      <c r="AD537" s="42"/>
      <c r="AE537" s="42"/>
      <c r="AR537" s="229" t="s">
        <v>248</v>
      </c>
      <c r="AT537" s="229" t="s">
        <v>243</v>
      </c>
      <c r="AU537" s="229" t="s">
        <v>93</v>
      </c>
      <c r="AY537" s="20" t="s">
        <v>241</v>
      </c>
      <c r="BE537" s="230">
        <f>IF(N537="základní",J537,0)</f>
        <v>0</v>
      </c>
      <c r="BF537" s="230">
        <f>IF(N537="snížená",J537,0)</f>
        <v>0</v>
      </c>
      <c r="BG537" s="230">
        <f>IF(N537="zákl. přenesená",J537,0)</f>
        <v>0</v>
      </c>
      <c r="BH537" s="230">
        <f>IF(N537="sníž. přenesená",J537,0)</f>
        <v>0</v>
      </c>
      <c r="BI537" s="230">
        <f>IF(N537="nulová",J537,0)</f>
        <v>0</v>
      </c>
      <c r="BJ537" s="20" t="s">
        <v>23</v>
      </c>
      <c r="BK537" s="230">
        <f>ROUND(I537*H537,2)</f>
        <v>0</v>
      </c>
      <c r="BL537" s="20" t="s">
        <v>248</v>
      </c>
      <c r="BM537" s="229" t="s">
        <v>9289</v>
      </c>
    </row>
    <row r="538" s="2" customFormat="1">
      <c r="A538" s="42"/>
      <c r="B538" s="43"/>
      <c r="C538" s="44"/>
      <c r="D538" s="231" t="s">
        <v>250</v>
      </c>
      <c r="E538" s="44"/>
      <c r="F538" s="232" t="s">
        <v>9290</v>
      </c>
      <c r="G538" s="44"/>
      <c r="H538" s="44"/>
      <c r="I538" s="233"/>
      <c r="J538" s="44"/>
      <c r="K538" s="44"/>
      <c r="L538" s="48"/>
      <c r="M538" s="234"/>
      <c r="N538" s="235"/>
      <c r="O538" s="88"/>
      <c r="P538" s="88"/>
      <c r="Q538" s="88"/>
      <c r="R538" s="88"/>
      <c r="S538" s="88"/>
      <c r="T538" s="89"/>
      <c r="U538" s="42"/>
      <c r="V538" s="42"/>
      <c r="W538" s="42"/>
      <c r="X538" s="42"/>
      <c r="Y538" s="42"/>
      <c r="Z538" s="42"/>
      <c r="AA538" s="42"/>
      <c r="AB538" s="42"/>
      <c r="AC538" s="42"/>
      <c r="AD538" s="42"/>
      <c r="AE538" s="42"/>
      <c r="AT538" s="20" t="s">
        <v>250</v>
      </c>
      <c r="AU538" s="20" t="s">
        <v>93</v>
      </c>
    </row>
    <row r="539" s="2" customFormat="1" ht="24.15" customHeight="1">
      <c r="A539" s="42"/>
      <c r="B539" s="43"/>
      <c r="C539" s="218" t="s">
        <v>1324</v>
      </c>
      <c r="D539" s="218" t="s">
        <v>243</v>
      </c>
      <c r="E539" s="219" t="s">
        <v>9291</v>
      </c>
      <c r="F539" s="220" t="s">
        <v>9292</v>
      </c>
      <c r="G539" s="221" t="s">
        <v>561</v>
      </c>
      <c r="H539" s="222">
        <v>4</v>
      </c>
      <c r="I539" s="223"/>
      <c r="J539" s="224">
        <f>ROUND(I539*H539,2)</f>
        <v>0</v>
      </c>
      <c r="K539" s="220" t="s">
        <v>247</v>
      </c>
      <c r="L539" s="48"/>
      <c r="M539" s="225" t="s">
        <v>39</v>
      </c>
      <c r="N539" s="226" t="s">
        <v>56</v>
      </c>
      <c r="O539" s="88"/>
      <c r="P539" s="227">
        <f>O539*H539</f>
        <v>0</v>
      </c>
      <c r="Q539" s="227">
        <v>0</v>
      </c>
      <c r="R539" s="227">
        <f>Q539*H539</f>
        <v>0</v>
      </c>
      <c r="S539" s="227">
        <v>0</v>
      </c>
      <c r="T539" s="228">
        <f>S539*H539</f>
        <v>0</v>
      </c>
      <c r="U539" s="42"/>
      <c r="V539" s="42"/>
      <c r="W539" s="42"/>
      <c r="X539" s="42"/>
      <c r="Y539" s="42"/>
      <c r="Z539" s="42"/>
      <c r="AA539" s="42"/>
      <c r="AB539" s="42"/>
      <c r="AC539" s="42"/>
      <c r="AD539" s="42"/>
      <c r="AE539" s="42"/>
      <c r="AR539" s="229" t="s">
        <v>248</v>
      </c>
      <c r="AT539" s="229" t="s">
        <v>243</v>
      </c>
      <c r="AU539" s="229" t="s">
        <v>93</v>
      </c>
      <c r="AY539" s="20" t="s">
        <v>241</v>
      </c>
      <c r="BE539" s="230">
        <f>IF(N539="základní",J539,0)</f>
        <v>0</v>
      </c>
      <c r="BF539" s="230">
        <f>IF(N539="snížená",J539,0)</f>
        <v>0</v>
      </c>
      <c r="BG539" s="230">
        <f>IF(N539="zákl. přenesená",J539,0)</f>
        <v>0</v>
      </c>
      <c r="BH539" s="230">
        <f>IF(N539="sníž. přenesená",J539,0)</f>
        <v>0</v>
      </c>
      <c r="BI539" s="230">
        <f>IF(N539="nulová",J539,0)</f>
        <v>0</v>
      </c>
      <c r="BJ539" s="20" t="s">
        <v>23</v>
      </c>
      <c r="BK539" s="230">
        <f>ROUND(I539*H539,2)</f>
        <v>0</v>
      </c>
      <c r="BL539" s="20" t="s">
        <v>248</v>
      </c>
      <c r="BM539" s="229" t="s">
        <v>9293</v>
      </c>
    </row>
    <row r="540" s="2" customFormat="1">
      <c r="A540" s="42"/>
      <c r="B540" s="43"/>
      <c r="C540" s="44"/>
      <c r="D540" s="231" t="s">
        <v>250</v>
      </c>
      <c r="E540" s="44"/>
      <c r="F540" s="232" t="s">
        <v>9294</v>
      </c>
      <c r="G540" s="44"/>
      <c r="H540" s="44"/>
      <c r="I540" s="233"/>
      <c r="J540" s="44"/>
      <c r="K540" s="44"/>
      <c r="L540" s="48"/>
      <c r="M540" s="234"/>
      <c r="N540" s="235"/>
      <c r="O540" s="88"/>
      <c r="P540" s="88"/>
      <c r="Q540" s="88"/>
      <c r="R540" s="88"/>
      <c r="S540" s="88"/>
      <c r="T540" s="89"/>
      <c r="U540" s="42"/>
      <c r="V540" s="42"/>
      <c r="W540" s="42"/>
      <c r="X540" s="42"/>
      <c r="Y540" s="42"/>
      <c r="Z540" s="42"/>
      <c r="AA540" s="42"/>
      <c r="AB540" s="42"/>
      <c r="AC540" s="42"/>
      <c r="AD540" s="42"/>
      <c r="AE540" s="42"/>
      <c r="AT540" s="20" t="s">
        <v>250</v>
      </c>
      <c r="AU540" s="20" t="s">
        <v>93</v>
      </c>
    </row>
    <row r="541" s="2" customFormat="1" ht="24.15" customHeight="1">
      <c r="A541" s="42"/>
      <c r="B541" s="43"/>
      <c r="C541" s="218" t="s">
        <v>1329</v>
      </c>
      <c r="D541" s="218" t="s">
        <v>243</v>
      </c>
      <c r="E541" s="219" t="s">
        <v>9295</v>
      </c>
      <c r="F541" s="220" t="s">
        <v>9296</v>
      </c>
      <c r="G541" s="221" t="s">
        <v>561</v>
      </c>
      <c r="H541" s="222">
        <v>4</v>
      </c>
      <c r="I541" s="223"/>
      <c r="J541" s="224">
        <f>ROUND(I541*H541,2)</f>
        <v>0</v>
      </c>
      <c r="K541" s="220" t="s">
        <v>1267</v>
      </c>
      <c r="L541" s="48"/>
      <c r="M541" s="225" t="s">
        <v>39</v>
      </c>
      <c r="N541" s="226" t="s">
        <v>56</v>
      </c>
      <c r="O541" s="88"/>
      <c r="P541" s="227">
        <f>O541*H541</f>
        <v>0</v>
      </c>
      <c r="Q541" s="227">
        <v>0.014746</v>
      </c>
      <c r="R541" s="227">
        <f>Q541*H541</f>
        <v>0.058984000000000002</v>
      </c>
      <c r="S541" s="227">
        <v>0</v>
      </c>
      <c r="T541" s="228">
        <f>S541*H541</f>
        <v>0</v>
      </c>
      <c r="U541" s="42"/>
      <c r="V541" s="42"/>
      <c r="W541" s="42"/>
      <c r="X541" s="42"/>
      <c r="Y541" s="42"/>
      <c r="Z541" s="42"/>
      <c r="AA541" s="42"/>
      <c r="AB541" s="42"/>
      <c r="AC541" s="42"/>
      <c r="AD541" s="42"/>
      <c r="AE541" s="42"/>
      <c r="AR541" s="229" t="s">
        <v>248</v>
      </c>
      <c r="AT541" s="229" t="s">
        <v>243</v>
      </c>
      <c r="AU541" s="229" t="s">
        <v>93</v>
      </c>
      <c r="AY541" s="20" t="s">
        <v>241</v>
      </c>
      <c r="BE541" s="230">
        <f>IF(N541="základní",J541,0)</f>
        <v>0</v>
      </c>
      <c r="BF541" s="230">
        <f>IF(N541="snížená",J541,0)</f>
        <v>0</v>
      </c>
      <c r="BG541" s="230">
        <f>IF(N541="zákl. přenesená",J541,0)</f>
        <v>0</v>
      </c>
      <c r="BH541" s="230">
        <f>IF(N541="sníž. přenesená",J541,0)</f>
        <v>0</v>
      </c>
      <c r="BI541" s="230">
        <f>IF(N541="nulová",J541,0)</f>
        <v>0</v>
      </c>
      <c r="BJ541" s="20" t="s">
        <v>23</v>
      </c>
      <c r="BK541" s="230">
        <f>ROUND(I541*H541,2)</f>
        <v>0</v>
      </c>
      <c r="BL541" s="20" t="s">
        <v>248</v>
      </c>
      <c r="BM541" s="229" t="s">
        <v>9297</v>
      </c>
    </row>
    <row r="542" s="2" customFormat="1" ht="24.15" customHeight="1">
      <c r="A542" s="42"/>
      <c r="B542" s="43"/>
      <c r="C542" s="218" t="s">
        <v>1350</v>
      </c>
      <c r="D542" s="218" t="s">
        <v>243</v>
      </c>
      <c r="E542" s="219" t="s">
        <v>9298</v>
      </c>
      <c r="F542" s="220" t="s">
        <v>9299</v>
      </c>
      <c r="G542" s="221" t="s">
        <v>561</v>
      </c>
      <c r="H542" s="222">
        <v>1</v>
      </c>
      <c r="I542" s="223"/>
      <c r="J542" s="224">
        <f>ROUND(I542*H542,2)</f>
        <v>0</v>
      </c>
      <c r="K542" s="220" t="s">
        <v>1267</v>
      </c>
      <c r="L542" s="48"/>
      <c r="M542" s="225" t="s">
        <v>39</v>
      </c>
      <c r="N542" s="226" t="s">
        <v>56</v>
      </c>
      <c r="O542" s="88"/>
      <c r="P542" s="227">
        <f>O542*H542</f>
        <v>0</v>
      </c>
      <c r="Q542" s="227">
        <v>0.17221900000000001</v>
      </c>
      <c r="R542" s="227">
        <f>Q542*H542</f>
        <v>0.17221900000000001</v>
      </c>
      <c r="S542" s="227">
        <v>0</v>
      </c>
      <c r="T542" s="228">
        <f>S542*H542</f>
        <v>0</v>
      </c>
      <c r="U542" s="42"/>
      <c r="V542" s="42"/>
      <c r="W542" s="42"/>
      <c r="X542" s="42"/>
      <c r="Y542" s="42"/>
      <c r="Z542" s="42"/>
      <c r="AA542" s="42"/>
      <c r="AB542" s="42"/>
      <c r="AC542" s="42"/>
      <c r="AD542" s="42"/>
      <c r="AE542" s="42"/>
      <c r="AR542" s="229" t="s">
        <v>248</v>
      </c>
      <c r="AT542" s="229" t="s">
        <v>243</v>
      </c>
      <c r="AU542" s="229" t="s">
        <v>93</v>
      </c>
      <c r="AY542" s="20" t="s">
        <v>241</v>
      </c>
      <c r="BE542" s="230">
        <f>IF(N542="základní",J542,0)</f>
        <v>0</v>
      </c>
      <c r="BF542" s="230">
        <f>IF(N542="snížená",J542,0)</f>
        <v>0</v>
      </c>
      <c r="BG542" s="230">
        <f>IF(N542="zákl. přenesená",J542,0)</f>
        <v>0</v>
      </c>
      <c r="BH542" s="230">
        <f>IF(N542="sníž. přenesená",J542,0)</f>
        <v>0</v>
      </c>
      <c r="BI542" s="230">
        <f>IF(N542="nulová",J542,0)</f>
        <v>0</v>
      </c>
      <c r="BJ542" s="20" t="s">
        <v>23</v>
      </c>
      <c r="BK542" s="230">
        <f>ROUND(I542*H542,2)</f>
        <v>0</v>
      </c>
      <c r="BL542" s="20" t="s">
        <v>248</v>
      </c>
      <c r="BM542" s="229" t="s">
        <v>9300</v>
      </c>
    </row>
    <row r="543" s="13" customFormat="1">
      <c r="A543" s="13"/>
      <c r="B543" s="236"/>
      <c r="C543" s="237"/>
      <c r="D543" s="238" t="s">
        <v>252</v>
      </c>
      <c r="E543" s="239" t="s">
        <v>39</v>
      </c>
      <c r="F543" s="240" t="s">
        <v>8841</v>
      </c>
      <c r="G543" s="237"/>
      <c r="H543" s="239" t="s">
        <v>39</v>
      </c>
      <c r="I543" s="241"/>
      <c r="J543" s="237"/>
      <c r="K543" s="237"/>
      <c r="L543" s="242"/>
      <c r="M543" s="243"/>
      <c r="N543" s="244"/>
      <c r="O543" s="244"/>
      <c r="P543" s="244"/>
      <c r="Q543" s="244"/>
      <c r="R543" s="244"/>
      <c r="S543" s="244"/>
      <c r="T543" s="245"/>
      <c r="U543" s="13"/>
      <c r="V543" s="13"/>
      <c r="W543" s="13"/>
      <c r="X543" s="13"/>
      <c r="Y543" s="13"/>
      <c r="Z543" s="13"/>
      <c r="AA543" s="13"/>
      <c r="AB543" s="13"/>
      <c r="AC543" s="13"/>
      <c r="AD543" s="13"/>
      <c r="AE543" s="13"/>
      <c r="AT543" s="246" t="s">
        <v>252</v>
      </c>
      <c r="AU543" s="246" t="s">
        <v>93</v>
      </c>
      <c r="AV543" s="13" t="s">
        <v>23</v>
      </c>
      <c r="AW543" s="13" t="s">
        <v>46</v>
      </c>
      <c r="AX543" s="13" t="s">
        <v>85</v>
      </c>
      <c r="AY543" s="246" t="s">
        <v>241</v>
      </c>
    </row>
    <row r="544" s="14" customFormat="1">
      <c r="A544" s="14"/>
      <c r="B544" s="247"/>
      <c r="C544" s="248"/>
      <c r="D544" s="238" t="s">
        <v>252</v>
      </c>
      <c r="E544" s="249" t="s">
        <v>39</v>
      </c>
      <c r="F544" s="250" t="s">
        <v>23</v>
      </c>
      <c r="G544" s="248"/>
      <c r="H544" s="251">
        <v>1</v>
      </c>
      <c r="I544" s="252"/>
      <c r="J544" s="248"/>
      <c r="K544" s="248"/>
      <c r="L544" s="253"/>
      <c r="M544" s="254"/>
      <c r="N544" s="255"/>
      <c r="O544" s="255"/>
      <c r="P544" s="255"/>
      <c r="Q544" s="255"/>
      <c r="R544" s="255"/>
      <c r="S544" s="255"/>
      <c r="T544" s="256"/>
      <c r="U544" s="14"/>
      <c r="V544" s="14"/>
      <c r="W544" s="14"/>
      <c r="X544" s="14"/>
      <c r="Y544" s="14"/>
      <c r="Z544" s="14"/>
      <c r="AA544" s="14"/>
      <c r="AB544" s="14"/>
      <c r="AC544" s="14"/>
      <c r="AD544" s="14"/>
      <c r="AE544" s="14"/>
      <c r="AT544" s="257" t="s">
        <v>252</v>
      </c>
      <c r="AU544" s="257" t="s">
        <v>93</v>
      </c>
      <c r="AV544" s="14" t="s">
        <v>93</v>
      </c>
      <c r="AW544" s="14" t="s">
        <v>46</v>
      </c>
      <c r="AX544" s="14" t="s">
        <v>23</v>
      </c>
      <c r="AY544" s="257" t="s">
        <v>241</v>
      </c>
    </row>
    <row r="545" s="2" customFormat="1" ht="24.15" customHeight="1">
      <c r="A545" s="42"/>
      <c r="B545" s="43"/>
      <c r="C545" s="218" t="s">
        <v>1357</v>
      </c>
      <c r="D545" s="218" t="s">
        <v>243</v>
      </c>
      <c r="E545" s="219" t="s">
        <v>9301</v>
      </c>
      <c r="F545" s="220" t="s">
        <v>9302</v>
      </c>
      <c r="G545" s="221" t="s">
        <v>561</v>
      </c>
      <c r="H545" s="222">
        <v>1</v>
      </c>
      <c r="I545" s="223"/>
      <c r="J545" s="224">
        <f>ROUND(I545*H545,2)</f>
        <v>0</v>
      </c>
      <c r="K545" s="220" t="s">
        <v>247</v>
      </c>
      <c r="L545" s="48"/>
      <c r="M545" s="225" t="s">
        <v>39</v>
      </c>
      <c r="N545" s="226" t="s">
        <v>56</v>
      </c>
      <c r="O545" s="88"/>
      <c r="P545" s="227">
        <f>O545*H545</f>
        <v>0</v>
      </c>
      <c r="Q545" s="227">
        <v>0.18608</v>
      </c>
      <c r="R545" s="227">
        <f>Q545*H545</f>
        <v>0.18608</v>
      </c>
      <c r="S545" s="227">
        <v>0</v>
      </c>
      <c r="T545" s="228">
        <f>S545*H545</f>
        <v>0</v>
      </c>
      <c r="U545" s="42"/>
      <c r="V545" s="42"/>
      <c r="W545" s="42"/>
      <c r="X545" s="42"/>
      <c r="Y545" s="42"/>
      <c r="Z545" s="42"/>
      <c r="AA545" s="42"/>
      <c r="AB545" s="42"/>
      <c r="AC545" s="42"/>
      <c r="AD545" s="42"/>
      <c r="AE545" s="42"/>
      <c r="AR545" s="229" t="s">
        <v>248</v>
      </c>
      <c r="AT545" s="229" t="s">
        <v>243</v>
      </c>
      <c r="AU545" s="229" t="s">
        <v>93</v>
      </c>
      <c r="AY545" s="20" t="s">
        <v>241</v>
      </c>
      <c r="BE545" s="230">
        <f>IF(N545="základní",J545,0)</f>
        <v>0</v>
      </c>
      <c r="BF545" s="230">
        <f>IF(N545="snížená",J545,0)</f>
        <v>0</v>
      </c>
      <c r="BG545" s="230">
        <f>IF(N545="zákl. přenesená",J545,0)</f>
        <v>0</v>
      </c>
      <c r="BH545" s="230">
        <f>IF(N545="sníž. přenesená",J545,0)</f>
        <v>0</v>
      </c>
      <c r="BI545" s="230">
        <f>IF(N545="nulová",J545,0)</f>
        <v>0</v>
      </c>
      <c r="BJ545" s="20" t="s">
        <v>23</v>
      </c>
      <c r="BK545" s="230">
        <f>ROUND(I545*H545,2)</f>
        <v>0</v>
      </c>
      <c r="BL545" s="20" t="s">
        <v>248</v>
      </c>
      <c r="BM545" s="229" t="s">
        <v>9303</v>
      </c>
    </row>
    <row r="546" s="2" customFormat="1">
      <c r="A546" s="42"/>
      <c r="B546" s="43"/>
      <c r="C546" s="44"/>
      <c r="D546" s="231" t="s">
        <v>250</v>
      </c>
      <c r="E546" s="44"/>
      <c r="F546" s="232" t="s">
        <v>9304</v>
      </c>
      <c r="G546" s="44"/>
      <c r="H546" s="44"/>
      <c r="I546" s="233"/>
      <c r="J546" s="44"/>
      <c r="K546" s="44"/>
      <c r="L546" s="48"/>
      <c r="M546" s="234"/>
      <c r="N546" s="235"/>
      <c r="O546" s="88"/>
      <c r="P546" s="88"/>
      <c r="Q546" s="88"/>
      <c r="R546" s="88"/>
      <c r="S546" s="88"/>
      <c r="T546" s="89"/>
      <c r="U546" s="42"/>
      <c r="V546" s="42"/>
      <c r="W546" s="42"/>
      <c r="X546" s="42"/>
      <c r="Y546" s="42"/>
      <c r="Z546" s="42"/>
      <c r="AA546" s="42"/>
      <c r="AB546" s="42"/>
      <c r="AC546" s="42"/>
      <c r="AD546" s="42"/>
      <c r="AE546" s="42"/>
      <c r="AT546" s="20" t="s">
        <v>250</v>
      </c>
      <c r="AU546" s="20" t="s">
        <v>93</v>
      </c>
    </row>
    <row r="547" s="13" customFormat="1">
      <c r="A547" s="13"/>
      <c r="B547" s="236"/>
      <c r="C547" s="237"/>
      <c r="D547" s="238" t="s">
        <v>252</v>
      </c>
      <c r="E547" s="239" t="s">
        <v>39</v>
      </c>
      <c r="F547" s="240" t="s">
        <v>8850</v>
      </c>
      <c r="G547" s="237"/>
      <c r="H547" s="239" t="s">
        <v>39</v>
      </c>
      <c r="I547" s="241"/>
      <c r="J547" s="237"/>
      <c r="K547" s="237"/>
      <c r="L547" s="242"/>
      <c r="M547" s="243"/>
      <c r="N547" s="244"/>
      <c r="O547" s="244"/>
      <c r="P547" s="244"/>
      <c r="Q547" s="244"/>
      <c r="R547" s="244"/>
      <c r="S547" s="244"/>
      <c r="T547" s="245"/>
      <c r="U547" s="13"/>
      <c r="V547" s="13"/>
      <c r="W547" s="13"/>
      <c r="X547" s="13"/>
      <c r="Y547" s="13"/>
      <c r="Z547" s="13"/>
      <c r="AA547" s="13"/>
      <c r="AB547" s="13"/>
      <c r="AC547" s="13"/>
      <c r="AD547" s="13"/>
      <c r="AE547" s="13"/>
      <c r="AT547" s="246" t="s">
        <v>252</v>
      </c>
      <c r="AU547" s="246" t="s">
        <v>93</v>
      </c>
      <c r="AV547" s="13" t="s">
        <v>23</v>
      </c>
      <c r="AW547" s="13" t="s">
        <v>46</v>
      </c>
      <c r="AX547" s="13" t="s">
        <v>85</v>
      </c>
      <c r="AY547" s="246" t="s">
        <v>241</v>
      </c>
    </row>
    <row r="548" s="14" customFormat="1">
      <c r="A548" s="14"/>
      <c r="B548" s="247"/>
      <c r="C548" s="248"/>
      <c r="D548" s="238" t="s">
        <v>252</v>
      </c>
      <c r="E548" s="249" t="s">
        <v>39</v>
      </c>
      <c r="F548" s="250" t="s">
        <v>23</v>
      </c>
      <c r="G548" s="248"/>
      <c r="H548" s="251">
        <v>1</v>
      </c>
      <c r="I548" s="252"/>
      <c r="J548" s="248"/>
      <c r="K548" s="248"/>
      <c r="L548" s="253"/>
      <c r="M548" s="254"/>
      <c r="N548" s="255"/>
      <c r="O548" s="255"/>
      <c r="P548" s="255"/>
      <c r="Q548" s="255"/>
      <c r="R548" s="255"/>
      <c r="S548" s="255"/>
      <c r="T548" s="256"/>
      <c r="U548" s="14"/>
      <c r="V548" s="14"/>
      <c r="W548" s="14"/>
      <c r="X548" s="14"/>
      <c r="Y548" s="14"/>
      <c r="Z548" s="14"/>
      <c r="AA548" s="14"/>
      <c r="AB548" s="14"/>
      <c r="AC548" s="14"/>
      <c r="AD548" s="14"/>
      <c r="AE548" s="14"/>
      <c r="AT548" s="257" t="s">
        <v>252</v>
      </c>
      <c r="AU548" s="257" t="s">
        <v>93</v>
      </c>
      <c r="AV548" s="14" t="s">
        <v>93</v>
      </c>
      <c r="AW548" s="14" t="s">
        <v>46</v>
      </c>
      <c r="AX548" s="14" t="s">
        <v>23</v>
      </c>
      <c r="AY548" s="257" t="s">
        <v>241</v>
      </c>
    </row>
    <row r="549" s="2" customFormat="1" ht="24.15" customHeight="1">
      <c r="A549" s="42"/>
      <c r="B549" s="43"/>
      <c r="C549" s="218" t="s">
        <v>1363</v>
      </c>
      <c r="D549" s="218" t="s">
        <v>243</v>
      </c>
      <c r="E549" s="219" t="s">
        <v>9305</v>
      </c>
      <c r="F549" s="220" t="s">
        <v>9306</v>
      </c>
      <c r="G549" s="221" t="s">
        <v>561</v>
      </c>
      <c r="H549" s="222">
        <v>2</v>
      </c>
      <c r="I549" s="223"/>
      <c r="J549" s="224">
        <f>ROUND(I549*H549,2)</f>
        <v>0</v>
      </c>
      <c r="K549" s="220" t="s">
        <v>247</v>
      </c>
      <c r="L549" s="48"/>
      <c r="M549" s="225" t="s">
        <v>39</v>
      </c>
      <c r="N549" s="226" t="s">
        <v>56</v>
      </c>
      <c r="O549" s="88"/>
      <c r="P549" s="227">
        <f>O549*H549</f>
        <v>0</v>
      </c>
      <c r="Q549" s="227">
        <v>0.044790000000000003</v>
      </c>
      <c r="R549" s="227">
        <f>Q549*H549</f>
        <v>0.089580000000000007</v>
      </c>
      <c r="S549" s="227">
        <v>0</v>
      </c>
      <c r="T549" s="228">
        <f>S549*H549</f>
        <v>0</v>
      </c>
      <c r="U549" s="42"/>
      <c r="V549" s="42"/>
      <c r="W549" s="42"/>
      <c r="X549" s="42"/>
      <c r="Y549" s="42"/>
      <c r="Z549" s="42"/>
      <c r="AA549" s="42"/>
      <c r="AB549" s="42"/>
      <c r="AC549" s="42"/>
      <c r="AD549" s="42"/>
      <c r="AE549" s="42"/>
      <c r="AR549" s="229" t="s">
        <v>248</v>
      </c>
      <c r="AT549" s="229" t="s">
        <v>243</v>
      </c>
      <c r="AU549" s="229" t="s">
        <v>93</v>
      </c>
      <c r="AY549" s="20" t="s">
        <v>241</v>
      </c>
      <c r="BE549" s="230">
        <f>IF(N549="základní",J549,0)</f>
        <v>0</v>
      </c>
      <c r="BF549" s="230">
        <f>IF(N549="snížená",J549,0)</f>
        <v>0</v>
      </c>
      <c r="BG549" s="230">
        <f>IF(N549="zákl. přenesená",J549,0)</f>
        <v>0</v>
      </c>
      <c r="BH549" s="230">
        <f>IF(N549="sníž. přenesená",J549,0)</f>
        <v>0</v>
      </c>
      <c r="BI549" s="230">
        <f>IF(N549="nulová",J549,0)</f>
        <v>0</v>
      </c>
      <c r="BJ549" s="20" t="s">
        <v>23</v>
      </c>
      <c r="BK549" s="230">
        <f>ROUND(I549*H549,2)</f>
        <v>0</v>
      </c>
      <c r="BL549" s="20" t="s">
        <v>248</v>
      </c>
      <c r="BM549" s="229" t="s">
        <v>9307</v>
      </c>
    </row>
    <row r="550" s="2" customFormat="1">
      <c r="A550" s="42"/>
      <c r="B550" s="43"/>
      <c r="C550" s="44"/>
      <c r="D550" s="231" t="s">
        <v>250</v>
      </c>
      <c r="E550" s="44"/>
      <c r="F550" s="232" t="s">
        <v>9308</v>
      </c>
      <c r="G550" s="44"/>
      <c r="H550" s="44"/>
      <c r="I550" s="233"/>
      <c r="J550" s="44"/>
      <c r="K550" s="44"/>
      <c r="L550" s="48"/>
      <c r="M550" s="234"/>
      <c r="N550" s="235"/>
      <c r="O550" s="88"/>
      <c r="P550" s="88"/>
      <c r="Q550" s="88"/>
      <c r="R550" s="88"/>
      <c r="S550" s="88"/>
      <c r="T550" s="89"/>
      <c r="U550" s="42"/>
      <c r="V550" s="42"/>
      <c r="W550" s="42"/>
      <c r="X550" s="42"/>
      <c r="Y550" s="42"/>
      <c r="Z550" s="42"/>
      <c r="AA550" s="42"/>
      <c r="AB550" s="42"/>
      <c r="AC550" s="42"/>
      <c r="AD550" s="42"/>
      <c r="AE550" s="42"/>
      <c r="AT550" s="20" t="s">
        <v>250</v>
      </c>
      <c r="AU550" s="20" t="s">
        <v>93</v>
      </c>
    </row>
    <row r="551" s="2" customFormat="1" ht="24.15" customHeight="1">
      <c r="A551" s="42"/>
      <c r="B551" s="43"/>
      <c r="C551" s="218" t="s">
        <v>1369</v>
      </c>
      <c r="D551" s="218" t="s">
        <v>243</v>
      </c>
      <c r="E551" s="219" t="s">
        <v>9309</v>
      </c>
      <c r="F551" s="220" t="s">
        <v>9310</v>
      </c>
      <c r="G551" s="221" t="s">
        <v>561</v>
      </c>
      <c r="H551" s="222">
        <v>2</v>
      </c>
      <c r="I551" s="223"/>
      <c r="J551" s="224">
        <f>ROUND(I551*H551,2)</f>
        <v>0</v>
      </c>
      <c r="K551" s="220" t="s">
        <v>247</v>
      </c>
      <c r="L551" s="48"/>
      <c r="M551" s="225" t="s">
        <v>39</v>
      </c>
      <c r="N551" s="226" t="s">
        <v>56</v>
      </c>
      <c r="O551" s="88"/>
      <c r="P551" s="227">
        <f>O551*H551</f>
        <v>0</v>
      </c>
      <c r="Q551" s="227">
        <v>0</v>
      </c>
      <c r="R551" s="227">
        <f>Q551*H551</f>
        <v>0</v>
      </c>
      <c r="S551" s="227">
        <v>0</v>
      </c>
      <c r="T551" s="228">
        <f>S551*H551</f>
        <v>0</v>
      </c>
      <c r="U551" s="42"/>
      <c r="V551" s="42"/>
      <c r="W551" s="42"/>
      <c r="X551" s="42"/>
      <c r="Y551" s="42"/>
      <c r="Z551" s="42"/>
      <c r="AA551" s="42"/>
      <c r="AB551" s="42"/>
      <c r="AC551" s="42"/>
      <c r="AD551" s="42"/>
      <c r="AE551" s="42"/>
      <c r="AR551" s="229" t="s">
        <v>248</v>
      </c>
      <c r="AT551" s="229" t="s">
        <v>243</v>
      </c>
      <c r="AU551" s="229" t="s">
        <v>93</v>
      </c>
      <c r="AY551" s="20" t="s">
        <v>241</v>
      </c>
      <c r="BE551" s="230">
        <f>IF(N551="základní",J551,0)</f>
        <v>0</v>
      </c>
      <c r="BF551" s="230">
        <f>IF(N551="snížená",J551,0)</f>
        <v>0</v>
      </c>
      <c r="BG551" s="230">
        <f>IF(N551="zákl. přenesená",J551,0)</f>
        <v>0</v>
      </c>
      <c r="BH551" s="230">
        <f>IF(N551="sníž. přenesená",J551,0)</f>
        <v>0</v>
      </c>
      <c r="BI551" s="230">
        <f>IF(N551="nulová",J551,0)</f>
        <v>0</v>
      </c>
      <c r="BJ551" s="20" t="s">
        <v>23</v>
      </c>
      <c r="BK551" s="230">
        <f>ROUND(I551*H551,2)</f>
        <v>0</v>
      </c>
      <c r="BL551" s="20" t="s">
        <v>248</v>
      </c>
      <c r="BM551" s="229" t="s">
        <v>9311</v>
      </c>
    </row>
    <row r="552" s="2" customFormat="1">
      <c r="A552" s="42"/>
      <c r="B552" s="43"/>
      <c r="C552" s="44"/>
      <c r="D552" s="231" t="s">
        <v>250</v>
      </c>
      <c r="E552" s="44"/>
      <c r="F552" s="232" t="s">
        <v>9312</v>
      </c>
      <c r="G552" s="44"/>
      <c r="H552" s="44"/>
      <c r="I552" s="233"/>
      <c r="J552" s="44"/>
      <c r="K552" s="44"/>
      <c r="L552" s="48"/>
      <c r="M552" s="234"/>
      <c r="N552" s="235"/>
      <c r="O552" s="88"/>
      <c r="P552" s="88"/>
      <c r="Q552" s="88"/>
      <c r="R552" s="88"/>
      <c r="S552" s="88"/>
      <c r="T552" s="89"/>
      <c r="U552" s="42"/>
      <c r="V552" s="42"/>
      <c r="W552" s="42"/>
      <c r="X552" s="42"/>
      <c r="Y552" s="42"/>
      <c r="Z552" s="42"/>
      <c r="AA552" s="42"/>
      <c r="AB552" s="42"/>
      <c r="AC552" s="42"/>
      <c r="AD552" s="42"/>
      <c r="AE552" s="42"/>
      <c r="AT552" s="20" t="s">
        <v>250</v>
      </c>
      <c r="AU552" s="20" t="s">
        <v>93</v>
      </c>
    </row>
    <row r="553" s="2" customFormat="1" ht="24.15" customHeight="1">
      <c r="A553" s="42"/>
      <c r="B553" s="43"/>
      <c r="C553" s="218" t="s">
        <v>1377</v>
      </c>
      <c r="D553" s="218" t="s">
        <v>243</v>
      </c>
      <c r="E553" s="219" t="s">
        <v>9313</v>
      </c>
      <c r="F553" s="220" t="s">
        <v>9314</v>
      </c>
      <c r="G553" s="221" t="s">
        <v>561</v>
      </c>
      <c r="H553" s="222">
        <v>2</v>
      </c>
      <c r="I553" s="223"/>
      <c r="J553" s="224">
        <f>ROUND(I553*H553,2)</f>
        <v>0</v>
      </c>
      <c r="K553" s="220" t="s">
        <v>247</v>
      </c>
      <c r="L553" s="48"/>
      <c r="M553" s="225" t="s">
        <v>39</v>
      </c>
      <c r="N553" s="226" t="s">
        <v>56</v>
      </c>
      <c r="O553" s="88"/>
      <c r="P553" s="227">
        <f>O553*H553</f>
        <v>0</v>
      </c>
      <c r="Q553" s="227">
        <v>0.099979999999999999</v>
      </c>
      <c r="R553" s="227">
        <f>Q553*H553</f>
        <v>0.19996</v>
      </c>
      <c r="S553" s="227">
        <v>0</v>
      </c>
      <c r="T553" s="228">
        <f>S553*H553</f>
        <v>0</v>
      </c>
      <c r="U553" s="42"/>
      <c r="V553" s="42"/>
      <c r="W553" s="42"/>
      <c r="X553" s="42"/>
      <c r="Y553" s="42"/>
      <c r="Z553" s="42"/>
      <c r="AA553" s="42"/>
      <c r="AB553" s="42"/>
      <c r="AC553" s="42"/>
      <c r="AD553" s="42"/>
      <c r="AE553" s="42"/>
      <c r="AR553" s="229" t="s">
        <v>248</v>
      </c>
      <c r="AT553" s="229" t="s">
        <v>243</v>
      </c>
      <c r="AU553" s="229" t="s">
        <v>93</v>
      </c>
      <c r="AY553" s="20" t="s">
        <v>241</v>
      </c>
      <c r="BE553" s="230">
        <f>IF(N553="základní",J553,0)</f>
        <v>0</v>
      </c>
      <c r="BF553" s="230">
        <f>IF(N553="snížená",J553,0)</f>
        <v>0</v>
      </c>
      <c r="BG553" s="230">
        <f>IF(N553="zákl. přenesená",J553,0)</f>
        <v>0</v>
      </c>
      <c r="BH553" s="230">
        <f>IF(N553="sníž. přenesená",J553,0)</f>
        <v>0</v>
      </c>
      <c r="BI553" s="230">
        <f>IF(N553="nulová",J553,0)</f>
        <v>0</v>
      </c>
      <c r="BJ553" s="20" t="s">
        <v>23</v>
      </c>
      <c r="BK553" s="230">
        <f>ROUND(I553*H553,2)</f>
        <v>0</v>
      </c>
      <c r="BL553" s="20" t="s">
        <v>248</v>
      </c>
      <c r="BM553" s="229" t="s">
        <v>9315</v>
      </c>
    </row>
    <row r="554" s="2" customFormat="1">
      <c r="A554" s="42"/>
      <c r="B554" s="43"/>
      <c r="C554" s="44"/>
      <c r="D554" s="231" t="s">
        <v>250</v>
      </c>
      <c r="E554" s="44"/>
      <c r="F554" s="232" t="s">
        <v>9316</v>
      </c>
      <c r="G554" s="44"/>
      <c r="H554" s="44"/>
      <c r="I554" s="233"/>
      <c r="J554" s="44"/>
      <c r="K554" s="44"/>
      <c r="L554" s="48"/>
      <c r="M554" s="234"/>
      <c r="N554" s="235"/>
      <c r="O554" s="88"/>
      <c r="P554" s="88"/>
      <c r="Q554" s="88"/>
      <c r="R554" s="88"/>
      <c r="S554" s="88"/>
      <c r="T554" s="89"/>
      <c r="U554" s="42"/>
      <c r="V554" s="42"/>
      <c r="W554" s="42"/>
      <c r="X554" s="42"/>
      <c r="Y554" s="42"/>
      <c r="Z554" s="42"/>
      <c r="AA554" s="42"/>
      <c r="AB554" s="42"/>
      <c r="AC554" s="42"/>
      <c r="AD554" s="42"/>
      <c r="AE554" s="42"/>
      <c r="AT554" s="20" t="s">
        <v>250</v>
      </c>
      <c r="AU554" s="20" t="s">
        <v>93</v>
      </c>
    </row>
    <row r="555" s="2" customFormat="1" ht="16.5" customHeight="1">
      <c r="A555" s="42"/>
      <c r="B555" s="43"/>
      <c r="C555" s="218" t="s">
        <v>1384</v>
      </c>
      <c r="D555" s="218" t="s">
        <v>243</v>
      </c>
      <c r="E555" s="219" t="s">
        <v>9317</v>
      </c>
      <c r="F555" s="220" t="s">
        <v>9318</v>
      </c>
      <c r="G555" s="221" t="s">
        <v>561</v>
      </c>
      <c r="H555" s="222">
        <v>1</v>
      </c>
      <c r="I555" s="223"/>
      <c r="J555" s="224">
        <f>ROUND(I555*H555,2)</f>
        <v>0</v>
      </c>
      <c r="K555" s="220" t="s">
        <v>247</v>
      </c>
      <c r="L555" s="48"/>
      <c r="M555" s="225" t="s">
        <v>39</v>
      </c>
      <c r="N555" s="226" t="s">
        <v>56</v>
      </c>
      <c r="O555" s="88"/>
      <c r="P555" s="227">
        <f>O555*H555</f>
        <v>0</v>
      </c>
      <c r="Q555" s="227">
        <v>0.00024000000000000001</v>
      </c>
      <c r="R555" s="227">
        <f>Q555*H555</f>
        <v>0.00024000000000000001</v>
      </c>
      <c r="S555" s="227">
        <v>0</v>
      </c>
      <c r="T555" s="228">
        <f>S555*H555</f>
        <v>0</v>
      </c>
      <c r="U555" s="42"/>
      <c r="V555" s="42"/>
      <c r="W555" s="42"/>
      <c r="X555" s="42"/>
      <c r="Y555" s="42"/>
      <c r="Z555" s="42"/>
      <c r="AA555" s="42"/>
      <c r="AB555" s="42"/>
      <c r="AC555" s="42"/>
      <c r="AD555" s="42"/>
      <c r="AE555" s="42"/>
      <c r="AR555" s="229" t="s">
        <v>248</v>
      </c>
      <c r="AT555" s="229" t="s">
        <v>243</v>
      </c>
      <c r="AU555" s="229" t="s">
        <v>93</v>
      </c>
      <c r="AY555" s="20" t="s">
        <v>241</v>
      </c>
      <c r="BE555" s="230">
        <f>IF(N555="základní",J555,0)</f>
        <v>0</v>
      </c>
      <c r="BF555" s="230">
        <f>IF(N555="snížená",J555,0)</f>
        <v>0</v>
      </c>
      <c r="BG555" s="230">
        <f>IF(N555="zákl. přenesená",J555,0)</f>
        <v>0</v>
      </c>
      <c r="BH555" s="230">
        <f>IF(N555="sníž. přenesená",J555,0)</f>
        <v>0</v>
      </c>
      <c r="BI555" s="230">
        <f>IF(N555="nulová",J555,0)</f>
        <v>0</v>
      </c>
      <c r="BJ555" s="20" t="s">
        <v>23</v>
      </c>
      <c r="BK555" s="230">
        <f>ROUND(I555*H555,2)</f>
        <v>0</v>
      </c>
      <c r="BL555" s="20" t="s">
        <v>248</v>
      </c>
      <c r="BM555" s="229" t="s">
        <v>9319</v>
      </c>
    </row>
    <row r="556" s="2" customFormat="1">
      <c r="A556" s="42"/>
      <c r="B556" s="43"/>
      <c r="C556" s="44"/>
      <c r="D556" s="231" t="s">
        <v>250</v>
      </c>
      <c r="E556" s="44"/>
      <c r="F556" s="232" t="s">
        <v>9320</v>
      </c>
      <c r="G556" s="44"/>
      <c r="H556" s="44"/>
      <c r="I556" s="233"/>
      <c r="J556" s="44"/>
      <c r="K556" s="44"/>
      <c r="L556" s="48"/>
      <c r="M556" s="234"/>
      <c r="N556" s="235"/>
      <c r="O556" s="88"/>
      <c r="P556" s="88"/>
      <c r="Q556" s="88"/>
      <c r="R556" s="88"/>
      <c r="S556" s="88"/>
      <c r="T556" s="89"/>
      <c r="U556" s="42"/>
      <c r="V556" s="42"/>
      <c r="W556" s="42"/>
      <c r="X556" s="42"/>
      <c r="Y556" s="42"/>
      <c r="Z556" s="42"/>
      <c r="AA556" s="42"/>
      <c r="AB556" s="42"/>
      <c r="AC556" s="42"/>
      <c r="AD556" s="42"/>
      <c r="AE556" s="42"/>
      <c r="AT556" s="20" t="s">
        <v>250</v>
      </c>
      <c r="AU556" s="20" t="s">
        <v>93</v>
      </c>
    </row>
    <row r="557" s="13" customFormat="1">
      <c r="A557" s="13"/>
      <c r="B557" s="236"/>
      <c r="C557" s="237"/>
      <c r="D557" s="238" t="s">
        <v>252</v>
      </c>
      <c r="E557" s="239" t="s">
        <v>39</v>
      </c>
      <c r="F557" s="240" t="s">
        <v>9321</v>
      </c>
      <c r="G557" s="237"/>
      <c r="H557" s="239" t="s">
        <v>39</v>
      </c>
      <c r="I557" s="241"/>
      <c r="J557" s="237"/>
      <c r="K557" s="237"/>
      <c r="L557" s="242"/>
      <c r="M557" s="243"/>
      <c r="N557" s="244"/>
      <c r="O557" s="244"/>
      <c r="P557" s="244"/>
      <c r="Q557" s="244"/>
      <c r="R557" s="244"/>
      <c r="S557" s="244"/>
      <c r="T557" s="245"/>
      <c r="U557" s="13"/>
      <c r="V557" s="13"/>
      <c r="W557" s="13"/>
      <c r="X557" s="13"/>
      <c r="Y557" s="13"/>
      <c r="Z557" s="13"/>
      <c r="AA557" s="13"/>
      <c r="AB557" s="13"/>
      <c r="AC557" s="13"/>
      <c r="AD557" s="13"/>
      <c r="AE557" s="13"/>
      <c r="AT557" s="246" t="s">
        <v>252</v>
      </c>
      <c r="AU557" s="246" t="s">
        <v>93</v>
      </c>
      <c r="AV557" s="13" t="s">
        <v>23</v>
      </c>
      <c r="AW557" s="13" t="s">
        <v>46</v>
      </c>
      <c r="AX557" s="13" t="s">
        <v>85</v>
      </c>
      <c r="AY557" s="246" t="s">
        <v>241</v>
      </c>
    </row>
    <row r="558" s="14" customFormat="1">
      <c r="A558" s="14"/>
      <c r="B558" s="247"/>
      <c r="C558" s="248"/>
      <c r="D558" s="238" t="s">
        <v>252</v>
      </c>
      <c r="E558" s="249" t="s">
        <v>39</v>
      </c>
      <c r="F558" s="250" t="s">
        <v>23</v>
      </c>
      <c r="G558" s="248"/>
      <c r="H558" s="251">
        <v>1</v>
      </c>
      <c r="I558" s="252"/>
      <c r="J558" s="248"/>
      <c r="K558" s="248"/>
      <c r="L558" s="253"/>
      <c r="M558" s="254"/>
      <c r="N558" s="255"/>
      <c r="O558" s="255"/>
      <c r="P558" s="255"/>
      <c r="Q558" s="255"/>
      <c r="R558" s="255"/>
      <c r="S558" s="255"/>
      <c r="T558" s="256"/>
      <c r="U558" s="14"/>
      <c r="V558" s="14"/>
      <c r="W558" s="14"/>
      <c r="X558" s="14"/>
      <c r="Y558" s="14"/>
      <c r="Z558" s="14"/>
      <c r="AA558" s="14"/>
      <c r="AB558" s="14"/>
      <c r="AC558" s="14"/>
      <c r="AD558" s="14"/>
      <c r="AE558" s="14"/>
      <c r="AT558" s="257" t="s">
        <v>252</v>
      </c>
      <c r="AU558" s="257" t="s">
        <v>93</v>
      </c>
      <c r="AV558" s="14" t="s">
        <v>93</v>
      </c>
      <c r="AW558" s="14" t="s">
        <v>46</v>
      </c>
      <c r="AX558" s="14" t="s">
        <v>23</v>
      </c>
      <c r="AY558" s="257" t="s">
        <v>241</v>
      </c>
    </row>
    <row r="559" s="2" customFormat="1" ht="24.15" customHeight="1">
      <c r="A559" s="42"/>
      <c r="B559" s="43"/>
      <c r="C559" s="218" t="s">
        <v>1391</v>
      </c>
      <c r="D559" s="218" t="s">
        <v>243</v>
      </c>
      <c r="E559" s="219" t="s">
        <v>9322</v>
      </c>
      <c r="F559" s="220" t="s">
        <v>9323</v>
      </c>
      <c r="G559" s="221" t="s">
        <v>5959</v>
      </c>
      <c r="H559" s="222">
        <v>1</v>
      </c>
      <c r="I559" s="223"/>
      <c r="J559" s="224">
        <f>ROUND(I559*H559,2)</f>
        <v>0</v>
      </c>
      <c r="K559" s="220" t="s">
        <v>1267</v>
      </c>
      <c r="L559" s="48"/>
      <c r="M559" s="225" t="s">
        <v>39</v>
      </c>
      <c r="N559" s="226" t="s">
        <v>56</v>
      </c>
      <c r="O559" s="88"/>
      <c r="P559" s="227">
        <f>O559*H559</f>
        <v>0</v>
      </c>
      <c r="Q559" s="227">
        <v>0.79152500000000003</v>
      </c>
      <c r="R559" s="227">
        <f>Q559*H559</f>
        <v>0.79152500000000003</v>
      </c>
      <c r="S559" s="227">
        <v>0</v>
      </c>
      <c r="T559" s="228">
        <f>S559*H559</f>
        <v>0</v>
      </c>
      <c r="U559" s="42"/>
      <c r="V559" s="42"/>
      <c r="W559" s="42"/>
      <c r="X559" s="42"/>
      <c r="Y559" s="42"/>
      <c r="Z559" s="42"/>
      <c r="AA559" s="42"/>
      <c r="AB559" s="42"/>
      <c r="AC559" s="42"/>
      <c r="AD559" s="42"/>
      <c r="AE559" s="42"/>
      <c r="AR559" s="229" t="s">
        <v>248</v>
      </c>
      <c r="AT559" s="229" t="s">
        <v>243</v>
      </c>
      <c r="AU559" s="229" t="s">
        <v>93</v>
      </c>
      <c r="AY559" s="20" t="s">
        <v>241</v>
      </c>
      <c r="BE559" s="230">
        <f>IF(N559="základní",J559,0)</f>
        <v>0</v>
      </c>
      <c r="BF559" s="230">
        <f>IF(N559="snížená",J559,0)</f>
        <v>0</v>
      </c>
      <c r="BG559" s="230">
        <f>IF(N559="zákl. přenesená",J559,0)</f>
        <v>0</v>
      </c>
      <c r="BH559" s="230">
        <f>IF(N559="sníž. přenesená",J559,0)</f>
        <v>0</v>
      </c>
      <c r="BI559" s="230">
        <f>IF(N559="nulová",J559,0)</f>
        <v>0</v>
      </c>
      <c r="BJ559" s="20" t="s">
        <v>23</v>
      </c>
      <c r="BK559" s="230">
        <f>ROUND(I559*H559,2)</f>
        <v>0</v>
      </c>
      <c r="BL559" s="20" t="s">
        <v>248</v>
      </c>
      <c r="BM559" s="229" t="s">
        <v>9324</v>
      </c>
    </row>
    <row r="560" s="2" customFormat="1" ht="24.15" customHeight="1">
      <c r="A560" s="42"/>
      <c r="B560" s="43"/>
      <c r="C560" s="218" t="s">
        <v>1397</v>
      </c>
      <c r="D560" s="218" t="s">
        <v>243</v>
      </c>
      <c r="E560" s="219" t="s">
        <v>9325</v>
      </c>
      <c r="F560" s="220" t="s">
        <v>9326</v>
      </c>
      <c r="G560" s="221" t="s">
        <v>5959</v>
      </c>
      <c r="H560" s="222">
        <v>1</v>
      </c>
      <c r="I560" s="223"/>
      <c r="J560" s="224">
        <f>ROUND(I560*H560,2)</f>
        <v>0</v>
      </c>
      <c r="K560" s="220" t="s">
        <v>1267</v>
      </c>
      <c r="L560" s="48"/>
      <c r="M560" s="225" t="s">
        <v>39</v>
      </c>
      <c r="N560" s="226" t="s">
        <v>56</v>
      </c>
      <c r="O560" s="88"/>
      <c r="P560" s="227">
        <f>O560*H560</f>
        <v>0</v>
      </c>
      <c r="Q560" s="227">
        <v>0.1188125</v>
      </c>
      <c r="R560" s="227">
        <f>Q560*H560</f>
        <v>0.1188125</v>
      </c>
      <c r="S560" s="227">
        <v>0</v>
      </c>
      <c r="T560" s="228">
        <f>S560*H560</f>
        <v>0</v>
      </c>
      <c r="U560" s="42"/>
      <c r="V560" s="42"/>
      <c r="W560" s="42"/>
      <c r="X560" s="42"/>
      <c r="Y560" s="42"/>
      <c r="Z560" s="42"/>
      <c r="AA560" s="42"/>
      <c r="AB560" s="42"/>
      <c r="AC560" s="42"/>
      <c r="AD560" s="42"/>
      <c r="AE560" s="42"/>
      <c r="AR560" s="229" t="s">
        <v>248</v>
      </c>
      <c r="AT560" s="229" t="s">
        <v>243</v>
      </c>
      <c r="AU560" s="229" t="s">
        <v>93</v>
      </c>
      <c r="AY560" s="20" t="s">
        <v>241</v>
      </c>
      <c r="BE560" s="230">
        <f>IF(N560="základní",J560,0)</f>
        <v>0</v>
      </c>
      <c r="BF560" s="230">
        <f>IF(N560="snížená",J560,0)</f>
        <v>0</v>
      </c>
      <c r="BG560" s="230">
        <f>IF(N560="zákl. přenesená",J560,0)</f>
        <v>0</v>
      </c>
      <c r="BH560" s="230">
        <f>IF(N560="sníž. přenesená",J560,0)</f>
        <v>0</v>
      </c>
      <c r="BI560" s="230">
        <f>IF(N560="nulová",J560,0)</f>
        <v>0</v>
      </c>
      <c r="BJ560" s="20" t="s">
        <v>23</v>
      </c>
      <c r="BK560" s="230">
        <f>ROUND(I560*H560,2)</f>
        <v>0</v>
      </c>
      <c r="BL560" s="20" t="s">
        <v>248</v>
      </c>
      <c r="BM560" s="229" t="s">
        <v>9327</v>
      </c>
    </row>
    <row r="561" s="2" customFormat="1" ht="24.15" customHeight="1">
      <c r="A561" s="42"/>
      <c r="B561" s="43"/>
      <c r="C561" s="218" t="s">
        <v>1404</v>
      </c>
      <c r="D561" s="218" t="s">
        <v>243</v>
      </c>
      <c r="E561" s="219" t="s">
        <v>9328</v>
      </c>
      <c r="F561" s="220" t="s">
        <v>9329</v>
      </c>
      <c r="G561" s="221" t="s">
        <v>5959</v>
      </c>
      <c r="H561" s="222">
        <v>1</v>
      </c>
      <c r="I561" s="223"/>
      <c r="J561" s="224">
        <f>ROUND(I561*H561,2)</f>
        <v>0</v>
      </c>
      <c r="K561" s="220" t="s">
        <v>1267</v>
      </c>
      <c r="L561" s="48"/>
      <c r="M561" s="225" t="s">
        <v>39</v>
      </c>
      <c r="N561" s="226" t="s">
        <v>56</v>
      </c>
      <c r="O561" s="88"/>
      <c r="P561" s="227">
        <f>O561*H561</f>
        <v>0</v>
      </c>
      <c r="Q561" s="227">
        <v>0.047252500000000003</v>
      </c>
      <c r="R561" s="227">
        <f>Q561*H561</f>
        <v>0.047252500000000003</v>
      </c>
      <c r="S561" s="227">
        <v>0</v>
      </c>
      <c r="T561" s="228">
        <f>S561*H561</f>
        <v>0</v>
      </c>
      <c r="U561" s="42"/>
      <c r="V561" s="42"/>
      <c r="W561" s="42"/>
      <c r="X561" s="42"/>
      <c r="Y561" s="42"/>
      <c r="Z561" s="42"/>
      <c r="AA561" s="42"/>
      <c r="AB561" s="42"/>
      <c r="AC561" s="42"/>
      <c r="AD561" s="42"/>
      <c r="AE561" s="42"/>
      <c r="AR561" s="229" t="s">
        <v>248</v>
      </c>
      <c r="AT561" s="229" t="s">
        <v>243</v>
      </c>
      <c r="AU561" s="229" t="s">
        <v>93</v>
      </c>
      <c r="AY561" s="20" t="s">
        <v>241</v>
      </c>
      <c r="BE561" s="230">
        <f>IF(N561="základní",J561,0)</f>
        <v>0</v>
      </c>
      <c r="BF561" s="230">
        <f>IF(N561="snížená",J561,0)</f>
        <v>0</v>
      </c>
      <c r="BG561" s="230">
        <f>IF(N561="zákl. přenesená",J561,0)</f>
        <v>0</v>
      </c>
      <c r="BH561" s="230">
        <f>IF(N561="sníž. přenesená",J561,0)</f>
        <v>0</v>
      </c>
      <c r="BI561" s="230">
        <f>IF(N561="nulová",J561,0)</f>
        <v>0</v>
      </c>
      <c r="BJ561" s="20" t="s">
        <v>23</v>
      </c>
      <c r="BK561" s="230">
        <f>ROUND(I561*H561,2)</f>
        <v>0</v>
      </c>
      <c r="BL561" s="20" t="s">
        <v>248</v>
      </c>
      <c r="BM561" s="229" t="s">
        <v>9330</v>
      </c>
    </row>
    <row r="562" s="2" customFormat="1" ht="24.15" customHeight="1">
      <c r="A562" s="42"/>
      <c r="B562" s="43"/>
      <c r="C562" s="218" t="s">
        <v>1411</v>
      </c>
      <c r="D562" s="218" t="s">
        <v>243</v>
      </c>
      <c r="E562" s="219" t="s">
        <v>3408</v>
      </c>
      <c r="F562" s="220" t="s">
        <v>3409</v>
      </c>
      <c r="G562" s="221" t="s">
        <v>561</v>
      </c>
      <c r="H562" s="222">
        <v>2</v>
      </c>
      <c r="I562" s="223"/>
      <c r="J562" s="224">
        <f>ROUND(I562*H562,2)</f>
        <v>0</v>
      </c>
      <c r="K562" s="220" t="s">
        <v>247</v>
      </c>
      <c r="L562" s="48"/>
      <c r="M562" s="225" t="s">
        <v>39</v>
      </c>
      <c r="N562" s="226" t="s">
        <v>56</v>
      </c>
      <c r="O562" s="88"/>
      <c r="P562" s="227">
        <f>O562*H562</f>
        <v>0</v>
      </c>
      <c r="Q562" s="227">
        <v>0.089999999999999997</v>
      </c>
      <c r="R562" s="227">
        <f>Q562*H562</f>
        <v>0.17999999999999999</v>
      </c>
      <c r="S562" s="227">
        <v>0</v>
      </c>
      <c r="T562" s="228">
        <f>S562*H562</f>
        <v>0</v>
      </c>
      <c r="U562" s="42"/>
      <c r="V562" s="42"/>
      <c r="W562" s="42"/>
      <c r="X562" s="42"/>
      <c r="Y562" s="42"/>
      <c r="Z562" s="42"/>
      <c r="AA562" s="42"/>
      <c r="AB562" s="42"/>
      <c r="AC562" s="42"/>
      <c r="AD562" s="42"/>
      <c r="AE562" s="42"/>
      <c r="AR562" s="229" t="s">
        <v>248</v>
      </c>
      <c r="AT562" s="229" t="s">
        <v>243</v>
      </c>
      <c r="AU562" s="229" t="s">
        <v>93</v>
      </c>
      <c r="AY562" s="20" t="s">
        <v>241</v>
      </c>
      <c r="BE562" s="230">
        <f>IF(N562="základní",J562,0)</f>
        <v>0</v>
      </c>
      <c r="BF562" s="230">
        <f>IF(N562="snížená",J562,0)</f>
        <v>0</v>
      </c>
      <c r="BG562" s="230">
        <f>IF(N562="zákl. přenesená",J562,0)</f>
        <v>0</v>
      </c>
      <c r="BH562" s="230">
        <f>IF(N562="sníž. přenesená",J562,0)</f>
        <v>0</v>
      </c>
      <c r="BI562" s="230">
        <f>IF(N562="nulová",J562,0)</f>
        <v>0</v>
      </c>
      <c r="BJ562" s="20" t="s">
        <v>23</v>
      </c>
      <c r="BK562" s="230">
        <f>ROUND(I562*H562,2)</f>
        <v>0</v>
      </c>
      <c r="BL562" s="20" t="s">
        <v>248</v>
      </c>
      <c r="BM562" s="229" t="s">
        <v>9331</v>
      </c>
    </row>
    <row r="563" s="2" customFormat="1">
      <c r="A563" s="42"/>
      <c r="B563" s="43"/>
      <c r="C563" s="44"/>
      <c r="D563" s="231" t="s">
        <v>250</v>
      </c>
      <c r="E563" s="44"/>
      <c r="F563" s="232" t="s">
        <v>3411</v>
      </c>
      <c r="G563" s="44"/>
      <c r="H563" s="44"/>
      <c r="I563" s="233"/>
      <c r="J563" s="44"/>
      <c r="K563" s="44"/>
      <c r="L563" s="48"/>
      <c r="M563" s="234"/>
      <c r="N563" s="235"/>
      <c r="O563" s="88"/>
      <c r="P563" s="88"/>
      <c r="Q563" s="88"/>
      <c r="R563" s="88"/>
      <c r="S563" s="88"/>
      <c r="T563" s="89"/>
      <c r="U563" s="42"/>
      <c r="V563" s="42"/>
      <c r="W563" s="42"/>
      <c r="X563" s="42"/>
      <c r="Y563" s="42"/>
      <c r="Z563" s="42"/>
      <c r="AA563" s="42"/>
      <c r="AB563" s="42"/>
      <c r="AC563" s="42"/>
      <c r="AD563" s="42"/>
      <c r="AE563" s="42"/>
      <c r="AT563" s="20" t="s">
        <v>250</v>
      </c>
      <c r="AU563" s="20" t="s">
        <v>93</v>
      </c>
    </row>
    <row r="564" s="2" customFormat="1" ht="16.5" customHeight="1">
      <c r="A564" s="42"/>
      <c r="B564" s="43"/>
      <c r="C564" s="280" t="s">
        <v>1417</v>
      </c>
      <c r="D564" s="280" t="s">
        <v>463</v>
      </c>
      <c r="E564" s="281" t="s">
        <v>9332</v>
      </c>
      <c r="F564" s="282" t="s">
        <v>9333</v>
      </c>
      <c r="G564" s="283" t="s">
        <v>561</v>
      </c>
      <c r="H564" s="284">
        <v>2</v>
      </c>
      <c r="I564" s="285"/>
      <c r="J564" s="286">
        <f>ROUND(I564*H564,2)</f>
        <v>0</v>
      </c>
      <c r="K564" s="282" t="s">
        <v>247</v>
      </c>
      <c r="L564" s="287"/>
      <c r="M564" s="288" t="s">
        <v>39</v>
      </c>
      <c r="N564" s="289" t="s">
        <v>56</v>
      </c>
      <c r="O564" s="88"/>
      <c r="P564" s="227">
        <f>O564*H564</f>
        <v>0</v>
      </c>
      <c r="Q564" s="227">
        <v>0.059999999999999998</v>
      </c>
      <c r="R564" s="227">
        <f>Q564*H564</f>
        <v>0.12</v>
      </c>
      <c r="S564" s="227">
        <v>0</v>
      </c>
      <c r="T564" s="228">
        <f>S564*H564</f>
        <v>0</v>
      </c>
      <c r="U564" s="42"/>
      <c r="V564" s="42"/>
      <c r="W564" s="42"/>
      <c r="X564" s="42"/>
      <c r="Y564" s="42"/>
      <c r="Z564" s="42"/>
      <c r="AA564" s="42"/>
      <c r="AB564" s="42"/>
      <c r="AC564" s="42"/>
      <c r="AD564" s="42"/>
      <c r="AE564" s="42"/>
      <c r="AR564" s="229" t="s">
        <v>321</v>
      </c>
      <c r="AT564" s="229" t="s">
        <v>463</v>
      </c>
      <c r="AU564" s="229" t="s">
        <v>93</v>
      </c>
      <c r="AY564" s="20" t="s">
        <v>241</v>
      </c>
      <c r="BE564" s="230">
        <f>IF(N564="základní",J564,0)</f>
        <v>0</v>
      </c>
      <c r="BF564" s="230">
        <f>IF(N564="snížená",J564,0)</f>
        <v>0</v>
      </c>
      <c r="BG564" s="230">
        <f>IF(N564="zákl. přenesená",J564,0)</f>
        <v>0</v>
      </c>
      <c r="BH564" s="230">
        <f>IF(N564="sníž. přenesená",J564,0)</f>
        <v>0</v>
      </c>
      <c r="BI564" s="230">
        <f>IF(N564="nulová",J564,0)</f>
        <v>0</v>
      </c>
      <c r="BJ564" s="20" t="s">
        <v>23</v>
      </c>
      <c r="BK564" s="230">
        <f>ROUND(I564*H564,2)</f>
        <v>0</v>
      </c>
      <c r="BL564" s="20" t="s">
        <v>248</v>
      </c>
      <c r="BM564" s="229" t="s">
        <v>9334</v>
      </c>
    </row>
    <row r="565" s="13" customFormat="1">
      <c r="A565" s="13"/>
      <c r="B565" s="236"/>
      <c r="C565" s="237"/>
      <c r="D565" s="238" t="s">
        <v>252</v>
      </c>
      <c r="E565" s="239" t="s">
        <v>39</v>
      </c>
      <c r="F565" s="240" t="s">
        <v>9084</v>
      </c>
      <c r="G565" s="237"/>
      <c r="H565" s="239" t="s">
        <v>39</v>
      </c>
      <c r="I565" s="241"/>
      <c r="J565" s="237"/>
      <c r="K565" s="237"/>
      <c r="L565" s="242"/>
      <c r="M565" s="243"/>
      <c r="N565" s="244"/>
      <c r="O565" s="244"/>
      <c r="P565" s="244"/>
      <c r="Q565" s="244"/>
      <c r="R565" s="244"/>
      <c r="S565" s="244"/>
      <c r="T565" s="245"/>
      <c r="U565" s="13"/>
      <c r="V565" s="13"/>
      <c r="W565" s="13"/>
      <c r="X565" s="13"/>
      <c r="Y565" s="13"/>
      <c r="Z565" s="13"/>
      <c r="AA565" s="13"/>
      <c r="AB565" s="13"/>
      <c r="AC565" s="13"/>
      <c r="AD565" s="13"/>
      <c r="AE565" s="13"/>
      <c r="AT565" s="246" t="s">
        <v>252</v>
      </c>
      <c r="AU565" s="246" t="s">
        <v>93</v>
      </c>
      <c r="AV565" s="13" t="s">
        <v>23</v>
      </c>
      <c r="AW565" s="13" t="s">
        <v>46</v>
      </c>
      <c r="AX565" s="13" t="s">
        <v>85</v>
      </c>
      <c r="AY565" s="246" t="s">
        <v>241</v>
      </c>
    </row>
    <row r="566" s="14" customFormat="1">
      <c r="A566" s="14"/>
      <c r="B566" s="247"/>
      <c r="C566" s="248"/>
      <c r="D566" s="238" t="s">
        <v>252</v>
      </c>
      <c r="E566" s="249" t="s">
        <v>39</v>
      </c>
      <c r="F566" s="250" t="s">
        <v>3397</v>
      </c>
      <c r="G566" s="248"/>
      <c r="H566" s="251">
        <v>2</v>
      </c>
      <c r="I566" s="252"/>
      <c r="J566" s="248"/>
      <c r="K566" s="248"/>
      <c r="L566" s="253"/>
      <c r="M566" s="254"/>
      <c r="N566" s="255"/>
      <c r="O566" s="255"/>
      <c r="P566" s="255"/>
      <c r="Q566" s="255"/>
      <c r="R566" s="255"/>
      <c r="S566" s="255"/>
      <c r="T566" s="256"/>
      <c r="U566" s="14"/>
      <c r="V566" s="14"/>
      <c r="W566" s="14"/>
      <c r="X566" s="14"/>
      <c r="Y566" s="14"/>
      <c r="Z566" s="14"/>
      <c r="AA566" s="14"/>
      <c r="AB566" s="14"/>
      <c r="AC566" s="14"/>
      <c r="AD566" s="14"/>
      <c r="AE566" s="14"/>
      <c r="AT566" s="257" t="s">
        <v>252</v>
      </c>
      <c r="AU566" s="257" t="s">
        <v>93</v>
      </c>
      <c r="AV566" s="14" t="s">
        <v>93</v>
      </c>
      <c r="AW566" s="14" t="s">
        <v>46</v>
      </c>
      <c r="AX566" s="14" t="s">
        <v>23</v>
      </c>
      <c r="AY566" s="257" t="s">
        <v>241</v>
      </c>
    </row>
    <row r="567" s="2" customFormat="1" ht="24.15" customHeight="1">
      <c r="A567" s="42"/>
      <c r="B567" s="43"/>
      <c r="C567" s="218" t="s">
        <v>1426</v>
      </c>
      <c r="D567" s="218" t="s">
        <v>243</v>
      </c>
      <c r="E567" s="219" t="s">
        <v>9335</v>
      </c>
      <c r="F567" s="220" t="s">
        <v>9336</v>
      </c>
      <c r="G567" s="221" t="s">
        <v>246</v>
      </c>
      <c r="H567" s="222">
        <v>5.7439999999999998</v>
      </c>
      <c r="I567" s="223"/>
      <c r="J567" s="224">
        <f>ROUND(I567*H567,2)</f>
        <v>0</v>
      </c>
      <c r="K567" s="220" t="s">
        <v>247</v>
      </c>
      <c r="L567" s="48"/>
      <c r="M567" s="225" t="s">
        <v>39</v>
      </c>
      <c r="N567" s="226" t="s">
        <v>56</v>
      </c>
      <c r="O567" s="88"/>
      <c r="P567" s="227">
        <f>O567*H567</f>
        <v>0</v>
      </c>
      <c r="Q567" s="227">
        <v>2.5018699999999998</v>
      </c>
      <c r="R567" s="227">
        <f>Q567*H567</f>
        <v>14.370741279999999</v>
      </c>
      <c r="S567" s="227">
        <v>0</v>
      </c>
      <c r="T567" s="228">
        <f>S567*H567</f>
        <v>0</v>
      </c>
      <c r="U567" s="42"/>
      <c r="V567" s="42"/>
      <c r="W567" s="42"/>
      <c r="X567" s="42"/>
      <c r="Y567" s="42"/>
      <c r="Z567" s="42"/>
      <c r="AA567" s="42"/>
      <c r="AB567" s="42"/>
      <c r="AC567" s="42"/>
      <c r="AD567" s="42"/>
      <c r="AE567" s="42"/>
      <c r="AR567" s="229" t="s">
        <v>248</v>
      </c>
      <c r="AT567" s="229" t="s">
        <v>243</v>
      </c>
      <c r="AU567" s="229" t="s">
        <v>93</v>
      </c>
      <c r="AY567" s="20" t="s">
        <v>241</v>
      </c>
      <c r="BE567" s="230">
        <f>IF(N567="základní",J567,0)</f>
        <v>0</v>
      </c>
      <c r="BF567" s="230">
        <f>IF(N567="snížená",J567,0)</f>
        <v>0</v>
      </c>
      <c r="BG567" s="230">
        <f>IF(N567="zákl. přenesená",J567,0)</f>
        <v>0</v>
      </c>
      <c r="BH567" s="230">
        <f>IF(N567="sníž. přenesená",J567,0)</f>
        <v>0</v>
      </c>
      <c r="BI567" s="230">
        <f>IF(N567="nulová",J567,0)</f>
        <v>0</v>
      </c>
      <c r="BJ567" s="20" t="s">
        <v>23</v>
      </c>
      <c r="BK567" s="230">
        <f>ROUND(I567*H567,2)</f>
        <v>0</v>
      </c>
      <c r="BL567" s="20" t="s">
        <v>248</v>
      </c>
      <c r="BM567" s="229" t="s">
        <v>9337</v>
      </c>
    </row>
    <row r="568" s="2" customFormat="1">
      <c r="A568" s="42"/>
      <c r="B568" s="43"/>
      <c r="C568" s="44"/>
      <c r="D568" s="231" t="s">
        <v>250</v>
      </c>
      <c r="E568" s="44"/>
      <c r="F568" s="232" t="s">
        <v>9338</v>
      </c>
      <c r="G568" s="44"/>
      <c r="H568" s="44"/>
      <c r="I568" s="233"/>
      <c r="J568" s="44"/>
      <c r="K568" s="44"/>
      <c r="L568" s="48"/>
      <c r="M568" s="234"/>
      <c r="N568" s="235"/>
      <c r="O568" s="88"/>
      <c r="P568" s="88"/>
      <c r="Q568" s="88"/>
      <c r="R568" s="88"/>
      <c r="S568" s="88"/>
      <c r="T568" s="89"/>
      <c r="U568" s="42"/>
      <c r="V568" s="42"/>
      <c r="W568" s="42"/>
      <c r="X568" s="42"/>
      <c r="Y568" s="42"/>
      <c r="Z568" s="42"/>
      <c r="AA568" s="42"/>
      <c r="AB568" s="42"/>
      <c r="AC568" s="42"/>
      <c r="AD568" s="42"/>
      <c r="AE568" s="42"/>
      <c r="AT568" s="20" t="s">
        <v>250</v>
      </c>
      <c r="AU568" s="20" t="s">
        <v>93</v>
      </c>
    </row>
    <row r="569" s="13" customFormat="1">
      <c r="A569" s="13"/>
      <c r="B569" s="236"/>
      <c r="C569" s="237"/>
      <c r="D569" s="238" t="s">
        <v>252</v>
      </c>
      <c r="E569" s="239" t="s">
        <v>39</v>
      </c>
      <c r="F569" s="240" t="s">
        <v>9339</v>
      </c>
      <c r="G569" s="237"/>
      <c r="H569" s="239" t="s">
        <v>39</v>
      </c>
      <c r="I569" s="241"/>
      <c r="J569" s="237"/>
      <c r="K569" s="237"/>
      <c r="L569" s="242"/>
      <c r="M569" s="243"/>
      <c r="N569" s="244"/>
      <c r="O569" s="244"/>
      <c r="P569" s="244"/>
      <c r="Q569" s="244"/>
      <c r="R569" s="244"/>
      <c r="S569" s="244"/>
      <c r="T569" s="245"/>
      <c r="U569" s="13"/>
      <c r="V569" s="13"/>
      <c r="W569" s="13"/>
      <c r="X569" s="13"/>
      <c r="Y569" s="13"/>
      <c r="Z569" s="13"/>
      <c r="AA569" s="13"/>
      <c r="AB569" s="13"/>
      <c r="AC569" s="13"/>
      <c r="AD569" s="13"/>
      <c r="AE569" s="13"/>
      <c r="AT569" s="246" t="s">
        <v>252</v>
      </c>
      <c r="AU569" s="246" t="s">
        <v>93</v>
      </c>
      <c r="AV569" s="13" t="s">
        <v>23</v>
      </c>
      <c r="AW569" s="13" t="s">
        <v>46</v>
      </c>
      <c r="AX569" s="13" t="s">
        <v>85</v>
      </c>
      <c r="AY569" s="246" t="s">
        <v>241</v>
      </c>
    </row>
    <row r="570" s="13" customFormat="1">
      <c r="A570" s="13"/>
      <c r="B570" s="236"/>
      <c r="C570" s="237"/>
      <c r="D570" s="238" t="s">
        <v>252</v>
      </c>
      <c r="E570" s="239" t="s">
        <v>39</v>
      </c>
      <c r="F570" s="240" t="s">
        <v>8820</v>
      </c>
      <c r="G570" s="237"/>
      <c r="H570" s="239" t="s">
        <v>39</v>
      </c>
      <c r="I570" s="241"/>
      <c r="J570" s="237"/>
      <c r="K570" s="237"/>
      <c r="L570" s="242"/>
      <c r="M570" s="243"/>
      <c r="N570" s="244"/>
      <c r="O570" s="244"/>
      <c r="P570" s="244"/>
      <c r="Q570" s="244"/>
      <c r="R570" s="244"/>
      <c r="S570" s="244"/>
      <c r="T570" s="245"/>
      <c r="U570" s="13"/>
      <c r="V570" s="13"/>
      <c r="W570" s="13"/>
      <c r="X570" s="13"/>
      <c r="Y570" s="13"/>
      <c r="Z570" s="13"/>
      <c r="AA570" s="13"/>
      <c r="AB570" s="13"/>
      <c r="AC570" s="13"/>
      <c r="AD570" s="13"/>
      <c r="AE570" s="13"/>
      <c r="AT570" s="246" t="s">
        <v>252</v>
      </c>
      <c r="AU570" s="246" t="s">
        <v>93</v>
      </c>
      <c r="AV570" s="13" t="s">
        <v>23</v>
      </c>
      <c r="AW570" s="13" t="s">
        <v>46</v>
      </c>
      <c r="AX570" s="13" t="s">
        <v>85</v>
      </c>
      <c r="AY570" s="246" t="s">
        <v>241</v>
      </c>
    </row>
    <row r="571" s="14" customFormat="1">
      <c r="A571" s="14"/>
      <c r="B571" s="247"/>
      <c r="C571" s="248"/>
      <c r="D571" s="238" t="s">
        <v>252</v>
      </c>
      <c r="E571" s="249" t="s">
        <v>39</v>
      </c>
      <c r="F571" s="250" t="s">
        <v>9340</v>
      </c>
      <c r="G571" s="248"/>
      <c r="H571" s="251">
        <v>16.172999999999998</v>
      </c>
      <c r="I571" s="252"/>
      <c r="J571" s="248"/>
      <c r="K571" s="248"/>
      <c r="L571" s="253"/>
      <c r="M571" s="254"/>
      <c r="N571" s="255"/>
      <c r="O571" s="255"/>
      <c r="P571" s="255"/>
      <c r="Q571" s="255"/>
      <c r="R571" s="255"/>
      <c r="S571" s="255"/>
      <c r="T571" s="256"/>
      <c r="U571" s="14"/>
      <c r="V571" s="14"/>
      <c r="W571" s="14"/>
      <c r="X571" s="14"/>
      <c r="Y571" s="14"/>
      <c r="Z571" s="14"/>
      <c r="AA571" s="14"/>
      <c r="AB571" s="14"/>
      <c r="AC571" s="14"/>
      <c r="AD571" s="14"/>
      <c r="AE571" s="14"/>
      <c r="AT571" s="257" t="s">
        <v>252</v>
      </c>
      <c r="AU571" s="257" t="s">
        <v>93</v>
      </c>
      <c r="AV571" s="14" t="s">
        <v>93</v>
      </c>
      <c r="AW571" s="14" t="s">
        <v>46</v>
      </c>
      <c r="AX571" s="14" t="s">
        <v>85</v>
      </c>
      <c r="AY571" s="257" t="s">
        <v>241</v>
      </c>
    </row>
    <row r="572" s="14" customFormat="1">
      <c r="A572" s="14"/>
      <c r="B572" s="247"/>
      <c r="C572" s="248"/>
      <c r="D572" s="238" t="s">
        <v>252</v>
      </c>
      <c r="E572" s="249" t="s">
        <v>39</v>
      </c>
      <c r="F572" s="250" t="s">
        <v>9341</v>
      </c>
      <c r="G572" s="248"/>
      <c r="H572" s="251">
        <v>-12.769</v>
      </c>
      <c r="I572" s="252"/>
      <c r="J572" s="248"/>
      <c r="K572" s="248"/>
      <c r="L572" s="253"/>
      <c r="M572" s="254"/>
      <c r="N572" s="255"/>
      <c r="O572" s="255"/>
      <c r="P572" s="255"/>
      <c r="Q572" s="255"/>
      <c r="R572" s="255"/>
      <c r="S572" s="255"/>
      <c r="T572" s="256"/>
      <c r="U572" s="14"/>
      <c r="V572" s="14"/>
      <c r="W572" s="14"/>
      <c r="X572" s="14"/>
      <c r="Y572" s="14"/>
      <c r="Z572" s="14"/>
      <c r="AA572" s="14"/>
      <c r="AB572" s="14"/>
      <c r="AC572" s="14"/>
      <c r="AD572" s="14"/>
      <c r="AE572" s="14"/>
      <c r="AT572" s="257" t="s">
        <v>252</v>
      </c>
      <c r="AU572" s="257" t="s">
        <v>93</v>
      </c>
      <c r="AV572" s="14" t="s">
        <v>93</v>
      </c>
      <c r="AW572" s="14" t="s">
        <v>46</v>
      </c>
      <c r="AX572" s="14" t="s">
        <v>85</v>
      </c>
      <c r="AY572" s="257" t="s">
        <v>241</v>
      </c>
    </row>
    <row r="573" s="14" customFormat="1">
      <c r="A573" s="14"/>
      <c r="B573" s="247"/>
      <c r="C573" s="248"/>
      <c r="D573" s="238" t="s">
        <v>252</v>
      </c>
      <c r="E573" s="249" t="s">
        <v>39</v>
      </c>
      <c r="F573" s="250" t="s">
        <v>9342</v>
      </c>
      <c r="G573" s="248"/>
      <c r="H573" s="251">
        <v>-0.071999999999999995</v>
      </c>
      <c r="I573" s="252"/>
      <c r="J573" s="248"/>
      <c r="K573" s="248"/>
      <c r="L573" s="253"/>
      <c r="M573" s="254"/>
      <c r="N573" s="255"/>
      <c r="O573" s="255"/>
      <c r="P573" s="255"/>
      <c r="Q573" s="255"/>
      <c r="R573" s="255"/>
      <c r="S573" s="255"/>
      <c r="T573" s="256"/>
      <c r="U573" s="14"/>
      <c r="V573" s="14"/>
      <c r="W573" s="14"/>
      <c r="X573" s="14"/>
      <c r="Y573" s="14"/>
      <c r="Z573" s="14"/>
      <c r="AA573" s="14"/>
      <c r="AB573" s="14"/>
      <c r="AC573" s="14"/>
      <c r="AD573" s="14"/>
      <c r="AE573" s="14"/>
      <c r="AT573" s="257" t="s">
        <v>252</v>
      </c>
      <c r="AU573" s="257" t="s">
        <v>93</v>
      </c>
      <c r="AV573" s="14" t="s">
        <v>93</v>
      </c>
      <c r="AW573" s="14" t="s">
        <v>46</v>
      </c>
      <c r="AX573" s="14" t="s">
        <v>85</v>
      </c>
      <c r="AY573" s="257" t="s">
        <v>241</v>
      </c>
    </row>
    <row r="574" s="16" customFormat="1">
      <c r="A574" s="16"/>
      <c r="B574" s="269"/>
      <c r="C574" s="270"/>
      <c r="D574" s="238" t="s">
        <v>252</v>
      </c>
      <c r="E574" s="271" t="s">
        <v>39</v>
      </c>
      <c r="F574" s="272" t="s">
        <v>295</v>
      </c>
      <c r="G574" s="270"/>
      <c r="H574" s="273">
        <v>3.3319999999999999</v>
      </c>
      <c r="I574" s="274"/>
      <c r="J574" s="270"/>
      <c r="K574" s="270"/>
      <c r="L574" s="275"/>
      <c r="M574" s="276"/>
      <c r="N574" s="277"/>
      <c r="O574" s="277"/>
      <c r="P574" s="277"/>
      <c r="Q574" s="277"/>
      <c r="R574" s="277"/>
      <c r="S574" s="277"/>
      <c r="T574" s="278"/>
      <c r="U574" s="16"/>
      <c r="V574" s="16"/>
      <c r="W574" s="16"/>
      <c r="X574" s="16"/>
      <c r="Y574" s="16"/>
      <c r="Z574" s="16"/>
      <c r="AA574" s="16"/>
      <c r="AB574" s="16"/>
      <c r="AC574" s="16"/>
      <c r="AD574" s="16"/>
      <c r="AE574" s="16"/>
      <c r="AT574" s="279" t="s">
        <v>252</v>
      </c>
      <c r="AU574" s="279" t="s">
        <v>93</v>
      </c>
      <c r="AV574" s="16" t="s">
        <v>113</v>
      </c>
      <c r="AW574" s="16" t="s">
        <v>46</v>
      </c>
      <c r="AX574" s="16" t="s">
        <v>85</v>
      </c>
      <c r="AY574" s="279" t="s">
        <v>241</v>
      </c>
    </row>
    <row r="575" s="13" customFormat="1">
      <c r="A575" s="13"/>
      <c r="B575" s="236"/>
      <c r="C575" s="237"/>
      <c r="D575" s="238" t="s">
        <v>252</v>
      </c>
      <c r="E575" s="239" t="s">
        <v>39</v>
      </c>
      <c r="F575" s="240" t="s">
        <v>8814</v>
      </c>
      <c r="G575" s="237"/>
      <c r="H575" s="239" t="s">
        <v>39</v>
      </c>
      <c r="I575" s="241"/>
      <c r="J575" s="237"/>
      <c r="K575" s="237"/>
      <c r="L575" s="242"/>
      <c r="M575" s="243"/>
      <c r="N575" s="244"/>
      <c r="O575" s="244"/>
      <c r="P575" s="244"/>
      <c r="Q575" s="244"/>
      <c r="R575" s="244"/>
      <c r="S575" s="244"/>
      <c r="T575" s="245"/>
      <c r="U575" s="13"/>
      <c r="V575" s="13"/>
      <c r="W575" s="13"/>
      <c r="X575" s="13"/>
      <c r="Y575" s="13"/>
      <c r="Z575" s="13"/>
      <c r="AA575" s="13"/>
      <c r="AB575" s="13"/>
      <c r="AC575" s="13"/>
      <c r="AD575" s="13"/>
      <c r="AE575" s="13"/>
      <c r="AT575" s="246" t="s">
        <v>252</v>
      </c>
      <c r="AU575" s="246" t="s">
        <v>93</v>
      </c>
      <c r="AV575" s="13" t="s">
        <v>23</v>
      </c>
      <c r="AW575" s="13" t="s">
        <v>46</v>
      </c>
      <c r="AX575" s="13" t="s">
        <v>85</v>
      </c>
      <c r="AY575" s="246" t="s">
        <v>241</v>
      </c>
    </row>
    <row r="576" s="14" customFormat="1">
      <c r="A576" s="14"/>
      <c r="B576" s="247"/>
      <c r="C576" s="248"/>
      <c r="D576" s="238" t="s">
        <v>252</v>
      </c>
      <c r="E576" s="249" t="s">
        <v>39</v>
      </c>
      <c r="F576" s="250" t="s">
        <v>9343</v>
      </c>
      <c r="G576" s="248"/>
      <c r="H576" s="251">
        <v>6.9740000000000002</v>
      </c>
      <c r="I576" s="252"/>
      <c r="J576" s="248"/>
      <c r="K576" s="248"/>
      <c r="L576" s="253"/>
      <c r="M576" s="254"/>
      <c r="N576" s="255"/>
      <c r="O576" s="255"/>
      <c r="P576" s="255"/>
      <c r="Q576" s="255"/>
      <c r="R576" s="255"/>
      <c r="S576" s="255"/>
      <c r="T576" s="256"/>
      <c r="U576" s="14"/>
      <c r="V576" s="14"/>
      <c r="W576" s="14"/>
      <c r="X576" s="14"/>
      <c r="Y576" s="14"/>
      <c r="Z576" s="14"/>
      <c r="AA576" s="14"/>
      <c r="AB576" s="14"/>
      <c r="AC576" s="14"/>
      <c r="AD576" s="14"/>
      <c r="AE576" s="14"/>
      <c r="AT576" s="257" t="s">
        <v>252</v>
      </c>
      <c r="AU576" s="257" t="s">
        <v>93</v>
      </c>
      <c r="AV576" s="14" t="s">
        <v>93</v>
      </c>
      <c r="AW576" s="14" t="s">
        <v>46</v>
      </c>
      <c r="AX576" s="14" t="s">
        <v>85</v>
      </c>
      <c r="AY576" s="257" t="s">
        <v>241</v>
      </c>
    </row>
    <row r="577" s="14" customFormat="1">
      <c r="A577" s="14"/>
      <c r="B577" s="247"/>
      <c r="C577" s="248"/>
      <c r="D577" s="238" t="s">
        <v>252</v>
      </c>
      <c r="E577" s="249" t="s">
        <v>39</v>
      </c>
      <c r="F577" s="250" t="s">
        <v>9344</v>
      </c>
      <c r="G577" s="248"/>
      <c r="H577" s="251">
        <v>-4.3239999999999998</v>
      </c>
      <c r="I577" s="252"/>
      <c r="J577" s="248"/>
      <c r="K577" s="248"/>
      <c r="L577" s="253"/>
      <c r="M577" s="254"/>
      <c r="N577" s="255"/>
      <c r="O577" s="255"/>
      <c r="P577" s="255"/>
      <c r="Q577" s="255"/>
      <c r="R577" s="255"/>
      <c r="S577" s="255"/>
      <c r="T577" s="256"/>
      <c r="U577" s="14"/>
      <c r="V577" s="14"/>
      <c r="W577" s="14"/>
      <c r="X577" s="14"/>
      <c r="Y577" s="14"/>
      <c r="Z577" s="14"/>
      <c r="AA577" s="14"/>
      <c r="AB577" s="14"/>
      <c r="AC577" s="14"/>
      <c r="AD577" s="14"/>
      <c r="AE577" s="14"/>
      <c r="AT577" s="257" t="s">
        <v>252</v>
      </c>
      <c r="AU577" s="257" t="s">
        <v>93</v>
      </c>
      <c r="AV577" s="14" t="s">
        <v>93</v>
      </c>
      <c r="AW577" s="14" t="s">
        <v>46</v>
      </c>
      <c r="AX577" s="14" t="s">
        <v>85</v>
      </c>
      <c r="AY577" s="257" t="s">
        <v>241</v>
      </c>
    </row>
    <row r="578" s="14" customFormat="1">
      <c r="A578" s="14"/>
      <c r="B578" s="247"/>
      <c r="C578" s="248"/>
      <c r="D578" s="238" t="s">
        <v>252</v>
      </c>
      <c r="E578" s="249" t="s">
        <v>39</v>
      </c>
      <c r="F578" s="250" t="s">
        <v>9345</v>
      </c>
      <c r="G578" s="248"/>
      <c r="H578" s="251">
        <v>-0.23799999999999999</v>
      </c>
      <c r="I578" s="252"/>
      <c r="J578" s="248"/>
      <c r="K578" s="248"/>
      <c r="L578" s="253"/>
      <c r="M578" s="254"/>
      <c r="N578" s="255"/>
      <c r="O578" s="255"/>
      <c r="P578" s="255"/>
      <c r="Q578" s="255"/>
      <c r="R578" s="255"/>
      <c r="S578" s="255"/>
      <c r="T578" s="256"/>
      <c r="U578" s="14"/>
      <c r="V578" s="14"/>
      <c r="W578" s="14"/>
      <c r="X578" s="14"/>
      <c r="Y578" s="14"/>
      <c r="Z578" s="14"/>
      <c r="AA578" s="14"/>
      <c r="AB578" s="14"/>
      <c r="AC578" s="14"/>
      <c r="AD578" s="14"/>
      <c r="AE578" s="14"/>
      <c r="AT578" s="257" t="s">
        <v>252</v>
      </c>
      <c r="AU578" s="257" t="s">
        <v>93</v>
      </c>
      <c r="AV578" s="14" t="s">
        <v>93</v>
      </c>
      <c r="AW578" s="14" t="s">
        <v>46</v>
      </c>
      <c r="AX578" s="14" t="s">
        <v>85</v>
      </c>
      <c r="AY578" s="257" t="s">
        <v>241</v>
      </c>
    </row>
    <row r="579" s="16" customFormat="1">
      <c r="A579" s="16"/>
      <c r="B579" s="269"/>
      <c r="C579" s="270"/>
      <c r="D579" s="238" t="s">
        <v>252</v>
      </c>
      <c r="E579" s="271" t="s">
        <v>39</v>
      </c>
      <c r="F579" s="272" t="s">
        <v>295</v>
      </c>
      <c r="G579" s="270"/>
      <c r="H579" s="273">
        <v>2.4119999999999999</v>
      </c>
      <c r="I579" s="274"/>
      <c r="J579" s="270"/>
      <c r="K579" s="270"/>
      <c r="L579" s="275"/>
      <c r="M579" s="276"/>
      <c r="N579" s="277"/>
      <c r="O579" s="277"/>
      <c r="P579" s="277"/>
      <c r="Q579" s="277"/>
      <c r="R579" s="277"/>
      <c r="S579" s="277"/>
      <c r="T579" s="278"/>
      <c r="U579" s="16"/>
      <c r="V579" s="16"/>
      <c r="W579" s="16"/>
      <c r="X579" s="16"/>
      <c r="Y579" s="16"/>
      <c r="Z579" s="16"/>
      <c r="AA579" s="16"/>
      <c r="AB579" s="16"/>
      <c r="AC579" s="16"/>
      <c r="AD579" s="16"/>
      <c r="AE579" s="16"/>
      <c r="AT579" s="279" t="s">
        <v>252</v>
      </c>
      <c r="AU579" s="279" t="s">
        <v>93</v>
      </c>
      <c r="AV579" s="16" t="s">
        <v>113</v>
      </c>
      <c r="AW579" s="16" t="s">
        <v>46</v>
      </c>
      <c r="AX579" s="16" t="s">
        <v>85</v>
      </c>
      <c r="AY579" s="279" t="s">
        <v>241</v>
      </c>
    </row>
    <row r="580" s="15" customFormat="1">
      <c r="A580" s="15"/>
      <c r="B580" s="258"/>
      <c r="C580" s="259"/>
      <c r="D580" s="238" t="s">
        <v>252</v>
      </c>
      <c r="E580" s="260" t="s">
        <v>39</v>
      </c>
      <c r="F580" s="261" t="s">
        <v>274</v>
      </c>
      <c r="G580" s="259"/>
      <c r="H580" s="262">
        <v>5.7439999999999998</v>
      </c>
      <c r="I580" s="263"/>
      <c r="J580" s="259"/>
      <c r="K580" s="259"/>
      <c r="L580" s="264"/>
      <c r="M580" s="265"/>
      <c r="N580" s="266"/>
      <c r="O580" s="266"/>
      <c r="P580" s="266"/>
      <c r="Q580" s="266"/>
      <c r="R580" s="266"/>
      <c r="S580" s="266"/>
      <c r="T580" s="267"/>
      <c r="U580" s="15"/>
      <c r="V580" s="15"/>
      <c r="W580" s="15"/>
      <c r="X580" s="15"/>
      <c r="Y580" s="15"/>
      <c r="Z580" s="15"/>
      <c r="AA580" s="15"/>
      <c r="AB580" s="15"/>
      <c r="AC580" s="15"/>
      <c r="AD580" s="15"/>
      <c r="AE580" s="15"/>
      <c r="AT580" s="268" t="s">
        <v>252</v>
      </c>
      <c r="AU580" s="268" t="s">
        <v>93</v>
      </c>
      <c r="AV580" s="15" t="s">
        <v>248</v>
      </c>
      <c r="AW580" s="15" t="s">
        <v>46</v>
      </c>
      <c r="AX580" s="15" t="s">
        <v>23</v>
      </c>
      <c r="AY580" s="268" t="s">
        <v>241</v>
      </c>
    </row>
    <row r="581" s="2" customFormat="1" ht="21.75" customHeight="1">
      <c r="A581" s="42"/>
      <c r="B581" s="43"/>
      <c r="C581" s="218" t="s">
        <v>1439</v>
      </c>
      <c r="D581" s="218" t="s">
        <v>243</v>
      </c>
      <c r="E581" s="219" t="s">
        <v>9346</v>
      </c>
      <c r="F581" s="220" t="s">
        <v>9347</v>
      </c>
      <c r="G581" s="221" t="s">
        <v>561</v>
      </c>
      <c r="H581" s="222">
        <v>2</v>
      </c>
      <c r="I581" s="223"/>
      <c r="J581" s="224">
        <f>ROUND(I581*H581,2)</f>
        <v>0</v>
      </c>
      <c r="K581" s="220" t="s">
        <v>247</v>
      </c>
      <c r="L581" s="48"/>
      <c r="M581" s="225" t="s">
        <v>39</v>
      </c>
      <c r="N581" s="226" t="s">
        <v>56</v>
      </c>
      <c r="O581" s="88"/>
      <c r="P581" s="227">
        <f>O581*H581</f>
        <v>0</v>
      </c>
      <c r="Q581" s="227">
        <v>0.00089999999999999998</v>
      </c>
      <c r="R581" s="227">
        <f>Q581*H581</f>
        <v>0.0018</v>
      </c>
      <c r="S581" s="227">
        <v>0</v>
      </c>
      <c r="T581" s="228">
        <f>S581*H581</f>
        <v>0</v>
      </c>
      <c r="U581" s="42"/>
      <c r="V581" s="42"/>
      <c r="W581" s="42"/>
      <c r="X581" s="42"/>
      <c r="Y581" s="42"/>
      <c r="Z581" s="42"/>
      <c r="AA581" s="42"/>
      <c r="AB581" s="42"/>
      <c r="AC581" s="42"/>
      <c r="AD581" s="42"/>
      <c r="AE581" s="42"/>
      <c r="AR581" s="229" t="s">
        <v>248</v>
      </c>
      <c r="AT581" s="229" t="s">
        <v>243</v>
      </c>
      <c r="AU581" s="229" t="s">
        <v>93</v>
      </c>
      <c r="AY581" s="20" t="s">
        <v>241</v>
      </c>
      <c r="BE581" s="230">
        <f>IF(N581="základní",J581,0)</f>
        <v>0</v>
      </c>
      <c r="BF581" s="230">
        <f>IF(N581="snížená",J581,0)</f>
        <v>0</v>
      </c>
      <c r="BG581" s="230">
        <f>IF(N581="zákl. přenesená",J581,0)</f>
        <v>0</v>
      </c>
      <c r="BH581" s="230">
        <f>IF(N581="sníž. přenesená",J581,0)</f>
        <v>0</v>
      </c>
      <c r="BI581" s="230">
        <f>IF(N581="nulová",J581,0)</f>
        <v>0</v>
      </c>
      <c r="BJ581" s="20" t="s">
        <v>23</v>
      </c>
      <c r="BK581" s="230">
        <f>ROUND(I581*H581,2)</f>
        <v>0</v>
      </c>
      <c r="BL581" s="20" t="s">
        <v>248</v>
      </c>
      <c r="BM581" s="229" t="s">
        <v>9348</v>
      </c>
    </row>
    <row r="582" s="2" customFormat="1">
      <c r="A582" s="42"/>
      <c r="B582" s="43"/>
      <c r="C582" s="44"/>
      <c r="D582" s="231" t="s">
        <v>250</v>
      </c>
      <c r="E582" s="44"/>
      <c r="F582" s="232" t="s">
        <v>9349</v>
      </c>
      <c r="G582" s="44"/>
      <c r="H582" s="44"/>
      <c r="I582" s="233"/>
      <c r="J582" s="44"/>
      <c r="K582" s="44"/>
      <c r="L582" s="48"/>
      <c r="M582" s="234"/>
      <c r="N582" s="235"/>
      <c r="O582" s="88"/>
      <c r="P582" s="88"/>
      <c r="Q582" s="88"/>
      <c r="R582" s="88"/>
      <c r="S582" s="88"/>
      <c r="T582" s="89"/>
      <c r="U582" s="42"/>
      <c r="V582" s="42"/>
      <c r="W582" s="42"/>
      <c r="X582" s="42"/>
      <c r="Y582" s="42"/>
      <c r="Z582" s="42"/>
      <c r="AA582" s="42"/>
      <c r="AB582" s="42"/>
      <c r="AC582" s="42"/>
      <c r="AD582" s="42"/>
      <c r="AE582" s="42"/>
      <c r="AT582" s="20" t="s">
        <v>250</v>
      </c>
      <c r="AU582" s="20" t="s">
        <v>93</v>
      </c>
    </row>
    <row r="583" s="2" customFormat="1" ht="33" customHeight="1">
      <c r="A583" s="42"/>
      <c r="B583" s="43"/>
      <c r="C583" s="280" t="s">
        <v>1444</v>
      </c>
      <c r="D583" s="280" t="s">
        <v>463</v>
      </c>
      <c r="E583" s="281" t="s">
        <v>9350</v>
      </c>
      <c r="F583" s="282" t="s">
        <v>9351</v>
      </c>
      <c r="G583" s="283" t="s">
        <v>561</v>
      </c>
      <c r="H583" s="284">
        <v>2</v>
      </c>
      <c r="I583" s="285"/>
      <c r="J583" s="286">
        <f>ROUND(I583*H583,2)</f>
        <v>0</v>
      </c>
      <c r="K583" s="282" t="s">
        <v>1267</v>
      </c>
      <c r="L583" s="287"/>
      <c r="M583" s="288" t="s">
        <v>39</v>
      </c>
      <c r="N583" s="289" t="s">
        <v>56</v>
      </c>
      <c r="O583" s="88"/>
      <c r="P583" s="227">
        <f>O583*H583</f>
        <v>0</v>
      </c>
      <c r="Q583" s="227">
        <v>0.0077000000000000002</v>
      </c>
      <c r="R583" s="227">
        <f>Q583*H583</f>
        <v>0.015400000000000001</v>
      </c>
      <c r="S583" s="227">
        <v>0</v>
      </c>
      <c r="T583" s="228">
        <f>S583*H583</f>
        <v>0</v>
      </c>
      <c r="U583" s="42"/>
      <c r="V583" s="42"/>
      <c r="W583" s="42"/>
      <c r="X583" s="42"/>
      <c r="Y583" s="42"/>
      <c r="Z583" s="42"/>
      <c r="AA583" s="42"/>
      <c r="AB583" s="42"/>
      <c r="AC583" s="42"/>
      <c r="AD583" s="42"/>
      <c r="AE583" s="42"/>
      <c r="AR583" s="229" t="s">
        <v>321</v>
      </c>
      <c r="AT583" s="229" t="s">
        <v>463</v>
      </c>
      <c r="AU583" s="229" t="s">
        <v>93</v>
      </c>
      <c r="AY583" s="20" t="s">
        <v>241</v>
      </c>
      <c r="BE583" s="230">
        <f>IF(N583="základní",J583,0)</f>
        <v>0</v>
      </c>
      <c r="BF583" s="230">
        <f>IF(N583="snížená",J583,0)</f>
        <v>0</v>
      </c>
      <c r="BG583" s="230">
        <f>IF(N583="zákl. přenesená",J583,0)</f>
        <v>0</v>
      </c>
      <c r="BH583" s="230">
        <f>IF(N583="sníž. přenesená",J583,0)</f>
        <v>0</v>
      </c>
      <c r="BI583" s="230">
        <f>IF(N583="nulová",J583,0)</f>
        <v>0</v>
      </c>
      <c r="BJ583" s="20" t="s">
        <v>23</v>
      </c>
      <c r="BK583" s="230">
        <f>ROUND(I583*H583,2)</f>
        <v>0</v>
      </c>
      <c r="BL583" s="20" t="s">
        <v>248</v>
      </c>
      <c r="BM583" s="229" t="s">
        <v>9352</v>
      </c>
    </row>
    <row r="584" s="2" customFormat="1" ht="16.5" customHeight="1">
      <c r="A584" s="42"/>
      <c r="B584" s="43"/>
      <c r="C584" s="218" t="s">
        <v>1454</v>
      </c>
      <c r="D584" s="218" t="s">
        <v>243</v>
      </c>
      <c r="E584" s="219" t="s">
        <v>9353</v>
      </c>
      <c r="F584" s="220" t="s">
        <v>9354</v>
      </c>
      <c r="G584" s="221" t="s">
        <v>5894</v>
      </c>
      <c r="H584" s="222">
        <v>2</v>
      </c>
      <c r="I584" s="223"/>
      <c r="J584" s="224">
        <f>ROUND(I584*H584,2)</f>
        <v>0</v>
      </c>
      <c r="K584" s="220" t="s">
        <v>1267</v>
      </c>
      <c r="L584" s="48"/>
      <c r="M584" s="225" t="s">
        <v>39</v>
      </c>
      <c r="N584" s="226" t="s">
        <v>56</v>
      </c>
      <c r="O584" s="88"/>
      <c r="P584" s="227">
        <f>O584*H584</f>
        <v>0</v>
      </c>
      <c r="Q584" s="227">
        <v>0.00122</v>
      </c>
      <c r="R584" s="227">
        <f>Q584*H584</f>
        <v>0.0024399999999999999</v>
      </c>
      <c r="S584" s="227">
        <v>0</v>
      </c>
      <c r="T584" s="228">
        <f>S584*H584</f>
        <v>0</v>
      </c>
      <c r="U584" s="42"/>
      <c r="V584" s="42"/>
      <c r="W584" s="42"/>
      <c r="X584" s="42"/>
      <c r="Y584" s="42"/>
      <c r="Z584" s="42"/>
      <c r="AA584" s="42"/>
      <c r="AB584" s="42"/>
      <c r="AC584" s="42"/>
      <c r="AD584" s="42"/>
      <c r="AE584" s="42"/>
      <c r="AR584" s="229" t="s">
        <v>248</v>
      </c>
      <c r="AT584" s="229" t="s">
        <v>243</v>
      </c>
      <c r="AU584" s="229" t="s">
        <v>93</v>
      </c>
      <c r="AY584" s="20" t="s">
        <v>241</v>
      </c>
      <c r="BE584" s="230">
        <f>IF(N584="základní",J584,0)</f>
        <v>0</v>
      </c>
      <c r="BF584" s="230">
        <f>IF(N584="snížená",J584,0)</f>
        <v>0</v>
      </c>
      <c r="BG584" s="230">
        <f>IF(N584="zákl. přenesená",J584,0)</f>
        <v>0</v>
      </c>
      <c r="BH584" s="230">
        <f>IF(N584="sníž. přenesená",J584,0)</f>
        <v>0</v>
      </c>
      <c r="BI584" s="230">
        <f>IF(N584="nulová",J584,0)</f>
        <v>0</v>
      </c>
      <c r="BJ584" s="20" t="s">
        <v>23</v>
      </c>
      <c r="BK584" s="230">
        <f>ROUND(I584*H584,2)</f>
        <v>0</v>
      </c>
      <c r="BL584" s="20" t="s">
        <v>248</v>
      </c>
      <c r="BM584" s="229" t="s">
        <v>9355</v>
      </c>
    </row>
    <row r="585" s="2" customFormat="1">
      <c r="A585" s="42"/>
      <c r="B585" s="43"/>
      <c r="C585" s="44"/>
      <c r="D585" s="238" t="s">
        <v>3418</v>
      </c>
      <c r="E585" s="44"/>
      <c r="F585" s="290" t="s">
        <v>9356</v>
      </c>
      <c r="G585" s="44"/>
      <c r="H585" s="44"/>
      <c r="I585" s="233"/>
      <c r="J585" s="44"/>
      <c r="K585" s="44"/>
      <c r="L585" s="48"/>
      <c r="M585" s="234"/>
      <c r="N585" s="235"/>
      <c r="O585" s="88"/>
      <c r="P585" s="88"/>
      <c r="Q585" s="88"/>
      <c r="R585" s="88"/>
      <c r="S585" s="88"/>
      <c r="T585" s="89"/>
      <c r="U585" s="42"/>
      <c r="V585" s="42"/>
      <c r="W585" s="42"/>
      <c r="X585" s="42"/>
      <c r="Y585" s="42"/>
      <c r="Z585" s="42"/>
      <c r="AA585" s="42"/>
      <c r="AB585" s="42"/>
      <c r="AC585" s="42"/>
      <c r="AD585" s="42"/>
      <c r="AE585" s="42"/>
      <c r="AT585" s="20" t="s">
        <v>3418</v>
      </c>
      <c r="AU585" s="20" t="s">
        <v>93</v>
      </c>
    </row>
    <row r="586" s="2" customFormat="1" ht="16.5" customHeight="1">
      <c r="A586" s="42"/>
      <c r="B586" s="43"/>
      <c r="C586" s="218" t="s">
        <v>33</v>
      </c>
      <c r="D586" s="218" t="s">
        <v>243</v>
      </c>
      <c r="E586" s="219" t="s">
        <v>9357</v>
      </c>
      <c r="F586" s="220" t="s">
        <v>9358</v>
      </c>
      <c r="G586" s="221" t="s">
        <v>561</v>
      </c>
      <c r="H586" s="222">
        <v>2</v>
      </c>
      <c r="I586" s="223"/>
      <c r="J586" s="224">
        <f>ROUND(I586*H586,2)</f>
        <v>0</v>
      </c>
      <c r="K586" s="220" t="s">
        <v>1267</v>
      </c>
      <c r="L586" s="48"/>
      <c r="M586" s="225" t="s">
        <v>39</v>
      </c>
      <c r="N586" s="226" t="s">
        <v>56</v>
      </c>
      <c r="O586" s="88"/>
      <c r="P586" s="227">
        <f>O586*H586</f>
        <v>0</v>
      </c>
      <c r="Q586" s="227">
        <v>0.0016999999999999999</v>
      </c>
      <c r="R586" s="227">
        <f>Q586*H586</f>
        <v>0.0033999999999999998</v>
      </c>
      <c r="S586" s="227">
        <v>0</v>
      </c>
      <c r="T586" s="228">
        <f>S586*H586</f>
        <v>0</v>
      </c>
      <c r="U586" s="42"/>
      <c r="V586" s="42"/>
      <c r="W586" s="42"/>
      <c r="X586" s="42"/>
      <c r="Y586" s="42"/>
      <c r="Z586" s="42"/>
      <c r="AA586" s="42"/>
      <c r="AB586" s="42"/>
      <c r="AC586" s="42"/>
      <c r="AD586" s="42"/>
      <c r="AE586" s="42"/>
      <c r="AR586" s="229" t="s">
        <v>248</v>
      </c>
      <c r="AT586" s="229" t="s">
        <v>243</v>
      </c>
      <c r="AU586" s="229" t="s">
        <v>93</v>
      </c>
      <c r="AY586" s="20" t="s">
        <v>241</v>
      </c>
      <c r="BE586" s="230">
        <f>IF(N586="základní",J586,0)</f>
        <v>0</v>
      </c>
      <c r="BF586" s="230">
        <f>IF(N586="snížená",J586,0)</f>
        <v>0</v>
      </c>
      <c r="BG586" s="230">
        <f>IF(N586="zákl. přenesená",J586,0)</f>
        <v>0</v>
      </c>
      <c r="BH586" s="230">
        <f>IF(N586="sníž. přenesená",J586,0)</f>
        <v>0</v>
      </c>
      <c r="BI586" s="230">
        <f>IF(N586="nulová",J586,0)</f>
        <v>0</v>
      </c>
      <c r="BJ586" s="20" t="s">
        <v>23</v>
      </c>
      <c r="BK586" s="230">
        <f>ROUND(I586*H586,2)</f>
        <v>0</v>
      </c>
      <c r="BL586" s="20" t="s">
        <v>248</v>
      </c>
      <c r="BM586" s="229" t="s">
        <v>9359</v>
      </c>
    </row>
    <row r="587" s="2" customFormat="1" ht="16.5" customHeight="1">
      <c r="A587" s="42"/>
      <c r="B587" s="43"/>
      <c r="C587" s="218" t="s">
        <v>1468</v>
      </c>
      <c r="D587" s="218" t="s">
        <v>243</v>
      </c>
      <c r="E587" s="219" t="s">
        <v>9360</v>
      </c>
      <c r="F587" s="220" t="s">
        <v>9361</v>
      </c>
      <c r="G587" s="221" t="s">
        <v>515</v>
      </c>
      <c r="H587" s="222">
        <v>39</v>
      </c>
      <c r="I587" s="223"/>
      <c r="J587" s="224">
        <f>ROUND(I587*H587,2)</f>
        <v>0</v>
      </c>
      <c r="K587" s="220" t="s">
        <v>247</v>
      </c>
      <c r="L587" s="48"/>
      <c r="M587" s="225" t="s">
        <v>39</v>
      </c>
      <c r="N587" s="226" t="s">
        <v>56</v>
      </c>
      <c r="O587" s="88"/>
      <c r="P587" s="227">
        <f>O587*H587</f>
        <v>0</v>
      </c>
      <c r="Q587" s="227">
        <v>0</v>
      </c>
      <c r="R587" s="227">
        <f>Q587*H587</f>
        <v>0</v>
      </c>
      <c r="S587" s="227">
        <v>0</v>
      </c>
      <c r="T587" s="228">
        <f>S587*H587</f>
        <v>0</v>
      </c>
      <c r="U587" s="42"/>
      <c r="V587" s="42"/>
      <c r="W587" s="42"/>
      <c r="X587" s="42"/>
      <c r="Y587" s="42"/>
      <c r="Z587" s="42"/>
      <c r="AA587" s="42"/>
      <c r="AB587" s="42"/>
      <c r="AC587" s="42"/>
      <c r="AD587" s="42"/>
      <c r="AE587" s="42"/>
      <c r="AR587" s="229" t="s">
        <v>248</v>
      </c>
      <c r="AT587" s="229" t="s">
        <v>243</v>
      </c>
      <c r="AU587" s="229" t="s">
        <v>93</v>
      </c>
      <c r="AY587" s="20" t="s">
        <v>241</v>
      </c>
      <c r="BE587" s="230">
        <f>IF(N587="základní",J587,0)</f>
        <v>0</v>
      </c>
      <c r="BF587" s="230">
        <f>IF(N587="snížená",J587,0)</f>
        <v>0</v>
      </c>
      <c r="BG587" s="230">
        <f>IF(N587="zákl. přenesená",J587,0)</f>
        <v>0</v>
      </c>
      <c r="BH587" s="230">
        <f>IF(N587="sníž. přenesená",J587,0)</f>
        <v>0</v>
      </c>
      <c r="BI587" s="230">
        <f>IF(N587="nulová",J587,0)</f>
        <v>0</v>
      </c>
      <c r="BJ587" s="20" t="s">
        <v>23</v>
      </c>
      <c r="BK587" s="230">
        <f>ROUND(I587*H587,2)</f>
        <v>0</v>
      </c>
      <c r="BL587" s="20" t="s">
        <v>248</v>
      </c>
      <c r="BM587" s="229" t="s">
        <v>9362</v>
      </c>
    </row>
    <row r="588" s="2" customFormat="1">
      <c r="A588" s="42"/>
      <c r="B588" s="43"/>
      <c r="C588" s="44"/>
      <c r="D588" s="231" t="s">
        <v>250</v>
      </c>
      <c r="E588" s="44"/>
      <c r="F588" s="232" t="s">
        <v>9363</v>
      </c>
      <c r="G588" s="44"/>
      <c r="H588" s="44"/>
      <c r="I588" s="233"/>
      <c r="J588" s="44"/>
      <c r="K588" s="44"/>
      <c r="L588" s="48"/>
      <c r="M588" s="234"/>
      <c r="N588" s="235"/>
      <c r="O588" s="88"/>
      <c r="P588" s="88"/>
      <c r="Q588" s="88"/>
      <c r="R588" s="88"/>
      <c r="S588" s="88"/>
      <c r="T588" s="89"/>
      <c r="U588" s="42"/>
      <c r="V588" s="42"/>
      <c r="W588" s="42"/>
      <c r="X588" s="42"/>
      <c r="Y588" s="42"/>
      <c r="Z588" s="42"/>
      <c r="AA588" s="42"/>
      <c r="AB588" s="42"/>
      <c r="AC588" s="42"/>
      <c r="AD588" s="42"/>
      <c r="AE588" s="42"/>
      <c r="AT588" s="20" t="s">
        <v>250</v>
      </c>
      <c r="AU588" s="20" t="s">
        <v>93</v>
      </c>
    </row>
    <row r="589" s="12" customFormat="1" ht="22.8" customHeight="1">
      <c r="A589" s="12"/>
      <c r="B589" s="202"/>
      <c r="C589" s="203"/>
      <c r="D589" s="204" t="s">
        <v>84</v>
      </c>
      <c r="E589" s="216" t="s">
        <v>356</v>
      </c>
      <c r="F589" s="216" t="s">
        <v>3447</v>
      </c>
      <c r="G589" s="203"/>
      <c r="H589" s="203"/>
      <c r="I589" s="206"/>
      <c r="J589" s="217">
        <f>BK589</f>
        <v>0</v>
      </c>
      <c r="K589" s="203"/>
      <c r="L589" s="208"/>
      <c r="M589" s="209"/>
      <c r="N589" s="210"/>
      <c r="O589" s="210"/>
      <c r="P589" s="211">
        <f>SUM(P590:P614)</f>
        <v>0</v>
      </c>
      <c r="Q589" s="210"/>
      <c r="R589" s="211">
        <f>SUM(R590:R614)</f>
        <v>0.89401299999999995</v>
      </c>
      <c r="S589" s="210"/>
      <c r="T589" s="212">
        <f>SUM(T590:T614)</f>
        <v>0.012</v>
      </c>
      <c r="U589" s="12"/>
      <c r="V589" s="12"/>
      <c r="W589" s="12"/>
      <c r="X589" s="12"/>
      <c r="Y589" s="12"/>
      <c r="Z589" s="12"/>
      <c r="AA589" s="12"/>
      <c r="AB589" s="12"/>
      <c r="AC589" s="12"/>
      <c r="AD589" s="12"/>
      <c r="AE589" s="12"/>
      <c r="AR589" s="213" t="s">
        <v>23</v>
      </c>
      <c r="AT589" s="214" t="s">
        <v>84</v>
      </c>
      <c r="AU589" s="214" t="s">
        <v>23</v>
      </c>
      <c r="AY589" s="213" t="s">
        <v>241</v>
      </c>
      <c r="BK589" s="215">
        <f>SUM(BK590:BK614)</f>
        <v>0</v>
      </c>
    </row>
    <row r="590" s="2" customFormat="1" ht="16.5" customHeight="1">
      <c r="A590" s="42"/>
      <c r="B590" s="43"/>
      <c r="C590" s="218" t="s">
        <v>1474</v>
      </c>
      <c r="D590" s="218" t="s">
        <v>243</v>
      </c>
      <c r="E590" s="219" t="s">
        <v>9364</v>
      </c>
      <c r="F590" s="220" t="s">
        <v>9365</v>
      </c>
      <c r="G590" s="221" t="s">
        <v>145</v>
      </c>
      <c r="H590" s="222">
        <v>130</v>
      </c>
      <c r="I590" s="223"/>
      <c r="J590" s="224">
        <f>ROUND(I590*H590,2)</f>
        <v>0</v>
      </c>
      <c r="K590" s="220" t="s">
        <v>1267</v>
      </c>
      <c r="L590" s="48"/>
      <c r="M590" s="225" t="s">
        <v>39</v>
      </c>
      <c r="N590" s="226" t="s">
        <v>56</v>
      </c>
      <c r="O590" s="88"/>
      <c r="P590" s="227">
        <f>O590*H590</f>
        <v>0</v>
      </c>
      <c r="Q590" s="227">
        <v>0.0010200000000000001</v>
      </c>
      <c r="R590" s="227">
        <f>Q590*H590</f>
        <v>0.1326</v>
      </c>
      <c r="S590" s="227">
        <v>0</v>
      </c>
      <c r="T590" s="228">
        <f>S590*H590</f>
        <v>0</v>
      </c>
      <c r="U590" s="42"/>
      <c r="V590" s="42"/>
      <c r="W590" s="42"/>
      <c r="X590" s="42"/>
      <c r="Y590" s="42"/>
      <c r="Z590" s="42"/>
      <c r="AA590" s="42"/>
      <c r="AB590" s="42"/>
      <c r="AC590" s="42"/>
      <c r="AD590" s="42"/>
      <c r="AE590" s="42"/>
      <c r="AR590" s="229" t="s">
        <v>248</v>
      </c>
      <c r="AT590" s="229" t="s">
        <v>243</v>
      </c>
      <c r="AU590" s="229" t="s">
        <v>93</v>
      </c>
      <c r="AY590" s="20" t="s">
        <v>241</v>
      </c>
      <c r="BE590" s="230">
        <f>IF(N590="základní",J590,0)</f>
        <v>0</v>
      </c>
      <c r="BF590" s="230">
        <f>IF(N590="snížená",J590,0)</f>
        <v>0</v>
      </c>
      <c r="BG590" s="230">
        <f>IF(N590="zákl. přenesená",J590,0)</f>
        <v>0</v>
      </c>
      <c r="BH590" s="230">
        <f>IF(N590="sníž. přenesená",J590,0)</f>
        <v>0</v>
      </c>
      <c r="BI590" s="230">
        <f>IF(N590="nulová",J590,0)</f>
        <v>0</v>
      </c>
      <c r="BJ590" s="20" t="s">
        <v>23</v>
      </c>
      <c r="BK590" s="230">
        <f>ROUND(I590*H590,2)</f>
        <v>0</v>
      </c>
      <c r="BL590" s="20" t="s">
        <v>248</v>
      </c>
      <c r="BM590" s="229" t="s">
        <v>9366</v>
      </c>
    </row>
    <row r="591" s="13" customFormat="1">
      <c r="A591" s="13"/>
      <c r="B591" s="236"/>
      <c r="C591" s="237"/>
      <c r="D591" s="238" t="s">
        <v>252</v>
      </c>
      <c r="E591" s="239" t="s">
        <v>39</v>
      </c>
      <c r="F591" s="240" t="s">
        <v>9367</v>
      </c>
      <c r="G591" s="237"/>
      <c r="H591" s="239" t="s">
        <v>39</v>
      </c>
      <c r="I591" s="241"/>
      <c r="J591" s="237"/>
      <c r="K591" s="237"/>
      <c r="L591" s="242"/>
      <c r="M591" s="243"/>
      <c r="N591" s="244"/>
      <c r="O591" s="244"/>
      <c r="P591" s="244"/>
      <c r="Q591" s="244"/>
      <c r="R591" s="244"/>
      <c r="S591" s="244"/>
      <c r="T591" s="245"/>
      <c r="U591" s="13"/>
      <c r="V591" s="13"/>
      <c r="W591" s="13"/>
      <c r="X591" s="13"/>
      <c r="Y591" s="13"/>
      <c r="Z591" s="13"/>
      <c r="AA591" s="13"/>
      <c r="AB591" s="13"/>
      <c r="AC591" s="13"/>
      <c r="AD591" s="13"/>
      <c r="AE591" s="13"/>
      <c r="AT591" s="246" t="s">
        <v>252</v>
      </c>
      <c r="AU591" s="246" t="s">
        <v>93</v>
      </c>
      <c r="AV591" s="13" t="s">
        <v>23</v>
      </c>
      <c r="AW591" s="13" t="s">
        <v>46</v>
      </c>
      <c r="AX591" s="13" t="s">
        <v>85</v>
      </c>
      <c r="AY591" s="246" t="s">
        <v>241</v>
      </c>
    </row>
    <row r="592" s="14" customFormat="1">
      <c r="A592" s="14"/>
      <c r="B592" s="247"/>
      <c r="C592" s="248"/>
      <c r="D592" s="238" t="s">
        <v>252</v>
      </c>
      <c r="E592" s="249" t="s">
        <v>39</v>
      </c>
      <c r="F592" s="250" t="s">
        <v>9023</v>
      </c>
      <c r="G592" s="248"/>
      <c r="H592" s="251">
        <v>130</v>
      </c>
      <c r="I592" s="252"/>
      <c r="J592" s="248"/>
      <c r="K592" s="248"/>
      <c r="L592" s="253"/>
      <c r="M592" s="254"/>
      <c r="N592" s="255"/>
      <c r="O592" s="255"/>
      <c r="P592" s="255"/>
      <c r="Q592" s="255"/>
      <c r="R592" s="255"/>
      <c r="S592" s="255"/>
      <c r="T592" s="256"/>
      <c r="U592" s="14"/>
      <c r="V592" s="14"/>
      <c r="W592" s="14"/>
      <c r="X592" s="14"/>
      <c r="Y592" s="14"/>
      <c r="Z592" s="14"/>
      <c r="AA592" s="14"/>
      <c r="AB592" s="14"/>
      <c r="AC592" s="14"/>
      <c r="AD592" s="14"/>
      <c r="AE592" s="14"/>
      <c r="AT592" s="257" t="s">
        <v>252</v>
      </c>
      <c r="AU592" s="257" t="s">
        <v>93</v>
      </c>
      <c r="AV592" s="14" t="s">
        <v>93</v>
      </c>
      <c r="AW592" s="14" t="s">
        <v>46</v>
      </c>
      <c r="AX592" s="14" t="s">
        <v>23</v>
      </c>
      <c r="AY592" s="257" t="s">
        <v>241</v>
      </c>
    </row>
    <row r="593" s="2" customFormat="1" ht="16.5" customHeight="1">
      <c r="A593" s="42"/>
      <c r="B593" s="43"/>
      <c r="C593" s="218" t="s">
        <v>1501</v>
      </c>
      <c r="D593" s="218" t="s">
        <v>243</v>
      </c>
      <c r="E593" s="219" t="s">
        <v>9368</v>
      </c>
      <c r="F593" s="220" t="s">
        <v>9369</v>
      </c>
      <c r="G593" s="221" t="s">
        <v>515</v>
      </c>
      <c r="H593" s="222">
        <v>1.5</v>
      </c>
      <c r="I593" s="223"/>
      <c r="J593" s="224">
        <f>ROUND(I593*H593,2)</f>
        <v>0</v>
      </c>
      <c r="K593" s="220" t="s">
        <v>247</v>
      </c>
      <c r="L593" s="48"/>
      <c r="M593" s="225" t="s">
        <v>39</v>
      </c>
      <c r="N593" s="226" t="s">
        <v>56</v>
      </c>
      <c r="O593" s="88"/>
      <c r="P593" s="227">
        <f>O593*H593</f>
        <v>0</v>
      </c>
      <c r="Q593" s="227">
        <v>0.29221000000000003</v>
      </c>
      <c r="R593" s="227">
        <f>Q593*H593</f>
        <v>0.43831500000000001</v>
      </c>
      <c r="S593" s="227">
        <v>0</v>
      </c>
      <c r="T593" s="228">
        <f>S593*H593</f>
        <v>0</v>
      </c>
      <c r="U593" s="42"/>
      <c r="V593" s="42"/>
      <c r="W593" s="42"/>
      <c r="X593" s="42"/>
      <c r="Y593" s="42"/>
      <c r="Z593" s="42"/>
      <c r="AA593" s="42"/>
      <c r="AB593" s="42"/>
      <c r="AC593" s="42"/>
      <c r="AD593" s="42"/>
      <c r="AE593" s="42"/>
      <c r="AR593" s="229" t="s">
        <v>248</v>
      </c>
      <c r="AT593" s="229" t="s">
        <v>243</v>
      </c>
      <c r="AU593" s="229" t="s">
        <v>93</v>
      </c>
      <c r="AY593" s="20" t="s">
        <v>241</v>
      </c>
      <c r="BE593" s="230">
        <f>IF(N593="základní",J593,0)</f>
        <v>0</v>
      </c>
      <c r="BF593" s="230">
        <f>IF(N593="snížená",J593,0)</f>
        <v>0</v>
      </c>
      <c r="BG593" s="230">
        <f>IF(N593="zákl. přenesená",J593,0)</f>
        <v>0</v>
      </c>
      <c r="BH593" s="230">
        <f>IF(N593="sníž. přenesená",J593,0)</f>
        <v>0</v>
      </c>
      <c r="BI593" s="230">
        <f>IF(N593="nulová",J593,0)</f>
        <v>0</v>
      </c>
      <c r="BJ593" s="20" t="s">
        <v>23</v>
      </c>
      <c r="BK593" s="230">
        <f>ROUND(I593*H593,2)</f>
        <v>0</v>
      </c>
      <c r="BL593" s="20" t="s">
        <v>248</v>
      </c>
      <c r="BM593" s="229" t="s">
        <v>9370</v>
      </c>
    </row>
    <row r="594" s="2" customFormat="1">
      <c r="A594" s="42"/>
      <c r="B594" s="43"/>
      <c r="C594" s="44"/>
      <c r="D594" s="231" t="s">
        <v>250</v>
      </c>
      <c r="E594" s="44"/>
      <c r="F594" s="232" t="s">
        <v>9371</v>
      </c>
      <c r="G594" s="44"/>
      <c r="H594" s="44"/>
      <c r="I594" s="233"/>
      <c r="J594" s="44"/>
      <c r="K594" s="44"/>
      <c r="L594" s="48"/>
      <c r="M594" s="234"/>
      <c r="N594" s="235"/>
      <c r="O594" s="88"/>
      <c r="P594" s="88"/>
      <c r="Q594" s="88"/>
      <c r="R594" s="88"/>
      <c r="S594" s="88"/>
      <c r="T594" s="89"/>
      <c r="U594" s="42"/>
      <c r="V594" s="42"/>
      <c r="W594" s="42"/>
      <c r="X594" s="42"/>
      <c r="Y594" s="42"/>
      <c r="Z594" s="42"/>
      <c r="AA594" s="42"/>
      <c r="AB594" s="42"/>
      <c r="AC594" s="42"/>
      <c r="AD594" s="42"/>
      <c r="AE594" s="42"/>
      <c r="AT594" s="20" t="s">
        <v>250</v>
      </c>
      <c r="AU594" s="20" t="s">
        <v>93</v>
      </c>
    </row>
    <row r="595" s="2" customFormat="1" ht="16.5" customHeight="1">
      <c r="A595" s="42"/>
      <c r="B595" s="43"/>
      <c r="C595" s="218" t="s">
        <v>1505</v>
      </c>
      <c r="D595" s="218" t="s">
        <v>243</v>
      </c>
      <c r="E595" s="219" t="s">
        <v>9372</v>
      </c>
      <c r="F595" s="220" t="s">
        <v>9373</v>
      </c>
      <c r="G595" s="221" t="s">
        <v>561</v>
      </c>
      <c r="H595" s="222">
        <v>1</v>
      </c>
      <c r="I595" s="223"/>
      <c r="J595" s="224">
        <f>ROUND(I595*H595,2)</f>
        <v>0</v>
      </c>
      <c r="K595" s="220" t="s">
        <v>247</v>
      </c>
      <c r="L595" s="48"/>
      <c r="M595" s="225" t="s">
        <v>39</v>
      </c>
      <c r="N595" s="226" t="s">
        <v>56</v>
      </c>
      <c r="O595" s="88"/>
      <c r="P595" s="227">
        <f>O595*H595</f>
        <v>0</v>
      </c>
      <c r="Q595" s="227">
        <v>0.27205000000000001</v>
      </c>
      <c r="R595" s="227">
        <f>Q595*H595</f>
        <v>0.27205000000000001</v>
      </c>
      <c r="S595" s="227">
        <v>0</v>
      </c>
      <c r="T595" s="228">
        <f>S595*H595</f>
        <v>0</v>
      </c>
      <c r="U595" s="42"/>
      <c r="V595" s="42"/>
      <c r="W595" s="42"/>
      <c r="X595" s="42"/>
      <c r="Y595" s="42"/>
      <c r="Z595" s="42"/>
      <c r="AA595" s="42"/>
      <c r="AB595" s="42"/>
      <c r="AC595" s="42"/>
      <c r="AD595" s="42"/>
      <c r="AE595" s="42"/>
      <c r="AR595" s="229" t="s">
        <v>248</v>
      </c>
      <c r="AT595" s="229" t="s">
        <v>243</v>
      </c>
      <c r="AU595" s="229" t="s">
        <v>93</v>
      </c>
      <c r="AY595" s="20" t="s">
        <v>241</v>
      </c>
      <c r="BE595" s="230">
        <f>IF(N595="základní",J595,0)</f>
        <v>0</v>
      </c>
      <c r="BF595" s="230">
        <f>IF(N595="snížená",J595,0)</f>
        <v>0</v>
      </c>
      <c r="BG595" s="230">
        <f>IF(N595="zákl. přenesená",J595,0)</f>
        <v>0</v>
      </c>
      <c r="BH595" s="230">
        <f>IF(N595="sníž. přenesená",J595,0)</f>
        <v>0</v>
      </c>
      <c r="BI595" s="230">
        <f>IF(N595="nulová",J595,0)</f>
        <v>0</v>
      </c>
      <c r="BJ595" s="20" t="s">
        <v>23</v>
      </c>
      <c r="BK595" s="230">
        <f>ROUND(I595*H595,2)</f>
        <v>0</v>
      </c>
      <c r="BL595" s="20" t="s">
        <v>248</v>
      </c>
      <c r="BM595" s="229" t="s">
        <v>9374</v>
      </c>
    </row>
    <row r="596" s="2" customFormat="1">
      <c r="A596" s="42"/>
      <c r="B596" s="43"/>
      <c r="C596" s="44"/>
      <c r="D596" s="231" t="s">
        <v>250</v>
      </c>
      <c r="E596" s="44"/>
      <c r="F596" s="232" t="s">
        <v>9375</v>
      </c>
      <c r="G596" s="44"/>
      <c r="H596" s="44"/>
      <c r="I596" s="233"/>
      <c r="J596" s="44"/>
      <c r="K596" s="44"/>
      <c r="L596" s="48"/>
      <c r="M596" s="234"/>
      <c r="N596" s="235"/>
      <c r="O596" s="88"/>
      <c r="P596" s="88"/>
      <c r="Q596" s="88"/>
      <c r="R596" s="88"/>
      <c r="S596" s="88"/>
      <c r="T596" s="89"/>
      <c r="U596" s="42"/>
      <c r="V596" s="42"/>
      <c r="W596" s="42"/>
      <c r="X596" s="42"/>
      <c r="Y596" s="42"/>
      <c r="Z596" s="42"/>
      <c r="AA596" s="42"/>
      <c r="AB596" s="42"/>
      <c r="AC596" s="42"/>
      <c r="AD596" s="42"/>
      <c r="AE596" s="42"/>
      <c r="AT596" s="20" t="s">
        <v>250</v>
      </c>
      <c r="AU596" s="20" t="s">
        <v>93</v>
      </c>
    </row>
    <row r="597" s="2" customFormat="1" ht="21.75" customHeight="1">
      <c r="A597" s="42"/>
      <c r="B597" s="43"/>
      <c r="C597" s="280" t="s">
        <v>1510</v>
      </c>
      <c r="D597" s="280" t="s">
        <v>463</v>
      </c>
      <c r="E597" s="281" t="s">
        <v>9376</v>
      </c>
      <c r="F597" s="282" t="s">
        <v>9377</v>
      </c>
      <c r="G597" s="283" t="s">
        <v>561</v>
      </c>
      <c r="H597" s="284">
        <v>1</v>
      </c>
      <c r="I597" s="285"/>
      <c r="J597" s="286">
        <f>ROUND(I597*H597,2)</f>
        <v>0</v>
      </c>
      <c r="K597" s="282" t="s">
        <v>1267</v>
      </c>
      <c r="L597" s="287"/>
      <c r="M597" s="288" t="s">
        <v>39</v>
      </c>
      <c r="N597" s="289" t="s">
        <v>56</v>
      </c>
      <c r="O597" s="88"/>
      <c r="P597" s="227">
        <f>O597*H597</f>
        <v>0</v>
      </c>
      <c r="Q597" s="227">
        <v>0.0135</v>
      </c>
      <c r="R597" s="227">
        <f>Q597*H597</f>
        <v>0.0135</v>
      </c>
      <c r="S597" s="227">
        <v>0</v>
      </c>
      <c r="T597" s="228">
        <f>S597*H597</f>
        <v>0</v>
      </c>
      <c r="U597" s="42"/>
      <c r="V597" s="42"/>
      <c r="W597" s="42"/>
      <c r="X597" s="42"/>
      <c r="Y597" s="42"/>
      <c r="Z597" s="42"/>
      <c r="AA597" s="42"/>
      <c r="AB597" s="42"/>
      <c r="AC597" s="42"/>
      <c r="AD597" s="42"/>
      <c r="AE597" s="42"/>
      <c r="AR597" s="229" t="s">
        <v>321</v>
      </c>
      <c r="AT597" s="229" t="s">
        <v>463</v>
      </c>
      <c r="AU597" s="229" t="s">
        <v>93</v>
      </c>
      <c r="AY597" s="20" t="s">
        <v>241</v>
      </c>
      <c r="BE597" s="230">
        <f>IF(N597="základní",J597,0)</f>
        <v>0</v>
      </c>
      <c r="BF597" s="230">
        <f>IF(N597="snížená",J597,0)</f>
        <v>0</v>
      </c>
      <c r="BG597" s="230">
        <f>IF(N597="zákl. přenesená",J597,0)</f>
        <v>0</v>
      </c>
      <c r="BH597" s="230">
        <f>IF(N597="sníž. přenesená",J597,0)</f>
        <v>0</v>
      </c>
      <c r="BI597" s="230">
        <f>IF(N597="nulová",J597,0)</f>
        <v>0</v>
      </c>
      <c r="BJ597" s="20" t="s">
        <v>23</v>
      </c>
      <c r="BK597" s="230">
        <f>ROUND(I597*H597,2)</f>
        <v>0</v>
      </c>
      <c r="BL597" s="20" t="s">
        <v>248</v>
      </c>
      <c r="BM597" s="229" t="s">
        <v>9378</v>
      </c>
    </row>
    <row r="598" s="2" customFormat="1" ht="21.75" customHeight="1">
      <c r="A598" s="42"/>
      <c r="B598" s="43"/>
      <c r="C598" s="280" t="s">
        <v>1515</v>
      </c>
      <c r="D598" s="280" t="s">
        <v>463</v>
      </c>
      <c r="E598" s="281" t="s">
        <v>9379</v>
      </c>
      <c r="F598" s="282" t="s">
        <v>9380</v>
      </c>
      <c r="G598" s="283" t="s">
        <v>561</v>
      </c>
      <c r="H598" s="284">
        <v>1</v>
      </c>
      <c r="I598" s="285"/>
      <c r="J598" s="286">
        <f>ROUND(I598*H598,2)</f>
        <v>0</v>
      </c>
      <c r="K598" s="282" t="s">
        <v>1267</v>
      </c>
      <c r="L598" s="287"/>
      <c r="M598" s="288" t="s">
        <v>39</v>
      </c>
      <c r="N598" s="289" t="s">
        <v>56</v>
      </c>
      <c r="O598" s="88"/>
      <c r="P598" s="227">
        <f>O598*H598</f>
        <v>0</v>
      </c>
      <c r="Q598" s="227">
        <v>0.0077000000000000002</v>
      </c>
      <c r="R598" s="227">
        <f>Q598*H598</f>
        <v>0.0077000000000000002</v>
      </c>
      <c r="S598" s="227">
        <v>0</v>
      </c>
      <c r="T598" s="228">
        <f>S598*H598</f>
        <v>0</v>
      </c>
      <c r="U598" s="42"/>
      <c r="V598" s="42"/>
      <c r="W598" s="42"/>
      <c r="X598" s="42"/>
      <c r="Y598" s="42"/>
      <c r="Z598" s="42"/>
      <c r="AA598" s="42"/>
      <c r="AB598" s="42"/>
      <c r="AC598" s="42"/>
      <c r="AD598" s="42"/>
      <c r="AE598" s="42"/>
      <c r="AR598" s="229" t="s">
        <v>321</v>
      </c>
      <c r="AT598" s="229" t="s">
        <v>463</v>
      </c>
      <c r="AU598" s="229" t="s">
        <v>93</v>
      </c>
      <c r="AY598" s="20" t="s">
        <v>241</v>
      </c>
      <c r="BE598" s="230">
        <f>IF(N598="základní",J598,0)</f>
        <v>0</v>
      </c>
      <c r="BF598" s="230">
        <f>IF(N598="snížená",J598,0)</f>
        <v>0</v>
      </c>
      <c r="BG598" s="230">
        <f>IF(N598="zákl. přenesená",J598,0)</f>
        <v>0</v>
      </c>
      <c r="BH598" s="230">
        <f>IF(N598="sníž. přenesená",J598,0)</f>
        <v>0</v>
      </c>
      <c r="BI598" s="230">
        <f>IF(N598="nulová",J598,0)</f>
        <v>0</v>
      </c>
      <c r="BJ598" s="20" t="s">
        <v>23</v>
      </c>
      <c r="BK598" s="230">
        <f>ROUND(I598*H598,2)</f>
        <v>0</v>
      </c>
      <c r="BL598" s="20" t="s">
        <v>248</v>
      </c>
      <c r="BM598" s="229" t="s">
        <v>9381</v>
      </c>
    </row>
    <row r="599" s="2" customFormat="1" ht="16.5" customHeight="1">
      <c r="A599" s="42"/>
      <c r="B599" s="43"/>
      <c r="C599" s="280" t="s">
        <v>1520</v>
      </c>
      <c r="D599" s="280" t="s">
        <v>463</v>
      </c>
      <c r="E599" s="281" t="s">
        <v>9382</v>
      </c>
      <c r="F599" s="282" t="s">
        <v>9383</v>
      </c>
      <c r="G599" s="283" t="s">
        <v>515</v>
      </c>
      <c r="H599" s="284">
        <v>2</v>
      </c>
      <c r="I599" s="285"/>
      <c r="J599" s="286">
        <f>ROUND(I599*H599,2)</f>
        <v>0</v>
      </c>
      <c r="K599" s="282" t="s">
        <v>247</v>
      </c>
      <c r="L599" s="287"/>
      <c r="M599" s="288" t="s">
        <v>39</v>
      </c>
      <c r="N599" s="289" t="s">
        <v>56</v>
      </c>
      <c r="O599" s="88"/>
      <c r="P599" s="227">
        <f>O599*H599</f>
        <v>0</v>
      </c>
      <c r="Q599" s="227">
        <v>0.00215</v>
      </c>
      <c r="R599" s="227">
        <f>Q599*H599</f>
        <v>0.0043</v>
      </c>
      <c r="S599" s="227">
        <v>0</v>
      </c>
      <c r="T599" s="228">
        <f>S599*H599</f>
        <v>0</v>
      </c>
      <c r="U599" s="42"/>
      <c r="V599" s="42"/>
      <c r="W599" s="42"/>
      <c r="X599" s="42"/>
      <c r="Y599" s="42"/>
      <c r="Z599" s="42"/>
      <c r="AA599" s="42"/>
      <c r="AB599" s="42"/>
      <c r="AC599" s="42"/>
      <c r="AD599" s="42"/>
      <c r="AE599" s="42"/>
      <c r="AR599" s="229" t="s">
        <v>321</v>
      </c>
      <c r="AT599" s="229" t="s">
        <v>463</v>
      </c>
      <c r="AU599" s="229" t="s">
        <v>93</v>
      </c>
      <c r="AY599" s="20" t="s">
        <v>241</v>
      </c>
      <c r="BE599" s="230">
        <f>IF(N599="základní",J599,0)</f>
        <v>0</v>
      </c>
      <c r="BF599" s="230">
        <f>IF(N599="snížená",J599,0)</f>
        <v>0</v>
      </c>
      <c r="BG599" s="230">
        <f>IF(N599="zákl. přenesená",J599,0)</f>
        <v>0</v>
      </c>
      <c r="BH599" s="230">
        <f>IF(N599="sníž. přenesená",J599,0)</f>
        <v>0</v>
      </c>
      <c r="BI599" s="230">
        <f>IF(N599="nulová",J599,0)</f>
        <v>0</v>
      </c>
      <c r="BJ599" s="20" t="s">
        <v>23</v>
      </c>
      <c r="BK599" s="230">
        <f>ROUND(I599*H599,2)</f>
        <v>0</v>
      </c>
      <c r="BL599" s="20" t="s">
        <v>248</v>
      </c>
      <c r="BM599" s="229" t="s">
        <v>9384</v>
      </c>
    </row>
    <row r="600" s="2" customFormat="1" ht="16.5" customHeight="1">
      <c r="A600" s="42"/>
      <c r="B600" s="43"/>
      <c r="C600" s="280" t="s">
        <v>1525</v>
      </c>
      <c r="D600" s="280" t="s">
        <v>463</v>
      </c>
      <c r="E600" s="281" t="s">
        <v>9385</v>
      </c>
      <c r="F600" s="282" t="s">
        <v>9386</v>
      </c>
      <c r="G600" s="283" t="s">
        <v>561</v>
      </c>
      <c r="H600" s="284">
        <v>4</v>
      </c>
      <c r="I600" s="285"/>
      <c r="J600" s="286">
        <f>ROUND(I600*H600,2)</f>
        <v>0</v>
      </c>
      <c r="K600" s="282" t="s">
        <v>247</v>
      </c>
      <c r="L600" s="287"/>
      <c r="M600" s="288" t="s">
        <v>39</v>
      </c>
      <c r="N600" s="289" t="s">
        <v>56</v>
      </c>
      <c r="O600" s="88"/>
      <c r="P600" s="227">
        <f>O600*H600</f>
        <v>0</v>
      </c>
      <c r="Q600" s="227">
        <v>5.0000000000000002E-05</v>
      </c>
      <c r="R600" s="227">
        <f>Q600*H600</f>
        <v>0.00020000000000000001</v>
      </c>
      <c r="S600" s="227">
        <v>0</v>
      </c>
      <c r="T600" s="228">
        <f>S600*H600</f>
        <v>0</v>
      </c>
      <c r="U600" s="42"/>
      <c r="V600" s="42"/>
      <c r="W600" s="42"/>
      <c r="X600" s="42"/>
      <c r="Y600" s="42"/>
      <c r="Z600" s="42"/>
      <c r="AA600" s="42"/>
      <c r="AB600" s="42"/>
      <c r="AC600" s="42"/>
      <c r="AD600" s="42"/>
      <c r="AE600" s="42"/>
      <c r="AR600" s="229" t="s">
        <v>321</v>
      </c>
      <c r="AT600" s="229" t="s">
        <v>463</v>
      </c>
      <c r="AU600" s="229" t="s">
        <v>93</v>
      </c>
      <c r="AY600" s="20" t="s">
        <v>241</v>
      </c>
      <c r="BE600" s="230">
        <f>IF(N600="základní",J600,0)</f>
        <v>0</v>
      </c>
      <c r="BF600" s="230">
        <f>IF(N600="snížená",J600,0)</f>
        <v>0</v>
      </c>
      <c r="BG600" s="230">
        <f>IF(N600="zákl. přenesená",J600,0)</f>
        <v>0</v>
      </c>
      <c r="BH600" s="230">
        <f>IF(N600="sníž. přenesená",J600,0)</f>
        <v>0</v>
      </c>
      <c r="BI600" s="230">
        <f>IF(N600="nulová",J600,0)</f>
        <v>0</v>
      </c>
      <c r="BJ600" s="20" t="s">
        <v>23</v>
      </c>
      <c r="BK600" s="230">
        <f>ROUND(I600*H600,2)</f>
        <v>0</v>
      </c>
      <c r="BL600" s="20" t="s">
        <v>248</v>
      </c>
      <c r="BM600" s="229" t="s">
        <v>9387</v>
      </c>
    </row>
    <row r="601" s="14" customFormat="1">
      <c r="A601" s="14"/>
      <c r="B601" s="247"/>
      <c r="C601" s="248"/>
      <c r="D601" s="238" t="s">
        <v>252</v>
      </c>
      <c r="E601" s="248"/>
      <c r="F601" s="250" t="s">
        <v>9388</v>
      </c>
      <c r="G601" s="248"/>
      <c r="H601" s="251">
        <v>4</v>
      </c>
      <c r="I601" s="252"/>
      <c r="J601" s="248"/>
      <c r="K601" s="248"/>
      <c r="L601" s="253"/>
      <c r="M601" s="254"/>
      <c r="N601" s="255"/>
      <c r="O601" s="255"/>
      <c r="P601" s="255"/>
      <c r="Q601" s="255"/>
      <c r="R601" s="255"/>
      <c r="S601" s="255"/>
      <c r="T601" s="256"/>
      <c r="U601" s="14"/>
      <c r="V601" s="14"/>
      <c r="W601" s="14"/>
      <c r="X601" s="14"/>
      <c r="Y601" s="14"/>
      <c r="Z601" s="14"/>
      <c r="AA601" s="14"/>
      <c r="AB601" s="14"/>
      <c r="AC601" s="14"/>
      <c r="AD601" s="14"/>
      <c r="AE601" s="14"/>
      <c r="AT601" s="257" t="s">
        <v>252</v>
      </c>
      <c r="AU601" s="257" t="s">
        <v>93</v>
      </c>
      <c r="AV601" s="14" t="s">
        <v>93</v>
      </c>
      <c r="AW601" s="14" t="s">
        <v>4</v>
      </c>
      <c r="AX601" s="14" t="s">
        <v>23</v>
      </c>
      <c r="AY601" s="257" t="s">
        <v>241</v>
      </c>
    </row>
    <row r="602" s="2" customFormat="1" ht="16.5" customHeight="1">
      <c r="A602" s="42"/>
      <c r="B602" s="43"/>
      <c r="C602" s="280" t="s">
        <v>1531</v>
      </c>
      <c r="D602" s="280" t="s">
        <v>463</v>
      </c>
      <c r="E602" s="281" t="s">
        <v>9389</v>
      </c>
      <c r="F602" s="282" t="s">
        <v>9390</v>
      </c>
      <c r="G602" s="283" t="s">
        <v>561</v>
      </c>
      <c r="H602" s="284">
        <v>2</v>
      </c>
      <c r="I602" s="285"/>
      <c r="J602" s="286">
        <f>ROUND(I602*H602,2)</f>
        <v>0</v>
      </c>
      <c r="K602" s="282" t="s">
        <v>247</v>
      </c>
      <c r="L602" s="287"/>
      <c r="M602" s="288" t="s">
        <v>39</v>
      </c>
      <c r="N602" s="289" t="s">
        <v>56</v>
      </c>
      <c r="O602" s="88"/>
      <c r="P602" s="227">
        <f>O602*H602</f>
        <v>0</v>
      </c>
      <c r="Q602" s="227">
        <v>0.0013500000000000001</v>
      </c>
      <c r="R602" s="227">
        <f>Q602*H602</f>
        <v>0.0027000000000000001</v>
      </c>
      <c r="S602" s="227">
        <v>0</v>
      </c>
      <c r="T602" s="228">
        <f>S602*H602</f>
        <v>0</v>
      </c>
      <c r="U602" s="42"/>
      <c r="V602" s="42"/>
      <c r="W602" s="42"/>
      <c r="X602" s="42"/>
      <c r="Y602" s="42"/>
      <c r="Z602" s="42"/>
      <c r="AA602" s="42"/>
      <c r="AB602" s="42"/>
      <c r="AC602" s="42"/>
      <c r="AD602" s="42"/>
      <c r="AE602" s="42"/>
      <c r="AR602" s="229" t="s">
        <v>321</v>
      </c>
      <c r="AT602" s="229" t="s">
        <v>463</v>
      </c>
      <c r="AU602" s="229" t="s">
        <v>93</v>
      </c>
      <c r="AY602" s="20" t="s">
        <v>241</v>
      </c>
      <c r="BE602" s="230">
        <f>IF(N602="základní",J602,0)</f>
        <v>0</v>
      </c>
      <c r="BF602" s="230">
        <f>IF(N602="snížená",J602,0)</f>
        <v>0</v>
      </c>
      <c r="BG602" s="230">
        <f>IF(N602="zákl. přenesená",J602,0)</f>
        <v>0</v>
      </c>
      <c r="BH602" s="230">
        <f>IF(N602="sníž. přenesená",J602,0)</f>
        <v>0</v>
      </c>
      <c r="BI602" s="230">
        <f>IF(N602="nulová",J602,0)</f>
        <v>0</v>
      </c>
      <c r="BJ602" s="20" t="s">
        <v>23</v>
      </c>
      <c r="BK602" s="230">
        <f>ROUND(I602*H602,2)</f>
        <v>0</v>
      </c>
      <c r="BL602" s="20" t="s">
        <v>248</v>
      </c>
      <c r="BM602" s="229" t="s">
        <v>9391</v>
      </c>
    </row>
    <row r="603" s="2" customFormat="1" ht="16.5" customHeight="1">
      <c r="A603" s="42"/>
      <c r="B603" s="43"/>
      <c r="C603" s="280" t="s">
        <v>1539</v>
      </c>
      <c r="D603" s="280" t="s">
        <v>463</v>
      </c>
      <c r="E603" s="281" t="s">
        <v>9392</v>
      </c>
      <c r="F603" s="282" t="s">
        <v>9393</v>
      </c>
      <c r="G603" s="283" t="s">
        <v>561</v>
      </c>
      <c r="H603" s="284">
        <v>1</v>
      </c>
      <c r="I603" s="285"/>
      <c r="J603" s="286">
        <f>ROUND(I603*H603,2)</f>
        <v>0</v>
      </c>
      <c r="K603" s="282" t="s">
        <v>247</v>
      </c>
      <c r="L603" s="287"/>
      <c r="M603" s="288" t="s">
        <v>39</v>
      </c>
      <c r="N603" s="289" t="s">
        <v>56</v>
      </c>
      <c r="O603" s="88"/>
      <c r="P603" s="227">
        <f>O603*H603</f>
        <v>0</v>
      </c>
      <c r="Q603" s="227">
        <v>0.021999999999999999</v>
      </c>
      <c r="R603" s="227">
        <f>Q603*H603</f>
        <v>0.021999999999999999</v>
      </c>
      <c r="S603" s="227">
        <v>0</v>
      </c>
      <c r="T603" s="228">
        <f>S603*H603</f>
        <v>0</v>
      </c>
      <c r="U603" s="42"/>
      <c r="V603" s="42"/>
      <c r="W603" s="42"/>
      <c r="X603" s="42"/>
      <c r="Y603" s="42"/>
      <c r="Z603" s="42"/>
      <c r="AA603" s="42"/>
      <c r="AB603" s="42"/>
      <c r="AC603" s="42"/>
      <c r="AD603" s="42"/>
      <c r="AE603" s="42"/>
      <c r="AR603" s="229" t="s">
        <v>321</v>
      </c>
      <c r="AT603" s="229" t="s">
        <v>463</v>
      </c>
      <c r="AU603" s="229" t="s">
        <v>93</v>
      </c>
      <c r="AY603" s="20" t="s">
        <v>241</v>
      </c>
      <c r="BE603" s="230">
        <f>IF(N603="základní",J603,0)</f>
        <v>0</v>
      </c>
      <c r="BF603" s="230">
        <f>IF(N603="snížená",J603,0)</f>
        <v>0</v>
      </c>
      <c r="BG603" s="230">
        <f>IF(N603="zákl. přenesená",J603,0)</f>
        <v>0</v>
      </c>
      <c r="BH603" s="230">
        <f>IF(N603="sníž. přenesená",J603,0)</f>
        <v>0</v>
      </c>
      <c r="BI603" s="230">
        <f>IF(N603="nulová",J603,0)</f>
        <v>0</v>
      </c>
      <c r="BJ603" s="20" t="s">
        <v>23</v>
      </c>
      <c r="BK603" s="230">
        <f>ROUND(I603*H603,2)</f>
        <v>0</v>
      </c>
      <c r="BL603" s="20" t="s">
        <v>248</v>
      </c>
      <c r="BM603" s="229" t="s">
        <v>9394</v>
      </c>
    </row>
    <row r="604" s="2" customFormat="1" ht="24.15" customHeight="1">
      <c r="A604" s="42"/>
      <c r="B604" s="43"/>
      <c r="C604" s="218" t="s">
        <v>1547</v>
      </c>
      <c r="D604" s="218" t="s">
        <v>243</v>
      </c>
      <c r="E604" s="219" t="s">
        <v>9395</v>
      </c>
      <c r="F604" s="220" t="s">
        <v>9396</v>
      </c>
      <c r="G604" s="221" t="s">
        <v>515</v>
      </c>
      <c r="H604" s="222">
        <v>0.23999999999999999</v>
      </c>
      <c r="I604" s="223"/>
      <c r="J604" s="224">
        <f>ROUND(I604*H604,2)</f>
        <v>0</v>
      </c>
      <c r="K604" s="220" t="s">
        <v>247</v>
      </c>
      <c r="L604" s="48"/>
      <c r="M604" s="225" t="s">
        <v>39</v>
      </c>
      <c r="N604" s="226" t="s">
        <v>56</v>
      </c>
      <c r="O604" s="88"/>
      <c r="P604" s="227">
        <f>O604*H604</f>
        <v>0</v>
      </c>
      <c r="Q604" s="227">
        <v>0.0012800000000000001</v>
      </c>
      <c r="R604" s="227">
        <f>Q604*H604</f>
        <v>0.00030720000000000004</v>
      </c>
      <c r="S604" s="227">
        <v>0.021000000000000001</v>
      </c>
      <c r="T604" s="228">
        <f>S604*H604</f>
        <v>0.0050400000000000002</v>
      </c>
      <c r="U604" s="42"/>
      <c r="V604" s="42"/>
      <c r="W604" s="42"/>
      <c r="X604" s="42"/>
      <c r="Y604" s="42"/>
      <c r="Z604" s="42"/>
      <c r="AA604" s="42"/>
      <c r="AB604" s="42"/>
      <c r="AC604" s="42"/>
      <c r="AD604" s="42"/>
      <c r="AE604" s="42"/>
      <c r="AR604" s="229" t="s">
        <v>248</v>
      </c>
      <c r="AT604" s="229" t="s">
        <v>243</v>
      </c>
      <c r="AU604" s="229" t="s">
        <v>93</v>
      </c>
      <c r="AY604" s="20" t="s">
        <v>241</v>
      </c>
      <c r="BE604" s="230">
        <f>IF(N604="základní",J604,0)</f>
        <v>0</v>
      </c>
      <c r="BF604" s="230">
        <f>IF(N604="snížená",J604,0)</f>
        <v>0</v>
      </c>
      <c r="BG604" s="230">
        <f>IF(N604="zákl. přenesená",J604,0)</f>
        <v>0</v>
      </c>
      <c r="BH604" s="230">
        <f>IF(N604="sníž. přenesená",J604,0)</f>
        <v>0</v>
      </c>
      <c r="BI604" s="230">
        <f>IF(N604="nulová",J604,0)</f>
        <v>0</v>
      </c>
      <c r="BJ604" s="20" t="s">
        <v>23</v>
      </c>
      <c r="BK604" s="230">
        <f>ROUND(I604*H604,2)</f>
        <v>0</v>
      </c>
      <c r="BL604" s="20" t="s">
        <v>248</v>
      </c>
      <c r="BM604" s="229" t="s">
        <v>9397</v>
      </c>
    </row>
    <row r="605" s="2" customFormat="1">
      <c r="A605" s="42"/>
      <c r="B605" s="43"/>
      <c r="C605" s="44"/>
      <c r="D605" s="231" t="s">
        <v>250</v>
      </c>
      <c r="E605" s="44"/>
      <c r="F605" s="232" t="s">
        <v>9398</v>
      </c>
      <c r="G605" s="44"/>
      <c r="H605" s="44"/>
      <c r="I605" s="233"/>
      <c r="J605" s="44"/>
      <c r="K605" s="44"/>
      <c r="L605" s="48"/>
      <c r="M605" s="234"/>
      <c r="N605" s="235"/>
      <c r="O605" s="88"/>
      <c r="P605" s="88"/>
      <c r="Q605" s="88"/>
      <c r="R605" s="88"/>
      <c r="S605" s="88"/>
      <c r="T605" s="89"/>
      <c r="U605" s="42"/>
      <c r="V605" s="42"/>
      <c r="W605" s="42"/>
      <c r="X605" s="42"/>
      <c r="Y605" s="42"/>
      <c r="Z605" s="42"/>
      <c r="AA605" s="42"/>
      <c r="AB605" s="42"/>
      <c r="AC605" s="42"/>
      <c r="AD605" s="42"/>
      <c r="AE605" s="42"/>
      <c r="AT605" s="20" t="s">
        <v>250</v>
      </c>
      <c r="AU605" s="20" t="s">
        <v>93</v>
      </c>
    </row>
    <row r="606" s="13" customFormat="1">
      <c r="A606" s="13"/>
      <c r="B606" s="236"/>
      <c r="C606" s="237"/>
      <c r="D606" s="238" t="s">
        <v>252</v>
      </c>
      <c r="E606" s="239" t="s">
        <v>39</v>
      </c>
      <c r="F606" s="240" t="s">
        <v>9199</v>
      </c>
      <c r="G606" s="237"/>
      <c r="H606" s="239" t="s">
        <v>39</v>
      </c>
      <c r="I606" s="241"/>
      <c r="J606" s="237"/>
      <c r="K606" s="237"/>
      <c r="L606" s="242"/>
      <c r="M606" s="243"/>
      <c r="N606" s="244"/>
      <c r="O606" s="244"/>
      <c r="P606" s="244"/>
      <c r="Q606" s="244"/>
      <c r="R606" s="244"/>
      <c r="S606" s="244"/>
      <c r="T606" s="245"/>
      <c r="U606" s="13"/>
      <c r="V606" s="13"/>
      <c r="W606" s="13"/>
      <c r="X606" s="13"/>
      <c r="Y606" s="13"/>
      <c r="Z606" s="13"/>
      <c r="AA606" s="13"/>
      <c r="AB606" s="13"/>
      <c r="AC606" s="13"/>
      <c r="AD606" s="13"/>
      <c r="AE606" s="13"/>
      <c r="AT606" s="246" t="s">
        <v>252</v>
      </c>
      <c r="AU606" s="246" t="s">
        <v>93</v>
      </c>
      <c r="AV606" s="13" t="s">
        <v>23</v>
      </c>
      <c r="AW606" s="13" t="s">
        <v>46</v>
      </c>
      <c r="AX606" s="13" t="s">
        <v>85</v>
      </c>
      <c r="AY606" s="246" t="s">
        <v>241</v>
      </c>
    </row>
    <row r="607" s="14" customFormat="1">
      <c r="A607" s="14"/>
      <c r="B607" s="247"/>
      <c r="C607" s="248"/>
      <c r="D607" s="238" t="s">
        <v>252</v>
      </c>
      <c r="E607" s="249" t="s">
        <v>39</v>
      </c>
      <c r="F607" s="250" t="s">
        <v>9399</v>
      </c>
      <c r="G607" s="248"/>
      <c r="H607" s="251">
        <v>0.23999999999999999</v>
      </c>
      <c r="I607" s="252"/>
      <c r="J607" s="248"/>
      <c r="K607" s="248"/>
      <c r="L607" s="253"/>
      <c r="M607" s="254"/>
      <c r="N607" s="255"/>
      <c r="O607" s="255"/>
      <c r="P607" s="255"/>
      <c r="Q607" s="255"/>
      <c r="R607" s="255"/>
      <c r="S607" s="255"/>
      <c r="T607" s="256"/>
      <c r="U607" s="14"/>
      <c r="V607" s="14"/>
      <c r="W607" s="14"/>
      <c r="X607" s="14"/>
      <c r="Y607" s="14"/>
      <c r="Z607" s="14"/>
      <c r="AA607" s="14"/>
      <c r="AB607" s="14"/>
      <c r="AC607" s="14"/>
      <c r="AD607" s="14"/>
      <c r="AE607" s="14"/>
      <c r="AT607" s="257" t="s">
        <v>252</v>
      </c>
      <c r="AU607" s="257" t="s">
        <v>93</v>
      </c>
      <c r="AV607" s="14" t="s">
        <v>93</v>
      </c>
      <c r="AW607" s="14" t="s">
        <v>46</v>
      </c>
      <c r="AX607" s="14" t="s">
        <v>23</v>
      </c>
      <c r="AY607" s="257" t="s">
        <v>241</v>
      </c>
    </row>
    <row r="608" s="2" customFormat="1" ht="24.15" customHeight="1">
      <c r="A608" s="42"/>
      <c r="B608" s="43"/>
      <c r="C608" s="218" t="s">
        <v>1552</v>
      </c>
      <c r="D608" s="218" t="s">
        <v>243</v>
      </c>
      <c r="E608" s="219" t="s">
        <v>9400</v>
      </c>
      <c r="F608" s="220" t="s">
        <v>9401</v>
      </c>
      <c r="G608" s="221" t="s">
        <v>515</v>
      </c>
      <c r="H608" s="222">
        <v>0.23999999999999999</v>
      </c>
      <c r="I608" s="223"/>
      <c r="J608" s="224">
        <f>ROUND(I608*H608,2)</f>
        <v>0</v>
      </c>
      <c r="K608" s="220" t="s">
        <v>247</v>
      </c>
      <c r="L608" s="48"/>
      <c r="M608" s="225" t="s">
        <v>39</v>
      </c>
      <c r="N608" s="226" t="s">
        <v>56</v>
      </c>
      <c r="O608" s="88"/>
      <c r="P608" s="227">
        <f>O608*H608</f>
        <v>0</v>
      </c>
      <c r="Q608" s="227">
        <v>0.00142</v>
      </c>
      <c r="R608" s="227">
        <f>Q608*H608</f>
        <v>0.00034079999999999999</v>
      </c>
      <c r="S608" s="227">
        <v>0.029000000000000001</v>
      </c>
      <c r="T608" s="228">
        <f>S608*H608</f>
        <v>0.00696</v>
      </c>
      <c r="U608" s="42"/>
      <c r="V608" s="42"/>
      <c r="W608" s="42"/>
      <c r="X608" s="42"/>
      <c r="Y608" s="42"/>
      <c r="Z608" s="42"/>
      <c r="AA608" s="42"/>
      <c r="AB608" s="42"/>
      <c r="AC608" s="42"/>
      <c r="AD608" s="42"/>
      <c r="AE608" s="42"/>
      <c r="AR608" s="229" t="s">
        <v>248</v>
      </c>
      <c r="AT608" s="229" t="s">
        <v>243</v>
      </c>
      <c r="AU608" s="229" t="s">
        <v>93</v>
      </c>
      <c r="AY608" s="20" t="s">
        <v>241</v>
      </c>
      <c r="BE608" s="230">
        <f>IF(N608="základní",J608,0)</f>
        <v>0</v>
      </c>
      <c r="BF608" s="230">
        <f>IF(N608="snížená",J608,0)</f>
        <v>0</v>
      </c>
      <c r="BG608" s="230">
        <f>IF(N608="zákl. přenesená",J608,0)</f>
        <v>0</v>
      </c>
      <c r="BH608" s="230">
        <f>IF(N608="sníž. přenesená",J608,0)</f>
        <v>0</v>
      </c>
      <c r="BI608" s="230">
        <f>IF(N608="nulová",J608,0)</f>
        <v>0</v>
      </c>
      <c r="BJ608" s="20" t="s">
        <v>23</v>
      </c>
      <c r="BK608" s="230">
        <f>ROUND(I608*H608,2)</f>
        <v>0</v>
      </c>
      <c r="BL608" s="20" t="s">
        <v>248</v>
      </c>
      <c r="BM608" s="229" t="s">
        <v>9402</v>
      </c>
    </row>
    <row r="609" s="2" customFormat="1">
      <c r="A609" s="42"/>
      <c r="B609" s="43"/>
      <c r="C609" s="44"/>
      <c r="D609" s="231" t="s">
        <v>250</v>
      </c>
      <c r="E609" s="44"/>
      <c r="F609" s="232" t="s">
        <v>9403</v>
      </c>
      <c r="G609" s="44"/>
      <c r="H609" s="44"/>
      <c r="I609" s="233"/>
      <c r="J609" s="44"/>
      <c r="K609" s="44"/>
      <c r="L609" s="48"/>
      <c r="M609" s="234"/>
      <c r="N609" s="235"/>
      <c r="O609" s="88"/>
      <c r="P609" s="88"/>
      <c r="Q609" s="88"/>
      <c r="R609" s="88"/>
      <c r="S609" s="88"/>
      <c r="T609" s="89"/>
      <c r="U609" s="42"/>
      <c r="V609" s="42"/>
      <c r="W609" s="42"/>
      <c r="X609" s="42"/>
      <c r="Y609" s="42"/>
      <c r="Z609" s="42"/>
      <c r="AA609" s="42"/>
      <c r="AB609" s="42"/>
      <c r="AC609" s="42"/>
      <c r="AD609" s="42"/>
      <c r="AE609" s="42"/>
      <c r="AT609" s="20" t="s">
        <v>250</v>
      </c>
      <c r="AU609" s="20" t="s">
        <v>93</v>
      </c>
    </row>
    <row r="610" s="13" customFormat="1">
      <c r="A610" s="13"/>
      <c r="B610" s="236"/>
      <c r="C610" s="237"/>
      <c r="D610" s="238" t="s">
        <v>252</v>
      </c>
      <c r="E610" s="239" t="s">
        <v>39</v>
      </c>
      <c r="F610" s="240" t="s">
        <v>9203</v>
      </c>
      <c r="G610" s="237"/>
      <c r="H610" s="239" t="s">
        <v>39</v>
      </c>
      <c r="I610" s="241"/>
      <c r="J610" s="237"/>
      <c r="K610" s="237"/>
      <c r="L610" s="242"/>
      <c r="M610" s="243"/>
      <c r="N610" s="244"/>
      <c r="O610" s="244"/>
      <c r="P610" s="244"/>
      <c r="Q610" s="244"/>
      <c r="R610" s="244"/>
      <c r="S610" s="244"/>
      <c r="T610" s="245"/>
      <c r="U610" s="13"/>
      <c r="V610" s="13"/>
      <c r="W610" s="13"/>
      <c r="X610" s="13"/>
      <c r="Y610" s="13"/>
      <c r="Z610" s="13"/>
      <c r="AA610" s="13"/>
      <c r="AB610" s="13"/>
      <c r="AC610" s="13"/>
      <c r="AD610" s="13"/>
      <c r="AE610" s="13"/>
      <c r="AT610" s="246" t="s">
        <v>252</v>
      </c>
      <c r="AU610" s="246" t="s">
        <v>93</v>
      </c>
      <c r="AV610" s="13" t="s">
        <v>23</v>
      </c>
      <c r="AW610" s="13" t="s">
        <v>46</v>
      </c>
      <c r="AX610" s="13" t="s">
        <v>85</v>
      </c>
      <c r="AY610" s="246" t="s">
        <v>241</v>
      </c>
    </row>
    <row r="611" s="14" customFormat="1">
      <c r="A611" s="14"/>
      <c r="B611" s="247"/>
      <c r="C611" s="248"/>
      <c r="D611" s="238" t="s">
        <v>252</v>
      </c>
      <c r="E611" s="249" t="s">
        <v>39</v>
      </c>
      <c r="F611" s="250" t="s">
        <v>9404</v>
      </c>
      <c r="G611" s="248"/>
      <c r="H611" s="251">
        <v>0.12</v>
      </c>
      <c r="I611" s="252"/>
      <c r="J611" s="248"/>
      <c r="K611" s="248"/>
      <c r="L611" s="253"/>
      <c r="M611" s="254"/>
      <c r="N611" s="255"/>
      <c r="O611" s="255"/>
      <c r="P611" s="255"/>
      <c r="Q611" s="255"/>
      <c r="R611" s="255"/>
      <c r="S611" s="255"/>
      <c r="T611" s="256"/>
      <c r="U611" s="14"/>
      <c r="V611" s="14"/>
      <c r="W611" s="14"/>
      <c r="X611" s="14"/>
      <c r="Y611" s="14"/>
      <c r="Z611" s="14"/>
      <c r="AA611" s="14"/>
      <c r="AB611" s="14"/>
      <c r="AC611" s="14"/>
      <c r="AD611" s="14"/>
      <c r="AE611" s="14"/>
      <c r="AT611" s="257" t="s">
        <v>252</v>
      </c>
      <c r="AU611" s="257" t="s">
        <v>93</v>
      </c>
      <c r="AV611" s="14" t="s">
        <v>93</v>
      </c>
      <c r="AW611" s="14" t="s">
        <v>46</v>
      </c>
      <c r="AX611" s="14" t="s">
        <v>85</v>
      </c>
      <c r="AY611" s="257" t="s">
        <v>241</v>
      </c>
    </row>
    <row r="612" s="13" customFormat="1">
      <c r="A612" s="13"/>
      <c r="B612" s="236"/>
      <c r="C612" s="237"/>
      <c r="D612" s="238" t="s">
        <v>252</v>
      </c>
      <c r="E612" s="239" t="s">
        <v>39</v>
      </c>
      <c r="F612" s="240" t="s">
        <v>8841</v>
      </c>
      <c r="G612" s="237"/>
      <c r="H612" s="239" t="s">
        <v>39</v>
      </c>
      <c r="I612" s="241"/>
      <c r="J612" s="237"/>
      <c r="K612" s="237"/>
      <c r="L612" s="242"/>
      <c r="M612" s="243"/>
      <c r="N612" s="244"/>
      <c r="O612" s="244"/>
      <c r="P612" s="244"/>
      <c r="Q612" s="244"/>
      <c r="R612" s="244"/>
      <c r="S612" s="244"/>
      <c r="T612" s="245"/>
      <c r="U612" s="13"/>
      <c r="V612" s="13"/>
      <c r="W612" s="13"/>
      <c r="X612" s="13"/>
      <c r="Y612" s="13"/>
      <c r="Z612" s="13"/>
      <c r="AA612" s="13"/>
      <c r="AB612" s="13"/>
      <c r="AC612" s="13"/>
      <c r="AD612" s="13"/>
      <c r="AE612" s="13"/>
      <c r="AT612" s="246" t="s">
        <v>252</v>
      </c>
      <c r="AU612" s="246" t="s">
        <v>93</v>
      </c>
      <c r="AV612" s="13" t="s">
        <v>23</v>
      </c>
      <c r="AW612" s="13" t="s">
        <v>46</v>
      </c>
      <c r="AX612" s="13" t="s">
        <v>85</v>
      </c>
      <c r="AY612" s="246" t="s">
        <v>241</v>
      </c>
    </row>
    <row r="613" s="14" customFormat="1">
      <c r="A613" s="14"/>
      <c r="B613" s="247"/>
      <c r="C613" s="248"/>
      <c r="D613" s="238" t="s">
        <v>252</v>
      </c>
      <c r="E613" s="249" t="s">
        <v>39</v>
      </c>
      <c r="F613" s="250" t="s">
        <v>9404</v>
      </c>
      <c r="G613" s="248"/>
      <c r="H613" s="251">
        <v>0.12</v>
      </c>
      <c r="I613" s="252"/>
      <c r="J613" s="248"/>
      <c r="K613" s="248"/>
      <c r="L613" s="253"/>
      <c r="M613" s="254"/>
      <c r="N613" s="255"/>
      <c r="O613" s="255"/>
      <c r="P613" s="255"/>
      <c r="Q613" s="255"/>
      <c r="R613" s="255"/>
      <c r="S613" s="255"/>
      <c r="T613" s="256"/>
      <c r="U613" s="14"/>
      <c r="V613" s="14"/>
      <c r="W613" s="14"/>
      <c r="X613" s="14"/>
      <c r="Y613" s="14"/>
      <c r="Z613" s="14"/>
      <c r="AA613" s="14"/>
      <c r="AB613" s="14"/>
      <c r="AC613" s="14"/>
      <c r="AD613" s="14"/>
      <c r="AE613" s="14"/>
      <c r="AT613" s="257" t="s">
        <v>252</v>
      </c>
      <c r="AU613" s="257" t="s">
        <v>93</v>
      </c>
      <c r="AV613" s="14" t="s">
        <v>93</v>
      </c>
      <c r="AW613" s="14" t="s">
        <v>46</v>
      </c>
      <c r="AX613" s="14" t="s">
        <v>85</v>
      </c>
      <c r="AY613" s="257" t="s">
        <v>241</v>
      </c>
    </row>
    <row r="614" s="15" customFormat="1">
      <c r="A614" s="15"/>
      <c r="B614" s="258"/>
      <c r="C614" s="259"/>
      <c r="D614" s="238" t="s">
        <v>252</v>
      </c>
      <c r="E614" s="260" t="s">
        <v>39</v>
      </c>
      <c r="F614" s="261" t="s">
        <v>274</v>
      </c>
      <c r="G614" s="259"/>
      <c r="H614" s="262">
        <v>0.23999999999999999</v>
      </c>
      <c r="I614" s="263"/>
      <c r="J614" s="259"/>
      <c r="K614" s="259"/>
      <c r="L614" s="264"/>
      <c r="M614" s="265"/>
      <c r="N614" s="266"/>
      <c r="O614" s="266"/>
      <c r="P614" s="266"/>
      <c r="Q614" s="266"/>
      <c r="R614" s="266"/>
      <c r="S614" s="266"/>
      <c r="T614" s="267"/>
      <c r="U614" s="15"/>
      <c r="V614" s="15"/>
      <c r="W614" s="15"/>
      <c r="X614" s="15"/>
      <c r="Y614" s="15"/>
      <c r="Z614" s="15"/>
      <c r="AA614" s="15"/>
      <c r="AB614" s="15"/>
      <c r="AC614" s="15"/>
      <c r="AD614" s="15"/>
      <c r="AE614" s="15"/>
      <c r="AT614" s="268" t="s">
        <v>252</v>
      </c>
      <c r="AU614" s="268" t="s">
        <v>93</v>
      </c>
      <c r="AV614" s="15" t="s">
        <v>248</v>
      </c>
      <c r="AW614" s="15" t="s">
        <v>46</v>
      </c>
      <c r="AX614" s="15" t="s">
        <v>23</v>
      </c>
      <c r="AY614" s="268" t="s">
        <v>241</v>
      </c>
    </row>
    <row r="615" s="12" customFormat="1" ht="22.8" customHeight="1">
      <c r="A615" s="12"/>
      <c r="B615" s="202"/>
      <c r="C615" s="203"/>
      <c r="D615" s="204" t="s">
        <v>84</v>
      </c>
      <c r="E615" s="216" t="s">
        <v>4123</v>
      </c>
      <c r="F615" s="216" t="s">
        <v>4124</v>
      </c>
      <c r="G615" s="203"/>
      <c r="H615" s="203"/>
      <c r="I615" s="206"/>
      <c r="J615" s="217">
        <f>BK615</f>
        <v>0</v>
      </c>
      <c r="K615" s="203"/>
      <c r="L615" s="208"/>
      <c r="M615" s="209"/>
      <c r="N615" s="210"/>
      <c r="O615" s="210"/>
      <c r="P615" s="211">
        <f>SUM(P616:P617)</f>
        <v>0</v>
      </c>
      <c r="Q615" s="210"/>
      <c r="R615" s="211">
        <f>SUM(R616:R617)</f>
        <v>0</v>
      </c>
      <c r="S615" s="210"/>
      <c r="T615" s="212">
        <f>SUM(T616:T617)</f>
        <v>0</v>
      </c>
      <c r="U615" s="12"/>
      <c r="V615" s="12"/>
      <c r="W615" s="12"/>
      <c r="X615" s="12"/>
      <c r="Y615" s="12"/>
      <c r="Z615" s="12"/>
      <c r="AA615" s="12"/>
      <c r="AB615" s="12"/>
      <c r="AC615" s="12"/>
      <c r="AD615" s="12"/>
      <c r="AE615" s="12"/>
      <c r="AR615" s="213" t="s">
        <v>23</v>
      </c>
      <c r="AT615" s="214" t="s">
        <v>84</v>
      </c>
      <c r="AU615" s="214" t="s">
        <v>23</v>
      </c>
      <c r="AY615" s="213" t="s">
        <v>241</v>
      </c>
      <c r="BK615" s="215">
        <f>SUM(BK616:BK617)</f>
        <v>0</v>
      </c>
    </row>
    <row r="616" s="2" customFormat="1" ht="24.15" customHeight="1">
      <c r="A616" s="42"/>
      <c r="B616" s="43"/>
      <c r="C616" s="218" t="s">
        <v>1560</v>
      </c>
      <c r="D616" s="218" t="s">
        <v>243</v>
      </c>
      <c r="E616" s="219" t="s">
        <v>9405</v>
      </c>
      <c r="F616" s="220" t="s">
        <v>9406</v>
      </c>
      <c r="G616" s="221" t="s">
        <v>430</v>
      </c>
      <c r="H616" s="222">
        <v>28.893999999999998</v>
      </c>
      <c r="I616" s="223"/>
      <c r="J616" s="224">
        <f>ROUND(I616*H616,2)</f>
        <v>0</v>
      </c>
      <c r="K616" s="220" t="s">
        <v>247</v>
      </c>
      <c r="L616" s="48"/>
      <c r="M616" s="225" t="s">
        <v>39</v>
      </c>
      <c r="N616" s="226" t="s">
        <v>56</v>
      </c>
      <c r="O616" s="88"/>
      <c r="P616" s="227">
        <f>O616*H616</f>
        <v>0</v>
      </c>
      <c r="Q616" s="227">
        <v>0</v>
      </c>
      <c r="R616" s="227">
        <f>Q616*H616</f>
        <v>0</v>
      </c>
      <c r="S616" s="227">
        <v>0</v>
      </c>
      <c r="T616" s="228">
        <f>S616*H616</f>
        <v>0</v>
      </c>
      <c r="U616" s="42"/>
      <c r="V616" s="42"/>
      <c r="W616" s="42"/>
      <c r="X616" s="42"/>
      <c r="Y616" s="42"/>
      <c r="Z616" s="42"/>
      <c r="AA616" s="42"/>
      <c r="AB616" s="42"/>
      <c r="AC616" s="42"/>
      <c r="AD616" s="42"/>
      <c r="AE616" s="42"/>
      <c r="AR616" s="229" t="s">
        <v>248</v>
      </c>
      <c r="AT616" s="229" t="s">
        <v>243</v>
      </c>
      <c r="AU616" s="229" t="s">
        <v>93</v>
      </c>
      <c r="AY616" s="20" t="s">
        <v>241</v>
      </c>
      <c r="BE616" s="230">
        <f>IF(N616="základní",J616,0)</f>
        <v>0</v>
      </c>
      <c r="BF616" s="230">
        <f>IF(N616="snížená",J616,0)</f>
        <v>0</v>
      </c>
      <c r="BG616" s="230">
        <f>IF(N616="zákl. přenesená",J616,0)</f>
        <v>0</v>
      </c>
      <c r="BH616" s="230">
        <f>IF(N616="sníž. přenesená",J616,0)</f>
        <v>0</v>
      </c>
      <c r="BI616" s="230">
        <f>IF(N616="nulová",J616,0)</f>
        <v>0</v>
      </c>
      <c r="BJ616" s="20" t="s">
        <v>23</v>
      </c>
      <c r="BK616" s="230">
        <f>ROUND(I616*H616,2)</f>
        <v>0</v>
      </c>
      <c r="BL616" s="20" t="s">
        <v>248</v>
      </c>
      <c r="BM616" s="229" t="s">
        <v>9407</v>
      </c>
    </row>
    <row r="617" s="2" customFormat="1">
      <c r="A617" s="42"/>
      <c r="B617" s="43"/>
      <c r="C617" s="44"/>
      <c r="D617" s="231" t="s">
        <v>250</v>
      </c>
      <c r="E617" s="44"/>
      <c r="F617" s="232" t="s">
        <v>9408</v>
      </c>
      <c r="G617" s="44"/>
      <c r="H617" s="44"/>
      <c r="I617" s="233"/>
      <c r="J617" s="44"/>
      <c r="K617" s="44"/>
      <c r="L617" s="48"/>
      <c r="M617" s="301"/>
      <c r="N617" s="302"/>
      <c r="O617" s="297"/>
      <c r="P617" s="297"/>
      <c r="Q617" s="297"/>
      <c r="R617" s="297"/>
      <c r="S617" s="297"/>
      <c r="T617" s="303"/>
      <c r="U617" s="42"/>
      <c r="V617" s="42"/>
      <c r="W617" s="42"/>
      <c r="X617" s="42"/>
      <c r="Y617" s="42"/>
      <c r="Z617" s="42"/>
      <c r="AA617" s="42"/>
      <c r="AB617" s="42"/>
      <c r="AC617" s="42"/>
      <c r="AD617" s="42"/>
      <c r="AE617" s="42"/>
      <c r="AT617" s="20" t="s">
        <v>250</v>
      </c>
      <c r="AU617" s="20" t="s">
        <v>93</v>
      </c>
    </row>
    <row r="618" s="2" customFormat="1" ht="6.96" customHeight="1">
      <c r="A618" s="42"/>
      <c r="B618" s="63"/>
      <c r="C618" s="64"/>
      <c r="D618" s="64"/>
      <c r="E618" s="64"/>
      <c r="F618" s="64"/>
      <c r="G618" s="64"/>
      <c r="H618" s="64"/>
      <c r="I618" s="64"/>
      <c r="J618" s="64"/>
      <c r="K618" s="64"/>
      <c r="L618" s="48"/>
      <c r="M618" s="42"/>
      <c r="O618" s="42"/>
      <c r="P618" s="42"/>
      <c r="Q618" s="42"/>
      <c r="R618" s="42"/>
      <c r="S618" s="42"/>
      <c r="T618" s="42"/>
      <c r="U618" s="42"/>
      <c r="V618" s="42"/>
      <c r="W618" s="42"/>
      <c r="X618" s="42"/>
      <c r="Y618" s="42"/>
      <c r="Z618" s="42"/>
      <c r="AA618" s="42"/>
      <c r="AB618" s="42"/>
      <c r="AC618" s="42"/>
      <c r="AD618" s="42"/>
      <c r="AE618" s="42"/>
    </row>
  </sheetData>
  <sheetProtection sheet="1" autoFilter="0" formatColumns="0" formatRows="0" objects="1" scenarios="1" spinCount="100000" saltValue="3j7pfrHMJ7HHUbCIivup/xLpEJH0FnvvaWE82i9uKp9kr1slI+sGjZal3wGWA4drkZz3WNQjRWCEf2WI5FP37g==" hashValue="QGIqNYRCpcrx1BSwYQxa/Fd97MB/5op6LZZnb6e01/npaskwGW/cdi81hUAde1hnhWxUHM/SfaX0/t0rOVwq9A==" algorithmName="SHA-512" password="CC8C"/>
  <autoFilter ref="C98:K617"/>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hyperlinks>
    <hyperlink ref="F103" r:id="rId1" display="https://podminky.urs.cz/item/CS_URS_2024_02/131251102"/>
    <hyperlink ref="F107" r:id="rId2" display="https://podminky.urs.cz/item/CS_URS_2024_02/131251103"/>
    <hyperlink ref="F111" r:id="rId3" display="https://podminky.urs.cz/item/CS_URS_2024_02/131251104"/>
    <hyperlink ref="F115" r:id="rId4" display="https://podminky.urs.cz/item/CS_URS_2024_02/131251202"/>
    <hyperlink ref="F119" r:id="rId5" display="https://podminky.urs.cz/item/CS_URS_2024_02/131251203"/>
    <hyperlink ref="F123" r:id="rId6" display="https://podminky.urs.cz/item/CS_URS_2024_02/132254201"/>
    <hyperlink ref="F132" r:id="rId7" display="https://podminky.urs.cz/item/CS_URS_2024_02/132254202"/>
    <hyperlink ref="F157" r:id="rId8" display="https://podminky.urs.cz/item/CS_URS_2024_02/132254204"/>
    <hyperlink ref="F179" r:id="rId9" display="https://podminky.urs.cz/item/CS_URS_2024_02/139001101"/>
    <hyperlink ref="F181" r:id="rId10" display="https://podminky.urs.cz/item/CS_URS_2024_02/151811131"/>
    <hyperlink ref="F216" r:id="rId11" display="https://podminky.urs.cz/item/CS_URS_2024_02/151811132"/>
    <hyperlink ref="F226" r:id="rId12" display="https://podminky.urs.cz/item/CS_URS_2024_02/151811133"/>
    <hyperlink ref="F230" r:id="rId13" display="https://podminky.urs.cz/item/CS_URS_2024_02/151811143"/>
    <hyperlink ref="F234" r:id="rId14" display="https://podminky.urs.cz/item/CS_URS_2024_02/151811231"/>
    <hyperlink ref="F236" r:id="rId15" display="https://podminky.urs.cz/item/CS_URS_2024_02/151811232"/>
    <hyperlink ref="F238" r:id="rId16" display="https://podminky.urs.cz/item/CS_URS_2024_02/151811233"/>
    <hyperlink ref="F240" r:id="rId17" display="https://podminky.urs.cz/item/CS_URS_2024_02/151811243"/>
    <hyperlink ref="F242" r:id="rId18" display="https://podminky.urs.cz/item/CS_URS_2024_02/162251102"/>
    <hyperlink ref="F250" r:id="rId19" display="https://podminky.urs.cz/item/CS_URS_2024_02/162751113"/>
    <hyperlink ref="F257" r:id="rId20" display="https://podminky.urs.cz/item/CS_URS_2024_02/167151111"/>
    <hyperlink ref="F261" r:id="rId21" display="https://podminky.urs.cz/item/CS_URS_2024_02/171201231"/>
    <hyperlink ref="F264" r:id="rId22" display="https://podminky.urs.cz/item/CS_URS_2024_02/174151101"/>
    <hyperlink ref="F295" r:id="rId23" display="https://podminky.urs.cz/item/CS_URS_2024_02/175151101"/>
    <hyperlink ref="F326" r:id="rId24" display="https://podminky.urs.cz/item/CS_URS_2024_02/181912112"/>
    <hyperlink ref="F353" r:id="rId25" display="https://podminky.urs.cz/item/CS_URS_2024_02/211971121"/>
    <hyperlink ref="F360" r:id="rId26" display="https://podminky.urs.cz/item/CS_URS_2024_02/382413114"/>
    <hyperlink ref="F364" r:id="rId27" display="https://podminky.urs.cz/item/CS_URS_2024_02/382413118"/>
    <hyperlink ref="F369" r:id="rId28" display="https://podminky.urs.cz/item/CS_URS_2024_02/451572111"/>
    <hyperlink ref="F391" r:id="rId29" display="https://podminky.urs.cz/item/CS_URS_2024_02/452112112"/>
    <hyperlink ref="F396" r:id="rId30" display="https://podminky.urs.cz/item/CS_URS_2024_02/452311141"/>
    <hyperlink ref="F440" r:id="rId31" display="https://podminky.urs.cz/item/CS_URS_2024_02/871313121"/>
    <hyperlink ref="F453" r:id="rId32" display="https://podminky.urs.cz/item/CS_URS_2024_02/877161110"/>
    <hyperlink ref="F456" r:id="rId33" display="https://podminky.urs.cz/item/CS_URS_2024_02/877260310"/>
    <hyperlink ref="F464" r:id="rId34" display="https://podminky.urs.cz/item/CS_URS_2024_02/877270310"/>
    <hyperlink ref="F467" r:id="rId35" display="https://podminky.urs.cz/item/CS_URS_2024_02/877310310"/>
    <hyperlink ref="F471" r:id="rId36" display="https://podminky.urs.cz/item/CS_URS_2024_02/877310320"/>
    <hyperlink ref="F474" r:id="rId37" display="https://podminky.urs.cz/item/CS_URS_2024_02/877310440"/>
    <hyperlink ref="F485" r:id="rId38" display="https://podminky.urs.cz/item/CS_URS_2024_02/892233122"/>
    <hyperlink ref="F487" r:id="rId39" display="https://podminky.urs.cz/item/CS_URS_2024_02/892241111"/>
    <hyperlink ref="F490" r:id="rId40" display="https://podminky.urs.cz/item/CS_URS_2024_02/892271111"/>
    <hyperlink ref="F493" r:id="rId41" display="https://podminky.urs.cz/item/CS_URS_2024_02/892273122"/>
    <hyperlink ref="F496" r:id="rId42" display="https://podminky.urs.cz/item/CS_URS_2024_02/892351111"/>
    <hyperlink ref="F499" r:id="rId43" display="https://podminky.urs.cz/item/CS_URS_2024_02/892353122"/>
    <hyperlink ref="F501" r:id="rId44" display="https://podminky.urs.cz/item/CS_URS_2024_02/892372111"/>
    <hyperlink ref="F503" r:id="rId45" display="https://podminky.urs.cz/item/CS_URS_2024_02/893812212"/>
    <hyperlink ref="F505" r:id="rId46" display="https://podminky.urs.cz/item/CS_URS_2024_02/894410212"/>
    <hyperlink ref="F510" r:id="rId47" display="https://podminky.urs.cz/item/CS_URS_2024_02/894410213"/>
    <hyperlink ref="F515" r:id="rId48" display="https://podminky.urs.cz/item/CS_URS_2024_02/894410232"/>
    <hyperlink ref="F520" r:id="rId49" display="https://podminky.urs.cz/item/CS_URS_2024_02/894812003"/>
    <hyperlink ref="F524" r:id="rId50" display="https://podminky.urs.cz/item/CS_URS_2024_02/894812033"/>
    <hyperlink ref="F526" r:id="rId51" display="https://podminky.urs.cz/item/CS_URS_2024_02/894812041"/>
    <hyperlink ref="F528" r:id="rId52" display="https://podminky.urs.cz/item/CS_URS_2024_02/894812061"/>
    <hyperlink ref="F530" r:id="rId53" display="https://podminky.urs.cz/item/CS_URS_2024_02/894812201"/>
    <hyperlink ref="F534" r:id="rId54" display="https://podminky.urs.cz/item/CS_URS_2024_02/894812202"/>
    <hyperlink ref="F538" r:id="rId55" display="https://podminky.urs.cz/item/CS_URS_2024_02/894812231"/>
    <hyperlink ref="F540" r:id="rId56" display="https://podminky.urs.cz/item/CS_URS_2024_02/894812249"/>
    <hyperlink ref="F546" r:id="rId57" display="https://podminky.urs.cz/item/CS_URS_2024_02/894812501"/>
    <hyperlink ref="F550" r:id="rId58" display="https://podminky.urs.cz/item/CS_URS_2024_02/894812521"/>
    <hyperlink ref="F552" r:id="rId59" display="https://podminky.urs.cz/item/CS_URS_2024_02/894812529"/>
    <hyperlink ref="F554" r:id="rId60" display="https://podminky.urs.cz/item/CS_URS_2024_02/894812537"/>
    <hyperlink ref="F556" r:id="rId61" display="https://podminky.urs.cz/item/CS_URS_2024_02/894812611"/>
    <hyperlink ref="F563" r:id="rId62" display="https://podminky.urs.cz/item/CS_URS_2024_02/899102112"/>
    <hyperlink ref="F568" r:id="rId63" display="https://podminky.urs.cz/item/CS_URS_2024_02/899633181"/>
    <hyperlink ref="F582" r:id="rId64" display="https://podminky.urs.cz/item/CS_URS_2024_02/899922191"/>
    <hyperlink ref="F588" r:id="rId65" display="https://podminky.urs.cz/item/CS_URS_2024_02/899924111"/>
    <hyperlink ref="F594" r:id="rId66" display="https://podminky.urs.cz/item/CS_URS_2024_02/935113111"/>
    <hyperlink ref="F596" r:id="rId67" display="https://podminky.urs.cz/item/CS_URS_2024_02/935923216"/>
    <hyperlink ref="F605" r:id="rId68" display="https://podminky.urs.cz/item/CS_URS_2024_02/977151119"/>
    <hyperlink ref="F609" r:id="rId69" display="https://podminky.urs.cz/item/CS_URS_2024_02/977151122"/>
    <hyperlink ref="F617" r:id="rId70" display="https://podminky.urs.cz/item/CS_URS_2024_02/998276101"/>
  </hyperlinks>
  <pageMargins left="0.39375" right="0.39375" top="0.39375" bottom="0.39375" header="0" footer="0"/>
  <pageSetup paperSize="9" orientation="landscape" blackAndWhite="1" fitToHeight="100"/>
  <headerFooter>
    <oddFooter>&amp;CStrana &amp;P z &amp;N</oddFooter>
  </headerFooter>
  <drawing r:id="rId7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117</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c r="B8" s="23"/>
      <c r="D8" s="148" t="s">
        <v>162</v>
      </c>
      <c r="L8" s="23"/>
    </row>
    <row r="9" s="1" customFormat="1" ht="16.5" customHeight="1">
      <c r="B9" s="23"/>
      <c r="E9" s="149" t="s">
        <v>166</v>
      </c>
      <c r="F9" s="1"/>
      <c r="G9" s="1"/>
      <c r="H9" s="1"/>
      <c r="L9" s="23"/>
    </row>
    <row r="10" s="1" customFormat="1" ht="12" customHeight="1">
      <c r="B10" s="23"/>
      <c r="D10" s="148" t="s">
        <v>170</v>
      </c>
      <c r="L10" s="23"/>
    </row>
    <row r="11" s="2" customFormat="1" ht="16.5" customHeight="1">
      <c r="A11" s="42"/>
      <c r="B11" s="48"/>
      <c r="C11" s="42"/>
      <c r="D11" s="42"/>
      <c r="E11" s="161" t="s">
        <v>8789</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8790</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9409</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19</v>
      </c>
      <c r="E15" s="42"/>
      <c r="F15" s="137" t="s">
        <v>39</v>
      </c>
      <c r="G15" s="42"/>
      <c r="H15" s="42"/>
      <c r="I15" s="148" t="s">
        <v>21</v>
      </c>
      <c r="J15" s="137" t="s">
        <v>39</v>
      </c>
      <c r="K15" s="42"/>
      <c r="L15" s="150"/>
      <c r="S15" s="42"/>
      <c r="T15" s="42"/>
      <c r="U15" s="42"/>
      <c r="V15" s="42"/>
      <c r="W15" s="42"/>
      <c r="X15" s="42"/>
      <c r="Y15" s="42"/>
      <c r="Z15" s="42"/>
      <c r="AA15" s="42"/>
      <c r="AB15" s="42"/>
      <c r="AC15" s="42"/>
      <c r="AD15" s="42"/>
      <c r="AE15" s="42"/>
    </row>
    <row r="16" s="2" customFormat="1" ht="12" customHeight="1">
      <c r="A16" s="42"/>
      <c r="B16" s="48"/>
      <c r="C16" s="42"/>
      <c r="D16" s="148" t="s">
        <v>24</v>
      </c>
      <c r="E16" s="42"/>
      <c r="F16" s="137" t="s">
        <v>25</v>
      </c>
      <c r="G16" s="42"/>
      <c r="H16" s="42"/>
      <c r="I16" s="148" t="s">
        <v>26</v>
      </c>
      <c r="J16" s="152" t="str">
        <f>'Rekapitulace stavby'!AN8</f>
        <v>29. 10. 2024</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34</v>
      </c>
      <c r="E18" s="42"/>
      <c r="F18" s="42"/>
      <c r="G18" s="42"/>
      <c r="H18" s="42"/>
      <c r="I18" s="148" t="s">
        <v>35</v>
      </c>
      <c r="J18" s="137" t="s">
        <v>36</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
        <v>37</v>
      </c>
      <c r="F19" s="42"/>
      <c r="G19" s="42"/>
      <c r="H19" s="42"/>
      <c r="I19" s="148" t="s">
        <v>38</v>
      </c>
      <c r="J19" s="137" t="s">
        <v>39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40</v>
      </c>
      <c r="E21" s="42"/>
      <c r="F21" s="42"/>
      <c r="G21" s="42"/>
      <c r="H21" s="42"/>
      <c r="I21" s="148" t="s">
        <v>35</v>
      </c>
      <c r="J21" s="36"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6" t="str">
        <f>'Rekapitulace stavby'!E14</f>
        <v>Vyplň údaj</v>
      </c>
      <c r="F22" s="137"/>
      <c r="G22" s="137"/>
      <c r="H22" s="137"/>
      <c r="I22" s="148" t="s">
        <v>38</v>
      </c>
      <c r="J22" s="36"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42</v>
      </c>
      <c r="E24" s="42"/>
      <c r="F24" s="42"/>
      <c r="G24" s="42"/>
      <c r="H24" s="42"/>
      <c r="I24" s="148" t="s">
        <v>35</v>
      </c>
      <c r="J24" s="137" t="s">
        <v>43</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
        <v>44</v>
      </c>
      <c r="F25" s="42"/>
      <c r="G25" s="42"/>
      <c r="H25" s="42"/>
      <c r="I25" s="148" t="s">
        <v>38</v>
      </c>
      <c r="J25" s="137" t="s">
        <v>45</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47</v>
      </c>
      <c r="E27" s="42"/>
      <c r="F27" s="42"/>
      <c r="G27" s="42"/>
      <c r="H27" s="42"/>
      <c r="I27" s="148" t="s">
        <v>35</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38</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49</v>
      </c>
      <c r="E30" s="42"/>
      <c r="F30" s="42"/>
      <c r="G30" s="42"/>
      <c r="H30" s="42"/>
      <c r="I30" s="42"/>
      <c r="J30" s="42"/>
      <c r="K30" s="42"/>
      <c r="L30" s="150"/>
      <c r="S30" s="42"/>
      <c r="T30" s="42"/>
      <c r="U30" s="42"/>
      <c r="V30" s="42"/>
      <c r="W30" s="42"/>
      <c r="X30" s="42"/>
      <c r="Y30" s="42"/>
      <c r="Z30" s="42"/>
      <c r="AA30" s="42"/>
      <c r="AB30" s="42"/>
      <c r="AC30" s="42"/>
      <c r="AD30" s="42"/>
      <c r="AE30" s="42"/>
    </row>
    <row r="31" s="8" customFormat="1" ht="47.25" customHeight="1">
      <c r="A31" s="153"/>
      <c r="B31" s="154"/>
      <c r="C31" s="153"/>
      <c r="D31" s="153"/>
      <c r="E31" s="155" t="s">
        <v>50</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51</v>
      </c>
      <c r="E34" s="42"/>
      <c r="F34" s="42"/>
      <c r="G34" s="42"/>
      <c r="H34" s="42"/>
      <c r="I34" s="42"/>
      <c r="J34" s="159">
        <f>ROUND(J104,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53</v>
      </c>
      <c r="G36" s="42"/>
      <c r="H36" s="42"/>
      <c r="I36" s="160" t="s">
        <v>52</v>
      </c>
      <c r="J36" s="160" t="s">
        <v>54</v>
      </c>
      <c r="K36" s="42"/>
      <c r="L36" s="150"/>
      <c r="S36" s="42"/>
      <c r="T36" s="42"/>
      <c r="U36" s="42"/>
      <c r="V36" s="42"/>
      <c r="W36" s="42"/>
      <c r="X36" s="42"/>
      <c r="Y36" s="42"/>
      <c r="Z36" s="42"/>
      <c r="AA36" s="42"/>
      <c r="AB36" s="42"/>
      <c r="AC36" s="42"/>
      <c r="AD36" s="42"/>
      <c r="AE36" s="42"/>
    </row>
    <row r="37" s="2" customFormat="1" ht="14.4" customHeight="1">
      <c r="A37" s="42"/>
      <c r="B37" s="48"/>
      <c r="C37" s="42"/>
      <c r="D37" s="161" t="s">
        <v>55</v>
      </c>
      <c r="E37" s="148" t="s">
        <v>56</v>
      </c>
      <c r="F37" s="162">
        <f>ROUND((SUM(BE104:BE945)),  2)</f>
        <v>0</v>
      </c>
      <c r="G37" s="42"/>
      <c r="H37" s="42"/>
      <c r="I37" s="163">
        <v>0.20999999999999999</v>
      </c>
      <c r="J37" s="162">
        <f>ROUND(((SUM(BE104:BE945))*I37),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57</v>
      </c>
      <c r="F38" s="162">
        <f>ROUND((SUM(BF104:BF945)),  2)</f>
        <v>0</v>
      </c>
      <c r="G38" s="42"/>
      <c r="H38" s="42"/>
      <c r="I38" s="163">
        <v>0.12</v>
      </c>
      <c r="J38" s="162">
        <f>ROUND(((SUM(BF104:BF945))*I38),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58</v>
      </c>
      <c r="F39" s="162">
        <f>ROUND((SUM(BG104:BG945)),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59</v>
      </c>
      <c r="F40" s="162">
        <f>ROUND((SUM(BH104:BH945)),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60</v>
      </c>
      <c r="F41" s="162">
        <f>ROUND((SUM(BI104:BI945)),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61</v>
      </c>
      <c r="E43" s="166"/>
      <c r="F43" s="166"/>
      <c r="G43" s="167" t="s">
        <v>62</v>
      </c>
      <c r="H43" s="168" t="s">
        <v>63</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6" t="s">
        <v>181</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5"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SŠ a ZŠ Beroun</v>
      </c>
      <c r="F52" s="35"/>
      <c r="G52" s="35"/>
      <c r="H52" s="35"/>
      <c r="I52" s="44"/>
      <c r="J52" s="44"/>
      <c r="K52" s="44"/>
      <c r="L52" s="150"/>
      <c r="S52" s="42"/>
      <c r="T52" s="42"/>
      <c r="U52" s="42"/>
      <c r="V52" s="42"/>
      <c r="W52" s="42"/>
      <c r="X52" s="42"/>
      <c r="Y52" s="42"/>
      <c r="Z52" s="42"/>
      <c r="AA52" s="42"/>
      <c r="AB52" s="42"/>
      <c r="AC52" s="42"/>
      <c r="AD52" s="42"/>
      <c r="AE52" s="42"/>
    </row>
    <row r="53" s="1" customFormat="1" ht="12" customHeight="1">
      <c r="B53" s="24"/>
      <c r="C53" s="35" t="s">
        <v>162</v>
      </c>
      <c r="D53" s="25"/>
      <c r="E53" s="25"/>
      <c r="F53" s="25"/>
      <c r="G53" s="25"/>
      <c r="H53" s="25"/>
      <c r="I53" s="25"/>
      <c r="J53" s="25"/>
      <c r="K53" s="25"/>
      <c r="L53" s="23"/>
    </row>
    <row r="54" s="1" customFormat="1" ht="16.5" customHeight="1">
      <c r="B54" s="24"/>
      <c r="C54" s="25"/>
      <c r="D54" s="25"/>
      <c r="E54" s="175" t="s">
        <v>166</v>
      </c>
      <c r="F54" s="25"/>
      <c r="G54" s="25"/>
      <c r="H54" s="25"/>
      <c r="I54" s="25"/>
      <c r="J54" s="25"/>
      <c r="K54" s="25"/>
      <c r="L54" s="23"/>
    </row>
    <row r="55" s="1" customFormat="1" ht="12" customHeight="1">
      <c r="B55" s="24"/>
      <c r="C55" s="35" t="s">
        <v>170</v>
      </c>
      <c r="D55" s="25"/>
      <c r="E55" s="25"/>
      <c r="F55" s="25"/>
      <c r="G55" s="25"/>
      <c r="H55" s="25"/>
      <c r="I55" s="25"/>
      <c r="J55" s="25"/>
      <c r="K55" s="25"/>
      <c r="L55" s="23"/>
    </row>
    <row r="56" s="2" customFormat="1" ht="16.5" customHeight="1">
      <c r="A56" s="42"/>
      <c r="B56" s="43"/>
      <c r="C56" s="44"/>
      <c r="D56" s="44"/>
      <c r="E56" s="300" t="s">
        <v>8789</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5" t="s">
        <v>8790</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D143b - Zdravotechnika - vnitřní</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5" t="s">
        <v>24</v>
      </c>
      <c r="D60" s="44"/>
      <c r="E60" s="44"/>
      <c r="F60" s="30" t="str">
        <f>F16</f>
        <v>Karla Čapka 1457, 266 01 Beroun</v>
      </c>
      <c r="G60" s="44"/>
      <c r="H60" s="44"/>
      <c r="I60" s="35" t="s">
        <v>26</v>
      </c>
      <c r="J60" s="76" t="str">
        <f>IF(J16="","",J16)</f>
        <v>29. 10. 2024</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5" t="s">
        <v>34</v>
      </c>
      <c r="D62" s="44"/>
      <c r="E62" s="44"/>
      <c r="F62" s="30" t="str">
        <f>E19</f>
        <v>Střední škola a Základní škola Beroun, p.o.</v>
      </c>
      <c r="G62" s="44"/>
      <c r="H62" s="44"/>
      <c r="I62" s="35" t="s">
        <v>42</v>
      </c>
      <c r="J62" s="40" t="str">
        <f>E25</f>
        <v>DPU REVIT s.r.o.</v>
      </c>
      <c r="K62" s="44"/>
      <c r="L62" s="150"/>
      <c r="S62" s="42"/>
      <c r="T62" s="42"/>
      <c r="U62" s="42"/>
      <c r="V62" s="42"/>
      <c r="W62" s="42"/>
      <c r="X62" s="42"/>
      <c r="Y62" s="42"/>
      <c r="Z62" s="42"/>
      <c r="AA62" s="42"/>
      <c r="AB62" s="42"/>
      <c r="AC62" s="42"/>
      <c r="AD62" s="42"/>
      <c r="AE62" s="42"/>
    </row>
    <row r="63" s="2" customFormat="1" ht="15.15" customHeight="1">
      <c r="A63" s="42"/>
      <c r="B63" s="43"/>
      <c r="C63" s="35" t="s">
        <v>40</v>
      </c>
      <c r="D63" s="44"/>
      <c r="E63" s="44"/>
      <c r="F63" s="30" t="str">
        <f>IF(E22="","",E22)</f>
        <v>Vyplň údaj</v>
      </c>
      <c r="G63" s="44"/>
      <c r="H63" s="44"/>
      <c r="I63" s="35" t="s">
        <v>47</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182</v>
      </c>
      <c r="D65" s="177"/>
      <c r="E65" s="177"/>
      <c r="F65" s="177"/>
      <c r="G65" s="177"/>
      <c r="H65" s="177"/>
      <c r="I65" s="177"/>
      <c r="J65" s="178" t="s">
        <v>183</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83</v>
      </c>
      <c r="D67" s="44"/>
      <c r="E67" s="44"/>
      <c r="F67" s="44"/>
      <c r="G67" s="44"/>
      <c r="H67" s="44"/>
      <c r="I67" s="44"/>
      <c r="J67" s="106">
        <f>J104</f>
        <v>0</v>
      </c>
      <c r="K67" s="44"/>
      <c r="L67" s="150"/>
      <c r="S67" s="42"/>
      <c r="T67" s="42"/>
      <c r="U67" s="42"/>
      <c r="V67" s="42"/>
      <c r="W67" s="42"/>
      <c r="X67" s="42"/>
      <c r="Y67" s="42"/>
      <c r="Z67" s="42"/>
      <c r="AA67" s="42"/>
      <c r="AB67" s="42"/>
      <c r="AC67" s="42"/>
      <c r="AD67" s="42"/>
      <c r="AE67" s="42"/>
      <c r="AU67" s="20" t="s">
        <v>184</v>
      </c>
    </row>
    <row r="68" s="9" customFormat="1" ht="24.96" customHeight="1">
      <c r="A68" s="9"/>
      <c r="B68" s="180"/>
      <c r="C68" s="181"/>
      <c r="D68" s="182" t="s">
        <v>185</v>
      </c>
      <c r="E68" s="183"/>
      <c r="F68" s="183"/>
      <c r="G68" s="183"/>
      <c r="H68" s="183"/>
      <c r="I68" s="183"/>
      <c r="J68" s="184">
        <f>J105</f>
        <v>0</v>
      </c>
      <c r="K68" s="181"/>
      <c r="L68" s="185"/>
      <c r="S68" s="9"/>
      <c r="T68" s="9"/>
      <c r="U68" s="9"/>
      <c r="V68" s="9"/>
      <c r="W68" s="9"/>
      <c r="X68" s="9"/>
      <c r="Y68" s="9"/>
      <c r="Z68" s="9"/>
      <c r="AA68" s="9"/>
      <c r="AB68" s="9"/>
      <c r="AC68" s="9"/>
      <c r="AD68" s="9"/>
      <c r="AE68" s="9"/>
    </row>
    <row r="69" s="10" customFormat="1" ht="19.92" customHeight="1">
      <c r="A69" s="10"/>
      <c r="B69" s="186"/>
      <c r="C69" s="129"/>
      <c r="D69" s="187" t="s">
        <v>186</v>
      </c>
      <c r="E69" s="188"/>
      <c r="F69" s="188"/>
      <c r="G69" s="188"/>
      <c r="H69" s="188"/>
      <c r="I69" s="188"/>
      <c r="J69" s="189">
        <f>J106</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189</v>
      </c>
      <c r="E70" s="188"/>
      <c r="F70" s="188"/>
      <c r="G70" s="188"/>
      <c r="H70" s="188"/>
      <c r="I70" s="188"/>
      <c r="J70" s="189">
        <f>J328</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195</v>
      </c>
      <c r="E71" s="188"/>
      <c r="F71" s="188"/>
      <c r="G71" s="188"/>
      <c r="H71" s="188"/>
      <c r="I71" s="188"/>
      <c r="J71" s="189">
        <f>J388</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198</v>
      </c>
      <c r="E72" s="188"/>
      <c r="F72" s="188"/>
      <c r="G72" s="188"/>
      <c r="H72" s="188"/>
      <c r="I72" s="188"/>
      <c r="J72" s="189">
        <f>J392</f>
        <v>0</v>
      </c>
      <c r="K72" s="129"/>
      <c r="L72" s="190"/>
      <c r="S72" s="10"/>
      <c r="T72" s="10"/>
      <c r="U72" s="10"/>
      <c r="V72" s="10"/>
      <c r="W72" s="10"/>
      <c r="X72" s="10"/>
      <c r="Y72" s="10"/>
      <c r="Z72" s="10"/>
      <c r="AA72" s="10"/>
      <c r="AB72" s="10"/>
      <c r="AC72" s="10"/>
      <c r="AD72" s="10"/>
      <c r="AE72" s="10"/>
    </row>
    <row r="73" s="9" customFormat="1" ht="24.96" customHeight="1">
      <c r="A73" s="9"/>
      <c r="B73" s="180"/>
      <c r="C73" s="181"/>
      <c r="D73" s="182" t="s">
        <v>199</v>
      </c>
      <c r="E73" s="183"/>
      <c r="F73" s="183"/>
      <c r="G73" s="183"/>
      <c r="H73" s="183"/>
      <c r="I73" s="183"/>
      <c r="J73" s="184">
        <f>J395</f>
        <v>0</v>
      </c>
      <c r="K73" s="181"/>
      <c r="L73" s="185"/>
      <c r="S73" s="9"/>
      <c r="T73" s="9"/>
      <c r="U73" s="9"/>
      <c r="V73" s="9"/>
      <c r="W73" s="9"/>
      <c r="X73" s="9"/>
      <c r="Y73" s="9"/>
      <c r="Z73" s="9"/>
      <c r="AA73" s="9"/>
      <c r="AB73" s="9"/>
      <c r="AC73" s="9"/>
      <c r="AD73" s="9"/>
      <c r="AE73" s="9"/>
    </row>
    <row r="74" s="10" customFormat="1" ht="19.92" customHeight="1">
      <c r="A74" s="10"/>
      <c r="B74" s="186"/>
      <c r="C74" s="129"/>
      <c r="D74" s="187" t="s">
        <v>202</v>
      </c>
      <c r="E74" s="188"/>
      <c r="F74" s="188"/>
      <c r="G74" s="188"/>
      <c r="H74" s="188"/>
      <c r="I74" s="188"/>
      <c r="J74" s="189">
        <f>J396</f>
        <v>0</v>
      </c>
      <c r="K74" s="129"/>
      <c r="L74" s="190"/>
      <c r="S74" s="10"/>
      <c r="T74" s="10"/>
      <c r="U74" s="10"/>
      <c r="V74" s="10"/>
      <c r="W74" s="10"/>
      <c r="X74" s="10"/>
      <c r="Y74" s="10"/>
      <c r="Z74" s="10"/>
      <c r="AA74" s="10"/>
      <c r="AB74" s="10"/>
      <c r="AC74" s="10"/>
      <c r="AD74" s="10"/>
      <c r="AE74" s="10"/>
    </row>
    <row r="75" s="10" customFormat="1" ht="19.92" customHeight="1">
      <c r="A75" s="10"/>
      <c r="B75" s="186"/>
      <c r="C75" s="129"/>
      <c r="D75" s="187" t="s">
        <v>204</v>
      </c>
      <c r="E75" s="188"/>
      <c r="F75" s="188"/>
      <c r="G75" s="188"/>
      <c r="H75" s="188"/>
      <c r="I75" s="188"/>
      <c r="J75" s="189">
        <f>J438</f>
        <v>0</v>
      </c>
      <c r="K75" s="129"/>
      <c r="L75" s="190"/>
      <c r="S75" s="10"/>
      <c r="T75" s="10"/>
      <c r="U75" s="10"/>
      <c r="V75" s="10"/>
      <c r="W75" s="10"/>
      <c r="X75" s="10"/>
      <c r="Y75" s="10"/>
      <c r="Z75" s="10"/>
      <c r="AA75" s="10"/>
      <c r="AB75" s="10"/>
      <c r="AC75" s="10"/>
      <c r="AD75" s="10"/>
      <c r="AE75" s="10"/>
    </row>
    <row r="76" s="10" customFormat="1" ht="19.92" customHeight="1">
      <c r="A76" s="10"/>
      <c r="B76" s="186"/>
      <c r="C76" s="129"/>
      <c r="D76" s="187" t="s">
        <v>9410</v>
      </c>
      <c r="E76" s="188"/>
      <c r="F76" s="188"/>
      <c r="G76" s="188"/>
      <c r="H76" s="188"/>
      <c r="I76" s="188"/>
      <c r="J76" s="189">
        <f>J660</f>
        <v>0</v>
      </c>
      <c r="K76" s="129"/>
      <c r="L76" s="190"/>
      <c r="S76" s="10"/>
      <c r="T76" s="10"/>
      <c r="U76" s="10"/>
      <c r="V76" s="10"/>
      <c r="W76" s="10"/>
      <c r="X76" s="10"/>
      <c r="Y76" s="10"/>
      <c r="Z76" s="10"/>
      <c r="AA76" s="10"/>
      <c r="AB76" s="10"/>
      <c r="AC76" s="10"/>
      <c r="AD76" s="10"/>
      <c r="AE76" s="10"/>
    </row>
    <row r="77" s="10" customFormat="1" ht="19.92" customHeight="1">
      <c r="A77" s="10"/>
      <c r="B77" s="186"/>
      <c r="C77" s="129"/>
      <c r="D77" s="187" t="s">
        <v>205</v>
      </c>
      <c r="E77" s="188"/>
      <c r="F77" s="188"/>
      <c r="G77" s="188"/>
      <c r="H77" s="188"/>
      <c r="I77" s="188"/>
      <c r="J77" s="189">
        <f>J733</f>
        <v>0</v>
      </c>
      <c r="K77" s="129"/>
      <c r="L77" s="190"/>
      <c r="S77" s="10"/>
      <c r="T77" s="10"/>
      <c r="U77" s="10"/>
      <c r="V77" s="10"/>
      <c r="W77" s="10"/>
      <c r="X77" s="10"/>
      <c r="Y77" s="10"/>
      <c r="Z77" s="10"/>
      <c r="AA77" s="10"/>
      <c r="AB77" s="10"/>
      <c r="AC77" s="10"/>
      <c r="AD77" s="10"/>
      <c r="AE77" s="10"/>
    </row>
    <row r="78" s="10" customFormat="1" ht="19.92" customHeight="1">
      <c r="A78" s="10"/>
      <c r="B78" s="186"/>
      <c r="C78" s="129"/>
      <c r="D78" s="187" t="s">
        <v>9411</v>
      </c>
      <c r="E78" s="188"/>
      <c r="F78" s="188"/>
      <c r="G78" s="188"/>
      <c r="H78" s="188"/>
      <c r="I78" s="188"/>
      <c r="J78" s="189">
        <f>J903</f>
        <v>0</v>
      </c>
      <c r="K78" s="129"/>
      <c r="L78" s="190"/>
      <c r="S78" s="10"/>
      <c r="T78" s="10"/>
      <c r="U78" s="10"/>
      <c r="V78" s="10"/>
      <c r="W78" s="10"/>
      <c r="X78" s="10"/>
      <c r="Y78" s="10"/>
      <c r="Z78" s="10"/>
      <c r="AA78" s="10"/>
      <c r="AB78" s="10"/>
      <c r="AC78" s="10"/>
      <c r="AD78" s="10"/>
      <c r="AE78" s="10"/>
    </row>
    <row r="79" s="10" customFormat="1" ht="19.92" customHeight="1">
      <c r="A79" s="10"/>
      <c r="B79" s="186"/>
      <c r="C79" s="129"/>
      <c r="D79" s="187" t="s">
        <v>212</v>
      </c>
      <c r="E79" s="188"/>
      <c r="F79" s="188"/>
      <c r="G79" s="188"/>
      <c r="H79" s="188"/>
      <c r="I79" s="188"/>
      <c r="J79" s="189">
        <f>J932</f>
        <v>0</v>
      </c>
      <c r="K79" s="129"/>
      <c r="L79" s="190"/>
      <c r="S79" s="10"/>
      <c r="T79" s="10"/>
      <c r="U79" s="10"/>
      <c r="V79" s="10"/>
      <c r="W79" s="10"/>
      <c r="X79" s="10"/>
      <c r="Y79" s="10"/>
      <c r="Z79" s="10"/>
      <c r="AA79" s="10"/>
      <c r="AB79" s="10"/>
      <c r="AC79" s="10"/>
      <c r="AD79" s="10"/>
      <c r="AE79" s="10"/>
    </row>
    <row r="80" s="9" customFormat="1" ht="24.96" customHeight="1">
      <c r="A80" s="9"/>
      <c r="B80" s="180"/>
      <c r="C80" s="181"/>
      <c r="D80" s="182" t="s">
        <v>8200</v>
      </c>
      <c r="E80" s="183"/>
      <c r="F80" s="183"/>
      <c r="G80" s="183"/>
      <c r="H80" s="183"/>
      <c r="I80" s="183"/>
      <c r="J80" s="184">
        <f>J941</f>
        <v>0</v>
      </c>
      <c r="K80" s="181"/>
      <c r="L80" s="185"/>
      <c r="S80" s="9"/>
      <c r="T80" s="9"/>
      <c r="U80" s="9"/>
      <c r="V80" s="9"/>
      <c r="W80" s="9"/>
      <c r="X80" s="9"/>
      <c r="Y80" s="9"/>
      <c r="Z80" s="9"/>
      <c r="AA80" s="9"/>
      <c r="AB80" s="9"/>
      <c r="AC80" s="9"/>
      <c r="AD80" s="9"/>
      <c r="AE80" s="9"/>
    </row>
    <row r="81" s="2" customFormat="1" ht="21.84" customHeight="1">
      <c r="A81" s="42"/>
      <c r="B81" s="43"/>
      <c r="C81" s="44"/>
      <c r="D81" s="44"/>
      <c r="E81" s="44"/>
      <c r="F81" s="44"/>
      <c r="G81" s="44"/>
      <c r="H81" s="44"/>
      <c r="I81" s="44"/>
      <c r="J81" s="44"/>
      <c r="K81" s="44"/>
      <c r="L81" s="150"/>
      <c r="S81" s="42"/>
      <c r="T81" s="42"/>
      <c r="U81" s="42"/>
      <c r="V81" s="42"/>
      <c r="W81" s="42"/>
      <c r="X81" s="42"/>
      <c r="Y81" s="42"/>
      <c r="Z81" s="42"/>
      <c r="AA81" s="42"/>
      <c r="AB81" s="42"/>
      <c r="AC81" s="42"/>
      <c r="AD81" s="42"/>
      <c r="AE81" s="42"/>
    </row>
    <row r="82" s="2" customFormat="1" ht="6.96" customHeight="1">
      <c r="A82" s="42"/>
      <c r="B82" s="63"/>
      <c r="C82" s="64"/>
      <c r="D82" s="64"/>
      <c r="E82" s="64"/>
      <c r="F82" s="64"/>
      <c r="G82" s="64"/>
      <c r="H82" s="64"/>
      <c r="I82" s="64"/>
      <c r="J82" s="64"/>
      <c r="K82" s="64"/>
      <c r="L82" s="150"/>
      <c r="S82" s="42"/>
      <c r="T82" s="42"/>
      <c r="U82" s="42"/>
      <c r="V82" s="42"/>
      <c r="W82" s="42"/>
      <c r="X82" s="42"/>
      <c r="Y82" s="42"/>
      <c r="Z82" s="42"/>
      <c r="AA82" s="42"/>
      <c r="AB82" s="42"/>
      <c r="AC82" s="42"/>
      <c r="AD82" s="42"/>
      <c r="AE82" s="42"/>
    </row>
    <row r="86" s="2" customFormat="1" ht="6.96" customHeight="1">
      <c r="A86" s="42"/>
      <c r="B86" s="65"/>
      <c r="C86" s="66"/>
      <c r="D86" s="66"/>
      <c r="E86" s="66"/>
      <c r="F86" s="66"/>
      <c r="G86" s="66"/>
      <c r="H86" s="66"/>
      <c r="I86" s="66"/>
      <c r="J86" s="66"/>
      <c r="K86" s="66"/>
      <c r="L86" s="150"/>
      <c r="S86" s="42"/>
      <c r="T86" s="42"/>
      <c r="U86" s="42"/>
      <c r="V86" s="42"/>
      <c r="W86" s="42"/>
      <c r="X86" s="42"/>
      <c r="Y86" s="42"/>
      <c r="Z86" s="42"/>
      <c r="AA86" s="42"/>
      <c r="AB86" s="42"/>
      <c r="AC86" s="42"/>
      <c r="AD86" s="42"/>
      <c r="AE86" s="42"/>
    </row>
    <row r="87" s="2" customFormat="1" ht="24.96" customHeight="1">
      <c r="A87" s="42"/>
      <c r="B87" s="43"/>
      <c r="C87" s="26" t="s">
        <v>226</v>
      </c>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6.96" customHeight="1">
      <c r="A88" s="42"/>
      <c r="B88" s="43"/>
      <c r="C88" s="44"/>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2" customHeight="1">
      <c r="A89" s="42"/>
      <c r="B89" s="43"/>
      <c r="C89" s="35" t="s">
        <v>16</v>
      </c>
      <c r="D89" s="44"/>
      <c r="E89" s="44"/>
      <c r="F89" s="44"/>
      <c r="G89" s="44"/>
      <c r="H89" s="44"/>
      <c r="I89" s="44"/>
      <c r="J89" s="44"/>
      <c r="K89" s="44"/>
      <c r="L89" s="150"/>
      <c r="S89" s="42"/>
      <c r="T89" s="42"/>
      <c r="U89" s="42"/>
      <c r="V89" s="42"/>
      <c r="W89" s="42"/>
      <c r="X89" s="42"/>
      <c r="Y89" s="42"/>
      <c r="Z89" s="42"/>
      <c r="AA89" s="42"/>
      <c r="AB89" s="42"/>
      <c r="AC89" s="42"/>
      <c r="AD89" s="42"/>
      <c r="AE89" s="42"/>
    </row>
    <row r="90" s="2" customFormat="1" ht="16.5" customHeight="1">
      <c r="A90" s="42"/>
      <c r="B90" s="43"/>
      <c r="C90" s="44"/>
      <c r="D90" s="44"/>
      <c r="E90" s="175" t="str">
        <f>E7</f>
        <v>SŠ a ZŠ Beroun</v>
      </c>
      <c r="F90" s="35"/>
      <c r="G90" s="35"/>
      <c r="H90" s="35"/>
      <c r="I90" s="44"/>
      <c r="J90" s="44"/>
      <c r="K90" s="44"/>
      <c r="L90" s="150"/>
      <c r="S90" s="42"/>
      <c r="T90" s="42"/>
      <c r="U90" s="42"/>
      <c r="V90" s="42"/>
      <c r="W90" s="42"/>
      <c r="X90" s="42"/>
      <c r="Y90" s="42"/>
      <c r="Z90" s="42"/>
      <c r="AA90" s="42"/>
      <c r="AB90" s="42"/>
      <c r="AC90" s="42"/>
      <c r="AD90" s="42"/>
      <c r="AE90" s="42"/>
    </row>
    <row r="91" s="1" customFormat="1" ht="12" customHeight="1">
      <c r="B91" s="24"/>
      <c r="C91" s="35" t="s">
        <v>162</v>
      </c>
      <c r="D91" s="25"/>
      <c r="E91" s="25"/>
      <c r="F91" s="25"/>
      <c r="G91" s="25"/>
      <c r="H91" s="25"/>
      <c r="I91" s="25"/>
      <c r="J91" s="25"/>
      <c r="K91" s="25"/>
      <c r="L91" s="23"/>
    </row>
    <row r="92" s="1" customFormat="1" ht="16.5" customHeight="1">
      <c r="B92" s="24"/>
      <c r="C92" s="25"/>
      <c r="D92" s="25"/>
      <c r="E92" s="175" t="s">
        <v>166</v>
      </c>
      <c r="F92" s="25"/>
      <c r="G92" s="25"/>
      <c r="H92" s="25"/>
      <c r="I92" s="25"/>
      <c r="J92" s="25"/>
      <c r="K92" s="25"/>
      <c r="L92" s="23"/>
    </row>
    <row r="93" s="1" customFormat="1" ht="12" customHeight="1">
      <c r="B93" s="24"/>
      <c r="C93" s="35" t="s">
        <v>170</v>
      </c>
      <c r="D93" s="25"/>
      <c r="E93" s="25"/>
      <c r="F93" s="25"/>
      <c r="G93" s="25"/>
      <c r="H93" s="25"/>
      <c r="I93" s="25"/>
      <c r="J93" s="25"/>
      <c r="K93" s="25"/>
      <c r="L93" s="23"/>
    </row>
    <row r="94" s="2" customFormat="1" ht="16.5" customHeight="1">
      <c r="A94" s="42"/>
      <c r="B94" s="43"/>
      <c r="C94" s="44"/>
      <c r="D94" s="44"/>
      <c r="E94" s="300" t="s">
        <v>8789</v>
      </c>
      <c r="F94" s="44"/>
      <c r="G94" s="44"/>
      <c r="H94" s="44"/>
      <c r="I94" s="44"/>
      <c r="J94" s="44"/>
      <c r="K94" s="44"/>
      <c r="L94" s="150"/>
      <c r="S94" s="42"/>
      <c r="T94" s="42"/>
      <c r="U94" s="42"/>
      <c r="V94" s="42"/>
      <c r="W94" s="42"/>
      <c r="X94" s="42"/>
      <c r="Y94" s="42"/>
      <c r="Z94" s="42"/>
      <c r="AA94" s="42"/>
      <c r="AB94" s="42"/>
      <c r="AC94" s="42"/>
      <c r="AD94" s="42"/>
      <c r="AE94" s="42"/>
    </row>
    <row r="95" s="2" customFormat="1" ht="12" customHeight="1">
      <c r="A95" s="42"/>
      <c r="B95" s="43"/>
      <c r="C95" s="35" t="s">
        <v>8790</v>
      </c>
      <c r="D95" s="44"/>
      <c r="E95" s="44"/>
      <c r="F95" s="44"/>
      <c r="G95" s="44"/>
      <c r="H95" s="44"/>
      <c r="I95" s="44"/>
      <c r="J95" s="44"/>
      <c r="K95" s="44"/>
      <c r="L95" s="150"/>
      <c r="S95" s="42"/>
      <c r="T95" s="42"/>
      <c r="U95" s="42"/>
      <c r="V95" s="42"/>
      <c r="W95" s="42"/>
      <c r="X95" s="42"/>
      <c r="Y95" s="42"/>
      <c r="Z95" s="42"/>
      <c r="AA95" s="42"/>
      <c r="AB95" s="42"/>
      <c r="AC95" s="42"/>
      <c r="AD95" s="42"/>
      <c r="AE95" s="42"/>
    </row>
    <row r="96" s="2" customFormat="1" ht="16.5" customHeight="1">
      <c r="A96" s="42"/>
      <c r="B96" s="43"/>
      <c r="C96" s="44"/>
      <c r="D96" s="44"/>
      <c r="E96" s="73" t="str">
        <f>E13</f>
        <v>D143b - Zdravotechnika - vnitřní</v>
      </c>
      <c r="F96" s="44"/>
      <c r="G96" s="44"/>
      <c r="H96" s="44"/>
      <c r="I96" s="44"/>
      <c r="J96" s="44"/>
      <c r="K96" s="44"/>
      <c r="L96" s="150"/>
      <c r="S96" s="42"/>
      <c r="T96" s="42"/>
      <c r="U96" s="42"/>
      <c r="V96" s="42"/>
      <c r="W96" s="42"/>
      <c r="X96" s="42"/>
      <c r="Y96" s="42"/>
      <c r="Z96" s="42"/>
      <c r="AA96" s="42"/>
      <c r="AB96" s="42"/>
      <c r="AC96" s="42"/>
      <c r="AD96" s="42"/>
      <c r="AE96" s="42"/>
    </row>
    <row r="97" s="2" customFormat="1" ht="6.96" customHeight="1">
      <c r="A97" s="42"/>
      <c r="B97" s="43"/>
      <c r="C97" s="44"/>
      <c r="D97" s="44"/>
      <c r="E97" s="44"/>
      <c r="F97" s="44"/>
      <c r="G97" s="44"/>
      <c r="H97" s="44"/>
      <c r="I97" s="44"/>
      <c r="J97" s="44"/>
      <c r="K97" s="44"/>
      <c r="L97" s="150"/>
      <c r="S97" s="42"/>
      <c r="T97" s="42"/>
      <c r="U97" s="42"/>
      <c r="V97" s="42"/>
      <c r="W97" s="42"/>
      <c r="X97" s="42"/>
      <c r="Y97" s="42"/>
      <c r="Z97" s="42"/>
      <c r="AA97" s="42"/>
      <c r="AB97" s="42"/>
      <c r="AC97" s="42"/>
      <c r="AD97" s="42"/>
      <c r="AE97" s="42"/>
    </row>
    <row r="98" s="2" customFormat="1" ht="12" customHeight="1">
      <c r="A98" s="42"/>
      <c r="B98" s="43"/>
      <c r="C98" s="35" t="s">
        <v>24</v>
      </c>
      <c r="D98" s="44"/>
      <c r="E98" s="44"/>
      <c r="F98" s="30" t="str">
        <f>F16</f>
        <v>Karla Čapka 1457, 266 01 Beroun</v>
      </c>
      <c r="G98" s="44"/>
      <c r="H98" s="44"/>
      <c r="I98" s="35" t="s">
        <v>26</v>
      </c>
      <c r="J98" s="76" t="str">
        <f>IF(J16="","",J16)</f>
        <v>29. 10. 2024</v>
      </c>
      <c r="K98" s="44"/>
      <c r="L98" s="150"/>
      <c r="S98" s="42"/>
      <c r="T98" s="42"/>
      <c r="U98" s="42"/>
      <c r="V98" s="42"/>
      <c r="W98" s="42"/>
      <c r="X98" s="42"/>
      <c r="Y98" s="42"/>
      <c r="Z98" s="42"/>
      <c r="AA98" s="42"/>
      <c r="AB98" s="42"/>
      <c r="AC98" s="42"/>
      <c r="AD98" s="42"/>
      <c r="AE98" s="42"/>
    </row>
    <row r="99" s="2" customFormat="1" ht="6.96" customHeight="1">
      <c r="A99" s="42"/>
      <c r="B99" s="43"/>
      <c r="C99" s="44"/>
      <c r="D99" s="44"/>
      <c r="E99" s="44"/>
      <c r="F99" s="44"/>
      <c r="G99" s="44"/>
      <c r="H99" s="44"/>
      <c r="I99" s="44"/>
      <c r="J99" s="44"/>
      <c r="K99" s="44"/>
      <c r="L99" s="150"/>
      <c r="S99" s="42"/>
      <c r="T99" s="42"/>
      <c r="U99" s="42"/>
      <c r="V99" s="42"/>
      <c r="W99" s="42"/>
      <c r="X99" s="42"/>
      <c r="Y99" s="42"/>
      <c r="Z99" s="42"/>
      <c r="AA99" s="42"/>
      <c r="AB99" s="42"/>
      <c r="AC99" s="42"/>
      <c r="AD99" s="42"/>
      <c r="AE99" s="42"/>
    </row>
    <row r="100" s="2" customFormat="1" ht="15.15" customHeight="1">
      <c r="A100" s="42"/>
      <c r="B100" s="43"/>
      <c r="C100" s="35" t="s">
        <v>34</v>
      </c>
      <c r="D100" s="44"/>
      <c r="E100" s="44"/>
      <c r="F100" s="30" t="str">
        <f>E19</f>
        <v>Střední škola a Základní škola Beroun, p.o.</v>
      </c>
      <c r="G100" s="44"/>
      <c r="H100" s="44"/>
      <c r="I100" s="35" t="s">
        <v>42</v>
      </c>
      <c r="J100" s="40" t="str">
        <f>E25</f>
        <v>DPU REVIT s.r.o.</v>
      </c>
      <c r="K100" s="44"/>
      <c r="L100" s="150"/>
      <c r="S100" s="42"/>
      <c r="T100" s="42"/>
      <c r="U100" s="42"/>
      <c r="V100" s="42"/>
      <c r="W100" s="42"/>
      <c r="X100" s="42"/>
      <c r="Y100" s="42"/>
      <c r="Z100" s="42"/>
      <c r="AA100" s="42"/>
      <c r="AB100" s="42"/>
      <c r="AC100" s="42"/>
      <c r="AD100" s="42"/>
      <c r="AE100" s="42"/>
    </row>
    <row r="101" s="2" customFormat="1" ht="15.15" customHeight="1">
      <c r="A101" s="42"/>
      <c r="B101" s="43"/>
      <c r="C101" s="35" t="s">
        <v>40</v>
      </c>
      <c r="D101" s="44"/>
      <c r="E101" s="44"/>
      <c r="F101" s="30" t="str">
        <f>IF(E22="","",E22)</f>
        <v>Vyplň údaj</v>
      </c>
      <c r="G101" s="44"/>
      <c r="H101" s="44"/>
      <c r="I101" s="35" t="s">
        <v>47</v>
      </c>
      <c r="J101" s="40" t="str">
        <f>E28</f>
        <v xml:space="preserve"> </v>
      </c>
      <c r="K101" s="44"/>
      <c r="L101" s="150"/>
      <c r="S101" s="42"/>
      <c r="T101" s="42"/>
      <c r="U101" s="42"/>
      <c r="V101" s="42"/>
      <c r="W101" s="42"/>
      <c r="X101" s="42"/>
      <c r="Y101" s="42"/>
      <c r="Z101" s="42"/>
      <c r="AA101" s="42"/>
      <c r="AB101" s="42"/>
      <c r="AC101" s="42"/>
      <c r="AD101" s="42"/>
      <c r="AE101" s="42"/>
    </row>
    <row r="102" s="2" customFormat="1" ht="10.32" customHeight="1">
      <c r="A102" s="42"/>
      <c r="B102" s="43"/>
      <c r="C102" s="44"/>
      <c r="D102" s="44"/>
      <c r="E102" s="44"/>
      <c r="F102" s="44"/>
      <c r="G102" s="44"/>
      <c r="H102" s="44"/>
      <c r="I102" s="44"/>
      <c r="J102" s="44"/>
      <c r="K102" s="44"/>
      <c r="L102" s="150"/>
      <c r="S102" s="42"/>
      <c r="T102" s="42"/>
      <c r="U102" s="42"/>
      <c r="V102" s="42"/>
      <c r="W102" s="42"/>
      <c r="X102" s="42"/>
      <c r="Y102" s="42"/>
      <c r="Z102" s="42"/>
      <c r="AA102" s="42"/>
      <c r="AB102" s="42"/>
      <c r="AC102" s="42"/>
      <c r="AD102" s="42"/>
      <c r="AE102" s="42"/>
    </row>
    <row r="103" s="11" customFormat="1" ht="29.28" customHeight="1">
      <c r="A103" s="191"/>
      <c r="B103" s="192"/>
      <c r="C103" s="193" t="s">
        <v>227</v>
      </c>
      <c r="D103" s="194" t="s">
        <v>70</v>
      </c>
      <c r="E103" s="194" t="s">
        <v>66</v>
      </c>
      <c r="F103" s="194" t="s">
        <v>67</v>
      </c>
      <c r="G103" s="194" t="s">
        <v>228</v>
      </c>
      <c r="H103" s="194" t="s">
        <v>229</v>
      </c>
      <c r="I103" s="194" t="s">
        <v>230</v>
      </c>
      <c r="J103" s="194" t="s">
        <v>183</v>
      </c>
      <c r="K103" s="195" t="s">
        <v>231</v>
      </c>
      <c r="L103" s="196"/>
      <c r="M103" s="96" t="s">
        <v>39</v>
      </c>
      <c r="N103" s="97" t="s">
        <v>55</v>
      </c>
      <c r="O103" s="97" t="s">
        <v>232</v>
      </c>
      <c r="P103" s="97" t="s">
        <v>233</v>
      </c>
      <c r="Q103" s="97" t="s">
        <v>234</v>
      </c>
      <c r="R103" s="97" t="s">
        <v>235</v>
      </c>
      <c r="S103" s="97" t="s">
        <v>236</v>
      </c>
      <c r="T103" s="98" t="s">
        <v>237</v>
      </c>
      <c r="U103" s="191"/>
      <c r="V103" s="191"/>
      <c r="W103" s="191"/>
      <c r="X103" s="191"/>
      <c r="Y103" s="191"/>
      <c r="Z103" s="191"/>
      <c r="AA103" s="191"/>
      <c r="AB103" s="191"/>
      <c r="AC103" s="191"/>
      <c r="AD103" s="191"/>
      <c r="AE103" s="191"/>
    </row>
    <row r="104" s="2" customFormat="1" ht="22.8" customHeight="1">
      <c r="A104" s="42"/>
      <c r="B104" s="43"/>
      <c r="C104" s="103" t="s">
        <v>238</v>
      </c>
      <c r="D104" s="44"/>
      <c r="E104" s="44"/>
      <c r="F104" s="44"/>
      <c r="G104" s="44"/>
      <c r="H104" s="44"/>
      <c r="I104" s="44"/>
      <c r="J104" s="197">
        <f>BK104</f>
        <v>0</v>
      </c>
      <c r="K104" s="44"/>
      <c r="L104" s="48"/>
      <c r="M104" s="99"/>
      <c r="N104" s="198"/>
      <c r="O104" s="100"/>
      <c r="P104" s="199">
        <f>P105+P395+P941</f>
        <v>0</v>
      </c>
      <c r="Q104" s="100"/>
      <c r="R104" s="199">
        <f>R105+R395+R941</f>
        <v>238.79196334</v>
      </c>
      <c r="S104" s="100"/>
      <c r="T104" s="200">
        <f>T105+T395+T941</f>
        <v>0</v>
      </c>
      <c r="U104" s="42"/>
      <c r="V104" s="42"/>
      <c r="W104" s="42"/>
      <c r="X104" s="42"/>
      <c r="Y104" s="42"/>
      <c r="Z104" s="42"/>
      <c r="AA104" s="42"/>
      <c r="AB104" s="42"/>
      <c r="AC104" s="42"/>
      <c r="AD104" s="42"/>
      <c r="AE104" s="42"/>
      <c r="AT104" s="20" t="s">
        <v>84</v>
      </c>
      <c r="AU104" s="20" t="s">
        <v>184</v>
      </c>
      <c r="BK104" s="201">
        <f>BK105+BK395+BK941</f>
        <v>0</v>
      </c>
    </row>
    <row r="105" s="12" customFormat="1" ht="25.92" customHeight="1">
      <c r="A105" s="12"/>
      <c r="B105" s="202"/>
      <c r="C105" s="203"/>
      <c r="D105" s="204" t="s">
        <v>84</v>
      </c>
      <c r="E105" s="205" t="s">
        <v>239</v>
      </c>
      <c r="F105" s="205" t="s">
        <v>240</v>
      </c>
      <c r="G105" s="203"/>
      <c r="H105" s="203"/>
      <c r="I105" s="206"/>
      <c r="J105" s="207">
        <f>BK105</f>
        <v>0</v>
      </c>
      <c r="K105" s="203"/>
      <c r="L105" s="208"/>
      <c r="M105" s="209"/>
      <c r="N105" s="210"/>
      <c r="O105" s="210"/>
      <c r="P105" s="211">
        <f>P106+P328+P388+P392</f>
        <v>0</v>
      </c>
      <c r="Q105" s="210"/>
      <c r="R105" s="211">
        <f>R106+R328+R388+R392</f>
        <v>234.69892948</v>
      </c>
      <c r="S105" s="210"/>
      <c r="T105" s="212">
        <f>T106+T328+T388+T392</f>
        <v>0</v>
      </c>
      <c r="U105" s="12"/>
      <c r="V105" s="12"/>
      <c r="W105" s="12"/>
      <c r="X105" s="12"/>
      <c r="Y105" s="12"/>
      <c r="Z105" s="12"/>
      <c r="AA105" s="12"/>
      <c r="AB105" s="12"/>
      <c r="AC105" s="12"/>
      <c r="AD105" s="12"/>
      <c r="AE105" s="12"/>
      <c r="AR105" s="213" t="s">
        <v>23</v>
      </c>
      <c r="AT105" s="214" t="s">
        <v>84</v>
      </c>
      <c r="AU105" s="214" t="s">
        <v>85</v>
      </c>
      <c r="AY105" s="213" t="s">
        <v>241</v>
      </c>
      <c r="BK105" s="215">
        <f>BK106+BK328+BK388+BK392</f>
        <v>0</v>
      </c>
    </row>
    <row r="106" s="12" customFormat="1" ht="22.8" customHeight="1">
      <c r="A106" s="12"/>
      <c r="B106" s="202"/>
      <c r="C106" s="203"/>
      <c r="D106" s="204" t="s">
        <v>84</v>
      </c>
      <c r="E106" s="216" t="s">
        <v>23</v>
      </c>
      <c r="F106" s="216" t="s">
        <v>242</v>
      </c>
      <c r="G106" s="203"/>
      <c r="H106" s="203"/>
      <c r="I106" s="206"/>
      <c r="J106" s="217">
        <f>BK106</f>
        <v>0</v>
      </c>
      <c r="K106" s="203"/>
      <c r="L106" s="208"/>
      <c r="M106" s="209"/>
      <c r="N106" s="210"/>
      <c r="O106" s="210"/>
      <c r="P106" s="211">
        <f>SUM(P107:P327)</f>
        <v>0</v>
      </c>
      <c r="Q106" s="210"/>
      <c r="R106" s="211">
        <f>SUM(R107:R327)</f>
        <v>185.97610811999999</v>
      </c>
      <c r="S106" s="210"/>
      <c r="T106" s="212">
        <f>SUM(T107:T327)</f>
        <v>0</v>
      </c>
      <c r="U106" s="12"/>
      <c r="V106" s="12"/>
      <c r="W106" s="12"/>
      <c r="X106" s="12"/>
      <c r="Y106" s="12"/>
      <c r="Z106" s="12"/>
      <c r="AA106" s="12"/>
      <c r="AB106" s="12"/>
      <c r="AC106" s="12"/>
      <c r="AD106" s="12"/>
      <c r="AE106" s="12"/>
      <c r="AR106" s="213" t="s">
        <v>23</v>
      </c>
      <c r="AT106" s="214" t="s">
        <v>84</v>
      </c>
      <c r="AU106" s="214" t="s">
        <v>23</v>
      </c>
      <c r="AY106" s="213" t="s">
        <v>241</v>
      </c>
      <c r="BK106" s="215">
        <f>SUM(BK107:BK327)</f>
        <v>0</v>
      </c>
    </row>
    <row r="107" s="2" customFormat="1" ht="24.15" customHeight="1">
      <c r="A107" s="42"/>
      <c r="B107" s="43"/>
      <c r="C107" s="218" t="s">
        <v>23</v>
      </c>
      <c r="D107" s="218" t="s">
        <v>243</v>
      </c>
      <c r="E107" s="219" t="s">
        <v>9412</v>
      </c>
      <c r="F107" s="220" t="s">
        <v>9413</v>
      </c>
      <c r="G107" s="221" t="s">
        <v>246</v>
      </c>
      <c r="H107" s="222">
        <v>31.259</v>
      </c>
      <c r="I107" s="223"/>
      <c r="J107" s="224">
        <f>ROUND(I107*H107,2)</f>
        <v>0</v>
      </c>
      <c r="K107" s="220" t="s">
        <v>247</v>
      </c>
      <c r="L107" s="48"/>
      <c r="M107" s="225" t="s">
        <v>39</v>
      </c>
      <c r="N107" s="226" t="s">
        <v>56</v>
      </c>
      <c r="O107" s="88"/>
      <c r="P107" s="227">
        <f>O107*H107</f>
        <v>0</v>
      </c>
      <c r="Q107" s="227">
        <v>0</v>
      </c>
      <c r="R107" s="227">
        <f>Q107*H107</f>
        <v>0</v>
      </c>
      <c r="S107" s="227">
        <v>0</v>
      </c>
      <c r="T107" s="228">
        <f>S107*H107</f>
        <v>0</v>
      </c>
      <c r="U107" s="42"/>
      <c r="V107" s="42"/>
      <c r="W107" s="42"/>
      <c r="X107" s="42"/>
      <c r="Y107" s="42"/>
      <c r="Z107" s="42"/>
      <c r="AA107" s="42"/>
      <c r="AB107" s="42"/>
      <c r="AC107" s="42"/>
      <c r="AD107" s="42"/>
      <c r="AE107" s="42"/>
      <c r="AR107" s="229" t="s">
        <v>248</v>
      </c>
      <c r="AT107" s="229" t="s">
        <v>243</v>
      </c>
      <c r="AU107" s="229" t="s">
        <v>93</v>
      </c>
      <c r="AY107" s="20" t="s">
        <v>241</v>
      </c>
      <c r="BE107" s="230">
        <f>IF(N107="základní",J107,0)</f>
        <v>0</v>
      </c>
      <c r="BF107" s="230">
        <f>IF(N107="snížená",J107,0)</f>
        <v>0</v>
      </c>
      <c r="BG107" s="230">
        <f>IF(N107="zákl. přenesená",J107,0)</f>
        <v>0</v>
      </c>
      <c r="BH107" s="230">
        <f>IF(N107="sníž. přenesená",J107,0)</f>
        <v>0</v>
      </c>
      <c r="BI107" s="230">
        <f>IF(N107="nulová",J107,0)</f>
        <v>0</v>
      </c>
      <c r="BJ107" s="20" t="s">
        <v>23</v>
      </c>
      <c r="BK107" s="230">
        <f>ROUND(I107*H107,2)</f>
        <v>0</v>
      </c>
      <c r="BL107" s="20" t="s">
        <v>248</v>
      </c>
      <c r="BM107" s="229" t="s">
        <v>9414</v>
      </c>
    </row>
    <row r="108" s="2" customFormat="1">
      <c r="A108" s="42"/>
      <c r="B108" s="43"/>
      <c r="C108" s="44"/>
      <c r="D108" s="231" t="s">
        <v>250</v>
      </c>
      <c r="E108" s="44"/>
      <c r="F108" s="232" t="s">
        <v>9415</v>
      </c>
      <c r="G108" s="44"/>
      <c r="H108" s="44"/>
      <c r="I108" s="233"/>
      <c r="J108" s="44"/>
      <c r="K108" s="44"/>
      <c r="L108" s="48"/>
      <c r="M108" s="234"/>
      <c r="N108" s="235"/>
      <c r="O108" s="88"/>
      <c r="P108" s="88"/>
      <c r="Q108" s="88"/>
      <c r="R108" s="88"/>
      <c r="S108" s="88"/>
      <c r="T108" s="89"/>
      <c r="U108" s="42"/>
      <c r="V108" s="42"/>
      <c r="W108" s="42"/>
      <c r="X108" s="42"/>
      <c r="Y108" s="42"/>
      <c r="Z108" s="42"/>
      <c r="AA108" s="42"/>
      <c r="AB108" s="42"/>
      <c r="AC108" s="42"/>
      <c r="AD108" s="42"/>
      <c r="AE108" s="42"/>
      <c r="AT108" s="20" t="s">
        <v>250</v>
      </c>
      <c r="AU108" s="20" t="s">
        <v>93</v>
      </c>
    </row>
    <row r="109" s="13" customFormat="1">
      <c r="A109" s="13"/>
      <c r="B109" s="236"/>
      <c r="C109" s="237"/>
      <c r="D109" s="238" t="s">
        <v>252</v>
      </c>
      <c r="E109" s="239" t="s">
        <v>39</v>
      </c>
      <c r="F109" s="240" t="s">
        <v>9416</v>
      </c>
      <c r="G109" s="237"/>
      <c r="H109" s="239" t="s">
        <v>39</v>
      </c>
      <c r="I109" s="241"/>
      <c r="J109" s="237"/>
      <c r="K109" s="237"/>
      <c r="L109" s="242"/>
      <c r="M109" s="243"/>
      <c r="N109" s="244"/>
      <c r="O109" s="244"/>
      <c r="P109" s="244"/>
      <c r="Q109" s="244"/>
      <c r="R109" s="244"/>
      <c r="S109" s="244"/>
      <c r="T109" s="245"/>
      <c r="U109" s="13"/>
      <c r="V109" s="13"/>
      <c r="W109" s="13"/>
      <c r="X109" s="13"/>
      <c r="Y109" s="13"/>
      <c r="Z109" s="13"/>
      <c r="AA109" s="13"/>
      <c r="AB109" s="13"/>
      <c r="AC109" s="13"/>
      <c r="AD109" s="13"/>
      <c r="AE109" s="13"/>
      <c r="AT109" s="246" t="s">
        <v>252</v>
      </c>
      <c r="AU109" s="246" t="s">
        <v>93</v>
      </c>
      <c r="AV109" s="13" t="s">
        <v>23</v>
      </c>
      <c r="AW109" s="13" t="s">
        <v>46</v>
      </c>
      <c r="AX109" s="13" t="s">
        <v>85</v>
      </c>
      <c r="AY109" s="246" t="s">
        <v>241</v>
      </c>
    </row>
    <row r="110" s="13" customFormat="1">
      <c r="A110" s="13"/>
      <c r="B110" s="236"/>
      <c r="C110" s="237"/>
      <c r="D110" s="238" t="s">
        <v>252</v>
      </c>
      <c r="E110" s="239" t="s">
        <v>39</v>
      </c>
      <c r="F110" s="240" t="s">
        <v>3425</v>
      </c>
      <c r="G110" s="237"/>
      <c r="H110" s="239" t="s">
        <v>39</v>
      </c>
      <c r="I110" s="241"/>
      <c r="J110" s="237"/>
      <c r="K110" s="237"/>
      <c r="L110" s="242"/>
      <c r="M110" s="243"/>
      <c r="N110" s="244"/>
      <c r="O110" s="244"/>
      <c r="P110" s="244"/>
      <c r="Q110" s="244"/>
      <c r="R110" s="244"/>
      <c r="S110" s="244"/>
      <c r="T110" s="245"/>
      <c r="U110" s="13"/>
      <c r="V110" s="13"/>
      <c r="W110" s="13"/>
      <c r="X110" s="13"/>
      <c r="Y110" s="13"/>
      <c r="Z110" s="13"/>
      <c r="AA110" s="13"/>
      <c r="AB110" s="13"/>
      <c r="AC110" s="13"/>
      <c r="AD110" s="13"/>
      <c r="AE110" s="13"/>
      <c r="AT110" s="246" t="s">
        <v>252</v>
      </c>
      <c r="AU110" s="246" t="s">
        <v>93</v>
      </c>
      <c r="AV110" s="13" t="s">
        <v>23</v>
      </c>
      <c r="AW110" s="13" t="s">
        <v>46</v>
      </c>
      <c r="AX110" s="13" t="s">
        <v>85</v>
      </c>
      <c r="AY110" s="246" t="s">
        <v>241</v>
      </c>
    </row>
    <row r="111" s="14" customFormat="1">
      <c r="A111" s="14"/>
      <c r="B111" s="247"/>
      <c r="C111" s="248"/>
      <c r="D111" s="238" t="s">
        <v>252</v>
      </c>
      <c r="E111" s="249" t="s">
        <v>39</v>
      </c>
      <c r="F111" s="250" t="s">
        <v>9417</v>
      </c>
      <c r="G111" s="248"/>
      <c r="H111" s="251">
        <v>1.6180000000000001</v>
      </c>
      <c r="I111" s="252"/>
      <c r="J111" s="248"/>
      <c r="K111" s="248"/>
      <c r="L111" s="253"/>
      <c r="M111" s="254"/>
      <c r="N111" s="255"/>
      <c r="O111" s="255"/>
      <c r="P111" s="255"/>
      <c r="Q111" s="255"/>
      <c r="R111" s="255"/>
      <c r="S111" s="255"/>
      <c r="T111" s="256"/>
      <c r="U111" s="14"/>
      <c r="V111" s="14"/>
      <c r="W111" s="14"/>
      <c r="X111" s="14"/>
      <c r="Y111" s="14"/>
      <c r="Z111" s="14"/>
      <c r="AA111" s="14"/>
      <c r="AB111" s="14"/>
      <c r="AC111" s="14"/>
      <c r="AD111" s="14"/>
      <c r="AE111" s="14"/>
      <c r="AT111" s="257" t="s">
        <v>252</v>
      </c>
      <c r="AU111" s="257" t="s">
        <v>93</v>
      </c>
      <c r="AV111" s="14" t="s">
        <v>93</v>
      </c>
      <c r="AW111" s="14" t="s">
        <v>46</v>
      </c>
      <c r="AX111" s="14" t="s">
        <v>85</v>
      </c>
      <c r="AY111" s="257" t="s">
        <v>241</v>
      </c>
    </row>
    <row r="112" s="13" customFormat="1">
      <c r="A112" s="13"/>
      <c r="B112" s="236"/>
      <c r="C112" s="237"/>
      <c r="D112" s="238" t="s">
        <v>252</v>
      </c>
      <c r="E112" s="239" t="s">
        <v>39</v>
      </c>
      <c r="F112" s="240" t="s">
        <v>3427</v>
      </c>
      <c r="G112" s="237"/>
      <c r="H112" s="239" t="s">
        <v>39</v>
      </c>
      <c r="I112" s="241"/>
      <c r="J112" s="237"/>
      <c r="K112" s="237"/>
      <c r="L112" s="242"/>
      <c r="M112" s="243"/>
      <c r="N112" s="244"/>
      <c r="O112" s="244"/>
      <c r="P112" s="244"/>
      <c r="Q112" s="244"/>
      <c r="R112" s="244"/>
      <c r="S112" s="244"/>
      <c r="T112" s="245"/>
      <c r="U112" s="13"/>
      <c r="V112" s="13"/>
      <c r="W112" s="13"/>
      <c r="X112" s="13"/>
      <c r="Y112" s="13"/>
      <c r="Z112" s="13"/>
      <c r="AA112" s="13"/>
      <c r="AB112" s="13"/>
      <c r="AC112" s="13"/>
      <c r="AD112" s="13"/>
      <c r="AE112" s="13"/>
      <c r="AT112" s="246" t="s">
        <v>252</v>
      </c>
      <c r="AU112" s="246" t="s">
        <v>93</v>
      </c>
      <c r="AV112" s="13" t="s">
        <v>23</v>
      </c>
      <c r="AW112" s="13" t="s">
        <v>46</v>
      </c>
      <c r="AX112" s="13" t="s">
        <v>85</v>
      </c>
      <c r="AY112" s="246" t="s">
        <v>241</v>
      </c>
    </row>
    <row r="113" s="14" customFormat="1">
      <c r="A113" s="14"/>
      <c r="B113" s="247"/>
      <c r="C113" s="248"/>
      <c r="D113" s="238" t="s">
        <v>252</v>
      </c>
      <c r="E113" s="249" t="s">
        <v>39</v>
      </c>
      <c r="F113" s="250" t="s">
        <v>9418</v>
      </c>
      <c r="G113" s="248"/>
      <c r="H113" s="251">
        <v>0.65000000000000002</v>
      </c>
      <c r="I113" s="252"/>
      <c r="J113" s="248"/>
      <c r="K113" s="248"/>
      <c r="L113" s="253"/>
      <c r="M113" s="254"/>
      <c r="N113" s="255"/>
      <c r="O113" s="255"/>
      <c r="P113" s="255"/>
      <c r="Q113" s="255"/>
      <c r="R113" s="255"/>
      <c r="S113" s="255"/>
      <c r="T113" s="256"/>
      <c r="U113" s="14"/>
      <c r="V113" s="14"/>
      <c r="W113" s="14"/>
      <c r="X113" s="14"/>
      <c r="Y113" s="14"/>
      <c r="Z113" s="14"/>
      <c r="AA113" s="14"/>
      <c r="AB113" s="14"/>
      <c r="AC113" s="14"/>
      <c r="AD113" s="14"/>
      <c r="AE113" s="14"/>
      <c r="AT113" s="257" t="s">
        <v>252</v>
      </c>
      <c r="AU113" s="257" t="s">
        <v>93</v>
      </c>
      <c r="AV113" s="14" t="s">
        <v>93</v>
      </c>
      <c r="AW113" s="14" t="s">
        <v>46</v>
      </c>
      <c r="AX113" s="14" t="s">
        <v>85</v>
      </c>
      <c r="AY113" s="257" t="s">
        <v>241</v>
      </c>
    </row>
    <row r="114" s="14" customFormat="1">
      <c r="A114" s="14"/>
      <c r="B114" s="247"/>
      <c r="C114" s="248"/>
      <c r="D114" s="238" t="s">
        <v>252</v>
      </c>
      <c r="E114" s="249" t="s">
        <v>39</v>
      </c>
      <c r="F114" s="250" t="s">
        <v>9419</v>
      </c>
      <c r="G114" s="248"/>
      <c r="H114" s="251">
        <v>1.502</v>
      </c>
      <c r="I114" s="252"/>
      <c r="J114" s="248"/>
      <c r="K114" s="248"/>
      <c r="L114" s="253"/>
      <c r="M114" s="254"/>
      <c r="N114" s="255"/>
      <c r="O114" s="255"/>
      <c r="P114" s="255"/>
      <c r="Q114" s="255"/>
      <c r="R114" s="255"/>
      <c r="S114" s="255"/>
      <c r="T114" s="256"/>
      <c r="U114" s="14"/>
      <c r="V114" s="14"/>
      <c r="W114" s="14"/>
      <c r="X114" s="14"/>
      <c r="Y114" s="14"/>
      <c r="Z114" s="14"/>
      <c r="AA114" s="14"/>
      <c r="AB114" s="14"/>
      <c r="AC114" s="14"/>
      <c r="AD114" s="14"/>
      <c r="AE114" s="14"/>
      <c r="AT114" s="257" t="s">
        <v>252</v>
      </c>
      <c r="AU114" s="257" t="s">
        <v>93</v>
      </c>
      <c r="AV114" s="14" t="s">
        <v>93</v>
      </c>
      <c r="AW114" s="14" t="s">
        <v>46</v>
      </c>
      <c r="AX114" s="14" t="s">
        <v>85</v>
      </c>
      <c r="AY114" s="257" t="s">
        <v>241</v>
      </c>
    </row>
    <row r="115" s="14" customFormat="1">
      <c r="A115" s="14"/>
      <c r="B115" s="247"/>
      <c r="C115" s="248"/>
      <c r="D115" s="238" t="s">
        <v>252</v>
      </c>
      <c r="E115" s="249" t="s">
        <v>39</v>
      </c>
      <c r="F115" s="250" t="s">
        <v>9420</v>
      </c>
      <c r="G115" s="248"/>
      <c r="H115" s="251">
        <v>0.066000000000000003</v>
      </c>
      <c r="I115" s="252"/>
      <c r="J115" s="248"/>
      <c r="K115" s="248"/>
      <c r="L115" s="253"/>
      <c r="M115" s="254"/>
      <c r="N115" s="255"/>
      <c r="O115" s="255"/>
      <c r="P115" s="255"/>
      <c r="Q115" s="255"/>
      <c r="R115" s="255"/>
      <c r="S115" s="255"/>
      <c r="T115" s="256"/>
      <c r="U115" s="14"/>
      <c r="V115" s="14"/>
      <c r="W115" s="14"/>
      <c r="X115" s="14"/>
      <c r="Y115" s="14"/>
      <c r="Z115" s="14"/>
      <c r="AA115" s="14"/>
      <c r="AB115" s="14"/>
      <c r="AC115" s="14"/>
      <c r="AD115" s="14"/>
      <c r="AE115" s="14"/>
      <c r="AT115" s="257" t="s">
        <v>252</v>
      </c>
      <c r="AU115" s="257" t="s">
        <v>93</v>
      </c>
      <c r="AV115" s="14" t="s">
        <v>93</v>
      </c>
      <c r="AW115" s="14" t="s">
        <v>46</v>
      </c>
      <c r="AX115" s="14" t="s">
        <v>85</v>
      </c>
      <c r="AY115" s="257" t="s">
        <v>241</v>
      </c>
    </row>
    <row r="116" s="14" customFormat="1">
      <c r="A116" s="14"/>
      <c r="B116" s="247"/>
      <c r="C116" s="248"/>
      <c r="D116" s="238" t="s">
        <v>252</v>
      </c>
      <c r="E116" s="249" t="s">
        <v>39</v>
      </c>
      <c r="F116" s="250" t="s">
        <v>9421</v>
      </c>
      <c r="G116" s="248"/>
      <c r="H116" s="251">
        <v>0.033000000000000002</v>
      </c>
      <c r="I116" s="252"/>
      <c r="J116" s="248"/>
      <c r="K116" s="248"/>
      <c r="L116" s="253"/>
      <c r="M116" s="254"/>
      <c r="N116" s="255"/>
      <c r="O116" s="255"/>
      <c r="P116" s="255"/>
      <c r="Q116" s="255"/>
      <c r="R116" s="255"/>
      <c r="S116" s="255"/>
      <c r="T116" s="256"/>
      <c r="U116" s="14"/>
      <c r="V116" s="14"/>
      <c r="W116" s="14"/>
      <c r="X116" s="14"/>
      <c r="Y116" s="14"/>
      <c r="Z116" s="14"/>
      <c r="AA116" s="14"/>
      <c r="AB116" s="14"/>
      <c r="AC116" s="14"/>
      <c r="AD116" s="14"/>
      <c r="AE116" s="14"/>
      <c r="AT116" s="257" t="s">
        <v>252</v>
      </c>
      <c r="AU116" s="257" t="s">
        <v>93</v>
      </c>
      <c r="AV116" s="14" t="s">
        <v>93</v>
      </c>
      <c r="AW116" s="14" t="s">
        <v>46</v>
      </c>
      <c r="AX116" s="14" t="s">
        <v>85</v>
      </c>
      <c r="AY116" s="257" t="s">
        <v>241</v>
      </c>
    </row>
    <row r="117" s="14" customFormat="1">
      <c r="A117" s="14"/>
      <c r="B117" s="247"/>
      <c r="C117" s="248"/>
      <c r="D117" s="238" t="s">
        <v>252</v>
      </c>
      <c r="E117" s="249" t="s">
        <v>39</v>
      </c>
      <c r="F117" s="250" t="s">
        <v>9422</v>
      </c>
      <c r="G117" s="248"/>
      <c r="H117" s="251">
        <v>0.087999999999999995</v>
      </c>
      <c r="I117" s="252"/>
      <c r="J117" s="248"/>
      <c r="K117" s="248"/>
      <c r="L117" s="253"/>
      <c r="M117" s="254"/>
      <c r="N117" s="255"/>
      <c r="O117" s="255"/>
      <c r="P117" s="255"/>
      <c r="Q117" s="255"/>
      <c r="R117" s="255"/>
      <c r="S117" s="255"/>
      <c r="T117" s="256"/>
      <c r="U117" s="14"/>
      <c r="V117" s="14"/>
      <c r="W117" s="14"/>
      <c r="X117" s="14"/>
      <c r="Y117" s="14"/>
      <c r="Z117" s="14"/>
      <c r="AA117" s="14"/>
      <c r="AB117" s="14"/>
      <c r="AC117" s="14"/>
      <c r="AD117" s="14"/>
      <c r="AE117" s="14"/>
      <c r="AT117" s="257" t="s">
        <v>252</v>
      </c>
      <c r="AU117" s="257" t="s">
        <v>93</v>
      </c>
      <c r="AV117" s="14" t="s">
        <v>93</v>
      </c>
      <c r="AW117" s="14" t="s">
        <v>46</v>
      </c>
      <c r="AX117" s="14" t="s">
        <v>85</v>
      </c>
      <c r="AY117" s="257" t="s">
        <v>241</v>
      </c>
    </row>
    <row r="118" s="14" customFormat="1">
      <c r="A118" s="14"/>
      <c r="B118" s="247"/>
      <c r="C118" s="248"/>
      <c r="D118" s="238" t="s">
        <v>252</v>
      </c>
      <c r="E118" s="249" t="s">
        <v>39</v>
      </c>
      <c r="F118" s="250" t="s">
        <v>9423</v>
      </c>
      <c r="G118" s="248"/>
      <c r="H118" s="251">
        <v>0.070999999999999994</v>
      </c>
      <c r="I118" s="252"/>
      <c r="J118" s="248"/>
      <c r="K118" s="248"/>
      <c r="L118" s="253"/>
      <c r="M118" s="254"/>
      <c r="N118" s="255"/>
      <c r="O118" s="255"/>
      <c r="P118" s="255"/>
      <c r="Q118" s="255"/>
      <c r="R118" s="255"/>
      <c r="S118" s="255"/>
      <c r="T118" s="256"/>
      <c r="U118" s="14"/>
      <c r="V118" s="14"/>
      <c r="W118" s="14"/>
      <c r="X118" s="14"/>
      <c r="Y118" s="14"/>
      <c r="Z118" s="14"/>
      <c r="AA118" s="14"/>
      <c r="AB118" s="14"/>
      <c r="AC118" s="14"/>
      <c r="AD118" s="14"/>
      <c r="AE118" s="14"/>
      <c r="AT118" s="257" t="s">
        <v>252</v>
      </c>
      <c r="AU118" s="257" t="s">
        <v>93</v>
      </c>
      <c r="AV118" s="14" t="s">
        <v>93</v>
      </c>
      <c r="AW118" s="14" t="s">
        <v>46</v>
      </c>
      <c r="AX118" s="14" t="s">
        <v>85</v>
      </c>
      <c r="AY118" s="257" t="s">
        <v>241</v>
      </c>
    </row>
    <row r="119" s="14" customFormat="1">
      <c r="A119" s="14"/>
      <c r="B119" s="247"/>
      <c r="C119" s="248"/>
      <c r="D119" s="238" t="s">
        <v>252</v>
      </c>
      <c r="E119" s="249" t="s">
        <v>39</v>
      </c>
      <c r="F119" s="250" t="s">
        <v>9424</v>
      </c>
      <c r="G119" s="248"/>
      <c r="H119" s="251">
        <v>0.001</v>
      </c>
      <c r="I119" s="252"/>
      <c r="J119" s="248"/>
      <c r="K119" s="248"/>
      <c r="L119" s="253"/>
      <c r="M119" s="254"/>
      <c r="N119" s="255"/>
      <c r="O119" s="255"/>
      <c r="P119" s="255"/>
      <c r="Q119" s="255"/>
      <c r="R119" s="255"/>
      <c r="S119" s="255"/>
      <c r="T119" s="256"/>
      <c r="U119" s="14"/>
      <c r="V119" s="14"/>
      <c r="W119" s="14"/>
      <c r="X119" s="14"/>
      <c r="Y119" s="14"/>
      <c r="Z119" s="14"/>
      <c r="AA119" s="14"/>
      <c r="AB119" s="14"/>
      <c r="AC119" s="14"/>
      <c r="AD119" s="14"/>
      <c r="AE119" s="14"/>
      <c r="AT119" s="257" t="s">
        <v>252</v>
      </c>
      <c r="AU119" s="257" t="s">
        <v>93</v>
      </c>
      <c r="AV119" s="14" t="s">
        <v>93</v>
      </c>
      <c r="AW119" s="14" t="s">
        <v>46</v>
      </c>
      <c r="AX119" s="14" t="s">
        <v>85</v>
      </c>
      <c r="AY119" s="257" t="s">
        <v>241</v>
      </c>
    </row>
    <row r="120" s="14" customFormat="1">
      <c r="A120" s="14"/>
      <c r="B120" s="247"/>
      <c r="C120" s="248"/>
      <c r="D120" s="238" t="s">
        <v>252</v>
      </c>
      <c r="E120" s="249" t="s">
        <v>39</v>
      </c>
      <c r="F120" s="250" t="s">
        <v>9425</v>
      </c>
      <c r="G120" s="248"/>
      <c r="H120" s="251">
        <v>0.040000000000000001</v>
      </c>
      <c r="I120" s="252"/>
      <c r="J120" s="248"/>
      <c r="K120" s="248"/>
      <c r="L120" s="253"/>
      <c r="M120" s="254"/>
      <c r="N120" s="255"/>
      <c r="O120" s="255"/>
      <c r="P120" s="255"/>
      <c r="Q120" s="255"/>
      <c r="R120" s="255"/>
      <c r="S120" s="255"/>
      <c r="T120" s="256"/>
      <c r="U120" s="14"/>
      <c r="V120" s="14"/>
      <c r="W120" s="14"/>
      <c r="X120" s="14"/>
      <c r="Y120" s="14"/>
      <c r="Z120" s="14"/>
      <c r="AA120" s="14"/>
      <c r="AB120" s="14"/>
      <c r="AC120" s="14"/>
      <c r="AD120" s="14"/>
      <c r="AE120" s="14"/>
      <c r="AT120" s="257" t="s">
        <v>252</v>
      </c>
      <c r="AU120" s="257" t="s">
        <v>93</v>
      </c>
      <c r="AV120" s="14" t="s">
        <v>93</v>
      </c>
      <c r="AW120" s="14" t="s">
        <v>46</v>
      </c>
      <c r="AX120" s="14" t="s">
        <v>85</v>
      </c>
      <c r="AY120" s="257" t="s">
        <v>241</v>
      </c>
    </row>
    <row r="121" s="14" customFormat="1">
      <c r="A121" s="14"/>
      <c r="B121" s="247"/>
      <c r="C121" s="248"/>
      <c r="D121" s="238" t="s">
        <v>252</v>
      </c>
      <c r="E121" s="249" t="s">
        <v>39</v>
      </c>
      <c r="F121" s="250" t="s">
        <v>9426</v>
      </c>
      <c r="G121" s="248"/>
      <c r="H121" s="251">
        <v>1.7130000000000001</v>
      </c>
      <c r="I121" s="252"/>
      <c r="J121" s="248"/>
      <c r="K121" s="248"/>
      <c r="L121" s="253"/>
      <c r="M121" s="254"/>
      <c r="N121" s="255"/>
      <c r="O121" s="255"/>
      <c r="P121" s="255"/>
      <c r="Q121" s="255"/>
      <c r="R121" s="255"/>
      <c r="S121" s="255"/>
      <c r="T121" s="256"/>
      <c r="U121" s="14"/>
      <c r="V121" s="14"/>
      <c r="W121" s="14"/>
      <c r="X121" s="14"/>
      <c r="Y121" s="14"/>
      <c r="Z121" s="14"/>
      <c r="AA121" s="14"/>
      <c r="AB121" s="14"/>
      <c r="AC121" s="14"/>
      <c r="AD121" s="14"/>
      <c r="AE121" s="14"/>
      <c r="AT121" s="257" t="s">
        <v>252</v>
      </c>
      <c r="AU121" s="257" t="s">
        <v>93</v>
      </c>
      <c r="AV121" s="14" t="s">
        <v>93</v>
      </c>
      <c r="AW121" s="14" t="s">
        <v>46</v>
      </c>
      <c r="AX121" s="14" t="s">
        <v>85</v>
      </c>
      <c r="AY121" s="257" t="s">
        <v>241</v>
      </c>
    </row>
    <row r="122" s="14" customFormat="1">
      <c r="A122" s="14"/>
      <c r="B122" s="247"/>
      <c r="C122" s="248"/>
      <c r="D122" s="238" t="s">
        <v>252</v>
      </c>
      <c r="E122" s="249" t="s">
        <v>39</v>
      </c>
      <c r="F122" s="250" t="s">
        <v>9427</v>
      </c>
      <c r="G122" s="248"/>
      <c r="H122" s="251">
        <v>2.9670000000000001</v>
      </c>
      <c r="I122" s="252"/>
      <c r="J122" s="248"/>
      <c r="K122" s="248"/>
      <c r="L122" s="253"/>
      <c r="M122" s="254"/>
      <c r="N122" s="255"/>
      <c r="O122" s="255"/>
      <c r="P122" s="255"/>
      <c r="Q122" s="255"/>
      <c r="R122" s="255"/>
      <c r="S122" s="255"/>
      <c r="T122" s="256"/>
      <c r="U122" s="14"/>
      <c r="V122" s="14"/>
      <c r="W122" s="14"/>
      <c r="X122" s="14"/>
      <c r="Y122" s="14"/>
      <c r="Z122" s="14"/>
      <c r="AA122" s="14"/>
      <c r="AB122" s="14"/>
      <c r="AC122" s="14"/>
      <c r="AD122" s="14"/>
      <c r="AE122" s="14"/>
      <c r="AT122" s="257" t="s">
        <v>252</v>
      </c>
      <c r="AU122" s="257" t="s">
        <v>93</v>
      </c>
      <c r="AV122" s="14" t="s">
        <v>93</v>
      </c>
      <c r="AW122" s="14" t="s">
        <v>46</v>
      </c>
      <c r="AX122" s="14" t="s">
        <v>85</v>
      </c>
      <c r="AY122" s="257" t="s">
        <v>241</v>
      </c>
    </row>
    <row r="123" s="14" customFormat="1">
      <c r="A123" s="14"/>
      <c r="B123" s="247"/>
      <c r="C123" s="248"/>
      <c r="D123" s="238" t="s">
        <v>252</v>
      </c>
      <c r="E123" s="249" t="s">
        <v>39</v>
      </c>
      <c r="F123" s="250" t="s">
        <v>9428</v>
      </c>
      <c r="G123" s="248"/>
      <c r="H123" s="251">
        <v>2.129</v>
      </c>
      <c r="I123" s="252"/>
      <c r="J123" s="248"/>
      <c r="K123" s="248"/>
      <c r="L123" s="253"/>
      <c r="M123" s="254"/>
      <c r="N123" s="255"/>
      <c r="O123" s="255"/>
      <c r="P123" s="255"/>
      <c r="Q123" s="255"/>
      <c r="R123" s="255"/>
      <c r="S123" s="255"/>
      <c r="T123" s="256"/>
      <c r="U123" s="14"/>
      <c r="V123" s="14"/>
      <c r="W123" s="14"/>
      <c r="X123" s="14"/>
      <c r="Y123" s="14"/>
      <c r="Z123" s="14"/>
      <c r="AA123" s="14"/>
      <c r="AB123" s="14"/>
      <c r="AC123" s="14"/>
      <c r="AD123" s="14"/>
      <c r="AE123" s="14"/>
      <c r="AT123" s="257" t="s">
        <v>252</v>
      </c>
      <c r="AU123" s="257" t="s">
        <v>93</v>
      </c>
      <c r="AV123" s="14" t="s">
        <v>93</v>
      </c>
      <c r="AW123" s="14" t="s">
        <v>46</v>
      </c>
      <c r="AX123" s="14" t="s">
        <v>85</v>
      </c>
      <c r="AY123" s="257" t="s">
        <v>241</v>
      </c>
    </row>
    <row r="124" s="14" customFormat="1">
      <c r="A124" s="14"/>
      <c r="B124" s="247"/>
      <c r="C124" s="248"/>
      <c r="D124" s="238" t="s">
        <v>252</v>
      </c>
      <c r="E124" s="249" t="s">
        <v>39</v>
      </c>
      <c r="F124" s="250" t="s">
        <v>9429</v>
      </c>
      <c r="G124" s="248"/>
      <c r="H124" s="251">
        <v>6.1079999999999997</v>
      </c>
      <c r="I124" s="252"/>
      <c r="J124" s="248"/>
      <c r="K124" s="248"/>
      <c r="L124" s="253"/>
      <c r="M124" s="254"/>
      <c r="N124" s="255"/>
      <c r="O124" s="255"/>
      <c r="P124" s="255"/>
      <c r="Q124" s="255"/>
      <c r="R124" s="255"/>
      <c r="S124" s="255"/>
      <c r="T124" s="256"/>
      <c r="U124" s="14"/>
      <c r="V124" s="14"/>
      <c r="W124" s="14"/>
      <c r="X124" s="14"/>
      <c r="Y124" s="14"/>
      <c r="Z124" s="14"/>
      <c r="AA124" s="14"/>
      <c r="AB124" s="14"/>
      <c r="AC124" s="14"/>
      <c r="AD124" s="14"/>
      <c r="AE124" s="14"/>
      <c r="AT124" s="257" t="s">
        <v>252</v>
      </c>
      <c r="AU124" s="257" t="s">
        <v>93</v>
      </c>
      <c r="AV124" s="14" t="s">
        <v>93</v>
      </c>
      <c r="AW124" s="14" t="s">
        <v>46</v>
      </c>
      <c r="AX124" s="14" t="s">
        <v>85</v>
      </c>
      <c r="AY124" s="257" t="s">
        <v>241</v>
      </c>
    </row>
    <row r="125" s="14" customFormat="1">
      <c r="A125" s="14"/>
      <c r="B125" s="247"/>
      <c r="C125" s="248"/>
      <c r="D125" s="238" t="s">
        <v>252</v>
      </c>
      <c r="E125" s="249" t="s">
        <v>39</v>
      </c>
      <c r="F125" s="250" t="s">
        <v>9430</v>
      </c>
      <c r="G125" s="248"/>
      <c r="H125" s="251">
        <v>2.7229999999999999</v>
      </c>
      <c r="I125" s="252"/>
      <c r="J125" s="248"/>
      <c r="K125" s="248"/>
      <c r="L125" s="253"/>
      <c r="M125" s="254"/>
      <c r="N125" s="255"/>
      <c r="O125" s="255"/>
      <c r="P125" s="255"/>
      <c r="Q125" s="255"/>
      <c r="R125" s="255"/>
      <c r="S125" s="255"/>
      <c r="T125" s="256"/>
      <c r="U125" s="14"/>
      <c r="V125" s="14"/>
      <c r="W125" s="14"/>
      <c r="X125" s="14"/>
      <c r="Y125" s="14"/>
      <c r="Z125" s="14"/>
      <c r="AA125" s="14"/>
      <c r="AB125" s="14"/>
      <c r="AC125" s="14"/>
      <c r="AD125" s="14"/>
      <c r="AE125" s="14"/>
      <c r="AT125" s="257" t="s">
        <v>252</v>
      </c>
      <c r="AU125" s="257" t="s">
        <v>93</v>
      </c>
      <c r="AV125" s="14" t="s">
        <v>93</v>
      </c>
      <c r="AW125" s="14" t="s">
        <v>46</v>
      </c>
      <c r="AX125" s="14" t="s">
        <v>85</v>
      </c>
      <c r="AY125" s="257" t="s">
        <v>241</v>
      </c>
    </row>
    <row r="126" s="14" customFormat="1">
      <c r="A126" s="14"/>
      <c r="B126" s="247"/>
      <c r="C126" s="248"/>
      <c r="D126" s="238" t="s">
        <v>252</v>
      </c>
      <c r="E126" s="249" t="s">
        <v>39</v>
      </c>
      <c r="F126" s="250" t="s">
        <v>9431</v>
      </c>
      <c r="G126" s="248"/>
      <c r="H126" s="251">
        <v>2.121</v>
      </c>
      <c r="I126" s="252"/>
      <c r="J126" s="248"/>
      <c r="K126" s="248"/>
      <c r="L126" s="253"/>
      <c r="M126" s="254"/>
      <c r="N126" s="255"/>
      <c r="O126" s="255"/>
      <c r="P126" s="255"/>
      <c r="Q126" s="255"/>
      <c r="R126" s="255"/>
      <c r="S126" s="255"/>
      <c r="T126" s="256"/>
      <c r="U126" s="14"/>
      <c r="V126" s="14"/>
      <c r="W126" s="14"/>
      <c r="X126" s="14"/>
      <c r="Y126" s="14"/>
      <c r="Z126" s="14"/>
      <c r="AA126" s="14"/>
      <c r="AB126" s="14"/>
      <c r="AC126" s="14"/>
      <c r="AD126" s="14"/>
      <c r="AE126" s="14"/>
      <c r="AT126" s="257" t="s">
        <v>252</v>
      </c>
      <c r="AU126" s="257" t="s">
        <v>93</v>
      </c>
      <c r="AV126" s="14" t="s">
        <v>93</v>
      </c>
      <c r="AW126" s="14" t="s">
        <v>46</v>
      </c>
      <c r="AX126" s="14" t="s">
        <v>85</v>
      </c>
      <c r="AY126" s="257" t="s">
        <v>241</v>
      </c>
    </row>
    <row r="127" s="14" customFormat="1">
      <c r="A127" s="14"/>
      <c r="B127" s="247"/>
      <c r="C127" s="248"/>
      <c r="D127" s="238" t="s">
        <v>252</v>
      </c>
      <c r="E127" s="249" t="s">
        <v>39</v>
      </c>
      <c r="F127" s="250" t="s">
        <v>9432</v>
      </c>
      <c r="G127" s="248"/>
      <c r="H127" s="251">
        <v>1.1299999999999999</v>
      </c>
      <c r="I127" s="252"/>
      <c r="J127" s="248"/>
      <c r="K127" s="248"/>
      <c r="L127" s="253"/>
      <c r="M127" s="254"/>
      <c r="N127" s="255"/>
      <c r="O127" s="255"/>
      <c r="P127" s="255"/>
      <c r="Q127" s="255"/>
      <c r="R127" s="255"/>
      <c r="S127" s="255"/>
      <c r="T127" s="256"/>
      <c r="U127" s="14"/>
      <c r="V127" s="14"/>
      <c r="W127" s="14"/>
      <c r="X127" s="14"/>
      <c r="Y127" s="14"/>
      <c r="Z127" s="14"/>
      <c r="AA127" s="14"/>
      <c r="AB127" s="14"/>
      <c r="AC127" s="14"/>
      <c r="AD127" s="14"/>
      <c r="AE127" s="14"/>
      <c r="AT127" s="257" t="s">
        <v>252</v>
      </c>
      <c r="AU127" s="257" t="s">
        <v>93</v>
      </c>
      <c r="AV127" s="14" t="s">
        <v>93</v>
      </c>
      <c r="AW127" s="14" t="s">
        <v>46</v>
      </c>
      <c r="AX127" s="14" t="s">
        <v>85</v>
      </c>
      <c r="AY127" s="257" t="s">
        <v>241</v>
      </c>
    </row>
    <row r="128" s="14" customFormat="1">
      <c r="A128" s="14"/>
      <c r="B128" s="247"/>
      <c r="C128" s="248"/>
      <c r="D128" s="238" t="s">
        <v>252</v>
      </c>
      <c r="E128" s="249" t="s">
        <v>39</v>
      </c>
      <c r="F128" s="250" t="s">
        <v>9433</v>
      </c>
      <c r="G128" s="248"/>
      <c r="H128" s="251">
        <v>0.28299999999999997</v>
      </c>
      <c r="I128" s="252"/>
      <c r="J128" s="248"/>
      <c r="K128" s="248"/>
      <c r="L128" s="253"/>
      <c r="M128" s="254"/>
      <c r="N128" s="255"/>
      <c r="O128" s="255"/>
      <c r="P128" s="255"/>
      <c r="Q128" s="255"/>
      <c r="R128" s="255"/>
      <c r="S128" s="255"/>
      <c r="T128" s="256"/>
      <c r="U128" s="14"/>
      <c r="V128" s="14"/>
      <c r="W128" s="14"/>
      <c r="X128" s="14"/>
      <c r="Y128" s="14"/>
      <c r="Z128" s="14"/>
      <c r="AA128" s="14"/>
      <c r="AB128" s="14"/>
      <c r="AC128" s="14"/>
      <c r="AD128" s="14"/>
      <c r="AE128" s="14"/>
      <c r="AT128" s="257" t="s">
        <v>252</v>
      </c>
      <c r="AU128" s="257" t="s">
        <v>93</v>
      </c>
      <c r="AV128" s="14" t="s">
        <v>93</v>
      </c>
      <c r="AW128" s="14" t="s">
        <v>46</v>
      </c>
      <c r="AX128" s="14" t="s">
        <v>85</v>
      </c>
      <c r="AY128" s="257" t="s">
        <v>241</v>
      </c>
    </row>
    <row r="129" s="13" customFormat="1">
      <c r="A129" s="13"/>
      <c r="B129" s="236"/>
      <c r="C129" s="237"/>
      <c r="D129" s="238" t="s">
        <v>252</v>
      </c>
      <c r="E129" s="239" t="s">
        <v>39</v>
      </c>
      <c r="F129" s="240" t="s">
        <v>3430</v>
      </c>
      <c r="G129" s="237"/>
      <c r="H129" s="239" t="s">
        <v>39</v>
      </c>
      <c r="I129" s="241"/>
      <c r="J129" s="237"/>
      <c r="K129" s="237"/>
      <c r="L129" s="242"/>
      <c r="M129" s="243"/>
      <c r="N129" s="244"/>
      <c r="O129" s="244"/>
      <c r="P129" s="244"/>
      <c r="Q129" s="244"/>
      <c r="R129" s="244"/>
      <c r="S129" s="244"/>
      <c r="T129" s="245"/>
      <c r="U129" s="13"/>
      <c r="V129" s="13"/>
      <c r="W129" s="13"/>
      <c r="X129" s="13"/>
      <c r="Y129" s="13"/>
      <c r="Z129" s="13"/>
      <c r="AA129" s="13"/>
      <c r="AB129" s="13"/>
      <c r="AC129" s="13"/>
      <c r="AD129" s="13"/>
      <c r="AE129" s="13"/>
      <c r="AT129" s="246" t="s">
        <v>252</v>
      </c>
      <c r="AU129" s="246" t="s">
        <v>93</v>
      </c>
      <c r="AV129" s="13" t="s">
        <v>23</v>
      </c>
      <c r="AW129" s="13" t="s">
        <v>46</v>
      </c>
      <c r="AX129" s="13" t="s">
        <v>85</v>
      </c>
      <c r="AY129" s="246" t="s">
        <v>241</v>
      </c>
    </row>
    <row r="130" s="14" customFormat="1">
      <c r="A130" s="14"/>
      <c r="B130" s="247"/>
      <c r="C130" s="248"/>
      <c r="D130" s="238" t="s">
        <v>252</v>
      </c>
      <c r="E130" s="249" t="s">
        <v>39</v>
      </c>
      <c r="F130" s="250" t="s">
        <v>9434</v>
      </c>
      <c r="G130" s="248"/>
      <c r="H130" s="251">
        <v>3.5590000000000002</v>
      </c>
      <c r="I130" s="252"/>
      <c r="J130" s="248"/>
      <c r="K130" s="248"/>
      <c r="L130" s="253"/>
      <c r="M130" s="254"/>
      <c r="N130" s="255"/>
      <c r="O130" s="255"/>
      <c r="P130" s="255"/>
      <c r="Q130" s="255"/>
      <c r="R130" s="255"/>
      <c r="S130" s="255"/>
      <c r="T130" s="256"/>
      <c r="U130" s="14"/>
      <c r="V130" s="14"/>
      <c r="W130" s="14"/>
      <c r="X130" s="14"/>
      <c r="Y130" s="14"/>
      <c r="Z130" s="14"/>
      <c r="AA130" s="14"/>
      <c r="AB130" s="14"/>
      <c r="AC130" s="14"/>
      <c r="AD130" s="14"/>
      <c r="AE130" s="14"/>
      <c r="AT130" s="257" t="s">
        <v>252</v>
      </c>
      <c r="AU130" s="257" t="s">
        <v>93</v>
      </c>
      <c r="AV130" s="14" t="s">
        <v>93</v>
      </c>
      <c r="AW130" s="14" t="s">
        <v>46</v>
      </c>
      <c r="AX130" s="14" t="s">
        <v>85</v>
      </c>
      <c r="AY130" s="257" t="s">
        <v>241</v>
      </c>
    </row>
    <row r="131" s="13" customFormat="1">
      <c r="A131" s="13"/>
      <c r="B131" s="236"/>
      <c r="C131" s="237"/>
      <c r="D131" s="238" t="s">
        <v>252</v>
      </c>
      <c r="E131" s="239" t="s">
        <v>39</v>
      </c>
      <c r="F131" s="240" t="s">
        <v>3432</v>
      </c>
      <c r="G131" s="237"/>
      <c r="H131" s="239" t="s">
        <v>39</v>
      </c>
      <c r="I131" s="241"/>
      <c r="J131" s="237"/>
      <c r="K131" s="237"/>
      <c r="L131" s="242"/>
      <c r="M131" s="243"/>
      <c r="N131" s="244"/>
      <c r="O131" s="244"/>
      <c r="P131" s="244"/>
      <c r="Q131" s="244"/>
      <c r="R131" s="244"/>
      <c r="S131" s="244"/>
      <c r="T131" s="245"/>
      <c r="U131" s="13"/>
      <c r="V131" s="13"/>
      <c r="W131" s="13"/>
      <c r="X131" s="13"/>
      <c r="Y131" s="13"/>
      <c r="Z131" s="13"/>
      <c r="AA131" s="13"/>
      <c r="AB131" s="13"/>
      <c r="AC131" s="13"/>
      <c r="AD131" s="13"/>
      <c r="AE131" s="13"/>
      <c r="AT131" s="246" t="s">
        <v>252</v>
      </c>
      <c r="AU131" s="246" t="s">
        <v>93</v>
      </c>
      <c r="AV131" s="13" t="s">
        <v>23</v>
      </c>
      <c r="AW131" s="13" t="s">
        <v>46</v>
      </c>
      <c r="AX131" s="13" t="s">
        <v>85</v>
      </c>
      <c r="AY131" s="246" t="s">
        <v>241</v>
      </c>
    </row>
    <row r="132" s="14" customFormat="1">
      <c r="A132" s="14"/>
      <c r="B132" s="247"/>
      <c r="C132" s="248"/>
      <c r="D132" s="238" t="s">
        <v>252</v>
      </c>
      <c r="E132" s="249" t="s">
        <v>39</v>
      </c>
      <c r="F132" s="250" t="s">
        <v>9435</v>
      </c>
      <c r="G132" s="248"/>
      <c r="H132" s="251">
        <v>0.32200000000000001</v>
      </c>
      <c r="I132" s="252"/>
      <c r="J132" s="248"/>
      <c r="K132" s="248"/>
      <c r="L132" s="253"/>
      <c r="M132" s="254"/>
      <c r="N132" s="255"/>
      <c r="O132" s="255"/>
      <c r="P132" s="255"/>
      <c r="Q132" s="255"/>
      <c r="R132" s="255"/>
      <c r="S132" s="255"/>
      <c r="T132" s="256"/>
      <c r="U132" s="14"/>
      <c r="V132" s="14"/>
      <c r="W132" s="14"/>
      <c r="X132" s="14"/>
      <c r="Y132" s="14"/>
      <c r="Z132" s="14"/>
      <c r="AA132" s="14"/>
      <c r="AB132" s="14"/>
      <c r="AC132" s="14"/>
      <c r="AD132" s="14"/>
      <c r="AE132" s="14"/>
      <c r="AT132" s="257" t="s">
        <v>252</v>
      </c>
      <c r="AU132" s="257" t="s">
        <v>93</v>
      </c>
      <c r="AV132" s="14" t="s">
        <v>93</v>
      </c>
      <c r="AW132" s="14" t="s">
        <v>46</v>
      </c>
      <c r="AX132" s="14" t="s">
        <v>85</v>
      </c>
      <c r="AY132" s="257" t="s">
        <v>241</v>
      </c>
    </row>
    <row r="133" s="14" customFormat="1">
      <c r="A133" s="14"/>
      <c r="B133" s="247"/>
      <c r="C133" s="248"/>
      <c r="D133" s="238" t="s">
        <v>252</v>
      </c>
      <c r="E133" s="249" t="s">
        <v>39</v>
      </c>
      <c r="F133" s="250" t="s">
        <v>9436</v>
      </c>
      <c r="G133" s="248"/>
      <c r="H133" s="251">
        <v>0.39300000000000002</v>
      </c>
      <c r="I133" s="252"/>
      <c r="J133" s="248"/>
      <c r="K133" s="248"/>
      <c r="L133" s="253"/>
      <c r="M133" s="254"/>
      <c r="N133" s="255"/>
      <c r="O133" s="255"/>
      <c r="P133" s="255"/>
      <c r="Q133" s="255"/>
      <c r="R133" s="255"/>
      <c r="S133" s="255"/>
      <c r="T133" s="256"/>
      <c r="U133" s="14"/>
      <c r="V133" s="14"/>
      <c r="W133" s="14"/>
      <c r="X133" s="14"/>
      <c r="Y133" s="14"/>
      <c r="Z133" s="14"/>
      <c r="AA133" s="14"/>
      <c r="AB133" s="14"/>
      <c r="AC133" s="14"/>
      <c r="AD133" s="14"/>
      <c r="AE133" s="14"/>
      <c r="AT133" s="257" t="s">
        <v>252</v>
      </c>
      <c r="AU133" s="257" t="s">
        <v>93</v>
      </c>
      <c r="AV133" s="14" t="s">
        <v>93</v>
      </c>
      <c r="AW133" s="14" t="s">
        <v>46</v>
      </c>
      <c r="AX133" s="14" t="s">
        <v>85</v>
      </c>
      <c r="AY133" s="257" t="s">
        <v>241</v>
      </c>
    </row>
    <row r="134" s="14" customFormat="1">
      <c r="A134" s="14"/>
      <c r="B134" s="247"/>
      <c r="C134" s="248"/>
      <c r="D134" s="238" t="s">
        <v>252</v>
      </c>
      <c r="E134" s="249" t="s">
        <v>39</v>
      </c>
      <c r="F134" s="250" t="s">
        <v>9437</v>
      </c>
      <c r="G134" s="248"/>
      <c r="H134" s="251">
        <v>0.81899999999999995</v>
      </c>
      <c r="I134" s="252"/>
      <c r="J134" s="248"/>
      <c r="K134" s="248"/>
      <c r="L134" s="253"/>
      <c r="M134" s="254"/>
      <c r="N134" s="255"/>
      <c r="O134" s="255"/>
      <c r="P134" s="255"/>
      <c r="Q134" s="255"/>
      <c r="R134" s="255"/>
      <c r="S134" s="255"/>
      <c r="T134" s="256"/>
      <c r="U134" s="14"/>
      <c r="V134" s="14"/>
      <c r="W134" s="14"/>
      <c r="X134" s="14"/>
      <c r="Y134" s="14"/>
      <c r="Z134" s="14"/>
      <c r="AA134" s="14"/>
      <c r="AB134" s="14"/>
      <c r="AC134" s="14"/>
      <c r="AD134" s="14"/>
      <c r="AE134" s="14"/>
      <c r="AT134" s="257" t="s">
        <v>252</v>
      </c>
      <c r="AU134" s="257" t="s">
        <v>93</v>
      </c>
      <c r="AV134" s="14" t="s">
        <v>93</v>
      </c>
      <c r="AW134" s="14" t="s">
        <v>46</v>
      </c>
      <c r="AX134" s="14" t="s">
        <v>85</v>
      </c>
      <c r="AY134" s="257" t="s">
        <v>241</v>
      </c>
    </row>
    <row r="135" s="14" customFormat="1">
      <c r="A135" s="14"/>
      <c r="B135" s="247"/>
      <c r="C135" s="248"/>
      <c r="D135" s="238" t="s">
        <v>252</v>
      </c>
      <c r="E135" s="249" t="s">
        <v>39</v>
      </c>
      <c r="F135" s="250" t="s">
        <v>9438</v>
      </c>
      <c r="G135" s="248"/>
      <c r="H135" s="251">
        <v>2.1669999999999998</v>
      </c>
      <c r="I135" s="252"/>
      <c r="J135" s="248"/>
      <c r="K135" s="248"/>
      <c r="L135" s="253"/>
      <c r="M135" s="254"/>
      <c r="N135" s="255"/>
      <c r="O135" s="255"/>
      <c r="P135" s="255"/>
      <c r="Q135" s="255"/>
      <c r="R135" s="255"/>
      <c r="S135" s="255"/>
      <c r="T135" s="256"/>
      <c r="U135" s="14"/>
      <c r="V135" s="14"/>
      <c r="W135" s="14"/>
      <c r="X135" s="14"/>
      <c r="Y135" s="14"/>
      <c r="Z135" s="14"/>
      <c r="AA135" s="14"/>
      <c r="AB135" s="14"/>
      <c r="AC135" s="14"/>
      <c r="AD135" s="14"/>
      <c r="AE135" s="14"/>
      <c r="AT135" s="257" t="s">
        <v>252</v>
      </c>
      <c r="AU135" s="257" t="s">
        <v>93</v>
      </c>
      <c r="AV135" s="14" t="s">
        <v>93</v>
      </c>
      <c r="AW135" s="14" t="s">
        <v>46</v>
      </c>
      <c r="AX135" s="14" t="s">
        <v>85</v>
      </c>
      <c r="AY135" s="257" t="s">
        <v>241</v>
      </c>
    </row>
    <row r="136" s="14" customFormat="1">
      <c r="A136" s="14"/>
      <c r="B136" s="247"/>
      <c r="C136" s="248"/>
      <c r="D136" s="238" t="s">
        <v>252</v>
      </c>
      <c r="E136" s="249" t="s">
        <v>39</v>
      </c>
      <c r="F136" s="250" t="s">
        <v>9439</v>
      </c>
      <c r="G136" s="248"/>
      <c r="H136" s="251">
        <v>0.75600000000000001</v>
      </c>
      <c r="I136" s="252"/>
      <c r="J136" s="248"/>
      <c r="K136" s="248"/>
      <c r="L136" s="253"/>
      <c r="M136" s="254"/>
      <c r="N136" s="255"/>
      <c r="O136" s="255"/>
      <c r="P136" s="255"/>
      <c r="Q136" s="255"/>
      <c r="R136" s="255"/>
      <c r="S136" s="255"/>
      <c r="T136" s="256"/>
      <c r="U136" s="14"/>
      <c r="V136" s="14"/>
      <c r="W136" s="14"/>
      <c r="X136" s="14"/>
      <c r="Y136" s="14"/>
      <c r="Z136" s="14"/>
      <c r="AA136" s="14"/>
      <c r="AB136" s="14"/>
      <c r="AC136" s="14"/>
      <c r="AD136" s="14"/>
      <c r="AE136" s="14"/>
      <c r="AT136" s="257" t="s">
        <v>252</v>
      </c>
      <c r="AU136" s="257" t="s">
        <v>93</v>
      </c>
      <c r="AV136" s="14" t="s">
        <v>93</v>
      </c>
      <c r="AW136" s="14" t="s">
        <v>46</v>
      </c>
      <c r="AX136" s="14" t="s">
        <v>85</v>
      </c>
      <c r="AY136" s="257" t="s">
        <v>241</v>
      </c>
    </row>
    <row r="137" s="15" customFormat="1">
      <c r="A137" s="15"/>
      <c r="B137" s="258"/>
      <c r="C137" s="259"/>
      <c r="D137" s="238" t="s">
        <v>252</v>
      </c>
      <c r="E137" s="260" t="s">
        <v>39</v>
      </c>
      <c r="F137" s="261" t="s">
        <v>274</v>
      </c>
      <c r="G137" s="259"/>
      <c r="H137" s="262">
        <v>31.259</v>
      </c>
      <c r="I137" s="263"/>
      <c r="J137" s="259"/>
      <c r="K137" s="259"/>
      <c r="L137" s="264"/>
      <c r="M137" s="265"/>
      <c r="N137" s="266"/>
      <c r="O137" s="266"/>
      <c r="P137" s="266"/>
      <c r="Q137" s="266"/>
      <c r="R137" s="266"/>
      <c r="S137" s="266"/>
      <c r="T137" s="267"/>
      <c r="U137" s="15"/>
      <c r="V137" s="15"/>
      <c r="W137" s="15"/>
      <c r="X137" s="15"/>
      <c r="Y137" s="15"/>
      <c r="Z137" s="15"/>
      <c r="AA137" s="15"/>
      <c r="AB137" s="15"/>
      <c r="AC137" s="15"/>
      <c r="AD137" s="15"/>
      <c r="AE137" s="15"/>
      <c r="AT137" s="268" t="s">
        <v>252</v>
      </c>
      <c r="AU137" s="268" t="s">
        <v>93</v>
      </c>
      <c r="AV137" s="15" t="s">
        <v>248</v>
      </c>
      <c r="AW137" s="15" t="s">
        <v>46</v>
      </c>
      <c r="AX137" s="15" t="s">
        <v>23</v>
      </c>
      <c r="AY137" s="268" t="s">
        <v>241</v>
      </c>
    </row>
    <row r="138" s="2" customFormat="1" ht="24.15" customHeight="1">
      <c r="A138" s="42"/>
      <c r="B138" s="43"/>
      <c r="C138" s="218" t="s">
        <v>93</v>
      </c>
      <c r="D138" s="218" t="s">
        <v>243</v>
      </c>
      <c r="E138" s="219" t="s">
        <v>8822</v>
      </c>
      <c r="F138" s="220" t="s">
        <v>8823</v>
      </c>
      <c r="G138" s="221" t="s">
        <v>246</v>
      </c>
      <c r="H138" s="222">
        <v>22.509</v>
      </c>
      <c r="I138" s="223"/>
      <c r="J138" s="224">
        <f>ROUND(I138*H138,2)</f>
        <v>0</v>
      </c>
      <c r="K138" s="220" t="s">
        <v>247</v>
      </c>
      <c r="L138" s="48"/>
      <c r="M138" s="225" t="s">
        <v>39</v>
      </c>
      <c r="N138" s="226" t="s">
        <v>56</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248</v>
      </c>
      <c r="AT138" s="229" t="s">
        <v>243</v>
      </c>
      <c r="AU138" s="229" t="s">
        <v>93</v>
      </c>
      <c r="AY138" s="20" t="s">
        <v>241</v>
      </c>
      <c r="BE138" s="230">
        <f>IF(N138="základní",J138,0)</f>
        <v>0</v>
      </c>
      <c r="BF138" s="230">
        <f>IF(N138="snížená",J138,0)</f>
        <v>0</v>
      </c>
      <c r="BG138" s="230">
        <f>IF(N138="zákl. přenesená",J138,0)</f>
        <v>0</v>
      </c>
      <c r="BH138" s="230">
        <f>IF(N138="sníž. přenesená",J138,0)</f>
        <v>0</v>
      </c>
      <c r="BI138" s="230">
        <f>IF(N138="nulová",J138,0)</f>
        <v>0</v>
      </c>
      <c r="BJ138" s="20" t="s">
        <v>23</v>
      </c>
      <c r="BK138" s="230">
        <f>ROUND(I138*H138,2)</f>
        <v>0</v>
      </c>
      <c r="BL138" s="20" t="s">
        <v>248</v>
      </c>
      <c r="BM138" s="229" t="s">
        <v>9440</v>
      </c>
    </row>
    <row r="139" s="2" customFormat="1">
      <c r="A139" s="42"/>
      <c r="B139" s="43"/>
      <c r="C139" s="44"/>
      <c r="D139" s="231" t="s">
        <v>250</v>
      </c>
      <c r="E139" s="44"/>
      <c r="F139" s="232" t="s">
        <v>8825</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0" t="s">
        <v>250</v>
      </c>
      <c r="AU139" s="20" t="s">
        <v>93</v>
      </c>
    </row>
    <row r="140" s="13" customFormat="1">
      <c r="A140" s="13"/>
      <c r="B140" s="236"/>
      <c r="C140" s="237"/>
      <c r="D140" s="238" t="s">
        <v>252</v>
      </c>
      <c r="E140" s="239" t="s">
        <v>39</v>
      </c>
      <c r="F140" s="240" t="s">
        <v>3427</v>
      </c>
      <c r="G140" s="237"/>
      <c r="H140" s="239" t="s">
        <v>39</v>
      </c>
      <c r="I140" s="241"/>
      <c r="J140" s="237"/>
      <c r="K140" s="237"/>
      <c r="L140" s="242"/>
      <c r="M140" s="243"/>
      <c r="N140" s="244"/>
      <c r="O140" s="244"/>
      <c r="P140" s="244"/>
      <c r="Q140" s="244"/>
      <c r="R140" s="244"/>
      <c r="S140" s="244"/>
      <c r="T140" s="245"/>
      <c r="U140" s="13"/>
      <c r="V140" s="13"/>
      <c r="W140" s="13"/>
      <c r="X140" s="13"/>
      <c r="Y140" s="13"/>
      <c r="Z140" s="13"/>
      <c r="AA140" s="13"/>
      <c r="AB140" s="13"/>
      <c r="AC140" s="13"/>
      <c r="AD140" s="13"/>
      <c r="AE140" s="13"/>
      <c r="AT140" s="246" t="s">
        <v>252</v>
      </c>
      <c r="AU140" s="246" t="s">
        <v>93</v>
      </c>
      <c r="AV140" s="13" t="s">
        <v>23</v>
      </c>
      <c r="AW140" s="13" t="s">
        <v>46</v>
      </c>
      <c r="AX140" s="13" t="s">
        <v>85</v>
      </c>
      <c r="AY140" s="246" t="s">
        <v>241</v>
      </c>
    </row>
    <row r="141" s="14" customFormat="1">
      <c r="A141" s="14"/>
      <c r="B141" s="247"/>
      <c r="C141" s="248"/>
      <c r="D141" s="238" t="s">
        <v>252</v>
      </c>
      <c r="E141" s="249" t="s">
        <v>39</v>
      </c>
      <c r="F141" s="250" t="s">
        <v>9441</v>
      </c>
      <c r="G141" s="248"/>
      <c r="H141" s="251">
        <v>2.9380000000000002</v>
      </c>
      <c r="I141" s="252"/>
      <c r="J141" s="248"/>
      <c r="K141" s="248"/>
      <c r="L141" s="253"/>
      <c r="M141" s="254"/>
      <c r="N141" s="255"/>
      <c r="O141" s="255"/>
      <c r="P141" s="255"/>
      <c r="Q141" s="255"/>
      <c r="R141" s="255"/>
      <c r="S141" s="255"/>
      <c r="T141" s="256"/>
      <c r="U141" s="14"/>
      <c r="V141" s="14"/>
      <c r="W141" s="14"/>
      <c r="X141" s="14"/>
      <c r="Y141" s="14"/>
      <c r="Z141" s="14"/>
      <c r="AA141" s="14"/>
      <c r="AB141" s="14"/>
      <c r="AC141" s="14"/>
      <c r="AD141" s="14"/>
      <c r="AE141" s="14"/>
      <c r="AT141" s="257" t="s">
        <v>252</v>
      </c>
      <c r="AU141" s="257" t="s">
        <v>93</v>
      </c>
      <c r="AV141" s="14" t="s">
        <v>93</v>
      </c>
      <c r="AW141" s="14" t="s">
        <v>46</v>
      </c>
      <c r="AX141" s="14" t="s">
        <v>85</v>
      </c>
      <c r="AY141" s="257" t="s">
        <v>241</v>
      </c>
    </row>
    <row r="142" s="13" customFormat="1">
      <c r="A142" s="13"/>
      <c r="B142" s="236"/>
      <c r="C142" s="237"/>
      <c r="D142" s="238" t="s">
        <v>252</v>
      </c>
      <c r="E142" s="239" t="s">
        <v>39</v>
      </c>
      <c r="F142" s="240" t="s">
        <v>3430</v>
      </c>
      <c r="G142" s="237"/>
      <c r="H142" s="239" t="s">
        <v>39</v>
      </c>
      <c r="I142" s="241"/>
      <c r="J142" s="237"/>
      <c r="K142" s="237"/>
      <c r="L142" s="242"/>
      <c r="M142" s="243"/>
      <c r="N142" s="244"/>
      <c r="O142" s="244"/>
      <c r="P142" s="244"/>
      <c r="Q142" s="244"/>
      <c r="R142" s="244"/>
      <c r="S142" s="244"/>
      <c r="T142" s="245"/>
      <c r="U142" s="13"/>
      <c r="V142" s="13"/>
      <c r="W142" s="13"/>
      <c r="X142" s="13"/>
      <c r="Y142" s="13"/>
      <c r="Z142" s="13"/>
      <c r="AA142" s="13"/>
      <c r="AB142" s="13"/>
      <c r="AC142" s="13"/>
      <c r="AD142" s="13"/>
      <c r="AE142" s="13"/>
      <c r="AT142" s="246" t="s">
        <v>252</v>
      </c>
      <c r="AU142" s="246" t="s">
        <v>93</v>
      </c>
      <c r="AV142" s="13" t="s">
        <v>23</v>
      </c>
      <c r="AW142" s="13" t="s">
        <v>46</v>
      </c>
      <c r="AX142" s="13" t="s">
        <v>85</v>
      </c>
      <c r="AY142" s="246" t="s">
        <v>241</v>
      </c>
    </row>
    <row r="143" s="14" customFormat="1">
      <c r="A143" s="14"/>
      <c r="B143" s="247"/>
      <c r="C143" s="248"/>
      <c r="D143" s="238" t="s">
        <v>252</v>
      </c>
      <c r="E143" s="249" t="s">
        <v>39</v>
      </c>
      <c r="F143" s="250" t="s">
        <v>9442</v>
      </c>
      <c r="G143" s="248"/>
      <c r="H143" s="251">
        <v>0.76100000000000001</v>
      </c>
      <c r="I143" s="252"/>
      <c r="J143" s="248"/>
      <c r="K143" s="248"/>
      <c r="L143" s="253"/>
      <c r="M143" s="254"/>
      <c r="N143" s="255"/>
      <c r="O143" s="255"/>
      <c r="P143" s="255"/>
      <c r="Q143" s="255"/>
      <c r="R143" s="255"/>
      <c r="S143" s="255"/>
      <c r="T143" s="256"/>
      <c r="U143" s="14"/>
      <c r="V143" s="14"/>
      <c r="W143" s="14"/>
      <c r="X143" s="14"/>
      <c r="Y143" s="14"/>
      <c r="Z143" s="14"/>
      <c r="AA143" s="14"/>
      <c r="AB143" s="14"/>
      <c r="AC143" s="14"/>
      <c r="AD143" s="14"/>
      <c r="AE143" s="14"/>
      <c r="AT143" s="257" t="s">
        <v>252</v>
      </c>
      <c r="AU143" s="257" t="s">
        <v>93</v>
      </c>
      <c r="AV143" s="14" t="s">
        <v>93</v>
      </c>
      <c r="AW143" s="14" t="s">
        <v>46</v>
      </c>
      <c r="AX143" s="14" t="s">
        <v>85</v>
      </c>
      <c r="AY143" s="257" t="s">
        <v>241</v>
      </c>
    </row>
    <row r="144" s="14" customFormat="1">
      <c r="A144" s="14"/>
      <c r="B144" s="247"/>
      <c r="C144" s="248"/>
      <c r="D144" s="238" t="s">
        <v>252</v>
      </c>
      <c r="E144" s="249" t="s">
        <v>39</v>
      </c>
      <c r="F144" s="250" t="s">
        <v>9443</v>
      </c>
      <c r="G144" s="248"/>
      <c r="H144" s="251">
        <v>1.7470000000000001</v>
      </c>
      <c r="I144" s="252"/>
      <c r="J144" s="248"/>
      <c r="K144" s="248"/>
      <c r="L144" s="253"/>
      <c r="M144" s="254"/>
      <c r="N144" s="255"/>
      <c r="O144" s="255"/>
      <c r="P144" s="255"/>
      <c r="Q144" s="255"/>
      <c r="R144" s="255"/>
      <c r="S144" s="255"/>
      <c r="T144" s="256"/>
      <c r="U144" s="14"/>
      <c r="V144" s="14"/>
      <c r="W144" s="14"/>
      <c r="X144" s="14"/>
      <c r="Y144" s="14"/>
      <c r="Z144" s="14"/>
      <c r="AA144" s="14"/>
      <c r="AB144" s="14"/>
      <c r="AC144" s="14"/>
      <c r="AD144" s="14"/>
      <c r="AE144" s="14"/>
      <c r="AT144" s="257" t="s">
        <v>252</v>
      </c>
      <c r="AU144" s="257" t="s">
        <v>93</v>
      </c>
      <c r="AV144" s="14" t="s">
        <v>93</v>
      </c>
      <c r="AW144" s="14" t="s">
        <v>46</v>
      </c>
      <c r="AX144" s="14" t="s">
        <v>85</v>
      </c>
      <c r="AY144" s="257" t="s">
        <v>241</v>
      </c>
    </row>
    <row r="145" s="14" customFormat="1">
      <c r="A145" s="14"/>
      <c r="B145" s="247"/>
      <c r="C145" s="248"/>
      <c r="D145" s="238" t="s">
        <v>252</v>
      </c>
      <c r="E145" s="249" t="s">
        <v>39</v>
      </c>
      <c r="F145" s="250" t="s">
        <v>9444</v>
      </c>
      <c r="G145" s="248"/>
      <c r="H145" s="251">
        <v>5.5839999999999996</v>
      </c>
      <c r="I145" s="252"/>
      <c r="J145" s="248"/>
      <c r="K145" s="248"/>
      <c r="L145" s="253"/>
      <c r="M145" s="254"/>
      <c r="N145" s="255"/>
      <c r="O145" s="255"/>
      <c r="P145" s="255"/>
      <c r="Q145" s="255"/>
      <c r="R145" s="255"/>
      <c r="S145" s="255"/>
      <c r="T145" s="256"/>
      <c r="U145" s="14"/>
      <c r="V145" s="14"/>
      <c r="W145" s="14"/>
      <c r="X145" s="14"/>
      <c r="Y145" s="14"/>
      <c r="Z145" s="14"/>
      <c r="AA145" s="14"/>
      <c r="AB145" s="14"/>
      <c r="AC145" s="14"/>
      <c r="AD145" s="14"/>
      <c r="AE145" s="14"/>
      <c r="AT145" s="257" t="s">
        <v>252</v>
      </c>
      <c r="AU145" s="257" t="s">
        <v>93</v>
      </c>
      <c r="AV145" s="14" t="s">
        <v>93</v>
      </c>
      <c r="AW145" s="14" t="s">
        <v>46</v>
      </c>
      <c r="AX145" s="14" t="s">
        <v>85</v>
      </c>
      <c r="AY145" s="257" t="s">
        <v>241</v>
      </c>
    </row>
    <row r="146" s="14" customFormat="1">
      <c r="A146" s="14"/>
      <c r="B146" s="247"/>
      <c r="C146" s="248"/>
      <c r="D146" s="238" t="s">
        <v>252</v>
      </c>
      <c r="E146" s="249" t="s">
        <v>39</v>
      </c>
      <c r="F146" s="250" t="s">
        <v>9445</v>
      </c>
      <c r="G146" s="248"/>
      <c r="H146" s="251">
        <v>0.80100000000000005</v>
      </c>
      <c r="I146" s="252"/>
      <c r="J146" s="248"/>
      <c r="K146" s="248"/>
      <c r="L146" s="253"/>
      <c r="M146" s="254"/>
      <c r="N146" s="255"/>
      <c r="O146" s="255"/>
      <c r="P146" s="255"/>
      <c r="Q146" s="255"/>
      <c r="R146" s="255"/>
      <c r="S146" s="255"/>
      <c r="T146" s="256"/>
      <c r="U146" s="14"/>
      <c r="V146" s="14"/>
      <c r="W146" s="14"/>
      <c r="X146" s="14"/>
      <c r="Y146" s="14"/>
      <c r="Z146" s="14"/>
      <c r="AA146" s="14"/>
      <c r="AB146" s="14"/>
      <c r="AC146" s="14"/>
      <c r="AD146" s="14"/>
      <c r="AE146" s="14"/>
      <c r="AT146" s="257" t="s">
        <v>252</v>
      </c>
      <c r="AU146" s="257" t="s">
        <v>93</v>
      </c>
      <c r="AV146" s="14" t="s">
        <v>93</v>
      </c>
      <c r="AW146" s="14" t="s">
        <v>46</v>
      </c>
      <c r="AX146" s="14" t="s">
        <v>85</v>
      </c>
      <c r="AY146" s="257" t="s">
        <v>241</v>
      </c>
    </row>
    <row r="147" s="13" customFormat="1">
      <c r="A147" s="13"/>
      <c r="B147" s="236"/>
      <c r="C147" s="237"/>
      <c r="D147" s="238" t="s">
        <v>252</v>
      </c>
      <c r="E147" s="239" t="s">
        <v>39</v>
      </c>
      <c r="F147" s="240" t="s">
        <v>3432</v>
      </c>
      <c r="G147" s="237"/>
      <c r="H147" s="239" t="s">
        <v>39</v>
      </c>
      <c r="I147" s="241"/>
      <c r="J147" s="237"/>
      <c r="K147" s="237"/>
      <c r="L147" s="242"/>
      <c r="M147" s="243"/>
      <c r="N147" s="244"/>
      <c r="O147" s="244"/>
      <c r="P147" s="244"/>
      <c r="Q147" s="244"/>
      <c r="R147" s="244"/>
      <c r="S147" s="244"/>
      <c r="T147" s="245"/>
      <c r="U147" s="13"/>
      <c r="V147" s="13"/>
      <c r="W147" s="13"/>
      <c r="X147" s="13"/>
      <c r="Y147" s="13"/>
      <c r="Z147" s="13"/>
      <c r="AA147" s="13"/>
      <c r="AB147" s="13"/>
      <c r="AC147" s="13"/>
      <c r="AD147" s="13"/>
      <c r="AE147" s="13"/>
      <c r="AT147" s="246" t="s">
        <v>252</v>
      </c>
      <c r="AU147" s="246" t="s">
        <v>93</v>
      </c>
      <c r="AV147" s="13" t="s">
        <v>23</v>
      </c>
      <c r="AW147" s="13" t="s">
        <v>46</v>
      </c>
      <c r="AX147" s="13" t="s">
        <v>85</v>
      </c>
      <c r="AY147" s="246" t="s">
        <v>241</v>
      </c>
    </row>
    <row r="148" s="14" customFormat="1">
      <c r="A148" s="14"/>
      <c r="B148" s="247"/>
      <c r="C148" s="248"/>
      <c r="D148" s="238" t="s">
        <v>252</v>
      </c>
      <c r="E148" s="249" t="s">
        <v>39</v>
      </c>
      <c r="F148" s="250" t="s">
        <v>9446</v>
      </c>
      <c r="G148" s="248"/>
      <c r="H148" s="251">
        <v>5.6749999999999998</v>
      </c>
      <c r="I148" s="252"/>
      <c r="J148" s="248"/>
      <c r="K148" s="248"/>
      <c r="L148" s="253"/>
      <c r="M148" s="254"/>
      <c r="N148" s="255"/>
      <c r="O148" s="255"/>
      <c r="P148" s="255"/>
      <c r="Q148" s="255"/>
      <c r="R148" s="255"/>
      <c r="S148" s="255"/>
      <c r="T148" s="256"/>
      <c r="U148" s="14"/>
      <c r="V148" s="14"/>
      <c r="W148" s="14"/>
      <c r="X148" s="14"/>
      <c r="Y148" s="14"/>
      <c r="Z148" s="14"/>
      <c r="AA148" s="14"/>
      <c r="AB148" s="14"/>
      <c r="AC148" s="14"/>
      <c r="AD148" s="14"/>
      <c r="AE148" s="14"/>
      <c r="AT148" s="257" t="s">
        <v>252</v>
      </c>
      <c r="AU148" s="257" t="s">
        <v>93</v>
      </c>
      <c r="AV148" s="14" t="s">
        <v>93</v>
      </c>
      <c r="AW148" s="14" t="s">
        <v>46</v>
      </c>
      <c r="AX148" s="14" t="s">
        <v>85</v>
      </c>
      <c r="AY148" s="257" t="s">
        <v>241</v>
      </c>
    </row>
    <row r="149" s="14" customFormat="1">
      <c r="A149" s="14"/>
      <c r="B149" s="247"/>
      <c r="C149" s="248"/>
      <c r="D149" s="238" t="s">
        <v>252</v>
      </c>
      <c r="E149" s="249" t="s">
        <v>39</v>
      </c>
      <c r="F149" s="250" t="s">
        <v>9447</v>
      </c>
      <c r="G149" s="248"/>
      <c r="H149" s="251">
        <v>2.6829999999999998</v>
      </c>
      <c r="I149" s="252"/>
      <c r="J149" s="248"/>
      <c r="K149" s="248"/>
      <c r="L149" s="253"/>
      <c r="M149" s="254"/>
      <c r="N149" s="255"/>
      <c r="O149" s="255"/>
      <c r="P149" s="255"/>
      <c r="Q149" s="255"/>
      <c r="R149" s="255"/>
      <c r="S149" s="255"/>
      <c r="T149" s="256"/>
      <c r="U149" s="14"/>
      <c r="V149" s="14"/>
      <c r="W149" s="14"/>
      <c r="X149" s="14"/>
      <c r="Y149" s="14"/>
      <c r="Z149" s="14"/>
      <c r="AA149" s="14"/>
      <c r="AB149" s="14"/>
      <c r="AC149" s="14"/>
      <c r="AD149" s="14"/>
      <c r="AE149" s="14"/>
      <c r="AT149" s="257" t="s">
        <v>252</v>
      </c>
      <c r="AU149" s="257" t="s">
        <v>93</v>
      </c>
      <c r="AV149" s="14" t="s">
        <v>93</v>
      </c>
      <c r="AW149" s="14" t="s">
        <v>46</v>
      </c>
      <c r="AX149" s="14" t="s">
        <v>85</v>
      </c>
      <c r="AY149" s="257" t="s">
        <v>241</v>
      </c>
    </row>
    <row r="150" s="14" customFormat="1">
      <c r="A150" s="14"/>
      <c r="B150" s="247"/>
      <c r="C150" s="248"/>
      <c r="D150" s="238" t="s">
        <v>252</v>
      </c>
      <c r="E150" s="249" t="s">
        <v>39</v>
      </c>
      <c r="F150" s="250" t="s">
        <v>9448</v>
      </c>
      <c r="G150" s="248"/>
      <c r="H150" s="251">
        <v>1.246</v>
      </c>
      <c r="I150" s="252"/>
      <c r="J150" s="248"/>
      <c r="K150" s="248"/>
      <c r="L150" s="253"/>
      <c r="M150" s="254"/>
      <c r="N150" s="255"/>
      <c r="O150" s="255"/>
      <c r="P150" s="255"/>
      <c r="Q150" s="255"/>
      <c r="R150" s="255"/>
      <c r="S150" s="255"/>
      <c r="T150" s="256"/>
      <c r="U150" s="14"/>
      <c r="V150" s="14"/>
      <c r="W150" s="14"/>
      <c r="X150" s="14"/>
      <c r="Y150" s="14"/>
      <c r="Z150" s="14"/>
      <c r="AA150" s="14"/>
      <c r="AB150" s="14"/>
      <c r="AC150" s="14"/>
      <c r="AD150" s="14"/>
      <c r="AE150" s="14"/>
      <c r="AT150" s="257" t="s">
        <v>252</v>
      </c>
      <c r="AU150" s="257" t="s">
        <v>93</v>
      </c>
      <c r="AV150" s="14" t="s">
        <v>93</v>
      </c>
      <c r="AW150" s="14" t="s">
        <v>46</v>
      </c>
      <c r="AX150" s="14" t="s">
        <v>85</v>
      </c>
      <c r="AY150" s="257" t="s">
        <v>241</v>
      </c>
    </row>
    <row r="151" s="14" customFormat="1">
      <c r="A151" s="14"/>
      <c r="B151" s="247"/>
      <c r="C151" s="248"/>
      <c r="D151" s="238" t="s">
        <v>252</v>
      </c>
      <c r="E151" s="249" t="s">
        <v>39</v>
      </c>
      <c r="F151" s="250" t="s">
        <v>9449</v>
      </c>
      <c r="G151" s="248"/>
      <c r="H151" s="251">
        <v>1.0740000000000001</v>
      </c>
      <c r="I151" s="252"/>
      <c r="J151" s="248"/>
      <c r="K151" s="248"/>
      <c r="L151" s="253"/>
      <c r="M151" s="254"/>
      <c r="N151" s="255"/>
      <c r="O151" s="255"/>
      <c r="P151" s="255"/>
      <c r="Q151" s="255"/>
      <c r="R151" s="255"/>
      <c r="S151" s="255"/>
      <c r="T151" s="256"/>
      <c r="U151" s="14"/>
      <c r="V151" s="14"/>
      <c r="W151" s="14"/>
      <c r="X151" s="14"/>
      <c r="Y151" s="14"/>
      <c r="Z151" s="14"/>
      <c r="AA151" s="14"/>
      <c r="AB151" s="14"/>
      <c r="AC151" s="14"/>
      <c r="AD151" s="14"/>
      <c r="AE151" s="14"/>
      <c r="AT151" s="257" t="s">
        <v>252</v>
      </c>
      <c r="AU151" s="257" t="s">
        <v>93</v>
      </c>
      <c r="AV151" s="14" t="s">
        <v>93</v>
      </c>
      <c r="AW151" s="14" t="s">
        <v>46</v>
      </c>
      <c r="AX151" s="14" t="s">
        <v>85</v>
      </c>
      <c r="AY151" s="257" t="s">
        <v>241</v>
      </c>
    </row>
    <row r="152" s="15" customFormat="1">
      <c r="A152" s="15"/>
      <c r="B152" s="258"/>
      <c r="C152" s="259"/>
      <c r="D152" s="238" t="s">
        <v>252</v>
      </c>
      <c r="E152" s="260" t="s">
        <v>39</v>
      </c>
      <c r="F152" s="261" t="s">
        <v>274</v>
      </c>
      <c r="G152" s="259"/>
      <c r="H152" s="262">
        <v>22.509</v>
      </c>
      <c r="I152" s="263"/>
      <c r="J152" s="259"/>
      <c r="K152" s="259"/>
      <c r="L152" s="264"/>
      <c r="M152" s="265"/>
      <c r="N152" s="266"/>
      <c r="O152" s="266"/>
      <c r="P152" s="266"/>
      <c r="Q152" s="266"/>
      <c r="R152" s="266"/>
      <c r="S152" s="266"/>
      <c r="T152" s="267"/>
      <c r="U152" s="15"/>
      <c r="V152" s="15"/>
      <c r="W152" s="15"/>
      <c r="X152" s="15"/>
      <c r="Y152" s="15"/>
      <c r="Z152" s="15"/>
      <c r="AA152" s="15"/>
      <c r="AB152" s="15"/>
      <c r="AC152" s="15"/>
      <c r="AD152" s="15"/>
      <c r="AE152" s="15"/>
      <c r="AT152" s="268" t="s">
        <v>252</v>
      </c>
      <c r="AU152" s="268" t="s">
        <v>93</v>
      </c>
      <c r="AV152" s="15" t="s">
        <v>248</v>
      </c>
      <c r="AW152" s="15" t="s">
        <v>46</v>
      </c>
      <c r="AX152" s="15" t="s">
        <v>23</v>
      </c>
      <c r="AY152" s="268" t="s">
        <v>241</v>
      </c>
    </row>
    <row r="153" s="2" customFormat="1" ht="24.15" customHeight="1">
      <c r="A153" s="42"/>
      <c r="B153" s="43"/>
      <c r="C153" s="218" t="s">
        <v>113</v>
      </c>
      <c r="D153" s="218" t="s">
        <v>243</v>
      </c>
      <c r="E153" s="219" t="s">
        <v>389</v>
      </c>
      <c r="F153" s="220" t="s">
        <v>390</v>
      </c>
      <c r="G153" s="221" t="s">
        <v>246</v>
      </c>
      <c r="H153" s="222">
        <v>26.884</v>
      </c>
      <c r="I153" s="223"/>
      <c r="J153" s="224">
        <f>ROUND(I153*H153,2)</f>
        <v>0</v>
      </c>
      <c r="K153" s="220" t="s">
        <v>247</v>
      </c>
      <c r="L153" s="48"/>
      <c r="M153" s="225" t="s">
        <v>39</v>
      </c>
      <c r="N153" s="226" t="s">
        <v>56</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248</v>
      </c>
      <c r="AT153" s="229" t="s">
        <v>243</v>
      </c>
      <c r="AU153" s="229" t="s">
        <v>93</v>
      </c>
      <c r="AY153" s="20" t="s">
        <v>241</v>
      </c>
      <c r="BE153" s="230">
        <f>IF(N153="základní",J153,0)</f>
        <v>0</v>
      </c>
      <c r="BF153" s="230">
        <f>IF(N153="snížená",J153,0)</f>
        <v>0</v>
      </c>
      <c r="BG153" s="230">
        <f>IF(N153="zákl. přenesená",J153,0)</f>
        <v>0</v>
      </c>
      <c r="BH153" s="230">
        <f>IF(N153="sníž. přenesená",J153,0)</f>
        <v>0</v>
      </c>
      <c r="BI153" s="230">
        <f>IF(N153="nulová",J153,0)</f>
        <v>0</v>
      </c>
      <c r="BJ153" s="20" t="s">
        <v>23</v>
      </c>
      <c r="BK153" s="230">
        <f>ROUND(I153*H153,2)</f>
        <v>0</v>
      </c>
      <c r="BL153" s="20" t="s">
        <v>248</v>
      </c>
      <c r="BM153" s="229" t="s">
        <v>9450</v>
      </c>
    </row>
    <row r="154" s="2" customFormat="1">
      <c r="A154" s="42"/>
      <c r="B154" s="43"/>
      <c r="C154" s="44"/>
      <c r="D154" s="231" t="s">
        <v>250</v>
      </c>
      <c r="E154" s="44"/>
      <c r="F154" s="232" t="s">
        <v>392</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0" t="s">
        <v>250</v>
      </c>
      <c r="AU154" s="20" t="s">
        <v>93</v>
      </c>
    </row>
    <row r="155" s="14" customFormat="1">
      <c r="A155" s="14"/>
      <c r="B155" s="247"/>
      <c r="C155" s="248"/>
      <c r="D155" s="238" t="s">
        <v>252</v>
      </c>
      <c r="E155" s="249" t="s">
        <v>39</v>
      </c>
      <c r="F155" s="250" t="s">
        <v>9451</v>
      </c>
      <c r="G155" s="248"/>
      <c r="H155" s="251">
        <v>53.768000000000001</v>
      </c>
      <c r="I155" s="252"/>
      <c r="J155" s="248"/>
      <c r="K155" s="248"/>
      <c r="L155" s="253"/>
      <c r="M155" s="254"/>
      <c r="N155" s="255"/>
      <c r="O155" s="255"/>
      <c r="P155" s="255"/>
      <c r="Q155" s="255"/>
      <c r="R155" s="255"/>
      <c r="S155" s="255"/>
      <c r="T155" s="256"/>
      <c r="U155" s="14"/>
      <c r="V155" s="14"/>
      <c r="W155" s="14"/>
      <c r="X155" s="14"/>
      <c r="Y155" s="14"/>
      <c r="Z155" s="14"/>
      <c r="AA155" s="14"/>
      <c r="AB155" s="14"/>
      <c r="AC155" s="14"/>
      <c r="AD155" s="14"/>
      <c r="AE155" s="14"/>
      <c r="AT155" s="257" t="s">
        <v>252</v>
      </c>
      <c r="AU155" s="257" t="s">
        <v>93</v>
      </c>
      <c r="AV155" s="14" t="s">
        <v>93</v>
      </c>
      <c r="AW155" s="14" t="s">
        <v>46</v>
      </c>
      <c r="AX155" s="14" t="s">
        <v>23</v>
      </c>
      <c r="AY155" s="257" t="s">
        <v>241</v>
      </c>
    </row>
    <row r="156" s="14" customFormat="1">
      <c r="A156" s="14"/>
      <c r="B156" s="247"/>
      <c r="C156" s="248"/>
      <c r="D156" s="238" t="s">
        <v>252</v>
      </c>
      <c r="E156" s="248"/>
      <c r="F156" s="250" t="s">
        <v>9452</v>
      </c>
      <c r="G156" s="248"/>
      <c r="H156" s="251">
        <v>26.884</v>
      </c>
      <c r="I156" s="252"/>
      <c r="J156" s="248"/>
      <c r="K156" s="248"/>
      <c r="L156" s="253"/>
      <c r="M156" s="254"/>
      <c r="N156" s="255"/>
      <c r="O156" s="255"/>
      <c r="P156" s="255"/>
      <c r="Q156" s="255"/>
      <c r="R156" s="255"/>
      <c r="S156" s="255"/>
      <c r="T156" s="256"/>
      <c r="U156" s="14"/>
      <c r="V156" s="14"/>
      <c r="W156" s="14"/>
      <c r="X156" s="14"/>
      <c r="Y156" s="14"/>
      <c r="Z156" s="14"/>
      <c r="AA156" s="14"/>
      <c r="AB156" s="14"/>
      <c r="AC156" s="14"/>
      <c r="AD156" s="14"/>
      <c r="AE156" s="14"/>
      <c r="AT156" s="257" t="s">
        <v>252</v>
      </c>
      <c r="AU156" s="257" t="s">
        <v>93</v>
      </c>
      <c r="AV156" s="14" t="s">
        <v>93</v>
      </c>
      <c r="AW156" s="14" t="s">
        <v>4</v>
      </c>
      <c r="AX156" s="14" t="s">
        <v>23</v>
      </c>
      <c r="AY156" s="257" t="s">
        <v>241</v>
      </c>
    </row>
    <row r="157" s="2" customFormat="1" ht="24.15" customHeight="1">
      <c r="A157" s="42"/>
      <c r="B157" s="43"/>
      <c r="C157" s="218" t="s">
        <v>248</v>
      </c>
      <c r="D157" s="218" t="s">
        <v>243</v>
      </c>
      <c r="E157" s="219" t="s">
        <v>8875</v>
      </c>
      <c r="F157" s="220" t="s">
        <v>8876</v>
      </c>
      <c r="G157" s="221" t="s">
        <v>145</v>
      </c>
      <c r="H157" s="222">
        <v>45.014000000000003</v>
      </c>
      <c r="I157" s="223"/>
      <c r="J157" s="224">
        <f>ROUND(I157*H157,2)</f>
        <v>0</v>
      </c>
      <c r="K157" s="220" t="s">
        <v>247</v>
      </c>
      <c r="L157" s="48"/>
      <c r="M157" s="225" t="s">
        <v>39</v>
      </c>
      <c r="N157" s="226" t="s">
        <v>56</v>
      </c>
      <c r="O157" s="88"/>
      <c r="P157" s="227">
        <f>O157*H157</f>
        <v>0</v>
      </c>
      <c r="Q157" s="227">
        <v>0.00058</v>
      </c>
      <c r="R157" s="227">
        <f>Q157*H157</f>
        <v>0.026108120000000002</v>
      </c>
      <c r="S157" s="227">
        <v>0</v>
      </c>
      <c r="T157" s="228">
        <f>S157*H157</f>
        <v>0</v>
      </c>
      <c r="U157" s="42"/>
      <c r="V157" s="42"/>
      <c r="W157" s="42"/>
      <c r="X157" s="42"/>
      <c r="Y157" s="42"/>
      <c r="Z157" s="42"/>
      <c r="AA157" s="42"/>
      <c r="AB157" s="42"/>
      <c r="AC157" s="42"/>
      <c r="AD157" s="42"/>
      <c r="AE157" s="42"/>
      <c r="AR157" s="229" t="s">
        <v>248</v>
      </c>
      <c r="AT157" s="229" t="s">
        <v>243</v>
      </c>
      <c r="AU157" s="229" t="s">
        <v>93</v>
      </c>
      <c r="AY157" s="20" t="s">
        <v>241</v>
      </c>
      <c r="BE157" s="230">
        <f>IF(N157="základní",J157,0)</f>
        <v>0</v>
      </c>
      <c r="BF157" s="230">
        <f>IF(N157="snížená",J157,0)</f>
        <v>0</v>
      </c>
      <c r="BG157" s="230">
        <f>IF(N157="zákl. přenesená",J157,0)</f>
        <v>0</v>
      </c>
      <c r="BH157" s="230">
        <f>IF(N157="sníž. přenesená",J157,0)</f>
        <v>0</v>
      </c>
      <c r="BI157" s="230">
        <f>IF(N157="nulová",J157,0)</f>
        <v>0</v>
      </c>
      <c r="BJ157" s="20" t="s">
        <v>23</v>
      </c>
      <c r="BK157" s="230">
        <f>ROUND(I157*H157,2)</f>
        <v>0</v>
      </c>
      <c r="BL157" s="20" t="s">
        <v>248</v>
      </c>
      <c r="BM157" s="229" t="s">
        <v>9453</v>
      </c>
    </row>
    <row r="158" s="2" customFormat="1">
      <c r="A158" s="42"/>
      <c r="B158" s="43"/>
      <c r="C158" s="44"/>
      <c r="D158" s="231" t="s">
        <v>250</v>
      </c>
      <c r="E158" s="44"/>
      <c r="F158" s="232" t="s">
        <v>8878</v>
      </c>
      <c r="G158" s="44"/>
      <c r="H158" s="44"/>
      <c r="I158" s="233"/>
      <c r="J158" s="44"/>
      <c r="K158" s="44"/>
      <c r="L158" s="48"/>
      <c r="M158" s="234"/>
      <c r="N158" s="235"/>
      <c r="O158" s="88"/>
      <c r="P158" s="88"/>
      <c r="Q158" s="88"/>
      <c r="R158" s="88"/>
      <c r="S158" s="88"/>
      <c r="T158" s="89"/>
      <c r="U158" s="42"/>
      <c r="V158" s="42"/>
      <c r="W158" s="42"/>
      <c r="X158" s="42"/>
      <c r="Y158" s="42"/>
      <c r="Z158" s="42"/>
      <c r="AA158" s="42"/>
      <c r="AB158" s="42"/>
      <c r="AC158" s="42"/>
      <c r="AD158" s="42"/>
      <c r="AE158" s="42"/>
      <c r="AT158" s="20" t="s">
        <v>250</v>
      </c>
      <c r="AU158" s="20" t="s">
        <v>93</v>
      </c>
    </row>
    <row r="159" s="13" customFormat="1">
      <c r="A159" s="13"/>
      <c r="B159" s="236"/>
      <c r="C159" s="237"/>
      <c r="D159" s="238" t="s">
        <v>252</v>
      </c>
      <c r="E159" s="239" t="s">
        <v>39</v>
      </c>
      <c r="F159" s="240" t="s">
        <v>3427</v>
      </c>
      <c r="G159" s="237"/>
      <c r="H159" s="239" t="s">
        <v>39</v>
      </c>
      <c r="I159" s="241"/>
      <c r="J159" s="237"/>
      <c r="K159" s="237"/>
      <c r="L159" s="242"/>
      <c r="M159" s="243"/>
      <c r="N159" s="244"/>
      <c r="O159" s="244"/>
      <c r="P159" s="244"/>
      <c r="Q159" s="244"/>
      <c r="R159" s="244"/>
      <c r="S159" s="244"/>
      <c r="T159" s="245"/>
      <c r="U159" s="13"/>
      <c r="V159" s="13"/>
      <c r="W159" s="13"/>
      <c r="X159" s="13"/>
      <c r="Y159" s="13"/>
      <c r="Z159" s="13"/>
      <c r="AA159" s="13"/>
      <c r="AB159" s="13"/>
      <c r="AC159" s="13"/>
      <c r="AD159" s="13"/>
      <c r="AE159" s="13"/>
      <c r="AT159" s="246" t="s">
        <v>252</v>
      </c>
      <c r="AU159" s="246" t="s">
        <v>93</v>
      </c>
      <c r="AV159" s="13" t="s">
        <v>23</v>
      </c>
      <c r="AW159" s="13" t="s">
        <v>46</v>
      </c>
      <c r="AX159" s="13" t="s">
        <v>85</v>
      </c>
      <c r="AY159" s="246" t="s">
        <v>241</v>
      </c>
    </row>
    <row r="160" s="14" customFormat="1">
      <c r="A160" s="14"/>
      <c r="B160" s="247"/>
      <c r="C160" s="248"/>
      <c r="D160" s="238" t="s">
        <v>252</v>
      </c>
      <c r="E160" s="249" t="s">
        <v>39</v>
      </c>
      <c r="F160" s="250" t="s">
        <v>9454</v>
      </c>
      <c r="G160" s="248"/>
      <c r="H160" s="251">
        <v>5.875</v>
      </c>
      <c r="I160" s="252"/>
      <c r="J160" s="248"/>
      <c r="K160" s="248"/>
      <c r="L160" s="253"/>
      <c r="M160" s="254"/>
      <c r="N160" s="255"/>
      <c r="O160" s="255"/>
      <c r="P160" s="255"/>
      <c r="Q160" s="255"/>
      <c r="R160" s="255"/>
      <c r="S160" s="255"/>
      <c r="T160" s="256"/>
      <c r="U160" s="14"/>
      <c r="V160" s="14"/>
      <c r="W160" s="14"/>
      <c r="X160" s="14"/>
      <c r="Y160" s="14"/>
      <c r="Z160" s="14"/>
      <c r="AA160" s="14"/>
      <c r="AB160" s="14"/>
      <c r="AC160" s="14"/>
      <c r="AD160" s="14"/>
      <c r="AE160" s="14"/>
      <c r="AT160" s="257" t="s">
        <v>252</v>
      </c>
      <c r="AU160" s="257" t="s">
        <v>93</v>
      </c>
      <c r="AV160" s="14" t="s">
        <v>93</v>
      </c>
      <c r="AW160" s="14" t="s">
        <v>46</v>
      </c>
      <c r="AX160" s="14" t="s">
        <v>85</v>
      </c>
      <c r="AY160" s="257" t="s">
        <v>241</v>
      </c>
    </row>
    <row r="161" s="13" customFormat="1">
      <c r="A161" s="13"/>
      <c r="B161" s="236"/>
      <c r="C161" s="237"/>
      <c r="D161" s="238" t="s">
        <v>252</v>
      </c>
      <c r="E161" s="239" t="s">
        <v>39</v>
      </c>
      <c r="F161" s="240" t="s">
        <v>3430</v>
      </c>
      <c r="G161" s="237"/>
      <c r="H161" s="239" t="s">
        <v>39</v>
      </c>
      <c r="I161" s="241"/>
      <c r="J161" s="237"/>
      <c r="K161" s="237"/>
      <c r="L161" s="242"/>
      <c r="M161" s="243"/>
      <c r="N161" s="244"/>
      <c r="O161" s="244"/>
      <c r="P161" s="244"/>
      <c r="Q161" s="244"/>
      <c r="R161" s="244"/>
      <c r="S161" s="244"/>
      <c r="T161" s="245"/>
      <c r="U161" s="13"/>
      <c r="V161" s="13"/>
      <c r="W161" s="13"/>
      <c r="X161" s="13"/>
      <c r="Y161" s="13"/>
      <c r="Z161" s="13"/>
      <c r="AA161" s="13"/>
      <c r="AB161" s="13"/>
      <c r="AC161" s="13"/>
      <c r="AD161" s="13"/>
      <c r="AE161" s="13"/>
      <c r="AT161" s="246" t="s">
        <v>252</v>
      </c>
      <c r="AU161" s="246" t="s">
        <v>93</v>
      </c>
      <c r="AV161" s="13" t="s">
        <v>23</v>
      </c>
      <c r="AW161" s="13" t="s">
        <v>46</v>
      </c>
      <c r="AX161" s="13" t="s">
        <v>85</v>
      </c>
      <c r="AY161" s="246" t="s">
        <v>241</v>
      </c>
    </row>
    <row r="162" s="14" customFormat="1">
      <c r="A162" s="14"/>
      <c r="B162" s="247"/>
      <c r="C162" s="248"/>
      <c r="D162" s="238" t="s">
        <v>252</v>
      </c>
      <c r="E162" s="249" t="s">
        <v>39</v>
      </c>
      <c r="F162" s="250" t="s">
        <v>9455</v>
      </c>
      <c r="G162" s="248"/>
      <c r="H162" s="251">
        <v>1.5229999999999999</v>
      </c>
      <c r="I162" s="252"/>
      <c r="J162" s="248"/>
      <c r="K162" s="248"/>
      <c r="L162" s="253"/>
      <c r="M162" s="254"/>
      <c r="N162" s="255"/>
      <c r="O162" s="255"/>
      <c r="P162" s="255"/>
      <c r="Q162" s="255"/>
      <c r="R162" s="255"/>
      <c r="S162" s="255"/>
      <c r="T162" s="256"/>
      <c r="U162" s="14"/>
      <c r="V162" s="14"/>
      <c r="W162" s="14"/>
      <c r="X162" s="14"/>
      <c r="Y162" s="14"/>
      <c r="Z162" s="14"/>
      <c r="AA162" s="14"/>
      <c r="AB162" s="14"/>
      <c r="AC162" s="14"/>
      <c r="AD162" s="14"/>
      <c r="AE162" s="14"/>
      <c r="AT162" s="257" t="s">
        <v>252</v>
      </c>
      <c r="AU162" s="257" t="s">
        <v>93</v>
      </c>
      <c r="AV162" s="14" t="s">
        <v>93</v>
      </c>
      <c r="AW162" s="14" t="s">
        <v>46</v>
      </c>
      <c r="AX162" s="14" t="s">
        <v>85</v>
      </c>
      <c r="AY162" s="257" t="s">
        <v>241</v>
      </c>
    </row>
    <row r="163" s="14" customFormat="1">
      <c r="A163" s="14"/>
      <c r="B163" s="247"/>
      <c r="C163" s="248"/>
      <c r="D163" s="238" t="s">
        <v>252</v>
      </c>
      <c r="E163" s="249" t="s">
        <v>39</v>
      </c>
      <c r="F163" s="250" t="s">
        <v>9456</v>
      </c>
      <c r="G163" s="248"/>
      <c r="H163" s="251">
        <v>3.4929999999999999</v>
      </c>
      <c r="I163" s="252"/>
      <c r="J163" s="248"/>
      <c r="K163" s="248"/>
      <c r="L163" s="253"/>
      <c r="M163" s="254"/>
      <c r="N163" s="255"/>
      <c r="O163" s="255"/>
      <c r="P163" s="255"/>
      <c r="Q163" s="255"/>
      <c r="R163" s="255"/>
      <c r="S163" s="255"/>
      <c r="T163" s="256"/>
      <c r="U163" s="14"/>
      <c r="V163" s="14"/>
      <c r="W163" s="14"/>
      <c r="X163" s="14"/>
      <c r="Y163" s="14"/>
      <c r="Z163" s="14"/>
      <c r="AA163" s="14"/>
      <c r="AB163" s="14"/>
      <c r="AC163" s="14"/>
      <c r="AD163" s="14"/>
      <c r="AE163" s="14"/>
      <c r="AT163" s="257" t="s">
        <v>252</v>
      </c>
      <c r="AU163" s="257" t="s">
        <v>93</v>
      </c>
      <c r="AV163" s="14" t="s">
        <v>93</v>
      </c>
      <c r="AW163" s="14" t="s">
        <v>46</v>
      </c>
      <c r="AX163" s="14" t="s">
        <v>85</v>
      </c>
      <c r="AY163" s="257" t="s">
        <v>241</v>
      </c>
    </row>
    <row r="164" s="14" customFormat="1">
      <c r="A164" s="14"/>
      <c r="B164" s="247"/>
      <c r="C164" s="248"/>
      <c r="D164" s="238" t="s">
        <v>252</v>
      </c>
      <c r="E164" s="249" t="s">
        <v>39</v>
      </c>
      <c r="F164" s="250" t="s">
        <v>9457</v>
      </c>
      <c r="G164" s="248"/>
      <c r="H164" s="251">
        <v>11.167</v>
      </c>
      <c r="I164" s="252"/>
      <c r="J164" s="248"/>
      <c r="K164" s="248"/>
      <c r="L164" s="253"/>
      <c r="M164" s="254"/>
      <c r="N164" s="255"/>
      <c r="O164" s="255"/>
      <c r="P164" s="255"/>
      <c r="Q164" s="255"/>
      <c r="R164" s="255"/>
      <c r="S164" s="255"/>
      <c r="T164" s="256"/>
      <c r="U164" s="14"/>
      <c r="V164" s="14"/>
      <c r="W164" s="14"/>
      <c r="X164" s="14"/>
      <c r="Y164" s="14"/>
      <c r="Z164" s="14"/>
      <c r="AA164" s="14"/>
      <c r="AB164" s="14"/>
      <c r="AC164" s="14"/>
      <c r="AD164" s="14"/>
      <c r="AE164" s="14"/>
      <c r="AT164" s="257" t="s">
        <v>252</v>
      </c>
      <c r="AU164" s="257" t="s">
        <v>93</v>
      </c>
      <c r="AV164" s="14" t="s">
        <v>93</v>
      </c>
      <c r="AW164" s="14" t="s">
        <v>46</v>
      </c>
      <c r="AX164" s="14" t="s">
        <v>85</v>
      </c>
      <c r="AY164" s="257" t="s">
        <v>241</v>
      </c>
    </row>
    <row r="165" s="14" customFormat="1">
      <c r="A165" s="14"/>
      <c r="B165" s="247"/>
      <c r="C165" s="248"/>
      <c r="D165" s="238" t="s">
        <v>252</v>
      </c>
      <c r="E165" s="249" t="s">
        <v>39</v>
      </c>
      <c r="F165" s="250" t="s">
        <v>9458</v>
      </c>
      <c r="G165" s="248"/>
      <c r="H165" s="251">
        <v>1.601</v>
      </c>
      <c r="I165" s="252"/>
      <c r="J165" s="248"/>
      <c r="K165" s="248"/>
      <c r="L165" s="253"/>
      <c r="M165" s="254"/>
      <c r="N165" s="255"/>
      <c r="O165" s="255"/>
      <c r="P165" s="255"/>
      <c r="Q165" s="255"/>
      <c r="R165" s="255"/>
      <c r="S165" s="255"/>
      <c r="T165" s="256"/>
      <c r="U165" s="14"/>
      <c r="V165" s="14"/>
      <c r="W165" s="14"/>
      <c r="X165" s="14"/>
      <c r="Y165" s="14"/>
      <c r="Z165" s="14"/>
      <c r="AA165" s="14"/>
      <c r="AB165" s="14"/>
      <c r="AC165" s="14"/>
      <c r="AD165" s="14"/>
      <c r="AE165" s="14"/>
      <c r="AT165" s="257" t="s">
        <v>252</v>
      </c>
      <c r="AU165" s="257" t="s">
        <v>93</v>
      </c>
      <c r="AV165" s="14" t="s">
        <v>93</v>
      </c>
      <c r="AW165" s="14" t="s">
        <v>46</v>
      </c>
      <c r="AX165" s="14" t="s">
        <v>85</v>
      </c>
      <c r="AY165" s="257" t="s">
        <v>241</v>
      </c>
    </row>
    <row r="166" s="13" customFormat="1">
      <c r="A166" s="13"/>
      <c r="B166" s="236"/>
      <c r="C166" s="237"/>
      <c r="D166" s="238" t="s">
        <v>252</v>
      </c>
      <c r="E166" s="239" t="s">
        <v>39</v>
      </c>
      <c r="F166" s="240" t="s">
        <v>3432</v>
      </c>
      <c r="G166" s="237"/>
      <c r="H166" s="239" t="s">
        <v>39</v>
      </c>
      <c r="I166" s="241"/>
      <c r="J166" s="237"/>
      <c r="K166" s="237"/>
      <c r="L166" s="242"/>
      <c r="M166" s="243"/>
      <c r="N166" s="244"/>
      <c r="O166" s="244"/>
      <c r="P166" s="244"/>
      <c r="Q166" s="244"/>
      <c r="R166" s="244"/>
      <c r="S166" s="244"/>
      <c r="T166" s="245"/>
      <c r="U166" s="13"/>
      <c r="V166" s="13"/>
      <c r="W166" s="13"/>
      <c r="X166" s="13"/>
      <c r="Y166" s="13"/>
      <c r="Z166" s="13"/>
      <c r="AA166" s="13"/>
      <c r="AB166" s="13"/>
      <c r="AC166" s="13"/>
      <c r="AD166" s="13"/>
      <c r="AE166" s="13"/>
      <c r="AT166" s="246" t="s">
        <v>252</v>
      </c>
      <c r="AU166" s="246" t="s">
        <v>93</v>
      </c>
      <c r="AV166" s="13" t="s">
        <v>23</v>
      </c>
      <c r="AW166" s="13" t="s">
        <v>46</v>
      </c>
      <c r="AX166" s="13" t="s">
        <v>85</v>
      </c>
      <c r="AY166" s="246" t="s">
        <v>241</v>
      </c>
    </row>
    <row r="167" s="14" customFormat="1">
      <c r="A167" s="14"/>
      <c r="B167" s="247"/>
      <c r="C167" s="248"/>
      <c r="D167" s="238" t="s">
        <v>252</v>
      </c>
      <c r="E167" s="249" t="s">
        <v>39</v>
      </c>
      <c r="F167" s="250" t="s">
        <v>9459</v>
      </c>
      <c r="G167" s="248"/>
      <c r="H167" s="251">
        <v>11.35</v>
      </c>
      <c r="I167" s="252"/>
      <c r="J167" s="248"/>
      <c r="K167" s="248"/>
      <c r="L167" s="253"/>
      <c r="M167" s="254"/>
      <c r="N167" s="255"/>
      <c r="O167" s="255"/>
      <c r="P167" s="255"/>
      <c r="Q167" s="255"/>
      <c r="R167" s="255"/>
      <c r="S167" s="255"/>
      <c r="T167" s="256"/>
      <c r="U167" s="14"/>
      <c r="V167" s="14"/>
      <c r="W167" s="14"/>
      <c r="X167" s="14"/>
      <c r="Y167" s="14"/>
      <c r="Z167" s="14"/>
      <c r="AA167" s="14"/>
      <c r="AB167" s="14"/>
      <c r="AC167" s="14"/>
      <c r="AD167" s="14"/>
      <c r="AE167" s="14"/>
      <c r="AT167" s="257" t="s">
        <v>252</v>
      </c>
      <c r="AU167" s="257" t="s">
        <v>93</v>
      </c>
      <c r="AV167" s="14" t="s">
        <v>93</v>
      </c>
      <c r="AW167" s="14" t="s">
        <v>46</v>
      </c>
      <c r="AX167" s="14" t="s">
        <v>85</v>
      </c>
      <c r="AY167" s="257" t="s">
        <v>241</v>
      </c>
    </row>
    <row r="168" s="14" customFormat="1">
      <c r="A168" s="14"/>
      <c r="B168" s="247"/>
      <c r="C168" s="248"/>
      <c r="D168" s="238" t="s">
        <v>252</v>
      </c>
      <c r="E168" s="249" t="s">
        <v>39</v>
      </c>
      <c r="F168" s="250" t="s">
        <v>9460</v>
      </c>
      <c r="G168" s="248"/>
      <c r="H168" s="251">
        <v>5.3650000000000002</v>
      </c>
      <c r="I168" s="252"/>
      <c r="J168" s="248"/>
      <c r="K168" s="248"/>
      <c r="L168" s="253"/>
      <c r="M168" s="254"/>
      <c r="N168" s="255"/>
      <c r="O168" s="255"/>
      <c r="P168" s="255"/>
      <c r="Q168" s="255"/>
      <c r="R168" s="255"/>
      <c r="S168" s="255"/>
      <c r="T168" s="256"/>
      <c r="U168" s="14"/>
      <c r="V168" s="14"/>
      <c r="W168" s="14"/>
      <c r="X168" s="14"/>
      <c r="Y168" s="14"/>
      <c r="Z168" s="14"/>
      <c r="AA168" s="14"/>
      <c r="AB168" s="14"/>
      <c r="AC168" s="14"/>
      <c r="AD168" s="14"/>
      <c r="AE168" s="14"/>
      <c r="AT168" s="257" t="s">
        <v>252</v>
      </c>
      <c r="AU168" s="257" t="s">
        <v>93</v>
      </c>
      <c r="AV168" s="14" t="s">
        <v>93</v>
      </c>
      <c r="AW168" s="14" t="s">
        <v>46</v>
      </c>
      <c r="AX168" s="14" t="s">
        <v>85</v>
      </c>
      <c r="AY168" s="257" t="s">
        <v>241</v>
      </c>
    </row>
    <row r="169" s="14" customFormat="1">
      <c r="A169" s="14"/>
      <c r="B169" s="247"/>
      <c r="C169" s="248"/>
      <c r="D169" s="238" t="s">
        <v>252</v>
      </c>
      <c r="E169" s="249" t="s">
        <v>39</v>
      </c>
      <c r="F169" s="250" t="s">
        <v>9461</v>
      </c>
      <c r="G169" s="248"/>
      <c r="H169" s="251">
        <v>2.492</v>
      </c>
      <c r="I169" s="252"/>
      <c r="J169" s="248"/>
      <c r="K169" s="248"/>
      <c r="L169" s="253"/>
      <c r="M169" s="254"/>
      <c r="N169" s="255"/>
      <c r="O169" s="255"/>
      <c r="P169" s="255"/>
      <c r="Q169" s="255"/>
      <c r="R169" s="255"/>
      <c r="S169" s="255"/>
      <c r="T169" s="256"/>
      <c r="U169" s="14"/>
      <c r="V169" s="14"/>
      <c r="W169" s="14"/>
      <c r="X169" s="14"/>
      <c r="Y169" s="14"/>
      <c r="Z169" s="14"/>
      <c r="AA169" s="14"/>
      <c r="AB169" s="14"/>
      <c r="AC169" s="14"/>
      <c r="AD169" s="14"/>
      <c r="AE169" s="14"/>
      <c r="AT169" s="257" t="s">
        <v>252</v>
      </c>
      <c r="AU169" s="257" t="s">
        <v>93</v>
      </c>
      <c r="AV169" s="14" t="s">
        <v>93</v>
      </c>
      <c r="AW169" s="14" t="s">
        <v>46</v>
      </c>
      <c r="AX169" s="14" t="s">
        <v>85</v>
      </c>
      <c r="AY169" s="257" t="s">
        <v>241</v>
      </c>
    </row>
    <row r="170" s="14" customFormat="1">
      <c r="A170" s="14"/>
      <c r="B170" s="247"/>
      <c r="C170" s="248"/>
      <c r="D170" s="238" t="s">
        <v>252</v>
      </c>
      <c r="E170" s="249" t="s">
        <v>39</v>
      </c>
      <c r="F170" s="250" t="s">
        <v>9462</v>
      </c>
      <c r="G170" s="248"/>
      <c r="H170" s="251">
        <v>2.1480000000000001</v>
      </c>
      <c r="I170" s="252"/>
      <c r="J170" s="248"/>
      <c r="K170" s="248"/>
      <c r="L170" s="253"/>
      <c r="M170" s="254"/>
      <c r="N170" s="255"/>
      <c r="O170" s="255"/>
      <c r="P170" s="255"/>
      <c r="Q170" s="255"/>
      <c r="R170" s="255"/>
      <c r="S170" s="255"/>
      <c r="T170" s="256"/>
      <c r="U170" s="14"/>
      <c r="V170" s="14"/>
      <c r="W170" s="14"/>
      <c r="X170" s="14"/>
      <c r="Y170" s="14"/>
      <c r="Z170" s="14"/>
      <c r="AA170" s="14"/>
      <c r="AB170" s="14"/>
      <c r="AC170" s="14"/>
      <c r="AD170" s="14"/>
      <c r="AE170" s="14"/>
      <c r="AT170" s="257" t="s">
        <v>252</v>
      </c>
      <c r="AU170" s="257" t="s">
        <v>93</v>
      </c>
      <c r="AV170" s="14" t="s">
        <v>93</v>
      </c>
      <c r="AW170" s="14" t="s">
        <v>46</v>
      </c>
      <c r="AX170" s="14" t="s">
        <v>85</v>
      </c>
      <c r="AY170" s="257" t="s">
        <v>241</v>
      </c>
    </row>
    <row r="171" s="15" customFormat="1">
      <c r="A171" s="15"/>
      <c r="B171" s="258"/>
      <c r="C171" s="259"/>
      <c r="D171" s="238" t="s">
        <v>252</v>
      </c>
      <c r="E171" s="260" t="s">
        <v>39</v>
      </c>
      <c r="F171" s="261" t="s">
        <v>274</v>
      </c>
      <c r="G171" s="259"/>
      <c r="H171" s="262">
        <v>45.014000000000003</v>
      </c>
      <c r="I171" s="263"/>
      <c r="J171" s="259"/>
      <c r="K171" s="259"/>
      <c r="L171" s="264"/>
      <c r="M171" s="265"/>
      <c r="N171" s="266"/>
      <c r="O171" s="266"/>
      <c r="P171" s="266"/>
      <c r="Q171" s="266"/>
      <c r="R171" s="266"/>
      <c r="S171" s="266"/>
      <c r="T171" s="267"/>
      <c r="U171" s="15"/>
      <c r="V171" s="15"/>
      <c r="W171" s="15"/>
      <c r="X171" s="15"/>
      <c r="Y171" s="15"/>
      <c r="Z171" s="15"/>
      <c r="AA171" s="15"/>
      <c r="AB171" s="15"/>
      <c r="AC171" s="15"/>
      <c r="AD171" s="15"/>
      <c r="AE171" s="15"/>
      <c r="AT171" s="268" t="s">
        <v>252</v>
      </c>
      <c r="AU171" s="268" t="s">
        <v>93</v>
      </c>
      <c r="AV171" s="15" t="s">
        <v>248</v>
      </c>
      <c r="AW171" s="15" t="s">
        <v>46</v>
      </c>
      <c r="AX171" s="15" t="s">
        <v>23</v>
      </c>
      <c r="AY171" s="268" t="s">
        <v>241</v>
      </c>
    </row>
    <row r="172" s="2" customFormat="1" ht="24.15" customHeight="1">
      <c r="A172" s="42"/>
      <c r="B172" s="43"/>
      <c r="C172" s="218" t="s">
        <v>286</v>
      </c>
      <c r="D172" s="218" t="s">
        <v>243</v>
      </c>
      <c r="E172" s="219" t="s">
        <v>8915</v>
      </c>
      <c r="F172" s="220" t="s">
        <v>8916</v>
      </c>
      <c r="G172" s="221" t="s">
        <v>145</v>
      </c>
      <c r="H172" s="222">
        <v>45.014000000000003</v>
      </c>
      <c r="I172" s="223"/>
      <c r="J172" s="224">
        <f>ROUND(I172*H172,2)</f>
        <v>0</v>
      </c>
      <c r="K172" s="220" t="s">
        <v>247</v>
      </c>
      <c r="L172" s="48"/>
      <c r="M172" s="225" t="s">
        <v>39</v>
      </c>
      <c r="N172" s="226" t="s">
        <v>56</v>
      </c>
      <c r="O172" s="88"/>
      <c r="P172" s="227">
        <f>O172*H172</f>
        <v>0</v>
      </c>
      <c r="Q172" s="227">
        <v>0</v>
      </c>
      <c r="R172" s="227">
        <f>Q172*H172</f>
        <v>0</v>
      </c>
      <c r="S172" s="227">
        <v>0</v>
      </c>
      <c r="T172" s="228">
        <f>S172*H172</f>
        <v>0</v>
      </c>
      <c r="U172" s="42"/>
      <c r="V172" s="42"/>
      <c r="W172" s="42"/>
      <c r="X172" s="42"/>
      <c r="Y172" s="42"/>
      <c r="Z172" s="42"/>
      <c r="AA172" s="42"/>
      <c r="AB172" s="42"/>
      <c r="AC172" s="42"/>
      <c r="AD172" s="42"/>
      <c r="AE172" s="42"/>
      <c r="AR172" s="229" t="s">
        <v>248</v>
      </c>
      <c r="AT172" s="229" t="s">
        <v>243</v>
      </c>
      <c r="AU172" s="229" t="s">
        <v>93</v>
      </c>
      <c r="AY172" s="20" t="s">
        <v>241</v>
      </c>
      <c r="BE172" s="230">
        <f>IF(N172="základní",J172,0)</f>
        <v>0</v>
      </c>
      <c r="BF172" s="230">
        <f>IF(N172="snížená",J172,0)</f>
        <v>0</v>
      </c>
      <c r="BG172" s="230">
        <f>IF(N172="zákl. přenesená",J172,0)</f>
        <v>0</v>
      </c>
      <c r="BH172" s="230">
        <f>IF(N172="sníž. přenesená",J172,0)</f>
        <v>0</v>
      </c>
      <c r="BI172" s="230">
        <f>IF(N172="nulová",J172,0)</f>
        <v>0</v>
      </c>
      <c r="BJ172" s="20" t="s">
        <v>23</v>
      </c>
      <c r="BK172" s="230">
        <f>ROUND(I172*H172,2)</f>
        <v>0</v>
      </c>
      <c r="BL172" s="20" t="s">
        <v>248</v>
      </c>
      <c r="BM172" s="229" t="s">
        <v>9463</v>
      </c>
    </row>
    <row r="173" s="2" customFormat="1">
      <c r="A173" s="42"/>
      <c r="B173" s="43"/>
      <c r="C173" s="44"/>
      <c r="D173" s="231" t="s">
        <v>250</v>
      </c>
      <c r="E173" s="44"/>
      <c r="F173" s="232" t="s">
        <v>8918</v>
      </c>
      <c r="G173" s="44"/>
      <c r="H173" s="44"/>
      <c r="I173" s="233"/>
      <c r="J173" s="44"/>
      <c r="K173" s="44"/>
      <c r="L173" s="48"/>
      <c r="M173" s="234"/>
      <c r="N173" s="235"/>
      <c r="O173" s="88"/>
      <c r="P173" s="88"/>
      <c r="Q173" s="88"/>
      <c r="R173" s="88"/>
      <c r="S173" s="88"/>
      <c r="T173" s="89"/>
      <c r="U173" s="42"/>
      <c r="V173" s="42"/>
      <c r="W173" s="42"/>
      <c r="X173" s="42"/>
      <c r="Y173" s="42"/>
      <c r="Z173" s="42"/>
      <c r="AA173" s="42"/>
      <c r="AB173" s="42"/>
      <c r="AC173" s="42"/>
      <c r="AD173" s="42"/>
      <c r="AE173" s="42"/>
      <c r="AT173" s="20" t="s">
        <v>250</v>
      </c>
      <c r="AU173" s="20" t="s">
        <v>93</v>
      </c>
    </row>
    <row r="174" s="2" customFormat="1" ht="37.8" customHeight="1">
      <c r="A174" s="42"/>
      <c r="B174" s="43"/>
      <c r="C174" s="218" t="s">
        <v>299</v>
      </c>
      <c r="D174" s="218" t="s">
        <v>243</v>
      </c>
      <c r="E174" s="219" t="s">
        <v>422</v>
      </c>
      <c r="F174" s="220" t="s">
        <v>423</v>
      </c>
      <c r="G174" s="221" t="s">
        <v>246</v>
      </c>
      <c r="H174" s="222">
        <v>53.768000000000001</v>
      </c>
      <c r="I174" s="223"/>
      <c r="J174" s="224">
        <f>ROUND(I174*H174,2)</f>
        <v>0</v>
      </c>
      <c r="K174" s="220" t="s">
        <v>247</v>
      </c>
      <c r="L174" s="48"/>
      <c r="M174" s="225" t="s">
        <v>39</v>
      </c>
      <c r="N174" s="226" t="s">
        <v>56</v>
      </c>
      <c r="O174" s="88"/>
      <c r="P174" s="227">
        <f>O174*H174</f>
        <v>0</v>
      </c>
      <c r="Q174" s="227">
        <v>0</v>
      </c>
      <c r="R174" s="227">
        <f>Q174*H174</f>
        <v>0</v>
      </c>
      <c r="S174" s="227">
        <v>0</v>
      </c>
      <c r="T174" s="228">
        <f>S174*H174</f>
        <v>0</v>
      </c>
      <c r="U174" s="42"/>
      <c r="V174" s="42"/>
      <c r="W174" s="42"/>
      <c r="X174" s="42"/>
      <c r="Y174" s="42"/>
      <c r="Z174" s="42"/>
      <c r="AA174" s="42"/>
      <c r="AB174" s="42"/>
      <c r="AC174" s="42"/>
      <c r="AD174" s="42"/>
      <c r="AE174" s="42"/>
      <c r="AR174" s="229" t="s">
        <v>248</v>
      </c>
      <c r="AT174" s="229" t="s">
        <v>243</v>
      </c>
      <c r="AU174" s="229" t="s">
        <v>93</v>
      </c>
      <c r="AY174" s="20" t="s">
        <v>241</v>
      </c>
      <c r="BE174" s="230">
        <f>IF(N174="základní",J174,0)</f>
        <v>0</v>
      </c>
      <c r="BF174" s="230">
        <f>IF(N174="snížená",J174,0)</f>
        <v>0</v>
      </c>
      <c r="BG174" s="230">
        <f>IF(N174="zákl. přenesená",J174,0)</f>
        <v>0</v>
      </c>
      <c r="BH174" s="230">
        <f>IF(N174="sníž. přenesená",J174,0)</f>
        <v>0</v>
      </c>
      <c r="BI174" s="230">
        <f>IF(N174="nulová",J174,0)</f>
        <v>0</v>
      </c>
      <c r="BJ174" s="20" t="s">
        <v>23</v>
      </c>
      <c r="BK174" s="230">
        <f>ROUND(I174*H174,2)</f>
        <v>0</v>
      </c>
      <c r="BL174" s="20" t="s">
        <v>248</v>
      </c>
      <c r="BM174" s="229" t="s">
        <v>9464</v>
      </c>
    </row>
    <row r="175" s="2" customFormat="1">
      <c r="A175" s="42"/>
      <c r="B175" s="43"/>
      <c r="C175" s="44"/>
      <c r="D175" s="231" t="s">
        <v>250</v>
      </c>
      <c r="E175" s="44"/>
      <c r="F175" s="232" t="s">
        <v>425</v>
      </c>
      <c r="G175" s="44"/>
      <c r="H175" s="44"/>
      <c r="I175" s="233"/>
      <c r="J175" s="44"/>
      <c r="K175" s="44"/>
      <c r="L175" s="48"/>
      <c r="M175" s="234"/>
      <c r="N175" s="235"/>
      <c r="O175" s="88"/>
      <c r="P175" s="88"/>
      <c r="Q175" s="88"/>
      <c r="R175" s="88"/>
      <c r="S175" s="88"/>
      <c r="T175" s="89"/>
      <c r="U175" s="42"/>
      <c r="V175" s="42"/>
      <c r="W175" s="42"/>
      <c r="X175" s="42"/>
      <c r="Y175" s="42"/>
      <c r="Z175" s="42"/>
      <c r="AA175" s="42"/>
      <c r="AB175" s="42"/>
      <c r="AC175" s="42"/>
      <c r="AD175" s="42"/>
      <c r="AE175" s="42"/>
      <c r="AT175" s="20" t="s">
        <v>250</v>
      </c>
      <c r="AU175" s="20" t="s">
        <v>93</v>
      </c>
    </row>
    <row r="176" s="13" customFormat="1">
      <c r="A176" s="13"/>
      <c r="B176" s="236"/>
      <c r="C176" s="237"/>
      <c r="D176" s="238" t="s">
        <v>252</v>
      </c>
      <c r="E176" s="239" t="s">
        <v>39</v>
      </c>
      <c r="F176" s="240" t="s">
        <v>9465</v>
      </c>
      <c r="G176" s="237"/>
      <c r="H176" s="239" t="s">
        <v>39</v>
      </c>
      <c r="I176" s="241"/>
      <c r="J176" s="237"/>
      <c r="K176" s="237"/>
      <c r="L176" s="242"/>
      <c r="M176" s="243"/>
      <c r="N176" s="244"/>
      <c r="O176" s="244"/>
      <c r="P176" s="244"/>
      <c r="Q176" s="244"/>
      <c r="R176" s="244"/>
      <c r="S176" s="244"/>
      <c r="T176" s="245"/>
      <c r="U176" s="13"/>
      <c r="V176" s="13"/>
      <c r="W176" s="13"/>
      <c r="X176" s="13"/>
      <c r="Y176" s="13"/>
      <c r="Z176" s="13"/>
      <c r="AA176" s="13"/>
      <c r="AB176" s="13"/>
      <c r="AC176" s="13"/>
      <c r="AD176" s="13"/>
      <c r="AE176" s="13"/>
      <c r="AT176" s="246" t="s">
        <v>252</v>
      </c>
      <c r="AU176" s="246" t="s">
        <v>93</v>
      </c>
      <c r="AV176" s="13" t="s">
        <v>23</v>
      </c>
      <c r="AW176" s="13" t="s">
        <v>46</v>
      </c>
      <c r="AX176" s="13" t="s">
        <v>85</v>
      </c>
      <c r="AY176" s="246" t="s">
        <v>241</v>
      </c>
    </row>
    <row r="177" s="14" customFormat="1">
      <c r="A177" s="14"/>
      <c r="B177" s="247"/>
      <c r="C177" s="248"/>
      <c r="D177" s="238" t="s">
        <v>252</v>
      </c>
      <c r="E177" s="249" t="s">
        <v>39</v>
      </c>
      <c r="F177" s="250" t="s">
        <v>9451</v>
      </c>
      <c r="G177" s="248"/>
      <c r="H177" s="251">
        <v>53.768000000000001</v>
      </c>
      <c r="I177" s="252"/>
      <c r="J177" s="248"/>
      <c r="K177" s="248"/>
      <c r="L177" s="253"/>
      <c r="M177" s="254"/>
      <c r="N177" s="255"/>
      <c r="O177" s="255"/>
      <c r="P177" s="255"/>
      <c r="Q177" s="255"/>
      <c r="R177" s="255"/>
      <c r="S177" s="255"/>
      <c r="T177" s="256"/>
      <c r="U177" s="14"/>
      <c r="V177" s="14"/>
      <c r="W177" s="14"/>
      <c r="X177" s="14"/>
      <c r="Y177" s="14"/>
      <c r="Z177" s="14"/>
      <c r="AA177" s="14"/>
      <c r="AB177" s="14"/>
      <c r="AC177" s="14"/>
      <c r="AD177" s="14"/>
      <c r="AE177" s="14"/>
      <c r="AT177" s="257" t="s">
        <v>252</v>
      </c>
      <c r="AU177" s="257" t="s">
        <v>93</v>
      </c>
      <c r="AV177" s="14" t="s">
        <v>93</v>
      </c>
      <c r="AW177" s="14" t="s">
        <v>46</v>
      </c>
      <c r="AX177" s="14" t="s">
        <v>23</v>
      </c>
      <c r="AY177" s="257" t="s">
        <v>241</v>
      </c>
    </row>
    <row r="178" s="2" customFormat="1" ht="24.15" customHeight="1">
      <c r="A178" s="42"/>
      <c r="B178" s="43"/>
      <c r="C178" s="218" t="s">
        <v>310</v>
      </c>
      <c r="D178" s="218" t="s">
        <v>243</v>
      </c>
      <c r="E178" s="219" t="s">
        <v>8944</v>
      </c>
      <c r="F178" s="220" t="s">
        <v>8945</v>
      </c>
      <c r="G178" s="221" t="s">
        <v>246</v>
      </c>
      <c r="H178" s="222">
        <v>53.768000000000001</v>
      </c>
      <c r="I178" s="223"/>
      <c r="J178" s="224">
        <f>ROUND(I178*H178,2)</f>
        <v>0</v>
      </c>
      <c r="K178" s="220" t="s">
        <v>247</v>
      </c>
      <c r="L178" s="48"/>
      <c r="M178" s="225" t="s">
        <v>39</v>
      </c>
      <c r="N178" s="226" t="s">
        <v>56</v>
      </c>
      <c r="O178" s="88"/>
      <c r="P178" s="227">
        <f>O178*H178</f>
        <v>0</v>
      </c>
      <c r="Q178" s="227">
        <v>0</v>
      </c>
      <c r="R178" s="227">
        <f>Q178*H178</f>
        <v>0</v>
      </c>
      <c r="S178" s="227">
        <v>0</v>
      </c>
      <c r="T178" s="228">
        <f>S178*H178</f>
        <v>0</v>
      </c>
      <c r="U178" s="42"/>
      <c r="V178" s="42"/>
      <c r="W178" s="42"/>
      <c r="X178" s="42"/>
      <c r="Y178" s="42"/>
      <c r="Z178" s="42"/>
      <c r="AA178" s="42"/>
      <c r="AB178" s="42"/>
      <c r="AC178" s="42"/>
      <c r="AD178" s="42"/>
      <c r="AE178" s="42"/>
      <c r="AR178" s="229" t="s">
        <v>248</v>
      </c>
      <c r="AT178" s="229" t="s">
        <v>243</v>
      </c>
      <c r="AU178" s="229" t="s">
        <v>93</v>
      </c>
      <c r="AY178" s="20" t="s">
        <v>241</v>
      </c>
      <c r="BE178" s="230">
        <f>IF(N178="základní",J178,0)</f>
        <v>0</v>
      </c>
      <c r="BF178" s="230">
        <f>IF(N178="snížená",J178,0)</f>
        <v>0</v>
      </c>
      <c r="BG178" s="230">
        <f>IF(N178="zákl. přenesená",J178,0)</f>
        <v>0</v>
      </c>
      <c r="BH178" s="230">
        <f>IF(N178="sníž. přenesená",J178,0)</f>
        <v>0</v>
      </c>
      <c r="BI178" s="230">
        <f>IF(N178="nulová",J178,0)</f>
        <v>0</v>
      </c>
      <c r="BJ178" s="20" t="s">
        <v>23</v>
      </c>
      <c r="BK178" s="230">
        <f>ROUND(I178*H178,2)</f>
        <v>0</v>
      </c>
      <c r="BL178" s="20" t="s">
        <v>248</v>
      </c>
      <c r="BM178" s="229" t="s">
        <v>9466</v>
      </c>
    </row>
    <row r="179" s="2" customFormat="1">
      <c r="A179" s="42"/>
      <c r="B179" s="43"/>
      <c r="C179" s="44"/>
      <c r="D179" s="231" t="s">
        <v>250</v>
      </c>
      <c r="E179" s="44"/>
      <c r="F179" s="232" t="s">
        <v>8947</v>
      </c>
      <c r="G179" s="44"/>
      <c r="H179" s="44"/>
      <c r="I179" s="233"/>
      <c r="J179" s="44"/>
      <c r="K179" s="44"/>
      <c r="L179" s="48"/>
      <c r="M179" s="234"/>
      <c r="N179" s="235"/>
      <c r="O179" s="88"/>
      <c r="P179" s="88"/>
      <c r="Q179" s="88"/>
      <c r="R179" s="88"/>
      <c r="S179" s="88"/>
      <c r="T179" s="89"/>
      <c r="U179" s="42"/>
      <c r="V179" s="42"/>
      <c r="W179" s="42"/>
      <c r="X179" s="42"/>
      <c r="Y179" s="42"/>
      <c r="Z179" s="42"/>
      <c r="AA179" s="42"/>
      <c r="AB179" s="42"/>
      <c r="AC179" s="42"/>
      <c r="AD179" s="42"/>
      <c r="AE179" s="42"/>
      <c r="AT179" s="20" t="s">
        <v>250</v>
      </c>
      <c r="AU179" s="20" t="s">
        <v>93</v>
      </c>
    </row>
    <row r="180" s="2" customFormat="1" ht="24.15" customHeight="1">
      <c r="A180" s="42"/>
      <c r="B180" s="43"/>
      <c r="C180" s="218" t="s">
        <v>321</v>
      </c>
      <c r="D180" s="218" t="s">
        <v>243</v>
      </c>
      <c r="E180" s="219" t="s">
        <v>428</v>
      </c>
      <c r="F180" s="220" t="s">
        <v>429</v>
      </c>
      <c r="G180" s="221" t="s">
        <v>430</v>
      </c>
      <c r="H180" s="222">
        <v>107.536</v>
      </c>
      <c r="I180" s="223"/>
      <c r="J180" s="224">
        <f>ROUND(I180*H180,2)</f>
        <v>0</v>
      </c>
      <c r="K180" s="220" t="s">
        <v>247</v>
      </c>
      <c r="L180" s="48"/>
      <c r="M180" s="225" t="s">
        <v>39</v>
      </c>
      <c r="N180" s="226" t="s">
        <v>56</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248</v>
      </c>
      <c r="AT180" s="229" t="s">
        <v>243</v>
      </c>
      <c r="AU180" s="229" t="s">
        <v>93</v>
      </c>
      <c r="AY180" s="20" t="s">
        <v>241</v>
      </c>
      <c r="BE180" s="230">
        <f>IF(N180="základní",J180,0)</f>
        <v>0</v>
      </c>
      <c r="BF180" s="230">
        <f>IF(N180="snížená",J180,0)</f>
        <v>0</v>
      </c>
      <c r="BG180" s="230">
        <f>IF(N180="zákl. přenesená",J180,0)</f>
        <v>0</v>
      </c>
      <c r="BH180" s="230">
        <f>IF(N180="sníž. přenesená",J180,0)</f>
        <v>0</v>
      </c>
      <c r="BI180" s="230">
        <f>IF(N180="nulová",J180,0)</f>
        <v>0</v>
      </c>
      <c r="BJ180" s="20" t="s">
        <v>23</v>
      </c>
      <c r="BK180" s="230">
        <f>ROUND(I180*H180,2)</f>
        <v>0</v>
      </c>
      <c r="BL180" s="20" t="s">
        <v>248</v>
      </c>
      <c r="BM180" s="229" t="s">
        <v>9467</v>
      </c>
    </row>
    <row r="181" s="2" customFormat="1">
      <c r="A181" s="42"/>
      <c r="B181" s="43"/>
      <c r="C181" s="44"/>
      <c r="D181" s="231" t="s">
        <v>250</v>
      </c>
      <c r="E181" s="44"/>
      <c r="F181" s="232" t="s">
        <v>432</v>
      </c>
      <c r="G181" s="44"/>
      <c r="H181" s="44"/>
      <c r="I181" s="233"/>
      <c r="J181" s="44"/>
      <c r="K181" s="44"/>
      <c r="L181" s="48"/>
      <c r="M181" s="234"/>
      <c r="N181" s="235"/>
      <c r="O181" s="88"/>
      <c r="P181" s="88"/>
      <c r="Q181" s="88"/>
      <c r="R181" s="88"/>
      <c r="S181" s="88"/>
      <c r="T181" s="89"/>
      <c r="U181" s="42"/>
      <c r="V181" s="42"/>
      <c r="W181" s="42"/>
      <c r="X181" s="42"/>
      <c r="Y181" s="42"/>
      <c r="Z181" s="42"/>
      <c r="AA181" s="42"/>
      <c r="AB181" s="42"/>
      <c r="AC181" s="42"/>
      <c r="AD181" s="42"/>
      <c r="AE181" s="42"/>
      <c r="AT181" s="20" t="s">
        <v>250</v>
      </c>
      <c r="AU181" s="20" t="s">
        <v>93</v>
      </c>
    </row>
    <row r="182" s="14" customFormat="1">
      <c r="A182" s="14"/>
      <c r="B182" s="247"/>
      <c r="C182" s="248"/>
      <c r="D182" s="238" t="s">
        <v>252</v>
      </c>
      <c r="E182" s="248"/>
      <c r="F182" s="250" t="s">
        <v>9468</v>
      </c>
      <c r="G182" s="248"/>
      <c r="H182" s="251">
        <v>107.536</v>
      </c>
      <c r="I182" s="252"/>
      <c r="J182" s="248"/>
      <c r="K182" s="248"/>
      <c r="L182" s="253"/>
      <c r="M182" s="254"/>
      <c r="N182" s="255"/>
      <c r="O182" s="255"/>
      <c r="P182" s="255"/>
      <c r="Q182" s="255"/>
      <c r="R182" s="255"/>
      <c r="S182" s="255"/>
      <c r="T182" s="256"/>
      <c r="U182" s="14"/>
      <c r="V182" s="14"/>
      <c r="W182" s="14"/>
      <c r="X182" s="14"/>
      <c r="Y182" s="14"/>
      <c r="Z182" s="14"/>
      <c r="AA182" s="14"/>
      <c r="AB182" s="14"/>
      <c r="AC182" s="14"/>
      <c r="AD182" s="14"/>
      <c r="AE182" s="14"/>
      <c r="AT182" s="257" t="s">
        <v>252</v>
      </c>
      <c r="AU182" s="257" t="s">
        <v>93</v>
      </c>
      <c r="AV182" s="14" t="s">
        <v>93</v>
      </c>
      <c r="AW182" s="14" t="s">
        <v>4</v>
      </c>
      <c r="AX182" s="14" t="s">
        <v>23</v>
      </c>
      <c r="AY182" s="257" t="s">
        <v>241</v>
      </c>
    </row>
    <row r="183" s="2" customFormat="1" ht="24.15" customHeight="1">
      <c r="A183" s="42"/>
      <c r="B183" s="43"/>
      <c r="C183" s="218" t="s">
        <v>356</v>
      </c>
      <c r="D183" s="218" t="s">
        <v>243</v>
      </c>
      <c r="E183" s="219" t="s">
        <v>8951</v>
      </c>
      <c r="F183" s="220" t="s">
        <v>8952</v>
      </c>
      <c r="G183" s="221" t="s">
        <v>246</v>
      </c>
      <c r="H183" s="222">
        <v>21.951000000000001</v>
      </c>
      <c r="I183" s="223"/>
      <c r="J183" s="224">
        <f>ROUND(I183*H183,2)</f>
        <v>0</v>
      </c>
      <c r="K183" s="220" t="s">
        <v>247</v>
      </c>
      <c r="L183" s="48"/>
      <c r="M183" s="225" t="s">
        <v>39</v>
      </c>
      <c r="N183" s="226" t="s">
        <v>56</v>
      </c>
      <c r="O183" s="88"/>
      <c r="P183" s="227">
        <f>O183*H183</f>
        <v>0</v>
      </c>
      <c r="Q183" s="227">
        <v>0</v>
      </c>
      <c r="R183" s="227">
        <f>Q183*H183</f>
        <v>0</v>
      </c>
      <c r="S183" s="227">
        <v>0</v>
      </c>
      <c r="T183" s="228">
        <f>S183*H183</f>
        <v>0</v>
      </c>
      <c r="U183" s="42"/>
      <c r="V183" s="42"/>
      <c r="W183" s="42"/>
      <c r="X183" s="42"/>
      <c r="Y183" s="42"/>
      <c r="Z183" s="42"/>
      <c r="AA183" s="42"/>
      <c r="AB183" s="42"/>
      <c r="AC183" s="42"/>
      <c r="AD183" s="42"/>
      <c r="AE183" s="42"/>
      <c r="AR183" s="229" t="s">
        <v>248</v>
      </c>
      <c r="AT183" s="229" t="s">
        <v>243</v>
      </c>
      <c r="AU183" s="229" t="s">
        <v>93</v>
      </c>
      <c r="AY183" s="20" t="s">
        <v>241</v>
      </c>
      <c r="BE183" s="230">
        <f>IF(N183="základní",J183,0)</f>
        <v>0</v>
      </c>
      <c r="BF183" s="230">
        <f>IF(N183="snížená",J183,0)</f>
        <v>0</v>
      </c>
      <c r="BG183" s="230">
        <f>IF(N183="zákl. přenesená",J183,0)</f>
        <v>0</v>
      </c>
      <c r="BH183" s="230">
        <f>IF(N183="sníž. přenesená",J183,0)</f>
        <v>0</v>
      </c>
      <c r="BI183" s="230">
        <f>IF(N183="nulová",J183,0)</f>
        <v>0</v>
      </c>
      <c r="BJ183" s="20" t="s">
        <v>23</v>
      </c>
      <c r="BK183" s="230">
        <f>ROUND(I183*H183,2)</f>
        <v>0</v>
      </c>
      <c r="BL183" s="20" t="s">
        <v>248</v>
      </c>
      <c r="BM183" s="229" t="s">
        <v>9469</v>
      </c>
    </row>
    <row r="184" s="2" customFormat="1">
      <c r="A184" s="42"/>
      <c r="B184" s="43"/>
      <c r="C184" s="44"/>
      <c r="D184" s="231" t="s">
        <v>250</v>
      </c>
      <c r="E184" s="44"/>
      <c r="F184" s="232" t="s">
        <v>8954</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0" t="s">
        <v>250</v>
      </c>
      <c r="AU184" s="20" t="s">
        <v>93</v>
      </c>
    </row>
    <row r="185" s="13" customFormat="1">
      <c r="A185" s="13"/>
      <c r="B185" s="236"/>
      <c r="C185" s="237"/>
      <c r="D185" s="238" t="s">
        <v>252</v>
      </c>
      <c r="E185" s="239" t="s">
        <v>39</v>
      </c>
      <c r="F185" s="240" t="s">
        <v>9470</v>
      </c>
      <c r="G185" s="237"/>
      <c r="H185" s="239" t="s">
        <v>39</v>
      </c>
      <c r="I185" s="241"/>
      <c r="J185" s="237"/>
      <c r="K185" s="237"/>
      <c r="L185" s="242"/>
      <c r="M185" s="243"/>
      <c r="N185" s="244"/>
      <c r="O185" s="244"/>
      <c r="P185" s="244"/>
      <c r="Q185" s="244"/>
      <c r="R185" s="244"/>
      <c r="S185" s="244"/>
      <c r="T185" s="245"/>
      <c r="U185" s="13"/>
      <c r="V185" s="13"/>
      <c r="W185" s="13"/>
      <c r="X185" s="13"/>
      <c r="Y185" s="13"/>
      <c r="Z185" s="13"/>
      <c r="AA185" s="13"/>
      <c r="AB185" s="13"/>
      <c r="AC185" s="13"/>
      <c r="AD185" s="13"/>
      <c r="AE185" s="13"/>
      <c r="AT185" s="246" t="s">
        <v>252</v>
      </c>
      <c r="AU185" s="246" t="s">
        <v>93</v>
      </c>
      <c r="AV185" s="13" t="s">
        <v>23</v>
      </c>
      <c r="AW185" s="13" t="s">
        <v>46</v>
      </c>
      <c r="AX185" s="13" t="s">
        <v>85</v>
      </c>
      <c r="AY185" s="246" t="s">
        <v>241</v>
      </c>
    </row>
    <row r="186" s="14" customFormat="1">
      <c r="A186" s="14"/>
      <c r="B186" s="247"/>
      <c r="C186" s="248"/>
      <c r="D186" s="238" t="s">
        <v>252</v>
      </c>
      <c r="E186" s="249" t="s">
        <v>39</v>
      </c>
      <c r="F186" s="250" t="s">
        <v>9471</v>
      </c>
      <c r="G186" s="248"/>
      <c r="H186" s="251">
        <v>0.56399999999999995</v>
      </c>
      <c r="I186" s="252"/>
      <c r="J186" s="248"/>
      <c r="K186" s="248"/>
      <c r="L186" s="253"/>
      <c r="M186" s="254"/>
      <c r="N186" s="255"/>
      <c r="O186" s="255"/>
      <c r="P186" s="255"/>
      <c r="Q186" s="255"/>
      <c r="R186" s="255"/>
      <c r="S186" s="255"/>
      <c r="T186" s="256"/>
      <c r="U186" s="14"/>
      <c r="V186" s="14"/>
      <c r="W186" s="14"/>
      <c r="X186" s="14"/>
      <c r="Y186" s="14"/>
      <c r="Z186" s="14"/>
      <c r="AA186" s="14"/>
      <c r="AB186" s="14"/>
      <c r="AC186" s="14"/>
      <c r="AD186" s="14"/>
      <c r="AE186" s="14"/>
      <c r="AT186" s="257" t="s">
        <v>252</v>
      </c>
      <c r="AU186" s="257" t="s">
        <v>93</v>
      </c>
      <c r="AV186" s="14" t="s">
        <v>93</v>
      </c>
      <c r="AW186" s="14" t="s">
        <v>46</v>
      </c>
      <c r="AX186" s="14" t="s">
        <v>85</v>
      </c>
      <c r="AY186" s="257" t="s">
        <v>241</v>
      </c>
    </row>
    <row r="187" s="14" customFormat="1">
      <c r="A187" s="14"/>
      <c r="B187" s="247"/>
      <c r="C187" s="248"/>
      <c r="D187" s="238" t="s">
        <v>252</v>
      </c>
      <c r="E187" s="249" t="s">
        <v>39</v>
      </c>
      <c r="F187" s="250" t="s">
        <v>9472</v>
      </c>
      <c r="G187" s="248"/>
      <c r="H187" s="251">
        <v>0.98099999999999998</v>
      </c>
      <c r="I187" s="252"/>
      <c r="J187" s="248"/>
      <c r="K187" s="248"/>
      <c r="L187" s="253"/>
      <c r="M187" s="254"/>
      <c r="N187" s="255"/>
      <c r="O187" s="255"/>
      <c r="P187" s="255"/>
      <c r="Q187" s="255"/>
      <c r="R187" s="255"/>
      <c r="S187" s="255"/>
      <c r="T187" s="256"/>
      <c r="U187" s="14"/>
      <c r="V187" s="14"/>
      <c r="W187" s="14"/>
      <c r="X187" s="14"/>
      <c r="Y187" s="14"/>
      <c r="Z187" s="14"/>
      <c r="AA187" s="14"/>
      <c r="AB187" s="14"/>
      <c r="AC187" s="14"/>
      <c r="AD187" s="14"/>
      <c r="AE187" s="14"/>
      <c r="AT187" s="257" t="s">
        <v>252</v>
      </c>
      <c r="AU187" s="257" t="s">
        <v>93</v>
      </c>
      <c r="AV187" s="14" t="s">
        <v>93</v>
      </c>
      <c r="AW187" s="14" t="s">
        <v>46</v>
      </c>
      <c r="AX187" s="14" t="s">
        <v>85</v>
      </c>
      <c r="AY187" s="257" t="s">
        <v>241</v>
      </c>
    </row>
    <row r="188" s="14" customFormat="1">
      <c r="A188" s="14"/>
      <c r="B188" s="247"/>
      <c r="C188" s="248"/>
      <c r="D188" s="238" t="s">
        <v>252</v>
      </c>
      <c r="E188" s="249" t="s">
        <v>39</v>
      </c>
      <c r="F188" s="250" t="s">
        <v>9473</v>
      </c>
      <c r="G188" s="248"/>
      <c r="H188" s="251">
        <v>1.7569999999999999</v>
      </c>
      <c r="I188" s="252"/>
      <c r="J188" s="248"/>
      <c r="K188" s="248"/>
      <c r="L188" s="253"/>
      <c r="M188" s="254"/>
      <c r="N188" s="255"/>
      <c r="O188" s="255"/>
      <c r="P188" s="255"/>
      <c r="Q188" s="255"/>
      <c r="R188" s="255"/>
      <c r="S188" s="255"/>
      <c r="T188" s="256"/>
      <c r="U188" s="14"/>
      <c r="V188" s="14"/>
      <c r="W188" s="14"/>
      <c r="X188" s="14"/>
      <c r="Y188" s="14"/>
      <c r="Z188" s="14"/>
      <c r="AA188" s="14"/>
      <c r="AB188" s="14"/>
      <c r="AC188" s="14"/>
      <c r="AD188" s="14"/>
      <c r="AE188" s="14"/>
      <c r="AT188" s="257" t="s">
        <v>252</v>
      </c>
      <c r="AU188" s="257" t="s">
        <v>93</v>
      </c>
      <c r="AV188" s="14" t="s">
        <v>93</v>
      </c>
      <c r="AW188" s="14" t="s">
        <v>46</v>
      </c>
      <c r="AX188" s="14" t="s">
        <v>85</v>
      </c>
      <c r="AY188" s="257" t="s">
        <v>241</v>
      </c>
    </row>
    <row r="189" s="14" customFormat="1">
      <c r="A189" s="14"/>
      <c r="B189" s="247"/>
      <c r="C189" s="248"/>
      <c r="D189" s="238" t="s">
        <v>252</v>
      </c>
      <c r="E189" s="249" t="s">
        <v>39</v>
      </c>
      <c r="F189" s="250" t="s">
        <v>9474</v>
      </c>
      <c r="G189" s="248"/>
      <c r="H189" s="251">
        <v>2.5779999999999998</v>
      </c>
      <c r="I189" s="252"/>
      <c r="J189" s="248"/>
      <c r="K189" s="248"/>
      <c r="L189" s="253"/>
      <c r="M189" s="254"/>
      <c r="N189" s="255"/>
      <c r="O189" s="255"/>
      <c r="P189" s="255"/>
      <c r="Q189" s="255"/>
      <c r="R189" s="255"/>
      <c r="S189" s="255"/>
      <c r="T189" s="256"/>
      <c r="U189" s="14"/>
      <c r="V189" s="14"/>
      <c r="W189" s="14"/>
      <c r="X189" s="14"/>
      <c r="Y189" s="14"/>
      <c r="Z189" s="14"/>
      <c r="AA189" s="14"/>
      <c r="AB189" s="14"/>
      <c r="AC189" s="14"/>
      <c r="AD189" s="14"/>
      <c r="AE189" s="14"/>
      <c r="AT189" s="257" t="s">
        <v>252</v>
      </c>
      <c r="AU189" s="257" t="s">
        <v>93</v>
      </c>
      <c r="AV189" s="14" t="s">
        <v>93</v>
      </c>
      <c r="AW189" s="14" t="s">
        <v>46</v>
      </c>
      <c r="AX189" s="14" t="s">
        <v>85</v>
      </c>
      <c r="AY189" s="257" t="s">
        <v>241</v>
      </c>
    </row>
    <row r="190" s="14" customFormat="1">
      <c r="A190" s="14"/>
      <c r="B190" s="247"/>
      <c r="C190" s="248"/>
      <c r="D190" s="238" t="s">
        <v>252</v>
      </c>
      <c r="E190" s="249" t="s">
        <v>39</v>
      </c>
      <c r="F190" s="250" t="s">
        <v>9475</v>
      </c>
      <c r="G190" s="248"/>
      <c r="H190" s="251">
        <v>0.66100000000000003</v>
      </c>
      <c r="I190" s="252"/>
      <c r="J190" s="248"/>
      <c r="K190" s="248"/>
      <c r="L190" s="253"/>
      <c r="M190" s="254"/>
      <c r="N190" s="255"/>
      <c r="O190" s="255"/>
      <c r="P190" s="255"/>
      <c r="Q190" s="255"/>
      <c r="R190" s="255"/>
      <c r="S190" s="255"/>
      <c r="T190" s="256"/>
      <c r="U190" s="14"/>
      <c r="V190" s="14"/>
      <c r="W190" s="14"/>
      <c r="X190" s="14"/>
      <c r="Y190" s="14"/>
      <c r="Z190" s="14"/>
      <c r="AA190" s="14"/>
      <c r="AB190" s="14"/>
      <c r="AC190" s="14"/>
      <c r="AD190" s="14"/>
      <c r="AE190" s="14"/>
      <c r="AT190" s="257" t="s">
        <v>252</v>
      </c>
      <c r="AU190" s="257" t="s">
        <v>93</v>
      </c>
      <c r="AV190" s="14" t="s">
        <v>93</v>
      </c>
      <c r="AW190" s="14" t="s">
        <v>46</v>
      </c>
      <c r="AX190" s="14" t="s">
        <v>85</v>
      </c>
      <c r="AY190" s="257" t="s">
        <v>241</v>
      </c>
    </row>
    <row r="191" s="14" customFormat="1">
      <c r="A191" s="14"/>
      <c r="B191" s="247"/>
      <c r="C191" s="248"/>
      <c r="D191" s="238" t="s">
        <v>252</v>
      </c>
      <c r="E191" s="249" t="s">
        <v>39</v>
      </c>
      <c r="F191" s="250" t="s">
        <v>9476</v>
      </c>
      <c r="G191" s="248"/>
      <c r="H191" s="251">
        <v>0.39900000000000002</v>
      </c>
      <c r="I191" s="252"/>
      <c r="J191" s="248"/>
      <c r="K191" s="248"/>
      <c r="L191" s="253"/>
      <c r="M191" s="254"/>
      <c r="N191" s="255"/>
      <c r="O191" s="255"/>
      <c r="P191" s="255"/>
      <c r="Q191" s="255"/>
      <c r="R191" s="255"/>
      <c r="S191" s="255"/>
      <c r="T191" s="256"/>
      <c r="U191" s="14"/>
      <c r="V191" s="14"/>
      <c r="W191" s="14"/>
      <c r="X191" s="14"/>
      <c r="Y191" s="14"/>
      <c r="Z191" s="14"/>
      <c r="AA191" s="14"/>
      <c r="AB191" s="14"/>
      <c r="AC191" s="14"/>
      <c r="AD191" s="14"/>
      <c r="AE191" s="14"/>
      <c r="AT191" s="257" t="s">
        <v>252</v>
      </c>
      <c r="AU191" s="257" t="s">
        <v>93</v>
      </c>
      <c r="AV191" s="14" t="s">
        <v>93</v>
      </c>
      <c r="AW191" s="14" t="s">
        <v>46</v>
      </c>
      <c r="AX191" s="14" t="s">
        <v>85</v>
      </c>
      <c r="AY191" s="257" t="s">
        <v>241</v>
      </c>
    </row>
    <row r="192" s="14" customFormat="1">
      <c r="A192" s="14"/>
      <c r="B192" s="247"/>
      <c r="C192" s="248"/>
      <c r="D192" s="238" t="s">
        <v>252</v>
      </c>
      <c r="E192" s="249" t="s">
        <v>39</v>
      </c>
      <c r="F192" s="250" t="s">
        <v>9477</v>
      </c>
      <c r="G192" s="248"/>
      <c r="H192" s="251">
        <v>0.75</v>
      </c>
      <c r="I192" s="252"/>
      <c r="J192" s="248"/>
      <c r="K192" s="248"/>
      <c r="L192" s="253"/>
      <c r="M192" s="254"/>
      <c r="N192" s="255"/>
      <c r="O192" s="255"/>
      <c r="P192" s="255"/>
      <c r="Q192" s="255"/>
      <c r="R192" s="255"/>
      <c r="S192" s="255"/>
      <c r="T192" s="256"/>
      <c r="U192" s="14"/>
      <c r="V192" s="14"/>
      <c r="W192" s="14"/>
      <c r="X192" s="14"/>
      <c r="Y192" s="14"/>
      <c r="Z192" s="14"/>
      <c r="AA192" s="14"/>
      <c r="AB192" s="14"/>
      <c r="AC192" s="14"/>
      <c r="AD192" s="14"/>
      <c r="AE192" s="14"/>
      <c r="AT192" s="257" t="s">
        <v>252</v>
      </c>
      <c r="AU192" s="257" t="s">
        <v>93</v>
      </c>
      <c r="AV192" s="14" t="s">
        <v>93</v>
      </c>
      <c r="AW192" s="14" t="s">
        <v>46</v>
      </c>
      <c r="AX192" s="14" t="s">
        <v>85</v>
      </c>
      <c r="AY192" s="257" t="s">
        <v>241</v>
      </c>
    </row>
    <row r="193" s="14" customFormat="1">
      <c r="A193" s="14"/>
      <c r="B193" s="247"/>
      <c r="C193" s="248"/>
      <c r="D193" s="238" t="s">
        <v>252</v>
      </c>
      <c r="E193" s="249" t="s">
        <v>39</v>
      </c>
      <c r="F193" s="250" t="s">
        <v>9478</v>
      </c>
      <c r="G193" s="248"/>
      <c r="H193" s="251">
        <v>0.46400000000000002</v>
      </c>
      <c r="I193" s="252"/>
      <c r="J193" s="248"/>
      <c r="K193" s="248"/>
      <c r="L193" s="253"/>
      <c r="M193" s="254"/>
      <c r="N193" s="255"/>
      <c r="O193" s="255"/>
      <c r="P193" s="255"/>
      <c r="Q193" s="255"/>
      <c r="R193" s="255"/>
      <c r="S193" s="255"/>
      <c r="T193" s="256"/>
      <c r="U193" s="14"/>
      <c r="V193" s="14"/>
      <c r="W193" s="14"/>
      <c r="X193" s="14"/>
      <c r="Y193" s="14"/>
      <c r="Z193" s="14"/>
      <c r="AA193" s="14"/>
      <c r="AB193" s="14"/>
      <c r="AC193" s="14"/>
      <c r="AD193" s="14"/>
      <c r="AE193" s="14"/>
      <c r="AT193" s="257" t="s">
        <v>252</v>
      </c>
      <c r="AU193" s="257" t="s">
        <v>93</v>
      </c>
      <c r="AV193" s="14" t="s">
        <v>93</v>
      </c>
      <c r="AW193" s="14" t="s">
        <v>46</v>
      </c>
      <c r="AX193" s="14" t="s">
        <v>85</v>
      </c>
      <c r="AY193" s="257" t="s">
        <v>241</v>
      </c>
    </row>
    <row r="194" s="14" customFormat="1">
      <c r="A194" s="14"/>
      <c r="B194" s="247"/>
      <c r="C194" s="248"/>
      <c r="D194" s="238" t="s">
        <v>252</v>
      </c>
      <c r="E194" s="249" t="s">
        <v>39</v>
      </c>
      <c r="F194" s="250" t="s">
        <v>9479</v>
      </c>
      <c r="G194" s="248"/>
      <c r="H194" s="251">
        <v>1.0740000000000001</v>
      </c>
      <c r="I194" s="252"/>
      <c r="J194" s="248"/>
      <c r="K194" s="248"/>
      <c r="L194" s="253"/>
      <c r="M194" s="254"/>
      <c r="N194" s="255"/>
      <c r="O194" s="255"/>
      <c r="P194" s="255"/>
      <c r="Q194" s="255"/>
      <c r="R194" s="255"/>
      <c r="S194" s="255"/>
      <c r="T194" s="256"/>
      <c r="U194" s="14"/>
      <c r="V194" s="14"/>
      <c r="W194" s="14"/>
      <c r="X194" s="14"/>
      <c r="Y194" s="14"/>
      <c r="Z194" s="14"/>
      <c r="AA194" s="14"/>
      <c r="AB194" s="14"/>
      <c r="AC194" s="14"/>
      <c r="AD194" s="14"/>
      <c r="AE194" s="14"/>
      <c r="AT194" s="257" t="s">
        <v>252</v>
      </c>
      <c r="AU194" s="257" t="s">
        <v>93</v>
      </c>
      <c r="AV194" s="14" t="s">
        <v>93</v>
      </c>
      <c r="AW194" s="14" t="s">
        <v>46</v>
      </c>
      <c r="AX194" s="14" t="s">
        <v>85</v>
      </c>
      <c r="AY194" s="257" t="s">
        <v>241</v>
      </c>
    </row>
    <row r="195" s="14" customFormat="1">
      <c r="A195" s="14"/>
      <c r="B195" s="247"/>
      <c r="C195" s="248"/>
      <c r="D195" s="238" t="s">
        <v>252</v>
      </c>
      <c r="E195" s="249" t="s">
        <v>39</v>
      </c>
      <c r="F195" s="250" t="s">
        <v>9480</v>
      </c>
      <c r="G195" s="248"/>
      <c r="H195" s="251">
        <v>3.331</v>
      </c>
      <c r="I195" s="252"/>
      <c r="J195" s="248"/>
      <c r="K195" s="248"/>
      <c r="L195" s="253"/>
      <c r="M195" s="254"/>
      <c r="N195" s="255"/>
      <c r="O195" s="255"/>
      <c r="P195" s="255"/>
      <c r="Q195" s="255"/>
      <c r="R195" s="255"/>
      <c r="S195" s="255"/>
      <c r="T195" s="256"/>
      <c r="U195" s="14"/>
      <c r="V195" s="14"/>
      <c r="W195" s="14"/>
      <c r="X195" s="14"/>
      <c r="Y195" s="14"/>
      <c r="Z195" s="14"/>
      <c r="AA195" s="14"/>
      <c r="AB195" s="14"/>
      <c r="AC195" s="14"/>
      <c r="AD195" s="14"/>
      <c r="AE195" s="14"/>
      <c r="AT195" s="257" t="s">
        <v>252</v>
      </c>
      <c r="AU195" s="257" t="s">
        <v>93</v>
      </c>
      <c r="AV195" s="14" t="s">
        <v>93</v>
      </c>
      <c r="AW195" s="14" t="s">
        <v>46</v>
      </c>
      <c r="AX195" s="14" t="s">
        <v>85</v>
      </c>
      <c r="AY195" s="257" t="s">
        <v>241</v>
      </c>
    </row>
    <row r="196" s="14" customFormat="1">
      <c r="A196" s="14"/>
      <c r="B196" s="247"/>
      <c r="C196" s="248"/>
      <c r="D196" s="238" t="s">
        <v>252</v>
      </c>
      <c r="E196" s="249" t="s">
        <v>39</v>
      </c>
      <c r="F196" s="250" t="s">
        <v>9481</v>
      </c>
      <c r="G196" s="248"/>
      <c r="H196" s="251">
        <v>0.48899999999999999</v>
      </c>
      <c r="I196" s="252"/>
      <c r="J196" s="248"/>
      <c r="K196" s="248"/>
      <c r="L196" s="253"/>
      <c r="M196" s="254"/>
      <c r="N196" s="255"/>
      <c r="O196" s="255"/>
      <c r="P196" s="255"/>
      <c r="Q196" s="255"/>
      <c r="R196" s="255"/>
      <c r="S196" s="255"/>
      <c r="T196" s="256"/>
      <c r="U196" s="14"/>
      <c r="V196" s="14"/>
      <c r="W196" s="14"/>
      <c r="X196" s="14"/>
      <c r="Y196" s="14"/>
      <c r="Z196" s="14"/>
      <c r="AA196" s="14"/>
      <c r="AB196" s="14"/>
      <c r="AC196" s="14"/>
      <c r="AD196" s="14"/>
      <c r="AE196" s="14"/>
      <c r="AT196" s="257" t="s">
        <v>252</v>
      </c>
      <c r="AU196" s="257" t="s">
        <v>93</v>
      </c>
      <c r="AV196" s="14" t="s">
        <v>93</v>
      </c>
      <c r="AW196" s="14" t="s">
        <v>46</v>
      </c>
      <c r="AX196" s="14" t="s">
        <v>85</v>
      </c>
      <c r="AY196" s="257" t="s">
        <v>241</v>
      </c>
    </row>
    <row r="197" s="14" customFormat="1">
      <c r="A197" s="14"/>
      <c r="B197" s="247"/>
      <c r="C197" s="248"/>
      <c r="D197" s="238" t="s">
        <v>252</v>
      </c>
      <c r="E197" s="249" t="s">
        <v>39</v>
      </c>
      <c r="F197" s="250" t="s">
        <v>9482</v>
      </c>
      <c r="G197" s="248"/>
      <c r="H197" s="251">
        <v>0.0080000000000000002</v>
      </c>
      <c r="I197" s="252"/>
      <c r="J197" s="248"/>
      <c r="K197" s="248"/>
      <c r="L197" s="253"/>
      <c r="M197" s="254"/>
      <c r="N197" s="255"/>
      <c r="O197" s="255"/>
      <c r="P197" s="255"/>
      <c r="Q197" s="255"/>
      <c r="R197" s="255"/>
      <c r="S197" s="255"/>
      <c r="T197" s="256"/>
      <c r="U197" s="14"/>
      <c r="V197" s="14"/>
      <c r="W197" s="14"/>
      <c r="X197" s="14"/>
      <c r="Y197" s="14"/>
      <c r="Z197" s="14"/>
      <c r="AA197" s="14"/>
      <c r="AB197" s="14"/>
      <c r="AC197" s="14"/>
      <c r="AD197" s="14"/>
      <c r="AE197" s="14"/>
      <c r="AT197" s="257" t="s">
        <v>252</v>
      </c>
      <c r="AU197" s="257" t="s">
        <v>93</v>
      </c>
      <c r="AV197" s="14" t="s">
        <v>93</v>
      </c>
      <c r="AW197" s="14" t="s">
        <v>46</v>
      </c>
      <c r="AX197" s="14" t="s">
        <v>85</v>
      </c>
      <c r="AY197" s="257" t="s">
        <v>241</v>
      </c>
    </row>
    <row r="198" s="14" customFormat="1">
      <c r="A198" s="14"/>
      <c r="B198" s="247"/>
      <c r="C198" s="248"/>
      <c r="D198" s="238" t="s">
        <v>252</v>
      </c>
      <c r="E198" s="249" t="s">
        <v>39</v>
      </c>
      <c r="F198" s="250" t="s">
        <v>9483</v>
      </c>
      <c r="G198" s="248"/>
      <c r="H198" s="251">
        <v>0.438</v>
      </c>
      <c r="I198" s="252"/>
      <c r="J198" s="248"/>
      <c r="K198" s="248"/>
      <c r="L198" s="253"/>
      <c r="M198" s="254"/>
      <c r="N198" s="255"/>
      <c r="O198" s="255"/>
      <c r="P198" s="255"/>
      <c r="Q198" s="255"/>
      <c r="R198" s="255"/>
      <c r="S198" s="255"/>
      <c r="T198" s="256"/>
      <c r="U198" s="14"/>
      <c r="V198" s="14"/>
      <c r="W198" s="14"/>
      <c r="X198" s="14"/>
      <c r="Y198" s="14"/>
      <c r="Z198" s="14"/>
      <c r="AA198" s="14"/>
      <c r="AB198" s="14"/>
      <c r="AC198" s="14"/>
      <c r="AD198" s="14"/>
      <c r="AE198" s="14"/>
      <c r="AT198" s="257" t="s">
        <v>252</v>
      </c>
      <c r="AU198" s="257" t="s">
        <v>93</v>
      </c>
      <c r="AV198" s="14" t="s">
        <v>93</v>
      </c>
      <c r="AW198" s="14" t="s">
        <v>46</v>
      </c>
      <c r="AX198" s="14" t="s">
        <v>85</v>
      </c>
      <c r="AY198" s="257" t="s">
        <v>241</v>
      </c>
    </row>
    <row r="199" s="14" customFormat="1">
      <c r="A199" s="14"/>
      <c r="B199" s="247"/>
      <c r="C199" s="248"/>
      <c r="D199" s="238" t="s">
        <v>252</v>
      </c>
      <c r="E199" s="249" t="s">
        <v>39</v>
      </c>
      <c r="F199" s="250" t="s">
        <v>9484</v>
      </c>
      <c r="G199" s="248"/>
      <c r="H199" s="251">
        <v>0.78100000000000003</v>
      </c>
      <c r="I199" s="252"/>
      <c r="J199" s="248"/>
      <c r="K199" s="248"/>
      <c r="L199" s="253"/>
      <c r="M199" s="254"/>
      <c r="N199" s="255"/>
      <c r="O199" s="255"/>
      <c r="P199" s="255"/>
      <c r="Q199" s="255"/>
      <c r="R199" s="255"/>
      <c r="S199" s="255"/>
      <c r="T199" s="256"/>
      <c r="U199" s="14"/>
      <c r="V199" s="14"/>
      <c r="W199" s="14"/>
      <c r="X199" s="14"/>
      <c r="Y199" s="14"/>
      <c r="Z199" s="14"/>
      <c r="AA199" s="14"/>
      <c r="AB199" s="14"/>
      <c r="AC199" s="14"/>
      <c r="AD199" s="14"/>
      <c r="AE199" s="14"/>
      <c r="AT199" s="257" t="s">
        <v>252</v>
      </c>
      <c r="AU199" s="257" t="s">
        <v>93</v>
      </c>
      <c r="AV199" s="14" t="s">
        <v>93</v>
      </c>
      <c r="AW199" s="14" t="s">
        <v>46</v>
      </c>
      <c r="AX199" s="14" t="s">
        <v>85</v>
      </c>
      <c r="AY199" s="257" t="s">
        <v>241</v>
      </c>
    </row>
    <row r="200" s="14" customFormat="1">
      <c r="A200" s="14"/>
      <c r="B200" s="247"/>
      <c r="C200" s="248"/>
      <c r="D200" s="238" t="s">
        <v>252</v>
      </c>
      <c r="E200" s="249" t="s">
        <v>39</v>
      </c>
      <c r="F200" s="250" t="s">
        <v>9485</v>
      </c>
      <c r="G200" s="248"/>
      <c r="H200" s="251">
        <v>4.1459999999999999</v>
      </c>
      <c r="I200" s="252"/>
      <c r="J200" s="248"/>
      <c r="K200" s="248"/>
      <c r="L200" s="253"/>
      <c r="M200" s="254"/>
      <c r="N200" s="255"/>
      <c r="O200" s="255"/>
      <c r="P200" s="255"/>
      <c r="Q200" s="255"/>
      <c r="R200" s="255"/>
      <c r="S200" s="255"/>
      <c r="T200" s="256"/>
      <c r="U200" s="14"/>
      <c r="V200" s="14"/>
      <c r="W200" s="14"/>
      <c r="X200" s="14"/>
      <c r="Y200" s="14"/>
      <c r="Z200" s="14"/>
      <c r="AA200" s="14"/>
      <c r="AB200" s="14"/>
      <c r="AC200" s="14"/>
      <c r="AD200" s="14"/>
      <c r="AE200" s="14"/>
      <c r="AT200" s="257" t="s">
        <v>252</v>
      </c>
      <c r="AU200" s="257" t="s">
        <v>93</v>
      </c>
      <c r="AV200" s="14" t="s">
        <v>93</v>
      </c>
      <c r="AW200" s="14" t="s">
        <v>46</v>
      </c>
      <c r="AX200" s="14" t="s">
        <v>85</v>
      </c>
      <c r="AY200" s="257" t="s">
        <v>241</v>
      </c>
    </row>
    <row r="201" s="14" customFormat="1">
      <c r="A201" s="14"/>
      <c r="B201" s="247"/>
      <c r="C201" s="248"/>
      <c r="D201" s="238" t="s">
        <v>252</v>
      </c>
      <c r="E201" s="249" t="s">
        <v>39</v>
      </c>
      <c r="F201" s="250" t="s">
        <v>9486</v>
      </c>
      <c r="G201" s="248"/>
      <c r="H201" s="251">
        <v>1.891</v>
      </c>
      <c r="I201" s="252"/>
      <c r="J201" s="248"/>
      <c r="K201" s="248"/>
      <c r="L201" s="253"/>
      <c r="M201" s="254"/>
      <c r="N201" s="255"/>
      <c r="O201" s="255"/>
      <c r="P201" s="255"/>
      <c r="Q201" s="255"/>
      <c r="R201" s="255"/>
      <c r="S201" s="255"/>
      <c r="T201" s="256"/>
      <c r="U201" s="14"/>
      <c r="V201" s="14"/>
      <c r="W201" s="14"/>
      <c r="X201" s="14"/>
      <c r="Y201" s="14"/>
      <c r="Z201" s="14"/>
      <c r="AA201" s="14"/>
      <c r="AB201" s="14"/>
      <c r="AC201" s="14"/>
      <c r="AD201" s="14"/>
      <c r="AE201" s="14"/>
      <c r="AT201" s="257" t="s">
        <v>252</v>
      </c>
      <c r="AU201" s="257" t="s">
        <v>93</v>
      </c>
      <c r="AV201" s="14" t="s">
        <v>93</v>
      </c>
      <c r="AW201" s="14" t="s">
        <v>46</v>
      </c>
      <c r="AX201" s="14" t="s">
        <v>85</v>
      </c>
      <c r="AY201" s="257" t="s">
        <v>241</v>
      </c>
    </row>
    <row r="202" s="14" customFormat="1">
      <c r="A202" s="14"/>
      <c r="B202" s="247"/>
      <c r="C202" s="248"/>
      <c r="D202" s="238" t="s">
        <v>252</v>
      </c>
      <c r="E202" s="249" t="s">
        <v>39</v>
      </c>
      <c r="F202" s="250" t="s">
        <v>9487</v>
      </c>
      <c r="G202" s="248"/>
      <c r="H202" s="251">
        <v>0.877</v>
      </c>
      <c r="I202" s="252"/>
      <c r="J202" s="248"/>
      <c r="K202" s="248"/>
      <c r="L202" s="253"/>
      <c r="M202" s="254"/>
      <c r="N202" s="255"/>
      <c r="O202" s="255"/>
      <c r="P202" s="255"/>
      <c r="Q202" s="255"/>
      <c r="R202" s="255"/>
      <c r="S202" s="255"/>
      <c r="T202" s="256"/>
      <c r="U202" s="14"/>
      <c r="V202" s="14"/>
      <c r="W202" s="14"/>
      <c r="X202" s="14"/>
      <c r="Y202" s="14"/>
      <c r="Z202" s="14"/>
      <c r="AA202" s="14"/>
      <c r="AB202" s="14"/>
      <c r="AC202" s="14"/>
      <c r="AD202" s="14"/>
      <c r="AE202" s="14"/>
      <c r="AT202" s="257" t="s">
        <v>252</v>
      </c>
      <c r="AU202" s="257" t="s">
        <v>93</v>
      </c>
      <c r="AV202" s="14" t="s">
        <v>93</v>
      </c>
      <c r="AW202" s="14" t="s">
        <v>46</v>
      </c>
      <c r="AX202" s="14" t="s">
        <v>85</v>
      </c>
      <c r="AY202" s="257" t="s">
        <v>241</v>
      </c>
    </row>
    <row r="203" s="14" customFormat="1">
      <c r="A203" s="14"/>
      <c r="B203" s="247"/>
      <c r="C203" s="248"/>
      <c r="D203" s="238" t="s">
        <v>252</v>
      </c>
      <c r="E203" s="249" t="s">
        <v>39</v>
      </c>
      <c r="F203" s="250" t="s">
        <v>9488</v>
      </c>
      <c r="G203" s="248"/>
      <c r="H203" s="251">
        <v>0.76200000000000001</v>
      </c>
      <c r="I203" s="252"/>
      <c r="J203" s="248"/>
      <c r="K203" s="248"/>
      <c r="L203" s="253"/>
      <c r="M203" s="254"/>
      <c r="N203" s="255"/>
      <c r="O203" s="255"/>
      <c r="P203" s="255"/>
      <c r="Q203" s="255"/>
      <c r="R203" s="255"/>
      <c r="S203" s="255"/>
      <c r="T203" s="256"/>
      <c r="U203" s="14"/>
      <c r="V203" s="14"/>
      <c r="W203" s="14"/>
      <c r="X203" s="14"/>
      <c r="Y203" s="14"/>
      <c r="Z203" s="14"/>
      <c r="AA203" s="14"/>
      <c r="AB203" s="14"/>
      <c r="AC203" s="14"/>
      <c r="AD203" s="14"/>
      <c r="AE203" s="14"/>
      <c r="AT203" s="257" t="s">
        <v>252</v>
      </c>
      <c r="AU203" s="257" t="s">
        <v>93</v>
      </c>
      <c r="AV203" s="14" t="s">
        <v>93</v>
      </c>
      <c r="AW203" s="14" t="s">
        <v>46</v>
      </c>
      <c r="AX203" s="14" t="s">
        <v>85</v>
      </c>
      <c r="AY203" s="257" t="s">
        <v>241</v>
      </c>
    </row>
    <row r="204" s="15" customFormat="1">
      <c r="A204" s="15"/>
      <c r="B204" s="258"/>
      <c r="C204" s="259"/>
      <c r="D204" s="238" t="s">
        <v>252</v>
      </c>
      <c r="E204" s="260" t="s">
        <v>39</v>
      </c>
      <c r="F204" s="261" t="s">
        <v>274</v>
      </c>
      <c r="G204" s="259"/>
      <c r="H204" s="262">
        <v>21.951000000000001</v>
      </c>
      <c r="I204" s="263"/>
      <c r="J204" s="259"/>
      <c r="K204" s="259"/>
      <c r="L204" s="264"/>
      <c r="M204" s="265"/>
      <c r="N204" s="266"/>
      <c r="O204" s="266"/>
      <c r="P204" s="266"/>
      <c r="Q204" s="266"/>
      <c r="R204" s="266"/>
      <c r="S204" s="266"/>
      <c r="T204" s="267"/>
      <c r="U204" s="15"/>
      <c r="V204" s="15"/>
      <c r="W204" s="15"/>
      <c r="X204" s="15"/>
      <c r="Y204" s="15"/>
      <c r="Z204" s="15"/>
      <c r="AA204" s="15"/>
      <c r="AB204" s="15"/>
      <c r="AC204" s="15"/>
      <c r="AD204" s="15"/>
      <c r="AE204" s="15"/>
      <c r="AT204" s="268" t="s">
        <v>252</v>
      </c>
      <c r="AU204" s="268" t="s">
        <v>93</v>
      </c>
      <c r="AV204" s="15" t="s">
        <v>248</v>
      </c>
      <c r="AW204" s="15" t="s">
        <v>46</v>
      </c>
      <c r="AX204" s="15" t="s">
        <v>23</v>
      </c>
      <c r="AY204" s="268" t="s">
        <v>241</v>
      </c>
    </row>
    <row r="205" s="2" customFormat="1" ht="16.5" customHeight="1">
      <c r="A205" s="42"/>
      <c r="B205" s="43"/>
      <c r="C205" s="280" t="s">
        <v>28</v>
      </c>
      <c r="D205" s="280" t="s">
        <v>463</v>
      </c>
      <c r="E205" s="281" t="s">
        <v>9489</v>
      </c>
      <c r="F205" s="282" t="s">
        <v>9490</v>
      </c>
      <c r="G205" s="283" t="s">
        <v>430</v>
      </c>
      <c r="H205" s="284">
        <v>43.902000000000001</v>
      </c>
      <c r="I205" s="285"/>
      <c r="J205" s="286">
        <f>ROUND(I205*H205,2)</f>
        <v>0</v>
      </c>
      <c r="K205" s="282" t="s">
        <v>247</v>
      </c>
      <c r="L205" s="287"/>
      <c r="M205" s="288" t="s">
        <v>39</v>
      </c>
      <c r="N205" s="289" t="s">
        <v>56</v>
      </c>
      <c r="O205" s="88"/>
      <c r="P205" s="227">
        <f>O205*H205</f>
        <v>0</v>
      </c>
      <c r="Q205" s="227">
        <v>1</v>
      </c>
      <c r="R205" s="227">
        <f>Q205*H205</f>
        <v>43.902000000000001</v>
      </c>
      <c r="S205" s="227">
        <v>0</v>
      </c>
      <c r="T205" s="228">
        <f>S205*H205</f>
        <v>0</v>
      </c>
      <c r="U205" s="42"/>
      <c r="V205" s="42"/>
      <c r="W205" s="42"/>
      <c r="X205" s="42"/>
      <c r="Y205" s="42"/>
      <c r="Z205" s="42"/>
      <c r="AA205" s="42"/>
      <c r="AB205" s="42"/>
      <c r="AC205" s="42"/>
      <c r="AD205" s="42"/>
      <c r="AE205" s="42"/>
      <c r="AR205" s="229" t="s">
        <v>321</v>
      </c>
      <c r="AT205" s="229" t="s">
        <v>463</v>
      </c>
      <c r="AU205" s="229" t="s">
        <v>93</v>
      </c>
      <c r="AY205" s="20" t="s">
        <v>241</v>
      </c>
      <c r="BE205" s="230">
        <f>IF(N205="základní",J205,0)</f>
        <v>0</v>
      </c>
      <c r="BF205" s="230">
        <f>IF(N205="snížená",J205,0)</f>
        <v>0</v>
      </c>
      <c r="BG205" s="230">
        <f>IF(N205="zákl. přenesená",J205,0)</f>
        <v>0</v>
      </c>
      <c r="BH205" s="230">
        <f>IF(N205="sníž. přenesená",J205,0)</f>
        <v>0</v>
      </c>
      <c r="BI205" s="230">
        <f>IF(N205="nulová",J205,0)</f>
        <v>0</v>
      </c>
      <c r="BJ205" s="20" t="s">
        <v>23</v>
      </c>
      <c r="BK205" s="230">
        <f>ROUND(I205*H205,2)</f>
        <v>0</v>
      </c>
      <c r="BL205" s="20" t="s">
        <v>248</v>
      </c>
      <c r="BM205" s="229" t="s">
        <v>9491</v>
      </c>
    </row>
    <row r="206" s="14" customFormat="1">
      <c r="A206" s="14"/>
      <c r="B206" s="247"/>
      <c r="C206" s="248"/>
      <c r="D206" s="238" t="s">
        <v>252</v>
      </c>
      <c r="E206" s="248"/>
      <c r="F206" s="250" t="s">
        <v>9492</v>
      </c>
      <c r="G206" s="248"/>
      <c r="H206" s="251">
        <v>43.902000000000001</v>
      </c>
      <c r="I206" s="252"/>
      <c r="J206" s="248"/>
      <c r="K206" s="248"/>
      <c r="L206" s="253"/>
      <c r="M206" s="254"/>
      <c r="N206" s="255"/>
      <c r="O206" s="255"/>
      <c r="P206" s="255"/>
      <c r="Q206" s="255"/>
      <c r="R206" s="255"/>
      <c r="S206" s="255"/>
      <c r="T206" s="256"/>
      <c r="U206" s="14"/>
      <c r="V206" s="14"/>
      <c r="W206" s="14"/>
      <c r="X206" s="14"/>
      <c r="Y206" s="14"/>
      <c r="Z206" s="14"/>
      <c r="AA206" s="14"/>
      <c r="AB206" s="14"/>
      <c r="AC206" s="14"/>
      <c r="AD206" s="14"/>
      <c r="AE206" s="14"/>
      <c r="AT206" s="257" t="s">
        <v>252</v>
      </c>
      <c r="AU206" s="257" t="s">
        <v>93</v>
      </c>
      <c r="AV206" s="14" t="s">
        <v>93</v>
      </c>
      <c r="AW206" s="14" t="s">
        <v>4</v>
      </c>
      <c r="AX206" s="14" t="s">
        <v>23</v>
      </c>
      <c r="AY206" s="257" t="s">
        <v>241</v>
      </c>
    </row>
    <row r="207" s="2" customFormat="1" ht="37.8" customHeight="1">
      <c r="A207" s="42"/>
      <c r="B207" s="43"/>
      <c r="C207" s="218" t="s">
        <v>396</v>
      </c>
      <c r="D207" s="218" t="s">
        <v>243</v>
      </c>
      <c r="E207" s="219" t="s">
        <v>8973</v>
      </c>
      <c r="F207" s="220" t="s">
        <v>8974</v>
      </c>
      <c r="G207" s="221" t="s">
        <v>246</v>
      </c>
      <c r="H207" s="222">
        <v>71.024000000000001</v>
      </c>
      <c r="I207" s="223"/>
      <c r="J207" s="224">
        <f>ROUND(I207*H207,2)</f>
        <v>0</v>
      </c>
      <c r="K207" s="220" t="s">
        <v>247</v>
      </c>
      <c r="L207" s="48"/>
      <c r="M207" s="225" t="s">
        <v>39</v>
      </c>
      <c r="N207" s="226" t="s">
        <v>56</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248</v>
      </c>
      <c r="AT207" s="229" t="s">
        <v>243</v>
      </c>
      <c r="AU207" s="229" t="s">
        <v>93</v>
      </c>
      <c r="AY207" s="20" t="s">
        <v>241</v>
      </c>
      <c r="BE207" s="230">
        <f>IF(N207="základní",J207,0)</f>
        <v>0</v>
      </c>
      <c r="BF207" s="230">
        <f>IF(N207="snížená",J207,0)</f>
        <v>0</v>
      </c>
      <c r="BG207" s="230">
        <f>IF(N207="zákl. přenesená",J207,0)</f>
        <v>0</v>
      </c>
      <c r="BH207" s="230">
        <f>IF(N207="sníž. přenesená",J207,0)</f>
        <v>0</v>
      </c>
      <c r="BI207" s="230">
        <f>IF(N207="nulová",J207,0)</f>
        <v>0</v>
      </c>
      <c r="BJ207" s="20" t="s">
        <v>23</v>
      </c>
      <c r="BK207" s="230">
        <f>ROUND(I207*H207,2)</f>
        <v>0</v>
      </c>
      <c r="BL207" s="20" t="s">
        <v>248</v>
      </c>
      <c r="BM207" s="229" t="s">
        <v>9493</v>
      </c>
    </row>
    <row r="208" s="2" customFormat="1">
      <c r="A208" s="42"/>
      <c r="B208" s="43"/>
      <c r="C208" s="44"/>
      <c r="D208" s="231" t="s">
        <v>250</v>
      </c>
      <c r="E208" s="44"/>
      <c r="F208" s="232" t="s">
        <v>8976</v>
      </c>
      <c r="G208" s="44"/>
      <c r="H208" s="44"/>
      <c r="I208" s="233"/>
      <c r="J208" s="44"/>
      <c r="K208" s="44"/>
      <c r="L208" s="48"/>
      <c r="M208" s="234"/>
      <c r="N208" s="235"/>
      <c r="O208" s="88"/>
      <c r="P208" s="88"/>
      <c r="Q208" s="88"/>
      <c r="R208" s="88"/>
      <c r="S208" s="88"/>
      <c r="T208" s="89"/>
      <c r="U208" s="42"/>
      <c r="V208" s="42"/>
      <c r="W208" s="42"/>
      <c r="X208" s="42"/>
      <c r="Y208" s="42"/>
      <c r="Z208" s="42"/>
      <c r="AA208" s="42"/>
      <c r="AB208" s="42"/>
      <c r="AC208" s="42"/>
      <c r="AD208" s="42"/>
      <c r="AE208" s="42"/>
      <c r="AT208" s="20" t="s">
        <v>250</v>
      </c>
      <c r="AU208" s="20" t="s">
        <v>93</v>
      </c>
    </row>
    <row r="209" s="13" customFormat="1">
      <c r="A209" s="13"/>
      <c r="B209" s="236"/>
      <c r="C209" s="237"/>
      <c r="D209" s="238" t="s">
        <v>252</v>
      </c>
      <c r="E209" s="239" t="s">
        <v>39</v>
      </c>
      <c r="F209" s="240" t="s">
        <v>3425</v>
      </c>
      <c r="G209" s="237"/>
      <c r="H209" s="239" t="s">
        <v>39</v>
      </c>
      <c r="I209" s="241"/>
      <c r="J209" s="237"/>
      <c r="K209" s="237"/>
      <c r="L209" s="242"/>
      <c r="M209" s="243"/>
      <c r="N209" s="244"/>
      <c r="O209" s="244"/>
      <c r="P209" s="244"/>
      <c r="Q209" s="244"/>
      <c r="R209" s="244"/>
      <c r="S209" s="244"/>
      <c r="T209" s="245"/>
      <c r="U209" s="13"/>
      <c r="V209" s="13"/>
      <c r="W209" s="13"/>
      <c r="X209" s="13"/>
      <c r="Y209" s="13"/>
      <c r="Z209" s="13"/>
      <c r="AA209" s="13"/>
      <c r="AB209" s="13"/>
      <c r="AC209" s="13"/>
      <c r="AD209" s="13"/>
      <c r="AE209" s="13"/>
      <c r="AT209" s="246" t="s">
        <v>252</v>
      </c>
      <c r="AU209" s="246" t="s">
        <v>93</v>
      </c>
      <c r="AV209" s="13" t="s">
        <v>23</v>
      </c>
      <c r="AW209" s="13" t="s">
        <v>46</v>
      </c>
      <c r="AX209" s="13" t="s">
        <v>85</v>
      </c>
      <c r="AY209" s="246" t="s">
        <v>241</v>
      </c>
    </row>
    <row r="210" s="14" customFormat="1">
      <c r="A210" s="14"/>
      <c r="B210" s="247"/>
      <c r="C210" s="248"/>
      <c r="D210" s="238" t="s">
        <v>252</v>
      </c>
      <c r="E210" s="249" t="s">
        <v>39</v>
      </c>
      <c r="F210" s="250" t="s">
        <v>9494</v>
      </c>
      <c r="G210" s="248"/>
      <c r="H210" s="251">
        <v>1.0540000000000001</v>
      </c>
      <c r="I210" s="252"/>
      <c r="J210" s="248"/>
      <c r="K210" s="248"/>
      <c r="L210" s="253"/>
      <c r="M210" s="254"/>
      <c r="N210" s="255"/>
      <c r="O210" s="255"/>
      <c r="P210" s="255"/>
      <c r="Q210" s="255"/>
      <c r="R210" s="255"/>
      <c r="S210" s="255"/>
      <c r="T210" s="256"/>
      <c r="U210" s="14"/>
      <c r="V210" s="14"/>
      <c r="W210" s="14"/>
      <c r="X210" s="14"/>
      <c r="Y210" s="14"/>
      <c r="Z210" s="14"/>
      <c r="AA210" s="14"/>
      <c r="AB210" s="14"/>
      <c r="AC210" s="14"/>
      <c r="AD210" s="14"/>
      <c r="AE210" s="14"/>
      <c r="AT210" s="257" t="s">
        <v>252</v>
      </c>
      <c r="AU210" s="257" t="s">
        <v>93</v>
      </c>
      <c r="AV210" s="14" t="s">
        <v>93</v>
      </c>
      <c r="AW210" s="14" t="s">
        <v>46</v>
      </c>
      <c r="AX210" s="14" t="s">
        <v>85</v>
      </c>
      <c r="AY210" s="257" t="s">
        <v>241</v>
      </c>
    </row>
    <row r="211" s="13" customFormat="1">
      <c r="A211" s="13"/>
      <c r="B211" s="236"/>
      <c r="C211" s="237"/>
      <c r="D211" s="238" t="s">
        <v>252</v>
      </c>
      <c r="E211" s="239" t="s">
        <v>39</v>
      </c>
      <c r="F211" s="240" t="s">
        <v>8834</v>
      </c>
      <c r="G211" s="237"/>
      <c r="H211" s="239" t="s">
        <v>39</v>
      </c>
      <c r="I211" s="241"/>
      <c r="J211" s="237"/>
      <c r="K211" s="237"/>
      <c r="L211" s="242"/>
      <c r="M211" s="243"/>
      <c r="N211" s="244"/>
      <c r="O211" s="244"/>
      <c r="P211" s="244"/>
      <c r="Q211" s="244"/>
      <c r="R211" s="244"/>
      <c r="S211" s="244"/>
      <c r="T211" s="245"/>
      <c r="U211" s="13"/>
      <c r="V211" s="13"/>
      <c r="W211" s="13"/>
      <c r="X211" s="13"/>
      <c r="Y211" s="13"/>
      <c r="Z211" s="13"/>
      <c r="AA211" s="13"/>
      <c r="AB211" s="13"/>
      <c r="AC211" s="13"/>
      <c r="AD211" s="13"/>
      <c r="AE211" s="13"/>
      <c r="AT211" s="246" t="s">
        <v>252</v>
      </c>
      <c r="AU211" s="246" t="s">
        <v>93</v>
      </c>
      <c r="AV211" s="13" t="s">
        <v>23</v>
      </c>
      <c r="AW211" s="13" t="s">
        <v>46</v>
      </c>
      <c r="AX211" s="13" t="s">
        <v>85</v>
      </c>
      <c r="AY211" s="246" t="s">
        <v>241</v>
      </c>
    </row>
    <row r="212" s="14" customFormat="1">
      <c r="A212" s="14"/>
      <c r="B212" s="247"/>
      <c r="C212" s="248"/>
      <c r="D212" s="238" t="s">
        <v>252</v>
      </c>
      <c r="E212" s="249" t="s">
        <v>39</v>
      </c>
      <c r="F212" s="250" t="s">
        <v>9495</v>
      </c>
      <c r="G212" s="248"/>
      <c r="H212" s="251">
        <v>1.2410000000000001</v>
      </c>
      <c r="I212" s="252"/>
      <c r="J212" s="248"/>
      <c r="K212" s="248"/>
      <c r="L212" s="253"/>
      <c r="M212" s="254"/>
      <c r="N212" s="255"/>
      <c r="O212" s="255"/>
      <c r="P212" s="255"/>
      <c r="Q212" s="255"/>
      <c r="R212" s="255"/>
      <c r="S212" s="255"/>
      <c r="T212" s="256"/>
      <c r="U212" s="14"/>
      <c r="V212" s="14"/>
      <c r="W212" s="14"/>
      <c r="X212" s="14"/>
      <c r="Y212" s="14"/>
      <c r="Z212" s="14"/>
      <c r="AA212" s="14"/>
      <c r="AB212" s="14"/>
      <c r="AC212" s="14"/>
      <c r="AD212" s="14"/>
      <c r="AE212" s="14"/>
      <c r="AT212" s="257" t="s">
        <v>252</v>
      </c>
      <c r="AU212" s="257" t="s">
        <v>93</v>
      </c>
      <c r="AV212" s="14" t="s">
        <v>93</v>
      </c>
      <c r="AW212" s="14" t="s">
        <v>46</v>
      </c>
      <c r="AX212" s="14" t="s">
        <v>85</v>
      </c>
      <c r="AY212" s="257" t="s">
        <v>241</v>
      </c>
    </row>
    <row r="213" s="14" customFormat="1">
      <c r="A213" s="14"/>
      <c r="B213" s="247"/>
      <c r="C213" s="248"/>
      <c r="D213" s="238" t="s">
        <v>252</v>
      </c>
      <c r="E213" s="249" t="s">
        <v>39</v>
      </c>
      <c r="F213" s="250" t="s">
        <v>9496</v>
      </c>
      <c r="G213" s="248"/>
      <c r="H213" s="251">
        <v>0.496</v>
      </c>
      <c r="I213" s="252"/>
      <c r="J213" s="248"/>
      <c r="K213" s="248"/>
      <c r="L213" s="253"/>
      <c r="M213" s="254"/>
      <c r="N213" s="255"/>
      <c r="O213" s="255"/>
      <c r="P213" s="255"/>
      <c r="Q213" s="255"/>
      <c r="R213" s="255"/>
      <c r="S213" s="255"/>
      <c r="T213" s="256"/>
      <c r="U213" s="14"/>
      <c r="V213" s="14"/>
      <c r="W213" s="14"/>
      <c r="X213" s="14"/>
      <c r="Y213" s="14"/>
      <c r="Z213" s="14"/>
      <c r="AA213" s="14"/>
      <c r="AB213" s="14"/>
      <c r="AC213" s="14"/>
      <c r="AD213" s="14"/>
      <c r="AE213" s="14"/>
      <c r="AT213" s="257" t="s">
        <v>252</v>
      </c>
      <c r="AU213" s="257" t="s">
        <v>93</v>
      </c>
      <c r="AV213" s="14" t="s">
        <v>93</v>
      </c>
      <c r="AW213" s="14" t="s">
        <v>46</v>
      </c>
      <c r="AX213" s="14" t="s">
        <v>85</v>
      </c>
      <c r="AY213" s="257" t="s">
        <v>241</v>
      </c>
    </row>
    <row r="214" s="14" customFormat="1">
      <c r="A214" s="14"/>
      <c r="B214" s="247"/>
      <c r="C214" s="248"/>
      <c r="D214" s="238" t="s">
        <v>252</v>
      </c>
      <c r="E214" s="249" t="s">
        <v>39</v>
      </c>
      <c r="F214" s="250" t="s">
        <v>9497</v>
      </c>
      <c r="G214" s="248"/>
      <c r="H214" s="251">
        <v>1.47</v>
      </c>
      <c r="I214" s="252"/>
      <c r="J214" s="248"/>
      <c r="K214" s="248"/>
      <c r="L214" s="253"/>
      <c r="M214" s="254"/>
      <c r="N214" s="255"/>
      <c r="O214" s="255"/>
      <c r="P214" s="255"/>
      <c r="Q214" s="255"/>
      <c r="R214" s="255"/>
      <c r="S214" s="255"/>
      <c r="T214" s="256"/>
      <c r="U214" s="14"/>
      <c r="V214" s="14"/>
      <c r="W214" s="14"/>
      <c r="X214" s="14"/>
      <c r="Y214" s="14"/>
      <c r="Z214" s="14"/>
      <c r="AA214" s="14"/>
      <c r="AB214" s="14"/>
      <c r="AC214" s="14"/>
      <c r="AD214" s="14"/>
      <c r="AE214" s="14"/>
      <c r="AT214" s="257" t="s">
        <v>252</v>
      </c>
      <c r="AU214" s="257" t="s">
        <v>93</v>
      </c>
      <c r="AV214" s="14" t="s">
        <v>93</v>
      </c>
      <c r="AW214" s="14" t="s">
        <v>46</v>
      </c>
      <c r="AX214" s="14" t="s">
        <v>85</v>
      </c>
      <c r="AY214" s="257" t="s">
        <v>241</v>
      </c>
    </row>
    <row r="215" s="14" customFormat="1">
      <c r="A215" s="14"/>
      <c r="B215" s="247"/>
      <c r="C215" s="248"/>
      <c r="D215" s="238" t="s">
        <v>252</v>
      </c>
      <c r="E215" s="249" t="s">
        <v>39</v>
      </c>
      <c r="F215" s="250" t="s">
        <v>9497</v>
      </c>
      <c r="G215" s="248"/>
      <c r="H215" s="251">
        <v>1.47</v>
      </c>
      <c r="I215" s="252"/>
      <c r="J215" s="248"/>
      <c r="K215" s="248"/>
      <c r="L215" s="253"/>
      <c r="M215" s="254"/>
      <c r="N215" s="255"/>
      <c r="O215" s="255"/>
      <c r="P215" s="255"/>
      <c r="Q215" s="255"/>
      <c r="R215" s="255"/>
      <c r="S215" s="255"/>
      <c r="T215" s="256"/>
      <c r="U215" s="14"/>
      <c r="V215" s="14"/>
      <c r="W215" s="14"/>
      <c r="X215" s="14"/>
      <c r="Y215" s="14"/>
      <c r="Z215" s="14"/>
      <c r="AA215" s="14"/>
      <c r="AB215" s="14"/>
      <c r="AC215" s="14"/>
      <c r="AD215" s="14"/>
      <c r="AE215" s="14"/>
      <c r="AT215" s="257" t="s">
        <v>252</v>
      </c>
      <c r="AU215" s="257" t="s">
        <v>93</v>
      </c>
      <c r="AV215" s="14" t="s">
        <v>93</v>
      </c>
      <c r="AW215" s="14" t="s">
        <v>46</v>
      </c>
      <c r="AX215" s="14" t="s">
        <v>85</v>
      </c>
      <c r="AY215" s="257" t="s">
        <v>241</v>
      </c>
    </row>
    <row r="216" s="14" customFormat="1">
      <c r="A216" s="14"/>
      <c r="B216" s="247"/>
      <c r="C216" s="248"/>
      <c r="D216" s="238" t="s">
        <v>252</v>
      </c>
      <c r="E216" s="249" t="s">
        <v>39</v>
      </c>
      <c r="F216" s="250" t="s">
        <v>9498</v>
      </c>
      <c r="G216" s="248"/>
      <c r="H216" s="251">
        <v>1.415</v>
      </c>
      <c r="I216" s="252"/>
      <c r="J216" s="248"/>
      <c r="K216" s="248"/>
      <c r="L216" s="253"/>
      <c r="M216" s="254"/>
      <c r="N216" s="255"/>
      <c r="O216" s="255"/>
      <c r="P216" s="255"/>
      <c r="Q216" s="255"/>
      <c r="R216" s="255"/>
      <c r="S216" s="255"/>
      <c r="T216" s="256"/>
      <c r="U216" s="14"/>
      <c r="V216" s="14"/>
      <c r="W216" s="14"/>
      <c r="X216" s="14"/>
      <c r="Y216" s="14"/>
      <c r="Z216" s="14"/>
      <c r="AA216" s="14"/>
      <c r="AB216" s="14"/>
      <c r="AC216" s="14"/>
      <c r="AD216" s="14"/>
      <c r="AE216" s="14"/>
      <c r="AT216" s="257" t="s">
        <v>252</v>
      </c>
      <c r="AU216" s="257" t="s">
        <v>93</v>
      </c>
      <c r="AV216" s="14" t="s">
        <v>93</v>
      </c>
      <c r="AW216" s="14" t="s">
        <v>46</v>
      </c>
      <c r="AX216" s="14" t="s">
        <v>85</v>
      </c>
      <c r="AY216" s="257" t="s">
        <v>241</v>
      </c>
    </row>
    <row r="217" s="14" customFormat="1">
      <c r="A217" s="14"/>
      <c r="B217" s="247"/>
      <c r="C217" s="248"/>
      <c r="D217" s="238" t="s">
        <v>252</v>
      </c>
      <c r="E217" s="249" t="s">
        <v>39</v>
      </c>
      <c r="F217" s="250" t="s">
        <v>9499</v>
      </c>
      <c r="G217" s="248"/>
      <c r="H217" s="251">
        <v>1.333</v>
      </c>
      <c r="I217" s="252"/>
      <c r="J217" s="248"/>
      <c r="K217" s="248"/>
      <c r="L217" s="253"/>
      <c r="M217" s="254"/>
      <c r="N217" s="255"/>
      <c r="O217" s="255"/>
      <c r="P217" s="255"/>
      <c r="Q217" s="255"/>
      <c r="R217" s="255"/>
      <c r="S217" s="255"/>
      <c r="T217" s="256"/>
      <c r="U217" s="14"/>
      <c r="V217" s="14"/>
      <c r="W217" s="14"/>
      <c r="X217" s="14"/>
      <c r="Y217" s="14"/>
      <c r="Z217" s="14"/>
      <c r="AA217" s="14"/>
      <c r="AB217" s="14"/>
      <c r="AC217" s="14"/>
      <c r="AD217" s="14"/>
      <c r="AE217" s="14"/>
      <c r="AT217" s="257" t="s">
        <v>252</v>
      </c>
      <c r="AU217" s="257" t="s">
        <v>93</v>
      </c>
      <c r="AV217" s="14" t="s">
        <v>93</v>
      </c>
      <c r="AW217" s="14" t="s">
        <v>46</v>
      </c>
      <c r="AX217" s="14" t="s">
        <v>85</v>
      </c>
      <c r="AY217" s="257" t="s">
        <v>241</v>
      </c>
    </row>
    <row r="218" s="13" customFormat="1">
      <c r="A218" s="13"/>
      <c r="B218" s="236"/>
      <c r="C218" s="237"/>
      <c r="D218" s="238" t="s">
        <v>252</v>
      </c>
      <c r="E218" s="239" t="s">
        <v>39</v>
      </c>
      <c r="F218" s="240" t="s">
        <v>3427</v>
      </c>
      <c r="G218" s="237"/>
      <c r="H218" s="239" t="s">
        <v>39</v>
      </c>
      <c r="I218" s="241"/>
      <c r="J218" s="237"/>
      <c r="K218" s="237"/>
      <c r="L218" s="242"/>
      <c r="M218" s="243"/>
      <c r="N218" s="244"/>
      <c r="O218" s="244"/>
      <c r="P218" s="244"/>
      <c r="Q218" s="244"/>
      <c r="R218" s="244"/>
      <c r="S218" s="244"/>
      <c r="T218" s="245"/>
      <c r="U218" s="13"/>
      <c r="V218" s="13"/>
      <c r="W218" s="13"/>
      <c r="X218" s="13"/>
      <c r="Y218" s="13"/>
      <c r="Z218" s="13"/>
      <c r="AA218" s="13"/>
      <c r="AB218" s="13"/>
      <c r="AC218" s="13"/>
      <c r="AD218" s="13"/>
      <c r="AE218" s="13"/>
      <c r="AT218" s="246" t="s">
        <v>252</v>
      </c>
      <c r="AU218" s="246" t="s">
        <v>93</v>
      </c>
      <c r="AV218" s="13" t="s">
        <v>23</v>
      </c>
      <c r="AW218" s="13" t="s">
        <v>46</v>
      </c>
      <c r="AX218" s="13" t="s">
        <v>85</v>
      </c>
      <c r="AY218" s="246" t="s">
        <v>241</v>
      </c>
    </row>
    <row r="219" s="14" customFormat="1">
      <c r="A219" s="14"/>
      <c r="B219" s="247"/>
      <c r="C219" s="248"/>
      <c r="D219" s="238" t="s">
        <v>252</v>
      </c>
      <c r="E219" s="249" t="s">
        <v>39</v>
      </c>
      <c r="F219" s="250" t="s">
        <v>9500</v>
      </c>
      <c r="G219" s="248"/>
      <c r="H219" s="251">
        <v>2.6819999999999999</v>
      </c>
      <c r="I219" s="252"/>
      <c r="J219" s="248"/>
      <c r="K219" s="248"/>
      <c r="L219" s="253"/>
      <c r="M219" s="254"/>
      <c r="N219" s="255"/>
      <c r="O219" s="255"/>
      <c r="P219" s="255"/>
      <c r="Q219" s="255"/>
      <c r="R219" s="255"/>
      <c r="S219" s="255"/>
      <c r="T219" s="256"/>
      <c r="U219" s="14"/>
      <c r="V219" s="14"/>
      <c r="W219" s="14"/>
      <c r="X219" s="14"/>
      <c r="Y219" s="14"/>
      <c r="Z219" s="14"/>
      <c r="AA219" s="14"/>
      <c r="AB219" s="14"/>
      <c r="AC219" s="14"/>
      <c r="AD219" s="14"/>
      <c r="AE219" s="14"/>
      <c r="AT219" s="257" t="s">
        <v>252</v>
      </c>
      <c r="AU219" s="257" t="s">
        <v>93</v>
      </c>
      <c r="AV219" s="14" t="s">
        <v>93</v>
      </c>
      <c r="AW219" s="14" t="s">
        <v>46</v>
      </c>
      <c r="AX219" s="14" t="s">
        <v>85</v>
      </c>
      <c r="AY219" s="257" t="s">
        <v>241</v>
      </c>
    </row>
    <row r="220" s="14" customFormat="1">
      <c r="A220" s="14"/>
      <c r="B220" s="247"/>
      <c r="C220" s="248"/>
      <c r="D220" s="238" t="s">
        <v>252</v>
      </c>
      <c r="E220" s="249" t="s">
        <v>39</v>
      </c>
      <c r="F220" s="250" t="s">
        <v>9501</v>
      </c>
      <c r="G220" s="248"/>
      <c r="H220" s="251">
        <v>4.5099999999999998</v>
      </c>
      <c r="I220" s="252"/>
      <c r="J220" s="248"/>
      <c r="K220" s="248"/>
      <c r="L220" s="253"/>
      <c r="M220" s="254"/>
      <c r="N220" s="255"/>
      <c r="O220" s="255"/>
      <c r="P220" s="255"/>
      <c r="Q220" s="255"/>
      <c r="R220" s="255"/>
      <c r="S220" s="255"/>
      <c r="T220" s="256"/>
      <c r="U220" s="14"/>
      <c r="V220" s="14"/>
      <c r="W220" s="14"/>
      <c r="X220" s="14"/>
      <c r="Y220" s="14"/>
      <c r="Z220" s="14"/>
      <c r="AA220" s="14"/>
      <c r="AB220" s="14"/>
      <c r="AC220" s="14"/>
      <c r="AD220" s="14"/>
      <c r="AE220" s="14"/>
      <c r="AT220" s="257" t="s">
        <v>252</v>
      </c>
      <c r="AU220" s="257" t="s">
        <v>93</v>
      </c>
      <c r="AV220" s="14" t="s">
        <v>93</v>
      </c>
      <c r="AW220" s="14" t="s">
        <v>46</v>
      </c>
      <c r="AX220" s="14" t="s">
        <v>85</v>
      </c>
      <c r="AY220" s="257" t="s">
        <v>241</v>
      </c>
    </row>
    <row r="221" s="14" customFormat="1">
      <c r="A221" s="14"/>
      <c r="B221" s="247"/>
      <c r="C221" s="248"/>
      <c r="D221" s="238" t="s">
        <v>252</v>
      </c>
      <c r="E221" s="249" t="s">
        <v>39</v>
      </c>
      <c r="F221" s="250" t="s">
        <v>9502</v>
      </c>
      <c r="G221" s="248"/>
      <c r="H221" s="251">
        <v>0.48799999999999999</v>
      </c>
      <c r="I221" s="252"/>
      <c r="J221" s="248"/>
      <c r="K221" s="248"/>
      <c r="L221" s="253"/>
      <c r="M221" s="254"/>
      <c r="N221" s="255"/>
      <c r="O221" s="255"/>
      <c r="P221" s="255"/>
      <c r="Q221" s="255"/>
      <c r="R221" s="255"/>
      <c r="S221" s="255"/>
      <c r="T221" s="256"/>
      <c r="U221" s="14"/>
      <c r="V221" s="14"/>
      <c r="W221" s="14"/>
      <c r="X221" s="14"/>
      <c r="Y221" s="14"/>
      <c r="Z221" s="14"/>
      <c r="AA221" s="14"/>
      <c r="AB221" s="14"/>
      <c r="AC221" s="14"/>
      <c r="AD221" s="14"/>
      <c r="AE221" s="14"/>
      <c r="AT221" s="257" t="s">
        <v>252</v>
      </c>
      <c r="AU221" s="257" t="s">
        <v>93</v>
      </c>
      <c r="AV221" s="14" t="s">
        <v>93</v>
      </c>
      <c r="AW221" s="14" t="s">
        <v>46</v>
      </c>
      <c r="AX221" s="14" t="s">
        <v>85</v>
      </c>
      <c r="AY221" s="257" t="s">
        <v>241</v>
      </c>
    </row>
    <row r="222" s="14" customFormat="1">
      <c r="A222" s="14"/>
      <c r="B222" s="247"/>
      <c r="C222" s="248"/>
      <c r="D222" s="238" t="s">
        <v>252</v>
      </c>
      <c r="E222" s="249" t="s">
        <v>39</v>
      </c>
      <c r="F222" s="250" t="s">
        <v>9503</v>
      </c>
      <c r="G222" s="248"/>
      <c r="H222" s="251">
        <v>0.36899999999999999</v>
      </c>
      <c r="I222" s="252"/>
      <c r="J222" s="248"/>
      <c r="K222" s="248"/>
      <c r="L222" s="253"/>
      <c r="M222" s="254"/>
      <c r="N222" s="255"/>
      <c r="O222" s="255"/>
      <c r="P222" s="255"/>
      <c r="Q222" s="255"/>
      <c r="R222" s="255"/>
      <c r="S222" s="255"/>
      <c r="T222" s="256"/>
      <c r="U222" s="14"/>
      <c r="V222" s="14"/>
      <c r="W222" s="14"/>
      <c r="X222" s="14"/>
      <c r="Y222" s="14"/>
      <c r="Z222" s="14"/>
      <c r="AA222" s="14"/>
      <c r="AB222" s="14"/>
      <c r="AC222" s="14"/>
      <c r="AD222" s="14"/>
      <c r="AE222" s="14"/>
      <c r="AT222" s="257" t="s">
        <v>252</v>
      </c>
      <c r="AU222" s="257" t="s">
        <v>93</v>
      </c>
      <c r="AV222" s="14" t="s">
        <v>93</v>
      </c>
      <c r="AW222" s="14" t="s">
        <v>46</v>
      </c>
      <c r="AX222" s="14" t="s">
        <v>85</v>
      </c>
      <c r="AY222" s="257" t="s">
        <v>241</v>
      </c>
    </row>
    <row r="223" s="14" customFormat="1">
      <c r="A223" s="14"/>
      <c r="B223" s="247"/>
      <c r="C223" s="248"/>
      <c r="D223" s="238" t="s">
        <v>252</v>
      </c>
      <c r="E223" s="249" t="s">
        <v>39</v>
      </c>
      <c r="F223" s="250" t="s">
        <v>9504</v>
      </c>
      <c r="G223" s="248"/>
      <c r="H223" s="251">
        <v>0.14899999999999999</v>
      </c>
      <c r="I223" s="252"/>
      <c r="J223" s="248"/>
      <c r="K223" s="248"/>
      <c r="L223" s="253"/>
      <c r="M223" s="254"/>
      <c r="N223" s="255"/>
      <c r="O223" s="255"/>
      <c r="P223" s="255"/>
      <c r="Q223" s="255"/>
      <c r="R223" s="255"/>
      <c r="S223" s="255"/>
      <c r="T223" s="256"/>
      <c r="U223" s="14"/>
      <c r="V223" s="14"/>
      <c r="W223" s="14"/>
      <c r="X223" s="14"/>
      <c r="Y223" s="14"/>
      <c r="Z223" s="14"/>
      <c r="AA223" s="14"/>
      <c r="AB223" s="14"/>
      <c r="AC223" s="14"/>
      <c r="AD223" s="14"/>
      <c r="AE223" s="14"/>
      <c r="AT223" s="257" t="s">
        <v>252</v>
      </c>
      <c r="AU223" s="257" t="s">
        <v>93</v>
      </c>
      <c r="AV223" s="14" t="s">
        <v>93</v>
      </c>
      <c r="AW223" s="14" t="s">
        <v>46</v>
      </c>
      <c r="AX223" s="14" t="s">
        <v>85</v>
      </c>
      <c r="AY223" s="257" t="s">
        <v>241</v>
      </c>
    </row>
    <row r="224" s="14" customFormat="1">
      <c r="A224" s="14"/>
      <c r="B224" s="247"/>
      <c r="C224" s="248"/>
      <c r="D224" s="238" t="s">
        <v>252</v>
      </c>
      <c r="E224" s="249" t="s">
        <v>39</v>
      </c>
      <c r="F224" s="250" t="s">
        <v>9505</v>
      </c>
      <c r="G224" s="248"/>
      <c r="H224" s="251">
        <v>0.496</v>
      </c>
      <c r="I224" s="252"/>
      <c r="J224" s="248"/>
      <c r="K224" s="248"/>
      <c r="L224" s="253"/>
      <c r="M224" s="254"/>
      <c r="N224" s="255"/>
      <c r="O224" s="255"/>
      <c r="P224" s="255"/>
      <c r="Q224" s="255"/>
      <c r="R224" s="255"/>
      <c r="S224" s="255"/>
      <c r="T224" s="256"/>
      <c r="U224" s="14"/>
      <c r="V224" s="14"/>
      <c r="W224" s="14"/>
      <c r="X224" s="14"/>
      <c r="Y224" s="14"/>
      <c r="Z224" s="14"/>
      <c r="AA224" s="14"/>
      <c r="AB224" s="14"/>
      <c r="AC224" s="14"/>
      <c r="AD224" s="14"/>
      <c r="AE224" s="14"/>
      <c r="AT224" s="257" t="s">
        <v>252</v>
      </c>
      <c r="AU224" s="257" t="s">
        <v>93</v>
      </c>
      <c r="AV224" s="14" t="s">
        <v>93</v>
      </c>
      <c r="AW224" s="14" t="s">
        <v>46</v>
      </c>
      <c r="AX224" s="14" t="s">
        <v>85</v>
      </c>
      <c r="AY224" s="257" t="s">
        <v>241</v>
      </c>
    </row>
    <row r="225" s="14" customFormat="1">
      <c r="A225" s="14"/>
      <c r="B225" s="247"/>
      <c r="C225" s="248"/>
      <c r="D225" s="238" t="s">
        <v>252</v>
      </c>
      <c r="E225" s="249" t="s">
        <v>39</v>
      </c>
      <c r="F225" s="250" t="s">
        <v>9506</v>
      </c>
      <c r="G225" s="248"/>
      <c r="H225" s="251">
        <v>0.35699999999999998</v>
      </c>
      <c r="I225" s="252"/>
      <c r="J225" s="248"/>
      <c r="K225" s="248"/>
      <c r="L225" s="253"/>
      <c r="M225" s="254"/>
      <c r="N225" s="255"/>
      <c r="O225" s="255"/>
      <c r="P225" s="255"/>
      <c r="Q225" s="255"/>
      <c r="R225" s="255"/>
      <c r="S225" s="255"/>
      <c r="T225" s="256"/>
      <c r="U225" s="14"/>
      <c r="V225" s="14"/>
      <c r="W225" s="14"/>
      <c r="X225" s="14"/>
      <c r="Y225" s="14"/>
      <c r="Z225" s="14"/>
      <c r="AA225" s="14"/>
      <c r="AB225" s="14"/>
      <c r="AC225" s="14"/>
      <c r="AD225" s="14"/>
      <c r="AE225" s="14"/>
      <c r="AT225" s="257" t="s">
        <v>252</v>
      </c>
      <c r="AU225" s="257" t="s">
        <v>93</v>
      </c>
      <c r="AV225" s="14" t="s">
        <v>93</v>
      </c>
      <c r="AW225" s="14" t="s">
        <v>46</v>
      </c>
      <c r="AX225" s="14" t="s">
        <v>85</v>
      </c>
      <c r="AY225" s="257" t="s">
        <v>241</v>
      </c>
    </row>
    <row r="226" s="14" customFormat="1">
      <c r="A226" s="14"/>
      <c r="B226" s="247"/>
      <c r="C226" s="248"/>
      <c r="D226" s="238" t="s">
        <v>252</v>
      </c>
      <c r="E226" s="249" t="s">
        <v>39</v>
      </c>
      <c r="F226" s="250" t="s">
        <v>9507</v>
      </c>
      <c r="G226" s="248"/>
      <c r="H226" s="251">
        <v>4.5350000000000001</v>
      </c>
      <c r="I226" s="252"/>
      <c r="J226" s="248"/>
      <c r="K226" s="248"/>
      <c r="L226" s="253"/>
      <c r="M226" s="254"/>
      <c r="N226" s="255"/>
      <c r="O226" s="255"/>
      <c r="P226" s="255"/>
      <c r="Q226" s="255"/>
      <c r="R226" s="255"/>
      <c r="S226" s="255"/>
      <c r="T226" s="256"/>
      <c r="U226" s="14"/>
      <c r="V226" s="14"/>
      <c r="W226" s="14"/>
      <c r="X226" s="14"/>
      <c r="Y226" s="14"/>
      <c r="Z226" s="14"/>
      <c r="AA226" s="14"/>
      <c r="AB226" s="14"/>
      <c r="AC226" s="14"/>
      <c r="AD226" s="14"/>
      <c r="AE226" s="14"/>
      <c r="AT226" s="257" t="s">
        <v>252</v>
      </c>
      <c r="AU226" s="257" t="s">
        <v>93</v>
      </c>
      <c r="AV226" s="14" t="s">
        <v>93</v>
      </c>
      <c r="AW226" s="14" t="s">
        <v>46</v>
      </c>
      <c r="AX226" s="14" t="s">
        <v>85</v>
      </c>
      <c r="AY226" s="257" t="s">
        <v>241</v>
      </c>
    </row>
    <row r="227" s="14" customFormat="1">
      <c r="A227" s="14"/>
      <c r="B227" s="247"/>
      <c r="C227" s="248"/>
      <c r="D227" s="238" t="s">
        <v>252</v>
      </c>
      <c r="E227" s="249" t="s">
        <v>39</v>
      </c>
      <c r="F227" s="250" t="s">
        <v>9508</v>
      </c>
      <c r="G227" s="248"/>
      <c r="H227" s="251">
        <v>0.27100000000000002</v>
      </c>
      <c r="I227" s="252"/>
      <c r="J227" s="248"/>
      <c r="K227" s="248"/>
      <c r="L227" s="253"/>
      <c r="M227" s="254"/>
      <c r="N227" s="255"/>
      <c r="O227" s="255"/>
      <c r="P227" s="255"/>
      <c r="Q227" s="255"/>
      <c r="R227" s="255"/>
      <c r="S227" s="255"/>
      <c r="T227" s="256"/>
      <c r="U227" s="14"/>
      <c r="V227" s="14"/>
      <c r="W227" s="14"/>
      <c r="X227" s="14"/>
      <c r="Y227" s="14"/>
      <c r="Z227" s="14"/>
      <c r="AA227" s="14"/>
      <c r="AB227" s="14"/>
      <c r="AC227" s="14"/>
      <c r="AD227" s="14"/>
      <c r="AE227" s="14"/>
      <c r="AT227" s="257" t="s">
        <v>252</v>
      </c>
      <c r="AU227" s="257" t="s">
        <v>93</v>
      </c>
      <c r="AV227" s="14" t="s">
        <v>93</v>
      </c>
      <c r="AW227" s="14" t="s">
        <v>46</v>
      </c>
      <c r="AX227" s="14" t="s">
        <v>85</v>
      </c>
      <c r="AY227" s="257" t="s">
        <v>241</v>
      </c>
    </row>
    <row r="228" s="14" customFormat="1">
      <c r="A228" s="14"/>
      <c r="B228" s="247"/>
      <c r="C228" s="248"/>
      <c r="D228" s="238" t="s">
        <v>252</v>
      </c>
      <c r="E228" s="249" t="s">
        <v>39</v>
      </c>
      <c r="F228" s="250" t="s">
        <v>9509</v>
      </c>
      <c r="G228" s="248"/>
      <c r="H228" s="251">
        <v>1.21</v>
      </c>
      <c r="I228" s="252"/>
      <c r="J228" s="248"/>
      <c r="K228" s="248"/>
      <c r="L228" s="253"/>
      <c r="M228" s="254"/>
      <c r="N228" s="255"/>
      <c r="O228" s="255"/>
      <c r="P228" s="255"/>
      <c r="Q228" s="255"/>
      <c r="R228" s="255"/>
      <c r="S228" s="255"/>
      <c r="T228" s="256"/>
      <c r="U228" s="14"/>
      <c r="V228" s="14"/>
      <c r="W228" s="14"/>
      <c r="X228" s="14"/>
      <c r="Y228" s="14"/>
      <c r="Z228" s="14"/>
      <c r="AA228" s="14"/>
      <c r="AB228" s="14"/>
      <c r="AC228" s="14"/>
      <c r="AD228" s="14"/>
      <c r="AE228" s="14"/>
      <c r="AT228" s="257" t="s">
        <v>252</v>
      </c>
      <c r="AU228" s="257" t="s">
        <v>93</v>
      </c>
      <c r="AV228" s="14" t="s">
        <v>93</v>
      </c>
      <c r="AW228" s="14" t="s">
        <v>46</v>
      </c>
      <c r="AX228" s="14" t="s">
        <v>85</v>
      </c>
      <c r="AY228" s="257" t="s">
        <v>241</v>
      </c>
    </row>
    <row r="229" s="14" customFormat="1">
      <c r="A229" s="14"/>
      <c r="B229" s="247"/>
      <c r="C229" s="248"/>
      <c r="D229" s="238" t="s">
        <v>252</v>
      </c>
      <c r="E229" s="249" t="s">
        <v>39</v>
      </c>
      <c r="F229" s="250" t="s">
        <v>9510</v>
      </c>
      <c r="G229" s="248"/>
      <c r="H229" s="251">
        <v>0.68500000000000005</v>
      </c>
      <c r="I229" s="252"/>
      <c r="J229" s="248"/>
      <c r="K229" s="248"/>
      <c r="L229" s="253"/>
      <c r="M229" s="254"/>
      <c r="N229" s="255"/>
      <c r="O229" s="255"/>
      <c r="P229" s="255"/>
      <c r="Q229" s="255"/>
      <c r="R229" s="255"/>
      <c r="S229" s="255"/>
      <c r="T229" s="256"/>
      <c r="U229" s="14"/>
      <c r="V229" s="14"/>
      <c r="W229" s="14"/>
      <c r="X229" s="14"/>
      <c r="Y229" s="14"/>
      <c r="Z229" s="14"/>
      <c r="AA229" s="14"/>
      <c r="AB229" s="14"/>
      <c r="AC229" s="14"/>
      <c r="AD229" s="14"/>
      <c r="AE229" s="14"/>
      <c r="AT229" s="257" t="s">
        <v>252</v>
      </c>
      <c r="AU229" s="257" t="s">
        <v>93</v>
      </c>
      <c r="AV229" s="14" t="s">
        <v>93</v>
      </c>
      <c r="AW229" s="14" t="s">
        <v>46</v>
      </c>
      <c r="AX229" s="14" t="s">
        <v>85</v>
      </c>
      <c r="AY229" s="257" t="s">
        <v>241</v>
      </c>
    </row>
    <row r="230" s="14" customFormat="1">
      <c r="A230" s="14"/>
      <c r="B230" s="247"/>
      <c r="C230" s="248"/>
      <c r="D230" s="238" t="s">
        <v>252</v>
      </c>
      <c r="E230" s="249" t="s">
        <v>39</v>
      </c>
      <c r="F230" s="250" t="s">
        <v>9511</v>
      </c>
      <c r="G230" s="248"/>
      <c r="H230" s="251">
        <v>0.93500000000000005</v>
      </c>
      <c r="I230" s="252"/>
      <c r="J230" s="248"/>
      <c r="K230" s="248"/>
      <c r="L230" s="253"/>
      <c r="M230" s="254"/>
      <c r="N230" s="255"/>
      <c r="O230" s="255"/>
      <c r="P230" s="255"/>
      <c r="Q230" s="255"/>
      <c r="R230" s="255"/>
      <c r="S230" s="255"/>
      <c r="T230" s="256"/>
      <c r="U230" s="14"/>
      <c r="V230" s="14"/>
      <c r="W230" s="14"/>
      <c r="X230" s="14"/>
      <c r="Y230" s="14"/>
      <c r="Z230" s="14"/>
      <c r="AA230" s="14"/>
      <c r="AB230" s="14"/>
      <c r="AC230" s="14"/>
      <c r="AD230" s="14"/>
      <c r="AE230" s="14"/>
      <c r="AT230" s="257" t="s">
        <v>252</v>
      </c>
      <c r="AU230" s="257" t="s">
        <v>93</v>
      </c>
      <c r="AV230" s="14" t="s">
        <v>93</v>
      </c>
      <c r="AW230" s="14" t="s">
        <v>46</v>
      </c>
      <c r="AX230" s="14" t="s">
        <v>85</v>
      </c>
      <c r="AY230" s="257" t="s">
        <v>241</v>
      </c>
    </row>
    <row r="231" s="14" customFormat="1">
      <c r="A231" s="14"/>
      <c r="B231" s="247"/>
      <c r="C231" s="248"/>
      <c r="D231" s="238" t="s">
        <v>252</v>
      </c>
      <c r="E231" s="249" t="s">
        <v>39</v>
      </c>
      <c r="F231" s="250" t="s">
        <v>9512</v>
      </c>
      <c r="G231" s="248"/>
      <c r="H231" s="251">
        <v>2.8500000000000001</v>
      </c>
      <c r="I231" s="252"/>
      <c r="J231" s="248"/>
      <c r="K231" s="248"/>
      <c r="L231" s="253"/>
      <c r="M231" s="254"/>
      <c r="N231" s="255"/>
      <c r="O231" s="255"/>
      <c r="P231" s="255"/>
      <c r="Q231" s="255"/>
      <c r="R231" s="255"/>
      <c r="S231" s="255"/>
      <c r="T231" s="256"/>
      <c r="U231" s="14"/>
      <c r="V231" s="14"/>
      <c r="W231" s="14"/>
      <c r="X231" s="14"/>
      <c r="Y231" s="14"/>
      <c r="Z231" s="14"/>
      <c r="AA231" s="14"/>
      <c r="AB231" s="14"/>
      <c r="AC231" s="14"/>
      <c r="AD231" s="14"/>
      <c r="AE231" s="14"/>
      <c r="AT231" s="257" t="s">
        <v>252</v>
      </c>
      <c r="AU231" s="257" t="s">
        <v>93</v>
      </c>
      <c r="AV231" s="14" t="s">
        <v>93</v>
      </c>
      <c r="AW231" s="14" t="s">
        <v>46</v>
      </c>
      <c r="AX231" s="14" t="s">
        <v>85</v>
      </c>
      <c r="AY231" s="257" t="s">
        <v>241</v>
      </c>
    </row>
    <row r="232" s="14" customFormat="1">
      <c r="A232" s="14"/>
      <c r="B232" s="247"/>
      <c r="C232" s="248"/>
      <c r="D232" s="238" t="s">
        <v>252</v>
      </c>
      <c r="E232" s="249" t="s">
        <v>39</v>
      </c>
      <c r="F232" s="250" t="s">
        <v>9513</v>
      </c>
      <c r="G232" s="248"/>
      <c r="H232" s="251">
        <v>0.77500000000000002</v>
      </c>
      <c r="I232" s="252"/>
      <c r="J232" s="248"/>
      <c r="K232" s="248"/>
      <c r="L232" s="253"/>
      <c r="M232" s="254"/>
      <c r="N232" s="255"/>
      <c r="O232" s="255"/>
      <c r="P232" s="255"/>
      <c r="Q232" s="255"/>
      <c r="R232" s="255"/>
      <c r="S232" s="255"/>
      <c r="T232" s="256"/>
      <c r="U232" s="14"/>
      <c r="V232" s="14"/>
      <c r="W232" s="14"/>
      <c r="X232" s="14"/>
      <c r="Y232" s="14"/>
      <c r="Z232" s="14"/>
      <c r="AA232" s="14"/>
      <c r="AB232" s="14"/>
      <c r="AC232" s="14"/>
      <c r="AD232" s="14"/>
      <c r="AE232" s="14"/>
      <c r="AT232" s="257" t="s">
        <v>252</v>
      </c>
      <c r="AU232" s="257" t="s">
        <v>93</v>
      </c>
      <c r="AV232" s="14" t="s">
        <v>93</v>
      </c>
      <c r="AW232" s="14" t="s">
        <v>46</v>
      </c>
      <c r="AX232" s="14" t="s">
        <v>85</v>
      </c>
      <c r="AY232" s="257" t="s">
        <v>241</v>
      </c>
    </row>
    <row r="233" s="14" customFormat="1">
      <c r="A233" s="14"/>
      <c r="B233" s="247"/>
      <c r="C233" s="248"/>
      <c r="D233" s="238" t="s">
        <v>252</v>
      </c>
      <c r="E233" s="249" t="s">
        <v>39</v>
      </c>
      <c r="F233" s="250" t="s">
        <v>9514</v>
      </c>
      <c r="G233" s="248"/>
      <c r="H233" s="251">
        <v>0.45100000000000001</v>
      </c>
      <c r="I233" s="252"/>
      <c r="J233" s="248"/>
      <c r="K233" s="248"/>
      <c r="L233" s="253"/>
      <c r="M233" s="254"/>
      <c r="N233" s="255"/>
      <c r="O233" s="255"/>
      <c r="P233" s="255"/>
      <c r="Q233" s="255"/>
      <c r="R233" s="255"/>
      <c r="S233" s="255"/>
      <c r="T233" s="256"/>
      <c r="U233" s="14"/>
      <c r="V233" s="14"/>
      <c r="W233" s="14"/>
      <c r="X233" s="14"/>
      <c r="Y233" s="14"/>
      <c r="Z233" s="14"/>
      <c r="AA233" s="14"/>
      <c r="AB233" s="14"/>
      <c r="AC233" s="14"/>
      <c r="AD233" s="14"/>
      <c r="AE233" s="14"/>
      <c r="AT233" s="257" t="s">
        <v>252</v>
      </c>
      <c r="AU233" s="257" t="s">
        <v>93</v>
      </c>
      <c r="AV233" s="14" t="s">
        <v>93</v>
      </c>
      <c r="AW233" s="14" t="s">
        <v>46</v>
      </c>
      <c r="AX233" s="14" t="s">
        <v>85</v>
      </c>
      <c r="AY233" s="257" t="s">
        <v>241</v>
      </c>
    </row>
    <row r="234" s="14" customFormat="1">
      <c r="A234" s="14"/>
      <c r="B234" s="247"/>
      <c r="C234" s="248"/>
      <c r="D234" s="238" t="s">
        <v>252</v>
      </c>
      <c r="E234" s="249" t="s">
        <v>39</v>
      </c>
      <c r="F234" s="250" t="s">
        <v>9515</v>
      </c>
      <c r="G234" s="248"/>
      <c r="H234" s="251">
        <v>0.36899999999999999</v>
      </c>
      <c r="I234" s="252"/>
      <c r="J234" s="248"/>
      <c r="K234" s="248"/>
      <c r="L234" s="253"/>
      <c r="M234" s="254"/>
      <c r="N234" s="255"/>
      <c r="O234" s="255"/>
      <c r="P234" s="255"/>
      <c r="Q234" s="255"/>
      <c r="R234" s="255"/>
      <c r="S234" s="255"/>
      <c r="T234" s="256"/>
      <c r="U234" s="14"/>
      <c r="V234" s="14"/>
      <c r="W234" s="14"/>
      <c r="X234" s="14"/>
      <c r="Y234" s="14"/>
      <c r="Z234" s="14"/>
      <c r="AA234" s="14"/>
      <c r="AB234" s="14"/>
      <c r="AC234" s="14"/>
      <c r="AD234" s="14"/>
      <c r="AE234" s="14"/>
      <c r="AT234" s="257" t="s">
        <v>252</v>
      </c>
      <c r="AU234" s="257" t="s">
        <v>93</v>
      </c>
      <c r="AV234" s="14" t="s">
        <v>93</v>
      </c>
      <c r="AW234" s="14" t="s">
        <v>46</v>
      </c>
      <c r="AX234" s="14" t="s">
        <v>85</v>
      </c>
      <c r="AY234" s="257" t="s">
        <v>241</v>
      </c>
    </row>
    <row r="235" s="14" customFormat="1">
      <c r="A235" s="14"/>
      <c r="B235" s="247"/>
      <c r="C235" s="248"/>
      <c r="D235" s="238" t="s">
        <v>252</v>
      </c>
      <c r="E235" s="249" t="s">
        <v>39</v>
      </c>
      <c r="F235" s="250" t="s">
        <v>9516</v>
      </c>
      <c r="G235" s="248"/>
      <c r="H235" s="251">
        <v>1.879</v>
      </c>
      <c r="I235" s="252"/>
      <c r="J235" s="248"/>
      <c r="K235" s="248"/>
      <c r="L235" s="253"/>
      <c r="M235" s="254"/>
      <c r="N235" s="255"/>
      <c r="O235" s="255"/>
      <c r="P235" s="255"/>
      <c r="Q235" s="255"/>
      <c r="R235" s="255"/>
      <c r="S235" s="255"/>
      <c r="T235" s="256"/>
      <c r="U235" s="14"/>
      <c r="V235" s="14"/>
      <c r="W235" s="14"/>
      <c r="X235" s="14"/>
      <c r="Y235" s="14"/>
      <c r="Z235" s="14"/>
      <c r="AA235" s="14"/>
      <c r="AB235" s="14"/>
      <c r="AC235" s="14"/>
      <c r="AD235" s="14"/>
      <c r="AE235" s="14"/>
      <c r="AT235" s="257" t="s">
        <v>252</v>
      </c>
      <c r="AU235" s="257" t="s">
        <v>93</v>
      </c>
      <c r="AV235" s="14" t="s">
        <v>93</v>
      </c>
      <c r="AW235" s="14" t="s">
        <v>46</v>
      </c>
      <c r="AX235" s="14" t="s">
        <v>85</v>
      </c>
      <c r="AY235" s="257" t="s">
        <v>241</v>
      </c>
    </row>
    <row r="236" s="14" customFormat="1">
      <c r="A236" s="14"/>
      <c r="B236" s="247"/>
      <c r="C236" s="248"/>
      <c r="D236" s="238" t="s">
        <v>252</v>
      </c>
      <c r="E236" s="249" t="s">
        <v>39</v>
      </c>
      <c r="F236" s="250" t="s">
        <v>9517</v>
      </c>
      <c r="G236" s="248"/>
      <c r="H236" s="251">
        <v>3.4980000000000002</v>
      </c>
      <c r="I236" s="252"/>
      <c r="J236" s="248"/>
      <c r="K236" s="248"/>
      <c r="L236" s="253"/>
      <c r="M236" s="254"/>
      <c r="N236" s="255"/>
      <c r="O236" s="255"/>
      <c r="P236" s="255"/>
      <c r="Q236" s="255"/>
      <c r="R236" s="255"/>
      <c r="S236" s="255"/>
      <c r="T236" s="256"/>
      <c r="U236" s="14"/>
      <c r="V236" s="14"/>
      <c r="W236" s="14"/>
      <c r="X236" s="14"/>
      <c r="Y236" s="14"/>
      <c r="Z236" s="14"/>
      <c r="AA236" s="14"/>
      <c r="AB236" s="14"/>
      <c r="AC236" s="14"/>
      <c r="AD236" s="14"/>
      <c r="AE236" s="14"/>
      <c r="AT236" s="257" t="s">
        <v>252</v>
      </c>
      <c r="AU236" s="257" t="s">
        <v>93</v>
      </c>
      <c r="AV236" s="14" t="s">
        <v>93</v>
      </c>
      <c r="AW236" s="14" t="s">
        <v>46</v>
      </c>
      <c r="AX236" s="14" t="s">
        <v>85</v>
      </c>
      <c r="AY236" s="257" t="s">
        <v>241</v>
      </c>
    </row>
    <row r="237" s="14" customFormat="1">
      <c r="A237" s="14"/>
      <c r="B237" s="247"/>
      <c r="C237" s="248"/>
      <c r="D237" s="238" t="s">
        <v>252</v>
      </c>
      <c r="E237" s="249" t="s">
        <v>39</v>
      </c>
      <c r="F237" s="250" t="s">
        <v>9518</v>
      </c>
      <c r="G237" s="248"/>
      <c r="H237" s="251">
        <v>1.1479999999999999</v>
      </c>
      <c r="I237" s="252"/>
      <c r="J237" s="248"/>
      <c r="K237" s="248"/>
      <c r="L237" s="253"/>
      <c r="M237" s="254"/>
      <c r="N237" s="255"/>
      <c r="O237" s="255"/>
      <c r="P237" s="255"/>
      <c r="Q237" s="255"/>
      <c r="R237" s="255"/>
      <c r="S237" s="255"/>
      <c r="T237" s="256"/>
      <c r="U237" s="14"/>
      <c r="V237" s="14"/>
      <c r="W237" s="14"/>
      <c r="X237" s="14"/>
      <c r="Y237" s="14"/>
      <c r="Z237" s="14"/>
      <c r="AA237" s="14"/>
      <c r="AB237" s="14"/>
      <c r="AC237" s="14"/>
      <c r="AD237" s="14"/>
      <c r="AE237" s="14"/>
      <c r="AT237" s="257" t="s">
        <v>252</v>
      </c>
      <c r="AU237" s="257" t="s">
        <v>93</v>
      </c>
      <c r="AV237" s="14" t="s">
        <v>93</v>
      </c>
      <c r="AW237" s="14" t="s">
        <v>46</v>
      </c>
      <c r="AX237" s="14" t="s">
        <v>85</v>
      </c>
      <c r="AY237" s="257" t="s">
        <v>241</v>
      </c>
    </row>
    <row r="238" s="14" customFormat="1">
      <c r="A238" s="14"/>
      <c r="B238" s="247"/>
      <c r="C238" s="248"/>
      <c r="D238" s="238" t="s">
        <v>252</v>
      </c>
      <c r="E238" s="249" t="s">
        <v>39</v>
      </c>
      <c r="F238" s="250" t="s">
        <v>9519</v>
      </c>
      <c r="G238" s="248"/>
      <c r="H238" s="251">
        <v>1.1810000000000001</v>
      </c>
      <c r="I238" s="252"/>
      <c r="J238" s="248"/>
      <c r="K238" s="248"/>
      <c r="L238" s="253"/>
      <c r="M238" s="254"/>
      <c r="N238" s="255"/>
      <c r="O238" s="255"/>
      <c r="P238" s="255"/>
      <c r="Q238" s="255"/>
      <c r="R238" s="255"/>
      <c r="S238" s="255"/>
      <c r="T238" s="256"/>
      <c r="U238" s="14"/>
      <c r="V238" s="14"/>
      <c r="W238" s="14"/>
      <c r="X238" s="14"/>
      <c r="Y238" s="14"/>
      <c r="Z238" s="14"/>
      <c r="AA238" s="14"/>
      <c r="AB238" s="14"/>
      <c r="AC238" s="14"/>
      <c r="AD238" s="14"/>
      <c r="AE238" s="14"/>
      <c r="AT238" s="257" t="s">
        <v>252</v>
      </c>
      <c r="AU238" s="257" t="s">
        <v>93</v>
      </c>
      <c r="AV238" s="14" t="s">
        <v>93</v>
      </c>
      <c r="AW238" s="14" t="s">
        <v>46</v>
      </c>
      <c r="AX238" s="14" t="s">
        <v>85</v>
      </c>
      <c r="AY238" s="257" t="s">
        <v>241</v>
      </c>
    </row>
    <row r="239" s="14" customFormat="1">
      <c r="A239" s="14"/>
      <c r="B239" s="247"/>
      <c r="C239" s="248"/>
      <c r="D239" s="238" t="s">
        <v>252</v>
      </c>
      <c r="E239" s="249" t="s">
        <v>39</v>
      </c>
      <c r="F239" s="250" t="s">
        <v>9520</v>
      </c>
      <c r="G239" s="248"/>
      <c r="H239" s="251">
        <v>3.5299999999999998</v>
      </c>
      <c r="I239" s="252"/>
      <c r="J239" s="248"/>
      <c r="K239" s="248"/>
      <c r="L239" s="253"/>
      <c r="M239" s="254"/>
      <c r="N239" s="255"/>
      <c r="O239" s="255"/>
      <c r="P239" s="255"/>
      <c r="Q239" s="255"/>
      <c r="R239" s="255"/>
      <c r="S239" s="255"/>
      <c r="T239" s="256"/>
      <c r="U239" s="14"/>
      <c r="V239" s="14"/>
      <c r="W239" s="14"/>
      <c r="X239" s="14"/>
      <c r="Y239" s="14"/>
      <c r="Z239" s="14"/>
      <c r="AA239" s="14"/>
      <c r="AB239" s="14"/>
      <c r="AC239" s="14"/>
      <c r="AD239" s="14"/>
      <c r="AE239" s="14"/>
      <c r="AT239" s="257" t="s">
        <v>252</v>
      </c>
      <c r="AU239" s="257" t="s">
        <v>93</v>
      </c>
      <c r="AV239" s="14" t="s">
        <v>93</v>
      </c>
      <c r="AW239" s="14" t="s">
        <v>46</v>
      </c>
      <c r="AX239" s="14" t="s">
        <v>85</v>
      </c>
      <c r="AY239" s="257" t="s">
        <v>241</v>
      </c>
    </row>
    <row r="240" s="14" customFormat="1">
      <c r="A240" s="14"/>
      <c r="B240" s="247"/>
      <c r="C240" s="248"/>
      <c r="D240" s="238" t="s">
        <v>252</v>
      </c>
      <c r="E240" s="249" t="s">
        <v>39</v>
      </c>
      <c r="F240" s="250" t="s">
        <v>9521</v>
      </c>
      <c r="G240" s="248"/>
      <c r="H240" s="251">
        <v>2.0619999999999998</v>
      </c>
      <c r="I240" s="252"/>
      <c r="J240" s="248"/>
      <c r="K240" s="248"/>
      <c r="L240" s="253"/>
      <c r="M240" s="254"/>
      <c r="N240" s="255"/>
      <c r="O240" s="255"/>
      <c r="P240" s="255"/>
      <c r="Q240" s="255"/>
      <c r="R240" s="255"/>
      <c r="S240" s="255"/>
      <c r="T240" s="256"/>
      <c r="U240" s="14"/>
      <c r="V240" s="14"/>
      <c r="W240" s="14"/>
      <c r="X240" s="14"/>
      <c r="Y240" s="14"/>
      <c r="Z240" s="14"/>
      <c r="AA240" s="14"/>
      <c r="AB240" s="14"/>
      <c r="AC240" s="14"/>
      <c r="AD240" s="14"/>
      <c r="AE240" s="14"/>
      <c r="AT240" s="257" t="s">
        <v>252</v>
      </c>
      <c r="AU240" s="257" t="s">
        <v>93</v>
      </c>
      <c r="AV240" s="14" t="s">
        <v>93</v>
      </c>
      <c r="AW240" s="14" t="s">
        <v>46</v>
      </c>
      <c r="AX240" s="14" t="s">
        <v>85</v>
      </c>
      <c r="AY240" s="257" t="s">
        <v>241</v>
      </c>
    </row>
    <row r="241" s="14" customFormat="1">
      <c r="A241" s="14"/>
      <c r="B241" s="247"/>
      <c r="C241" s="248"/>
      <c r="D241" s="238" t="s">
        <v>252</v>
      </c>
      <c r="E241" s="249" t="s">
        <v>39</v>
      </c>
      <c r="F241" s="250" t="s">
        <v>9522</v>
      </c>
      <c r="G241" s="248"/>
      <c r="H241" s="251">
        <v>1.722</v>
      </c>
      <c r="I241" s="252"/>
      <c r="J241" s="248"/>
      <c r="K241" s="248"/>
      <c r="L241" s="253"/>
      <c r="M241" s="254"/>
      <c r="N241" s="255"/>
      <c r="O241" s="255"/>
      <c r="P241" s="255"/>
      <c r="Q241" s="255"/>
      <c r="R241" s="255"/>
      <c r="S241" s="255"/>
      <c r="T241" s="256"/>
      <c r="U241" s="14"/>
      <c r="V241" s="14"/>
      <c r="W241" s="14"/>
      <c r="X241" s="14"/>
      <c r="Y241" s="14"/>
      <c r="Z241" s="14"/>
      <c r="AA241" s="14"/>
      <c r="AB241" s="14"/>
      <c r="AC241" s="14"/>
      <c r="AD241" s="14"/>
      <c r="AE241" s="14"/>
      <c r="AT241" s="257" t="s">
        <v>252</v>
      </c>
      <c r="AU241" s="257" t="s">
        <v>93</v>
      </c>
      <c r="AV241" s="14" t="s">
        <v>93</v>
      </c>
      <c r="AW241" s="14" t="s">
        <v>46</v>
      </c>
      <c r="AX241" s="14" t="s">
        <v>85</v>
      </c>
      <c r="AY241" s="257" t="s">
        <v>241</v>
      </c>
    </row>
    <row r="242" s="14" customFormat="1">
      <c r="A242" s="14"/>
      <c r="B242" s="247"/>
      <c r="C242" s="248"/>
      <c r="D242" s="238" t="s">
        <v>252</v>
      </c>
      <c r="E242" s="249" t="s">
        <v>39</v>
      </c>
      <c r="F242" s="250" t="s">
        <v>9523</v>
      </c>
      <c r="G242" s="248"/>
      <c r="H242" s="251">
        <v>1.784</v>
      </c>
      <c r="I242" s="252"/>
      <c r="J242" s="248"/>
      <c r="K242" s="248"/>
      <c r="L242" s="253"/>
      <c r="M242" s="254"/>
      <c r="N242" s="255"/>
      <c r="O242" s="255"/>
      <c r="P242" s="255"/>
      <c r="Q242" s="255"/>
      <c r="R242" s="255"/>
      <c r="S242" s="255"/>
      <c r="T242" s="256"/>
      <c r="U242" s="14"/>
      <c r="V242" s="14"/>
      <c r="W242" s="14"/>
      <c r="X242" s="14"/>
      <c r="Y242" s="14"/>
      <c r="Z242" s="14"/>
      <c r="AA242" s="14"/>
      <c r="AB242" s="14"/>
      <c r="AC242" s="14"/>
      <c r="AD242" s="14"/>
      <c r="AE242" s="14"/>
      <c r="AT242" s="257" t="s">
        <v>252</v>
      </c>
      <c r="AU242" s="257" t="s">
        <v>93</v>
      </c>
      <c r="AV242" s="14" t="s">
        <v>93</v>
      </c>
      <c r="AW242" s="14" t="s">
        <v>46</v>
      </c>
      <c r="AX242" s="14" t="s">
        <v>85</v>
      </c>
      <c r="AY242" s="257" t="s">
        <v>241</v>
      </c>
    </row>
    <row r="243" s="14" customFormat="1">
      <c r="A243" s="14"/>
      <c r="B243" s="247"/>
      <c r="C243" s="248"/>
      <c r="D243" s="238" t="s">
        <v>252</v>
      </c>
      <c r="E243" s="249" t="s">
        <v>39</v>
      </c>
      <c r="F243" s="250" t="s">
        <v>9524</v>
      </c>
      <c r="G243" s="248"/>
      <c r="H243" s="251">
        <v>0.83199999999999996</v>
      </c>
      <c r="I243" s="252"/>
      <c r="J243" s="248"/>
      <c r="K243" s="248"/>
      <c r="L243" s="253"/>
      <c r="M243" s="254"/>
      <c r="N243" s="255"/>
      <c r="O243" s="255"/>
      <c r="P243" s="255"/>
      <c r="Q243" s="255"/>
      <c r="R243" s="255"/>
      <c r="S243" s="255"/>
      <c r="T243" s="256"/>
      <c r="U243" s="14"/>
      <c r="V243" s="14"/>
      <c r="W243" s="14"/>
      <c r="X243" s="14"/>
      <c r="Y243" s="14"/>
      <c r="Z243" s="14"/>
      <c r="AA243" s="14"/>
      <c r="AB243" s="14"/>
      <c r="AC243" s="14"/>
      <c r="AD243" s="14"/>
      <c r="AE243" s="14"/>
      <c r="AT243" s="257" t="s">
        <v>252</v>
      </c>
      <c r="AU243" s="257" t="s">
        <v>93</v>
      </c>
      <c r="AV243" s="14" t="s">
        <v>93</v>
      </c>
      <c r="AW243" s="14" t="s">
        <v>46</v>
      </c>
      <c r="AX243" s="14" t="s">
        <v>85</v>
      </c>
      <c r="AY243" s="257" t="s">
        <v>241</v>
      </c>
    </row>
    <row r="244" s="14" customFormat="1">
      <c r="A244" s="14"/>
      <c r="B244" s="247"/>
      <c r="C244" s="248"/>
      <c r="D244" s="238" t="s">
        <v>252</v>
      </c>
      <c r="E244" s="249" t="s">
        <v>39</v>
      </c>
      <c r="F244" s="250" t="s">
        <v>9525</v>
      </c>
      <c r="G244" s="248"/>
      <c r="H244" s="251">
        <v>1.911</v>
      </c>
      <c r="I244" s="252"/>
      <c r="J244" s="248"/>
      <c r="K244" s="248"/>
      <c r="L244" s="253"/>
      <c r="M244" s="254"/>
      <c r="N244" s="255"/>
      <c r="O244" s="255"/>
      <c r="P244" s="255"/>
      <c r="Q244" s="255"/>
      <c r="R244" s="255"/>
      <c r="S244" s="255"/>
      <c r="T244" s="256"/>
      <c r="U244" s="14"/>
      <c r="V244" s="14"/>
      <c r="W244" s="14"/>
      <c r="X244" s="14"/>
      <c r="Y244" s="14"/>
      <c r="Z244" s="14"/>
      <c r="AA244" s="14"/>
      <c r="AB244" s="14"/>
      <c r="AC244" s="14"/>
      <c r="AD244" s="14"/>
      <c r="AE244" s="14"/>
      <c r="AT244" s="257" t="s">
        <v>252</v>
      </c>
      <c r="AU244" s="257" t="s">
        <v>93</v>
      </c>
      <c r="AV244" s="14" t="s">
        <v>93</v>
      </c>
      <c r="AW244" s="14" t="s">
        <v>46</v>
      </c>
      <c r="AX244" s="14" t="s">
        <v>85</v>
      </c>
      <c r="AY244" s="257" t="s">
        <v>241</v>
      </c>
    </row>
    <row r="245" s="13" customFormat="1">
      <c r="A245" s="13"/>
      <c r="B245" s="236"/>
      <c r="C245" s="237"/>
      <c r="D245" s="238" t="s">
        <v>252</v>
      </c>
      <c r="E245" s="239" t="s">
        <v>39</v>
      </c>
      <c r="F245" s="240" t="s">
        <v>3430</v>
      </c>
      <c r="G245" s="237"/>
      <c r="H245" s="239" t="s">
        <v>39</v>
      </c>
      <c r="I245" s="241"/>
      <c r="J245" s="237"/>
      <c r="K245" s="237"/>
      <c r="L245" s="242"/>
      <c r="M245" s="243"/>
      <c r="N245" s="244"/>
      <c r="O245" s="244"/>
      <c r="P245" s="244"/>
      <c r="Q245" s="244"/>
      <c r="R245" s="244"/>
      <c r="S245" s="244"/>
      <c r="T245" s="245"/>
      <c r="U245" s="13"/>
      <c r="V245" s="13"/>
      <c r="W245" s="13"/>
      <c r="X245" s="13"/>
      <c r="Y245" s="13"/>
      <c r="Z245" s="13"/>
      <c r="AA245" s="13"/>
      <c r="AB245" s="13"/>
      <c r="AC245" s="13"/>
      <c r="AD245" s="13"/>
      <c r="AE245" s="13"/>
      <c r="AT245" s="246" t="s">
        <v>252</v>
      </c>
      <c r="AU245" s="246" t="s">
        <v>93</v>
      </c>
      <c r="AV245" s="13" t="s">
        <v>23</v>
      </c>
      <c r="AW245" s="13" t="s">
        <v>46</v>
      </c>
      <c r="AX245" s="13" t="s">
        <v>85</v>
      </c>
      <c r="AY245" s="246" t="s">
        <v>241</v>
      </c>
    </row>
    <row r="246" s="14" customFormat="1">
      <c r="A246" s="14"/>
      <c r="B246" s="247"/>
      <c r="C246" s="248"/>
      <c r="D246" s="238" t="s">
        <v>252</v>
      </c>
      <c r="E246" s="249" t="s">
        <v>39</v>
      </c>
      <c r="F246" s="250" t="s">
        <v>9526</v>
      </c>
      <c r="G246" s="248"/>
      <c r="H246" s="251">
        <v>2.8090000000000002</v>
      </c>
      <c r="I246" s="252"/>
      <c r="J246" s="248"/>
      <c r="K246" s="248"/>
      <c r="L246" s="253"/>
      <c r="M246" s="254"/>
      <c r="N246" s="255"/>
      <c r="O246" s="255"/>
      <c r="P246" s="255"/>
      <c r="Q246" s="255"/>
      <c r="R246" s="255"/>
      <c r="S246" s="255"/>
      <c r="T246" s="256"/>
      <c r="U246" s="14"/>
      <c r="V246" s="14"/>
      <c r="W246" s="14"/>
      <c r="X246" s="14"/>
      <c r="Y246" s="14"/>
      <c r="Z246" s="14"/>
      <c r="AA246" s="14"/>
      <c r="AB246" s="14"/>
      <c r="AC246" s="14"/>
      <c r="AD246" s="14"/>
      <c r="AE246" s="14"/>
      <c r="AT246" s="257" t="s">
        <v>252</v>
      </c>
      <c r="AU246" s="257" t="s">
        <v>93</v>
      </c>
      <c r="AV246" s="14" t="s">
        <v>93</v>
      </c>
      <c r="AW246" s="14" t="s">
        <v>46</v>
      </c>
      <c r="AX246" s="14" t="s">
        <v>85</v>
      </c>
      <c r="AY246" s="257" t="s">
        <v>241</v>
      </c>
    </row>
    <row r="247" s="14" customFormat="1">
      <c r="A247" s="14"/>
      <c r="B247" s="247"/>
      <c r="C247" s="248"/>
      <c r="D247" s="238" t="s">
        <v>252</v>
      </c>
      <c r="E247" s="249" t="s">
        <v>39</v>
      </c>
      <c r="F247" s="250" t="s">
        <v>9527</v>
      </c>
      <c r="G247" s="248"/>
      <c r="H247" s="251">
        <v>0.29799999999999999</v>
      </c>
      <c r="I247" s="252"/>
      <c r="J247" s="248"/>
      <c r="K247" s="248"/>
      <c r="L247" s="253"/>
      <c r="M247" s="254"/>
      <c r="N247" s="255"/>
      <c r="O247" s="255"/>
      <c r="P247" s="255"/>
      <c r="Q247" s="255"/>
      <c r="R247" s="255"/>
      <c r="S247" s="255"/>
      <c r="T247" s="256"/>
      <c r="U247" s="14"/>
      <c r="V247" s="14"/>
      <c r="W247" s="14"/>
      <c r="X247" s="14"/>
      <c r="Y247" s="14"/>
      <c r="Z247" s="14"/>
      <c r="AA247" s="14"/>
      <c r="AB247" s="14"/>
      <c r="AC247" s="14"/>
      <c r="AD247" s="14"/>
      <c r="AE247" s="14"/>
      <c r="AT247" s="257" t="s">
        <v>252</v>
      </c>
      <c r="AU247" s="257" t="s">
        <v>93</v>
      </c>
      <c r="AV247" s="14" t="s">
        <v>93</v>
      </c>
      <c r="AW247" s="14" t="s">
        <v>46</v>
      </c>
      <c r="AX247" s="14" t="s">
        <v>85</v>
      </c>
      <c r="AY247" s="257" t="s">
        <v>241</v>
      </c>
    </row>
    <row r="248" s="14" customFormat="1">
      <c r="A248" s="14"/>
      <c r="B248" s="247"/>
      <c r="C248" s="248"/>
      <c r="D248" s="238" t="s">
        <v>252</v>
      </c>
      <c r="E248" s="249" t="s">
        <v>39</v>
      </c>
      <c r="F248" s="250" t="s">
        <v>9528</v>
      </c>
      <c r="G248" s="248"/>
      <c r="H248" s="251">
        <v>0.67200000000000004</v>
      </c>
      <c r="I248" s="252"/>
      <c r="J248" s="248"/>
      <c r="K248" s="248"/>
      <c r="L248" s="253"/>
      <c r="M248" s="254"/>
      <c r="N248" s="255"/>
      <c r="O248" s="255"/>
      <c r="P248" s="255"/>
      <c r="Q248" s="255"/>
      <c r="R248" s="255"/>
      <c r="S248" s="255"/>
      <c r="T248" s="256"/>
      <c r="U248" s="14"/>
      <c r="V248" s="14"/>
      <c r="W248" s="14"/>
      <c r="X248" s="14"/>
      <c r="Y248" s="14"/>
      <c r="Z248" s="14"/>
      <c r="AA248" s="14"/>
      <c r="AB248" s="14"/>
      <c r="AC248" s="14"/>
      <c r="AD248" s="14"/>
      <c r="AE248" s="14"/>
      <c r="AT248" s="257" t="s">
        <v>252</v>
      </c>
      <c r="AU248" s="257" t="s">
        <v>93</v>
      </c>
      <c r="AV248" s="14" t="s">
        <v>93</v>
      </c>
      <c r="AW248" s="14" t="s">
        <v>46</v>
      </c>
      <c r="AX248" s="14" t="s">
        <v>85</v>
      </c>
      <c r="AY248" s="257" t="s">
        <v>241</v>
      </c>
    </row>
    <row r="249" s="14" customFormat="1">
      <c r="A249" s="14"/>
      <c r="B249" s="247"/>
      <c r="C249" s="248"/>
      <c r="D249" s="238" t="s">
        <v>252</v>
      </c>
      <c r="E249" s="249" t="s">
        <v>39</v>
      </c>
      <c r="F249" s="250" t="s">
        <v>9529</v>
      </c>
      <c r="G249" s="248"/>
      <c r="H249" s="251">
        <v>2.2530000000000001</v>
      </c>
      <c r="I249" s="252"/>
      <c r="J249" s="248"/>
      <c r="K249" s="248"/>
      <c r="L249" s="253"/>
      <c r="M249" s="254"/>
      <c r="N249" s="255"/>
      <c r="O249" s="255"/>
      <c r="P249" s="255"/>
      <c r="Q249" s="255"/>
      <c r="R249" s="255"/>
      <c r="S249" s="255"/>
      <c r="T249" s="256"/>
      <c r="U249" s="14"/>
      <c r="V249" s="14"/>
      <c r="W249" s="14"/>
      <c r="X249" s="14"/>
      <c r="Y249" s="14"/>
      <c r="Z249" s="14"/>
      <c r="AA249" s="14"/>
      <c r="AB249" s="14"/>
      <c r="AC249" s="14"/>
      <c r="AD249" s="14"/>
      <c r="AE249" s="14"/>
      <c r="AT249" s="257" t="s">
        <v>252</v>
      </c>
      <c r="AU249" s="257" t="s">
        <v>93</v>
      </c>
      <c r="AV249" s="14" t="s">
        <v>93</v>
      </c>
      <c r="AW249" s="14" t="s">
        <v>46</v>
      </c>
      <c r="AX249" s="14" t="s">
        <v>85</v>
      </c>
      <c r="AY249" s="257" t="s">
        <v>241</v>
      </c>
    </row>
    <row r="250" s="14" customFormat="1">
      <c r="A250" s="14"/>
      <c r="B250" s="247"/>
      <c r="C250" s="248"/>
      <c r="D250" s="238" t="s">
        <v>252</v>
      </c>
      <c r="E250" s="249" t="s">
        <v>39</v>
      </c>
      <c r="F250" s="250" t="s">
        <v>9530</v>
      </c>
      <c r="G250" s="248"/>
      <c r="H250" s="251">
        <v>0.312</v>
      </c>
      <c r="I250" s="252"/>
      <c r="J250" s="248"/>
      <c r="K250" s="248"/>
      <c r="L250" s="253"/>
      <c r="M250" s="254"/>
      <c r="N250" s="255"/>
      <c r="O250" s="255"/>
      <c r="P250" s="255"/>
      <c r="Q250" s="255"/>
      <c r="R250" s="255"/>
      <c r="S250" s="255"/>
      <c r="T250" s="256"/>
      <c r="U250" s="14"/>
      <c r="V250" s="14"/>
      <c r="W250" s="14"/>
      <c r="X250" s="14"/>
      <c r="Y250" s="14"/>
      <c r="Z250" s="14"/>
      <c r="AA250" s="14"/>
      <c r="AB250" s="14"/>
      <c r="AC250" s="14"/>
      <c r="AD250" s="14"/>
      <c r="AE250" s="14"/>
      <c r="AT250" s="257" t="s">
        <v>252</v>
      </c>
      <c r="AU250" s="257" t="s">
        <v>93</v>
      </c>
      <c r="AV250" s="14" t="s">
        <v>93</v>
      </c>
      <c r="AW250" s="14" t="s">
        <v>46</v>
      </c>
      <c r="AX250" s="14" t="s">
        <v>85</v>
      </c>
      <c r="AY250" s="257" t="s">
        <v>241</v>
      </c>
    </row>
    <row r="251" s="13" customFormat="1">
      <c r="A251" s="13"/>
      <c r="B251" s="236"/>
      <c r="C251" s="237"/>
      <c r="D251" s="238" t="s">
        <v>252</v>
      </c>
      <c r="E251" s="239" t="s">
        <v>39</v>
      </c>
      <c r="F251" s="240" t="s">
        <v>3432</v>
      </c>
      <c r="G251" s="237"/>
      <c r="H251" s="239" t="s">
        <v>39</v>
      </c>
      <c r="I251" s="241"/>
      <c r="J251" s="237"/>
      <c r="K251" s="237"/>
      <c r="L251" s="242"/>
      <c r="M251" s="243"/>
      <c r="N251" s="244"/>
      <c r="O251" s="244"/>
      <c r="P251" s="244"/>
      <c r="Q251" s="244"/>
      <c r="R251" s="244"/>
      <c r="S251" s="244"/>
      <c r="T251" s="245"/>
      <c r="U251" s="13"/>
      <c r="V251" s="13"/>
      <c r="W251" s="13"/>
      <c r="X251" s="13"/>
      <c r="Y251" s="13"/>
      <c r="Z251" s="13"/>
      <c r="AA251" s="13"/>
      <c r="AB251" s="13"/>
      <c r="AC251" s="13"/>
      <c r="AD251" s="13"/>
      <c r="AE251" s="13"/>
      <c r="AT251" s="246" t="s">
        <v>252</v>
      </c>
      <c r="AU251" s="246" t="s">
        <v>93</v>
      </c>
      <c r="AV251" s="13" t="s">
        <v>23</v>
      </c>
      <c r="AW251" s="13" t="s">
        <v>46</v>
      </c>
      <c r="AX251" s="13" t="s">
        <v>85</v>
      </c>
      <c r="AY251" s="246" t="s">
        <v>241</v>
      </c>
    </row>
    <row r="252" s="14" customFormat="1">
      <c r="A252" s="14"/>
      <c r="B252" s="247"/>
      <c r="C252" s="248"/>
      <c r="D252" s="238" t="s">
        <v>252</v>
      </c>
      <c r="E252" s="249" t="s">
        <v>39</v>
      </c>
      <c r="F252" s="250" t="s">
        <v>9531</v>
      </c>
      <c r="G252" s="248"/>
      <c r="H252" s="251">
        <v>4.2679999999999998</v>
      </c>
      <c r="I252" s="252"/>
      <c r="J252" s="248"/>
      <c r="K252" s="248"/>
      <c r="L252" s="253"/>
      <c r="M252" s="254"/>
      <c r="N252" s="255"/>
      <c r="O252" s="255"/>
      <c r="P252" s="255"/>
      <c r="Q252" s="255"/>
      <c r="R252" s="255"/>
      <c r="S252" s="255"/>
      <c r="T252" s="256"/>
      <c r="U252" s="14"/>
      <c r="V252" s="14"/>
      <c r="W252" s="14"/>
      <c r="X252" s="14"/>
      <c r="Y252" s="14"/>
      <c r="Z252" s="14"/>
      <c r="AA252" s="14"/>
      <c r="AB252" s="14"/>
      <c r="AC252" s="14"/>
      <c r="AD252" s="14"/>
      <c r="AE252" s="14"/>
      <c r="AT252" s="257" t="s">
        <v>252</v>
      </c>
      <c r="AU252" s="257" t="s">
        <v>93</v>
      </c>
      <c r="AV252" s="14" t="s">
        <v>93</v>
      </c>
      <c r="AW252" s="14" t="s">
        <v>46</v>
      </c>
      <c r="AX252" s="14" t="s">
        <v>85</v>
      </c>
      <c r="AY252" s="257" t="s">
        <v>241</v>
      </c>
    </row>
    <row r="253" s="14" customFormat="1">
      <c r="A253" s="14"/>
      <c r="B253" s="247"/>
      <c r="C253" s="248"/>
      <c r="D253" s="238" t="s">
        <v>252</v>
      </c>
      <c r="E253" s="249" t="s">
        <v>39</v>
      </c>
      <c r="F253" s="250" t="s">
        <v>9532</v>
      </c>
      <c r="G253" s="248"/>
      <c r="H253" s="251">
        <v>0.38500000000000001</v>
      </c>
      <c r="I253" s="252"/>
      <c r="J253" s="248"/>
      <c r="K253" s="248"/>
      <c r="L253" s="253"/>
      <c r="M253" s="254"/>
      <c r="N253" s="255"/>
      <c r="O253" s="255"/>
      <c r="P253" s="255"/>
      <c r="Q253" s="255"/>
      <c r="R253" s="255"/>
      <c r="S253" s="255"/>
      <c r="T253" s="256"/>
      <c r="U253" s="14"/>
      <c r="V253" s="14"/>
      <c r="W253" s="14"/>
      <c r="X253" s="14"/>
      <c r="Y253" s="14"/>
      <c r="Z253" s="14"/>
      <c r="AA253" s="14"/>
      <c r="AB253" s="14"/>
      <c r="AC253" s="14"/>
      <c r="AD253" s="14"/>
      <c r="AE253" s="14"/>
      <c r="AT253" s="257" t="s">
        <v>252</v>
      </c>
      <c r="AU253" s="257" t="s">
        <v>93</v>
      </c>
      <c r="AV253" s="14" t="s">
        <v>93</v>
      </c>
      <c r="AW253" s="14" t="s">
        <v>46</v>
      </c>
      <c r="AX253" s="14" t="s">
        <v>85</v>
      </c>
      <c r="AY253" s="257" t="s">
        <v>241</v>
      </c>
    </row>
    <row r="254" s="14" customFormat="1">
      <c r="A254" s="14"/>
      <c r="B254" s="247"/>
      <c r="C254" s="248"/>
      <c r="D254" s="238" t="s">
        <v>252</v>
      </c>
      <c r="E254" s="249" t="s">
        <v>39</v>
      </c>
      <c r="F254" s="250" t="s">
        <v>9533</v>
      </c>
      <c r="G254" s="248"/>
      <c r="H254" s="251">
        <v>0.38500000000000001</v>
      </c>
      <c r="I254" s="252"/>
      <c r="J254" s="248"/>
      <c r="K254" s="248"/>
      <c r="L254" s="253"/>
      <c r="M254" s="254"/>
      <c r="N254" s="255"/>
      <c r="O254" s="255"/>
      <c r="P254" s="255"/>
      <c r="Q254" s="255"/>
      <c r="R254" s="255"/>
      <c r="S254" s="255"/>
      <c r="T254" s="256"/>
      <c r="U254" s="14"/>
      <c r="V254" s="14"/>
      <c r="W254" s="14"/>
      <c r="X254" s="14"/>
      <c r="Y254" s="14"/>
      <c r="Z254" s="14"/>
      <c r="AA254" s="14"/>
      <c r="AB254" s="14"/>
      <c r="AC254" s="14"/>
      <c r="AD254" s="14"/>
      <c r="AE254" s="14"/>
      <c r="AT254" s="257" t="s">
        <v>252</v>
      </c>
      <c r="AU254" s="257" t="s">
        <v>93</v>
      </c>
      <c r="AV254" s="14" t="s">
        <v>93</v>
      </c>
      <c r="AW254" s="14" t="s">
        <v>46</v>
      </c>
      <c r="AX254" s="14" t="s">
        <v>85</v>
      </c>
      <c r="AY254" s="257" t="s">
        <v>241</v>
      </c>
    </row>
    <row r="255" s="14" customFormat="1">
      <c r="A255" s="14"/>
      <c r="B255" s="247"/>
      <c r="C255" s="248"/>
      <c r="D255" s="238" t="s">
        <v>252</v>
      </c>
      <c r="E255" s="249" t="s">
        <v>39</v>
      </c>
      <c r="F255" s="250" t="s">
        <v>9534</v>
      </c>
      <c r="G255" s="248"/>
      <c r="H255" s="251">
        <v>0.38100000000000001</v>
      </c>
      <c r="I255" s="252"/>
      <c r="J255" s="248"/>
      <c r="K255" s="248"/>
      <c r="L255" s="253"/>
      <c r="M255" s="254"/>
      <c r="N255" s="255"/>
      <c r="O255" s="255"/>
      <c r="P255" s="255"/>
      <c r="Q255" s="255"/>
      <c r="R255" s="255"/>
      <c r="S255" s="255"/>
      <c r="T255" s="256"/>
      <c r="U255" s="14"/>
      <c r="V255" s="14"/>
      <c r="W255" s="14"/>
      <c r="X255" s="14"/>
      <c r="Y255" s="14"/>
      <c r="Z255" s="14"/>
      <c r="AA255" s="14"/>
      <c r="AB255" s="14"/>
      <c r="AC255" s="14"/>
      <c r="AD255" s="14"/>
      <c r="AE255" s="14"/>
      <c r="AT255" s="257" t="s">
        <v>252</v>
      </c>
      <c r="AU255" s="257" t="s">
        <v>93</v>
      </c>
      <c r="AV255" s="14" t="s">
        <v>93</v>
      </c>
      <c r="AW255" s="14" t="s">
        <v>46</v>
      </c>
      <c r="AX255" s="14" t="s">
        <v>85</v>
      </c>
      <c r="AY255" s="257" t="s">
        <v>241</v>
      </c>
    </row>
    <row r="256" s="14" customFormat="1">
      <c r="A256" s="14"/>
      <c r="B256" s="247"/>
      <c r="C256" s="248"/>
      <c r="D256" s="238" t="s">
        <v>252</v>
      </c>
      <c r="E256" s="249" t="s">
        <v>39</v>
      </c>
      <c r="F256" s="250" t="s">
        <v>9535</v>
      </c>
      <c r="G256" s="248"/>
      <c r="H256" s="251">
        <v>0.39800000000000002</v>
      </c>
      <c r="I256" s="252"/>
      <c r="J256" s="248"/>
      <c r="K256" s="248"/>
      <c r="L256" s="253"/>
      <c r="M256" s="254"/>
      <c r="N256" s="255"/>
      <c r="O256" s="255"/>
      <c r="P256" s="255"/>
      <c r="Q256" s="255"/>
      <c r="R256" s="255"/>
      <c r="S256" s="255"/>
      <c r="T256" s="256"/>
      <c r="U256" s="14"/>
      <c r="V256" s="14"/>
      <c r="W256" s="14"/>
      <c r="X256" s="14"/>
      <c r="Y256" s="14"/>
      <c r="Z256" s="14"/>
      <c r="AA256" s="14"/>
      <c r="AB256" s="14"/>
      <c r="AC256" s="14"/>
      <c r="AD256" s="14"/>
      <c r="AE256" s="14"/>
      <c r="AT256" s="257" t="s">
        <v>252</v>
      </c>
      <c r="AU256" s="257" t="s">
        <v>93</v>
      </c>
      <c r="AV256" s="14" t="s">
        <v>93</v>
      </c>
      <c r="AW256" s="14" t="s">
        <v>46</v>
      </c>
      <c r="AX256" s="14" t="s">
        <v>85</v>
      </c>
      <c r="AY256" s="257" t="s">
        <v>241</v>
      </c>
    </row>
    <row r="257" s="14" customFormat="1">
      <c r="A257" s="14"/>
      <c r="B257" s="247"/>
      <c r="C257" s="248"/>
      <c r="D257" s="238" t="s">
        <v>252</v>
      </c>
      <c r="E257" s="249" t="s">
        <v>39</v>
      </c>
      <c r="F257" s="250" t="s">
        <v>9536</v>
      </c>
      <c r="G257" s="248"/>
      <c r="H257" s="251">
        <v>1.3859999999999999</v>
      </c>
      <c r="I257" s="252"/>
      <c r="J257" s="248"/>
      <c r="K257" s="248"/>
      <c r="L257" s="253"/>
      <c r="M257" s="254"/>
      <c r="N257" s="255"/>
      <c r="O257" s="255"/>
      <c r="P257" s="255"/>
      <c r="Q257" s="255"/>
      <c r="R257" s="255"/>
      <c r="S257" s="255"/>
      <c r="T257" s="256"/>
      <c r="U257" s="14"/>
      <c r="V257" s="14"/>
      <c r="W257" s="14"/>
      <c r="X257" s="14"/>
      <c r="Y257" s="14"/>
      <c r="Z257" s="14"/>
      <c r="AA257" s="14"/>
      <c r="AB257" s="14"/>
      <c r="AC257" s="14"/>
      <c r="AD257" s="14"/>
      <c r="AE257" s="14"/>
      <c r="AT257" s="257" t="s">
        <v>252</v>
      </c>
      <c r="AU257" s="257" t="s">
        <v>93</v>
      </c>
      <c r="AV257" s="14" t="s">
        <v>93</v>
      </c>
      <c r="AW257" s="14" t="s">
        <v>46</v>
      </c>
      <c r="AX257" s="14" t="s">
        <v>85</v>
      </c>
      <c r="AY257" s="257" t="s">
        <v>241</v>
      </c>
    </row>
    <row r="258" s="14" customFormat="1">
      <c r="A258" s="14"/>
      <c r="B258" s="247"/>
      <c r="C258" s="248"/>
      <c r="D258" s="238" t="s">
        <v>252</v>
      </c>
      <c r="E258" s="249" t="s">
        <v>39</v>
      </c>
      <c r="F258" s="250" t="s">
        <v>9537</v>
      </c>
      <c r="G258" s="248"/>
      <c r="H258" s="251">
        <v>3.2719999999999998</v>
      </c>
      <c r="I258" s="252"/>
      <c r="J258" s="248"/>
      <c r="K258" s="248"/>
      <c r="L258" s="253"/>
      <c r="M258" s="254"/>
      <c r="N258" s="255"/>
      <c r="O258" s="255"/>
      <c r="P258" s="255"/>
      <c r="Q258" s="255"/>
      <c r="R258" s="255"/>
      <c r="S258" s="255"/>
      <c r="T258" s="256"/>
      <c r="U258" s="14"/>
      <c r="V258" s="14"/>
      <c r="W258" s="14"/>
      <c r="X258" s="14"/>
      <c r="Y258" s="14"/>
      <c r="Z258" s="14"/>
      <c r="AA258" s="14"/>
      <c r="AB258" s="14"/>
      <c r="AC258" s="14"/>
      <c r="AD258" s="14"/>
      <c r="AE258" s="14"/>
      <c r="AT258" s="257" t="s">
        <v>252</v>
      </c>
      <c r="AU258" s="257" t="s">
        <v>93</v>
      </c>
      <c r="AV258" s="14" t="s">
        <v>93</v>
      </c>
      <c r="AW258" s="14" t="s">
        <v>46</v>
      </c>
      <c r="AX258" s="14" t="s">
        <v>85</v>
      </c>
      <c r="AY258" s="257" t="s">
        <v>241</v>
      </c>
    </row>
    <row r="259" s="14" customFormat="1">
      <c r="A259" s="14"/>
      <c r="B259" s="247"/>
      <c r="C259" s="248"/>
      <c r="D259" s="238" t="s">
        <v>252</v>
      </c>
      <c r="E259" s="249" t="s">
        <v>39</v>
      </c>
      <c r="F259" s="250" t="s">
        <v>9538</v>
      </c>
      <c r="G259" s="248"/>
      <c r="H259" s="251">
        <v>1.5289999999999999</v>
      </c>
      <c r="I259" s="252"/>
      <c r="J259" s="248"/>
      <c r="K259" s="248"/>
      <c r="L259" s="253"/>
      <c r="M259" s="254"/>
      <c r="N259" s="255"/>
      <c r="O259" s="255"/>
      <c r="P259" s="255"/>
      <c r="Q259" s="255"/>
      <c r="R259" s="255"/>
      <c r="S259" s="255"/>
      <c r="T259" s="256"/>
      <c r="U259" s="14"/>
      <c r="V259" s="14"/>
      <c r="W259" s="14"/>
      <c r="X259" s="14"/>
      <c r="Y259" s="14"/>
      <c r="Z259" s="14"/>
      <c r="AA259" s="14"/>
      <c r="AB259" s="14"/>
      <c r="AC259" s="14"/>
      <c r="AD259" s="14"/>
      <c r="AE259" s="14"/>
      <c r="AT259" s="257" t="s">
        <v>252</v>
      </c>
      <c r="AU259" s="257" t="s">
        <v>93</v>
      </c>
      <c r="AV259" s="14" t="s">
        <v>93</v>
      </c>
      <c r="AW259" s="14" t="s">
        <v>46</v>
      </c>
      <c r="AX259" s="14" t="s">
        <v>85</v>
      </c>
      <c r="AY259" s="257" t="s">
        <v>241</v>
      </c>
    </row>
    <row r="260" s="14" customFormat="1">
      <c r="A260" s="14"/>
      <c r="B260" s="247"/>
      <c r="C260" s="248"/>
      <c r="D260" s="238" t="s">
        <v>252</v>
      </c>
      <c r="E260" s="249" t="s">
        <v>39</v>
      </c>
      <c r="F260" s="250" t="s">
        <v>9539</v>
      </c>
      <c r="G260" s="248"/>
      <c r="H260" s="251">
        <v>0.79100000000000004</v>
      </c>
      <c r="I260" s="252"/>
      <c r="J260" s="248"/>
      <c r="K260" s="248"/>
      <c r="L260" s="253"/>
      <c r="M260" s="254"/>
      <c r="N260" s="255"/>
      <c r="O260" s="255"/>
      <c r="P260" s="255"/>
      <c r="Q260" s="255"/>
      <c r="R260" s="255"/>
      <c r="S260" s="255"/>
      <c r="T260" s="256"/>
      <c r="U260" s="14"/>
      <c r="V260" s="14"/>
      <c r="W260" s="14"/>
      <c r="X260" s="14"/>
      <c r="Y260" s="14"/>
      <c r="Z260" s="14"/>
      <c r="AA260" s="14"/>
      <c r="AB260" s="14"/>
      <c r="AC260" s="14"/>
      <c r="AD260" s="14"/>
      <c r="AE260" s="14"/>
      <c r="AT260" s="257" t="s">
        <v>252</v>
      </c>
      <c r="AU260" s="257" t="s">
        <v>93</v>
      </c>
      <c r="AV260" s="14" t="s">
        <v>93</v>
      </c>
      <c r="AW260" s="14" t="s">
        <v>46</v>
      </c>
      <c r="AX260" s="14" t="s">
        <v>85</v>
      </c>
      <c r="AY260" s="257" t="s">
        <v>241</v>
      </c>
    </row>
    <row r="261" s="14" customFormat="1">
      <c r="A261" s="14"/>
      <c r="B261" s="247"/>
      <c r="C261" s="248"/>
      <c r="D261" s="238" t="s">
        <v>252</v>
      </c>
      <c r="E261" s="249" t="s">
        <v>39</v>
      </c>
      <c r="F261" s="250" t="s">
        <v>9540</v>
      </c>
      <c r="G261" s="248"/>
      <c r="H261" s="251">
        <v>1.333</v>
      </c>
      <c r="I261" s="252"/>
      <c r="J261" s="248"/>
      <c r="K261" s="248"/>
      <c r="L261" s="253"/>
      <c r="M261" s="254"/>
      <c r="N261" s="255"/>
      <c r="O261" s="255"/>
      <c r="P261" s="255"/>
      <c r="Q261" s="255"/>
      <c r="R261" s="255"/>
      <c r="S261" s="255"/>
      <c r="T261" s="256"/>
      <c r="U261" s="14"/>
      <c r="V261" s="14"/>
      <c r="W261" s="14"/>
      <c r="X261" s="14"/>
      <c r="Y261" s="14"/>
      <c r="Z261" s="14"/>
      <c r="AA261" s="14"/>
      <c r="AB261" s="14"/>
      <c r="AC261" s="14"/>
      <c r="AD261" s="14"/>
      <c r="AE261" s="14"/>
      <c r="AT261" s="257" t="s">
        <v>252</v>
      </c>
      <c r="AU261" s="257" t="s">
        <v>93</v>
      </c>
      <c r="AV261" s="14" t="s">
        <v>93</v>
      </c>
      <c r="AW261" s="14" t="s">
        <v>46</v>
      </c>
      <c r="AX261" s="14" t="s">
        <v>85</v>
      </c>
      <c r="AY261" s="257" t="s">
        <v>241</v>
      </c>
    </row>
    <row r="262" s="14" customFormat="1">
      <c r="A262" s="14"/>
      <c r="B262" s="247"/>
      <c r="C262" s="248"/>
      <c r="D262" s="238" t="s">
        <v>252</v>
      </c>
      <c r="E262" s="249" t="s">
        <v>39</v>
      </c>
      <c r="F262" s="250" t="s">
        <v>9541</v>
      </c>
      <c r="G262" s="248"/>
      <c r="H262" s="251">
        <v>0.71299999999999997</v>
      </c>
      <c r="I262" s="252"/>
      <c r="J262" s="248"/>
      <c r="K262" s="248"/>
      <c r="L262" s="253"/>
      <c r="M262" s="254"/>
      <c r="N262" s="255"/>
      <c r="O262" s="255"/>
      <c r="P262" s="255"/>
      <c r="Q262" s="255"/>
      <c r="R262" s="255"/>
      <c r="S262" s="255"/>
      <c r="T262" s="256"/>
      <c r="U262" s="14"/>
      <c r="V262" s="14"/>
      <c r="W262" s="14"/>
      <c r="X262" s="14"/>
      <c r="Y262" s="14"/>
      <c r="Z262" s="14"/>
      <c r="AA262" s="14"/>
      <c r="AB262" s="14"/>
      <c r="AC262" s="14"/>
      <c r="AD262" s="14"/>
      <c r="AE262" s="14"/>
      <c r="AT262" s="257" t="s">
        <v>252</v>
      </c>
      <c r="AU262" s="257" t="s">
        <v>93</v>
      </c>
      <c r="AV262" s="14" t="s">
        <v>93</v>
      </c>
      <c r="AW262" s="14" t="s">
        <v>46</v>
      </c>
      <c r="AX262" s="14" t="s">
        <v>85</v>
      </c>
      <c r="AY262" s="257" t="s">
        <v>241</v>
      </c>
    </row>
    <row r="263" s="14" customFormat="1">
      <c r="A263" s="14"/>
      <c r="B263" s="247"/>
      <c r="C263" s="248"/>
      <c r="D263" s="238" t="s">
        <v>252</v>
      </c>
      <c r="E263" s="249" t="s">
        <v>39</v>
      </c>
      <c r="F263" s="250" t="s">
        <v>9542</v>
      </c>
      <c r="G263" s="248"/>
      <c r="H263" s="251">
        <v>0.36899999999999999</v>
      </c>
      <c r="I263" s="252"/>
      <c r="J263" s="248"/>
      <c r="K263" s="248"/>
      <c r="L263" s="253"/>
      <c r="M263" s="254"/>
      <c r="N263" s="255"/>
      <c r="O263" s="255"/>
      <c r="P263" s="255"/>
      <c r="Q263" s="255"/>
      <c r="R263" s="255"/>
      <c r="S263" s="255"/>
      <c r="T263" s="256"/>
      <c r="U263" s="14"/>
      <c r="V263" s="14"/>
      <c r="W263" s="14"/>
      <c r="X263" s="14"/>
      <c r="Y263" s="14"/>
      <c r="Z263" s="14"/>
      <c r="AA263" s="14"/>
      <c r="AB263" s="14"/>
      <c r="AC263" s="14"/>
      <c r="AD263" s="14"/>
      <c r="AE263" s="14"/>
      <c r="AT263" s="257" t="s">
        <v>252</v>
      </c>
      <c r="AU263" s="257" t="s">
        <v>93</v>
      </c>
      <c r="AV263" s="14" t="s">
        <v>93</v>
      </c>
      <c r="AW263" s="14" t="s">
        <v>46</v>
      </c>
      <c r="AX263" s="14" t="s">
        <v>85</v>
      </c>
      <c r="AY263" s="257" t="s">
        <v>241</v>
      </c>
    </row>
    <row r="264" s="14" customFormat="1">
      <c r="A264" s="14"/>
      <c r="B264" s="247"/>
      <c r="C264" s="248"/>
      <c r="D264" s="238" t="s">
        <v>252</v>
      </c>
      <c r="E264" s="249" t="s">
        <v>39</v>
      </c>
      <c r="F264" s="250" t="s">
        <v>9543</v>
      </c>
      <c r="G264" s="248"/>
      <c r="H264" s="251">
        <v>0.312</v>
      </c>
      <c r="I264" s="252"/>
      <c r="J264" s="248"/>
      <c r="K264" s="248"/>
      <c r="L264" s="253"/>
      <c r="M264" s="254"/>
      <c r="N264" s="255"/>
      <c r="O264" s="255"/>
      <c r="P264" s="255"/>
      <c r="Q264" s="255"/>
      <c r="R264" s="255"/>
      <c r="S264" s="255"/>
      <c r="T264" s="256"/>
      <c r="U264" s="14"/>
      <c r="V264" s="14"/>
      <c r="W264" s="14"/>
      <c r="X264" s="14"/>
      <c r="Y264" s="14"/>
      <c r="Z264" s="14"/>
      <c r="AA264" s="14"/>
      <c r="AB264" s="14"/>
      <c r="AC264" s="14"/>
      <c r="AD264" s="14"/>
      <c r="AE264" s="14"/>
      <c r="AT264" s="257" t="s">
        <v>252</v>
      </c>
      <c r="AU264" s="257" t="s">
        <v>93</v>
      </c>
      <c r="AV264" s="14" t="s">
        <v>93</v>
      </c>
      <c r="AW264" s="14" t="s">
        <v>46</v>
      </c>
      <c r="AX264" s="14" t="s">
        <v>85</v>
      </c>
      <c r="AY264" s="257" t="s">
        <v>241</v>
      </c>
    </row>
    <row r="265" s="15" customFormat="1">
      <c r="A265" s="15"/>
      <c r="B265" s="258"/>
      <c r="C265" s="259"/>
      <c r="D265" s="238" t="s">
        <v>252</v>
      </c>
      <c r="E265" s="260" t="s">
        <v>39</v>
      </c>
      <c r="F265" s="261" t="s">
        <v>274</v>
      </c>
      <c r="G265" s="259"/>
      <c r="H265" s="262">
        <v>71.024000000000001</v>
      </c>
      <c r="I265" s="263"/>
      <c r="J265" s="259"/>
      <c r="K265" s="259"/>
      <c r="L265" s="264"/>
      <c r="M265" s="265"/>
      <c r="N265" s="266"/>
      <c r="O265" s="266"/>
      <c r="P265" s="266"/>
      <c r="Q265" s="266"/>
      <c r="R265" s="266"/>
      <c r="S265" s="266"/>
      <c r="T265" s="267"/>
      <c r="U265" s="15"/>
      <c r="V265" s="15"/>
      <c r="W265" s="15"/>
      <c r="X265" s="15"/>
      <c r="Y265" s="15"/>
      <c r="Z265" s="15"/>
      <c r="AA265" s="15"/>
      <c r="AB265" s="15"/>
      <c r="AC265" s="15"/>
      <c r="AD265" s="15"/>
      <c r="AE265" s="15"/>
      <c r="AT265" s="268" t="s">
        <v>252</v>
      </c>
      <c r="AU265" s="268" t="s">
        <v>93</v>
      </c>
      <c r="AV265" s="15" t="s">
        <v>248</v>
      </c>
      <c r="AW265" s="15" t="s">
        <v>46</v>
      </c>
      <c r="AX265" s="15" t="s">
        <v>23</v>
      </c>
      <c r="AY265" s="268" t="s">
        <v>241</v>
      </c>
    </row>
    <row r="266" s="2" customFormat="1" ht="16.5" customHeight="1">
      <c r="A266" s="42"/>
      <c r="B266" s="43"/>
      <c r="C266" s="280" t="s">
        <v>8</v>
      </c>
      <c r="D266" s="280" t="s">
        <v>463</v>
      </c>
      <c r="E266" s="281" t="s">
        <v>8998</v>
      </c>
      <c r="F266" s="282" t="s">
        <v>8999</v>
      </c>
      <c r="G266" s="283" t="s">
        <v>430</v>
      </c>
      <c r="H266" s="284">
        <v>142.048</v>
      </c>
      <c r="I266" s="285"/>
      <c r="J266" s="286">
        <f>ROUND(I266*H266,2)</f>
        <v>0</v>
      </c>
      <c r="K266" s="282" t="s">
        <v>247</v>
      </c>
      <c r="L266" s="287"/>
      <c r="M266" s="288" t="s">
        <v>39</v>
      </c>
      <c r="N266" s="289" t="s">
        <v>56</v>
      </c>
      <c r="O266" s="88"/>
      <c r="P266" s="227">
        <f>O266*H266</f>
        <v>0</v>
      </c>
      <c r="Q266" s="227">
        <v>1</v>
      </c>
      <c r="R266" s="227">
        <f>Q266*H266</f>
        <v>142.048</v>
      </c>
      <c r="S266" s="227">
        <v>0</v>
      </c>
      <c r="T266" s="228">
        <f>S266*H266</f>
        <v>0</v>
      </c>
      <c r="U266" s="42"/>
      <c r="V266" s="42"/>
      <c r="W266" s="42"/>
      <c r="X266" s="42"/>
      <c r="Y266" s="42"/>
      <c r="Z266" s="42"/>
      <c r="AA266" s="42"/>
      <c r="AB266" s="42"/>
      <c r="AC266" s="42"/>
      <c r="AD266" s="42"/>
      <c r="AE266" s="42"/>
      <c r="AR266" s="229" t="s">
        <v>321</v>
      </c>
      <c r="AT266" s="229" t="s">
        <v>463</v>
      </c>
      <c r="AU266" s="229" t="s">
        <v>93</v>
      </c>
      <c r="AY266" s="20" t="s">
        <v>241</v>
      </c>
      <c r="BE266" s="230">
        <f>IF(N266="základní",J266,0)</f>
        <v>0</v>
      </c>
      <c r="BF266" s="230">
        <f>IF(N266="snížená",J266,0)</f>
        <v>0</v>
      </c>
      <c r="BG266" s="230">
        <f>IF(N266="zákl. přenesená",J266,0)</f>
        <v>0</v>
      </c>
      <c r="BH266" s="230">
        <f>IF(N266="sníž. přenesená",J266,0)</f>
        <v>0</v>
      </c>
      <c r="BI266" s="230">
        <f>IF(N266="nulová",J266,0)</f>
        <v>0</v>
      </c>
      <c r="BJ266" s="20" t="s">
        <v>23</v>
      </c>
      <c r="BK266" s="230">
        <f>ROUND(I266*H266,2)</f>
        <v>0</v>
      </c>
      <c r="BL266" s="20" t="s">
        <v>248</v>
      </c>
      <c r="BM266" s="229" t="s">
        <v>9544</v>
      </c>
    </row>
    <row r="267" s="14" customFormat="1">
      <c r="A267" s="14"/>
      <c r="B267" s="247"/>
      <c r="C267" s="248"/>
      <c r="D267" s="238" t="s">
        <v>252</v>
      </c>
      <c r="E267" s="248"/>
      <c r="F267" s="250" t="s">
        <v>9545</v>
      </c>
      <c r="G267" s="248"/>
      <c r="H267" s="251">
        <v>142.048</v>
      </c>
      <c r="I267" s="252"/>
      <c r="J267" s="248"/>
      <c r="K267" s="248"/>
      <c r="L267" s="253"/>
      <c r="M267" s="254"/>
      <c r="N267" s="255"/>
      <c r="O267" s="255"/>
      <c r="P267" s="255"/>
      <c r="Q267" s="255"/>
      <c r="R267" s="255"/>
      <c r="S267" s="255"/>
      <c r="T267" s="256"/>
      <c r="U267" s="14"/>
      <c r="V267" s="14"/>
      <c r="W267" s="14"/>
      <c r="X267" s="14"/>
      <c r="Y267" s="14"/>
      <c r="Z267" s="14"/>
      <c r="AA267" s="14"/>
      <c r="AB267" s="14"/>
      <c r="AC267" s="14"/>
      <c r="AD267" s="14"/>
      <c r="AE267" s="14"/>
      <c r="AT267" s="257" t="s">
        <v>252</v>
      </c>
      <c r="AU267" s="257" t="s">
        <v>93</v>
      </c>
      <c r="AV267" s="14" t="s">
        <v>93</v>
      </c>
      <c r="AW267" s="14" t="s">
        <v>4</v>
      </c>
      <c r="AX267" s="14" t="s">
        <v>23</v>
      </c>
      <c r="AY267" s="257" t="s">
        <v>241</v>
      </c>
    </row>
    <row r="268" s="2" customFormat="1" ht="21.75" customHeight="1">
      <c r="A268" s="42"/>
      <c r="B268" s="43"/>
      <c r="C268" s="218" t="s">
        <v>421</v>
      </c>
      <c r="D268" s="218" t="s">
        <v>243</v>
      </c>
      <c r="E268" s="219" t="s">
        <v>9002</v>
      </c>
      <c r="F268" s="220" t="s">
        <v>9003</v>
      </c>
      <c r="G268" s="221" t="s">
        <v>145</v>
      </c>
      <c r="H268" s="222">
        <v>171.69999999999999</v>
      </c>
      <c r="I268" s="223"/>
      <c r="J268" s="224">
        <f>ROUND(I268*H268,2)</f>
        <v>0</v>
      </c>
      <c r="K268" s="220" t="s">
        <v>247</v>
      </c>
      <c r="L268" s="48"/>
      <c r="M268" s="225" t="s">
        <v>39</v>
      </c>
      <c r="N268" s="226" t="s">
        <v>56</v>
      </c>
      <c r="O268" s="88"/>
      <c r="P268" s="227">
        <f>O268*H268</f>
        <v>0</v>
      </c>
      <c r="Q268" s="227">
        <v>0</v>
      </c>
      <c r="R268" s="227">
        <f>Q268*H268</f>
        <v>0</v>
      </c>
      <c r="S268" s="227">
        <v>0</v>
      </c>
      <c r="T268" s="228">
        <f>S268*H268</f>
        <v>0</v>
      </c>
      <c r="U268" s="42"/>
      <c r="V268" s="42"/>
      <c r="W268" s="42"/>
      <c r="X268" s="42"/>
      <c r="Y268" s="42"/>
      <c r="Z268" s="42"/>
      <c r="AA268" s="42"/>
      <c r="AB268" s="42"/>
      <c r="AC268" s="42"/>
      <c r="AD268" s="42"/>
      <c r="AE268" s="42"/>
      <c r="AR268" s="229" t="s">
        <v>248</v>
      </c>
      <c r="AT268" s="229" t="s">
        <v>243</v>
      </c>
      <c r="AU268" s="229" t="s">
        <v>93</v>
      </c>
      <c r="AY268" s="20" t="s">
        <v>241</v>
      </c>
      <c r="BE268" s="230">
        <f>IF(N268="základní",J268,0)</f>
        <v>0</v>
      </c>
      <c r="BF268" s="230">
        <f>IF(N268="snížená",J268,0)</f>
        <v>0</v>
      </c>
      <c r="BG268" s="230">
        <f>IF(N268="zákl. přenesená",J268,0)</f>
        <v>0</v>
      </c>
      <c r="BH268" s="230">
        <f>IF(N268="sníž. přenesená",J268,0)</f>
        <v>0</v>
      </c>
      <c r="BI268" s="230">
        <f>IF(N268="nulová",J268,0)</f>
        <v>0</v>
      </c>
      <c r="BJ268" s="20" t="s">
        <v>23</v>
      </c>
      <c r="BK268" s="230">
        <f>ROUND(I268*H268,2)</f>
        <v>0</v>
      </c>
      <c r="BL268" s="20" t="s">
        <v>248</v>
      </c>
      <c r="BM268" s="229" t="s">
        <v>9546</v>
      </c>
    </row>
    <row r="269" s="2" customFormat="1">
      <c r="A269" s="42"/>
      <c r="B269" s="43"/>
      <c r="C269" s="44"/>
      <c r="D269" s="231" t="s">
        <v>250</v>
      </c>
      <c r="E269" s="44"/>
      <c r="F269" s="232" t="s">
        <v>9005</v>
      </c>
      <c r="G269" s="44"/>
      <c r="H269" s="44"/>
      <c r="I269" s="233"/>
      <c r="J269" s="44"/>
      <c r="K269" s="44"/>
      <c r="L269" s="48"/>
      <c r="M269" s="234"/>
      <c r="N269" s="235"/>
      <c r="O269" s="88"/>
      <c r="P269" s="88"/>
      <c r="Q269" s="88"/>
      <c r="R269" s="88"/>
      <c r="S269" s="88"/>
      <c r="T269" s="89"/>
      <c r="U269" s="42"/>
      <c r="V269" s="42"/>
      <c r="W269" s="42"/>
      <c r="X269" s="42"/>
      <c r="Y269" s="42"/>
      <c r="Z269" s="42"/>
      <c r="AA269" s="42"/>
      <c r="AB269" s="42"/>
      <c r="AC269" s="42"/>
      <c r="AD269" s="42"/>
      <c r="AE269" s="42"/>
      <c r="AT269" s="20" t="s">
        <v>250</v>
      </c>
      <c r="AU269" s="20" t="s">
        <v>93</v>
      </c>
    </row>
    <row r="270" s="13" customFormat="1">
      <c r="A270" s="13"/>
      <c r="B270" s="236"/>
      <c r="C270" s="237"/>
      <c r="D270" s="238" t="s">
        <v>252</v>
      </c>
      <c r="E270" s="239" t="s">
        <v>39</v>
      </c>
      <c r="F270" s="240" t="s">
        <v>9006</v>
      </c>
      <c r="G270" s="237"/>
      <c r="H270" s="239" t="s">
        <v>39</v>
      </c>
      <c r="I270" s="241"/>
      <c r="J270" s="237"/>
      <c r="K270" s="237"/>
      <c r="L270" s="242"/>
      <c r="M270" s="243"/>
      <c r="N270" s="244"/>
      <c r="O270" s="244"/>
      <c r="P270" s="244"/>
      <c r="Q270" s="244"/>
      <c r="R270" s="244"/>
      <c r="S270" s="244"/>
      <c r="T270" s="245"/>
      <c r="U270" s="13"/>
      <c r="V270" s="13"/>
      <c r="W270" s="13"/>
      <c r="X270" s="13"/>
      <c r="Y270" s="13"/>
      <c r="Z270" s="13"/>
      <c r="AA270" s="13"/>
      <c r="AB270" s="13"/>
      <c r="AC270" s="13"/>
      <c r="AD270" s="13"/>
      <c r="AE270" s="13"/>
      <c r="AT270" s="246" t="s">
        <v>252</v>
      </c>
      <c r="AU270" s="246" t="s">
        <v>93</v>
      </c>
      <c r="AV270" s="13" t="s">
        <v>23</v>
      </c>
      <c r="AW270" s="13" t="s">
        <v>46</v>
      </c>
      <c r="AX270" s="13" t="s">
        <v>85</v>
      </c>
      <c r="AY270" s="246" t="s">
        <v>241</v>
      </c>
    </row>
    <row r="271" s="13" customFormat="1">
      <c r="A271" s="13"/>
      <c r="B271" s="236"/>
      <c r="C271" s="237"/>
      <c r="D271" s="238" t="s">
        <v>252</v>
      </c>
      <c r="E271" s="239" t="s">
        <v>39</v>
      </c>
      <c r="F271" s="240" t="s">
        <v>3425</v>
      </c>
      <c r="G271" s="237"/>
      <c r="H271" s="239" t="s">
        <v>39</v>
      </c>
      <c r="I271" s="241"/>
      <c r="J271" s="237"/>
      <c r="K271" s="237"/>
      <c r="L271" s="242"/>
      <c r="M271" s="243"/>
      <c r="N271" s="244"/>
      <c r="O271" s="244"/>
      <c r="P271" s="244"/>
      <c r="Q271" s="244"/>
      <c r="R271" s="244"/>
      <c r="S271" s="244"/>
      <c r="T271" s="245"/>
      <c r="U271" s="13"/>
      <c r="V271" s="13"/>
      <c r="W271" s="13"/>
      <c r="X271" s="13"/>
      <c r="Y271" s="13"/>
      <c r="Z271" s="13"/>
      <c r="AA271" s="13"/>
      <c r="AB271" s="13"/>
      <c r="AC271" s="13"/>
      <c r="AD271" s="13"/>
      <c r="AE271" s="13"/>
      <c r="AT271" s="246" t="s">
        <v>252</v>
      </c>
      <c r="AU271" s="246" t="s">
        <v>93</v>
      </c>
      <c r="AV271" s="13" t="s">
        <v>23</v>
      </c>
      <c r="AW271" s="13" t="s">
        <v>46</v>
      </c>
      <c r="AX271" s="13" t="s">
        <v>85</v>
      </c>
      <c r="AY271" s="246" t="s">
        <v>241</v>
      </c>
    </row>
    <row r="272" s="14" customFormat="1">
      <c r="A272" s="14"/>
      <c r="B272" s="247"/>
      <c r="C272" s="248"/>
      <c r="D272" s="238" t="s">
        <v>252</v>
      </c>
      <c r="E272" s="249" t="s">
        <v>39</v>
      </c>
      <c r="F272" s="250" t="s">
        <v>9547</v>
      </c>
      <c r="G272" s="248"/>
      <c r="H272" s="251">
        <v>2.5699999999999998</v>
      </c>
      <c r="I272" s="252"/>
      <c r="J272" s="248"/>
      <c r="K272" s="248"/>
      <c r="L272" s="253"/>
      <c r="M272" s="254"/>
      <c r="N272" s="255"/>
      <c r="O272" s="255"/>
      <c r="P272" s="255"/>
      <c r="Q272" s="255"/>
      <c r="R272" s="255"/>
      <c r="S272" s="255"/>
      <c r="T272" s="256"/>
      <c r="U272" s="14"/>
      <c r="V272" s="14"/>
      <c r="W272" s="14"/>
      <c r="X272" s="14"/>
      <c r="Y272" s="14"/>
      <c r="Z272" s="14"/>
      <c r="AA272" s="14"/>
      <c r="AB272" s="14"/>
      <c r="AC272" s="14"/>
      <c r="AD272" s="14"/>
      <c r="AE272" s="14"/>
      <c r="AT272" s="257" t="s">
        <v>252</v>
      </c>
      <c r="AU272" s="257" t="s">
        <v>93</v>
      </c>
      <c r="AV272" s="14" t="s">
        <v>93</v>
      </c>
      <c r="AW272" s="14" t="s">
        <v>46</v>
      </c>
      <c r="AX272" s="14" t="s">
        <v>85</v>
      </c>
      <c r="AY272" s="257" t="s">
        <v>241</v>
      </c>
    </row>
    <row r="273" s="13" customFormat="1">
      <c r="A273" s="13"/>
      <c r="B273" s="236"/>
      <c r="C273" s="237"/>
      <c r="D273" s="238" t="s">
        <v>252</v>
      </c>
      <c r="E273" s="239" t="s">
        <v>39</v>
      </c>
      <c r="F273" s="240" t="s">
        <v>8834</v>
      </c>
      <c r="G273" s="237"/>
      <c r="H273" s="239" t="s">
        <v>39</v>
      </c>
      <c r="I273" s="241"/>
      <c r="J273" s="237"/>
      <c r="K273" s="237"/>
      <c r="L273" s="242"/>
      <c r="M273" s="243"/>
      <c r="N273" s="244"/>
      <c r="O273" s="244"/>
      <c r="P273" s="244"/>
      <c r="Q273" s="244"/>
      <c r="R273" s="244"/>
      <c r="S273" s="244"/>
      <c r="T273" s="245"/>
      <c r="U273" s="13"/>
      <c r="V273" s="13"/>
      <c r="W273" s="13"/>
      <c r="X273" s="13"/>
      <c r="Y273" s="13"/>
      <c r="Z273" s="13"/>
      <c r="AA273" s="13"/>
      <c r="AB273" s="13"/>
      <c r="AC273" s="13"/>
      <c r="AD273" s="13"/>
      <c r="AE273" s="13"/>
      <c r="AT273" s="246" t="s">
        <v>252</v>
      </c>
      <c r="AU273" s="246" t="s">
        <v>93</v>
      </c>
      <c r="AV273" s="13" t="s">
        <v>23</v>
      </c>
      <c r="AW273" s="13" t="s">
        <v>46</v>
      </c>
      <c r="AX273" s="13" t="s">
        <v>85</v>
      </c>
      <c r="AY273" s="246" t="s">
        <v>241</v>
      </c>
    </row>
    <row r="274" s="14" customFormat="1">
      <c r="A274" s="14"/>
      <c r="B274" s="247"/>
      <c r="C274" s="248"/>
      <c r="D274" s="238" t="s">
        <v>252</v>
      </c>
      <c r="E274" s="249" t="s">
        <v>39</v>
      </c>
      <c r="F274" s="250" t="s">
        <v>9548</v>
      </c>
      <c r="G274" s="248"/>
      <c r="H274" s="251">
        <v>2.9199999999999999</v>
      </c>
      <c r="I274" s="252"/>
      <c r="J274" s="248"/>
      <c r="K274" s="248"/>
      <c r="L274" s="253"/>
      <c r="M274" s="254"/>
      <c r="N274" s="255"/>
      <c r="O274" s="255"/>
      <c r="P274" s="255"/>
      <c r="Q274" s="255"/>
      <c r="R274" s="255"/>
      <c r="S274" s="255"/>
      <c r="T274" s="256"/>
      <c r="U274" s="14"/>
      <c r="V274" s="14"/>
      <c r="W274" s="14"/>
      <c r="X274" s="14"/>
      <c r="Y274" s="14"/>
      <c r="Z274" s="14"/>
      <c r="AA274" s="14"/>
      <c r="AB274" s="14"/>
      <c r="AC274" s="14"/>
      <c r="AD274" s="14"/>
      <c r="AE274" s="14"/>
      <c r="AT274" s="257" t="s">
        <v>252</v>
      </c>
      <c r="AU274" s="257" t="s">
        <v>93</v>
      </c>
      <c r="AV274" s="14" t="s">
        <v>93</v>
      </c>
      <c r="AW274" s="14" t="s">
        <v>46</v>
      </c>
      <c r="AX274" s="14" t="s">
        <v>85</v>
      </c>
      <c r="AY274" s="257" t="s">
        <v>241</v>
      </c>
    </row>
    <row r="275" s="14" customFormat="1">
      <c r="A275" s="14"/>
      <c r="B275" s="247"/>
      <c r="C275" s="248"/>
      <c r="D275" s="238" t="s">
        <v>252</v>
      </c>
      <c r="E275" s="249" t="s">
        <v>39</v>
      </c>
      <c r="F275" s="250" t="s">
        <v>9549</v>
      </c>
      <c r="G275" s="248"/>
      <c r="H275" s="251">
        <v>1.21</v>
      </c>
      <c r="I275" s="252"/>
      <c r="J275" s="248"/>
      <c r="K275" s="248"/>
      <c r="L275" s="253"/>
      <c r="M275" s="254"/>
      <c r="N275" s="255"/>
      <c r="O275" s="255"/>
      <c r="P275" s="255"/>
      <c r="Q275" s="255"/>
      <c r="R275" s="255"/>
      <c r="S275" s="255"/>
      <c r="T275" s="256"/>
      <c r="U275" s="14"/>
      <c r="V275" s="14"/>
      <c r="W275" s="14"/>
      <c r="X275" s="14"/>
      <c r="Y275" s="14"/>
      <c r="Z275" s="14"/>
      <c r="AA275" s="14"/>
      <c r="AB275" s="14"/>
      <c r="AC275" s="14"/>
      <c r="AD275" s="14"/>
      <c r="AE275" s="14"/>
      <c r="AT275" s="257" t="s">
        <v>252</v>
      </c>
      <c r="AU275" s="257" t="s">
        <v>93</v>
      </c>
      <c r="AV275" s="14" t="s">
        <v>93</v>
      </c>
      <c r="AW275" s="14" t="s">
        <v>46</v>
      </c>
      <c r="AX275" s="14" t="s">
        <v>85</v>
      </c>
      <c r="AY275" s="257" t="s">
        <v>241</v>
      </c>
    </row>
    <row r="276" s="14" customFormat="1">
      <c r="A276" s="14"/>
      <c r="B276" s="247"/>
      <c r="C276" s="248"/>
      <c r="D276" s="238" t="s">
        <v>252</v>
      </c>
      <c r="E276" s="249" t="s">
        <v>39</v>
      </c>
      <c r="F276" s="250" t="s">
        <v>9550</v>
      </c>
      <c r="G276" s="248"/>
      <c r="H276" s="251">
        <v>3.585</v>
      </c>
      <c r="I276" s="252"/>
      <c r="J276" s="248"/>
      <c r="K276" s="248"/>
      <c r="L276" s="253"/>
      <c r="M276" s="254"/>
      <c r="N276" s="255"/>
      <c r="O276" s="255"/>
      <c r="P276" s="255"/>
      <c r="Q276" s="255"/>
      <c r="R276" s="255"/>
      <c r="S276" s="255"/>
      <c r="T276" s="256"/>
      <c r="U276" s="14"/>
      <c r="V276" s="14"/>
      <c r="W276" s="14"/>
      <c r="X276" s="14"/>
      <c r="Y276" s="14"/>
      <c r="Z276" s="14"/>
      <c r="AA276" s="14"/>
      <c r="AB276" s="14"/>
      <c r="AC276" s="14"/>
      <c r="AD276" s="14"/>
      <c r="AE276" s="14"/>
      <c r="AT276" s="257" t="s">
        <v>252</v>
      </c>
      <c r="AU276" s="257" t="s">
        <v>93</v>
      </c>
      <c r="AV276" s="14" t="s">
        <v>93</v>
      </c>
      <c r="AW276" s="14" t="s">
        <v>46</v>
      </c>
      <c r="AX276" s="14" t="s">
        <v>85</v>
      </c>
      <c r="AY276" s="257" t="s">
        <v>241</v>
      </c>
    </row>
    <row r="277" s="14" customFormat="1">
      <c r="A277" s="14"/>
      <c r="B277" s="247"/>
      <c r="C277" s="248"/>
      <c r="D277" s="238" t="s">
        <v>252</v>
      </c>
      <c r="E277" s="249" t="s">
        <v>39</v>
      </c>
      <c r="F277" s="250" t="s">
        <v>9550</v>
      </c>
      <c r="G277" s="248"/>
      <c r="H277" s="251">
        <v>3.585</v>
      </c>
      <c r="I277" s="252"/>
      <c r="J277" s="248"/>
      <c r="K277" s="248"/>
      <c r="L277" s="253"/>
      <c r="M277" s="254"/>
      <c r="N277" s="255"/>
      <c r="O277" s="255"/>
      <c r="P277" s="255"/>
      <c r="Q277" s="255"/>
      <c r="R277" s="255"/>
      <c r="S277" s="255"/>
      <c r="T277" s="256"/>
      <c r="U277" s="14"/>
      <c r="V277" s="14"/>
      <c r="W277" s="14"/>
      <c r="X277" s="14"/>
      <c r="Y277" s="14"/>
      <c r="Z277" s="14"/>
      <c r="AA277" s="14"/>
      <c r="AB277" s="14"/>
      <c r="AC277" s="14"/>
      <c r="AD277" s="14"/>
      <c r="AE277" s="14"/>
      <c r="AT277" s="257" t="s">
        <v>252</v>
      </c>
      <c r="AU277" s="257" t="s">
        <v>93</v>
      </c>
      <c r="AV277" s="14" t="s">
        <v>93</v>
      </c>
      <c r="AW277" s="14" t="s">
        <v>46</v>
      </c>
      <c r="AX277" s="14" t="s">
        <v>85</v>
      </c>
      <c r="AY277" s="257" t="s">
        <v>241</v>
      </c>
    </row>
    <row r="278" s="14" customFormat="1">
      <c r="A278" s="14"/>
      <c r="B278" s="247"/>
      <c r="C278" s="248"/>
      <c r="D278" s="238" t="s">
        <v>252</v>
      </c>
      <c r="E278" s="249" t="s">
        <v>39</v>
      </c>
      <c r="F278" s="250" t="s">
        <v>9551</v>
      </c>
      <c r="G278" s="248"/>
      <c r="H278" s="251">
        <v>3.4500000000000002</v>
      </c>
      <c r="I278" s="252"/>
      <c r="J278" s="248"/>
      <c r="K278" s="248"/>
      <c r="L278" s="253"/>
      <c r="M278" s="254"/>
      <c r="N278" s="255"/>
      <c r="O278" s="255"/>
      <c r="P278" s="255"/>
      <c r="Q278" s="255"/>
      <c r="R278" s="255"/>
      <c r="S278" s="255"/>
      <c r="T278" s="256"/>
      <c r="U278" s="14"/>
      <c r="V278" s="14"/>
      <c r="W278" s="14"/>
      <c r="X278" s="14"/>
      <c r="Y278" s="14"/>
      <c r="Z278" s="14"/>
      <c r="AA278" s="14"/>
      <c r="AB278" s="14"/>
      <c r="AC278" s="14"/>
      <c r="AD278" s="14"/>
      <c r="AE278" s="14"/>
      <c r="AT278" s="257" t="s">
        <v>252</v>
      </c>
      <c r="AU278" s="257" t="s">
        <v>93</v>
      </c>
      <c r="AV278" s="14" t="s">
        <v>93</v>
      </c>
      <c r="AW278" s="14" t="s">
        <v>46</v>
      </c>
      <c r="AX278" s="14" t="s">
        <v>85</v>
      </c>
      <c r="AY278" s="257" t="s">
        <v>241</v>
      </c>
    </row>
    <row r="279" s="14" customFormat="1">
      <c r="A279" s="14"/>
      <c r="B279" s="247"/>
      <c r="C279" s="248"/>
      <c r="D279" s="238" t="s">
        <v>252</v>
      </c>
      <c r="E279" s="249" t="s">
        <v>39</v>
      </c>
      <c r="F279" s="250" t="s">
        <v>9552</v>
      </c>
      <c r="G279" s="248"/>
      <c r="H279" s="251">
        <v>3.25</v>
      </c>
      <c r="I279" s="252"/>
      <c r="J279" s="248"/>
      <c r="K279" s="248"/>
      <c r="L279" s="253"/>
      <c r="M279" s="254"/>
      <c r="N279" s="255"/>
      <c r="O279" s="255"/>
      <c r="P279" s="255"/>
      <c r="Q279" s="255"/>
      <c r="R279" s="255"/>
      <c r="S279" s="255"/>
      <c r="T279" s="256"/>
      <c r="U279" s="14"/>
      <c r="V279" s="14"/>
      <c r="W279" s="14"/>
      <c r="X279" s="14"/>
      <c r="Y279" s="14"/>
      <c r="Z279" s="14"/>
      <c r="AA279" s="14"/>
      <c r="AB279" s="14"/>
      <c r="AC279" s="14"/>
      <c r="AD279" s="14"/>
      <c r="AE279" s="14"/>
      <c r="AT279" s="257" t="s">
        <v>252</v>
      </c>
      <c r="AU279" s="257" t="s">
        <v>93</v>
      </c>
      <c r="AV279" s="14" t="s">
        <v>93</v>
      </c>
      <c r="AW279" s="14" t="s">
        <v>46</v>
      </c>
      <c r="AX279" s="14" t="s">
        <v>85</v>
      </c>
      <c r="AY279" s="257" t="s">
        <v>241</v>
      </c>
    </row>
    <row r="280" s="13" customFormat="1">
      <c r="A280" s="13"/>
      <c r="B280" s="236"/>
      <c r="C280" s="237"/>
      <c r="D280" s="238" t="s">
        <v>252</v>
      </c>
      <c r="E280" s="239" t="s">
        <v>39</v>
      </c>
      <c r="F280" s="240" t="s">
        <v>3427</v>
      </c>
      <c r="G280" s="237"/>
      <c r="H280" s="239" t="s">
        <v>39</v>
      </c>
      <c r="I280" s="241"/>
      <c r="J280" s="237"/>
      <c r="K280" s="237"/>
      <c r="L280" s="242"/>
      <c r="M280" s="243"/>
      <c r="N280" s="244"/>
      <c r="O280" s="244"/>
      <c r="P280" s="244"/>
      <c r="Q280" s="244"/>
      <c r="R280" s="244"/>
      <c r="S280" s="244"/>
      <c r="T280" s="245"/>
      <c r="U280" s="13"/>
      <c r="V280" s="13"/>
      <c r="W280" s="13"/>
      <c r="X280" s="13"/>
      <c r="Y280" s="13"/>
      <c r="Z280" s="13"/>
      <c r="AA280" s="13"/>
      <c r="AB280" s="13"/>
      <c r="AC280" s="13"/>
      <c r="AD280" s="13"/>
      <c r="AE280" s="13"/>
      <c r="AT280" s="246" t="s">
        <v>252</v>
      </c>
      <c r="AU280" s="246" t="s">
        <v>93</v>
      </c>
      <c r="AV280" s="13" t="s">
        <v>23</v>
      </c>
      <c r="AW280" s="13" t="s">
        <v>46</v>
      </c>
      <c r="AX280" s="13" t="s">
        <v>85</v>
      </c>
      <c r="AY280" s="246" t="s">
        <v>241</v>
      </c>
    </row>
    <row r="281" s="14" customFormat="1">
      <c r="A281" s="14"/>
      <c r="B281" s="247"/>
      <c r="C281" s="248"/>
      <c r="D281" s="238" t="s">
        <v>252</v>
      </c>
      <c r="E281" s="249" t="s">
        <v>39</v>
      </c>
      <c r="F281" s="250" t="s">
        <v>9553</v>
      </c>
      <c r="G281" s="248"/>
      <c r="H281" s="251">
        <v>5.8300000000000001</v>
      </c>
      <c r="I281" s="252"/>
      <c r="J281" s="248"/>
      <c r="K281" s="248"/>
      <c r="L281" s="253"/>
      <c r="M281" s="254"/>
      <c r="N281" s="255"/>
      <c r="O281" s="255"/>
      <c r="P281" s="255"/>
      <c r="Q281" s="255"/>
      <c r="R281" s="255"/>
      <c r="S281" s="255"/>
      <c r="T281" s="256"/>
      <c r="U281" s="14"/>
      <c r="V281" s="14"/>
      <c r="W281" s="14"/>
      <c r="X281" s="14"/>
      <c r="Y281" s="14"/>
      <c r="Z281" s="14"/>
      <c r="AA281" s="14"/>
      <c r="AB281" s="14"/>
      <c r="AC281" s="14"/>
      <c r="AD281" s="14"/>
      <c r="AE281" s="14"/>
      <c r="AT281" s="257" t="s">
        <v>252</v>
      </c>
      <c r="AU281" s="257" t="s">
        <v>93</v>
      </c>
      <c r="AV281" s="14" t="s">
        <v>93</v>
      </c>
      <c r="AW281" s="14" t="s">
        <v>46</v>
      </c>
      <c r="AX281" s="14" t="s">
        <v>85</v>
      </c>
      <c r="AY281" s="257" t="s">
        <v>241</v>
      </c>
    </row>
    <row r="282" s="14" customFormat="1">
      <c r="A282" s="14"/>
      <c r="B282" s="247"/>
      <c r="C282" s="248"/>
      <c r="D282" s="238" t="s">
        <v>252</v>
      </c>
      <c r="E282" s="249" t="s">
        <v>39</v>
      </c>
      <c r="F282" s="250" t="s">
        <v>9554</v>
      </c>
      <c r="G282" s="248"/>
      <c r="H282" s="251">
        <v>11</v>
      </c>
      <c r="I282" s="252"/>
      <c r="J282" s="248"/>
      <c r="K282" s="248"/>
      <c r="L282" s="253"/>
      <c r="M282" s="254"/>
      <c r="N282" s="255"/>
      <c r="O282" s="255"/>
      <c r="P282" s="255"/>
      <c r="Q282" s="255"/>
      <c r="R282" s="255"/>
      <c r="S282" s="255"/>
      <c r="T282" s="256"/>
      <c r="U282" s="14"/>
      <c r="V282" s="14"/>
      <c r="W282" s="14"/>
      <c r="X282" s="14"/>
      <c r="Y282" s="14"/>
      <c r="Z282" s="14"/>
      <c r="AA282" s="14"/>
      <c r="AB282" s="14"/>
      <c r="AC282" s="14"/>
      <c r="AD282" s="14"/>
      <c r="AE282" s="14"/>
      <c r="AT282" s="257" t="s">
        <v>252</v>
      </c>
      <c r="AU282" s="257" t="s">
        <v>93</v>
      </c>
      <c r="AV282" s="14" t="s">
        <v>93</v>
      </c>
      <c r="AW282" s="14" t="s">
        <v>46</v>
      </c>
      <c r="AX282" s="14" t="s">
        <v>85</v>
      </c>
      <c r="AY282" s="257" t="s">
        <v>241</v>
      </c>
    </row>
    <row r="283" s="14" customFormat="1">
      <c r="A283" s="14"/>
      <c r="B283" s="247"/>
      <c r="C283" s="248"/>
      <c r="D283" s="238" t="s">
        <v>252</v>
      </c>
      <c r="E283" s="249" t="s">
        <v>39</v>
      </c>
      <c r="F283" s="250" t="s">
        <v>9555</v>
      </c>
      <c r="G283" s="248"/>
      <c r="H283" s="251">
        <v>1.19</v>
      </c>
      <c r="I283" s="252"/>
      <c r="J283" s="248"/>
      <c r="K283" s="248"/>
      <c r="L283" s="253"/>
      <c r="M283" s="254"/>
      <c r="N283" s="255"/>
      <c r="O283" s="255"/>
      <c r="P283" s="255"/>
      <c r="Q283" s="255"/>
      <c r="R283" s="255"/>
      <c r="S283" s="255"/>
      <c r="T283" s="256"/>
      <c r="U283" s="14"/>
      <c r="V283" s="14"/>
      <c r="W283" s="14"/>
      <c r="X283" s="14"/>
      <c r="Y283" s="14"/>
      <c r="Z283" s="14"/>
      <c r="AA283" s="14"/>
      <c r="AB283" s="14"/>
      <c r="AC283" s="14"/>
      <c r="AD283" s="14"/>
      <c r="AE283" s="14"/>
      <c r="AT283" s="257" t="s">
        <v>252</v>
      </c>
      <c r="AU283" s="257" t="s">
        <v>93</v>
      </c>
      <c r="AV283" s="14" t="s">
        <v>93</v>
      </c>
      <c r="AW283" s="14" t="s">
        <v>46</v>
      </c>
      <c r="AX283" s="14" t="s">
        <v>85</v>
      </c>
      <c r="AY283" s="257" t="s">
        <v>241</v>
      </c>
    </row>
    <row r="284" s="14" customFormat="1">
      <c r="A284" s="14"/>
      <c r="B284" s="247"/>
      <c r="C284" s="248"/>
      <c r="D284" s="238" t="s">
        <v>252</v>
      </c>
      <c r="E284" s="249" t="s">
        <v>39</v>
      </c>
      <c r="F284" s="250" t="s">
        <v>9556</v>
      </c>
      <c r="G284" s="248"/>
      <c r="H284" s="251">
        <v>0.90000000000000002</v>
      </c>
      <c r="I284" s="252"/>
      <c r="J284" s="248"/>
      <c r="K284" s="248"/>
      <c r="L284" s="253"/>
      <c r="M284" s="254"/>
      <c r="N284" s="255"/>
      <c r="O284" s="255"/>
      <c r="P284" s="255"/>
      <c r="Q284" s="255"/>
      <c r="R284" s="255"/>
      <c r="S284" s="255"/>
      <c r="T284" s="256"/>
      <c r="U284" s="14"/>
      <c r="V284" s="14"/>
      <c r="W284" s="14"/>
      <c r="X284" s="14"/>
      <c r="Y284" s="14"/>
      <c r="Z284" s="14"/>
      <c r="AA284" s="14"/>
      <c r="AB284" s="14"/>
      <c r="AC284" s="14"/>
      <c r="AD284" s="14"/>
      <c r="AE284" s="14"/>
      <c r="AT284" s="257" t="s">
        <v>252</v>
      </c>
      <c r="AU284" s="257" t="s">
        <v>93</v>
      </c>
      <c r="AV284" s="14" t="s">
        <v>93</v>
      </c>
      <c r="AW284" s="14" t="s">
        <v>46</v>
      </c>
      <c r="AX284" s="14" t="s">
        <v>85</v>
      </c>
      <c r="AY284" s="257" t="s">
        <v>241</v>
      </c>
    </row>
    <row r="285" s="14" customFormat="1">
      <c r="A285" s="14"/>
      <c r="B285" s="247"/>
      <c r="C285" s="248"/>
      <c r="D285" s="238" t="s">
        <v>252</v>
      </c>
      <c r="E285" s="249" t="s">
        <v>39</v>
      </c>
      <c r="F285" s="250" t="s">
        <v>9557</v>
      </c>
      <c r="G285" s="248"/>
      <c r="H285" s="251">
        <v>0.34999999999999998</v>
      </c>
      <c r="I285" s="252"/>
      <c r="J285" s="248"/>
      <c r="K285" s="248"/>
      <c r="L285" s="253"/>
      <c r="M285" s="254"/>
      <c r="N285" s="255"/>
      <c r="O285" s="255"/>
      <c r="P285" s="255"/>
      <c r="Q285" s="255"/>
      <c r="R285" s="255"/>
      <c r="S285" s="255"/>
      <c r="T285" s="256"/>
      <c r="U285" s="14"/>
      <c r="V285" s="14"/>
      <c r="W285" s="14"/>
      <c r="X285" s="14"/>
      <c r="Y285" s="14"/>
      <c r="Z285" s="14"/>
      <c r="AA285" s="14"/>
      <c r="AB285" s="14"/>
      <c r="AC285" s="14"/>
      <c r="AD285" s="14"/>
      <c r="AE285" s="14"/>
      <c r="AT285" s="257" t="s">
        <v>252</v>
      </c>
      <c r="AU285" s="257" t="s">
        <v>93</v>
      </c>
      <c r="AV285" s="14" t="s">
        <v>93</v>
      </c>
      <c r="AW285" s="14" t="s">
        <v>46</v>
      </c>
      <c r="AX285" s="14" t="s">
        <v>85</v>
      </c>
      <c r="AY285" s="257" t="s">
        <v>241</v>
      </c>
    </row>
    <row r="286" s="14" customFormat="1">
      <c r="A286" s="14"/>
      <c r="B286" s="247"/>
      <c r="C286" s="248"/>
      <c r="D286" s="238" t="s">
        <v>252</v>
      </c>
      <c r="E286" s="249" t="s">
        <v>39</v>
      </c>
      <c r="F286" s="250" t="s">
        <v>9558</v>
      </c>
      <c r="G286" s="248"/>
      <c r="H286" s="251">
        <v>1.21</v>
      </c>
      <c r="I286" s="252"/>
      <c r="J286" s="248"/>
      <c r="K286" s="248"/>
      <c r="L286" s="253"/>
      <c r="M286" s="254"/>
      <c r="N286" s="255"/>
      <c r="O286" s="255"/>
      <c r="P286" s="255"/>
      <c r="Q286" s="255"/>
      <c r="R286" s="255"/>
      <c r="S286" s="255"/>
      <c r="T286" s="256"/>
      <c r="U286" s="14"/>
      <c r="V286" s="14"/>
      <c r="W286" s="14"/>
      <c r="X286" s="14"/>
      <c r="Y286" s="14"/>
      <c r="Z286" s="14"/>
      <c r="AA286" s="14"/>
      <c r="AB286" s="14"/>
      <c r="AC286" s="14"/>
      <c r="AD286" s="14"/>
      <c r="AE286" s="14"/>
      <c r="AT286" s="257" t="s">
        <v>252</v>
      </c>
      <c r="AU286" s="257" t="s">
        <v>93</v>
      </c>
      <c r="AV286" s="14" t="s">
        <v>93</v>
      </c>
      <c r="AW286" s="14" t="s">
        <v>46</v>
      </c>
      <c r="AX286" s="14" t="s">
        <v>85</v>
      </c>
      <c r="AY286" s="257" t="s">
        <v>241</v>
      </c>
    </row>
    <row r="287" s="14" customFormat="1">
      <c r="A287" s="14"/>
      <c r="B287" s="247"/>
      <c r="C287" s="248"/>
      <c r="D287" s="238" t="s">
        <v>252</v>
      </c>
      <c r="E287" s="249" t="s">
        <v>39</v>
      </c>
      <c r="F287" s="250" t="s">
        <v>9559</v>
      </c>
      <c r="G287" s="248"/>
      <c r="H287" s="251">
        <v>0.87</v>
      </c>
      <c r="I287" s="252"/>
      <c r="J287" s="248"/>
      <c r="K287" s="248"/>
      <c r="L287" s="253"/>
      <c r="M287" s="254"/>
      <c r="N287" s="255"/>
      <c r="O287" s="255"/>
      <c r="P287" s="255"/>
      <c r="Q287" s="255"/>
      <c r="R287" s="255"/>
      <c r="S287" s="255"/>
      <c r="T287" s="256"/>
      <c r="U287" s="14"/>
      <c r="V287" s="14"/>
      <c r="W287" s="14"/>
      <c r="X287" s="14"/>
      <c r="Y287" s="14"/>
      <c r="Z287" s="14"/>
      <c r="AA287" s="14"/>
      <c r="AB287" s="14"/>
      <c r="AC287" s="14"/>
      <c r="AD287" s="14"/>
      <c r="AE287" s="14"/>
      <c r="AT287" s="257" t="s">
        <v>252</v>
      </c>
      <c r="AU287" s="257" t="s">
        <v>93</v>
      </c>
      <c r="AV287" s="14" t="s">
        <v>93</v>
      </c>
      <c r="AW287" s="14" t="s">
        <v>46</v>
      </c>
      <c r="AX287" s="14" t="s">
        <v>85</v>
      </c>
      <c r="AY287" s="257" t="s">
        <v>241</v>
      </c>
    </row>
    <row r="288" s="14" customFormat="1">
      <c r="A288" s="14"/>
      <c r="B288" s="247"/>
      <c r="C288" s="248"/>
      <c r="D288" s="238" t="s">
        <v>252</v>
      </c>
      <c r="E288" s="249" t="s">
        <v>39</v>
      </c>
      <c r="F288" s="250" t="s">
        <v>9560</v>
      </c>
      <c r="G288" s="248"/>
      <c r="H288" s="251">
        <v>11.060000000000001</v>
      </c>
      <c r="I288" s="252"/>
      <c r="J288" s="248"/>
      <c r="K288" s="248"/>
      <c r="L288" s="253"/>
      <c r="M288" s="254"/>
      <c r="N288" s="255"/>
      <c r="O288" s="255"/>
      <c r="P288" s="255"/>
      <c r="Q288" s="255"/>
      <c r="R288" s="255"/>
      <c r="S288" s="255"/>
      <c r="T288" s="256"/>
      <c r="U288" s="14"/>
      <c r="V288" s="14"/>
      <c r="W288" s="14"/>
      <c r="X288" s="14"/>
      <c r="Y288" s="14"/>
      <c r="Z288" s="14"/>
      <c r="AA288" s="14"/>
      <c r="AB288" s="14"/>
      <c r="AC288" s="14"/>
      <c r="AD288" s="14"/>
      <c r="AE288" s="14"/>
      <c r="AT288" s="257" t="s">
        <v>252</v>
      </c>
      <c r="AU288" s="257" t="s">
        <v>93</v>
      </c>
      <c r="AV288" s="14" t="s">
        <v>93</v>
      </c>
      <c r="AW288" s="14" t="s">
        <v>46</v>
      </c>
      <c r="AX288" s="14" t="s">
        <v>85</v>
      </c>
      <c r="AY288" s="257" t="s">
        <v>241</v>
      </c>
    </row>
    <row r="289" s="14" customFormat="1">
      <c r="A289" s="14"/>
      <c r="B289" s="247"/>
      <c r="C289" s="248"/>
      <c r="D289" s="238" t="s">
        <v>252</v>
      </c>
      <c r="E289" s="249" t="s">
        <v>39</v>
      </c>
      <c r="F289" s="250" t="s">
        <v>9561</v>
      </c>
      <c r="G289" s="248"/>
      <c r="H289" s="251">
        <v>0.66000000000000003</v>
      </c>
      <c r="I289" s="252"/>
      <c r="J289" s="248"/>
      <c r="K289" s="248"/>
      <c r="L289" s="253"/>
      <c r="M289" s="254"/>
      <c r="N289" s="255"/>
      <c r="O289" s="255"/>
      <c r="P289" s="255"/>
      <c r="Q289" s="255"/>
      <c r="R289" s="255"/>
      <c r="S289" s="255"/>
      <c r="T289" s="256"/>
      <c r="U289" s="14"/>
      <c r="V289" s="14"/>
      <c r="W289" s="14"/>
      <c r="X289" s="14"/>
      <c r="Y289" s="14"/>
      <c r="Z289" s="14"/>
      <c r="AA289" s="14"/>
      <c r="AB289" s="14"/>
      <c r="AC289" s="14"/>
      <c r="AD289" s="14"/>
      <c r="AE289" s="14"/>
      <c r="AT289" s="257" t="s">
        <v>252</v>
      </c>
      <c r="AU289" s="257" t="s">
        <v>93</v>
      </c>
      <c r="AV289" s="14" t="s">
        <v>93</v>
      </c>
      <c r="AW289" s="14" t="s">
        <v>46</v>
      </c>
      <c r="AX289" s="14" t="s">
        <v>85</v>
      </c>
      <c r="AY289" s="257" t="s">
        <v>241</v>
      </c>
    </row>
    <row r="290" s="14" customFormat="1">
      <c r="A290" s="14"/>
      <c r="B290" s="247"/>
      <c r="C290" s="248"/>
      <c r="D290" s="238" t="s">
        <v>252</v>
      </c>
      <c r="E290" s="249" t="s">
        <v>39</v>
      </c>
      <c r="F290" s="250" t="s">
        <v>9562</v>
      </c>
      <c r="G290" s="248"/>
      <c r="H290" s="251">
        <v>2.9500000000000002</v>
      </c>
      <c r="I290" s="252"/>
      <c r="J290" s="248"/>
      <c r="K290" s="248"/>
      <c r="L290" s="253"/>
      <c r="M290" s="254"/>
      <c r="N290" s="255"/>
      <c r="O290" s="255"/>
      <c r="P290" s="255"/>
      <c r="Q290" s="255"/>
      <c r="R290" s="255"/>
      <c r="S290" s="255"/>
      <c r="T290" s="256"/>
      <c r="U290" s="14"/>
      <c r="V290" s="14"/>
      <c r="W290" s="14"/>
      <c r="X290" s="14"/>
      <c r="Y290" s="14"/>
      <c r="Z290" s="14"/>
      <c r="AA290" s="14"/>
      <c r="AB290" s="14"/>
      <c r="AC290" s="14"/>
      <c r="AD290" s="14"/>
      <c r="AE290" s="14"/>
      <c r="AT290" s="257" t="s">
        <v>252</v>
      </c>
      <c r="AU290" s="257" t="s">
        <v>93</v>
      </c>
      <c r="AV290" s="14" t="s">
        <v>93</v>
      </c>
      <c r="AW290" s="14" t="s">
        <v>46</v>
      </c>
      <c r="AX290" s="14" t="s">
        <v>85</v>
      </c>
      <c r="AY290" s="257" t="s">
        <v>241</v>
      </c>
    </row>
    <row r="291" s="14" customFormat="1">
      <c r="A291" s="14"/>
      <c r="B291" s="247"/>
      <c r="C291" s="248"/>
      <c r="D291" s="238" t="s">
        <v>252</v>
      </c>
      <c r="E291" s="249" t="s">
        <v>39</v>
      </c>
      <c r="F291" s="250" t="s">
        <v>9563</v>
      </c>
      <c r="G291" s="248"/>
      <c r="H291" s="251">
        <v>1.6699999999999999</v>
      </c>
      <c r="I291" s="252"/>
      <c r="J291" s="248"/>
      <c r="K291" s="248"/>
      <c r="L291" s="253"/>
      <c r="M291" s="254"/>
      <c r="N291" s="255"/>
      <c r="O291" s="255"/>
      <c r="P291" s="255"/>
      <c r="Q291" s="255"/>
      <c r="R291" s="255"/>
      <c r="S291" s="255"/>
      <c r="T291" s="256"/>
      <c r="U291" s="14"/>
      <c r="V291" s="14"/>
      <c r="W291" s="14"/>
      <c r="X291" s="14"/>
      <c r="Y291" s="14"/>
      <c r="Z291" s="14"/>
      <c r="AA291" s="14"/>
      <c r="AB291" s="14"/>
      <c r="AC291" s="14"/>
      <c r="AD291" s="14"/>
      <c r="AE291" s="14"/>
      <c r="AT291" s="257" t="s">
        <v>252</v>
      </c>
      <c r="AU291" s="257" t="s">
        <v>93</v>
      </c>
      <c r="AV291" s="14" t="s">
        <v>93</v>
      </c>
      <c r="AW291" s="14" t="s">
        <v>46</v>
      </c>
      <c r="AX291" s="14" t="s">
        <v>85</v>
      </c>
      <c r="AY291" s="257" t="s">
        <v>241</v>
      </c>
    </row>
    <row r="292" s="14" customFormat="1">
      <c r="A292" s="14"/>
      <c r="B292" s="247"/>
      <c r="C292" s="248"/>
      <c r="D292" s="238" t="s">
        <v>252</v>
      </c>
      <c r="E292" s="249" t="s">
        <v>39</v>
      </c>
      <c r="F292" s="250" t="s">
        <v>9564</v>
      </c>
      <c r="G292" s="248"/>
      <c r="H292" s="251">
        <v>2.2799999999999998</v>
      </c>
      <c r="I292" s="252"/>
      <c r="J292" s="248"/>
      <c r="K292" s="248"/>
      <c r="L292" s="253"/>
      <c r="M292" s="254"/>
      <c r="N292" s="255"/>
      <c r="O292" s="255"/>
      <c r="P292" s="255"/>
      <c r="Q292" s="255"/>
      <c r="R292" s="255"/>
      <c r="S292" s="255"/>
      <c r="T292" s="256"/>
      <c r="U292" s="14"/>
      <c r="V292" s="14"/>
      <c r="W292" s="14"/>
      <c r="X292" s="14"/>
      <c r="Y292" s="14"/>
      <c r="Z292" s="14"/>
      <c r="AA292" s="14"/>
      <c r="AB292" s="14"/>
      <c r="AC292" s="14"/>
      <c r="AD292" s="14"/>
      <c r="AE292" s="14"/>
      <c r="AT292" s="257" t="s">
        <v>252</v>
      </c>
      <c r="AU292" s="257" t="s">
        <v>93</v>
      </c>
      <c r="AV292" s="14" t="s">
        <v>93</v>
      </c>
      <c r="AW292" s="14" t="s">
        <v>46</v>
      </c>
      <c r="AX292" s="14" t="s">
        <v>85</v>
      </c>
      <c r="AY292" s="257" t="s">
        <v>241</v>
      </c>
    </row>
    <row r="293" s="14" customFormat="1">
      <c r="A293" s="14"/>
      <c r="B293" s="247"/>
      <c r="C293" s="248"/>
      <c r="D293" s="238" t="s">
        <v>252</v>
      </c>
      <c r="E293" s="249" t="s">
        <v>39</v>
      </c>
      <c r="F293" s="250" t="s">
        <v>9565</v>
      </c>
      <c r="G293" s="248"/>
      <c r="H293" s="251">
        <v>6.9500000000000002</v>
      </c>
      <c r="I293" s="252"/>
      <c r="J293" s="248"/>
      <c r="K293" s="248"/>
      <c r="L293" s="253"/>
      <c r="M293" s="254"/>
      <c r="N293" s="255"/>
      <c r="O293" s="255"/>
      <c r="P293" s="255"/>
      <c r="Q293" s="255"/>
      <c r="R293" s="255"/>
      <c r="S293" s="255"/>
      <c r="T293" s="256"/>
      <c r="U293" s="14"/>
      <c r="V293" s="14"/>
      <c r="W293" s="14"/>
      <c r="X293" s="14"/>
      <c r="Y293" s="14"/>
      <c r="Z293" s="14"/>
      <c r="AA293" s="14"/>
      <c r="AB293" s="14"/>
      <c r="AC293" s="14"/>
      <c r="AD293" s="14"/>
      <c r="AE293" s="14"/>
      <c r="AT293" s="257" t="s">
        <v>252</v>
      </c>
      <c r="AU293" s="257" t="s">
        <v>93</v>
      </c>
      <c r="AV293" s="14" t="s">
        <v>93</v>
      </c>
      <c r="AW293" s="14" t="s">
        <v>46</v>
      </c>
      <c r="AX293" s="14" t="s">
        <v>85</v>
      </c>
      <c r="AY293" s="257" t="s">
        <v>241</v>
      </c>
    </row>
    <row r="294" s="14" customFormat="1">
      <c r="A294" s="14"/>
      <c r="B294" s="247"/>
      <c r="C294" s="248"/>
      <c r="D294" s="238" t="s">
        <v>252</v>
      </c>
      <c r="E294" s="249" t="s">
        <v>39</v>
      </c>
      <c r="F294" s="250" t="s">
        <v>9566</v>
      </c>
      <c r="G294" s="248"/>
      <c r="H294" s="251">
        <v>1.8899999999999999</v>
      </c>
      <c r="I294" s="252"/>
      <c r="J294" s="248"/>
      <c r="K294" s="248"/>
      <c r="L294" s="253"/>
      <c r="M294" s="254"/>
      <c r="N294" s="255"/>
      <c r="O294" s="255"/>
      <c r="P294" s="255"/>
      <c r="Q294" s="255"/>
      <c r="R294" s="255"/>
      <c r="S294" s="255"/>
      <c r="T294" s="256"/>
      <c r="U294" s="14"/>
      <c r="V294" s="14"/>
      <c r="W294" s="14"/>
      <c r="X294" s="14"/>
      <c r="Y294" s="14"/>
      <c r="Z294" s="14"/>
      <c r="AA294" s="14"/>
      <c r="AB294" s="14"/>
      <c r="AC294" s="14"/>
      <c r="AD294" s="14"/>
      <c r="AE294" s="14"/>
      <c r="AT294" s="257" t="s">
        <v>252</v>
      </c>
      <c r="AU294" s="257" t="s">
        <v>93</v>
      </c>
      <c r="AV294" s="14" t="s">
        <v>93</v>
      </c>
      <c r="AW294" s="14" t="s">
        <v>46</v>
      </c>
      <c r="AX294" s="14" t="s">
        <v>85</v>
      </c>
      <c r="AY294" s="257" t="s">
        <v>241</v>
      </c>
    </row>
    <row r="295" s="14" customFormat="1">
      <c r="A295" s="14"/>
      <c r="B295" s="247"/>
      <c r="C295" s="248"/>
      <c r="D295" s="238" t="s">
        <v>252</v>
      </c>
      <c r="E295" s="249" t="s">
        <v>39</v>
      </c>
      <c r="F295" s="250" t="s">
        <v>9567</v>
      </c>
      <c r="G295" s="248"/>
      <c r="H295" s="251">
        <v>1.1000000000000001</v>
      </c>
      <c r="I295" s="252"/>
      <c r="J295" s="248"/>
      <c r="K295" s="248"/>
      <c r="L295" s="253"/>
      <c r="M295" s="254"/>
      <c r="N295" s="255"/>
      <c r="O295" s="255"/>
      <c r="P295" s="255"/>
      <c r="Q295" s="255"/>
      <c r="R295" s="255"/>
      <c r="S295" s="255"/>
      <c r="T295" s="256"/>
      <c r="U295" s="14"/>
      <c r="V295" s="14"/>
      <c r="W295" s="14"/>
      <c r="X295" s="14"/>
      <c r="Y295" s="14"/>
      <c r="Z295" s="14"/>
      <c r="AA295" s="14"/>
      <c r="AB295" s="14"/>
      <c r="AC295" s="14"/>
      <c r="AD295" s="14"/>
      <c r="AE295" s="14"/>
      <c r="AT295" s="257" t="s">
        <v>252</v>
      </c>
      <c r="AU295" s="257" t="s">
        <v>93</v>
      </c>
      <c r="AV295" s="14" t="s">
        <v>93</v>
      </c>
      <c r="AW295" s="14" t="s">
        <v>46</v>
      </c>
      <c r="AX295" s="14" t="s">
        <v>85</v>
      </c>
      <c r="AY295" s="257" t="s">
        <v>241</v>
      </c>
    </row>
    <row r="296" s="14" customFormat="1">
      <c r="A296" s="14"/>
      <c r="B296" s="247"/>
      <c r="C296" s="248"/>
      <c r="D296" s="238" t="s">
        <v>252</v>
      </c>
      <c r="E296" s="249" t="s">
        <v>39</v>
      </c>
      <c r="F296" s="250" t="s">
        <v>9568</v>
      </c>
      <c r="G296" s="248"/>
      <c r="H296" s="251">
        <v>0.90000000000000002</v>
      </c>
      <c r="I296" s="252"/>
      <c r="J296" s="248"/>
      <c r="K296" s="248"/>
      <c r="L296" s="253"/>
      <c r="M296" s="254"/>
      <c r="N296" s="255"/>
      <c r="O296" s="255"/>
      <c r="P296" s="255"/>
      <c r="Q296" s="255"/>
      <c r="R296" s="255"/>
      <c r="S296" s="255"/>
      <c r="T296" s="256"/>
      <c r="U296" s="14"/>
      <c r="V296" s="14"/>
      <c r="W296" s="14"/>
      <c r="X296" s="14"/>
      <c r="Y296" s="14"/>
      <c r="Z296" s="14"/>
      <c r="AA296" s="14"/>
      <c r="AB296" s="14"/>
      <c r="AC296" s="14"/>
      <c r="AD296" s="14"/>
      <c r="AE296" s="14"/>
      <c r="AT296" s="257" t="s">
        <v>252</v>
      </c>
      <c r="AU296" s="257" t="s">
        <v>93</v>
      </c>
      <c r="AV296" s="14" t="s">
        <v>93</v>
      </c>
      <c r="AW296" s="14" t="s">
        <v>46</v>
      </c>
      <c r="AX296" s="14" t="s">
        <v>85</v>
      </c>
      <c r="AY296" s="257" t="s">
        <v>241</v>
      </c>
    </row>
    <row r="297" s="14" customFormat="1">
      <c r="A297" s="14"/>
      <c r="B297" s="247"/>
      <c r="C297" s="248"/>
      <c r="D297" s="238" t="s">
        <v>252</v>
      </c>
      <c r="E297" s="249" t="s">
        <v>39</v>
      </c>
      <c r="F297" s="250" t="s">
        <v>9569</v>
      </c>
      <c r="G297" s="248"/>
      <c r="H297" s="251">
        <v>4.4199999999999999</v>
      </c>
      <c r="I297" s="252"/>
      <c r="J297" s="248"/>
      <c r="K297" s="248"/>
      <c r="L297" s="253"/>
      <c r="M297" s="254"/>
      <c r="N297" s="255"/>
      <c r="O297" s="255"/>
      <c r="P297" s="255"/>
      <c r="Q297" s="255"/>
      <c r="R297" s="255"/>
      <c r="S297" s="255"/>
      <c r="T297" s="256"/>
      <c r="U297" s="14"/>
      <c r="V297" s="14"/>
      <c r="W297" s="14"/>
      <c r="X297" s="14"/>
      <c r="Y297" s="14"/>
      <c r="Z297" s="14"/>
      <c r="AA297" s="14"/>
      <c r="AB297" s="14"/>
      <c r="AC297" s="14"/>
      <c r="AD297" s="14"/>
      <c r="AE297" s="14"/>
      <c r="AT297" s="257" t="s">
        <v>252</v>
      </c>
      <c r="AU297" s="257" t="s">
        <v>93</v>
      </c>
      <c r="AV297" s="14" t="s">
        <v>93</v>
      </c>
      <c r="AW297" s="14" t="s">
        <v>46</v>
      </c>
      <c r="AX297" s="14" t="s">
        <v>85</v>
      </c>
      <c r="AY297" s="257" t="s">
        <v>241</v>
      </c>
    </row>
    <row r="298" s="14" customFormat="1">
      <c r="A298" s="14"/>
      <c r="B298" s="247"/>
      <c r="C298" s="248"/>
      <c r="D298" s="238" t="s">
        <v>252</v>
      </c>
      <c r="E298" s="249" t="s">
        <v>39</v>
      </c>
      <c r="F298" s="250" t="s">
        <v>9570</v>
      </c>
      <c r="G298" s="248"/>
      <c r="H298" s="251">
        <v>8.2300000000000004</v>
      </c>
      <c r="I298" s="252"/>
      <c r="J298" s="248"/>
      <c r="K298" s="248"/>
      <c r="L298" s="253"/>
      <c r="M298" s="254"/>
      <c r="N298" s="255"/>
      <c r="O298" s="255"/>
      <c r="P298" s="255"/>
      <c r="Q298" s="255"/>
      <c r="R298" s="255"/>
      <c r="S298" s="255"/>
      <c r="T298" s="256"/>
      <c r="U298" s="14"/>
      <c r="V298" s="14"/>
      <c r="W298" s="14"/>
      <c r="X298" s="14"/>
      <c r="Y298" s="14"/>
      <c r="Z298" s="14"/>
      <c r="AA298" s="14"/>
      <c r="AB298" s="14"/>
      <c r="AC298" s="14"/>
      <c r="AD298" s="14"/>
      <c r="AE298" s="14"/>
      <c r="AT298" s="257" t="s">
        <v>252</v>
      </c>
      <c r="AU298" s="257" t="s">
        <v>93</v>
      </c>
      <c r="AV298" s="14" t="s">
        <v>93</v>
      </c>
      <c r="AW298" s="14" t="s">
        <v>46</v>
      </c>
      <c r="AX298" s="14" t="s">
        <v>85</v>
      </c>
      <c r="AY298" s="257" t="s">
        <v>241</v>
      </c>
    </row>
    <row r="299" s="14" customFormat="1">
      <c r="A299" s="14"/>
      <c r="B299" s="247"/>
      <c r="C299" s="248"/>
      <c r="D299" s="238" t="s">
        <v>252</v>
      </c>
      <c r="E299" s="249" t="s">
        <v>39</v>
      </c>
      <c r="F299" s="250" t="s">
        <v>9571</v>
      </c>
      <c r="G299" s="248"/>
      <c r="H299" s="251">
        <v>2.7999999999999998</v>
      </c>
      <c r="I299" s="252"/>
      <c r="J299" s="248"/>
      <c r="K299" s="248"/>
      <c r="L299" s="253"/>
      <c r="M299" s="254"/>
      <c r="N299" s="255"/>
      <c r="O299" s="255"/>
      <c r="P299" s="255"/>
      <c r="Q299" s="255"/>
      <c r="R299" s="255"/>
      <c r="S299" s="255"/>
      <c r="T299" s="256"/>
      <c r="U299" s="14"/>
      <c r="V299" s="14"/>
      <c r="W299" s="14"/>
      <c r="X299" s="14"/>
      <c r="Y299" s="14"/>
      <c r="Z299" s="14"/>
      <c r="AA299" s="14"/>
      <c r="AB299" s="14"/>
      <c r="AC299" s="14"/>
      <c r="AD299" s="14"/>
      <c r="AE299" s="14"/>
      <c r="AT299" s="257" t="s">
        <v>252</v>
      </c>
      <c r="AU299" s="257" t="s">
        <v>93</v>
      </c>
      <c r="AV299" s="14" t="s">
        <v>93</v>
      </c>
      <c r="AW299" s="14" t="s">
        <v>46</v>
      </c>
      <c r="AX299" s="14" t="s">
        <v>85</v>
      </c>
      <c r="AY299" s="257" t="s">
        <v>241</v>
      </c>
    </row>
    <row r="300" s="14" customFormat="1">
      <c r="A300" s="14"/>
      <c r="B300" s="247"/>
      <c r="C300" s="248"/>
      <c r="D300" s="238" t="s">
        <v>252</v>
      </c>
      <c r="E300" s="249" t="s">
        <v>39</v>
      </c>
      <c r="F300" s="250" t="s">
        <v>9572</v>
      </c>
      <c r="G300" s="248"/>
      <c r="H300" s="251">
        <v>2.8799999999999999</v>
      </c>
      <c r="I300" s="252"/>
      <c r="J300" s="248"/>
      <c r="K300" s="248"/>
      <c r="L300" s="253"/>
      <c r="M300" s="254"/>
      <c r="N300" s="255"/>
      <c r="O300" s="255"/>
      <c r="P300" s="255"/>
      <c r="Q300" s="255"/>
      <c r="R300" s="255"/>
      <c r="S300" s="255"/>
      <c r="T300" s="256"/>
      <c r="U300" s="14"/>
      <c r="V300" s="14"/>
      <c r="W300" s="14"/>
      <c r="X300" s="14"/>
      <c r="Y300" s="14"/>
      <c r="Z300" s="14"/>
      <c r="AA300" s="14"/>
      <c r="AB300" s="14"/>
      <c r="AC300" s="14"/>
      <c r="AD300" s="14"/>
      <c r="AE300" s="14"/>
      <c r="AT300" s="257" t="s">
        <v>252</v>
      </c>
      <c r="AU300" s="257" t="s">
        <v>93</v>
      </c>
      <c r="AV300" s="14" t="s">
        <v>93</v>
      </c>
      <c r="AW300" s="14" t="s">
        <v>46</v>
      </c>
      <c r="AX300" s="14" t="s">
        <v>85</v>
      </c>
      <c r="AY300" s="257" t="s">
        <v>241</v>
      </c>
    </row>
    <row r="301" s="14" customFormat="1">
      <c r="A301" s="14"/>
      <c r="B301" s="247"/>
      <c r="C301" s="248"/>
      <c r="D301" s="238" t="s">
        <v>252</v>
      </c>
      <c r="E301" s="249" t="s">
        <v>39</v>
      </c>
      <c r="F301" s="250" t="s">
        <v>9573</v>
      </c>
      <c r="G301" s="248"/>
      <c r="H301" s="251">
        <v>8.6099999999999994</v>
      </c>
      <c r="I301" s="252"/>
      <c r="J301" s="248"/>
      <c r="K301" s="248"/>
      <c r="L301" s="253"/>
      <c r="M301" s="254"/>
      <c r="N301" s="255"/>
      <c r="O301" s="255"/>
      <c r="P301" s="255"/>
      <c r="Q301" s="255"/>
      <c r="R301" s="255"/>
      <c r="S301" s="255"/>
      <c r="T301" s="256"/>
      <c r="U301" s="14"/>
      <c r="V301" s="14"/>
      <c r="W301" s="14"/>
      <c r="X301" s="14"/>
      <c r="Y301" s="14"/>
      <c r="Z301" s="14"/>
      <c r="AA301" s="14"/>
      <c r="AB301" s="14"/>
      <c r="AC301" s="14"/>
      <c r="AD301" s="14"/>
      <c r="AE301" s="14"/>
      <c r="AT301" s="257" t="s">
        <v>252</v>
      </c>
      <c r="AU301" s="257" t="s">
        <v>93</v>
      </c>
      <c r="AV301" s="14" t="s">
        <v>93</v>
      </c>
      <c r="AW301" s="14" t="s">
        <v>46</v>
      </c>
      <c r="AX301" s="14" t="s">
        <v>85</v>
      </c>
      <c r="AY301" s="257" t="s">
        <v>241</v>
      </c>
    </row>
    <row r="302" s="14" customFormat="1">
      <c r="A302" s="14"/>
      <c r="B302" s="247"/>
      <c r="C302" s="248"/>
      <c r="D302" s="238" t="s">
        <v>252</v>
      </c>
      <c r="E302" s="249" t="s">
        <v>39</v>
      </c>
      <c r="F302" s="250" t="s">
        <v>9574</v>
      </c>
      <c r="G302" s="248"/>
      <c r="H302" s="251">
        <v>5.0300000000000002</v>
      </c>
      <c r="I302" s="252"/>
      <c r="J302" s="248"/>
      <c r="K302" s="248"/>
      <c r="L302" s="253"/>
      <c r="M302" s="254"/>
      <c r="N302" s="255"/>
      <c r="O302" s="255"/>
      <c r="P302" s="255"/>
      <c r="Q302" s="255"/>
      <c r="R302" s="255"/>
      <c r="S302" s="255"/>
      <c r="T302" s="256"/>
      <c r="U302" s="14"/>
      <c r="V302" s="14"/>
      <c r="W302" s="14"/>
      <c r="X302" s="14"/>
      <c r="Y302" s="14"/>
      <c r="Z302" s="14"/>
      <c r="AA302" s="14"/>
      <c r="AB302" s="14"/>
      <c r="AC302" s="14"/>
      <c r="AD302" s="14"/>
      <c r="AE302" s="14"/>
      <c r="AT302" s="257" t="s">
        <v>252</v>
      </c>
      <c r="AU302" s="257" t="s">
        <v>93</v>
      </c>
      <c r="AV302" s="14" t="s">
        <v>93</v>
      </c>
      <c r="AW302" s="14" t="s">
        <v>46</v>
      </c>
      <c r="AX302" s="14" t="s">
        <v>85</v>
      </c>
      <c r="AY302" s="257" t="s">
        <v>241</v>
      </c>
    </row>
    <row r="303" s="14" customFormat="1">
      <c r="A303" s="14"/>
      <c r="B303" s="247"/>
      <c r="C303" s="248"/>
      <c r="D303" s="238" t="s">
        <v>252</v>
      </c>
      <c r="E303" s="249" t="s">
        <v>39</v>
      </c>
      <c r="F303" s="250" t="s">
        <v>9575</v>
      </c>
      <c r="G303" s="248"/>
      <c r="H303" s="251">
        <v>4.2000000000000002</v>
      </c>
      <c r="I303" s="252"/>
      <c r="J303" s="248"/>
      <c r="K303" s="248"/>
      <c r="L303" s="253"/>
      <c r="M303" s="254"/>
      <c r="N303" s="255"/>
      <c r="O303" s="255"/>
      <c r="P303" s="255"/>
      <c r="Q303" s="255"/>
      <c r="R303" s="255"/>
      <c r="S303" s="255"/>
      <c r="T303" s="256"/>
      <c r="U303" s="14"/>
      <c r="V303" s="14"/>
      <c r="W303" s="14"/>
      <c r="X303" s="14"/>
      <c r="Y303" s="14"/>
      <c r="Z303" s="14"/>
      <c r="AA303" s="14"/>
      <c r="AB303" s="14"/>
      <c r="AC303" s="14"/>
      <c r="AD303" s="14"/>
      <c r="AE303" s="14"/>
      <c r="AT303" s="257" t="s">
        <v>252</v>
      </c>
      <c r="AU303" s="257" t="s">
        <v>93</v>
      </c>
      <c r="AV303" s="14" t="s">
        <v>93</v>
      </c>
      <c r="AW303" s="14" t="s">
        <v>46</v>
      </c>
      <c r="AX303" s="14" t="s">
        <v>85</v>
      </c>
      <c r="AY303" s="257" t="s">
        <v>241</v>
      </c>
    </row>
    <row r="304" s="14" customFormat="1">
      <c r="A304" s="14"/>
      <c r="B304" s="247"/>
      <c r="C304" s="248"/>
      <c r="D304" s="238" t="s">
        <v>252</v>
      </c>
      <c r="E304" s="249" t="s">
        <v>39</v>
      </c>
      <c r="F304" s="250" t="s">
        <v>9576</v>
      </c>
      <c r="G304" s="248"/>
      <c r="H304" s="251">
        <v>4.3499999999999996</v>
      </c>
      <c r="I304" s="252"/>
      <c r="J304" s="248"/>
      <c r="K304" s="248"/>
      <c r="L304" s="253"/>
      <c r="M304" s="254"/>
      <c r="N304" s="255"/>
      <c r="O304" s="255"/>
      <c r="P304" s="255"/>
      <c r="Q304" s="255"/>
      <c r="R304" s="255"/>
      <c r="S304" s="255"/>
      <c r="T304" s="256"/>
      <c r="U304" s="14"/>
      <c r="V304" s="14"/>
      <c r="W304" s="14"/>
      <c r="X304" s="14"/>
      <c r="Y304" s="14"/>
      <c r="Z304" s="14"/>
      <c r="AA304" s="14"/>
      <c r="AB304" s="14"/>
      <c r="AC304" s="14"/>
      <c r="AD304" s="14"/>
      <c r="AE304" s="14"/>
      <c r="AT304" s="257" t="s">
        <v>252</v>
      </c>
      <c r="AU304" s="257" t="s">
        <v>93</v>
      </c>
      <c r="AV304" s="14" t="s">
        <v>93</v>
      </c>
      <c r="AW304" s="14" t="s">
        <v>46</v>
      </c>
      <c r="AX304" s="14" t="s">
        <v>85</v>
      </c>
      <c r="AY304" s="257" t="s">
        <v>241</v>
      </c>
    </row>
    <row r="305" s="14" customFormat="1">
      <c r="A305" s="14"/>
      <c r="B305" s="247"/>
      <c r="C305" s="248"/>
      <c r="D305" s="238" t="s">
        <v>252</v>
      </c>
      <c r="E305" s="249" t="s">
        <v>39</v>
      </c>
      <c r="F305" s="250" t="s">
        <v>9577</v>
      </c>
      <c r="G305" s="248"/>
      <c r="H305" s="251">
        <v>2.0299999999999998</v>
      </c>
      <c r="I305" s="252"/>
      <c r="J305" s="248"/>
      <c r="K305" s="248"/>
      <c r="L305" s="253"/>
      <c r="M305" s="254"/>
      <c r="N305" s="255"/>
      <c r="O305" s="255"/>
      <c r="P305" s="255"/>
      <c r="Q305" s="255"/>
      <c r="R305" s="255"/>
      <c r="S305" s="255"/>
      <c r="T305" s="256"/>
      <c r="U305" s="14"/>
      <c r="V305" s="14"/>
      <c r="W305" s="14"/>
      <c r="X305" s="14"/>
      <c r="Y305" s="14"/>
      <c r="Z305" s="14"/>
      <c r="AA305" s="14"/>
      <c r="AB305" s="14"/>
      <c r="AC305" s="14"/>
      <c r="AD305" s="14"/>
      <c r="AE305" s="14"/>
      <c r="AT305" s="257" t="s">
        <v>252</v>
      </c>
      <c r="AU305" s="257" t="s">
        <v>93</v>
      </c>
      <c r="AV305" s="14" t="s">
        <v>93</v>
      </c>
      <c r="AW305" s="14" t="s">
        <v>46</v>
      </c>
      <c r="AX305" s="14" t="s">
        <v>85</v>
      </c>
      <c r="AY305" s="257" t="s">
        <v>241</v>
      </c>
    </row>
    <row r="306" s="14" customFormat="1">
      <c r="A306" s="14"/>
      <c r="B306" s="247"/>
      <c r="C306" s="248"/>
      <c r="D306" s="238" t="s">
        <v>252</v>
      </c>
      <c r="E306" s="249" t="s">
        <v>39</v>
      </c>
      <c r="F306" s="250" t="s">
        <v>9578</v>
      </c>
      <c r="G306" s="248"/>
      <c r="H306" s="251">
        <v>4.6600000000000001</v>
      </c>
      <c r="I306" s="252"/>
      <c r="J306" s="248"/>
      <c r="K306" s="248"/>
      <c r="L306" s="253"/>
      <c r="M306" s="254"/>
      <c r="N306" s="255"/>
      <c r="O306" s="255"/>
      <c r="P306" s="255"/>
      <c r="Q306" s="255"/>
      <c r="R306" s="255"/>
      <c r="S306" s="255"/>
      <c r="T306" s="256"/>
      <c r="U306" s="14"/>
      <c r="V306" s="14"/>
      <c r="W306" s="14"/>
      <c r="X306" s="14"/>
      <c r="Y306" s="14"/>
      <c r="Z306" s="14"/>
      <c r="AA306" s="14"/>
      <c r="AB306" s="14"/>
      <c r="AC306" s="14"/>
      <c r="AD306" s="14"/>
      <c r="AE306" s="14"/>
      <c r="AT306" s="257" t="s">
        <v>252</v>
      </c>
      <c r="AU306" s="257" t="s">
        <v>93</v>
      </c>
      <c r="AV306" s="14" t="s">
        <v>93</v>
      </c>
      <c r="AW306" s="14" t="s">
        <v>46</v>
      </c>
      <c r="AX306" s="14" t="s">
        <v>85</v>
      </c>
      <c r="AY306" s="257" t="s">
        <v>241</v>
      </c>
    </row>
    <row r="307" s="13" customFormat="1">
      <c r="A307" s="13"/>
      <c r="B307" s="236"/>
      <c r="C307" s="237"/>
      <c r="D307" s="238" t="s">
        <v>252</v>
      </c>
      <c r="E307" s="239" t="s">
        <v>39</v>
      </c>
      <c r="F307" s="240" t="s">
        <v>3430</v>
      </c>
      <c r="G307" s="237"/>
      <c r="H307" s="239" t="s">
        <v>39</v>
      </c>
      <c r="I307" s="241"/>
      <c r="J307" s="237"/>
      <c r="K307" s="237"/>
      <c r="L307" s="242"/>
      <c r="M307" s="243"/>
      <c r="N307" s="244"/>
      <c r="O307" s="244"/>
      <c r="P307" s="244"/>
      <c r="Q307" s="244"/>
      <c r="R307" s="244"/>
      <c r="S307" s="244"/>
      <c r="T307" s="245"/>
      <c r="U307" s="13"/>
      <c r="V307" s="13"/>
      <c r="W307" s="13"/>
      <c r="X307" s="13"/>
      <c r="Y307" s="13"/>
      <c r="Z307" s="13"/>
      <c r="AA307" s="13"/>
      <c r="AB307" s="13"/>
      <c r="AC307" s="13"/>
      <c r="AD307" s="13"/>
      <c r="AE307" s="13"/>
      <c r="AT307" s="246" t="s">
        <v>252</v>
      </c>
      <c r="AU307" s="246" t="s">
        <v>93</v>
      </c>
      <c r="AV307" s="13" t="s">
        <v>23</v>
      </c>
      <c r="AW307" s="13" t="s">
        <v>46</v>
      </c>
      <c r="AX307" s="13" t="s">
        <v>85</v>
      </c>
      <c r="AY307" s="246" t="s">
        <v>241</v>
      </c>
    </row>
    <row r="308" s="14" customFormat="1">
      <c r="A308" s="14"/>
      <c r="B308" s="247"/>
      <c r="C308" s="248"/>
      <c r="D308" s="238" t="s">
        <v>252</v>
      </c>
      <c r="E308" s="249" t="s">
        <v>39</v>
      </c>
      <c r="F308" s="250" t="s">
        <v>9579</v>
      </c>
      <c r="G308" s="248"/>
      <c r="H308" s="251">
        <v>6.8499999999999996</v>
      </c>
      <c r="I308" s="252"/>
      <c r="J308" s="248"/>
      <c r="K308" s="248"/>
      <c r="L308" s="253"/>
      <c r="M308" s="254"/>
      <c r="N308" s="255"/>
      <c r="O308" s="255"/>
      <c r="P308" s="255"/>
      <c r="Q308" s="255"/>
      <c r="R308" s="255"/>
      <c r="S308" s="255"/>
      <c r="T308" s="256"/>
      <c r="U308" s="14"/>
      <c r="V308" s="14"/>
      <c r="W308" s="14"/>
      <c r="X308" s="14"/>
      <c r="Y308" s="14"/>
      <c r="Z308" s="14"/>
      <c r="AA308" s="14"/>
      <c r="AB308" s="14"/>
      <c r="AC308" s="14"/>
      <c r="AD308" s="14"/>
      <c r="AE308" s="14"/>
      <c r="AT308" s="257" t="s">
        <v>252</v>
      </c>
      <c r="AU308" s="257" t="s">
        <v>93</v>
      </c>
      <c r="AV308" s="14" t="s">
        <v>93</v>
      </c>
      <c r="AW308" s="14" t="s">
        <v>46</v>
      </c>
      <c r="AX308" s="14" t="s">
        <v>85</v>
      </c>
      <c r="AY308" s="257" t="s">
        <v>241</v>
      </c>
    </row>
    <row r="309" s="14" customFormat="1">
      <c r="A309" s="14"/>
      <c r="B309" s="247"/>
      <c r="C309" s="248"/>
      <c r="D309" s="238" t="s">
        <v>252</v>
      </c>
      <c r="E309" s="249" t="s">
        <v>39</v>
      </c>
      <c r="F309" s="250" t="s">
        <v>9580</v>
      </c>
      <c r="G309" s="248"/>
      <c r="H309" s="251">
        <v>0.69999999999999996</v>
      </c>
      <c r="I309" s="252"/>
      <c r="J309" s="248"/>
      <c r="K309" s="248"/>
      <c r="L309" s="253"/>
      <c r="M309" s="254"/>
      <c r="N309" s="255"/>
      <c r="O309" s="255"/>
      <c r="P309" s="255"/>
      <c r="Q309" s="255"/>
      <c r="R309" s="255"/>
      <c r="S309" s="255"/>
      <c r="T309" s="256"/>
      <c r="U309" s="14"/>
      <c r="V309" s="14"/>
      <c r="W309" s="14"/>
      <c r="X309" s="14"/>
      <c r="Y309" s="14"/>
      <c r="Z309" s="14"/>
      <c r="AA309" s="14"/>
      <c r="AB309" s="14"/>
      <c r="AC309" s="14"/>
      <c r="AD309" s="14"/>
      <c r="AE309" s="14"/>
      <c r="AT309" s="257" t="s">
        <v>252</v>
      </c>
      <c r="AU309" s="257" t="s">
        <v>93</v>
      </c>
      <c r="AV309" s="14" t="s">
        <v>93</v>
      </c>
      <c r="AW309" s="14" t="s">
        <v>46</v>
      </c>
      <c r="AX309" s="14" t="s">
        <v>85</v>
      </c>
      <c r="AY309" s="257" t="s">
        <v>241</v>
      </c>
    </row>
    <row r="310" s="14" customFormat="1">
      <c r="A310" s="14"/>
      <c r="B310" s="247"/>
      <c r="C310" s="248"/>
      <c r="D310" s="238" t="s">
        <v>252</v>
      </c>
      <c r="E310" s="249" t="s">
        <v>39</v>
      </c>
      <c r="F310" s="250" t="s">
        <v>9581</v>
      </c>
      <c r="G310" s="248"/>
      <c r="H310" s="251">
        <v>1.6399999999999999</v>
      </c>
      <c r="I310" s="252"/>
      <c r="J310" s="248"/>
      <c r="K310" s="248"/>
      <c r="L310" s="253"/>
      <c r="M310" s="254"/>
      <c r="N310" s="255"/>
      <c r="O310" s="255"/>
      <c r="P310" s="255"/>
      <c r="Q310" s="255"/>
      <c r="R310" s="255"/>
      <c r="S310" s="255"/>
      <c r="T310" s="256"/>
      <c r="U310" s="14"/>
      <c r="V310" s="14"/>
      <c r="W310" s="14"/>
      <c r="X310" s="14"/>
      <c r="Y310" s="14"/>
      <c r="Z310" s="14"/>
      <c r="AA310" s="14"/>
      <c r="AB310" s="14"/>
      <c r="AC310" s="14"/>
      <c r="AD310" s="14"/>
      <c r="AE310" s="14"/>
      <c r="AT310" s="257" t="s">
        <v>252</v>
      </c>
      <c r="AU310" s="257" t="s">
        <v>93</v>
      </c>
      <c r="AV310" s="14" t="s">
        <v>93</v>
      </c>
      <c r="AW310" s="14" t="s">
        <v>46</v>
      </c>
      <c r="AX310" s="14" t="s">
        <v>85</v>
      </c>
      <c r="AY310" s="257" t="s">
        <v>241</v>
      </c>
    </row>
    <row r="311" s="14" customFormat="1">
      <c r="A311" s="14"/>
      <c r="B311" s="247"/>
      <c r="C311" s="248"/>
      <c r="D311" s="238" t="s">
        <v>252</v>
      </c>
      <c r="E311" s="249" t="s">
        <v>39</v>
      </c>
      <c r="F311" s="250" t="s">
        <v>9582</v>
      </c>
      <c r="G311" s="248"/>
      <c r="H311" s="251">
        <v>5.2999999999999998</v>
      </c>
      <c r="I311" s="252"/>
      <c r="J311" s="248"/>
      <c r="K311" s="248"/>
      <c r="L311" s="253"/>
      <c r="M311" s="254"/>
      <c r="N311" s="255"/>
      <c r="O311" s="255"/>
      <c r="P311" s="255"/>
      <c r="Q311" s="255"/>
      <c r="R311" s="255"/>
      <c r="S311" s="255"/>
      <c r="T311" s="256"/>
      <c r="U311" s="14"/>
      <c r="V311" s="14"/>
      <c r="W311" s="14"/>
      <c r="X311" s="14"/>
      <c r="Y311" s="14"/>
      <c r="Z311" s="14"/>
      <c r="AA311" s="14"/>
      <c r="AB311" s="14"/>
      <c r="AC311" s="14"/>
      <c r="AD311" s="14"/>
      <c r="AE311" s="14"/>
      <c r="AT311" s="257" t="s">
        <v>252</v>
      </c>
      <c r="AU311" s="257" t="s">
        <v>93</v>
      </c>
      <c r="AV311" s="14" t="s">
        <v>93</v>
      </c>
      <c r="AW311" s="14" t="s">
        <v>46</v>
      </c>
      <c r="AX311" s="14" t="s">
        <v>85</v>
      </c>
      <c r="AY311" s="257" t="s">
        <v>241</v>
      </c>
    </row>
    <row r="312" s="14" customFormat="1">
      <c r="A312" s="14"/>
      <c r="B312" s="247"/>
      <c r="C312" s="248"/>
      <c r="D312" s="238" t="s">
        <v>252</v>
      </c>
      <c r="E312" s="249" t="s">
        <v>39</v>
      </c>
      <c r="F312" s="250" t="s">
        <v>9583</v>
      </c>
      <c r="G312" s="248"/>
      <c r="H312" s="251">
        <v>0.76000000000000001</v>
      </c>
      <c r="I312" s="252"/>
      <c r="J312" s="248"/>
      <c r="K312" s="248"/>
      <c r="L312" s="253"/>
      <c r="M312" s="254"/>
      <c r="N312" s="255"/>
      <c r="O312" s="255"/>
      <c r="P312" s="255"/>
      <c r="Q312" s="255"/>
      <c r="R312" s="255"/>
      <c r="S312" s="255"/>
      <c r="T312" s="256"/>
      <c r="U312" s="14"/>
      <c r="V312" s="14"/>
      <c r="W312" s="14"/>
      <c r="X312" s="14"/>
      <c r="Y312" s="14"/>
      <c r="Z312" s="14"/>
      <c r="AA312" s="14"/>
      <c r="AB312" s="14"/>
      <c r="AC312" s="14"/>
      <c r="AD312" s="14"/>
      <c r="AE312" s="14"/>
      <c r="AT312" s="257" t="s">
        <v>252</v>
      </c>
      <c r="AU312" s="257" t="s">
        <v>93</v>
      </c>
      <c r="AV312" s="14" t="s">
        <v>93</v>
      </c>
      <c r="AW312" s="14" t="s">
        <v>46</v>
      </c>
      <c r="AX312" s="14" t="s">
        <v>85</v>
      </c>
      <c r="AY312" s="257" t="s">
        <v>241</v>
      </c>
    </row>
    <row r="313" s="13" customFormat="1">
      <c r="A313" s="13"/>
      <c r="B313" s="236"/>
      <c r="C313" s="237"/>
      <c r="D313" s="238" t="s">
        <v>252</v>
      </c>
      <c r="E313" s="239" t="s">
        <v>39</v>
      </c>
      <c r="F313" s="240" t="s">
        <v>3432</v>
      </c>
      <c r="G313" s="237"/>
      <c r="H313" s="239" t="s">
        <v>39</v>
      </c>
      <c r="I313" s="241"/>
      <c r="J313" s="237"/>
      <c r="K313" s="237"/>
      <c r="L313" s="242"/>
      <c r="M313" s="243"/>
      <c r="N313" s="244"/>
      <c r="O313" s="244"/>
      <c r="P313" s="244"/>
      <c r="Q313" s="244"/>
      <c r="R313" s="244"/>
      <c r="S313" s="244"/>
      <c r="T313" s="245"/>
      <c r="U313" s="13"/>
      <c r="V313" s="13"/>
      <c r="W313" s="13"/>
      <c r="X313" s="13"/>
      <c r="Y313" s="13"/>
      <c r="Z313" s="13"/>
      <c r="AA313" s="13"/>
      <c r="AB313" s="13"/>
      <c r="AC313" s="13"/>
      <c r="AD313" s="13"/>
      <c r="AE313" s="13"/>
      <c r="AT313" s="246" t="s">
        <v>252</v>
      </c>
      <c r="AU313" s="246" t="s">
        <v>93</v>
      </c>
      <c r="AV313" s="13" t="s">
        <v>23</v>
      </c>
      <c r="AW313" s="13" t="s">
        <v>46</v>
      </c>
      <c r="AX313" s="13" t="s">
        <v>85</v>
      </c>
      <c r="AY313" s="246" t="s">
        <v>241</v>
      </c>
    </row>
    <row r="314" s="14" customFormat="1">
      <c r="A314" s="14"/>
      <c r="B314" s="247"/>
      <c r="C314" s="248"/>
      <c r="D314" s="238" t="s">
        <v>252</v>
      </c>
      <c r="E314" s="249" t="s">
        <v>39</v>
      </c>
      <c r="F314" s="250" t="s">
        <v>9584</v>
      </c>
      <c r="G314" s="248"/>
      <c r="H314" s="251">
        <v>10.41</v>
      </c>
      <c r="I314" s="252"/>
      <c r="J314" s="248"/>
      <c r="K314" s="248"/>
      <c r="L314" s="253"/>
      <c r="M314" s="254"/>
      <c r="N314" s="255"/>
      <c r="O314" s="255"/>
      <c r="P314" s="255"/>
      <c r="Q314" s="255"/>
      <c r="R314" s="255"/>
      <c r="S314" s="255"/>
      <c r="T314" s="256"/>
      <c r="U314" s="14"/>
      <c r="V314" s="14"/>
      <c r="W314" s="14"/>
      <c r="X314" s="14"/>
      <c r="Y314" s="14"/>
      <c r="Z314" s="14"/>
      <c r="AA314" s="14"/>
      <c r="AB314" s="14"/>
      <c r="AC314" s="14"/>
      <c r="AD314" s="14"/>
      <c r="AE314" s="14"/>
      <c r="AT314" s="257" t="s">
        <v>252</v>
      </c>
      <c r="AU314" s="257" t="s">
        <v>93</v>
      </c>
      <c r="AV314" s="14" t="s">
        <v>93</v>
      </c>
      <c r="AW314" s="14" t="s">
        <v>46</v>
      </c>
      <c r="AX314" s="14" t="s">
        <v>85</v>
      </c>
      <c r="AY314" s="257" t="s">
        <v>241</v>
      </c>
    </row>
    <row r="315" s="14" customFormat="1">
      <c r="A315" s="14"/>
      <c r="B315" s="247"/>
      <c r="C315" s="248"/>
      <c r="D315" s="238" t="s">
        <v>252</v>
      </c>
      <c r="E315" s="249" t="s">
        <v>39</v>
      </c>
      <c r="F315" s="250" t="s">
        <v>9585</v>
      </c>
      <c r="G315" s="248"/>
      <c r="H315" s="251">
        <v>0.93999999999999995</v>
      </c>
      <c r="I315" s="252"/>
      <c r="J315" s="248"/>
      <c r="K315" s="248"/>
      <c r="L315" s="253"/>
      <c r="M315" s="254"/>
      <c r="N315" s="255"/>
      <c r="O315" s="255"/>
      <c r="P315" s="255"/>
      <c r="Q315" s="255"/>
      <c r="R315" s="255"/>
      <c r="S315" s="255"/>
      <c r="T315" s="256"/>
      <c r="U315" s="14"/>
      <c r="V315" s="14"/>
      <c r="W315" s="14"/>
      <c r="X315" s="14"/>
      <c r="Y315" s="14"/>
      <c r="Z315" s="14"/>
      <c r="AA315" s="14"/>
      <c r="AB315" s="14"/>
      <c r="AC315" s="14"/>
      <c r="AD315" s="14"/>
      <c r="AE315" s="14"/>
      <c r="AT315" s="257" t="s">
        <v>252</v>
      </c>
      <c r="AU315" s="257" t="s">
        <v>93</v>
      </c>
      <c r="AV315" s="14" t="s">
        <v>93</v>
      </c>
      <c r="AW315" s="14" t="s">
        <v>46</v>
      </c>
      <c r="AX315" s="14" t="s">
        <v>85</v>
      </c>
      <c r="AY315" s="257" t="s">
        <v>241</v>
      </c>
    </row>
    <row r="316" s="14" customFormat="1">
      <c r="A316" s="14"/>
      <c r="B316" s="247"/>
      <c r="C316" s="248"/>
      <c r="D316" s="238" t="s">
        <v>252</v>
      </c>
      <c r="E316" s="249" t="s">
        <v>39</v>
      </c>
      <c r="F316" s="250" t="s">
        <v>9586</v>
      </c>
      <c r="G316" s="248"/>
      <c r="H316" s="251">
        <v>0.93999999999999995</v>
      </c>
      <c r="I316" s="252"/>
      <c r="J316" s="248"/>
      <c r="K316" s="248"/>
      <c r="L316" s="253"/>
      <c r="M316" s="254"/>
      <c r="N316" s="255"/>
      <c r="O316" s="255"/>
      <c r="P316" s="255"/>
      <c r="Q316" s="255"/>
      <c r="R316" s="255"/>
      <c r="S316" s="255"/>
      <c r="T316" s="256"/>
      <c r="U316" s="14"/>
      <c r="V316" s="14"/>
      <c r="W316" s="14"/>
      <c r="X316" s="14"/>
      <c r="Y316" s="14"/>
      <c r="Z316" s="14"/>
      <c r="AA316" s="14"/>
      <c r="AB316" s="14"/>
      <c r="AC316" s="14"/>
      <c r="AD316" s="14"/>
      <c r="AE316" s="14"/>
      <c r="AT316" s="257" t="s">
        <v>252</v>
      </c>
      <c r="AU316" s="257" t="s">
        <v>93</v>
      </c>
      <c r="AV316" s="14" t="s">
        <v>93</v>
      </c>
      <c r="AW316" s="14" t="s">
        <v>46</v>
      </c>
      <c r="AX316" s="14" t="s">
        <v>85</v>
      </c>
      <c r="AY316" s="257" t="s">
        <v>241</v>
      </c>
    </row>
    <row r="317" s="14" customFormat="1">
      <c r="A317" s="14"/>
      <c r="B317" s="247"/>
      <c r="C317" s="248"/>
      <c r="D317" s="238" t="s">
        <v>252</v>
      </c>
      <c r="E317" s="249" t="s">
        <v>39</v>
      </c>
      <c r="F317" s="250" t="s">
        <v>9587</v>
      </c>
      <c r="G317" s="248"/>
      <c r="H317" s="251">
        <v>0.93000000000000005</v>
      </c>
      <c r="I317" s="252"/>
      <c r="J317" s="248"/>
      <c r="K317" s="248"/>
      <c r="L317" s="253"/>
      <c r="M317" s="254"/>
      <c r="N317" s="255"/>
      <c r="O317" s="255"/>
      <c r="P317" s="255"/>
      <c r="Q317" s="255"/>
      <c r="R317" s="255"/>
      <c r="S317" s="255"/>
      <c r="T317" s="256"/>
      <c r="U317" s="14"/>
      <c r="V317" s="14"/>
      <c r="W317" s="14"/>
      <c r="X317" s="14"/>
      <c r="Y317" s="14"/>
      <c r="Z317" s="14"/>
      <c r="AA317" s="14"/>
      <c r="AB317" s="14"/>
      <c r="AC317" s="14"/>
      <c r="AD317" s="14"/>
      <c r="AE317" s="14"/>
      <c r="AT317" s="257" t="s">
        <v>252</v>
      </c>
      <c r="AU317" s="257" t="s">
        <v>93</v>
      </c>
      <c r="AV317" s="14" t="s">
        <v>93</v>
      </c>
      <c r="AW317" s="14" t="s">
        <v>46</v>
      </c>
      <c r="AX317" s="14" t="s">
        <v>85</v>
      </c>
      <c r="AY317" s="257" t="s">
        <v>241</v>
      </c>
    </row>
    <row r="318" s="14" customFormat="1">
      <c r="A318" s="14"/>
      <c r="B318" s="247"/>
      <c r="C318" s="248"/>
      <c r="D318" s="238" t="s">
        <v>252</v>
      </c>
      <c r="E318" s="249" t="s">
        <v>39</v>
      </c>
      <c r="F318" s="250" t="s">
        <v>9588</v>
      </c>
      <c r="G318" s="248"/>
      <c r="H318" s="251">
        <v>0.96999999999999997</v>
      </c>
      <c r="I318" s="252"/>
      <c r="J318" s="248"/>
      <c r="K318" s="248"/>
      <c r="L318" s="253"/>
      <c r="M318" s="254"/>
      <c r="N318" s="255"/>
      <c r="O318" s="255"/>
      <c r="P318" s="255"/>
      <c r="Q318" s="255"/>
      <c r="R318" s="255"/>
      <c r="S318" s="255"/>
      <c r="T318" s="256"/>
      <c r="U318" s="14"/>
      <c r="V318" s="14"/>
      <c r="W318" s="14"/>
      <c r="X318" s="14"/>
      <c r="Y318" s="14"/>
      <c r="Z318" s="14"/>
      <c r="AA318" s="14"/>
      <c r="AB318" s="14"/>
      <c r="AC318" s="14"/>
      <c r="AD318" s="14"/>
      <c r="AE318" s="14"/>
      <c r="AT318" s="257" t="s">
        <v>252</v>
      </c>
      <c r="AU318" s="257" t="s">
        <v>93</v>
      </c>
      <c r="AV318" s="14" t="s">
        <v>93</v>
      </c>
      <c r="AW318" s="14" t="s">
        <v>46</v>
      </c>
      <c r="AX318" s="14" t="s">
        <v>85</v>
      </c>
      <c r="AY318" s="257" t="s">
        <v>241</v>
      </c>
    </row>
    <row r="319" s="14" customFormat="1">
      <c r="A319" s="14"/>
      <c r="B319" s="247"/>
      <c r="C319" s="248"/>
      <c r="D319" s="238" t="s">
        <v>252</v>
      </c>
      <c r="E319" s="249" t="s">
        <v>39</v>
      </c>
      <c r="F319" s="250" t="s">
        <v>9589</v>
      </c>
      <c r="G319" s="248"/>
      <c r="H319" s="251">
        <v>3.3799999999999999</v>
      </c>
      <c r="I319" s="252"/>
      <c r="J319" s="248"/>
      <c r="K319" s="248"/>
      <c r="L319" s="253"/>
      <c r="M319" s="254"/>
      <c r="N319" s="255"/>
      <c r="O319" s="255"/>
      <c r="P319" s="255"/>
      <c r="Q319" s="255"/>
      <c r="R319" s="255"/>
      <c r="S319" s="255"/>
      <c r="T319" s="256"/>
      <c r="U319" s="14"/>
      <c r="V319" s="14"/>
      <c r="W319" s="14"/>
      <c r="X319" s="14"/>
      <c r="Y319" s="14"/>
      <c r="Z319" s="14"/>
      <c r="AA319" s="14"/>
      <c r="AB319" s="14"/>
      <c r="AC319" s="14"/>
      <c r="AD319" s="14"/>
      <c r="AE319" s="14"/>
      <c r="AT319" s="257" t="s">
        <v>252</v>
      </c>
      <c r="AU319" s="257" t="s">
        <v>93</v>
      </c>
      <c r="AV319" s="14" t="s">
        <v>93</v>
      </c>
      <c r="AW319" s="14" t="s">
        <v>46</v>
      </c>
      <c r="AX319" s="14" t="s">
        <v>85</v>
      </c>
      <c r="AY319" s="257" t="s">
        <v>241</v>
      </c>
    </row>
    <row r="320" s="14" customFormat="1">
      <c r="A320" s="14"/>
      <c r="B320" s="247"/>
      <c r="C320" s="248"/>
      <c r="D320" s="238" t="s">
        <v>252</v>
      </c>
      <c r="E320" s="249" t="s">
        <v>39</v>
      </c>
      <c r="F320" s="250" t="s">
        <v>9590</v>
      </c>
      <c r="G320" s="248"/>
      <c r="H320" s="251">
        <v>7.9800000000000004</v>
      </c>
      <c r="I320" s="252"/>
      <c r="J320" s="248"/>
      <c r="K320" s="248"/>
      <c r="L320" s="253"/>
      <c r="M320" s="254"/>
      <c r="N320" s="255"/>
      <c r="O320" s="255"/>
      <c r="P320" s="255"/>
      <c r="Q320" s="255"/>
      <c r="R320" s="255"/>
      <c r="S320" s="255"/>
      <c r="T320" s="256"/>
      <c r="U320" s="14"/>
      <c r="V320" s="14"/>
      <c r="W320" s="14"/>
      <c r="X320" s="14"/>
      <c r="Y320" s="14"/>
      <c r="Z320" s="14"/>
      <c r="AA320" s="14"/>
      <c r="AB320" s="14"/>
      <c r="AC320" s="14"/>
      <c r="AD320" s="14"/>
      <c r="AE320" s="14"/>
      <c r="AT320" s="257" t="s">
        <v>252</v>
      </c>
      <c r="AU320" s="257" t="s">
        <v>93</v>
      </c>
      <c r="AV320" s="14" t="s">
        <v>93</v>
      </c>
      <c r="AW320" s="14" t="s">
        <v>46</v>
      </c>
      <c r="AX320" s="14" t="s">
        <v>85</v>
      </c>
      <c r="AY320" s="257" t="s">
        <v>241</v>
      </c>
    </row>
    <row r="321" s="14" customFormat="1">
      <c r="A321" s="14"/>
      <c r="B321" s="247"/>
      <c r="C321" s="248"/>
      <c r="D321" s="238" t="s">
        <v>252</v>
      </c>
      <c r="E321" s="249" t="s">
        <v>39</v>
      </c>
      <c r="F321" s="250" t="s">
        <v>9591</v>
      </c>
      <c r="G321" s="248"/>
      <c r="H321" s="251">
        <v>3.73</v>
      </c>
      <c r="I321" s="252"/>
      <c r="J321" s="248"/>
      <c r="K321" s="248"/>
      <c r="L321" s="253"/>
      <c r="M321" s="254"/>
      <c r="N321" s="255"/>
      <c r="O321" s="255"/>
      <c r="P321" s="255"/>
      <c r="Q321" s="255"/>
      <c r="R321" s="255"/>
      <c r="S321" s="255"/>
      <c r="T321" s="256"/>
      <c r="U321" s="14"/>
      <c r="V321" s="14"/>
      <c r="W321" s="14"/>
      <c r="X321" s="14"/>
      <c r="Y321" s="14"/>
      <c r="Z321" s="14"/>
      <c r="AA321" s="14"/>
      <c r="AB321" s="14"/>
      <c r="AC321" s="14"/>
      <c r="AD321" s="14"/>
      <c r="AE321" s="14"/>
      <c r="AT321" s="257" t="s">
        <v>252</v>
      </c>
      <c r="AU321" s="257" t="s">
        <v>93</v>
      </c>
      <c r="AV321" s="14" t="s">
        <v>93</v>
      </c>
      <c r="AW321" s="14" t="s">
        <v>46</v>
      </c>
      <c r="AX321" s="14" t="s">
        <v>85</v>
      </c>
      <c r="AY321" s="257" t="s">
        <v>241</v>
      </c>
    </row>
    <row r="322" s="14" customFormat="1">
      <c r="A322" s="14"/>
      <c r="B322" s="247"/>
      <c r="C322" s="248"/>
      <c r="D322" s="238" t="s">
        <v>252</v>
      </c>
      <c r="E322" s="249" t="s">
        <v>39</v>
      </c>
      <c r="F322" s="250" t="s">
        <v>9592</v>
      </c>
      <c r="G322" s="248"/>
      <c r="H322" s="251">
        <v>1.9299999999999999</v>
      </c>
      <c r="I322" s="252"/>
      <c r="J322" s="248"/>
      <c r="K322" s="248"/>
      <c r="L322" s="253"/>
      <c r="M322" s="254"/>
      <c r="N322" s="255"/>
      <c r="O322" s="255"/>
      <c r="P322" s="255"/>
      <c r="Q322" s="255"/>
      <c r="R322" s="255"/>
      <c r="S322" s="255"/>
      <c r="T322" s="256"/>
      <c r="U322" s="14"/>
      <c r="V322" s="14"/>
      <c r="W322" s="14"/>
      <c r="X322" s="14"/>
      <c r="Y322" s="14"/>
      <c r="Z322" s="14"/>
      <c r="AA322" s="14"/>
      <c r="AB322" s="14"/>
      <c r="AC322" s="14"/>
      <c r="AD322" s="14"/>
      <c r="AE322" s="14"/>
      <c r="AT322" s="257" t="s">
        <v>252</v>
      </c>
      <c r="AU322" s="257" t="s">
        <v>93</v>
      </c>
      <c r="AV322" s="14" t="s">
        <v>93</v>
      </c>
      <c r="AW322" s="14" t="s">
        <v>46</v>
      </c>
      <c r="AX322" s="14" t="s">
        <v>85</v>
      </c>
      <c r="AY322" s="257" t="s">
        <v>241</v>
      </c>
    </row>
    <row r="323" s="14" customFormat="1">
      <c r="A323" s="14"/>
      <c r="B323" s="247"/>
      <c r="C323" s="248"/>
      <c r="D323" s="238" t="s">
        <v>252</v>
      </c>
      <c r="E323" s="249" t="s">
        <v>39</v>
      </c>
      <c r="F323" s="250" t="s">
        <v>9593</v>
      </c>
      <c r="G323" s="248"/>
      <c r="H323" s="251">
        <v>3.25</v>
      </c>
      <c r="I323" s="252"/>
      <c r="J323" s="248"/>
      <c r="K323" s="248"/>
      <c r="L323" s="253"/>
      <c r="M323" s="254"/>
      <c r="N323" s="255"/>
      <c r="O323" s="255"/>
      <c r="P323" s="255"/>
      <c r="Q323" s="255"/>
      <c r="R323" s="255"/>
      <c r="S323" s="255"/>
      <c r="T323" s="256"/>
      <c r="U323" s="14"/>
      <c r="V323" s="14"/>
      <c r="W323" s="14"/>
      <c r="X323" s="14"/>
      <c r="Y323" s="14"/>
      <c r="Z323" s="14"/>
      <c r="AA323" s="14"/>
      <c r="AB323" s="14"/>
      <c r="AC323" s="14"/>
      <c r="AD323" s="14"/>
      <c r="AE323" s="14"/>
      <c r="AT323" s="257" t="s">
        <v>252</v>
      </c>
      <c r="AU323" s="257" t="s">
        <v>93</v>
      </c>
      <c r="AV323" s="14" t="s">
        <v>93</v>
      </c>
      <c r="AW323" s="14" t="s">
        <v>46</v>
      </c>
      <c r="AX323" s="14" t="s">
        <v>85</v>
      </c>
      <c r="AY323" s="257" t="s">
        <v>241</v>
      </c>
    </row>
    <row r="324" s="14" customFormat="1">
      <c r="A324" s="14"/>
      <c r="B324" s="247"/>
      <c r="C324" s="248"/>
      <c r="D324" s="238" t="s">
        <v>252</v>
      </c>
      <c r="E324" s="249" t="s">
        <v>39</v>
      </c>
      <c r="F324" s="250" t="s">
        <v>9594</v>
      </c>
      <c r="G324" s="248"/>
      <c r="H324" s="251">
        <v>1.74</v>
      </c>
      <c r="I324" s="252"/>
      <c r="J324" s="248"/>
      <c r="K324" s="248"/>
      <c r="L324" s="253"/>
      <c r="M324" s="254"/>
      <c r="N324" s="255"/>
      <c r="O324" s="255"/>
      <c r="P324" s="255"/>
      <c r="Q324" s="255"/>
      <c r="R324" s="255"/>
      <c r="S324" s="255"/>
      <c r="T324" s="256"/>
      <c r="U324" s="14"/>
      <c r="V324" s="14"/>
      <c r="W324" s="14"/>
      <c r="X324" s="14"/>
      <c r="Y324" s="14"/>
      <c r="Z324" s="14"/>
      <c r="AA324" s="14"/>
      <c r="AB324" s="14"/>
      <c r="AC324" s="14"/>
      <c r="AD324" s="14"/>
      <c r="AE324" s="14"/>
      <c r="AT324" s="257" t="s">
        <v>252</v>
      </c>
      <c r="AU324" s="257" t="s">
        <v>93</v>
      </c>
      <c r="AV324" s="14" t="s">
        <v>93</v>
      </c>
      <c r="AW324" s="14" t="s">
        <v>46</v>
      </c>
      <c r="AX324" s="14" t="s">
        <v>85</v>
      </c>
      <c r="AY324" s="257" t="s">
        <v>241</v>
      </c>
    </row>
    <row r="325" s="14" customFormat="1">
      <c r="A325" s="14"/>
      <c r="B325" s="247"/>
      <c r="C325" s="248"/>
      <c r="D325" s="238" t="s">
        <v>252</v>
      </c>
      <c r="E325" s="249" t="s">
        <v>39</v>
      </c>
      <c r="F325" s="250" t="s">
        <v>9595</v>
      </c>
      <c r="G325" s="248"/>
      <c r="H325" s="251">
        <v>0.90000000000000002</v>
      </c>
      <c r="I325" s="252"/>
      <c r="J325" s="248"/>
      <c r="K325" s="248"/>
      <c r="L325" s="253"/>
      <c r="M325" s="254"/>
      <c r="N325" s="255"/>
      <c r="O325" s="255"/>
      <c r="P325" s="255"/>
      <c r="Q325" s="255"/>
      <c r="R325" s="255"/>
      <c r="S325" s="255"/>
      <c r="T325" s="256"/>
      <c r="U325" s="14"/>
      <c r="V325" s="14"/>
      <c r="W325" s="14"/>
      <c r="X325" s="14"/>
      <c r="Y325" s="14"/>
      <c r="Z325" s="14"/>
      <c r="AA325" s="14"/>
      <c r="AB325" s="14"/>
      <c r="AC325" s="14"/>
      <c r="AD325" s="14"/>
      <c r="AE325" s="14"/>
      <c r="AT325" s="257" t="s">
        <v>252</v>
      </c>
      <c r="AU325" s="257" t="s">
        <v>93</v>
      </c>
      <c r="AV325" s="14" t="s">
        <v>93</v>
      </c>
      <c r="AW325" s="14" t="s">
        <v>46</v>
      </c>
      <c r="AX325" s="14" t="s">
        <v>85</v>
      </c>
      <c r="AY325" s="257" t="s">
        <v>241</v>
      </c>
    </row>
    <row r="326" s="14" customFormat="1">
      <c r="A326" s="14"/>
      <c r="B326" s="247"/>
      <c r="C326" s="248"/>
      <c r="D326" s="238" t="s">
        <v>252</v>
      </c>
      <c r="E326" s="249" t="s">
        <v>39</v>
      </c>
      <c r="F326" s="250" t="s">
        <v>9596</v>
      </c>
      <c r="G326" s="248"/>
      <c r="H326" s="251">
        <v>0.76000000000000001</v>
      </c>
      <c r="I326" s="252"/>
      <c r="J326" s="248"/>
      <c r="K326" s="248"/>
      <c r="L326" s="253"/>
      <c r="M326" s="254"/>
      <c r="N326" s="255"/>
      <c r="O326" s="255"/>
      <c r="P326" s="255"/>
      <c r="Q326" s="255"/>
      <c r="R326" s="255"/>
      <c r="S326" s="255"/>
      <c r="T326" s="256"/>
      <c r="U326" s="14"/>
      <c r="V326" s="14"/>
      <c r="W326" s="14"/>
      <c r="X326" s="14"/>
      <c r="Y326" s="14"/>
      <c r="Z326" s="14"/>
      <c r="AA326" s="14"/>
      <c r="AB326" s="14"/>
      <c r="AC326" s="14"/>
      <c r="AD326" s="14"/>
      <c r="AE326" s="14"/>
      <c r="AT326" s="257" t="s">
        <v>252</v>
      </c>
      <c r="AU326" s="257" t="s">
        <v>93</v>
      </c>
      <c r="AV326" s="14" t="s">
        <v>93</v>
      </c>
      <c r="AW326" s="14" t="s">
        <v>46</v>
      </c>
      <c r="AX326" s="14" t="s">
        <v>85</v>
      </c>
      <c r="AY326" s="257" t="s">
        <v>241</v>
      </c>
    </row>
    <row r="327" s="15" customFormat="1">
      <c r="A327" s="15"/>
      <c r="B327" s="258"/>
      <c r="C327" s="259"/>
      <c r="D327" s="238" t="s">
        <v>252</v>
      </c>
      <c r="E327" s="260" t="s">
        <v>39</v>
      </c>
      <c r="F327" s="261" t="s">
        <v>274</v>
      </c>
      <c r="G327" s="259"/>
      <c r="H327" s="262">
        <v>171.69999999999999</v>
      </c>
      <c r="I327" s="263"/>
      <c r="J327" s="259"/>
      <c r="K327" s="259"/>
      <c r="L327" s="264"/>
      <c r="M327" s="265"/>
      <c r="N327" s="266"/>
      <c r="O327" s="266"/>
      <c r="P327" s="266"/>
      <c r="Q327" s="266"/>
      <c r="R327" s="266"/>
      <c r="S327" s="266"/>
      <c r="T327" s="267"/>
      <c r="U327" s="15"/>
      <c r="V327" s="15"/>
      <c r="W327" s="15"/>
      <c r="X327" s="15"/>
      <c r="Y327" s="15"/>
      <c r="Z327" s="15"/>
      <c r="AA327" s="15"/>
      <c r="AB327" s="15"/>
      <c r="AC327" s="15"/>
      <c r="AD327" s="15"/>
      <c r="AE327" s="15"/>
      <c r="AT327" s="268" t="s">
        <v>252</v>
      </c>
      <c r="AU327" s="268" t="s">
        <v>93</v>
      </c>
      <c r="AV327" s="15" t="s">
        <v>248</v>
      </c>
      <c r="AW327" s="15" t="s">
        <v>46</v>
      </c>
      <c r="AX327" s="15" t="s">
        <v>23</v>
      </c>
      <c r="AY327" s="268" t="s">
        <v>241</v>
      </c>
    </row>
    <row r="328" s="12" customFormat="1" ht="22.8" customHeight="1">
      <c r="A328" s="12"/>
      <c r="B328" s="202"/>
      <c r="C328" s="203"/>
      <c r="D328" s="204" t="s">
        <v>84</v>
      </c>
      <c r="E328" s="216" t="s">
        <v>248</v>
      </c>
      <c r="F328" s="216" t="s">
        <v>1753</v>
      </c>
      <c r="G328" s="203"/>
      <c r="H328" s="203"/>
      <c r="I328" s="206"/>
      <c r="J328" s="217">
        <f>BK328</f>
        <v>0</v>
      </c>
      <c r="K328" s="203"/>
      <c r="L328" s="208"/>
      <c r="M328" s="209"/>
      <c r="N328" s="210"/>
      <c r="O328" s="210"/>
      <c r="P328" s="211">
        <f>SUM(P329:P387)</f>
        <v>0</v>
      </c>
      <c r="Q328" s="210"/>
      <c r="R328" s="211">
        <f>SUM(R329:R387)</f>
        <v>48.721361360000003</v>
      </c>
      <c r="S328" s="210"/>
      <c r="T328" s="212">
        <f>SUM(T329:T387)</f>
        <v>0</v>
      </c>
      <c r="U328" s="12"/>
      <c r="V328" s="12"/>
      <c r="W328" s="12"/>
      <c r="X328" s="12"/>
      <c r="Y328" s="12"/>
      <c r="Z328" s="12"/>
      <c r="AA328" s="12"/>
      <c r="AB328" s="12"/>
      <c r="AC328" s="12"/>
      <c r="AD328" s="12"/>
      <c r="AE328" s="12"/>
      <c r="AR328" s="213" t="s">
        <v>23</v>
      </c>
      <c r="AT328" s="214" t="s">
        <v>84</v>
      </c>
      <c r="AU328" s="214" t="s">
        <v>23</v>
      </c>
      <c r="AY328" s="213" t="s">
        <v>241</v>
      </c>
      <c r="BK328" s="215">
        <f>SUM(BK329:BK387)</f>
        <v>0</v>
      </c>
    </row>
    <row r="329" s="2" customFormat="1" ht="21.75" customHeight="1">
      <c r="A329" s="42"/>
      <c r="B329" s="43"/>
      <c r="C329" s="218" t="s">
        <v>427</v>
      </c>
      <c r="D329" s="218" t="s">
        <v>243</v>
      </c>
      <c r="E329" s="219" t="s">
        <v>9052</v>
      </c>
      <c r="F329" s="220" t="s">
        <v>9053</v>
      </c>
      <c r="G329" s="221" t="s">
        <v>246</v>
      </c>
      <c r="H329" s="222">
        <v>25.768000000000001</v>
      </c>
      <c r="I329" s="223"/>
      <c r="J329" s="224">
        <f>ROUND(I329*H329,2)</f>
        <v>0</v>
      </c>
      <c r="K329" s="220" t="s">
        <v>247</v>
      </c>
      <c r="L329" s="48"/>
      <c r="M329" s="225" t="s">
        <v>39</v>
      </c>
      <c r="N329" s="226" t="s">
        <v>56</v>
      </c>
      <c r="O329" s="88"/>
      <c r="P329" s="227">
        <f>O329*H329</f>
        <v>0</v>
      </c>
      <c r="Q329" s="227">
        <v>1.8907700000000001</v>
      </c>
      <c r="R329" s="227">
        <f>Q329*H329</f>
        <v>48.721361360000003</v>
      </c>
      <c r="S329" s="227">
        <v>0</v>
      </c>
      <c r="T329" s="228">
        <f>S329*H329</f>
        <v>0</v>
      </c>
      <c r="U329" s="42"/>
      <c r="V329" s="42"/>
      <c r="W329" s="42"/>
      <c r="X329" s="42"/>
      <c r="Y329" s="42"/>
      <c r="Z329" s="42"/>
      <c r="AA329" s="42"/>
      <c r="AB329" s="42"/>
      <c r="AC329" s="42"/>
      <c r="AD329" s="42"/>
      <c r="AE329" s="42"/>
      <c r="AR329" s="229" t="s">
        <v>248</v>
      </c>
      <c r="AT329" s="229" t="s">
        <v>243</v>
      </c>
      <c r="AU329" s="229" t="s">
        <v>93</v>
      </c>
      <c r="AY329" s="20" t="s">
        <v>241</v>
      </c>
      <c r="BE329" s="230">
        <f>IF(N329="základní",J329,0)</f>
        <v>0</v>
      </c>
      <c r="BF329" s="230">
        <f>IF(N329="snížená",J329,0)</f>
        <v>0</v>
      </c>
      <c r="BG329" s="230">
        <f>IF(N329="zákl. přenesená",J329,0)</f>
        <v>0</v>
      </c>
      <c r="BH329" s="230">
        <f>IF(N329="sníž. přenesená",J329,0)</f>
        <v>0</v>
      </c>
      <c r="BI329" s="230">
        <f>IF(N329="nulová",J329,0)</f>
        <v>0</v>
      </c>
      <c r="BJ329" s="20" t="s">
        <v>23</v>
      </c>
      <c r="BK329" s="230">
        <f>ROUND(I329*H329,2)</f>
        <v>0</v>
      </c>
      <c r="BL329" s="20" t="s">
        <v>248</v>
      </c>
      <c r="BM329" s="229" t="s">
        <v>9597</v>
      </c>
    </row>
    <row r="330" s="2" customFormat="1">
      <c r="A330" s="42"/>
      <c r="B330" s="43"/>
      <c r="C330" s="44"/>
      <c r="D330" s="231" t="s">
        <v>250</v>
      </c>
      <c r="E330" s="44"/>
      <c r="F330" s="232" t="s">
        <v>9055</v>
      </c>
      <c r="G330" s="44"/>
      <c r="H330" s="44"/>
      <c r="I330" s="233"/>
      <c r="J330" s="44"/>
      <c r="K330" s="44"/>
      <c r="L330" s="48"/>
      <c r="M330" s="234"/>
      <c r="N330" s="235"/>
      <c r="O330" s="88"/>
      <c r="P330" s="88"/>
      <c r="Q330" s="88"/>
      <c r="R330" s="88"/>
      <c r="S330" s="88"/>
      <c r="T330" s="89"/>
      <c r="U330" s="42"/>
      <c r="V330" s="42"/>
      <c r="W330" s="42"/>
      <c r="X330" s="42"/>
      <c r="Y330" s="42"/>
      <c r="Z330" s="42"/>
      <c r="AA330" s="42"/>
      <c r="AB330" s="42"/>
      <c r="AC330" s="42"/>
      <c r="AD330" s="42"/>
      <c r="AE330" s="42"/>
      <c r="AT330" s="20" t="s">
        <v>250</v>
      </c>
      <c r="AU330" s="20" t="s">
        <v>93</v>
      </c>
    </row>
    <row r="331" s="13" customFormat="1">
      <c r="A331" s="13"/>
      <c r="B331" s="236"/>
      <c r="C331" s="237"/>
      <c r="D331" s="238" t="s">
        <v>252</v>
      </c>
      <c r="E331" s="239" t="s">
        <v>39</v>
      </c>
      <c r="F331" s="240" t="s">
        <v>3425</v>
      </c>
      <c r="G331" s="237"/>
      <c r="H331" s="239" t="s">
        <v>39</v>
      </c>
      <c r="I331" s="241"/>
      <c r="J331" s="237"/>
      <c r="K331" s="237"/>
      <c r="L331" s="242"/>
      <c r="M331" s="243"/>
      <c r="N331" s="244"/>
      <c r="O331" s="244"/>
      <c r="P331" s="244"/>
      <c r="Q331" s="244"/>
      <c r="R331" s="244"/>
      <c r="S331" s="244"/>
      <c r="T331" s="245"/>
      <c r="U331" s="13"/>
      <c r="V331" s="13"/>
      <c r="W331" s="13"/>
      <c r="X331" s="13"/>
      <c r="Y331" s="13"/>
      <c r="Z331" s="13"/>
      <c r="AA331" s="13"/>
      <c r="AB331" s="13"/>
      <c r="AC331" s="13"/>
      <c r="AD331" s="13"/>
      <c r="AE331" s="13"/>
      <c r="AT331" s="246" t="s">
        <v>252</v>
      </c>
      <c r="AU331" s="246" t="s">
        <v>93</v>
      </c>
      <c r="AV331" s="13" t="s">
        <v>23</v>
      </c>
      <c r="AW331" s="13" t="s">
        <v>46</v>
      </c>
      <c r="AX331" s="13" t="s">
        <v>85</v>
      </c>
      <c r="AY331" s="246" t="s">
        <v>241</v>
      </c>
    </row>
    <row r="332" s="14" customFormat="1">
      <c r="A332" s="14"/>
      <c r="B332" s="247"/>
      <c r="C332" s="248"/>
      <c r="D332" s="238" t="s">
        <v>252</v>
      </c>
      <c r="E332" s="249" t="s">
        <v>39</v>
      </c>
      <c r="F332" s="250" t="s">
        <v>9598</v>
      </c>
      <c r="G332" s="248"/>
      <c r="H332" s="251">
        <v>0.38600000000000001</v>
      </c>
      <c r="I332" s="252"/>
      <c r="J332" s="248"/>
      <c r="K332" s="248"/>
      <c r="L332" s="253"/>
      <c r="M332" s="254"/>
      <c r="N332" s="255"/>
      <c r="O332" s="255"/>
      <c r="P332" s="255"/>
      <c r="Q332" s="255"/>
      <c r="R332" s="255"/>
      <c r="S332" s="255"/>
      <c r="T332" s="256"/>
      <c r="U332" s="14"/>
      <c r="V332" s="14"/>
      <c r="W332" s="14"/>
      <c r="X332" s="14"/>
      <c r="Y332" s="14"/>
      <c r="Z332" s="14"/>
      <c r="AA332" s="14"/>
      <c r="AB332" s="14"/>
      <c r="AC332" s="14"/>
      <c r="AD332" s="14"/>
      <c r="AE332" s="14"/>
      <c r="AT332" s="257" t="s">
        <v>252</v>
      </c>
      <c r="AU332" s="257" t="s">
        <v>93</v>
      </c>
      <c r="AV332" s="14" t="s">
        <v>93</v>
      </c>
      <c r="AW332" s="14" t="s">
        <v>46</v>
      </c>
      <c r="AX332" s="14" t="s">
        <v>85</v>
      </c>
      <c r="AY332" s="257" t="s">
        <v>241</v>
      </c>
    </row>
    <row r="333" s="13" customFormat="1">
      <c r="A333" s="13"/>
      <c r="B333" s="236"/>
      <c r="C333" s="237"/>
      <c r="D333" s="238" t="s">
        <v>252</v>
      </c>
      <c r="E333" s="239" t="s">
        <v>39</v>
      </c>
      <c r="F333" s="240" t="s">
        <v>8834</v>
      </c>
      <c r="G333" s="237"/>
      <c r="H333" s="239" t="s">
        <v>39</v>
      </c>
      <c r="I333" s="241"/>
      <c r="J333" s="237"/>
      <c r="K333" s="237"/>
      <c r="L333" s="242"/>
      <c r="M333" s="243"/>
      <c r="N333" s="244"/>
      <c r="O333" s="244"/>
      <c r="P333" s="244"/>
      <c r="Q333" s="244"/>
      <c r="R333" s="244"/>
      <c r="S333" s="244"/>
      <c r="T333" s="245"/>
      <c r="U333" s="13"/>
      <c r="V333" s="13"/>
      <c r="W333" s="13"/>
      <c r="X333" s="13"/>
      <c r="Y333" s="13"/>
      <c r="Z333" s="13"/>
      <c r="AA333" s="13"/>
      <c r="AB333" s="13"/>
      <c r="AC333" s="13"/>
      <c r="AD333" s="13"/>
      <c r="AE333" s="13"/>
      <c r="AT333" s="246" t="s">
        <v>252</v>
      </c>
      <c r="AU333" s="246" t="s">
        <v>93</v>
      </c>
      <c r="AV333" s="13" t="s">
        <v>23</v>
      </c>
      <c r="AW333" s="13" t="s">
        <v>46</v>
      </c>
      <c r="AX333" s="13" t="s">
        <v>85</v>
      </c>
      <c r="AY333" s="246" t="s">
        <v>241</v>
      </c>
    </row>
    <row r="334" s="14" customFormat="1">
      <c r="A334" s="14"/>
      <c r="B334" s="247"/>
      <c r="C334" s="248"/>
      <c r="D334" s="238" t="s">
        <v>252</v>
      </c>
      <c r="E334" s="249" t="s">
        <v>39</v>
      </c>
      <c r="F334" s="250" t="s">
        <v>9599</v>
      </c>
      <c r="G334" s="248"/>
      <c r="H334" s="251">
        <v>0.438</v>
      </c>
      <c r="I334" s="252"/>
      <c r="J334" s="248"/>
      <c r="K334" s="248"/>
      <c r="L334" s="253"/>
      <c r="M334" s="254"/>
      <c r="N334" s="255"/>
      <c r="O334" s="255"/>
      <c r="P334" s="255"/>
      <c r="Q334" s="255"/>
      <c r="R334" s="255"/>
      <c r="S334" s="255"/>
      <c r="T334" s="256"/>
      <c r="U334" s="14"/>
      <c r="V334" s="14"/>
      <c r="W334" s="14"/>
      <c r="X334" s="14"/>
      <c r="Y334" s="14"/>
      <c r="Z334" s="14"/>
      <c r="AA334" s="14"/>
      <c r="AB334" s="14"/>
      <c r="AC334" s="14"/>
      <c r="AD334" s="14"/>
      <c r="AE334" s="14"/>
      <c r="AT334" s="257" t="s">
        <v>252</v>
      </c>
      <c r="AU334" s="257" t="s">
        <v>93</v>
      </c>
      <c r="AV334" s="14" t="s">
        <v>93</v>
      </c>
      <c r="AW334" s="14" t="s">
        <v>46</v>
      </c>
      <c r="AX334" s="14" t="s">
        <v>85</v>
      </c>
      <c r="AY334" s="257" t="s">
        <v>241</v>
      </c>
    </row>
    <row r="335" s="14" customFormat="1">
      <c r="A335" s="14"/>
      <c r="B335" s="247"/>
      <c r="C335" s="248"/>
      <c r="D335" s="238" t="s">
        <v>252</v>
      </c>
      <c r="E335" s="249" t="s">
        <v>39</v>
      </c>
      <c r="F335" s="250" t="s">
        <v>9600</v>
      </c>
      <c r="G335" s="248"/>
      <c r="H335" s="251">
        <v>0.182</v>
      </c>
      <c r="I335" s="252"/>
      <c r="J335" s="248"/>
      <c r="K335" s="248"/>
      <c r="L335" s="253"/>
      <c r="M335" s="254"/>
      <c r="N335" s="255"/>
      <c r="O335" s="255"/>
      <c r="P335" s="255"/>
      <c r="Q335" s="255"/>
      <c r="R335" s="255"/>
      <c r="S335" s="255"/>
      <c r="T335" s="256"/>
      <c r="U335" s="14"/>
      <c r="V335" s="14"/>
      <c r="W335" s="14"/>
      <c r="X335" s="14"/>
      <c r="Y335" s="14"/>
      <c r="Z335" s="14"/>
      <c r="AA335" s="14"/>
      <c r="AB335" s="14"/>
      <c r="AC335" s="14"/>
      <c r="AD335" s="14"/>
      <c r="AE335" s="14"/>
      <c r="AT335" s="257" t="s">
        <v>252</v>
      </c>
      <c r="AU335" s="257" t="s">
        <v>93</v>
      </c>
      <c r="AV335" s="14" t="s">
        <v>93</v>
      </c>
      <c r="AW335" s="14" t="s">
        <v>46</v>
      </c>
      <c r="AX335" s="14" t="s">
        <v>85</v>
      </c>
      <c r="AY335" s="257" t="s">
        <v>241</v>
      </c>
    </row>
    <row r="336" s="14" customFormat="1">
      <c r="A336" s="14"/>
      <c r="B336" s="247"/>
      <c r="C336" s="248"/>
      <c r="D336" s="238" t="s">
        <v>252</v>
      </c>
      <c r="E336" s="249" t="s">
        <v>39</v>
      </c>
      <c r="F336" s="250" t="s">
        <v>9601</v>
      </c>
      <c r="G336" s="248"/>
      <c r="H336" s="251">
        <v>0.53800000000000003</v>
      </c>
      <c r="I336" s="252"/>
      <c r="J336" s="248"/>
      <c r="K336" s="248"/>
      <c r="L336" s="253"/>
      <c r="M336" s="254"/>
      <c r="N336" s="255"/>
      <c r="O336" s="255"/>
      <c r="P336" s="255"/>
      <c r="Q336" s="255"/>
      <c r="R336" s="255"/>
      <c r="S336" s="255"/>
      <c r="T336" s="256"/>
      <c r="U336" s="14"/>
      <c r="V336" s="14"/>
      <c r="W336" s="14"/>
      <c r="X336" s="14"/>
      <c r="Y336" s="14"/>
      <c r="Z336" s="14"/>
      <c r="AA336" s="14"/>
      <c r="AB336" s="14"/>
      <c r="AC336" s="14"/>
      <c r="AD336" s="14"/>
      <c r="AE336" s="14"/>
      <c r="AT336" s="257" t="s">
        <v>252</v>
      </c>
      <c r="AU336" s="257" t="s">
        <v>93</v>
      </c>
      <c r="AV336" s="14" t="s">
        <v>93</v>
      </c>
      <c r="AW336" s="14" t="s">
        <v>46</v>
      </c>
      <c r="AX336" s="14" t="s">
        <v>85</v>
      </c>
      <c r="AY336" s="257" t="s">
        <v>241</v>
      </c>
    </row>
    <row r="337" s="14" customFormat="1">
      <c r="A337" s="14"/>
      <c r="B337" s="247"/>
      <c r="C337" s="248"/>
      <c r="D337" s="238" t="s">
        <v>252</v>
      </c>
      <c r="E337" s="249" t="s">
        <v>39</v>
      </c>
      <c r="F337" s="250" t="s">
        <v>9601</v>
      </c>
      <c r="G337" s="248"/>
      <c r="H337" s="251">
        <v>0.53800000000000003</v>
      </c>
      <c r="I337" s="252"/>
      <c r="J337" s="248"/>
      <c r="K337" s="248"/>
      <c r="L337" s="253"/>
      <c r="M337" s="254"/>
      <c r="N337" s="255"/>
      <c r="O337" s="255"/>
      <c r="P337" s="255"/>
      <c r="Q337" s="255"/>
      <c r="R337" s="255"/>
      <c r="S337" s="255"/>
      <c r="T337" s="256"/>
      <c r="U337" s="14"/>
      <c r="V337" s="14"/>
      <c r="W337" s="14"/>
      <c r="X337" s="14"/>
      <c r="Y337" s="14"/>
      <c r="Z337" s="14"/>
      <c r="AA337" s="14"/>
      <c r="AB337" s="14"/>
      <c r="AC337" s="14"/>
      <c r="AD337" s="14"/>
      <c r="AE337" s="14"/>
      <c r="AT337" s="257" t="s">
        <v>252</v>
      </c>
      <c r="AU337" s="257" t="s">
        <v>93</v>
      </c>
      <c r="AV337" s="14" t="s">
        <v>93</v>
      </c>
      <c r="AW337" s="14" t="s">
        <v>46</v>
      </c>
      <c r="AX337" s="14" t="s">
        <v>85</v>
      </c>
      <c r="AY337" s="257" t="s">
        <v>241</v>
      </c>
    </row>
    <row r="338" s="14" customFormat="1">
      <c r="A338" s="14"/>
      <c r="B338" s="247"/>
      <c r="C338" s="248"/>
      <c r="D338" s="238" t="s">
        <v>252</v>
      </c>
      <c r="E338" s="249" t="s">
        <v>39</v>
      </c>
      <c r="F338" s="250" t="s">
        <v>9602</v>
      </c>
      <c r="G338" s="248"/>
      <c r="H338" s="251">
        <v>0.51800000000000002</v>
      </c>
      <c r="I338" s="252"/>
      <c r="J338" s="248"/>
      <c r="K338" s="248"/>
      <c r="L338" s="253"/>
      <c r="M338" s="254"/>
      <c r="N338" s="255"/>
      <c r="O338" s="255"/>
      <c r="P338" s="255"/>
      <c r="Q338" s="255"/>
      <c r="R338" s="255"/>
      <c r="S338" s="255"/>
      <c r="T338" s="256"/>
      <c r="U338" s="14"/>
      <c r="V338" s="14"/>
      <c r="W338" s="14"/>
      <c r="X338" s="14"/>
      <c r="Y338" s="14"/>
      <c r="Z338" s="14"/>
      <c r="AA338" s="14"/>
      <c r="AB338" s="14"/>
      <c r="AC338" s="14"/>
      <c r="AD338" s="14"/>
      <c r="AE338" s="14"/>
      <c r="AT338" s="257" t="s">
        <v>252</v>
      </c>
      <c r="AU338" s="257" t="s">
        <v>93</v>
      </c>
      <c r="AV338" s="14" t="s">
        <v>93</v>
      </c>
      <c r="AW338" s="14" t="s">
        <v>46</v>
      </c>
      <c r="AX338" s="14" t="s">
        <v>85</v>
      </c>
      <c r="AY338" s="257" t="s">
        <v>241</v>
      </c>
    </row>
    <row r="339" s="14" customFormat="1">
      <c r="A339" s="14"/>
      <c r="B339" s="247"/>
      <c r="C339" s="248"/>
      <c r="D339" s="238" t="s">
        <v>252</v>
      </c>
      <c r="E339" s="249" t="s">
        <v>39</v>
      </c>
      <c r="F339" s="250" t="s">
        <v>9603</v>
      </c>
      <c r="G339" s="248"/>
      <c r="H339" s="251">
        <v>0.48799999999999999</v>
      </c>
      <c r="I339" s="252"/>
      <c r="J339" s="248"/>
      <c r="K339" s="248"/>
      <c r="L339" s="253"/>
      <c r="M339" s="254"/>
      <c r="N339" s="255"/>
      <c r="O339" s="255"/>
      <c r="P339" s="255"/>
      <c r="Q339" s="255"/>
      <c r="R339" s="255"/>
      <c r="S339" s="255"/>
      <c r="T339" s="256"/>
      <c r="U339" s="14"/>
      <c r="V339" s="14"/>
      <c r="W339" s="14"/>
      <c r="X339" s="14"/>
      <c r="Y339" s="14"/>
      <c r="Z339" s="14"/>
      <c r="AA339" s="14"/>
      <c r="AB339" s="14"/>
      <c r="AC339" s="14"/>
      <c r="AD339" s="14"/>
      <c r="AE339" s="14"/>
      <c r="AT339" s="257" t="s">
        <v>252</v>
      </c>
      <c r="AU339" s="257" t="s">
        <v>93</v>
      </c>
      <c r="AV339" s="14" t="s">
        <v>93</v>
      </c>
      <c r="AW339" s="14" t="s">
        <v>46</v>
      </c>
      <c r="AX339" s="14" t="s">
        <v>85</v>
      </c>
      <c r="AY339" s="257" t="s">
        <v>241</v>
      </c>
    </row>
    <row r="340" s="13" customFormat="1">
      <c r="A340" s="13"/>
      <c r="B340" s="236"/>
      <c r="C340" s="237"/>
      <c r="D340" s="238" t="s">
        <v>252</v>
      </c>
      <c r="E340" s="239" t="s">
        <v>39</v>
      </c>
      <c r="F340" s="240" t="s">
        <v>3427</v>
      </c>
      <c r="G340" s="237"/>
      <c r="H340" s="239" t="s">
        <v>39</v>
      </c>
      <c r="I340" s="241"/>
      <c r="J340" s="237"/>
      <c r="K340" s="237"/>
      <c r="L340" s="242"/>
      <c r="M340" s="243"/>
      <c r="N340" s="244"/>
      <c r="O340" s="244"/>
      <c r="P340" s="244"/>
      <c r="Q340" s="244"/>
      <c r="R340" s="244"/>
      <c r="S340" s="244"/>
      <c r="T340" s="245"/>
      <c r="U340" s="13"/>
      <c r="V340" s="13"/>
      <c r="W340" s="13"/>
      <c r="X340" s="13"/>
      <c r="Y340" s="13"/>
      <c r="Z340" s="13"/>
      <c r="AA340" s="13"/>
      <c r="AB340" s="13"/>
      <c r="AC340" s="13"/>
      <c r="AD340" s="13"/>
      <c r="AE340" s="13"/>
      <c r="AT340" s="246" t="s">
        <v>252</v>
      </c>
      <c r="AU340" s="246" t="s">
        <v>93</v>
      </c>
      <c r="AV340" s="13" t="s">
        <v>23</v>
      </c>
      <c r="AW340" s="13" t="s">
        <v>46</v>
      </c>
      <c r="AX340" s="13" t="s">
        <v>85</v>
      </c>
      <c r="AY340" s="246" t="s">
        <v>241</v>
      </c>
    </row>
    <row r="341" s="14" customFormat="1">
      <c r="A341" s="14"/>
      <c r="B341" s="247"/>
      <c r="C341" s="248"/>
      <c r="D341" s="238" t="s">
        <v>252</v>
      </c>
      <c r="E341" s="249" t="s">
        <v>39</v>
      </c>
      <c r="F341" s="250" t="s">
        <v>9604</v>
      </c>
      <c r="G341" s="248"/>
      <c r="H341" s="251">
        <v>0.875</v>
      </c>
      <c r="I341" s="252"/>
      <c r="J341" s="248"/>
      <c r="K341" s="248"/>
      <c r="L341" s="253"/>
      <c r="M341" s="254"/>
      <c r="N341" s="255"/>
      <c r="O341" s="255"/>
      <c r="P341" s="255"/>
      <c r="Q341" s="255"/>
      <c r="R341" s="255"/>
      <c r="S341" s="255"/>
      <c r="T341" s="256"/>
      <c r="U341" s="14"/>
      <c r="V341" s="14"/>
      <c r="W341" s="14"/>
      <c r="X341" s="14"/>
      <c r="Y341" s="14"/>
      <c r="Z341" s="14"/>
      <c r="AA341" s="14"/>
      <c r="AB341" s="14"/>
      <c r="AC341" s="14"/>
      <c r="AD341" s="14"/>
      <c r="AE341" s="14"/>
      <c r="AT341" s="257" t="s">
        <v>252</v>
      </c>
      <c r="AU341" s="257" t="s">
        <v>93</v>
      </c>
      <c r="AV341" s="14" t="s">
        <v>93</v>
      </c>
      <c r="AW341" s="14" t="s">
        <v>46</v>
      </c>
      <c r="AX341" s="14" t="s">
        <v>85</v>
      </c>
      <c r="AY341" s="257" t="s">
        <v>241</v>
      </c>
    </row>
    <row r="342" s="14" customFormat="1">
      <c r="A342" s="14"/>
      <c r="B342" s="247"/>
      <c r="C342" s="248"/>
      <c r="D342" s="238" t="s">
        <v>252</v>
      </c>
      <c r="E342" s="249" t="s">
        <v>39</v>
      </c>
      <c r="F342" s="250" t="s">
        <v>9605</v>
      </c>
      <c r="G342" s="248"/>
      <c r="H342" s="251">
        <v>1.6499999999999999</v>
      </c>
      <c r="I342" s="252"/>
      <c r="J342" s="248"/>
      <c r="K342" s="248"/>
      <c r="L342" s="253"/>
      <c r="M342" s="254"/>
      <c r="N342" s="255"/>
      <c r="O342" s="255"/>
      <c r="P342" s="255"/>
      <c r="Q342" s="255"/>
      <c r="R342" s="255"/>
      <c r="S342" s="255"/>
      <c r="T342" s="256"/>
      <c r="U342" s="14"/>
      <c r="V342" s="14"/>
      <c r="W342" s="14"/>
      <c r="X342" s="14"/>
      <c r="Y342" s="14"/>
      <c r="Z342" s="14"/>
      <c r="AA342" s="14"/>
      <c r="AB342" s="14"/>
      <c r="AC342" s="14"/>
      <c r="AD342" s="14"/>
      <c r="AE342" s="14"/>
      <c r="AT342" s="257" t="s">
        <v>252</v>
      </c>
      <c r="AU342" s="257" t="s">
        <v>93</v>
      </c>
      <c r="AV342" s="14" t="s">
        <v>93</v>
      </c>
      <c r="AW342" s="14" t="s">
        <v>46</v>
      </c>
      <c r="AX342" s="14" t="s">
        <v>85</v>
      </c>
      <c r="AY342" s="257" t="s">
        <v>241</v>
      </c>
    </row>
    <row r="343" s="14" customFormat="1">
      <c r="A343" s="14"/>
      <c r="B343" s="247"/>
      <c r="C343" s="248"/>
      <c r="D343" s="238" t="s">
        <v>252</v>
      </c>
      <c r="E343" s="249" t="s">
        <v>39</v>
      </c>
      <c r="F343" s="250" t="s">
        <v>9606</v>
      </c>
      <c r="G343" s="248"/>
      <c r="H343" s="251">
        <v>0.17899999999999999</v>
      </c>
      <c r="I343" s="252"/>
      <c r="J343" s="248"/>
      <c r="K343" s="248"/>
      <c r="L343" s="253"/>
      <c r="M343" s="254"/>
      <c r="N343" s="255"/>
      <c r="O343" s="255"/>
      <c r="P343" s="255"/>
      <c r="Q343" s="255"/>
      <c r="R343" s="255"/>
      <c r="S343" s="255"/>
      <c r="T343" s="256"/>
      <c r="U343" s="14"/>
      <c r="V343" s="14"/>
      <c r="W343" s="14"/>
      <c r="X343" s="14"/>
      <c r="Y343" s="14"/>
      <c r="Z343" s="14"/>
      <c r="AA343" s="14"/>
      <c r="AB343" s="14"/>
      <c r="AC343" s="14"/>
      <c r="AD343" s="14"/>
      <c r="AE343" s="14"/>
      <c r="AT343" s="257" t="s">
        <v>252</v>
      </c>
      <c r="AU343" s="257" t="s">
        <v>93</v>
      </c>
      <c r="AV343" s="14" t="s">
        <v>93</v>
      </c>
      <c r="AW343" s="14" t="s">
        <v>46</v>
      </c>
      <c r="AX343" s="14" t="s">
        <v>85</v>
      </c>
      <c r="AY343" s="257" t="s">
        <v>241</v>
      </c>
    </row>
    <row r="344" s="14" customFormat="1">
      <c r="A344" s="14"/>
      <c r="B344" s="247"/>
      <c r="C344" s="248"/>
      <c r="D344" s="238" t="s">
        <v>252</v>
      </c>
      <c r="E344" s="249" t="s">
        <v>39</v>
      </c>
      <c r="F344" s="250" t="s">
        <v>9607</v>
      </c>
      <c r="G344" s="248"/>
      <c r="H344" s="251">
        <v>0.13500000000000001</v>
      </c>
      <c r="I344" s="252"/>
      <c r="J344" s="248"/>
      <c r="K344" s="248"/>
      <c r="L344" s="253"/>
      <c r="M344" s="254"/>
      <c r="N344" s="255"/>
      <c r="O344" s="255"/>
      <c r="P344" s="255"/>
      <c r="Q344" s="255"/>
      <c r="R344" s="255"/>
      <c r="S344" s="255"/>
      <c r="T344" s="256"/>
      <c r="U344" s="14"/>
      <c r="V344" s="14"/>
      <c r="W344" s="14"/>
      <c r="X344" s="14"/>
      <c r="Y344" s="14"/>
      <c r="Z344" s="14"/>
      <c r="AA344" s="14"/>
      <c r="AB344" s="14"/>
      <c r="AC344" s="14"/>
      <c r="AD344" s="14"/>
      <c r="AE344" s="14"/>
      <c r="AT344" s="257" t="s">
        <v>252</v>
      </c>
      <c r="AU344" s="257" t="s">
        <v>93</v>
      </c>
      <c r="AV344" s="14" t="s">
        <v>93</v>
      </c>
      <c r="AW344" s="14" t="s">
        <v>46</v>
      </c>
      <c r="AX344" s="14" t="s">
        <v>85</v>
      </c>
      <c r="AY344" s="257" t="s">
        <v>241</v>
      </c>
    </row>
    <row r="345" s="14" customFormat="1">
      <c r="A345" s="14"/>
      <c r="B345" s="247"/>
      <c r="C345" s="248"/>
      <c r="D345" s="238" t="s">
        <v>252</v>
      </c>
      <c r="E345" s="249" t="s">
        <v>39</v>
      </c>
      <c r="F345" s="250" t="s">
        <v>9608</v>
      </c>
      <c r="G345" s="248"/>
      <c r="H345" s="251">
        <v>0.052999999999999998</v>
      </c>
      <c r="I345" s="252"/>
      <c r="J345" s="248"/>
      <c r="K345" s="248"/>
      <c r="L345" s="253"/>
      <c r="M345" s="254"/>
      <c r="N345" s="255"/>
      <c r="O345" s="255"/>
      <c r="P345" s="255"/>
      <c r="Q345" s="255"/>
      <c r="R345" s="255"/>
      <c r="S345" s="255"/>
      <c r="T345" s="256"/>
      <c r="U345" s="14"/>
      <c r="V345" s="14"/>
      <c r="W345" s="14"/>
      <c r="X345" s="14"/>
      <c r="Y345" s="14"/>
      <c r="Z345" s="14"/>
      <c r="AA345" s="14"/>
      <c r="AB345" s="14"/>
      <c r="AC345" s="14"/>
      <c r="AD345" s="14"/>
      <c r="AE345" s="14"/>
      <c r="AT345" s="257" t="s">
        <v>252</v>
      </c>
      <c r="AU345" s="257" t="s">
        <v>93</v>
      </c>
      <c r="AV345" s="14" t="s">
        <v>93</v>
      </c>
      <c r="AW345" s="14" t="s">
        <v>46</v>
      </c>
      <c r="AX345" s="14" t="s">
        <v>85</v>
      </c>
      <c r="AY345" s="257" t="s">
        <v>241</v>
      </c>
    </row>
    <row r="346" s="14" customFormat="1">
      <c r="A346" s="14"/>
      <c r="B346" s="247"/>
      <c r="C346" s="248"/>
      <c r="D346" s="238" t="s">
        <v>252</v>
      </c>
      <c r="E346" s="249" t="s">
        <v>39</v>
      </c>
      <c r="F346" s="250" t="s">
        <v>9609</v>
      </c>
      <c r="G346" s="248"/>
      <c r="H346" s="251">
        <v>0.182</v>
      </c>
      <c r="I346" s="252"/>
      <c r="J346" s="248"/>
      <c r="K346" s="248"/>
      <c r="L346" s="253"/>
      <c r="M346" s="254"/>
      <c r="N346" s="255"/>
      <c r="O346" s="255"/>
      <c r="P346" s="255"/>
      <c r="Q346" s="255"/>
      <c r="R346" s="255"/>
      <c r="S346" s="255"/>
      <c r="T346" s="256"/>
      <c r="U346" s="14"/>
      <c r="V346" s="14"/>
      <c r="W346" s="14"/>
      <c r="X346" s="14"/>
      <c r="Y346" s="14"/>
      <c r="Z346" s="14"/>
      <c r="AA346" s="14"/>
      <c r="AB346" s="14"/>
      <c r="AC346" s="14"/>
      <c r="AD346" s="14"/>
      <c r="AE346" s="14"/>
      <c r="AT346" s="257" t="s">
        <v>252</v>
      </c>
      <c r="AU346" s="257" t="s">
        <v>93</v>
      </c>
      <c r="AV346" s="14" t="s">
        <v>93</v>
      </c>
      <c r="AW346" s="14" t="s">
        <v>46</v>
      </c>
      <c r="AX346" s="14" t="s">
        <v>85</v>
      </c>
      <c r="AY346" s="257" t="s">
        <v>241</v>
      </c>
    </row>
    <row r="347" s="14" customFormat="1">
      <c r="A347" s="14"/>
      <c r="B347" s="247"/>
      <c r="C347" s="248"/>
      <c r="D347" s="238" t="s">
        <v>252</v>
      </c>
      <c r="E347" s="249" t="s">
        <v>39</v>
      </c>
      <c r="F347" s="250" t="s">
        <v>9610</v>
      </c>
      <c r="G347" s="248"/>
      <c r="H347" s="251">
        <v>0.13100000000000001</v>
      </c>
      <c r="I347" s="252"/>
      <c r="J347" s="248"/>
      <c r="K347" s="248"/>
      <c r="L347" s="253"/>
      <c r="M347" s="254"/>
      <c r="N347" s="255"/>
      <c r="O347" s="255"/>
      <c r="P347" s="255"/>
      <c r="Q347" s="255"/>
      <c r="R347" s="255"/>
      <c r="S347" s="255"/>
      <c r="T347" s="256"/>
      <c r="U347" s="14"/>
      <c r="V347" s="14"/>
      <c r="W347" s="14"/>
      <c r="X347" s="14"/>
      <c r="Y347" s="14"/>
      <c r="Z347" s="14"/>
      <c r="AA347" s="14"/>
      <c r="AB347" s="14"/>
      <c r="AC347" s="14"/>
      <c r="AD347" s="14"/>
      <c r="AE347" s="14"/>
      <c r="AT347" s="257" t="s">
        <v>252</v>
      </c>
      <c r="AU347" s="257" t="s">
        <v>93</v>
      </c>
      <c r="AV347" s="14" t="s">
        <v>93</v>
      </c>
      <c r="AW347" s="14" t="s">
        <v>46</v>
      </c>
      <c r="AX347" s="14" t="s">
        <v>85</v>
      </c>
      <c r="AY347" s="257" t="s">
        <v>241</v>
      </c>
    </row>
    <row r="348" s="14" customFormat="1">
      <c r="A348" s="14"/>
      <c r="B348" s="247"/>
      <c r="C348" s="248"/>
      <c r="D348" s="238" t="s">
        <v>252</v>
      </c>
      <c r="E348" s="249" t="s">
        <v>39</v>
      </c>
      <c r="F348" s="250" t="s">
        <v>9611</v>
      </c>
      <c r="G348" s="248"/>
      <c r="H348" s="251">
        <v>1.659</v>
      </c>
      <c r="I348" s="252"/>
      <c r="J348" s="248"/>
      <c r="K348" s="248"/>
      <c r="L348" s="253"/>
      <c r="M348" s="254"/>
      <c r="N348" s="255"/>
      <c r="O348" s="255"/>
      <c r="P348" s="255"/>
      <c r="Q348" s="255"/>
      <c r="R348" s="255"/>
      <c r="S348" s="255"/>
      <c r="T348" s="256"/>
      <c r="U348" s="14"/>
      <c r="V348" s="14"/>
      <c r="W348" s="14"/>
      <c r="X348" s="14"/>
      <c r="Y348" s="14"/>
      <c r="Z348" s="14"/>
      <c r="AA348" s="14"/>
      <c r="AB348" s="14"/>
      <c r="AC348" s="14"/>
      <c r="AD348" s="14"/>
      <c r="AE348" s="14"/>
      <c r="AT348" s="257" t="s">
        <v>252</v>
      </c>
      <c r="AU348" s="257" t="s">
        <v>93</v>
      </c>
      <c r="AV348" s="14" t="s">
        <v>93</v>
      </c>
      <c r="AW348" s="14" t="s">
        <v>46</v>
      </c>
      <c r="AX348" s="14" t="s">
        <v>85</v>
      </c>
      <c r="AY348" s="257" t="s">
        <v>241</v>
      </c>
    </row>
    <row r="349" s="14" customFormat="1">
      <c r="A349" s="14"/>
      <c r="B349" s="247"/>
      <c r="C349" s="248"/>
      <c r="D349" s="238" t="s">
        <v>252</v>
      </c>
      <c r="E349" s="249" t="s">
        <v>39</v>
      </c>
      <c r="F349" s="250" t="s">
        <v>9612</v>
      </c>
      <c r="G349" s="248"/>
      <c r="H349" s="251">
        <v>0.099000000000000005</v>
      </c>
      <c r="I349" s="252"/>
      <c r="J349" s="248"/>
      <c r="K349" s="248"/>
      <c r="L349" s="253"/>
      <c r="M349" s="254"/>
      <c r="N349" s="255"/>
      <c r="O349" s="255"/>
      <c r="P349" s="255"/>
      <c r="Q349" s="255"/>
      <c r="R349" s="255"/>
      <c r="S349" s="255"/>
      <c r="T349" s="256"/>
      <c r="U349" s="14"/>
      <c r="V349" s="14"/>
      <c r="W349" s="14"/>
      <c r="X349" s="14"/>
      <c r="Y349" s="14"/>
      <c r="Z349" s="14"/>
      <c r="AA349" s="14"/>
      <c r="AB349" s="14"/>
      <c r="AC349" s="14"/>
      <c r="AD349" s="14"/>
      <c r="AE349" s="14"/>
      <c r="AT349" s="257" t="s">
        <v>252</v>
      </c>
      <c r="AU349" s="257" t="s">
        <v>93</v>
      </c>
      <c r="AV349" s="14" t="s">
        <v>93</v>
      </c>
      <c r="AW349" s="14" t="s">
        <v>46</v>
      </c>
      <c r="AX349" s="14" t="s">
        <v>85</v>
      </c>
      <c r="AY349" s="257" t="s">
        <v>241</v>
      </c>
    </row>
    <row r="350" s="14" customFormat="1">
      <c r="A350" s="14"/>
      <c r="B350" s="247"/>
      <c r="C350" s="248"/>
      <c r="D350" s="238" t="s">
        <v>252</v>
      </c>
      <c r="E350" s="249" t="s">
        <v>39</v>
      </c>
      <c r="F350" s="250" t="s">
        <v>9613</v>
      </c>
      <c r="G350" s="248"/>
      <c r="H350" s="251">
        <v>0.443</v>
      </c>
      <c r="I350" s="252"/>
      <c r="J350" s="248"/>
      <c r="K350" s="248"/>
      <c r="L350" s="253"/>
      <c r="M350" s="254"/>
      <c r="N350" s="255"/>
      <c r="O350" s="255"/>
      <c r="P350" s="255"/>
      <c r="Q350" s="255"/>
      <c r="R350" s="255"/>
      <c r="S350" s="255"/>
      <c r="T350" s="256"/>
      <c r="U350" s="14"/>
      <c r="V350" s="14"/>
      <c r="W350" s="14"/>
      <c r="X350" s="14"/>
      <c r="Y350" s="14"/>
      <c r="Z350" s="14"/>
      <c r="AA350" s="14"/>
      <c r="AB350" s="14"/>
      <c r="AC350" s="14"/>
      <c r="AD350" s="14"/>
      <c r="AE350" s="14"/>
      <c r="AT350" s="257" t="s">
        <v>252</v>
      </c>
      <c r="AU350" s="257" t="s">
        <v>93</v>
      </c>
      <c r="AV350" s="14" t="s">
        <v>93</v>
      </c>
      <c r="AW350" s="14" t="s">
        <v>46</v>
      </c>
      <c r="AX350" s="14" t="s">
        <v>85</v>
      </c>
      <c r="AY350" s="257" t="s">
        <v>241</v>
      </c>
    </row>
    <row r="351" s="14" customFormat="1">
      <c r="A351" s="14"/>
      <c r="B351" s="247"/>
      <c r="C351" s="248"/>
      <c r="D351" s="238" t="s">
        <v>252</v>
      </c>
      <c r="E351" s="249" t="s">
        <v>39</v>
      </c>
      <c r="F351" s="250" t="s">
        <v>9614</v>
      </c>
      <c r="G351" s="248"/>
      <c r="H351" s="251">
        <v>0.251</v>
      </c>
      <c r="I351" s="252"/>
      <c r="J351" s="248"/>
      <c r="K351" s="248"/>
      <c r="L351" s="253"/>
      <c r="M351" s="254"/>
      <c r="N351" s="255"/>
      <c r="O351" s="255"/>
      <c r="P351" s="255"/>
      <c r="Q351" s="255"/>
      <c r="R351" s="255"/>
      <c r="S351" s="255"/>
      <c r="T351" s="256"/>
      <c r="U351" s="14"/>
      <c r="V351" s="14"/>
      <c r="W351" s="14"/>
      <c r="X351" s="14"/>
      <c r="Y351" s="14"/>
      <c r="Z351" s="14"/>
      <c r="AA351" s="14"/>
      <c r="AB351" s="14"/>
      <c r="AC351" s="14"/>
      <c r="AD351" s="14"/>
      <c r="AE351" s="14"/>
      <c r="AT351" s="257" t="s">
        <v>252</v>
      </c>
      <c r="AU351" s="257" t="s">
        <v>93</v>
      </c>
      <c r="AV351" s="14" t="s">
        <v>93</v>
      </c>
      <c r="AW351" s="14" t="s">
        <v>46</v>
      </c>
      <c r="AX351" s="14" t="s">
        <v>85</v>
      </c>
      <c r="AY351" s="257" t="s">
        <v>241</v>
      </c>
    </row>
    <row r="352" s="14" customFormat="1">
      <c r="A352" s="14"/>
      <c r="B352" s="247"/>
      <c r="C352" s="248"/>
      <c r="D352" s="238" t="s">
        <v>252</v>
      </c>
      <c r="E352" s="249" t="s">
        <v>39</v>
      </c>
      <c r="F352" s="250" t="s">
        <v>9615</v>
      </c>
      <c r="G352" s="248"/>
      <c r="H352" s="251">
        <v>0.34200000000000003</v>
      </c>
      <c r="I352" s="252"/>
      <c r="J352" s="248"/>
      <c r="K352" s="248"/>
      <c r="L352" s="253"/>
      <c r="M352" s="254"/>
      <c r="N352" s="255"/>
      <c r="O352" s="255"/>
      <c r="P352" s="255"/>
      <c r="Q352" s="255"/>
      <c r="R352" s="255"/>
      <c r="S352" s="255"/>
      <c r="T352" s="256"/>
      <c r="U352" s="14"/>
      <c r="V352" s="14"/>
      <c r="W352" s="14"/>
      <c r="X352" s="14"/>
      <c r="Y352" s="14"/>
      <c r="Z352" s="14"/>
      <c r="AA352" s="14"/>
      <c r="AB352" s="14"/>
      <c r="AC352" s="14"/>
      <c r="AD352" s="14"/>
      <c r="AE352" s="14"/>
      <c r="AT352" s="257" t="s">
        <v>252</v>
      </c>
      <c r="AU352" s="257" t="s">
        <v>93</v>
      </c>
      <c r="AV352" s="14" t="s">
        <v>93</v>
      </c>
      <c r="AW352" s="14" t="s">
        <v>46</v>
      </c>
      <c r="AX352" s="14" t="s">
        <v>85</v>
      </c>
      <c r="AY352" s="257" t="s">
        <v>241</v>
      </c>
    </row>
    <row r="353" s="14" customFormat="1">
      <c r="A353" s="14"/>
      <c r="B353" s="247"/>
      <c r="C353" s="248"/>
      <c r="D353" s="238" t="s">
        <v>252</v>
      </c>
      <c r="E353" s="249" t="s">
        <v>39</v>
      </c>
      <c r="F353" s="250" t="s">
        <v>9616</v>
      </c>
      <c r="G353" s="248"/>
      <c r="H353" s="251">
        <v>1.0429999999999999</v>
      </c>
      <c r="I353" s="252"/>
      <c r="J353" s="248"/>
      <c r="K353" s="248"/>
      <c r="L353" s="253"/>
      <c r="M353" s="254"/>
      <c r="N353" s="255"/>
      <c r="O353" s="255"/>
      <c r="P353" s="255"/>
      <c r="Q353" s="255"/>
      <c r="R353" s="255"/>
      <c r="S353" s="255"/>
      <c r="T353" s="256"/>
      <c r="U353" s="14"/>
      <c r="V353" s="14"/>
      <c r="W353" s="14"/>
      <c r="X353" s="14"/>
      <c r="Y353" s="14"/>
      <c r="Z353" s="14"/>
      <c r="AA353" s="14"/>
      <c r="AB353" s="14"/>
      <c r="AC353" s="14"/>
      <c r="AD353" s="14"/>
      <c r="AE353" s="14"/>
      <c r="AT353" s="257" t="s">
        <v>252</v>
      </c>
      <c r="AU353" s="257" t="s">
        <v>93</v>
      </c>
      <c r="AV353" s="14" t="s">
        <v>93</v>
      </c>
      <c r="AW353" s="14" t="s">
        <v>46</v>
      </c>
      <c r="AX353" s="14" t="s">
        <v>85</v>
      </c>
      <c r="AY353" s="257" t="s">
        <v>241</v>
      </c>
    </row>
    <row r="354" s="14" customFormat="1">
      <c r="A354" s="14"/>
      <c r="B354" s="247"/>
      <c r="C354" s="248"/>
      <c r="D354" s="238" t="s">
        <v>252</v>
      </c>
      <c r="E354" s="249" t="s">
        <v>39</v>
      </c>
      <c r="F354" s="250" t="s">
        <v>9617</v>
      </c>
      <c r="G354" s="248"/>
      <c r="H354" s="251">
        <v>0.28399999999999997</v>
      </c>
      <c r="I354" s="252"/>
      <c r="J354" s="248"/>
      <c r="K354" s="248"/>
      <c r="L354" s="253"/>
      <c r="M354" s="254"/>
      <c r="N354" s="255"/>
      <c r="O354" s="255"/>
      <c r="P354" s="255"/>
      <c r="Q354" s="255"/>
      <c r="R354" s="255"/>
      <c r="S354" s="255"/>
      <c r="T354" s="256"/>
      <c r="U354" s="14"/>
      <c r="V354" s="14"/>
      <c r="W354" s="14"/>
      <c r="X354" s="14"/>
      <c r="Y354" s="14"/>
      <c r="Z354" s="14"/>
      <c r="AA354" s="14"/>
      <c r="AB354" s="14"/>
      <c r="AC354" s="14"/>
      <c r="AD354" s="14"/>
      <c r="AE354" s="14"/>
      <c r="AT354" s="257" t="s">
        <v>252</v>
      </c>
      <c r="AU354" s="257" t="s">
        <v>93</v>
      </c>
      <c r="AV354" s="14" t="s">
        <v>93</v>
      </c>
      <c r="AW354" s="14" t="s">
        <v>46</v>
      </c>
      <c r="AX354" s="14" t="s">
        <v>85</v>
      </c>
      <c r="AY354" s="257" t="s">
        <v>241</v>
      </c>
    </row>
    <row r="355" s="14" customFormat="1">
      <c r="A355" s="14"/>
      <c r="B355" s="247"/>
      <c r="C355" s="248"/>
      <c r="D355" s="238" t="s">
        <v>252</v>
      </c>
      <c r="E355" s="249" t="s">
        <v>39</v>
      </c>
      <c r="F355" s="250" t="s">
        <v>9618</v>
      </c>
      <c r="G355" s="248"/>
      <c r="H355" s="251">
        <v>0.16500000000000001</v>
      </c>
      <c r="I355" s="252"/>
      <c r="J355" s="248"/>
      <c r="K355" s="248"/>
      <c r="L355" s="253"/>
      <c r="M355" s="254"/>
      <c r="N355" s="255"/>
      <c r="O355" s="255"/>
      <c r="P355" s="255"/>
      <c r="Q355" s="255"/>
      <c r="R355" s="255"/>
      <c r="S355" s="255"/>
      <c r="T355" s="256"/>
      <c r="U355" s="14"/>
      <c r="V355" s="14"/>
      <c r="W355" s="14"/>
      <c r="X355" s="14"/>
      <c r="Y355" s="14"/>
      <c r="Z355" s="14"/>
      <c r="AA355" s="14"/>
      <c r="AB355" s="14"/>
      <c r="AC355" s="14"/>
      <c r="AD355" s="14"/>
      <c r="AE355" s="14"/>
      <c r="AT355" s="257" t="s">
        <v>252</v>
      </c>
      <c r="AU355" s="257" t="s">
        <v>93</v>
      </c>
      <c r="AV355" s="14" t="s">
        <v>93</v>
      </c>
      <c r="AW355" s="14" t="s">
        <v>46</v>
      </c>
      <c r="AX355" s="14" t="s">
        <v>85</v>
      </c>
      <c r="AY355" s="257" t="s">
        <v>241</v>
      </c>
    </row>
    <row r="356" s="14" customFormat="1">
      <c r="A356" s="14"/>
      <c r="B356" s="247"/>
      <c r="C356" s="248"/>
      <c r="D356" s="238" t="s">
        <v>252</v>
      </c>
      <c r="E356" s="249" t="s">
        <v>39</v>
      </c>
      <c r="F356" s="250" t="s">
        <v>9619</v>
      </c>
      <c r="G356" s="248"/>
      <c r="H356" s="251">
        <v>0.13500000000000001</v>
      </c>
      <c r="I356" s="252"/>
      <c r="J356" s="248"/>
      <c r="K356" s="248"/>
      <c r="L356" s="253"/>
      <c r="M356" s="254"/>
      <c r="N356" s="255"/>
      <c r="O356" s="255"/>
      <c r="P356" s="255"/>
      <c r="Q356" s="255"/>
      <c r="R356" s="255"/>
      <c r="S356" s="255"/>
      <c r="T356" s="256"/>
      <c r="U356" s="14"/>
      <c r="V356" s="14"/>
      <c r="W356" s="14"/>
      <c r="X356" s="14"/>
      <c r="Y356" s="14"/>
      <c r="Z356" s="14"/>
      <c r="AA356" s="14"/>
      <c r="AB356" s="14"/>
      <c r="AC356" s="14"/>
      <c r="AD356" s="14"/>
      <c r="AE356" s="14"/>
      <c r="AT356" s="257" t="s">
        <v>252</v>
      </c>
      <c r="AU356" s="257" t="s">
        <v>93</v>
      </c>
      <c r="AV356" s="14" t="s">
        <v>93</v>
      </c>
      <c r="AW356" s="14" t="s">
        <v>46</v>
      </c>
      <c r="AX356" s="14" t="s">
        <v>85</v>
      </c>
      <c r="AY356" s="257" t="s">
        <v>241</v>
      </c>
    </row>
    <row r="357" s="14" customFormat="1">
      <c r="A357" s="14"/>
      <c r="B357" s="247"/>
      <c r="C357" s="248"/>
      <c r="D357" s="238" t="s">
        <v>252</v>
      </c>
      <c r="E357" s="249" t="s">
        <v>39</v>
      </c>
      <c r="F357" s="250" t="s">
        <v>9620</v>
      </c>
      <c r="G357" s="248"/>
      <c r="H357" s="251">
        <v>0.66300000000000003</v>
      </c>
      <c r="I357" s="252"/>
      <c r="J357" s="248"/>
      <c r="K357" s="248"/>
      <c r="L357" s="253"/>
      <c r="M357" s="254"/>
      <c r="N357" s="255"/>
      <c r="O357" s="255"/>
      <c r="P357" s="255"/>
      <c r="Q357" s="255"/>
      <c r="R357" s="255"/>
      <c r="S357" s="255"/>
      <c r="T357" s="256"/>
      <c r="U357" s="14"/>
      <c r="V357" s="14"/>
      <c r="W357" s="14"/>
      <c r="X357" s="14"/>
      <c r="Y357" s="14"/>
      <c r="Z357" s="14"/>
      <c r="AA357" s="14"/>
      <c r="AB357" s="14"/>
      <c r="AC357" s="14"/>
      <c r="AD357" s="14"/>
      <c r="AE357" s="14"/>
      <c r="AT357" s="257" t="s">
        <v>252</v>
      </c>
      <c r="AU357" s="257" t="s">
        <v>93</v>
      </c>
      <c r="AV357" s="14" t="s">
        <v>93</v>
      </c>
      <c r="AW357" s="14" t="s">
        <v>46</v>
      </c>
      <c r="AX357" s="14" t="s">
        <v>85</v>
      </c>
      <c r="AY357" s="257" t="s">
        <v>241</v>
      </c>
    </row>
    <row r="358" s="14" customFormat="1">
      <c r="A358" s="14"/>
      <c r="B358" s="247"/>
      <c r="C358" s="248"/>
      <c r="D358" s="238" t="s">
        <v>252</v>
      </c>
      <c r="E358" s="249" t="s">
        <v>39</v>
      </c>
      <c r="F358" s="250" t="s">
        <v>9621</v>
      </c>
      <c r="G358" s="248"/>
      <c r="H358" s="251">
        <v>1.2350000000000001</v>
      </c>
      <c r="I358" s="252"/>
      <c r="J358" s="248"/>
      <c r="K358" s="248"/>
      <c r="L358" s="253"/>
      <c r="M358" s="254"/>
      <c r="N358" s="255"/>
      <c r="O358" s="255"/>
      <c r="P358" s="255"/>
      <c r="Q358" s="255"/>
      <c r="R358" s="255"/>
      <c r="S358" s="255"/>
      <c r="T358" s="256"/>
      <c r="U358" s="14"/>
      <c r="V358" s="14"/>
      <c r="W358" s="14"/>
      <c r="X358" s="14"/>
      <c r="Y358" s="14"/>
      <c r="Z358" s="14"/>
      <c r="AA358" s="14"/>
      <c r="AB358" s="14"/>
      <c r="AC358" s="14"/>
      <c r="AD358" s="14"/>
      <c r="AE358" s="14"/>
      <c r="AT358" s="257" t="s">
        <v>252</v>
      </c>
      <c r="AU358" s="257" t="s">
        <v>93</v>
      </c>
      <c r="AV358" s="14" t="s">
        <v>93</v>
      </c>
      <c r="AW358" s="14" t="s">
        <v>46</v>
      </c>
      <c r="AX358" s="14" t="s">
        <v>85</v>
      </c>
      <c r="AY358" s="257" t="s">
        <v>241</v>
      </c>
    </row>
    <row r="359" s="14" customFormat="1">
      <c r="A359" s="14"/>
      <c r="B359" s="247"/>
      <c r="C359" s="248"/>
      <c r="D359" s="238" t="s">
        <v>252</v>
      </c>
      <c r="E359" s="249" t="s">
        <v>39</v>
      </c>
      <c r="F359" s="250" t="s">
        <v>9622</v>
      </c>
      <c r="G359" s="248"/>
      <c r="H359" s="251">
        <v>0.41999999999999998</v>
      </c>
      <c r="I359" s="252"/>
      <c r="J359" s="248"/>
      <c r="K359" s="248"/>
      <c r="L359" s="253"/>
      <c r="M359" s="254"/>
      <c r="N359" s="255"/>
      <c r="O359" s="255"/>
      <c r="P359" s="255"/>
      <c r="Q359" s="255"/>
      <c r="R359" s="255"/>
      <c r="S359" s="255"/>
      <c r="T359" s="256"/>
      <c r="U359" s="14"/>
      <c r="V359" s="14"/>
      <c r="W359" s="14"/>
      <c r="X359" s="14"/>
      <c r="Y359" s="14"/>
      <c r="Z359" s="14"/>
      <c r="AA359" s="14"/>
      <c r="AB359" s="14"/>
      <c r="AC359" s="14"/>
      <c r="AD359" s="14"/>
      <c r="AE359" s="14"/>
      <c r="AT359" s="257" t="s">
        <v>252</v>
      </c>
      <c r="AU359" s="257" t="s">
        <v>93</v>
      </c>
      <c r="AV359" s="14" t="s">
        <v>93</v>
      </c>
      <c r="AW359" s="14" t="s">
        <v>46</v>
      </c>
      <c r="AX359" s="14" t="s">
        <v>85</v>
      </c>
      <c r="AY359" s="257" t="s">
        <v>241</v>
      </c>
    </row>
    <row r="360" s="14" customFormat="1">
      <c r="A360" s="14"/>
      <c r="B360" s="247"/>
      <c r="C360" s="248"/>
      <c r="D360" s="238" t="s">
        <v>252</v>
      </c>
      <c r="E360" s="249" t="s">
        <v>39</v>
      </c>
      <c r="F360" s="250" t="s">
        <v>9623</v>
      </c>
      <c r="G360" s="248"/>
      <c r="H360" s="251">
        <v>0.432</v>
      </c>
      <c r="I360" s="252"/>
      <c r="J360" s="248"/>
      <c r="K360" s="248"/>
      <c r="L360" s="253"/>
      <c r="M360" s="254"/>
      <c r="N360" s="255"/>
      <c r="O360" s="255"/>
      <c r="P360" s="255"/>
      <c r="Q360" s="255"/>
      <c r="R360" s="255"/>
      <c r="S360" s="255"/>
      <c r="T360" s="256"/>
      <c r="U360" s="14"/>
      <c r="V360" s="14"/>
      <c r="W360" s="14"/>
      <c r="X360" s="14"/>
      <c r="Y360" s="14"/>
      <c r="Z360" s="14"/>
      <c r="AA360" s="14"/>
      <c r="AB360" s="14"/>
      <c r="AC360" s="14"/>
      <c r="AD360" s="14"/>
      <c r="AE360" s="14"/>
      <c r="AT360" s="257" t="s">
        <v>252</v>
      </c>
      <c r="AU360" s="257" t="s">
        <v>93</v>
      </c>
      <c r="AV360" s="14" t="s">
        <v>93</v>
      </c>
      <c r="AW360" s="14" t="s">
        <v>46</v>
      </c>
      <c r="AX360" s="14" t="s">
        <v>85</v>
      </c>
      <c r="AY360" s="257" t="s">
        <v>241</v>
      </c>
    </row>
    <row r="361" s="14" customFormat="1">
      <c r="A361" s="14"/>
      <c r="B361" s="247"/>
      <c r="C361" s="248"/>
      <c r="D361" s="238" t="s">
        <v>252</v>
      </c>
      <c r="E361" s="249" t="s">
        <v>39</v>
      </c>
      <c r="F361" s="250" t="s">
        <v>9624</v>
      </c>
      <c r="G361" s="248"/>
      <c r="H361" s="251">
        <v>1.292</v>
      </c>
      <c r="I361" s="252"/>
      <c r="J361" s="248"/>
      <c r="K361" s="248"/>
      <c r="L361" s="253"/>
      <c r="M361" s="254"/>
      <c r="N361" s="255"/>
      <c r="O361" s="255"/>
      <c r="P361" s="255"/>
      <c r="Q361" s="255"/>
      <c r="R361" s="255"/>
      <c r="S361" s="255"/>
      <c r="T361" s="256"/>
      <c r="U361" s="14"/>
      <c r="V361" s="14"/>
      <c r="W361" s="14"/>
      <c r="X361" s="14"/>
      <c r="Y361" s="14"/>
      <c r="Z361" s="14"/>
      <c r="AA361" s="14"/>
      <c r="AB361" s="14"/>
      <c r="AC361" s="14"/>
      <c r="AD361" s="14"/>
      <c r="AE361" s="14"/>
      <c r="AT361" s="257" t="s">
        <v>252</v>
      </c>
      <c r="AU361" s="257" t="s">
        <v>93</v>
      </c>
      <c r="AV361" s="14" t="s">
        <v>93</v>
      </c>
      <c r="AW361" s="14" t="s">
        <v>46</v>
      </c>
      <c r="AX361" s="14" t="s">
        <v>85</v>
      </c>
      <c r="AY361" s="257" t="s">
        <v>241</v>
      </c>
    </row>
    <row r="362" s="14" customFormat="1">
      <c r="A362" s="14"/>
      <c r="B362" s="247"/>
      <c r="C362" s="248"/>
      <c r="D362" s="238" t="s">
        <v>252</v>
      </c>
      <c r="E362" s="249" t="s">
        <v>39</v>
      </c>
      <c r="F362" s="250" t="s">
        <v>9625</v>
      </c>
      <c r="G362" s="248"/>
      <c r="H362" s="251">
        <v>0.755</v>
      </c>
      <c r="I362" s="252"/>
      <c r="J362" s="248"/>
      <c r="K362" s="248"/>
      <c r="L362" s="253"/>
      <c r="M362" s="254"/>
      <c r="N362" s="255"/>
      <c r="O362" s="255"/>
      <c r="P362" s="255"/>
      <c r="Q362" s="255"/>
      <c r="R362" s="255"/>
      <c r="S362" s="255"/>
      <c r="T362" s="256"/>
      <c r="U362" s="14"/>
      <c r="V362" s="14"/>
      <c r="W362" s="14"/>
      <c r="X362" s="14"/>
      <c r="Y362" s="14"/>
      <c r="Z362" s="14"/>
      <c r="AA362" s="14"/>
      <c r="AB362" s="14"/>
      <c r="AC362" s="14"/>
      <c r="AD362" s="14"/>
      <c r="AE362" s="14"/>
      <c r="AT362" s="257" t="s">
        <v>252</v>
      </c>
      <c r="AU362" s="257" t="s">
        <v>93</v>
      </c>
      <c r="AV362" s="14" t="s">
        <v>93</v>
      </c>
      <c r="AW362" s="14" t="s">
        <v>46</v>
      </c>
      <c r="AX362" s="14" t="s">
        <v>85</v>
      </c>
      <c r="AY362" s="257" t="s">
        <v>241</v>
      </c>
    </row>
    <row r="363" s="14" customFormat="1">
      <c r="A363" s="14"/>
      <c r="B363" s="247"/>
      <c r="C363" s="248"/>
      <c r="D363" s="238" t="s">
        <v>252</v>
      </c>
      <c r="E363" s="249" t="s">
        <v>39</v>
      </c>
      <c r="F363" s="250" t="s">
        <v>9626</v>
      </c>
      <c r="G363" s="248"/>
      <c r="H363" s="251">
        <v>0.63</v>
      </c>
      <c r="I363" s="252"/>
      <c r="J363" s="248"/>
      <c r="K363" s="248"/>
      <c r="L363" s="253"/>
      <c r="M363" s="254"/>
      <c r="N363" s="255"/>
      <c r="O363" s="255"/>
      <c r="P363" s="255"/>
      <c r="Q363" s="255"/>
      <c r="R363" s="255"/>
      <c r="S363" s="255"/>
      <c r="T363" s="256"/>
      <c r="U363" s="14"/>
      <c r="V363" s="14"/>
      <c r="W363" s="14"/>
      <c r="X363" s="14"/>
      <c r="Y363" s="14"/>
      <c r="Z363" s="14"/>
      <c r="AA363" s="14"/>
      <c r="AB363" s="14"/>
      <c r="AC363" s="14"/>
      <c r="AD363" s="14"/>
      <c r="AE363" s="14"/>
      <c r="AT363" s="257" t="s">
        <v>252</v>
      </c>
      <c r="AU363" s="257" t="s">
        <v>93</v>
      </c>
      <c r="AV363" s="14" t="s">
        <v>93</v>
      </c>
      <c r="AW363" s="14" t="s">
        <v>46</v>
      </c>
      <c r="AX363" s="14" t="s">
        <v>85</v>
      </c>
      <c r="AY363" s="257" t="s">
        <v>241</v>
      </c>
    </row>
    <row r="364" s="14" customFormat="1">
      <c r="A364" s="14"/>
      <c r="B364" s="247"/>
      <c r="C364" s="248"/>
      <c r="D364" s="238" t="s">
        <v>252</v>
      </c>
      <c r="E364" s="249" t="s">
        <v>39</v>
      </c>
      <c r="F364" s="250" t="s">
        <v>9627</v>
      </c>
      <c r="G364" s="248"/>
      <c r="H364" s="251">
        <v>0.65300000000000002</v>
      </c>
      <c r="I364" s="252"/>
      <c r="J364" s="248"/>
      <c r="K364" s="248"/>
      <c r="L364" s="253"/>
      <c r="M364" s="254"/>
      <c r="N364" s="255"/>
      <c r="O364" s="255"/>
      <c r="P364" s="255"/>
      <c r="Q364" s="255"/>
      <c r="R364" s="255"/>
      <c r="S364" s="255"/>
      <c r="T364" s="256"/>
      <c r="U364" s="14"/>
      <c r="V364" s="14"/>
      <c r="W364" s="14"/>
      <c r="X364" s="14"/>
      <c r="Y364" s="14"/>
      <c r="Z364" s="14"/>
      <c r="AA364" s="14"/>
      <c r="AB364" s="14"/>
      <c r="AC364" s="14"/>
      <c r="AD364" s="14"/>
      <c r="AE364" s="14"/>
      <c r="AT364" s="257" t="s">
        <v>252</v>
      </c>
      <c r="AU364" s="257" t="s">
        <v>93</v>
      </c>
      <c r="AV364" s="14" t="s">
        <v>93</v>
      </c>
      <c r="AW364" s="14" t="s">
        <v>46</v>
      </c>
      <c r="AX364" s="14" t="s">
        <v>85</v>
      </c>
      <c r="AY364" s="257" t="s">
        <v>241</v>
      </c>
    </row>
    <row r="365" s="14" customFormat="1">
      <c r="A365" s="14"/>
      <c r="B365" s="247"/>
      <c r="C365" s="248"/>
      <c r="D365" s="238" t="s">
        <v>252</v>
      </c>
      <c r="E365" s="249" t="s">
        <v>39</v>
      </c>
      <c r="F365" s="250" t="s">
        <v>9628</v>
      </c>
      <c r="G365" s="248"/>
      <c r="H365" s="251">
        <v>0.30499999999999999</v>
      </c>
      <c r="I365" s="252"/>
      <c r="J365" s="248"/>
      <c r="K365" s="248"/>
      <c r="L365" s="253"/>
      <c r="M365" s="254"/>
      <c r="N365" s="255"/>
      <c r="O365" s="255"/>
      <c r="P365" s="255"/>
      <c r="Q365" s="255"/>
      <c r="R365" s="255"/>
      <c r="S365" s="255"/>
      <c r="T365" s="256"/>
      <c r="U365" s="14"/>
      <c r="V365" s="14"/>
      <c r="W365" s="14"/>
      <c r="X365" s="14"/>
      <c r="Y365" s="14"/>
      <c r="Z365" s="14"/>
      <c r="AA365" s="14"/>
      <c r="AB365" s="14"/>
      <c r="AC365" s="14"/>
      <c r="AD365" s="14"/>
      <c r="AE365" s="14"/>
      <c r="AT365" s="257" t="s">
        <v>252</v>
      </c>
      <c r="AU365" s="257" t="s">
        <v>93</v>
      </c>
      <c r="AV365" s="14" t="s">
        <v>93</v>
      </c>
      <c r="AW365" s="14" t="s">
        <v>46</v>
      </c>
      <c r="AX365" s="14" t="s">
        <v>85</v>
      </c>
      <c r="AY365" s="257" t="s">
        <v>241</v>
      </c>
    </row>
    <row r="366" s="14" customFormat="1">
      <c r="A366" s="14"/>
      <c r="B366" s="247"/>
      <c r="C366" s="248"/>
      <c r="D366" s="238" t="s">
        <v>252</v>
      </c>
      <c r="E366" s="249" t="s">
        <v>39</v>
      </c>
      <c r="F366" s="250" t="s">
        <v>9629</v>
      </c>
      <c r="G366" s="248"/>
      <c r="H366" s="251">
        <v>0.69899999999999995</v>
      </c>
      <c r="I366" s="252"/>
      <c r="J366" s="248"/>
      <c r="K366" s="248"/>
      <c r="L366" s="253"/>
      <c r="M366" s="254"/>
      <c r="N366" s="255"/>
      <c r="O366" s="255"/>
      <c r="P366" s="255"/>
      <c r="Q366" s="255"/>
      <c r="R366" s="255"/>
      <c r="S366" s="255"/>
      <c r="T366" s="256"/>
      <c r="U366" s="14"/>
      <c r="V366" s="14"/>
      <c r="W366" s="14"/>
      <c r="X366" s="14"/>
      <c r="Y366" s="14"/>
      <c r="Z366" s="14"/>
      <c r="AA366" s="14"/>
      <c r="AB366" s="14"/>
      <c r="AC366" s="14"/>
      <c r="AD366" s="14"/>
      <c r="AE366" s="14"/>
      <c r="AT366" s="257" t="s">
        <v>252</v>
      </c>
      <c r="AU366" s="257" t="s">
        <v>93</v>
      </c>
      <c r="AV366" s="14" t="s">
        <v>93</v>
      </c>
      <c r="AW366" s="14" t="s">
        <v>46</v>
      </c>
      <c r="AX366" s="14" t="s">
        <v>85</v>
      </c>
      <c r="AY366" s="257" t="s">
        <v>241</v>
      </c>
    </row>
    <row r="367" s="13" customFormat="1">
      <c r="A367" s="13"/>
      <c r="B367" s="236"/>
      <c r="C367" s="237"/>
      <c r="D367" s="238" t="s">
        <v>252</v>
      </c>
      <c r="E367" s="239" t="s">
        <v>39</v>
      </c>
      <c r="F367" s="240" t="s">
        <v>3430</v>
      </c>
      <c r="G367" s="237"/>
      <c r="H367" s="239" t="s">
        <v>39</v>
      </c>
      <c r="I367" s="241"/>
      <c r="J367" s="237"/>
      <c r="K367" s="237"/>
      <c r="L367" s="242"/>
      <c r="M367" s="243"/>
      <c r="N367" s="244"/>
      <c r="O367" s="244"/>
      <c r="P367" s="244"/>
      <c r="Q367" s="244"/>
      <c r="R367" s="244"/>
      <c r="S367" s="244"/>
      <c r="T367" s="245"/>
      <c r="U367" s="13"/>
      <c r="V367" s="13"/>
      <c r="W367" s="13"/>
      <c r="X367" s="13"/>
      <c r="Y367" s="13"/>
      <c r="Z367" s="13"/>
      <c r="AA367" s="13"/>
      <c r="AB367" s="13"/>
      <c r="AC367" s="13"/>
      <c r="AD367" s="13"/>
      <c r="AE367" s="13"/>
      <c r="AT367" s="246" t="s">
        <v>252</v>
      </c>
      <c r="AU367" s="246" t="s">
        <v>93</v>
      </c>
      <c r="AV367" s="13" t="s">
        <v>23</v>
      </c>
      <c r="AW367" s="13" t="s">
        <v>46</v>
      </c>
      <c r="AX367" s="13" t="s">
        <v>85</v>
      </c>
      <c r="AY367" s="246" t="s">
        <v>241</v>
      </c>
    </row>
    <row r="368" s="14" customFormat="1">
      <c r="A368" s="14"/>
      <c r="B368" s="247"/>
      <c r="C368" s="248"/>
      <c r="D368" s="238" t="s">
        <v>252</v>
      </c>
      <c r="E368" s="249" t="s">
        <v>39</v>
      </c>
      <c r="F368" s="250" t="s">
        <v>9630</v>
      </c>
      <c r="G368" s="248"/>
      <c r="H368" s="251">
        <v>1.028</v>
      </c>
      <c r="I368" s="252"/>
      <c r="J368" s="248"/>
      <c r="K368" s="248"/>
      <c r="L368" s="253"/>
      <c r="M368" s="254"/>
      <c r="N368" s="255"/>
      <c r="O368" s="255"/>
      <c r="P368" s="255"/>
      <c r="Q368" s="255"/>
      <c r="R368" s="255"/>
      <c r="S368" s="255"/>
      <c r="T368" s="256"/>
      <c r="U368" s="14"/>
      <c r="V368" s="14"/>
      <c r="W368" s="14"/>
      <c r="X368" s="14"/>
      <c r="Y368" s="14"/>
      <c r="Z368" s="14"/>
      <c r="AA368" s="14"/>
      <c r="AB368" s="14"/>
      <c r="AC368" s="14"/>
      <c r="AD368" s="14"/>
      <c r="AE368" s="14"/>
      <c r="AT368" s="257" t="s">
        <v>252</v>
      </c>
      <c r="AU368" s="257" t="s">
        <v>93</v>
      </c>
      <c r="AV368" s="14" t="s">
        <v>93</v>
      </c>
      <c r="AW368" s="14" t="s">
        <v>46</v>
      </c>
      <c r="AX368" s="14" t="s">
        <v>85</v>
      </c>
      <c r="AY368" s="257" t="s">
        <v>241</v>
      </c>
    </row>
    <row r="369" s="14" customFormat="1">
      <c r="A369" s="14"/>
      <c r="B369" s="247"/>
      <c r="C369" s="248"/>
      <c r="D369" s="238" t="s">
        <v>252</v>
      </c>
      <c r="E369" s="249" t="s">
        <v>39</v>
      </c>
      <c r="F369" s="250" t="s">
        <v>9631</v>
      </c>
      <c r="G369" s="248"/>
      <c r="H369" s="251">
        <v>0.105</v>
      </c>
      <c r="I369" s="252"/>
      <c r="J369" s="248"/>
      <c r="K369" s="248"/>
      <c r="L369" s="253"/>
      <c r="M369" s="254"/>
      <c r="N369" s="255"/>
      <c r="O369" s="255"/>
      <c r="P369" s="255"/>
      <c r="Q369" s="255"/>
      <c r="R369" s="255"/>
      <c r="S369" s="255"/>
      <c r="T369" s="256"/>
      <c r="U369" s="14"/>
      <c r="V369" s="14"/>
      <c r="W369" s="14"/>
      <c r="X369" s="14"/>
      <c r="Y369" s="14"/>
      <c r="Z369" s="14"/>
      <c r="AA369" s="14"/>
      <c r="AB369" s="14"/>
      <c r="AC369" s="14"/>
      <c r="AD369" s="14"/>
      <c r="AE369" s="14"/>
      <c r="AT369" s="257" t="s">
        <v>252</v>
      </c>
      <c r="AU369" s="257" t="s">
        <v>93</v>
      </c>
      <c r="AV369" s="14" t="s">
        <v>93</v>
      </c>
      <c r="AW369" s="14" t="s">
        <v>46</v>
      </c>
      <c r="AX369" s="14" t="s">
        <v>85</v>
      </c>
      <c r="AY369" s="257" t="s">
        <v>241</v>
      </c>
    </row>
    <row r="370" s="14" customFormat="1">
      <c r="A370" s="14"/>
      <c r="B370" s="247"/>
      <c r="C370" s="248"/>
      <c r="D370" s="238" t="s">
        <v>252</v>
      </c>
      <c r="E370" s="249" t="s">
        <v>39</v>
      </c>
      <c r="F370" s="250" t="s">
        <v>9632</v>
      </c>
      <c r="G370" s="248"/>
      <c r="H370" s="251">
        <v>0.246</v>
      </c>
      <c r="I370" s="252"/>
      <c r="J370" s="248"/>
      <c r="K370" s="248"/>
      <c r="L370" s="253"/>
      <c r="M370" s="254"/>
      <c r="N370" s="255"/>
      <c r="O370" s="255"/>
      <c r="P370" s="255"/>
      <c r="Q370" s="255"/>
      <c r="R370" s="255"/>
      <c r="S370" s="255"/>
      <c r="T370" s="256"/>
      <c r="U370" s="14"/>
      <c r="V370" s="14"/>
      <c r="W370" s="14"/>
      <c r="X370" s="14"/>
      <c r="Y370" s="14"/>
      <c r="Z370" s="14"/>
      <c r="AA370" s="14"/>
      <c r="AB370" s="14"/>
      <c r="AC370" s="14"/>
      <c r="AD370" s="14"/>
      <c r="AE370" s="14"/>
      <c r="AT370" s="257" t="s">
        <v>252</v>
      </c>
      <c r="AU370" s="257" t="s">
        <v>93</v>
      </c>
      <c r="AV370" s="14" t="s">
        <v>93</v>
      </c>
      <c r="AW370" s="14" t="s">
        <v>46</v>
      </c>
      <c r="AX370" s="14" t="s">
        <v>85</v>
      </c>
      <c r="AY370" s="257" t="s">
        <v>241</v>
      </c>
    </row>
    <row r="371" s="14" customFormat="1">
      <c r="A371" s="14"/>
      <c r="B371" s="247"/>
      <c r="C371" s="248"/>
      <c r="D371" s="238" t="s">
        <v>252</v>
      </c>
      <c r="E371" s="249" t="s">
        <v>39</v>
      </c>
      <c r="F371" s="250" t="s">
        <v>9633</v>
      </c>
      <c r="G371" s="248"/>
      <c r="H371" s="251">
        <v>0.79500000000000004</v>
      </c>
      <c r="I371" s="252"/>
      <c r="J371" s="248"/>
      <c r="K371" s="248"/>
      <c r="L371" s="253"/>
      <c r="M371" s="254"/>
      <c r="N371" s="255"/>
      <c r="O371" s="255"/>
      <c r="P371" s="255"/>
      <c r="Q371" s="255"/>
      <c r="R371" s="255"/>
      <c r="S371" s="255"/>
      <c r="T371" s="256"/>
      <c r="U371" s="14"/>
      <c r="V371" s="14"/>
      <c r="W371" s="14"/>
      <c r="X371" s="14"/>
      <c r="Y371" s="14"/>
      <c r="Z371" s="14"/>
      <c r="AA371" s="14"/>
      <c r="AB371" s="14"/>
      <c r="AC371" s="14"/>
      <c r="AD371" s="14"/>
      <c r="AE371" s="14"/>
      <c r="AT371" s="257" t="s">
        <v>252</v>
      </c>
      <c r="AU371" s="257" t="s">
        <v>93</v>
      </c>
      <c r="AV371" s="14" t="s">
        <v>93</v>
      </c>
      <c r="AW371" s="14" t="s">
        <v>46</v>
      </c>
      <c r="AX371" s="14" t="s">
        <v>85</v>
      </c>
      <c r="AY371" s="257" t="s">
        <v>241</v>
      </c>
    </row>
    <row r="372" s="14" customFormat="1">
      <c r="A372" s="14"/>
      <c r="B372" s="247"/>
      <c r="C372" s="248"/>
      <c r="D372" s="238" t="s">
        <v>252</v>
      </c>
      <c r="E372" s="249" t="s">
        <v>39</v>
      </c>
      <c r="F372" s="250" t="s">
        <v>9634</v>
      </c>
      <c r="G372" s="248"/>
      <c r="H372" s="251">
        <v>0.114</v>
      </c>
      <c r="I372" s="252"/>
      <c r="J372" s="248"/>
      <c r="K372" s="248"/>
      <c r="L372" s="253"/>
      <c r="M372" s="254"/>
      <c r="N372" s="255"/>
      <c r="O372" s="255"/>
      <c r="P372" s="255"/>
      <c r="Q372" s="255"/>
      <c r="R372" s="255"/>
      <c r="S372" s="255"/>
      <c r="T372" s="256"/>
      <c r="U372" s="14"/>
      <c r="V372" s="14"/>
      <c r="W372" s="14"/>
      <c r="X372" s="14"/>
      <c r="Y372" s="14"/>
      <c r="Z372" s="14"/>
      <c r="AA372" s="14"/>
      <c r="AB372" s="14"/>
      <c r="AC372" s="14"/>
      <c r="AD372" s="14"/>
      <c r="AE372" s="14"/>
      <c r="AT372" s="257" t="s">
        <v>252</v>
      </c>
      <c r="AU372" s="257" t="s">
        <v>93</v>
      </c>
      <c r="AV372" s="14" t="s">
        <v>93</v>
      </c>
      <c r="AW372" s="14" t="s">
        <v>46</v>
      </c>
      <c r="AX372" s="14" t="s">
        <v>85</v>
      </c>
      <c r="AY372" s="257" t="s">
        <v>241</v>
      </c>
    </row>
    <row r="373" s="13" customFormat="1">
      <c r="A373" s="13"/>
      <c r="B373" s="236"/>
      <c r="C373" s="237"/>
      <c r="D373" s="238" t="s">
        <v>252</v>
      </c>
      <c r="E373" s="239" t="s">
        <v>39</v>
      </c>
      <c r="F373" s="240" t="s">
        <v>3432</v>
      </c>
      <c r="G373" s="237"/>
      <c r="H373" s="239" t="s">
        <v>39</v>
      </c>
      <c r="I373" s="241"/>
      <c r="J373" s="237"/>
      <c r="K373" s="237"/>
      <c r="L373" s="242"/>
      <c r="M373" s="243"/>
      <c r="N373" s="244"/>
      <c r="O373" s="244"/>
      <c r="P373" s="244"/>
      <c r="Q373" s="244"/>
      <c r="R373" s="244"/>
      <c r="S373" s="244"/>
      <c r="T373" s="245"/>
      <c r="U373" s="13"/>
      <c r="V373" s="13"/>
      <c r="W373" s="13"/>
      <c r="X373" s="13"/>
      <c r="Y373" s="13"/>
      <c r="Z373" s="13"/>
      <c r="AA373" s="13"/>
      <c r="AB373" s="13"/>
      <c r="AC373" s="13"/>
      <c r="AD373" s="13"/>
      <c r="AE373" s="13"/>
      <c r="AT373" s="246" t="s">
        <v>252</v>
      </c>
      <c r="AU373" s="246" t="s">
        <v>93</v>
      </c>
      <c r="AV373" s="13" t="s">
        <v>23</v>
      </c>
      <c r="AW373" s="13" t="s">
        <v>46</v>
      </c>
      <c r="AX373" s="13" t="s">
        <v>85</v>
      </c>
      <c r="AY373" s="246" t="s">
        <v>241</v>
      </c>
    </row>
    <row r="374" s="14" customFormat="1">
      <c r="A374" s="14"/>
      <c r="B374" s="247"/>
      <c r="C374" s="248"/>
      <c r="D374" s="238" t="s">
        <v>252</v>
      </c>
      <c r="E374" s="249" t="s">
        <v>39</v>
      </c>
      <c r="F374" s="250" t="s">
        <v>9635</v>
      </c>
      <c r="G374" s="248"/>
      <c r="H374" s="251">
        <v>1.5620000000000001</v>
      </c>
      <c r="I374" s="252"/>
      <c r="J374" s="248"/>
      <c r="K374" s="248"/>
      <c r="L374" s="253"/>
      <c r="M374" s="254"/>
      <c r="N374" s="255"/>
      <c r="O374" s="255"/>
      <c r="P374" s="255"/>
      <c r="Q374" s="255"/>
      <c r="R374" s="255"/>
      <c r="S374" s="255"/>
      <c r="T374" s="256"/>
      <c r="U374" s="14"/>
      <c r="V374" s="14"/>
      <c r="W374" s="14"/>
      <c r="X374" s="14"/>
      <c r="Y374" s="14"/>
      <c r="Z374" s="14"/>
      <c r="AA374" s="14"/>
      <c r="AB374" s="14"/>
      <c r="AC374" s="14"/>
      <c r="AD374" s="14"/>
      <c r="AE374" s="14"/>
      <c r="AT374" s="257" t="s">
        <v>252</v>
      </c>
      <c r="AU374" s="257" t="s">
        <v>93</v>
      </c>
      <c r="AV374" s="14" t="s">
        <v>93</v>
      </c>
      <c r="AW374" s="14" t="s">
        <v>46</v>
      </c>
      <c r="AX374" s="14" t="s">
        <v>85</v>
      </c>
      <c r="AY374" s="257" t="s">
        <v>241</v>
      </c>
    </row>
    <row r="375" s="14" customFormat="1">
      <c r="A375" s="14"/>
      <c r="B375" s="247"/>
      <c r="C375" s="248"/>
      <c r="D375" s="238" t="s">
        <v>252</v>
      </c>
      <c r="E375" s="249" t="s">
        <v>39</v>
      </c>
      <c r="F375" s="250" t="s">
        <v>9636</v>
      </c>
      <c r="G375" s="248"/>
      <c r="H375" s="251">
        <v>0.14099999999999999</v>
      </c>
      <c r="I375" s="252"/>
      <c r="J375" s="248"/>
      <c r="K375" s="248"/>
      <c r="L375" s="253"/>
      <c r="M375" s="254"/>
      <c r="N375" s="255"/>
      <c r="O375" s="255"/>
      <c r="P375" s="255"/>
      <c r="Q375" s="255"/>
      <c r="R375" s="255"/>
      <c r="S375" s="255"/>
      <c r="T375" s="256"/>
      <c r="U375" s="14"/>
      <c r="V375" s="14"/>
      <c r="W375" s="14"/>
      <c r="X375" s="14"/>
      <c r="Y375" s="14"/>
      <c r="Z375" s="14"/>
      <c r="AA375" s="14"/>
      <c r="AB375" s="14"/>
      <c r="AC375" s="14"/>
      <c r="AD375" s="14"/>
      <c r="AE375" s="14"/>
      <c r="AT375" s="257" t="s">
        <v>252</v>
      </c>
      <c r="AU375" s="257" t="s">
        <v>93</v>
      </c>
      <c r="AV375" s="14" t="s">
        <v>93</v>
      </c>
      <c r="AW375" s="14" t="s">
        <v>46</v>
      </c>
      <c r="AX375" s="14" t="s">
        <v>85</v>
      </c>
      <c r="AY375" s="257" t="s">
        <v>241</v>
      </c>
    </row>
    <row r="376" s="14" customFormat="1">
      <c r="A376" s="14"/>
      <c r="B376" s="247"/>
      <c r="C376" s="248"/>
      <c r="D376" s="238" t="s">
        <v>252</v>
      </c>
      <c r="E376" s="249" t="s">
        <v>39</v>
      </c>
      <c r="F376" s="250" t="s">
        <v>9637</v>
      </c>
      <c r="G376" s="248"/>
      <c r="H376" s="251">
        <v>0.14099999999999999</v>
      </c>
      <c r="I376" s="252"/>
      <c r="J376" s="248"/>
      <c r="K376" s="248"/>
      <c r="L376" s="253"/>
      <c r="M376" s="254"/>
      <c r="N376" s="255"/>
      <c r="O376" s="255"/>
      <c r="P376" s="255"/>
      <c r="Q376" s="255"/>
      <c r="R376" s="255"/>
      <c r="S376" s="255"/>
      <c r="T376" s="256"/>
      <c r="U376" s="14"/>
      <c r="V376" s="14"/>
      <c r="W376" s="14"/>
      <c r="X376" s="14"/>
      <c r="Y376" s="14"/>
      <c r="Z376" s="14"/>
      <c r="AA376" s="14"/>
      <c r="AB376" s="14"/>
      <c r="AC376" s="14"/>
      <c r="AD376" s="14"/>
      <c r="AE376" s="14"/>
      <c r="AT376" s="257" t="s">
        <v>252</v>
      </c>
      <c r="AU376" s="257" t="s">
        <v>93</v>
      </c>
      <c r="AV376" s="14" t="s">
        <v>93</v>
      </c>
      <c r="AW376" s="14" t="s">
        <v>46</v>
      </c>
      <c r="AX376" s="14" t="s">
        <v>85</v>
      </c>
      <c r="AY376" s="257" t="s">
        <v>241</v>
      </c>
    </row>
    <row r="377" s="14" customFormat="1">
      <c r="A377" s="14"/>
      <c r="B377" s="247"/>
      <c r="C377" s="248"/>
      <c r="D377" s="238" t="s">
        <v>252</v>
      </c>
      <c r="E377" s="249" t="s">
        <v>39</v>
      </c>
      <c r="F377" s="250" t="s">
        <v>9638</v>
      </c>
      <c r="G377" s="248"/>
      <c r="H377" s="251">
        <v>0.14000000000000001</v>
      </c>
      <c r="I377" s="252"/>
      <c r="J377" s="248"/>
      <c r="K377" s="248"/>
      <c r="L377" s="253"/>
      <c r="M377" s="254"/>
      <c r="N377" s="255"/>
      <c r="O377" s="255"/>
      <c r="P377" s="255"/>
      <c r="Q377" s="255"/>
      <c r="R377" s="255"/>
      <c r="S377" s="255"/>
      <c r="T377" s="256"/>
      <c r="U377" s="14"/>
      <c r="V377" s="14"/>
      <c r="W377" s="14"/>
      <c r="X377" s="14"/>
      <c r="Y377" s="14"/>
      <c r="Z377" s="14"/>
      <c r="AA377" s="14"/>
      <c r="AB377" s="14"/>
      <c r="AC377" s="14"/>
      <c r="AD377" s="14"/>
      <c r="AE377" s="14"/>
      <c r="AT377" s="257" t="s">
        <v>252</v>
      </c>
      <c r="AU377" s="257" t="s">
        <v>93</v>
      </c>
      <c r="AV377" s="14" t="s">
        <v>93</v>
      </c>
      <c r="AW377" s="14" t="s">
        <v>46</v>
      </c>
      <c r="AX377" s="14" t="s">
        <v>85</v>
      </c>
      <c r="AY377" s="257" t="s">
        <v>241</v>
      </c>
    </row>
    <row r="378" s="14" customFormat="1">
      <c r="A378" s="14"/>
      <c r="B378" s="247"/>
      <c r="C378" s="248"/>
      <c r="D378" s="238" t="s">
        <v>252</v>
      </c>
      <c r="E378" s="249" t="s">
        <v>39</v>
      </c>
      <c r="F378" s="250" t="s">
        <v>9639</v>
      </c>
      <c r="G378" s="248"/>
      <c r="H378" s="251">
        <v>0.14599999999999999</v>
      </c>
      <c r="I378" s="252"/>
      <c r="J378" s="248"/>
      <c r="K378" s="248"/>
      <c r="L378" s="253"/>
      <c r="M378" s="254"/>
      <c r="N378" s="255"/>
      <c r="O378" s="255"/>
      <c r="P378" s="255"/>
      <c r="Q378" s="255"/>
      <c r="R378" s="255"/>
      <c r="S378" s="255"/>
      <c r="T378" s="256"/>
      <c r="U378" s="14"/>
      <c r="V378" s="14"/>
      <c r="W378" s="14"/>
      <c r="X378" s="14"/>
      <c r="Y378" s="14"/>
      <c r="Z378" s="14"/>
      <c r="AA378" s="14"/>
      <c r="AB378" s="14"/>
      <c r="AC378" s="14"/>
      <c r="AD378" s="14"/>
      <c r="AE378" s="14"/>
      <c r="AT378" s="257" t="s">
        <v>252</v>
      </c>
      <c r="AU378" s="257" t="s">
        <v>93</v>
      </c>
      <c r="AV378" s="14" t="s">
        <v>93</v>
      </c>
      <c r="AW378" s="14" t="s">
        <v>46</v>
      </c>
      <c r="AX378" s="14" t="s">
        <v>85</v>
      </c>
      <c r="AY378" s="257" t="s">
        <v>241</v>
      </c>
    </row>
    <row r="379" s="14" customFormat="1">
      <c r="A379" s="14"/>
      <c r="B379" s="247"/>
      <c r="C379" s="248"/>
      <c r="D379" s="238" t="s">
        <v>252</v>
      </c>
      <c r="E379" s="249" t="s">
        <v>39</v>
      </c>
      <c r="F379" s="250" t="s">
        <v>9640</v>
      </c>
      <c r="G379" s="248"/>
      <c r="H379" s="251">
        <v>0.50700000000000001</v>
      </c>
      <c r="I379" s="252"/>
      <c r="J379" s="248"/>
      <c r="K379" s="248"/>
      <c r="L379" s="253"/>
      <c r="M379" s="254"/>
      <c r="N379" s="255"/>
      <c r="O379" s="255"/>
      <c r="P379" s="255"/>
      <c r="Q379" s="255"/>
      <c r="R379" s="255"/>
      <c r="S379" s="255"/>
      <c r="T379" s="256"/>
      <c r="U379" s="14"/>
      <c r="V379" s="14"/>
      <c r="W379" s="14"/>
      <c r="X379" s="14"/>
      <c r="Y379" s="14"/>
      <c r="Z379" s="14"/>
      <c r="AA379" s="14"/>
      <c r="AB379" s="14"/>
      <c r="AC379" s="14"/>
      <c r="AD379" s="14"/>
      <c r="AE379" s="14"/>
      <c r="AT379" s="257" t="s">
        <v>252</v>
      </c>
      <c r="AU379" s="257" t="s">
        <v>93</v>
      </c>
      <c r="AV379" s="14" t="s">
        <v>93</v>
      </c>
      <c r="AW379" s="14" t="s">
        <v>46</v>
      </c>
      <c r="AX379" s="14" t="s">
        <v>85</v>
      </c>
      <c r="AY379" s="257" t="s">
        <v>241</v>
      </c>
    </row>
    <row r="380" s="14" customFormat="1">
      <c r="A380" s="14"/>
      <c r="B380" s="247"/>
      <c r="C380" s="248"/>
      <c r="D380" s="238" t="s">
        <v>252</v>
      </c>
      <c r="E380" s="249" t="s">
        <v>39</v>
      </c>
      <c r="F380" s="250" t="s">
        <v>9641</v>
      </c>
      <c r="G380" s="248"/>
      <c r="H380" s="251">
        <v>1.1970000000000001</v>
      </c>
      <c r="I380" s="252"/>
      <c r="J380" s="248"/>
      <c r="K380" s="248"/>
      <c r="L380" s="253"/>
      <c r="M380" s="254"/>
      <c r="N380" s="255"/>
      <c r="O380" s="255"/>
      <c r="P380" s="255"/>
      <c r="Q380" s="255"/>
      <c r="R380" s="255"/>
      <c r="S380" s="255"/>
      <c r="T380" s="256"/>
      <c r="U380" s="14"/>
      <c r="V380" s="14"/>
      <c r="W380" s="14"/>
      <c r="X380" s="14"/>
      <c r="Y380" s="14"/>
      <c r="Z380" s="14"/>
      <c r="AA380" s="14"/>
      <c r="AB380" s="14"/>
      <c r="AC380" s="14"/>
      <c r="AD380" s="14"/>
      <c r="AE380" s="14"/>
      <c r="AT380" s="257" t="s">
        <v>252</v>
      </c>
      <c r="AU380" s="257" t="s">
        <v>93</v>
      </c>
      <c r="AV380" s="14" t="s">
        <v>93</v>
      </c>
      <c r="AW380" s="14" t="s">
        <v>46</v>
      </c>
      <c r="AX380" s="14" t="s">
        <v>85</v>
      </c>
      <c r="AY380" s="257" t="s">
        <v>241</v>
      </c>
    </row>
    <row r="381" s="14" customFormat="1">
      <c r="A381" s="14"/>
      <c r="B381" s="247"/>
      <c r="C381" s="248"/>
      <c r="D381" s="238" t="s">
        <v>252</v>
      </c>
      <c r="E381" s="249" t="s">
        <v>39</v>
      </c>
      <c r="F381" s="250" t="s">
        <v>9642</v>
      </c>
      <c r="G381" s="248"/>
      <c r="H381" s="251">
        <v>0.56000000000000005</v>
      </c>
      <c r="I381" s="252"/>
      <c r="J381" s="248"/>
      <c r="K381" s="248"/>
      <c r="L381" s="253"/>
      <c r="M381" s="254"/>
      <c r="N381" s="255"/>
      <c r="O381" s="255"/>
      <c r="P381" s="255"/>
      <c r="Q381" s="255"/>
      <c r="R381" s="255"/>
      <c r="S381" s="255"/>
      <c r="T381" s="256"/>
      <c r="U381" s="14"/>
      <c r="V381" s="14"/>
      <c r="W381" s="14"/>
      <c r="X381" s="14"/>
      <c r="Y381" s="14"/>
      <c r="Z381" s="14"/>
      <c r="AA381" s="14"/>
      <c r="AB381" s="14"/>
      <c r="AC381" s="14"/>
      <c r="AD381" s="14"/>
      <c r="AE381" s="14"/>
      <c r="AT381" s="257" t="s">
        <v>252</v>
      </c>
      <c r="AU381" s="257" t="s">
        <v>93</v>
      </c>
      <c r="AV381" s="14" t="s">
        <v>93</v>
      </c>
      <c r="AW381" s="14" t="s">
        <v>46</v>
      </c>
      <c r="AX381" s="14" t="s">
        <v>85</v>
      </c>
      <c r="AY381" s="257" t="s">
        <v>241</v>
      </c>
    </row>
    <row r="382" s="14" customFormat="1">
      <c r="A382" s="14"/>
      <c r="B382" s="247"/>
      <c r="C382" s="248"/>
      <c r="D382" s="238" t="s">
        <v>252</v>
      </c>
      <c r="E382" s="249" t="s">
        <v>39</v>
      </c>
      <c r="F382" s="250" t="s">
        <v>9643</v>
      </c>
      <c r="G382" s="248"/>
      <c r="H382" s="251">
        <v>0.28999999999999998</v>
      </c>
      <c r="I382" s="252"/>
      <c r="J382" s="248"/>
      <c r="K382" s="248"/>
      <c r="L382" s="253"/>
      <c r="M382" s="254"/>
      <c r="N382" s="255"/>
      <c r="O382" s="255"/>
      <c r="P382" s="255"/>
      <c r="Q382" s="255"/>
      <c r="R382" s="255"/>
      <c r="S382" s="255"/>
      <c r="T382" s="256"/>
      <c r="U382" s="14"/>
      <c r="V382" s="14"/>
      <c r="W382" s="14"/>
      <c r="X382" s="14"/>
      <c r="Y382" s="14"/>
      <c r="Z382" s="14"/>
      <c r="AA382" s="14"/>
      <c r="AB382" s="14"/>
      <c r="AC382" s="14"/>
      <c r="AD382" s="14"/>
      <c r="AE382" s="14"/>
      <c r="AT382" s="257" t="s">
        <v>252</v>
      </c>
      <c r="AU382" s="257" t="s">
        <v>93</v>
      </c>
      <c r="AV382" s="14" t="s">
        <v>93</v>
      </c>
      <c r="AW382" s="14" t="s">
        <v>46</v>
      </c>
      <c r="AX382" s="14" t="s">
        <v>85</v>
      </c>
      <c r="AY382" s="257" t="s">
        <v>241</v>
      </c>
    </row>
    <row r="383" s="14" customFormat="1">
      <c r="A383" s="14"/>
      <c r="B383" s="247"/>
      <c r="C383" s="248"/>
      <c r="D383" s="238" t="s">
        <v>252</v>
      </c>
      <c r="E383" s="249" t="s">
        <v>39</v>
      </c>
      <c r="F383" s="250" t="s">
        <v>9644</v>
      </c>
      <c r="G383" s="248"/>
      <c r="H383" s="251">
        <v>0.48799999999999999</v>
      </c>
      <c r="I383" s="252"/>
      <c r="J383" s="248"/>
      <c r="K383" s="248"/>
      <c r="L383" s="253"/>
      <c r="M383" s="254"/>
      <c r="N383" s="255"/>
      <c r="O383" s="255"/>
      <c r="P383" s="255"/>
      <c r="Q383" s="255"/>
      <c r="R383" s="255"/>
      <c r="S383" s="255"/>
      <c r="T383" s="256"/>
      <c r="U383" s="14"/>
      <c r="V383" s="14"/>
      <c r="W383" s="14"/>
      <c r="X383" s="14"/>
      <c r="Y383" s="14"/>
      <c r="Z383" s="14"/>
      <c r="AA383" s="14"/>
      <c r="AB383" s="14"/>
      <c r="AC383" s="14"/>
      <c r="AD383" s="14"/>
      <c r="AE383" s="14"/>
      <c r="AT383" s="257" t="s">
        <v>252</v>
      </c>
      <c r="AU383" s="257" t="s">
        <v>93</v>
      </c>
      <c r="AV383" s="14" t="s">
        <v>93</v>
      </c>
      <c r="AW383" s="14" t="s">
        <v>46</v>
      </c>
      <c r="AX383" s="14" t="s">
        <v>85</v>
      </c>
      <c r="AY383" s="257" t="s">
        <v>241</v>
      </c>
    </row>
    <row r="384" s="14" customFormat="1">
      <c r="A384" s="14"/>
      <c r="B384" s="247"/>
      <c r="C384" s="248"/>
      <c r="D384" s="238" t="s">
        <v>252</v>
      </c>
      <c r="E384" s="249" t="s">
        <v>39</v>
      </c>
      <c r="F384" s="250" t="s">
        <v>9645</v>
      </c>
      <c r="G384" s="248"/>
      <c r="H384" s="251">
        <v>0.26100000000000001</v>
      </c>
      <c r="I384" s="252"/>
      <c r="J384" s="248"/>
      <c r="K384" s="248"/>
      <c r="L384" s="253"/>
      <c r="M384" s="254"/>
      <c r="N384" s="255"/>
      <c r="O384" s="255"/>
      <c r="P384" s="255"/>
      <c r="Q384" s="255"/>
      <c r="R384" s="255"/>
      <c r="S384" s="255"/>
      <c r="T384" s="256"/>
      <c r="U384" s="14"/>
      <c r="V384" s="14"/>
      <c r="W384" s="14"/>
      <c r="X384" s="14"/>
      <c r="Y384" s="14"/>
      <c r="Z384" s="14"/>
      <c r="AA384" s="14"/>
      <c r="AB384" s="14"/>
      <c r="AC384" s="14"/>
      <c r="AD384" s="14"/>
      <c r="AE384" s="14"/>
      <c r="AT384" s="257" t="s">
        <v>252</v>
      </c>
      <c r="AU384" s="257" t="s">
        <v>93</v>
      </c>
      <c r="AV384" s="14" t="s">
        <v>93</v>
      </c>
      <c r="AW384" s="14" t="s">
        <v>46</v>
      </c>
      <c r="AX384" s="14" t="s">
        <v>85</v>
      </c>
      <c r="AY384" s="257" t="s">
        <v>241</v>
      </c>
    </row>
    <row r="385" s="14" customFormat="1">
      <c r="A385" s="14"/>
      <c r="B385" s="247"/>
      <c r="C385" s="248"/>
      <c r="D385" s="238" t="s">
        <v>252</v>
      </c>
      <c r="E385" s="249" t="s">
        <v>39</v>
      </c>
      <c r="F385" s="250" t="s">
        <v>9646</v>
      </c>
      <c r="G385" s="248"/>
      <c r="H385" s="251">
        <v>0.13500000000000001</v>
      </c>
      <c r="I385" s="252"/>
      <c r="J385" s="248"/>
      <c r="K385" s="248"/>
      <c r="L385" s="253"/>
      <c r="M385" s="254"/>
      <c r="N385" s="255"/>
      <c r="O385" s="255"/>
      <c r="P385" s="255"/>
      <c r="Q385" s="255"/>
      <c r="R385" s="255"/>
      <c r="S385" s="255"/>
      <c r="T385" s="256"/>
      <c r="U385" s="14"/>
      <c r="V385" s="14"/>
      <c r="W385" s="14"/>
      <c r="X385" s="14"/>
      <c r="Y385" s="14"/>
      <c r="Z385" s="14"/>
      <c r="AA385" s="14"/>
      <c r="AB385" s="14"/>
      <c r="AC385" s="14"/>
      <c r="AD385" s="14"/>
      <c r="AE385" s="14"/>
      <c r="AT385" s="257" t="s">
        <v>252</v>
      </c>
      <c r="AU385" s="257" t="s">
        <v>93</v>
      </c>
      <c r="AV385" s="14" t="s">
        <v>93</v>
      </c>
      <c r="AW385" s="14" t="s">
        <v>46</v>
      </c>
      <c r="AX385" s="14" t="s">
        <v>85</v>
      </c>
      <c r="AY385" s="257" t="s">
        <v>241</v>
      </c>
    </row>
    <row r="386" s="14" customFormat="1">
      <c r="A386" s="14"/>
      <c r="B386" s="247"/>
      <c r="C386" s="248"/>
      <c r="D386" s="238" t="s">
        <v>252</v>
      </c>
      <c r="E386" s="249" t="s">
        <v>39</v>
      </c>
      <c r="F386" s="250" t="s">
        <v>9647</v>
      </c>
      <c r="G386" s="248"/>
      <c r="H386" s="251">
        <v>0.114</v>
      </c>
      <c r="I386" s="252"/>
      <c r="J386" s="248"/>
      <c r="K386" s="248"/>
      <c r="L386" s="253"/>
      <c r="M386" s="254"/>
      <c r="N386" s="255"/>
      <c r="O386" s="255"/>
      <c r="P386" s="255"/>
      <c r="Q386" s="255"/>
      <c r="R386" s="255"/>
      <c r="S386" s="255"/>
      <c r="T386" s="256"/>
      <c r="U386" s="14"/>
      <c r="V386" s="14"/>
      <c r="W386" s="14"/>
      <c r="X386" s="14"/>
      <c r="Y386" s="14"/>
      <c r="Z386" s="14"/>
      <c r="AA386" s="14"/>
      <c r="AB386" s="14"/>
      <c r="AC386" s="14"/>
      <c r="AD386" s="14"/>
      <c r="AE386" s="14"/>
      <c r="AT386" s="257" t="s">
        <v>252</v>
      </c>
      <c r="AU386" s="257" t="s">
        <v>93</v>
      </c>
      <c r="AV386" s="14" t="s">
        <v>93</v>
      </c>
      <c r="AW386" s="14" t="s">
        <v>46</v>
      </c>
      <c r="AX386" s="14" t="s">
        <v>85</v>
      </c>
      <c r="AY386" s="257" t="s">
        <v>241</v>
      </c>
    </row>
    <row r="387" s="15" customFormat="1">
      <c r="A387" s="15"/>
      <c r="B387" s="258"/>
      <c r="C387" s="259"/>
      <c r="D387" s="238" t="s">
        <v>252</v>
      </c>
      <c r="E387" s="260" t="s">
        <v>39</v>
      </c>
      <c r="F387" s="261" t="s">
        <v>274</v>
      </c>
      <c r="G387" s="259"/>
      <c r="H387" s="262">
        <v>25.768000000000001</v>
      </c>
      <c r="I387" s="263"/>
      <c r="J387" s="259"/>
      <c r="K387" s="259"/>
      <c r="L387" s="264"/>
      <c r="M387" s="265"/>
      <c r="N387" s="266"/>
      <c r="O387" s="266"/>
      <c r="P387" s="266"/>
      <c r="Q387" s="266"/>
      <c r="R387" s="266"/>
      <c r="S387" s="266"/>
      <c r="T387" s="267"/>
      <c r="U387" s="15"/>
      <c r="V387" s="15"/>
      <c r="W387" s="15"/>
      <c r="X387" s="15"/>
      <c r="Y387" s="15"/>
      <c r="Z387" s="15"/>
      <c r="AA387" s="15"/>
      <c r="AB387" s="15"/>
      <c r="AC387" s="15"/>
      <c r="AD387" s="15"/>
      <c r="AE387" s="15"/>
      <c r="AT387" s="268" t="s">
        <v>252</v>
      </c>
      <c r="AU387" s="268" t="s">
        <v>93</v>
      </c>
      <c r="AV387" s="15" t="s">
        <v>248</v>
      </c>
      <c r="AW387" s="15" t="s">
        <v>46</v>
      </c>
      <c r="AX387" s="15" t="s">
        <v>23</v>
      </c>
      <c r="AY387" s="268" t="s">
        <v>241</v>
      </c>
    </row>
    <row r="388" s="12" customFormat="1" ht="22.8" customHeight="1">
      <c r="A388" s="12"/>
      <c r="B388" s="202"/>
      <c r="C388" s="203"/>
      <c r="D388" s="204" t="s">
        <v>84</v>
      </c>
      <c r="E388" s="216" t="s">
        <v>321</v>
      </c>
      <c r="F388" s="216" t="s">
        <v>3406</v>
      </c>
      <c r="G388" s="203"/>
      <c r="H388" s="203"/>
      <c r="I388" s="206"/>
      <c r="J388" s="217">
        <f>BK388</f>
        <v>0</v>
      </c>
      <c r="K388" s="203"/>
      <c r="L388" s="208"/>
      <c r="M388" s="209"/>
      <c r="N388" s="210"/>
      <c r="O388" s="210"/>
      <c r="P388" s="211">
        <f>SUM(P389:P391)</f>
        <v>0</v>
      </c>
      <c r="Q388" s="210"/>
      <c r="R388" s="211">
        <f>SUM(R389:R391)</f>
        <v>0.0014599999999999999</v>
      </c>
      <c r="S388" s="210"/>
      <c r="T388" s="212">
        <f>SUM(T389:T391)</f>
        <v>0</v>
      </c>
      <c r="U388" s="12"/>
      <c r="V388" s="12"/>
      <c r="W388" s="12"/>
      <c r="X388" s="12"/>
      <c r="Y388" s="12"/>
      <c r="Z388" s="12"/>
      <c r="AA388" s="12"/>
      <c r="AB388" s="12"/>
      <c r="AC388" s="12"/>
      <c r="AD388" s="12"/>
      <c r="AE388" s="12"/>
      <c r="AR388" s="213" t="s">
        <v>23</v>
      </c>
      <c r="AT388" s="214" t="s">
        <v>84</v>
      </c>
      <c r="AU388" s="214" t="s">
        <v>23</v>
      </c>
      <c r="AY388" s="213" t="s">
        <v>241</v>
      </c>
      <c r="BK388" s="215">
        <f>SUM(BK389:BK391)</f>
        <v>0</v>
      </c>
    </row>
    <row r="389" s="2" customFormat="1" ht="24.15" customHeight="1">
      <c r="A389" s="42"/>
      <c r="B389" s="43"/>
      <c r="C389" s="218" t="s">
        <v>434</v>
      </c>
      <c r="D389" s="218" t="s">
        <v>243</v>
      </c>
      <c r="E389" s="219" t="s">
        <v>9648</v>
      </c>
      <c r="F389" s="220" t="s">
        <v>9649</v>
      </c>
      <c r="G389" s="221" t="s">
        <v>561</v>
      </c>
      <c r="H389" s="222">
        <v>1</v>
      </c>
      <c r="I389" s="223"/>
      <c r="J389" s="224">
        <f>ROUND(I389*H389,2)</f>
        <v>0</v>
      </c>
      <c r="K389" s="220" t="s">
        <v>247</v>
      </c>
      <c r="L389" s="48"/>
      <c r="M389" s="225" t="s">
        <v>39</v>
      </c>
      <c r="N389" s="226" t="s">
        <v>56</v>
      </c>
      <c r="O389" s="88"/>
      <c r="P389" s="227">
        <f>O389*H389</f>
        <v>0</v>
      </c>
      <c r="Q389" s="227">
        <v>0</v>
      </c>
      <c r="R389" s="227">
        <f>Q389*H389</f>
        <v>0</v>
      </c>
      <c r="S389" s="227">
        <v>0</v>
      </c>
      <c r="T389" s="228">
        <f>S389*H389</f>
        <v>0</v>
      </c>
      <c r="U389" s="42"/>
      <c r="V389" s="42"/>
      <c r="W389" s="42"/>
      <c r="X389" s="42"/>
      <c r="Y389" s="42"/>
      <c r="Z389" s="42"/>
      <c r="AA389" s="42"/>
      <c r="AB389" s="42"/>
      <c r="AC389" s="42"/>
      <c r="AD389" s="42"/>
      <c r="AE389" s="42"/>
      <c r="AR389" s="229" t="s">
        <v>248</v>
      </c>
      <c r="AT389" s="229" t="s">
        <v>243</v>
      </c>
      <c r="AU389" s="229" t="s">
        <v>93</v>
      </c>
      <c r="AY389" s="20" t="s">
        <v>241</v>
      </c>
      <c r="BE389" s="230">
        <f>IF(N389="základní",J389,0)</f>
        <v>0</v>
      </c>
      <c r="BF389" s="230">
        <f>IF(N389="snížená",J389,0)</f>
        <v>0</v>
      </c>
      <c r="BG389" s="230">
        <f>IF(N389="zákl. přenesená",J389,0)</f>
        <v>0</v>
      </c>
      <c r="BH389" s="230">
        <f>IF(N389="sníž. přenesená",J389,0)</f>
        <v>0</v>
      </c>
      <c r="BI389" s="230">
        <f>IF(N389="nulová",J389,0)</f>
        <v>0</v>
      </c>
      <c r="BJ389" s="20" t="s">
        <v>23</v>
      </c>
      <c r="BK389" s="230">
        <f>ROUND(I389*H389,2)</f>
        <v>0</v>
      </c>
      <c r="BL389" s="20" t="s">
        <v>248</v>
      </c>
      <c r="BM389" s="229" t="s">
        <v>9650</v>
      </c>
    </row>
    <row r="390" s="2" customFormat="1">
      <c r="A390" s="42"/>
      <c r="B390" s="43"/>
      <c r="C390" s="44"/>
      <c r="D390" s="231" t="s">
        <v>250</v>
      </c>
      <c r="E390" s="44"/>
      <c r="F390" s="232" t="s">
        <v>9651</v>
      </c>
      <c r="G390" s="44"/>
      <c r="H390" s="44"/>
      <c r="I390" s="233"/>
      <c r="J390" s="44"/>
      <c r="K390" s="44"/>
      <c r="L390" s="48"/>
      <c r="M390" s="234"/>
      <c r="N390" s="235"/>
      <c r="O390" s="88"/>
      <c r="P390" s="88"/>
      <c r="Q390" s="88"/>
      <c r="R390" s="88"/>
      <c r="S390" s="88"/>
      <c r="T390" s="89"/>
      <c r="U390" s="42"/>
      <c r="V390" s="42"/>
      <c r="W390" s="42"/>
      <c r="X390" s="42"/>
      <c r="Y390" s="42"/>
      <c r="Z390" s="42"/>
      <c r="AA390" s="42"/>
      <c r="AB390" s="42"/>
      <c r="AC390" s="42"/>
      <c r="AD390" s="42"/>
      <c r="AE390" s="42"/>
      <c r="AT390" s="20" t="s">
        <v>250</v>
      </c>
      <c r="AU390" s="20" t="s">
        <v>93</v>
      </c>
    </row>
    <row r="391" s="2" customFormat="1" ht="16.5" customHeight="1">
      <c r="A391" s="42"/>
      <c r="B391" s="43"/>
      <c r="C391" s="280" t="s">
        <v>462</v>
      </c>
      <c r="D391" s="280" t="s">
        <v>463</v>
      </c>
      <c r="E391" s="281" t="s">
        <v>9652</v>
      </c>
      <c r="F391" s="282" t="s">
        <v>9653</v>
      </c>
      <c r="G391" s="283" t="s">
        <v>561</v>
      </c>
      <c r="H391" s="284">
        <v>1</v>
      </c>
      <c r="I391" s="285"/>
      <c r="J391" s="286">
        <f>ROUND(I391*H391,2)</f>
        <v>0</v>
      </c>
      <c r="K391" s="282" t="s">
        <v>247</v>
      </c>
      <c r="L391" s="287"/>
      <c r="M391" s="288" t="s">
        <v>39</v>
      </c>
      <c r="N391" s="289" t="s">
        <v>56</v>
      </c>
      <c r="O391" s="88"/>
      <c r="P391" s="227">
        <f>O391*H391</f>
        <v>0</v>
      </c>
      <c r="Q391" s="227">
        <v>0.0014599999999999999</v>
      </c>
      <c r="R391" s="227">
        <f>Q391*H391</f>
        <v>0.0014599999999999999</v>
      </c>
      <c r="S391" s="227">
        <v>0</v>
      </c>
      <c r="T391" s="228">
        <f>S391*H391</f>
        <v>0</v>
      </c>
      <c r="U391" s="42"/>
      <c r="V391" s="42"/>
      <c r="W391" s="42"/>
      <c r="X391" s="42"/>
      <c r="Y391" s="42"/>
      <c r="Z391" s="42"/>
      <c r="AA391" s="42"/>
      <c r="AB391" s="42"/>
      <c r="AC391" s="42"/>
      <c r="AD391" s="42"/>
      <c r="AE391" s="42"/>
      <c r="AR391" s="229" t="s">
        <v>321</v>
      </c>
      <c r="AT391" s="229" t="s">
        <v>463</v>
      </c>
      <c r="AU391" s="229" t="s">
        <v>93</v>
      </c>
      <c r="AY391" s="20" t="s">
        <v>241</v>
      </c>
      <c r="BE391" s="230">
        <f>IF(N391="základní",J391,0)</f>
        <v>0</v>
      </c>
      <c r="BF391" s="230">
        <f>IF(N391="snížená",J391,0)</f>
        <v>0</v>
      </c>
      <c r="BG391" s="230">
        <f>IF(N391="zákl. přenesená",J391,0)</f>
        <v>0</v>
      </c>
      <c r="BH391" s="230">
        <f>IF(N391="sníž. přenesená",J391,0)</f>
        <v>0</v>
      </c>
      <c r="BI391" s="230">
        <f>IF(N391="nulová",J391,0)</f>
        <v>0</v>
      </c>
      <c r="BJ391" s="20" t="s">
        <v>23</v>
      </c>
      <c r="BK391" s="230">
        <f>ROUND(I391*H391,2)</f>
        <v>0</v>
      </c>
      <c r="BL391" s="20" t="s">
        <v>248</v>
      </c>
      <c r="BM391" s="229" t="s">
        <v>9654</v>
      </c>
    </row>
    <row r="392" s="12" customFormat="1" ht="22.8" customHeight="1">
      <c r="A392" s="12"/>
      <c r="B392" s="202"/>
      <c r="C392" s="203"/>
      <c r="D392" s="204" t="s">
        <v>84</v>
      </c>
      <c r="E392" s="216" t="s">
        <v>4123</v>
      </c>
      <c r="F392" s="216" t="s">
        <v>4124</v>
      </c>
      <c r="G392" s="203"/>
      <c r="H392" s="203"/>
      <c r="I392" s="206"/>
      <c r="J392" s="217">
        <f>BK392</f>
        <v>0</v>
      </c>
      <c r="K392" s="203"/>
      <c r="L392" s="208"/>
      <c r="M392" s="209"/>
      <c r="N392" s="210"/>
      <c r="O392" s="210"/>
      <c r="P392" s="211">
        <f>SUM(P393:P394)</f>
        <v>0</v>
      </c>
      <c r="Q392" s="210"/>
      <c r="R392" s="211">
        <f>SUM(R393:R394)</f>
        <v>0</v>
      </c>
      <c r="S392" s="210"/>
      <c r="T392" s="212">
        <f>SUM(T393:T394)</f>
        <v>0</v>
      </c>
      <c r="U392" s="12"/>
      <c r="V392" s="12"/>
      <c r="W392" s="12"/>
      <c r="X392" s="12"/>
      <c r="Y392" s="12"/>
      <c r="Z392" s="12"/>
      <c r="AA392" s="12"/>
      <c r="AB392" s="12"/>
      <c r="AC392" s="12"/>
      <c r="AD392" s="12"/>
      <c r="AE392" s="12"/>
      <c r="AR392" s="213" t="s">
        <v>23</v>
      </c>
      <c r="AT392" s="214" t="s">
        <v>84</v>
      </c>
      <c r="AU392" s="214" t="s">
        <v>23</v>
      </c>
      <c r="AY392" s="213" t="s">
        <v>241</v>
      </c>
      <c r="BK392" s="215">
        <f>SUM(BK393:BK394)</f>
        <v>0</v>
      </c>
    </row>
    <row r="393" s="2" customFormat="1" ht="24.15" customHeight="1">
      <c r="A393" s="42"/>
      <c r="B393" s="43"/>
      <c r="C393" s="218" t="s">
        <v>468</v>
      </c>
      <c r="D393" s="218" t="s">
        <v>243</v>
      </c>
      <c r="E393" s="219" t="s">
        <v>9405</v>
      </c>
      <c r="F393" s="220" t="s">
        <v>9406</v>
      </c>
      <c r="G393" s="221" t="s">
        <v>430</v>
      </c>
      <c r="H393" s="222">
        <v>234.69999999999999</v>
      </c>
      <c r="I393" s="223"/>
      <c r="J393" s="224">
        <f>ROUND(I393*H393,2)</f>
        <v>0</v>
      </c>
      <c r="K393" s="220" t="s">
        <v>247</v>
      </c>
      <c r="L393" s="48"/>
      <c r="M393" s="225" t="s">
        <v>39</v>
      </c>
      <c r="N393" s="226" t="s">
        <v>56</v>
      </c>
      <c r="O393" s="88"/>
      <c r="P393" s="227">
        <f>O393*H393</f>
        <v>0</v>
      </c>
      <c r="Q393" s="227">
        <v>0</v>
      </c>
      <c r="R393" s="227">
        <f>Q393*H393</f>
        <v>0</v>
      </c>
      <c r="S393" s="227">
        <v>0</v>
      </c>
      <c r="T393" s="228">
        <f>S393*H393</f>
        <v>0</v>
      </c>
      <c r="U393" s="42"/>
      <c r="V393" s="42"/>
      <c r="W393" s="42"/>
      <c r="X393" s="42"/>
      <c r="Y393" s="42"/>
      <c r="Z393" s="42"/>
      <c r="AA393" s="42"/>
      <c r="AB393" s="42"/>
      <c r="AC393" s="42"/>
      <c r="AD393" s="42"/>
      <c r="AE393" s="42"/>
      <c r="AR393" s="229" t="s">
        <v>248</v>
      </c>
      <c r="AT393" s="229" t="s">
        <v>243</v>
      </c>
      <c r="AU393" s="229" t="s">
        <v>93</v>
      </c>
      <c r="AY393" s="20" t="s">
        <v>241</v>
      </c>
      <c r="BE393" s="230">
        <f>IF(N393="základní",J393,0)</f>
        <v>0</v>
      </c>
      <c r="BF393" s="230">
        <f>IF(N393="snížená",J393,0)</f>
        <v>0</v>
      </c>
      <c r="BG393" s="230">
        <f>IF(N393="zákl. přenesená",J393,0)</f>
        <v>0</v>
      </c>
      <c r="BH393" s="230">
        <f>IF(N393="sníž. přenesená",J393,0)</f>
        <v>0</v>
      </c>
      <c r="BI393" s="230">
        <f>IF(N393="nulová",J393,0)</f>
        <v>0</v>
      </c>
      <c r="BJ393" s="20" t="s">
        <v>23</v>
      </c>
      <c r="BK393" s="230">
        <f>ROUND(I393*H393,2)</f>
        <v>0</v>
      </c>
      <c r="BL393" s="20" t="s">
        <v>248</v>
      </c>
      <c r="BM393" s="229" t="s">
        <v>9655</v>
      </c>
    </row>
    <row r="394" s="2" customFormat="1">
      <c r="A394" s="42"/>
      <c r="B394" s="43"/>
      <c r="C394" s="44"/>
      <c r="D394" s="231" t="s">
        <v>250</v>
      </c>
      <c r="E394" s="44"/>
      <c r="F394" s="232" t="s">
        <v>9408</v>
      </c>
      <c r="G394" s="44"/>
      <c r="H394" s="44"/>
      <c r="I394" s="233"/>
      <c r="J394" s="44"/>
      <c r="K394" s="44"/>
      <c r="L394" s="48"/>
      <c r="M394" s="234"/>
      <c r="N394" s="235"/>
      <c r="O394" s="88"/>
      <c r="P394" s="88"/>
      <c r="Q394" s="88"/>
      <c r="R394" s="88"/>
      <c r="S394" s="88"/>
      <c r="T394" s="89"/>
      <c r="U394" s="42"/>
      <c r="V394" s="42"/>
      <c r="W394" s="42"/>
      <c r="X394" s="42"/>
      <c r="Y394" s="42"/>
      <c r="Z394" s="42"/>
      <c r="AA394" s="42"/>
      <c r="AB394" s="42"/>
      <c r="AC394" s="42"/>
      <c r="AD394" s="42"/>
      <c r="AE394" s="42"/>
      <c r="AT394" s="20" t="s">
        <v>250</v>
      </c>
      <c r="AU394" s="20" t="s">
        <v>93</v>
      </c>
    </row>
    <row r="395" s="12" customFormat="1" ht="25.92" customHeight="1">
      <c r="A395" s="12"/>
      <c r="B395" s="202"/>
      <c r="C395" s="203"/>
      <c r="D395" s="204" t="s">
        <v>84</v>
      </c>
      <c r="E395" s="205" t="s">
        <v>4135</v>
      </c>
      <c r="F395" s="205" t="s">
        <v>4136</v>
      </c>
      <c r="G395" s="203"/>
      <c r="H395" s="203"/>
      <c r="I395" s="206"/>
      <c r="J395" s="207">
        <f>BK395</f>
        <v>0</v>
      </c>
      <c r="K395" s="203"/>
      <c r="L395" s="208"/>
      <c r="M395" s="209"/>
      <c r="N395" s="210"/>
      <c r="O395" s="210"/>
      <c r="P395" s="211">
        <f>P396+P438+P660+P733+P903+P932</f>
        <v>0</v>
      </c>
      <c r="Q395" s="210"/>
      <c r="R395" s="211">
        <f>R396+R438+R660+R733+R903+R932</f>
        <v>4.0930338600000002</v>
      </c>
      <c r="S395" s="210"/>
      <c r="T395" s="212">
        <f>T396+T438+T660+T733+T903+T932</f>
        <v>0</v>
      </c>
      <c r="U395" s="12"/>
      <c r="V395" s="12"/>
      <c r="W395" s="12"/>
      <c r="X395" s="12"/>
      <c r="Y395" s="12"/>
      <c r="Z395" s="12"/>
      <c r="AA395" s="12"/>
      <c r="AB395" s="12"/>
      <c r="AC395" s="12"/>
      <c r="AD395" s="12"/>
      <c r="AE395" s="12"/>
      <c r="AR395" s="213" t="s">
        <v>93</v>
      </c>
      <c r="AT395" s="214" t="s">
        <v>84</v>
      </c>
      <c r="AU395" s="214" t="s">
        <v>85</v>
      </c>
      <c r="AY395" s="213" t="s">
        <v>241</v>
      </c>
      <c r="BK395" s="215">
        <f>BK396+BK438+BK660+BK733+BK903+BK932</f>
        <v>0</v>
      </c>
    </row>
    <row r="396" s="12" customFormat="1" ht="22.8" customHeight="1">
      <c r="A396" s="12"/>
      <c r="B396" s="202"/>
      <c r="C396" s="203"/>
      <c r="D396" s="204" t="s">
        <v>84</v>
      </c>
      <c r="E396" s="216" t="s">
        <v>4595</v>
      </c>
      <c r="F396" s="216" t="s">
        <v>4596</v>
      </c>
      <c r="G396" s="203"/>
      <c r="H396" s="203"/>
      <c r="I396" s="206"/>
      <c r="J396" s="217">
        <f>BK396</f>
        <v>0</v>
      </c>
      <c r="K396" s="203"/>
      <c r="L396" s="208"/>
      <c r="M396" s="209"/>
      <c r="N396" s="210"/>
      <c r="O396" s="210"/>
      <c r="P396" s="211">
        <f>SUM(P397:P437)</f>
        <v>0</v>
      </c>
      <c r="Q396" s="210"/>
      <c r="R396" s="211">
        <f>SUM(R397:R437)</f>
        <v>0.13026989999999999</v>
      </c>
      <c r="S396" s="210"/>
      <c r="T396" s="212">
        <f>SUM(T397:T437)</f>
        <v>0</v>
      </c>
      <c r="U396" s="12"/>
      <c r="V396" s="12"/>
      <c r="W396" s="12"/>
      <c r="X396" s="12"/>
      <c r="Y396" s="12"/>
      <c r="Z396" s="12"/>
      <c r="AA396" s="12"/>
      <c r="AB396" s="12"/>
      <c r="AC396" s="12"/>
      <c r="AD396" s="12"/>
      <c r="AE396" s="12"/>
      <c r="AR396" s="213" t="s">
        <v>93</v>
      </c>
      <c r="AT396" s="214" t="s">
        <v>84</v>
      </c>
      <c r="AU396" s="214" t="s">
        <v>23</v>
      </c>
      <c r="AY396" s="213" t="s">
        <v>241</v>
      </c>
      <c r="BK396" s="215">
        <f>SUM(BK397:BK437)</f>
        <v>0</v>
      </c>
    </row>
    <row r="397" s="2" customFormat="1" ht="37.8" customHeight="1">
      <c r="A397" s="42"/>
      <c r="B397" s="43"/>
      <c r="C397" s="218" t="s">
        <v>512</v>
      </c>
      <c r="D397" s="218" t="s">
        <v>243</v>
      </c>
      <c r="E397" s="219" t="s">
        <v>8203</v>
      </c>
      <c r="F397" s="220" t="s">
        <v>8204</v>
      </c>
      <c r="G397" s="221" t="s">
        <v>515</v>
      </c>
      <c r="H397" s="222">
        <v>398</v>
      </c>
      <c r="I397" s="223"/>
      <c r="J397" s="224">
        <f>ROUND(I397*H397,2)</f>
        <v>0</v>
      </c>
      <c r="K397" s="220" t="s">
        <v>247</v>
      </c>
      <c r="L397" s="48"/>
      <c r="M397" s="225" t="s">
        <v>39</v>
      </c>
      <c r="N397" s="226" t="s">
        <v>56</v>
      </c>
      <c r="O397" s="88"/>
      <c r="P397" s="227">
        <f>O397*H397</f>
        <v>0</v>
      </c>
      <c r="Q397" s="227">
        <v>6.0000000000000002E-05</v>
      </c>
      <c r="R397" s="227">
        <f>Q397*H397</f>
        <v>0.023880000000000002</v>
      </c>
      <c r="S397" s="227">
        <v>0</v>
      </c>
      <c r="T397" s="228">
        <f>S397*H397</f>
        <v>0</v>
      </c>
      <c r="U397" s="42"/>
      <c r="V397" s="42"/>
      <c r="W397" s="42"/>
      <c r="X397" s="42"/>
      <c r="Y397" s="42"/>
      <c r="Z397" s="42"/>
      <c r="AA397" s="42"/>
      <c r="AB397" s="42"/>
      <c r="AC397" s="42"/>
      <c r="AD397" s="42"/>
      <c r="AE397" s="42"/>
      <c r="AR397" s="229" t="s">
        <v>462</v>
      </c>
      <c r="AT397" s="229" t="s">
        <v>243</v>
      </c>
      <c r="AU397" s="229" t="s">
        <v>93</v>
      </c>
      <c r="AY397" s="20" t="s">
        <v>241</v>
      </c>
      <c r="BE397" s="230">
        <f>IF(N397="základní",J397,0)</f>
        <v>0</v>
      </c>
      <c r="BF397" s="230">
        <f>IF(N397="snížená",J397,0)</f>
        <v>0</v>
      </c>
      <c r="BG397" s="230">
        <f>IF(N397="zákl. přenesená",J397,0)</f>
        <v>0</v>
      </c>
      <c r="BH397" s="230">
        <f>IF(N397="sníž. přenesená",J397,0)</f>
        <v>0</v>
      </c>
      <c r="BI397" s="230">
        <f>IF(N397="nulová",J397,0)</f>
        <v>0</v>
      </c>
      <c r="BJ397" s="20" t="s">
        <v>23</v>
      </c>
      <c r="BK397" s="230">
        <f>ROUND(I397*H397,2)</f>
        <v>0</v>
      </c>
      <c r="BL397" s="20" t="s">
        <v>462</v>
      </c>
      <c r="BM397" s="229" t="s">
        <v>9656</v>
      </c>
    </row>
    <row r="398" s="2" customFormat="1">
      <c r="A398" s="42"/>
      <c r="B398" s="43"/>
      <c r="C398" s="44"/>
      <c r="D398" s="231" t="s">
        <v>250</v>
      </c>
      <c r="E398" s="44"/>
      <c r="F398" s="232" t="s">
        <v>8206</v>
      </c>
      <c r="G398" s="44"/>
      <c r="H398" s="44"/>
      <c r="I398" s="233"/>
      <c r="J398" s="44"/>
      <c r="K398" s="44"/>
      <c r="L398" s="48"/>
      <c r="M398" s="234"/>
      <c r="N398" s="235"/>
      <c r="O398" s="88"/>
      <c r="P398" s="88"/>
      <c r="Q398" s="88"/>
      <c r="R398" s="88"/>
      <c r="S398" s="88"/>
      <c r="T398" s="89"/>
      <c r="U398" s="42"/>
      <c r="V398" s="42"/>
      <c r="W398" s="42"/>
      <c r="X398" s="42"/>
      <c r="Y398" s="42"/>
      <c r="Z398" s="42"/>
      <c r="AA398" s="42"/>
      <c r="AB398" s="42"/>
      <c r="AC398" s="42"/>
      <c r="AD398" s="42"/>
      <c r="AE398" s="42"/>
      <c r="AT398" s="20" t="s">
        <v>250</v>
      </c>
      <c r="AU398" s="20" t="s">
        <v>93</v>
      </c>
    </row>
    <row r="399" s="13" customFormat="1">
      <c r="A399" s="13"/>
      <c r="B399" s="236"/>
      <c r="C399" s="237"/>
      <c r="D399" s="238" t="s">
        <v>252</v>
      </c>
      <c r="E399" s="239" t="s">
        <v>39</v>
      </c>
      <c r="F399" s="240" t="s">
        <v>9657</v>
      </c>
      <c r="G399" s="237"/>
      <c r="H399" s="239" t="s">
        <v>39</v>
      </c>
      <c r="I399" s="241"/>
      <c r="J399" s="237"/>
      <c r="K399" s="237"/>
      <c r="L399" s="242"/>
      <c r="M399" s="243"/>
      <c r="N399" s="244"/>
      <c r="O399" s="244"/>
      <c r="P399" s="244"/>
      <c r="Q399" s="244"/>
      <c r="R399" s="244"/>
      <c r="S399" s="244"/>
      <c r="T399" s="245"/>
      <c r="U399" s="13"/>
      <c r="V399" s="13"/>
      <c r="W399" s="13"/>
      <c r="X399" s="13"/>
      <c r="Y399" s="13"/>
      <c r="Z399" s="13"/>
      <c r="AA399" s="13"/>
      <c r="AB399" s="13"/>
      <c r="AC399" s="13"/>
      <c r="AD399" s="13"/>
      <c r="AE399" s="13"/>
      <c r="AT399" s="246" t="s">
        <v>252</v>
      </c>
      <c r="AU399" s="246" t="s">
        <v>93</v>
      </c>
      <c r="AV399" s="13" t="s">
        <v>23</v>
      </c>
      <c r="AW399" s="13" t="s">
        <v>46</v>
      </c>
      <c r="AX399" s="13" t="s">
        <v>85</v>
      </c>
      <c r="AY399" s="246" t="s">
        <v>241</v>
      </c>
    </row>
    <row r="400" s="14" customFormat="1">
      <c r="A400" s="14"/>
      <c r="B400" s="247"/>
      <c r="C400" s="248"/>
      <c r="D400" s="238" t="s">
        <v>252</v>
      </c>
      <c r="E400" s="249" t="s">
        <v>39</v>
      </c>
      <c r="F400" s="250" t="s">
        <v>9658</v>
      </c>
      <c r="G400" s="248"/>
      <c r="H400" s="251">
        <v>398</v>
      </c>
      <c r="I400" s="252"/>
      <c r="J400" s="248"/>
      <c r="K400" s="248"/>
      <c r="L400" s="253"/>
      <c r="M400" s="254"/>
      <c r="N400" s="255"/>
      <c r="O400" s="255"/>
      <c r="P400" s="255"/>
      <c r="Q400" s="255"/>
      <c r="R400" s="255"/>
      <c r="S400" s="255"/>
      <c r="T400" s="256"/>
      <c r="U400" s="14"/>
      <c r="V400" s="14"/>
      <c r="W400" s="14"/>
      <c r="X400" s="14"/>
      <c r="Y400" s="14"/>
      <c r="Z400" s="14"/>
      <c r="AA400" s="14"/>
      <c r="AB400" s="14"/>
      <c r="AC400" s="14"/>
      <c r="AD400" s="14"/>
      <c r="AE400" s="14"/>
      <c r="AT400" s="257" t="s">
        <v>252</v>
      </c>
      <c r="AU400" s="257" t="s">
        <v>93</v>
      </c>
      <c r="AV400" s="14" t="s">
        <v>93</v>
      </c>
      <c r="AW400" s="14" t="s">
        <v>46</v>
      </c>
      <c r="AX400" s="14" t="s">
        <v>23</v>
      </c>
      <c r="AY400" s="257" t="s">
        <v>241</v>
      </c>
    </row>
    <row r="401" s="2" customFormat="1" ht="16.5" customHeight="1">
      <c r="A401" s="42"/>
      <c r="B401" s="43"/>
      <c r="C401" s="280" t="s">
        <v>520</v>
      </c>
      <c r="D401" s="280" t="s">
        <v>463</v>
      </c>
      <c r="E401" s="281" t="s">
        <v>9659</v>
      </c>
      <c r="F401" s="282" t="s">
        <v>9660</v>
      </c>
      <c r="G401" s="283" t="s">
        <v>515</v>
      </c>
      <c r="H401" s="284">
        <v>128.00999999999999</v>
      </c>
      <c r="I401" s="285"/>
      <c r="J401" s="286">
        <f>ROUND(I401*H401,2)</f>
        <v>0</v>
      </c>
      <c r="K401" s="282" t="s">
        <v>39</v>
      </c>
      <c r="L401" s="287"/>
      <c r="M401" s="288" t="s">
        <v>39</v>
      </c>
      <c r="N401" s="289" t="s">
        <v>56</v>
      </c>
      <c r="O401" s="88"/>
      <c r="P401" s="227">
        <f>O401*H401</f>
        <v>0</v>
      </c>
      <c r="Q401" s="227">
        <v>2.0000000000000002E-05</v>
      </c>
      <c r="R401" s="227">
        <f>Q401*H401</f>
        <v>0.0025601999999999999</v>
      </c>
      <c r="S401" s="227">
        <v>0</v>
      </c>
      <c r="T401" s="228">
        <f>S401*H401</f>
        <v>0</v>
      </c>
      <c r="U401" s="42"/>
      <c r="V401" s="42"/>
      <c r="W401" s="42"/>
      <c r="X401" s="42"/>
      <c r="Y401" s="42"/>
      <c r="Z401" s="42"/>
      <c r="AA401" s="42"/>
      <c r="AB401" s="42"/>
      <c r="AC401" s="42"/>
      <c r="AD401" s="42"/>
      <c r="AE401" s="42"/>
      <c r="AR401" s="229" t="s">
        <v>660</v>
      </c>
      <c r="AT401" s="229" t="s">
        <v>463</v>
      </c>
      <c r="AU401" s="229" t="s">
        <v>93</v>
      </c>
      <c r="AY401" s="20" t="s">
        <v>241</v>
      </c>
      <c r="BE401" s="230">
        <f>IF(N401="základní",J401,0)</f>
        <v>0</v>
      </c>
      <c r="BF401" s="230">
        <f>IF(N401="snížená",J401,0)</f>
        <v>0</v>
      </c>
      <c r="BG401" s="230">
        <f>IF(N401="zákl. přenesená",J401,0)</f>
        <v>0</v>
      </c>
      <c r="BH401" s="230">
        <f>IF(N401="sníž. přenesená",J401,0)</f>
        <v>0</v>
      </c>
      <c r="BI401" s="230">
        <f>IF(N401="nulová",J401,0)</f>
        <v>0</v>
      </c>
      <c r="BJ401" s="20" t="s">
        <v>23</v>
      </c>
      <c r="BK401" s="230">
        <f>ROUND(I401*H401,2)</f>
        <v>0</v>
      </c>
      <c r="BL401" s="20" t="s">
        <v>462</v>
      </c>
      <c r="BM401" s="229" t="s">
        <v>9661</v>
      </c>
    </row>
    <row r="402" s="14" customFormat="1">
      <c r="A402" s="14"/>
      <c r="B402" s="247"/>
      <c r="C402" s="248"/>
      <c r="D402" s="238" t="s">
        <v>252</v>
      </c>
      <c r="E402" s="248"/>
      <c r="F402" s="250" t="s">
        <v>9662</v>
      </c>
      <c r="G402" s="248"/>
      <c r="H402" s="251">
        <v>128.00999999999999</v>
      </c>
      <c r="I402" s="252"/>
      <c r="J402" s="248"/>
      <c r="K402" s="248"/>
      <c r="L402" s="253"/>
      <c r="M402" s="254"/>
      <c r="N402" s="255"/>
      <c r="O402" s="255"/>
      <c r="P402" s="255"/>
      <c r="Q402" s="255"/>
      <c r="R402" s="255"/>
      <c r="S402" s="255"/>
      <c r="T402" s="256"/>
      <c r="U402" s="14"/>
      <c r="V402" s="14"/>
      <c r="W402" s="14"/>
      <c r="X402" s="14"/>
      <c r="Y402" s="14"/>
      <c r="Z402" s="14"/>
      <c r="AA402" s="14"/>
      <c r="AB402" s="14"/>
      <c r="AC402" s="14"/>
      <c r="AD402" s="14"/>
      <c r="AE402" s="14"/>
      <c r="AT402" s="257" t="s">
        <v>252</v>
      </c>
      <c r="AU402" s="257" t="s">
        <v>93</v>
      </c>
      <c r="AV402" s="14" t="s">
        <v>93</v>
      </c>
      <c r="AW402" s="14" t="s">
        <v>4</v>
      </c>
      <c r="AX402" s="14" t="s">
        <v>23</v>
      </c>
      <c r="AY402" s="257" t="s">
        <v>241</v>
      </c>
    </row>
    <row r="403" s="2" customFormat="1" ht="16.5" customHeight="1">
      <c r="A403" s="42"/>
      <c r="B403" s="43"/>
      <c r="C403" s="280" t="s">
        <v>526</v>
      </c>
      <c r="D403" s="280" t="s">
        <v>463</v>
      </c>
      <c r="E403" s="281" t="s">
        <v>9663</v>
      </c>
      <c r="F403" s="282" t="s">
        <v>9664</v>
      </c>
      <c r="G403" s="283" t="s">
        <v>515</v>
      </c>
      <c r="H403" s="284">
        <v>68.340000000000003</v>
      </c>
      <c r="I403" s="285"/>
      <c r="J403" s="286">
        <f>ROUND(I403*H403,2)</f>
        <v>0</v>
      </c>
      <c r="K403" s="282" t="s">
        <v>39</v>
      </c>
      <c r="L403" s="287"/>
      <c r="M403" s="288" t="s">
        <v>39</v>
      </c>
      <c r="N403" s="289" t="s">
        <v>56</v>
      </c>
      <c r="O403" s="88"/>
      <c r="P403" s="227">
        <f>O403*H403</f>
        <v>0</v>
      </c>
      <c r="Q403" s="227">
        <v>3.0000000000000001E-05</v>
      </c>
      <c r="R403" s="227">
        <f>Q403*H403</f>
        <v>0.0020502000000000003</v>
      </c>
      <c r="S403" s="227">
        <v>0</v>
      </c>
      <c r="T403" s="228">
        <f>S403*H403</f>
        <v>0</v>
      </c>
      <c r="U403" s="42"/>
      <c r="V403" s="42"/>
      <c r="W403" s="42"/>
      <c r="X403" s="42"/>
      <c r="Y403" s="42"/>
      <c r="Z403" s="42"/>
      <c r="AA403" s="42"/>
      <c r="AB403" s="42"/>
      <c r="AC403" s="42"/>
      <c r="AD403" s="42"/>
      <c r="AE403" s="42"/>
      <c r="AR403" s="229" t="s">
        <v>660</v>
      </c>
      <c r="AT403" s="229" t="s">
        <v>463</v>
      </c>
      <c r="AU403" s="229" t="s">
        <v>93</v>
      </c>
      <c r="AY403" s="20" t="s">
        <v>241</v>
      </c>
      <c r="BE403" s="230">
        <f>IF(N403="základní",J403,0)</f>
        <v>0</v>
      </c>
      <c r="BF403" s="230">
        <f>IF(N403="snížená",J403,0)</f>
        <v>0</v>
      </c>
      <c r="BG403" s="230">
        <f>IF(N403="zákl. přenesená",J403,0)</f>
        <v>0</v>
      </c>
      <c r="BH403" s="230">
        <f>IF(N403="sníž. přenesená",J403,0)</f>
        <v>0</v>
      </c>
      <c r="BI403" s="230">
        <f>IF(N403="nulová",J403,0)</f>
        <v>0</v>
      </c>
      <c r="BJ403" s="20" t="s">
        <v>23</v>
      </c>
      <c r="BK403" s="230">
        <f>ROUND(I403*H403,2)</f>
        <v>0</v>
      </c>
      <c r="BL403" s="20" t="s">
        <v>462</v>
      </c>
      <c r="BM403" s="229" t="s">
        <v>9665</v>
      </c>
    </row>
    <row r="404" s="14" customFormat="1">
      <c r="A404" s="14"/>
      <c r="B404" s="247"/>
      <c r="C404" s="248"/>
      <c r="D404" s="238" t="s">
        <v>252</v>
      </c>
      <c r="E404" s="248"/>
      <c r="F404" s="250" t="s">
        <v>9666</v>
      </c>
      <c r="G404" s="248"/>
      <c r="H404" s="251">
        <v>68.340000000000003</v>
      </c>
      <c r="I404" s="252"/>
      <c r="J404" s="248"/>
      <c r="K404" s="248"/>
      <c r="L404" s="253"/>
      <c r="M404" s="254"/>
      <c r="N404" s="255"/>
      <c r="O404" s="255"/>
      <c r="P404" s="255"/>
      <c r="Q404" s="255"/>
      <c r="R404" s="255"/>
      <c r="S404" s="255"/>
      <c r="T404" s="256"/>
      <c r="U404" s="14"/>
      <c r="V404" s="14"/>
      <c r="W404" s="14"/>
      <c r="X404" s="14"/>
      <c r="Y404" s="14"/>
      <c r="Z404" s="14"/>
      <c r="AA404" s="14"/>
      <c r="AB404" s="14"/>
      <c r="AC404" s="14"/>
      <c r="AD404" s="14"/>
      <c r="AE404" s="14"/>
      <c r="AT404" s="257" t="s">
        <v>252</v>
      </c>
      <c r="AU404" s="257" t="s">
        <v>93</v>
      </c>
      <c r="AV404" s="14" t="s">
        <v>93</v>
      </c>
      <c r="AW404" s="14" t="s">
        <v>4</v>
      </c>
      <c r="AX404" s="14" t="s">
        <v>23</v>
      </c>
      <c r="AY404" s="257" t="s">
        <v>241</v>
      </c>
    </row>
    <row r="405" s="2" customFormat="1" ht="16.5" customHeight="1">
      <c r="A405" s="42"/>
      <c r="B405" s="43"/>
      <c r="C405" s="280" t="s">
        <v>7</v>
      </c>
      <c r="D405" s="280" t="s">
        <v>463</v>
      </c>
      <c r="E405" s="281" t="s">
        <v>9667</v>
      </c>
      <c r="F405" s="282" t="s">
        <v>9668</v>
      </c>
      <c r="G405" s="283" t="s">
        <v>515</v>
      </c>
      <c r="H405" s="284">
        <v>56.609999999999999</v>
      </c>
      <c r="I405" s="285"/>
      <c r="J405" s="286">
        <f>ROUND(I405*H405,2)</f>
        <v>0</v>
      </c>
      <c r="K405" s="282" t="s">
        <v>39</v>
      </c>
      <c r="L405" s="287"/>
      <c r="M405" s="288" t="s">
        <v>39</v>
      </c>
      <c r="N405" s="289" t="s">
        <v>56</v>
      </c>
      <c r="O405" s="88"/>
      <c r="P405" s="227">
        <f>O405*H405</f>
        <v>0</v>
      </c>
      <c r="Q405" s="227">
        <v>0.00055000000000000003</v>
      </c>
      <c r="R405" s="227">
        <f>Q405*H405</f>
        <v>0.0311355</v>
      </c>
      <c r="S405" s="227">
        <v>0</v>
      </c>
      <c r="T405" s="228">
        <f>S405*H405</f>
        <v>0</v>
      </c>
      <c r="U405" s="42"/>
      <c r="V405" s="42"/>
      <c r="W405" s="42"/>
      <c r="X405" s="42"/>
      <c r="Y405" s="42"/>
      <c r="Z405" s="42"/>
      <c r="AA405" s="42"/>
      <c r="AB405" s="42"/>
      <c r="AC405" s="42"/>
      <c r="AD405" s="42"/>
      <c r="AE405" s="42"/>
      <c r="AR405" s="229" t="s">
        <v>660</v>
      </c>
      <c r="AT405" s="229" t="s">
        <v>463</v>
      </c>
      <c r="AU405" s="229" t="s">
        <v>93</v>
      </c>
      <c r="AY405" s="20" t="s">
        <v>241</v>
      </c>
      <c r="BE405" s="230">
        <f>IF(N405="základní",J405,0)</f>
        <v>0</v>
      </c>
      <c r="BF405" s="230">
        <f>IF(N405="snížená",J405,0)</f>
        <v>0</v>
      </c>
      <c r="BG405" s="230">
        <f>IF(N405="zákl. přenesená",J405,0)</f>
        <v>0</v>
      </c>
      <c r="BH405" s="230">
        <f>IF(N405="sníž. přenesená",J405,0)</f>
        <v>0</v>
      </c>
      <c r="BI405" s="230">
        <f>IF(N405="nulová",J405,0)</f>
        <v>0</v>
      </c>
      <c r="BJ405" s="20" t="s">
        <v>23</v>
      </c>
      <c r="BK405" s="230">
        <f>ROUND(I405*H405,2)</f>
        <v>0</v>
      </c>
      <c r="BL405" s="20" t="s">
        <v>462</v>
      </c>
      <c r="BM405" s="229" t="s">
        <v>9669</v>
      </c>
    </row>
    <row r="406" s="14" customFormat="1">
      <c r="A406" s="14"/>
      <c r="B406" s="247"/>
      <c r="C406" s="248"/>
      <c r="D406" s="238" t="s">
        <v>252</v>
      </c>
      <c r="E406" s="248"/>
      <c r="F406" s="250" t="s">
        <v>9670</v>
      </c>
      <c r="G406" s="248"/>
      <c r="H406" s="251">
        <v>56.609999999999999</v>
      </c>
      <c r="I406" s="252"/>
      <c r="J406" s="248"/>
      <c r="K406" s="248"/>
      <c r="L406" s="253"/>
      <c r="M406" s="254"/>
      <c r="N406" s="255"/>
      <c r="O406" s="255"/>
      <c r="P406" s="255"/>
      <c r="Q406" s="255"/>
      <c r="R406" s="255"/>
      <c r="S406" s="255"/>
      <c r="T406" s="256"/>
      <c r="U406" s="14"/>
      <c r="V406" s="14"/>
      <c r="W406" s="14"/>
      <c r="X406" s="14"/>
      <c r="Y406" s="14"/>
      <c r="Z406" s="14"/>
      <c r="AA406" s="14"/>
      <c r="AB406" s="14"/>
      <c r="AC406" s="14"/>
      <c r="AD406" s="14"/>
      <c r="AE406" s="14"/>
      <c r="AT406" s="257" t="s">
        <v>252</v>
      </c>
      <c r="AU406" s="257" t="s">
        <v>93</v>
      </c>
      <c r="AV406" s="14" t="s">
        <v>93</v>
      </c>
      <c r="AW406" s="14" t="s">
        <v>4</v>
      </c>
      <c r="AX406" s="14" t="s">
        <v>23</v>
      </c>
      <c r="AY406" s="257" t="s">
        <v>241</v>
      </c>
    </row>
    <row r="407" s="2" customFormat="1" ht="16.5" customHeight="1">
      <c r="A407" s="42"/>
      <c r="B407" s="43"/>
      <c r="C407" s="280" t="s">
        <v>538</v>
      </c>
      <c r="D407" s="280" t="s">
        <v>463</v>
      </c>
      <c r="E407" s="281" t="s">
        <v>9671</v>
      </c>
      <c r="F407" s="282" t="s">
        <v>9672</v>
      </c>
      <c r="G407" s="283" t="s">
        <v>515</v>
      </c>
      <c r="H407" s="284">
        <v>119.34</v>
      </c>
      <c r="I407" s="285"/>
      <c r="J407" s="286">
        <f>ROUND(I407*H407,2)</f>
        <v>0</v>
      </c>
      <c r="K407" s="282" t="s">
        <v>39</v>
      </c>
      <c r="L407" s="287"/>
      <c r="M407" s="288" t="s">
        <v>39</v>
      </c>
      <c r="N407" s="289" t="s">
        <v>56</v>
      </c>
      <c r="O407" s="88"/>
      <c r="P407" s="227">
        <f>O407*H407</f>
        <v>0</v>
      </c>
      <c r="Q407" s="227">
        <v>6.0000000000000002E-05</v>
      </c>
      <c r="R407" s="227">
        <f>Q407*H407</f>
        <v>0.0071604000000000008</v>
      </c>
      <c r="S407" s="227">
        <v>0</v>
      </c>
      <c r="T407" s="228">
        <f>S407*H407</f>
        <v>0</v>
      </c>
      <c r="U407" s="42"/>
      <c r="V407" s="42"/>
      <c r="W407" s="42"/>
      <c r="X407" s="42"/>
      <c r="Y407" s="42"/>
      <c r="Z407" s="42"/>
      <c r="AA407" s="42"/>
      <c r="AB407" s="42"/>
      <c r="AC407" s="42"/>
      <c r="AD407" s="42"/>
      <c r="AE407" s="42"/>
      <c r="AR407" s="229" t="s">
        <v>660</v>
      </c>
      <c r="AT407" s="229" t="s">
        <v>463</v>
      </c>
      <c r="AU407" s="229" t="s">
        <v>93</v>
      </c>
      <c r="AY407" s="20" t="s">
        <v>241</v>
      </c>
      <c r="BE407" s="230">
        <f>IF(N407="základní",J407,0)</f>
        <v>0</v>
      </c>
      <c r="BF407" s="230">
        <f>IF(N407="snížená",J407,0)</f>
        <v>0</v>
      </c>
      <c r="BG407" s="230">
        <f>IF(N407="zákl. přenesená",J407,0)</f>
        <v>0</v>
      </c>
      <c r="BH407" s="230">
        <f>IF(N407="sníž. přenesená",J407,0)</f>
        <v>0</v>
      </c>
      <c r="BI407" s="230">
        <f>IF(N407="nulová",J407,0)</f>
        <v>0</v>
      </c>
      <c r="BJ407" s="20" t="s">
        <v>23</v>
      </c>
      <c r="BK407" s="230">
        <f>ROUND(I407*H407,2)</f>
        <v>0</v>
      </c>
      <c r="BL407" s="20" t="s">
        <v>462</v>
      </c>
      <c r="BM407" s="229" t="s">
        <v>9673</v>
      </c>
    </row>
    <row r="408" s="14" customFormat="1">
      <c r="A408" s="14"/>
      <c r="B408" s="247"/>
      <c r="C408" s="248"/>
      <c r="D408" s="238" t="s">
        <v>252</v>
      </c>
      <c r="E408" s="248"/>
      <c r="F408" s="250" t="s">
        <v>9674</v>
      </c>
      <c r="G408" s="248"/>
      <c r="H408" s="251">
        <v>119.34</v>
      </c>
      <c r="I408" s="252"/>
      <c r="J408" s="248"/>
      <c r="K408" s="248"/>
      <c r="L408" s="253"/>
      <c r="M408" s="254"/>
      <c r="N408" s="255"/>
      <c r="O408" s="255"/>
      <c r="P408" s="255"/>
      <c r="Q408" s="255"/>
      <c r="R408" s="255"/>
      <c r="S408" s="255"/>
      <c r="T408" s="256"/>
      <c r="U408" s="14"/>
      <c r="V408" s="14"/>
      <c r="W408" s="14"/>
      <c r="X408" s="14"/>
      <c r="Y408" s="14"/>
      <c r="Z408" s="14"/>
      <c r="AA408" s="14"/>
      <c r="AB408" s="14"/>
      <c r="AC408" s="14"/>
      <c r="AD408" s="14"/>
      <c r="AE408" s="14"/>
      <c r="AT408" s="257" t="s">
        <v>252</v>
      </c>
      <c r="AU408" s="257" t="s">
        <v>93</v>
      </c>
      <c r="AV408" s="14" t="s">
        <v>93</v>
      </c>
      <c r="AW408" s="14" t="s">
        <v>4</v>
      </c>
      <c r="AX408" s="14" t="s">
        <v>23</v>
      </c>
      <c r="AY408" s="257" t="s">
        <v>241</v>
      </c>
    </row>
    <row r="409" s="2" customFormat="1" ht="16.5" customHeight="1">
      <c r="A409" s="42"/>
      <c r="B409" s="43"/>
      <c r="C409" s="280" t="s">
        <v>546</v>
      </c>
      <c r="D409" s="280" t="s">
        <v>463</v>
      </c>
      <c r="E409" s="281" t="s">
        <v>9675</v>
      </c>
      <c r="F409" s="282" t="s">
        <v>9676</v>
      </c>
      <c r="G409" s="283" t="s">
        <v>515</v>
      </c>
      <c r="H409" s="284">
        <v>33.659999999999997</v>
      </c>
      <c r="I409" s="285"/>
      <c r="J409" s="286">
        <f>ROUND(I409*H409,2)</f>
        <v>0</v>
      </c>
      <c r="K409" s="282" t="s">
        <v>39</v>
      </c>
      <c r="L409" s="287"/>
      <c r="M409" s="288" t="s">
        <v>39</v>
      </c>
      <c r="N409" s="289" t="s">
        <v>56</v>
      </c>
      <c r="O409" s="88"/>
      <c r="P409" s="227">
        <f>O409*H409</f>
        <v>0</v>
      </c>
      <c r="Q409" s="227">
        <v>9.0000000000000006E-05</v>
      </c>
      <c r="R409" s="227">
        <f>Q409*H409</f>
        <v>0.0030293999999999998</v>
      </c>
      <c r="S409" s="227">
        <v>0</v>
      </c>
      <c r="T409" s="228">
        <f>S409*H409</f>
        <v>0</v>
      </c>
      <c r="U409" s="42"/>
      <c r="V409" s="42"/>
      <c r="W409" s="42"/>
      <c r="X409" s="42"/>
      <c r="Y409" s="42"/>
      <c r="Z409" s="42"/>
      <c r="AA409" s="42"/>
      <c r="AB409" s="42"/>
      <c r="AC409" s="42"/>
      <c r="AD409" s="42"/>
      <c r="AE409" s="42"/>
      <c r="AR409" s="229" t="s">
        <v>660</v>
      </c>
      <c r="AT409" s="229" t="s">
        <v>463</v>
      </c>
      <c r="AU409" s="229" t="s">
        <v>93</v>
      </c>
      <c r="AY409" s="20" t="s">
        <v>241</v>
      </c>
      <c r="BE409" s="230">
        <f>IF(N409="základní",J409,0)</f>
        <v>0</v>
      </c>
      <c r="BF409" s="230">
        <f>IF(N409="snížená",J409,0)</f>
        <v>0</v>
      </c>
      <c r="BG409" s="230">
        <f>IF(N409="zákl. přenesená",J409,0)</f>
        <v>0</v>
      </c>
      <c r="BH409" s="230">
        <f>IF(N409="sníž. přenesená",J409,0)</f>
        <v>0</v>
      </c>
      <c r="BI409" s="230">
        <f>IF(N409="nulová",J409,0)</f>
        <v>0</v>
      </c>
      <c r="BJ409" s="20" t="s">
        <v>23</v>
      </c>
      <c r="BK409" s="230">
        <f>ROUND(I409*H409,2)</f>
        <v>0</v>
      </c>
      <c r="BL409" s="20" t="s">
        <v>462</v>
      </c>
      <c r="BM409" s="229" t="s">
        <v>9677</v>
      </c>
    </row>
    <row r="410" s="14" customFormat="1">
      <c r="A410" s="14"/>
      <c r="B410" s="247"/>
      <c r="C410" s="248"/>
      <c r="D410" s="238" t="s">
        <v>252</v>
      </c>
      <c r="E410" s="248"/>
      <c r="F410" s="250" t="s">
        <v>9678</v>
      </c>
      <c r="G410" s="248"/>
      <c r="H410" s="251">
        <v>33.659999999999997</v>
      </c>
      <c r="I410" s="252"/>
      <c r="J410" s="248"/>
      <c r="K410" s="248"/>
      <c r="L410" s="253"/>
      <c r="M410" s="254"/>
      <c r="N410" s="255"/>
      <c r="O410" s="255"/>
      <c r="P410" s="255"/>
      <c r="Q410" s="255"/>
      <c r="R410" s="255"/>
      <c r="S410" s="255"/>
      <c r="T410" s="256"/>
      <c r="U410" s="14"/>
      <c r="V410" s="14"/>
      <c r="W410" s="14"/>
      <c r="X410" s="14"/>
      <c r="Y410" s="14"/>
      <c r="Z410" s="14"/>
      <c r="AA410" s="14"/>
      <c r="AB410" s="14"/>
      <c r="AC410" s="14"/>
      <c r="AD410" s="14"/>
      <c r="AE410" s="14"/>
      <c r="AT410" s="257" t="s">
        <v>252</v>
      </c>
      <c r="AU410" s="257" t="s">
        <v>93</v>
      </c>
      <c r="AV410" s="14" t="s">
        <v>93</v>
      </c>
      <c r="AW410" s="14" t="s">
        <v>4</v>
      </c>
      <c r="AX410" s="14" t="s">
        <v>23</v>
      </c>
      <c r="AY410" s="257" t="s">
        <v>241</v>
      </c>
    </row>
    <row r="411" s="2" customFormat="1" ht="37.8" customHeight="1">
      <c r="A411" s="42"/>
      <c r="B411" s="43"/>
      <c r="C411" s="218" t="s">
        <v>553</v>
      </c>
      <c r="D411" s="218" t="s">
        <v>243</v>
      </c>
      <c r="E411" s="219" t="s">
        <v>8203</v>
      </c>
      <c r="F411" s="220" t="s">
        <v>8204</v>
      </c>
      <c r="G411" s="221" t="s">
        <v>515</v>
      </c>
      <c r="H411" s="222">
        <v>97.5</v>
      </c>
      <c r="I411" s="223"/>
      <c r="J411" s="224">
        <f>ROUND(I411*H411,2)</f>
        <v>0</v>
      </c>
      <c r="K411" s="220" t="s">
        <v>247</v>
      </c>
      <c r="L411" s="48"/>
      <c r="M411" s="225" t="s">
        <v>39</v>
      </c>
      <c r="N411" s="226" t="s">
        <v>56</v>
      </c>
      <c r="O411" s="88"/>
      <c r="P411" s="227">
        <f>O411*H411</f>
        <v>0</v>
      </c>
      <c r="Q411" s="227">
        <v>6.0000000000000002E-05</v>
      </c>
      <c r="R411" s="227">
        <f>Q411*H411</f>
        <v>0.0058500000000000002</v>
      </c>
      <c r="S411" s="227">
        <v>0</v>
      </c>
      <c r="T411" s="228">
        <f>S411*H411</f>
        <v>0</v>
      </c>
      <c r="U411" s="42"/>
      <c r="V411" s="42"/>
      <c r="W411" s="42"/>
      <c r="X411" s="42"/>
      <c r="Y411" s="42"/>
      <c r="Z411" s="42"/>
      <c r="AA411" s="42"/>
      <c r="AB411" s="42"/>
      <c r="AC411" s="42"/>
      <c r="AD411" s="42"/>
      <c r="AE411" s="42"/>
      <c r="AR411" s="229" t="s">
        <v>462</v>
      </c>
      <c r="AT411" s="229" t="s">
        <v>243</v>
      </c>
      <c r="AU411" s="229" t="s">
        <v>93</v>
      </c>
      <c r="AY411" s="20" t="s">
        <v>241</v>
      </c>
      <c r="BE411" s="230">
        <f>IF(N411="základní",J411,0)</f>
        <v>0</v>
      </c>
      <c r="BF411" s="230">
        <f>IF(N411="snížená",J411,0)</f>
        <v>0</v>
      </c>
      <c r="BG411" s="230">
        <f>IF(N411="zákl. přenesená",J411,0)</f>
        <v>0</v>
      </c>
      <c r="BH411" s="230">
        <f>IF(N411="sníž. přenesená",J411,0)</f>
        <v>0</v>
      </c>
      <c r="BI411" s="230">
        <f>IF(N411="nulová",J411,0)</f>
        <v>0</v>
      </c>
      <c r="BJ411" s="20" t="s">
        <v>23</v>
      </c>
      <c r="BK411" s="230">
        <f>ROUND(I411*H411,2)</f>
        <v>0</v>
      </c>
      <c r="BL411" s="20" t="s">
        <v>462</v>
      </c>
      <c r="BM411" s="229" t="s">
        <v>9679</v>
      </c>
    </row>
    <row r="412" s="2" customFormat="1">
      <c r="A412" s="42"/>
      <c r="B412" s="43"/>
      <c r="C412" s="44"/>
      <c r="D412" s="231" t="s">
        <v>250</v>
      </c>
      <c r="E412" s="44"/>
      <c r="F412" s="232" t="s">
        <v>8206</v>
      </c>
      <c r="G412" s="44"/>
      <c r="H412" s="44"/>
      <c r="I412" s="233"/>
      <c r="J412" s="44"/>
      <c r="K412" s="44"/>
      <c r="L412" s="48"/>
      <c r="M412" s="234"/>
      <c r="N412" s="235"/>
      <c r="O412" s="88"/>
      <c r="P412" s="88"/>
      <c r="Q412" s="88"/>
      <c r="R412" s="88"/>
      <c r="S412" s="88"/>
      <c r="T412" s="89"/>
      <c r="U412" s="42"/>
      <c r="V412" s="42"/>
      <c r="W412" s="42"/>
      <c r="X412" s="42"/>
      <c r="Y412" s="42"/>
      <c r="Z412" s="42"/>
      <c r="AA412" s="42"/>
      <c r="AB412" s="42"/>
      <c r="AC412" s="42"/>
      <c r="AD412" s="42"/>
      <c r="AE412" s="42"/>
      <c r="AT412" s="20" t="s">
        <v>250</v>
      </c>
      <c r="AU412" s="20" t="s">
        <v>93</v>
      </c>
    </row>
    <row r="413" s="13" customFormat="1">
      <c r="A413" s="13"/>
      <c r="B413" s="236"/>
      <c r="C413" s="237"/>
      <c r="D413" s="238" t="s">
        <v>252</v>
      </c>
      <c r="E413" s="239" t="s">
        <v>39</v>
      </c>
      <c r="F413" s="240" t="s">
        <v>9680</v>
      </c>
      <c r="G413" s="237"/>
      <c r="H413" s="239" t="s">
        <v>39</v>
      </c>
      <c r="I413" s="241"/>
      <c r="J413" s="237"/>
      <c r="K413" s="237"/>
      <c r="L413" s="242"/>
      <c r="M413" s="243"/>
      <c r="N413" s="244"/>
      <c r="O413" s="244"/>
      <c r="P413" s="244"/>
      <c r="Q413" s="244"/>
      <c r="R413" s="244"/>
      <c r="S413" s="244"/>
      <c r="T413" s="245"/>
      <c r="U413" s="13"/>
      <c r="V413" s="13"/>
      <c r="W413" s="13"/>
      <c r="X413" s="13"/>
      <c r="Y413" s="13"/>
      <c r="Z413" s="13"/>
      <c r="AA413" s="13"/>
      <c r="AB413" s="13"/>
      <c r="AC413" s="13"/>
      <c r="AD413" s="13"/>
      <c r="AE413" s="13"/>
      <c r="AT413" s="246" t="s">
        <v>252</v>
      </c>
      <c r="AU413" s="246" t="s">
        <v>93</v>
      </c>
      <c r="AV413" s="13" t="s">
        <v>23</v>
      </c>
      <c r="AW413" s="13" t="s">
        <v>46</v>
      </c>
      <c r="AX413" s="13" t="s">
        <v>85</v>
      </c>
      <c r="AY413" s="246" t="s">
        <v>241</v>
      </c>
    </row>
    <row r="414" s="14" customFormat="1">
      <c r="A414" s="14"/>
      <c r="B414" s="247"/>
      <c r="C414" s="248"/>
      <c r="D414" s="238" t="s">
        <v>252</v>
      </c>
      <c r="E414" s="249" t="s">
        <v>39</v>
      </c>
      <c r="F414" s="250" t="s">
        <v>9681</v>
      </c>
      <c r="G414" s="248"/>
      <c r="H414" s="251">
        <v>97.5</v>
      </c>
      <c r="I414" s="252"/>
      <c r="J414" s="248"/>
      <c r="K414" s="248"/>
      <c r="L414" s="253"/>
      <c r="M414" s="254"/>
      <c r="N414" s="255"/>
      <c r="O414" s="255"/>
      <c r="P414" s="255"/>
      <c r="Q414" s="255"/>
      <c r="R414" s="255"/>
      <c r="S414" s="255"/>
      <c r="T414" s="256"/>
      <c r="U414" s="14"/>
      <c r="V414" s="14"/>
      <c r="W414" s="14"/>
      <c r="X414" s="14"/>
      <c r="Y414" s="14"/>
      <c r="Z414" s="14"/>
      <c r="AA414" s="14"/>
      <c r="AB414" s="14"/>
      <c r="AC414" s="14"/>
      <c r="AD414" s="14"/>
      <c r="AE414" s="14"/>
      <c r="AT414" s="257" t="s">
        <v>252</v>
      </c>
      <c r="AU414" s="257" t="s">
        <v>93</v>
      </c>
      <c r="AV414" s="14" t="s">
        <v>93</v>
      </c>
      <c r="AW414" s="14" t="s">
        <v>46</v>
      </c>
      <c r="AX414" s="14" t="s">
        <v>23</v>
      </c>
      <c r="AY414" s="257" t="s">
        <v>241</v>
      </c>
    </row>
    <row r="415" s="2" customFormat="1" ht="16.5" customHeight="1">
      <c r="A415" s="42"/>
      <c r="B415" s="43"/>
      <c r="C415" s="280" t="s">
        <v>558</v>
      </c>
      <c r="D415" s="280" t="s">
        <v>463</v>
      </c>
      <c r="E415" s="281" t="s">
        <v>9682</v>
      </c>
      <c r="F415" s="282" t="s">
        <v>9683</v>
      </c>
      <c r="G415" s="283" t="s">
        <v>515</v>
      </c>
      <c r="H415" s="284">
        <v>17.34</v>
      </c>
      <c r="I415" s="285"/>
      <c r="J415" s="286">
        <f>ROUND(I415*H415,2)</f>
        <v>0</v>
      </c>
      <c r="K415" s="282" t="s">
        <v>39</v>
      </c>
      <c r="L415" s="287"/>
      <c r="M415" s="288" t="s">
        <v>39</v>
      </c>
      <c r="N415" s="289" t="s">
        <v>56</v>
      </c>
      <c r="O415" s="88"/>
      <c r="P415" s="227">
        <f>O415*H415</f>
        <v>0</v>
      </c>
      <c r="Q415" s="227">
        <v>3.0000000000000001E-05</v>
      </c>
      <c r="R415" s="227">
        <f>Q415*H415</f>
        <v>0.00052019999999999996</v>
      </c>
      <c r="S415" s="227">
        <v>0</v>
      </c>
      <c r="T415" s="228">
        <f>S415*H415</f>
        <v>0</v>
      </c>
      <c r="U415" s="42"/>
      <c r="V415" s="42"/>
      <c r="W415" s="42"/>
      <c r="X415" s="42"/>
      <c r="Y415" s="42"/>
      <c r="Z415" s="42"/>
      <c r="AA415" s="42"/>
      <c r="AB415" s="42"/>
      <c r="AC415" s="42"/>
      <c r="AD415" s="42"/>
      <c r="AE415" s="42"/>
      <c r="AR415" s="229" t="s">
        <v>660</v>
      </c>
      <c r="AT415" s="229" t="s">
        <v>463</v>
      </c>
      <c r="AU415" s="229" t="s">
        <v>93</v>
      </c>
      <c r="AY415" s="20" t="s">
        <v>241</v>
      </c>
      <c r="BE415" s="230">
        <f>IF(N415="základní",J415,0)</f>
        <v>0</v>
      </c>
      <c r="BF415" s="230">
        <f>IF(N415="snížená",J415,0)</f>
        <v>0</v>
      </c>
      <c r="BG415" s="230">
        <f>IF(N415="zákl. přenesená",J415,0)</f>
        <v>0</v>
      </c>
      <c r="BH415" s="230">
        <f>IF(N415="sníž. přenesená",J415,0)</f>
        <v>0</v>
      </c>
      <c r="BI415" s="230">
        <f>IF(N415="nulová",J415,0)</f>
        <v>0</v>
      </c>
      <c r="BJ415" s="20" t="s">
        <v>23</v>
      </c>
      <c r="BK415" s="230">
        <f>ROUND(I415*H415,2)</f>
        <v>0</v>
      </c>
      <c r="BL415" s="20" t="s">
        <v>462</v>
      </c>
      <c r="BM415" s="229" t="s">
        <v>9684</v>
      </c>
    </row>
    <row r="416" s="14" customFormat="1">
      <c r="A416" s="14"/>
      <c r="B416" s="247"/>
      <c r="C416" s="248"/>
      <c r="D416" s="238" t="s">
        <v>252</v>
      </c>
      <c r="E416" s="248"/>
      <c r="F416" s="250" t="s">
        <v>9685</v>
      </c>
      <c r="G416" s="248"/>
      <c r="H416" s="251">
        <v>17.34</v>
      </c>
      <c r="I416" s="252"/>
      <c r="J416" s="248"/>
      <c r="K416" s="248"/>
      <c r="L416" s="253"/>
      <c r="M416" s="254"/>
      <c r="N416" s="255"/>
      <c r="O416" s="255"/>
      <c r="P416" s="255"/>
      <c r="Q416" s="255"/>
      <c r="R416" s="255"/>
      <c r="S416" s="255"/>
      <c r="T416" s="256"/>
      <c r="U416" s="14"/>
      <c r="V416" s="14"/>
      <c r="W416" s="14"/>
      <c r="X416" s="14"/>
      <c r="Y416" s="14"/>
      <c r="Z416" s="14"/>
      <c r="AA416" s="14"/>
      <c r="AB416" s="14"/>
      <c r="AC416" s="14"/>
      <c r="AD416" s="14"/>
      <c r="AE416" s="14"/>
      <c r="AT416" s="257" t="s">
        <v>252</v>
      </c>
      <c r="AU416" s="257" t="s">
        <v>93</v>
      </c>
      <c r="AV416" s="14" t="s">
        <v>93</v>
      </c>
      <c r="AW416" s="14" t="s">
        <v>4</v>
      </c>
      <c r="AX416" s="14" t="s">
        <v>23</v>
      </c>
      <c r="AY416" s="257" t="s">
        <v>241</v>
      </c>
    </row>
    <row r="417" s="2" customFormat="1" ht="16.5" customHeight="1">
      <c r="A417" s="42"/>
      <c r="B417" s="43"/>
      <c r="C417" s="280" t="s">
        <v>569</v>
      </c>
      <c r="D417" s="280" t="s">
        <v>463</v>
      </c>
      <c r="E417" s="281" t="s">
        <v>9686</v>
      </c>
      <c r="F417" s="282" t="s">
        <v>9687</v>
      </c>
      <c r="G417" s="283" t="s">
        <v>515</v>
      </c>
      <c r="H417" s="284">
        <v>80.069999999999993</v>
      </c>
      <c r="I417" s="285"/>
      <c r="J417" s="286">
        <f>ROUND(I417*H417,2)</f>
        <v>0</v>
      </c>
      <c r="K417" s="282" t="s">
        <v>39</v>
      </c>
      <c r="L417" s="287"/>
      <c r="M417" s="288" t="s">
        <v>39</v>
      </c>
      <c r="N417" s="289" t="s">
        <v>56</v>
      </c>
      <c r="O417" s="88"/>
      <c r="P417" s="227">
        <f>O417*H417</f>
        <v>0</v>
      </c>
      <c r="Q417" s="227">
        <v>3.0000000000000001E-05</v>
      </c>
      <c r="R417" s="227">
        <f>Q417*H417</f>
        <v>0.0024020999999999999</v>
      </c>
      <c r="S417" s="227">
        <v>0</v>
      </c>
      <c r="T417" s="228">
        <f>S417*H417</f>
        <v>0</v>
      </c>
      <c r="U417" s="42"/>
      <c r="V417" s="42"/>
      <c r="W417" s="42"/>
      <c r="X417" s="42"/>
      <c r="Y417" s="42"/>
      <c r="Z417" s="42"/>
      <c r="AA417" s="42"/>
      <c r="AB417" s="42"/>
      <c r="AC417" s="42"/>
      <c r="AD417" s="42"/>
      <c r="AE417" s="42"/>
      <c r="AR417" s="229" t="s">
        <v>660</v>
      </c>
      <c r="AT417" s="229" t="s">
        <v>463</v>
      </c>
      <c r="AU417" s="229" t="s">
        <v>93</v>
      </c>
      <c r="AY417" s="20" t="s">
        <v>241</v>
      </c>
      <c r="BE417" s="230">
        <f>IF(N417="základní",J417,0)</f>
        <v>0</v>
      </c>
      <c r="BF417" s="230">
        <f>IF(N417="snížená",J417,0)</f>
        <v>0</v>
      </c>
      <c r="BG417" s="230">
        <f>IF(N417="zákl. přenesená",J417,0)</f>
        <v>0</v>
      </c>
      <c r="BH417" s="230">
        <f>IF(N417="sníž. přenesená",J417,0)</f>
        <v>0</v>
      </c>
      <c r="BI417" s="230">
        <f>IF(N417="nulová",J417,0)</f>
        <v>0</v>
      </c>
      <c r="BJ417" s="20" t="s">
        <v>23</v>
      </c>
      <c r="BK417" s="230">
        <f>ROUND(I417*H417,2)</f>
        <v>0</v>
      </c>
      <c r="BL417" s="20" t="s">
        <v>462</v>
      </c>
      <c r="BM417" s="229" t="s">
        <v>9688</v>
      </c>
    </row>
    <row r="418" s="14" customFormat="1">
      <c r="A418" s="14"/>
      <c r="B418" s="247"/>
      <c r="C418" s="248"/>
      <c r="D418" s="238" t="s">
        <v>252</v>
      </c>
      <c r="E418" s="248"/>
      <c r="F418" s="250" t="s">
        <v>9689</v>
      </c>
      <c r="G418" s="248"/>
      <c r="H418" s="251">
        <v>80.069999999999993</v>
      </c>
      <c r="I418" s="252"/>
      <c r="J418" s="248"/>
      <c r="K418" s="248"/>
      <c r="L418" s="253"/>
      <c r="M418" s="254"/>
      <c r="N418" s="255"/>
      <c r="O418" s="255"/>
      <c r="P418" s="255"/>
      <c r="Q418" s="255"/>
      <c r="R418" s="255"/>
      <c r="S418" s="255"/>
      <c r="T418" s="256"/>
      <c r="U418" s="14"/>
      <c r="V418" s="14"/>
      <c r="W418" s="14"/>
      <c r="X418" s="14"/>
      <c r="Y418" s="14"/>
      <c r="Z418" s="14"/>
      <c r="AA418" s="14"/>
      <c r="AB418" s="14"/>
      <c r="AC418" s="14"/>
      <c r="AD418" s="14"/>
      <c r="AE418" s="14"/>
      <c r="AT418" s="257" t="s">
        <v>252</v>
      </c>
      <c r="AU418" s="257" t="s">
        <v>93</v>
      </c>
      <c r="AV418" s="14" t="s">
        <v>93</v>
      </c>
      <c r="AW418" s="14" t="s">
        <v>4</v>
      </c>
      <c r="AX418" s="14" t="s">
        <v>23</v>
      </c>
      <c r="AY418" s="257" t="s">
        <v>241</v>
      </c>
    </row>
    <row r="419" s="2" customFormat="1" ht="16.5" customHeight="1">
      <c r="A419" s="42"/>
      <c r="B419" s="43"/>
      <c r="C419" s="280" t="s">
        <v>574</v>
      </c>
      <c r="D419" s="280" t="s">
        <v>463</v>
      </c>
      <c r="E419" s="281" t="s">
        <v>9690</v>
      </c>
      <c r="F419" s="282" t="s">
        <v>9691</v>
      </c>
      <c r="G419" s="283" t="s">
        <v>515</v>
      </c>
      <c r="H419" s="284">
        <v>2.04</v>
      </c>
      <c r="I419" s="285"/>
      <c r="J419" s="286">
        <f>ROUND(I419*H419,2)</f>
        <v>0</v>
      </c>
      <c r="K419" s="282" t="s">
        <v>39</v>
      </c>
      <c r="L419" s="287"/>
      <c r="M419" s="288" t="s">
        <v>39</v>
      </c>
      <c r="N419" s="289" t="s">
        <v>56</v>
      </c>
      <c r="O419" s="88"/>
      <c r="P419" s="227">
        <f>O419*H419</f>
        <v>0</v>
      </c>
      <c r="Q419" s="227">
        <v>4.0000000000000003E-05</v>
      </c>
      <c r="R419" s="227">
        <f>Q419*H419</f>
        <v>8.1600000000000005E-05</v>
      </c>
      <c r="S419" s="227">
        <v>0</v>
      </c>
      <c r="T419" s="228">
        <f>S419*H419</f>
        <v>0</v>
      </c>
      <c r="U419" s="42"/>
      <c r="V419" s="42"/>
      <c r="W419" s="42"/>
      <c r="X419" s="42"/>
      <c r="Y419" s="42"/>
      <c r="Z419" s="42"/>
      <c r="AA419" s="42"/>
      <c r="AB419" s="42"/>
      <c r="AC419" s="42"/>
      <c r="AD419" s="42"/>
      <c r="AE419" s="42"/>
      <c r="AR419" s="229" t="s">
        <v>660</v>
      </c>
      <c r="AT419" s="229" t="s">
        <v>463</v>
      </c>
      <c r="AU419" s="229" t="s">
        <v>93</v>
      </c>
      <c r="AY419" s="20" t="s">
        <v>241</v>
      </c>
      <c r="BE419" s="230">
        <f>IF(N419="základní",J419,0)</f>
        <v>0</v>
      </c>
      <c r="BF419" s="230">
        <f>IF(N419="snížená",J419,0)</f>
        <v>0</v>
      </c>
      <c r="BG419" s="230">
        <f>IF(N419="zákl. přenesená",J419,0)</f>
        <v>0</v>
      </c>
      <c r="BH419" s="230">
        <f>IF(N419="sníž. přenesená",J419,0)</f>
        <v>0</v>
      </c>
      <c r="BI419" s="230">
        <f>IF(N419="nulová",J419,0)</f>
        <v>0</v>
      </c>
      <c r="BJ419" s="20" t="s">
        <v>23</v>
      </c>
      <c r="BK419" s="230">
        <f>ROUND(I419*H419,2)</f>
        <v>0</v>
      </c>
      <c r="BL419" s="20" t="s">
        <v>462</v>
      </c>
      <c r="BM419" s="229" t="s">
        <v>9692</v>
      </c>
    </row>
    <row r="420" s="14" customFormat="1">
      <c r="A420" s="14"/>
      <c r="B420" s="247"/>
      <c r="C420" s="248"/>
      <c r="D420" s="238" t="s">
        <v>252</v>
      </c>
      <c r="E420" s="248"/>
      <c r="F420" s="250" t="s">
        <v>9693</v>
      </c>
      <c r="G420" s="248"/>
      <c r="H420" s="251">
        <v>2.04</v>
      </c>
      <c r="I420" s="252"/>
      <c r="J420" s="248"/>
      <c r="K420" s="248"/>
      <c r="L420" s="253"/>
      <c r="M420" s="254"/>
      <c r="N420" s="255"/>
      <c r="O420" s="255"/>
      <c r="P420" s="255"/>
      <c r="Q420" s="255"/>
      <c r="R420" s="255"/>
      <c r="S420" s="255"/>
      <c r="T420" s="256"/>
      <c r="U420" s="14"/>
      <c r="V420" s="14"/>
      <c r="W420" s="14"/>
      <c r="X420" s="14"/>
      <c r="Y420" s="14"/>
      <c r="Z420" s="14"/>
      <c r="AA420" s="14"/>
      <c r="AB420" s="14"/>
      <c r="AC420" s="14"/>
      <c r="AD420" s="14"/>
      <c r="AE420" s="14"/>
      <c r="AT420" s="257" t="s">
        <v>252</v>
      </c>
      <c r="AU420" s="257" t="s">
        <v>93</v>
      </c>
      <c r="AV420" s="14" t="s">
        <v>93</v>
      </c>
      <c r="AW420" s="14" t="s">
        <v>4</v>
      </c>
      <c r="AX420" s="14" t="s">
        <v>23</v>
      </c>
      <c r="AY420" s="257" t="s">
        <v>241</v>
      </c>
    </row>
    <row r="421" s="2" customFormat="1" ht="37.8" customHeight="1">
      <c r="A421" s="42"/>
      <c r="B421" s="43"/>
      <c r="C421" s="218" t="s">
        <v>578</v>
      </c>
      <c r="D421" s="218" t="s">
        <v>243</v>
      </c>
      <c r="E421" s="219" t="s">
        <v>9694</v>
      </c>
      <c r="F421" s="220" t="s">
        <v>9695</v>
      </c>
      <c r="G421" s="221" t="s">
        <v>515</v>
      </c>
      <c r="H421" s="222">
        <v>68.5</v>
      </c>
      <c r="I421" s="223"/>
      <c r="J421" s="224">
        <f>ROUND(I421*H421,2)</f>
        <v>0</v>
      </c>
      <c r="K421" s="220" t="s">
        <v>247</v>
      </c>
      <c r="L421" s="48"/>
      <c r="M421" s="225" t="s">
        <v>39</v>
      </c>
      <c r="N421" s="226" t="s">
        <v>56</v>
      </c>
      <c r="O421" s="88"/>
      <c r="P421" s="227">
        <f>O421*H421</f>
        <v>0</v>
      </c>
      <c r="Q421" s="227">
        <v>9.0000000000000006E-05</v>
      </c>
      <c r="R421" s="227">
        <f>Q421*H421</f>
        <v>0.0061650000000000003</v>
      </c>
      <c r="S421" s="227">
        <v>0</v>
      </c>
      <c r="T421" s="228">
        <f>S421*H421</f>
        <v>0</v>
      </c>
      <c r="U421" s="42"/>
      <c r="V421" s="42"/>
      <c r="W421" s="42"/>
      <c r="X421" s="42"/>
      <c r="Y421" s="42"/>
      <c r="Z421" s="42"/>
      <c r="AA421" s="42"/>
      <c r="AB421" s="42"/>
      <c r="AC421" s="42"/>
      <c r="AD421" s="42"/>
      <c r="AE421" s="42"/>
      <c r="AR421" s="229" t="s">
        <v>462</v>
      </c>
      <c r="AT421" s="229" t="s">
        <v>243</v>
      </c>
      <c r="AU421" s="229" t="s">
        <v>93</v>
      </c>
      <c r="AY421" s="20" t="s">
        <v>241</v>
      </c>
      <c r="BE421" s="230">
        <f>IF(N421="základní",J421,0)</f>
        <v>0</v>
      </c>
      <c r="BF421" s="230">
        <f>IF(N421="snížená",J421,0)</f>
        <v>0</v>
      </c>
      <c r="BG421" s="230">
        <f>IF(N421="zákl. přenesená",J421,0)</f>
        <v>0</v>
      </c>
      <c r="BH421" s="230">
        <f>IF(N421="sníž. přenesená",J421,0)</f>
        <v>0</v>
      </c>
      <c r="BI421" s="230">
        <f>IF(N421="nulová",J421,0)</f>
        <v>0</v>
      </c>
      <c r="BJ421" s="20" t="s">
        <v>23</v>
      </c>
      <c r="BK421" s="230">
        <f>ROUND(I421*H421,2)</f>
        <v>0</v>
      </c>
      <c r="BL421" s="20" t="s">
        <v>462</v>
      </c>
      <c r="BM421" s="229" t="s">
        <v>9696</v>
      </c>
    </row>
    <row r="422" s="2" customFormat="1">
      <c r="A422" s="42"/>
      <c r="B422" s="43"/>
      <c r="C422" s="44"/>
      <c r="D422" s="231" t="s">
        <v>250</v>
      </c>
      <c r="E422" s="44"/>
      <c r="F422" s="232" t="s">
        <v>9697</v>
      </c>
      <c r="G422" s="44"/>
      <c r="H422" s="44"/>
      <c r="I422" s="233"/>
      <c r="J422" s="44"/>
      <c r="K422" s="44"/>
      <c r="L422" s="48"/>
      <c r="M422" s="234"/>
      <c r="N422" s="235"/>
      <c r="O422" s="88"/>
      <c r="P422" s="88"/>
      <c r="Q422" s="88"/>
      <c r="R422" s="88"/>
      <c r="S422" s="88"/>
      <c r="T422" s="89"/>
      <c r="U422" s="42"/>
      <c r="V422" s="42"/>
      <c r="W422" s="42"/>
      <c r="X422" s="42"/>
      <c r="Y422" s="42"/>
      <c r="Z422" s="42"/>
      <c r="AA422" s="42"/>
      <c r="AB422" s="42"/>
      <c r="AC422" s="42"/>
      <c r="AD422" s="42"/>
      <c r="AE422" s="42"/>
      <c r="AT422" s="20" t="s">
        <v>250</v>
      </c>
      <c r="AU422" s="20" t="s">
        <v>93</v>
      </c>
    </row>
    <row r="423" s="13" customFormat="1">
      <c r="A423" s="13"/>
      <c r="B423" s="236"/>
      <c r="C423" s="237"/>
      <c r="D423" s="238" t="s">
        <v>252</v>
      </c>
      <c r="E423" s="239" t="s">
        <v>39</v>
      </c>
      <c r="F423" s="240" t="s">
        <v>9698</v>
      </c>
      <c r="G423" s="237"/>
      <c r="H423" s="239" t="s">
        <v>39</v>
      </c>
      <c r="I423" s="241"/>
      <c r="J423" s="237"/>
      <c r="K423" s="237"/>
      <c r="L423" s="242"/>
      <c r="M423" s="243"/>
      <c r="N423" s="244"/>
      <c r="O423" s="244"/>
      <c r="P423" s="244"/>
      <c r="Q423" s="244"/>
      <c r="R423" s="244"/>
      <c r="S423" s="244"/>
      <c r="T423" s="245"/>
      <c r="U423" s="13"/>
      <c r="V423" s="13"/>
      <c r="W423" s="13"/>
      <c r="X423" s="13"/>
      <c r="Y423" s="13"/>
      <c r="Z423" s="13"/>
      <c r="AA423" s="13"/>
      <c r="AB423" s="13"/>
      <c r="AC423" s="13"/>
      <c r="AD423" s="13"/>
      <c r="AE423" s="13"/>
      <c r="AT423" s="246" t="s">
        <v>252</v>
      </c>
      <c r="AU423" s="246" t="s">
        <v>93</v>
      </c>
      <c r="AV423" s="13" t="s">
        <v>23</v>
      </c>
      <c r="AW423" s="13" t="s">
        <v>46</v>
      </c>
      <c r="AX423" s="13" t="s">
        <v>85</v>
      </c>
      <c r="AY423" s="246" t="s">
        <v>241</v>
      </c>
    </row>
    <row r="424" s="14" customFormat="1">
      <c r="A424" s="14"/>
      <c r="B424" s="247"/>
      <c r="C424" s="248"/>
      <c r="D424" s="238" t="s">
        <v>252</v>
      </c>
      <c r="E424" s="249" t="s">
        <v>39</v>
      </c>
      <c r="F424" s="250" t="s">
        <v>9699</v>
      </c>
      <c r="G424" s="248"/>
      <c r="H424" s="251">
        <v>68.5</v>
      </c>
      <c r="I424" s="252"/>
      <c r="J424" s="248"/>
      <c r="K424" s="248"/>
      <c r="L424" s="253"/>
      <c r="M424" s="254"/>
      <c r="N424" s="255"/>
      <c r="O424" s="255"/>
      <c r="P424" s="255"/>
      <c r="Q424" s="255"/>
      <c r="R424" s="255"/>
      <c r="S424" s="255"/>
      <c r="T424" s="256"/>
      <c r="U424" s="14"/>
      <c r="V424" s="14"/>
      <c r="W424" s="14"/>
      <c r="X424" s="14"/>
      <c r="Y424" s="14"/>
      <c r="Z424" s="14"/>
      <c r="AA424" s="14"/>
      <c r="AB424" s="14"/>
      <c r="AC424" s="14"/>
      <c r="AD424" s="14"/>
      <c r="AE424" s="14"/>
      <c r="AT424" s="257" t="s">
        <v>252</v>
      </c>
      <c r="AU424" s="257" t="s">
        <v>93</v>
      </c>
      <c r="AV424" s="14" t="s">
        <v>93</v>
      </c>
      <c r="AW424" s="14" t="s">
        <v>46</v>
      </c>
      <c r="AX424" s="14" t="s">
        <v>23</v>
      </c>
      <c r="AY424" s="257" t="s">
        <v>241</v>
      </c>
    </row>
    <row r="425" s="2" customFormat="1" ht="16.5" customHeight="1">
      <c r="A425" s="42"/>
      <c r="B425" s="43"/>
      <c r="C425" s="280" t="s">
        <v>582</v>
      </c>
      <c r="D425" s="280" t="s">
        <v>463</v>
      </c>
      <c r="E425" s="281" t="s">
        <v>9700</v>
      </c>
      <c r="F425" s="282" t="s">
        <v>9701</v>
      </c>
      <c r="G425" s="283" t="s">
        <v>515</v>
      </c>
      <c r="H425" s="284">
        <v>42.329999999999998</v>
      </c>
      <c r="I425" s="285"/>
      <c r="J425" s="286">
        <f>ROUND(I425*H425,2)</f>
        <v>0</v>
      </c>
      <c r="K425" s="282" t="s">
        <v>247</v>
      </c>
      <c r="L425" s="287"/>
      <c r="M425" s="288" t="s">
        <v>39</v>
      </c>
      <c r="N425" s="289" t="s">
        <v>56</v>
      </c>
      <c r="O425" s="88"/>
      <c r="P425" s="227">
        <f>O425*H425</f>
        <v>0</v>
      </c>
      <c r="Q425" s="227">
        <v>0.00027</v>
      </c>
      <c r="R425" s="227">
        <f>Q425*H425</f>
        <v>0.011429099999999999</v>
      </c>
      <c r="S425" s="227">
        <v>0</v>
      </c>
      <c r="T425" s="228">
        <f>S425*H425</f>
        <v>0</v>
      </c>
      <c r="U425" s="42"/>
      <c r="V425" s="42"/>
      <c r="W425" s="42"/>
      <c r="X425" s="42"/>
      <c r="Y425" s="42"/>
      <c r="Z425" s="42"/>
      <c r="AA425" s="42"/>
      <c r="AB425" s="42"/>
      <c r="AC425" s="42"/>
      <c r="AD425" s="42"/>
      <c r="AE425" s="42"/>
      <c r="AR425" s="229" t="s">
        <v>660</v>
      </c>
      <c r="AT425" s="229" t="s">
        <v>463</v>
      </c>
      <c r="AU425" s="229" t="s">
        <v>93</v>
      </c>
      <c r="AY425" s="20" t="s">
        <v>241</v>
      </c>
      <c r="BE425" s="230">
        <f>IF(N425="základní",J425,0)</f>
        <v>0</v>
      </c>
      <c r="BF425" s="230">
        <f>IF(N425="snížená",J425,0)</f>
        <v>0</v>
      </c>
      <c r="BG425" s="230">
        <f>IF(N425="zákl. přenesená",J425,0)</f>
        <v>0</v>
      </c>
      <c r="BH425" s="230">
        <f>IF(N425="sníž. přenesená",J425,0)</f>
        <v>0</v>
      </c>
      <c r="BI425" s="230">
        <f>IF(N425="nulová",J425,0)</f>
        <v>0</v>
      </c>
      <c r="BJ425" s="20" t="s">
        <v>23</v>
      </c>
      <c r="BK425" s="230">
        <f>ROUND(I425*H425,2)</f>
        <v>0</v>
      </c>
      <c r="BL425" s="20" t="s">
        <v>462</v>
      </c>
      <c r="BM425" s="229" t="s">
        <v>9702</v>
      </c>
    </row>
    <row r="426" s="14" customFormat="1">
      <c r="A426" s="14"/>
      <c r="B426" s="247"/>
      <c r="C426" s="248"/>
      <c r="D426" s="238" t="s">
        <v>252</v>
      </c>
      <c r="E426" s="248"/>
      <c r="F426" s="250" t="s">
        <v>9703</v>
      </c>
      <c r="G426" s="248"/>
      <c r="H426" s="251">
        <v>42.329999999999998</v>
      </c>
      <c r="I426" s="252"/>
      <c r="J426" s="248"/>
      <c r="K426" s="248"/>
      <c r="L426" s="253"/>
      <c r="M426" s="254"/>
      <c r="N426" s="255"/>
      <c r="O426" s="255"/>
      <c r="P426" s="255"/>
      <c r="Q426" s="255"/>
      <c r="R426" s="255"/>
      <c r="S426" s="255"/>
      <c r="T426" s="256"/>
      <c r="U426" s="14"/>
      <c r="V426" s="14"/>
      <c r="W426" s="14"/>
      <c r="X426" s="14"/>
      <c r="Y426" s="14"/>
      <c r="Z426" s="14"/>
      <c r="AA426" s="14"/>
      <c r="AB426" s="14"/>
      <c r="AC426" s="14"/>
      <c r="AD426" s="14"/>
      <c r="AE426" s="14"/>
      <c r="AT426" s="257" t="s">
        <v>252</v>
      </c>
      <c r="AU426" s="257" t="s">
        <v>93</v>
      </c>
      <c r="AV426" s="14" t="s">
        <v>93</v>
      </c>
      <c r="AW426" s="14" t="s">
        <v>4</v>
      </c>
      <c r="AX426" s="14" t="s">
        <v>23</v>
      </c>
      <c r="AY426" s="257" t="s">
        <v>241</v>
      </c>
    </row>
    <row r="427" s="2" customFormat="1" ht="16.5" customHeight="1">
      <c r="A427" s="42"/>
      <c r="B427" s="43"/>
      <c r="C427" s="280" t="s">
        <v>617</v>
      </c>
      <c r="D427" s="280" t="s">
        <v>463</v>
      </c>
      <c r="E427" s="281" t="s">
        <v>9704</v>
      </c>
      <c r="F427" s="282" t="s">
        <v>9705</v>
      </c>
      <c r="G427" s="283" t="s">
        <v>515</v>
      </c>
      <c r="H427" s="284">
        <v>21.93</v>
      </c>
      <c r="I427" s="285"/>
      <c r="J427" s="286">
        <f>ROUND(I427*H427,2)</f>
        <v>0</v>
      </c>
      <c r="K427" s="282" t="s">
        <v>247</v>
      </c>
      <c r="L427" s="287"/>
      <c r="M427" s="288" t="s">
        <v>39</v>
      </c>
      <c r="N427" s="289" t="s">
        <v>56</v>
      </c>
      <c r="O427" s="88"/>
      <c r="P427" s="227">
        <f>O427*H427</f>
        <v>0</v>
      </c>
      <c r="Q427" s="227">
        <v>0.00029</v>
      </c>
      <c r="R427" s="227">
        <f>Q427*H427</f>
        <v>0.0063597000000000002</v>
      </c>
      <c r="S427" s="227">
        <v>0</v>
      </c>
      <c r="T427" s="228">
        <f>S427*H427</f>
        <v>0</v>
      </c>
      <c r="U427" s="42"/>
      <c r="V427" s="42"/>
      <c r="W427" s="42"/>
      <c r="X427" s="42"/>
      <c r="Y427" s="42"/>
      <c r="Z427" s="42"/>
      <c r="AA427" s="42"/>
      <c r="AB427" s="42"/>
      <c r="AC427" s="42"/>
      <c r="AD427" s="42"/>
      <c r="AE427" s="42"/>
      <c r="AR427" s="229" t="s">
        <v>660</v>
      </c>
      <c r="AT427" s="229" t="s">
        <v>463</v>
      </c>
      <c r="AU427" s="229" t="s">
        <v>93</v>
      </c>
      <c r="AY427" s="20" t="s">
        <v>241</v>
      </c>
      <c r="BE427" s="230">
        <f>IF(N427="základní",J427,0)</f>
        <v>0</v>
      </c>
      <c r="BF427" s="230">
        <f>IF(N427="snížená",J427,0)</f>
        <v>0</v>
      </c>
      <c r="BG427" s="230">
        <f>IF(N427="zákl. přenesená",J427,0)</f>
        <v>0</v>
      </c>
      <c r="BH427" s="230">
        <f>IF(N427="sníž. přenesená",J427,0)</f>
        <v>0</v>
      </c>
      <c r="BI427" s="230">
        <f>IF(N427="nulová",J427,0)</f>
        <v>0</v>
      </c>
      <c r="BJ427" s="20" t="s">
        <v>23</v>
      </c>
      <c r="BK427" s="230">
        <f>ROUND(I427*H427,2)</f>
        <v>0</v>
      </c>
      <c r="BL427" s="20" t="s">
        <v>462</v>
      </c>
      <c r="BM427" s="229" t="s">
        <v>9706</v>
      </c>
    </row>
    <row r="428" s="14" customFormat="1">
      <c r="A428" s="14"/>
      <c r="B428" s="247"/>
      <c r="C428" s="248"/>
      <c r="D428" s="238" t="s">
        <v>252</v>
      </c>
      <c r="E428" s="248"/>
      <c r="F428" s="250" t="s">
        <v>9707</v>
      </c>
      <c r="G428" s="248"/>
      <c r="H428" s="251">
        <v>21.93</v>
      </c>
      <c r="I428" s="252"/>
      <c r="J428" s="248"/>
      <c r="K428" s="248"/>
      <c r="L428" s="253"/>
      <c r="M428" s="254"/>
      <c r="N428" s="255"/>
      <c r="O428" s="255"/>
      <c r="P428" s="255"/>
      <c r="Q428" s="255"/>
      <c r="R428" s="255"/>
      <c r="S428" s="255"/>
      <c r="T428" s="256"/>
      <c r="U428" s="14"/>
      <c r="V428" s="14"/>
      <c r="W428" s="14"/>
      <c r="X428" s="14"/>
      <c r="Y428" s="14"/>
      <c r="Z428" s="14"/>
      <c r="AA428" s="14"/>
      <c r="AB428" s="14"/>
      <c r="AC428" s="14"/>
      <c r="AD428" s="14"/>
      <c r="AE428" s="14"/>
      <c r="AT428" s="257" t="s">
        <v>252</v>
      </c>
      <c r="AU428" s="257" t="s">
        <v>93</v>
      </c>
      <c r="AV428" s="14" t="s">
        <v>93</v>
      </c>
      <c r="AW428" s="14" t="s">
        <v>4</v>
      </c>
      <c r="AX428" s="14" t="s">
        <v>23</v>
      </c>
      <c r="AY428" s="257" t="s">
        <v>241</v>
      </c>
    </row>
    <row r="429" s="2" customFormat="1" ht="16.5" customHeight="1">
      <c r="A429" s="42"/>
      <c r="B429" s="43"/>
      <c r="C429" s="280" t="s">
        <v>651</v>
      </c>
      <c r="D429" s="280" t="s">
        <v>463</v>
      </c>
      <c r="E429" s="281" t="s">
        <v>9708</v>
      </c>
      <c r="F429" s="282" t="s">
        <v>9709</v>
      </c>
      <c r="G429" s="283" t="s">
        <v>515</v>
      </c>
      <c r="H429" s="284">
        <v>5.6100000000000003</v>
      </c>
      <c r="I429" s="285"/>
      <c r="J429" s="286">
        <f>ROUND(I429*H429,2)</f>
        <v>0</v>
      </c>
      <c r="K429" s="282" t="s">
        <v>247</v>
      </c>
      <c r="L429" s="287"/>
      <c r="M429" s="288" t="s">
        <v>39</v>
      </c>
      <c r="N429" s="289" t="s">
        <v>56</v>
      </c>
      <c r="O429" s="88"/>
      <c r="P429" s="227">
        <f>O429*H429</f>
        <v>0</v>
      </c>
      <c r="Q429" s="227">
        <v>0.00064999999999999997</v>
      </c>
      <c r="R429" s="227">
        <f>Q429*H429</f>
        <v>0.0036465</v>
      </c>
      <c r="S429" s="227">
        <v>0</v>
      </c>
      <c r="T429" s="228">
        <f>S429*H429</f>
        <v>0</v>
      </c>
      <c r="U429" s="42"/>
      <c r="V429" s="42"/>
      <c r="W429" s="42"/>
      <c r="X429" s="42"/>
      <c r="Y429" s="42"/>
      <c r="Z429" s="42"/>
      <c r="AA429" s="42"/>
      <c r="AB429" s="42"/>
      <c r="AC429" s="42"/>
      <c r="AD429" s="42"/>
      <c r="AE429" s="42"/>
      <c r="AR429" s="229" t="s">
        <v>660</v>
      </c>
      <c r="AT429" s="229" t="s">
        <v>463</v>
      </c>
      <c r="AU429" s="229" t="s">
        <v>93</v>
      </c>
      <c r="AY429" s="20" t="s">
        <v>241</v>
      </c>
      <c r="BE429" s="230">
        <f>IF(N429="základní",J429,0)</f>
        <v>0</v>
      </c>
      <c r="BF429" s="230">
        <f>IF(N429="snížená",J429,0)</f>
        <v>0</v>
      </c>
      <c r="BG429" s="230">
        <f>IF(N429="zákl. přenesená",J429,0)</f>
        <v>0</v>
      </c>
      <c r="BH429" s="230">
        <f>IF(N429="sníž. přenesená",J429,0)</f>
        <v>0</v>
      </c>
      <c r="BI429" s="230">
        <f>IF(N429="nulová",J429,0)</f>
        <v>0</v>
      </c>
      <c r="BJ429" s="20" t="s">
        <v>23</v>
      </c>
      <c r="BK429" s="230">
        <f>ROUND(I429*H429,2)</f>
        <v>0</v>
      </c>
      <c r="BL429" s="20" t="s">
        <v>462</v>
      </c>
      <c r="BM429" s="229" t="s">
        <v>9710</v>
      </c>
    </row>
    <row r="430" s="14" customFormat="1">
      <c r="A430" s="14"/>
      <c r="B430" s="247"/>
      <c r="C430" s="248"/>
      <c r="D430" s="238" t="s">
        <v>252</v>
      </c>
      <c r="E430" s="248"/>
      <c r="F430" s="250" t="s">
        <v>9711</v>
      </c>
      <c r="G430" s="248"/>
      <c r="H430" s="251">
        <v>5.6100000000000003</v>
      </c>
      <c r="I430" s="252"/>
      <c r="J430" s="248"/>
      <c r="K430" s="248"/>
      <c r="L430" s="253"/>
      <c r="M430" s="254"/>
      <c r="N430" s="255"/>
      <c r="O430" s="255"/>
      <c r="P430" s="255"/>
      <c r="Q430" s="255"/>
      <c r="R430" s="255"/>
      <c r="S430" s="255"/>
      <c r="T430" s="256"/>
      <c r="U430" s="14"/>
      <c r="V430" s="14"/>
      <c r="W430" s="14"/>
      <c r="X430" s="14"/>
      <c r="Y430" s="14"/>
      <c r="Z430" s="14"/>
      <c r="AA430" s="14"/>
      <c r="AB430" s="14"/>
      <c r="AC430" s="14"/>
      <c r="AD430" s="14"/>
      <c r="AE430" s="14"/>
      <c r="AT430" s="257" t="s">
        <v>252</v>
      </c>
      <c r="AU430" s="257" t="s">
        <v>93</v>
      </c>
      <c r="AV430" s="14" t="s">
        <v>93</v>
      </c>
      <c r="AW430" s="14" t="s">
        <v>4</v>
      </c>
      <c r="AX430" s="14" t="s">
        <v>23</v>
      </c>
      <c r="AY430" s="257" t="s">
        <v>241</v>
      </c>
    </row>
    <row r="431" s="2" customFormat="1" ht="16.5" customHeight="1">
      <c r="A431" s="42"/>
      <c r="B431" s="43"/>
      <c r="C431" s="218" t="s">
        <v>660</v>
      </c>
      <c r="D431" s="218" t="s">
        <v>243</v>
      </c>
      <c r="E431" s="219" t="s">
        <v>9712</v>
      </c>
      <c r="F431" s="220" t="s">
        <v>9713</v>
      </c>
      <c r="G431" s="221" t="s">
        <v>145</v>
      </c>
      <c r="H431" s="222">
        <v>27.5</v>
      </c>
      <c r="I431" s="223"/>
      <c r="J431" s="224">
        <f>ROUND(I431*H431,2)</f>
        <v>0</v>
      </c>
      <c r="K431" s="220" t="s">
        <v>1267</v>
      </c>
      <c r="L431" s="48"/>
      <c r="M431" s="225" t="s">
        <v>39</v>
      </c>
      <c r="N431" s="226" t="s">
        <v>56</v>
      </c>
      <c r="O431" s="88"/>
      <c r="P431" s="227">
        <f>O431*H431</f>
        <v>0</v>
      </c>
      <c r="Q431" s="227">
        <v>0</v>
      </c>
      <c r="R431" s="227">
        <f>Q431*H431</f>
        <v>0</v>
      </c>
      <c r="S431" s="227">
        <v>0</v>
      </c>
      <c r="T431" s="228">
        <f>S431*H431</f>
        <v>0</v>
      </c>
      <c r="U431" s="42"/>
      <c r="V431" s="42"/>
      <c r="W431" s="42"/>
      <c r="X431" s="42"/>
      <c r="Y431" s="42"/>
      <c r="Z431" s="42"/>
      <c r="AA431" s="42"/>
      <c r="AB431" s="42"/>
      <c r="AC431" s="42"/>
      <c r="AD431" s="42"/>
      <c r="AE431" s="42"/>
      <c r="AR431" s="229" t="s">
        <v>462</v>
      </c>
      <c r="AT431" s="229" t="s">
        <v>243</v>
      </c>
      <c r="AU431" s="229" t="s">
        <v>93</v>
      </c>
      <c r="AY431" s="20" t="s">
        <v>241</v>
      </c>
      <c r="BE431" s="230">
        <f>IF(N431="základní",J431,0)</f>
        <v>0</v>
      </c>
      <c r="BF431" s="230">
        <f>IF(N431="snížená",J431,0)</f>
        <v>0</v>
      </c>
      <c r="BG431" s="230">
        <f>IF(N431="zákl. přenesená",J431,0)</f>
        <v>0</v>
      </c>
      <c r="BH431" s="230">
        <f>IF(N431="sníž. přenesená",J431,0)</f>
        <v>0</v>
      </c>
      <c r="BI431" s="230">
        <f>IF(N431="nulová",J431,0)</f>
        <v>0</v>
      </c>
      <c r="BJ431" s="20" t="s">
        <v>23</v>
      </c>
      <c r="BK431" s="230">
        <f>ROUND(I431*H431,2)</f>
        <v>0</v>
      </c>
      <c r="BL431" s="20" t="s">
        <v>462</v>
      </c>
      <c r="BM431" s="229" t="s">
        <v>9714</v>
      </c>
    </row>
    <row r="432" s="2" customFormat="1" ht="16.5" customHeight="1">
      <c r="A432" s="42"/>
      <c r="B432" s="43"/>
      <c r="C432" s="280" t="s">
        <v>682</v>
      </c>
      <c r="D432" s="280" t="s">
        <v>463</v>
      </c>
      <c r="E432" s="281" t="s">
        <v>9715</v>
      </c>
      <c r="F432" s="282" t="s">
        <v>9716</v>
      </c>
      <c r="G432" s="283" t="s">
        <v>145</v>
      </c>
      <c r="H432" s="284">
        <v>30</v>
      </c>
      <c r="I432" s="285"/>
      <c r="J432" s="286">
        <f>ROUND(I432*H432,2)</f>
        <v>0</v>
      </c>
      <c r="K432" s="282" t="s">
        <v>247</v>
      </c>
      <c r="L432" s="287"/>
      <c r="M432" s="288" t="s">
        <v>39</v>
      </c>
      <c r="N432" s="289" t="s">
        <v>56</v>
      </c>
      <c r="O432" s="88"/>
      <c r="P432" s="227">
        <f>O432*H432</f>
        <v>0</v>
      </c>
      <c r="Q432" s="227">
        <v>0.00080000000000000004</v>
      </c>
      <c r="R432" s="227">
        <f>Q432*H432</f>
        <v>0.024</v>
      </c>
      <c r="S432" s="227">
        <v>0</v>
      </c>
      <c r="T432" s="228">
        <f>S432*H432</f>
        <v>0</v>
      </c>
      <c r="U432" s="42"/>
      <c r="V432" s="42"/>
      <c r="W432" s="42"/>
      <c r="X432" s="42"/>
      <c r="Y432" s="42"/>
      <c r="Z432" s="42"/>
      <c r="AA432" s="42"/>
      <c r="AB432" s="42"/>
      <c r="AC432" s="42"/>
      <c r="AD432" s="42"/>
      <c r="AE432" s="42"/>
      <c r="AR432" s="229" t="s">
        <v>660</v>
      </c>
      <c r="AT432" s="229" t="s">
        <v>463</v>
      </c>
      <c r="AU432" s="229" t="s">
        <v>93</v>
      </c>
      <c r="AY432" s="20" t="s">
        <v>241</v>
      </c>
      <c r="BE432" s="230">
        <f>IF(N432="základní",J432,0)</f>
        <v>0</v>
      </c>
      <c r="BF432" s="230">
        <f>IF(N432="snížená",J432,0)</f>
        <v>0</v>
      </c>
      <c r="BG432" s="230">
        <f>IF(N432="zákl. přenesená",J432,0)</f>
        <v>0</v>
      </c>
      <c r="BH432" s="230">
        <f>IF(N432="sníž. přenesená",J432,0)</f>
        <v>0</v>
      </c>
      <c r="BI432" s="230">
        <f>IF(N432="nulová",J432,0)</f>
        <v>0</v>
      </c>
      <c r="BJ432" s="20" t="s">
        <v>23</v>
      </c>
      <c r="BK432" s="230">
        <f>ROUND(I432*H432,2)</f>
        <v>0</v>
      </c>
      <c r="BL432" s="20" t="s">
        <v>462</v>
      </c>
      <c r="BM432" s="229" t="s">
        <v>9717</v>
      </c>
    </row>
    <row r="433" s="2" customFormat="1">
      <c r="A433" s="42"/>
      <c r="B433" s="43"/>
      <c r="C433" s="44"/>
      <c r="D433" s="238" t="s">
        <v>3418</v>
      </c>
      <c r="E433" s="44"/>
      <c r="F433" s="290" t="s">
        <v>9718</v>
      </c>
      <c r="G433" s="44"/>
      <c r="H433" s="44"/>
      <c r="I433" s="233"/>
      <c r="J433" s="44"/>
      <c r="K433" s="44"/>
      <c r="L433" s="48"/>
      <c r="M433" s="234"/>
      <c r="N433" s="235"/>
      <c r="O433" s="88"/>
      <c r="P433" s="88"/>
      <c r="Q433" s="88"/>
      <c r="R433" s="88"/>
      <c r="S433" s="88"/>
      <c r="T433" s="89"/>
      <c r="U433" s="42"/>
      <c r="V433" s="42"/>
      <c r="W433" s="42"/>
      <c r="X433" s="42"/>
      <c r="Y433" s="42"/>
      <c r="Z433" s="42"/>
      <c r="AA433" s="42"/>
      <c r="AB433" s="42"/>
      <c r="AC433" s="42"/>
      <c r="AD433" s="42"/>
      <c r="AE433" s="42"/>
      <c r="AT433" s="20" t="s">
        <v>3418</v>
      </c>
      <c r="AU433" s="20" t="s">
        <v>93</v>
      </c>
    </row>
    <row r="434" s="2" customFormat="1" ht="24.15" customHeight="1">
      <c r="A434" s="42"/>
      <c r="B434" s="43"/>
      <c r="C434" s="218" t="s">
        <v>699</v>
      </c>
      <c r="D434" s="218" t="s">
        <v>243</v>
      </c>
      <c r="E434" s="219" t="s">
        <v>9719</v>
      </c>
      <c r="F434" s="220" t="s">
        <v>9720</v>
      </c>
      <c r="G434" s="221" t="s">
        <v>430</v>
      </c>
      <c r="H434" s="222">
        <v>0.13</v>
      </c>
      <c r="I434" s="223"/>
      <c r="J434" s="224">
        <f>ROUND(I434*H434,2)</f>
        <v>0</v>
      </c>
      <c r="K434" s="220" t="s">
        <v>247</v>
      </c>
      <c r="L434" s="48"/>
      <c r="M434" s="225" t="s">
        <v>39</v>
      </c>
      <c r="N434" s="226" t="s">
        <v>56</v>
      </c>
      <c r="O434" s="88"/>
      <c r="P434" s="227">
        <f>O434*H434</f>
        <v>0</v>
      </c>
      <c r="Q434" s="227">
        <v>0</v>
      </c>
      <c r="R434" s="227">
        <f>Q434*H434</f>
        <v>0</v>
      </c>
      <c r="S434" s="227">
        <v>0</v>
      </c>
      <c r="T434" s="228">
        <f>S434*H434</f>
        <v>0</v>
      </c>
      <c r="U434" s="42"/>
      <c r="V434" s="42"/>
      <c r="W434" s="42"/>
      <c r="X434" s="42"/>
      <c r="Y434" s="42"/>
      <c r="Z434" s="42"/>
      <c r="AA434" s="42"/>
      <c r="AB434" s="42"/>
      <c r="AC434" s="42"/>
      <c r="AD434" s="42"/>
      <c r="AE434" s="42"/>
      <c r="AR434" s="229" t="s">
        <v>462</v>
      </c>
      <c r="AT434" s="229" t="s">
        <v>243</v>
      </c>
      <c r="AU434" s="229" t="s">
        <v>93</v>
      </c>
      <c r="AY434" s="20" t="s">
        <v>241</v>
      </c>
      <c r="BE434" s="230">
        <f>IF(N434="základní",J434,0)</f>
        <v>0</v>
      </c>
      <c r="BF434" s="230">
        <f>IF(N434="snížená",J434,0)</f>
        <v>0</v>
      </c>
      <c r="BG434" s="230">
        <f>IF(N434="zákl. přenesená",J434,0)</f>
        <v>0</v>
      </c>
      <c r="BH434" s="230">
        <f>IF(N434="sníž. přenesená",J434,0)</f>
        <v>0</v>
      </c>
      <c r="BI434" s="230">
        <f>IF(N434="nulová",J434,0)</f>
        <v>0</v>
      </c>
      <c r="BJ434" s="20" t="s">
        <v>23</v>
      </c>
      <c r="BK434" s="230">
        <f>ROUND(I434*H434,2)</f>
        <v>0</v>
      </c>
      <c r="BL434" s="20" t="s">
        <v>462</v>
      </c>
      <c r="BM434" s="229" t="s">
        <v>9721</v>
      </c>
    </row>
    <row r="435" s="2" customFormat="1">
      <c r="A435" s="42"/>
      <c r="B435" s="43"/>
      <c r="C435" s="44"/>
      <c r="D435" s="231" t="s">
        <v>250</v>
      </c>
      <c r="E435" s="44"/>
      <c r="F435" s="232" t="s">
        <v>9722</v>
      </c>
      <c r="G435" s="44"/>
      <c r="H435" s="44"/>
      <c r="I435" s="233"/>
      <c r="J435" s="44"/>
      <c r="K435" s="44"/>
      <c r="L435" s="48"/>
      <c r="M435" s="234"/>
      <c r="N435" s="235"/>
      <c r="O435" s="88"/>
      <c r="P435" s="88"/>
      <c r="Q435" s="88"/>
      <c r="R435" s="88"/>
      <c r="S435" s="88"/>
      <c r="T435" s="89"/>
      <c r="U435" s="42"/>
      <c r="V435" s="42"/>
      <c r="W435" s="42"/>
      <c r="X435" s="42"/>
      <c r="Y435" s="42"/>
      <c r="Z435" s="42"/>
      <c r="AA435" s="42"/>
      <c r="AB435" s="42"/>
      <c r="AC435" s="42"/>
      <c r="AD435" s="42"/>
      <c r="AE435" s="42"/>
      <c r="AT435" s="20" t="s">
        <v>250</v>
      </c>
      <c r="AU435" s="20" t="s">
        <v>93</v>
      </c>
    </row>
    <row r="436" s="2" customFormat="1" ht="37.8" customHeight="1">
      <c r="A436" s="42"/>
      <c r="B436" s="43"/>
      <c r="C436" s="218" t="s">
        <v>704</v>
      </c>
      <c r="D436" s="218" t="s">
        <v>243</v>
      </c>
      <c r="E436" s="219" t="s">
        <v>9723</v>
      </c>
      <c r="F436" s="220" t="s">
        <v>9724</v>
      </c>
      <c r="G436" s="221" t="s">
        <v>430</v>
      </c>
      <c r="H436" s="222">
        <v>0.13</v>
      </c>
      <c r="I436" s="223"/>
      <c r="J436" s="224">
        <f>ROUND(I436*H436,2)</f>
        <v>0</v>
      </c>
      <c r="K436" s="220" t="s">
        <v>247</v>
      </c>
      <c r="L436" s="48"/>
      <c r="M436" s="225" t="s">
        <v>39</v>
      </c>
      <c r="N436" s="226" t="s">
        <v>56</v>
      </c>
      <c r="O436" s="88"/>
      <c r="P436" s="227">
        <f>O436*H436</f>
        <v>0</v>
      </c>
      <c r="Q436" s="227">
        <v>0</v>
      </c>
      <c r="R436" s="227">
        <f>Q436*H436</f>
        <v>0</v>
      </c>
      <c r="S436" s="227">
        <v>0</v>
      </c>
      <c r="T436" s="228">
        <f>S436*H436</f>
        <v>0</v>
      </c>
      <c r="U436" s="42"/>
      <c r="V436" s="42"/>
      <c r="W436" s="42"/>
      <c r="X436" s="42"/>
      <c r="Y436" s="42"/>
      <c r="Z436" s="42"/>
      <c r="AA436" s="42"/>
      <c r="AB436" s="42"/>
      <c r="AC436" s="42"/>
      <c r="AD436" s="42"/>
      <c r="AE436" s="42"/>
      <c r="AR436" s="229" t="s">
        <v>462</v>
      </c>
      <c r="AT436" s="229" t="s">
        <v>243</v>
      </c>
      <c r="AU436" s="229" t="s">
        <v>93</v>
      </c>
      <c r="AY436" s="20" t="s">
        <v>241</v>
      </c>
      <c r="BE436" s="230">
        <f>IF(N436="základní",J436,0)</f>
        <v>0</v>
      </c>
      <c r="BF436" s="230">
        <f>IF(N436="snížená",J436,0)</f>
        <v>0</v>
      </c>
      <c r="BG436" s="230">
        <f>IF(N436="zákl. přenesená",J436,0)</f>
        <v>0</v>
      </c>
      <c r="BH436" s="230">
        <f>IF(N436="sníž. přenesená",J436,0)</f>
        <v>0</v>
      </c>
      <c r="BI436" s="230">
        <f>IF(N436="nulová",J436,0)</f>
        <v>0</v>
      </c>
      <c r="BJ436" s="20" t="s">
        <v>23</v>
      </c>
      <c r="BK436" s="230">
        <f>ROUND(I436*H436,2)</f>
        <v>0</v>
      </c>
      <c r="BL436" s="20" t="s">
        <v>462</v>
      </c>
      <c r="BM436" s="229" t="s">
        <v>9725</v>
      </c>
    </row>
    <row r="437" s="2" customFormat="1">
      <c r="A437" s="42"/>
      <c r="B437" s="43"/>
      <c r="C437" s="44"/>
      <c r="D437" s="231" t="s">
        <v>250</v>
      </c>
      <c r="E437" s="44"/>
      <c r="F437" s="232" t="s">
        <v>9726</v>
      </c>
      <c r="G437" s="44"/>
      <c r="H437" s="44"/>
      <c r="I437" s="233"/>
      <c r="J437" s="44"/>
      <c r="K437" s="44"/>
      <c r="L437" s="48"/>
      <c r="M437" s="234"/>
      <c r="N437" s="235"/>
      <c r="O437" s="88"/>
      <c r="P437" s="88"/>
      <c r="Q437" s="88"/>
      <c r="R437" s="88"/>
      <c r="S437" s="88"/>
      <c r="T437" s="89"/>
      <c r="U437" s="42"/>
      <c r="V437" s="42"/>
      <c r="W437" s="42"/>
      <c r="X437" s="42"/>
      <c r="Y437" s="42"/>
      <c r="Z437" s="42"/>
      <c r="AA437" s="42"/>
      <c r="AB437" s="42"/>
      <c r="AC437" s="42"/>
      <c r="AD437" s="42"/>
      <c r="AE437" s="42"/>
      <c r="AT437" s="20" t="s">
        <v>250</v>
      </c>
      <c r="AU437" s="20" t="s">
        <v>93</v>
      </c>
    </row>
    <row r="438" s="12" customFormat="1" ht="22.8" customHeight="1">
      <c r="A438" s="12"/>
      <c r="B438" s="202"/>
      <c r="C438" s="203"/>
      <c r="D438" s="204" t="s">
        <v>84</v>
      </c>
      <c r="E438" s="216" t="s">
        <v>4953</v>
      </c>
      <c r="F438" s="216" t="s">
        <v>4954</v>
      </c>
      <c r="G438" s="203"/>
      <c r="H438" s="203"/>
      <c r="I438" s="206"/>
      <c r="J438" s="217">
        <f>BK438</f>
        <v>0</v>
      </c>
      <c r="K438" s="203"/>
      <c r="L438" s="208"/>
      <c r="M438" s="209"/>
      <c r="N438" s="210"/>
      <c r="O438" s="210"/>
      <c r="P438" s="211">
        <f>SUM(P439:P659)</f>
        <v>0</v>
      </c>
      <c r="Q438" s="210"/>
      <c r="R438" s="211">
        <f>SUM(R439:R659)</f>
        <v>0.86119400000000002</v>
      </c>
      <c r="S438" s="210"/>
      <c r="T438" s="212">
        <f>SUM(T439:T659)</f>
        <v>0</v>
      </c>
      <c r="U438" s="12"/>
      <c r="V438" s="12"/>
      <c r="W438" s="12"/>
      <c r="X438" s="12"/>
      <c r="Y438" s="12"/>
      <c r="Z438" s="12"/>
      <c r="AA438" s="12"/>
      <c r="AB438" s="12"/>
      <c r="AC438" s="12"/>
      <c r="AD438" s="12"/>
      <c r="AE438" s="12"/>
      <c r="AR438" s="213" t="s">
        <v>93</v>
      </c>
      <c r="AT438" s="214" t="s">
        <v>84</v>
      </c>
      <c r="AU438" s="214" t="s">
        <v>23</v>
      </c>
      <c r="AY438" s="213" t="s">
        <v>241</v>
      </c>
      <c r="BK438" s="215">
        <f>SUM(BK439:BK659)</f>
        <v>0</v>
      </c>
    </row>
    <row r="439" s="2" customFormat="1" ht="16.5" customHeight="1">
      <c r="A439" s="42"/>
      <c r="B439" s="43"/>
      <c r="C439" s="218" t="s">
        <v>713</v>
      </c>
      <c r="D439" s="218" t="s">
        <v>243</v>
      </c>
      <c r="E439" s="219" t="s">
        <v>9727</v>
      </c>
      <c r="F439" s="220" t="s">
        <v>9728</v>
      </c>
      <c r="G439" s="221" t="s">
        <v>515</v>
      </c>
      <c r="H439" s="222">
        <v>176.30000000000001</v>
      </c>
      <c r="I439" s="223"/>
      <c r="J439" s="224">
        <f>ROUND(I439*H439,2)</f>
        <v>0</v>
      </c>
      <c r="K439" s="220" t="s">
        <v>247</v>
      </c>
      <c r="L439" s="48"/>
      <c r="M439" s="225" t="s">
        <v>39</v>
      </c>
      <c r="N439" s="226" t="s">
        <v>56</v>
      </c>
      <c r="O439" s="88"/>
      <c r="P439" s="227">
        <f>O439*H439</f>
        <v>0</v>
      </c>
      <c r="Q439" s="227">
        <v>0.00142</v>
      </c>
      <c r="R439" s="227">
        <f>Q439*H439</f>
        <v>0.25034600000000001</v>
      </c>
      <c r="S439" s="227">
        <v>0</v>
      </c>
      <c r="T439" s="228">
        <f>S439*H439</f>
        <v>0</v>
      </c>
      <c r="U439" s="42"/>
      <c r="V439" s="42"/>
      <c r="W439" s="42"/>
      <c r="X439" s="42"/>
      <c r="Y439" s="42"/>
      <c r="Z439" s="42"/>
      <c r="AA439" s="42"/>
      <c r="AB439" s="42"/>
      <c r="AC439" s="42"/>
      <c r="AD439" s="42"/>
      <c r="AE439" s="42"/>
      <c r="AR439" s="229" t="s">
        <v>462</v>
      </c>
      <c r="AT439" s="229" t="s">
        <v>243</v>
      </c>
      <c r="AU439" s="229" t="s">
        <v>93</v>
      </c>
      <c r="AY439" s="20" t="s">
        <v>241</v>
      </c>
      <c r="BE439" s="230">
        <f>IF(N439="základní",J439,0)</f>
        <v>0</v>
      </c>
      <c r="BF439" s="230">
        <f>IF(N439="snížená",J439,0)</f>
        <v>0</v>
      </c>
      <c r="BG439" s="230">
        <f>IF(N439="zákl. přenesená",J439,0)</f>
        <v>0</v>
      </c>
      <c r="BH439" s="230">
        <f>IF(N439="sníž. přenesená",J439,0)</f>
        <v>0</v>
      </c>
      <c r="BI439" s="230">
        <f>IF(N439="nulová",J439,0)</f>
        <v>0</v>
      </c>
      <c r="BJ439" s="20" t="s">
        <v>23</v>
      </c>
      <c r="BK439" s="230">
        <f>ROUND(I439*H439,2)</f>
        <v>0</v>
      </c>
      <c r="BL439" s="20" t="s">
        <v>462</v>
      </c>
      <c r="BM439" s="229" t="s">
        <v>9729</v>
      </c>
    </row>
    <row r="440" s="2" customFormat="1">
      <c r="A440" s="42"/>
      <c r="B440" s="43"/>
      <c r="C440" s="44"/>
      <c r="D440" s="231" t="s">
        <v>250</v>
      </c>
      <c r="E440" s="44"/>
      <c r="F440" s="232" t="s">
        <v>9730</v>
      </c>
      <c r="G440" s="44"/>
      <c r="H440" s="44"/>
      <c r="I440" s="233"/>
      <c r="J440" s="44"/>
      <c r="K440" s="44"/>
      <c r="L440" s="48"/>
      <c r="M440" s="234"/>
      <c r="N440" s="235"/>
      <c r="O440" s="88"/>
      <c r="P440" s="88"/>
      <c r="Q440" s="88"/>
      <c r="R440" s="88"/>
      <c r="S440" s="88"/>
      <c r="T440" s="89"/>
      <c r="U440" s="42"/>
      <c r="V440" s="42"/>
      <c r="W440" s="42"/>
      <c r="X440" s="42"/>
      <c r="Y440" s="42"/>
      <c r="Z440" s="42"/>
      <c r="AA440" s="42"/>
      <c r="AB440" s="42"/>
      <c r="AC440" s="42"/>
      <c r="AD440" s="42"/>
      <c r="AE440" s="42"/>
      <c r="AT440" s="20" t="s">
        <v>250</v>
      </c>
      <c r="AU440" s="20" t="s">
        <v>93</v>
      </c>
    </row>
    <row r="441" s="13" customFormat="1">
      <c r="A441" s="13"/>
      <c r="B441" s="236"/>
      <c r="C441" s="237"/>
      <c r="D441" s="238" t="s">
        <v>252</v>
      </c>
      <c r="E441" s="239" t="s">
        <v>39</v>
      </c>
      <c r="F441" s="240" t="s">
        <v>3425</v>
      </c>
      <c r="G441" s="237"/>
      <c r="H441" s="239" t="s">
        <v>39</v>
      </c>
      <c r="I441" s="241"/>
      <c r="J441" s="237"/>
      <c r="K441" s="237"/>
      <c r="L441" s="242"/>
      <c r="M441" s="243"/>
      <c r="N441" s="244"/>
      <c r="O441" s="244"/>
      <c r="P441" s="244"/>
      <c r="Q441" s="244"/>
      <c r="R441" s="244"/>
      <c r="S441" s="244"/>
      <c r="T441" s="245"/>
      <c r="U441" s="13"/>
      <c r="V441" s="13"/>
      <c r="W441" s="13"/>
      <c r="X441" s="13"/>
      <c r="Y441" s="13"/>
      <c r="Z441" s="13"/>
      <c r="AA441" s="13"/>
      <c r="AB441" s="13"/>
      <c r="AC441" s="13"/>
      <c r="AD441" s="13"/>
      <c r="AE441" s="13"/>
      <c r="AT441" s="246" t="s">
        <v>252</v>
      </c>
      <c r="AU441" s="246" t="s">
        <v>93</v>
      </c>
      <c r="AV441" s="13" t="s">
        <v>23</v>
      </c>
      <c r="AW441" s="13" t="s">
        <v>46</v>
      </c>
      <c r="AX441" s="13" t="s">
        <v>85</v>
      </c>
      <c r="AY441" s="246" t="s">
        <v>241</v>
      </c>
    </row>
    <row r="442" s="14" customFormat="1">
      <c r="A442" s="14"/>
      <c r="B442" s="247"/>
      <c r="C442" s="248"/>
      <c r="D442" s="238" t="s">
        <v>252</v>
      </c>
      <c r="E442" s="249" t="s">
        <v>39</v>
      </c>
      <c r="F442" s="250" t="s">
        <v>9731</v>
      </c>
      <c r="G442" s="248"/>
      <c r="H442" s="251">
        <v>1.6000000000000001</v>
      </c>
      <c r="I442" s="252"/>
      <c r="J442" s="248"/>
      <c r="K442" s="248"/>
      <c r="L442" s="253"/>
      <c r="M442" s="254"/>
      <c r="N442" s="255"/>
      <c r="O442" s="255"/>
      <c r="P442" s="255"/>
      <c r="Q442" s="255"/>
      <c r="R442" s="255"/>
      <c r="S442" s="255"/>
      <c r="T442" s="256"/>
      <c r="U442" s="14"/>
      <c r="V442" s="14"/>
      <c r="W442" s="14"/>
      <c r="X442" s="14"/>
      <c r="Y442" s="14"/>
      <c r="Z442" s="14"/>
      <c r="AA442" s="14"/>
      <c r="AB442" s="14"/>
      <c r="AC442" s="14"/>
      <c r="AD442" s="14"/>
      <c r="AE442" s="14"/>
      <c r="AT442" s="257" t="s">
        <v>252</v>
      </c>
      <c r="AU442" s="257" t="s">
        <v>93</v>
      </c>
      <c r="AV442" s="14" t="s">
        <v>93</v>
      </c>
      <c r="AW442" s="14" t="s">
        <v>46</v>
      </c>
      <c r="AX442" s="14" t="s">
        <v>85</v>
      </c>
      <c r="AY442" s="257" t="s">
        <v>241</v>
      </c>
    </row>
    <row r="443" s="13" customFormat="1">
      <c r="A443" s="13"/>
      <c r="B443" s="236"/>
      <c r="C443" s="237"/>
      <c r="D443" s="238" t="s">
        <v>252</v>
      </c>
      <c r="E443" s="239" t="s">
        <v>39</v>
      </c>
      <c r="F443" s="240" t="s">
        <v>8834</v>
      </c>
      <c r="G443" s="237"/>
      <c r="H443" s="239" t="s">
        <v>39</v>
      </c>
      <c r="I443" s="241"/>
      <c r="J443" s="237"/>
      <c r="K443" s="237"/>
      <c r="L443" s="242"/>
      <c r="M443" s="243"/>
      <c r="N443" s="244"/>
      <c r="O443" s="244"/>
      <c r="P443" s="244"/>
      <c r="Q443" s="244"/>
      <c r="R443" s="244"/>
      <c r="S443" s="244"/>
      <c r="T443" s="245"/>
      <c r="U443" s="13"/>
      <c r="V443" s="13"/>
      <c r="W443" s="13"/>
      <c r="X443" s="13"/>
      <c r="Y443" s="13"/>
      <c r="Z443" s="13"/>
      <c r="AA443" s="13"/>
      <c r="AB443" s="13"/>
      <c r="AC443" s="13"/>
      <c r="AD443" s="13"/>
      <c r="AE443" s="13"/>
      <c r="AT443" s="246" t="s">
        <v>252</v>
      </c>
      <c r="AU443" s="246" t="s">
        <v>93</v>
      </c>
      <c r="AV443" s="13" t="s">
        <v>23</v>
      </c>
      <c r="AW443" s="13" t="s">
        <v>46</v>
      </c>
      <c r="AX443" s="13" t="s">
        <v>85</v>
      </c>
      <c r="AY443" s="246" t="s">
        <v>241</v>
      </c>
    </row>
    <row r="444" s="14" customFormat="1">
      <c r="A444" s="14"/>
      <c r="B444" s="247"/>
      <c r="C444" s="248"/>
      <c r="D444" s="238" t="s">
        <v>252</v>
      </c>
      <c r="E444" s="249" t="s">
        <v>39</v>
      </c>
      <c r="F444" s="250" t="s">
        <v>9732</v>
      </c>
      <c r="G444" s="248"/>
      <c r="H444" s="251">
        <v>9.9000000000000004</v>
      </c>
      <c r="I444" s="252"/>
      <c r="J444" s="248"/>
      <c r="K444" s="248"/>
      <c r="L444" s="253"/>
      <c r="M444" s="254"/>
      <c r="N444" s="255"/>
      <c r="O444" s="255"/>
      <c r="P444" s="255"/>
      <c r="Q444" s="255"/>
      <c r="R444" s="255"/>
      <c r="S444" s="255"/>
      <c r="T444" s="256"/>
      <c r="U444" s="14"/>
      <c r="V444" s="14"/>
      <c r="W444" s="14"/>
      <c r="X444" s="14"/>
      <c r="Y444" s="14"/>
      <c r="Z444" s="14"/>
      <c r="AA444" s="14"/>
      <c r="AB444" s="14"/>
      <c r="AC444" s="14"/>
      <c r="AD444" s="14"/>
      <c r="AE444" s="14"/>
      <c r="AT444" s="257" t="s">
        <v>252</v>
      </c>
      <c r="AU444" s="257" t="s">
        <v>93</v>
      </c>
      <c r="AV444" s="14" t="s">
        <v>93</v>
      </c>
      <c r="AW444" s="14" t="s">
        <v>46</v>
      </c>
      <c r="AX444" s="14" t="s">
        <v>85</v>
      </c>
      <c r="AY444" s="257" t="s">
        <v>241</v>
      </c>
    </row>
    <row r="445" s="14" customFormat="1">
      <c r="A445" s="14"/>
      <c r="B445" s="247"/>
      <c r="C445" s="248"/>
      <c r="D445" s="238" t="s">
        <v>252</v>
      </c>
      <c r="E445" s="249" t="s">
        <v>39</v>
      </c>
      <c r="F445" s="250" t="s">
        <v>9733</v>
      </c>
      <c r="G445" s="248"/>
      <c r="H445" s="251">
        <v>7.9000000000000004</v>
      </c>
      <c r="I445" s="252"/>
      <c r="J445" s="248"/>
      <c r="K445" s="248"/>
      <c r="L445" s="253"/>
      <c r="M445" s="254"/>
      <c r="N445" s="255"/>
      <c r="O445" s="255"/>
      <c r="P445" s="255"/>
      <c r="Q445" s="255"/>
      <c r="R445" s="255"/>
      <c r="S445" s="255"/>
      <c r="T445" s="256"/>
      <c r="U445" s="14"/>
      <c r="V445" s="14"/>
      <c r="W445" s="14"/>
      <c r="X445" s="14"/>
      <c r="Y445" s="14"/>
      <c r="Z445" s="14"/>
      <c r="AA445" s="14"/>
      <c r="AB445" s="14"/>
      <c r="AC445" s="14"/>
      <c r="AD445" s="14"/>
      <c r="AE445" s="14"/>
      <c r="AT445" s="257" t="s">
        <v>252</v>
      </c>
      <c r="AU445" s="257" t="s">
        <v>93</v>
      </c>
      <c r="AV445" s="14" t="s">
        <v>93</v>
      </c>
      <c r="AW445" s="14" t="s">
        <v>46</v>
      </c>
      <c r="AX445" s="14" t="s">
        <v>85</v>
      </c>
      <c r="AY445" s="257" t="s">
        <v>241</v>
      </c>
    </row>
    <row r="446" s="13" customFormat="1">
      <c r="A446" s="13"/>
      <c r="B446" s="236"/>
      <c r="C446" s="237"/>
      <c r="D446" s="238" t="s">
        <v>252</v>
      </c>
      <c r="E446" s="239" t="s">
        <v>39</v>
      </c>
      <c r="F446" s="240" t="s">
        <v>3427</v>
      </c>
      <c r="G446" s="237"/>
      <c r="H446" s="239" t="s">
        <v>39</v>
      </c>
      <c r="I446" s="241"/>
      <c r="J446" s="237"/>
      <c r="K446" s="237"/>
      <c r="L446" s="242"/>
      <c r="M446" s="243"/>
      <c r="N446" s="244"/>
      <c r="O446" s="244"/>
      <c r="P446" s="244"/>
      <c r="Q446" s="244"/>
      <c r="R446" s="244"/>
      <c r="S446" s="244"/>
      <c r="T446" s="245"/>
      <c r="U446" s="13"/>
      <c r="V446" s="13"/>
      <c r="W446" s="13"/>
      <c r="X446" s="13"/>
      <c r="Y446" s="13"/>
      <c r="Z446" s="13"/>
      <c r="AA446" s="13"/>
      <c r="AB446" s="13"/>
      <c r="AC446" s="13"/>
      <c r="AD446" s="13"/>
      <c r="AE446" s="13"/>
      <c r="AT446" s="246" t="s">
        <v>252</v>
      </c>
      <c r="AU446" s="246" t="s">
        <v>93</v>
      </c>
      <c r="AV446" s="13" t="s">
        <v>23</v>
      </c>
      <c r="AW446" s="13" t="s">
        <v>46</v>
      </c>
      <c r="AX446" s="13" t="s">
        <v>85</v>
      </c>
      <c r="AY446" s="246" t="s">
        <v>241</v>
      </c>
    </row>
    <row r="447" s="14" customFormat="1">
      <c r="A447" s="14"/>
      <c r="B447" s="247"/>
      <c r="C447" s="248"/>
      <c r="D447" s="238" t="s">
        <v>252</v>
      </c>
      <c r="E447" s="249" t="s">
        <v>39</v>
      </c>
      <c r="F447" s="250" t="s">
        <v>9734</v>
      </c>
      <c r="G447" s="248"/>
      <c r="H447" s="251">
        <v>11.5</v>
      </c>
      <c r="I447" s="252"/>
      <c r="J447" s="248"/>
      <c r="K447" s="248"/>
      <c r="L447" s="253"/>
      <c r="M447" s="254"/>
      <c r="N447" s="255"/>
      <c r="O447" s="255"/>
      <c r="P447" s="255"/>
      <c r="Q447" s="255"/>
      <c r="R447" s="255"/>
      <c r="S447" s="255"/>
      <c r="T447" s="256"/>
      <c r="U447" s="14"/>
      <c r="V447" s="14"/>
      <c r="W447" s="14"/>
      <c r="X447" s="14"/>
      <c r="Y447" s="14"/>
      <c r="Z447" s="14"/>
      <c r="AA447" s="14"/>
      <c r="AB447" s="14"/>
      <c r="AC447" s="14"/>
      <c r="AD447" s="14"/>
      <c r="AE447" s="14"/>
      <c r="AT447" s="257" t="s">
        <v>252</v>
      </c>
      <c r="AU447" s="257" t="s">
        <v>93</v>
      </c>
      <c r="AV447" s="14" t="s">
        <v>93</v>
      </c>
      <c r="AW447" s="14" t="s">
        <v>46</v>
      </c>
      <c r="AX447" s="14" t="s">
        <v>85</v>
      </c>
      <c r="AY447" s="257" t="s">
        <v>241</v>
      </c>
    </row>
    <row r="448" s="14" customFormat="1">
      <c r="A448" s="14"/>
      <c r="B448" s="247"/>
      <c r="C448" s="248"/>
      <c r="D448" s="238" t="s">
        <v>252</v>
      </c>
      <c r="E448" s="249" t="s">
        <v>39</v>
      </c>
      <c r="F448" s="250" t="s">
        <v>9735</v>
      </c>
      <c r="G448" s="248"/>
      <c r="H448" s="251">
        <v>2.2999999999999998</v>
      </c>
      <c r="I448" s="252"/>
      <c r="J448" s="248"/>
      <c r="K448" s="248"/>
      <c r="L448" s="253"/>
      <c r="M448" s="254"/>
      <c r="N448" s="255"/>
      <c r="O448" s="255"/>
      <c r="P448" s="255"/>
      <c r="Q448" s="255"/>
      <c r="R448" s="255"/>
      <c r="S448" s="255"/>
      <c r="T448" s="256"/>
      <c r="U448" s="14"/>
      <c r="V448" s="14"/>
      <c r="W448" s="14"/>
      <c r="X448" s="14"/>
      <c r="Y448" s="14"/>
      <c r="Z448" s="14"/>
      <c r="AA448" s="14"/>
      <c r="AB448" s="14"/>
      <c r="AC448" s="14"/>
      <c r="AD448" s="14"/>
      <c r="AE448" s="14"/>
      <c r="AT448" s="257" t="s">
        <v>252</v>
      </c>
      <c r="AU448" s="257" t="s">
        <v>93</v>
      </c>
      <c r="AV448" s="14" t="s">
        <v>93</v>
      </c>
      <c r="AW448" s="14" t="s">
        <v>46</v>
      </c>
      <c r="AX448" s="14" t="s">
        <v>85</v>
      </c>
      <c r="AY448" s="257" t="s">
        <v>241</v>
      </c>
    </row>
    <row r="449" s="14" customFormat="1">
      <c r="A449" s="14"/>
      <c r="B449" s="247"/>
      <c r="C449" s="248"/>
      <c r="D449" s="238" t="s">
        <v>252</v>
      </c>
      <c r="E449" s="249" t="s">
        <v>39</v>
      </c>
      <c r="F449" s="250" t="s">
        <v>9736</v>
      </c>
      <c r="G449" s="248"/>
      <c r="H449" s="251">
        <v>2</v>
      </c>
      <c r="I449" s="252"/>
      <c r="J449" s="248"/>
      <c r="K449" s="248"/>
      <c r="L449" s="253"/>
      <c r="M449" s="254"/>
      <c r="N449" s="255"/>
      <c r="O449" s="255"/>
      <c r="P449" s="255"/>
      <c r="Q449" s="255"/>
      <c r="R449" s="255"/>
      <c r="S449" s="255"/>
      <c r="T449" s="256"/>
      <c r="U449" s="14"/>
      <c r="V449" s="14"/>
      <c r="W449" s="14"/>
      <c r="X449" s="14"/>
      <c r="Y449" s="14"/>
      <c r="Z449" s="14"/>
      <c r="AA449" s="14"/>
      <c r="AB449" s="14"/>
      <c r="AC449" s="14"/>
      <c r="AD449" s="14"/>
      <c r="AE449" s="14"/>
      <c r="AT449" s="257" t="s">
        <v>252</v>
      </c>
      <c r="AU449" s="257" t="s">
        <v>93</v>
      </c>
      <c r="AV449" s="14" t="s">
        <v>93</v>
      </c>
      <c r="AW449" s="14" t="s">
        <v>46</v>
      </c>
      <c r="AX449" s="14" t="s">
        <v>85</v>
      </c>
      <c r="AY449" s="257" t="s">
        <v>241</v>
      </c>
    </row>
    <row r="450" s="14" customFormat="1">
      <c r="A450" s="14"/>
      <c r="B450" s="247"/>
      <c r="C450" s="248"/>
      <c r="D450" s="238" t="s">
        <v>252</v>
      </c>
      <c r="E450" s="249" t="s">
        <v>39</v>
      </c>
      <c r="F450" s="250" t="s">
        <v>9737</v>
      </c>
      <c r="G450" s="248"/>
      <c r="H450" s="251">
        <v>2.7000000000000002</v>
      </c>
      <c r="I450" s="252"/>
      <c r="J450" s="248"/>
      <c r="K450" s="248"/>
      <c r="L450" s="253"/>
      <c r="M450" s="254"/>
      <c r="N450" s="255"/>
      <c r="O450" s="255"/>
      <c r="P450" s="255"/>
      <c r="Q450" s="255"/>
      <c r="R450" s="255"/>
      <c r="S450" s="255"/>
      <c r="T450" s="256"/>
      <c r="U450" s="14"/>
      <c r="V450" s="14"/>
      <c r="W450" s="14"/>
      <c r="X450" s="14"/>
      <c r="Y450" s="14"/>
      <c r="Z450" s="14"/>
      <c r="AA450" s="14"/>
      <c r="AB450" s="14"/>
      <c r="AC450" s="14"/>
      <c r="AD450" s="14"/>
      <c r="AE450" s="14"/>
      <c r="AT450" s="257" t="s">
        <v>252</v>
      </c>
      <c r="AU450" s="257" t="s">
        <v>93</v>
      </c>
      <c r="AV450" s="14" t="s">
        <v>93</v>
      </c>
      <c r="AW450" s="14" t="s">
        <v>46</v>
      </c>
      <c r="AX450" s="14" t="s">
        <v>85</v>
      </c>
      <c r="AY450" s="257" t="s">
        <v>241</v>
      </c>
    </row>
    <row r="451" s="14" customFormat="1">
      <c r="A451" s="14"/>
      <c r="B451" s="247"/>
      <c r="C451" s="248"/>
      <c r="D451" s="238" t="s">
        <v>252</v>
      </c>
      <c r="E451" s="249" t="s">
        <v>39</v>
      </c>
      <c r="F451" s="250" t="s">
        <v>9738</v>
      </c>
      <c r="G451" s="248"/>
      <c r="H451" s="251">
        <v>2.3999999999999999</v>
      </c>
      <c r="I451" s="252"/>
      <c r="J451" s="248"/>
      <c r="K451" s="248"/>
      <c r="L451" s="253"/>
      <c r="M451" s="254"/>
      <c r="N451" s="255"/>
      <c r="O451" s="255"/>
      <c r="P451" s="255"/>
      <c r="Q451" s="255"/>
      <c r="R451" s="255"/>
      <c r="S451" s="255"/>
      <c r="T451" s="256"/>
      <c r="U451" s="14"/>
      <c r="V451" s="14"/>
      <c r="W451" s="14"/>
      <c r="X451" s="14"/>
      <c r="Y451" s="14"/>
      <c r="Z451" s="14"/>
      <c r="AA451" s="14"/>
      <c r="AB451" s="14"/>
      <c r="AC451" s="14"/>
      <c r="AD451" s="14"/>
      <c r="AE451" s="14"/>
      <c r="AT451" s="257" t="s">
        <v>252</v>
      </c>
      <c r="AU451" s="257" t="s">
        <v>93</v>
      </c>
      <c r="AV451" s="14" t="s">
        <v>93</v>
      </c>
      <c r="AW451" s="14" t="s">
        <v>46</v>
      </c>
      <c r="AX451" s="14" t="s">
        <v>85</v>
      </c>
      <c r="AY451" s="257" t="s">
        <v>241</v>
      </c>
    </row>
    <row r="452" s="14" customFormat="1">
      <c r="A452" s="14"/>
      <c r="B452" s="247"/>
      <c r="C452" s="248"/>
      <c r="D452" s="238" t="s">
        <v>252</v>
      </c>
      <c r="E452" s="249" t="s">
        <v>39</v>
      </c>
      <c r="F452" s="250" t="s">
        <v>9739</v>
      </c>
      <c r="G452" s="248"/>
      <c r="H452" s="251">
        <v>13</v>
      </c>
      <c r="I452" s="252"/>
      <c r="J452" s="248"/>
      <c r="K452" s="248"/>
      <c r="L452" s="253"/>
      <c r="M452" s="254"/>
      <c r="N452" s="255"/>
      <c r="O452" s="255"/>
      <c r="P452" s="255"/>
      <c r="Q452" s="255"/>
      <c r="R452" s="255"/>
      <c r="S452" s="255"/>
      <c r="T452" s="256"/>
      <c r="U452" s="14"/>
      <c r="V452" s="14"/>
      <c r="W452" s="14"/>
      <c r="X452" s="14"/>
      <c r="Y452" s="14"/>
      <c r="Z452" s="14"/>
      <c r="AA452" s="14"/>
      <c r="AB452" s="14"/>
      <c r="AC452" s="14"/>
      <c r="AD452" s="14"/>
      <c r="AE452" s="14"/>
      <c r="AT452" s="257" t="s">
        <v>252</v>
      </c>
      <c r="AU452" s="257" t="s">
        <v>93</v>
      </c>
      <c r="AV452" s="14" t="s">
        <v>93</v>
      </c>
      <c r="AW452" s="14" t="s">
        <v>46</v>
      </c>
      <c r="AX452" s="14" t="s">
        <v>85</v>
      </c>
      <c r="AY452" s="257" t="s">
        <v>241</v>
      </c>
    </row>
    <row r="453" s="14" customFormat="1">
      <c r="A453" s="14"/>
      <c r="B453" s="247"/>
      <c r="C453" s="248"/>
      <c r="D453" s="238" t="s">
        <v>252</v>
      </c>
      <c r="E453" s="249" t="s">
        <v>39</v>
      </c>
      <c r="F453" s="250" t="s">
        <v>9740</v>
      </c>
      <c r="G453" s="248"/>
      <c r="H453" s="251">
        <v>7.7999999999999998</v>
      </c>
      <c r="I453" s="252"/>
      <c r="J453" s="248"/>
      <c r="K453" s="248"/>
      <c r="L453" s="253"/>
      <c r="M453" s="254"/>
      <c r="N453" s="255"/>
      <c r="O453" s="255"/>
      <c r="P453" s="255"/>
      <c r="Q453" s="255"/>
      <c r="R453" s="255"/>
      <c r="S453" s="255"/>
      <c r="T453" s="256"/>
      <c r="U453" s="14"/>
      <c r="V453" s="14"/>
      <c r="W453" s="14"/>
      <c r="X453" s="14"/>
      <c r="Y453" s="14"/>
      <c r="Z453" s="14"/>
      <c r="AA453" s="14"/>
      <c r="AB453" s="14"/>
      <c r="AC453" s="14"/>
      <c r="AD453" s="14"/>
      <c r="AE453" s="14"/>
      <c r="AT453" s="257" t="s">
        <v>252</v>
      </c>
      <c r="AU453" s="257" t="s">
        <v>93</v>
      </c>
      <c r="AV453" s="14" t="s">
        <v>93</v>
      </c>
      <c r="AW453" s="14" t="s">
        <v>46</v>
      </c>
      <c r="AX453" s="14" t="s">
        <v>85</v>
      </c>
      <c r="AY453" s="257" t="s">
        <v>241</v>
      </c>
    </row>
    <row r="454" s="14" customFormat="1">
      <c r="A454" s="14"/>
      <c r="B454" s="247"/>
      <c r="C454" s="248"/>
      <c r="D454" s="238" t="s">
        <v>252</v>
      </c>
      <c r="E454" s="249" t="s">
        <v>39</v>
      </c>
      <c r="F454" s="250" t="s">
        <v>9741</v>
      </c>
      <c r="G454" s="248"/>
      <c r="H454" s="251">
        <v>2.8999999999999999</v>
      </c>
      <c r="I454" s="252"/>
      <c r="J454" s="248"/>
      <c r="K454" s="248"/>
      <c r="L454" s="253"/>
      <c r="M454" s="254"/>
      <c r="N454" s="255"/>
      <c r="O454" s="255"/>
      <c r="P454" s="255"/>
      <c r="Q454" s="255"/>
      <c r="R454" s="255"/>
      <c r="S454" s="255"/>
      <c r="T454" s="256"/>
      <c r="U454" s="14"/>
      <c r="V454" s="14"/>
      <c r="W454" s="14"/>
      <c r="X454" s="14"/>
      <c r="Y454" s="14"/>
      <c r="Z454" s="14"/>
      <c r="AA454" s="14"/>
      <c r="AB454" s="14"/>
      <c r="AC454" s="14"/>
      <c r="AD454" s="14"/>
      <c r="AE454" s="14"/>
      <c r="AT454" s="257" t="s">
        <v>252</v>
      </c>
      <c r="AU454" s="257" t="s">
        <v>93</v>
      </c>
      <c r="AV454" s="14" t="s">
        <v>93</v>
      </c>
      <c r="AW454" s="14" t="s">
        <v>46</v>
      </c>
      <c r="AX454" s="14" t="s">
        <v>85</v>
      </c>
      <c r="AY454" s="257" t="s">
        <v>241</v>
      </c>
    </row>
    <row r="455" s="14" customFormat="1">
      <c r="A455" s="14"/>
      <c r="B455" s="247"/>
      <c r="C455" s="248"/>
      <c r="D455" s="238" t="s">
        <v>252</v>
      </c>
      <c r="E455" s="249" t="s">
        <v>39</v>
      </c>
      <c r="F455" s="250" t="s">
        <v>9742</v>
      </c>
      <c r="G455" s="248"/>
      <c r="H455" s="251">
        <v>8.1999999999999993</v>
      </c>
      <c r="I455" s="252"/>
      <c r="J455" s="248"/>
      <c r="K455" s="248"/>
      <c r="L455" s="253"/>
      <c r="M455" s="254"/>
      <c r="N455" s="255"/>
      <c r="O455" s="255"/>
      <c r="P455" s="255"/>
      <c r="Q455" s="255"/>
      <c r="R455" s="255"/>
      <c r="S455" s="255"/>
      <c r="T455" s="256"/>
      <c r="U455" s="14"/>
      <c r="V455" s="14"/>
      <c r="W455" s="14"/>
      <c r="X455" s="14"/>
      <c r="Y455" s="14"/>
      <c r="Z455" s="14"/>
      <c r="AA455" s="14"/>
      <c r="AB455" s="14"/>
      <c r="AC455" s="14"/>
      <c r="AD455" s="14"/>
      <c r="AE455" s="14"/>
      <c r="AT455" s="257" t="s">
        <v>252</v>
      </c>
      <c r="AU455" s="257" t="s">
        <v>93</v>
      </c>
      <c r="AV455" s="14" t="s">
        <v>93</v>
      </c>
      <c r="AW455" s="14" t="s">
        <v>46</v>
      </c>
      <c r="AX455" s="14" t="s">
        <v>85</v>
      </c>
      <c r="AY455" s="257" t="s">
        <v>241</v>
      </c>
    </row>
    <row r="456" s="14" customFormat="1">
      <c r="A456" s="14"/>
      <c r="B456" s="247"/>
      <c r="C456" s="248"/>
      <c r="D456" s="238" t="s">
        <v>252</v>
      </c>
      <c r="E456" s="249" t="s">
        <v>39</v>
      </c>
      <c r="F456" s="250" t="s">
        <v>9743</v>
      </c>
      <c r="G456" s="248"/>
      <c r="H456" s="251">
        <v>2.7999999999999998</v>
      </c>
      <c r="I456" s="252"/>
      <c r="J456" s="248"/>
      <c r="K456" s="248"/>
      <c r="L456" s="253"/>
      <c r="M456" s="254"/>
      <c r="N456" s="255"/>
      <c r="O456" s="255"/>
      <c r="P456" s="255"/>
      <c r="Q456" s="255"/>
      <c r="R456" s="255"/>
      <c r="S456" s="255"/>
      <c r="T456" s="256"/>
      <c r="U456" s="14"/>
      <c r="V456" s="14"/>
      <c r="W456" s="14"/>
      <c r="X456" s="14"/>
      <c r="Y456" s="14"/>
      <c r="Z456" s="14"/>
      <c r="AA456" s="14"/>
      <c r="AB456" s="14"/>
      <c r="AC456" s="14"/>
      <c r="AD456" s="14"/>
      <c r="AE456" s="14"/>
      <c r="AT456" s="257" t="s">
        <v>252</v>
      </c>
      <c r="AU456" s="257" t="s">
        <v>93</v>
      </c>
      <c r="AV456" s="14" t="s">
        <v>93</v>
      </c>
      <c r="AW456" s="14" t="s">
        <v>46</v>
      </c>
      <c r="AX456" s="14" t="s">
        <v>85</v>
      </c>
      <c r="AY456" s="257" t="s">
        <v>241</v>
      </c>
    </row>
    <row r="457" s="14" customFormat="1">
      <c r="A457" s="14"/>
      <c r="B457" s="247"/>
      <c r="C457" s="248"/>
      <c r="D457" s="238" t="s">
        <v>252</v>
      </c>
      <c r="E457" s="249" t="s">
        <v>39</v>
      </c>
      <c r="F457" s="250" t="s">
        <v>9744</v>
      </c>
      <c r="G457" s="248"/>
      <c r="H457" s="251">
        <v>2.5</v>
      </c>
      <c r="I457" s="252"/>
      <c r="J457" s="248"/>
      <c r="K457" s="248"/>
      <c r="L457" s="253"/>
      <c r="M457" s="254"/>
      <c r="N457" s="255"/>
      <c r="O457" s="255"/>
      <c r="P457" s="255"/>
      <c r="Q457" s="255"/>
      <c r="R457" s="255"/>
      <c r="S457" s="255"/>
      <c r="T457" s="256"/>
      <c r="U457" s="14"/>
      <c r="V457" s="14"/>
      <c r="W457" s="14"/>
      <c r="X457" s="14"/>
      <c r="Y457" s="14"/>
      <c r="Z457" s="14"/>
      <c r="AA457" s="14"/>
      <c r="AB457" s="14"/>
      <c r="AC457" s="14"/>
      <c r="AD457" s="14"/>
      <c r="AE457" s="14"/>
      <c r="AT457" s="257" t="s">
        <v>252</v>
      </c>
      <c r="AU457" s="257" t="s">
        <v>93</v>
      </c>
      <c r="AV457" s="14" t="s">
        <v>93</v>
      </c>
      <c r="AW457" s="14" t="s">
        <v>46</v>
      </c>
      <c r="AX457" s="14" t="s">
        <v>85</v>
      </c>
      <c r="AY457" s="257" t="s">
        <v>241</v>
      </c>
    </row>
    <row r="458" s="14" customFormat="1">
      <c r="A458" s="14"/>
      <c r="B458" s="247"/>
      <c r="C458" s="248"/>
      <c r="D458" s="238" t="s">
        <v>252</v>
      </c>
      <c r="E458" s="249" t="s">
        <v>39</v>
      </c>
      <c r="F458" s="250" t="s">
        <v>9745</v>
      </c>
      <c r="G458" s="248"/>
      <c r="H458" s="251">
        <v>2</v>
      </c>
      <c r="I458" s="252"/>
      <c r="J458" s="248"/>
      <c r="K458" s="248"/>
      <c r="L458" s="253"/>
      <c r="M458" s="254"/>
      <c r="N458" s="255"/>
      <c r="O458" s="255"/>
      <c r="P458" s="255"/>
      <c r="Q458" s="255"/>
      <c r="R458" s="255"/>
      <c r="S458" s="255"/>
      <c r="T458" s="256"/>
      <c r="U458" s="14"/>
      <c r="V458" s="14"/>
      <c r="W458" s="14"/>
      <c r="X458" s="14"/>
      <c r="Y458" s="14"/>
      <c r="Z458" s="14"/>
      <c r="AA458" s="14"/>
      <c r="AB458" s="14"/>
      <c r="AC458" s="14"/>
      <c r="AD458" s="14"/>
      <c r="AE458" s="14"/>
      <c r="AT458" s="257" t="s">
        <v>252</v>
      </c>
      <c r="AU458" s="257" t="s">
        <v>93</v>
      </c>
      <c r="AV458" s="14" t="s">
        <v>93</v>
      </c>
      <c r="AW458" s="14" t="s">
        <v>46</v>
      </c>
      <c r="AX458" s="14" t="s">
        <v>85</v>
      </c>
      <c r="AY458" s="257" t="s">
        <v>241</v>
      </c>
    </row>
    <row r="459" s="14" customFormat="1">
      <c r="A459" s="14"/>
      <c r="B459" s="247"/>
      <c r="C459" s="248"/>
      <c r="D459" s="238" t="s">
        <v>252</v>
      </c>
      <c r="E459" s="249" t="s">
        <v>39</v>
      </c>
      <c r="F459" s="250" t="s">
        <v>9746</v>
      </c>
      <c r="G459" s="248"/>
      <c r="H459" s="251">
        <v>6.2000000000000002</v>
      </c>
      <c r="I459" s="252"/>
      <c r="J459" s="248"/>
      <c r="K459" s="248"/>
      <c r="L459" s="253"/>
      <c r="M459" s="254"/>
      <c r="N459" s="255"/>
      <c r="O459" s="255"/>
      <c r="P459" s="255"/>
      <c r="Q459" s="255"/>
      <c r="R459" s="255"/>
      <c r="S459" s="255"/>
      <c r="T459" s="256"/>
      <c r="U459" s="14"/>
      <c r="V459" s="14"/>
      <c r="W459" s="14"/>
      <c r="X459" s="14"/>
      <c r="Y459" s="14"/>
      <c r="Z459" s="14"/>
      <c r="AA459" s="14"/>
      <c r="AB459" s="14"/>
      <c r="AC459" s="14"/>
      <c r="AD459" s="14"/>
      <c r="AE459" s="14"/>
      <c r="AT459" s="257" t="s">
        <v>252</v>
      </c>
      <c r="AU459" s="257" t="s">
        <v>93</v>
      </c>
      <c r="AV459" s="14" t="s">
        <v>93</v>
      </c>
      <c r="AW459" s="14" t="s">
        <v>46</v>
      </c>
      <c r="AX459" s="14" t="s">
        <v>85</v>
      </c>
      <c r="AY459" s="257" t="s">
        <v>241</v>
      </c>
    </row>
    <row r="460" s="14" customFormat="1">
      <c r="A460" s="14"/>
      <c r="B460" s="247"/>
      <c r="C460" s="248"/>
      <c r="D460" s="238" t="s">
        <v>252</v>
      </c>
      <c r="E460" s="249" t="s">
        <v>39</v>
      </c>
      <c r="F460" s="250" t="s">
        <v>9747</v>
      </c>
      <c r="G460" s="248"/>
      <c r="H460" s="251">
        <v>6</v>
      </c>
      <c r="I460" s="252"/>
      <c r="J460" s="248"/>
      <c r="K460" s="248"/>
      <c r="L460" s="253"/>
      <c r="M460" s="254"/>
      <c r="N460" s="255"/>
      <c r="O460" s="255"/>
      <c r="P460" s="255"/>
      <c r="Q460" s="255"/>
      <c r="R460" s="255"/>
      <c r="S460" s="255"/>
      <c r="T460" s="256"/>
      <c r="U460" s="14"/>
      <c r="V460" s="14"/>
      <c r="W460" s="14"/>
      <c r="X460" s="14"/>
      <c r="Y460" s="14"/>
      <c r="Z460" s="14"/>
      <c r="AA460" s="14"/>
      <c r="AB460" s="14"/>
      <c r="AC460" s="14"/>
      <c r="AD460" s="14"/>
      <c r="AE460" s="14"/>
      <c r="AT460" s="257" t="s">
        <v>252</v>
      </c>
      <c r="AU460" s="257" t="s">
        <v>93</v>
      </c>
      <c r="AV460" s="14" t="s">
        <v>93</v>
      </c>
      <c r="AW460" s="14" t="s">
        <v>46</v>
      </c>
      <c r="AX460" s="14" t="s">
        <v>85</v>
      </c>
      <c r="AY460" s="257" t="s">
        <v>241</v>
      </c>
    </row>
    <row r="461" s="14" customFormat="1">
      <c r="A461" s="14"/>
      <c r="B461" s="247"/>
      <c r="C461" s="248"/>
      <c r="D461" s="238" t="s">
        <v>252</v>
      </c>
      <c r="E461" s="249" t="s">
        <v>39</v>
      </c>
      <c r="F461" s="250" t="s">
        <v>9748</v>
      </c>
      <c r="G461" s="248"/>
      <c r="H461" s="251">
        <v>5.7000000000000002</v>
      </c>
      <c r="I461" s="252"/>
      <c r="J461" s="248"/>
      <c r="K461" s="248"/>
      <c r="L461" s="253"/>
      <c r="M461" s="254"/>
      <c r="N461" s="255"/>
      <c r="O461" s="255"/>
      <c r="P461" s="255"/>
      <c r="Q461" s="255"/>
      <c r="R461" s="255"/>
      <c r="S461" s="255"/>
      <c r="T461" s="256"/>
      <c r="U461" s="14"/>
      <c r="V461" s="14"/>
      <c r="W461" s="14"/>
      <c r="X461" s="14"/>
      <c r="Y461" s="14"/>
      <c r="Z461" s="14"/>
      <c r="AA461" s="14"/>
      <c r="AB461" s="14"/>
      <c r="AC461" s="14"/>
      <c r="AD461" s="14"/>
      <c r="AE461" s="14"/>
      <c r="AT461" s="257" t="s">
        <v>252</v>
      </c>
      <c r="AU461" s="257" t="s">
        <v>93</v>
      </c>
      <c r="AV461" s="14" t="s">
        <v>93</v>
      </c>
      <c r="AW461" s="14" t="s">
        <v>46</v>
      </c>
      <c r="AX461" s="14" t="s">
        <v>85</v>
      </c>
      <c r="AY461" s="257" t="s">
        <v>241</v>
      </c>
    </row>
    <row r="462" s="14" customFormat="1">
      <c r="A462" s="14"/>
      <c r="B462" s="247"/>
      <c r="C462" s="248"/>
      <c r="D462" s="238" t="s">
        <v>252</v>
      </c>
      <c r="E462" s="249" t="s">
        <v>39</v>
      </c>
      <c r="F462" s="250" t="s">
        <v>9749</v>
      </c>
      <c r="G462" s="248"/>
      <c r="H462" s="251">
        <v>8.1999999999999993</v>
      </c>
      <c r="I462" s="252"/>
      <c r="J462" s="248"/>
      <c r="K462" s="248"/>
      <c r="L462" s="253"/>
      <c r="M462" s="254"/>
      <c r="N462" s="255"/>
      <c r="O462" s="255"/>
      <c r="P462" s="255"/>
      <c r="Q462" s="255"/>
      <c r="R462" s="255"/>
      <c r="S462" s="255"/>
      <c r="T462" s="256"/>
      <c r="U462" s="14"/>
      <c r="V462" s="14"/>
      <c r="W462" s="14"/>
      <c r="X462" s="14"/>
      <c r="Y462" s="14"/>
      <c r="Z462" s="14"/>
      <c r="AA462" s="14"/>
      <c r="AB462" s="14"/>
      <c r="AC462" s="14"/>
      <c r="AD462" s="14"/>
      <c r="AE462" s="14"/>
      <c r="AT462" s="257" t="s">
        <v>252</v>
      </c>
      <c r="AU462" s="257" t="s">
        <v>93</v>
      </c>
      <c r="AV462" s="14" t="s">
        <v>93</v>
      </c>
      <c r="AW462" s="14" t="s">
        <v>46</v>
      </c>
      <c r="AX462" s="14" t="s">
        <v>85</v>
      </c>
      <c r="AY462" s="257" t="s">
        <v>241</v>
      </c>
    </row>
    <row r="463" s="14" customFormat="1">
      <c r="A463" s="14"/>
      <c r="B463" s="247"/>
      <c r="C463" s="248"/>
      <c r="D463" s="238" t="s">
        <v>252</v>
      </c>
      <c r="E463" s="249" t="s">
        <v>39</v>
      </c>
      <c r="F463" s="250" t="s">
        <v>9750</v>
      </c>
      <c r="G463" s="248"/>
      <c r="H463" s="251">
        <v>6.5</v>
      </c>
      <c r="I463" s="252"/>
      <c r="J463" s="248"/>
      <c r="K463" s="248"/>
      <c r="L463" s="253"/>
      <c r="M463" s="254"/>
      <c r="N463" s="255"/>
      <c r="O463" s="255"/>
      <c r="P463" s="255"/>
      <c r="Q463" s="255"/>
      <c r="R463" s="255"/>
      <c r="S463" s="255"/>
      <c r="T463" s="256"/>
      <c r="U463" s="14"/>
      <c r="V463" s="14"/>
      <c r="W463" s="14"/>
      <c r="X463" s="14"/>
      <c r="Y463" s="14"/>
      <c r="Z463" s="14"/>
      <c r="AA463" s="14"/>
      <c r="AB463" s="14"/>
      <c r="AC463" s="14"/>
      <c r="AD463" s="14"/>
      <c r="AE463" s="14"/>
      <c r="AT463" s="257" t="s">
        <v>252</v>
      </c>
      <c r="AU463" s="257" t="s">
        <v>93</v>
      </c>
      <c r="AV463" s="14" t="s">
        <v>93</v>
      </c>
      <c r="AW463" s="14" t="s">
        <v>46</v>
      </c>
      <c r="AX463" s="14" t="s">
        <v>85</v>
      </c>
      <c r="AY463" s="257" t="s">
        <v>241</v>
      </c>
    </row>
    <row r="464" s="13" customFormat="1">
      <c r="A464" s="13"/>
      <c r="B464" s="236"/>
      <c r="C464" s="237"/>
      <c r="D464" s="238" t="s">
        <v>252</v>
      </c>
      <c r="E464" s="239" t="s">
        <v>39</v>
      </c>
      <c r="F464" s="240" t="s">
        <v>3430</v>
      </c>
      <c r="G464" s="237"/>
      <c r="H464" s="239" t="s">
        <v>39</v>
      </c>
      <c r="I464" s="241"/>
      <c r="J464" s="237"/>
      <c r="K464" s="237"/>
      <c r="L464" s="242"/>
      <c r="M464" s="243"/>
      <c r="N464" s="244"/>
      <c r="O464" s="244"/>
      <c r="P464" s="244"/>
      <c r="Q464" s="244"/>
      <c r="R464" s="244"/>
      <c r="S464" s="244"/>
      <c r="T464" s="245"/>
      <c r="U464" s="13"/>
      <c r="V464" s="13"/>
      <c r="W464" s="13"/>
      <c r="X464" s="13"/>
      <c r="Y464" s="13"/>
      <c r="Z464" s="13"/>
      <c r="AA464" s="13"/>
      <c r="AB464" s="13"/>
      <c r="AC464" s="13"/>
      <c r="AD464" s="13"/>
      <c r="AE464" s="13"/>
      <c r="AT464" s="246" t="s">
        <v>252</v>
      </c>
      <c r="AU464" s="246" t="s">
        <v>93</v>
      </c>
      <c r="AV464" s="13" t="s">
        <v>23</v>
      </c>
      <c r="AW464" s="13" t="s">
        <v>46</v>
      </c>
      <c r="AX464" s="13" t="s">
        <v>85</v>
      </c>
      <c r="AY464" s="246" t="s">
        <v>241</v>
      </c>
    </row>
    <row r="465" s="14" customFormat="1">
      <c r="A465" s="14"/>
      <c r="B465" s="247"/>
      <c r="C465" s="248"/>
      <c r="D465" s="238" t="s">
        <v>252</v>
      </c>
      <c r="E465" s="249" t="s">
        <v>39</v>
      </c>
      <c r="F465" s="250" t="s">
        <v>9751</v>
      </c>
      <c r="G465" s="248"/>
      <c r="H465" s="251">
        <v>8</v>
      </c>
      <c r="I465" s="252"/>
      <c r="J465" s="248"/>
      <c r="K465" s="248"/>
      <c r="L465" s="253"/>
      <c r="M465" s="254"/>
      <c r="N465" s="255"/>
      <c r="O465" s="255"/>
      <c r="P465" s="255"/>
      <c r="Q465" s="255"/>
      <c r="R465" s="255"/>
      <c r="S465" s="255"/>
      <c r="T465" s="256"/>
      <c r="U465" s="14"/>
      <c r="V465" s="14"/>
      <c r="W465" s="14"/>
      <c r="X465" s="14"/>
      <c r="Y465" s="14"/>
      <c r="Z465" s="14"/>
      <c r="AA465" s="14"/>
      <c r="AB465" s="14"/>
      <c r="AC465" s="14"/>
      <c r="AD465" s="14"/>
      <c r="AE465" s="14"/>
      <c r="AT465" s="257" t="s">
        <v>252</v>
      </c>
      <c r="AU465" s="257" t="s">
        <v>93</v>
      </c>
      <c r="AV465" s="14" t="s">
        <v>93</v>
      </c>
      <c r="AW465" s="14" t="s">
        <v>46</v>
      </c>
      <c r="AX465" s="14" t="s">
        <v>85</v>
      </c>
      <c r="AY465" s="257" t="s">
        <v>241</v>
      </c>
    </row>
    <row r="466" s="14" customFormat="1">
      <c r="A466" s="14"/>
      <c r="B466" s="247"/>
      <c r="C466" s="248"/>
      <c r="D466" s="238" t="s">
        <v>252</v>
      </c>
      <c r="E466" s="249" t="s">
        <v>39</v>
      </c>
      <c r="F466" s="250" t="s">
        <v>9752</v>
      </c>
      <c r="G466" s="248"/>
      <c r="H466" s="251">
        <v>3.1000000000000001</v>
      </c>
      <c r="I466" s="252"/>
      <c r="J466" s="248"/>
      <c r="K466" s="248"/>
      <c r="L466" s="253"/>
      <c r="M466" s="254"/>
      <c r="N466" s="255"/>
      <c r="O466" s="255"/>
      <c r="P466" s="255"/>
      <c r="Q466" s="255"/>
      <c r="R466" s="255"/>
      <c r="S466" s="255"/>
      <c r="T466" s="256"/>
      <c r="U466" s="14"/>
      <c r="V466" s="14"/>
      <c r="W466" s="14"/>
      <c r="X466" s="14"/>
      <c r="Y466" s="14"/>
      <c r="Z466" s="14"/>
      <c r="AA466" s="14"/>
      <c r="AB466" s="14"/>
      <c r="AC466" s="14"/>
      <c r="AD466" s="14"/>
      <c r="AE466" s="14"/>
      <c r="AT466" s="257" t="s">
        <v>252</v>
      </c>
      <c r="AU466" s="257" t="s">
        <v>93</v>
      </c>
      <c r="AV466" s="14" t="s">
        <v>93</v>
      </c>
      <c r="AW466" s="14" t="s">
        <v>46</v>
      </c>
      <c r="AX466" s="14" t="s">
        <v>85</v>
      </c>
      <c r="AY466" s="257" t="s">
        <v>241</v>
      </c>
    </row>
    <row r="467" s="14" customFormat="1">
      <c r="A467" s="14"/>
      <c r="B467" s="247"/>
      <c r="C467" s="248"/>
      <c r="D467" s="238" t="s">
        <v>252</v>
      </c>
      <c r="E467" s="249" t="s">
        <v>39</v>
      </c>
      <c r="F467" s="250" t="s">
        <v>9753</v>
      </c>
      <c r="G467" s="248"/>
      <c r="H467" s="251">
        <v>2.6000000000000001</v>
      </c>
      <c r="I467" s="252"/>
      <c r="J467" s="248"/>
      <c r="K467" s="248"/>
      <c r="L467" s="253"/>
      <c r="M467" s="254"/>
      <c r="N467" s="255"/>
      <c r="O467" s="255"/>
      <c r="P467" s="255"/>
      <c r="Q467" s="255"/>
      <c r="R467" s="255"/>
      <c r="S467" s="255"/>
      <c r="T467" s="256"/>
      <c r="U467" s="14"/>
      <c r="V467" s="14"/>
      <c r="W467" s="14"/>
      <c r="X467" s="14"/>
      <c r="Y467" s="14"/>
      <c r="Z467" s="14"/>
      <c r="AA467" s="14"/>
      <c r="AB467" s="14"/>
      <c r="AC467" s="14"/>
      <c r="AD467" s="14"/>
      <c r="AE467" s="14"/>
      <c r="AT467" s="257" t="s">
        <v>252</v>
      </c>
      <c r="AU467" s="257" t="s">
        <v>93</v>
      </c>
      <c r="AV467" s="14" t="s">
        <v>93</v>
      </c>
      <c r="AW467" s="14" t="s">
        <v>46</v>
      </c>
      <c r="AX467" s="14" t="s">
        <v>85</v>
      </c>
      <c r="AY467" s="257" t="s">
        <v>241</v>
      </c>
    </row>
    <row r="468" s="13" customFormat="1">
      <c r="A468" s="13"/>
      <c r="B468" s="236"/>
      <c r="C468" s="237"/>
      <c r="D468" s="238" t="s">
        <v>252</v>
      </c>
      <c r="E468" s="239" t="s">
        <v>39</v>
      </c>
      <c r="F468" s="240" t="s">
        <v>3432</v>
      </c>
      <c r="G468" s="237"/>
      <c r="H468" s="239" t="s">
        <v>39</v>
      </c>
      <c r="I468" s="241"/>
      <c r="J468" s="237"/>
      <c r="K468" s="237"/>
      <c r="L468" s="242"/>
      <c r="M468" s="243"/>
      <c r="N468" s="244"/>
      <c r="O468" s="244"/>
      <c r="P468" s="244"/>
      <c r="Q468" s="244"/>
      <c r="R468" s="244"/>
      <c r="S468" s="244"/>
      <c r="T468" s="245"/>
      <c r="U468" s="13"/>
      <c r="V468" s="13"/>
      <c r="W468" s="13"/>
      <c r="X468" s="13"/>
      <c r="Y468" s="13"/>
      <c r="Z468" s="13"/>
      <c r="AA468" s="13"/>
      <c r="AB468" s="13"/>
      <c r="AC468" s="13"/>
      <c r="AD468" s="13"/>
      <c r="AE468" s="13"/>
      <c r="AT468" s="246" t="s">
        <v>252</v>
      </c>
      <c r="AU468" s="246" t="s">
        <v>93</v>
      </c>
      <c r="AV468" s="13" t="s">
        <v>23</v>
      </c>
      <c r="AW468" s="13" t="s">
        <v>46</v>
      </c>
      <c r="AX468" s="13" t="s">
        <v>85</v>
      </c>
      <c r="AY468" s="246" t="s">
        <v>241</v>
      </c>
    </row>
    <row r="469" s="14" customFormat="1">
      <c r="A469" s="14"/>
      <c r="B469" s="247"/>
      <c r="C469" s="248"/>
      <c r="D469" s="238" t="s">
        <v>252</v>
      </c>
      <c r="E469" s="249" t="s">
        <v>39</v>
      </c>
      <c r="F469" s="250" t="s">
        <v>9754</v>
      </c>
      <c r="G469" s="248"/>
      <c r="H469" s="251">
        <v>11</v>
      </c>
      <c r="I469" s="252"/>
      <c r="J469" s="248"/>
      <c r="K469" s="248"/>
      <c r="L469" s="253"/>
      <c r="M469" s="254"/>
      <c r="N469" s="255"/>
      <c r="O469" s="255"/>
      <c r="P469" s="255"/>
      <c r="Q469" s="255"/>
      <c r="R469" s="255"/>
      <c r="S469" s="255"/>
      <c r="T469" s="256"/>
      <c r="U469" s="14"/>
      <c r="V469" s="14"/>
      <c r="W469" s="14"/>
      <c r="X469" s="14"/>
      <c r="Y469" s="14"/>
      <c r="Z469" s="14"/>
      <c r="AA469" s="14"/>
      <c r="AB469" s="14"/>
      <c r="AC469" s="14"/>
      <c r="AD469" s="14"/>
      <c r="AE469" s="14"/>
      <c r="AT469" s="257" t="s">
        <v>252</v>
      </c>
      <c r="AU469" s="257" t="s">
        <v>93</v>
      </c>
      <c r="AV469" s="14" t="s">
        <v>93</v>
      </c>
      <c r="AW469" s="14" t="s">
        <v>46</v>
      </c>
      <c r="AX469" s="14" t="s">
        <v>85</v>
      </c>
      <c r="AY469" s="257" t="s">
        <v>241</v>
      </c>
    </row>
    <row r="470" s="14" customFormat="1">
      <c r="A470" s="14"/>
      <c r="B470" s="247"/>
      <c r="C470" s="248"/>
      <c r="D470" s="238" t="s">
        <v>252</v>
      </c>
      <c r="E470" s="249" t="s">
        <v>39</v>
      </c>
      <c r="F470" s="250" t="s">
        <v>9755</v>
      </c>
      <c r="G470" s="248"/>
      <c r="H470" s="251">
        <v>3.2000000000000002</v>
      </c>
      <c r="I470" s="252"/>
      <c r="J470" s="248"/>
      <c r="K470" s="248"/>
      <c r="L470" s="253"/>
      <c r="M470" s="254"/>
      <c r="N470" s="255"/>
      <c r="O470" s="255"/>
      <c r="P470" s="255"/>
      <c r="Q470" s="255"/>
      <c r="R470" s="255"/>
      <c r="S470" s="255"/>
      <c r="T470" s="256"/>
      <c r="U470" s="14"/>
      <c r="V470" s="14"/>
      <c r="W470" s="14"/>
      <c r="X470" s="14"/>
      <c r="Y470" s="14"/>
      <c r="Z470" s="14"/>
      <c r="AA470" s="14"/>
      <c r="AB470" s="14"/>
      <c r="AC470" s="14"/>
      <c r="AD470" s="14"/>
      <c r="AE470" s="14"/>
      <c r="AT470" s="257" t="s">
        <v>252</v>
      </c>
      <c r="AU470" s="257" t="s">
        <v>93</v>
      </c>
      <c r="AV470" s="14" t="s">
        <v>93</v>
      </c>
      <c r="AW470" s="14" t="s">
        <v>46</v>
      </c>
      <c r="AX470" s="14" t="s">
        <v>85</v>
      </c>
      <c r="AY470" s="257" t="s">
        <v>241</v>
      </c>
    </row>
    <row r="471" s="14" customFormat="1">
      <c r="A471" s="14"/>
      <c r="B471" s="247"/>
      <c r="C471" s="248"/>
      <c r="D471" s="238" t="s">
        <v>252</v>
      </c>
      <c r="E471" s="249" t="s">
        <v>39</v>
      </c>
      <c r="F471" s="250" t="s">
        <v>9756</v>
      </c>
      <c r="G471" s="248"/>
      <c r="H471" s="251">
        <v>3.2999999999999998</v>
      </c>
      <c r="I471" s="252"/>
      <c r="J471" s="248"/>
      <c r="K471" s="248"/>
      <c r="L471" s="253"/>
      <c r="M471" s="254"/>
      <c r="N471" s="255"/>
      <c r="O471" s="255"/>
      <c r="P471" s="255"/>
      <c r="Q471" s="255"/>
      <c r="R471" s="255"/>
      <c r="S471" s="255"/>
      <c r="T471" s="256"/>
      <c r="U471" s="14"/>
      <c r="V471" s="14"/>
      <c r="W471" s="14"/>
      <c r="X471" s="14"/>
      <c r="Y471" s="14"/>
      <c r="Z471" s="14"/>
      <c r="AA471" s="14"/>
      <c r="AB471" s="14"/>
      <c r="AC471" s="14"/>
      <c r="AD471" s="14"/>
      <c r="AE471" s="14"/>
      <c r="AT471" s="257" t="s">
        <v>252</v>
      </c>
      <c r="AU471" s="257" t="s">
        <v>93</v>
      </c>
      <c r="AV471" s="14" t="s">
        <v>93</v>
      </c>
      <c r="AW471" s="14" t="s">
        <v>46</v>
      </c>
      <c r="AX471" s="14" t="s">
        <v>85</v>
      </c>
      <c r="AY471" s="257" t="s">
        <v>241</v>
      </c>
    </row>
    <row r="472" s="14" customFormat="1">
      <c r="A472" s="14"/>
      <c r="B472" s="247"/>
      <c r="C472" s="248"/>
      <c r="D472" s="238" t="s">
        <v>252</v>
      </c>
      <c r="E472" s="249" t="s">
        <v>39</v>
      </c>
      <c r="F472" s="250" t="s">
        <v>9757</v>
      </c>
      <c r="G472" s="248"/>
      <c r="H472" s="251">
        <v>2.5</v>
      </c>
      <c r="I472" s="252"/>
      <c r="J472" s="248"/>
      <c r="K472" s="248"/>
      <c r="L472" s="253"/>
      <c r="M472" s="254"/>
      <c r="N472" s="255"/>
      <c r="O472" s="255"/>
      <c r="P472" s="255"/>
      <c r="Q472" s="255"/>
      <c r="R472" s="255"/>
      <c r="S472" s="255"/>
      <c r="T472" s="256"/>
      <c r="U472" s="14"/>
      <c r="V472" s="14"/>
      <c r="W472" s="14"/>
      <c r="X472" s="14"/>
      <c r="Y472" s="14"/>
      <c r="Z472" s="14"/>
      <c r="AA472" s="14"/>
      <c r="AB472" s="14"/>
      <c r="AC472" s="14"/>
      <c r="AD472" s="14"/>
      <c r="AE472" s="14"/>
      <c r="AT472" s="257" t="s">
        <v>252</v>
      </c>
      <c r="AU472" s="257" t="s">
        <v>93</v>
      </c>
      <c r="AV472" s="14" t="s">
        <v>93</v>
      </c>
      <c r="AW472" s="14" t="s">
        <v>46</v>
      </c>
      <c r="AX472" s="14" t="s">
        <v>85</v>
      </c>
      <c r="AY472" s="257" t="s">
        <v>241</v>
      </c>
    </row>
    <row r="473" s="14" customFormat="1">
      <c r="A473" s="14"/>
      <c r="B473" s="247"/>
      <c r="C473" s="248"/>
      <c r="D473" s="238" t="s">
        <v>252</v>
      </c>
      <c r="E473" s="249" t="s">
        <v>39</v>
      </c>
      <c r="F473" s="250" t="s">
        <v>9758</v>
      </c>
      <c r="G473" s="248"/>
      <c r="H473" s="251">
        <v>4.9000000000000004</v>
      </c>
      <c r="I473" s="252"/>
      <c r="J473" s="248"/>
      <c r="K473" s="248"/>
      <c r="L473" s="253"/>
      <c r="M473" s="254"/>
      <c r="N473" s="255"/>
      <c r="O473" s="255"/>
      <c r="P473" s="255"/>
      <c r="Q473" s="255"/>
      <c r="R473" s="255"/>
      <c r="S473" s="255"/>
      <c r="T473" s="256"/>
      <c r="U473" s="14"/>
      <c r="V473" s="14"/>
      <c r="W473" s="14"/>
      <c r="X473" s="14"/>
      <c r="Y473" s="14"/>
      <c r="Z473" s="14"/>
      <c r="AA473" s="14"/>
      <c r="AB473" s="14"/>
      <c r="AC473" s="14"/>
      <c r="AD473" s="14"/>
      <c r="AE473" s="14"/>
      <c r="AT473" s="257" t="s">
        <v>252</v>
      </c>
      <c r="AU473" s="257" t="s">
        <v>93</v>
      </c>
      <c r="AV473" s="14" t="s">
        <v>93</v>
      </c>
      <c r="AW473" s="14" t="s">
        <v>46</v>
      </c>
      <c r="AX473" s="14" t="s">
        <v>85</v>
      </c>
      <c r="AY473" s="257" t="s">
        <v>241</v>
      </c>
    </row>
    <row r="474" s="14" customFormat="1">
      <c r="A474" s="14"/>
      <c r="B474" s="247"/>
      <c r="C474" s="248"/>
      <c r="D474" s="238" t="s">
        <v>252</v>
      </c>
      <c r="E474" s="249" t="s">
        <v>39</v>
      </c>
      <c r="F474" s="250" t="s">
        <v>9759</v>
      </c>
      <c r="G474" s="248"/>
      <c r="H474" s="251">
        <v>9.0999999999999996</v>
      </c>
      <c r="I474" s="252"/>
      <c r="J474" s="248"/>
      <c r="K474" s="248"/>
      <c r="L474" s="253"/>
      <c r="M474" s="254"/>
      <c r="N474" s="255"/>
      <c r="O474" s="255"/>
      <c r="P474" s="255"/>
      <c r="Q474" s="255"/>
      <c r="R474" s="255"/>
      <c r="S474" s="255"/>
      <c r="T474" s="256"/>
      <c r="U474" s="14"/>
      <c r="V474" s="14"/>
      <c r="W474" s="14"/>
      <c r="X474" s="14"/>
      <c r="Y474" s="14"/>
      <c r="Z474" s="14"/>
      <c r="AA474" s="14"/>
      <c r="AB474" s="14"/>
      <c r="AC474" s="14"/>
      <c r="AD474" s="14"/>
      <c r="AE474" s="14"/>
      <c r="AT474" s="257" t="s">
        <v>252</v>
      </c>
      <c r="AU474" s="257" t="s">
        <v>93</v>
      </c>
      <c r="AV474" s="14" t="s">
        <v>93</v>
      </c>
      <c r="AW474" s="14" t="s">
        <v>46</v>
      </c>
      <c r="AX474" s="14" t="s">
        <v>85</v>
      </c>
      <c r="AY474" s="257" t="s">
        <v>241</v>
      </c>
    </row>
    <row r="475" s="14" customFormat="1">
      <c r="A475" s="14"/>
      <c r="B475" s="247"/>
      <c r="C475" s="248"/>
      <c r="D475" s="238" t="s">
        <v>252</v>
      </c>
      <c r="E475" s="249" t="s">
        <v>39</v>
      </c>
      <c r="F475" s="250" t="s">
        <v>9760</v>
      </c>
      <c r="G475" s="248"/>
      <c r="H475" s="251">
        <v>6.7999999999999998</v>
      </c>
      <c r="I475" s="252"/>
      <c r="J475" s="248"/>
      <c r="K475" s="248"/>
      <c r="L475" s="253"/>
      <c r="M475" s="254"/>
      <c r="N475" s="255"/>
      <c r="O475" s="255"/>
      <c r="P475" s="255"/>
      <c r="Q475" s="255"/>
      <c r="R475" s="255"/>
      <c r="S475" s="255"/>
      <c r="T475" s="256"/>
      <c r="U475" s="14"/>
      <c r="V475" s="14"/>
      <c r="W475" s="14"/>
      <c r="X475" s="14"/>
      <c r="Y475" s="14"/>
      <c r="Z475" s="14"/>
      <c r="AA475" s="14"/>
      <c r="AB475" s="14"/>
      <c r="AC475" s="14"/>
      <c r="AD475" s="14"/>
      <c r="AE475" s="14"/>
      <c r="AT475" s="257" t="s">
        <v>252</v>
      </c>
      <c r="AU475" s="257" t="s">
        <v>93</v>
      </c>
      <c r="AV475" s="14" t="s">
        <v>93</v>
      </c>
      <c r="AW475" s="14" t="s">
        <v>46</v>
      </c>
      <c r="AX475" s="14" t="s">
        <v>85</v>
      </c>
      <c r="AY475" s="257" t="s">
        <v>241</v>
      </c>
    </row>
    <row r="476" s="14" customFormat="1">
      <c r="A476" s="14"/>
      <c r="B476" s="247"/>
      <c r="C476" s="248"/>
      <c r="D476" s="238" t="s">
        <v>252</v>
      </c>
      <c r="E476" s="249" t="s">
        <v>39</v>
      </c>
      <c r="F476" s="250" t="s">
        <v>9761</v>
      </c>
      <c r="G476" s="248"/>
      <c r="H476" s="251">
        <v>2.7999999999999998</v>
      </c>
      <c r="I476" s="252"/>
      <c r="J476" s="248"/>
      <c r="K476" s="248"/>
      <c r="L476" s="253"/>
      <c r="M476" s="254"/>
      <c r="N476" s="255"/>
      <c r="O476" s="255"/>
      <c r="P476" s="255"/>
      <c r="Q476" s="255"/>
      <c r="R476" s="255"/>
      <c r="S476" s="255"/>
      <c r="T476" s="256"/>
      <c r="U476" s="14"/>
      <c r="V476" s="14"/>
      <c r="W476" s="14"/>
      <c r="X476" s="14"/>
      <c r="Y476" s="14"/>
      <c r="Z476" s="14"/>
      <c r="AA476" s="14"/>
      <c r="AB476" s="14"/>
      <c r="AC476" s="14"/>
      <c r="AD476" s="14"/>
      <c r="AE476" s="14"/>
      <c r="AT476" s="257" t="s">
        <v>252</v>
      </c>
      <c r="AU476" s="257" t="s">
        <v>93</v>
      </c>
      <c r="AV476" s="14" t="s">
        <v>93</v>
      </c>
      <c r="AW476" s="14" t="s">
        <v>46</v>
      </c>
      <c r="AX476" s="14" t="s">
        <v>85</v>
      </c>
      <c r="AY476" s="257" t="s">
        <v>241</v>
      </c>
    </row>
    <row r="477" s="14" customFormat="1">
      <c r="A477" s="14"/>
      <c r="B477" s="247"/>
      <c r="C477" s="248"/>
      <c r="D477" s="238" t="s">
        <v>252</v>
      </c>
      <c r="E477" s="249" t="s">
        <v>39</v>
      </c>
      <c r="F477" s="250" t="s">
        <v>9762</v>
      </c>
      <c r="G477" s="248"/>
      <c r="H477" s="251">
        <v>3.5</v>
      </c>
      <c r="I477" s="252"/>
      <c r="J477" s="248"/>
      <c r="K477" s="248"/>
      <c r="L477" s="253"/>
      <c r="M477" s="254"/>
      <c r="N477" s="255"/>
      <c r="O477" s="255"/>
      <c r="P477" s="255"/>
      <c r="Q477" s="255"/>
      <c r="R477" s="255"/>
      <c r="S477" s="255"/>
      <c r="T477" s="256"/>
      <c r="U477" s="14"/>
      <c r="V477" s="14"/>
      <c r="W477" s="14"/>
      <c r="X477" s="14"/>
      <c r="Y477" s="14"/>
      <c r="Z477" s="14"/>
      <c r="AA477" s="14"/>
      <c r="AB477" s="14"/>
      <c r="AC477" s="14"/>
      <c r="AD477" s="14"/>
      <c r="AE477" s="14"/>
      <c r="AT477" s="257" t="s">
        <v>252</v>
      </c>
      <c r="AU477" s="257" t="s">
        <v>93</v>
      </c>
      <c r="AV477" s="14" t="s">
        <v>93</v>
      </c>
      <c r="AW477" s="14" t="s">
        <v>46</v>
      </c>
      <c r="AX477" s="14" t="s">
        <v>85</v>
      </c>
      <c r="AY477" s="257" t="s">
        <v>241</v>
      </c>
    </row>
    <row r="478" s="14" customFormat="1">
      <c r="A478" s="14"/>
      <c r="B478" s="247"/>
      <c r="C478" s="248"/>
      <c r="D478" s="238" t="s">
        <v>252</v>
      </c>
      <c r="E478" s="249" t="s">
        <v>39</v>
      </c>
      <c r="F478" s="250" t="s">
        <v>9763</v>
      </c>
      <c r="G478" s="248"/>
      <c r="H478" s="251">
        <v>3.3999999999999999</v>
      </c>
      <c r="I478" s="252"/>
      <c r="J478" s="248"/>
      <c r="K478" s="248"/>
      <c r="L478" s="253"/>
      <c r="M478" s="254"/>
      <c r="N478" s="255"/>
      <c r="O478" s="255"/>
      <c r="P478" s="255"/>
      <c r="Q478" s="255"/>
      <c r="R478" s="255"/>
      <c r="S478" s="255"/>
      <c r="T478" s="256"/>
      <c r="U478" s="14"/>
      <c r="V478" s="14"/>
      <c r="W478" s="14"/>
      <c r="X478" s="14"/>
      <c r="Y478" s="14"/>
      <c r="Z478" s="14"/>
      <c r="AA478" s="14"/>
      <c r="AB478" s="14"/>
      <c r="AC478" s="14"/>
      <c r="AD478" s="14"/>
      <c r="AE478" s="14"/>
      <c r="AT478" s="257" t="s">
        <v>252</v>
      </c>
      <c r="AU478" s="257" t="s">
        <v>93</v>
      </c>
      <c r="AV478" s="14" t="s">
        <v>93</v>
      </c>
      <c r="AW478" s="14" t="s">
        <v>46</v>
      </c>
      <c r="AX478" s="14" t="s">
        <v>85</v>
      </c>
      <c r="AY478" s="257" t="s">
        <v>241</v>
      </c>
    </row>
    <row r="479" s="15" customFormat="1">
      <c r="A479" s="15"/>
      <c r="B479" s="258"/>
      <c r="C479" s="259"/>
      <c r="D479" s="238" t="s">
        <v>252</v>
      </c>
      <c r="E479" s="260" t="s">
        <v>39</v>
      </c>
      <c r="F479" s="261" t="s">
        <v>274</v>
      </c>
      <c r="G479" s="259"/>
      <c r="H479" s="262">
        <v>176.30000000000001</v>
      </c>
      <c r="I479" s="263"/>
      <c r="J479" s="259"/>
      <c r="K479" s="259"/>
      <c r="L479" s="264"/>
      <c r="M479" s="265"/>
      <c r="N479" s="266"/>
      <c r="O479" s="266"/>
      <c r="P479" s="266"/>
      <c r="Q479" s="266"/>
      <c r="R479" s="266"/>
      <c r="S479" s="266"/>
      <c r="T479" s="267"/>
      <c r="U479" s="15"/>
      <c r="V479" s="15"/>
      <c r="W479" s="15"/>
      <c r="X479" s="15"/>
      <c r="Y479" s="15"/>
      <c r="Z479" s="15"/>
      <c r="AA479" s="15"/>
      <c r="AB479" s="15"/>
      <c r="AC479" s="15"/>
      <c r="AD479" s="15"/>
      <c r="AE479" s="15"/>
      <c r="AT479" s="268" t="s">
        <v>252</v>
      </c>
      <c r="AU479" s="268" t="s">
        <v>93</v>
      </c>
      <c r="AV479" s="15" t="s">
        <v>248</v>
      </c>
      <c r="AW479" s="15" t="s">
        <v>46</v>
      </c>
      <c r="AX479" s="15" t="s">
        <v>23</v>
      </c>
      <c r="AY479" s="268" t="s">
        <v>241</v>
      </c>
    </row>
    <row r="480" s="2" customFormat="1" ht="16.5" customHeight="1">
      <c r="A480" s="42"/>
      <c r="B480" s="43"/>
      <c r="C480" s="218" t="s">
        <v>732</v>
      </c>
      <c r="D480" s="218" t="s">
        <v>243</v>
      </c>
      <c r="E480" s="219" t="s">
        <v>9764</v>
      </c>
      <c r="F480" s="220" t="s">
        <v>9765</v>
      </c>
      <c r="G480" s="221" t="s">
        <v>515</v>
      </c>
      <c r="H480" s="222">
        <v>25.600000000000001</v>
      </c>
      <c r="I480" s="223"/>
      <c r="J480" s="224">
        <f>ROUND(I480*H480,2)</f>
        <v>0</v>
      </c>
      <c r="K480" s="220" t="s">
        <v>247</v>
      </c>
      <c r="L480" s="48"/>
      <c r="M480" s="225" t="s">
        <v>39</v>
      </c>
      <c r="N480" s="226" t="s">
        <v>56</v>
      </c>
      <c r="O480" s="88"/>
      <c r="P480" s="227">
        <f>O480*H480</f>
        <v>0</v>
      </c>
      <c r="Q480" s="227">
        <v>0.00197</v>
      </c>
      <c r="R480" s="227">
        <f>Q480*H480</f>
        <v>0.050432000000000005</v>
      </c>
      <c r="S480" s="227">
        <v>0</v>
      </c>
      <c r="T480" s="228">
        <f>S480*H480</f>
        <v>0</v>
      </c>
      <c r="U480" s="42"/>
      <c r="V480" s="42"/>
      <c r="W480" s="42"/>
      <c r="X480" s="42"/>
      <c r="Y480" s="42"/>
      <c r="Z480" s="42"/>
      <c r="AA480" s="42"/>
      <c r="AB480" s="42"/>
      <c r="AC480" s="42"/>
      <c r="AD480" s="42"/>
      <c r="AE480" s="42"/>
      <c r="AR480" s="229" t="s">
        <v>462</v>
      </c>
      <c r="AT480" s="229" t="s">
        <v>243</v>
      </c>
      <c r="AU480" s="229" t="s">
        <v>93</v>
      </c>
      <c r="AY480" s="20" t="s">
        <v>241</v>
      </c>
      <c r="BE480" s="230">
        <f>IF(N480="základní",J480,0)</f>
        <v>0</v>
      </c>
      <c r="BF480" s="230">
        <f>IF(N480="snížená",J480,0)</f>
        <v>0</v>
      </c>
      <c r="BG480" s="230">
        <f>IF(N480="zákl. přenesená",J480,0)</f>
        <v>0</v>
      </c>
      <c r="BH480" s="230">
        <f>IF(N480="sníž. přenesená",J480,0)</f>
        <v>0</v>
      </c>
      <c r="BI480" s="230">
        <f>IF(N480="nulová",J480,0)</f>
        <v>0</v>
      </c>
      <c r="BJ480" s="20" t="s">
        <v>23</v>
      </c>
      <c r="BK480" s="230">
        <f>ROUND(I480*H480,2)</f>
        <v>0</v>
      </c>
      <c r="BL480" s="20" t="s">
        <v>462</v>
      </c>
      <c r="BM480" s="229" t="s">
        <v>9766</v>
      </c>
    </row>
    <row r="481" s="2" customFormat="1">
      <c r="A481" s="42"/>
      <c r="B481" s="43"/>
      <c r="C481" s="44"/>
      <c r="D481" s="231" t="s">
        <v>250</v>
      </c>
      <c r="E481" s="44"/>
      <c r="F481" s="232" t="s">
        <v>9767</v>
      </c>
      <c r="G481" s="44"/>
      <c r="H481" s="44"/>
      <c r="I481" s="233"/>
      <c r="J481" s="44"/>
      <c r="K481" s="44"/>
      <c r="L481" s="48"/>
      <c r="M481" s="234"/>
      <c r="N481" s="235"/>
      <c r="O481" s="88"/>
      <c r="P481" s="88"/>
      <c r="Q481" s="88"/>
      <c r="R481" s="88"/>
      <c r="S481" s="88"/>
      <c r="T481" s="89"/>
      <c r="U481" s="42"/>
      <c r="V481" s="42"/>
      <c r="W481" s="42"/>
      <c r="X481" s="42"/>
      <c r="Y481" s="42"/>
      <c r="Z481" s="42"/>
      <c r="AA481" s="42"/>
      <c r="AB481" s="42"/>
      <c r="AC481" s="42"/>
      <c r="AD481" s="42"/>
      <c r="AE481" s="42"/>
      <c r="AT481" s="20" t="s">
        <v>250</v>
      </c>
      <c r="AU481" s="20" t="s">
        <v>93</v>
      </c>
    </row>
    <row r="482" s="13" customFormat="1">
      <c r="A482" s="13"/>
      <c r="B482" s="236"/>
      <c r="C482" s="237"/>
      <c r="D482" s="238" t="s">
        <v>252</v>
      </c>
      <c r="E482" s="239" t="s">
        <v>39</v>
      </c>
      <c r="F482" s="240" t="s">
        <v>8834</v>
      </c>
      <c r="G482" s="237"/>
      <c r="H482" s="239" t="s">
        <v>39</v>
      </c>
      <c r="I482" s="241"/>
      <c r="J482" s="237"/>
      <c r="K482" s="237"/>
      <c r="L482" s="242"/>
      <c r="M482" s="243"/>
      <c r="N482" s="244"/>
      <c r="O482" s="244"/>
      <c r="P482" s="244"/>
      <c r="Q482" s="244"/>
      <c r="R482" s="244"/>
      <c r="S482" s="244"/>
      <c r="T482" s="245"/>
      <c r="U482" s="13"/>
      <c r="V482" s="13"/>
      <c r="W482" s="13"/>
      <c r="X482" s="13"/>
      <c r="Y482" s="13"/>
      <c r="Z482" s="13"/>
      <c r="AA482" s="13"/>
      <c r="AB482" s="13"/>
      <c r="AC482" s="13"/>
      <c r="AD482" s="13"/>
      <c r="AE482" s="13"/>
      <c r="AT482" s="246" t="s">
        <v>252</v>
      </c>
      <c r="AU482" s="246" t="s">
        <v>93</v>
      </c>
      <c r="AV482" s="13" t="s">
        <v>23</v>
      </c>
      <c r="AW482" s="13" t="s">
        <v>46</v>
      </c>
      <c r="AX482" s="13" t="s">
        <v>85</v>
      </c>
      <c r="AY482" s="246" t="s">
        <v>241</v>
      </c>
    </row>
    <row r="483" s="14" customFormat="1">
      <c r="A483" s="14"/>
      <c r="B483" s="247"/>
      <c r="C483" s="248"/>
      <c r="D483" s="238" t="s">
        <v>252</v>
      </c>
      <c r="E483" s="249" t="s">
        <v>39</v>
      </c>
      <c r="F483" s="250" t="s">
        <v>9768</v>
      </c>
      <c r="G483" s="248"/>
      <c r="H483" s="251">
        <v>3.7999999999999998</v>
      </c>
      <c r="I483" s="252"/>
      <c r="J483" s="248"/>
      <c r="K483" s="248"/>
      <c r="L483" s="253"/>
      <c r="M483" s="254"/>
      <c r="N483" s="255"/>
      <c r="O483" s="255"/>
      <c r="P483" s="255"/>
      <c r="Q483" s="255"/>
      <c r="R483" s="255"/>
      <c r="S483" s="255"/>
      <c r="T483" s="256"/>
      <c r="U483" s="14"/>
      <c r="V483" s="14"/>
      <c r="W483" s="14"/>
      <c r="X483" s="14"/>
      <c r="Y483" s="14"/>
      <c r="Z483" s="14"/>
      <c r="AA483" s="14"/>
      <c r="AB483" s="14"/>
      <c r="AC483" s="14"/>
      <c r="AD483" s="14"/>
      <c r="AE483" s="14"/>
      <c r="AT483" s="257" t="s">
        <v>252</v>
      </c>
      <c r="AU483" s="257" t="s">
        <v>93</v>
      </c>
      <c r="AV483" s="14" t="s">
        <v>93</v>
      </c>
      <c r="AW483" s="14" t="s">
        <v>46</v>
      </c>
      <c r="AX483" s="14" t="s">
        <v>85</v>
      </c>
      <c r="AY483" s="257" t="s">
        <v>241</v>
      </c>
    </row>
    <row r="484" s="13" customFormat="1">
      <c r="A484" s="13"/>
      <c r="B484" s="236"/>
      <c r="C484" s="237"/>
      <c r="D484" s="238" t="s">
        <v>252</v>
      </c>
      <c r="E484" s="239" t="s">
        <v>39</v>
      </c>
      <c r="F484" s="240" t="s">
        <v>3427</v>
      </c>
      <c r="G484" s="237"/>
      <c r="H484" s="239" t="s">
        <v>39</v>
      </c>
      <c r="I484" s="241"/>
      <c r="J484" s="237"/>
      <c r="K484" s="237"/>
      <c r="L484" s="242"/>
      <c r="M484" s="243"/>
      <c r="N484" s="244"/>
      <c r="O484" s="244"/>
      <c r="P484" s="244"/>
      <c r="Q484" s="244"/>
      <c r="R484" s="244"/>
      <c r="S484" s="244"/>
      <c r="T484" s="245"/>
      <c r="U484" s="13"/>
      <c r="V484" s="13"/>
      <c r="W484" s="13"/>
      <c r="X484" s="13"/>
      <c r="Y484" s="13"/>
      <c r="Z484" s="13"/>
      <c r="AA484" s="13"/>
      <c r="AB484" s="13"/>
      <c r="AC484" s="13"/>
      <c r="AD484" s="13"/>
      <c r="AE484" s="13"/>
      <c r="AT484" s="246" t="s">
        <v>252</v>
      </c>
      <c r="AU484" s="246" t="s">
        <v>93</v>
      </c>
      <c r="AV484" s="13" t="s">
        <v>23</v>
      </c>
      <c r="AW484" s="13" t="s">
        <v>46</v>
      </c>
      <c r="AX484" s="13" t="s">
        <v>85</v>
      </c>
      <c r="AY484" s="246" t="s">
        <v>241</v>
      </c>
    </row>
    <row r="485" s="14" customFormat="1">
      <c r="A485" s="14"/>
      <c r="B485" s="247"/>
      <c r="C485" s="248"/>
      <c r="D485" s="238" t="s">
        <v>252</v>
      </c>
      <c r="E485" s="249" t="s">
        <v>39</v>
      </c>
      <c r="F485" s="250" t="s">
        <v>9769</v>
      </c>
      <c r="G485" s="248"/>
      <c r="H485" s="251">
        <v>0.40000000000000002</v>
      </c>
      <c r="I485" s="252"/>
      <c r="J485" s="248"/>
      <c r="K485" s="248"/>
      <c r="L485" s="253"/>
      <c r="M485" s="254"/>
      <c r="N485" s="255"/>
      <c r="O485" s="255"/>
      <c r="P485" s="255"/>
      <c r="Q485" s="255"/>
      <c r="R485" s="255"/>
      <c r="S485" s="255"/>
      <c r="T485" s="256"/>
      <c r="U485" s="14"/>
      <c r="V485" s="14"/>
      <c r="W485" s="14"/>
      <c r="X485" s="14"/>
      <c r="Y485" s="14"/>
      <c r="Z485" s="14"/>
      <c r="AA485" s="14"/>
      <c r="AB485" s="14"/>
      <c r="AC485" s="14"/>
      <c r="AD485" s="14"/>
      <c r="AE485" s="14"/>
      <c r="AT485" s="257" t="s">
        <v>252</v>
      </c>
      <c r="AU485" s="257" t="s">
        <v>93</v>
      </c>
      <c r="AV485" s="14" t="s">
        <v>93</v>
      </c>
      <c r="AW485" s="14" t="s">
        <v>46</v>
      </c>
      <c r="AX485" s="14" t="s">
        <v>85</v>
      </c>
      <c r="AY485" s="257" t="s">
        <v>241</v>
      </c>
    </row>
    <row r="486" s="14" customFormat="1">
      <c r="A486" s="14"/>
      <c r="B486" s="247"/>
      <c r="C486" s="248"/>
      <c r="D486" s="238" t="s">
        <v>252</v>
      </c>
      <c r="E486" s="249" t="s">
        <v>39</v>
      </c>
      <c r="F486" s="250" t="s">
        <v>9770</v>
      </c>
      <c r="G486" s="248"/>
      <c r="H486" s="251">
        <v>14.1</v>
      </c>
      <c r="I486" s="252"/>
      <c r="J486" s="248"/>
      <c r="K486" s="248"/>
      <c r="L486" s="253"/>
      <c r="M486" s="254"/>
      <c r="N486" s="255"/>
      <c r="O486" s="255"/>
      <c r="P486" s="255"/>
      <c r="Q486" s="255"/>
      <c r="R486" s="255"/>
      <c r="S486" s="255"/>
      <c r="T486" s="256"/>
      <c r="U486" s="14"/>
      <c r="V486" s="14"/>
      <c r="W486" s="14"/>
      <c r="X486" s="14"/>
      <c r="Y486" s="14"/>
      <c r="Z486" s="14"/>
      <c r="AA486" s="14"/>
      <c r="AB486" s="14"/>
      <c r="AC486" s="14"/>
      <c r="AD486" s="14"/>
      <c r="AE486" s="14"/>
      <c r="AT486" s="257" t="s">
        <v>252</v>
      </c>
      <c r="AU486" s="257" t="s">
        <v>93</v>
      </c>
      <c r="AV486" s="14" t="s">
        <v>93</v>
      </c>
      <c r="AW486" s="14" t="s">
        <v>46</v>
      </c>
      <c r="AX486" s="14" t="s">
        <v>85</v>
      </c>
      <c r="AY486" s="257" t="s">
        <v>241</v>
      </c>
    </row>
    <row r="487" s="13" customFormat="1">
      <c r="A487" s="13"/>
      <c r="B487" s="236"/>
      <c r="C487" s="237"/>
      <c r="D487" s="238" t="s">
        <v>252</v>
      </c>
      <c r="E487" s="239" t="s">
        <v>39</v>
      </c>
      <c r="F487" s="240" t="s">
        <v>3430</v>
      </c>
      <c r="G487" s="237"/>
      <c r="H487" s="239" t="s">
        <v>39</v>
      </c>
      <c r="I487" s="241"/>
      <c r="J487" s="237"/>
      <c r="K487" s="237"/>
      <c r="L487" s="242"/>
      <c r="M487" s="243"/>
      <c r="N487" s="244"/>
      <c r="O487" s="244"/>
      <c r="P487" s="244"/>
      <c r="Q487" s="244"/>
      <c r="R487" s="244"/>
      <c r="S487" s="244"/>
      <c r="T487" s="245"/>
      <c r="U487" s="13"/>
      <c r="V487" s="13"/>
      <c r="W487" s="13"/>
      <c r="X487" s="13"/>
      <c r="Y487" s="13"/>
      <c r="Z487" s="13"/>
      <c r="AA487" s="13"/>
      <c r="AB487" s="13"/>
      <c r="AC487" s="13"/>
      <c r="AD487" s="13"/>
      <c r="AE487" s="13"/>
      <c r="AT487" s="246" t="s">
        <v>252</v>
      </c>
      <c r="AU487" s="246" t="s">
        <v>93</v>
      </c>
      <c r="AV487" s="13" t="s">
        <v>23</v>
      </c>
      <c r="AW487" s="13" t="s">
        <v>46</v>
      </c>
      <c r="AX487" s="13" t="s">
        <v>85</v>
      </c>
      <c r="AY487" s="246" t="s">
        <v>241</v>
      </c>
    </row>
    <row r="488" s="14" customFormat="1">
      <c r="A488" s="14"/>
      <c r="B488" s="247"/>
      <c r="C488" s="248"/>
      <c r="D488" s="238" t="s">
        <v>252</v>
      </c>
      <c r="E488" s="249" t="s">
        <v>39</v>
      </c>
      <c r="F488" s="250" t="s">
        <v>9771</v>
      </c>
      <c r="G488" s="248"/>
      <c r="H488" s="251">
        <v>0.59999999999999998</v>
      </c>
      <c r="I488" s="252"/>
      <c r="J488" s="248"/>
      <c r="K488" s="248"/>
      <c r="L488" s="253"/>
      <c r="M488" s="254"/>
      <c r="N488" s="255"/>
      <c r="O488" s="255"/>
      <c r="P488" s="255"/>
      <c r="Q488" s="255"/>
      <c r="R488" s="255"/>
      <c r="S488" s="255"/>
      <c r="T488" s="256"/>
      <c r="U488" s="14"/>
      <c r="V488" s="14"/>
      <c r="W488" s="14"/>
      <c r="X488" s="14"/>
      <c r="Y488" s="14"/>
      <c r="Z488" s="14"/>
      <c r="AA488" s="14"/>
      <c r="AB488" s="14"/>
      <c r="AC488" s="14"/>
      <c r="AD488" s="14"/>
      <c r="AE488" s="14"/>
      <c r="AT488" s="257" t="s">
        <v>252</v>
      </c>
      <c r="AU488" s="257" t="s">
        <v>93</v>
      </c>
      <c r="AV488" s="14" t="s">
        <v>93</v>
      </c>
      <c r="AW488" s="14" t="s">
        <v>46</v>
      </c>
      <c r="AX488" s="14" t="s">
        <v>85</v>
      </c>
      <c r="AY488" s="257" t="s">
        <v>241</v>
      </c>
    </row>
    <row r="489" s="14" customFormat="1">
      <c r="A489" s="14"/>
      <c r="B489" s="247"/>
      <c r="C489" s="248"/>
      <c r="D489" s="238" t="s">
        <v>252</v>
      </c>
      <c r="E489" s="249" t="s">
        <v>39</v>
      </c>
      <c r="F489" s="250" t="s">
        <v>9772</v>
      </c>
      <c r="G489" s="248"/>
      <c r="H489" s="251">
        <v>6.7000000000000002</v>
      </c>
      <c r="I489" s="252"/>
      <c r="J489" s="248"/>
      <c r="K489" s="248"/>
      <c r="L489" s="253"/>
      <c r="M489" s="254"/>
      <c r="N489" s="255"/>
      <c r="O489" s="255"/>
      <c r="P489" s="255"/>
      <c r="Q489" s="255"/>
      <c r="R489" s="255"/>
      <c r="S489" s="255"/>
      <c r="T489" s="256"/>
      <c r="U489" s="14"/>
      <c r="V489" s="14"/>
      <c r="W489" s="14"/>
      <c r="X489" s="14"/>
      <c r="Y489" s="14"/>
      <c r="Z489" s="14"/>
      <c r="AA489" s="14"/>
      <c r="AB489" s="14"/>
      <c r="AC489" s="14"/>
      <c r="AD489" s="14"/>
      <c r="AE489" s="14"/>
      <c r="AT489" s="257" t="s">
        <v>252</v>
      </c>
      <c r="AU489" s="257" t="s">
        <v>93</v>
      </c>
      <c r="AV489" s="14" t="s">
        <v>93</v>
      </c>
      <c r="AW489" s="14" t="s">
        <v>46</v>
      </c>
      <c r="AX489" s="14" t="s">
        <v>85</v>
      </c>
      <c r="AY489" s="257" t="s">
        <v>241</v>
      </c>
    </row>
    <row r="490" s="15" customFormat="1">
      <c r="A490" s="15"/>
      <c r="B490" s="258"/>
      <c r="C490" s="259"/>
      <c r="D490" s="238" t="s">
        <v>252</v>
      </c>
      <c r="E490" s="260" t="s">
        <v>39</v>
      </c>
      <c r="F490" s="261" t="s">
        <v>274</v>
      </c>
      <c r="G490" s="259"/>
      <c r="H490" s="262">
        <v>25.600000000000001</v>
      </c>
      <c r="I490" s="263"/>
      <c r="J490" s="259"/>
      <c r="K490" s="259"/>
      <c r="L490" s="264"/>
      <c r="M490" s="265"/>
      <c r="N490" s="266"/>
      <c r="O490" s="266"/>
      <c r="P490" s="266"/>
      <c r="Q490" s="266"/>
      <c r="R490" s="266"/>
      <c r="S490" s="266"/>
      <c r="T490" s="267"/>
      <c r="U490" s="15"/>
      <c r="V490" s="15"/>
      <c r="W490" s="15"/>
      <c r="X490" s="15"/>
      <c r="Y490" s="15"/>
      <c r="Z490" s="15"/>
      <c r="AA490" s="15"/>
      <c r="AB490" s="15"/>
      <c r="AC490" s="15"/>
      <c r="AD490" s="15"/>
      <c r="AE490" s="15"/>
      <c r="AT490" s="268" t="s">
        <v>252</v>
      </c>
      <c r="AU490" s="268" t="s">
        <v>93</v>
      </c>
      <c r="AV490" s="15" t="s">
        <v>248</v>
      </c>
      <c r="AW490" s="15" t="s">
        <v>46</v>
      </c>
      <c r="AX490" s="15" t="s">
        <v>23</v>
      </c>
      <c r="AY490" s="268" t="s">
        <v>241</v>
      </c>
    </row>
    <row r="491" s="2" customFormat="1" ht="16.5" customHeight="1">
      <c r="A491" s="42"/>
      <c r="B491" s="43"/>
      <c r="C491" s="218" t="s">
        <v>771</v>
      </c>
      <c r="D491" s="218" t="s">
        <v>243</v>
      </c>
      <c r="E491" s="219" t="s">
        <v>9773</v>
      </c>
      <c r="F491" s="220" t="s">
        <v>9774</v>
      </c>
      <c r="G491" s="221" t="s">
        <v>515</v>
      </c>
      <c r="H491" s="222">
        <v>7.7999999999999998</v>
      </c>
      <c r="I491" s="223"/>
      <c r="J491" s="224">
        <f>ROUND(I491*H491,2)</f>
        <v>0</v>
      </c>
      <c r="K491" s="220" t="s">
        <v>247</v>
      </c>
      <c r="L491" s="48"/>
      <c r="M491" s="225" t="s">
        <v>39</v>
      </c>
      <c r="N491" s="226" t="s">
        <v>56</v>
      </c>
      <c r="O491" s="88"/>
      <c r="P491" s="227">
        <f>O491*H491</f>
        <v>0</v>
      </c>
      <c r="Q491" s="227">
        <v>0.0030400000000000002</v>
      </c>
      <c r="R491" s="227">
        <f>Q491*H491</f>
        <v>0.023712</v>
      </c>
      <c r="S491" s="227">
        <v>0</v>
      </c>
      <c r="T491" s="228">
        <f>S491*H491</f>
        <v>0</v>
      </c>
      <c r="U491" s="42"/>
      <c r="V491" s="42"/>
      <c r="W491" s="42"/>
      <c r="X491" s="42"/>
      <c r="Y491" s="42"/>
      <c r="Z491" s="42"/>
      <c r="AA491" s="42"/>
      <c r="AB491" s="42"/>
      <c r="AC491" s="42"/>
      <c r="AD491" s="42"/>
      <c r="AE491" s="42"/>
      <c r="AR491" s="229" t="s">
        <v>462</v>
      </c>
      <c r="AT491" s="229" t="s">
        <v>243</v>
      </c>
      <c r="AU491" s="229" t="s">
        <v>93</v>
      </c>
      <c r="AY491" s="20" t="s">
        <v>241</v>
      </c>
      <c r="BE491" s="230">
        <f>IF(N491="základní",J491,0)</f>
        <v>0</v>
      </c>
      <c r="BF491" s="230">
        <f>IF(N491="snížená",J491,0)</f>
        <v>0</v>
      </c>
      <c r="BG491" s="230">
        <f>IF(N491="zákl. přenesená",J491,0)</f>
        <v>0</v>
      </c>
      <c r="BH491" s="230">
        <f>IF(N491="sníž. přenesená",J491,0)</f>
        <v>0</v>
      </c>
      <c r="BI491" s="230">
        <f>IF(N491="nulová",J491,0)</f>
        <v>0</v>
      </c>
      <c r="BJ491" s="20" t="s">
        <v>23</v>
      </c>
      <c r="BK491" s="230">
        <f>ROUND(I491*H491,2)</f>
        <v>0</v>
      </c>
      <c r="BL491" s="20" t="s">
        <v>462</v>
      </c>
      <c r="BM491" s="229" t="s">
        <v>9775</v>
      </c>
    </row>
    <row r="492" s="2" customFormat="1">
      <c r="A492" s="42"/>
      <c r="B492" s="43"/>
      <c r="C492" s="44"/>
      <c r="D492" s="231" t="s">
        <v>250</v>
      </c>
      <c r="E492" s="44"/>
      <c r="F492" s="232" t="s">
        <v>9776</v>
      </c>
      <c r="G492" s="44"/>
      <c r="H492" s="44"/>
      <c r="I492" s="233"/>
      <c r="J492" s="44"/>
      <c r="K492" s="44"/>
      <c r="L492" s="48"/>
      <c r="M492" s="234"/>
      <c r="N492" s="235"/>
      <c r="O492" s="88"/>
      <c r="P492" s="88"/>
      <c r="Q492" s="88"/>
      <c r="R492" s="88"/>
      <c r="S492" s="88"/>
      <c r="T492" s="89"/>
      <c r="U492" s="42"/>
      <c r="V492" s="42"/>
      <c r="W492" s="42"/>
      <c r="X492" s="42"/>
      <c r="Y492" s="42"/>
      <c r="Z492" s="42"/>
      <c r="AA492" s="42"/>
      <c r="AB492" s="42"/>
      <c r="AC492" s="42"/>
      <c r="AD492" s="42"/>
      <c r="AE492" s="42"/>
      <c r="AT492" s="20" t="s">
        <v>250</v>
      </c>
      <c r="AU492" s="20" t="s">
        <v>93</v>
      </c>
    </row>
    <row r="493" s="13" customFormat="1">
      <c r="A493" s="13"/>
      <c r="B493" s="236"/>
      <c r="C493" s="237"/>
      <c r="D493" s="238" t="s">
        <v>252</v>
      </c>
      <c r="E493" s="239" t="s">
        <v>39</v>
      </c>
      <c r="F493" s="240" t="s">
        <v>3427</v>
      </c>
      <c r="G493" s="237"/>
      <c r="H493" s="239" t="s">
        <v>39</v>
      </c>
      <c r="I493" s="241"/>
      <c r="J493" s="237"/>
      <c r="K493" s="237"/>
      <c r="L493" s="242"/>
      <c r="M493" s="243"/>
      <c r="N493" s="244"/>
      <c r="O493" s="244"/>
      <c r="P493" s="244"/>
      <c r="Q493" s="244"/>
      <c r="R493" s="244"/>
      <c r="S493" s="244"/>
      <c r="T493" s="245"/>
      <c r="U493" s="13"/>
      <c r="V493" s="13"/>
      <c r="W493" s="13"/>
      <c r="X493" s="13"/>
      <c r="Y493" s="13"/>
      <c r="Z493" s="13"/>
      <c r="AA493" s="13"/>
      <c r="AB493" s="13"/>
      <c r="AC493" s="13"/>
      <c r="AD493" s="13"/>
      <c r="AE493" s="13"/>
      <c r="AT493" s="246" t="s">
        <v>252</v>
      </c>
      <c r="AU493" s="246" t="s">
        <v>93</v>
      </c>
      <c r="AV493" s="13" t="s">
        <v>23</v>
      </c>
      <c r="AW493" s="13" t="s">
        <v>46</v>
      </c>
      <c r="AX493" s="13" t="s">
        <v>85</v>
      </c>
      <c r="AY493" s="246" t="s">
        <v>241</v>
      </c>
    </row>
    <row r="494" s="14" customFormat="1">
      <c r="A494" s="14"/>
      <c r="B494" s="247"/>
      <c r="C494" s="248"/>
      <c r="D494" s="238" t="s">
        <v>252</v>
      </c>
      <c r="E494" s="249" t="s">
        <v>39</v>
      </c>
      <c r="F494" s="250" t="s">
        <v>9777</v>
      </c>
      <c r="G494" s="248"/>
      <c r="H494" s="251">
        <v>7.7999999999999998</v>
      </c>
      <c r="I494" s="252"/>
      <c r="J494" s="248"/>
      <c r="K494" s="248"/>
      <c r="L494" s="253"/>
      <c r="M494" s="254"/>
      <c r="N494" s="255"/>
      <c r="O494" s="255"/>
      <c r="P494" s="255"/>
      <c r="Q494" s="255"/>
      <c r="R494" s="255"/>
      <c r="S494" s="255"/>
      <c r="T494" s="256"/>
      <c r="U494" s="14"/>
      <c r="V494" s="14"/>
      <c r="W494" s="14"/>
      <c r="X494" s="14"/>
      <c r="Y494" s="14"/>
      <c r="Z494" s="14"/>
      <c r="AA494" s="14"/>
      <c r="AB494" s="14"/>
      <c r="AC494" s="14"/>
      <c r="AD494" s="14"/>
      <c r="AE494" s="14"/>
      <c r="AT494" s="257" t="s">
        <v>252</v>
      </c>
      <c r="AU494" s="257" t="s">
        <v>93</v>
      </c>
      <c r="AV494" s="14" t="s">
        <v>93</v>
      </c>
      <c r="AW494" s="14" t="s">
        <v>46</v>
      </c>
      <c r="AX494" s="14" t="s">
        <v>23</v>
      </c>
      <c r="AY494" s="257" t="s">
        <v>241</v>
      </c>
    </row>
    <row r="495" s="2" customFormat="1" ht="16.5" customHeight="1">
      <c r="A495" s="42"/>
      <c r="B495" s="43"/>
      <c r="C495" s="218" t="s">
        <v>826</v>
      </c>
      <c r="D495" s="218" t="s">
        <v>243</v>
      </c>
      <c r="E495" s="219" t="s">
        <v>9778</v>
      </c>
      <c r="F495" s="220" t="s">
        <v>9779</v>
      </c>
      <c r="G495" s="221" t="s">
        <v>515</v>
      </c>
      <c r="H495" s="222">
        <v>10.699999999999999</v>
      </c>
      <c r="I495" s="223"/>
      <c r="J495" s="224">
        <f>ROUND(I495*H495,2)</f>
        <v>0</v>
      </c>
      <c r="K495" s="220" t="s">
        <v>1267</v>
      </c>
      <c r="L495" s="48"/>
      <c r="M495" s="225" t="s">
        <v>39</v>
      </c>
      <c r="N495" s="226" t="s">
        <v>56</v>
      </c>
      <c r="O495" s="88"/>
      <c r="P495" s="227">
        <f>O495*H495</f>
        <v>0</v>
      </c>
      <c r="Q495" s="227">
        <v>0.0027015887850467299</v>
      </c>
      <c r="R495" s="227">
        <f>Q495*H495</f>
        <v>0.028907000000000009</v>
      </c>
      <c r="S495" s="227">
        <v>0</v>
      </c>
      <c r="T495" s="228">
        <f>S495*H495</f>
        <v>0</v>
      </c>
      <c r="U495" s="42"/>
      <c r="V495" s="42"/>
      <c r="W495" s="42"/>
      <c r="X495" s="42"/>
      <c r="Y495" s="42"/>
      <c r="Z495" s="42"/>
      <c r="AA495" s="42"/>
      <c r="AB495" s="42"/>
      <c r="AC495" s="42"/>
      <c r="AD495" s="42"/>
      <c r="AE495" s="42"/>
      <c r="AR495" s="229" t="s">
        <v>462</v>
      </c>
      <c r="AT495" s="229" t="s">
        <v>243</v>
      </c>
      <c r="AU495" s="229" t="s">
        <v>93</v>
      </c>
      <c r="AY495" s="20" t="s">
        <v>241</v>
      </c>
      <c r="BE495" s="230">
        <f>IF(N495="základní",J495,0)</f>
        <v>0</v>
      </c>
      <c r="BF495" s="230">
        <f>IF(N495="snížená",J495,0)</f>
        <v>0</v>
      </c>
      <c r="BG495" s="230">
        <f>IF(N495="zákl. přenesená",J495,0)</f>
        <v>0</v>
      </c>
      <c r="BH495" s="230">
        <f>IF(N495="sníž. přenesená",J495,0)</f>
        <v>0</v>
      </c>
      <c r="BI495" s="230">
        <f>IF(N495="nulová",J495,0)</f>
        <v>0</v>
      </c>
      <c r="BJ495" s="20" t="s">
        <v>23</v>
      </c>
      <c r="BK495" s="230">
        <f>ROUND(I495*H495,2)</f>
        <v>0</v>
      </c>
      <c r="BL495" s="20" t="s">
        <v>462</v>
      </c>
      <c r="BM495" s="229" t="s">
        <v>9780</v>
      </c>
    </row>
    <row r="496" s="13" customFormat="1">
      <c r="A496" s="13"/>
      <c r="B496" s="236"/>
      <c r="C496" s="237"/>
      <c r="D496" s="238" t="s">
        <v>252</v>
      </c>
      <c r="E496" s="239" t="s">
        <v>39</v>
      </c>
      <c r="F496" s="240" t="s">
        <v>3427</v>
      </c>
      <c r="G496" s="237"/>
      <c r="H496" s="239" t="s">
        <v>39</v>
      </c>
      <c r="I496" s="241"/>
      <c r="J496" s="237"/>
      <c r="K496" s="237"/>
      <c r="L496" s="242"/>
      <c r="M496" s="243"/>
      <c r="N496" s="244"/>
      <c r="O496" s="244"/>
      <c r="P496" s="244"/>
      <c r="Q496" s="244"/>
      <c r="R496" s="244"/>
      <c r="S496" s="244"/>
      <c r="T496" s="245"/>
      <c r="U496" s="13"/>
      <c r="V496" s="13"/>
      <c r="W496" s="13"/>
      <c r="X496" s="13"/>
      <c r="Y496" s="13"/>
      <c r="Z496" s="13"/>
      <c r="AA496" s="13"/>
      <c r="AB496" s="13"/>
      <c r="AC496" s="13"/>
      <c r="AD496" s="13"/>
      <c r="AE496" s="13"/>
      <c r="AT496" s="246" t="s">
        <v>252</v>
      </c>
      <c r="AU496" s="246" t="s">
        <v>93</v>
      </c>
      <c r="AV496" s="13" t="s">
        <v>23</v>
      </c>
      <c r="AW496" s="13" t="s">
        <v>46</v>
      </c>
      <c r="AX496" s="13" t="s">
        <v>85</v>
      </c>
      <c r="AY496" s="246" t="s">
        <v>241</v>
      </c>
    </row>
    <row r="497" s="14" customFormat="1">
      <c r="A497" s="14"/>
      <c r="B497" s="247"/>
      <c r="C497" s="248"/>
      <c r="D497" s="238" t="s">
        <v>252</v>
      </c>
      <c r="E497" s="249" t="s">
        <v>39</v>
      </c>
      <c r="F497" s="250" t="s">
        <v>9781</v>
      </c>
      <c r="G497" s="248"/>
      <c r="H497" s="251">
        <v>9.5999999999999996</v>
      </c>
      <c r="I497" s="252"/>
      <c r="J497" s="248"/>
      <c r="K497" s="248"/>
      <c r="L497" s="253"/>
      <c r="M497" s="254"/>
      <c r="N497" s="255"/>
      <c r="O497" s="255"/>
      <c r="P497" s="255"/>
      <c r="Q497" s="255"/>
      <c r="R497" s="255"/>
      <c r="S497" s="255"/>
      <c r="T497" s="256"/>
      <c r="U497" s="14"/>
      <c r="V497" s="14"/>
      <c r="W497" s="14"/>
      <c r="X497" s="14"/>
      <c r="Y497" s="14"/>
      <c r="Z497" s="14"/>
      <c r="AA497" s="14"/>
      <c r="AB497" s="14"/>
      <c r="AC497" s="14"/>
      <c r="AD497" s="14"/>
      <c r="AE497" s="14"/>
      <c r="AT497" s="257" t="s">
        <v>252</v>
      </c>
      <c r="AU497" s="257" t="s">
        <v>93</v>
      </c>
      <c r="AV497" s="14" t="s">
        <v>93</v>
      </c>
      <c r="AW497" s="14" t="s">
        <v>46</v>
      </c>
      <c r="AX497" s="14" t="s">
        <v>85</v>
      </c>
      <c r="AY497" s="257" t="s">
        <v>241</v>
      </c>
    </row>
    <row r="498" s="13" customFormat="1">
      <c r="A498" s="13"/>
      <c r="B498" s="236"/>
      <c r="C498" s="237"/>
      <c r="D498" s="238" t="s">
        <v>252</v>
      </c>
      <c r="E498" s="239" t="s">
        <v>39</v>
      </c>
      <c r="F498" s="240" t="s">
        <v>3432</v>
      </c>
      <c r="G498" s="237"/>
      <c r="H498" s="239" t="s">
        <v>39</v>
      </c>
      <c r="I498" s="241"/>
      <c r="J498" s="237"/>
      <c r="K498" s="237"/>
      <c r="L498" s="242"/>
      <c r="M498" s="243"/>
      <c r="N498" s="244"/>
      <c r="O498" s="244"/>
      <c r="P498" s="244"/>
      <c r="Q498" s="244"/>
      <c r="R498" s="244"/>
      <c r="S498" s="244"/>
      <c r="T498" s="245"/>
      <c r="U498" s="13"/>
      <c r="V498" s="13"/>
      <c r="W498" s="13"/>
      <c r="X498" s="13"/>
      <c r="Y498" s="13"/>
      <c r="Z498" s="13"/>
      <c r="AA498" s="13"/>
      <c r="AB498" s="13"/>
      <c r="AC498" s="13"/>
      <c r="AD498" s="13"/>
      <c r="AE498" s="13"/>
      <c r="AT498" s="246" t="s">
        <v>252</v>
      </c>
      <c r="AU498" s="246" t="s">
        <v>93</v>
      </c>
      <c r="AV498" s="13" t="s">
        <v>23</v>
      </c>
      <c r="AW498" s="13" t="s">
        <v>46</v>
      </c>
      <c r="AX498" s="13" t="s">
        <v>85</v>
      </c>
      <c r="AY498" s="246" t="s">
        <v>241</v>
      </c>
    </row>
    <row r="499" s="14" customFormat="1">
      <c r="A499" s="14"/>
      <c r="B499" s="247"/>
      <c r="C499" s="248"/>
      <c r="D499" s="238" t="s">
        <v>252</v>
      </c>
      <c r="E499" s="249" t="s">
        <v>39</v>
      </c>
      <c r="F499" s="250" t="s">
        <v>9782</v>
      </c>
      <c r="G499" s="248"/>
      <c r="H499" s="251">
        <v>1.1000000000000001</v>
      </c>
      <c r="I499" s="252"/>
      <c r="J499" s="248"/>
      <c r="K499" s="248"/>
      <c r="L499" s="253"/>
      <c r="M499" s="254"/>
      <c r="N499" s="255"/>
      <c r="O499" s="255"/>
      <c r="P499" s="255"/>
      <c r="Q499" s="255"/>
      <c r="R499" s="255"/>
      <c r="S499" s="255"/>
      <c r="T499" s="256"/>
      <c r="U499" s="14"/>
      <c r="V499" s="14"/>
      <c r="W499" s="14"/>
      <c r="X499" s="14"/>
      <c r="Y499" s="14"/>
      <c r="Z499" s="14"/>
      <c r="AA499" s="14"/>
      <c r="AB499" s="14"/>
      <c r="AC499" s="14"/>
      <c r="AD499" s="14"/>
      <c r="AE499" s="14"/>
      <c r="AT499" s="257" t="s">
        <v>252</v>
      </c>
      <c r="AU499" s="257" t="s">
        <v>93</v>
      </c>
      <c r="AV499" s="14" t="s">
        <v>93</v>
      </c>
      <c r="AW499" s="14" t="s">
        <v>46</v>
      </c>
      <c r="AX499" s="14" t="s">
        <v>85</v>
      </c>
      <c r="AY499" s="257" t="s">
        <v>241</v>
      </c>
    </row>
    <row r="500" s="15" customFormat="1">
      <c r="A500" s="15"/>
      <c r="B500" s="258"/>
      <c r="C500" s="259"/>
      <c r="D500" s="238" t="s">
        <v>252</v>
      </c>
      <c r="E500" s="260" t="s">
        <v>39</v>
      </c>
      <c r="F500" s="261" t="s">
        <v>274</v>
      </c>
      <c r="G500" s="259"/>
      <c r="H500" s="262">
        <v>10.699999999999999</v>
      </c>
      <c r="I500" s="263"/>
      <c r="J500" s="259"/>
      <c r="K500" s="259"/>
      <c r="L500" s="264"/>
      <c r="M500" s="265"/>
      <c r="N500" s="266"/>
      <c r="O500" s="266"/>
      <c r="P500" s="266"/>
      <c r="Q500" s="266"/>
      <c r="R500" s="266"/>
      <c r="S500" s="266"/>
      <c r="T500" s="267"/>
      <c r="U500" s="15"/>
      <c r="V500" s="15"/>
      <c r="W500" s="15"/>
      <c r="X500" s="15"/>
      <c r="Y500" s="15"/>
      <c r="Z500" s="15"/>
      <c r="AA500" s="15"/>
      <c r="AB500" s="15"/>
      <c r="AC500" s="15"/>
      <c r="AD500" s="15"/>
      <c r="AE500" s="15"/>
      <c r="AT500" s="268" t="s">
        <v>252</v>
      </c>
      <c r="AU500" s="268" t="s">
        <v>93</v>
      </c>
      <c r="AV500" s="15" t="s">
        <v>248</v>
      </c>
      <c r="AW500" s="15" t="s">
        <v>46</v>
      </c>
      <c r="AX500" s="15" t="s">
        <v>23</v>
      </c>
      <c r="AY500" s="268" t="s">
        <v>241</v>
      </c>
    </row>
    <row r="501" s="2" customFormat="1" ht="16.5" customHeight="1">
      <c r="A501" s="42"/>
      <c r="B501" s="43"/>
      <c r="C501" s="218" t="s">
        <v>833</v>
      </c>
      <c r="D501" s="218" t="s">
        <v>243</v>
      </c>
      <c r="E501" s="219" t="s">
        <v>9783</v>
      </c>
      <c r="F501" s="220" t="s">
        <v>9784</v>
      </c>
      <c r="G501" s="221" t="s">
        <v>515</v>
      </c>
      <c r="H501" s="222">
        <v>3.7000000000000002</v>
      </c>
      <c r="I501" s="223"/>
      <c r="J501" s="224">
        <f>ROUND(I501*H501,2)</f>
        <v>0</v>
      </c>
      <c r="K501" s="220" t="s">
        <v>1267</v>
      </c>
      <c r="L501" s="48"/>
      <c r="M501" s="225" t="s">
        <v>39</v>
      </c>
      <c r="N501" s="226" t="s">
        <v>56</v>
      </c>
      <c r="O501" s="88"/>
      <c r="P501" s="227">
        <f>O501*H501</f>
        <v>0</v>
      </c>
      <c r="Q501" s="227">
        <v>0.0034343243243243199</v>
      </c>
      <c r="R501" s="227">
        <f>Q501*H501</f>
        <v>0.012706999999999984</v>
      </c>
      <c r="S501" s="227">
        <v>0</v>
      </c>
      <c r="T501" s="228">
        <f>S501*H501</f>
        <v>0</v>
      </c>
      <c r="U501" s="42"/>
      <c r="V501" s="42"/>
      <c r="W501" s="42"/>
      <c r="X501" s="42"/>
      <c r="Y501" s="42"/>
      <c r="Z501" s="42"/>
      <c r="AA501" s="42"/>
      <c r="AB501" s="42"/>
      <c r="AC501" s="42"/>
      <c r="AD501" s="42"/>
      <c r="AE501" s="42"/>
      <c r="AR501" s="229" t="s">
        <v>462</v>
      </c>
      <c r="AT501" s="229" t="s">
        <v>243</v>
      </c>
      <c r="AU501" s="229" t="s">
        <v>93</v>
      </c>
      <c r="AY501" s="20" t="s">
        <v>241</v>
      </c>
      <c r="BE501" s="230">
        <f>IF(N501="základní",J501,0)</f>
        <v>0</v>
      </c>
      <c r="BF501" s="230">
        <f>IF(N501="snížená",J501,0)</f>
        <v>0</v>
      </c>
      <c r="BG501" s="230">
        <f>IF(N501="zákl. přenesená",J501,0)</f>
        <v>0</v>
      </c>
      <c r="BH501" s="230">
        <f>IF(N501="sníž. přenesená",J501,0)</f>
        <v>0</v>
      </c>
      <c r="BI501" s="230">
        <f>IF(N501="nulová",J501,0)</f>
        <v>0</v>
      </c>
      <c r="BJ501" s="20" t="s">
        <v>23</v>
      </c>
      <c r="BK501" s="230">
        <f>ROUND(I501*H501,2)</f>
        <v>0</v>
      </c>
      <c r="BL501" s="20" t="s">
        <v>462</v>
      </c>
      <c r="BM501" s="229" t="s">
        <v>9785</v>
      </c>
    </row>
    <row r="502" s="13" customFormat="1">
      <c r="A502" s="13"/>
      <c r="B502" s="236"/>
      <c r="C502" s="237"/>
      <c r="D502" s="238" t="s">
        <v>252</v>
      </c>
      <c r="E502" s="239" t="s">
        <v>39</v>
      </c>
      <c r="F502" s="240" t="s">
        <v>3432</v>
      </c>
      <c r="G502" s="237"/>
      <c r="H502" s="239" t="s">
        <v>39</v>
      </c>
      <c r="I502" s="241"/>
      <c r="J502" s="237"/>
      <c r="K502" s="237"/>
      <c r="L502" s="242"/>
      <c r="M502" s="243"/>
      <c r="N502" s="244"/>
      <c r="O502" s="244"/>
      <c r="P502" s="244"/>
      <c r="Q502" s="244"/>
      <c r="R502" s="244"/>
      <c r="S502" s="244"/>
      <c r="T502" s="245"/>
      <c r="U502" s="13"/>
      <c r="V502" s="13"/>
      <c r="W502" s="13"/>
      <c r="X502" s="13"/>
      <c r="Y502" s="13"/>
      <c r="Z502" s="13"/>
      <c r="AA502" s="13"/>
      <c r="AB502" s="13"/>
      <c r="AC502" s="13"/>
      <c r="AD502" s="13"/>
      <c r="AE502" s="13"/>
      <c r="AT502" s="246" t="s">
        <v>252</v>
      </c>
      <c r="AU502" s="246" t="s">
        <v>93</v>
      </c>
      <c r="AV502" s="13" t="s">
        <v>23</v>
      </c>
      <c r="AW502" s="13" t="s">
        <v>46</v>
      </c>
      <c r="AX502" s="13" t="s">
        <v>85</v>
      </c>
      <c r="AY502" s="246" t="s">
        <v>241</v>
      </c>
    </row>
    <row r="503" s="14" customFormat="1">
      <c r="A503" s="14"/>
      <c r="B503" s="247"/>
      <c r="C503" s="248"/>
      <c r="D503" s="238" t="s">
        <v>252</v>
      </c>
      <c r="E503" s="249" t="s">
        <v>39</v>
      </c>
      <c r="F503" s="250" t="s">
        <v>9786</v>
      </c>
      <c r="G503" s="248"/>
      <c r="H503" s="251">
        <v>3.7000000000000002</v>
      </c>
      <c r="I503" s="252"/>
      <c r="J503" s="248"/>
      <c r="K503" s="248"/>
      <c r="L503" s="253"/>
      <c r="M503" s="254"/>
      <c r="N503" s="255"/>
      <c r="O503" s="255"/>
      <c r="P503" s="255"/>
      <c r="Q503" s="255"/>
      <c r="R503" s="255"/>
      <c r="S503" s="255"/>
      <c r="T503" s="256"/>
      <c r="U503" s="14"/>
      <c r="V503" s="14"/>
      <c r="W503" s="14"/>
      <c r="X503" s="14"/>
      <c r="Y503" s="14"/>
      <c r="Z503" s="14"/>
      <c r="AA503" s="14"/>
      <c r="AB503" s="14"/>
      <c r="AC503" s="14"/>
      <c r="AD503" s="14"/>
      <c r="AE503" s="14"/>
      <c r="AT503" s="257" t="s">
        <v>252</v>
      </c>
      <c r="AU503" s="257" t="s">
        <v>93</v>
      </c>
      <c r="AV503" s="14" t="s">
        <v>93</v>
      </c>
      <c r="AW503" s="14" t="s">
        <v>46</v>
      </c>
      <c r="AX503" s="14" t="s">
        <v>23</v>
      </c>
      <c r="AY503" s="257" t="s">
        <v>241</v>
      </c>
    </row>
    <row r="504" s="2" customFormat="1" ht="16.5" customHeight="1">
      <c r="A504" s="42"/>
      <c r="B504" s="43"/>
      <c r="C504" s="218" t="s">
        <v>875</v>
      </c>
      <c r="D504" s="218" t="s">
        <v>243</v>
      </c>
      <c r="E504" s="219" t="s">
        <v>9787</v>
      </c>
      <c r="F504" s="220" t="s">
        <v>9788</v>
      </c>
      <c r="G504" s="221" t="s">
        <v>515</v>
      </c>
      <c r="H504" s="222">
        <v>27.399999999999999</v>
      </c>
      <c r="I504" s="223"/>
      <c r="J504" s="224">
        <f>ROUND(I504*H504,2)</f>
        <v>0</v>
      </c>
      <c r="K504" s="220" t="s">
        <v>247</v>
      </c>
      <c r="L504" s="48"/>
      <c r="M504" s="225" t="s">
        <v>39</v>
      </c>
      <c r="N504" s="226" t="s">
        <v>56</v>
      </c>
      <c r="O504" s="88"/>
      <c r="P504" s="227">
        <f>O504*H504</f>
        <v>0</v>
      </c>
      <c r="Q504" s="227">
        <v>0.00076000000000000004</v>
      </c>
      <c r="R504" s="227">
        <f>Q504*H504</f>
        <v>0.020823999999999999</v>
      </c>
      <c r="S504" s="227">
        <v>0</v>
      </c>
      <c r="T504" s="228">
        <f>S504*H504</f>
        <v>0</v>
      </c>
      <c r="U504" s="42"/>
      <c r="V504" s="42"/>
      <c r="W504" s="42"/>
      <c r="X504" s="42"/>
      <c r="Y504" s="42"/>
      <c r="Z504" s="42"/>
      <c r="AA504" s="42"/>
      <c r="AB504" s="42"/>
      <c r="AC504" s="42"/>
      <c r="AD504" s="42"/>
      <c r="AE504" s="42"/>
      <c r="AR504" s="229" t="s">
        <v>462</v>
      </c>
      <c r="AT504" s="229" t="s">
        <v>243</v>
      </c>
      <c r="AU504" s="229" t="s">
        <v>93</v>
      </c>
      <c r="AY504" s="20" t="s">
        <v>241</v>
      </c>
      <c r="BE504" s="230">
        <f>IF(N504="základní",J504,0)</f>
        <v>0</v>
      </c>
      <c r="BF504" s="230">
        <f>IF(N504="snížená",J504,0)</f>
        <v>0</v>
      </c>
      <c r="BG504" s="230">
        <f>IF(N504="zákl. přenesená",J504,0)</f>
        <v>0</v>
      </c>
      <c r="BH504" s="230">
        <f>IF(N504="sníž. přenesená",J504,0)</f>
        <v>0</v>
      </c>
      <c r="BI504" s="230">
        <f>IF(N504="nulová",J504,0)</f>
        <v>0</v>
      </c>
      <c r="BJ504" s="20" t="s">
        <v>23</v>
      </c>
      <c r="BK504" s="230">
        <f>ROUND(I504*H504,2)</f>
        <v>0</v>
      </c>
      <c r="BL504" s="20" t="s">
        <v>462</v>
      </c>
      <c r="BM504" s="229" t="s">
        <v>9789</v>
      </c>
    </row>
    <row r="505" s="2" customFormat="1">
      <c r="A505" s="42"/>
      <c r="B505" s="43"/>
      <c r="C505" s="44"/>
      <c r="D505" s="231" t="s">
        <v>250</v>
      </c>
      <c r="E505" s="44"/>
      <c r="F505" s="232" t="s">
        <v>9790</v>
      </c>
      <c r="G505" s="44"/>
      <c r="H505" s="44"/>
      <c r="I505" s="233"/>
      <c r="J505" s="44"/>
      <c r="K505" s="44"/>
      <c r="L505" s="48"/>
      <c r="M505" s="234"/>
      <c r="N505" s="235"/>
      <c r="O505" s="88"/>
      <c r="P505" s="88"/>
      <c r="Q505" s="88"/>
      <c r="R505" s="88"/>
      <c r="S505" s="88"/>
      <c r="T505" s="89"/>
      <c r="U505" s="42"/>
      <c r="V505" s="42"/>
      <c r="W505" s="42"/>
      <c r="X505" s="42"/>
      <c r="Y505" s="42"/>
      <c r="Z505" s="42"/>
      <c r="AA505" s="42"/>
      <c r="AB505" s="42"/>
      <c r="AC505" s="42"/>
      <c r="AD505" s="42"/>
      <c r="AE505" s="42"/>
      <c r="AT505" s="20" t="s">
        <v>250</v>
      </c>
      <c r="AU505" s="20" t="s">
        <v>93</v>
      </c>
    </row>
    <row r="506" s="13" customFormat="1">
      <c r="A506" s="13"/>
      <c r="B506" s="236"/>
      <c r="C506" s="237"/>
      <c r="D506" s="238" t="s">
        <v>252</v>
      </c>
      <c r="E506" s="239" t="s">
        <v>39</v>
      </c>
      <c r="F506" s="240" t="s">
        <v>9791</v>
      </c>
      <c r="G506" s="237"/>
      <c r="H506" s="239" t="s">
        <v>39</v>
      </c>
      <c r="I506" s="241"/>
      <c r="J506" s="237"/>
      <c r="K506" s="237"/>
      <c r="L506" s="242"/>
      <c r="M506" s="243"/>
      <c r="N506" s="244"/>
      <c r="O506" s="244"/>
      <c r="P506" s="244"/>
      <c r="Q506" s="244"/>
      <c r="R506" s="244"/>
      <c r="S506" s="244"/>
      <c r="T506" s="245"/>
      <c r="U506" s="13"/>
      <c r="V506" s="13"/>
      <c r="W506" s="13"/>
      <c r="X506" s="13"/>
      <c r="Y506" s="13"/>
      <c r="Z506" s="13"/>
      <c r="AA506" s="13"/>
      <c r="AB506" s="13"/>
      <c r="AC506" s="13"/>
      <c r="AD506" s="13"/>
      <c r="AE506" s="13"/>
      <c r="AT506" s="246" t="s">
        <v>252</v>
      </c>
      <c r="AU506" s="246" t="s">
        <v>93</v>
      </c>
      <c r="AV506" s="13" t="s">
        <v>23</v>
      </c>
      <c r="AW506" s="13" t="s">
        <v>46</v>
      </c>
      <c r="AX506" s="13" t="s">
        <v>85</v>
      </c>
      <c r="AY506" s="246" t="s">
        <v>241</v>
      </c>
    </row>
    <row r="507" s="14" customFormat="1">
      <c r="A507" s="14"/>
      <c r="B507" s="247"/>
      <c r="C507" s="248"/>
      <c r="D507" s="238" t="s">
        <v>252</v>
      </c>
      <c r="E507" s="249" t="s">
        <v>39</v>
      </c>
      <c r="F507" s="250" t="s">
        <v>9792</v>
      </c>
      <c r="G507" s="248"/>
      <c r="H507" s="251">
        <v>1.2</v>
      </c>
      <c r="I507" s="252"/>
      <c r="J507" s="248"/>
      <c r="K507" s="248"/>
      <c r="L507" s="253"/>
      <c r="M507" s="254"/>
      <c r="N507" s="255"/>
      <c r="O507" s="255"/>
      <c r="P507" s="255"/>
      <c r="Q507" s="255"/>
      <c r="R507" s="255"/>
      <c r="S507" s="255"/>
      <c r="T507" s="256"/>
      <c r="U507" s="14"/>
      <c r="V507" s="14"/>
      <c r="W507" s="14"/>
      <c r="X507" s="14"/>
      <c r="Y507" s="14"/>
      <c r="Z507" s="14"/>
      <c r="AA507" s="14"/>
      <c r="AB507" s="14"/>
      <c r="AC507" s="14"/>
      <c r="AD507" s="14"/>
      <c r="AE507" s="14"/>
      <c r="AT507" s="257" t="s">
        <v>252</v>
      </c>
      <c r="AU507" s="257" t="s">
        <v>93</v>
      </c>
      <c r="AV507" s="14" t="s">
        <v>93</v>
      </c>
      <c r="AW507" s="14" t="s">
        <v>46</v>
      </c>
      <c r="AX507" s="14" t="s">
        <v>85</v>
      </c>
      <c r="AY507" s="257" t="s">
        <v>241</v>
      </c>
    </row>
    <row r="508" s="14" customFormat="1">
      <c r="A508" s="14"/>
      <c r="B508" s="247"/>
      <c r="C508" s="248"/>
      <c r="D508" s="238" t="s">
        <v>252</v>
      </c>
      <c r="E508" s="249" t="s">
        <v>39</v>
      </c>
      <c r="F508" s="250" t="s">
        <v>9793</v>
      </c>
      <c r="G508" s="248"/>
      <c r="H508" s="251">
        <v>6.7999999999999998</v>
      </c>
      <c r="I508" s="252"/>
      <c r="J508" s="248"/>
      <c r="K508" s="248"/>
      <c r="L508" s="253"/>
      <c r="M508" s="254"/>
      <c r="N508" s="255"/>
      <c r="O508" s="255"/>
      <c r="P508" s="255"/>
      <c r="Q508" s="255"/>
      <c r="R508" s="255"/>
      <c r="S508" s="255"/>
      <c r="T508" s="256"/>
      <c r="U508" s="14"/>
      <c r="V508" s="14"/>
      <c r="W508" s="14"/>
      <c r="X508" s="14"/>
      <c r="Y508" s="14"/>
      <c r="Z508" s="14"/>
      <c r="AA508" s="14"/>
      <c r="AB508" s="14"/>
      <c r="AC508" s="14"/>
      <c r="AD508" s="14"/>
      <c r="AE508" s="14"/>
      <c r="AT508" s="257" t="s">
        <v>252</v>
      </c>
      <c r="AU508" s="257" t="s">
        <v>93</v>
      </c>
      <c r="AV508" s="14" t="s">
        <v>93</v>
      </c>
      <c r="AW508" s="14" t="s">
        <v>46</v>
      </c>
      <c r="AX508" s="14" t="s">
        <v>85</v>
      </c>
      <c r="AY508" s="257" t="s">
        <v>241</v>
      </c>
    </row>
    <row r="509" s="13" customFormat="1">
      <c r="A509" s="13"/>
      <c r="B509" s="236"/>
      <c r="C509" s="237"/>
      <c r="D509" s="238" t="s">
        <v>252</v>
      </c>
      <c r="E509" s="239" t="s">
        <v>39</v>
      </c>
      <c r="F509" s="240" t="s">
        <v>9794</v>
      </c>
      <c r="G509" s="237"/>
      <c r="H509" s="239" t="s">
        <v>39</v>
      </c>
      <c r="I509" s="241"/>
      <c r="J509" s="237"/>
      <c r="K509" s="237"/>
      <c r="L509" s="242"/>
      <c r="M509" s="243"/>
      <c r="N509" s="244"/>
      <c r="O509" s="244"/>
      <c r="P509" s="244"/>
      <c r="Q509" s="244"/>
      <c r="R509" s="244"/>
      <c r="S509" s="244"/>
      <c r="T509" s="245"/>
      <c r="U509" s="13"/>
      <c r="V509" s="13"/>
      <c r="W509" s="13"/>
      <c r="X509" s="13"/>
      <c r="Y509" s="13"/>
      <c r="Z509" s="13"/>
      <c r="AA509" s="13"/>
      <c r="AB509" s="13"/>
      <c r="AC509" s="13"/>
      <c r="AD509" s="13"/>
      <c r="AE509" s="13"/>
      <c r="AT509" s="246" t="s">
        <v>252</v>
      </c>
      <c r="AU509" s="246" t="s">
        <v>93</v>
      </c>
      <c r="AV509" s="13" t="s">
        <v>23</v>
      </c>
      <c r="AW509" s="13" t="s">
        <v>46</v>
      </c>
      <c r="AX509" s="13" t="s">
        <v>85</v>
      </c>
      <c r="AY509" s="246" t="s">
        <v>241</v>
      </c>
    </row>
    <row r="510" s="14" customFormat="1">
      <c r="A510" s="14"/>
      <c r="B510" s="247"/>
      <c r="C510" s="248"/>
      <c r="D510" s="238" t="s">
        <v>252</v>
      </c>
      <c r="E510" s="249" t="s">
        <v>39</v>
      </c>
      <c r="F510" s="250" t="s">
        <v>9795</v>
      </c>
      <c r="G510" s="248"/>
      <c r="H510" s="251">
        <v>9.9000000000000004</v>
      </c>
      <c r="I510" s="252"/>
      <c r="J510" s="248"/>
      <c r="K510" s="248"/>
      <c r="L510" s="253"/>
      <c r="M510" s="254"/>
      <c r="N510" s="255"/>
      <c r="O510" s="255"/>
      <c r="P510" s="255"/>
      <c r="Q510" s="255"/>
      <c r="R510" s="255"/>
      <c r="S510" s="255"/>
      <c r="T510" s="256"/>
      <c r="U510" s="14"/>
      <c r="V510" s="14"/>
      <c r="W510" s="14"/>
      <c r="X510" s="14"/>
      <c r="Y510" s="14"/>
      <c r="Z510" s="14"/>
      <c r="AA510" s="14"/>
      <c r="AB510" s="14"/>
      <c r="AC510" s="14"/>
      <c r="AD510" s="14"/>
      <c r="AE510" s="14"/>
      <c r="AT510" s="257" t="s">
        <v>252</v>
      </c>
      <c r="AU510" s="257" t="s">
        <v>93</v>
      </c>
      <c r="AV510" s="14" t="s">
        <v>93</v>
      </c>
      <c r="AW510" s="14" t="s">
        <v>46</v>
      </c>
      <c r="AX510" s="14" t="s">
        <v>85</v>
      </c>
      <c r="AY510" s="257" t="s">
        <v>241</v>
      </c>
    </row>
    <row r="511" s="14" customFormat="1">
      <c r="A511" s="14"/>
      <c r="B511" s="247"/>
      <c r="C511" s="248"/>
      <c r="D511" s="238" t="s">
        <v>252</v>
      </c>
      <c r="E511" s="249" t="s">
        <v>39</v>
      </c>
      <c r="F511" s="250" t="s">
        <v>9796</v>
      </c>
      <c r="G511" s="248"/>
      <c r="H511" s="251">
        <v>1.1000000000000001</v>
      </c>
      <c r="I511" s="252"/>
      <c r="J511" s="248"/>
      <c r="K511" s="248"/>
      <c r="L511" s="253"/>
      <c r="M511" s="254"/>
      <c r="N511" s="255"/>
      <c r="O511" s="255"/>
      <c r="P511" s="255"/>
      <c r="Q511" s="255"/>
      <c r="R511" s="255"/>
      <c r="S511" s="255"/>
      <c r="T511" s="256"/>
      <c r="U511" s="14"/>
      <c r="V511" s="14"/>
      <c r="W511" s="14"/>
      <c r="X511" s="14"/>
      <c r="Y511" s="14"/>
      <c r="Z511" s="14"/>
      <c r="AA511" s="14"/>
      <c r="AB511" s="14"/>
      <c r="AC511" s="14"/>
      <c r="AD511" s="14"/>
      <c r="AE511" s="14"/>
      <c r="AT511" s="257" t="s">
        <v>252</v>
      </c>
      <c r="AU511" s="257" t="s">
        <v>93</v>
      </c>
      <c r="AV511" s="14" t="s">
        <v>93</v>
      </c>
      <c r="AW511" s="14" t="s">
        <v>46</v>
      </c>
      <c r="AX511" s="14" t="s">
        <v>85</v>
      </c>
      <c r="AY511" s="257" t="s">
        <v>241</v>
      </c>
    </row>
    <row r="512" s="13" customFormat="1">
      <c r="A512" s="13"/>
      <c r="B512" s="236"/>
      <c r="C512" s="237"/>
      <c r="D512" s="238" t="s">
        <v>252</v>
      </c>
      <c r="E512" s="239" t="s">
        <v>39</v>
      </c>
      <c r="F512" s="240" t="s">
        <v>9797</v>
      </c>
      <c r="G512" s="237"/>
      <c r="H512" s="239" t="s">
        <v>39</v>
      </c>
      <c r="I512" s="241"/>
      <c r="J512" s="237"/>
      <c r="K512" s="237"/>
      <c r="L512" s="242"/>
      <c r="M512" s="243"/>
      <c r="N512" s="244"/>
      <c r="O512" s="244"/>
      <c r="P512" s="244"/>
      <c r="Q512" s="244"/>
      <c r="R512" s="244"/>
      <c r="S512" s="244"/>
      <c r="T512" s="245"/>
      <c r="U512" s="13"/>
      <c r="V512" s="13"/>
      <c r="W512" s="13"/>
      <c r="X512" s="13"/>
      <c r="Y512" s="13"/>
      <c r="Z512" s="13"/>
      <c r="AA512" s="13"/>
      <c r="AB512" s="13"/>
      <c r="AC512" s="13"/>
      <c r="AD512" s="13"/>
      <c r="AE512" s="13"/>
      <c r="AT512" s="246" t="s">
        <v>252</v>
      </c>
      <c r="AU512" s="246" t="s">
        <v>93</v>
      </c>
      <c r="AV512" s="13" t="s">
        <v>23</v>
      </c>
      <c r="AW512" s="13" t="s">
        <v>46</v>
      </c>
      <c r="AX512" s="13" t="s">
        <v>85</v>
      </c>
      <c r="AY512" s="246" t="s">
        <v>241</v>
      </c>
    </row>
    <row r="513" s="14" customFormat="1">
      <c r="A513" s="14"/>
      <c r="B513" s="247"/>
      <c r="C513" s="248"/>
      <c r="D513" s="238" t="s">
        <v>252</v>
      </c>
      <c r="E513" s="249" t="s">
        <v>39</v>
      </c>
      <c r="F513" s="250" t="s">
        <v>9798</v>
      </c>
      <c r="G513" s="248"/>
      <c r="H513" s="251">
        <v>0.5</v>
      </c>
      <c r="I513" s="252"/>
      <c r="J513" s="248"/>
      <c r="K513" s="248"/>
      <c r="L513" s="253"/>
      <c r="M513" s="254"/>
      <c r="N513" s="255"/>
      <c r="O513" s="255"/>
      <c r="P513" s="255"/>
      <c r="Q513" s="255"/>
      <c r="R513" s="255"/>
      <c r="S513" s="255"/>
      <c r="T513" s="256"/>
      <c r="U513" s="14"/>
      <c r="V513" s="14"/>
      <c r="W513" s="14"/>
      <c r="X513" s="14"/>
      <c r="Y513" s="14"/>
      <c r="Z513" s="14"/>
      <c r="AA513" s="14"/>
      <c r="AB513" s="14"/>
      <c r="AC513" s="14"/>
      <c r="AD513" s="14"/>
      <c r="AE513" s="14"/>
      <c r="AT513" s="257" t="s">
        <v>252</v>
      </c>
      <c r="AU513" s="257" t="s">
        <v>93</v>
      </c>
      <c r="AV513" s="14" t="s">
        <v>93</v>
      </c>
      <c r="AW513" s="14" t="s">
        <v>46</v>
      </c>
      <c r="AX513" s="14" t="s">
        <v>85</v>
      </c>
      <c r="AY513" s="257" t="s">
        <v>241</v>
      </c>
    </row>
    <row r="514" s="14" customFormat="1">
      <c r="A514" s="14"/>
      <c r="B514" s="247"/>
      <c r="C514" s="248"/>
      <c r="D514" s="238" t="s">
        <v>252</v>
      </c>
      <c r="E514" s="249" t="s">
        <v>39</v>
      </c>
      <c r="F514" s="250" t="s">
        <v>9799</v>
      </c>
      <c r="G514" s="248"/>
      <c r="H514" s="251">
        <v>1.6000000000000001</v>
      </c>
      <c r="I514" s="252"/>
      <c r="J514" s="248"/>
      <c r="K514" s="248"/>
      <c r="L514" s="253"/>
      <c r="M514" s="254"/>
      <c r="N514" s="255"/>
      <c r="O514" s="255"/>
      <c r="P514" s="255"/>
      <c r="Q514" s="255"/>
      <c r="R514" s="255"/>
      <c r="S514" s="255"/>
      <c r="T514" s="256"/>
      <c r="U514" s="14"/>
      <c r="V514" s="14"/>
      <c r="W514" s="14"/>
      <c r="X514" s="14"/>
      <c r="Y514" s="14"/>
      <c r="Z514" s="14"/>
      <c r="AA514" s="14"/>
      <c r="AB514" s="14"/>
      <c r="AC514" s="14"/>
      <c r="AD514" s="14"/>
      <c r="AE514" s="14"/>
      <c r="AT514" s="257" t="s">
        <v>252</v>
      </c>
      <c r="AU514" s="257" t="s">
        <v>93</v>
      </c>
      <c r="AV514" s="14" t="s">
        <v>93</v>
      </c>
      <c r="AW514" s="14" t="s">
        <v>46</v>
      </c>
      <c r="AX514" s="14" t="s">
        <v>85</v>
      </c>
      <c r="AY514" s="257" t="s">
        <v>241</v>
      </c>
    </row>
    <row r="515" s="14" customFormat="1">
      <c r="A515" s="14"/>
      <c r="B515" s="247"/>
      <c r="C515" s="248"/>
      <c r="D515" s="238" t="s">
        <v>252</v>
      </c>
      <c r="E515" s="249" t="s">
        <v>39</v>
      </c>
      <c r="F515" s="250" t="s">
        <v>9800</v>
      </c>
      <c r="G515" s="248"/>
      <c r="H515" s="251">
        <v>0.59999999999999998</v>
      </c>
      <c r="I515" s="252"/>
      <c r="J515" s="248"/>
      <c r="K515" s="248"/>
      <c r="L515" s="253"/>
      <c r="M515" s="254"/>
      <c r="N515" s="255"/>
      <c r="O515" s="255"/>
      <c r="P515" s="255"/>
      <c r="Q515" s="255"/>
      <c r="R515" s="255"/>
      <c r="S515" s="255"/>
      <c r="T515" s="256"/>
      <c r="U515" s="14"/>
      <c r="V515" s="14"/>
      <c r="W515" s="14"/>
      <c r="X515" s="14"/>
      <c r="Y515" s="14"/>
      <c r="Z515" s="14"/>
      <c r="AA515" s="14"/>
      <c r="AB515" s="14"/>
      <c r="AC515" s="14"/>
      <c r="AD515" s="14"/>
      <c r="AE515" s="14"/>
      <c r="AT515" s="257" t="s">
        <v>252</v>
      </c>
      <c r="AU515" s="257" t="s">
        <v>93</v>
      </c>
      <c r="AV515" s="14" t="s">
        <v>93</v>
      </c>
      <c r="AW515" s="14" t="s">
        <v>46</v>
      </c>
      <c r="AX515" s="14" t="s">
        <v>85</v>
      </c>
      <c r="AY515" s="257" t="s">
        <v>241</v>
      </c>
    </row>
    <row r="516" s="14" customFormat="1">
      <c r="A516" s="14"/>
      <c r="B516" s="247"/>
      <c r="C516" s="248"/>
      <c r="D516" s="238" t="s">
        <v>252</v>
      </c>
      <c r="E516" s="249" t="s">
        <v>39</v>
      </c>
      <c r="F516" s="250" t="s">
        <v>9801</v>
      </c>
      <c r="G516" s="248"/>
      <c r="H516" s="251">
        <v>0.5</v>
      </c>
      <c r="I516" s="252"/>
      <c r="J516" s="248"/>
      <c r="K516" s="248"/>
      <c r="L516" s="253"/>
      <c r="M516" s="254"/>
      <c r="N516" s="255"/>
      <c r="O516" s="255"/>
      <c r="P516" s="255"/>
      <c r="Q516" s="255"/>
      <c r="R516" s="255"/>
      <c r="S516" s="255"/>
      <c r="T516" s="256"/>
      <c r="U516" s="14"/>
      <c r="V516" s="14"/>
      <c r="W516" s="14"/>
      <c r="X516" s="14"/>
      <c r="Y516" s="14"/>
      <c r="Z516" s="14"/>
      <c r="AA516" s="14"/>
      <c r="AB516" s="14"/>
      <c r="AC516" s="14"/>
      <c r="AD516" s="14"/>
      <c r="AE516" s="14"/>
      <c r="AT516" s="257" t="s">
        <v>252</v>
      </c>
      <c r="AU516" s="257" t="s">
        <v>93</v>
      </c>
      <c r="AV516" s="14" t="s">
        <v>93</v>
      </c>
      <c r="AW516" s="14" t="s">
        <v>46</v>
      </c>
      <c r="AX516" s="14" t="s">
        <v>85</v>
      </c>
      <c r="AY516" s="257" t="s">
        <v>241</v>
      </c>
    </row>
    <row r="517" s="14" customFormat="1">
      <c r="A517" s="14"/>
      <c r="B517" s="247"/>
      <c r="C517" s="248"/>
      <c r="D517" s="238" t="s">
        <v>252</v>
      </c>
      <c r="E517" s="249" t="s">
        <v>39</v>
      </c>
      <c r="F517" s="250" t="s">
        <v>9802</v>
      </c>
      <c r="G517" s="248"/>
      <c r="H517" s="251">
        <v>0.5</v>
      </c>
      <c r="I517" s="252"/>
      <c r="J517" s="248"/>
      <c r="K517" s="248"/>
      <c r="L517" s="253"/>
      <c r="M517" s="254"/>
      <c r="N517" s="255"/>
      <c r="O517" s="255"/>
      <c r="P517" s="255"/>
      <c r="Q517" s="255"/>
      <c r="R517" s="255"/>
      <c r="S517" s="255"/>
      <c r="T517" s="256"/>
      <c r="U517" s="14"/>
      <c r="V517" s="14"/>
      <c r="W517" s="14"/>
      <c r="X517" s="14"/>
      <c r="Y517" s="14"/>
      <c r="Z517" s="14"/>
      <c r="AA517" s="14"/>
      <c r="AB517" s="14"/>
      <c r="AC517" s="14"/>
      <c r="AD517" s="14"/>
      <c r="AE517" s="14"/>
      <c r="AT517" s="257" t="s">
        <v>252</v>
      </c>
      <c r="AU517" s="257" t="s">
        <v>93</v>
      </c>
      <c r="AV517" s="14" t="s">
        <v>93</v>
      </c>
      <c r="AW517" s="14" t="s">
        <v>46</v>
      </c>
      <c r="AX517" s="14" t="s">
        <v>85</v>
      </c>
      <c r="AY517" s="257" t="s">
        <v>241</v>
      </c>
    </row>
    <row r="518" s="14" customFormat="1">
      <c r="A518" s="14"/>
      <c r="B518" s="247"/>
      <c r="C518" s="248"/>
      <c r="D518" s="238" t="s">
        <v>252</v>
      </c>
      <c r="E518" s="249" t="s">
        <v>39</v>
      </c>
      <c r="F518" s="250" t="s">
        <v>9803</v>
      </c>
      <c r="G518" s="248"/>
      <c r="H518" s="251">
        <v>1</v>
      </c>
      <c r="I518" s="252"/>
      <c r="J518" s="248"/>
      <c r="K518" s="248"/>
      <c r="L518" s="253"/>
      <c r="M518" s="254"/>
      <c r="N518" s="255"/>
      <c r="O518" s="255"/>
      <c r="P518" s="255"/>
      <c r="Q518" s="255"/>
      <c r="R518" s="255"/>
      <c r="S518" s="255"/>
      <c r="T518" s="256"/>
      <c r="U518" s="14"/>
      <c r="V518" s="14"/>
      <c r="W518" s="14"/>
      <c r="X518" s="14"/>
      <c r="Y518" s="14"/>
      <c r="Z518" s="14"/>
      <c r="AA518" s="14"/>
      <c r="AB518" s="14"/>
      <c r="AC518" s="14"/>
      <c r="AD518" s="14"/>
      <c r="AE518" s="14"/>
      <c r="AT518" s="257" t="s">
        <v>252</v>
      </c>
      <c r="AU518" s="257" t="s">
        <v>93</v>
      </c>
      <c r="AV518" s="14" t="s">
        <v>93</v>
      </c>
      <c r="AW518" s="14" t="s">
        <v>46</v>
      </c>
      <c r="AX518" s="14" t="s">
        <v>85</v>
      </c>
      <c r="AY518" s="257" t="s">
        <v>241</v>
      </c>
    </row>
    <row r="519" s="14" customFormat="1">
      <c r="A519" s="14"/>
      <c r="B519" s="247"/>
      <c r="C519" s="248"/>
      <c r="D519" s="238" t="s">
        <v>252</v>
      </c>
      <c r="E519" s="249" t="s">
        <v>39</v>
      </c>
      <c r="F519" s="250" t="s">
        <v>9804</v>
      </c>
      <c r="G519" s="248"/>
      <c r="H519" s="251">
        <v>3.7000000000000002</v>
      </c>
      <c r="I519" s="252"/>
      <c r="J519" s="248"/>
      <c r="K519" s="248"/>
      <c r="L519" s="253"/>
      <c r="M519" s="254"/>
      <c r="N519" s="255"/>
      <c r="O519" s="255"/>
      <c r="P519" s="255"/>
      <c r="Q519" s="255"/>
      <c r="R519" s="255"/>
      <c r="S519" s="255"/>
      <c r="T519" s="256"/>
      <c r="U519" s="14"/>
      <c r="V519" s="14"/>
      <c r="W519" s="14"/>
      <c r="X519" s="14"/>
      <c r="Y519" s="14"/>
      <c r="Z519" s="14"/>
      <c r="AA519" s="14"/>
      <c r="AB519" s="14"/>
      <c r="AC519" s="14"/>
      <c r="AD519" s="14"/>
      <c r="AE519" s="14"/>
      <c r="AT519" s="257" t="s">
        <v>252</v>
      </c>
      <c r="AU519" s="257" t="s">
        <v>93</v>
      </c>
      <c r="AV519" s="14" t="s">
        <v>93</v>
      </c>
      <c r="AW519" s="14" t="s">
        <v>46</v>
      </c>
      <c r="AX519" s="14" t="s">
        <v>85</v>
      </c>
      <c r="AY519" s="257" t="s">
        <v>241</v>
      </c>
    </row>
    <row r="520" s="15" customFormat="1">
      <c r="A520" s="15"/>
      <c r="B520" s="258"/>
      <c r="C520" s="259"/>
      <c r="D520" s="238" t="s">
        <v>252</v>
      </c>
      <c r="E520" s="260" t="s">
        <v>39</v>
      </c>
      <c r="F520" s="261" t="s">
        <v>274</v>
      </c>
      <c r="G520" s="259"/>
      <c r="H520" s="262">
        <v>27.399999999999999</v>
      </c>
      <c r="I520" s="263"/>
      <c r="J520" s="259"/>
      <c r="K520" s="259"/>
      <c r="L520" s="264"/>
      <c r="M520" s="265"/>
      <c r="N520" s="266"/>
      <c r="O520" s="266"/>
      <c r="P520" s="266"/>
      <c r="Q520" s="266"/>
      <c r="R520" s="266"/>
      <c r="S520" s="266"/>
      <c r="T520" s="267"/>
      <c r="U520" s="15"/>
      <c r="V520" s="15"/>
      <c r="W520" s="15"/>
      <c r="X520" s="15"/>
      <c r="Y520" s="15"/>
      <c r="Z520" s="15"/>
      <c r="AA520" s="15"/>
      <c r="AB520" s="15"/>
      <c r="AC520" s="15"/>
      <c r="AD520" s="15"/>
      <c r="AE520" s="15"/>
      <c r="AT520" s="268" t="s">
        <v>252</v>
      </c>
      <c r="AU520" s="268" t="s">
        <v>93</v>
      </c>
      <c r="AV520" s="15" t="s">
        <v>248</v>
      </c>
      <c r="AW520" s="15" t="s">
        <v>46</v>
      </c>
      <c r="AX520" s="15" t="s">
        <v>23</v>
      </c>
      <c r="AY520" s="268" t="s">
        <v>241</v>
      </c>
    </row>
    <row r="521" s="2" customFormat="1" ht="16.5" customHeight="1">
      <c r="A521" s="42"/>
      <c r="B521" s="43"/>
      <c r="C521" s="218" t="s">
        <v>880</v>
      </c>
      <c r="D521" s="218" t="s">
        <v>243</v>
      </c>
      <c r="E521" s="219" t="s">
        <v>9805</v>
      </c>
      <c r="F521" s="220" t="s">
        <v>9806</v>
      </c>
      <c r="G521" s="221" t="s">
        <v>515</v>
      </c>
      <c r="H521" s="222">
        <v>42.700000000000003</v>
      </c>
      <c r="I521" s="223"/>
      <c r="J521" s="224">
        <f>ROUND(I521*H521,2)</f>
        <v>0</v>
      </c>
      <c r="K521" s="220" t="s">
        <v>247</v>
      </c>
      <c r="L521" s="48"/>
      <c r="M521" s="225" t="s">
        <v>39</v>
      </c>
      <c r="N521" s="226" t="s">
        <v>56</v>
      </c>
      <c r="O521" s="88"/>
      <c r="P521" s="227">
        <f>O521*H521</f>
        <v>0</v>
      </c>
      <c r="Q521" s="227">
        <v>0.00063000000000000003</v>
      </c>
      <c r="R521" s="227">
        <f>Q521*H521</f>
        <v>0.026901000000000001</v>
      </c>
      <c r="S521" s="227">
        <v>0</v>
      </c>
      <c r="T521" s="228">
        <f>S521*H521</f>
        <v>0</v>
      </c>
      <c r="U521" s="42"/>
      <c r="V521" s="42"/>
      <c r="W521" s="42"/>
      <c r="X521" s="42"/>
      <c r="Y521" s="42"/>
      <c r="Z521" s="42"/>
      <c r="AA521" s="42"/>
      <c r="AB521" s="42"/>
      <c r="AC521" s="42"/>
      <c r="AD521" s="42"/>
      <c r="AE521" s="42"/>
      <c r="AR521" s="229" t="s">
        <v>462</v>
      </c>
      <c r="AT521" s="229" t="s">
        <v>243</v>
      </c>
      <c r="AU521" s="229" t="s">
        <v>93</v>
      </c>
      <c r="AY521" s="20" t="s">
        <v>241</v>
      </c>
      <c r="BE521" s="230">
        <f>IF(N521="základní",J521,0)</f>
        <v>0</v>
      </c>
      <c r="BF521" s="230">
        <f>IF(N521="snížená",J521,0)</f>
        <v>0</v>
      </c>
      <c r="BG521" s="230">
        <f>IF(N521="zákl. přenesená",J521,0)</f>
        <v>0</v>
      </c>
      <c r="BH521" s="230">
        <f>IF(N521="sníž. přenesená",J521,0)</f>
        <v>0</v>
      </c>
      <c r="BI521" s="230">
        <f>IF(N521="nulová",J521,0)</f>
        <v>0</v>
      </c>
      <c r="BJ521" s="20" t="s">
        <v>23</v>
      </c>
      <c r="BK521" s="230">
        <f>ROUND(I521*H521,2)</f>
        <v>0</v>
      </c>
      <c r="BL521" s="20" t="s">
        <v>462</v>
      </c>
      <c r="BM521" s="229" t="s">
        <v>9807</v>
      </c>
    </row>
    <row r="522" s="2" customFormat="1">
      <c r="A522" s="42"/>
      <c r="B522" s="43"/>
      <c r="C522" s="44"/>
      <c r="D522" s="231" t="s">
        <v>250</v>
      </c>
      <c r="E522" s="44"/>
      <c r="F522" s="232" t="s">
        <v>9808</v>
      </c>
      <c r="G522" s="44"/>
      <c r="H522" s="44"/>
      <c r="I522" s="233"/>
      <c r="J522" s="44"/>
      <c r="K522" s="44"/>
      <c r="L522" s="48"/>
      <c r="M522" s="234"/>
      <c r="N522" s="235"/>
      <c r="O522" s="88"/>
      <c r="P522" s="88"/>
      <c r="Q522" s="88"/>
      <c r="R522" s="88"/>
      <c r="S522" s="88"/>
      <c r="T522" s="89"/>
      <c r="U522" s="42"/>
      <c r="V522" s="42"/>
      <c r="W522" s="42"/>
      <c r="X522" s="42"/>
      <c r="Y522" s="42"/>
      <c r="Z522" s="42"/>
      <c r="AA522" s="42"/>
      <c r="AB522" s="42"/>
      <c r="AC522" s="42"/>
      <c r="AD522" s="42"/>
      <c r="AE522" s="42"/>
      <c r="AT522" s="20" t="s">
        <v>250</v>
      </c>
      <c r="AU522" s="20" t="s">
        <v>93</v>
      </c>
    </row>
    <row r="523" s="13" customFormat="1">
      <c r="A523" s="13"/>
      <c r="B523" s="236"/>
      <c r="C523" s="237"/>
      <c r="D523" s="238" t="s">
        <v>252</v>
      </c>
      <c r="E523" s="239" t="s">
        <v>39</v>
      </c>
      <c r="F523" s="240" t="s">
        <v>9791</v>
      </c>
      <c r="G523" s="237"/>
      <c r="H523" s="239" t="s">
        <v>39</v>
      </c>
      <c r="I523" s="241"/>
      <c r="J523" s="237"/>
      <c r="K523" s="237"/>
      <c r="L523" s="242"/>
      <c r="M523" s="243"/>
      <c r="N523" s="244"/>
      <c r="O523" s="244"/>
      <c r="P523" s="244"/>
      <c r="Q523" s="244"/>
      <c r="R523" s="244"/>
      <c r="S523" s="244"/>
      <c r="T523" s="245"/>
      <c r="U523" s="13"/>
      <c r="V523" s="13"/>
      <c r="W523" s="13"/>
      <c r="X523" s="13"/>
      <c r="Y523" s="13"/>
      <c r="Z523" s="13"/>
      <c r="AA523" s="13"/>
      <c r="AB523" s="13"/>
      <c r="AC523" s="13"/>
      <c r="AD523" s="13"/>
      <c r="AE523" s="13"/>
      <c r="AT523" s="246" t="s">
        <v>252</v>
      </c>
      <c r="AU523" s="246" t="s">
        <v>93</v>
      </c>
      <c r="AV523" s="13" t="s">
        <v>23</v>
      </c>
      <c r="AW523" s="13" t="s">
        <v>46</v>
      </c>
      <c r="AX523" s="13" t="s">
        <v>85</v>
      </c>
      <c r="AY523" s="246" t="s">
        <v>241</v>
      </c>
    </row>
    <row r="524" s="14" customFormat="1">
      <c r="A524" s="14"/>
      <c r="B524" s="247"/>
      <c r="C524" s="248"/>
      <c r="D524" s="238" t="s">
        <v>252</v>
      </c>
      <c r="E524" s="249" t="s">
        <v>39</v>
      </c>
      <c r="F524" s="250" t="s">
        <v>9809</v>
      </c>
      <c r="G524" s="248"/>
      <c r="H524" s="251">
        <v>3.5</v>
      </c>
      <c r="I524" s="252"/>
      <c r="J524" s="248"/>
      <c r="K524" s="248"/>
      <c r="L524" s="253"/>
      <c r="M524" s="254"/>
      <c r="N524" s="255"/>
      <c r="O524" s="255"/>
      <c r="P524" s="255"/>
      <c r="Q524" s="255"/>
      <c r="R524" s="255"/>
      <c r="S524" s="255"/>
      <c r="T524" s="256"/>
      <c r="U524" s="14"/>
      <c r="V524" s="14"/>
      <c r="W524" s="14"/>
      <c r="X524" s="14"/>
      <c r="Y524" s="14"/>
      <c r="Z524" s="14"/>
      <c r="AA524" s="14"/>
      <c r="AB524" s="14"/>
      <c r="AC524" s="14"/>
      <c r="AD524" s="14"/>
      <c r="AE524" s="14"/>
      <c r="AT524" s="257" t="s">
        <v>252</v>
      </c>
      <c r="AU524" s="257" t="s">
        <v>93</v>
      </c>
      <c r="AV524" s="14" t="s">
        <v>93</v>
      </c>
      <c r="AW524" s="14" t="s">
        <v>46</v>
      </c>
      <c r="AX524" s="14" t="s">
        <v>85</v>
      </c>
      <c r="AY524" s="257" t="s">
        <v>241</v>
      </c>
    </row>
    <row r="525" s="14" customFormat="1">
      <c r="A525" s="14"/>
      <c r="B525" s="247"/>
      <c r="C525" s="248"/>
      <c r="D525" s="238" t="s">
        <v>252</v>
      </c>
      <c r="E525" s="249" t="s">
        <v>39</v>
      </c>
      <c r="F525" s="250" t="s">
        <v>9810</v>
      </c>
      <c r="G525" s="248"/>
      <c r="H525" s="251">
        <v>3.5</v>
      </c>
      <c r="I525" s="252"/>
      <c r="J525" s="248"/>
      <c r="K525" s="248"/>
      <c r="L525" s="253"/>
      <c r="M525" s="254"/>
      <c r="N525" s="255"/>
      <c r="O525" s="255"/>
      <c r="P525" s="255"/>
      <c r="Q525" s="255"/>
      <c r="R525" s="255"/>
      <c r="S525" s="255"/>
      <c r="T525" s="256"/>
      <c r="U525" s="14"/>
      <c r="V525" s="14"/>
      <c r="W525" s="14"/>
      <c r="X525" s="14"/>
      <c r="Y525" s="14"/>
      <c r="Z525" s="14"/>
      <c r="AA525" s="14"/>
      <c r="AB525" s="14"/>
      <c r="AC525" s="14"/>
      <c r="AD525" s="14"/>
      <c r="AE525" s="14"/>
      <c r="AT525" s="257" t="s">
        <v>252</v>
      </c>
      <c r="AU525" s="257" t="s">
        <v>93</v>
      </c>
      <c r="AV525" s="14" t="s">
        <v>93</v>
      </c>
      <c r="AW525" s="14" t="s">
        <v>46</v>
      </c>
      <c r="AX525" s="14" t="s">
        <v>85</v>
      </c>
      <c r="AY525" s="257" t="s">
        <v>241</v>
      </c>
    </row>
    <row r="526" s="14" customFormat="1">
      <c r="A526" s="14"/>
      <c r="B526" s="247"/>
      <c r="C526" s="248"/>
      <c r="D526" s="238" t="s">
        <v>252</v>
      </c>
      <c r="E526" s="249" t="s">
        <v>39</v>
      </c>
      <c r="F526" s="250" t="s">
        <v>9811</v>
      </c>
      <c r="G526" s="248"/>
      <c r="H526" s="251">
        <v>3.5</v>
      </c>
      <c r="I526" s="252"/>
      <c r="J526" s="248"/>
      <c r="K526" s="248"/>
      <c r="L526" s="253"/>
      <c r="M526" s="254"/>
      <c r="N526" s="255"/>
      <c r="O526" s="255"/>
      <c r="P526" s="255"/>
      <c r="Q526" s="255"/>
      <c r="R526" s="255"/>
      <c r="S526" s="255"/>
      <c r="T526" s="256"/>
      <c r="U526" s="14"/>
      <c r="V526" s="14"/>
      <c r="W526" s="14"/>
      <c r="X526" s="14"/>
      <c r="Y526" s="14"/>
      <c r="Z526" s="14"/>
      <c r="AA526" s="14"/>
      <c r="AB526" s="14"/>
      <c r="AC526" s="14"/>
      <c r="AD526" s="14"/>
      <c r="AE526" s="14"/>
      <c r="AT526" s="257" t="s">
        <v>252</v>
      </c>
      <c r="AU526" s="257" t="s">
        <v>93</v>
      </c>
      <c r="AV526" s="14" t="s">
        <v>93</v>
      </c>
      <c r="AW526" s="14" t="s">
        <v>46</v>
      </c>
      <c r="AX526" s="14" t="s">
        <v>85</v>
      </c>
      <c r="AY526" s="257" t="s">
        <v>241</v>
      </c>
    </row>
    <row r="527" s="14" customFormat="1">
      <c r="A527" s="14"/>
      <c r="B527" s="247"/>
      <c r="C527" s="248"/>
      <c r="D527" s="238" t="s">
        <v>252</v>
      </c>
      <c r="E527" s="249" t="s">
        <v>39</v>
      </c>
      <c r="F527" s="250" t="s">
        <v>9812</v>
      </c>
      <c r="G527" s="248"/>
      <c r="H527" s="251">
        <v>3.5</v>
      </c>
      <c r="I527" s="252"/>
      <c r="J527" s="248"/>
      <c r="K527" s="248"/>
      <c r="L527" s="253"/>
      <c r="M527" s="254"/>
      <c r="N527" s="255"/>
      <c r="O527" s="255"/>
      <c r="P527" s="255"/>
      <c r="Q527" s="255"/>
      <c r="R527" s="255"/>
      <c r="S527" s="255"/>
      <c r="T527" s="256"/>
      <c r="U527" s="14"/>
      <c r="V527" s="14"/>
      <c r="W527" s="14"/>
      <c r="X527" s="14"/>
      <c r="Y527" s="14"/>
      <c r="Z527" s="14"/>
      <c r="AA527" s="14"/>
      <c r="AB527" s="14"/>
      <c r="AC527" s="14"/>
      <c r="AD527" s="14"/>
      <c r="AE527" s="14"/>
      <c r="AT527" s="257" t="s">
        <v>252</v>
      </c>
      <c r="AU527" s="257" t="s">
        <v>93</v>
      </c>
      <c r="AV527" s="14" t="s">
        <v>93</v>
      </c>
      <c r="AW527" s="14" t="s">
        <v>46</v>
      </c>
      <c r="AX527" s="14" t="s">
        <v>85</v>
      </c>
      <c r="AY527" s="257" t="s">
        <v>241</v>
      </c>
    </row>
    <row r="528" s="14" customFormat="1">
      <c r="A528" s="14"/>
      <c r="B528" s="247"/>
      <c r="C528" s="248"/>
      <c r="D528" s="238" t="s">
        <v>252</v>
      </c>
      <c r="E528" s="249" t="s">
        <v>39</v>
      </c>
      <c r="F528" s="250" t="s">
        <v>9813</v>
      </c>
      <c r="G528" s="248"/>
      <c r="H528" s="251">
        <v>3.5</v>
      </c>
      <c r="I528" s="252"/>
      <c r="J528" s="248"/>
      <c r="K528" s="248"/>
      <c r="L528" s="253"/>
      <c r="M528" s="254"/>
      <c r="N528" s="255"/>
      <c r="O528" s="255"/>
      <c r="P528" s="255"/>
      <c r="Q528" s="255"/>
      <c r="R528" s="255"/>
      <c r="S528" s="255"/>
      <c r="T528" s="256"/>
      <c r="U528" s="14"/>
      <c r="V528" s="14"/>
      <c r="W528" s="14"/>
      <c r="X528" s="14"/>
      <c r="Y528" s="14"/>
      <c r="Z528" s="14"/>
      <c r="AA528" s="14"/>
      <c r="AB528" s="14"/>
      <c r="AC528" s="14"/>
      <c r="AD528" s="14"/>
      <c r="AE528" s="14"/>
      <c r="AT528" s="257" t="s">
        <v>252</v>
      </c>
      <c r="AU528" s="257" t="s">
        <v>93</v>
      </c>
      <c r="AV528" s="14" t="s">
        <v>93</v>
      </c>
      <c r="AW528" s="14" t="s">
        <v>46</v>
      </c>
      <c r="AX528" s="14" t="s">
        <v>85</v>
      </c>
      <c r="AY528" s="257" t="s">
        <v>241</v>
      </c>
    </row>
    <row r="529" s="13" customFormat="1">
      <c r="A529" s="13"/>
      <c r="B529" s="236"/>
      <c r="C529" s="237"/>
      <c r="D529" s="238" t="s">
        <v>252</v>
      </c>
      <c r="E529" s="239" t="s">
        <v>39</v>
      </c>
      <c r="F529" s="240" t="s">
        <v>9794</v>
      </c>
      <c r="G529" s="237"/>
      <c r="H529" s="239" t="s">
        <v>39</v>
      </c>
      <c r="I529" s="241"/>
      <c r="J529" s="237"/>
      <c r="K529" s="237"/>
      <c r="L529" s="242"/>
      <c r="M529" s="243"/>
      <c r="N529" s="244"/>
      <c r="O529" s="244"/>
      <c r="P529" s="244"/>
      <c r="Q529" s="244"/>
      <c r="R529" s="244"/>
      <c r="S529" s="244"/>
      <c r="T529" s="245"/>
      <c r="U529" s="13"/>
      <c r="V529" s="13"/>
      <c r="W529" s="13"/>
      <c r="X529" s="13"/>
      <c r="Y529" s="13"/>
      <c r="Z529" s="13"/>
      <c r="AA529" s="13"/>
      <c r="AB529" s="13"/>
      <c r="AC529" s="13"/>
      <c r="AD529" s="13"/>
      <c r="AE529" s="13"/>
      <c r="AT529" s="246" t="s">
        <v>252</v>
      </c>
      <c r="AU529" s="246" t="s">
        <v>93</v>
      </c>
      <c r="AV529" s="13" t="s">
        <v>23</v>
      </c>
      <c r="AW529" s="13" t="s">
        <v>46</v>
      </c>
      <c r="AX529" s="13" t="s">
        <v>85</v>
      </c>
      <c r="AY529" s="246" t="s">
        <v>241</v>
      </c>
    </row>
    <row r="530" s="14" customFormat="1">
      <c r="A530" s="14"/>
      <c r="B530" s="247"/>
      <c r="C530" s="248"/>
      <c r="D530" s="238" t="s">
        <v>252</v>
      </c>
      <c r="E530" s="249" t="s">
        <v>39</v>
      </c>
      <c r="F530" s="250" t="s">
        <v>9814</v>
      </c>
      <c r="G530" s="248"/>
      <c r="H530" s="251">
        <v>2.8999999999999999</v>
      </c>
      <c r="I530" s="252"/>
      <c r="J530" s="248"/>
      <c r="K530" s="248"/>
      <c r="L530" s="253"/>
      <c r="M530" s="254"/>
      <c r="N530" s="255"/>
      <c r="O530" s="255"/>
      <c r="P530" s="255"/>
      <c r="Q530" s="255"/>
      <c r="R530" s="255"/>
      <c r="S530" s="255"/>
      <c r="T530" s="256"/>
      <c r="U530" s="14"/>
      <c r="V530" s="14"/>
      <c r="W530" s="14"/>
      <c r="X530" s="14"/>
      <c r="Y530" s="14"/>
      <c r="Z530" s="14"/>
      <c r="AA530" s="14"/>
      <c r="AB530" s="14"/>
      <c r="AC530" s="14"/>
      <c r="AD530" s="14"/>
      <c r="AE530" s="14"/>
      <c r="AT530" s="257" t="s">
        <v>252</v>
      </c>
      <c r="AU530" s="257" t="s">
        <v>93</v>
      </c>
      <c r="AV530" s="14" t="s">
        <v>93</v>
      </c>
      <c r="AW530" s="14" t="s">
        <v>46</v>
      </c>
      <c r="AX530" s="14" t="s">
        <v>85</v>
      </c>
      <c r="AY530" s="257" t="s">
        <v>241</v>
      </c>
    </row>
    <row r="531" s="14" customFormat="1">
      <c r="A531" s="14"/>
      <c r="B531" s="247"/>
      <c r="C531" s="248"/>
      <c r="D531" s="238" t="s">
        <v>252</v>
      </c>
      <c r="E531" s="249" t="s">
        <v>39</v>
      </c>
      <c r="F531" s="250" t="s">
        <v>9815</v>
      </c>
      <c r="G531" s="248"/>
      <c r="H531" s="251">
        <v>3.7000000000000002</v>
      </c>
      <c r="I531" s="252"/>
      <c r="J531" s="248"/>
      <c r="K531" s="248"/>
      <c r="L531" s="253"/>
      <c r="M531" s="254"/>
      <c r="N531" s="255"/>
      <c r="O531" s="255"/>
      <c r="P531" s="255"/>
      <c r="Q531" s="255"/>
      <c r="R531" s="255"/>
      <c r="S531" s="255"/>
      <c r="T531" s="256"/>
      <c r="U531" s="14"/>
      <c r="V531" s="14"/>
      <c r="W531" s="14"/>
      <c r="X531" s="14"/>
      <c r="Y531" s="14"/>
      <c r="Z531" s="14"/>
      <c r="AA531" s="14"/>
      <c r="AB531" s="14"/>
      <c r="AC531" s="14"/>
      <c r="AD531" s="14"/>
      <c r="AE531" s="14"/>
      <c r="AT531" s="257" t="s">
        <v>252</v>
      </c>
      <c r="AU531" s="257" t="s">
        <v>93</v>
      </c>
      <c r="AV531" s="14" t="s">
        <v>93</v>
      </c>
      <c r="AW531" s="14" t="s">
        <v>46</v>
      </c>
      <c r="AX531" s="14" t="s">
        <v>85</v>
      </c>
      <c r="AY531" s="257" t="s">
        <v>241</v>
      </c>
    </row>
    <row r="532" s="13" customFormat="1">
      <c r="A532" s="13"/>
      <c r="B532" s="236"/>
      <c r="C532" s="237"/>
      <c r="D532" s="238" t="s">
        <v>252</v>
      </c>
      <c r="E532" s="239" t="s">
        <v>39</v>
      </c>
      <c r="F532" s="240" t="s">
        <v>9797</v>
      </c>
      <c r="G532" s="237"/>
      <c r="H532" s="239" t="s">
        <v>39</v>
      </c>
      <c r="I532" s="241"/>
      <c r="J532" s="237"/>
      <c r="K532" s="237"/>
      <c r="L532" s="242"/>
      <c r="M532" s="243"/>
      <c r="N532" s="244"/>
      <c r="O532" s="244"/>
      <c r="P532" s="244"/>
      <c r="Q532" s="244"/>
      <c r="R532" s="244"/>
      <c r="S532" s="244"/>
      <c r="T532" s="245"/>
      <c r="U532" s="13"/>
      <c r="V532" s="13"/>
      <c r="W532" s="13"/>
      <c r="X532" s="13"/>
      <c r="Y532" s="13"/>
      <c r="Z532" s="13"/>
      <c r="AA532" s="13"/>
      <c r="AB532" s="13"/>
      <c r="AC532" s="13"/>
      <c r="AD532" s="13"/>
      <c r="AE532" s="13"/>
      <c r="AT532" s="246" t="s">
        <v>252</v>
      </c>
      <c r="AU532" s="246" t="s">
        <v>93</v>
      </c>
      <c r="AV532" s="13" t="s">
        <v>23</v>
      </c>
      <c r="AW532" s="13" t="s">
        <v>46</v>
      </c>
      <c r="AX532" s="13" t="s">
        <v>85</v>
      </c>
      <c r="AY532" s="246" t="s">
        <v>241</v>
      </c>
    </row>
    <row r="533" s="14" customFormat="1">
      <c r="A533" s="14"/>
      <c r="B533" s="247"/>
      <c r="C533" s="248"/>
      <c r="D533" s="238" t="s">
        <v>252</v>
      </c>
      <c r="E533" s="249" t="s">
        <v>39</v>
      </c>
      <c r="F533" s="250" t="s">
        <v>9816</v>
      </c>
      <c r="G533" s="248"/>
      <c r="H533" s="251">
        <v>3</v>
      </c>
      <c r="I533" s="252"/>
      <c r="J533" s="248"/>
      <c r="K533" s="248"/>
      <c r="L533" s="253"/>
      <c r="M533" s="254"/>
      <c r="N533" s="255"/>
      <c r="O533" s="255"/>
      <c r="P533" s="255"/>
      <c r="Q533" s="255"/>
      <c r="R533" s="255"/>
      <c r="S533" s="255"/>
      <c r="T533" s="256"/>
      <c r="U533" s="14"/>
      <c r="V533" s="14"/>
      <c r="W533" s="14"/>
      <c r="X533" s="14"/>
      <c r="Y533" s="14"/>
      <c r="Z533" s="14"/>
      <c r="AA533" s="14"/>
      <c r="AB533" s="14"/>
      <c r="AC533" s="14"/>
      <c r="AD533" s="14"/>
      <c r="AE533" s="14"/>
      <c r="AT533" s="257" t="s">
        <v>252</v>
      </c>
      <c r="AU533" s="257" t="s">
        <v>93</v>
      </c>
      <c r="AV533" s="14" t="s">
        <v>93</v>
      </c>
      <c r="AW533" s="14" t="s">
        <v>46</v>
      </c>
      <c r="AX533" s="14" t="s">
        <v>85</v>
      </c>
      <c r="AY533" s="257" t="s">
        <v>241</v>
      </c>
    </row>
    <row r="534" s="14" customFormat="1">
      <c r="A534" s="14"/>
      <c r="B534" s="247"/>
      <c r="C534" s="248"/>
      <c r="D534" s="238" t="s">
        <v>252</v>
      </c>
      <c r="E534" s="249" t="s">
        <v>39</v>
      </c>
      <c r="F534" s="250" t="s">
        <v>9817</v>
      </c>
      <c r="G534" s="248"/>
      <c r="H534" s="251">
        <v>2.7999999999999998</v>
      </c>
      <c r="I534" s="252"/>
      <c r="J534" s="248"/>
      <c r="K534" s="248"/>
      <c r="L534" s="253"/>
      <c r="M534" s="254"/>
      <c r="N534" s="255"/>
      <c r="O534" s="255"/>
      <c r="P534" s="255"/>
      <c r="Q534" s="255"/>
      <c r="R534" s="255"/>
      <c r="S534" s="255"/>
      <c r="T534" s="256"/>
      <c r="U534" s="14"/>
      <c r="V534" s="14"/>
      <c r="W534" s="14"/>
      <c r="X534" s="14"/>
      <c r="Y534" s="14"/>
      <c r="Z534" s="14"/>
      <c r="AA534" s="14"/>
      <c r="AB534" s="14"/>
      <c r="AC534" s="14"/>
      <c r="AD534" s="14"/>
      <c r="AE534" s="14"/>
      <c r="AT534" s="257" t="s">
        <v>252</v>
      </c>
      <c r="AU534" s="257" t="s">
        <v>93</v>
      </c>
      <c r="AV534" s="14" t="s">
        <v>93</v>
      </c>
      <c r="AW534" s="14" t="s">
        <v>46</v>
      </c>
      <c r="AX534" s="14" t="s">
        <v>85</v>
      </c>
      <c r="AY534" s="257" t="s">
        <v>241</v>
      </c>
    </row>
    <row r="535" s="14" customFormat="1">
      <c r="A535" s="14"/>
      <c r="B535" s="247"/>
      <c r="C535" s="248"/>
      <c r="D535" s="238" t="s">
        <v>252</v>
      </c>
      <c r="E535" s="249" t="s">
        <v>39</v>
      </c>
      <c r="F535" s="250" t="s">
        <v>9818</v>
      </c>
      <c r="G535" s="248"/>
      <c r="H535" s="251">
        <v>3</v>
      </c>
      <c r="I535" s="252"/>
      <c r="J535" s="248"/>
      <c r="K535" s="248"/>
      <c r="L535" s="253"/>
      <c r="M535" s="254"/>
      <c r="N535" s="255"/>
      <c r="O535" s="255"/>
      <c r="P535" s="255"/>
      <c r="Q535" s="255"/>
      <c r="R535" s="255"/>
      <c r="S535" s="255"/>
      <c r="T535" s="256"/>
      <c r="U535" s="14"/>
      <c r="V535" s="14"/>
      <c r="W535" s="14"/>
      <c r="X535" s="14"/>
      <c r="Y535" s="14"/>
      <c r="Z535" s="14"/>
      <c r="AA535" s="14"/>
      <c r="AB535" s="14"/>
      <c r="AC535" s="14"/>
      <c r="AD535" s="14"/>
      <c r="AE535" s="14"/>
      <c r="AT535" s="257" t="s">
        <v>252</v>
      </c>
      <c r="AU535" s="257" t="s">
        <v>93</v>
      </c>
      <c r="AV535" s="14" t="s">
        <v>93</v>
      </c>
      <c r="AW535" s="14" t="s">
        <v>46</v>
      </c>
      <c r="AX535" s="14" t="s">
        <v>85</v>
      </c>
      <c r="AY535" s="257" t="s">
        <v>241</v>
      </c>
    </row>
    <row r="536" s="14" customFormat="1">
      <c r="A536" s="14"/>
      <c r="B536" s="247"/>
      <c r="C536" s="248"/>
      <c r="D536" s="238" t="s">
        <v>252</v>
      </c>
      <c r="E536" s="249" t="s">
        <v>39</v>
      </c>
      <c r="F536" s="250" t="s">
        <v>9819</v>
      </c>
      <c r="G536" s="248"/>
      <c r="H536" s="251">
        <v>3</v>
      </c>
      <c r="I536" s="252"/>
      <c r="J536" s="248"/>
      <c r="K536" s="248"/>
      <c r="L536" s="253"/>
      <c r="M536" s="254"/>
      <c r="N536" s="255"/>
      <c r="O536" s="255"/>
      <c r="P536" s="255"/>
      <c r="Q536" s="255"/>
      <c r="R536" s="255"/>
      <c r="S536" s="255"/>
      <c r="T536" s="256"/>
      <c r="U536" s="14"/>
      <c r="V536" s="14"/>
      <c r="W536" s="14"/>
      <c r="X536" s="14"/>
      <c r="Y536" s="14"/>
      <c r="Z536" s="14"/>
      <c r="AA536" s="14"/>
      <c r="AB536" s="14"/>
      <c r="AC536" s="14"/>
      <c r="AD536" s="14"/>
      <c r="AE536" s="14"/>
      <c r="AT536" s="257" t="s">
        <v>252</v>
      </c>
      <c r="AU536" s="257" t="s">
        <v>93</v>
      </c>
      <c r="AV536" s="14" t="s">
        <v>93</v>
      </c>
      <c r="AW536" s="14" t="s">
        <v>46</v>
      </c>
      <c r="AX536" s="14" t="s">
        <v>85</v>
      </c>
      <c r="AY536" s="257" t="s">
        <v>241</v>
      </c>
    </row>
    <row r="537" s="14" customFormat="1">
      <c r="A537" s="14"/>
      <c r="B537" s="247"/>
      <c r="C537" s="248"/>
      <c r="D537" s="238" t="s">
        <v>252</v>
      </c>
      <c r="E537" s="249" t="s">
        <v>39</v>
      </c>
      <c r="F537" s="250" t="s">
        <v>9820</v>
      </c>
      <c r="G537" s="248"/>
      <c r="H537" s="251">
        <v>3</v>
      </c>
      <c r="I537" s="252"/>
      <c r="J537" s="248"/>
      <c r="K537" s="248"/>
      <c r="L537" s="253"/>
      <c r="M537" s="254"/>
      <c r="N537" s="255"/>
      <c r="O537" s="255"/>
      <c r="P537" s="255"/>
      <c r="Q537" s="255"/>
      <c r="R537" s="255"/>
      <c r="S537" s="255"/>
      <c r="T537" s="256"/>
      <c r="U537" s="14"/>
      <c r="V537" s="14"/>
      <c r="W537" s="14"/>
      <c r="X537" s="14"/>
      <c r="Y537" s="14"/>
      <c r="Z537" s="14"/>
      <c r="AA537" s="14"/>
      <c r="AB537" s="14"/>
      <c r="AC537" s="14"/>
      <c r="AD537" s="14"/>
      <c r="AE537" s="14"/>
      <c r="AT537" s="257" t="s">
        <v>252</v>
      </c>
      <c r="AU537" s="257" t="s">
        <v>93</v>
      </c>
      <c r="AV537" s="14" t="s">
        <v>93</v>
      </c>
      <c r="AW537" s="14" t="s">
        <v>46</v>
      </c>
      <c r="AX537" s="14" t="s">
        <v>85</v>
      </c>
      <c r="AY537" s="257" t="s">
        <v>241</v>
      </c>
    </row>
    <row r="538" s="14" customFormat="1">
      <c r="A538" s="14"/>
      <c r="B538" s="247"/>
      <c r="C538" s="248"/>
      <c r="D538" s="238" t="s">
        <v>252</v>
      </c>
      <c r="E538" s="249" t="s">
        <v>39</v>
      </c>
      <c r="F538" s="250" t="s">
        <v>9821</v>
      </c>
      <c r="G538" s="248"/>
      <c r="H538" s="251">
        <v>3.7999999999999998</v>
      </c>
      <c r="I538" s="252"/>
      <c r="J538" s="248"/>
      <c r="K538" s="248"/>
      <c r="L538" s="253"/>
      <c r="M538" s="254"/>
      <c r="N538" s="255"/>
      <c r="O538" s="255"/>
      <c r="P538" s="255"/>
      <c r="Q538" s="255"/>
      <c r="R538" s="255"/>
      <c r="S538" s="255"/>
      <c r="T538" s="256"/>
      <c r="U538" s="14"/>
      <c r="V538" s="14"/>
      <c r="W538" s="14"/>
      <c r="X538" s="14"/>
      <c r="Y538" s="14"/>
      <c r="Z538" s="14"/>
      <c r="AA538" s="14"/>
      <c r="AB538" s="14"/>
      <c r="AC538" s="14"/>
      <c r="AD538" s="14"/>
      <c r="AE538" s="14"/>
      <c r="AT538" s="257" t="s">
        <v>252</v>
      </c>
      <c r="AU538" s="257" t="s">
        <v>93</v>
      </c>
      <c r="AV538" s="14" t="s">
        <v>93</v>
      </c>
      <c r="AW538" s="14" t="s">
        <v>46</v>
      </c>
      <c r="AX538" s="14" t="s">
        <v>85</v>
      </c>
      <c r="AY538" s="257" t="s">
        <v>241</v>
      </c>
    </row>
    <row r="539" s="15" customFormat="1">
      <c r="A539" s="15"/>
      <c r="B539" s="258"/>
      <c r="C539" s="259"/>
      <c r="D539" s="238" t="s">
        <v>252</v>
      </c>
      <c r="E539" s="260" t="s">
        <v>39</v>
      </c>
      <c r="F539" s="261" t="s">
        <v>274</v>
      </c>
      <c r="G539" s="259"/>
      <c r="H539" s="262">
        <v>42.700000000000003</v>
      </c>
      <c r="I539" s="263"/>
      <c r="J539" s="259"/>
      <c r="K539" s="259"/>
      <c r="L539" s="264"/>
      <c r="M539" s="265"/>
      <c r="N539" s="266"/>
      <c r="O539" s="266"/>
      <c r="P539" s="266"/>
      <c r="Q539" s="266"/>
      <c r="R539" s="266"/>
      <c r="S539" s="266"/>
      <c r="T539" s="267"/>
      <c r="U539" s="15"/>
      <c r="V539" s="15"/>
      <c r="W539" s="15"/>
      <c r="X539" s="15"/>
      <c r="Y539" s="15"/>
      <c r="Z539" s="15"/>
      <c r="AA539" s="15"/>
      <c r="AB539" s="15"/>
      <c r="AC539" s="15"/>
      <c r="AD539" s="15"/>
      <c r="AE539" s="15"/>
      <c r="AT539" s="268" t="s">
        <v>252</v>
      </c>
      <c r="AU539" s="268" t="s">
        <v>93</v>
      </c>
      <c r="AV539" s="15" t="s">
        <v>248</v>
      </c>
      <c r="AW539" s="15" t="s">
        <v>46</v>
      </c>
      <c r="AX539" s="15" t="s">
        <v>23</v>
      </c>
      <c r="AY539" s="268" t="s">
        <v>241</v>
      </c>
    </row>
    <row r="540" s="2" customFormat="1" ht="16.5" customHeight="1">
      <c r="A540" s="42"/>
      <c r="B540" s="43"/>
      <c r="C540" s="218" t="s">
        <v>887</v>
      </c>
      <c r="D540" s="218" t="s">
        <v>243</v>
      </c>
      <c r="E540" s="219" t="s">
        <v>9822</v>
      </c>
      <c r="F540" s="220" t="s">
        <v>9823</v>
      </c>
      <c r="G540" s="221" t="s">
        <v>515</v>
      </c>
      <c r="H540" s="222">
        <v>20.5</v>
      </c>
      <c r="I540" s="223"/>
      <c r="J540" s="224">
        <f>ROUND(I540*H540,2)</f>
        <v>0</v>
      </c>
      <c r="K540" s="220" t="s">
        <v>247</v>
      </c>
      <c r="L540" s="48"/>
      <c r="M540" s="225" t="s">
        <v>39</v>
      </c>
      <c r="N540" s="226" t="s">
        <v>56</v>
      </c>
      <c r="O540" s="88"/>
      <c r="P540" s="227">
        <f>O540*H540</f>
        <v>0</v>
      </c>
      <c r="Q540" s="227">
        <v>0.0012999999999999999</v>
      </c>
      <c r="R540" s="227">
        <f>Q540*H540</f>
        <v>0.02665</v>
      </c>
      <c r="S540" s="227">
        <v>0</v>
      </c>
      <c r="T540" s="228">
        <f>S540*H540</f>
        <v>0</v>
      </c>
      <c r="U540" s="42"/>
      <c r="V540" s="42"/>
      <c r="W540" s="42"/>
      <c r="X540" s="42"/>
      <c r="Y540" s="42"/>
      <c r="Z540" s="42"/>
      <c r="AA540" s="42"/>
      <c r="AB540" s="42"/>
      <c r="AC540" s="42"/>
      <c r="AD540" s="42"/>
      <c r="AE540" s="42"/>
      <c r="AR540" s="229" t="s">
        <v>462</v>
      </c>
      <c r="AT540" s="229" t="s">
        <v>243</v>
      </c>
      <c r="AU540" s="229" t="s">
        <v>93</v>
      </c>
      <c r="AY540" s="20" t="s">
        <v>241</v>
      </c>
      <c r="BE540" s="230">
        <f>IF(N540="základní",J540,0)</f>
        <v>0</v>
      </c>
      <c r="BF540" s="230">
        <f>IF(N540="snížená",J540,0)</f>
        <v>0</v>
      </c>
      <c r="BG540" s="230">
        <f>IF(N540="zákl. přenesená",J540,0)</f>
        <v>0</v>
      </c>
      <c r="BH540" s="230">
        <f>IF(N540="sníž. přenesená",J540,0)</f>
        <v>0</v>
      </c>
      <c r="BI540" s="230">
        <f>IF(N540="nulová",J540,0)</f>
        <v>0</v>
      </c>
      <c r="BJ540" s="20" t="s">
        <v>23</v>
      </c>
      <c r="BK540" s="230">
        <f>ROUND(I540*H540,2)</f>
        <v>0</v>
      </c>
      <c r="BL540" s="20" t="s">
        <v>462</v>
      </c>
      <c r="BM540" s="229" t="s">
        <v>9824</v>
      </c>
    </row>
    <row r="541" s="2" customFormat="1">
      <c r="A541" s="42"/>
      <c r="B541" s="43"/>
      <c r="C541" s="44"/>
      <c r="D541" s="231" t="s">
        <v>250</v>
      </c>
      <c r="E541" s="44"/>
      <c r="F541" s="232" t="s">
        <v>9825</v>
      </c>
      <c r="G541" s="44"/>
      <c r="H541" s="44"/>
      <c r="I541" s="233"/>
      <c r="J541" s="44"/>
      <c r="K541" s="44"/>
      <c r="L541" s="48"/>
      <c r="M541" s="234"/>
      <c r="N541" s="235"/>
      <c r="O541" s="88"/>
      <c r="P541" s="88"/>
      <c r="Q541" s="88"/>
      <c r="R541" s="88"/>
      <c r="S541" s="88"/>
      <c r="T541" s="89"/>
      <c r="U541" s="42"/>
      <c r="V541" s="42"/>
      <c r="W541" s="42"/>
      <c r="X541" s="42"/>
      <c r="Y541" s="42"/>
      <c r="Z541" s="42"/>
      <c r="AA541" s="42"/>
      <c r="AB541" s="42"/>
      <c r="AC541" s="42"/>
      <c r="AD541" s="42"/>
      <c r="AE541" s="42"/>
      <c r="AT541" s="20" t="s">
        <v>250</v>
      </c>
      <c r="AU541" s="20" t="s">
        <v>93</v>
      </c>
    </row>
    <row r="542" s="13" customFormat="1">
      <c r="A542" s="13"/>
      <c r="B542" s="236"/>
      <c r="C542" s="237"/>
      <c r="D542" s="238" t="s">
        <v>252</v>
      </c>
      <c r="E542" s="239" t="s">
        <v>39</v>
      </c>
      <c r="F542" s="240" t="s">
        <v>9791</v>
      </c>
      <c r="G542" s="237"/>
      <c r="H542" s="239" t="s">
        <v>39</v>
      </c>
      <c r="I542" s="241"/>
      <c r="J542" s="237"/>
      <c r="K542" s="237"/>
      <c r="L542" s="242"/>
      <c r="M542" s="243"/>
      <c r="N542" s="244"/>
      <c r="O542" s="244"/>
      <c r="P542" s="244"/>
      <c r="Q542" s="244"/>
      <c r="R542" s="244"/>
      <c r="S542" s="244"/>
      <c r="T542" s="245"/>
      <c r="U542" s="13"/>
      <c r="V542" s="13"/>
      <c r="W542" s="13"/>
      <c r="X542" s="13"/>
      <c r="Y542" s="13"/>
      <c r="Z542" s="13"/>
      <c r="AA542" s="13"/>
      <c r="AB542" s="13"/>
      <c r="AC542" s="13"/>
      <c r="AD542" s="13"/>
      <c r="AE542" s="13"/>
      <c r="AT542" s="246" t="s">
        <v>252</v>
      </c>
      <c r="AU542" s="246" t="s">
        <v>93</v>
      </c>
      <c r="AV542" s="13" t="s">
        <v>23</v>
      </c>
      <c r="AW542" s="13" t="s">
        <v>46</v>
      </c>
      <c r="AX542" s="13" t="s">
        <v>85</v>
      </c>
      <c r="AY542" s="246" t="s">
        <v>241</v>
      </c>
    </row>
    <row r="543" s="14" customFormat="1">
      <c r="A543" s="14"/>
      <c r="B543" s="247"/>
      <c r="C543" s="248"/>
      <c r="D543" s="238" t="s">
        <v>252</v>
      </c>
      <c r="E543" s="249" t="s">
        <v>39</v>
      </c>
      <c r="F543" s="250" t="s">
        <v>9826</v>
      </c>
      <c r="G543" s="248"/>
      <c r="H543" s="251">
        <v>0.40000000000000002</v>
      </c>
      <c r="I543" s="252"/>
      <c r="J543" s="248"/>
      <c r="K543" s="248"/>
      <c r="L543" s="253"/>
      <c r="M543" s="254"/>
      <c r="N543" s="255"/>
      <c r="O543" s="255"/>
      <c r="P543" s="255"/>
      <c r="Q543" s="255"/>
      <c r="R543" s="255"/>
      <c r="S543" s="255"/>
      <c r="T543" s="256"/>
      <c r="U543" s="14"/>
      <c r="V543" s="14"/>
      <c r="W543" s="14"/>
      <c r="X543" s="14"/>
      <c r="Y543" s="14"/>
      <c r="Z543" s="14"/>
      <c r="AA543" s="14"/>
      <c r="AB543" s="14"/>
      <c r="AC543" s="14"/>
      <c r="AD543" s="14"/>
      <c r="AE543" s="14"/>
      <c r="AT543" s="257" t="s">
        <v>252</v>
      </c>
      <c r="AU543" s="257" t="s">
        <v>93</v>
      </c>
      <c r="AV543" s="14" t="s">
        <v>93</v>
      </c>
      <c r="AW543" s="14" t="s">
        <v>46</v>
      </c>
      <c r="AX543" s="14" t="s">
        <v>85</v>
      </c>
      <c r="AY543" s="257" t="s">
        <v>241</v>
      </c>
    </row>
    <row r="544" s="14" customFormat="1">
      <c r="A544" s="14"/>
      <c r="B544" s="247"/>
      <c r="C544" s="248"/>
      <c r="D544" s="238" t="s">
        <v>252</v>
      </c>
      <c r="E544" s="249" t="s">
        <v>39</v>
      </c>
      <c r="F544" s="250" t="s">
        <v>9827</v>
      </c>
      <c r="G544" s="248"/>
      <c r="H544" s="251">
        <v>3.7999999999999998</v>
      </c>
      <c r="I544" s="252"/>
      <c r="J544" s="248"/>
      <c r="K544" s="248"/>
      <c r="L544" s="253"/>
      <c r="M544" s="254"/>
      <c r="N544" s="255"/>
      <c r="O544" s="255"/>
      <c r="P544" s="255"/>
      <c r="Q544" s="255"/>
      <c r="R544" s="255"/>
      <c r="S544" s="255"/>
      <c r="T544" s="256"/>
      <c r="U544" s="14"/>
      <c r="V544" s="14"/>
      <c r="W544" s="14"/>
      <c r="X544" s="14"/>
      <c r="Y544" s="14"/>
      <c r="Z544" s="14"/>
      <c r="AA544" s="14"/>
      <c r="AB544" s="14"/>
      <c r="AC544" s="14"/>
      <c r="AD544" s="14"/>
      <c r="AE544" s="14"/>
      <c r="AT544" s="257" t="s">
        <v>252</v>
      </c>
      <c r="AU544" s="257" t="s">
        <v>93</v>
      </c>
      <c r="AV544" s="14" t="s">
        <v>93</v>
      </c>
      <c r="AW544" s="14" t="s">
        <v>46</v>
      </c>
      <c r="AX544" s="14" t="s">
        <v>85</v>
      </c>
      <c r="AY544" s="257" t="s">
        <v>241</v>
      </c>
    </row>
    <row r="545" s="14" customFormat="1">
      <c r="A545" s="14"/>
      <c r="B545" s="247"/>
      <c r="C545" s="248"/>
      <c r="D545" s="238" t="s">
        <v>252</v>
      </c>
      <c r="E545" s="249" t="s">
        <v>39</v>
      </c>
      <c r="F545" s="250" t="s">
        <v>9828</v>
      </c>
      <c r="G545" s="248"/>
      <c r="H545" s="251">
        <v>3.6000000000000001</v>
      </c>
      <c r="I545" s="252"/>
      <c r="J545" s="248"/>
      <c r="K545" s="248"/>
      <c r="L545" s="253"/>
      <c r="M545" s="254"/>
      <c r="N545" s="255"/>
      <c r="O545" s="255"/>
      <c r="P545" s="255"/>
      <c r="Q545" s="255"/>
      <c r="R545" s="255"/>
      <c r="S545" s="255"/>
      <c r="T545" s="256"/>
      <c r="U545" s="14"/>
      <c r="V545" s="14"/>
      <c r="W545" s="14"/>
      <c r="X545" s="14"/>
      <c r="Y545" s="14"/>
      <c r="Z545" s="14"/>
      <c r="AA545" s="14"/>
      <c r="AB545" s="14"/>
      <c r="AC545" s="14"/>
      <c r="AD545" s="14"/>
      <c r="AE545" s="14"/>
      <c r="AT545" s="257" t="s">
        <v>252</v>
      </c>
      <c r="AU545" s="257" t="s">
        <v>93</v>
      </c>
      <c r="AV545" s="14" t="s">
        <v>93</v>
      </c>
      <c r="AW545" s="14" t="s">
        <v>46</v>
      </c>
      <c r="AX545" s="14" t="s">
        <v>85</v>
      </c>
      <c r="AY545" s="257" t="s">
        <v>241</v>
      </c>
    </row>
    <row r="546" s="13" customFormat="1">
      <c r="A546" s="13"/>
      <c r="B546" s="236"/>
      <c r="C546" s="237"/>
      <c r="D546" s="238" t="s">
        <v>252</v>
      </c>
      <c r="E546" s="239" t="s">
        <v>39</v>
      </c>
      <c r="F546" s="240" t="s">
        <v>9794</v>
      </c>
      <c r="G546" s="237"/>
      <c r="H546" s="239" t="s">
        <v>39</v>
      </c>
      <c r="I546" s="241"/>
      <c r="J546" s="237"/>
      <c r="K546" s="237"/>
      <c r="L546" s="242"/>
      <c r="M546" s="243"/>
      <c r="N546" s="244"/>
      <c r="O546" s="244"/>
      <c r="P546" s="244"/>
      <c r="Q546" s="244"/>
      <c r="R546" s="244"/>
      <c r="S546" s="244"/>
      <c r="T546" s="245"/>
      <c r="U546" s="13"/>
      <c r="V546" s="13"/>
      <c r="W546" s="13"/>
      <c r="X546" s="13"/>
      <c r="Y546" s="13"/>
      <c r="Z546" s="13"/>
      <c r="AA546" s="13"/>
      <c r="AB546" s="13"/>
      <c r="AC546" s="13"/>
      <c r="AD546" s="13"/>
      <c r="AE546" s="13"/>
      <c r="AT546" s="246" t="s">
        <v>252</v>
      </c>
      <c r="AU546" s="246" t="s">
        <v>93</v>
      </c>
      <c r="AV546" s="13" t="s">
        <v>23</v>
      </c>
      <c r="AW546" s="13" t="s">
        <v>46</v>
      </c>
      <c r="AX546" s="13" t="s">
        <v>85</v>
      </c>
      <c r="AY546" s="246" t="s">
        <v>241</v>
      </c>
    </row>
    <row r="547" s="14" customFormat="1">
      <c r="A547" s="14"/>
      <c r="B547" s="247"/>
      <c r="C547" s="248"/>
      <c r="D547" s="238" t="s">
        <v>252</v>
      </c>
      <c r="E547" s="249" t="s">
        <v>39</v>
      </c>
      <c r="F547" s="250" t="s">
        <v>9771</v>
      </c>
      <c r="G547" s="248"/>
      <c r="H547" s="251">
        <v>0.59999999999999998</v>
      </c>
      <c r="I547" s="252"/>
      <c r="J547" s="248"/>
      <c r="K547" s="248"/>
      <c r="L547" s="253"/>
      <c r="M547" s="254"/>
      <c r="N547" s="255"/>
      <c r="O547" s="255"/>
      <c r="P547" s="255"/>
      <c r="Q547" s="255"/>
      <c r="R547" s="255"/>
      <c r="S547" s="255"/>
      <c r="T547" s="256"/>
      <c r="U547" s="14"/>
      <c r="V547" s="14"/>
      <c r="W547" s="14"/>
      <c r="X547" s="14"/>
      <c r="Y547" s="14"/>
      <c r="Z547" s="14"/>
      <c r="AA547" s="14"/>
      <c r="AB547" s="14"/>
      <c r="AC547" s="14"/>
      <c r="AD547" s="14"/>
      <c r="AE547" s="14"/>
      <c r="AT547" s="257" t="s">
        <v>252</v>
      </c>
      <c r="AU547" s="257" t="s">
        <v>93</v>
      </c>
      <c r="AV547" s="14" t="s">
        <v>93</v>
      </c>
      <c r="AW547" s="14" t="s">
        <v>46</v>
      </c>
      <c r="AX547" s="14" t="s">
        <v>85</v>
      </c>
      <c r="AY547" s="257" t="s">
        <v>241</v>
      </c>
    </row>
    <row r="548" s="14" customFormat="1">
      <c r="A548" s="14"/>
      <c r="B548" s="247"/>
      <c r="C548" s="248"/>
      <c r="D548" s="238" t="s">
        <v>252</v>
      </c>
      <c r="E548" s="249" t="s">
        <v>39</v>
      </c>
      <c r="F548" s="250" t="s">
        <v>9829</v>
      </c>
      <c r="G548" s="248"/>
      <c r="H548" s="251">
        <v>3.5</v>
      </c>
      <c r="I548" s="252"/>
      <c r="J548" s="248"/>
      <c r="K548" s="248"/>
      <c r="L548" s="253"/>
      <c r="M548" s="254"/>
      <c r="N548" s="255"/>
      <c r="O548" s="255"/>
      <c r="P548" s="255"/>
      <c r="Q548" s="255"/>
      <c r="R548" s="255"/>
      <c r="S548" s="255"/>
      <c r="T548" s="256"/>
      <c r="U548" s="14"/>
      <c r="V548" s="14"/>
      <c r="W548" s="14"/>
      <c r="X548" s="14"/>
      <c r="Y548" s="14"/>
      <c r="Z548" s="14"/>
      <c r="AA548" s="14"/>
      <c r="AB548" s="14"/>
      <c r="AC548" s="14"/>
      <c r="AD548" s="14"/>
      <c r="AE548" s="14"/>
      <c r="AT548" s="257" t="s">
        <v>252</v>
      </c>
      <c r="AU548" s="257" t="s">
        <v>93</v>
      </c>
      <c r="AV548" s="14" t="s">
        <v>93</v>
      </c>
      <c r="AW548" s="14" t="s">
        <v>46</v>
      </c>
      <c r="AX548" s="14" t="s">
        <v>85</v>
      </c>
      <c r="AY548" s="257" t="s">
        <v>241</v>
      </c>
    </row>
    <row r="549" s="14" customFormat="1">
      <c r="A549" s="14"/>
      <c r="B549" s="247"/>
      <c r="C549" s="248"/>
      <c r="D549" s="238" t="s">
        <v>252</v>
      </c>
      <c r="E549" s="249" t="s">
        <v>39</v>
      </c>
      <c r="F549" s="250" t="s">
        <v>9830</v>
      </c>
      <c r="G549" s="248"/>
      <c r="H549" s="251">
        <v>0.40000000000000002</v>
      </c>
      <c r="I549" s="252"/>
      <c r="J549" s="248"/>
      <c r="K549" s="248"/>
      <c r="L549" s="253"/>
      <c r="M549" s="254"/>
      <c r="N549" s="255"/>
      <c r="O549" s="255"/>
      <c r="P549" s="255"/>
      <c r="Q549" s="255"/>
      <c r="R549" s="255"/>
      <c r="S549" s="255"/>
      <c r="T549" s="256"/>
      <c r="U549" s="14"/>
      <c r="V549" s="14"/>
      <c r="W549" s="14"/>
      <c r="X549" s="14"/>
      <c r="Y549" s="14"/>
      <c r="Z549" s="14"/>
      <c r="AA549" s="14"/>
      <c r="AB549" s="14"/>
      <c r="AC549" s="14"/>
      <c r="AD549" s="14"/>
      <c r="AE549" s="14"/>
      <c r="AT549" s="257" t="s">
        <v>252</v>
      </c>
      <c r="AU549" s="257" t="s">
        <v>93</v>
      </c>
      <c r="AV549" s="14" t="s">
        <v>93</v>
      </c>
      <c r="AW549" s="14" t="s">
        <v>46</v>
      </c>
      <c r="AX549" s="14" t="s">
        <v>85</v>
      </c>
      <c r="AY549" s="257" t="s">
        <v>241</v>
      </c>
    </row>
    <row r="550" s="13" customFormat="1">
      <c r="A550" s="13"/>
      <c r="B550" s="236"/>
      <c r="C550" s="237"/>
      <c r="D550" s="238" t="s">
        <v>252</v>
      </c>
      <c r="E550" s="239" t="s">
        <v>39</v>
      </c>
      <c r="F550" s="240" t="s">
        <v>9797</v>
      </c>
      <c r="G550" s="237"/>
      <c r="H550" s="239" t="s">
        <v>39</v>
      </c>
      <c r="I550" s="241"/>
      <c r="J550" s="237"/>
      <c r="K550" s="237"/>
      <c r="L550" s="242"/>
      <c r="M550" s="243"/>
      <c r="N550" s="244"/>
      <c r="O550" s="244"/>
      <c r="P550" s="244"/>
      <c r="Q550" s="244"/>
      <c r="R550" s="244"/>
      <c r="S550" s="244"/>
      <c r="T550" s="245"/>
      <c r="U550" s="13"/>
      <c r="V550" s="13"/>
      <c r="W550" s="13"/>
      <c r="X550" s="13"/>
      <c r="Y550" s="13"/>
      <c r="Z550" s="13"/>
      <c r="AA550" s="13"/>
      <c r="AB550" s="13"/>
      <c r="AC550" s="13"/>
      <c r="AD550" s="13"/>
      <c r="AE550" s="13"/>
      <c r="AT550" s="246" t="s">
        <v>252</v>
      </c>
      <c r="AU550" s="246" t="s">
        <v>93</v>
      </c>
      <c r="AV550" s="13" t="s">
        <v>23</v>
      </c>
      <c r="AW550" s="13" t="s">
        <v>46</v>
      </c>
      <c r="AX550" s="13" t="s">
        <v>85</v>
      </c>
      <c r="AY550" s="246" t="s">
        <v>241</v>
      </c>
    </row>
    <row r="551" s="14" customFormat="1">
      <c r="A551" s="14"/>
      <c r="B551" s="247"/>
      <c r="C551" s="248"/>
      <c r="D551" s="238" t="s">
        <v>252</v>
      </c>
      <c r="E551" s="249" t="s">
        <v>39</v>
      </c>
      <c r="F551" s="250" t="s">
        <v>9831</v>
      </c>
      <c r="G551" s="248"/>
      <c r="H551" s="251">
        <v>0.29999999999999999</v>
      </c>
      <c r="I551" s="252"/>
      <c r="J551" s="248"/>
      <c r="K551" s="248"/>
      <c r="L551" s="253"/>
      <c r="M551" s="254"/>
      <c r="N551" s="255"/>
      <c r="O551" s="255"/>
      <c r="P551" s="255"/>
      <c r="Q551" s="255"/>
      <c r="R551" s="255"/>
      <c r="S551" s="255"/>
      <c r="T551" s="256"/>
      <c r="U551" s="14"/>
      <c r="V551" s="14"/>
      <c r="W551" s="14"/>
      <c r="X551" s="14"/>
      <c r="Y551" s="14"/>
      <c r="Z551" s="14"/>
      <c r="AA551" s="14"/>
      <c r="AB551" s="14"/>
      <c r="AC551" s="14"/>
      <c r="AD551" s="14"/>
      <c r="AE551" s="14"/>
      <c r="AT551" s="257" t="s">
        <v>252</v>
      </c>
      <c r="AU551" s="257" t="s">
        <v>93</v>
      </c>
      <c r="AV551" s="14" t="s">
        <v>93</v>
      </c>
      <c r="AW551" s="14" t="s">
        <v>46</v>
      </c>
      <c r="AX551" s="14" t="s">
        <v>85</v>
      </c>
      <c r="AY551" s="257" t="s">
        <v>241</v>
      </c>
    </row>
    <row r="552" s="14" customFormat="1">
      <c r="A552" s="14"/>
      <c r="B552" s="247"/>
      <c r="C552" s="248"/>
      <c r="D552" s="238" t="s">
        <v>252</v>
      </c>
      <c r="E552" s="249" t="s">
        <v>39</v>
      </c>
      <c r="F552" s="250" t="s">
        <v>9832</v>
      </c>
      <c r="G552" s="248"/>
      <c r="H552" s="251">
        <v>3.7999999999999998</v>
      </c>
      <c r="I552" s="252"/>
      <c r="J552" s="248"/>
      <c r="K552" s="248"/>
      <c r="L552" s="253"/>
      <c r="M552" s="254"/>
      <c r="N552" s="255"/>
      <c r="O552" s="255"/>
      <c r="P552" s="255"/>
      <c r="Q552" s="255"/>
      <c r="R552" s="255"/>
      <c r="S552" s="255"/>
      <c r="T552" s="256"/>
      <c r="U552" s="14"/>
      <c r="V552" s="14"/>
      <c r="W552" s="14"/>
      <c r="X552" s="14"/>
      <c r="Y552" s="14"/>
      <c r="Z552" s="14"/>
      <c r="AA552" s="14"/>
      <c r="AB552" s="14"/>
      <c r="AC552" s="14"/>
      <c r="AD552" s="14"/>
      <c r="AE552" s="14"/>
      <c r="AT552" s="257" t="s">
        <v>252</v>
      </c>
      <c r="AU552" s="257" t="s">
        <v>93</v>
      </c>
      <c r="AV552" s="14" t="s">
        <v>93</v>
      </c>
      <c r="AW552" s="14" t="s">
        <v>46</v>
      </c>
      <c r="AX552" s="14" t="s">
        <v>85</v>
      </c>
      <c r="AY552" s="257" t="s">
        <v>241</v>
      </c>
    </row>
    <row r="553" s="14" customFormat="1">
      <c r="A553" s="14"/>
      <c r="B553" s="247"/>
      <c r="C553" s="248"/>
      <c r="D553" s="238" t="s">
        <v>252</v>
      </c>
      <c r="E553" s="249" t="s">
        <v>39</v>
      </c>
      <c r="F553" s="250" t="s">
        <v>9833</v>
      </c>
      <c r="G553" s="248"/>
      <c r="H553" s="251">
        <v>3.7999999999999998</v>
      </c>
      <c r="I553" s="252"/>
      <c r="J553" s="248"/>
      <c r="K553" s="248"/>
      <c r="L553" s="253"/>
      <c r="M553" s="254"/>
      <c r="N553" s="255"/>
      <c r="O553" s="255"/>
      <c r="P553" s="255"/>
      <c r="Q553" s="255"/>
      <c r="R553" s="255"/>
      <c r="S553" s="255"/>
      <c r="T553" s="256"/>
      <c r="U553" s="14"/>
      <c r="V553" s="14"/>
      <c r="W553" s="14"/>
      <c r="X553" s="14"/>
      <c r="Y553" s="14"/>
      <c r="Z553" s="14"/>
      <c r="AA553" s="14"/>
      <c r="AB553" s="14"/>
      <c r="AC553" s="14"/>
      <c r="AD553" s="14"/>
      <c r="AE553" s="14"/>
      <c r="AT553" s="257" t="s">
        <v>252</v>
      </c>
      <c r="AU553" s="257" t="s">
        <v>93</v>
      </c>
      <c r="AV553" s="14" t="s">
        <v>93</v>
      </c>
      <c r="AW553" s="14" t="s">
        <v>46</v>
      </c>
      <c r="AX553" s="14" t="s">
        <v>85</v>
      </c>
      <c r="AY553" s="257" t="s">
        <v>241</v>
      </c>
    </row>
    <row r="554" s="14" customFormat="1">
      <c r="A554" s="14"/>
      <c r="B554" s="247"/>
      <c r="C554" s="248"/>
      <c r="D554" s="238" t="s">
        <v>252</v>
      </c>
      <c r="E554" s="249" t="s">
        <v>39</v>
      </c>
      <c r="F554" s="250" t="s">
        <v>9834</v>
      </c>
      <c r="G554" s="248"/>
      <c r="H554" s="251">
        <v>0.29999999999999999</v>
      </c>
      <c r="I554" s="252"/>
      <c r="J554" s="248"/>
      <c r="K554" s="248"/>
      <c r="L554" s="253"/>
      <c r="M554" s="254"/>
      <c r="N554" s="255"/>
      <c r="O554" s="255"/>
      <c r="P554" s="255"/>
      <c r="Q554" s="255"/>
      <c r="R554" s="255"/>
      <c r="S554" s="255"/>
      <c r="T554" s="256"/>
      <c r="U554" s="14"/>
      <c r="V554" s="14"/>
      <c r="W554" s="14"/>
      <c r="X554" s="14"/>
      <c r="Y554" s="14"/>
      <c r="Z554" s="14"/>
      <c r="AA554" s="14"/>
      <c r="AB554" s="14"/>
      <c r="AC554" s="14"/>
      <c r="AD554" s="14"/>
      <c r="AE554" s="14"/>
      <c r="AT554" s="257" t="s">
        <v>252</v>
      </c>
      <c r="AU554" s="257" t="s">
        <v>93</v>
      </c>
      <c r="AV554" s="14" t="s">
        <v>93</v>
      </c>
      <c r="AW554" s="14" t="s">
        <v>46</v>
      </c>
      <c r="AX554" s="14" t="s">
        <v>85</v>
      </c>
      <c r="AY554" s="257" t="s">
        <v>241</v>
      </c>
    </row>
    <row r="555" s="15" customFormat="1">
      <c r="A555" s="15"/>
      <c r="B555" s="258"/>
      <c r="C555" s="259"/>
      <c r="D555" s="238" t="s">
        <v>252</v>
      </c>
      <c r="E555" s="260" t="s">
        <v>39</v>
      </c>
      <c r="F555" s="261" t="s">
        <v>274</v>
      </c>
      <c r="G555" s="259"/>
      <c r="H555" s="262">
        <v>20.5</v>
      </c>
      <c r="I555" s="263"/>
      <c r="J555" s="259"/>
      <c r="K555" s="259"/>
      <c r="L555" s="264"/>
      <c r="M555" s="265"/>
      <c r="N555" s="266"/>
      <c r="O555" s="266"/>
      <c r="P555" s="266"/>
      <c r="Q555" s="266"/>
      <c r="R555" s="266"/>
      <c r="S555" s="266"/>
      <c r="T555" s="267"/>
      <c r="U555" s="15"/>
      <c r="V555" s="15"/>
      <c r="W555" s="15"/>
      <c r="X555" s="15"/>
      <c r="Y555" s="15"/>
      <c r="Z555" s="15"/>
      <c r="AA555" s="15"/>
      <c r="AB555" s="15"/>
      <c r="AC555" s="15"/>
      <c r="AD555" s="15"/>
      <c r="AE555" s="15"/>
      <c r="AT555" s="268" t="s">
        <v>252</v>
      </c>
      <c r="AU555" s="268" t="s">
        <v>93</v>
      </c>
      <c r="AV555" s="15" t="s">
        <v>248</v>
      </c>
      <c r="AW555" s="15" t="s">
        <v>46</v>
      </c>
      <c r="AX555" s="15" t="s">
        <v>23</v>
      </c>
      <c r="AY555" s="268" t="s">
        <v>241</v>
      </c>
    </row>
    <row r="556" s="2" customFormat="1" ht="16.5" customHeight="1">
      <c r="A556" s="42"/>
      <c r="B556" s="43"/>
      <c r="C556" s="218" t="s">
        <v>895</v>
      </c>
      <c r="D556" s="218" t="s">
        <v>243</v>
      </c>
      <c r="E556" s="219" t="s">
        <v>9835</v>
      </c>
      <c r="F556" s="220" t="s">
        <v>9836</v>
      </c>
      <c r="G556" s="221" t="s">
        <v>515</v>
      </c>
      <c r="H556" s="222">
        <v>0.5</v>
      </c>
      <c r="I556" s="223"/>
      <c r="J556" s="224">
        <f>ROUND(I556*H556,2)</f>
        <v>0</v>
      </c>
      <c r="K556" s="220" t="s">
        <v>247</v>
      </c>
      <c r="L556" s="48"/>
      <c r="M556" s="225" t="s">
        <v>39</v>
      </c>
      <c r="N556" s="226" t="s">
        <v>56</v>
      </c>
      <c r="O556" s="88"/>
      <c r="P556" s="227">
        <f>O556*H556</f>
        <v>0</v>
      </c>
      <c r="Q556" s="227">
        <v>0.00131</v>
      </c>
      <c r="R556" s="227">
        <f>Q556*H556</f>
        <v>0.00065499999999999998</v>
      </c>
      <c r="S556" s="227">
        <v>0</v>
      </c>
      <c r="T556" s="228">
        <f>S556*H556</f>
        <v>0</v>
      </c>
      <c r="U556" s="42"/>
      <c r="V556" s="42"/>
      <c r="W556" s="42"/>
      <c r="X556" s="42"/>
      <c r="Y556" s="42"/>
      <c r="Z556" s="42"/>
      <c r="AA556" s="42"/>
      <c r="AB556" s="42"/>
      <c r="AC556" s="42"/>
      <c r="AD556" s="42"/>
      <c r="AE556" s="42"/>
      <c r="AR556" s="229" t="s">
        <v>462</v>
      </c>
      <c r="AT556" s="229" t="s">
        <v>243</v>
      </c>
      <c r="AU556" s="229" t="s">
        <v>93</v>
      </c>
      <c r="AY556" s="20" t="s">
        <v>241</v>
      </c>
      <c r="BE556" s="230">
        <f>IF(N556="základní",J556,0)</f>
        <v>0</v>
      </c>
      <c r="BF556" s="230">
        <f>IF(N556="snížená",J556,0)</f>
        <v>0</v>
      </c>
      <c r="BG556" s="230">
        <f>IF(N556="zákl. přenesená",J556,0)</f>
        <v>0</v>
      </c>
      <c r="BH556" s="230">
        <f>IF(N556="sníž. přenesená",J556,0)</f>
        <v>0</v>
      </c>
      <c r="BI556" s="230">
        <f>IF(N556="nulová",J556,0)</f>
        <v>0</v>
      </c>
      <c r="BJ556" s="20" t="s">
        <v>23</v>
      </c>
      <c r="BK556" s="230">
        <f>ROUND(I556*H556,2)</f>
        <v>0</v>
      </c>
      <c r="BL556" s="20" t="s">
        <v>462</v>
      </c>
      <c r="BM556" s="229" t="s">
        <v>9837</v>
      </c>
    </row>
    <row r="557" s="2" customFormat="1">
      <c r="A557" s="42"/>
      <c r="B557" s="43"/>
      <c r="C557" s="44"/>
      <c r="D557" s="231" t="s">
        <v>250</v>
      </c>
      <c r="E557" s="44"/>
      <c r="F557" s="232" t="s">
        <v>9838</v>
      </c>
      <c r="G557" s="44"/>
      <c r="H557" s="44"/>
      <c r="I557" s="233"/>
      <c r="J557" s="44"/>
      <c r="K557" s="44"/>
      <c r="L557" s="48"/>
      <c r="M557" s="234"/>
      <c r="N557" s="235"/>
      <c r="O557" s="88"/>
      <c r="P557" s="88"/>
      <c r="Q557" s="88"/>
      <c r="R557" s="88"/>
      <c r="S557" s="88"/>
      <c r="T557" s="89"/>
      <c r="U557" s="42"/>
      <c r="V557" s="42"/>
      <c r="W557" s="42"/>
      <c r="X557" s="42"/>
      <c r="Y557" s="42"/>
      <c r="Z557" s="42"/>
      <c r="AA557" s="42"/>
      <c r="AB557" s="42"/>
      <c r="AC557" s="42"/>
      <c r="AD557" s="42"/>
      <c r="AE557" s="42"/>
      <c r="AT557" s="20" t="s">
        <v>250</v>
      </c>
      <c r="AU557" s="20" t="s">
        <v>93</v>
      </c>
    </row>
    <row r="558" s="13" customFormat="1">
      <c r="A558" s="13"/>
      <c r="B558" s="236"/>
      <c r="C558" s="237"/>
      <c r="D558" s="238" t="s">
        <v>252</v>
      </c>
      <c r="E558" s="239" t="s">
        <v>39</v>
      </c>
      <c r="F558" s="240" t="s">
        <v>9794</v>
      </c>
      <c r="G558" s="237"/>
      <c r="H558" s="239" t="s">
        <v>39</v>
      </c>
      <c r="I558" s="241"/>
      <c r="J558" s="237"/>
      <c r="K558" s="237"/>
      <c r="L558" s="242"/>
      <c r="M558" s="243"/>
      <c r="N558" s="244"/>
      <c r="O558" s="244"/>
      <c r="P558" s="244"/>
      <c r="Q558" s="244"/>
      <c r="R558" s="244"/>
      <c r="S558" s="244"/>
      <c r="T558" s="245"/>
      <c r="U558" s="13"/>
      <c r="V558" s="13"/>
      <c r="W558" s="13"/>
      <c r="X558" s="13"/>
      <c r="Y558" s="13"/>
      <c r="Z558" s="13"/>
      <c r="AA558" s="13"/>
      <c r="AB558" s="13"/>
      <c r="AC558" s="13"/>
      <c r="AD558" s="13"/>
      <c r="AE558" s="13"/>
      <c r="AT558" s="246" t="s">
        <v>252</v>
      </c>
      <c r="AU558" s="246" t="s">
        <v>93</v>
      </c>
      <c r="AV558" s="13" t="s">
        <v>23</v>
      </c>
      <c r="AW558" s="13" t="s">
        <v>46</v>
      </c>
      <c r="AX558" s="13" t="s">
        <v>85</v>
      </c>
      <c r="AY558" s="246" t="s">
        <v>241</v>
      </c>
    </row>
    <row r="559" s="14" customFormat="1">
      <c r="A559" s="14"/>
      <c r="B559" s="247"/>
      <c r="C559" s="248"/>
      <c r="D559" s="238" t="s">
        <v>252</v>
      </c>
      <c r="E559" s="249" t="s">
        <v>39</v>
      </c>
      <c r="F559" s="250" t="s">
        <v>9839</v>
      </c>
      <c r="G559" s="248"/>
      <c r="H559" s="251">
        <v>0.5</v>
      </c>
      <c r="I559" s="252"/>
      <c r="J559" s="248"/>
      <c r="K559" s="248"/>
      <c r="L559" s="253"/>
      <c r="M559" s="254"/>
      <c r="N559" s="255"/>
      <c r="O559" s="255"/>
      <c r="P559" s="255"/>
      <c r="Q559" s="255"/>
      <c r="R559" s="255"/>
      <c r="S559" s="255"/>
      <c r="T559" s="256"/>
      <c r="U559" s="14"/>
      <c r="V559" s="14"/>
      <c r="W559" s="14"/>
      <c r="X559" s="14"/>
      <c r="Y559" s="14"/>
      <c r="Z559" s="14"/>
      <c r="AA559" s="14"/>
      <c r="AB559" s="14"/>
      <c r="AC559" s="14"/>
      <c r="AD559" s="14"/>
      <c r="AE559" s="14"/>
      <c r="AT559" s="257" t="s">
        <v>252</v>
      </c>
      <c r="AU559" s="257" t="s">
        <v>93</v>
      </c>
      <c r="AV559" s="14" t="s">
        <v>93</v>
      </c>
      <c r="AW559" s="14" t="s">
        <v>46</v>
      </c>
      <c r="AX559" s="14" t="s">
        <v>23</v>
      </c>
      <c r="AY559" s="257" t="s">
        <v>241</v>
      </c>
    </row>
    <row r="560" s="2" customFormat="1" ht="16.5" customHeight="1">
      <c r="A560" s="42"/>
      <c r="B560" s="43"/>
      <c r="C560" s="218" t="s">
        <v>903</v>
      </c>
      <c r="D560" s="218" t="s">
        <v>243</v>
      </c>
      <c r="E560" s="219" t="s">
        <v>9840</v>
      </c>
      <c r="F560" s="220" t="s">
        <v>9841</v>
      </c>
      <c r="G560" s="221" t="s">
        <v>515</v>
      </c>
      <c r="H560" s="222">
        <v>40</v>
      </c>
      <c r="I560" s="223"/>
      <c r="J560" s="224">
        <f>ROUND(I560*H560,2)</f>
        <v>0</v>
      </c>
      <c r="K560" s="220" t="s">
        <v>247</v>
      </c>
      <c r="L560" s="48"/>
      <c r="M560" s="225" t="s">
        <v>39</v>
      </c>
      <c r="N560" s="226" t="s">
        <v>56</v>
      </c>
      <c r="O560" s="88"/>
      <c r="P560" s="227">
        <f>O560*H560</f>
        <v>0</v>
      </c>
      <c r="Q560" s="227">
        <v>0.00050000000000000001</v>
      </c>
      <c r="R560" s="227">
        <f>Q560*H560</f>
        <v>0.02</v>
      </c>
      <c r="S560" s="227">
        <v>0</v>
      </c>
      <c r="T560" s="228">
        <f>S560*H560</f>
        <v>0</v>
      </c>
      <c r="U560" s="42"/>
      <c r="V560" s="42"/>
      <c r="W560" s="42"/>
      <c r="X560" s="42"/>
      <c r="Y560" s="42"/>
      <c r="Z560" s="42"/>
      <c r="AA560" s="42"/>
      <c r="AB560" s="42"/>
      <c r="AC560" s="42"/>
      <c r="AD560" s="42"/>
      <c r="AE560" s="42"/>
      <c r="AR560" s="229" t="s">
        <v>462</v>
      </c>
      <c r="AT560" s="229" t="s">
        <v>243</v>
      </c>
      <c r="AU560" s="229" t="s">
        <v>93</v>
      </c>
      <c r="AY560" s="20" t="s">
        <v>241</v>
      </c>
      <c r="BE560" s="230">
        <f>IF(N560="základní",J560,0)</f>
        <v>0</v>
      </c>
      <c r="BF560" s="230">
        <f>IF(N560="snížená",J560,0)</f>
        <v>0</v>
      </c>
      <c r="BG560" s="230">
        <f>IF(N560="zákl. přenesená",J560,0)</f>
        <v>0</v>
      </c>
      <c r="BH560" s="230">
        <f>IF(N560="sníž. přenesená",J560,0)</f>
        <v>0</v>
      </c>
      <c r="BI560" s="230">
        <f>IF(N560="nulová",J560,0)</f>
        <v>0</v>
      </c>
      <c r="BJ560" s="20" t="s">
        <v>23</v>
      </c>
      <c r="BK560" s="230">
        <f>ROUND(I560*H560,2)</f>
        <v>0</v>
      </c>
      <c r="BL560" s="20" t="s">
        <v>462</v>
      </c>
      <c r="BM560" s="229" t="s">
        <v>9842</v>
      </c>
    </row>
    <row r="561" s="2" customFormat="1">
      <c r="A561" s="42"/>
      <c r="B561" s="43"/>
      <c r="C561" s="44"/>
      <c r="D561" s="231" t="s">
        <v>250</v>
      </c>
      <c r="E561" s="44"/>
      <c r="F561" s="232" t="s">
        <v>9843</v>
      </c>
      <c r="G561" s="44"/>
      <c r="H561" s="44"/>
      <c r="I561" s="233"/>
      <c r="J561" s="44"/>
      <c r="K561" s="44"/>
      <c r="L561" s="48"/>
      <c r="M561" s="234"/>
      <c r="N561" s="235"/>
      <c r="O561" s="88"/>
      <c r="P561" s="88"/>
      <c r="Q561" s="88"/>
      <c r="R561" s="88"/>
      <c r="S561" s="88"/>
      <c r="T561" s="89"/>
      <c r="U561" s="42"/>
      <c r="V561" s="42"/>
      <c r="W561" s="42"/>
      <c r="X561" s="42"/>
      <c r="Y561" s="42"/>
      <c r="Z561" s="42"/>
      <c r="AA561" s="42"/>
      <c r="AB561" s="42"/>
      <c r="AC561" s="42"/>
      <c r="AD561" s="42"/>
      <c r="AE561" s="42"/>
      <c r="AT561" s="20" t="s">
        <v>250</v>
      </c>
      <c r="AU561" s="20" t="s">
        <v>93</v>
      </c>
    </row>
    <row r="562" s="2" customFormat="1" ht="16.5" customHeight="1">
      <c r="A562" s="42"/>
      <c r="B562" s="43"/>
      <c r="C562" s="218" t="s">
        <v>908</v>
      </c>
      <c r="D562" s="218" t="s">
        <v>243</v>
      </c>
      <c r="E562" s="219" t="s">
        <v>9844</v>
      </c>
      <c r="F562" s="220" t="s">
        <v>9845</v>
      </c>
      <c r="G562" s="221" t="s">
        <v>515</v>
      </c>
      <c r="H562" s="222">
        <v>40</v>
      </c>
      <c r="I562" s="223"/>
      <c r="J562" s="224">
        <f>ROUND(I562*H562,2)</f>
        <v>0</v>
      </c>
      <c r="K562" s="220" t="s">
        <v>247</v>
      </c>
      <c r="L562" s="48"/>
      <c r="M562" s="225" t="s">
        <v>39</v>
      </c>
      <c r="N562" s="226" t="s">
        <v>56</v>
      </c>
      <c r="O562" s="88"/>
      <c r="P562" s="227">
        <f>O562*H562</f>
        <v>0</v>
      </c>
      <c r="Q562" s="227">
        <v>0.00076000000000000004</v>
      </c>
      <c r="R562" s="227">
        <f>Q562*H562</f>
        <v>0.030400000000000003</v>
      </c>
      <c r="S562" s="227">
        <v>0</v>
      </c>
      <c r="T562" s="228">
        <f>S562*H562</f>
        <v>0</v>
      </c>
      <c r="U562" s="42"/>
      <c r="V562" s="42"/>
      <c r="W562" s="42"/>
      <c r="X562" s="42"/>
      <c r="Y562" s="42"/>
      <c r="Z562" s="42"/>
      <c r="AA562" s="42"/>
      <c r="AB562" s="42"/>
      <c r="AC562" s="42"/>
      <c r="AD562" s="42"/>
      <c r="AE562" s="42"/>
      <c r="AR562" s="229" t="s">
        <v>462</v>
      </c>
      <c r="AT562" s="229" t="s">
        <v>243</v>
      </c>
      <c r="AU562" s="229" t="s">
        <v>93</v>
      </c>
      <c r="AY562" s="20" t="s">
        <v>241</v>
      </c>
      <c r="BE562" s="230">
        <f>IF(N562="základní",J562,0)</f>
        <v>0</v>
      </c>
      <c r="BF562" s="230">
        <f>IF(N562="snížená",J562,0)</f>
        <v>0</v>
      </c>
      <c r="BG562" s="230">
        <f>IF(N562="zákl. přenesená",J562,0)</f>
        <v>0</v>
      </c>
      <c r="BH562" s="230">
        <f>IF(N562="sníž. přenesená",J562,0)</f>
        <v>0</v>
      </c>
      <c r="BI562" s="230">
        <f>IF(N562="nulová",J562,0)</f>
        <v>0</v>
      </c>
      <c r="BJ562" s="20" t="s">
        <v>23</v>
      </c>
      <c r="BK562" s="230">
        <f>ROUND(I562*H562,2)</f>
        <v>0</v>
      </c>
      <c r="BL562" s="20" t="s">
        <v>462</v>
      </c>
      <c r="BM562" s="229" t="s">
        <v>9846</v>
      </c>
    </row>
    <row r="563" s="2" customFormat="1">
      <c r="A563" s="42"/>
      <c r="B563" s="43"/>
      <c r="C563" s="44"/>
      <c r="D563" s="231" t="s">
        <v>250</v>
      </c>
      <c r="E563" s="44"/>
      <c r="F563" s="232" t="s">
        <v>9847</v>
      </c>
      <c r="G563" s="44"/>
      <c r="H563" s="44"/>
      <c r="I563" s="233"/>
      <c r="J563" s="44"/>
      <c r="K563" s="44"/>
      <c r="L563" s="48"/>
      <c r="M563" s="234"/>
      <c r="N563" s="235"/>
      <c r="O563" s="88"/>
      <c r="P563" s="88"/>
      <c r="Q563" s="88"/>
      <c r="R563" s="88"/>
      <c r="S563" s="88"/>
      <c r="T563" s="89"/>
      <c r="U563" s="42"/>
      <c r="V563" s="42"/>
      <c r="W563" s="42"/>
      <c r="X563" s="42"/>
      <c r="Y563" s="42"/>
      <c r="Z563" s="42"/>
      <c r="AA563" s="42"/>
      <c r="AB563" s="42"/>
      <c r="AC563" s="42"/>
      <c r="AD563" s="42"/>
      <c r="AE563" s="42"/>
      <c r="AT563" s="20" t="s">
        <v>250</v>
      </c>
      <c r="AU563" s="20" t="s">
        <v>93</v>
      </c>
    </row>
    <row r="564" s="2" customFormat="1" ht="16.5" customHeight="1">
      <c r="A564" s="42"/>
      <c r="B564" s="43"/>
      <c r="C564" s="218" t="s">
        <v>921</v>
      </c>
      <c r="D564" s="218" t="s">
        <v>243</v>
      </c>
      <c r="E564" s="219" t="s">
        <v>9848</v>
      </c>
      <c r="F564" s="220" t="s">
        <v>9849</v>
      </c>
      <c r="G564" s="221" t="s">
        <v>515</v>
      </c>
      <c r="H564" s="222">
        <v>143</v>
      </c>
      <c r="I564" s="223"/>
      <c r="J564" s="224">
        <f>ROUND(I564*H564,2)</f>
        <v>0</v>
      </c>
      <c r="K564" s="220" t="s">
        <v>247</v>
      </c>
      <c r="L564" s="48"/>
      <c r="M564" s="225" t="s">
        <v>39</v>
      </c>
      <c r="N564" s="226" t="s">
        <v>56</v>
      </c>
      <c r="O564" s="88"/>
      <c r="P564" s="227">
        <f>O564*H564</f>
        <v>0</v>
      </c>
      <c r="Q564" s="227">
        <v>0.0015299999999999999</v>
      </c>
      <c r="R564" s="227">
        <f>Q564*H564</f>
        <v>0.21878999999999998</v>
      </c>
      <c r="S564" s="227">
        <v>0</v>
      </c>
      <c r="T564" s="228">
        <f>S564*H564</f>
        <v>0</v>
      </c>
      <c r="U564" s="42"/>
      <c r="V564" s="42"/>
      <c r="W564" s="42"/>
      <c r="X564" s="42"/>
      <c r="Y564" s="42"/>
      <c r="Z564" s="42"/>
      <c r="AA564" s="42"/>
      <c r="AB564" s="42"/>
      <c r="AC564" s="42"/>
      <c r="AD564" s="42"/>
      <c r="AE564" s="42"/>
      <c r="AR564" s="229" t="s">
        <v>462</v>
      </c>
      <c r="AT564" s="229" t="s">
        <v>243</v>
      </c>
      <c r="AU564" s="229" t="s">
        <v>93</v>
      </c>
      <c r="AY564" s="20" t="s">
        <v>241</v>
      </c>
      <c r="BE564" s="230">
        <f>IF(N564="základní",J564,0)</f>
        <v>0</v>
      </c>
      <c r="BF564" s="230">
        <f>IF(N564="snížená",J564,0)</f>
        <v>0</v>
      </c>
      <c r="BG564" s="230">
        <f>IF(N564="zákl. přenesená",J564,0)</f>
        <v>0</v>
      </c>
      <c r="BH564" s="230">
        <f>IF(N564="sníž. přenesená",J564,0)</f>
        <v>0</v>
      </c>
      <c r="BI564" s="230">
        <f>IF(N564="nulová",J564,0)</f>
        <v>0</v>
      </c>
      <c r="BJ564" s="20" t="s">
        <v>23</v>
      </c>
      <c r="BK564" s="230">
        <f>ROUND(I564*H564,2)</f>
        <v>0</v>
      </c>
      <c r="BL564" s="20" t="s">
        <v>462</v>
      </c>
      <c r="BM564" s="229" t="s">
        <v>9850</v>
      </c>
    </row>
    <row r="565" s="2" customFormat="1">
      <c r="A565" s="42"/>
      <c r="B565" s="43"/>
      <c r="C565" s="44"/>
      <c r="D565" s="231" t="s">
        <v>250</v>
      </c>
      <c r="E565" s="44"/>
      <c r="F565" s="232" t="s">
        <v>9851</v>
      </c>
      <c r="G565" s="44"/>
      <c r="H565" s="44"/>
      <c r="I565" s="233"/>
      <c r="J565" s="44"/>
      <c r="K565" s="44"/>
      <c r="L565" s="48"/>
      <c r="M565" s="234"/>
      <c r="N565" s="235"/>
      <c r="O565" s="88"/>
      <c r="P565" s="88"/>
      <c r="Q565" s="88"/>
      <c r="R565" s="88"/>
      <c r="S565" s="88"/>
      <c r="T565" s="89"/>
      <c r="U565" s="42"/>
      <c r="V565" s="42"/>
      <c r="W565" s="42"/>
      <c r="X565" s="42"/>
      <c r="Y565" s="42"/>
      <c r="Z565" s="42"/>
      <c r="AA565" s="42"/>
      <c r="AB565" s="42"/>
      <c r="AC565" s="42"/>
      <c r="AD565" s="42"/>
      <c r="AE565" s="42"/>
      <c r="AT565" s="20" t="s">
        <v>250</v>
      </c>
      <c r="AU565" s="20" t="s">
        <v>93</v>
      </c>
    </row>
    <row r="566" s="2" customFormat="1" ht="16.5" customHeight="1">
      <c r="A566" s="42"/>
      <c r="B566" s="43"/>
      <c r="C566" s="218" t="s">
        <v>940</v>
      </c>
      <c r="D566" s="218" t="s">
        <v>243</v>
      </c>
      <c r="E566" s="219" t="s">
        <v>9852</v>
      </c>
      <c r="F566" s="220" t="s">
        <v>9853</v>
      </c>
      <c r="G566" s="221" t="s">
        <v>515</v>
      </c>
      <c r="H566" s="222">
        <v>76.799999999999997</v>
      </c>
      <c r="I566" s="223"/>
      <c r="J566" s="224">
        <f>ROUND(I566*H566,2)</f>
        <v>0</v>
      </c>
      <c r="K566" s="220" t="s">
        <v>247</v>
      </c>
      <c r="L566" s="48"/>
      <c r="M566" s="225" t="s">
        <v>39</v>
      </c>
      <c r="N566" s="226" t="s">
        <v>56</v>
      </c>
      <c r="O566" s="88"/>
      <c r="P566" s="227">
        <f>O566*H566</f>
        <v>0</v>
      </c>
      <c r="Q566" s="227">
        <v>0.00122</v>
      </c>
      <c r="R566" s="227">
        <f>Q566*H566</f>
        <v>0.093695999999999988</v>
      </c>
      <c r="S566" s="227">
        <v>0</v>
      </c>
      <c r="T566" s="228">
        <f>S566*H566</f>
        <v>0</v>
      </c>
      <c r="U566" s="42"/>
      <c r="V566" s="42"/>
      <c r="W566" s="42"/>
      <c r="X566" s="42"/>
      <c r="Y566" s="42"/>
      <c r="Z566" s="42"/>
      <c r="AA566" s="42"/>
      <c r="AB566" s="42"/>
      <c r="AC566" s="42"/>
      <c r="AD566" s="42"/>
      <c r="AE566" s="42"/>
      <c r="AR566" s="229" t="s">
        <v>462</v>
      </c>
      <c r="AT566" s="229" t="s">
        <v>243</v>
      </c>
      <c r="AU566" s="229" t="s">
        <v>93</v>
      </c>
      <c r="AY566" s="20" t="s">
        <v>241</v>
      </c>
      <c r="BE566" s="230">
        <f>IF(N566="základní",J566,0)</f>
        <v>0</v>
      </c>
      <c r="BF566" s="230">
        <f>IF(N566="snížená",J566,0)</f>
        <v>0</v>
      </c>
      <c r="BG566" s="230">
        <f>IF(N566="zákl. přenesená",J566,0)</f>
        <v>0</v>
      </c>
      <c r="BH566" s="230">
        <f>IF(N566="sníž. přenesená",J566,0)</f>
        <v>0</v>
      </c>
      <c r="BI566" s="230">
        <f>IF(N566="nulová",J566,0)</f>
        <v>0</v>
      </c>
      <c r="BJ566" s="20" t="s">
        <v>23</v>
      </c>
      <c r="BK566" s="230">
        <f>ROUND(I566*H566,2)</f>
        <v>0</v>
      </c>
      <c r="BL566" s="20" t="s">
        <v>462</v>
      </c>
      <c r="BM566" s="229" t="s">
        <v>9854</v>
      </c>
    </row>
    <row r="567" s="2" customFormat="1">
      <c r="A567" s="42"/>
      <c r="B567" s="43"/>
      <c r="C567" s="44"/>
      <c r="D567" s="231" t="s">
        <v>250</v>
      </c>
      <c r="E567" s="44"/>
      <c r="F567" s="232" t="s">
        <v>9855</v>
      </c>
      <c r="G567" s="44"/>
      <c r="H567" s="44"/>
      <c r="I567" s="233"/>
      <c r="J567" s="44"/>
      <c r="K567" s="44"/>
      <c r="L567" s="48"/>
      <c r="M567" s="234"/>
      <c r="N567" s="235"/>
      <c r="O567" s="88"/>
      <c r="P567" s="88"/>
      <c r="Q567" s="88"/>
      <c r="R567" s="88"/>
      <c r="S567" s="88"/>
      <c r="T567" s="89"/>
      <c r="U567" s="42"/>
      <c r="V567" s="42"/>
      <c r="W567" s="42"/>
      <c r="X567" s="42"/>
      <c r="Y567" s="42"/>
      <c r="Z567" s="42"/>
      <c r="AA567" s="42"/>
      <c r="AB567" s="42"/>
      <c r="AC567" s="42"/>
      <c r="AD567" s="42"/>
      <c r="AE567" s="42"/>
      <c r="AT567" s="20" t="s">
        <v>250</v>
      </c>
      <c r="AU567" s="20" t="s">
        <v>93</v>
      </c>
    </row>
    <row r="568" s="13" customFormat="1">
      <c r="A568" s="13"/>
      <c r="B568" s="236"/>
      <c r="C568" s="237"/>
      <c r="D568" s="238" t="s">
        <v>252</v>
      </c>
      <c r="E568" s="239" t="s">
        <v>39</v>
      </c>
      <c r="F568" s="240" t="s">
        <v>9856</v>
      </c>
      <c r="G568" s="237"/>
      <c r="H568" s="239" t="s">
        <v>39</v>
      </c>
      <c r="I568" s="241"/>
      <c r="J568" s="237"/>
      <c r="K568" s="237"/>
      <c r="L568" s="242"/>
      <c r="M568" s="243"/>
      <c r="N568" s="244"/>
      <c r="O568" s="244"/>
      <c r="P568" s="244"/>
      <c r="Q568" s="244"/>
      <c r="R568" s="244"/>
      <c r="S568" s="244"/>
      <c r="T568" s="245"/>
      <c r="U568" s="13"/>
      <c r="V568" s="13"/>
      <c r="W568" s="13"/>
      <c r="X568" s="13"/>
      <c r="Y568" s="13"/>
      <c r="Z568" s="13"/>
      <c r="AA568" s="13"/>
      <c r="AB568" s="13"/>
      <c r="AC568" s="13"/>
      <c r="AD568" s="13"/>
      <c r="AE568" s="13"/>
      <c r="AT568" s="246" t="s">
        <v>252</v>
      </c>
      <c r="AU568" s="246" t="s">
        <v>93</v>
      </c>
      <c r="AV568" s="13" t="s">
        <v>23</v>
      </c>
      <c r="AW568" s="13" t="s">
        <v>46</v>
      </c>
      <c r="AX568" s="13" t="s">
        <v>85</v>
      </c>
      <c r="AY568" s="246" t="s">
        <v>241</v>
      </c>
    </row>
    <row r="569" s="14" customFormat="1">
      <c r="A569" s="14"/>
      <c r="B569" s="247"/>
      <c r="C569" s="248"/>
      <c r="D569" s="238" t="s">
        <v>252</v>
      </c>
      <c r="E569" s="249" t="s">
        <v>39</v>
      </c>
      <c r="F569" s="250" t="s">
        <v>9857</v>
      </c>
      <c r="G569" s="248"/>
      <c r="H569" s="251">
        <v>3.8999999999999999</v>
      </c>
      <c r="I569" s="252"/>
      <c r="J569" s="248"/>
      <c r="K569" s="248"/>
      <c r="L569" s="253"/>
      <c r="M569" s="254"/>
      <c r="N569" s="255"/>
      <c r="O569" s="255"/>
      <c r="P569" s="255"/>
      <c r="Q569" s="255"/>
      <c r="R569" s="255"/>
      <c r="S569" s="255"/>
      <c r="T569" s="256"/>
      <c r="U569" s="14"/>
      <c r="V569" s="14"/>
      <c r="W569" s="14"/>
      <c r="X569" s="14"/>
      <c r="Y569" s="14"/>
      <c r="Z569" s="14"/>
      <c r="AA569" s="14"/>
      <c r="AB569" s="14"/>
      <c r="AC569" s="14"/>
      <c r="AD569" s="14"/>
      <c r="AE569" s="14"/>
      <c r="AT569" s="257" t="s">
        <v>252</v>
      </c>
      <c r="AU569" s="257" t="s">
        <v>93</v>
      </c>
      <c r="AV569" s="14" t="s">
        <v>93</v>
      </c>
      <c r="AW569" s="14" t="s">
        <v>46</v>
      </c>
      <c r="AX569" s="14" t="s">
        <v>85</v>
      </c>
      <c r="AY569" s="257" t="s">
        <v>241</v>
      </c>
    </row>
    <row r="570" s="14" customFormat="1">
      <c r="A570" s="14"/>
      <c r="B570" s="247"/>
      <c r="C570" s="248"/>
      <c r="D570" s="238" t="s">
        <v>252</v>
      </c>
      <c r="E570" s="249" t="s">
        <v>39</v>
      </c>
      <c r="F570" s="250" t="s">
        <v>9858</v>
      </c>
      <c r="G570" s="248"/>
      <c r="H570" s="251">
        <v>6.4000000000000004</v>
      </c>
      <c r="I570" s="252"/>
      <c r="J570" s="248"/>
      <c r="K570" s="248"/>
      <c r="L570" s="253"/>
      <c r="M570" s="254"/>
      <c r="N570" s="255"/>
      <c r="O570" s="255"/>
      <c r="P570" s="255"/>
      <c r="Q570" s="255"/>
      <c r="R570" s="255"/>
      <c r="S570" s="255"/>
      <c r="T570" s="256"/>
      <c r="U570" s="14"/>
      <c r="V570" s="14"/>
      <c r="W570" s="14"/>
      <c r="X570" s="14"/>
      <c r="Y570" s="14"/>
      <c r="Z570" s="14"/>
      <c r="AA570" s="14"/>
      <c r="AB570" s="14"/>
      <c r="AC570" s="14"/>
      <c r="AD570" s="14"/>
      <c r="AE570" s="14"/>
      <c r="AT570" s="257" t="s">
        <v>252</v>
      </c>
      <c r="AU570" s="257" t="s">
        <v>93</v>
      </c>
      <c r="AV570" s="14" t="s">
        <v>93</v>
      </c>
      <c r="AW570" s="14" t="s">
        <v>46</v>
      </c>
      <c r="AX570" s="14" t="s">
        <v>85</v>
      </c>
      <c r="AY570" s="257" t="s">
        <v>241</v>
      </c>
    </row>
    <row r="571" s="14" customFormat="1">
      <c r="A571" s="14"/>
      <c r="B571" s="247"/>
      <c r="C571" s="248"/>
      <c r="D571" s="238" t="s">
        <v>252</v>
      </c>
      <c r="E571" s="249" t="s">
        <v>39</v>
      </c>
      <c r="F571" s="250" t="s">
        <v>9859</v>
      </c>
      <c r="G571" s="248"/>
      <c r="H571" s="251">
        <v>4.4000000000000004</v>
      </c>
      <c r="I571" s="252"/>
      <c r="J571" s="248"/>
      <c r="K571" s="248"/>
      <c r="L571" s="253"/>
      <c r="M571" s="254"/>
      <c r="N571" s="255"/>
      <c r="O571" s="255"/>
      <c r="P571" s="255"/>
      <c r="Q571" s="255"/>
      <c r="R571" s="255"/>
      <c r="S571" s="255"/>
      <c r="T571" s="256"/>
      <c r="U571" s="14"/>
      <c r="V571" s="14"/>
      <c r="W571" s="14"/>
      <c r="X571" s="14"/>
      <c r="Y571" s="14"/>
      <c r="Z571" s="14"/>
      <c r="AA571" s="14"/>
      <c r="AB571" s="14"/>
      <c r="AC571" s="14"/>
      <c r="AD571" s="14"/>
      <c r="AE571" s="14"/>
      <c r="AT571" s="257" t="s">
        <v>252</v>
      </c>
      <c r="AU571" s="257" t="s">
        <v>93</v>
      </c>
      <c r="AV571" s="14" t="s">
        <v>93</v>
      </c>
      <c r="AW571" s="14" t="s">
        <v>46</v>
      </c>
      <c r="AX571" s="14" t="s">
        <v>85</v>
      </c>
      <c r="AY571" s="257" t="s">
        <v>241</v>
      </c>
    </row>
    <row r="572" s="14" customFormat="1">
      <c r="A572" s="14"/>
      <c r="B572" s="247"/>
      <c r="C572" s="248"/>
      <c r="D572" s="238" t="s">
        <v>252</v>
      </c>
      <c r="E572" s="249" t="s">
        <v>39</v>
      </c>
      <c r="F572" s="250" t="s">
        <v>9860</v>
      </c>
      <c r="G572" s="248"/>
      <c r="H572" s="251">
        <v>6</v>
      </c>
      <c r="I572" s="252"/>
      <c r="J572" s="248"/>
      <c r="K572" s="248"/>
      <c r="L572" s="253"/>
      <c r="M572" s="254"/>
      <c r="N572" s="255"/>
      <c r="O572" s="255"/>
      <c r="P572" s="255"/>
      <c r="Q572" s="255"/>
      <c r="R572" s="255"/>
      <c r="S572" s="255"/>
      <c r="T572" s="256"/>
      <c r="U572" s="14"/>
      <c r="V572" s="14"/>
      <c r="W572" s="14"/>
      <c r="X572" s="14"/>
      <c r="Y572" s="14"/>
      <c r="Z572" s="14"/>
      <c r="AA572" s="14"/>
      <c r="AB572" s="14"/>
      <c r="AC572" s="14"/>
      <c r="AD572" s="14"/>
      <c r="AE572" s="14"/>
      <c r="AT572" s="257" t="s">
        <v>252</v>
      </c>
      <c r="AU572" s="257" t="s">
        <v>93</v>
      </c>
      <c r="AV572" s="14" t="s">
        <v>93</v>
      </c>
      <c r="AW572" s="14" t="s">
        <v>46</v>
      </c>
      <c r="AX572" s="14" t="s">
        <v>85</v>
      </c>
      <c r="AY572" s="257" t="s">
        <v>241</v>
      </c>
    </row>
    <row r="573" s="14" customFormat="1">
      <c r="A573" s="14"/>
      <c r="B573" s="247"/>
      <c r="C573" s="248"/>
      <c r="D573" s="238" t="s">
        <v>252</v>
      </c>
      <c r="E573" s="249" t="s">
        <v>39</v>
      </c>
      <c r="F573" s="250" t="s">
        <v>9861</v>
      </c>
      <c r="G573" s="248"/>
      <c r="H573" s="251">
        <v>14.199999999999999</v>
      </c>
      <c r="I573" s="252"/>
      <c r="J573" s="248"/>
      <c r="K573" s="248"/>
      <c r="L573" s="253"/>
      <c r="M573" s="254"/>
      <c r="N573" s="255"/>
      <c r="O573" s="255"/>
      <c r="P573" s="255"/>
      <c r="Q573" s="255"/>
      <c r="R573" s="255"/>
      <c r="S573" s="255"/>
      <c r="T573" s="256"/>
      <c r="U573" s="14"/>
      <c r="V573" s="14"/>
      <c r="W573" s="14"/>
      <c r="X573" s="14"/>
      <c r="Y573" s="14"/>
      <c r="Z573" s="14"/>
      <c r="AA573" s="14"/>
      <c r="AB573" s="14"/>
      <c r="AC573" s="14"/>
      <c r="AD573" s="14"/>
      <c r="AE573" s="14"/>
      <c r="AT573" s="257" t="s">
        <v>252</v>
      </c>
      <c r="AU573" s="257" t="s">
        <v>93</v>
      </c>
      <c r="AV573" s="14" t="s">
        <v>93</v>
      </c>
      <c r="AW573" s="14" t="s">
        <v>46</v>
      </c>
      <c r="AX573" s="14" t="s">
        <v>85</v>
      </c>
      <c r="AY573" s="257" t="s">
        <v>241</v>
      </c>
    </row>
    <row r="574" s="14" customFormat="1">
      <c r="A574" s="14"/>
      <c r="B574" s="247"/>
      <c r="C574" s="248"/>
      <c r="D574" s="238" t="s">
        <v>252</v>
      </c>
      <c r="E574" s="249" t="s">
        <v>39</v>
      </c>
      <c r="F574" s="250" t="s">
        <v>9862</v>
      </c>
      <c r="G574" s="248"/>
      <c r="H574" s="251">
        <v>8.9000000000000004</v>
      </c>
      <c r="I574" s="252"/>
      <c r="J574" s="248"/>
      <c r="K574" s="248"/>
      <c r="L574" s="253"/>
      <c r="M574" s="254"/>
      <c r="N574" s="255"/>
      <c r="O574" s="255"/>
      <c r="P574" s="255"/>
      <c r="Q574" s="255"/>
      <c r="R574" s="255"/>
      <c r="S574" s="255"/>
      <c r="T574" s="256"/>
      <c r="U574" s="14"/>
      <c r="V574" s="14"/>
      <c r="W574" s="14"/>
      <c r="X574" s="14"/>
      <c r="Y574" s="14"/>
      <c r="Z574" s="14"/>
      <c r="AA574" s="14"/>
      <c r="AB574" s="14"/>
      <c r="AC574" s="14"/>
      <c r="AD574" s="14"/>
      <c r="AE574" s="14"/>
      <c r="AT574" s="257" t="s">
        <v>252</v>
      </c>
      <c r="AU574" s="257" t="s">
        <v>93</v>
      </c>
      <c r="AV574" s="14" t="s">
        <v>93</v>
      </c>
      <c r="AW574" s="14" t="s">
        <v>46</v>
      </c>
      <c r="AX574" s="14" t="s">
        <v>85</v>
      </c>
      <c r="AY574" s="257" t="s">
        <v>241</v>
      </c>
    </row>
    <row r="575" s="13" customFormat="1">
      <c r="A575" s="13"/>
      <c r="B575" s="236"/>
      <c r="C575" s="237"/>
      <c r="D575" s="238" t="s">
        <v>252</v>
      </c>
      <c r="E575" s="239" t="s">
        <v>39</v>
      </c>
      <c r="F575" s="240" t="s">
        <v>9863</v>
      </c>
      <c r="G575" s="237"/>
      <c r="H575" s="239" t="s">
        <v>39</v>
      </c>
      <c r="I575" s="241"/>
      <c r="J575" s="237"/>
      <c r="K575" s="237"/>
      <c r="L575" s="242"/>
      <c r="M575" s="243"/>
      <c r="N575" s="244"/>
      <c r="O575" s="244"/>
      <c r="P575" s="244"/>
      <c r="Q575" s="244"/>
      <c r="R575" s="244"/>
      <c r="S575" s="244"/>
      <c r="T575" s="245"/>
      <c r="U575" s="13"/>
      <c r="V575" s="13"/>
      <c r="W575" s="13"/>
      <c r="X575" s="13"/>
      <c r="Y575" s="13"/>
      <c r="Z575" s="13"/>
      <c r="AA575" s="13"/>
      <c r="AB575" s="13"/>
      <c r="AC575" s="13"/>
      <c r="AD575" s="13"/>
      <c r="AE575" s="13"/>
      <c r="AT575" s="246" t="s">
        <v>252</v>
      </c>
      <c r="AU575" s="246" t="s">
        <v>93</v>
      </c>
      <c r="AV575" s="13" t="s">
        <v>23</v>
      </c>
      <c r="AW575" s="13" t="s">
        <v>46</v>
      </c>
      <c r="AX575" s="13" t="s">
        <v>85</v>
      </c>
      <c r="AY575" s="246" t="s">
        <v>241</v>
      </c>
    </row>
    <row r="576" s="14" customFormat="1">
      <c r="A576" s="14"/>
      <c r="B576" s="247"/>
      <c r="C576" s="248"/>
      <c r="D576" s="238" t="s">
        <v>252</v>
      </c>
      <c r="E576" s="249" t="s">
        <v>39</v>
      </c>
      <c r="F576" s="250" t="s">
        <v>9864</v>
      </c>
      <c r="G576" s="248"/>
      <c r="H576" s="251">
        <v>10.199999999999999</v>
      </c>
      <c r="I576" s="252"/>
      <c r="J576" s="248"/>
      <c r="K576" s="248"/>
      <c r="L576" s="253"/>
      <c r="M576" s="254"/>
      <c r="N576" s="255"/>
      <c r="O576" s="255"/>
      <c r="P576" s="255"/>
      <c r="Q576" s="255"/>
      <c r="R576" s="255"/>
      <c r="S576" s="255"/>
      <c r="T576" s="256"/>
      <c r="U576" s="14"/>
      <c r="V576" s="14"/>
      <c r="W576" s="14"/>
      <c r="X576" s="14"/>
      <c r="Y576" s="14"/>
      <c r="Z576" s="14"/>
      <c r="AA576" s="14"/>
      <c r="AB576" s="14"/>
      <c r="AC576" s="14"/>
      <c r="AD576" s="14"/>
      <c r="AE576" s="14"/>
      <c r="AT576" s="257" t="s">
        <v>252</v>
      </c>
      <c r="AU576" s="257" t="s">
        <v>93</v>
      </c>
      <c r="AV576" s="14" t="s">
        <v>93</v>
      </c>
      <c r="AW576" s="14" t="s">
        <v>46</v>
      </c>
      <c r="AX576" s="14" t="s">
        <v>85</v>
      </c>
      <c r="AY576" s="257" t="s">
        <v>241</v>
      </c>
    </row>
    <row r="577" s="13" customFormat="1">
      <c r="A577" s="13"/>
      <c r="B577" s="236"/>
      <c r="C577" s="237"/>
      <c r="D577" s="238" t="s">
        <v>252</v>
      </c>
      <c r="E577" s="239" t="s">
        <v>39</v>
      </c>
      <c r="F577" s="240" t="s">
        <v>9865</v>
      </c>
      <c r="G577" s="237"/>
      <c r="H577" s="239" t="s">
        <v>39</v>
      </c>
      <c r="I577" s="241"/>
      <c r="J577" s="237"/>
      <c r="K577" s="237"/>
      <c r="L577" s="242"/>
      <c r="M577" s="243"/>
      <c r="N577" s="244"/>
      <c r="O577" s="244"/>
      <c r="P577" s="244"/>
      <c r="Q577" s="244"/>
      <c r="R577" s="244"/>
      <c r="S577" s="244"/>
      <c r="T577" s="245"/>
      <c r="U577" s="13"/>
      <c r="V577" s="13"/>
      <c r="W577" s="13"/>
      <c r="X577" s="13"/>
      <c r="Y577" s="13"/>
      <c r="Z577" s="13"/>
      <c r="AA577" s="13"/>
      <c r="AB577" s="13"/>
      <c r="AC577" s="13"/>
      <c r="AD577" s="13"/>
      <c r="AE577" s="13"/>
      <c r="AT577" s="246" t="s">
        <v>252</v>
      </c>
      <c r="AU577" s="246" t="s">
        <v>93</v>
      </c>
      <c r="AV577" s="13" t="s">
        <v>23</v>
      </c>
      <c r="AW577" s="13" t="s">
        <v>46</v>
      </c>
      <c r="AX577" s="13" t="s">
        <v>85</v>
      </c>
      <c r="AY577" s="246" t="s">
        <v>241</v>
      </c>
    </row>
    <row r="578" s="14" customFormat="1">
      <c r="A578" s="14"/>
      <c r="B578" s="247"/>
      <c r="C578" s="248"/>
      <c r="D578" s="238" t="s">
        <v>252</v>
      </c>
      <c r="E578" s="249" t="s">
        <v>39</v>
      </c>
      <c r="F578" s="250" t="s">
        <v>9866</v>
      </c>
      <c r="G578" s="248"/>
      <c r="H578" s="251">
        <v>10</v>
      </c>
      <c r="I578" s="252"/>
      <c r="J578" s="248"/>
      <c r="K578" s="248"/>
      <c r="L578" s="253"/>
      <c r="M578" s="254"/>
      <c r="N578" s="255"/>
      <c r="O578" s="255"/>
      <c r="P578" s="255"/>
      <c r="Q578" s="255"/>
      <c r="R578" s="255"/>
      <c r="S578" s="255"/>
      <c r="T578" s="256"/>
      <c r="U578" s="14"/>
      <c r="V578" s="14"/>
      <c r="W578" s="14"/>
      <c r="X578" s="14"/>
      <c r="Y578" s="14"/>
      <c r="Z578" s="14"/>
      <c r="AA578" s="14"/>
      <c r="AB578" s="14"/>
      <c r="AC578" s="14"/>
      <c r="AD578" s="14"/>
      <c r="AE578" s="14"/>
      <c r="AT578" s="257" t="s">
        <v>252</v>
      </c>
      <c r="AU578" s="257" t="s">
        <v>93</v>
      </c>
      <c r="AV578" s="14" t="s">
        <v>93</v>
      </c>
      <c r="AW578" s="14" t="s">
        <v>46</v>
      </c>
      <c r="AX578" s="14" t="s">
        <v>85</v>
      </c>
      <c r="AY578" s="257" t="s">
        <v>241</v>
      </c>
    </row>
    <row r="579" s="14" customFormat="1">
      <c r="A579" s="14"/>
      <c r="B579" s="247"/>
      <c r="C579" s="248"/>
      <c r="D579" s="238" t="s">
        <v>252</v>
      </c>
      <c r="E579" s="249" t="s">
        <v>39</v>
      </c>
      <c r="F579" s="250" t="s">
        <v>9867</v>
      </c>
      <c r="G579" s="248"/>
      <c r="H579" s="251">
        <v>9.8000000000000007</v>
      </c>
      <c r="I579" s="252"/>
      <c r="J579" s="248"/>
      <c r="K579" s="248"/>
      <c r="L579" s="253"/>
      <c r="M579" s="254"/>
      <c r="N579" s="255"/>
      <c r="O579" s="255"/>
      <c r="P579" s="255"/>
      <c r="Q579" s="255"/>
      <c r="R579" s="255"/>
      <c r="S579" s="255"/>
      <c r="T579" s="256"/>
      <c r="U579" s="14"/>
      <c r="V579" s="14"/>
      <c r="W579" s="14"/>
      <c r="X579" s="14"/>
      <c r="Y579" s="14"/>
      <c r="Z579" s="14"/>
      <c r="AA579" s="14"/>
      <c r="AB579" s="14"/>
      <c r="AC579" s="14"/>
      <c r="AD579" s="14"/>
      <c r="AE579" s="14"/>
      <c r="AT579" s="257" t="s">
        <v>252</v>
      </c>
      <c r="AU579" s="257" t="s">
        <v>93</v>
      </c>
      <c r="AV579" s="14" t="s">
        <v>93</v>
      </c>
      <c r="AW579" s="14" t="s">
        <v>46</v>
      </c>
      <c r="AX579" s="14" t="s">
        <v>85</v>
      </c>
      <c r="AY579" s="257" t="s">
        <v>241</v>
      </c>
    </row>
    <row r="580" s="16" customFormat="1">
      <c r="A580" s="16"/>
      <c r="B580" s="269"/>
      <c r="C580" s="270"/>
      <c r="D580" s="238" t="s">
        <v>252</v>
      </c>
      <c r="E580" s="271" t="s">
        <v>39</v>
      </c>
      <c r="F580" s="272" t="s">
        <v>295</v>
      </c>
      <c r="G580" s="270"/>
      <c r="H580" s="273">
        <v>73.799999999999997</v>
      </c>
      <c r="I580" s="274"/>
      <c r="J580" s="270"/>
      <c r="K580" s="270"/>
      <c r="L580" s="275"/>
      <c r="M580" s="276"/>
      <c r="N580" s="277"/>
      <c r="O580" s="277"/>
      <c r="P580" s="277"/>
      <c r="Q580" s="277"/>
      <c r="R580" s="277"/>
      <c r="S580" s="277"/>
      <c r="T580" s="278"/>
      <c r="U580" s="16"/>
      <c r="V580" s="16"/>
      <c r="W580" s="16"/>
      <c r="X580" s="16"/>
      <c r="Y580" s="16"/>
      <c r="Z580" s="16"/>
      <c r="AA580" s="16"/>
      <c r="AB580" s="16"/>
      <c r="AC580" s="16"/>
      <c r="AD580" s="16"/>
      <c r="AE580" s="16"/>
      <c r="AT580" s="279" t="s">
        <v>252</v>
      </c>
      <c r="AU580" s="279" t="s">
        <v>93</v>
      </c>
      <c r="AV580" s="16" t="s">
        <v>113</v>
      </c>
      <c r="AW580" s="16" t="s">
        <v>46</v>
      </c>
      <c r="AX580" s="16" t="s">
        <v>85</v>
      </c>
      <c r="AY580" s="279" t="s">
        <v>241</v>
      </c>
    </row>
    <row r="581" s="13" customFormat="1">
      <c r="A581" s="13"/>
      <c r="B581" s="236"/>
      <c r="C581" s="237"/>
      <c r="D581" s="238" t="s">
        <v>252</v>
      </c>
      <c r="E581" s="239" t="s">
        <v>39</v>
      </c>
      <c r="F581" s="240" t="s">
        <v>9868</v>
      </c>
      <c r="G581" s="237"/>
      <c r="H581" s="239" t="s">
        <v>39</v>
      </c>
      <c r="I581" s="241"/>
      <c r="J581" s="237"/>
      <c r="K581" s="237"/>
      <c r="L581" s="242"/>
      <c r="M581" s="243"/>
      <c r="N581" s="244"/>
      <c r="O581" s="244"/>
      <c r="P581" s="244"/>
      <c r="Q581" s="244"/>
      <c r="R581" s="244"/>
      <c r="S581" s="244"/>
      <c r="T581" s="245"/>
      <c r="U581" s="13"/>
      <c r="V581" s="13"/>
      <c r="W581" s="13"/>
      <c r="X581" s="13"/>
      <c r="Y581" s="13"/>
      <c r="Z581" s="13"/>
      <c r="AA581" s="13"/>
      <c r="AB581" s="13"/>
      <c r="AC581" s="13"/>
      <c r="AD581" s="13"/>
      <c r="AE581" s="13"/>
      <c r="AT581" s="246" t="s">
        <v>252</v>
      </c>
      <c r="AU581" s="246" t="s">
        <v>93</v>
      </c>
      <c r="AV581" s="13" t="s">
        <v>23</v>
      </c>
      <c r="AW581" s="13" t="s">
        <v>46</v>
      </c>
      <c r="AX581" s="13" t="s">
        <v>85</v>
      </c>
      <c r="AY581" s="246" t="s">
        <v>241</v>
      </c>
    </row>
    <row r="582" s="13" customFormat="1">
      <c r="A582" s="13"/>
      <c r="B582" s="236"/>
      <c r="C582" s="237"/>
      <c r="D582" s="238" t="s">
        <v>252</v>
      </c>
      <c r="E582" s="239" t="s">
        <v>39</v>
      </c>
      <c r="F582" s="240" t="s">
        <v>9869</v>
      </c>
      <c r="G582" s="237"/>
      <c r="H582" s="239" t="s">
        <v>39</v>
      </c>
      <c r="I582" s="241"/>
      <c r="J582" s="237"/>
      <c r="K582" s="237"/>
      <c r="L582" s="242"/>
      <c r="M582" s="243"/>
      <c r="N582" s="244"/>
      <c r="O582" s="244"/>
      <c r="P582" s="244"/>
      <c r="Q582" s="244"/>
      <c r="R582" s="244"/>
      <c r="S582" s="244"/>
      <c r="T582" s="245"/>
      <c r="U582" s="13"/>
      <c r="V582" s="13"/>
      <c r="W582" s="13"/>
      <c r="X582" s="13"/>
      <c r="Y582" s="13"/>
      <c r="Z582" s="13"/>
      <c r="AA582" s="13"/>
      <c r="AB582" s="13"/>
      <c r="AC582" s="13"/>
      <c r="AD582" s="13"/>
      <c r="AE582" s="13"/>
      <c r="AT582" s="246" t="s">
        <v>252</v>
      </c>
      <c r="AU582" s="246" t="s">
        <v>93</v>
      </c>
      <c r="AV582" s="13" t="s">
        <v>23</v>
      </c>
      <c r="AW582" s="13" t="s">
        <v>46</v>
      </c>
      <c r="AX582" s="13" t="s">
        <v>85</v>
      </c>
      <c r="AY582" s="246" t="s">
        <v>241</v>
      </c>
    </row>
    <row r="583" s="14" customFormat="1">
      <c r="A583" s="14"/>
      <c r="B583" s="247"/>
      <c r="C583" s="248"/>
      <c r="D583" s="238" t="s">
        <v>252</v>
      </c>
      <c r="E583" s="249" t="s">
        <v>39</v>
      </c>
      <c r="F583" s="250" t="s">
        <v>9870</v>
      </c>
      <c r="G583" s="248"/>
      <c r="H583" s="251">
        <v>3</v>
      </c>
      <c r="I583" s="252"/>
      <c r="J583" s="248"/>
      <c r="K583" s="248"/>
      <c r="L583" s="253"/>
      <c r="M583" s="254"/>
      <c r="N583" s="255"/>
      <c r="O583" s="255"/>
      <c r="P583" s="255"/>
      <c r="Q583" s="255"/>
      <c r="R583" s="255"/>
      <c r="S583" s="255"/>
      <c r="T583" s="256"/>
      <c r="U583" s="14"/>
      <c r="V583" s="14"/>
      <c r="W583" s="14"/>
      <c r="X583" s="14"/>
      <c r="Y583" s="14"/>
      <c r="Z583" s="14"/>
      <c r="AA583" s="14"/>
      <c r="AB583" s="14"/>
      <c r="AC583" s="14"/>
      <c r="AD583" s="14"/>
      <c r="AE583" s="14"/>
      <c r="AT583" s="257" t="s">
        <v>252</v>
      </c>
      <c r="AU583" s="257" t="s">
        <v>93</v>
      </c>
      <c r="AV583" s="14" t="s">
        <v>93</v>
      </c>
      <c r="AW583" s="14" t="s">
        <v>46</v>
      </c>
      <c r="AX583" s="14" t="s">
        <v>85</v>
      </c>
      <c r="AY583" s="257" t="s">
        <v>241</v>
      </c>
    </row>
    <row r="584" s="15" customFormat="1">
      <c r="A584" s="15"/>
      <c r="B584" s="258"/>
      <c r="C584" s="259"/>
      <c r="D584" s="238" t="s">
        <v>252</v>
      </c>
      <c r="E584" s="260" t="s">
        <v>39</v>
      </c>
      <c r="F584" s="261" t="s">
        <v>274</v>
      </c>
      <c r="G584" s="259"/>
      <c r="H584" s="262">
        <v>76.799999999999997</v>
      </c>
      <c r="I584" s="263"/>
      <c r="J584" s="259"/>
      <c r="K584" s="259"/>
      <c r="L584" s="264"/>
      <c r="M584" s="265"/>
      <c r="N584" s="266"/>
      <c r="O584" s="266"/>
      <c r="P584" s="266"/>
      <c r="Q584" s="266"/>
      <c r="R584" s="266"/>
      <c r="S584" s="266"/>
      <c r="T584" s="267"/>
      <c r="U584" s="15"/>
      <c r="V584" s="15"/>
      <c r="W584" s="15"/>
      <c r="X584" s="15"/>
      <c r="Y584" s="15"/>
      <c r="Z584" s="15"/>
      <c r="AA584" s="15"/>
      <c r="AB584" s="15"/>
      <c r="AC584" s="15"/>
      <c r="AD584" s="15"/>
      <c r="AE584" s="15"/>
      <c r="AT584" s="268" t="s">
        <v>252</v>
      </c>
      <c r="AU584" s="268" t="s">
        <v>93</v>
      </c>
      <c r="AV584" s="15" t="s">
        <v>248</v>
      </c>
      <c r="AW584" s="15" t="s">
        <v>46</v>
      </c>
      <c r="AX584" s="15" t="s">
        <v>23</v>
      </c>
      <c r="AY584" s="268" t="s">
        <v>241</v>
      </c>
    </row>
    <row r="585" s="2" customFormat="1" ht="16.5" customHeight="1">
      <c r="A585" s="42"/>
      <c r="B585" s="43"/>
      <c r="C585" s="218" t="s">
        <v>947</v>
      </c>
      <c r="D585" s="218" t="s">
        <v>243</v>
      </c>
      <c r="E585" s="219" t="s">
        <v>9871</v>
      </c>
      <c r="F585" s="220" t="s">
        <v>9872</v>
      </c>
      <c r="G585" s="221" t="s">
        <v>515</v>
      </c>
      <c r="H585" s="222">
        <v>24.600000000000001</v>
      </c>
      <c r="I585" s="223"/>
      <c r="J585" s="224">
        <f>ROUND(I585*H585,2)</f>
        <v>0</v>
      </c>
      <c r="K585" s="220" t="s">
        <v>247</v>
      </c>
      <c r="L585" s="48"/>
      <c r="M585" s="225" t="s">
        <v>39</v>
      </c>
      <c r="N585" s="226" t="s">
        <v>56</v>
      </c>
      <c r="O585" s="88"/>
      <c r="P585" s="227">
        <f>O585*H585</f>
        <v>0</v>
      </c>
      <c r="Q585" s="227">
        <v>0.0011900000000000001</v>
      </c>
      <c r="R585" s="227">
        <f>Q585*H585</f>
        <v>0.029274000000000005</v>
      </c>
      <c r="S585" s="227">
        <v>0</v>
      </c>
      <c r="T585" s="228">
        <f>S585*H585</f>
        <v>0</v>
      </c>
      <c r="U585" s="42"/>
      <c r="V585" s="42"/>
      <c r="W585" s="42"/>
      <c r="X585" s="42"/>
      <c r="Y585" s="42"/>
      <c r="Z585" s="42"/>
      <c r="AA585" s="42"/>
      <c r="AB585" s="42"/>
      <c r="AC585" s="42"/>
      <c r="AD585" s="42"/>
      <c r="AE585" s="42"/>
      <c r="AR585" s="229" t="s">
        <v>462</v>
      </c>
      <c r="AT585" s="229" t="s">
        <v>243</v>
      </c>
      <c r="AU585" s="229" t="s">
        <v>93</v>
      </c>
      <c r="AY585" s="20" t="s">
        <v>241</v>
      </c>
      <c r="BE585" s="230">
        <f>IF(N585="základní",J585,0)</f>
        <v>0</v>
      </c>
      <c r="BF585" s="230">
        <f>IF(N585="snížená",J585,0)</f>
        <v>0</v>
      </c>
      <c r="BG585" s="230">
        <f>IF(N585="zákl. přenesená",J585,0)</f>
        <v>0</v>
      </c>
      <c r="BH585" s="230">
        <f>IF(N585="sníž. přenesená",J585,0)</f>
        <v>0</v>
      </c>
      <c r="BI585" s="230">
        <f>IF(N585="nulová",J585,0)</f>
        <v>0</v>
      </c>
      <c r="BJ585" s="20" t="s">
        <v>23</v>
      </c>
      <c r="BK585" s="230">
        <f>ROUND(I585*H585,2)</f>
        <v>0</v>
      </c>
      <c r="BL585" s="20" t="s">
        <v>462</v>
      </c>
      <c r="BM585" s="229" t="s">
        <v>9873</v>
      </c>
    </row>
    <row r="586" s="2" customFormat="1">
      <c r="A586" s="42"/>
      <c r="B586" s="43"/>
      <c r="C586" s="44"/>
      <c r="D586" s="231" t="s">
        <v>250</v>
      </c>
      <c r="E586" s="44"/>
      <c r="F586" s="232" t="s">
        <v>9874</v>
      </c>
      <c r="G586" s="44"/>
      <c r="H586" s="44"/>
      <c r="I586" s="233"/>
      <c r="J586" s="44"/>
      <c r="K586" s="44"/>
      <c r="L586" s="48"/>
      <c r="M586" s="234"/>
      <c r="N586" s="235"/>
      <c r="O586" s="88"/>
      <c r="P586" s="88"/>
      <c r="Q586" s="88"/>
      <c r="R586" s="88"/>
      <c r="S586" s="88"/>
      <c r="T586" s="89"/>
      <c r="U586" s="42"/>
      <c r="V586" s="42"/>
      <c r="W586" s="42"/>
      <c r="X586" s="42"/>
      <c r="Y586" s="42"/>
      <c r="Z586" s="42"/>
      <c r="AA586" s="42"/>
      <c r="AB586" s="42"/>
      <c r="AC586" s="42"/>
      <c r="AD586" s="42"/>
      <c r="AE586" s="42"/>
      <c r="AT586" s="20" t="s">
        <v>250</v>
      </c>
      <c r="AU586" s="20" t="s">
        <v>93</v>
      </c>
    </row>
    <row r="587" s="13" customFormat="1">
      <c r="A587" s="13"/>
      <c r="B587" s="236"/>
      <c r="C587" s="237"/>
      <c r="D587" s="238" t="s">
        <v>252</v>
      </c>
      <c r="E587" s="239" t="s">
        <v>39</v>
      </c>
      <c r="F587" s="240" t="s">
        <v>9856</v>
      </c>
      <c r="G587" s="237"/>
      <c r="H587" s="239" t="s">
        <v>39</v>
      </c>
      <c r="I587" s="241"/>
      <c r="J587" s="237"/>
      <c r="K587" s="237"/>
      <c r="L587" s="242"/>
      <c r="M587" s="243"/>
      <c r="N587" s="244"/>
      <c r="O587" s="244"/>
      <c r="P587" s="244"/>
      <c r="Q587" s="244"/>
      <c r="R587" s="244"/>
      <c r="S587" s="244"/>
      <c r="T587" s="245"/>
      <c r="U587" s="13"/>
      <c r="V587" s="13"/>
      <c r="W587" s="13"/>
      <c r="X587" s="13"/>
      <c r="Y587" s="13"/>
      <c r="Z587" s="13"/>
      <c r="AA587" s="13"/>
      <c r="AB587" s="13"/>
      <c r="AC587" s="13"/>
      <c r="AD587" s="13"/>
      <c r="AE587" s="13"/>
      <c r="AT587" s="246" t="s">
        <v>252</v>
      </c>
      <c r="AU587" s="246" t="s">
        <v>93</v>
      </c>
      <c r="AV587" s="13" t="s">
        <v>23</v>
      </c>
      <c r="AW587" s="13" t="s">
        <v>46</v>
      </c>
      <c r="AX587" s="13" t="s">
        <v>85</v>
      </c>
      <c r="AY587" s="246" t="s">
        <v>241</v>
      </c>
    </row>
    <row r="588" s="14" customFormat="1">
      <c r="A588" s="14"/>
      <c r="B588" s="247"/>
      <c r="C588" s="248"/>
      <c r="D588" s="238" t="s">
        <v>252</v>
      </c>
      <c r="E588" s="249" t="s">
        <v>39</v>
      </c>
      <c r="F588" s="250" t="s">
        <v>9875</v>
      </c>
      <c r="G588" s="248"/>
      <c r="H588" s="251">
        <v>8.3000000000000007</v>
      </c>
      <c r="I588" s="252"/>
      <c r="J588" s="248"/>
      <c r="K588" s="248"/>
      <c r="L588" s="253"/>
      <c r="M588" s="254"/>
      <c r="N588" s="255"/>
      <c r="O588" s="255"/>
      <c r="P588" s="255"/>
      <c r="Q588" s="255"/>
      <c r="R588" s="255"/>
      <c r="S588" s="255"/>
      <c r="T588" s="256"/>
      <c r="U588" s="14"/>
      <c r="V588" s="14"/>
      <c r="W588" s="14"/>
      <c r="X588" s="14"/>
      <c r="Y588" s="14"/>
      <c r="Z588" s="14"/>
      <c r="AA588" s="14"/>
      <c r="AB588" s="14"/>
      <c r="AC588" s="14"/>
      <c r="AD588" s="14"/>
      <c r="AE588" s="14"/>
      <c r="AT588" s="257" t="s">
        <v>252</v>
      </c>
      <c r="AU588" s="257" t="s">
        <v>93</v>
      </c>
      <c r="AV588" s="14" t="s">
        <v>93</v>
      </c>
      <c r="AW588" s="14" t="s">
        <v>46</v>
      </c>
      <c r="AX588" s="14" t="s">
        <v>85</v>
      </c>
      <c r="AY588" s="257" t="s">
        <v>241</v>
      </c>
    </row>
    <row r="589" s="14" customFormat="1">
      <c r="A589" s="14"/>
      <c r="B589" s="247"/>
      <c r="C589" s="248"/>
      <c r="D589" s="238" t="s">
        <v>252</v>
      </c>
      <c r="E589" s="249" t="s">
        <v>39</v>
      </c>
      <c r="F589" s="250" t="s">
        <v>9876</v>
      </c>
      <c r="G589" s="248"/>
      <c r="H589" s="251">
        <v>4.4000000000000004</v>
      </c>
      <c r="I589" s="252"/>
      <c r="J589" s="248"/>
      <c r="K589" s="248"/>
      <c r="L589" s="253"/>
      <c r="M589" s="254"/>
      <c r="N589" s="255"/>
      <c r="O589" s="255"/>
      <c r="P589" s="255"/>
      <c r="Q589" s="255"/>
      <c r="R589" s="255"/>
      <c r="S589" s="255"/>
      <c r="T589" s="256"/>
      <c r="U589" s="14"/>
      <c r="V589" s="14"/>
      <c r="W589" s="14"/>
      <c r="X589" s="14"/>
      <c r="Y589" s="14"/>
      <c r="Z589" s="14"/>
      <c r="AA589" s="14"/>
      <c r="AB589" s="14"/>
      <c r="AC589" s="14"/>
      <c r="AD589" s="14"/>
      <c r="AE589" s="14"/>
      <c r="AT589" s="257" t="s">
        <v>252</v>
      </c>
      <c r="AU589" s="257" t="s">
        <v>93</v>
      </c>
      <c r="AV589" s="14" t="s">
        <v>93</v>
      </c>
      <c r="AW589" s="14" t="s">
        <v>46</v>
      </c>
      <c r="AX589" s="14" t="s">
        <v>85</v>
      </c>
      <c r="AY589" s="257" t="s">
        <v>241</v>
      </c>
    </row>
    <row r="590" s="13" customFormat="1">
      <c r="A590" s="13"/>
      <c r="B590" s="236"/>
      <c r="C590" s="237"/>
      <c r="D590" s="238" t="s">
        <v>252</v>
      </c>
      <c r="E590" s="239" t="s">
        <v>39</v>
      </c>
      <c r="F590" s="240" t="s">
        <v>9863</v>
      </c>
      <c r="G590" s="237"/>
      <c r="H590" s="239" t="s">
        <v>39</v>
      </c>
      <c r="I590" s="241"/>
      <c r="J590" s="237"/>
      <c r="K590" s="237"/>
      <c r="L590" s="242"/>
      <c r="M590" s="243"/>
      <c r="N590" s="244"/>
      <c r="O590" s="244"/>
      <c r="P590" s="244"/>
      <c r="Q590" s="244"/>
      <c r="R590" s="244"/>
      <c r="S590" s="244"/>
      <c r="T590" s="245"/>
      <c r="U590" s="13"/>
      <c r="V590" s="13"/>
      <c r="W590" s="13"/>
      <c r="X590" s="13"/>
      <c r="Y590" s="13"/>
      <c r="Z590" s="13"/>
      <c r="AA590" s="13"/>
      <c r="AB590" s="13"/>
      <c r="AC590" s="13"/>
      <c r="AD590" s="13"/>
      <c r="AE590" s="13"/>
      <c r="AT590" s="246" t="s">
        <v>252</v>
      </c>
      <c r="AU590" s="246" t="s">
        <v>93</v>
      </c>
      <c r="AV590" s="13" t="s">
        <v>23</v>
      </c>
      <c r="AW590" s="13" t="s">
        <v>46</v>
      </c>
      <c r="AX590" s="13" t="s">
        <v>85</v>
      </c>
      <c r="AY590" s="246" t="s">
        <v>241</v>
      </c>
    </row>
    <row r="591" s="14" customFormat="1">
      <c r="A591" s="14"/>
      <c r="B591" s="247"/>
      <c r="C591" s="248"/>
      <c r="D591" s="238" t="s">
        <v>252</v>
      </c>
      <c r="E591" s="249" t="s">
        <v>39</v>
      </c>
      <c r="F591" s="250" t="s">
        <v>9877</v>
      </c>
      <c r="G591" s="248"/>
      <c r="H591" s="251">
        <v>4.7000000000000002</v>
      </c>
      <c r="I591" s="252"/>
      <c r="J591" s="248"/>
      <c r="K591" s="248"/>
      <c r="L591" s="253"/>
      <c r="M591" s="254"/>
      <c r="N591" s="255"/>
      <c r="O591" s="255"/>
      <c r="P591" s="255"/>
      <c r="Q591" s="255"/>
      <c r="R591" s="255"/>
      <c r="S591" s="255"/>
      <c r="T591" s="256"/>
      <c r="U591" s="14"/>
      <c r="V591" s="14"/>
      <c r="W591" s="14"/>
      <c r="X591" s="14"/>
      <c r="Y591" s="14"/>
      <c r="Z591" s="14"/>
      <c r="AA591" s="14"/>
      <c r="AB591" s="14"/>
      <c r="AC591" s="14"/>
      <c r="AD591" s="14"/>
      <c r="AE591" s="14"/>
      <c r="AT591" s="257" t="s">
        <v>252</v>
      </c>
      <c r="AU591" s="257" t="s">
        <v>93</v>
      </c>
      <c r="AV591" s="14" t="s">
        <v>93</v>
      </c>
      <c r="AW591" s="14" t="s">
        <v>46</v>
      </c>
      <c r="AX591" s="14" t="s">
        <v>85</v>
      </c>
      <c r="AY591" s="257" t="s">
        <v>241</v>
      </c>
    </row>
    <row r="592" s="13" customFormat="1">
      <c r="A592" s="13"/>
      <c r="B592" s="236"/>
      <c r="C592" s="237"/>
      <c r="D592" s="238" t="s">
        <v>252</v>
      </c>
      <c r="E592" s="239" t="s">
        <v>39</v>
      </c>
      <c r="F592" s="240" t="s">
        <v>9865</v>
      </c>
      <c r="G592" s="237"/>
      <c r="H592" s="239" t="s">
        <v>39</v>
      </c>
      <c r="I592" s="241"/>
      <c r="J592" s="237"/>
      <c r="K592" s="237"/>
      <c r="L592" s="242"/>
      <c r="M592" s="243"/>
      <c r="N592" s="244"/>
      <c r="O592" s="244"/>
      <c r="P592" s="244"/>
      <c r="Q592" s="244"/>
      <c r="R592" s="244"/>
      <c r="S592" s="244"/>
      <c r="T592" s="245"/>
      <c r="U592" s="13"/>
      <c r="V592" s="13"/>
      <c r="W592" s="13"/>
      <c r="X592" s="13"/>
      <c r="Y592" s="13"/>
      <c r="Z592" s="13"/>
      <c r="AA592" s="13"/>
      <c r="AB592" s="13"/>
      <c r="AC592" s="13"/>
      <c r="AD592" s="13"/>
      <c r="AE592" s="13"/>
      <c r="AT592" s="246" t="s">
        <v>252</v>
      </c>
      <c r="AU592" s="246" t="s">
        <v>93</v>
      </c>
      <c r="AV592" s="13" t="s">
        <v>23</v>
      </c>
      <c r="AW592" s="13" t="s">
        <v>46</v>
      </c>
      <c r="AX592" s="13" t="s">
        <v>85</v>
      </c>
      <c r="AY592" s="246" t="s">
        <v>241</v>
      </c>
    </row>
    <row r="593" s="14" customFormat="1">
      <c r="A593" s="14"/>
      <c r="B593" s="247"/>
      <c r="C593" s="248"/>
      <c r="D593" s="238" t="s">
        <v>252</v>
      </c>
      <c r="E593" s="249" t="s">
        <v>39</v>
      </c>
      <c r="F593" s="250" t="s">
        <v>9878</v>
      </c>
      <c r="G593" s="248"/>
      <c r="H593" s="251">
        <v>7.2000000000000002</v>
      </c>
      <c r="I593" s="252"/>
      <c r="J593" s="248"/>
      <c r="K593" s="248"/>
      <c r="L593" s="253"/>
      <c r="M593" s="254"/>
      <c r="N593" s="255"/>
      <c r="O593" s="255"/>
      <c r="P593" s="255"/>
      <c r="Q593" s="255"/>
      <c r="R593" s="255"/>
      <c r="S593" s="255"/>
      <c r="T593" s="256"/>
      <c r="U593" s="14"/>
      <c r="V593" s="14"/>
      <c r="W593" s="14"/>
      <c r="X593" s="14"/>
      <c r="Y593" s="14"/>
      <c r="Z593" s="14"/>
      <c r="AA593" s="14"/>
      <c r="AB593" s="14"/>
      <c r="AC593" s="14"/>
      <c r="AD593" s="14"/>
      <c r="AE593" s="14"/>
      <c r="AT593" s="257" t="s">
        <v>252</v>
      </c>
      <c r="AU593" s="257" t="s">
        <v>93</v>
      </c>
      <c r="AV593" s="14" t="s">
        <v>93</v>
      </c>
      <c r="AW593" s="14" t="s">
        <v>46</v>
      </c>
      <c r="AX593" s="14" t="s">
        <v>85</v>
      </c>
      <c r="AY593" s="257" t="s">
        <v>241</v>
      </c>
    </row>
    <row r="594" s="15" customFormat="1">
      <c r="A594" s="15"/>
      <c r="B594" s="258"/>
      <c r="C594" s="259"/>
      <c r="D594" s="238" t="s">
        <v>252</v>
      </c>
      <c r="E594" s="260" t="s">
        <v>39</v>
      </c>
      <c r="F594" s="261" t="s">
        <v>274</v>
      </c>
      <c r="G594" s="259"/>
      <c r="H594" s="262">
        <v>24.600000000000001</v>
      </c>
      <c r="I594" s="263"/>
      <c r="J594" s="259"/>
      <c r="K594" s="259"/>
      <c r="L594" s="264"/>
      <c r="M594" s="265"/>
      <c r="N594" s="266"/>
      <c r="O594" s="266"/>
      <c r="P594" s="266"/>
      <c r="Q594" s="266"/>
      <c r="R594" s="266"/>
      <c r="S594" s="266"/>
      <c r="T594" s="267"/>
      <c r="U594" s="15"/>
      <c r="V594" s="15"/>
      <c r="W594" s="15"/>
      <c r="X594" s="15"/>
      <c r="Y594" s="15"/>
      <c r="Z594" s="15"/>
      <c r="AA594" s="15"/>
      <c r="AB594" s="15"/>
      <c r="AC594" s="15"/>
      <c r="AD594" s="15"/>
      <c r="AE594" s="15"/>
      <c r="AT594" s="268" t="s">
        <v>252</v>
      </c>
      <c r="AU594" s="268" t="s">
        <v>93</v>
      </c>
      <c r="AV594" s="15" t="s">
        <v>248</v>
      </c>
      <c r="AW594" s="15" t="s">
        <v>46</v>
      </c>
      <c r="AX594" s="15" t="s">
        <v>23</v>
      </c>
      <c r="AY594" s="268" t="s">
        <v>241</v>
      </c>
    </row>
    <row r="595" s="2" customFormat="1" ht="16.5" customHeight="1">
      <c r="A595" s="42"/>
      <c r="B595" s="43"/>
      <c r="C595" s="218" t="s">
        <v>967</v>
      </c>
      <c r="D595" s="218" t="s">
        <v>243</v>
      </c>
      <c r="E595" s="219" t="s">
        <v>9879</v>
      </c>
      <c r="F595" s="220" t="s">
        <v>9880</v>
      </c>
      <c r="G595" s="221" t="s">
        <v>515</v>
      </c>
      <c r="H595" s="222">
        <v>8</v>
      </c>
      <c r="I595" s="223"/>
      <c r="J595" s="224">
        <f>ROUND(I595*H595,2)</f>
        <v>0</v>
      </c>
      <c r="K595" s="220" t="s">
        <v>247</v>
      </c>
      <c r="L595" s="48"/>
      <c r="M595" s="225" t="s">
        <v>39</v>
      </c>
      <c r="N595" s="226" t="s">
        <v>56</v>
      </c>
      <c r="O595" s="88"/>
      <c r="P595" s="227">
        <f>O595*H595</f>
        <v>0</v>
      </c>
      <c r="Q595" s="227">
        <v>0.00189</v>
      </c>
      <c r="R595" s="227">
        <f>Q595*H595</f>
        <v>0.01512</v>
      </c>
      <c r="S595" s="227">
        <v>0</v>
      </c>
      <c r="T595" s="228">
        <f>S595*H595</f>
        <v>0</v>
      </c>
      <c r="U595" s="42"/>
      <c r="V595" s="42"/>
      <c r="W595" s="42"/>
      <c r="X595" s="42"/>
      <c r="Y595" s="42"/>
      <c r="Z595" s="42"/>
      <c r="AA595" s="42"/>
      <c r="AB595" s="42"/>
      <c r="AC595" s="42"/>
      <c r="AD595" s="42"/>
      <c r="AE595" s="42"/>
      <c r="AR595" s="229" t="s">
        <v>462</v>
      </c>
      <c r="AT595" s="229" t="s">
        <v>243</v>
      </c>
      <c r="AU595" s="229" t="s">
        <v>93</v>
      </c>
      <c r="AY595" s="20" t="s">
        <v>241</v>
      </c>
      <c r="BE595" s="230">
        <f>IF(N595="základní",J595,0)</f>
        <v>0</v>
      </c>
      <c r="BF595" s="230">
        <f>IF(N595="snížená",J595,0)</f>
        <v>0</v>
      </c>
      <c r="BG595" s="230">
        <f>IF(N595="zákl. přenesená",J595,0)</f>
        <v>0</v>
      </c>
      <c r="BH595" s="230">
        <f>IF(N595="sníž. přenesená",J595,0)</f>
        <v>0</v>
      </c>
      <c r="BI595" s="230">
        <f>IF(N595="nulová",J595,0)</f>
        <v>0</v>
      </c>
      <c r="BJ595" s="20" t="s">
        <v>23</v>
      </c>
      <c r="BK595" s="230">
        <f>ROUND(I595*H595,2)</f>
        <v>0</v>
      </c>
      <c r="BL595" s="20" t="s">
        <v>462</v>
      </c>
      <c r="BM595" s="229" t="s">
        <v>9881</v>
      </c>
    </row>
    <row r="596" s="2" customFormat="1">
      <c r="A596" s="42"/>
      <c r="B596" s="43"/>
      <c r="C596" s="44"/>
      <c r="D596" s="231" t="s">
        <v>250</v>
      </c>
      <c r="E596" s="44"/>
      <c r="F596" s="232" t="s">
        <v>9882</v>
      </c>
      <c r="G596" s="44"/>
      <c r="H596" s="44"/>
      <c r="I596" s="233"/>
      <c r="J596" s="44"/>
      <c r="K596" s="44"/>
      <c r="L596" s="48"/>
      <c r="M596" s="234"/>
      <c r="N596" s="235"/>
      <c r="O596" s="88"/>
      <c r="P596" s="88"/>
      <c r="Q596" s="88"/>
      <c r="R596" s="88"/>
      <c r="S596" s="88"/>
      <c r="T596" s="89"/>
      <c r="U596" s="42"/>
      <c r="V596" s="42"/>
      <c r="W596" s="42"/>
      <c r="X596" s="42"/>
      <c r="Y596" s="42"/>
      <c r="Z596" s="42"/>
      <c r="AA596" s="42"/>
      <c r="AB596" s="42"/>
      <c r="AC596" s="42"/>
      <c r="AD596" s="42"/>
      <c r="AE596" s="42"/>
      <c r="AT596" s="20" t="s">
        <v>250</v>
      </c>
      <c r="AU596" s="20" t="s">
        <v>93</v>
      </c>
    </row>
    <row r="597" s="2" customFormat="1" ht="16.5" customHeight="1">
      <c r="A597" s="42"/>
      <c r="B597" s="43"/>
      <c r="C597" s="218" t="s">
        <v>973</v>
      </c>
      <c r="D597" s="218" t="s">
        <v>243</v>
      </c>
      <c r="E597" s="219" t="s">
        <v>9883</v>
      </c>
      <c r="F597" s="220" t="s">
        <v>9884</v>
      </c>
      <c r="G597" s="221" t="s">
        <v>561</v>
      </c>
      <c r="H597" s="222">
        <v>49</v>
      </c>
      <c r="I597" s="223"/>
      <c r="J597" s="224">
        <f>ROUND(I597*H597,2)</f>
        <v>0</v>
      </c>
      <c r="K597" s="220" t="s">
        <v>247</v>
      </c>
      <c r="L597" s="48"/>
      <c r="M597" s="225" t="s">
        <v>39</v>
      </c>
      <c r="N597" s="226" t="s">
        <v>56</v>
      </c>
      <c r="O597" s="88"/>
      <c r="P597" s="227">
        <f>O597*H597</f>
        <v>0</v>
      </c>
      <c r="Q597" s="227">
        <v>0</v>
      </c>
      <c r="R597" s="227">
        <f>Q597*H597</f>
        <v>0</v>
      </c>
      <c r="S597" s="227">
        <v>0</v>
      </c>
      <c r="T597" s="228">
        <f>S597*H597</f>
        <v>0</v>
      </c>
      <c r="U597" s="42"/>
      <c r="V597" s="42"/>
      <c r="W597" s="42"/>
      <c r="X597" s="42"/>
      <c r="Y597" s="42"/>
      <c r="Z597" s="42"/>
      <c r="AA597" s="42"/>
      <c r="AB597" s="42"/>
      <c r="AC597" s="42"/>
      <c r="AD597" s="42"/>
      <c r="AE597" s="42"/>
      <c r="AR597" s="229" t="s">
        <v>462</v>
      </c>
      <c r="AT597" s="229" t="s">
        <v>243</v>
      </c>
      <c r="AU597" s="229" t="s">
        <v>93</v>
      </c>
      <c r="AY597" s="20" t="s">
        <v>241</v>
      </c>
      <c r="BE597" s="230">
        <f>IF(N597="základní",J597,0)</f>
        <v>0</v>
      </c>
      <c r="BF597" s="230">
        <f>IF(N597="snížená",J597,0)</f>
        <v>0</v>
      </c>
      <c r="BG597" s="230">
        <f>IF(N597="zákl. přenesená",J597,0)</f>
        <v>0</v>
      </c>
      <c r="BH597" s="230">
        <f>IF(N597="sníž. přenesená",J597,0)</f>
        <v>0</v>
      </c>
      <c r="BI597" s="230">
        <f>IF(N597="nulová",J597,0)</f>
        <v>0</v>
      </c>
      <c r="BJ597" s="20" t="s">
        <v>23</v>
      </c>
      <c r="BK597" s="230">
        <f>ROUND(I597*H597,2)</f>
        <v>0</v>
      </c>
      <c r="BL597" s="20" t="s">
        <v>462</v>
      </c>
      <c r="BM597" s="229" t="s">
        <v>9885</v>
      </c>
    </row>
    <row r="598" s="2" customFormat="1">
      <c r="A598" s="42"/>
      <c r="B598" s="43"/>
      <c r="C598" s="44"/>
      <c r="D598" s="231" t="s">
        <v>250</v>
      </c>
      <c r="E598" s="44"/>
      <c r="F598" s="232" t="s">
        <v>9886</v>
      </c>
      <c r="G598" s="44"/>
      <c r="H598" s="44"/>
      <c r="I598" s="233"/>
      <c r="J598" s="44"/>
      <c r="K598" s="44"/>
      <c r="L598" s="48"/>
      <c r="M598" s="234"/>
      <c r="N598" s="235"/>
      <c r="O598" s="88"/>
      <c r="P598" s="88"/>
      <c r="Q598" s="88"/>
      <c r="R598" s="88"/>
      <c r="S598" s="88"/>
      <c r="T598" s="89"/>
      <c r="U598" s="42"/>
      <c r="V598" s="42"/>
      <c r="W598" s="42"/>
      <c r="X598" s="42"/>
      <c r="Y598" s="42"/>
      <c r="Z598" s="42"/>
      <c r="AA598" s="42"/>
      <c r="AB598" s="42"/>
      <c r="AC598" s="42"/>
      <c r="AD598" s="42"/>
      <c r="AE598" s="42"/>
      <c r="AT598" s="20" t="s">
        <v>250</v>
      </c>
      <c r="AU598" s="20" t="s">
        <v>93</v>
      </c>
    </row>
    <row r="599" s="14" customFormat="1">
      <c r="A599" s="14"/>
      <c r="B599" s="247"/>
      <c r="C599" s="248"/>
      <c r="D599" s="238" t="s">
        <v>252</v>
      </c>
      <c r="E599" s="249" t="s">
        <v>39</v>
      </c>
      <c r="F599" s="250" t="s">
        <v>9887</v>
      </c>
      <c r="G599" s="248"/>
      <c r="H599" s="251">
        <v>21</v>
      </c>
      <c r="I599" s="252"/>
      <c r="J599" s="248"/>
      <c r="K599" s="248"/>
      <c r="L599" s="253"/>
      <c r="M599" s="254"/>
      <c r="N599" s="255"/>
      <c r="O599" s="255"/>
      <c r="P599" s="255"/>
      <c r="Q599" s="255"/>
      <c r="R599" s="255"/>
      <c r="S599" s="255"/>
      <c r="T599" s="256"/>
      <c r="U599" s="14"/>
      <c r="V599" s="14"/>
      <c r="W599" s="14"/>
      <c r="X599" s="14"/>
      <c r="Y599" s="14"/>
      <c r="Z599" s="14"/>
      <c r="AA599" s="14"/>
      <c r="AB599" s="14"/>
      <c r="AC599" s="14"/>
      <c r="AD599" s="14"/>
      <c r="AE599" s="14"/>
      <c r="AT599" s="257" t="s">
        <v>252</v>
      </c>
      <c r="AU599" s="257" t="s">
        <v>93</v>
      </c>
      <c r="AV599" s="14" t="s">
        <v>93</v>
      </c>
      <c r="AW599" s="14" t="s">
        <v>46</v>
      </c>
      <c r="AX599" s="14" t="s">
        <v>85</v>
      </c>
      <c r="AY599" s="257" t="s">
        <v>241</v>
      </c>
    </row>
    <row r="600" s="14" customFormat="1">
      <c r="A600" s="14"/>
      <c r="B600" s="247"/>
      <c r="C600" s="248"/>
      <c r="D600" s="238" t="s">
        <v>252</v>
      </c>
      <c r="E600" s="249" t="s">
        <v>39</v>
      </c>
      <c r="F600" s="250" t="s">
        <v>9888</v>
      </c>
      <c r="G600" s="248"/>
      <c r="H600" s="251">
        <v>14</v>
      </c>
      <c r="I600" s="252"/>
      <c r="J600" s="248"/>
      <c r="K600" s="248"/>
      <c r="L600" s="253"/>
      <c r="M600" s="254"/>
      <c r="N600" s="255"/>
      <c r="O600" s="255"/>
      <c r="P600" s="255"/>
      <c r="Q600" s="255"/>
      <c r="R600" s="255"/>
      <c r="S600" s="255"/>
      <c r="T600" s="256"/>
      <c r="U600" s="14"/>
      <c r="V600" s="14"/>
      <c r="W600" s="14"/>
      <c r="X600" s="14"/>
      <c r="Y600" s="14"/>
      <c r="Z600" s="14"/>
      <c r="AA600" s="14"/>
      <c r="AB600" s="14"/>
      <c r="AC600" s="14"/>
      <c r="AD600" s="14"/>
      <c r="AE600" s="14"/>
      <c r="AT600" s="257" t="s">
        <v>252</v>
      </c>
      <c r="AU600" s="257" t="s">
        <v>93</v>
      </c>
      <c r="AV600" s="14" t="s">
        <v>93</v>
      </c>
      <c r="AW600" s="14" t="s">
        <v>46</v>
      </c>
      <c r="AX600" s="14" t="s">
        <v>85</v>
      </c>
      <c r="AY600" s="257" t="s">
        <v>241</v>
      </c>
    </row>
    <row r="601" s="14" customFormat="1">
      <c r="A601" s="14"/>
      <c r="B601" s="247"/>
      <c r="C601" s="248"/>
      <c r="D601" s="238" t="s">
        <v>252</v>
      </c>
      <c r="E601" s="249" t="s">
        <v>39</v>
      </c>
      <c r="F601" s="250" t="s">
        <v>9889</v>
      </c>
      <c r="G601" s="248"/>
      <c r="H601" s="251">
        <v>1</v>
      </c>
      <c r="I601" s="252"/>
      <c r="J601" s="248"/>
      <c r="K601" s="248"/>
      <c r="L601" s="253"/>
      <c r="M601" s="254"/>
      <c r="N601" s="255"/>
      <c r="O601" s="255"/>
      <c r="P601" s="255"/>
      <c r="Q601" s="255"/>
      <c r="R601" s="255"/>
      <c r="S601" s="255"/>
      <c r="T601" s="256"/>
      <c r="U601" s="14"/>
      <c r="V601" s="14"/>
      <c r="W601" s="14"/>
      <c r="X601" s="14"/>
      <c r="Y601" s="14"/>
      <c r="Z601" s="14"/>
      <c r="AA601" s="14"/>
      <c r="AB601" s="14"/>
      <c r="AC601" s="14"/>
      <c r="AD601" s="14"/>
      <c r="AE601" s="14"/>
      <c r="AT601" s="257" t="s">
        <v>252</v>
      </c>
      <c r="AU601" s="257" t="s">
        <v>93</v>
      </c>
      <c r="AV601" s="14" t="s">
        <v>93</v>
      </c>
      <c r="AW601" s="14" t="s">
        <v>46</v>
      </c>
      <c r="AX601" s="14" t="s">
        <v>85</v>
      </c>
      <c r="AY601" s="257" t="s">
        <v>241</v>
      </c>
    </row>
    <row r="602" s="14" customFormat="1">
      <c r="A602" s="14"/>
      <c r="B602" s="247"/>
      <c r="C602" s="248"/>
      <c r="D602" s="238" t="s">
        <v>252</v>
      </c>
      <c r="E602" s="249" t="s">
        <v>39</v>
      </c>
      <c r="F602" s="250" t="s">
        <v>9890</v>
      </c>
      <c r="G602" s="248"/>
      <c r="H602" s="251">
        <v>1</v>
      </c>
      <c r="I602" s="252"/>
      <c r="J602" s="248"/>
      <c r="K602" s="248"/>
      <c r="L602" s="253"/>
      <c r="M602" s="254"/>
      <c r="N602" s="255"/>
      <c r="O602" s="255"/>
      <c r="P602" s="255"/>
      <c r="Q602" s="255"/>
      <c r="R602" s="255"/>
      <c r="S602" s="255"/>
      <c r="T602" s="256"/>
      <c r="U602" s="14"/>
      <c r="V602" s="14"/>
      <c r="W602" s="14"/>
      <c r="X602" s="14"/>
      <c r="Y602" s="14"/>
      <c r="Z602" s="14"/>
      <c r="AA602" s="14"/>
      <c r="AB602" s="14"/>
      <c r="AC602" s="14"/>
      <c r="AD602" s="14"/>
      <c r="AE602" s="14"/>
      <c r="AT602" s="257" t="s">
        <v>252</v>
      </c>
      <c r="AU602" s="257" t="s">
        <v>93</v>
      </c>
      <c r="AV602" s="14" t="s">
        <v>93</v>
      </c>
      <c r="AW602" s="14" t="s">
        <v>46</v>
      </c>
      <c r="AX602" s="14" t="s">
        <v>85</v>
      </c>
      <c r="AY602" s="257" t="s">
        <v>241</v>
      </c>
    </row>
    <row r="603" s="14" customFormat="1">
      <c r="A603" s="14"/>
      <c r="B603" s="247"/>
      <c r="C603" s="248"/>
      <c r="D603" s="238" t="s">
        <v>252</v>
      </c>
      <c r="E603" s="249" t="s">
        <v>39</v>
      </c>
      <c r="F603" s="250" t="s">
        <v>9891</v>
      </c>
      <c r="G603" s="248"/>
      <c r="H603" s="251">
        <v>3</v>
      </c>
      <c r="I603" s="252"/>
      <c r="J603" s="248"/>
      <c r="K603" s="248"/>
      <c r="L603" s="253"/>
      <c r="M603" s="254"/>
      <c r="N603" s="255"/>
      <c r="O603" s="255"/>
      <c r="P603" s="255"/>
      <c r="Q603" s="255"/>
      <c r="R603" s="255"/>
      <c r="S603" s="255"/>
      <c r="T603" s="256"/>
      <c r="U603" s="14"/>
      <c r="V603" s="14"/>
      <c r="W603" s="14"/>
      <c r="X603" s="14"/>
      <c r="Y603" s="14"/>
      <c r="Z603" s="14"/>
      <c r="AA603" s="14"/>
      <c r="AB603" s="14"/>
      <c r="AC603" s="14"/>
      <c r="AD603" s="14"/>
      <c r="AE603" s="14"/>
      <c r="AT603" s="257" t="s">
        <v>252</v>
      </c>
      <c r="AU603" s="257" t="s">
        <v>93</v>
      </c>
      <c r="AV603" s="14" t="s">
        <v>93</v>
      </c>
      <c r="AW603" s="14" t="s">
        <v>46</v>
      </c>
      <c r="AX603" s="14" t="s">
        <v>85</v>
      </c>
      <c r="AY603" s="257" t="s">
        <v>241</v>
      </c>
    </row>
    <row r="604" s="14" customFormat="1">
      <c r="A604" s="14"/>
      <c r="B604" s="247"/>
      <c r="C604" s="248"/>
      <c r="D604" s="238" t="s">
        <v>252</v>
      </c>
      <c r="E604" s="249" t="s">
        <v>39</v>
      </c>
      <c r="F604" s="250" t="s">
        <v>9892</v>
      </c>
      <c r="G604" s="248"/>
      <c r="H604" s="251">
        <v>1</v>
      </c>
      <c r="I604" s="252"/>
      <c r="J604" s="248"/>
      <c r="K604" s="248"/>
      <c r="L604" s="253"/>
      <c r="M604" s="254"/>
      <c r="N604" s="255"/>
      <c r="O604" s="255"/>
      <c r="P604" s="255"/>
      <c r="Q604" s="255"/>
      <c r="R604" s="255"/>
      <c r="S604" s="255"/>
      <c r="T604" s="256"/>
      <c r="U604" s="14"/>
      <c r="V604" s="14"/>
      <c r="W604" s="14"/>
      <c r="X604" s="14"/>
      <c r="Y604" s="14"/>
      <c r="Z604" s="14"/>
      <c r="AA604" s="14"/>
      <c r="AB604" s="14"/>
      <c r="AC604" s="14"/>
      <c r="AD604" s="14"/>
      <c r="AE604" s="14"/>
      <c r="AT604" s="257" t="s">
        <v>252</v>
      </c>
      <c r="AU604" s="257" t="s">
        <v>93</v>
      </c>
      <c r="AV604" s="14" t="s">
        <v>93</v>
      </c>
      <c r="AW604" s="14" t="s">
        <v>46</v>
      </c>
      <c r="AX604" s="14" t="s">
        <v>85</v>
      </c>
      <c r="AY604" s="257" t="s">
        <v>241</v>
      </c>
    </row>
    <row r="605" s="14" customFormat="1">
      <c r="A605" s="14"/>
      <c r="B605" s="247"/>
      <c r="C605" s="248"/>
      <c r="D605" s="238" t="s">
        <v>252</v>
      </c>
      <c r="E605" s="249" t="s">
        <v>39</v>
      </c>
      <c r="F605" s="250" t="s">
        <v>9893</v>
      </c>
      <c r="G605" s="248"/>
      <c r="H605" s="251">
        <v>8</v>
      </c>
      <c r="I605" s="252"/>
      <c r="J605" s="248"/>
      <c r="K605" s="248"/>
      <c r="L605" s="253"/>
      <c r="M605" s="254"/>
      <c r="N605" s="255"/>
      <c r="O605" s="255"/>
      <c r="P605" s="255"/>
      <c r="Q605" s="255"/>
      <c r="R605" s="255"/>
      <c r="S605" s="255"/>
      <c r="T605" s="256"/>
      <c r="U605" s="14"/>
      <c r="V605" s="14"/>
      <c r="W605" s="14"/>
      <c r="X605" s="14"/>
      <c r="Y605" s="14"/>
      <c r="Z605" s="14"/>
      <c r="AA605" s="14"/>
      <c r="AB605" s="14"/>
      <c r="AC605" s="14"/>
      <c r="AD605" s="14"/>
      <c r="AE605" s="14"/>
      <c r="AT605" s="257" t="s">
        <v>252</v>
      </c>
      <c r="AU605" s="257" t="s">
        <v>93</v>
      </c>
      <c r="AV605" s="14" t="s">
        <v>93</v>
      </c>
      <c r="AW605" s="14" t="s">
        <v>46</v>
      </c>
      <c r="AX605" s="14" t="s">
        <v>85</v>
      </c>
      <c r="AY605" s="257" t="s">
        <v>241</v>
      </c>
    </row>
    <row r="606" s="15" customFormat="1">
      <c r="A606" s="15"/>
      <c r="B606" s="258"/>
      <c r="C606" s="259"/>
      <c r="D606" s="238" t="s">
        <v>252</v>
      </c>
      <c r="E606" s="260" t="s">
        <v>39</v>
      </c>
      <c r="F606" s="261" t="s">
        <v>274</v>
      </c>
      <c r="G606" s="259"/>
      <c r="H606" s="262">
        <v>49</v>
      </c>
      <c r="I606" s="263"/>
      <c r="J606" s="259"/>
      <c r="K606" s="259"/>
      <c r="L606" s="264"/>
      <c r="M606" s="265"/>
      <c r="N606" s="266"/>
      <c r="O606" s="266"/>
      <c r="P606" s="266"/>
      <c r="Q606" s="266"/>
      <c r="R606" s="266"/>
      <c r="S606" s="266"/>
      <c r="T606" s="267"/>
      <c r="U606" s="15"/>
      <c r="V606" s="15"/>
      <c r="W606" s="15"/>
      <c r="X606" s="15"/>
      <c r="Y606" s="15"/>
      <c r="Z606" s="15"/>
      <c r="AA606" s="15"/>
      <c r="AB606" s="15"/>
      <c r="AC606" s="15"/>
      <c r="AD606" s="15"/>
      <c r="AE606" s="15"/>
      <c r="AT606" s="268" t="s">
        <v>252</v>
      </c>
      <c r="AU606" s="268" t="s">
        <v>93</v>
      </c>
      <c r="AV606" s="15" t="s">
        <v>248</v>
      </c>
      <c r="AW606" s="15" t="s">
        <v>46</v>
      </c>
      <c r="AX606" s="15" t="s">
        <v>23</v>
      </c>
      <c r="AY606" s="268" t="s">
        <v>241</v>
      </c>
    </row>
    <row r="607" s="2" customFormat="1" ht="16.5" customHeight="1">
      <c r="A607" s="42"/>
      <c r="B607" s="43"/>
      <c r="C607" s="218" t="s">
        <v>981</v>
      </c>
      <c r="D607" s="218" t="s">
        <v>243</v>
      </c>
      <c r="E607" s="219" t="s">
        <v>9894</v>
      </c>
      <c r="F607" s="220" t="s">
        <v>9895</v>
      </c>
      <c r="G607" s="221" t="s">
        <v>561</v>
      </c>
      <c r="H607" s="222">
        <v>22</v>
      </c>
      <c r="I607" s="223"/>
      <c r="J607" s="224">
        <f>ROUND(I607*H607,2)</f>
        <v>0</v>
      </c>
      <c r="K607" s="220" t="s">
        <v>247</v>
      </c>
      <c r="L607" s="48"/>
      <c r="M607" s="225" t="s">
        <v>39</v>
      </c>
      <c r="N607" s="226" t="s">
        <v>56</v>
      </c>
      <c r="O607" s="88"/>
      <c r="P607" s="227">
        <f>O607*H607</f>
        <v>0</v>
      </c>
      <c r="Q607" s="227">
        <v>0</v>
      </c>
      <c r="R607" s="227">
        <f>Q607*H607</f>
        <v>0</v>
      </c>
      <c r="S607" s="227">
        <v>0</v>
      </c>
      <c r="T607" s="228">
        <f>S607*H607</f>
        <v>0</v>
      </c>
      <c r="U607" s="42"/>
      <c r="V607" s="42"/>
      <c r="W607" s="42"/>
      <c r="X607" s="42"/>
      <c r="Y607" s="42"/>
      <c r="Z607" s="42"/>
      <c r="AA607" s="42"/>
      <c r="AB607" s="42"/>
      <c r="AC607" s="42"/>
      <c r="AD607" s="42"/>
      <c r="AE607" s="42"/>
      <c r="AR607" s="229" t="s">
        <v>462</v>
      </c>
      <c r="AT607" s="229" t="s">
        <v>243</v>
      </c>
      <c r="AU607" s="229" t="s">
        <v>93</v>
      </c>
      <c r="AY607" s="20" t="s">
        <v>241</v>
      </c>
      <c r="BE607" s="230">
        <f>IF(N607="základní",J607,0)</f>
        <v>0</v>
      </c>
      <c r="BF607" s="230">
        <f>IF(N607="snížená",J607,0)</f>
        <v>0</v>
      </c>
      <c r="BG607" s="230">
        <f>IF(N607="zákl. přenesená",J607,0)</f>
        <v>0</v>
      </c>
      <c r="BH607" s="230">
        <f>IF(N607="sníž. přenesená",J607,0)</f>
        <v>0</v>
      </c>
      <c r="BI607" s="230">
        <f>IF(N607="nulová",J607,0)</f>
        <v>0</v>
      </c>
      <c r="BJ607" s="20" t="s">
        <v>23</v>
      </c>
      <c r="BK607" s="230">
        <f>ROUND(I607*H607,2)</f>
        <v>0</v>
      </c>
      <c r="BL607" s="20" t="s">
        <v>462</v>
      </c>
      <c r="BM607" s="229" t="s">
        <v>9896</v>
      </c>
    </row>
    <row r="608" s="2" customFormat="1">
      <c r="A608" s="42"/>
      <c r="B608" s="43"/>
      <c r="C608" s="44"/>
      <c r="D608" s="231" t="s">
        <v>250</v>
      </c>
      <c r="E608" s="44"/>
      <c r="F608" s="232" t="s">
        <v>9897</v>
      </c>
      <c r="G608" s="44"/>
      <c r="H608" s="44"/>
      <c r="I608" s="233"/>
      <c r="J608" s="44"/>
      <c r="K608" s="44"/>
      <c r="L608" s="48"/>
      <c r="M608" s="234"/>
      <c r="N608" s="235"/>
      <c r="O608" s="88"/>
      <c r="P608" s="88"/>
      <c r="Q608" s="88"/>
      <c r="R608" s="88"/>
      <c r="S608" s="88"/>
      <c r="T608" s="89"/>
      <c r="U608" s="42"/>
      <c r="V608" s="42"/>
      <c r="W608" s="42"/>
      <c r="X608" s="42"/>
      <c r="Y608" s="42"/>
      <c r="Z608" s="42"/>
      <c r="AA608" s="42"/>
      <c r="AB608" s="42"/>
      <c r="AC608" s="42"/>
      <c r="AD608" s="42"/>
      <c r="AE608" s="42"/>
      <c r="AT608" s="20" t="s">
        <v>250</v>
      </c>
      <c r="AU608" s="20" t="s">
        <v>93</v>
      </c>
    </row>
    <row r="609" s="14" customFormat="1">
      <c r="A609" s="14"/>
      <c r="B609" s="247"/>
      <c r="C609" s="248"/>
      <c r="D609" s="238" t="s">
        <v>252</v>
      </c>
      <c r="E609" s="249" t="s">
        <v>39</v>
      </c>
      <c r="F609" s="250" t="s">
        <v>9898</v>
      </c>
      <c r="G609" s="248"/>
      <c r="H609" s="251">
        <v>19</v>
      </c>
      <c r="I609" s="252"/>
      <c r="J609" s="248"/>
      <c r="K609" s="248"/>
      <c r="L609" s="253"/>
      <c r="M609" s="254"/>
      <c r="N609" s="255"/>
      <c r="O609" s="255"/>
      <c r="P609" s="255"/>
      <c r="Q609" s="255"/>
      <c r="R609" s="255"/>
      <c r="S609" s="255"/>
      <c r="T609" s="256"/>
      <c r="U609" s="14"/>
      <c r="V609" s="14"/>
      <c r="W609" s="14"/>
      <c r="X609" s="14"/>
      <c r="Y609" s="14"/>
      <c r="Z609" s="14"/>
      <c r="AA609" s="14"/>
      <c r="AB609" s="14"/>
      <c r="AC609" s="14"/>
      <c r="AD609" s="14"/>
      <c r="AE609" s="14"/>
      <c r="AT609" s="257" t="s">
        <v>252</v>
      </c>
      <c r="AU609" s="257" t="s">
        <v>93</v>
      </c>
      <c r="AV609" s="14" t="s">
        <v>93</v>
      </c>
      <c r="AW609" s="14" t="s">
        <v>46</v>
      </c>
      <c r="AX609" s="14" t="s">
        <v>85</v>
      </c>
      <c r="AY609" s="257" t="s">
        <v>241</v>
      </c>
    </row>
    <row r="610" s="14" customFormat="1">
      <c r="A610" s="14"/>
      <c r="B610" s="247"/>
      <c r="C610" s="248"/>
      <c r="D610" s="238" t="s">
        <v>252</v>
      </c>
      <c r="E610" s="249" t="s">
        <v>39</v>
      </c>
      <c r="F610" s="250" t="s">
        <v>9899</v>
      </c>
      <c r="G610" s="248"/>
      <c r="H610" s="251">
        <v>1</v>
      </c>
      <c r="I610" s="252"/>
      <c r="J610" s="248"/>
      <c r="K610" s="248"/>
      <c r="L610" s="253"/>
      <c r="M610" s="254"/>
      <c r="N610" s="255"/>
      <c r="O610" s="255"/>
      <c r="P610" s="255"/>
      <c r="Q610" s="255"/>
      <c r="R610" s="255"/>
      <c r="S610" s="255"/>
      <c r="T610" s="256"/>
      <c r="U610" s="14"/>
      <c r="V610" s="14"/>
      <c r="W610" s="14"/>
      <c r="X610" s="14"/>
      <c r="Y610" s="14"/>
      <c r="Z610" s="14"/>
      <c r="AA610" s="14"/>
      <c r="AB610" s="14"/>
      <c r="AC610" s="14"/>
      <c r="AD610" s="14"/>
      <c r="AE610" s="14"/>
      <c r="AT610" s="257" t="s">
        <v>252</v>
      </c>
      <c r="AU610" s="257" t="s">
        <v>93</v>
      </c>
      <c r="AV610" s="14" t="s">
        <v>93</v>
      </c>
      <c r="AW610" s="14" t="s">
        <v>46</v>
      </c>
      <c r="AX610" s="14" t="s">
        <v>85</v>
      </c>
      <c r="AY610" s="257" t="s">
        <v>241</v>
      </c>
    </row>
    <row r="611" s="14" customFormat="1">
      <c r="A611" s="14"/>
      <c r="B611" s="247"/>
      <c r="C611" s="248"/>
      <c r="D611" s="238" t="s">
        <v>252</v>
      </c>
      <c r="E611" s="249" t="s">
        <v>39</v>
      </c>
      <c r="F611" s="250" t="s">
        <v>9900</v>
      </c>
      <c r="G611" s="248"/>
      <c r="H611" s="251">
        <v>1</v>
      </c>
      <c r="I611" s="252"/>
      <c r="J611" s="248"/>
      <c r="K611" s="248"/>
      <c r="L611" s="253"/>
      <c r="M611" s="254"/>
      <c r="N611" s="255"/>
      <c r="O611" s="255"/>
      <c r="P611" s="255"/>
      <c r="Q611" s="255"/>
      <c r="R611" s="255"/>
      <c r="S611" s="255"/>
      <c r="T611" s="256"/>
      <c r="U611" s="14"/>
      <c r="V611" s="14"/>
      <c r="W611" s="14"/>
      <c r="X611" s="14"/>
      <c r="Y611" s="14"/>
      <c r="Z611" s="14"/>
      <c r="AA611" s="14"/>
      <c r="AB611" s="14"/>
      <c r="AC611" s="14"/>
      <c r="AD611" s="14"/>
      <c r="AE611" s="14"/>
      <c r="AT611" s="257" t="s">
        <v>252</v>
      </c>
      <c r="AU611" s="257" t="s">
        <v>93</v>
      </c>
      <c r="AV611" s="14" t="s">
        <v>93</v>
      </c>
      <c r="AW611" s="14" t="s">
        <v>46</v>
      </c>
      <c r="AX611" s="14" t="s">
        <v>85</v>
      </c>
      <c r="AY611" s="257" t="s">
        <v>241</v>
      </c>
    </row>
    <row r="612" s="14" customFormat="1">
      <c r="A612" s="14"/>
      <c r="B612" s="247"/>
      <c r="C612" s="248"/>
      <c r="D612" s="238" t="s">
        <v>252</v>
      </c>
      <c r="E612" s="249" t="s">
        <v>39</v>
      </c>
      <c r="F612" s="250" t="s">
        <v>9901</v>
      </c>
      <c r="G612" s="248"/>
      <c r="H612" s="251">
        <v>1</v>
      </c>
      <c r="I612" s="252"/>
      <c r="J612" s="248"/>
      <c r="K612" s="248"/>
      <c r="L612" s="253"/>
      <c r="M612" s="254"/>
      <c r="N612" s="255"/>
      <c r="O612" s="255"/>
      <c r="P612" s="255"/>
      <c r="Q612" s="255"/>
      <c r="R612" s="255"/>
      <c r="S612" s="255"/>
      <c r="T612" s="256"/>
      <c r="U612" s="14"/>
      <c r="V612" s="14"/>
      <c r="W612" s="14"/>
      <c r="X612" s="14"/>
      <c r="Y612" s="14"/>
      <c r="Z612" s="14"/>
      <c r="AA612" s="14"/>
      <c r="AB612" s="14"/>
      <c r="AC612" s="14"/>
      <c r="AD612" s="14"/>
      <c r="AE612" s="14"/>
      <c r="AT612" s="257" t="s">
        <v>252</v>
      </c>
      <c r="AU612" s="257" t="s">
        <v>93</v>
      </c>
      <c r="AV612" s="14" t="s">
        <v>93</v>
      </c>
      <c r="AW612" s="14" t="s">
        <v>46</v>
      </c>
      <c r="AX612" s="14" t="s">
        <v>85</v>
      </c>
      <c r="AY612" s="257" t="s">
        <v>241</v>
      </c>
    </row>
    <row r="613" s="15" customFormat="1">
      <c r="A613" s="15"/>
      <c r="B613" s="258"/>
      <c r="C613" s="259"/>
      <c r="D613" s="238" t="s">
        <v>252</v>
      </c>
      <c r="E613" s="260" t="s">
        <v>39</v>
      </c>
      <c r="F613" s="261" t="s">
        <v>274</v>
      </c>
      <c r="G613" s="259"/>
      <c r="H613" s="262">
        <v>22</v>
      </c>
      <c r="I613" s="263"/>
      <c r="J613" s="259"/>
      <c r="K613" s="259"/>
      <c r="L613" s="264"/>
      <c r="M613" s="265"/>
      <c r="N613" s="266"/>
      <c r="O613" s="266"/>
      <c r="P613" s="266"/>
      <c r="Q613" s="266"/>
      <c r="R613" s="266"/>
      <c r="S613" s="266"/>
      <c r="T613" s="267"/>
      <c r="U613" s="15"/>
      <c r="V613" s="15"/>
      <c r="W613" s="15"/>
      <c r="X613" s="15"/>
      <c r="Y613" s="15"/>
      <c r="Z613" s="15"/>
      <c r="AA613" s="15"/>
      <c r="AB613" s="15"/>
      <c r="AC613" s="15"/>
      <c r="AD613" s="15"/>
      <c r="AE613" s="15"/>
      <c r="AT613" s="268" t="s">
        <v>252</v>
      </c>
      <c r="AU613" s="268" t="s">
        <v>93</v>
      </c>
      <c r="AV613" s="15" t="s">
        <v>248</v>
      </c>
      <c r="AW613" s="15" t="s">
        <v>46</v>
      </c>
      <c r="AX613" s="15" t="s">
        <v>23</v>
      </c>
      <c r="AY613" s="268" t="s">
        <v>241</v>
      </c>
    </row>
    <row r="614" s="2" customFormat="1" ht="16.5" customHeight="1">
      <c r="A614" s="42"/>
      <c r="B614" s="43"/>
      <c r="C614" s="218" t="s">
        <v>986</v>
      </c>
      <c r="D614" s="218" t="s">
        <v>243</v>
      </c>
      <c r="E614" s="219" t="s">
        <v>9902</v>
      </c>
      <c r="F614" s="220" t="s">
        <v>9903</v>
      </c>
      <c r="G614" s="221" t="s">
        <v>561</v>
      </c>
      <c r="H614" s="222">
        <v>3</v>
      </c>
      <c r="I614" s="223"/>
      <c r="J614" s="224">
        <f>ROUND(I614*H614,2)</f>
        <v>0</v>
      </c>
      <c r="K614" s="220" t="s">
        <v>247</v>
      </c>
      <c r="L614" s="48"/>
      <c r="M614" s="225" t="s">
        <v>39</v>
      </c>
      <c r="N614" s="226" t="s">
        <v>56</v>
      </c>
      <c r="O614" s="88"/>
      <c r="P614" s="227">
        <f>O614*H614</f>
        <v>0</v>
      </c>
      <c r="Q614" s="227">
        <v>0.00018000000000000001</v>
      </c>
      <c r="R614" s="227">
        <f>Q614*H614</f>
        <v>0.00054000000000000001</v>
      </c>
      <c r="S614" s="227">
        <v>0</v>
      </c>
      <c r="T614" s="228">
        <f>S614*H614</f>
        <v>0</v>
      </c>
      <c r="U614" s="42"/>
      <c r="V614" s="42"/>
      <c r="W614" s="42"/>
      <c r="X614" s="42"/>
      <c r="Y614" s="42"/>
      <c r="Z614" s="42"/>
      <c r="AA614" s="42"/>
      <c r="AB614" s="42"/>
      <c r="AC614" s="42"/>
      <c r="AD614" s="42"/>
      <c r="AE614" s="42"/>
      <c r="AR614" s="229" t="s">
        <v>462</v>
      </c>
      <c r="AT614" s="229" t="s">
        <v>243</v>
      </c>
      <c r="AU614" s="229" t="s">
        <v>93</v>
      </c>
      <c r="AY614" s="20" t="s">
        <v>241</v>
      </c>
      <c r="BE614" s="230">
        <f>IF(N614="základní",J614,0)</f>
        <v>0</v>
      </c>
      <c r="BF614" s="230">
        <f>IF(N614="snížená",J614,0)</f>
        <v>0</v>
      </c>
      <c r="BG614" s="230">
        <f>IF(N614="zákl. přenesená",J614,0)</f>
        <v>0</v>
      </c>
      <c r="BH614" s="230">
        <f>IF(N614="sníž. přenesená",J614,0)</f>
        <v>0</v>
      </c>
      <c r="BI614" s="230">
        <f>IF(N614="nulová",J614,0)</f>
        <v>0</v>
      </c>
      <c r="BJ614" s="20" t="s">
        <v>23</v>
      </c>
      <c r="BK614" s="230">
        <f>ROUND(I614*H614,2)</f>
        <v>0</v>
      </c>
      <c r="BL614" s="20" t="s">
        <v>462</v>
      </c>
      <c r="BM614" s="229" t="s">
        <v>9904</v>
      </c>
    </row>
    <row r="615" s="2" customFormat="1">
      <c r="A615" s="42"/>
      <c r="B615" s="43"/>
      <c r="C615" s="44"/>
      <c r="D615" s="231" t="s">
        <v>250</v>
      </c>
      <c r="E615" s="44"/>
      <c r="F615" s="232" t="s">
        <v>9905</v>
      </c>
      <c r="G615" s="44"/>
      <c r="H615" s="44"/>
      <c r="I615" s="233"/>
      <c r="J615" s="44"/>
      <c r="K615" s="44"/>
      <c r="L615" s="48"/>
      <c r="M615" s="234"/>
      <c r="N615" s="235"/>
      <c r="O615" s="88"/>
      <c r="P615" s="88"/>
      <c r="Q615" s="88"/>
      <c r="R615" s="88"/>
      <c r="S615" s="88"/>
      <c r="T615" s="89"/>
      <c r="U615" s="42"/>
      <c r="V615" s="42"/>
      <c r="W615" s="42"/>
      <c r="X615" s="42"/>
      <c r="Y615" s="42"/>
      <c r="Z615" s="42"/>
      <c r="AA615" s="42"/>
      <c r="AB615" s="42"/>
      <c r="AC615" s="42"/>
      <c r="AD615" s="42"/>
      <c r="AE615" s="42"/>
      <c r="AT615" s="20" t="s">
        <v>250</v>
      </c>
      <c r="AU615" s="20" t="s">
        <v>93</v>
      </c>
    </row>
    <row r="616" s="2" customFormat="1" ht="16.5" customHeight="1">
      <c r="A616" s="42"/>
      <c r="B616" s="43"/>
      <c r="C616" s="280" t="s">
        <v>994</v>
      </c>
      <c r="D616" s="280" t="s">
        <v>463</v>
      </c>
      <c r="E616" s="281" t="s">
        <v>9906</v>
      </c>
      <c r="F616" s="282" t="s">
        <v>9907</v>
      </c>
      <c r="G616" s="283" t="s">
        <v>561</v>
      </c>
      <c r="H616" s="284">
        <v>3</v>
      </c>
      <c r="I616" s="285"/>
      <c r="J616" s="286">
        <f>ROUND(I616*H616,2)</f>
        <v>0</v>
      </c>
      <c r="K616" s="282" t="s">
        <v>1267</v>
      </c>
      <c r="L616" s="287"/>
      <c r="M616" s="288" t="s">
        <v>39</v>
      </c>
      <c r="N616" s="289" t="s">
        <v>56</v>
      </c>
      <c r="O616" s="88"/>
      <c r="P616" s="227">
        <f>O616*H616</f>
        <v>0</v>
      </c>
      <c r="Q616" s="227">
        <v>0</v>
      </c>
      <c r="R616" s="227">
        <f>Q616*H616</f>
        <v>0</v>
      </c>
      <c r="S616" s="227">
        <v>0</v>
      </c>
      <c r="T616" s="228">
        <f>S616*H616</f>
        <v>0</v>
      </c>
      <c r="U616" s="42"/>
      <c r="V616" s="42"/>
      <c r="W616" s="42"/>
      <c r="X616" s="42"/>
      <c r="Y616" s="42"/>
      <c r="Z616" s="42"/>
      <c r="AA616" s="42"/>
      <c r="AB616" s="42"/>
      <c r="AC616" s="42"/>
      <c r="AD616" s="42"/>
      <c r="AE616" s="42"/>
      <c r="AR616" s="229" t="s">
        <v>660</v>
      </c>
      <c r="AT616" s="229" t="s">
        <v>463</v>
      </c>
      <c r="AU616" s="229" t="s">
        <v>93</v>
      </c>
      <c r="AY616" s="20" t="s">
        <v>241</v>
      </c>
      <c r="BE616" s="230">
        <f>IF(N616="základní",J616,0)</f>
        <v>0</v>
      </c>
      <c r="BF616" s="230">
        <f>IF(N616="snížená",J616,0)</f>
        <v>0</v>
      </c>
      <c r="BG616" s="230">
        <f>IF(N616="zákl. přenesená",J616,0)</f>
        <v>0</v>
      </c>
      <c r="BH616" s="230">
        <f>IF(N616="sníž. přenesená",J616,0)</f>
        <v>0</v>
      </c>
      <c r="BI616" s="230">
        <f>IF(N616="nulová",J616,0)</f>
        <v>0</v>
      </c>
      <c r="BJ616" s="20" t="s">
        <v>23</v>
      </c>
      <c r="BK616" s="230">
        <f>ROUND(I616*H616,2)</f>
        <v>0</v>
      </c>
      <c r="BL616" s="20" t="s">
        <v>462</v>
      </c>
      <c r="BM616" s="229" t="s">
        <v>9908</v>
      </c>
    </row>
    <row r="617" s="2" customFormat="1">
      <c r="A617" s="42"/>
      <c r="B617" s="43"/>
      <c r="C617" s="44"/>
      <c r="D617" s="238" t="s">
        <v>3418</v>
      </c>
      <c r="E617" s="44"/>
      <c r="F617" s="290" t="s">
        <v>9909</v>
      </c>
      <c r="G617" s="44"/>
      <c r="H617" s="44"/>
      <c r="I617" s="233"/>
      <c r="J617" s="44"/>
      <c r="K617" s="44"/>
      <c r="L617" s="48"/>
      <c r="M617" s="234"/>
      <c r="N617" s="235"/>
      <c r="O617" s="88"/>
      <c r="P617" s="88"/>
      <c r="Q617" s="88"/>
      <c r="R617" s="88"/>
      <c r="S617" s="88"/>
      <c r="T617" s="89"/>
      <c r="U617" s="42"/>
      <c r="V617" s="42"/>
      <c r="W617" s="42"/>
      <c r="X617" s="42"/>
      <c r="Y617" s="42"/>
      <c r="Z617" s="42"/>
      <c r="AA617" s="42"/>
      <c r="AB617" s="42"/>
      <c r="AC617" s="42"/>
      <c r="AD617" s="42"/>
      <c r="AE617" s="42"/>
      <c r="AT617" s="20" t="s">
        <v>3418</v>
      </c>
      <c r="AU617" s="20" t="s">
        <v>93</v>
      </c>
    </row>
    <row r="618" s="2" customFormat="1" ht="16.5" customHeight="1">
      <c r="A618" s="42"/>
      <c r="B618" s="43"/>
      <c r="C618" s="218" t="s">
        <v>1005</v>
      </c>
      <c r="D618" s="218" t="s">
        <v>243</v>
      </c>
      <c r="E618" s="219" t="s">
        <v>9902</v>
      </c>
      <c r="F618" s="220" t="s">
        <v>9903</v>
      </c>
      <c r="G618" s="221" t="s">
        <v>561</v>
      </c>
      <c r="H618" s="222">
        <v>1</v>
      </c>
      <c r="I618" s="223"/>
      <c r="J618" s="224">
        <f>ROUND(I618*H618,2)</f>
        <v>0</v>
      </c>
      <c r="K618" s="220" t="s">
        <v>247</v>
      </c>
      <c r="L618" s="48"/>
      <c r="M618" s="225" t="s">
        <v>39</v>
      </c>
      <c r="N618" s="226" t="s">
        <v>56</v>
      </c>
      <c r="O618" s="88"/>
      <c r="P618" s="227">
        <f>O618*H618</f>
        <v>0</v>
      </c>
      <c r="Q618" s="227">
        <v>0.00018000000000000001</v>
      </c>
      <c r="R618" s="227">
        <f>Q618*H618</f>
        <v>0.00018000000000000001</v>
      </c>
      <c r="S618" s="227">
        <v>0</v>
      </c>
      <c r="T618" s="228">
        <f>S618*H618</f>
        <v>0</v>
      </c>
      <c r="U618" s="42"/>
      <c r="V618" s="42"/>
      <c r="W618" s="42"/>
      <c r="X618" s="42"/>
      <c r="Y618" s="42"/>
      <c r="Z618" s="42"/>
      <c r="AA618" s="42"/>
      <c r="AB618" s="42"/>
      <c r="AC618" s="42"/>
      <c r="AD618" s="42"/>
      <c r="AE618" s="42"/>
      <c r="AR618" s="229" t="s">
        <v>462</v>
      </c>
      <c r="AT618" s="229" t="s">
        <v>243</v>
      </c>
      <c r="AU618" s="229" t="s">
        <v>93</v>
      </c>
      <c r="AY618" s="20" t="s">
        <v>241</v>
      </c>
      <c r="BE618" s="230">
        <f>IF(N618="základní",J618,0)</f>
        <v>0</v>
      </c>
      <c r="BF618" s="230">
        <f>IF(N618="snížená",J618,0)</f>
        <v>0</v>
      </c>
      <c r="BG618" s="230">
        <f>IF(N618="zákl. přenesená",J618,0)</f>
        <v>0</v>
      </c>
      <c r="BH618" s="230">
        <f>IF(N618="sníž. přenesená",J618,0)</f>
        <v>0</v>
      </c>
      <c r="BI618" s="230">
        <f>IF(N618="nulová",J618,0)</f>
        <v>0</v>
      </c>
      <c r="BJ618" s="20" t="s">
        <v>23</v>
      </c>
      <c r="BK618" s="230">
        <f>ROUND(I618*H618,2)</f>
        <v>0</v>
      </c>
      <c r="BL618" s="20" t="s">
        <v>462</v>
      </c>
      <c r="BM618" s="229" t="s">
        <v>9910</v>
      </c>
    </row>
    <row r="619" s="2" customFormat="1">
      <c r="A619" s="42"/>
      <c r="B619" s="43"/>
      <c r="C619" s="44"/>
      <c r="D619" s="231" t="s">
        <v>250</v>
      </c>
      <c r="E619" s="44"/>
      <c r="F619" s="232" t="s">
        <v>9905</v>
      </c>
      <c r="G619" s="44"/>
      <c r="H619" s="44"/>
      <c r="I619" s="233"/>
      <c r="J619" s="44"/>
      <c r="K619" s="44"/>
      <c r="L619" s="48"/>
      <c r="M619" s="234"/>
      <c r="N619" s="235"/>
      <c r="O619" s="88"/>
      <c r="P619" s="88"/>
      <c r="Q619" s="88"/>
      <c r="R619" s="88"/>
      <c r="S619" s="88"/>
      <c r="T619" s="89"/>
      <c r="U619" s="42"/>
      <c r="V619" s="42"/>
      <c r="W619" s="42"/>
      <c r="X619" s="42"/>
      <c r="Y619" s="42"/>
      <c r="Z619" s="42"/>
      <c r="AA619" s="42"/>
      <c r="AB619" s="42"/>
      <c r="AC619" s="42"/>
      <c r="AD619" s="42"/>
      <c r="AE619" s="42"/>
      <c r="AT619" s="20" t="s">
        <v>250</v>
      </c>
      <c r="AU619" s="20" t="s">
        <v>93</v>
      </c>
    </row>
    <row r="620" s="2" customFormat="1" ht="16.5" customHeight="1">
      <c r="A620" s="42"/>
      <c r="B620" s="43"/>
      <c r="C620" s="280" t="s">
        <v>1016</v>
      </c>
      <c r="D620" s="280" t="s">
        <v>463</v>
      </c>
      <c r="E620" s="281" t="s">
        <v>9911</v>
      </c>
      <c r="F620" s="282" t="s">
        <v>9912</v>
      </c>
      <c r="G620" s="283" t="s">
        <v>561</v>
      </c>
      <c r="H620" s="284">
        <v>1</v>
      </c>
      <c r="I620" s="285"/>
      <c r="J620" s="286">
        <f>ROUND(I620*H620,2)</f>
        <v>0</v>
      </c>
      <c r="K620" s="282" t="s">
        <v>1267</v>
      </c>
      <c r="L620" s="287"/>
      <c r="M620" s="288" t="s">
        <v>39</v>
      </c>
      <c r="N620" s="289" t="s">
        <v>56</v>
      </c>
      <c r="O620" s="88"/>
      <c r="P620" s="227">
        <f>O620*H620</f>
        <v>0</v>
      </c>
      <c r="Q620" s="227">
        <v>0</v>
      </c>
      <c r="R620" s="227">
        <f>Q620*H620</f>
        <v>0</v>
      </c>
      <c r="S620" s="227">
        <v>0</v>
      </c>
      <c r="T620" s="228">
        <f>S620*H620</f>
        <v>0</v>
      </c>
      <c r="U620" s="42"/>
      <c r="V620" s="42"/>
      <c r="W620" s="42"/>
      <c r="X620" s="42"/>
      <c r="Y620" s="42"/>
      <c r="Z620" s="42"/>
      <c r="AA620" s="42"/>
      <c r="AB620" s="42"/>
      <c r="AC620" s="42"/>
      <c r="AD620" s="42"/>
      <c r="AE620" s="42"/>
      <c r="AR620" s="229" t="s">
        <v>660</v>
      </c>
      <c r="AT620" s="229" t="s">
        <v>463</v>
      </c>
      <c r="AU620" s="229" t="s">
        <v>93</v>
      </c>
      <c r="AY620" s="20" t="s">
        <v>241</v>
      </c>
      <c r="BE620" s="230">
        <f>IF(N620="základní",J620,0)</f>
        <v>0</v>
      </c>
      <c r="BF620" s="230">
        <f>IF(N620="snížená",J620,0)</f>
        <v>0</v>
      </c>
      <c r="BG620" s="230">
        <f>IF(N620="zákl. přenesená",J620,0)</f>
        <v>0</v>
      </c>
      <c r="BH620" s="230">
        <f>IF(N620="sníž. přenesená",J620,0)</f>
        <v>0</v>
      </c>
      <c r="BI620" s="230">
        <f>IF(N620="nulová",J620,0)</f>
        <v>0</v>
      </c>
      <c r="BJ620" s="20" t="s">
        <v>23</v>
      </c>
      <c r="BK620" s="230">
        <f>ROUND(I620*H620,2)</f>
        <v>0</v>
      </c>
      <c r="BL620" s="20" t="s">
        <v>462</v>
      </c>
      <c r="BM620" s="229" t="s">
        <v>9913</v>
      </c>
    </row>
    <row r="621" s="2" customFormat="1">
      <c r="A621" s="42"/>
      <c r="B621" s="43"/>
      <c r="C621" s="44"/>
      <c r="D621" s="238" t="s">
        <v>3418</v>
      </c>
      <c r="E621" s="44"/>
      <c r="F621" s="290" t="s">
        <v>9914</v>
      </c>
      <c r="G621" s="44"/>
      <c r="H621" s="44"/>
      <c r="I621" s="233"/>
      <c r="J621" s="44"/>
      <c r="K621" s="44"/>
      <c r="L621" s="48"/>
      <c r="M621" s="234"/>
      <c r="N621" s="235"/>
      <c r="O621" s="88"/>
      <c r="P621" s="88"/>
      <c r="Q621" s="88"/>
      <c r="R621" s="88"/>
      <c r="S621" s="88"/>
      <c r="T621" s="89"/>
      <c r="U621" s="42"/>
      <c r="V621" s="42"/>
      <c r="W621" s="42"/>
      <c r="X621" s="42"/>
      <c r="Y621" s="42"/>
      <c r="Z621" s="42"/>
      <c r="AA621" s="42"/>
      <c r="AB621" s="42"/>
      <c r="AC621" s="42"/>
      <c r="AD621" s="42"/>
      <c r="AE621" s="42"/>
      <c r="AT621" s="20" t="s">
        <v>3418</v>
      </c>
      <c r="AU621" s="20" t="s">
        <v>93</v>
      </c>
    </row>
    <row r="622" s="2" customFormat="1" ht="16.5" customHeight="1">
      <c r="A622" s="42"/>
      <c r="B622" s="43"/>
      <c r="C622" s="218" t="s">
        <v>1025</v>
      </c>
      <c r="D622" s="218" t="s">
        <v>243</v>
      </c>
      <c r="E622" s="219" t="s">
        <v>9915</v>
      </c>
      <c r="F622" s="220" t="s">
        <v>9916</v>
      </c>
      <c r="G622" s="221" t="s">
        <v>561</v>
      </c>
      <c r="H622" s="222">
        <v>2</v>
      </c>
      <c r="I622" s="223"/>
      <c r="J622" s="224">
        <f>ROUND(I622*H622,2)</f>
        <v>0</v>
      </c>
      <c r="K622" s="220" t="s">
        <v>247</v>
      </c>
      <c r="L622" s="48"/>
      <c r="M622" s="225" t="s">
        <v>39</v>
      </c>
      <c r="N622" s="226" t="s">
        <v>56</v>
      </c>
      <c r="O622" s="88"/>
      <c r="P622" s="227">
        <f>O622*H622</f>
        <v>0</v>
      </c>
      <c r="Q622" s="227">
        <v>0.00027999999999999998</v>
      </c>
      <c r="R622" s="227">
        <f>Q622*H622</f>
        <v>0.00055999999999999995</v>
      </c>
      <c r="S622" s="227">
        <v>0</v>
      </c>
      <c r="T622" s="228">
        <f>S622*H622</f>
        <v>0</v>
      </c>
      <c r="U622" s="42"/>
      <c r="V622" s="42"/>
      <c r="W622" s="42"/>
      <c r="X622" s="42"/>
      <c r="Y622" s="42"/>
      <c r="Z622" s="42"/>
      <c r="AA622" s="42"/>
      <c r="AB622" s="42"/>
      <c r="AC622" s="42"/>
      <c r="AD622" s="42"/>
      <c r="AE622" s="42"/>
      <c r="AR622" s="229" t="s">
        <v>462</v>
      </c>
      <c r="AT622" s="229" t="s">
        <v>243</v>
      </c>
      <c r="AU622" s="229" t="s">
        <v>93</v>
      </c>
      <c r="AY622" s="20" t="s">
        <v>241</v>
      </c>
      <c r="BE622" s="230">
        <f>IF(N622="základní",J622,0)</f>
        <v>0</v>
      </c>
      <c r="BF622" s="230">
        <f>IF(N622="snížená",J622,0)</f>
        <v>0</v>
      </c>
      <c r="BG622" s="230">
        <f>IF(N622="zákl. přenesená",J622,0)</f>
        <v>0</v>
      </c>
      <c r="BH622" s="230">
        <f>IF(N622="sníž. přenesená",J622,0)</f>
        <v>0</v>
      </c>
      <c r="BI622" s="230">
        <f>IF(N622="nulová",J622,0)</f>
        <v>0</v>
      </c>
      <c r="BJ622" s="20" t="s">
        <v>23</v>
      </c>
      <c r="BK622" s="230">
        <f>ROUND(I622*H622,2)</f>
        <v>0</v>
      </c>
      <c r="BL622" s="20" t="s">
        <v>462</v>
      </c>
      <c r="BM622" s="229" t="s">
        <v>9917</v>
      </c>
    </row>
    <row r="623" s="2" customFormat="1">
      <c r="A623" s="42"/>
      <c r="B623" s="43"/>
      <c r="C623" s="44"/>
      <c r="D623" s="231" t="s">
        <v>250</v>
      </c>
      <c r="E623" s="44"/>
      <c r="F623" s="232" t="s">
        <v>9918</v>
      </c>
      <c r="G623" s="44"/>
      <c r="H623" s="44"/>
      <c r="I623" s="233"/>
      <c r="J623" s="44"/>
      <c r="K623" s="44"/>
      <c r="L623" s="48"/>
      <c r="M623" s="234"/>
      <c r="N623" s="235"/>
      <c r="O623" s="88"/>
      <c r="P623" s="88"/>
      <c r="Q623" s="88"/>
      <c r="R623" s="88"/>
      <c r="S623" s="88"/>
      <c r="T623" s="89"/>
      <c r="U623" s="42"/>
      <c r="V623" s="42"/>
      <c r="W623" s="42"/>
      <c r="X623" s="42"/>
      <c r="Y623" s="42"/>
      <c r="Z623" s="42"/>
      <c r="AA623" s="42"/>
      <c r="AB623" s="42"/>
      <c r="AC623" s="42"/>
      <c r="AD623" s="42"/>
      <c r="AE623" s="42"/>
      <c r="AT623" s="20" t="s">
        <v>250</v>
      </c>
      <c r="AU623" s="20" t="s">
        <v>93</v>
      </c>
    </row>
    <row r="624" s="2" customFormat="1" ht="16.5" customHeight="1">
      <c r="A624" s="42"/>
      <c r="B624" s="43"/>
      <c r="C624" s="280" t="s">
        <v>1037</v>
      </c>
      <c r="D624" s="280" t="s">
        <v>463</v>
      </c>
      <c r="E624" s="281" t="s">
        <v>9919</v>
      </c>
      <c r="F624" s="282" t="s">
        <v>9920</v>
      </c>
      <c r="G624" s="283" t="s">
        <v>561</v>
      </c>
      <c r="H624" s="284">
        <v>2</v>
      </c>
      <c r="I624" s="285"/>
      <c r="J624" s="286">
        <f>ROUND(I624*H624,2)</f>
        <v>0</v>
      </c>
      <c r="K624" s="282" t="s">
        <v>1267</v>
      </c>
      <c r="L624" s="287"/>
      <c r="M624" s="288" t="s">
        <v>39</v>
      </c>
      <c r="N624" s="289" t="s">
        <v>56</v>
      </c>
      <c r="O624" s="88"/>
      <c r="P624" s="227">
        <f>O624*H624</f>
        <v>0</v>
      </c>
      <c r="Q624" s="227">
        <v>0</v>
      </c>
      <c r="R624" s="227">
        <f>Q624*H624</f>
        <v>0</v>
      </c>
      <c r="S624" s="227">
        <v>0</v>
      </c>
      <c r="T624" s="228">
        <f>S624*H624</f>
        <v>0</v>
      </c>
      <c r="U624" s="42"/>
      <c r="V624" s="42"/>
      <c r="W624" s="42"/>
      <c r="X624" s="42"/>
      <c r="Y624" s="42"/>
      <c r="Z624" s="42"/>
      <c r="AA624" s="42"/>
      <c r="AB624" s="42"/>
      <c r="AC624" s="42"/>
      <c r="AD624" s="42"/>
      <c r="AE624" s="42"/>
      <c r="AR624" s="229" t="s">
        <v>660</v>
      </c>
      <c r="AT624" s="229" t="s">
        <v>463</v>
      </c>
      <c r="AU624" s="229" t="s">
        <v>93</v>
      </c>
      <c r="AY624" s="20" t="s">
        <v>241</v>
      </c>
      <c r="BE624" s="230">
        <f>IF(N624="základní",J624,0)</f>
        <v>0</v>
      </c>
      <c r="BF624" s="230">
        <f>IF(N624="snížená",J624,0)</f>
        <v>0</v>
      </c>
      <c r="BG624" s="230">
        <f>IF(N624="zákl. přenesená",J624,0)</f>
        <v>0</v>
      </c>
      <c r="BH624" s="230">
        <f>IF(N624="sníž. přenesená",J624,0)</f>
        <v>0</v>
      </c>
      <c r="BI624" s="230">
        <f>IF(N624="nulová",J624,0)</f>
        <v>0</v>
      </c>
      <c r="BJ624" s="20" t="s">
        <v>23</v>
      </c>
      <c r="BK624" s="230">
        <f>ROUND(I624*H624,2)</f>
        <v>0</v>
      </c>
      <c r="BL624" s="20" t="s">
        <v>462</v>
      </c>
      <c r="BM624" s="229" t="s">
        <v>9921</v>
      </c>
    </row>
    <row r="625" s="2" customFormat="1">
      <c r="A625" s="42"/>
      <c r="B625" s="43"/>
      <c r="C625" s="44"/>
      <c r="D625" s="238" t="s">
        <v>3418</v>
      </c>
      <c r="E625" s="44"/>
      <c r="F625" s="290" t="s">
        <v>9922</v>
      </c>
      <c r="G625" s="44"/>
      <c r="H625" s="44"/>
      <c r="I625" s="233"/>
      <c r="J625" s="44"/>
      <c r="K625" s="44"/>
      <c r="L625" s="48"/>
      <c r="M625" s="234"/>
      <c r="N625" s="235"/>
      <c r="O625" s="88"/>
      <c r="P625" s="88"/>
      <c r="Q625" s="88"/>
      <c r="R625" s="88"/>
      <c r="S625" s="88"/>
      <c r="T625" s="89"/>
      <c r="U625" s="42"/>
      <c r="V625" s="42"/>
      <c r="W625" s="42"/>
      <c r="X625" s="42"/>
      <c r="Y625" s="42"/>
      <c r="Z625" s="42"/>
      <c r="AA625" s="42"/>
      <c r="AB625" s="42"/>
      <c r="AC625" s="42"/>
      <c r="AD625" s="42"/>
      <c r="AE625" s="42"/>
      <c r="AT625" s="20" t="s">
        <v>3418</v>
      </c>
      <c r="AU625" s="20" t="s">
        <v>93</v>
      </c>
    </row>
    <row r="626" s="2" customFormat="1" ht="16.5" customHeight="1">
      <c r="A626" s="42"/>
      <c r="B626" s="43"/>
      <c r="C626" s="218" t="s">
        <v>1043</v>
      </c>
      <c r="D626" s="218" t="s">
        <v>243</v>
      </c>
      <c r="E626" s="219" t="s">
        <v>9915</v>
      </c>
      <c r="F626" s="220" t="s">
        <v>9916</v>
      </c>
      <c r="G626" s="221" t="s">
        <v>561</v>
      </c>
      <c r="H626" s="222">
        <v>2</v>
      </c>
      <c r="I626" s="223"/>
      <c r="J626" s="224">
        <f>ROUND(I626*H626,2)</f>
        <v>0</v>
      </c>
      <c r="K626" s="220" t="s">
        <v>247</v>
      </c>
      <c r="L626" s="48"/>
      <c r="M626" s="225" t="s">
        <v>39</v>
      </c>
      <c r="N626" s="226" t="s">
        <v>56</v>
      </c>
      <c r="O626" s="88"/>
      <c r="P626" s="227">
        <f>O626*H626</f>
        <v>0</v>
      </c>
      <c r="Q626" s="227">
        <v>0.00027999999999999998</v>
      </c>
      <c r="R626" s="227">
        <f>Q626*H626</f>
        <v>0.00055999999999999995</v>
      </c>
      <c r="S626" s="227">
        <v>0</v>
      </c>
      <c r="T626" s="228">
        <f>S626*H626</f>
        <v>0</v>
      </c>
      <c r="U626" s="42"/>
      <c r="V626" s="42"/>
      <c r="W626" s="42"/>
      <c r="X626" s="42"/>
      <c r="Y626" s="42"/>
      <c r="Z626" s="42"/>
      <c r="AA626" s="42"/>
      <c r="AB626" s="42"/>
      <c r="AC626" s="42"/>
      <c r="AD626" s="42"/>
      <c r="AE626" s="42"/>
      <c r="AR626" s="229" t="s">
        <v>462</v>
      </c>
      <c r="AT626" s="229" t="s">
        <v>243</v>
      </c>
      <c r="AU626" s="229" t="s">
        <v>93</v>
      </c>
      <c r="AY626" s="20" t="s">
        <v>241</v>
      </c>
      <c r="BE626" s="230">
        <f>IF(N626="základní",J626,0)</f>
        <v>0</v>
      </c>
      <c r="BF626" s="230">
        <f>IF(N626="snížená",J626,0)</f>
        <v>0</v>
      </c>
      <c r="BG626" s="230">
        <f>IF(N626="zákl. přenesená",J626,0)</f>
        <v>0</v>
      </c>
      <c r="BH626" s="230">
        <f>IF(N626="sníž. přenesená",J626,0)</f>
        <v>0</v>
      </c>
      <c r="BI626" s="230">
        <f>IF(N626="nulová",J626,0)</f>
        <v>0</v>
      </c>
      <c r="BJ626" s="20" t="s">
        <v>23</v>
      </c>
      <c r="BK626" s="230">
        <f>ROUND(I626*H626,2)</f>
        <v>0</v>
      </c>
      <c r="BL626" s="20" t="s">
        <v>462</v>
      </c>
      <c r="BM626" s="229" t="s">
        <v>9923</v>
      </c>
    </row>
    <row r="627" s="2" customFormat="1">
      <c r="A627" s="42"/>
      <c r="B627" s="43"/>
      <c r="C627" s="44"/>
      <c r="D627" s="231" t="s">
        <v>250</v>
      </c>
      <c r="E627" s="44"/>
      <c r="F627" s="232" t="s">
        <v>9918</v>
      </c>
      <c r="G627" s="44"/>
      <c r="H627" s="44"/>
      <c r="I627" s="233"/>
      <c r="J627" s="44"/>
      <c r="K627" s="44"/>
      <c r="L627" s="48"/>
      <c r="M627" s="234"/>
      <c r="N627" s="235"/>
      <c r="O627" s="88"/>
      <c r="P627" s="88"/>
      <c r="Q627" s="88"/>
      <c r="R627" s="88"/>
      <c r="S627" s="88"/>
      <c r="T627" s="89"/>
      <c r="U627" s="42"/>
      <c r="V627" s="42"/>
      <c r="W627" s="42"/>
      <c r="X627" s="42"/>
      <c r="Y627" s="42"/>
      <c r="Z627" s="42"/>
      <c r="AA627" s="42"/>
      <c r="AB627" s="42"/>
      <c r="AC627" s="42"/>
      <c r="AD627" s="42"/>
      <c r="AE627" s="42"/>
      <c r="AT627" s="20" t="s">
        <v>250</v>
      </c>
      <c r="AU627" s="20" t="s">
        <v>93</v>
      </c>
    </row>
    <row r="628" s="2" customFormat="1" ht="16.5" customHeight="1">
      <c r="A628" s="42"/>
      <c r="B628" s="43"/>
      <c r="C628" s="280" t="s">
        <v>1049</v>
      </c>
      <c r="D628" s="280" t="s">
        <v>463</v>
      </c>
      <c r="E628" s="281" t="s">
        <v>9924</v>
      </c>
      <c r="F628" s="282" t="s">
        <v>9925</v>
      </c>
      <c r="G628" s="283" t="s">
        <v>561</v>
      </c>
      <c r="H628" s="284">
        <v>2</v>
      </c>
      <c r="I628" s="285"/>
      <c r="J628" s="286">
        <f>ROUND(I628*H628,2)</f>
        <v>0</v>
      </c>
      <c r="K628" s="282" t="s">
        <v>1267</v>
      </c>
      <c r="L628" s="287"/>
      <c r="M628" s="288" t="s">
        <v>39</v>
      </c>
      <c r="N628" s="289" t="s">
        <v>56</v>
      </c>
      <c r="O628" s="88"/>
      <c r="P628" s="227">
        <f>O628*H628</f>
        <v>0</v>
      </c>
      <c r="Q628" s="227">
        <v>0</v>
      </c>
      <c r="R628" s="227">
        <f>Q628*H628</f>
        <v>0</v>
      </c>
      <c r="S628" s="227">
        <v>0</v>
      </c>
      <c r="T628" s="228">
        <f>S628*H628</f>
        <v>0</v>
      </c>
      <c r="U628" s="42"/>
      <c r="V628" s="42"/>
      <c r="W628" s="42"/>
      <c r="X628" s="42"/>
      <c r="Y628" s="42"/>
      <c r="Z628" s="42"/>
      <c r="AA628" s="42"/>
      <c r="AB628" s="42"/>
      <c r="AC628" s="42"/>
      <c r="AD628" s="42"/>
      <c r="AE628" s="42"/>
      <c r="AR628" s="229" t="s">
        <v>660</v>
      </c>
      <c r="AT628" s="229" t="s">
        <v>463</v>
      </c>
      <c r="AU628" s="229" t="s">
        <v>93</v>
      </c>
      <c r="AY628" s="20" t="s">
        <v>241</v>
      </c>
      <c r="BE628" s="230">
        <f>IF(N628="základní",J628,0)</f>
        <v>0</v>
      </c>
      <c r="BF628" s="230">
        <f>IF(N628="snížená",J628,0)</f>
        <v>0</v>
      </c>
      <c r="BG628" s="230">
        <f>IF(N628="zákl. přenesená",J628,0)</f>
        <v>0</v>
      </c>
      <c r="BH628" s="230">
        <f>IF(N628="sníž. přenesená",J628,0)</f>
        <v>0</v>
      </c>
      <c r="BI628" s="230">
        <f>IF(N628="nulová",J628,0)</f>
        <v>0</v>
      </c>
      <c r="BJ628" s="20" t="s">
        <v>23</v>
      </c>
      <c r="BK628" s="230">
        <f>ROUND(I628*H628,2)</f>
        <v>0</v>
      </c>
      <c r="BL628" s="20" t="s">
        <v>462</v>
      </c>
      <c r="BM628" s="229" t="s">
        <v>9926</v>
      </c>
    </row>
    <row r="629" s="2" customFormat="1">
      <c r="A629" s="42"/>
      <c r="B629" s="43"/>
      <c r="C629" s="44"/>
      <c r="D629" s="238" t="s">
        <v>3418</v>
      </c>
      <c r="E629" s="44"/>
      <c r="F629" s="290" t="s">
        <v>9927</v>
      </c>
      <c r="G629" s="44"/>
      <c r="H629" s="44"/>
      <c r="I629" s="233"/>
      <c r="J629" s="44"/>
      <c r="K629" s="44"/>
      <c r="L629" s="48"/>
      <c r="M629" s="234"/>
      <c r="N629" s="235"/>
      <c r="O629" s="88"/>
      <c r="P629" s="88"/>
      <c r="Q629" s="88"/>
      <c r="R629" s="88"/>
      <c r="S629" s="88"/>
      <c r="T629" s="89"/>
      <c r="U629" s="42"/>
      <c r="V629" s="42"/>
      <c r="W629" s="42"/>
      <c r="X629" s="42"/>
      <c r="Y629" s="42"/>
      <c r="Z629" s="42"/>
      <c r="AA629" s="42"/>
      <c r="AB629" s="42"/>
      <c r="AC629" s="42"/>
      <c r="AD629" s="42"/>
      <c r="AE629" s="42"/>
      <c r="AT629" s="20" t="s">
        <v>3418</v>
      </c>
      <c r="AU629" s="20" t="s">
        <v>93</v>
      </c>
    </row>
    <row r="630" s="2" customFormat="1" ht="16.5" customHeight="1">
      <c r="A630" s="42"/>
      <c r="B630" s="43"/>
      <c r="C630" s="218" t="s">
        <v>1062</v>
      </c>
      <c r="D630" s="218" t="s">
        <v>243</v>
      </c>
      <c r="E630" s="219" t="s">
        <v>9928</v>
      </c>
      <c r="F630" s="220" t="s">
        <v>9929</v>
      </c>
      <c r="G630" s="221" t="s">
        <v>561</v>
      </c>
      <c r="H630" s="222">
        <v>1</v>
      </c>
      <c r="I630" s="223"/>
      <c r="J630" s="224">
        <f>ROUND(I630*H630,2)</f>
        <v>0</v>
      </c>
      <c r="K630" s="220" t="s">
        <v>247</v>
      </c>
      <c r="L630" s="48"/>
      <c r="M630" s="225" t="s">
        <v>39</v>
      </c>
      <c r="N630" s="226" t="s">
        <v>56</v>
      </c>
      <c r="O630" s="88"/>
      <c r="P630" s="227">
        <f>O630*H630</f>
        <v>0</v>
      </c>
      <c r="Q630" s="227">
        <v>0.00014999999999999999</v>
      </c>
      <c r="R630" s="227">
        <f>Q630*H630</f>
        <v>0.00014999999999999999</v>
      </c>
      <c r="S630" s="227">
        <v>0</v>
      </c>
      <c r="T630" s="228">
        <f>S630*H630</f>
        <v>0</v>
      </c>
      <c r="U630" s="42"/>
      <c r="V630" s="42"/>
      <c r="W630" s="42"/>
      <c r="X630" s="42"/>
      <c r="Y630" s="42"/>
      <c r="Z630" s="42"/>
      <c r="AA630" s="42"/>
      <c r="AB630" s="42"/>
      <c r="AC630" s="42"/>
      <c r="AD630" s="42"/>
      <c r="AE630" s="42"/>
      <c r="AR630" s="229" t="s">
        <v>462</v>
      </c>
      <c r="AT630" s="229" t="s">
        <v>243</v>
      </c>
      <c r="AU630" s="229" t="s">
        <v>93</v>
      </c>
      <c r="AY630" s="20" t="s">
        <v>241</v>
      </c>
      <c r="BE630" s="230">
        <f>IF(N630="základní",J630,0)</f>
        <v>0</v>
      </c>
      <c r="BF630" s="230">
        <f>IF(N630="snížená",J630,0)</f>
        <v>0</v>
      </c>
      <c r="BG630" s="230">
        <f>IF(N630="zákl. přenesená",J630,0)</f>
        <v>0</v>
      </c>
      <c r="BH630" s="230">
        <f>IF(N630="sníž. přenesená",J630,0)</f>
        <v>0</v>
      </c>
      <c r="BI630" s="230">
        <f>IF(N630="nulová",J630,0)</f>
        <v>0</v>
      </c>
      <c r="BJ630" s="20" t="s">
        <v>23</v>
      </c>
      <c r="BK630" s="230">
        <f>ROUND(I630*H630,2)</f>
        <v>0</v>
      </c>
      <c r="BL630" s="20" t="s">
        <v>462</v>
      </c>
      <c r="BM630" s="229" t="s">
        <v>9930</v>
      </c>
    </row>
    <row r="631" s="2" customFormat="1">
      <c r="A631" s="42"/>
      <c r="B631" s="43"/>
      <c r="C631" s="44"/>
      <c r="D631" s="231" t="s">
        <v>250</v>
      </c>
      <c r="E631" s="44"/>
      <c r="F631" s="232" t="s">
        <v>9931</v>
      </c>
      <c r="G631" s="44"/>
      <c r="H631" s="44"/>
      <c r="I631" s="233"/>
      <c r="J631" s="44"/>
      <c r="K631" s="44"/>
      <c r="L631" s="48"/>
      <c r="M631" s="234"/>
      <c r="N631" s="235"/>
      <c r="O631" s="88"/>
      <c r="P631" s="88"/>
      <c r="Q631" s="88"/>
      <c r="R631" s="88"/>
      <c r="S631" s="88"/>
      <c r="T631" s="89"/>
      <c r="U631" s="42"/>
      <c r="V631" s="42"/>
      <c r="W631" s="42"/>
      <c r="X631" s="42"/>
      <c r="Y631" s="42"/>
      <c r="Z631" s="42"/>
      <c r="AA631" s="42"/>
      <c r="AB631" s="42"/>
      <c r="AC631" s="42"/>
      <c r="AD631" s="42"/>
      <c r="AE631" s="42"/>
      <c r="AT631" s="20" t="s">
        <v>250</v>
      </c>
      <c r="AU631" s="20" t="s">
        <v>93</v>
      </c>
    </row>
    <row r="632" s="2" customFormat="1" ht="24.15" customHeight="1">
      <c r="A632" s="42"/>
      <c r="B632" s="43"/>
      <c r="C632" s="280" t="s">
        <v>1080</v>
      </c>
      <c r="D632" s="280" t="s">
        <v>463</v>
      </c>
      <c r="E632" s="281" t="s">
        <v>9932</v>
      </c>
      <c r="F632" s="282" t="s">
        <v>9933</v>
      </c>
      <c r="G632" s="283" t="s">
        <v>561</v>
      </c>
      <c r="H632" s="284">
        <v>1</v>
      </c>
      <c r="I632" s="285"/>
      <c r="J632" s="286">
        <f>ROUND(I632*H632,2)</f>
        <v>0</v>
      </c>
      <c r="K632" s="282" t="s">
        <v>1267</v>
      </c>
      <c r="L632" s="287"/>
      <c r="M632" s="288" t="s">
        <v>39</v>
      </c>
      <c r="N632" s="289" t="s">
        <v>56</v>
      </c>
      <c r="O632" s="88"/>
      <c r="P632" s="227">
        <f>O632*H632</f>
        <v>0</v>
      </c>
      <c r="Q632" s="227">
        <v>0.0040699999999999998</v>
      </c>
      <c r="R632" s="227">
        <f>Q632*H632</f>
        <v>0.0040699999999999998</v>
      </c>
      <c r="S632" s="227">
        <v>0</v>
      </c>
      <c r="T632" s="228">
        <f>S632*H632</f>
        <v>0</v>
      </c>
      <c r="U632" s="42"/>
      <c r="V632" s="42"/>
      <c r="W632" s="42"/>
      <c r="X632" s="42"/>
      <c r="Y632" s="42"/>
      <c r="Z632" s="42"/>
      <c r="AA632" s="42"/>
      <c r="AB632" s="42"/>
      <c r="AC632" s="42"/>
      <c r="AD632" s="42"/>
      <c r="AE632" s="42"/>
      <c r="AR632" s="229" t="s">
        <v>660</v>
      </c>
      <c r="AT632" s="229" t="s">
        <v>463</v>
      </c>
      <c r="AU632" s="229" t="s">
        <v>93</v>
      </c>
      <c r="AY632" s="20" t="s">
        <v>241</v>
      </c>
      <c r="BE632" s="230">
        <f>IF(N632="základní",J632,0)</f>
        <v>0</v>
      </c>
      <c r="BF632" s="230">
        <f>IF(N632="snížená",J632,0)</f>
        <v>0</v>
      </c>
      <c r="BG632" s="230">
        <f>IF(N632="zákl. přenesená",J632,0)</f>
        <v>0</v>
      </c>
      <c r="BH632" s="230">
        <f>IF(N632="sníž. přenesená",J632,0)</f>
        <v>0</v>
      </c>
      <c r="BI632" s="230">
        <f>IF(N632="nulová",J632,0)</f>
        <v>0</v>
      </c>
      <c r="BJ632" s="20" t="s">
        <v>23</v>
      </c>
      <c r="BK632" s="230">
        <f>ROUND(I632*H632,2)</f>
        <v>0</v>
      </c>
      <c r="BL632" s="20" t="s">
        <v>462</v>
      </c>
      <c r="BM632" s="229" t="s">
        <v>9934</v>
      </c>
    </row>
    <row r="633" s="2" customFormat="1" ht="16.5" customHeight="1">
      <c r="A633" s="42"/>
      <c r="B633" s="43"/>
      <c r="C633" s="218" t="s">
        <v>1087</v>
      </c>
      <c r="D633" s="218" t="s">
        <v>243</v>
      </c>
      <c r="E633" s="219" t="s">
        <v>9935</v>
      </c>
      <c r="F633" s="220" t="s">
        <v>9936</v>
      </c>
      <c r="G633" s="221" t="s">
        <v>561</v>
      </c>
      <c r="H633" s="222">
        <v>4</v>
      </c>
      <c r="I633" s="223"/>
      <c r="J633" s="224">
        <f>ROUND(I633*H633,2)</f>
        <v>0</v>
      </c>
      <c r="K633" s="220" t="s">
        <v>247</v>
      </c>
      <c r="L633" s="48"/>
      <c r="M633" s="225" t="s">
        <v>39</v>
      </c>
      <c r="N633" s="226" t="s">
        <v>56</v>
      </c>
      <c r="O633" s="88"/>
      <c r="P633" s="227">
        <f>O633*H633</f>
        <v>0</v>
      </c>
      <c r="Q633" s="227">
        <v>6.0000000000000002E-05</v>
      </c>
      <c r="R633" s="227">
        <f>Q633*H633</f>
        <v>0.00024000000000000001</v>
      </c>
      <c r="S633" s="227">
        <v>0</v>
      </c>
      <c r="T633" s="228">
        <f>S633*H633</f>
        <v>0</v>
      </c>
      <c r="U633" s="42"/>
      <c r="V633" s="42"/>
      <c r="W633" s="42"/>
      <c r="X633" s="42"/>
      <c r="Y633" s="42"/>
      <c r="Z633" s="42"/>
      <c r="AA633" s="42"/>
      <c r="AB633" s="42"/>
      <c r="AC633" s="42"/>
      <c r="AD633" s="42"/>
      <c r="AE633" s="42"/>
      <c r="AR633" s="229" t="s">
        <v>462</v>
      </c>
      <c r="AT633" s="229" t="s">
        <v>243</v>
      </c>
      <c r="AU633" s="229" t="s">
        <v>93</v>
      </c>
      <c r="AY633" s="20" t="s">
        <v>241</v>
      </c>
      <c r="BE633" s="230">
        <f>IF(N633="základní",J633,0)</f>
        <v>0</v>
      </c>
      <c r="BF633" s="230">
        <f>IF(N633="snížená",J633,0)</f>
        <v>0</v>
      </c>
      <c r="BG633" s="230">
        <f>IF(N633="zákl. přenesená",J633,0)</f>
        <v>0</v>
      </c>
      <c r="BH633" s="230">
        <f>IF(N633="sníž. přenesená",J633,0)</f>
        <v>0</v>
      </c>
      <c r="BI633" s="230">
        <f>IF(N633="nulová",J633,0)</f>
        <v>0</v>
      </c>
      <c r="BJ633" s="20" t="s">
        <v>23</v>
      </c>
      <c r="BK633" s="230">
        <f>ROUND(I633*H633,2)</f>
        <v>0</v>
      </c>
      <c r="BL633" s="20" t="s">
        <v>462</v>
      </c>
      <c r="BM633" s="229" t="s">
        <v>9937</v>
      </c>
    </row>
    <row r="634" s="2" customFormat="1">
      <c r="A634" s="42"/>
      <c r="B634" s="43"/>
      <c r="C634" s="44"/>
      <c r="D634" s="231" t="s">
        <v>250</v>
      </c>
      <c r="E634" s="44"/>
      <c r="F634" s="232" t="s">
        <v>9938</v>
      </c>
      <c r="G634" s="44"/>
      <c r="H634" s="44"/>
      <c r="I634" s="233"/>
      <c r="J634" s="44"/>
      <c r="K634" s="44"/>
      <c r="L634" s="48"/>
      <c r="M634" s="234"/>
      <c r="N634" s="235"/>
      <c r="O634" s="88"/>
      <c r="P634" s="88"/>
      <c r="Q634" s="88"/>
      <c r="R634" s="88"/>
      <c r="S634" s="88"/>
      <c r="T634" s="89"/>
      <c r="U634" s="42"/>
      <c r="V634" s="42"/>
      <c r="W634" s="42"/>
      <c r="X634" s="42"/>
      <c r="Y634" s="42"/>
      <c r="Z634" s="42"/>
      <c r="AA634" s="42"/>
      <c r="AB634" s="42"/>
      <c r="AC634" s="42"/>
      <c r="AD634" s="42"/>
      <c r="AE634" s="42"/>
      <c r="AT634" s="20" t="s">
        <v>250</v>
      </c>
      <c r="AU634" s="20" t="s">
        <v>93</v>
      </c>
    </row>
    <row r="635" s="2" customFormat="1" ht="16.5" customHeight="1">
      <c r="A635" s="42"/>
      <c r="B635" s="43"/>
      <c r="C635" s="280" t="s">
        <v>1094</v>
      </c>
      <c r="D635" s="280" t="s">
        <v>463</v>
      </c>
      <c r="E635" s="281" t="s">
        <v>9939</v>
      </c>
      <c r="F635" s="282" t="s">
        <v>9940</v>
      </c>
      <c r="G635" s="283" t="s">
        <v>561</v>
      </c>
      <c r="H635" s="284">
        <v>4</v>
      </c>
      <c r="I635" s="285"/>
      <c r="J635" s="286">
        <f>ROUND(I635*H635,2)</f>
        <v>0</v>
      </c>
      <c r="K635" s="282" t="s">
        <v>247</v>
      </c>
      <c r="L635" s="287"/>
      <c r="M635" s="288" t="s">
        <v>39</v>
      </c>
      <c r="N635" s="289" t="s">
        <v>56</v>
      </c>
      <c r="O635" s="88"/>
      <c r="P635" s="227">
        <f>O635*H635</f>
        <v>0</v>
      </c>
      <c r="Q635" s="227">
        <v>0.00038000000000000002</v>
      </c>
      <c r="R635" s="227">
        <f>Q635*H635</f>
        <v>0.0015200000000000001</v>
      </c>
      <c r="S635" s="227">
        <v>0</v>
      </c>
      <c r="T635" s="228">
        <f>S635*H635</f>
        <v>0</v>
      </c>
      <c r="U635" s="42"/>
      <c r="V635" s="42"/>
      <c r="W635" s="42"/>
      <c r="X635" s="42"/>
      <c r="Y635" s="42"/>
      <c r="Z635" s="42"/>
      <c r="AA635" s="42"/>
      <c r="AB635" s="42"/>
      <c r="AC635" s="42"/>
      <c r="AD635" s="42"/>
      <c r="AE635" s="42"/>
      <c r="AR635" s="229" t="s">
        <v>660</v>
      </c>
      <c r="AT635" s="229" t="s">
        <v>463</v>
      </c>
      <c r="AU635" s="229" t="s">
        <v>93</v>
      </c>
      <c r="AY635" s="20" t="s">
        <v>241</v>
      </c>
      <c r="BE635" s="230">
        <f>IF(N635="základní",J635,0)</f>
        <v>0</v>
      </c>
      <c r="BF635" s="230">
        <f>IF(N635="snížená",J635,0)</f>
        <v>0</v>
      </c>
      <c r="BG635" s="230">
        <f>IF(N635="zákl. přenesená",J635,0)</f>
        <v>0</v>
      </c>
      <c r="BH635" s="230">
        <f>IF(N635="sníž. přenesená",J635,0)</f>
        <v>0</v>
      </c>
      <c r="BI635" s="230">
        <f>IF(N635="nulová",J635,0)</f>
        <v>0</v>
      </c>
      <c r="BJ635" s="20" t="s">
        <v>23</v>
      </c>
      <c r="BK635" s="230">
        <f>ROUND(I635*H635,2)</f>
        <v>0</v>
      </c>
      <c r="BL635" s="20" t="s">
        <v>462</v>
      </c>
      <c r="BM635" s="229" t="s">
        <v>9941</v>
      </c>
    </row>
    <row r="636" s="2" customFormat="1">
      <c r="A636" s="42"/>
      <c r="B636" s="43"/>
      <c r="C636" s="44"/>
      <c r="D636" s="238" t="s">
        <v>3418</v>
      </c>
      <c r="E636" s="44"/>
      <c r="F636" s="290" t="s">
        <v>9942</v>
      </c>
      <c r="G636" s="44"/>
      <c r="H636" s="44"/>
      <c r="I636" s="233"/>
      <c r="J636" s="44"/>
      <c r="K636" s="44"/>
      <c r="L636" s="48"/>
      <c r="M636" s="234"/>
      <c r="N636" s="235"/>
      <c r="O636" s="88"/>
      <c r="P636" s="88"/>
      <c r="Q636" s="88"/>
      <c r="R636" s="88"/>
      <c r="S636" s="88"/>
      <c r="T636" s="89"/>
      <c r="U636" s="42"/>
      <c r="V636" s="42"/>
      <c r="W636" s="42"/>
      <c r="X636" s="42"/>
      <c r="Y636" s="42"/>
      <c r="Z636" s="42"/>
      <c r="AA636" s="42"/>
      <c r="AB636" s="42"/>
      <c r="AC636" s="42"/>
      <c r="AD636" s="42"/>
      <c r="AE636" s="42"/>
      <c r="AT636" s="20" t="s">
        <v>3418</v>
      </c>
      <c r="AU636" s="20" t="s">
        <v>93</v>
      </c>
    </row>
    <row r="637" s="2" customFormat="1" ht="16.5" customHeight="1">
      <c r="A637" s="42"/>
      <c r="B637" s="43"/>
      <c r="C637" s="218" t="s">
        <v>1103</v>
      </c>
      <c r="D637" s="218" t="s">
        <v>243</v>
      </c>
      <c r="E637" s="219" t="s">
        <v>9935</v>
      </c>
      <c r="F637" s="220" t="s">
        <v>9936</v>
      </c>
      <c r="G637" s="221" t="s">
        <v>561</v>
      </c>
      <c r="H637" s="222">
        <v>1</v>
      </c>
      <c r="I637" s="223"/>
      <c r="J637" s="224">
        <f>ROUND(I637*H637,2)</f>
        <v>0</v>
      </c>
      <c r="K637" s="220" t="s">
        <v>247</v>
      </c>
      <c r="L637" s="48"/>
      <c r="M637" s="225" t="s">
        <v>39</v>
      </c>
      <c r="N637" s="226" t="s">
        <v>56</v>
      </c>
      <c r="O637" s="88"/>
      <c r="P637" s="227">
        <f>O637*H637</f>
        <v>0</v>
      </c>
      <c r="Q637" s="227">
        <v>6.0000000000000002E-05</v>
      </c>
      <c r="R637" s="227">
        <f>Q637*H637</f>
        <v>6.0000000000000002E-05</v>
      </c>
      <c r="S637" s="227">
        <v>0</v>
      </c>
      <c r="T637" s="228">
        <f>S637*H637</f>
        <v>0</v>
      </c>
      <c r="U637" s="42"/>
      <c r="V637" s="42"/>
      <c r="W637" s="42"/>
      <c r="X637" s="42"/>
      <c r="Y637" s="42"/>
      <c r="Z637" s="42"/>
      <c r="AA637" s="42"/>
      <c r="AB637" s="42"/>
      <c r="AC637" s="42"/>
      <c r="AD637" s="42"/>
      <c r="AE637" s="42"/>
      <c r="AR637" s="229" t="s">
        <v>462</v>
      </c>
      <c r="AT637" s="229" t="s">
        <v>243</v>
      </c>
      <c r="AU637" s="229" t="s">
        <v>93</v>
      </c>
      <c r="AY637" s="20" t="s">
        <v>241</v>
      </c>
      <c r="BE637" s="230">
        <f>IF(N637="základní",J637,0)</f>
        <v>0</v>
      </c>
      <c r="BF637" s="230">
        <f>IF(N637="snížená",J637,0)</f>
        <v>0</v>
      </c>
      <c r="BG637" s="230">
        <f>IF(N637="zákl. přenesená",J637,0)</f>
        <v>0</v>
      </c>
      <c r="BH637" s="230">
        <f>IF(N637="sníž. přenesená",J637,0)</f>
        <v>0</v>
      </c>
      <c r="BI637" s="230">
        <f>IF(N637="nulová",J637,0)</f>
        <v>0</v>
      </c>
      <c r="BJ637" s="20" t="s">
        <v>23</v>
      </c>
      <c r="BK637" s="230">
        <f>ROUND(I637*H637,2)</f>
        <v>0</v>
      </c>
      <c r="BL637" s="20" t="s">
        <v>462</v>
      </c>
      <c r="BM637" s="229" t="s">
        <v>9943</v>
      </c>
    </row>
    <row r="638" s="2" customFormat="1">
      <c r="A638" s="42"/>
      <c r="B638" s="43"/>
      <c r="C638" s="44"/>
      <c r="D638" s="231" t="s">
        <v>250</v>
      </c>
      <c r="E638" s="44"/>
      <c r="F638" s="232" t="s">
        <v>9938</v>
      </c>
      <c r="G638" s="44"/>
      <c r="H638" s="44"/>
      <c r="I638" s="233"/>
      <c r="J638" s="44"/>
      <c r="K638" s="44"/>
      <c r="L638" s="48"/>
      <c r="M638" s="234"/>
      <c r="N638" s="235"/>
      <c r="O638" s="88"/>
      <c r="P638" s="88"/>
      <c r="Q638" s="88"/>
      <c r="R638" s="88"/>
      <c r="S638" s="88"/>
      <c r="T638" s="89"/>
      <c r="U638" s="42"/>
      <c r="V638" s="42"/>
      <c r="W638" s="42"/>
      <c r="X638" s="42"/>
      <c r="Y638" s="42"/>
      <c r="Z638" s="42"/>
      <c r="AA638" s="42"/>
      <c r="AB638" s="42"/>
      <c r="AC638" s="42"/>
      <c r="AD638" s="42"/>
      <c r="AE638" s="42"/>
      <c r="AT638" s="20" t="s">
        <v>250</v>
      </c>
      <c r="AU638" s="20" t="s">
        <v>93</v>
      </c>
    </row>
    <row r="639" s="2" customFormat="1" ht="16.5" customHeight="1">
      <c r="A639" s="42"/>
      <c r="B639" s="43"/>
      <c r="C639" s="280" t="s">
        <v>1115</v>
      </c>
      <c r="D639" s="280" t="s">
        <v>463</v>
      </c>
      <c r="E639" s="281" t="s">
        <v>9944</v>
      </c>
      <c r="F639" s="282" t="s">
        <v>9945</v>
      </c>
      <c r="G639" s="283" t="s">
        <v>561</v>
      </c>
      <c r="H639" s="284">
        <v>1</v>
      </c>
      <c r="I639" s="285"/>
      <c r="J639" s="286">
        <f>ROUND(I639*H639,2)</f>
        <v>0</v>
      </c>
      <c r="K639" s="282" t="s">
        <v>1267</v>
      </c>
      <c r="L639" s="287"/>
      <c r="M639" s="288" t="s">
        <v>39</v>
      </c>
      <c r="N639" s="289" t="s">
        <v>56</v>
      </c>
      <c r="O639" s="88"/>
      <c r="P639" s="227">
        <f>O639*H639</f>
        <v>0</v>
      </c>
      <c r="Q639" s="227">
        <v>0</v>
      </c>
      <c r="R639" s="227">
        <f>Q639*H639</f>
        <v>0</v>
      </c>
      <c r="S639" s="227">
        <v>0</v>
      </c>
      <c r="T639" s="228">
        <f>S639*H639</f>
        <v>0</v>
      </c>
      <c r="U639" s="42"/>
      <c r="V639" s="42"/>
      <c r="W639" s="42"/>
      <c r="X639" s="42"/>
      <c r="Y639" s="42"/>
      <c r="Z639" s="42"/>
      <c r="AA639" s="42"/>
      <c r="AB639" s="42"/>
      <c r="AC639" s="42"/>
      <c r="AD639" s="42"/>
      <c r="AE639" s="42"/>
      <c r="AR639" s="229" t="s">
        <v>660</v>
      </c>
      <c r="AT639" s="229" t="s">
        <v>463</v>
      </c>
      <c r="AU639" s="229" t="s">
        <v>93</v>
      </c>
      <c r="AY639" s="20" t="s">
        <v>241</v>
      </c>
      <c r="BE639" s="230">
        <f>IF(N639="základní",J639,0)</f>
        <v>0</v>
      </c>
      <c r="BF639" s="230">
        <f>IF(N639="snížená",J639,0)</f>
        <v>0</v>
      </c>
      <c r="BG639" s="230">
        <f>IF(N639="zákl. přenesená",J639,0)</f>
        <v>0</v>
      </c>
      <c r="BH639" s="230">
        <f>IF(N639="sníž. přenesená",J639,0)</f>
        <v>0</v>
      </c>
      <c r="BI639" s="230">
        <f>IF(N639="nulová",J639,0)</f>
        <v>0</v>
      </c>
      <c r="BJ639" s="20" t="s">
        <v>23</v>
      </c>
      <c r="BK639" s="230">
        <f>ROUND(I639*H639,2)</f>
        <v>0</v>
      </c>
      <c r="BL639" s="20" t="s">
        <v>462</v>
      </c>
      <c r="BM639" s="229" t="s">
        <v>9946</v>
      </c>
    </row>
    <row r="640" s="2" customFormat="1">
      <c r="A640" s="42"/>
      <c r="B640" s="43"/>
      <c r="C640" s="44"/>
      <c r="D640" s="238" t="s">
        <v>3418</v>
      </c>
      <c r="E640" s="44"/>
      <c r="F640" s="290" t="s">
        <v>9947</v>
      </c>
      <c r="G640" s="44"/>
      <c r="H640" s="44"/>
      <c r="I640" s="233"/>
      <c r="J640" s="44"/>
      <c r="K640" s="44"/>
      <c r="L640" s="48"/>
      <c r="M640" s="234"/>
      <c r="N640" s="235"/>
      <c r="O640" s="88"/>
      <c r="P640" s="88"/>
      <c r="Q640" s="88"/>
      <c r="R640" s="88"/>
      <c r="S640" s="88"/>
      <c r="T640" s="89"/>
      <c r="U640" s="42"/>
      <c r="V640" s="42"/>
      <c r="W640" s="42"/>
      <c r="X640" s="42"/>
      <c r="Y640" s="42"/>
      <c r="Z640" s="42"/>
      <c r="AA640" s="42"/>
      <c r="AB640" s="42"/>
      <c r="AC640" s="42"/>
      <c r="AD640" s="42"/>
      <c r="AE640" s="42"/>
      <c r="AT640" s="20" t="s">
        <v>3418</v>
      </c>
      <c r="AU640" s="20" t="s">
        <v>93</v>
      </c>
    </row>
    <row r="641" s="2" customFormat="1" ht="16.5" customHeight="1">
      <c r="A641" s="42"/>
      <c r="B641" s="43"/>
      <c r="C641" s="218" t="s">
        <v>1122</v>
      </c>
      <c r="D641" s="218" t="s">
        <v>243</v>
      </c>
      <c r="E641" s="219" t="s">
        <v>9948</v>
      </c>
      <c r="F641" s="220" t="s">
        <v>9949</v>
      </c>
      <c r="G641" s="221" t="s">
        <v>561</v>
      </c>
      <c r="H641" s="222">
        <v>1</v>
      </c>
      <c r="I641" s="223"/>
      <c r="J641" s="224">
        <f>ROUND(I641*H641,2)</f>
        <v>0</v>
      </c>
      <c r="K641" s="220" t="s">
        <v>247</v>
      </c>
      <c r="L641" s="48"/>
      <c r="M641" s="225" t="s">
        <v>39</v>
      </c>
      <c r="N641" s="226" t="s">
        <v>56</v>
      </c>
      <c r="O641" s="88"/>
      <c r="P641" s="227">
        <f>O641*H641</f>
        <v>0</v>
      </c>
      <c r="Q641" s="227">
        <v>0.0015</v>
      </c>
      <c r="R641" s="227">
        <f>Q641*H641</f>
        <v>0.0015</v>
      </c>
      <c r="S641" s="227">
        <v>0</v>
      </c>
      <c r="T641" s="228">
        <f>S641*H641</f>
        <v>0</v>
      </c>
      <c r="U641" s="42"/>
      <c r="V641" s="42"/>
      <c r="W641" s="42"/>
      <c r="X641" s="42"/>
      <c r="Y641" s="42"/>
      <c r="Z641" s="42"/>
      <c r="AA641" s="42"/>
      <c r="AB641" s="42"/>
      <c r="AC641" s="42"/>
      <c r="AD641" s="42"/>
      <c r="AE641" s="42"/>
      <c r="AR641" s="229" t="s">
        <v>462</v>
      </c>
      <c r="AT641" s="229" t="s">
        <v>243</v>
      </c>
      <c r="AU641" s="229" t="s">
        <v>93</v>
      </c>
      <c r="AY641" s="20" t="s">
        <v>241</v>
      </c>
      <c r="BE641" s="230">
        <f>IF(N641="základní",J641,0)</f>
        <v>0</v>
      </c>
      <c r="BF641" s="230">
        <f>IF(N641="snížená",J641,0)</f>
        <v>0</v>
      </c>
      <c r="BG641" s="230">
        <f>IF(N641="zákl. přenesená",J641,0)</f>
        <v>0</v>
      </c>
      <c r="BH641" s="230">
        <f>IF(N641="sníž. přenesená",J641,0)</f>
        <v>0</v>
      </c>
      <c r="BI641" s="230">
        <f>IF(N641="nulová",J641,0)</f>
        <v>0</v>
      </c>
      <c r="BJ641" s="20" t="s">
        <v>23</v>
      </c>
      <c r="BK641" s="230">
        <f>ROUND(I641*H641,2)</f>
        <v>0</v>
      </c>
      <c r="BL641" s="20" t="s">
        <v>462</v>
      </c>
      <c r="BM641" s="229" t="s">
        <v>9950</v>
      </c>
    </row>
    <row r="642" s="2" customFormat="1">
      <c r="A642" s="42"/>
      <c r="B642" s="43"/>
      <c r="C642" s="44"/>
      <c r="D642" s="231" t="s">
        <v>250</v>
      </c>
      <c r="E642" s="44"/>
      <c r="F642" s="232" t="s">
        <v>9951</v>
      </c>
      <c r="G642" s="44"/>
      <c r="H642" s="44"/>
      <c r="I642" s="233"/>
      <c r="J642" s="44"/>
      <c r="K642" s="44"/>
      <c r="L642" s="48"/>
      <c r="M642" s="234"/>
      <c r="N642" s="235"/>
      <c r="O642" s="88"/>
      <c r="P642" s="88"/>
      <c r="Q642" s="88"/>
      <c r="R642" s="88"/>
      <c r="S642" s="88"/>
      <c r="T642" s="89"/>
      <c r="U642" s="42"/>
      <c r="V642" s="42"/>
      <c r="W642" s="42"/>
      <c r="X642" s="42"/>
      <c r="Y642" s="42"/>
      <c r="Z642" s="42"/>
      <c r="AA642" s="42"/>
      <c r="AB642" s="42"/>
      <c r="AC642" s="42"/>
      <c r="AD642" s="42"/>
      <c r="AE642" s="42"/>
      <c r="AT642" s="20" t="s">
        <v>250</v>
      </c>
      <c r="AU642" s="20" t="s">
        <v>93</v>
      </c>
    </row>
    <row r="643" s="2" customFormat="1" ht="16.5" customHeight="1">
      <c r="A643" s="42"/>
      <c r="B643" s="43"/>
      <c r="C643" s="280" t="s">
        <v>1133</v>
      </c>
      <c r="D643" s="280" t="s">
        <v>463</v>
      </c>
      <c r="E643" s="281" t="s">
        <v>9952</v>
      </c>
      <c r="F643" s="282" t="s">
        <v>9953</v>
      </c>
      <c r="G643" s="283" t="s">
        <v>561</v>
      </c>
      <c r="H643" s="284">
        <v>1</v>
      </c>
      <c r="I643" s="285"/>
      <c r="J643" s="286">
        <f>ROUND(I643*H643,2)</f>
        <v>0</v>
      </c>
      <c r="K643" s="282" t="s">
        <v>1267</v>
      </c>
      <c r="L643" s="287"/>
      <c r="M643" s="288" t="s">
        <v>39</v>
      </c>
      <c r="N643" s="289" t="s">
        <v>56</v>
      </c>
      <c r="O643" s="88"/>
      <c r="P643" s="227">
        <f>O643*H643</f>
        <v>0</v>
      </c>
      <c r="Q643" s="227">
        <v>0.00018000000000000001</v>
      </c>
      <c r="R643" s="227">
        <f>Q643*H643</f>
        <v>0.00018000000000000001</v>
      </c>
      <c r="S643" s="227">
        <v>0</v>
      </c>
      <c r="T643" s="228">
        <f>S643*H643</f>
        <v>0</v>
      </c>
      <c r="U643" s="42"/>
      <c r="V643" s="42"/>
      <c r="W643" s="42"/>
      <c r="X643" s="42"/>
      <c r="Y643" s="42"/>
      <c r="Z643" s="42"/>
      <c r="AA643" s="42"/>
      <c r="AB643" s="42"/>
      <c r="AC643" s="42"/>
      <c r="AD643" s="42"/>
      <c r="AE643" s="42"/>
      <c r="AR643" s="229" t="s">
        <v>660</v>
      </c>
      <c r="AT643" s="229" t="s">
        <v>463</v>
      </c>
      <c r="AU643" s="229" t="s">
        <v>93</v>
      </c>
      <c r="AY643" s="20" t="s">
        <v>241</v>
      </c>
      <c r="BE643" s="230">
        <f>IF(N643="základní",J643,0)</f>
        <v>0</v>
      </c>
      <c r="BF643" s="230">
        <f>IF(N643="snížená",J643,0)</f>
        <v>0</v>
      </c>
      <c r="BG643" s="230">
        <f>IF(N643="zákl. přenesená",J643,0)</f>
        <v>0</v>
      </c>
      <c r="BH643" s="230">
        <f>IF(N643="sníž. přenesená",J643,0)</f>
        <v>0</v>
      </c>
      <c r="BI643" s="230">
        <f>IF(N643="nulová",J643,0)</f>
        <v>0</v>
      </c>
      <c r="BJ643" s="20" t="s">
        <v>23</v>
      </c>
      <c r="BK643" s="230">
        <f>ROUND(I643*H643,2)</f>
        <v>0</v>
      </c>
      <c r="BL643" s="20" t="s">
        <v>462</v>
      </c>
      <c r="BM643" s="229" t="s">
        <v>9954</v>
      </c>
    </row>
    <row r="644" s="2" customFormat="1" ht="16.5" customHeight="1">
      <c r="A644" s="42"/>
      <c r="B644" s="43"/>
      <c r="C644" s="218" t="s">
        <v>1145</v>
      </c>
      <c r="D644" s="218" t="s">
        <v>243</v>
      </c>
      <c r="E644" s="219" t="s">
        <v>9955</v>
      </c>
      <c r="F644" s="220" t="s">
        <v>9956</v>
      </c>
      <c r="G644" s="221" t="s">
        <v>561</v>
      </c>
      <c r="H644" s="222">
        <v>1</v>
      </c>
      <c r="I644" s="223"/>
      <c r="J644" s="224">
        <f>ROUND(I644*H644,2)</f>
        <v>0</v>
      </c>
      <c r="K644" s="220" t="s">
        <v>247</v>
      </c>
      <c r="L644" s="48"/>
      <c r="M644" s="225" t="s">
        <v>39</v>
      </c>
      <c r="N644" s="226" t="s">
        <v>56</v>
      </c>
      <c r="O644" s="88"/>
      <c r="P644" s="227">
        <f>O644*H644</f>
        <v>0</v>
      </c>
      <c r="Q644" s="227">
        <v>0.0015</v>
      </c>
      <c r="R644" s="227">
        <f>Q644*H644</f>
        <v>0.0015</v>
      </c>
      <c r="S644" s="227">
        <v>0</v>
      </c>
      <c r="T644" s="228">
        <f>S644*H644</f>
        <v>0</v>
      </c>
      <c r="U644" s="42"/>
      <c r="V644" s="42"/>
      <c r="W644" s="42"/>
      <c r="X644" s="42"/>
      <c r="Y644" s="42"/>
      <c r="Z644" s="42"/>
      <c r="AA644" s="42"/>
      <c r="AB644" s="42"/>
      <c r="AC644" s="42"/>
      <c r="AD644" s="42"/>
      <c r="AE644" s="42"/>
      <c r="AR644" s="229" t="s">
        <v>248</v>
      </c>
      <c r="AT644" s="229" t="s">
        <v>243</v>
      </c>
      <c r="AU644" s="229" t="s">
        <v>93</v>
      </c>
      <c r="AY644" s="20" t="s">
        <v>241</v>
      </c>
      <c r="BE644" s="230">
        <f>IF(N644="základní",J644,0)</f>
        <v>0</v>
      </c>
      <c r="BF644" s="230">
        <f>IF(N644="snížená",J644,0)</f>
        <v>0</v>
      </c>
      <c r="BG644" s="230">
        <f>IF(N644="zákl. přenesená",J644,0)</f>
        <v>0</v>
      </c>
      <c r="BH644" s="230">
        <f>IF(N644="sníž. přenesená",J644,0)</f>
        <v>0</v>
      </c>
      <c r="BI644" s="230">
        <f>IF(N644="nulová",J644,0)</f>
        <v>0</v>
      </c>
      <c r="BJ644" s="20" t="s">
        <v>23</v>
      </c>
      <c r="BK644" s="230">
        <f>ROUND(I644*H644,2)</f>
        <v>0</v>
      </c>
      <c r="BL644" s="20" t="s">
        <v>248</v>
      </c>
      <c r="BM644" s="229" t="s">
        <v>9957</v>
      </c>
    </row>
    <row r="645" s="2" customFormat="1">
      <c r="A645" s="42"/>
      <c r="B645" s="43"/>
      <c r="C645" s="44"/>
      <c r="D645" s="231" t="s">
        <v>250</v>
      </c>
      <c r="E645" s="44"/>
      <c r="F645" s="232" t="s">
        <v>9958</v>
      </c>
      <c r="G645" s="44"/>
      <c r="H645" s="44"/>
      <c r="I645" s="233"/>
      <c r="J645" s="44"/>
      <c r="K645" s="44"/>
      <c r="L645" s="48"/>
      <c r="M645" s="234"/>
      <c r="N645" s="235"/>
      <c r="O645" s="88"/>
      <c r="P645" s="88"/>
      <c r="Q645" s="88"/>
      <c r="R645" s="88"/>
      <c r="S645" s="88"/>
      <c r="T645" s="89"/>
      <c r="U645" s="42"/>
      <c r="V645" s="42"/>
      <c r="W645" s="42"/>
      <c r="X645" s="42"/>
      <c r="Y645" s="42"/>
      <c r="Z645" s="42"/>
      <c r="AA645" s="42"/>
      <c r="AB645" s="42"/>
      <c r="AC645" s="42"/>
      <c r="AD645" s="42"/>
      <c r="AE645" s="42"/>
      <c r="AT645" s="20" t="s">
        <v>250</v>
      </c>
      <c r="AU645" s="20" t="s">
        <v>93</v>
      </c>
    </row>
    <row r="646" s="13" customFormat="1">
      <c r="A646" s="13"/>
      <c r="B646" s="236"/>
      <c r="C646" s="237"/>
      <c r="D646" s="238" t="s">
        <v>252</v>
      </c>
      <c r="E646" s="239" t="s">
        <v>39</v>
      </c>
      <c r="F646" s="240" t="s">
        <v>9959</v>
      </c>
      <c r="G646" s="237"/>
      <c r="H646" s="239" t="s">
        <v>39</v>
      </c>
      <c r="I646" s="241"/>
      <c r="J646" s="237"/>
      <c r="K646" s="237"/>
      <c r="L646" s="242"/>
      <c r="M646" s="243"/>
      <c r="N646" s="244"/>
      <c r="O646" s="244"/>
      <c r="P646" s="244"/>
      <c r="Q646" s="244"/>
      <c r="R646" s="244"/>
      <c r="S646" s="244"/>
      <c r="T646" s="245"/>
      <c r="U646" s="13"/>
      <c r="V646" s="13"/>
      <c r="W646" s="13"/>
      <c r="X646" s="13"/>
      <c r="Y646" s="13"/>
      <c r="Z646" s="13"/>
      <c r="AA646" s="13"/>
      <c r="AB646" s="13"/>
      <c r="AC646" s="13"/>
      <c r="AD646" s="13"/>
      <c r="AE646" s="13"/>
      <c r="AT646" s="246" t="s">
        <v>252</v>
      </c>
      <c r="AU646" s="246" t="s">
        <v>93</v>
      </c>
      <c r="AV646" s="13" t="s">
        <v>23</v>
      </c>
      <c r="AW646" s="13" t="s">
        <v>46</v>
      </c>
      <c r="AX646" s="13" t="s">
        <v>85</v>
      </c>
      <c r="AY646" s="246" t="s">
        <v>241</v>
      </c>
    </row>
    <row r="647" s="14" customFormat="1">
      <c r="A647" s="14"/>
      <c r="B647" s="247"/>
      <c r="C647" s="248"/>
      <c r="D647" s="238" t="s">
        <v>252</v>
      </c>
      <c r="E647" s="249" t="s">
        <v>39</v>
      </c>
      <c r="F647" s="250" t="s">
        <v>23</v>
      </c>
      <c r="G647" s="248"/>
      <c r="H647" s="251">
        <v>1</v>
      </c>
      <c r="I647" s="252"/>
      <c r="J647" s="248"/>
      <c r="K647" s="248"/>
      <c r="L647" s="253"/>
      <c r="M647" s="254"/>
      <c r="N647" s="255"/>
      <c r="O647" s="255"/>
      <c r="P647" s="255"/>
      <c r="Q647" s="255"/>
      <c r="R647" s="255"/>
      <c r="S647" s="255"/>
      <c r="T647" s="256"/>
      <c r="U647" s="14"/>
      <c r="V647" s="14"/>
      <c r="W647" s="14"/>
      <c r="X647" s="14"/>
      <c r="Y647" s="14"/>
      <c r="Z647" s="14"/>
      <c r="AA647" s="14"/>
      <c r="AB647" s="14"/>
      <c r="AC647" s="14"/>
      <c r="AD647" s="14"/>
      <c r="AE647" s="14"/>
      <c r="AT647" s="257" t="s">
        <v>252</v>
      </c>
      <c r="AU647" s="257" t="s">
        <v>93</v>
      </c>
      <c r="AV647" s="14" t="s">
        <v>93</v>
      </c>
      <c r="AW647" s="14" t="s">
        <v>46</v>
      </c>
      <c r="AX647" s="14" t="s">
        <v>23</v>
      </c>
      <c r="AY647" s="257" t="s">
        <v>241</v>
      </c>
    </row>
    <row r="648" s="2" customFormat="1" ht="21.75" customHeight="1">
      <c r="A648" s="42"/>
      <c r="B648" s="43"/>
      <c r="C648" s="218" t="s">
        <v>1159</v>
      </c>
      <c r="D648" s="218" t="s">
        <v>243</v>
      </c>
      <c r="E648" s="219" t="s">
        <v>9960</v>
      </c>
      <c r="F648" s="220" t="s">
        <v>9961</v>
      </c>
      <c r="G648" s="221" t="s">
        <v>561</v>
      </c>
      <c r="H648" s="222">
        <v>2</v>
      </c>
      <c r="I648" s="223"/>
      <c r="J648" s="224">
        <f>ROUND(I648*H648,2)</f>
        <v>0</v>
      </c>
      <c r="K648" s="220" t="s">
        <v>247</v>
      </c>
      <c r="L648" s="48"/>
      <c r="M648" s="225" t="s">
        <v>39</v>
      </c>
      <c r="N648" s="226" t="s">
        <v>56</v>
      </c>
      <c r="O648" s="88"/>
      <c r="P648" s="227">
        <f>O648*H648</f>
        <v>0</v>
      </c>
      <c r="Q648" s="227">
        <v>2.0000000000000002E-05</v>
      </c>
      <c r="R648" s="227">
        <f>Q648*H648</f>
        <v>4.0000000000000003E-05</v>
      </c>
      <c r="S648" s="227">
        <v>0</v>
      </c>
      <c r="T648" s="228">
        <f>S648*H648</f>
        <v>0</v>
      </c>
      <c r="U648" s="42"/>
      <c r="V648" s="42"/>
      <c r="W648" s="42"/>
      <c r="X648" s="42"/>
      <c r="Y648" s="42"/>
      <c r="Z648" s="42"/>
      <c r="AA648" s="42"/>
      <c r="AB648" s="42"/>
      <c r="AC648" s="42"/>
      <c r="AD648" s="42"/>
      <c r="AE648" s="42"/>
      <c r="AR648" s="229" t="s">
        <v>462</v>
      </c>
      <c r="AT648" s="229" t="s">
        <v>243</v>
      </c>
      <c r="AU648" s="229" t="s">
        <v>93</v>
      </c>
      <c r="AY648" s="20" t="s">
        <v>241</v>
      </c>
      <c r="BE648" s="230">
        <f>IF(N648="základní",J648,0)</f>
        <v>0</v>
      </c>
      <c r="BF648" s="230">
        <f>IF(N648="snížená",J648,0)</f>
        <v>0</v>
      </c>
      <c r="BG648" s="230">
        <f>IF(N648="zákl. přenesená",J648,0)</f>
        <v>0</v>
      </c>
      <c r="BH648" s="230">
        <f>IF(N648="sníž. přenesená",J648,0)</f>
        <v>0</v>
      </c>
      <c r="BI648" s="230">
        <f>IF(N648="nulová",J648,0)</f>
        <v>0</v>
      </c>
      <c r="BJ648" s="20" t="s">
        <v>23</v>
      </c>
      <c r="BK648" s="230">
        <f>ROUND(I648*H648,2)</f>
        <v>0</v>
      </c>
      <c r="BL648" s="20" t="s">
        <v>462</v>
      </c>
      <c r="BM648" s="229" t="s">
        <v>9962</v>
      </c>
    </row>
    <row r="649" s="2" customFormat="1">
      <c r="A649" s="42"/>
      <c r="B649" s="43"/>
      <c r="C649" s="44"/>
      <c r="D649" s="231" t="s">
        <v>250</v>
      </c>
      <c r="E649" s="44"/>
      <c r="F649" s="232" t="s">
        <v>9963</v>
      </c>
      <c r="G649" s="44"/>
      <c r="H649" s="44"/>
      <c r="I649" s="233"/>
      <c r="J649" s="44"/>
      <c r="K649" s="44"/>
      <c r="L649" s="48"/>
      <c r="M649" s="234"/>
      <c r="N649" s="235"/>
      <c r="O649" s="88"/>
      <c r="P649" s="88"/>
      <c r="Q649" s="88"/>
      <c r="R649" s="88"/>
      <c r="S649" s="88"/>
      <c r="T649" s="89"/>
      <c r="U649" s="42"/>
      <c r="V649" s="42"/>
      <c r="W649" s="42"/>
      <c r="X649" s="42"/>
      <c r="Y649" s="42"/>
      <c r="Z649" s="42"/>
      <c r="AA649" s="42"/>
      <c r="AB649" s="42"/>
      <c r="AC649" s="42"/>
      <c r="AD649" s="42"/>
      <c r="AE649" s="42"/>
      <c r="AT649" s="20" t="s">
        <v>250</v>
      </c>
      <c r="AU649" s="20" t="s">
        <v>93</v>
      </c>
    </row>
    <row r="650" s="2" customFormat="1" ht="16.5" customHeight="1">
      <c r="A650" s="42"/>
      <c r="B650" s="43"/>
      <c r="C650" s="280" t="s">
        <v>1168</v>
      </c>
      <c r="D650" s="280" t="s">
        <v>463</v>
      </c>
      <c r="E650" s="281" t="s">
        <v>9964</v>
      </c>
      <c r="F650" s="282" t="s">
        <v>9965</v>
      </c>
      <c r="G650" s="283" t="s">
        <v>561</v>
      </c>
      <c r="H650" s="284">
        <v>2</v>
      </c>
      <c r="I650" s="285"/>
      <c r="J650" s="286">
        <f>ROUND(I650*H650,2)</f>
        <v>0</v>
      </c>
      <c r="K650" s="282" t="s">
        <v>1267</v>
      </c>
      <c r="L650" s="287"/>
      <c r="M650" s="288" t="s">
        <v>39</v>
      </c>
      <c r="N650" s="289" t="s">
        <v>56</v>
      </c>
      <c r="O650" s="88"/>
      <c r="P650" s="227">
        <f>O650*H650</f>
        <v>0</v>
      </c>
      <c r="Q650" s="227">
        <v>0</v>
      </c>
      <c r="R650" s="227">
        <f>Q650*H650</f>
        <v>0</v>
      </c>
      <c r="S650" s="227">
        <v>0</v>
      </c>
      <c r="T650" s="228">
        <f>S650*H650</f>
        <v>0</v>
      </c>
      <c r="U650" s="42"/>
      <c r="V650" s="42"/>
      <c r="W650" s="42"/>
      <c r="X650" s="42"/>
      <c r="Y650" s="42"/>
      <c r="Z650" s="42"/>
      <c r="AA650" s="42"/>
      <c r="AB650" s="42"/>
      <c r="AC650" s="42"/>
      <c r="AD650" s="42"/>
      <c r="AE650" s="42"/>
      <c r="AR650" s="229" t="s">
        <v>660</v>
      </c>
      <c r="AT650" s="229" t="s">
        <v>463</v>
      </c>
      <c r="AU650" s="229" t="s">
        <v>93</v>
      </c>
      <c r="AY650" s="20" t="s">
        <v>241</v>
      </c>
      <c r="BE650" s="230">
        <f>IF(N650="základní",J650,0)</f>
        <v>0</v>
      </c>
      <c r="BF650" s="230">
        <f>IF(N650="snížená",J650,0)</f>
        <v>0</v>
      </c>
      <c r="BG650" s="230">
        <f>IF(N650="zákl. přenesená",J650,0)</f>
        <v>0</v>
      </c>
      <c r="BH650" s="230">
        <f>IF(N650="sníž. přenesená",J650,0)</f>
        <v>0</v>
      </c>
      <c r="BI650" s="230">
        <f>IF(N650="nulová",J650,0)</f>
        <v>0</v>
      </c>
      <c r="BJ650" s="20" t="s">
        <v>23</v>
      </c>
      <c r="BK650" s="230">
        <f>ROUND(I650*H650,2)</f>
        <v>0</v>
      </c>
      <c r="BL650" s="20" t="s">
        <v>462</v>
      </c>
      <c r="BM650" s="229" t="s">
        <v>9966</v>
      </c>
    </row>
    <row r="651" s="2" customFormat="1" ht="16.5" customHeight="1">
      <c r="A651" s="42"/>
      <c r="B651" s="43"/>
      <c r="C651" s="218" t="s">
        <v>1176</v>
      </c>
      <c r="D651" s="218" t="s">
        <v>243</v>
      </c>
      <c r="E651" s="219" t="s">
        <v>9935</v>
      </c>
      <c r="F651" s="220" t="s">
        <v>9936</v>
      </c>
      <c r="G651" s="221" t="s">
        <v>561</v>
      </c>
      <c r="H651" s="222">
        <v>3</v>
      </c>
      <c r="I651" s="223"/>
      <c r="J651" s="224">
        <f>ROUND(I651*H651,2)</f>
        <v>0</v>
      </c>
      <c r="K651" s="220" t="s">
        <v>247</v>
      </c>
      <c r="L651" s="48"/>
      <c r="M651" s="225" t="s">
        <v>39</v>
      </c>
      <c r="N651" s="226" t="s">
        <v>56</v>
      </c>
      <c r="O651" s="88"/>
      <c r="P651" s="227">
        <f>O651*H651</f>
        <v>0</v>
      </c>
      <c r="Q651" s="227">
        <v>6.0000000000000002E-05</v>
      </c>
      <c r="R651" s="227">
        <f>Q651*H651</f>
        <v>0.00018000000000000001</v>
      </c>
      <c r="S651" s="227">
        <v>0</v>
      </c>
      <c r="T651" s="228">
        <f>S651*H651</f>
        <v>0</v>
      </c>
      <c r="U651" s="42"/>
      <c r="V651" s="42"/>
      <c r="W651" s="42"/>
      <c r="X651" s="42"/>
      <c r="Y651" s="42"/>
      <c r="Z651" s="42"/>
      <c r="AA651" s="42"/>
      <c r="AB651" s="42"/>
      <c r="AC651" s="42"/>
      <c r="AD651" s="42"/>
      <c r="AE651" s="42"/>
      <c r="AR651" s="229" t="s">
        <v>462</v>
      </c>
      <c r="AT651" s="229" t="s">
        <v>243</v>
      </c>
      <c r="AU651" s="229" t="s">
        <v>93</v>
      </c>
      <c r="AY651" s="20" t="s">
        <v>241</v>
      </c>
      <c r="BE651" s="230">
        <f>IF(N651="základní",J651,0)</f>
        <v>0</v>
      </c>
      <c r="BF651" s="230">
        <f>IF(N651="snížená",J651,0)</f>
        <v>0</v>
      </c>
      <c r="BG651" s="230">
        <f>IF(N651="zákl. přenesená",J651,0)</f>
        <v>0</v>
      </c>
      <c r="BH651" s="230">
        <f>IF(N651="sníž. přenesená",J651,0)</f>
        <v>0</v>
      </c>
      <c r="BI651" s="230">
        <f>IF(N651="nulová",J651,0)</f>
        <v>0</v>
      </c>
      <c r="BJ651" s="20" t="s">
        <v>23</v>
      </c>
      <c r="BK651" s="230">
        <f>ROUND(I651*H651,2)</f>
        <v>0</v>
      </c>
      <c r="BL651" s="20" t="s">
        <v>462</v>
      </c>
      <c r="BM651" s="229" t="s">
        <v>9967</v>
      </c>
    </row>
    <row r="652" s="2" customFormat="1">
      <c r="A652" s="42"/>
      <c r="B652" s="43"/>
      <c r="C652" s="44"/>
      <c r="D652" s="231" t="s">
        <v>250</v>
      </c>
      <c r="E652" s="44"/>
      <c r="F652" s="232" t="s">
        <v>9938</v>
      </c>
      <c r="G652" s="44"/>
      <c r="H652" s="44"/>
      <c r="I652" s="233"/>
      <c r="J652" s="44"/>
      <c r="K652" s="44"/>
      <c r="L652" s="48"/>
      <c r="M652" s="234"/>
      <c r="N652" s="235"/>
      <c r="O652" s="88"/>
      <c r="P652" s="88"/>
      <c r="Q652" s="88"/>
      <c r="R652" s="88"/>
      <c r="S652" s="88"/>
      <c r="T652" s="89"/>
      <c r="U652" s="42"/>
      <c r="V652" s="42"/>
      <c r="W652" s="42"/>
      <c r="X652" s="42"/>
      <c r="Y652" s="42"/>
      <c r="Z652" s="42"/>
      <c r="AA652" s="42"/>
      <c r="AB652" s="42"/>
      <c r="AC652" s="42"/>
      <c r="AD652" s="42"/>
      <c r="AE652" s="42"/>
      <c r="AT652" s="20" t="s">
        <v>250</v>
      </c>
      <c r="AU652" s="20" t="s">
        <v>93</v>
      </c>
    </row>
    <row r="653" s="2" customFormat="1" ht="16.5" customHeight="1">
      <c r="A653" s="42"/>
      <c r="B653" s="43"/>
      <c r="C653" s="280" t="s">
        <v>1196</v>
      </c>
      <c r="D653" s="280" t="s">
        <v>463</v>
      </c>
      <c r="E653" s="281" t="s">
        <v>9968</v>
      </c>
      <c r="F653" s="282" t="s">
        <v>9969</v>
      </c>
      <c r="G653" s="283" t="s">
        <v>561</v>
      </c>
      <c r="H653" s="284">
        <v>3</v>
      </c>
      <c r="I653" s="285"/>
      <c r="J653" s="286">
        <f>ROUND(I653*H653,2)</f>
        <v>0</v>
      </c>
      <c r="K653" s="282" t="s">
        <v>1267</v>
      </c>
      <c r="L653" s="287"/>
      <c r="M653" s="288" t="s">
        <v>39</v>
      </c>
      <c r="N653" s="289" t="s">
        <v>56</v>
      </c>
      <c r="O653" s="88"/>
      <c r="P653" s="227">
        <f>O653*H653</f>
        <v>0</v>
      </c>
      <c r="Q653" s="227">
        <v>0.00050000000000000001</v>
      </c>
      <c r="R653" s="227">
        <f>Q653*H653</f>
        <v>0.0015</v>
      </c>
      <c r="S653" s="227">
        <v>0</v>
      </c>
      <c r="T653" s="228">
        <f>S653*H653</f>
        <v>0</v>
      </c>
      <c r="U653" s="42"/>
      <c r="V653" s="42"/>
      <c r="W653" s="42"/>
      <c r="X653" s="42"/>
      <c r="Y653" s="42"/>
      <c r="Z653" s="42"/>
      <c r="AA653" s="42"/>
      <c r="AB653" s="42"/>
      <c r="AC653" s="42"/>
      <c r="AD653" s="42"/>
      <c r="AE653" s="42"/>
      <c r="AR653" s="229" t="s">
        <v>660</v>
      </c>
      <c r="AT653" s="229" t="s">
        <v>463</v>
      </c>
      <c r="AU653" s="229" t="s">
        <v>93</v>
      </c>
      <c r="AY653" s="20" t="s">
        <v>241</v>
      </c>
      <c r="BE653" s="230">
        <f>IF(N653="základní",J653,0)</f>
        <v>0</v>
      </c>
      <c r="BF653" s="230">
        <f>IF(N653="snížená",J653,0)</f>
        <v>0</v>
      </c>
      <c r="BG653" s="230">
        <f>IF(N653="zákl. přenesená",J653,0)</f>
        <v>0</v>
      </c>
      <c r="BH653" s="230">
        <f>IF(N653="sníž. přenesená",J653,0)</f>
        <v>0</v>
      </c>
      <c r="BI653" s="230">
        <f>IF(N653="nulová",J653,0)</f>
        <v>0</v>
      </c>
      <c r="BJ653" s="20" t="s">
        <v>23</v>
      </c>
      <c r="BK653" s="230">
        <f>ROUND(I653*H653,2)</f>
        <v>0</v>
      </c>
      <c r="BL653" s="20" t="s">
        <v>462</v>
      </c>
      <c r="BM653" s="229" t="s">
        <v>9970</v>
      </c>
    </row>
    <row r="654" s="2" customFormat="1">
      <c r="A654" s="42"/>
      <c r="B654" s="43"/>
      <c r="C654" s="44"/>
      <c r="D654" s="238" t="s">
        <v>3418</v>
      </c>
      <c r="E654" s="44"/>
      <c r="F654" s="290" t="s">
        <v>9971</v>
      </c>
      <c r="G654" s="44"/>
      <c r="H654" s="44"/>
      <c r="I654" s="233"/>
      <c r="J654" s="44"/>
      <c r="K654" s="44"/>
      <c r="L654" s="48"/>
      <c r="M654" s="234"/>
      <c r="N654" s="235"/>
      <c r="O654" s="88"/>
      <c r="P654" s="88"/>
      <c r="Q654" s="88"/>
      <c r="R654" s="88"/>
      <c r="S654" s="88"/>
      <c r="T654" s="89"/>
      <c r="U654" s="42"/>
      <c r="V654" s="42"/>
      <c r="W654" s="42"/>
      <c r="X654" s="42"/>
      <c r="Y654" s="42"/>
      <c r="Z654" s="42"/>
      <c r="AA654" s="42"/>
      <c r="AB654" s="42"/>
      <c r="AC654" s="42"/>
      <c r="AD654" s="42"/>
      <c r="AE654" s="42"/>
      <c r="AT654" s="20" t="s">
        <v>3418</v>
      </c>
      <c r="AU654" s="20" t="s">
        <v>93</v>
      </c>
    </row>
    <row r="655" s="2" customFormat="1" ht="16.5" customHeight="1">
      <c r="A655" s="42"/>
      <c r="B655" s="43"/>
      <c r="C655" s="218" t="s">
        <v>1204</v>
      </c>
      <c r="D655" s="218" t="s">
        <v>243</v>
      </c>
      <c r="E655" s="219" t="s">
        <v>9972</v>
      </c>
      <c r="F655" s="220" t="s">
        <v>9973</v>
      </c>
      <c r="G655" s="221" t="s">
        <v>515</v>
      </c>
      <c r="H655" s="222">
        <v>644.60000000000002</v>
      </c>
      <c r="I655" s="223"/>
      <c r="J655" s="224">
        <f>ROUND(I655*H655,2)</f>
        <v>0</v>
      </c>
      <c r="K655" s="220" t="s">
        <v>247</v>
      </c>
      <c r="L655" s="48"/>
      <c r="M655" s="225" t="s">
        <v>39</v>
      </c>
      <c r="N655" s="226" t="s">
        <v>56</v>
      </c>
      <c r="O655" s="88"/>
      <c r="P655" s="227">
        <f>O655*H655</f>
        <v>0</v>
      </c>
      <c r="Q655" s="227">
        <v>0</v>
      </c>
      <c r="R655" s="227">
        <f>Q655*H655</f>
        <v>0</v>
      </c>
      <c r="S655" s="227">
        <v>0</v>
      </c>
      <c r="T655" s="228">
        <f>S655*H655</f>
        <v>0</v>
      </c>
      <c r="U655" s="42"/>
      <c r="V655" s="42"/>
      <c r="W655" s="42"/>
      <c r="X655" s="42"/>
      <c r="Y655" s="42"/>
      <c r="Z655" s="42"/>
      <c r="AA655" s="42"/>
      <c r="AB655" s="42"/>
      <c r="AC655" s="42"/>
      <c r="AD655" s="42"/>
      <c r="AE655" s="42"/>
      <c r="AR655" s="229" t="s">
        <v>462</v>
      </c>
      <c r="AT655" s="229" t="s">
        <v>243</v>
      </c>
      <c r="AU655" s="229" t="s">
        <v>93</v>
      </c>
      <c r="AY655" s="20" t="s">
        <v>241</v>
      </c>
      <c r="BE655" s="230">
        <f>IF(N655="základní",J655,0)</f>
        <v>0</v>
      </c>
      <c r="BF655" s="230">
        <f>IF(N655="snížená",J655,0)</f>
        <v>0</v>
      </c>
      <c r="BG655" s="230">
        <f>IF(N655="zákl. přenesená",J655,0)</f>
        <v>0</v>
      </c>
      <c r="BH655" s="230">
        <f>IF(N655="sníž. přenesená",J655,0)</f>
        <v>0</v>
      </c>
      <c r="BI655" s="230">
        <f>IF(N655="nulová",J655,0)</f>
        <v>0</v>
      </c>
      <c r="BJ655" s="20" t="s">
        <v>23</v>
      </c>
      <c r="BK655" s="230">
        <f>ROUND(I655*H655,2)</f>
        <v>0</v>
      </c>
      <c r="BL655" s="20" t="s">
        <v>462</v>
      </c>
      <c r="BM655" s="229" t="s">
        <v>9974</v>
      </c>
    </row>
    <row r="656" s="2" customFormat="1">
      <c r="A656" s="42"/>
      <c r="B656" s="43"/>
      <c r="C656" s="44"/>
      <c r="D656" s="231" t="s">
        <v>250</v>
      </c>
      <c r="E656" s="44"/>
      <c r="F656" s="232" t="s">
        <v>9975</v>
      </c>
      <c r="G656" s="44"/>
      <c r="H656" s="44"/>
      <c r="I656" s="233"/>
      <c r="J656" s="44"/>
      <c r="K656" s="44"/>
      <c r="L656" s="48"/>
      <c r="M656" s="234"/>
      <c r="N656" s="235"/>
      <c r="O656" s="88"/>
      <c r="P656" s="88"/>
      <c r="Q656" s="88"/>
      <c r="R656" s="88"/>
      <c r="S656" s="88"/>
      <c r="T656" s="89"/>
      <c r="U656" s="42"/>
      <c r="V656" s="42"/>
      <c r="W656" s="42"/>
      <c r="X656" s="42"/>
      <c r="Y656" s="42"/>
      <c r="Z656" s="42"/>
      <c r="AA656" s="42"/>
      <c r="AB656" s="42"/>
      <c r="AC656" s="42"/>
      <c r="AD656" s="42"/>
      <c r="AE656" s="42"/>
      <c r="AT656" s="20" t="s">
        <v>250</v>
      </c>
      <c r="AU656" s="20" t="s">
        <v>93</v>
      </c>
    </row>
    <row r="657" s="14" customFormat="1">
      <c r="A657" s="14"/>
      <c r="B657" s="247"/>
      <c r="C657" s="248"/>
      <c r="D657" s="238" t="s">
        <v>252</v>
      </c>
      <c r="E657" s="249" t="s">
        <v>39</v>
      </c>
      <c r="F657" s="250" t="s">
        <v>9976</v>
      </c>
      <c r="G657" s="248"/>
      <c r="H657" s="251">
        <v>644.60000000000002</v>
      </c>
      <c r="I657" s="252"/>
      <c r="J657" s="248"/>
      <c r="K657" s="248"/>
      <c r="L657" s="253"/>
      <c r="M657" s="254"/>
      <c r="N657" s="255"/>
      <c r="O657" s="255"/>
      <c r="P657" s="255"/>
      <c r="Q657" s="255"/>
      <c r="R657" s="255"/>
      <c r="S657" s="255"/>
      <c r="T657" s="256"/>
      <c r="U657" s="14"/>
      <c r="V657" s="14"/>
      <c r="W657" s="14"/>
      <c r="X657" s="14"/>
      <c r="Y657" s="14"/>
      <c r="Z657" s="14"/>
      <c r="AA657" s="14"/>
      <c r="AB657" s="14"/>
      <c r="AC657" s="14"/>
      <c r="AD657" s="14"/>
      <c r="AE657" s="14"/>
      <c r="AT657" s="257" t="s">
        <v>252</v>
      </c>
      <c r="AU657" s="257" t="s">
        <v>93</v>
      </c>
      <c r="AV657" s="14" t="s">
        <v>93</v>
      </c>
      <c r="AW657" s="14" t="s">
        <v>46</v>
      </c>
      <c r="AX657" s="14" t="s">
        <v>23</v>
      </c>
      <c r="AY657" s="257" t="s">
        <v>241</v>
      </c>
    </row>
    <row r="658" s="2" customFormat="1" ht="24.15" customHeight="1">
      <c r="A658" s="42"/>
      <c r="B658" s="43"/>
      <c r="C658" s="218" t="s">
        <v>1215</v>
      </c>
      <c r="D658" s="218" t="s">
        <v>243</v>
      </c>
      <c r="E658" s="219" t="s">
        <v>5015</v>
      </c>
      <c r="F658" s="220" t="s">
        <v>5016</v>
      </c>
      <c r="G658" s="221" t="s">
        <v>430</v>
      </c>
      <c r="H658" s="222">
        <v>0.85999999999999999</v>
      </c>
      <c r="I658" s="223"/>
      <c r="J658" s="224">
        <f>ROUND(I658*H658,2)</f>
        <v>0</v>
      </c>
      <c r="K658" s="220" t="s">
        <v>247</v>
      </c>
      <c r="L658" s="48"/>
      <c r="M658" s="225" t="s">
        <v>39</v>
      </c>
      <c r="N658" s="226" t="s">
        <v>56</v>
      </c>
      <c r="O658" s="88"/>
      <c r="P658" s="227">
        <f>O658*H658</f>
        <v>0</v>
      </c>
      <c r="Q658" s="227">
        <v>0</v>
      </c>
      <c r="R658" s="227">
        <f>Q658*H658</f>
        <v>0</v>
      </c>
      <c r="S658" s="227">
        <v>0</v>
      </c>
      <c r="T658" s="228">
        <f>S658*H658</f>
        <v>0</v>
      </c>
      <c r="U658" s="42"/>
      <c r="V658" s="42"/>
      <c r="W658" s="42"/>
      <c r="X658" s="42"/>
      <c r="Y658" s="42"/>
      <c r="Z658" s="42"/>
      <c r="AA658" s="42"/>
      <c r="AB658" s="42"/>
      <c r="AC658" s="42"/>
      <c r="AD658" s="42"/>
      <c r="AE658" s="42"/>
      <c r="AR658" s="229" t="s">
        <v>462</v>
      </c>
      <c r="AT658" s="229" t="s">
        <v>243</v>
      </c>
      <c r="AU658" s="229" t="s">
        <v>93</v>
      </c>
      <c r="AY658" s="20" t="s">
        <v>241</v>
      </c>
      <c r="BE658" s="230">
        <f>IF(N658="základní",J658,0)</f>
        <v>0</v>
      </c>
      <c r="BF658" s="230">
        <f>IF(N658="snížená",J658,0)</f>
        <v>0</v>
      </c>
      <c r="BG658" s="230">
        <f>IF(N658="zákl. přenesená",J658,0)</f>
        <v>0</v>
      </c>
      <c r="BH658" s="230">
        <f>IF(N658="sníž. přenesená",J658,0)</f>
        <v>0</v>
      </c>
      <c r="BI658" s="230">
        <f>IF(N658="nulová",J658,0)</f>
        <v>0</v>
      </c>
      <c r="BJ658" s="20" t="s">
        <v>23</v>
      </c>
      <c r="BK658" s="230">
        <f>ROUND(I658*H658,2)</f>
        <v>0</v>
      </c>
      <c r="BL658" s="20" t="s">
        <v>462</v>
      </c>
      <c r="BM658" s="229" t="s">
        <v>9977</v>
      </c>
    </row>
    <row r="659" s="2" customFormat="1">
      <c r="A659" s="42"/>
      <c r="B659" s="43"/>
      <c r="C659" s="44"/>
      <c r="D659" s="231" t="s">
        <v>250</v>
      </c>
      <c r="E659" s="44"/>
      <c r="F659" s="232" t="s">
        <v>5018</v>
      </c>
      <c r="G659" s="44"/>
      <c r="H659" s="44"/>
      <c r="I659" s="233"/>
      <c r="J659" s="44"/>
      <c r="K659" s="44"/>
      <c r="L659" s="48"/>
      <c r="M659" s="234"/>
      <c r="N659" s="235"/>
      <c r="O659" s="88"/>
      <c r="P659" s="88"/>
      <c r="Q659" s="88"/>
      <c r="R659" s="88"/>
      <c r="S659" s="88"/>
      <c r="T659" s="89"/>
      <c r="U659" s="42"/>
      <c r="V659" s="42"/>
      <c r="W659" s="42"/>
      <c r="X659" s="42"/>
      <c r="Y659" s="42"/>
      <c r="Z659" s="42"/>
      <c r="AA659" s="42"/>
      <c r="AB659" s="42"/>
      <c r="AC659" s="42"/>
      <c r="AD659" s="42"/>
      <c r="AE659" s="42"/>
      <c r="AT659" s="20" t="s">
        <v>250</v>
      </c>
      <c r="AU659" s="20" t="s">
        <v>93</v>
      </c>
    </row>
    <row r="660" s="12" customFormat="1" ht="22.8" customHeight="1">
      <c r="A660" s="12"/>
      <c r="B660" s="202"/>
      <c r="C660" s="203"/>
      <c r="D660" s="204" t="s">
        <v>84</v>
      </c>
      <c r="E660" s="216" t="s">
        <v>6522</v>
      </c>
      <c r="F660" s="216" t="s">
        <v>9978</v>
      </c>
      <c r="G660" s="203"/>
      <c r="H660" s="203"/>
      <c r="I660" s="206"/>
      <c r="J660" s="217">
        <f>BK660</f>
        <v>0</v>
      </c>
      <c r="K660" s="203"/>
      <c r="L660" s="208"/>
      <c r="M660" s="209"/>
      <c r="N660" s="210"/>
      <c r="O660" s="210"/>
      <c r="P660" s="211">
        <f>SUM(P661:P732)</f>
        <v>0</v>
      </c>
      <c r="Q660" s="210"/>
      <c r="R660" s="211">
        <f>SUM(R661:R732)</f>
        <v>0.98271940000000002</v>
      </c>
      <c r="S660" s="210"/>
      <c r="T660" s="212">
        <f>SUM(T661:T732)</f>
        <v>0</v>
      </c>
      <c r="U660" s="12"/>
      <c r="V660" s="12"/>
      <c r="W660" s="12"/>
      <c r="X660" s="12"/>
      <c r="Y660" s="12"/>
      <c r="Z660" s="12"/>
      <c r="AA660" s="12"/>
      <c r="AB660" s="12"/>
      <c r="AC660" s="12"/>
      <c r="AD660" s="12"/>
      <c r="AE660" s="12"/>
      <c r="AR660" s="213" t="s">
        <v>93</v>
      </c>
      <c r="AT660" s="214" t="s">
        <v>84</v>
      </c>
      <c r="AU660" s="214" t="s">
        <v>23</v>
      </c>
      <c r="AY660" s="213" t="s">
        <v>241</v>
      </c>
      <c r="BK660" s="215">
        <f>SUM(BK661:BK732)</f>
        <v>0</v>
      </c>
    </row>
    <row r="661" s="2" customFormat="1" ht="16.5" customHeight="1">
      <c r="A661" s="42"/>
      <c r="B661" s="43"/>
      <c r="C661" s="218" t="s">
        <v>1239</v>
      </c>
      <c r="D661" s="218" t="s">
        <v>243</v>
      </c>
      <c r="E661" s="219" t="s">
        <v>9979</v>
      </c>
      <c r="F661" s="220" t="s">
        <v>9980</v>
      </c>
      <c r="G661" s="221" t="s">
        <v>561</v>
      </c>
      <c r="H661" s="222">
        <v>1</v>
      </c>
      <c r="I661" s="223"/>
      <c r="J661" s="224">
        <f>ROUND(I661*H661,2)</f>
        <v>0</v>
      </c>
      <c r="K661" s="220" t="s">
        <v>247</v>
      </c>
      <c r="L661" s="48"/>
      <c r="M661" s="225" t="s">
        <v>39</v>
      </c>
      <c r="N661" s="226" t="s">
        <v>56</v>
      </c>
      <c r="O661" s="88"/>
      <c r="P661" s="227">
        <f>O661*H661</f>
        <v>0</v>
      </c>
      <c r="Q661" s="227">
        <v>0.02333</v>
      </c>
      <c r="R661" s="227">
        <f>Q661*H661</f>
        <v>0.02333</v>
      </c>
      <c r="S661" s="227">
        <v>0</v>
      </c>
      <c r="T661" s="228">
        <f>S661*H661</f>
        <v>0</v>
      </c>
      <c r="U661" s="42"/>
      <c r="V661" s="42"/>
      <c r="W661" s="42"/>
      <c r="X661" s="42"/>
      <c r="Y661" s="42"/>
      <c r="Z661" s="42"/>
      <c r="AA661" s="42"/>
      <c r="AB661" s="42"/>
      <c r="AC661" s="42"/>
      <c r="AD661" s="42"/>
      <c r="AE661" s="42"/>
      <c r="AR661" s="229" t="s">
        <v>462</v>
      </c>
      <c r="AT661" s="229" t="s">
        <v>243</v>
      </c>
      <c r="AU661" s="229" t="s">
        <v>93</v>
      </c>
      <c r="AY661" s="20" t="s">
        <v>241</v>
      </c>
      <c r="BE661" s="230">
        <f>IF(N661="základní",J661,0)</f>
        <v>0</v>
      </c>
      <c r="BF661" s="230">
        <f>IF(N661="snížená",J661,0)</f>
        <v>0</v>
      </c>
      <c r="BG661" s="230">
        <f>IF(N661="zákl. přenesená",J661,0)</f>
        <v>0</v>
      </c>
      <c r="BH661" s="230">
        <f>IF(N661="sníž. přenesená",J661,0)</f>
        <v>0</v>
      </c>
      <c r="BI661" s="230">
        <f>IF(N661="nulová",J661,0)</f>
        <v>0</v>
      </c>
      <c r="BJ661" s="20" t="s">
        <v>23</v>
      </c>
      <c r="BK661" s="230">
        <f>ROUND(I661*H661,2)</f>
        <v>0</v>
      </c>
      <c r="BL661" s="20" t="s">
        <v>462</v>
      </c>
      <c r="BM661" s="229" t="s">
        <v>9981</v>
      </c>
    </row>
    <row r="662" s="2" customFormat="1">
      <c r="A662" s="42"/>
      <c r="B662" s="43"/>
      <c r="C662" s="44"/>
      <c r="D662" s="231" t="s">
        <v>250</v>
      </c>
      <c r="E662" s="44"/>
      <c r="F662" s="232" t="s">
        <v>9982</v>
      </c>
      <c r="G662" s="44"/>
      <c r="H662" s="44"/>
      <c r="I662" s="233"/>
      <c r="J662" s="44"/>
      <c r="K662" s="44"/>
      <c r="L662" s="48"/>
      <c r="M662" s="234"/>
      <c r="N662" s="235"/>
      <c r="O662" s="88"/>
      <c r="P662" s="88"/>
      <c r="Q662" s="88"/>
      <c r="R662" s="88"/>
      <c r="S662" s="88"/>
      <c r="T662" s="89"/>
      <c r="U662" s="42"/>
      <c r="V662" s="42"/>
      <c r="W662" s="42"/>
      <c r="X662" s="42"/>
      <c r="Y662" s="42"/>
      <c r="Z662" s="42"/>
      <c r="AA662" s="42"/>
      <c r="AB662" s="42"/>
      <c r="AC662" s="42"/>
      <c r="AD662" s="42"/>
      <c r="AE662" s="42"/>
      <c r="AT662" s="20" t="s">
        <v>250</v>
      </c>
      <c r="AU662" s="20" t="s">
        <v>93</v>
      </c>
    </row>
    <row r="663" s="2" customFormat="1">
      <c r="A663" s="42"/>
      <c r="B663" s="43"/>
      <c r="C663" s="44"/>
      <c r="D663" s="238" t="s">
        <v>3418</v>
      </c>
      <c r="E663" s="44"/>
      <c r="F663" s="290" t="s">
        <v>9983</v>
      </c>
      <c r="G663" s="44"/>
      <c r="H663" s="44"/>
      <c r="I663" s="233"/>
      <c r="J663" s="44"/>
      <c r="K663" s="44"/>
      <c r="L663" s="48"/>
      <c r="M663" s="234"/>
      <c r="N663" s="235"/>
      <c r="O663" s="88"/>
      <c r="P663" s="88"/>
      <c r="Q663" s="88"/>
      <c r="R663" s="88"/>
      <c r="S663" s="88"/>
      <c r="T663" s="89"/>
      <c r="U663" s="42"/>
      <c r="V663" s="42"/>
      <c r="W663" s="42"/>
      <c r="X663" s="42"/>
      <c r="Y663" s="42"/>
      <c r="Z663" s="42"/>
      <c r="AA663" s="42"/>
      <c r="AB663" s="42"/>
      <c r="AC663" s="42"/>
      <c r="AD663" s="42"/>
      <c r="AE663" s="42"/>
      <c r="AT663" s="20" t="s">
        <v>3418</v>
      </c>
      <c r="AU663" s="20" t="s">
        <v>93</v>
      </c>
    </row>
    <row r="664" s="2" customFormat="1" ht="24.15" customHeight="1">
      <c r="A664" s="42"/>
      <c r="B664" s="43"/>
      <c r="C664" s="218" t="s">
        <v>1264</v>
      </c>
      <c r="D664" s="218" t="s">
        <v>243</v>
      </c>
      <c r="E664" s="219" t="s">
        <v>9984</v>
      </c>
      <c r="F664" s="220" t="s">
        <v>9985</v>
      </c>
      <c r="G664" s="221" t="s">
        <v>515</v>
      </c>
      <c r="H664" s="222">
        <v>17</v>
      </c>
      <c r="I664" s="223"/>
      <c r="J664" s="224">
        <f>ROUND(I664*H664,2)</f>
        <v>0</v>
      </c>
      <c r="K664" s="220" t="s">
        <v>247</v>
      </c>
      <c r="L664" s="48"/>
      <c r="M664" s="225" t="s">
        <v>39</v>
      </c>
      <c r="N664" s="226" t="s">
        <v>56</v>
      </c>
      <c r="O664" s="88"/>
      <c r="P664" s="227">
        <f>O664*H664</f>
        <v>0</v>
      </c>
      <c r="Q664" s="227">
        <v>0.00088000000000000003</v>
      </c>
      <c r="R664" s="227">
        <f>Q664*H664</f>
        <v>0.014960000000000001</v>
      </c>
      <c r="S664" s="227">
        <v>0</v>
      </c>
      <c r="T664" s="228">
        <f>S664*H664</f>
        <v>0</v>
      </c>
      <c r="U664" s="42"/>
      <c r="V664" s="42"/>
      <c r="W664" s="42"/>
      <c r="X664" s="42"/>
      <c r="Y664" s="42"/>
      <c r="Z664" s="42"/>
      <c r="AA664" s="42"/>
      <c r="AB664" s="42"/>
      <c r="AC664" s="42"/>
      <c r="AD664" s="42"/>
      <c r="AE664" s="42"/>
      <c r="AR664" s="229" t="s">
        <v>462</v>
      </c>
      <c r="AT664" s="229" t="s">
        <v>243</v>
      </c>
      <c r="AU664" s="229" t="s">
        <v>93</v>
      </c>
      <c r="AY664" s="20" t="s">
        <v>241</v>
      </c>
      <c r="BE664" s="230">
        <f>IF(N664="základní",J664,0)</f>
        <v>0</v>
      </c>
      <c r="BF664" s="230">
        <f>IF(N664="snížená",J664,0)</f>
        <v>0</v>
      </c>
      <c r="BG664" s="230">
        <f>IF(N664="zákl. přenesená",J664,0)</f>
        <v>0</v>
      </c>
      <c r="BH664" s="230">
        <f>IF(N664="sníž. přenesená",J664,0)</f>
        <v>0</v>
      </c>
      <c r="BI664" s="230">
        <f>IF(N664="nulová",J664,0)</f>
        <v>0</v>
      </c>
      <c r="BJ664" s="20" t="s">
        <v>23</v>
      </c>
      <c r="BK664" s="230">
        <f>ROUND(I664*H664,2)</f>
        <v>0</v>
      </c>
      <c r="BL664" s="20" t="s">
        <v>462</v>
      </c>
      <c r="BM664" s="229" t="s">
        <v>9986</v>
      </c>
    </row>
    <row r="665" s="2" customFormat="1">
      <c r="A665" s="42"/>
      <c r="B665" s="43"/>
      <c r="C665" s="44"/>
      <c r="D665" s="231" t="s">
        <v>250</v>
      </c>
      <c r="E665" s="44"/>
      <c r="F665" s="232" t="s">
        <v>9987</v>
      </c>
      <c r="G665" s="44"/>
      <c r="H665" s="44"/>
      <c r="I665" s="233"/>
      <c r="J665" s="44"/>
      <c r="K665" s="44"/>
      <c r="L665" s="48"/>
      <c r="M665" s="234"/>
      <c r="N665" s="235"/>
      <c r="O665" s="88"/>
      <c r="P665" s="88"/>
      <c r="Q665" s="88"/>
      <c r="R665" s="88"/>
      <c r="S665" s="88"/>
      <c r="T665" s="89"/>
      <c r="U665" s="42"/>
      <c r="V665" s="42"/>
      <c r="W665" s="42"/>
      <c r="X665" s="42"/>
      <c r="Y665" s="42"/>
      <c r="Z665" s="42"/>
      <c r="AA665" s="42"/>
      <c r="AB665" s="42"/>
      <c r="AC665" s="42"/>
      <c r="AD665" s="42"/>
      <c r="AE665" s="42"/>
      <c r="AT665" s="20" t="s">
        <v>250</v>
      </c>
      <c r="AU665" s="20" t="s">
        <v>93</v>
      </c>
    </row>
    <row r="666" s="2" customFormat="1" ht="24.15" customHeight="1">
      <c r="A666" s="42"/>
      <c r="B666" s="43"/>
      <c r="C666" s="218" t="s">
        <v>1279</v>
      </c>
      <c r="D666" s="218" t="s">
        <v>243</v>
      </c>
      <c r="E666" s="219" t="s">
        <v>9988</v>
      </c>
      <c r="F666" s="220" t="s">
        <v>9989</v>
      </c>
      <c r="G666" s="221" t="s">
        <v>515</v>
      </c>
      <c r="H666" s="222">
        <v>78.5</v>
      </c>
      <c r="I666" s="223"/>
      <c r="J666" s="224">
        <f>ROUND(I666*H666,2)</f>
        <v>0</v>
      </c>
      <c r="K666" s="220" t="s">
        <v>247</v>
      </c>
      <c r="L666" s="48"/>
      <c r="M666" s="225" t="s">
        <v>39</v>
      </c>
      <c r="N666" s="226" t="s">
        <v>56</v>
      </c>
      <c r="O666" s="88"/>
      <c r="P666" s="227">
        <f>O666*H666</f>
        <v>0</v>
      </c>
      <c r="Q666" s="227">
        <v>0.0011100000000000001</v>
      </c>
      <c r="R666" s="227">
        <f>Q666*H666</f>
        <v>0.087135000000000004</v>
      </c>
      <c r="S666" s="227">
        <v>0</v>
      </c>
      <c r="T666" s="228">
        <f>S666*H666</f>
        <v>0</v>
      </c>
      <c r="U666" s="42"/>
      <c r="V666" s="42"/>
      <c r="W666" s="42"/>
      <c r="X666" s="42"/>
      <c r="Y666" s="42"/>
      <c r="Z666" s="42"/>
      <c r="AA666" s="42"/>
      <c r="AB666" s="42"/>
      <c r="AC666" s="42"/>
      <c r="AD666" s="42"/>
      <c r="AE666" s="42"/>
      <c r="AR666" s="229" t="s">
        <v>462</v>
      </c>
      <c r="AT666" s="229" t="s">
        <v>243</v>
      </c>
      <c r="AU666" s="229" t="s">
        <v>93</v>
      </c>
      <c r="AY666" s="20" t="s">
        <v>241</v>
      </c>
      <c r="BE666" s="230">
        <f>IF(N666="základní",J666,0)</f>
        <v>0</v>
      </c>
      <c r="BF666" s="230">
        <f>IF(N666="snížená",J666,0)</f>
        <v>0</v>
      </c>
      <c r="BG666" s="230">
        <f>IF(N666="zákl. přenesená",J666,0)</f>
        <v>0</v>
      </c>
      <c r="BH666" s="230">
        <f>IF(N666="sníž. přenesená",J666,0)</f>
        <v>0</v>
      </c>
      <c r="BI666" s="230">
        <f>IF(N666="nulová",J666,0)</f>
        <v>0</v>
      </c>
      <c r="BJ666" s="20" t="s">
        <v>23</v>
      </c>
      <c r="BK666" s="230">
        <f>ROUND(I666*H666,2)</f>
        <v>0</v>
      </c>
      <c r="BL666" s="20" t="s">
        <v>462</v>
      </c>
      <c r="BM666" s="229" t="s">
        <v>9990</v>
      </c>
    </row>
    <row r="667" s="2" customFormat="1">
      <c r="A667" s="42"/>
      <c r="B667" s="43"/>
      <c r="C667" s="44"/>
      <c r="D667" s="231" t="s">
        <v>250</v>
      </c>
      <c r="E667" s="44"/>
      <c r="F667" s="232" t="s">
        <v>9991</v>
      </c>
      <c r="G667" s="44"/>
      <c r="H667" s="44"/>
      <c r="I667" s="233"/>
      <c r="J667" s="44"/>
      <c r="K667" s="44"/>
      <c r="L667" s="48"/>
      <c r="M667" s="234"/>
      <c r="N667" s="235"/>
      <c r="O667" s="88"/>
      <c r="P667" s="88"/>
      <c r="Q667" s="88"/>
      <c r="R667" s="88"/>
      <c r="S667" s="88"/>
      <c r="T667" s="89"/>
      <c r="U667" s="42"/>
      <c r="V667" s="42"/>
      <c r="W667" s="42"/>
      <c r="X667" s="42"/>
      <c r="Y667" s="42"/>
      <c r="Z667" s="42"/>
      <c r="AA667" s="42"/>
      <c r="AB667" s="42"/>
      <c r="AC667" s="42"/>
      <c r="AD667" s="42"/>
      <c r="AE667" s="42"/>
      <c r="AT667" s="20" t="s">
        <v>250</v>
      </c>
      <c r="AU667" s="20" t="s">
        <v>93</v>
      </c>
    </row>
    <row r="668" s="2" customFormat="1" ht="24.15" customHeight="1">
      <c r="A668" s="42"/>
      <c r="B668" s="43"/>
      <c r="C668" s="218" t="s">
        <v>1288</v>
      </c>
      <c r="D668" s="218" t="s">
        <v>243</v>
      </c>
      <c r="E668" s="219" t="s">
        <v>9992</v>
      </c>
      <c r="F668" s="220" t="s">
        <v>9993</v>
      </c>
      <c r="G668" s="221" t="s">
        <v>515</v>
      </c>
      <c r="H668" s="222">
        <v>2</v>
      </c>
      <c r="I668" s="223"/>
      <c r="J668" s="224">
        <f>ROUND(I668*H668,2)</f>
        <v>0</v>
      </c>
      <c r="K668" s="220" t="s">
        <v>247</v>
      </c>
      <c r="L668" s="48"/>
      <c r="M668" s="225" t="s">
        <v>39</v>
      </c>
      <c r="N668" s="226" t="s">
        <v>56</v>
      </c>
      <c r="O668" s="88"/>
      <c r="P668" s="227">
        <f>O668*H668</f>
        <v>0</v>
      </c>
      <c r="Q668" s="227">
        <v>0.0013600000000000001</v>
      </c>
      <c r="R668" s="227">
        <f>Q668*H668</f>
        <v>0.0027200000000000002</v>
      </c>
      <c r="S668" s="227">
        <v>0</v>
      </c>
      <c r="T668" s="228">
        <f>S668*H668</f>
        <v>0</v>
      </c>
      <c r="U668" s="42"/>
      <c r="V668" s="42"/>
      <c r="W668" s="42"/>
      <c r="X668" s="42"/>
      <c r="Y668" s="42"/>
      <c r="Z668" s="42"/>
      <c r="AA668" s="42"/>
      <c r="AB668" s="42"/>
      <c r="AC668" s="42"/>
      <c r="AD668" s="42"/>
      <c r="AE668" s="42"/>
      <c r="AR668" s="229" t="s">
        <v>462</v>
      </c>
      <c r="AT668" s="229" t="s">
        <v>243</v>
      </c>
      <c r="AU668" s="229" t="s">
        <v>93</v>
      </c>
      <c r="AY668" s="20" t="s">
        <v>241</v>
      </c>
      <c r="BE668" s="230">
        <f>IF(N668="základní",J668,0)</f>
        <v>0</v>
      </c>
      <c r="BF668" s="230">
        <f>IF(N668="snížená",J668,0)</f>
        <v>0</v>
      </c>
      <c r="BG668" s="230">
        <f>IF(N668="zákl. přenesená",J668,0)</f>
        <v>0</v>
      </c>
      <c r="BH668" s="230">
        <f>IF(N668="sníž. přenesená",J668,0)</f>
        <v>0</v>
      </c>
      <c r="BI668" s="230">
        <f>IF(N668="nulová",J668,0)</f>
        <v>0</v>
      </c>
      <c r="BJ668" s="20" t="s">
        <v>23</v>
      </c>
      <c r="BK668" s="230">
        <f>ROUND(I668*H668,2)</f>
        <v>0</v>
      </c>
      <c r="BL668" s="20" t="s">
        <v>462</v>
      </c>
      <c r="BM668" s="229" t="s">
        <v>9994</v>
      </c>
    </row>
    <row r="669" s="2" customFormat="1">
      <c r="A669" s="42"/>
      <c r="B669" s="43"/>
      <c r="C669" s="44"/>
      <c r="D669" s="231" t="s">
        <v>250</v>
      </c>
      <c r="E669" s="44"/>
      <c r="F669" s="232" t="s">
        <v>9995</v>
      </c>
      <c r="G669" s="44"/>
      <c r="H669" s="44"/>
      <c r="I669" s="233"/>
      <c r="J669" s="44"/>
      <c r="K669" s="44"/>
      <c r="L669" s="48"/>
      <c r="M669" s="234"/>
      <c r="N669" s="235"/>
      <c r="O669" s="88"/>
      <c r="P669" s="88"/>
      <c r="Q669" s="88"/>
      <c r="R669" s="88"/>
      <c r="S669" s="88"/>
      <c r="T669" s="89"/>
      <c r="U669" s="42"/>
      <c r="V669" s="42"/>
      <c r="W669" s="42"/>
      <c r="X669" s="42"/>
      <c r="Y669" s="42"/>
      <c r="Z669" s="42"/>
      <c r="AA669" s="42"/>
      <c r="AB669" s="42"/>
      <c r="AC669" s="42"/>
      <c r="AD669" s="42"/>
      <c r="AE669" s="42"/>
      <c r="AT669" s="20" t="s">
        <v>250</v>
      </c>
      <c r="AU669" s="20" t="s">
        <v>93</v>
      </c>
    </row>
    <row r="670" s="2" customFormat="1" ht="16.5" customHeight="1">
      <c r="A670" s="42"/>
      <c r="B670" s="43"/>
      <c r="C670" s="218" t="s">
        <v>1301</v>
      </c>
      <c r="D670" s="218" t="s">
        <v>243</v>
      </c>
      <c r="E670" s="219" t="s">
        <v>9996</v>
      </c>
      <c r="F670" s="220" t="s">
        <v>9997</v>
      </c>
      <c r="G670" s="221" t="s">
        <v>515</v>
      </c>
      <c r="H670" s="222">
        <v>166.5</v>
      </c>
      <c r="I670" s="223"/>
      <c r="J670" s="224">
        <f>ROUND(I670*H670,2)</f>
        <v>0</v>
      </c>
      <c r="K670" s="220" t="s">
        <v>1267</v>
      </c>
      <c r="L670" s="48"/>
      <c r="M670" s="225" t="s">
        <v>39</v>
      </c>
      <c r="N670" s="226" t="s">
        <v>56</v>
      </c>
      <c r="O670" s="88"/>
      <c r="P670" s="227">
        <f>O670*H670</f>
        <v>0</v>
      </c>
      <c r="Q670" s="227">
        <v>0.00055360000000000001</v>
      </c>
      <c r="R670" s="227">
        <f>Q670*H670</f>
        <v>0.092174400000000004</v>
      </c>
      <c r="S670" s="227">
        <v>0</v>
      </c>
      <c r="T670" s="228">
        <f>S670*H670</f>
        <v>0</v>
      </c>
      <c r="U670" s="42"/>
      <c r="V670" s="42"/>
      <c r="W670" s="42"/>
      <c r="X670" s="42"/>
      <c r="Y670" s="42"/>
      <c r="Z670" s="42"/>
      <c r="AA670" s="42"/>
      <c r="AB670" s="42"/>
      <c r="AC670" s="42"/>
      <c r="AD670" s="42"/>
      <c r="AE670" s="42"/>
      <c r="AR670" s="229" t="s">
        <v>462</v>
      </c>
      <c r="AT670" s="229" t="s">
        <v>243</v>
      </c>
      <c r="AU670" s="229" t="s">
        <v>93</v>
      </c>
      <c r="AY670" s="20" t="s">
        <v>241</v>
      </c>
      <c r="BE670" s="230">
        <f>IF(N670="základní",J670,0)</f>
        <v>0</v>
      </c>
      <c r="BF670" s="230">
        <f>IF(N670="snížená",J670,0)</f>
        <v>0</v>
      </c>
      <c r="BG670" s="230">
        <f>IF(N670="zákl. přenesená",J670,0)</f>
        <v>0</v>
      </c>
      <c r="BH670" s="230">
        <f>IF(N670="sníž. přenesená",J670,0)</f>
        <v>0</v>
      </c>
      <c r="BI670" s="230">
        <f>IF(N670="nulová",J670,0)</f>
        <v>0</v>
      </c>
      <c r="BJ670" s="20" t="s">
        <v>23</v>
      </c>
      <c r="BK670" s="230">
        <f>ROUND(I670*H670,2)</f>
        <v>0</v>
      </c>
      <c r="BL670" s="20" t="s">
        <v>462</v>
      </c>
      <c r="BM670" s="229" t="s">
        <v>9998</v>
      </c>
    </row>
    <row r="671" s="2" customFormat="1" ht="16.5" customHeight="1">
      <c r="A671" s="42"/>
      <c r="B671" s="43"/>
      <c r="C671" s="218" t="s">
        <v>1310</v>
      </c>
      <c r="D671" s="218" t="s">
        <v>243</v>
      </c>
      <c r="E671" s="219" t="s">
        <v>9999</v>
      </c>
      <c r="F671" s="220" t="s">
        <v>10000</v>
      </c>
      <c r="G671" s="221" t="s">
        <v>515</v>
      </c>
      <c r="H671" s="222">
        <v>88</v>
      </c>
      <c r="I671" s="223"/>
      <c r="J671" s="224">
        <f>ROUND(I671*H671,2)</f>
        <v>0</v>
      </c>
      <c r="K671" s="220" t="s">
        <v>1267</v>
      </c>
      <c r="L671" s="48"/>
      <c r="M671" s="225" t="s">
        <v>39</v>
      </c>
      <c r="N671" s="226" t="s">
        <v>56</v>
      </c>
      <c r="O671" s="88"/>
      <c r="P671" s="227">
        <f>O671*H671</f>
        <v>0</v>
      </c>
      <c r="Q671" s="227">
        <v>0.00084000000000000003</v>
      </c>
      <c r="R671" s="227">
        <f>Q671*H671</f>
        <v>0.07392</v>
      </c>
      <c r="S671" s="227">
        <v>0</v>
      </c>
      <c r="T671" s="228">
        <f>S671*H671</f>
        <v>0</v>
      </c>
      <c r="U671" s="42"/>
      <c r="V671" s="42"/>
      <c r="W671" s="42"/>
      <c r="X671" s="42"/>
      <c r="Y671" s="42"/>
      <c r="Z671" s="42"/>
      <c r="AA671" s="42"/>
      <c r="AB671" s="42"/>
      <c r="AC671" s="42"/>
      <c r="AD671" s="42"/>
      <c r="AE671" s="42"/>
      <c r="AR671" s="229" t="s">
        <v>462</v>
      </c>
      <c r="AT671" s="229" t="s">
        <v>243</v>
      </c>
      <c r="AU671" s="229" t="s">
        <v>93</v>
      </c>
      <c r="AY671" s="20" t="s">
        <v>241</v>
      </c>
      <c r="BE671" s="230">
        <f>IF(N671="základní",J671,0)</f>
        <v>0</v>
      </c>
      <c r="BF671" s="230">
        <f>IF(N671="snížená",J671,0)</f>
        <v>0</v>
      </c>
      <c r="BG671" s="230">
        <f>IF(N671="zákl. přenesená",J671,0)</f>
        <v>0</v>
      </c>
      <c r="BH671" s="230">
        <f>IF(N671="sníž. přenesená",J671,0)</f>
        <v>0</v>
      </c>
      <c r="BI671" s="230">
        <f>IF(N671="nulová",J671,0)</f>
        <v>0</v>
      </c>
      <c r="BJ671" s="20" t="s">
        <v>23</v>
      </c>
      <c r="BK671" s="230">
        <f>ROUND(I671*H671,2)</f>
        <v>0</v>
      </c>
      <c r="BL671" s="20" t="s">
        <v>462</v>
      </c>
      <c r="BM671" s="229" t="s">
        <v>10001</v>
      </c>
    </row>
    <row r="672" s="2" customFormat="1" ht="16.5" customHeight="1">
      <c r="A672" s="42"/>
      <c r="B672" s="43"/>
      <c r="C672" s="218" t="s">
        <v>1318</v>
      </c>
      <c r="D672" s="218" t="s">
        <v>243</v>
      </c>
      <c r="E672" s="219" t="s">
        <v>10002</v>
      </c>
      <c r="F672" s="220" t="s">
        <v>10003</v>
      </c>
      <c r="G672" s="221" t="s">
        <v>515</v>
      </c>
      <c r="H672" s="222">
        <v>61</v>
      </c>
      <c r="I672" s="223"/>
      <c r="J672" s="224">
        <f>ROUND(I672*H672,2)</f>
        <v>0</v>
      </c>
      <c r="K672" s="220" t="s">
        <v>1267</v>
      </c>
      <c r="L672" s="48"/>
      <c r="M672" s="225" t="s">
        <v>39</v>
      </c>
      <c r="N672" s="226" t="s">
        <v>56</v>
      </c>
      <c r="O672" s="88"/>
      <c r="P672" s="227">
        <f>O672*H672</f>
        <v>0</v>
      </c>
      <c r="Q672" s="227">
        <v>0.00093999999999999997</v>
      </c>
      <c r="R672" s="227">
        <f>Q672*H672</f>
        <v>0.057339999999999995</v>
      </c>
      <c r="S672" s="227">
        <v>0</v>
      </c>
      <c r="T672" s="228">
        <f>S672*H672</f>
        <v>0</v>
      </c>
      <c r="U672" s="42"/>
      <c r="V672" s="42"/>
      <c r="W672" s="42"/>
      <c r="X672" s="42"/>
      <c r="Y672" s="42"/>
      <c r="Z672" s="42"/>
      <c r="AA672" s="42"/>
      <c r="AB672" s="42"/>
      <c r="AC672" s="42"/>
      <c r="AD672" s="42"/>
      <c r="AE672" s="42"/>
      <c r="AR672" s="229" t="s">
        <v>462</v>
      </c>
      <c r="AT672" s="229" t="s">
        <v>243</v>
      </c>
      <c r="AU672" s="229" t="s">
        <v>93</v>
      </c>
      <c r="AY672" s="20" t="s">
        <v>241</v>
      </c>
      <c r="BE672" s="230">
        <f>IF(N672="základní",J672,0)</f>
        <v>0</v>
      </c>
      <c r="BF672" s="230">
        <f>IF(N672="snížená",J672,0)</f>
        <v>0</v>
      </c>
      <c r="BG672" s="230">
        <f>IF(N672="zákl. přenesená",J672,0)</f>
        <v>0</v>
      </c>
      <c r="BH672" s="230">
        <f>IF(N672="sníž. přenesená",J672,0)</f>
        <v>0</v>
      </c>
      <c r="BI672" s="230">
        <f>IF(N672="nulová",J672,0)</f>
        <v>0</v>
      </c>
      <c r="BJ672" s="20" t="s">
        <v>23</v>
      </c>
      <c r="BK672" s="230">
        <f>ROUND(I672*H672,2)</f>
        <v>0</v>
      </c>
      <c r="BL672" s="20" t="s">
        <v>462</v>
      </c>
      <c r="BM672" s="229" t="s">
        <v>10004</v>
      </c>
    </row>
    <row r="673" s="2" customFormat="1" ht="16.5" customHeight="1">
      <c r="A673" s="42"/>
      <c r="B673" s="43"/>
      <c r="C673" s="218" t="s">
        <v>1324</v>
      </c>
      <c r="D673" s="218" t="s">
        <v>243</v>
      </c>
      <c r="E673" s="219" t="s">
        <v>10005</v>
      </c>
      <c r="F673" s="220" t="s">
        <v>10006</v>
      </c>
      <c r="G673" s="221" t="s">
        <v>515</v>
      </c>
      <c r="H673" s="222">
        <v>117</v>
      </c>
      <c r="I673" s="223"/>
      <c r="J673" s="224">
        <f>ROUND(I673*H673,2)</f>
        <v>0</v>
      </c>
      <c r="K673" s="220" t="s">
        <v>1267</v>
      </c>
      <c r="L673" s="48"/>
      <c r="M673" s="225" t="s">
        <v>39</v>
      </c>
      <c r="N673" s="226" t="s">
        <v>56</v>
      </c>
      <c r="O673" s="88"/>
      <c r="P673" s="227">
        <f>O673*H673</f>
        <v>0</v>
      </c>
      <c r="Q673" s="227">
        <v>0.0020899999999999998</v>
      </c>
      <c r="R673" s="227">
        <f>Q673*H673</f>
        <v>0.24452999999999997</v>
      </c>
      <c r="S673" s="227">
        <v>0</v>
      </c>
      <c r="T673" s="228">
        <f>S673*H673</f>
        <v>0</v>
      </c>
      <c r="U673" s="42"/>
      <c r="V673" s="42"/>
      <c r="W673" s="42"/>
      <c r="X673" s="42"/>
      <c r="Y673" s="42"/>
      <c r="Z673" s="42"/>
      <c r="AA673" s="42"/>
      <c r="AB673" s="42"/>
      <c r="AC673" s="42"/>
      <c r="AD673" s="42"/>
      <c r="AE673" s="42"/>
      <c r="AR673" s="229" t="s">
        <v>462</v>
      </c>
      <c r="AT673" s="229" t="s">
        <v>243</v>
      </c>
      <c r="AU673" s="229" t="s">
        <v>93</v>
      </c>
      <c r="AY673" s="20" t="s">
        <v>241</v>
      </c>
      <c r="BE673" s="230">
        <f>IF(N673="základní",J673,0)</f>
        <v>0</v>
      </c>
      <c r="BF673" s="230">
        <f>IF(N673="snížená",J673,0)</f>
        <v>0</v>
      </c>
      <c r="BG673" s="230">
        <f>IF(N673="zákl. přenesená",J673,0)</f>
        <v>0</v>
      </c>
      <c r="BH673" s="230">
        <f>IF(N673="sníž. přenesená",J673,0)</f>
        <v>0</v>
      </c>
      <c r="BI673" s="230">
        <f>IF(N673="nulová",J673,0)</f>
        <v>0</v>
      </c>
      <c r="BJ673" s="20" t="s">
        <v>23</v>
      </c>
      <c r="BK673" s="230">
        <f>ROUND(I673*H673,2)</f>
        <v>0</v>
      </c>
      <c r="BL673" s="20" t="s">
        <v>462</v>
      </c>
      <c r="BM673" s="229" t="s">
        <v>10007</v>
      </c>
    </row>
    <row r="674" s="2" customFormat="1" ht="16.5" customHeight="1">
      <c r="A674" s="42"/>
      <c r="B674" s="43"/>
      <c r="C674" s="218" t="s">
        <v>1329</v>
      </c>
      <c r="D674" s="218" t="s">
        <v>243</v>
      </c>
      <c r="E674" s="219" t="s">
        <v>10008</v>
      </c>
      <c r="F674" s="220" t="s">
        <v>10009</v>
      </c>
      <c r="G674" s="221" t="s">
        <v>515</v>
      </c>
      <c r="H674" s="222">
        <v>33</v>
      </c>
      <c r="I674" s="223"/>
      <c r="J674" s="224">
        <f>ROUND(I674*H674,2)</f>
        <v>0</v>
      </c>
      <c r="K674" s="220" t="s">
        <v>1267</v>
      </c>
      <c r="L674" s="48"/>
      <c r="M674" s="225" t="s">
        <v>39</v>
      </c>
      <c r="N674" s="226" t="s">
        <v>56</v>
      </c>
      <c r="O674" s="88"/>
      <c r="P674" s="227">
        <f>O674*H674</f>
        <v>0</v>
      </c>
      <c r="Q674" s="227">
        <v>0.0032299999999999998</v>
      </c>
      <c r="R674" s="227">
        <f>Q674*H674</f>
        <v>0.10658999999999999</v>
      </c>
      <c r="S674" s="227">
        <v>0</v>
      </c>
      <c r="T674" s="228">
        <f>S674*H674</f>
        <v>0</v>
      </c>
      <c r="U674" s="42"/>
      <c r="V674" s="42"/>
      <c r="W674" s="42"/>
      <c r="X674" s="42"/>
      <c r="Y674" s="42"/>
      <c r="Z674" s="42"/>
      <c r="AA674" s="42"/>
      <c r="AB674" s="42"/>
      <c r="AC674" s="42"/>
      <c r="AD674" s="42"/>
      <c r="AE674" s="42"/>
      <c r="AR674" s="229" t="s">
        <v>462</v>
      </c>
      <c r="AT674" s="229" t="s">
        <v>243</v>
      </c>
      <c r="AU674" s="229" t="s">
        <v>93</v>
      </c>
      <c r="AY674" s="20" t="s">
        <v>241</v>
      </c>
      <c r="BE674" s="230">
        <f>IF(N674="základní",J674,0)</f>
        <v>0</v>
      </c>
      <c r="BF674" s="230">
        <f>IF(N674="snížená",J674,0)</f>
        <v>0</v>
      </c>
      <c r="BG674" s="230">
        <f>IF(N674="zákl. přenesená",J674,0)</f>
        <v>0</v>
      </c>
      <c r="BH674" s="230">
        <f>IF(N674="sníž. přenesená",J674,0)</f>
        <v>0</v>
      </c>
      <c r="BI674" s="230">
        <f>IF(N674="nulová",J674,0)</f>
        <v>0</v>
      </c>
      <c r="BJ674" s="20" t="s">
        <v>23</v>
      </c>
      <c r="BK674" s="230">
        <f>ROUND(I674*H674,2)</f>
        <v>0</v>
      </c>
      <c r="BL674" s="20" t="s">
        <v>462</v>
      </c>
      <c r="BM674" s="229" t="s">
        <v>10010</v>
      </c>
    </row>
    <row r="675" s="2" customFormat="1" ht="16.5" customHeight="1">
      <c r="A675" s="42"/>
      <c r="B675" s="43"/>
      <c r="C675" s="218" t="s">
        <v>1350</v>
      </c>
      <c r="D675" s="218" t="s">
        <v>243</v>
      </c>
      <c r="E675" s="219" t="s">
        <v>10011</v>
      </c>
      <c r="F675" s="220" t="s">
        <v>10012</v>
      </c>
      <c r="G675" s="221" t="s">
        <v>561</v>
      </c>
      <c r="H675" s="222">
        <v>1</v>
      </c>
      <c r="I675" s="223"/>
      <c r="J675" s="224">
        <f>ROUND(I675*H675,2)</f>
        <v>0</v>
      </c>
      <c r="K675" s="220" t="s">
        <v>247</v>
      </c>
      <c r="L675" s="48"/>
      <c r="M675" s="225" t="s">
        <v>39</v>
      </c>
      <c r="N675" s="226" t="s">
        <v>56</v>
      </c>
      <c r="O675" s="88"/>
      <c r="P675" s="227">
        <f>O675*H675</f>
        <v>0</v>
      </c>
      <c r="Q675" s="227">
        <v>0.0055300000000000002</v>
      </c>
      <c r="R675" s="227">
        <f>Q675*H675</f>
        <v>0.0055300000000000002</v>
      </c>
      <c r="S675" s="227">
        <v>0</v>
      </c>
      <c r="T675" s="228">
        <f>S675*H675</f>
        <v>0</v>
      </c>
      <c r="U675" s="42"/>
      <c r="V675" s="42"/>
      <c r="W675" s="42"/>
      <c r="X675" s="42"/>
      <c r="Y675" s="42"/>
      <c r="Z675" s="42"/>
      <c r="AA675" s="42"/>
      <c r="AB675" s="42"/>
      <c r="AC675" s="42"/>
      <c r="AD675" s="42"/>
      <c r="AE675" s="42"/>
      <c r="AR675" s="229" t="s">
        <v>462</v>
      </c>
      <c r="AT675" s="229" t="s">
        <v>243</v>
      </c>
      <c r="AU675" s="229" t="s">
        <v>93</v>
      </c>
      <c r="AY675" s="20" t="s">
        <v>241</v>
      </c>
      <c r="BE675" s="230">
        <f>IF(N675="základní",J675,0)</f>
        <v>0</v>
      </c>
      <c r="BF675" s="230">
        <f>IF(N675="snížená",J675,0)</f>
        <v>0</v>
      </c>
      <c r="BG675" s="230">
        <f>IF(N675="zákl. přenesená",J675,0)</f>
        <v>0</v>
      </c>
      <c r="BH675" s="230">
        <f>IF(N675="sníž. přenesená",J675,0)</f>
        <v>0</v>
      </c>
      <c r="BI675" s="230">
        <f>IF(N675="nulová",J675,0)</f>
        <v>0</v>
      </c>
      <c r="BJ675" s="20" t="s">
        <v>23</v>
      </c>
      <c r="BK675" s="230">
        <f>ROUND(I675*H675,2)</f>
        <v>0</v>
      </c>
      <c r="BL675" s="20" t="s">
        <v>462</v>
      </c>
      <c r="BM675" s="229" t="s">
        <v>10013</v>
      </c>
    </row>
    <row r="676" s="2" customFormat="1">
      <c r="A676" s="42"/>
      <c r="B676" s="43"/>
      <c r="C676" s="44"/>
      <c r="D676" s="231" t="s">
        <v>250</v>
      </c>
      <c r="E676" s="44"/>
      <c r="F676" s="232" t="s">
        <v>10014</v>
      </c>
      <c r="G676" s="44"/>
      <c r="H676" s="44"/>
      <c r="I676" s="233"/>
      <c r="J676" s="44"/>
      <c r="K676" s="44"/>
      <c r="L676" s="48"/>
      <c r="M676" s="234"/>
      <c r="N676" s="235"/>
      <c r="O676" s="88"/>
      <c r="P676" s="88"/>
      <c r="Q676" s="88"/>
      <c r="R676" s="88"/>
      <c r="S676" s="88"/>
      <c r="T676" s="89"/>
      <c r="U676" s="42"/>
      <c r="V676" s="42"/>
      <c r="W676" s="42"/>
      <c r="X676" s="42"/>
      <c r="Y676" s="42"/>
      <c r="Z676" s="42"/>
      <c r="AA676" s="42"/>
      <c r="AB676" s="42"/>
      <c r="AC676" s="42"/>
      <c r="AD676" s="42"/>
      <c r="AE676" s="42"/>
      <c r="AT676" s="20" t="s">
        <v>250</v>
      </c>
      <c r="AU676" s="20" t="s">
        <v>93</v>
      </c>
    </row>
    <row r="677" s="2" customFormat="1" ht="16.5" customHeight="1">
      <c r="A677" s="42"/>
      <c r="B677" s="43"/>
      <c r="C677" s="280" t="s">
        <v>1357</v>
      </c>
      <c r="D677" s="280" t="s">
        <v>463</v>
      </c>
      <c r="E677" s="281" t="s">
        <v>10015</v>
      </c>
      <c r="F677" s="282" t="s">
        <v>10016</v>
      </c>
      <c r="G677" s="283" t="s">
        <v>561</v>
      </c>
      <c r="H677" s="284">
        <v>1</v>
      </c>
      <c r="I677" s="285"/>
      <c r="J677" s="286">
        <f>ROUND(I677*H677,2)</f>
        <v>0</v>
      </c>
      <c r="K677" s="282" t="s">
        <v>247</v>
      </c>
      <c r="L677" s="287"/>
      <c r="M677" s="288" t="s">
        <v>39</v>
      </c>
      <c r="N677" s="289" t="s">
        <v>56</v>
      </c>
      <c r="O677" s="88"/>
      <c r="P677" s="227">
        <f>O677*H677</f>
        <v>0</v>
      </c>
      <c r="Q677" s="227">
        <v>0.0018799999999999999</v>
      </c>
      <c r="R677" s="227">
        <f>Q677*H677</f>
        <v>0.0018799999999999999</v>
      </c>
      <c r="S677" s="227">
        <v>0</v>
      </c>
      <c r="T677" s="228">
        <f>S677*H677</f>
        <v>0</v>
      </c>
      <c r="U677" s="42"/>
      <c r="V677" s="42"/>
      <c r="W677" s="42"/>
      <c r="X677" s="42"/>
      <c r="Y677" s="42"/>
      <c r="Z677" s="42"/>
      <c r="AA677" s="42"/>
      <c r="AB677" s="42"/>
      <c r="AC677" s="42"/>
      <c r="AD677" s="42"/>
      <c r="AE677" s="42"/>
      <c r="AR677" s="229" t="s">
        <v>660</v>
      </c>
      <c r="AT677" s="229" t="s">
        <v>463</v>
      </c>
      <c r="AU677" s="229" t="s">
        <v>93</v>
      </c>
      <c r="AY677" s="20" t="s">
        <v>241</v>
      </c>
      <c r="BE677" s="230">
        <f>IF(N677="základní",J677,0)</f>
        <v>0</v>
      </c>
      <c r="BF677" s="230">
        <f>IF(N677="snížená",J677,0)</f>
        <v>0</v>
      </c>
      <c r="BG677" s="230">
        <f>IF(N677="zákl. přenesená",J677,0)</f>
        <v>0</v>
      </c>
      <c r="BH677" s="230">
        <f>IF(N677="sníž. přenesená",J677,0)</f>
        <v>0</v>
      </c>
      <c r="BI677" s="230">
        <f>IF(N677="nulová",J677,0)</f>
        <v>0</v>
      </c>
      <c r="BJ677" s="20" t="s">
        <v>23</v>
      </c>
      <c r="BK677" s="230">
        <f>ROUND(I677*H677,2)</f>
        <v>0</v>
      </c>
      <c r="BL677" s="20" t="s">
        <v>462</v>
      </c>
      <c r="BM677" s="229" t="s">
        <v>10017</v>
      </c>
    </row>
    <row r="678" s="2" customFormat="1" ht="16.5" customHeight="1">
      <c r="A678" s="42"/>
      <c r="B678" s="43"/>
      <c r="C678" s="280" t="s">
        <v>1363</v>
      </c>
      <c r="D678" s="280" t="s">
        <v>463</v>
      </c>
      <c r="E678" s="281" t="s">
        <v>10018</v>
      </c>
      <c r="F678" s="282" t="s">
        <v>10019</v>
      </c>
      <c r="G678" s="283" t="s">
        <v>561</v>
      </c>
      <c r="H678" s="284">
        <v>1</v>
      </c>
      <c r="I678" s="285"/>
      <c r="J678" s="286">
        <f>ROUND(I678*H678,2)</f>
        <v>0</v>
      </c>
      <c r="K678" s="282" t="s">
        <v>1267</v>
      </c>
      <c r="L678" s="287"/>
      <c r="M678" s="288" t="s">
        <v>39</v>
      </c>
      <c r="N678" s="289" t="s">
        <v>56</v>
      </c>
      <c r="O678" s="88"/>
      <c r="P678" s="227">
        <f>O678*H678</f>
        <v>0</v>
      </c>
      <c r="Q678" s="227">
        <v>6.9999999999999994E-05</v>
      </c>
      <c r="R678" s="227">
        <f>Q678*H678</f>
        <v>6.9999999999999994E-05</v>
      </c>
      <c r="S678" s="227">
        <v>0</v>
      </c>
      <c r="T678" s="228">
        <f>S678*H678</f>
        <v>0</v>
      </c>
      <c r="U678" s="42"/>
      <c r="V678" s="42"/>
      <c r="W678" s="42"/>
      <c r="X678" s="42"/>
      <c r="Y678" s="42"/>
      <c r="Z678" s="42"/>
      <c r="AA678" s="42"/>
      <c r="AB678" s="42"/>
      <c r="AC678" s="42"/>
      <c r="AD678" s="42"/>
      <c r="AE678" s="42"/>
      <c r="AR678" s="229" t="s">
        <v>660</v>
      </c>
      <c r="AT678" s="229" t="s">
        <v>463</v>
      </c>
      <c r="AU678" s="229" t="s">
        <v>93</v>
      </c>
      <c r="AY678" s="20" t="s">
        <v>241</v>
      </c>
      <c r="BE678" s="230">
        <f>IF(N678="základní",J678,0)</f>
        <v>0</v>
      </c>
      <c r="BF678" s="230">
        <f>IF(N678="snížená",J678,0)</f>
        <v>0</v>
      </c>
      <c r="BG678" s="230">
        <f>IF(N678="zákl. přenesená",J678,0)</f>
        <v>0</v>
      </c>
      <c r="BH678" s="230">
        <f>IF(N678="sníž. přenesená",J678,0)</f>
        <v>0</v>
      </c>
      <c r="BI678" s="230">
        <f>IF(N678="nulová",J678,0)</f>
        <v>0</v>
      </c>
      <c r="BJ678" s="20" t="s">
        <v>23</v>
      </c>
      <c r="BK678" s="230">
        <f>ROUND(I678*H678,2)</f>
        <v>0</v>
      </c>
      <c r="BL678" s="20" t="s">
        <v>462</v>
      </c>
      <c r="BM678" s="229" t="s">
        <v>10020</v>
      </c>
    </row>
    <row r="679" s="2" customFormat="1" ht="16.5" customHeight="1">
      <c r="A679" s="42"/>
      <c r="B679" s="43"/>
      <c r="C679" s="218" t="s">
        <v>1369</v>
      </c>
      <c r="D679" s="218" t="s">
        <v>243</v>
      </c>
      <c r="E679" s="219" t="s">
        <v>10021</v>
      </c>
      <c r="F679" s="220" t="s">
        <v>10022</v>
      </c>
      <c r="G679" s="221" t="s">
        <v>5959</v>
      </c>
      <c r="H679" s="222">
        <v>42</v>
      </c>
      <c r="I679" s="223"/>
      <c r="J679" s="224">
        <f>ROUND(I679*H679,2)</f>
        <v>0</v>
      </c>
      <c r="K679" s="220" t="s">
        <v>247</v>
      </c>
      <c r="L679" s="48"/>
      <c r="M679" s="225" t="s">
        <v>39</v>
      </c>
      <c r="N679" s="226" t="s">
        <v>56</v>
      </c>
      <c r="O679" s="88"/>
      <c r="P679" s="227">
        <f>O679*H679</f>
        <v>0</v>
      </c>
      <c r="Q679" s="227">
        <v>0.00021000000000000001</v>
      </c>
      <c r="R679" s="227">
        <f>Q679*H679</f>
        <v>0.0088199999999999997</v>
      </c>
      <c r="S679" s="227">
        <v>0</v>
      </c>
      <c r="T679" s="228">
        <f>S679*H679</f>
        <v>0</v>
      </c>
      <c r="U679" s="42"/>
      <c r="V679" s="42"/>
      <c r="W679" s="42"/>
      <c r="X679" s="42"/>
      <c r="Y679" s="42"/>
      <c r="Z679" s="42"/>
      <c r="AA679" s="42"/>
      <c r="AB679" s="42"/>
      <c r="AC679" s="42"/>
      <c r="AD679" s="42"/>
      <c r="AE679" s="42"/>
      <c r="AR679" s="229" t="s">
        <v>462</v>
      </c>
      <c r="AT679" s="229" t="s">
        <v>243</v>
      </c>
      <c r="AU679" s="229" t="s">
        <v>93</v>
      </c>
      <c r="AY679" s="20" t="s">
        <v>241</v>
      </c>
      <c r="BE679" s="230">
        <f>IF(N679="základní",J679,0)</f>
        <v>0</v>
      </c>
      <c r="BF679" s="230">
        <f>IF(N679="snížená",J679,0)</f>
        <v>0</v>
      </c>
      <c r="BG679" s="230">
        <f>IF(N679="zákl. přenesená",J679,0)</f>
        <v>0</v>
      </c>
      <c r="BH679" s="230">
        <f>IF(N679="sníž. přenesená",J679,0)</f>
        <v>0</v>
      </c>
      <c r="BI679" s="230">
        <f>IF(N679="nulová",J679,0)</f>
        <v>0</v>
      </c>
      <c r="BJ679" s="20" t="s">
        <v>23</v>
      </c>
      <c r="BK679" s="230">
        <f>ROUND(I679*H679,2)</f>
        <v>0</v>
      </c>
      <c r="BL679" s="20" t="s">
        <v>462</v>
      </c>
      <c r="BM679" s="229" t="s">
        <v>10023</v>
      </c>
    </row>
    <row r="680" s="2" customFormat="1">
      <c r="A680" s="42"/>
      <c r="B680" s="43"/>
      <c r="C680" s="44"/>
      <c r="D680" s="231" t="s">
        <v>250</v>
      </c>
      <c r="E680" s="44"/>
      <c r="F680" s="232" t="s">
        <v>10024</v>
      </c>
      <c r="G680" s="44"/>
      <c r="H680" s="44"/>
      <c r="I680" s="233"/>
      <c r="J680" s="44"/>
      <c r="K680" s="44"/>
      <c r="L680" s="48"/>
      <c r="M680" s="234"/>
      <c r="N680" s="235"/>
      <c r="O680" s="88"/>
      <c r="P680" s="88"/>
      <c r="Q680" s="88"/>
      <c r="R680" s="88"/>
      <c r="S680" s="88"/>
      <c r="T680" s="89"/>
      <c r="U680" s="42"/>
      <c r="V680" s="42"/>
      <c r="W680" s="42"/>
      <c r="X680" s="42"/>
      <c r="Y680" s="42"/>
      <c r="Z680" s="42"/>
      <c r="AA680" s="42"/>
      <c r="AB680" s="42"/>
      <c r="AC680" s="42"/>
      <c r="AD680" s="42"/>
      <c r="AE680" s="42"/>
      <c r="AT680" s="20" t="s">
        <v>250</v>
      </c>
      <c r="AU680" s="20" t="s">
        <v>93</v>
      </c>
    </row>
    <row r="681" s="14" customFormat="1">
      <c r="A681" s="14"/>
      <c r="B681" s="247"/>
      <c r="C681" s="248"/>
      <c r="D681" s="238" t="s">
        <v>252</v>
      </c>
      <c r="E681" s="249" t="s">
        <v>39</v>
      </c>
      <c r="F681" s="250" t="s">
        <v>9887</v>
      </c>
      <c r="G681" s="248"/>
      <c r="H681" s="251">
        <v>21</v>
      </c>
      <c r="I681" s="252"/>
      <c r="J681" s="248"/>
      <c r="K681" s="248"/>
      <c r="L681" s="253"/>
      <c r="M681" s="254"/>
      <c r="N681" s="255"/>
      <c r="O681" s="255"/>
      <c r="P681" s="255"/>
      <c r="Q681" s="255"/>
      <c r="R681" s="255"/>
      <c r="S681" s="255"/>
      <c r="T681" s="256"/>
      <c r="U681" s="14"/>
      <c r="V681" s="14"/>
      <c r="W681" s="14"/>
      <c r="X681" s="14"/>
      <c r="Y681" s="14"/>
      <c r="Z681" s="14"/>
      <c r="AA681" s="14"/>
      <c r="AB681" s="14"/>
      <c r="AC681" s="14"/>
      <c r="AD681" s="14"/>
      <c r="AE681" s="14"/>
      <c r="AT681" s="257" t="s">
        <v>252</v>
      </c>
      <c r="AU681" s="257" t="s">
        <v>93</v>
      </c>
      <c r="AV681" s="14" t="s">
        <v>93</v>
      </c>
      <c r="AW681" s="14" t="s">
        <v>46</v>
      </c>
      <c r="AX681" s="14" t="s">
        <v>85</v>
      </c>
      <c r="AY681" s="257" t="s">
        <v>241</v>
      </c>
    </row>
    <row r="682" s="14" customFormat="1">
      <c r="A682" s="14"/>
      <c r="B682" s="247"/>
      <c r="C682" s="248"/>
      <c r="D682" s="238" t="s">
        <v>252</v>
      </c>
      <c r="E682" s="249" t="s">
        <v>39</v>
      </c>
      <c r="F682" s="250" t="s">
        <v>9888</v>
      </c>
      <c r="G682" s="248"/>
      <c r="H682" s="251">
        <v>14</v>
      </c>
      <c r="I682" s="252"/>
      <c r="J682" s="248"/>
      <c r="K682" s="248"/>
      <c r="L682" s="253"/>
      <c r="M682" s="254"/>
      <c r="N682" s="255"/>
      <c r="O682" s="255"/>
      <c r="P682" s="255"/>
      <c r="Q682" s="255"/>
      <c r="R682" s="255"/>
      <c r="S682" s="255"/>
      <c r="T682" s="256"/>
      <c r="U682" s="14"/>
      <c r="V682" s="14"/>
      <c r="W682" s="14"/>
      <c r="X682" s="14"/>
      <c r="Y682" s="14"/>
      <c r="Z682" s="14"/>
      <c r="AA682" s="14"/>
      <c r="AB682" s="14"/>
      <c r="AC682" s="14"/>
      <c r="AD682" s="14"/>
      <c r="AE682" s="14"/>
      <c r="AT682" s="257" t="s">
        <v>252</v>
      </c>
      <c r="AU682" s="257" t="s">
        <v>93</v>
      </c>
      <c r="AV682" s="14" t="s">
        <v>93</v>
      </c>
      <c r="AW682" s="14" t="s">
        <v>46</v>
      </c>
      <c r="AX682" s="14" t="s">
        <v>85</v>
      </c>
      <c r="AY682" s="257" t="s">
        <v>241</v>
      </c>
    </row>
    <row r="683" s="14" customFormat="1">
      <c r="A683" s="14"/>
      <c r="B683" s="247"/>
      <c r="C683" s="248"/>
      <c r="D683" s="238" t="s">
        <v>252</v>
      </c>
      <c r="E683" s="249" t="s">
        <v>39</v>
      </c>
      <c r="F683" s="250" t="s">
        <v>9889</v>
      </c>
      <c r="G683" s="248"/>
      <c r="H683" s="251">
        <v>1</v>
      </c>
      <c r="I683" s="252"/>
      <c r="J683" s="248"/>
      <c r="K683" s="248"/>
      <c r="L683" s="253"/>
      <c r="M683" s="254"/>
      <c r="N683" s="255"/>
      <c r="O683" s="255"/>
      <c r="P683" s="255"/>
      <c r="Q683" s="255"/>
      <c r="R683" s="255"/>
      <c r="S683" s="255"/>
      <c r="T683" s="256"/>
      <c r="U683" s="14"/>
      <c r="V683" s="14"/>
      <c r="W683" s="14"/>
      <c r="X683" s="14"/>
      <c r="Y683" s="14"/>
      <c r="Z683" s="14"/>
      <c r="AA683" s="14"/>
      <c r="AB683" s="14"/>
      <c r="AC683" s="14"/>
      <c r="AD683" s="14"/>
      <c r="AE683" s="14"/>
      <c r="AT683" s="257" t="s">
        <v>252</v>
      </c>
      <c r="AU683" s="257" t="s">
        <v>93</v>
      </c>
      <c r="AV683" s="14" t="s">
        <v>93</v>
      </c>
      <c r="AW683" s="14" t="s">
        <v>46</v>
      </c>
      <c r="AX683" s="14" t="s">
        <v>85</v>
      </c>
      <c r="AY683" s="257" t="s">
        <v>241</v>
      </c>
    </row>
    <row r="684" s="14" customFormat="1">
      <c r="A684" s="14"/>
      <c r="B684" s="247"/>
      <c r="C684" s="248"/>
      <c r="D684" s="238" t="s">
        <v>252</v>
      </c>
      <c r="E684" s="249" t="s">
        <v>39</v>
      </c>
      <c r="F684" s="250" t="s">
        <v>9890</v>
      </c>
      <c r="G684" s="248"/>
      <c r="H684" s="251">
        <v>1</v>
      </c>
      <c r="I684" s="252"/>
      <c r="J684" s="248"/>
      <c r="K684" s="248"/>
      <c r="L684" s="253"/>
      <c r="M684" s="254"/>
      <c r="N684" s="255"/>
      <c r="O684" s="255"/>
      <c r="P684" s="255"/>
      <c r="Q684" s="255"/>
      <c r="R684" s="255"/>
      <c r="S684" s="255"/>
      <c r="T684" s="256"/>
      <c r="U684" s="14"/>
      <c r="V684" s="14"/>
      <c r="W684" s="14"/>
      <c r="X684" s="14"/>
      <c r="Y684" s="14"/>
      <c r="Z684" s="14"/>
      <c r="AA684" s="14"/>
      <c r="AB684" s="14"/>
      <c r="AC684" s="14"/>
      <c r="AD684" s="14"/>
      <c r="AE684" s="14"/>
      <c r="AT684" s="257" t="s">
        <v>252</v>
      </c>
      <c r="AU684" s="257" t="s">
        <v>93</v>
      </c>
      <c r="AV684" s="14" t="s">
        <v>93</v>
      </c>
      <c r="AW684" s="14" t="s">
        <v>46</v>
      </c>
      <c r="AX684" s="14" t="s">
        <v>85</v>
      </c>
      <c r="AY684" s="257" t="s">
        <v>241</v>
      </c>
    </row>
    <row r="685" s="14" customFormat="1">
      <c r="A685" s="14"/>
      <c r="B685" s="247"/>
      <c r="C685" s="248"/>
      <c r="D685" s="238" t="s">
        <v>252</v>
      </c>
      <c r="E685" s="249" t="s">
        <v>39</v>
      </c>
      <c r="F685" s="250" t="s">
        <v>9901</v>
      </c>
      <c r="G685" s="248"/>
      <c r="H685" s="251">
        <v>1</v>
      </c>
      <c r="I685" s="252"/>
      <c r="J685" s="248"/>
      <c r="K685" s="248"/>
      <c r="L685" s="253"/>
      <c r="M685" s="254"/>
      <c r="N685" s="255"/>
      <c r="O685" s="255"/>
      <c r="P685" s="255"/>
      <c r="Q685" s="255"/>
      <c r="R685" s="255"/>
      <c r="S685" s="255"/>
      <c r="T685" s="256"/>
      <c r="U685" s="14"/>
      <c r="V685" s="14"/>
      <c r="W685" s="14"/>
      <c r="X685" s="14"/>
      <c r="Y685" s="14"/>
      <c r="Z685" s="14"/>
      <c r="AA685" s="14"/>
      <c r="AB685" s="14"/>
      <c r="AC685" s="14"/>
      <c r="AD685" s="14"/>
      <c r="AE685" s="14"/>
      <c r="AT685" s="257" t="s">
        <v>252</v>
      </c>
      <c r="AU685" s="257" t="s">
        <v>93</v>
      </c>
      <c r="AV685" s="14" t="s">
        <v>93</v>
      </c>
      <c r="AW685" s="14" t="s">
        <v>46</v>
      </c>
      <c r="AX685" s="14" t="s">
        <v>85</v>
      </c>
      <c r="AY685" s="257" t="s">
        <v>241</v>
      </c>
    </row>
    <row r="686" s="14" customFormat="1">
      <c r="A686" s="14"/>
      <c r="B686" s="247"/>
      <c r="C686" s="248"/>
      <c r="D686" s="238" t="s">
        <v>252</v>
      </c>
      <c r="E686" s="249" t="s">
        <v>39</v>
      </c>
      <c r="F686" s="250" t="s">
        <v>9891</v>
      </c>
      <c r="G686" s="248"/>
      <c r="H686" s="251">
        <v>3</v>
      </c>
      <c r="I686" s="252"/>
      <c r="J686" s="248"/>
      <c r="K686" s="248"/>
      <c r="L686" s="253"/>
      <c r="M686" s="254"/>
      <c r="N686" s="255"/>
      <c r="O686" s="255"/>
      <c r="P686" s="255"/>
      <c r="Q686" s="255"/>
      <c r="R686" s="255"/>
      <c r="S686" s="255"/>
      <c r="T686" s="256"/>
      <c r="U686" s="14"/>
      <c r="V686" s="14"/>
      <c r="W686" s="14"/>
      <c r="X686" s="14"/>
      <c r="Y686" s="14"/>
      <c r="Z686" s="14"/>
      <c r="AA686" s="14"/>
      <c r="AB686" s="14"/>
      <c r="AC686" s="14"/>
      <c r="AD686" s="14"/>
      <c r="AE686" s="14"/>
      <c r="AT686" s="257" t="s">
        <v>252</v>
      </c>
      <c r="AU686" s="257" t="s">
        <v>93</v>
      </c>
      <c r="AV686" s="14" t="s">
        <v>93</v>
      </c>
      <c r="AW686" s="14" t="s">
        <v>46</v>
      </c>
      <c r="AX686" s="14" t="s">
        <v>85</v>
      </c>
      <c r="AY686" s="257" t="s">
        <v>241</v>
      </c>
    </row>
    <row r="687" s="14" customFormat="1">
      <c r="A687" s="14"/>
      <c r="B687" s="247"/>
      <c r="C687" s="248"/>
      <c r="D687" s="238" t="s">
        <v>252</v>
      </c>
      <c r="E687" s="249" t="s">
        <v>39</v>
      </c>
      <c r="F687" s="250" t="s">
        <v>9892</v>
      </c>
      <c r="G687" s="248"/>
      <c r="H687" s="251">
        <v>1</v>
      </c>
      <c r="I687" s="252"/>
      <c r="J687" s="248"/>
      <c r="K687" s="248"/>
      <c r="L687" s="253"/>
      <c r="M687" s="254"/>
      <c r="N687" s="255"/>
      <c r="O687" s="255"/>
      <c r="P687" s="255"/>
      <c r="Q687" s="255"/>
      <c r="R687" s="255"/>
      <c r="S687" s="255"/>
      <c r="T687" s="256"/>
      <c r="U687" s="14"/>
      <c r="V687" s="14"/>
      <c r="W687" s="14"/>
      <c r="X687" s="14"/>
      <c r="Y687" s="14"/>
      <c r="Z687" s="14"/>
      <c r="AA687" s="14"/>
      <c r="AB687" s="14"/>
      <c r="AC687" s="14"/>
      <c r="AD687" s="14"/>
      <c r="AE687" s="14"/>
      <c r="AT687" s="257" t="s">
        <v>252</v>
      </c>
      <c r="AU687" s="257" t="s">
        <v>93</v>
      </c>
      <c r="AV687" s="14" t="s">
        <v>93</v>
      </c>
      <c r="AW687" s="14" t="s">
        <v>46</v>
      </c>
      <c r="AX687" s="14" t="s">
        <v>85</v>
      </c>
      <c r="AY687" s="257" t="s">
        <v>241</v>
      </c>
    </row>
    <row r="688" s="15" customFormat="1">
      <c r="A688" s="15"/>
      <c r="B688" s="258"/>
      <c r="C688" s="259"/>
      <c r="D688" s="238" t="s">
        <v>252</v>
      </c>
      <c r="E688" s="260" t="s">
        <v>39</v>
      </c>
      <c r="F688" s="261" t="s">
        <v>274</v>
      </c>
      <c r="G688" s="259"/>
      <c r="H688" s="262">
        <v>42</v>
      </c>
      <c r="I688" s="263"/>
      <c r="J688" s="259"/>
      <c r="K688" s="259"/>
      <c r="L688" s="264"/>
      <c r="M688" s="265"/>
      <c r="N688" s="266"/>
      <c r="O688" s="266"/>
      <c r="P688" s="266"/>
      <c r="Q688" s="266"/>
      <c r="R688" s="266"/>
      <c r="S688" s="266"/>
      <c r="T688" s="267"/>
      <c r="U688" s="15"/>
      <c r="V688" s="15"/>
      <c r="W688" s="15"/>
      <c r="X688" s="15"/>
      <c r="Y688" s="15"/>
      <c r="Z688" s="15"/>
      <c r="AA688" s="15"/>
      <c r="AB688" s="15"/>
      <c r="AC688" s="15"/>
      <c r="AD688" s="15"/>
      <c r="AE688" s="15"/>
      <c r="AT688" s="268" t="s">
        <v>252</v>
      </c>
      <c r="AU688" s="268" t="s">
        <v>93</v>
      </c>
      <c r="AV688" s="15" t="s">
        <v>248</v>
      </c>
      <c r="AW688" s="15" t="s">
        <v>46</v>
      </c>
      <c r="AX688" s="15" t="s">
        <v>23</v>
      </c>
      <c r="AY688" s="268" t="s">
        <v>241</v>
      </c>
    </row>
    <row r="689" s="2" customFormat="1" ht="16.5" customHeight="1">
      <c r="A689" s="42"/>
      <c r="B689" s="43"/>
      <c r="C689" s="218" t="s">
        <v>1377</v>
      </c>
      <c r="D689" s="218" t="s">
        <v>243</v>
      </c>
      <c r="E689" s="219" t="s">
        <v>10025</v>
      </c>
      <c r="F689" s="220" t="s">
        <v>10026</v>
      </c>
      <c r="G689" s="221" t="s">
        <v>561</v>
      </c>
      <c r="H689" s="222">
        <v>4</v>
      </c>
      <c r="I689" s="223"/>
      <c r="J689" s="224">
        <f>ROUND(I689*H689,2)</f>
        <v>0</v>
      </c>
      <c r="K689" s="220" t="s">
        <v>247</v>
      </c>
      <c r="L689" s="48"/>
      <c r="M689" s="225" t="s">
        <v>39</v>
      </c>
      <c r="N689" s="226" t="s">
        <v>56</v>
      </c>
      <c r="O689" s="88"/>
      <c r="P689" s="227">
        <f>O689*H689</f>
        <v>0</v>
      </c>
      <c r="Q689" s="227">
        <v>2.0000000000000002E-05</v>
      </c>
      <c r="R689" s="227">
        <f>Q689*H689</f>
        <v>8.0000000000000007E-05</v>
      </c>
      <c r="S689" s="227">
        <v>0</v>
      </c>
      <c r="T689" s="228">
        <f>S689*H689</f>
        <v>0</v>
      </c>
      <c r="U689" s="42"/>
      <c r="V689" s="42"/>
      <c r="W689" s="42"/>
      <c r="X689" s="42"/>
      <c r="Y689" s="42"/>
      <c r="Z689" s="42"/>
      <c r="AA689" s="42"/>
      <c r="AB689" s="42"/>
      <c r="AC689" s="42"/>
      <c r="AD689" s="42"/>
      <c r="AE689" s="42"/>
      <c r="AR689" s="229" t="s">
        <v>462</v>
      </c>
      <c r="AT689" s="229" t="s">
        <v>243</v>
      </c>
      <c r="AU689" s="229" t="s">
        <v>93</v>
      </c>
      <c r="AY689" s="20" t="s">
        <v>241</v>
      </c>
      <c r="BE689" s="230">
        <f>IF(N689="základní",J689,0)</f>
        <v>0</v>
      </c>
      <c r="BF689" s="230">
        <f>IF(N689="snížená",J689,0)</f>
        <v>0</v>
      </c>
      <c r="BG689" s="230">
        <f>IF(N689="zákl. přenesená",J689,0)</f>
        <v>0</v>
      </c>
      <c r="BH689" s="230">
        <f>IF(N689="sníž. přenesená",J689,0)</f>
        <v>0</v>
      </c>
      <c r="BI689" s="230">
        <f>IF(N689="nulová",J689,0)</f>
        <v>0</v>
      </c>
      <c r="BJ689" s="20" t="s">
        <v>23</v>
      </c>
      <c r="BK689" s="230">
        <f>ROUND(I689*H689,2)</f>
        <v>0</v>
      </c>
      <c r="BL689" s="20" t="s">
        <v>462</v>
      </c>
      <c r="BM689" s="229" t="s">
        <v>10027</v>
      </c>
    </row>
    <row r="690" s="2" customFormat="1">
      <c r="A690" s="42"/>
      <c r="B690" s="43"/>
      <c r="C690" s="44"/>
      <c r="D690" s="231" t="s">
        <v>250</v>
      </c>
      <c r="E690" s="44"/>
      <c r="F690" s="232" t="s">
        <v>10028</v>
      </c>
      <c r="G690" s="44"/>
      <c r="H690" s="44"/>
      <c r="I690" s="233"/>
      <c r="J690" s="44"/>
      <c r="K690" s="44"/>
      <c r="L690" s="48"/>
      <c r="M690" s="234"/>
      <c r="N690" s="235"/>
      <c r="O690" s="88"/>
      <c r="P690" s="88"/>
      <c r="Q690" s="88"/>
      <c r="R690" s="88"/>
      <c r="S690" s="88"/>
      <c r="T690" s="89"/>
      <c r="U690" s="42"/>
      <c r="V690" s="42"/>
      <c r="W690" s="42"/>
      <c r="X690" s="42"/>
      <c r="Y690" s="42"/>
      <c r="Z690" s="42"/>
      <c r="AA690" s="42"/>
      <c r="AB690" s="42"/>
      <c r="AC690" s="42"/>
      <c r="AD690" s="42"/>
      <c r="AE690" s="42"/>
      <c r="AT690" s="20" t="s">
        <v>250</v>
      </c>
      <c r="AU690" s="20" t="s">
        <v>93</v>
      </c>
    </row>
    <row r="691" s="2" customFormat="1" ht="16.5" customHeight="1">
      <c r="A691" s="42"/>
      <c r="B691" s="43"/>
      <c r="C691" s="280" t="s">
        <v>1384</v>
      </c>
      <c r="D691" s="280" t="s">
        <v>463</v>
      </c>
      <c r="E691" s="281" t="s">
        <v>10029</v>
      </c>
      <c r="F691" s="282" t="s">
        <v>10030</v>
      </c>
      <c r="G691" s="283" t="s">
        <v>561</v>
      </c>
      <c r="H691" s="284">
        <v>4</v>
      </c>
      <c r="I691" s="285"/>
      <c r="J691" s="286">
        <f>ROUND(I691*H691,2)</f>
        <v>0</v>
      </c>
      <c r="K691" s="282" t="s">
        <v>1267</v>
      </c>
      <c r="L691" s="287"/>
      <c r="M691" s="288" t="s">
        <v>39</v>
      </c>
      <c r="N691" s="289" t="s">
        <v>56</v>
      </c>
      <c r="O691" s="88"/>
      <c r="P691" s="227">
        <f>O691*H691</f>
        <v>0</v>
      </c>
      <c r="Q691" s="227">
        <v>0.00019000000000000001</v>
      </c>
      <c r="R691" s="227">
        <f>Q691*H691</f>
        <v>0.00076000000000000004</v>
      </c>
      <c r="S691" s="227">
        <v>0</v>
      </c>
      <c r="T691" s="228">
        <f>S691*H691</f>
        <v>0</v>
      </c>
      <c r="U691" s="42"/>
      <c r="V691" s="42"/>
      <c r="W691" s="42"/>
      <c r="X691" s="42"/>
      <c r="Y691" s="42"/>
      <c r="Z691" s="42"/>
      <c r="AA691" s="42"/>
      <c r="AB691" s="42"/>
      <c r="AC691" s="42"/>
      <c r="AD691" s="42"/>
      <c r="AE691" s="42"/>
      <c r="AR691" s="229" t="s">
        <v>660</v>
      </c>
      <c r="AT691" s="229" t="s">
        <v>463</v>
      </c>
      <c r="AU691" s="229" t="s">
        <v>93</v>
      </c>
      <c r="AY691" s="20" t="s">
        <v>241</v>
      </c>
      <c r="BE691" s="230">
        <f>IF(N691="základní",J691,0)</f>
        <v>0</v>
      </c>
      <c r="BF691" s="230">
        <f>IF(N691="snížená",J691,0)</f>
        <v>0</v>
      </c>
      <c r="BG691" s="230">
        <f>IF(N691="zákl. přenesená",J691,0)</f>
        <v>0</v>
      </c>
      <c r="BH691" s="230">
        <f>IF(N691="sníž. přenesená",J691,0)</f>
        <v>0</v>
      </c>
      <c r="BI691" s="230">
        <f>IF(N691="nulová",J691,0)</f>
        <v>0</v>
      </c>
      <c r="BJ691" s="20" t="s">
        <v>23</v>
      </c>
      <c r="BK691" s="230">
        <f>ROUND(I691*H691,2)</f>
        <v>0</v>
      </c>
      <c r="BL691" s="20" t="s">
        <v>462</v>
      </c>
      <c r="BM691" s="229" t="s">
        <v>10031</v>
      </c>
    </row>
    <row r="692" s="13" customFormat="1">
      <c r="A692" s="13"/>
      <c r="B692" s="236"/>
      <c r="C692" s="237"/>
      <c r="D692" s="238" t="s">
        <v>252</v>
      </c>
      <c r="E692" s="239" t="s">
        <v>39</v>
      </c>
      <c r="F692" s="240" t="s">
        <v>10032</v>
      </c>
      <c r="G692" s="237"/>
      <c r="H692" s="239" t="s">
        <v>39</v>
      </c>
      <c r="I692" s="241"/>
      <c r="J692" s="237"/>
      <c r="K692" s="237"/>
      <c r="L692" s="242"/>
      <c r="M692" s="243"/>
      <c r="N692" s="244"/>
      <c r="O692" s="244"/>
      <c r="P692" s="244"/>
      <c r="Q692" s="244"/>
      <c r="R692" s="244"/>
      <c r="S692" s="244"/>
      <c r="T692" s="245"/>
      <c r="U692" s="13"/>
      <c r="V692" s="13"/>
      <c r="W692" s="13"/>
      <c r="X692" s="13"/>
      <c r="Y692" s="13"/>
      <c r="Z692" s="13"/>
      <c r="AA692" s="13"/>
      <c r="AB692" s="13"/>
      <c r="AC692" s="13"/>
      <c r="AD692" s="13"/>
      <c r="AE692" s="13"/>
      <c r="AT692" s="246" t="s">
        <v>252</v>
      </c>
      <c r="AU692" s="246" t="s">
        <v>93</v>
      </c>
      <c r="AV692" s="13" t="s">
        <v>23</v>
      </c>
      <c r="AW692" s="13" t="s">
        <v>46</v>
      </c>
      <c r="AX692" s="13" t="s">
        <v>85</v>
      </c>
      <c r="AY692" s="246" t="s">
        <v>241</v>
      </c>
    </row>
    <row r="693" s="14" customFormat="1">
      <c r="A693" s="14"/>
      <c r="B693" s="247"/>
      <c r="C693" s="248"/>
      <c r="D693" s="238" t="s">
        <v>252</v>
      </c>
      <c r="E693" s="249" t="s">
        <v>39</v>
      </c>
      <c r="F693" s="250" t="s">
        <v>10033</v>
      </c>
      <c r="G693" s="248"/>
      <c r="H693" s="251">
        <v>4</v>
      </c>
      <c r="I693" s="252"/>
      <c r="J693" s="248"/>
      <c r="K693" s="248"/>
      <c r="L693" s="253"/>
      <c r="M693" s="254"/>
      <c r="N693" s="255"/>
      <c r="O693" s="255"/>
      <c r="P693" s="255"/>
      <c r="Q693" s="255"/>
      <c r="R693" s="255"/>
      <c r="S693" s="255"/>
      <c r="T693" s="256"/>
      <c r="U693" s="14"/>
      <c r="V693" s="14"/>
      <c r="W693" s="14"/>
      <c r="X693" s="14"/>
      <c r="Y693" s="14"/>
      <c r="Z693" s="14"/>
      <c r="AA693" s="14"/>
      <c r="AB693" s="14"/>
      <c r="AC693" s="14"/>
      <c r="AD693" s="14"/>
      <c r="AE693" s="14"/>
      <c r="AT693" s="257" t="s">
        <v>252</v>
      </c>
      <c r="AU693" s="257" t="s">
        <v>93</v>
      </c>
      <c r="AV693" s="14" t="s">
        <v>93</v>
      </c>
      <c r="AW693" s="14" t="s">
        <v>46</v>
      </c>
      <c r="AX693" s="14" t="s">
        <v>23</v>
      </c>
      <c r="AY693" s="257" t="s">
        <v>241</v>
      </c>
    </row>
    <row r="694" s="2" customFormat="1" ht="16.5" customHeight="1">
      <c r="A694" s="42"/>
      <c r="B694" s="43"/>
      <c r="C694" s="218" t="s">
        <v>1391</v>
      </c>
      <c r="D694" s="218" t="s">
        <v>243</v>
      </c>
      <c r="E694" s="219" t="s">
        <v>10034</v>
      </c>
      <c r="F694" s="220" t="s">
        <v>10035</v>
      </c>
      <c r="G694" s="221" t="s">
        <v>561</v>
      </c>
      <c r="H694" s="222">
        <v>2</v>
      </c>
      <c r="I694" s="223"/>
      <c r="J694" s="224">
        <f>ROUND(I694*H694,2)</f>
        <v>0</v>
      </c>
      <c r="K694" s="220" t="s">
        <v>247</v>
      </c>
      <c r="L694" s="48"/>
      <c r="M694" s="225" t="s">
        <v>39</v>
      </c>
      <c r="N694" s="226" t="s">
        <v>56</v>
      </c>
      <c r="O694" s="88"/>
      <c r="P694" s="227">
        <f>O694*H694</f>
        <v>0</v>
      </c>
      <c r="Q694" s="227">
        <v>2.0000000000000002E-05</v>
      </c>
      <c r="R694" s="227">
        <f>Q694*H694</f>
        <v>4.0000000000000003E-05</v>
      </c>
      <c r="S694" s="227">
        <v>0</v>
      </c>
      <c r="T694" s="228">
        <f>S694*H694</f>
        <v>0</v>
      </c>
      <c r="U694" s="42"/>
      <c r="V694" s="42"/>
      <c r="W694" s="42"/>
      <c r="X694" s="42"/>
      <c r="Y694" s="42"/>
      <c r="Z694" s="42"/>
      <c r="AA694" s="42"/>
      <c r="AB694" s="42"/>
      <c r="AC694" s="42"/>
      <c r="AD694" s="42"/>
      <c r="AE694" s="42"/>
      <c r="AR694" s="229" t="s">
        <v>462</v>
      </c>
      <c r="AT694" s="229" t="s">
        <v>243</v>
      </c>
      <c r="AU694" s="229" t="s">
        <v>93</v>
      </c>
      <c r="AY694" s="20" t="s">
        <v>241</v>
      </c>
      <c r="BE694" s="230">
        <f>IF(N694="základní",J694,0)</f>
        <v>0</v>
      </c>
      <c r="BF694" s="230">
        <f>IF(N694="snížená",J694,0)</f>
        <v>0</v>
      </c>
      <c r="BG694" s="230">
        <f>IF(N694="zákl. přenesená",J694,0)</f>
        <v>0</v>
      </c>
      <c r="BH694" s="230">
        <f>IF(N694="sníž. přenesená",J694,0)</f>
        <v>0</v>
      </c>
      <c r="BI694" s="230">
        <f>IF(N694="nulová",J694,0)</f>
        <v>0</v>
      </c>
      <c r="BJ694" s="20" t="s">
        <v>23</v>
      </c>
      <c r="BK694" s="230">
        <f>ROUND(I694*H694,2)</f>
        <v>0</v>
      </c>
      <c r="BL694" s="20" t="s">
        <v>462</v>
      </c>
      <c r="BM694" s="229" t="s">
        <v>10036</v>
      </c>
    </row>
    <row r="695" s="2" customFormat="1">
      <c r="A695" s="42"/>
      <c r="B695" s="43"/>
      <c r="C695" s="44"/>
      <c r="D695" s="231" t="s">
        <v>250</v>
      </c>
      <c r="E695" s="44"/>
      <c r="F695" s="232" t="s">
        <v>10037</v>
      </c>
      <c r="G695" s="44"/>
      <c r="H695" s="44"/>
      <c r="I695" s="233"/>
      <c r="J695" s="44"/>
      <c r="K695" s="44"/>
      <c r="L695" s="48"/>
      <c r="M695" s="234"/>
      <c r="N695" s="235"/>
      <c r="O695" s="88"/>
      <c r="P695" s="88"/>
      <c r="Q695" s="88"/>
      <c r="R695" s="88"/>
      <c r="S695" s="88"/>
      <c r="T695" s="89"/>
      <c r="U695" s="42"/>
      <c r="V695" s="42"/>
      <c r="W695" s="42"/>
      <c r="X695" s="42"/>
      <c r="Y695" s="42"/>
      <c r="Z695" s="42"/>
      <c r="AA695" s="42"/>
      <c r="AB695" s="42"/>
      <c r="AC695" s="42"/>
      <c r="AD695" s="42"/>
      <c r="AE695" s="42"/>
      <c r="AT695" s="20" t="s">
        <v>250</v>
      </c>
      <c r="AU695" s="20" t="s">
        <v>93</v>
      </c>
    </row>
    <row r="696" s="2" customFormat="1" ht="16.5" customHeight="1">
      <c r="A696" s="42"/>
      <c r="B696" s="43"/>
      <c r="C696" s="280" t="s">
        <v>1397</v>
      </c>
      <c r="D696" s="280" t="s">
        <v>463</v>
      </c>
      <c r="E696" s="281" t="s">
        <v>10038</v>
      </c>
      <c r="F696" s="282" t="s">
        <v>10039</v>
      </c>
      <c r="G696" s="283" t="s">
        <v>561</v>
      </c>
      <c r="H696" s="284">
        <v>2</v>
      </c>
      <c r="I696" s="285"/>
      <c r="J696" s="286">
        <f>ROUND(I696*H696,2)</f>
        <v>0</v>
      </c>
      <c r="K696" s="282" t="s">
        <v>39</v>
      </c>
      <c r="L696" s="287"/>
      <c r="M696" s="288" t="s">
        <v>39</v>
      </c>
      <c r="N696" s="289" t="s">
        <v>56</v>
      </c>
      <c r="O696" s="88"/>
      <c r="P696" s="227">
        <f>O696*H696</f>
        <v>0</v>
      </c>
      <c r="Q696" s="227">
        <v>0.00032000000000000003</v>
      </c>
      <c r="R696" s="227">
        <f>Q696*H696</f>
        <v>0.00064000000000000005</v>
      </c>
      <c r="S696" s="227">
        <v>0</v>
      </c>
      <c r="T696" s="228">
        <f>S696*H696</f>
        <v>0</v>
      </c>
      <c r="U696" s="42"/>
      <c r="V696" s="42"/>
      <c r="W696" s="42"/>
      <c r="X696" s="42"/>
      <c r="Y696" s="42"/>
      <c r="Z696" s="42"/>
      <c r="AA696" s="42"/>
      <c r="AB696" s="42"/>
      <c r="AC696" s="42"/>
      <c r="AD696" s="42"/>
      <c r="AE696" s="42"/>
      <c r="AR696" s="229" t="s">
        <v>660</v>
      </c>
      <c r="AT696" s="229" t="s">
        <v>463</v>
      </c>
      <c r="AU696" s="229" t="s">
        <v>93</v>
      </c>
      <c r="AY696" s="20" t="s">
        <v>241</v>
      </c>
      <c r="BE696" s="230">
        <f>IF(N696="základní",J696,0)</f>
        <v>0</v>
      </c>
      <c r="BF696" s="230">
        <f>IF(N696="snížená",J696,0)</f>
        <v>0</v>
      </c>
      <c r="BG696" s="230">
        <f>IF(N696="zákl. přenesená",J696,0)</f>
        <v>0</v>
      </c>
      <c r="BH696" s="230">
        <f>IF(N696="sníž. přenesená",J696,0)</f>
        <v>0</v>
      </c>
      <c r="BI696" s="230">
        <f>IF(N696="nulová",J696,0)</f>
        <v>0</v>
      </c>
      <c r="BJ696" s="20" t="s">
        <v>23</v>
      </c>
      <c r="BK696" s="230">
        <f>ROUND(I696*H696,2)</f>
        <v>0</v>
      </c>
      <c r="BL696" s="20" t="s">
        <v>462</v>
      </c>
      <c r="BM696" s="229" t="s">
        <v>10040</v>
      </c>
    </row>
    <row r="697" s="13" customFormat="1">
      <c r="A697" s="13"/>
      <c r="B697" s="236"/>
      <c r="C697" s="237"/>
      <c r="D697" s="238" t="s">
        <v>252</v>
      </c>
      <c r="E697" s="239" t="s">
        <v>39</v>
      </c>
      <c r="F697" s="240" t="s">
        <v>10032</v>
      </c>
      <c r="G697" s="237"/>
      <c r="H697" s="239" t="s">
        <v>39</v>
      </c>
      <c r="I697" s="241"/>
      <c r="J697" s="237"/>
      <c r="K697" s="237"/>
      <c r="L697" s="242"/>
      <c r="M697" s="243"/>
      <c r="N697" s="244"/>
      <c r="O697" s="244"/>
      <c r="P697" s="244"/>
      <c r="Q697" s="244"/>
      <c r="R697" s="244"/>
      <c r="S697" s="244"/>
      <c r="T697" s="245"/>
      <c r="U697" s="13"/>
      <c r="V697" s="13"/>
      <c r="W697" s="13"/>
      <c r="X697" s="13"/>
      <c r="Y697" s="13"/>
      <c r="Z697" s="13"/>
      <c r="AA697" s="13"/>
      <c r="AB697" s="13"/>
      <c r="AC697" s="13"/>
      <c r="AD697" s="13"/>
      <c r="AE697" s="13"/>
      <c r="AT697" s="246" t="s">
        <v>252</v>
      </c>
      <c r="AU697" s="246" t="s">
        <v>93</v>
      </c>
      <c r="AV697" s="13" t="s">
        <v>23</v>
      </c>
      <c r="AW697" s="13" t="s">
        <v>46</v>
      </c>
      <c r="AX697" s="13" t="s">
        <v>85</v>
      </c>
      <c r="AY697" s="246" t="s">
        <v>241</v>
      </c>
    </row>
    <row r="698" s="14" customFormat="1">
      <c r="A698" s="14"/>
      <c r="B698" s="247"/>
      <c r="C698" s="248"/>
      <c r="D698" s="238" t="s">
        <v>252</v>
      </c>
      <c r="E698" s="249" t="s">
        <v>39</v>
      </c>
      <c r="F698" s="250" t="s">
        <v>10041</v>
      </c>
      <c r="G698" s="248"/>
      <c r="H698" s="251">
        <v>2</v>
      </c>
      <c r="I698" s="252"/>
      <c r="J698" s="248"/>
      <c r="K698" s="248"/>
      <c r="L698" s="253"/>
      <c r="M698" s="254"/>
      <c r="N698" s="255"/>
      <c r="O698" s="255"/>
      <c r="P698" s="255"/>
      <c r="Q698" s="255"/>
      <c r="R698" s="255"/>
      <c r="S698" s="255"/>
      <c r="T698" s="256"/>
      <c r="U698" s="14"/>
      <c r="V698" s="14"/>
      <c r="W698" s="14"/>
      <c r="X698" s="14"/>
      <c r="Y698" s="14"/>
      <c r="Z698" s="14"/>
      <c r="AA698" s="14"/>
      <c r="AB698" s="14"/>
      <c r="AC698" s="14"/>
      <c r="AD698" s="14"/>
      <c r="AE698" s="14"/>
      <c r="AT698" s="257" t="s">
        <v>252</v>
      </c>
      <c r="AU698" s="257" t="s">
        <v>93</v>
      </c>
      <c r="AV698" s="14" t="s">
        <v>93</v>
      </c>
      <c r="AW698" s="14" t="s">
        <v>46</v>
      </c>
      <c r="AX698" s="14" t="s">
        <v>23</v>
      </c>
      <c r="AY698" s="257" t="s">
        <v>241</v>
      </c>
    </row>
    <row r="699" s="2" customFormat="1" ht="16.5" customHeight="1">
      <c r="A699" s="42"/>
      <c r="B699" s="43"/>
      <c r="C699" s="218" t="s">
        <v>1404</v>
      </c>
      <c r="D699" s="218" t="s">
        <v>243</v>
      </c>
      <c r="E699" s="219" t="s">
        <v>10042</v>
      </c>
      <c r="F699" s="220" t="s">
        <v>10043</v>
      </c>
      <c r="G699" s="221" t="s">
        <v>561</v>
      </c>
      <c r="H699" s="222">
        <v>1</v>
      </c>
      <c r="I699" s="223"/>
      <c r="J699" s="224">
        <f>ROUND(I699*H699,2)</f>
        <v>0</v>
      </c>
      <c r="K699" s="220" t="s">
        <v>1267</v>
      </c>
      <c r="L699" s="48"/>
      <c r="M699" s="225" t="s">
        <v>39</v>
      </c>
      <c r="N699" s="226" t="s">
        <v>56</v>
      </c>
      <c r="O699" s="88"/>
      <c r="P699" s="227">
        <f>O699*H699</f>
        <v>0</v>
      </c>
      <c r="Q699" s="227">
        <v>2.00000000000001E-05</v>
      </c>
      <c r="R699" s="227">
        <f>Q699*H699</f>
        <v>2.00000000000001E-05</v>
      </c>
      <c r="S699" s="227">
        <v>0</v>
      </c>
      <c r="T699" s="228">
        <f>S699*H699</f>
        <v>0</v>
      </c>
      <c r="U699" s="42"/>
      <c r="V699" s="42"/>
      <c r="W699" s="42"/>
      <c r="X699" s="42"/>
      <c r="Y699" s="42"/>
      <c r="Z699" s="42"/>
      <c r="AA699" s="42"/>
      <c r="AB699" s="42"/>
      <c r="AC699" s="42"/>
      <c r="AD699" s="42"/>
      <c r="AE699" s="42"/>
      <c r="AR699" s="229" t="s">
        <v>462</v>
      </c>
      <c r="AT699" s="229" t="s">
        <v>243</v>
      </c>
      <c r="AU699" s="229" t="s">
        <v>93</v>
      </c>
      <c r="AY699" s="20" t="s">
        <v>241</v>
      </c>
      <c r="BE699" s="230">
        <f>IF(N699="základní",J699,0)</f>
        <v>0</v>
      </c>
      <c r="BF699" s="230">
        <f>IF(N699="snížená",J699,0)</f>
        <v>0</v>
      </c>
      <c r="BG699" s="230">
        <f>IF(N699="zákl. přenesená",J699,0)</f>
        <v>0</v>
      </c>
      <c r="BH699" s="230">
        <f>IF(N699="sníž. přenesená",J699,0)</f>
        <v>0</v>
      </c>
      <c r="BI699" s="230">
        <f>IF(N699="nulová",J699,0)</f>
        <v>0</v>
      </c>
      <c r="BJ699" s="20" t="s">
        <v>23</v>
      </c>
      <c r="BK699" s="230">
        <f>ROUND(I699*H699,2)</f>
        <v>0</v>
      </c>
      <c r="BL699" s="20" t="s">
        <v>462</v>
      </c>
      <c r="BM699" s="229" t="s">
        <v>10044</v>
      </c>
    </row>
    <row r="700" s="2" customFormat="1" ht="16.5" customHeight="1">
      <c r="A700" s="42"/>
      <c r="B700" s="43"/>
      <c r="C700" s="218" t="s">
        <v>1411</v>
      </c>
      <c r="D700" s="218" t="s">
        <v>243</v>
      </c>
      <c r="E700" s="219" t="s">
        <v>10045</v>
      </c>
      <c r="F700" s="220" t="s">
        <v>10046</v>
      </c>
      <c r="G700" s="221" t="s">
        <v>561</v>
      </c>
      <c r="H700" s="222">
        <v>2</v>
      </c>
      <c r="I700" s="223"/>
      <c r="J700" s="224">
        <f>ROUND(I700*H700,2)</f>
        <v>0</v>
      </c>
      <c r="K700" s="220" t="s">
        <v>1267</v>
      </c>
      <c r="L700" s="48"/>
      <c r="M700" s="225" t="s">
        <v>39</v>
      </c>
      <c r="N700" s="226" t="s">
        <v>56</v>
      </c>
      <c r="O700" s="88"/>
      <c r="P700" s="227">
        <f>O700*H700</f>
        <v>0</v>
      </c>
      <c r="Q700" s="227">
        <v>2.0000000000000002E-05</v>
      </c>
      <c r="R700" s="227">
        <f>Q700*H700</f>
        <v>4.0000000000000003E-05</v>
      </c>
      <c r="S700" s="227">
        <v>0</v>
      </c>
      <c r="T700" s="228">
        <f>S700*H700</f>
        <v>0</v>
      </c>
      <c r="U700" s="42"/>
      <c r="V700" s="42"/>
      <c r="W700" s="42"/>
      <c r="X700" s="42"/>
      <c r="Y700" s="42"/>
      <c r="Z700" s="42"/>
      <c r="AA700" s="42"/>
      <c r="AB700" s="42"/>
      <c r="AC700" s="42"/>
      <c r="AD700" s="42"/>
      <c r="AE700" s="42"/>
      <c r="AR700" s="229" t="s">
        <v>462</v>
      </c>
      <c r="AT700" s="229" t="s">
        <v>243</v>
      </c>
      <c r="AU700" s="229" t="s">
        <v>93</v>
      </c>
      <c r="AY700" s="20" t="s">
        <v>241</v>
      </c>
      <c r="BE700" s="230">
        <f>IF(N700="základní",J700,0)</f>
        <v>0</v>
      </c>
      <c r="BF700" s="230">
        <f>IF(N700="snížená",J700,0)</f>
        <v>0</v>
      </c>
      <c r="BG700" s="230">
        <f>IF(N700="zákl. přenesená",J700,0)</f>
        <v>0</v>
      </c>
      <c r="BH700" s="230">
        <f>IF(N700="sníž. přenesená",J700,0)</f>
        <v>0</v>
      </c>
      <c r="BI700" s="230">
        <f>IF(N700="nulová",J700,0)</f>
        <v>0</v>
      </c>
      <c r="BJ700" s="20" t="s">
        <v>23</v>
      </c>
      <c r="BK700" s="230">
        <f>ROUND(I700*H700,2)</f>
        <v>0</v>
      </c>
      <c r="BL700" s="20" t="s">
        <v>462</v>
      </c>
      <c r="BM700" s="229" t="s">
        <v>10047</v>
      </c>
    </row>
    <row r="701" s="2" customFormat="1" ht="16.5" customHeight="1">
      <c r="A701" s="42"/>
      <c r="B701" s="43"/>
      <c r="C701" s="218" t="s">
        <v>1417</v>
      </c>
      <c r="D701" s="218" t="s">
        <v>243</v>
      </c>
      <c r="E701" s="219" t="s">
        <v>10048</v>
      </c>
      <c r="F701" s="220" t="s">
        <v>10049</v>
      </c>
      <c r="G701" s="221" t="s">
        <v>561</v>
      </c>
      <c r="H701" s="222">
        <v>6</v>
      </c>
      <c r="I701" s="223"/>
      <c r="J701" s="224">
        <f>ROUND(I701*H701,2)</f>
        <v>0</v>
      </c>
      <c r="K701" s="220" t="s">
        <v>1267</v>
      </c>
      <c r="L701" s="48"/>
      <c r="M701" s="225" t="s">
        <v>39</v>
      </c>
      <c r="N701" s="226" t="s">
        <v>56</v>
      </c>
      <c r="O701" s="88"/>
      <c r="P701" s="227">
        <f>O701*H701</f>
        <v>0</v>
      </c>
      <c r="Q701" s="227">
        <v>0.00021000000000000001</v>
      </c>
      <c r="R701" s="227">
        <f>Q701*H701</f>
        <v>0.0012600000000000001</v>
      </c>
      <c r="S701" s="227">
        <v>0</v>
      </c>
      <c r="T701" s="228">
        <f>S701*H701</f>
        <v>0</v>
      </c>
      <c r="U701" s="42"/>
      <c r="V701" s="42"/>
      <c r="W701" s="42"/>
      <c r="X701" s="42"/>
      <c r="Y701" s="42"/>
      <c r="Z701" s="42"/>
      <c r="AA701" s="42"/>
      <c r="AB701" s="42"/>
      <c r="AC701" s="42"/>
      <c r="AD701" s="42"/>
      <c r="AE701" s="42"/>
      <c r="AR701" s="229" t="s">
        <v>462</v>
      </c>
      <c r="AT701" s="229" t="s">
        <v>243</v>
      </c>
      <c r="AU701" s="229" t="s">
        <v>93</v>
      </c>
      <c r="AY701" s="20" t="s">
        <v>241</v>
      </c>
      <c r="BE701" s="230">
        <f>IF(N701="základní",J701,0)</f>
        <v>0</v>
      </c>
      <c r="BF701" s="230">
        <f>IF(N701="snížená",J701,0)</f>
        <v>0</v>
      </c>
      <c r="BG701" s="230">
        <f>IF(N701="zákl. přenesená",J701,0)</f>
        <v>0</v>
      </c>
      <c r="BH701" s="230">
        <f>IF(N701="sníž. přenesená",J701,0)</f>
        <v>0</v>
      </c>
      <c r="BI701" s="230">
        <f>IF(N701="nulová",J701,0)</f>
        <v>0</v>
      </c>
      <c r="BJ701" s="20" t="s">
        <v>23</v>
      </c>
      <c r="BK701" s="230">
        <f>ROUND(I701*H701,2)</f>
        <v>0</v>
      </c>
      <c r="BL701" s="20" t="s">
        <v>462</v>
      </c>
      <c r="BM701" s="229" t="s">
        <v>10050</v>
      </c>
    </row>
    <row r="702" s="2" customFormat="1" ht="16.5" customHeight="1">
      <c r="A702" s="42"/>
      <c r="B702" s="43"/>
      <c r="C702" s="218" t="s">
        <v>1426</v>
      </c>
      <c r="D702" s="218" t="s">
        <v>243</v>
      </c>
      <c r="E702" s="219" t="s">
        <v>10051</v>
      </c>
      <c r="F702" s="220" t="s">
        <v>10052</v>
      </c>
      <c r="G702" s="221" t="s">
        <v>561</v>
      </c>
      <c r="H702" s="222">
        <v>7</v>
      </c>
      <c r="I702" s="223"/>
      <c r="J702" s="224">
        <f>ROUND(I702*H702,2)</f>
        <v>0</v>
      </c>
      <c r="K702" s="220" t="s">
        <v>1267</v>
      </c>
      <c r="L702" s="48"/>
      <c r="M702" s="225" t="s">
        <v>39</v>
      </c>
      <c r="N702" s="226" t="s">
        <v>56</v>
      </c>
      <c r="O702" s="88"/>
      <c r="P702" s="227">
        <f>O702*H702</f>
        <v>0</v>
      </c>
      <c r="Q702" s="227">
        <v>0.00035</v>
      </c>
      <c r="R702" s="227">
        <f>Q702*H702</f>
        <v>0.0024499999999999999</v>
      </c>
      <c r="S702" s="227">
        <v>0</v>
      </c>
      <c r="T702" s="228">
        <f>S702*H702</f>
        <v>0</v>
      </c>
      <c r="U702" s="42"/>
      <c r="V702" s="42"/>
      <c r="W702" s="42"/>
      <c r="X702" s="42"/>
      <c r="Y702" s="42"/>
      <c r="Z702" s="42"/>
      <c r="AA702" s="42"/>
      <c r="AB702" s="42"/>
      <c r="AC702" s="42"/>
      <c r="AD702" s="42"/>
      <c r="AE702" s="42"/>
      <c r="AR702" s="229" t="s">
        <v>462</v>
      </c>
      <c r="AT702" s="229" t="s">
        <v>243</v>
      </c>
      <c r="AU702" s="229" t="s">
        <v>93</v>
      </c>
      <c r="AY702" s="20" t="s">
        <v>241</v>
      </c>
      <c r="BE702" s="230">
        <f>IF(N702="základní",J702,0)</f>
        <v>0</v>
      </c>
      <c r="BF702" s="230">
        <f>IF(N702="snížená",J702,0)</f>
        <v>0</v>
      </c>
      <c r="BG702" s="230">
        <f>IF(N702="zákl. přenesená",J702,0)</f>
        <v>0</v>
      </c>
      <c r="BH702" s="230">
        <f>IF(N702="sníž. přenesená",J702,0)</f>
        <v>0</v>
      </c>
      <c r="BI702" s="230">
        <f>IF(N702="nulová",J702,0)</f>
        <v>0</v>
      </c>
      <c r="BJ702" s="20" t="s">
        <v>23</v>
      </c>
      <c r="BK702" s="230">
        <f>ROUND(I702*H702,2)</f>
        <v>0</v>
      </c>
      <c r="BL702" s="20" t="s">
        <v>462</v>
      </c>
      <c r="BM702" s="229" t="s">
        <v>10053</v>
      </c>
    </row>
    <row r="703" s="2" customFormat="1" ht="21.75" customHeight="1">
      <c r="A703" s="42"/>
      <c r="B703" s="43"/>
      <c r="C703" s="218" t="s">
        <v>1439</v>
      </c>
      <c r="D703" s="218" t="s">
        <v>243</v>
      </c>
      <c r="E703" s="219" t="s">
        <v>10054</v>
      </c>
      <c r="F703" s="220" t="s">
        <v>10055</v>
      </c>
      <c r="G703" s="221" t="s">
        <v>561</v>
      </c>
      <c r="H703" s="222">
        <v>2</v>
      </c>
      <c r="I703" s="223"/>
      <c r="J703" s="224">
        <f>ROUND(I703*H703,2)</f>
        <v>0</v>
      </c>
      <c r="K703" s="220" t="s">
        <v>247</v>
      </c>
      <c r="L703" s="48"/>
      <c r="M703" s="225" t="s">
        <v>39</v>
      </c>
      <c r="N703" s="226" t="s">
        <v>56</v>
      </c>
      <c r="O703" s="88"/>
      <c r="P703" s="227">
        <f>O703*H703</f>
        <v>0</v>
      </c>
      <c r="Q703" s="227">
        <v>0.00040000000000000002</v>
      </c>
      <c r="R703" s="227">
        <f>Q703*H703</f>
        <v>0.00080000000000000004</v>
      </c>
      <c r="S703" s="227">
        <v>0</v>
      </c>
      <c r="T703" s="228">
        <f>S703*H703</f>
        <v>0</v>
      </c>
      <c r="U703" s="42"/>
      <c r="V703" s="42"/>
      <c r="W703" s="42"/>
      <c r="X703" s="42"/>
      <c r="Y703" s="42"/>
      <c r="Z703" s="42"/>
      <c r="AA703" s="42"/>
      <c r="AB703" s="42"/>
      <c r="AC703" s="42"/>
      <c r="AD703" s="42"/>
      <c r="AE703" s="42"/>
      <c r="AR703" s="229" t="s">
        <v>462</v>
      </c>
      <c r="AT703" s="229" t="s">
        <v>243</v>
      </c>
      <c r="AU703" s="229" t="s">
        <v>93</v>
      </c>
      <c r="AY703" s="20" t="s">
        <v>241</v>
      </c>
      <c r="BE703" s="230">
        <f>IF(N703="základní",J703,0)</f>
        <v>0</v>
      </c>
      <c r="BF703" s="230">
        <f>IF(N703="snížená",J703,0)</f>
        <v>0</v>
      </c>
      <c r="BG703" s="230">
        <f>IF(N703="zákl. přenesená",J703,0)</f>
        <v>0</v>
      </c>
      <c r="BH703" s="230">
        <f>IF(N703="sníž. přenesená",J703,0)</f>
        <v>0</v>
      </c>
      <c r="BI703" s="230">
        <f>IF(N703="nulová",J703,0)</f>
        <v>0</v>
      </c>
      <c r="BJ703" s="20" t="s">
        <v>23</v>
      </c>
      <c r="BK703" s="230">
        <f>ROUND(I703*H703,2)</f>
        <v>0</v>
      </c>
      <c r="BL703" s="20" t="s">
        <v>462</v>
      </c>
      <c r="BM703" s="229" t="s">
        <v>10056</v>
      </c>
    </row>
    <row r="704" s="2" customFormat="1">
      <c r="A704" s="42"/>
      <c r="B704" s="43"/>
      <c r="C704" s="44"/>
      <c r="D704" s="231" t="s">
        <v>250</v>
      </c>
      <c r="E704" s="44"/>
      <c r="F704" s="232" t="s">
        <v>10057</v>
      </c>
      <c r="G704" s="44"/>
      <c r="H704" s="44"/>
      <c r="I704" s="233"/>
      <c r="J704" s="44"/>
      <c r="K704" s="44"/>
      <c r="L704" s="48"/>
      <c r="M704" s="234"/>
      <c r="N704" s="235"/>
      <c r="O704" s="88"/>
      <c r="P704" s="88"/>
      <c r="Q704" s="88"/>
      <c r="R704" s="88"/>
      <c r="S704" s="88"/>
      <c r="T704" s="89"/>
      <c r="U704" s="42"/>
      <c r="V704" s="42"/>
      <c r="W704" s="42"/>
      <c r="X704" s="42"/>
      <c r="Y704" s="42"/>
      <c r="Z704" s="42"/>
      <c r="AA704" s="42"/>
      <c r="AB704" s="42"/>
      <c r="AC704" s="42"/>
      <c r="AD704" s="42"/>
      <c r="AE704" s="42"/>
      <c r="AT704" s="20" t="s">
        <v>250</v>
      </c>
      <c r="AU704" s="20" t="s">
        <v>93</v>
      </c>
    </row>
    <row r="705" s="2" customFormat="1" ht="21.75" customHeight="1">
      <c r="A705" s="42"/>
      <c r="B705" s="43"/>
      <c r="C705" s="218" t="s">
        <v>1444</v>
      </c>
      <c r="D705" s="218" t="s">
        <v>243</v>
      </c>
      <c r="E705" s="219" t="s">
        <v>10058</v>
      </c>
      <c r="F705" s="220" t="s">
        <v>10059</v>
      </c>
      <c r="G705" s="221" t="s">
        <v>561</v>
      </c>
      <c r="H705" s="222">
        <v>1</v>
      </c>
      <c r="I705" s="223"/>
      <c r="J705" s="224">
        <f>ROUND(I705*H705,2)</f>
        <v>0</v>
      </c>
      <c r="K705" s="220" t="s">
        <v>247</v>
      </c>
      <c r="L705" s="48"/>
      <c r="M705" s="225" t="s">
        <v>39</v>
      </c>
      <c r="N705" s="226" t="s">
        <v>56</v>
      </c>
      <c r="O705" s="88"/>
      <c r="P705" s="227">
        <f>O705*H705</f>
        <v>0</v>
      </c>
      <c r="Q705" s="227">
        <v>0.00080000000000000004</v>
      </c>
      <c r="R705" s="227">
        <f>Q705*H705</f>
        <v>0.00080000000000000004</v>
      </c>
      <c r="S705" s="227">
        <v>0</v>
      </c>
      <c r="T705" s="228">
        <f>S705*H705</f>
        <v>0</v>
      </c>
      <c r="U705" s="42"/>
      <c r="V705" s="42"/>
      <c r="W705" s="42"/>
      <c r="X705" s="42"/>
      <c r="Y705" s="42"/>
      <c r="Z705" s="42"/>
      <c r="AA705" s="42"/>
      <c r="AB705" s="42"/>
      <c r="AC705" s="42"/>
      <c r="AD705" s="42"/>
      <c r="AE705" s="42"/>
      <c r="AR705" s="229" t="s">
        <v>462</v>
      </c>
      <c r="AT705" s="229" t="s">
        <v>243</v>
      </c>
      <c r="AU705" s="229" t="s">
        <v>93</v>
      </c>
      <c r="AY705" s="20" t="s">
        <v>241</v>
      </c>
      <c r="BE705" s="230">
        <f>IF(N705="základní",J705,0)</f>
        <v>0</v>
      </c>
      <c r="BF705" s="230">
        <f>IF(N705="snížená",J705,0)</f>
        <v>0</v>
      </c>
      <c r="BG705" s="230">
        <f>IF(N705="zákl. přenesená",J705,0)</f>
        <v>0</v>
      </c>
      <c r="BH705" s="230">
        <f>IF(N705="sníž. přenesená",J705,0)</f>
        <v>0</v>
      </c>
      <c r="BI705" s="230">
        <f>IF(N705="nulová",J705,0)</f>
        <v>0</v>
      </c>
      <c r="BJ705" s="20" t="s">
        <v>23</v>
      </c>
      <c r="BK705" s="230">
        <f>ROUND(I705*H705,2)</f>
        <v>0</v>
      </c>
      <c r="BL705" s="20" t="s">
        <v>462</v>
      </c>
      <c r="BM705" s="229" t="s">
        <v>10060</v>
      </c>
    </row>
    <row r="706" s="2" customFormat="1">
      <c r="A706" s="42"/>
      <c r="B706" s="43"/>
      <c r="C706" s="44"/>
      <c r="D706" s="231" t="s">
        <v>250</v>
      </c>
      <c r="E706" s="44"/>
      <c r="F706" s="232" t="s">
        <v>10061</v>
      </c>
      <c r="G706" s="44"/>
      <c r="H706" s="44"/>
      <c r="I706" s="233"/>
      <c r="J706" s="44"/>
      <c r="K706" s="44"/>
      <c r="L706" s="48"/>
      <c r="M706" s="234"/>
      <c r="N706" s="235"/>
      <c r="O706" s="88"/>
      <c r="P706" s="88"/>
      <c r="Q706" s="88"/>
      <c r="R706" s="88"/>
      <c r="S706" s="88"/>
      <c r="T706" s="89"/>
      <c r="U706" s="42"/>
      <c r="V706" s="42"/>
      <c r="W706" s="42"/>
      <c r="X706" s="42"/>
      <c r="Y706" s="42"/>
      <c r="Z706" s="42"/>
      <c r="AA706" s="42"/>
      <c r="AB706" s="42"/>
      <c r="AC706" s="42"/>
      <c r="AD706" s="42"/>
      <c r="AE706" s="42"/>
      <c r="AT706" s="20" t="s">
        <v>250</v>
      </c>
      <c r="AU706" s="20" t="s">
        <v>93</v>
      </c>
    </row>
    <row r="707" s="2" customFormat="1" ht="21.75" customHeight="1">
      <c r="A707" s="42"/>
      <c r="B707" s="43"/>
      <c r="C707" s="218" t="s">
        <v>1454</v>
      </c>
      <c r="D707" s="218" t="s">
        <v>243</v>
      </c>
      <c r="E707" s="219" t="s">
        <v>10062</v>
      </c>
      <c r="F707" s="220" t="s">
        <v>10063</v>
      </c>
      <c r="G707" s="221" t="s">
        <v>561</v>
      </c>
      <c r="H707" s="222">
        <v>6</v>
      </c>
      <c r="I707" s="223"/>
      <c r="J707" s="224">
        <f>ROUND(I707*H707,2)</f>
        <v>0</v>
      </c>
      <c r="K707" s="220" t="s">
        <v>39</v>
      </c>
      <c r="L707" s="48"/>
      <c r="M707" s="225" t="s">
        <v>39</v>
      </c>
      <c r="N707" s="226" t="s">
        <v>56</v>
      </c>
      <c r="O707" s="88"/>
      <c r="P707" s="227">
        <f>O707*H707</f>
        <v>0</v>
      </c>
      <c r="Q707" s="227">
        <v>0.00056999999999999998</v>
      </c>
      <c r="R707" s="227">
        <f>Q707*H707</f>
        <v>0.0034199999999999999</v>
      </c>
      <c r="S707" s="227">
        <v>0</v>
      </c>
      <c r="T707" s="228">
        <f>S707*H707</f>
        <v>0</v>
      </c>
      <c r="U707" s="42"/>
      <c r="V707" s="42"/>
      <c r="W707" s="42"/>
      <c r="X707" s="42"/>
      <c r="Y707" s="42"/>
      <c r="Z707" s="42"/>
      <c r="AA707" s="42"/>
      <c r="AB707" s="42"/>
      <c r="AC707" s="42"/>
      <c r="AD707" s="42"/>
      <c r="AE707" s="42"/>
      <c r="AR707" s="229" t="s">
        <v>462</v>
      </c>
      <c r="AT707" s="229" t="s">
        <v>243</v>
      </c>
      <c r="AU707" s="229" t="s">
        <v>93</v>
      </c>
      <c r="AY707" s="20" t="s">
        <v>241</v>
      </c>
      <c r="BE707" s="230">
        <f>IF(N707="základní",J707,0)</f>
        <v>0</v>
      </c>
      <c r="BF707" s="230">
        <f>IF(N707="snížená",J707,0)</f>
        <v>0</v>
      </c>
      <c r="BG707" s="230">
        <f>IF(N707="zákl. přenesená",J707,0)</f>
        <v>0</v>
      </c>
      <c r="BH707" s="230">
        <f>IF(N707="sníž. přenesená",J707,0)</f>
        <v>0</v>
      </c>
      <c r="BI707" s="230">
        <f>IF(N707="nulová",J707,0)</f>
        <v>0</v>
      </c>
      <c r="BJ707" s="20" t="s">
        <v>23</v>
      </c>
      <c r="BK707" s="230">
        <f>ROUND(I707*H707,2)</f>
        <v>0</v>
      </c>
      <c r="BL707" s="20" t="s">
        <v>462</v>
      </c>
      <c r="BM707" s="229" t="s">
        <v>10064</v>
      </c>
    </row>
    <row r="708" s="2" customFormat="1" ht="21.75" customHeight="1">
      <c r="A708" s="42"/>
      <c r="B708" s="43"/>
      <c r="C708" s="218" t="s">
        <v>33</v>
      </c>
      <c r="D708" s="218" t="s">
        <v>243</v>
      </c>
      <c r="E708" s="219" t="s">
        <v>10065</v>
      </c>
      <c r="F708" s="220" t="s">
        <v>10066</v>
      </c>
      <c r="G708" s="221" t="s">
        <v>561</v>
      </c>
      <c r="H708" s="222">
        <v>7</v>
      </c>
      <c r="I708" s="223"/>
      <c r="J708" s="224">
        <f>ROUND(I708*H708,2)</f>
        <v>0</v>
      </c>
      <c r="K708" s="220" t="s">
        <v>39</v>
      </c>
      <c r="L708" s="48"/>
      <c r="M708" s="225" t="s">
        <v>39</v>
      </c>
      <c r="N708" s="226" t="s">
        <v>56</v>
      </c>
      <c r="O708" s="88"/>
      <c r="P708" s="227">
        <f>O708*H708</f>
        <v>0</v>
      </c>
      <c r="Q708" s="227">
        <v>0.00064999999999999997</v>
      </c>
      <c r="R708" s="227">
        <f>Q708*H708</f>
        <v>0.0045500000000000002</v>
      </c>
      <c r="S708" s="227">
        <v>0</v>
      </c>
      <c r="T708" s="228">
        <f>S708*H708</f>
        <v>0</v>
      </c>
      <c r="U708" s="42"/>
      <c r="V708" s="42"/>
      <c r="W708" s="42"/>
      <c r="X708" s="42"/>
      <c r="Y708" s="42"/>
      <c r="Z708" s="42"/>
      <c r="AA708" s="42"/>
      <c r="AB708" s="42"/>
      <c r="AC708" s="42"/>
      <c r="AD708" s="42"/>
      <c r="AE708" s="42"/>
      <c r="AR708" s="229" t="s">
        <v>462</v>
      </c>
      <c r="AT708" s="229" t="s">
        <v>243</v>
      </c>
      <c r="AU708" s="229" t="s">
        <v>93</v>
      </c>
      <c r="AY708" s="20" t="s">
        <v>241</v>
      </c>
      <c r="BE708" s="230">
        <f>IF(N708="základní",J708,0)</f>
        <v>0</v>
      </c>
      <c r="BF708" s="230">
        <f>IF(N708="snížená",J708,0)</f>
        <v>0</v>
      </c>
      <c r="BG708" s="230">
        <f>IF(N708="zákl. přenesená",J708,0)</f>
        <v>0</v>
      </c>
      <c r="BH708" s="230">
        <f>IF(N708="sníž. přenesená",J708,0)</f>
        <v>0</v>
      </c>
      <c r="BI708" s="230">
        <f>IF(N708="nulová",J708,0)</f>
        <v>0</v>
      </c>
      <c r="BJ708" s="20" t="s">
        <v>23</v>
      </c>
      <c r="BK708" s="230">
        <f>ROUND(I708*H708,2)</f>
        <v>0</v>
      </c>
      <c r="BL708" s="20" t="s">
        <v>462</v>
      </c>
      <c r="BM708" s="229" t="s">
        <v>10067</v>
      </c>
    </row>
    <row r="709" s="2" customFormat="1" ht="21.75" customHeight="1">
      <c r="A709" s="42"/>
      <c r="B709" s="43"/>
      <c r="C709" s="218" t="s">
        <v>1468</v>
      </c>
      <c r="D709" s="218" t="s">
        <v>243</v>
      </c>
      <c r="E709" s="219" t="s">
        <v>10068</v>
      </c>
      <c r="F709" s="220" t="s">
        <v>10069</v>
      </c>
      <c r="G709" s="221" t="s">
        <v>561</v>
      </c>
      <c r="H709" s="222">
        <v>1</v>
      </c>
      <c r="I709" s="223"/>
      <c r="J709" s="224">
        <f>ROUND(I709*H709,2)</f>
        <v>0</v>
      </c>
      <c r="K709" s="220" t="s">
        <v>39</v>
      </c>
      <c r="L709" s="48"/>
      <c r="M709" s="225" t="s">
        <v>39</v>
      </c>
      <c r="N709" s="226" t="s">
        <v>56</v>
      </c>
      <c r="O709" s="88"/>
      <c r="P709" s="227">
        <f>O709*H709</f>
        <v>0</v>
      </c>
      <c r="Q709" s="227">
        <v>0.00072000000000000005</v>
      </c>
      <c r="R709" s="227">
        <f>Q709*H709</f>
        <v>0.00072000000000000005</v>
      </c>
      <c r="S709" s="227">
        <v>0</v>
      </c>
      <c r="T709" s="228">
        <f>S709*H709</f>
        <v>0</v>
      </c>
      <c r="U709" s="42"/>
      <c r="V709" s="42"/>
      <c r="W709" s="42"/>
      <c r="X709" s="42"/>
      <c r="Y709" s="42"/>
      <c r="Z709" s="42"/>
      <c r="AA709" s="42"/>
      <c r="AB709" s="42"/>
      <c r="AC709" s="42"/>
      <c r="AD709" s="42"/>
      <c r="AE709" s="42"/>
      <c r="AR709" s="229" t="s">
        <v>462</v>
      </c>
      <c r="AT709" s="229" t="s">
        <v>243</v>
      </c>
      <c r="AU709" s="229" t="s">
        <v>93</v>
      </c>
      <c r="AY709" s="20" t="s">
        <v>241</v>
      </c>
      <c r="BE709" s="230">
        <f>IF(N709="základní",J709,0)</f>
        <v>0</v>
      </c>
      <c r="BF709" s="230">
        <f>IF(N709="snížená",J709,0)</f>
        <v>0</v>
      </c>
      <c r="BG709" s="230">
        <f>IF(N709="zákl. přenesená",J709,0)</f>
        <v>0</v>
      </c>
      <c r="BH709" s="230">
        <f>IF(N709="sníž. přenesená",J709,0)</f>
        <v>0</v>
      </c>
      <c r="BI709" s="230">
        <f>IF(N709="nulová",J709,0)</f>
        <v>0</v>
      </c>
      <c r="BJ709" s="20" t="s">
        <v>23</v>
      </c>
      <c r="BK709" s="230">
        <f>ROUND(I709*H709,2)</f>
        <v>0</v>
      </c>
      <c r="BL709" s="20" t="s">
        <v>462</v>
      </c>
      <c r="BM709" s="229" t="s">
        <v>10070</v>
      </c>
    </row>
    <row r="710" s="2" customFormat="1" ht="21.75" customHeight="1">
      <c r="A710" s="42"/>
      <c r="B710" s="43"/>
      <c r="C710" s="218" t="s">
        <v>1474</v>
      </c>
      <c r="D710" s="218" t="s">
        <v>243</v>
      </c>
      <c r="E710" s="219" t="s">
        <v>10071</v>
      </c>
      <c r="F710" s="220" t="s">
        <v>10072</v>
      </c>
      <c r="G710" s="221" t="s">
        <v>5959</v>
      </c>
      <c r="H710" s="222">
        <v>5</v>
      </c>
      <c r="I710" s="223"/>
      <c r="J710" s="224">
        <f>ROUND(I710*H710,2)</f>
        <v>0</v>
      </c>
      <c r="K710" s="220" t="s">
        <v>247</v>
      </c>
      <c r="L710" s="48"/>
      <c r="M710" s="225" t="s">
        <v>39</v>
      </c>
      <c r="N710" s="226" t="s">
        <v>56</v>
      </c>
      <c r="O710" s="88"/>
      <c r="P710" s="227">
        <f>O710*H710</f>
        <v>0</v>
      </c>
      <c r="Q710" s="227">
        <v>0.02913</v>
      </c>
      <c r="R710" s="227">
        <f>Q710*H710</f>
        <v>0.14565</v>
      </c>
      <c r="S710" s="227">
        <v>0</v>
      </c>
      <c r="T710" s="228">
        <f>S710*H710</f>
        <v>0</v>
      </c>
      <c r="U710" s="42"/>
      <c r="V710" s="42"/>
      <c r="W710" s="42"/>
      <c r="X710" s="42"/>
      <c r="Y710" s="42"/>
      <c r="Z710" s="42"/>
      <c r="AA710" s="42"/>
      <c r="AB710" s="42"/>
      <c r="AC710" s="42"/>
      <c r="AD710" s="42"/>
      <c r="AE710" s="42"/>
      <c r="AR710" s="229" t="s">
        <v>462</v>
      </c>
      <c r="AT710" s="229" t="s">
        <v>243</v>
      </c>
      <c r="AU710" s="229" t="s">
        <v>93</v>
      </c>
      <c r="AY710" s="20" t="s">
        <v>241</v>
      </c>
      <c r="BE710" s="230">
        <f>IF(N710="základní",J710,0)</f>
        <v>0</v>
      </c>
      <c r="BF710" s="230">
        <f>IF(N710="snížená",J710,0)</f>
        <v>0</v>
      </c>
      <c r="BG710" s="230">
        <f>IF(N710="zákl. přenesená",J710,0)</f>
        <v>0</v>
      </c>
      <c r="BH710" s="230">
        <f>IF(N710="sníž. přenesená",J710,0)</f>
        <v>0</v>
      </c>
      <c r="BI710" s="230">
        <f>IF(N710="nulová",J710,0)</f>
        <v>0</v>
      </c>
      <c r="BJ710" s="20" t="s">
        <v>23</v>
      </c>
      <c r="BK710" s="230">
        <f>ROUND(I710*H710,2)</f>
        <v>0</v>
      </c>
      <c r="BL710" s="20" t="s">
        <v>462</v>
      </c>
      <c r="BM710" s="229" t="s">
        <v>10073</v>
      </c>
    </row>
    <row r="711" s="2" customFormat="1">
      <c r="A711" s="42"/>
      <c r="B711" s="43"/>
      <c r="C711" s="44"/>
      <c r="D711" s="231" t="s">
        <v>250</v>
      </c>
      <c r="E711" s="44"/>
      <c r="F711" s="232" t="s">
        <v>10074</v>
      </c>
      <c r="G711" s="44"/>
      <c r="H711" s="44"/>
      <c r="I711" s="233"/>
      <c r="J711" s="44"/>
      <c r="K711" s="44"/>
      <c r="L711" s="48"/>
      <c r="M711" s="234"/>
      <c r="N711" s="235"/>
      <c r="O711" s="88"/>
      <c r="P711" s="88"/>
      <c r="Q711" s="88"/>
      <c r="R711" s="88"/>
      <c r="S711" s="88"/>
      <c r="T711" s="89"/>
      <c r="U711" s="42"/>
      <c r="V711" s="42"/>
      <c r="W711" s="42"/>
      <c r="X711" s="42"/>
      <c r="Y711" s="42"/>
      <c r="Z711" s="42"/>
      <c r="AA711" s="42"/>
      <c r="AB711" s="42"/>
      <c r="AC711" s="42"/>
      <c r="AD711" s="42"/>
      <c r="AE711" s="42"/>
      <c r="AT711" s="20" t="s">
        <v>250</v>
      </c>
      <c r="AU711" s="20" t="s">
        <v>93</v>
      </c>
    </row>
    <row r="712" s="14" customFormat="1">
      <c r="A712" s="14"/>
      <c r="B712" s="247"/>
      <c r="C712" s="248"/>
      <c r="D712" s="238" t="s">
        <v>252</v>
      </c>
      <c r="E712" s="249" t="s">
        <v>39</v>
      </c>
      <c r="F712" s="250" t="s">
        <v>10075</v>
      </c>
      <c r="G712" s="248"/>
      <c r="H712" s="251">
        <v>5</v>
      </c>
      <c r="I712" s="252"/>
      <c r="J712" s="248"/>
      <c r="K712" s="248"/>
      <c r="L712" s="253"/>
      <c r="M712" s="254"/>
      <c r="N712" s="255"/>
      <c r="O712" s="255"/>
      <c r="P712" s="255"/>
      <c r="Q712" s="255"/>
      <c r="R712" s="255"/>
      <c r="S712" s="255"/>
      <c r="T712" s="256"/>
      <c r="U712" s="14"/>
      <c r="V712" s="14"/>
      <c r="W712" s="14"/>
      <c r="X712" s="14"/>
      <c r="Y712" s="14"/>
      <c r="Z712" s="14"/>
      <c r="AA712" s="14"/>
      <c r="AB712" s="14"/>
      <c r="AC712" s="14"/>
      <c r="AD712" s="14"/>
      <c r="AE712" s="14"/>
      <c r="AT712" s="257" t="s">
        <v>252</v>
      </c>
      <c r="AU712" s="257" t="s">
        <v>93</v>
      </c>
      <c r="AV712" s="14" t="s">
        <v>93</v>
      </c>
      <c r="AW712" s="14" t="s">
        <v>46</v>
      </c>
      <c r="AX712" s="14" t="s">
        <v>23</v>
      </c>
      <c r="AY712" s="257" t="s">
        <v>241</v>
      </c>
    </row>
    <row r="713" s="2" customFormat="1" ht="16.5" customHeight="1">
      <c r="A713" s="42"/>
      <c r="B713" s="43"/>
      <c r="C713" s="218" t="s">
        <v>1501</v>
      </c>
      <c r="D713" s="218" t="s">
        <v>243</v>
      </c>
      <c r="E713" s="219" t="s">
        <v>10076</v>
      </c>
      <c r="F713" s="220" t="s">
        <v>10077</v>
      </c>
      <c r="G713" s="221" t="s">
        <v>561</v>
      </c>
      <c r="H713" s="222">
        <v>12</v>
      </c>
      <c r="I713" s="223"/>
      <c r="J713" s="224">
        <f>ROUND(I713*H713,2)</f>
        <v>0</v>
      </c>
      <c r="K713" s="220" t="s">
        <v>39</v>
      </c>
      <c r="L713" s="48"/>
      <c r="M713" s="225" t="s">
        <v>39</v>
      </c>
      <c r="N713" s="226" t="s">
        <v>56</v>
      </c>
      <c r="O713" s="88"/>
      <c r="P713" s="227">
        <f>O713*H713</f>
        <v>0</v>
      </c>
      <c r="Q713" s="227">
        <v>0.0010499999999999999</v>
      </c>
      <c r="R713" s="227">
        <f>Q713*H713</f>
        <v>0.0126</v>
      </c>
      <c r="S713" s="227">
        <v>0</v>
      </c>
      <c r="T713" s="228">
        <f>S713*H713</f>
        <v>0</v>
      </c>
      <c r="U713" s="42"/>
      <c r="V713" s="42"/>
      <c r="W713" s="42"/>
      <c r="X713" s="42"/>
      <c r="Y713" s="42"/>
      <c r="Z713" s="42"/>
      <c r="AA713" s="42"/>
      <c r="AB713" s="42"/>
      <c r="AC713" s="42"/>
      <c r="AD713" s="42"/>
      <c r="AE713" s="42"/>
      <c r="AR713" s="229" t="s">
        <v>462</v>
      </c>
      <c r="AT713" s="229" t="s">
        <v>243</v>
      </c>
      <c r="AU713" s="229" t="s">
        <v>93</v>
      </c>
      <c r="AY713" s="20" t="s">
        <v>241</v>
      </c>
      <c r="BE713" s="230">
        <f>IF(N713="základní",J713,0)</f>
        <v>0</v>
      </c>
      <c r="BF713" s="230">
        <f>IF(N713="snížená",J713,0)</f>
        <v>0</v>
      </c>
      <c r="BG713" s="230">
        <f>IF(N713="zákl. přenesená",J713,0)</f>
        <v>0</v>
      </c>
      <c r="BH713" s="230">
        <f>IF(N713="sníž. přenesená",J713,0)</f>
        <v>0</v>
      </c>
      <c r="BI713" s="230">
        <f>IF(N713="nulová",J713,0)</f>
        <v>0</v>
      </c>
      <c r="BJ713" s="20" t="s">
        <v>23</v>
      </c>
      <c r="BK713" s="230">
        <f>ROUND(I713*H713,2)</f>
        <v>0</v>
      </c>
      <c r="BL713" s="20" t="s">
        <v>462</v>
      </c>
      <c r="BM713" s="229" t="s">
        <v>10078</v>
      </c>
    </row>
    <row r="714" s="2" customFormat="1" ht="16.5" customHeight="1">
      <c r="A714" s="42"/>
      <c r="B714" s="43"/>
      <c r="C714" s="218" t="s">
        <v>1505</v>
      </c>
      <c r="D714" s="218" t="s">
        <v>243</v>
      </c>
      <c r="E714" s="219" t="s">
        <v>10079</v>
      </c>
      <c r="F714" s="220" t="s">
        <v>10080</v>
      </c>
      <c r="G714" s="221" t="s">
        <v>561</v>
      </c>
      <c r="H714" s="222">
        <v>14</v>
      </c>
      <c r="I714" s="223"/>
      <c r="J714" s="224">
        <f>ROUND(I714*H714,2)</f>
        <v>0</v>
      </c>
      <c r="K714" s="220" t="s">
        <v>39</v>
      </c>
      <c r="L714" s="48"/>
      <c r="M714" s="225" t="s">
        <v>39</v>
      </c>
      <c r="N714" s="226" t="s">
        <v>56</v>
      </c>
      <c r="O714" s="88"/>
      <c r="P714" s="227">
        <f>O714*H714</f>
        <v>0</v>
      </c>
      <c r="Q714" s="227">
        <v>0.0014400000000000001</v>
      </c>
      <c r="R714" s="227">
        <f>Q714*H714</f>
        <v>0.020160000000000001</v>
      </c>
      <c r="S714" s="227">
        <v>0</v>
      </c>
      <c r="T714" s="228">
        <f>S714*H714</f>
        <v>0</v>
      </c>
      <c r="U714" s="42"/>
      <c r="V714" s="42"/>
      <c r="W714" s="42"/>
      <c r="X714" s="42"/>
      <c r="Y714" s="42"/>
      <c r="Z714" s="42"/>
      <c r="AA714" s="42"/>
      <c r="AB714" s="42"/>
      <c r="AC714" s="42"/>
      <c r="AD714" s="42"/>
      <c r="AE714" s="42"/>
      <c r="AR714" s="229" t="s">
        <v>462</v>
      </c>
      <c r="AT714" s="229" t="s">
        <v>243</v>
      </c>
      <c r="AU714" s="229" t="s">
        <v>93</v>
      </c>
      <c r="AY714" s="20" t="s">
        <v>241</v>
      </c>
      <c r="BE714" s="230">
        <f>IF(N714="základní",J714,0)</f>
        <v>0</v>
      </c>
      <c r="BF714" s="230">
        <f>IF(N714="snížená",J714,0)</f>
        <v>0</v>
      </c>
      <c r="BG714" s="230">
        <f>IF(N714="zákl. přenesená",J714,0)</f>
        <v>0</v>
      </c>
      <c r="BH714" s="230">
        <f>IF(N714="sníž. přenesená",J714,0)</f>
        <v>0</v>
      </c>
      <c r="BI714" s="230">
        <f>IF(N714="nulová",J714,0)</f>
        <v>0</v>
      </c>
      <c r="BJ714" s="20" t="s">
        <v>23</v>
      </c>
      <c r="BK714" s="230">
        <f>ROUND(I714*H714,2)</f>
        <v>0</v>
      </c>
      <c r="BL714" s="20" t="s">
        <v>462</v>
      </c>
      <c r="BM714" s="229" t="s">
        <v>10081</v>
      </c>
    </row>
    <row r="715" s="2" customFormat="1" ht="16.5" customHeight="1">
      <c r="A715" s="42"/>
      <c r="B715" s="43"/>
      <c r="C715" s="218" t="s">
        <v>1510</v>
      </c>
      <c r="D715" s="218" t="s">
        <v>243</v>
      </c>
      <c r="E715" s="219" t="s">
        <v>10082</v>
      </c>
      <c r="F715" s="220" t="s">
        <v>10083</v>
      </c>
      <c r="G715" s="221" t="s">
        <v>561</v>
      </c>
      <c r="H715" s="222">
        <v>5</v>
      </c>
      <c r="I715" s="223"/>
      <c r="J715" s="224">
        <f>ROUND(I715*H715,2)</f>
        <v>0</v>
      </c>
      <c r="K715" s="220" t="s">
        <v>39</v>
      </c>
      <c r="L715" s="48"/>
      <c r="M715" s="225" t="s">
        <v>39</v>
      </c>
      <c r="N715" s="226" t="s">
        <v>56</v>
      </c>
      <c r="O715" s="88"/>
      <c r="P715" s="227">
        <f>O715*H715</f>
        <v>0</v>
      </c>
      <c r="Q715" s="227">
        <v>0.00189</v>
      </c>
      <c r="R715" s="227">
        <f>Q715*H715</f>
        <v>0.0094500000000000001</v>
      </c>
      <c r="S715" s="227">
        <v>0</v>
      </c>
      <c r="T715" s="228">
        <f>S715*H715</f>
        <v>0</v>
      </c>
      <c r="U715" s="42"/>
      <c r="V715" s="42"/>
      <c r="W715" s="42"/>
      <c r="X715" s="42"/>
      <c r="Y715" s="42"/>
      <c r="Z715" s="42"/>
      <c r="AA715" s="42"/>
      <c r="AB715" s="42"/>
      <c r="AC715" s="42"/>
      <c r="AD715" s="42"/>
      <c r="AE715" s="42"/>
      <c r="AR715" s="229" t="s">
        <v>462</v>
      </c>
      <c r="AT715" s="229" t="s">
        <v>243</v>
      </c>
      <c r="AU715" s="229" t="s">
        <v>93</v>
      </c>
      <c r="AY715" s="20" t="s">
        <v>241</v>
      </c>
      <c r="BE715" s="230">
        <f>IF(N715="základní",J715,0)</f>
        <v>0</v>
      </c>
      <c r="BF715" s="230">
        <f>IF(N715="snížená",J715,0)</f>
        <v>0</v>
      </c>
      <c r="BG715" s="230">
        <f>IF(N715="zákl. přenesená",J715,0)</f>
        <v>0</v>
      </c>
      <c r="BH715" s="230">
        <f>IF(N715="sníž. přenesená",J715,0)</f>
        <v>0</v>
      </c>
      <c r="BI715" s="230">
        <f>IF(N715="nulová",J715,0)</f>
        <v>0</v>
      </c>
      <c r="BJ715" s="20" t="s">
        <v>23</v>
      </c>
      <c r="BK715" s="230">
        <f>ROUND(I715*H715,2)</f>
        <v>0</v>
      </c>
      <c r="BL715" s="20" t="s">
        <v>462</v>
      </c>
      <c r="BM715" s="229" t="s">
        <v>10084</v>
      </c>
    </row>
    <row r="716" s="2" customFormat="1" ht="16.5" customHeight="1">
      <c r="A716" s="42"/>
      <c r="B716" s="43"/>
      <c r="C716" s="218" t="s">
        <v>1515</v>
      </c>
      <c r="D716" s="218" t="s">
        <v>243</v>
      </c>
      <c r="E716" s="219" t="s">
        <v>10085</v>
      </c>
      <c r="F716" s="220" t="s">
        <v>10086</v>
      </c>
      <c r="G716" s="221" t="s">
        <v>561</v>
      </c>
      <c r="H716" s="222">
        <v>2</v>
      </c>
      <c r="I716" s="223"/>
      <c r="J716" s="224">
        <f>ROUND(I716*H716,2)</f>
        <v>0</v>
      </c>
      <c r="K716" s="220" t="s">
        <v>39</v>
      </c>
      <c r="L716" s="48"/>
      <c r="M716" s="225" t="s">
        <v>39</v>
      </c>
      <c r="N716" s="226" t="s">
        <v>56</v>
      </c>
      <c r="O716" s="88"/>
      <c r="P716" s="227">
        <f>O716*H716</f>
        <v>0</v>
      </c>
      <c r="Q716" s="227">
        <v>0.0025100000000000001</v>
      </c>
      <c r="R716" s="227">
        <f>Q716*H716</f>
        <v>0.0050200000000000002</v>
      </c>
      <c r="S716" s="227">
        <v>0</v>
      </c>
      <c r="T716" s="228">
        <f>S716*H716</f>
        <v>0</v>
      </c>
      <c r="U716" s="42"/>
      <c r="V716" s="42"/>
      <c r="W716" s="42"/>
      <c r="X716" s="42"/>
      <c r="Y716" s="42"/>
      <c r="Z716" s="42"/>
      <c r="AA716" s="42"/>
      <c r="AB716" s="42"/>
      <c r="AC716" s="42"/>
      <c r="AD716" s="42"/>
      <c r="AE716" s="42"/>
      <c r="AR716" s="229" t="s">
        <v>462</v>
      </c>
      <c r="AT716" s="229" t="s">
        <v>243</v>
      </c>
      <c r="AU716" s="229" t="s">
        <v>93</v>
      </c>
      <c r="AY716" s="20" t="s">
        <v>241</v>
      </c>
      <c r="BE716" s="230">
        <f>IF(N716="základní",J716,0)</f>
        <v>0</v>
      </c>
      <c r="BF716" s="230">
        <f>IF(N716="snížená",J716,0)</f>
        <v>0</v>
      </c>
      <c r="BG716" s="230">
        <f>IF(N716="zákl. přenesená",J716,0)</f>
        <v>0</v>
      </c>
      <c r="BH716" s="230">
        <f>IF(N716="sníž. přenesená",J716,0)</f>
        <v>0</v>
      </c>
      <c r="BI716" s="230">
        <f>IF(N716="nulová",J716,0)</f>
        <v>0</v>
      </c>
      <c r="BJ716" s="20" t="s">
        <v>23</v>
      </c>
      <c r="BK716" s="230">
        <f>ROUND(I716*H716,2)</f>
        <v>0</v>
      </c>
      <c r="BL716" s="20" t="s">
        <v>462</v>
      </c>
      <c r="BM716" s="229" t="s">
        <v>10087</v>
      </c>
    </row>
    <row r="717" s="2" customFormat="1" ht="24.15" customHeight="1">
      <c r="A717" s="42"/>
      <c r="B717" s="43"/>
      <c r="C717" s="218" t="s">
        <v>1520</v>
      </c>
      <c r="D717" s="218" t="s">
        <v>243</v>
      </c>
      <c r="E717" s="219" t="s">
        <v>10088</v>
      </c>
      <c r="F717" s="220" t="s">
        <v>10089</v>
      </c>
      <c r="G717" s="221" t="s">
        <v>515</v>
      </c>
      <c r="H717" s="222">
        <v>97.5</v>
      </c>
      <c r="I717" s="223"/>
      <c r="J717" s="224">
        <f>ROUND(I717*H717,2)</f>
        <v>0</v>
      </c>
      <c r="K717" s="220" t="s">
        <v>247</v>
      </c>
      <c r="L717" s="48"/>
      <c r="M717" s="225" t="s">
        <v>39</v>
      </c>
      <c r="N717" s="226" t="s">
        <v>56</v>
      </c>
      <c r="O717" s="88"/>
      <c r="P717" s="227">
        <f>O717*H717</f>
        <v>0</v>
      </c>
      <c r="Q717" s="227">
        <v>0.00040000000000000002</v>
      </c>
      <c r="R717" s="227">
        <f>Q717*H717</f>
        <v>0.039</v>
      </c>
      <c r="S717" s="227">
        <v>0</v>
      </c>
      <c r="T717" s="228">
        <f>S717*H717</f>
        <v>0</v>
      </c>
      <c r="U717" s="42"/>
      <c r="V717" s="42"/>
      <c r="W717" s="42"/>
      <c r="X717" s="42"/>
      <c r="Y717" s="42"/>
      <c r="Z717" s="42"/>
      <c r="AA717" s="42"/>
      <c r="AB717" s="42"/>
      <c r="AC717" s="42"/>
      <c r="AD717" s="42"/>
      <c r="AE717" s="42"/>
      <c r="AR717" s="229" t="s">
        <v>462</v>
      </c>
      <c r="AT717" s="229" t="s">
        <v>243</v>
      </c>
      <c r="AU717" s="229" t="s">
        <v>93</v>
      </c>
      <c r="AY717" s="20" t="s">
        <v>241</v>
      </c>
      <c r="BE717" s="230">
        <f>IF(N717="základní",J717,0)</f>
        <v>0</v>
      </c>
      <c r="BF717" s="230">
        <f>IF(N717="snížená",J717,0)</f>
        <v>0</v>
      </c>
      <c r="BG717" s="230">
        <f>IF(N717="zákl. přenesená",J717,0)</f>
        <v>0</v>
      </c>
      <c r="BH717" s="230">
        <f>IF(N717="sníž. přenesená",J717,0)</f>
        <v>0</v>
      </c>
      <c r="BI717" s="230">
        <f>IF(N717="nulová",J717,0)</f>
        <v>0</v>
      </c>
      <c r="BJ717" s="20" t="s">
        <v>23</v>
      </c>
      <c r="BK717" s="230">
        <f>ROUND(I717*H717,2)</f>
        <v>0</v>
      </c>
      <c r="BL717" s="20" t="s">
        <v>462</v>
      </c>
      <c r="BM717" s="229" t="s">
        <v>10090</v>
      </c>
    </row>
    <row r="718" s="2" customFormat="1">
      <c r="A718" s="42"/>
      <c r="B718" s="43"/>
      <c r="C718" s="44"/>
      <c r="D718" s="231" t="s">
        <v>250</v>
      </c>
      <c r="E718" s="44"/>
      <c r="F718" s="232" t="s">
        <v>10091</v>
      </c>
      <c r="G718" s="44"/>
      <c r="H718" s="44"/>
      <c r="I718" s="233"/>
      <c r="J718" s="44"/>
      <c r="K718" s="44"/>
      <c r="L718" s="48"/>
      <c r="M718" s="234"/>
      <c r="N718" s="235"/>
      <c r="O718" s="88"/>
      <c r="P718" s="88"/>
      <c r="Q718" s="88"/>
      <c r="R718" s="88"/>
      <c r="S718" s="88"/>
      <c r="T718" s="89"/>
      <c r="U718" s="42"/>
      <c r="V718" s="42"/>
      <c r="W718" s="42"/>
      <c r="X718" s="42"/>
      <c r="Y718" s="42"/>
      <c r="Z718" s="42"/>
      <c r="AA718" s="42"/>
      <c r="AB718" s="42"/>
      <c r="AC718" s="42"/>
      <c r="AD718" s="42"/>
      <c r="AE718" s="42"/>
      <c r="AT718" s="20" t="s">
        <v>250</v>
      </c>
      <c r="AU718" s="20" t="s">
        <v>93</v>
      </c>
    </row>
    <row r="719" s="14" customFormat="1">
      <c r="A719" s="14"/>
      <c r="B719" s="247"/>
      <c r="C719" s="248"/>
      <c r="D719" s="238" t="s">
        <v>252</v>
      </c>
      <c r="E719" s="249" t="s">
        <v>39</v>
      </c>
      <c r="F719" s="250" t="s">
        <v>10092</v>
      </c>
      <c r="G719" s="248"/>
      <c r="H719" s="251">
        <v>97.5</v>
      </c>
      <c r="I719" s="252"/>
      <c r="J719" s="248"/>
      <c r="K719" s="248"/>
      <c r="L719" s="253"/>
      <c r="M719" s="254"/>
      <c r="N719" s="255"/>
      <c r="O719" s="255"/>
      <c r="P719" s="255"/>
      <c r="Q719" s="255"/>
      <c r="R719" s="255"/>
      <c r="S719" s="255"/>
      <c r="T719" s="256"/>
      <c r="U719" s="14"/>
      <c r="V719" s="14"/>
      <c r="W719" s="14"/>
      <c r="X719" s="14"/>
      <c r="Y719" s="14"/>
      <c r="Z719" s="14"/>
      <c r="AA719" s="14"/>
      <c r="AB719" s="14"/>
      <c r="AC719" s="14"/>
      <c r="AD719" s="14"/>
      <c r="AE719" s="14"/>
      <c r="AT719" s="257" t="s">
        <v>252</v>
      </c>
      <c r="AU719" s="257" t="s">
        <v>93</v>
      </c>
      <c r="AV719" s="14" t="s">
        <v>93</v>
      </c>
      <c r="AW719" s="14" t="s">
        <v>46</v>
      </c>
      <c r="AX719" s="14" t="s">
        <v>23</v>
      </c>
      <c r="AY719" s="257" t="s">
        <v>241</v>
      </c>
    </row>
    <row r="720" s="2" customFormat="1" ht="21.75" customHeight="1">
      <c r="A720" s="42"/>
      <c r="B720" s="43"/>
      <c r="C720" s="218" t="s">
        <v>1525</v>
      </c>
      <c r="D720" s="218" t="s">
        <v>243</v>
      </c>
      <c r="E720" s="219" t="s">
        <v>10093</v>
      </c>
      <c r="F720" s="220" t="s">
        <v>10094</v>
      </c>
      <c r="G720" s="221" t="s">
        <v>515</v>
      </c>
      <c r="H720" s="222">
        <v>563</v>
      </c>
      <c r="I720" s="223"/>
      <c r="J720" s="224">
        <f>ROUND(I720*H720,2)</f>
        <v>0</v>
      </c>
      <c r="K720" s="220" t="s">
        <v>247</v>
      </c>
      <c r="L720" s="48"/>
      <c r="M720" s="225" t="s">
        <v>39</v>
      </c>
      <c r="N720" s="226" t="s">
        <v>56</v>
      </c>
      <c r="O720" s="88"/>
      <c r="P720" s="227">
        <f>O720*H720</f>
        <v>0</v>
      </c>
      <c r="Q720" s="227">
        <v>1.0000000000000001E-05</v>
      </c>
      <c r="R720" s="227">
        <f>Q720*H720</f>
        <v>0.0056300000000000005</v>
      </c>
      <c r="S720" s="227">
        <v>0</v>
      </c>
      <c r="T720" s="228">
        <f>S720*H720</f>
        <v>0</v>
      </c>
      <c r="U720" s="42"/>
      <c r="V720" s="42"/>
      <c r="W720" s="42"/>
      <c r="X720" s="42"/>
      <c r="Y720" s="42"/>
      <c r="Z720" s="42"/>
      <c r="AA720" s="42"/>
      <c r="AB720" s="42"/>
      <c r="AC720" s="42"/>
      <c r="AD720" s="42"/>
      <c r="AE720" s="42"/>
      <c r="AR720" s="229" t="s">
        <v>462</v>
      </c>
      <c r="AT720" s="229" t="s">
        <v>243</v>
      </c>
      <c r="AU720" s="229" t="s">
        <v>93</v>
      </c>
      <c r="AY720" s="20" t="s">
        <v>241</v>
      </c>
      <c r="BE720" s="230">
        <f>IF(N720="základní",J720,0)</f>
        <v>0</v>
      </c>
      <c r="BF720" s="230">
        <f>IF(N720="snížená",J720,0)</f>
        <v>0</v>
      </c>
      <c r="BG720" s="230">
        <f>IF(N720="zákl. přenesená",J720,0)</f>
        <v>0</v>
      </c>
      <c r="BH720" s="230">
        <f>IF(N720="sníž. přenesená",J720,0)</f>
        <v>0</v>
      </c>
      <c r="BI720" s="230">
        <f>IF(N720="nulová",J720,0)</f>
        <v>0</v>
      </c>
      <c r="BJ720" s="20" t="s">
        <v>23</v>
      </c>
      <c r="BK720" s="230">
        <f>ROUND(I720*H720,2)</f>
        <v>0</v>
      </c>
      <c r="BL720" s="20" t="s">
        <v>462</v>
      </c>
      <c r="BM720" s="229" t="s">
        <v>10095</v>
      </c>
    </row>
    <row r="721" s="2" customFormat="1">
      <c r="A721" s="42"/>
      <c r="B721" s="43"/>
      <c r="C721" s="44"/>
      <c r="D721" s="231" t="s">
        <v>250</v>
      </c>
      <c r="E721" s="44"/>
      <c r="F721" s="232" t="s">
        <v>10096</v>
      </c>
      <c r="G721" s="44"/>
      <c r="H721" s="44"/>
      <c r="I721" s="233"/>
      <c r="J721" s="44"/>
      <c r="K721" s="44"/>
      <c r="L721" s="48"/>
      <c r="M721" s="234"/>
      <c r="N721" s="235"/>
      <c r="O721" s="88"/>
      <c r="P721" s="88"/>
      <c r="Q721" s="88"/>
      <c r="R721" s="88"/>
      <c r="S721" s="88"/>
      <c r="T721" s="89"/>
      <c r="U721" s="42"/>
      <c r="V721" s="42"/>
      <c r="W721" s="42"/>
      <c r="X721" s="42"/>
      <c r="Y721" s="42"/>
      <c r="Z721" s="42"/>
      <c r="AA721" s="42"/>
      <c r="AB721" s="42"/>
      <c r="AC721" s="42"/>
      <c r="AD721" s="42"/>
      <c r="AE721" s="42"/>
      <c r="AT721" s="20" t="s">
        <v>250</v>
      </c>
      <c r="AU721" s="20" t="s">
        <v>93</v>
      </c>
    </row>
    <row r="722" s="14" customFormat="1">
      <c r="A722" s="14"/>
      <c r="B722" s="247"/>
      <c r="C722" s="248"/>
      <c r="D722" s="238" t="s">
        <v>252</v>
      </c>
      <c r="E722" s="249" t="s">
        <v>39</v>
      </c>
      <c r="F722" s="250" t="s">
        <v>10097</v>
      </c>
      <c r="G722" s="248"/>
      <c r="H722" s="251">
        <v>563</v>
      </c>
      <c r="I722" s="252"/>
      <c r="J722" s="248"/>
      <c r="K722" s="248"/>
      <c r="L722" s="253"/>
      <c r="M722" s="254"/>
      <c r="N722" s="255"/>
      <c r="O722" s="255"/>
      <c r="P722" s="255"/>
      <c r="Q722" s="255"/>
      <c r="R722" s="255"/>
      <c r="S722" s="255"/>
      <c r="T722" s="256"/>
      <c r="U722" s="14"/>
      <c r="V722" s="14"/>
      <c r="W722" s="14"/>
      <c r="X722" s="14"/>
      <c r="Y722" s="14"/>
      <c r="Z722" s="14"/>
      <c r="AA722" s="14"/>
      <c r="AB722" s="14"/>
      <c r="AC722" s="14"/>
      <c r="AD722" s="14"/>
      <c r="AE722" s="14"/>
      <c r="AT722" s="257" t="s">
        <v>252</v>
      </c>
      <c r="AU722" s="257" t="s">
        <v>93</v>
      </c>
      <c r="AV722" s="14" t="s">
        <v>93</v>
      </c>
      <c r="AW722" s="14" t="s">
        <v>46</v>
      </c>
      <c r="AX722" s="14" t="s">
        <v>23</v>
      </c>
      <c r="AY722" s="257" t="s">
        <v>241</v>
      </c>
    </row>
    <row r="723" s="2" customFormat="1" ht="24.15" customHeight="1">
      <c r="A723" s="42"/>
      <c r="B723" s="43"/>
      <c r="C723" s="218" t="s">
        <v>1531</v>
      </c>
      <c r="D723" s="218" t="s">
        <v>243</v>
      </c>
      <c r="E723" s="219" t="s">
        <v>10098</v>
      </c>
      <c r="F723" s="220" t="s">
        <v>10099</v>
      </c>
      <c r="G723" s="221" t="s">
        <v>515</v>
      </c>
      <c r="H723" s="222">
        <v>432.5</v>
      </c>
      <c r="I723" s="223"/>
      <c r="J723" s="224">
        <f>ROUND(I723*H723,2)</f>
        <v>0</v>
      </c>
      <c r="K723" s="220" t="s">
        <v>247</v>
      </c>
      <c r="L723" s="48"/>
      <c r="M723" s="225" t="s">
        <v>39</v>
      </c>
      <c r="N723" s="226" t="s">
        <v>56</v>
      </c>
      <c r="O723" s="88"/>
      <c r="P723" s="227">
        <f>O723*H723</f>
        <v>0</v>
      </c>
      <c r="Q723" s="227">
        <v>2.0000000000000002E-05</v>
      </c>
      <c r="R723" s="227">
        <f>Q723*H723</f>
        <v>0.0086500000000000014</v>
      </c>
      <c r="S723" s="227">
        <v>0</v>
      </c>
      <c r="T723" s="228">
        <f>S723*H723</f>
        <v>0</v>
      </c>
      <c r="U723" s="42"/>
      <c r="V723" s="42"/>
      <c r="W723" s="42"/>
      <c r="X723" s="42"/>
      <c r="Y723" s="42"/>
      <c r="Z723" s="42"/>
      <c r="AA723" s="42"/>
      <c r="AB723" s="42"/>
      <c r="AC723" s="42"/>
      <c r="AD723" s="42"/>
      <c r="AE723" s="42"/>
      <c r="AR723" s="229" t="s">
        <v>462</v>
      </c>
      <c r="AT723" s="229" t="s">
        <v>243</v>
      </c>
      <c r="AU723" s="229" t="s">
        <v>93</v>
      </c>
      <c r="AY723" s="20" t="s">
        <v>241</v>
      </c>
      <c r="BE723" s="230">
        <f>IF(N723="základní",J723,0)</f>
        <v>0</v>
      </c>
      <c r="BF723" s="230">
        <f>IF(N723="snížená",J723,0)</f>
        <v>0</v>
      </c>
      <c r="BG723" s="230">
        <f>IF(N723="zákl. přenesená",J723,0)</f>
        <v>0</v>
      </c>
      <c r="BH723" s="230">
        <f>IF(N723="sníž. přenesená",J723,0)</f>
        <v>0</v>
      </c>
      <c r="BI723" s="230">
        <f>IF(N723="nulová",J723,0)</f>
        <v>0</v>
      </c>
      <c r="BJ723" s="20" t="s">
        <v>23</v>
      </c>
      <c r="BK723" s="230">
        <f>ROUND(I723*H723,2)</f>
        <v>0</v>
      </c>
      <c r="BL723" s="20" t="s">
        <v>462</v>
      </c>
      <c r="BM723" s="229" t="s">
        <v>10100</v>
      </c>
    </row>
    <row r="724" s="2" customFormat="1">
      <c r="A724" s="42"/>
      <c r="B724" s="43"/>
      <c r="C724" s="44"/>
      <c r="D724" s="231" t="s">
        <v>250</v>
      </c>
      <c r="E724" s="44"/>
      <c r="F724" s="232" t="s">
        <v>10101</v>
      </c>
      <c r="G724" s="44"/>
      <c r="H724" s="44"/>
      <c r="I724" s="233"/>
      <c r="J724" s="44"/>
      <c r="K724" s="44"/>
      <c r="L724" s="48"/>
      <c r="M724" s="234"/>
      <c r="N724" s="235"/>
      <c r="O724" s="88"/>
      <c r="P724" s="88"/>
      <c r="Q724" s="88"/>
      <c r="R724" s="88"/>
      <c r="S724" s="88"/>
      <c r="T724" s="89"/>
      <c r="U724" s="42"/>
      <c r="V724" s="42"/>
      <c r="W724" s="42"/>
      <c r="X724" s="42"/>
      <c r="Y724" s="42"/>
      <c r="Z724" s="42"/>
      <c r="AA724" s="42"/>
      <c r="AB724" s="42"/>
      <c r="AC724" s="42"/>
      <c r="AD724" s="42"/>
      <c r="AE724" s="42"/>
      <c r="AT724" s="20" t="s">
        <v>250</v>
      </c>
      <c r="AU724" s="20" t="s">
        <v>93</v>
      </c>
    </row>
    <row r="725" s="14" customFormat="1">
      <c r="A725" s="14"/>
      <c r="B725" s="247"/>
      <c r="C725" s="248"/>
      <c r="D725" s="238" t="s">
        <v>252</v>
      </c>
      <c r="E725" s="249" t="s">
        <v>39</v>
      </c>
      <c r="F725" s="250" t="s">
        <v>10102</v>
      </c>
      <c r="G725" s="248"/>
      <c r="H725" s="251">
        <v>432.5</v>
      </c>
      <c r="I725" s="252"/>
      <c r="J725" s="248"/>
      <c r="K725" s="248"/>
      <c r="L725" s="253"/>
      <c r="M725" s="254"/>
      <c r="N725" s="255"/>
      <c r="O725" s="255"/>
      <c r="P725" s="255"/>
      <c r="Q725" s="255"/>
      <c r="R725" s="255"/>
      <c r="S725" s="255"/>
      <c r="T725" s="256"/>
      <c r="U725" s="14"/>
      <c r="V725" s="14"/>
      <c r="W725" s="14"/>
      <c r="X725" s="14"/>
      <c r="Y725" s="14"/>
      <c r="Z725" s="14"/>
      <c r="AA725" s="14"/>
      <c r="AB725" s="14"/>
      <c r="AC725" s="14"/>
      <c r="AD725" s="14"/>
      <c r="AE725" s="14"/>
      <c r="AT725" s="257" t="s">
        <v>252</v>
      </c>
      <c r="AU725" s="257" t="s">
        <v>93</v>
      </c>
      <c r="AV725" s="14" t="s">
        <v>93</v>
      </c>
      <c r="AW725" s="14" t="s">
        <v>46</v>
      </c>
      <c r="AX725" s="14" t="s">
        <v>23</v>
      </c>
      <c r="AY725" s="257" t="s">
        <v>241</v>
      </c>
    </row>
    <row r="726" s="2" customFormat="1" ht="24.15" customHeight="1">
      <c r="A726" s="42"/>
      <c r="B726" s="43"/>
      <c r="C726" s="218" t="s">
        <v>1539</v>
      </c>
      <c r="D726" s="218" t="s">
        <v>243</v>
      </c>
      <c r="E726" s="219" t="s">
        <v>10103</v>
      </c>
      <c r="F726" s="220" t="s">
        <v>10104</v>
      </c>
      <c r="G726" s="221" t="s">
        <v>515</v>
      </c>
      <c r="H726" s="222">
        <v>33</v>
      </c>
      <c r="I726" s="223"/>
      <c r="J726" s="224">
        <f>ROUND(I726*H726,2)</f>
        <v>0</v>
      </c>
      <c r="K726" s="220" t="s">
        <v>247</v>
      </c>
      <c r="L726" s="48"/>
      <c r="M726" s="225" t="s">
        <v>39</v>
      </c>
      <c r="N726" s="226" t="s">
        <v>56</v>
      </c>
      <c r="O726" s="88"/>
      <c r="P726" s="227">
        <f>O726*H726</f>
        <v>0</v>
      </c>
      <c r="Q726" s="227">
        <v>6.0000000000000002E-05</v>
      </c>
      <c r="R726" s="227">
        <f>Q726*H726</f>
        <v>0.00198</v>
      </c>
      <c r="S726" s="227">
        <v>0</v>
      </c>
      <c r="T726" s="228">
        <f>S726*H726</f>
        <v>0</v>
      </c>
      <c r="U726" s="42"/>
      <c r="V726" s="42"/>
      <c r="W726" s="42"/>
      <c r="X726" s="42"/>
      <c r="Y726" s="42"/>
      <c r="Z726" s="42"/>
      <c r="AA726" s="42"/>
      <c r="AB726" s="42"/>
      <c r="AC726" s="42"/>
      <c r="AD726" s="42"/>
      <c r="AE726" s="42"/>
      <c r="AR726" s="229" t="s">
        <v>462</v>
      </c>
      <c r="AT726" s="229" t="s">
        <v>243</v>
      </c>
      <c r="AU726" s="229" t="s">
        <v>93</v>
      </c>
      <c r="AY726" s="20" t="s">
        <v>241</v>
      </c>
      <c r="BE726" s="230">
        <f>IF(N726="základní",J726,0)</f>
        <v>0</v>
      </c>
      <c r="BF726" s="230">
        <f>IF(N726="snížená",J726,0)</f>
        <v>0</v>
      </c>
      <c r="BG726" s="230">
        <f>IF(N726="zákl. přenesená",J726,0)</f>
        <v>0</v>
      </c>
      <c r="BH726" s="230">
        <f>IF(N726="sníž. přenesená",J726,0)</f>
        <v>0</v>
      </c>
      <c r="BI726" s="230">
        <f>IF(N726="nulová",J726,0)</f>
        <v>0</v>
      </c>
      <c r="BJ726" s="20" t="s">
        <v>23</v>
      </c>
      <c r="BK726" s="230">
        <f>ROUND(I726*H726,2)</f>
        <v>0</v>
      </c>
      <c r="BL726" s="20" t="s">
        <v>462</v>
      </c>
      <c r="BM726" s="229" t="s">
        <v>10105</v>
      </c>
    </row>
    <row r="727" s="2" customFormat="1">
      <c r="A727" s="42"/>
      <c r="B727" s="43"/>
      <c r="C727" s="44"/>
      <c r="D727" s="231" t="s">
        <v>250</v>
      </c>
      <c r="E727" s="44"/>
      <c r="F727" s="232" t="s">
        <v>10106</v>
      </c>
      <c r="G727" s="44"/>
      <c r="H727" s="44"/>
      <c r="I727" s="233"/>
      <c r="J727" s="44"/>
      <c r="K727" s="44"/>
      <c r="L727" s="48"/>
      <c r="M727" s="234"/>
      <c r="N727" s="235"/>
      <c r="O727" s="88"/>
      <c r="P727" s="88"/>
      <c r="Q727" s="88"/>
      <c r="R727" s="88"/>
      <c r="S727" s="88"/>
      <c r="T727" s="89"/>
      <c r="U727" s="42"/>
      <c r="V727" s="42"/>
      <c r="W727" s="42"/>
      <c r="X727" s="42"/>
      <c r="Y727" s="42"/>
      <c r="Z727" s="42"/>
      <c r="AA727" s="42"/>
      <c r="AB727" s="42"/>
      <c r="AC727" s="42"/>
      <c r="AD727" s="42"/>
      <c r="AE727" s="42"/>
      <c r="AT727" s="20" t="s">
        <v>250</v>
      </c>
      <c r="AU727" s="20" t="s">
        <v>93</v>
      </c>
    </row>
    <row r="728" s="14" customFormat="1">
      <c r="A728" s="14"/>
      <c r="B728" s="247"/>
      <c r="C728" s="248"/>
      <c r="D728" s="238" t="s">
        <v>252</v>
      </c>
      <c r="E728" s="249" t="s">
        <v>39</v>
      </c>
      <c r="F728" s="250" t="s">
        <v>10107</v>
      </c>
      <c r="G728" s="248"/>
      <c r="H728" s="251">
        <v>33</v>
      </c>
      <c r="I728" s="252"/>
      <c r="J728" s="248"/>
      <c r="K728" s="248"/>
      <c r="L728" s="253"/>
      <c r="M728" s="254"/>
      <c r="N728" s="255"/>
      <c r="O728" s="255"/>
      <c r="P728" s="255"/>
      <c r="Q728" s="255"/>
      <c r="R728" s="255"/>
      <c r="S728" s="255"/>
      <c r="T728" s="256"/>
      <c r="U728" s="14"/>
      <c r="V728" s="14"/>
      <c r="W728" s="14"/>
      <c r="X728" s="14"/>
      <c r="Y728" s="14"/>
      <c r="Z728" s="14"/>
      <c r="AA728" s="14"/>
      <c r="AB728" s="14"/>
      <c r="AC728" s="14"/>
      <c r="AD728" s="14"/>
      <c r="AE728" s="14"/>
      <c r="AT728" s="257" t="s">
        <v>252</v>
      </c>
      <c r="AU728" s="257" t="s">
        <v>93</v>
      </c>
      <c r="AV728" s="14" t="s">
        <v>93</v>
      </c>
      <c r="AW728" s="14" t="s">
        <v>46</v>
      </c>
      <c r="AX728" s="14" t="s">
        <v>23</v>
      </c>
      <c r="AY728" s="257" t="s">
        <v>241</v>
      </c>
    </row>
    <row r="729" s="2" customFormat="1" ht="24.15" customHeight="1">
      <c r="A729" s="42"/>
      <c r="B729" s="43"/>
      <c r="C729" s="218" t="s">
        <v>1547</v>
      </c>
      <c r="D729" s="218" t="s">
        <v>243</v>
      </c>
      <c r="E729" s="219" t="s">
        <v>10108</v>
      </c>
      <c r="F729" s="220" t="s">
        <v>10109</v>
      </c>
      <c r="G729" s="221" t="s">
        <v>430</v>
      </c>
      <c r="H729" s="222">
        <v>0.98299999999999998</v>
      </c>
      <c r="I729" s="223"/>
      <c r="J729" s="224">
        <f>ROUND(I729*H729,2)</f>
        <v>0</v>
      </c>
      <c r="K729" s="220" t="s">
        <v>247</v>
      </c>
      <c r="L729" s="48"/>
      <c r="M729" s="225" t="s">
        <v>39</v>
      </c>
      <c r="N729" s="226" t="s">
        <v>56</v>
      </c>
      <c r="O729" s="88"/>
      <c r="P729" s="227">
        <f>O729*H729</f>
        <v>0</v>
      </c>
      <c r="Q729" s="227">
        <v>0</v>
      </c>
      <c r="R729" s="227">
        <f>Q729*H729</f>
        <v>0</v>
      </c>
      <c r="S729" s="227">
        <v>0</v>
      </c>
      <c r="T729" s="228">
        <f>S729*H729</f>
        <v>0</v>
      </c>
      <c r="U729" s="42"/>
      <c r="V729" s="42"/>
      <c r="W729" s="42"/>
      <c r="X729" s="42"/>
      <c r="Y729" s="42"/>
      <c r="Z729" s="42"/>
      <c r="AA729" s="42"/>
      <c r="AB729" s="42"/>
      <c r="AC729" s="42"/>
      <c r="AD729" s="42"/>
      <c r="AE729" s="42"/>
      <c r="AR729" s="229" t="s">
        <v>462</v>
      </c>
      <c r="AT729" s="229" t="s">
        <v>243</v>
      </c>
      <c r="AU729" s="229" t="s">
        <v>93</v>
      </c>
      <c r="AY729" s="20" t="s">
        <v>241</v>
      </c>
      <c r="BE729" s="230">
        <f>IF(N729="základní",J729,0)</f>
        <v>0</v>
      </c>
      <c r="BF729" s="230">
        <f>IF(N729="snížená",J729,0)</f>
        <v>0</v>
      </c>
      <c r="BG729" s="230">
        <f>IF(N729="zákl. přenesená",J729,0)</f>
        <v>0</v>
      </c>
      <c r="BH729" s="230">
        <f>IF(N729="sníž. přenesená",J729,0)</f>
        <v>0</v>
      </c>
      <c r="BI729" s="230">
        <f>IF(N729="nulová",J729,0)</f>
        <v>0</v>
      </c>
      <c r="BJ729" s="20" t="s">
        <v>23</v>
      </c>
      <c r="BK729" s="230">
        <f>ROUND(I729*H729,2)</f>
        <v>0</v>
      </c>
      <c r="BL729" s="20" t="s">
        <v>462</v>
      </c>
      <c r="BM729" s="229" t="s">
        <v>10110</v>
      </c>
    </row>
    <row r="730" s="2" customFormat="1">
      <c r="A730" s="42"/>
      <c r="B730" s="43"/>
      <c r="C730" s="44"/>
      <c r="D730" s="231" t="s">
        <v>250</v>
      </c>
      <c r="E730" s="44"/>
      <c r="F730" s="232" t="s">
        <v>10111</v>
      </c>
      <c r="G730" s="44"/>
      <c r="H730" s="44"/>
      <c r="I730" s="233"/>
      <c r="J730" s="44"/>
      <c r="K730" s="44"/>
      <c r="L730" s="48"/>
      <c r="M730" s="234"/>
      <c r="N730" s="235"/>
      <c r="O730" s="88"/>
      <c r="P730" s="88"/>
      <c r="Q730" s="88"/>
      <c r="R730" s="88"/>
      <c r="S730" s="88"/>
      <c r="T730" s="89"/>
      <c r="U730" s="42"/>
      <c r="V730" s="42"/>
      <c r="W730" s="42"/>
      <c r="X730" s="42"/>
      <c r="Y730" s="42"/>
      <c r="Z730" s="42"/>
      <c r="AA730" s="42"/>
      <c r="AB730" s="42"/>
      <c r="AC730" s="42"/>
      <c r="AD730" s="42"/>
      <c r="AE730" s="42"/>
      <c r="AT730" s="20" t="s">
        <v>250</v>
      </c>
      <c r="AU730" s="20" t="s">
        <v>93</v>
      </c>
    </row>
    <row r="731" s="2" customFormat="1" ht="37.8" customHeight="1">
      <c r="A731" s="42"/>
      <c r="B731" s="43"/>
      <c r="C731" s="218" t="s">
        <v>1552</v>
      </c>
      <c r="D731" s="218" t="s">
        <v>243</v>
      </c>
      <c r="E731" s="219" t="s">
        <v>10112</v>
      </c>
      <c r="F731" s="220" t="s">
        <v>10113</v>
      </c>
      <c r="G731" s="221" t="s">
        <v>430</v>
      </c>
      <c r="H731" s="222">
        <v>0.98299999999999998</v>
      </c>
      <c r="I731" s="223"/>
      <c r="J731" s="224">
        <f>ROUND(I731*H731,2)</f>
        <v>0</v>
      </c>
      <c r="K731" s="220" t="s">
        <v>247</v>
      </c>
      <c r="L731" s="48"/>
      <c r="M731" s="225" t="s">
        <v>39</v>
      </c>
      <c r="N731" s="226" t="s">
        <v>56</v>
      </c>
      <c r="O731" s="88"/>
      <c r="P731" s="227">
        <f>O731*H731</f>
        <v>0</v>
      </c>
      <c r="Q731" s="227">
        <v>0</v>
      </c>
      <c r="R731" s="227">
        <f>Q731*H731</f>
        <v>0</v>
      </c>
      <c r="S731" s="227">
        <v>0</v>
      </c>
      <c r="T731" s="228">
        <f>S731*H731</f>
        <v>0</v>
      </c>
      <c r="U731" s="42"/>
      <c r="V731" s="42"/>
      <c r="W731" s="42"/>
      <c r="X731" s="42"/>
      <c r="Y731" s="42"/>
      <c r="Z731" s="42"/>
      <c r="AA731" s="42"/>
      <c r="AB731" s="42"/>
      <c r="AC731" s="42"/>
      <c r="AD731" s="42"/>
      <c r="AE731" s="42"/>
      <c r="AR731" s="229" t="s">
        <v>462</v>
      </c>
      <c r="AT731" s="229" t="s">
        <v>243</v>
      </c>
      <c r="AU731" s="229" t="s">
        <v>93</v>
      </c>
      <c r="AY731" s="20" t="s">
        <v>241</v>
      </c>
      <c r="BE731" s="230">
        <f>IF(N731="základní",J731,0)</f>
        <v>0</v>
      </c>
      <c r="BF731" s="230">
        <f>IF(N731="snížená",J731,0)</f>
        <v>0</v>
      </c>
      <c r="BG731" s="230">
        <f>IF(N731="zákl. přenesená",J731,0)</f>
        <v>0</v>
      </c>
      <c r="BH731" s="230">
        <f>IF(N731="sníž. přenesená",J731,0)</f>
        <v>0</v>
      </c>
      <c r="BI731" s="230">
        <f>IF(N731="nulová",J731,0)</f>
        <v>0</v>
      </c>
      <c r="BJ731" s="20" t="s">
        <v>23</v>
      </c>
      <c r="BK731" s="230">
        <f>ROUND(I731*H731,2)</f>
        <v>0</v>
      </c>
      <c r="BL731" s="20" t="s">
        <v>462</v>
      </c>
      <c r="BM731" s="229" t="s">
        <v>10114</v>
      </c>
    </row>
    <row r="732" s="2" customFormat="1">
      <c r="A732" s="42"/>
      <c r="B732" s="43"/>
      <c r="C732" s="44"/>
      <c r="D732" s="231" t="s">
        <v>250</v>
      </c>
      <c r="E732" s="44"/>
      <c r="F732" s="232" t="s">
        <v>10115</v>
      </c>
      <c r="G732" s="44"/>
      <c r="H732" s="44"/>
      <c r="I732" s="233"/>
      <c r="J732" s="44"/>
      <c r="K732" s="44"/>
      <c r="L732" s="48"/>
      <c r="M732" s="234"/>
      <c r="N732" s="235"/>
      <c r="O732" s="88"/>
      <c r="P732" s="88"/>
      <c r="Q732" s="88"/>
      <c r="R732" s="88"/>
      <c r="S732" s="88"/>
      <c r="T732" s="89"/>
      <c r="U732" s="42"/>
      <c r="V732" s="42"/>
      <c r="W732" s="42"/>
      <c r="X732" s="42"/>
      <c r="Y732" s="42"/>
      <c r="Z732" s="42"/>
      <c r="AA732" s="42"/>
      <c r="AB732" s="42"/>
      <c r="AC732" s="42"/>
      <c r="AD732" s="42"/>
      <c r="AE732" s="42"/>
      <c r="AT732" s="20" t="s">
        <v>250</v>
      </c>
      <c r="AU732" s="20" t="s">
        <v>93</v>
      </c>
    </row>
    <row r="733" s="12" customFormat="1" ht="22.8" customHeight="1">
      <c r="A733" s="12"/>
      <c r="B733" s="202"/>
      <c r="C733" s="203"/>
      <c r="D733" s="204" t="s">
        <v>84</v>
      </c>
      <c r="E733" s="216" t="s">
        <v>5019</v>
      </c>
      <c r="F733" s="216" t="s">
        <v>5020</v>
      </c>
      <c r="G733" s="203"/>
      <c r="H733" s="203"/>
      <c r="I733" s="206"/>
      <c r="J733" s="217">
        <f>BK733</f>
        <v>0</v>
      </c>
      <c r="K733" s="203"/>
      <c r="L733" s="208"/>
      <c r="M733" s="209"/>
      <c r="N733" s="210"/>
      <c r="O733" s="210"/>
      <c r="P733" s="211">
        <f>SUM(P734:P902)</f>
        <v>0</v>
      </c>
      <c r="Q733" s="210"/>
      <c r="R733" s="211">
        <f>SUM(R734:R902)</f>
        <v>1.70870056</v>
      </c>
      <c r="S733" s="210"/>
      <c r="T733" s="212">
        <f>SUM(T734:T902)</f>
        <v>0</v>
      </c>
      <c r="U733" s="12"/>
      <c r="V733" s="12"/>
      <c r="W733" s="12"/>
      <c r="X733" s="12"/>
      <c r="Y733" s="12"/>
      <c r="Z733" s="12"/>
      <c r="AA733" s="12"/>
      <c r="AB733" s="12"/>
      <c r="AC733" s="12"/>
      <c r="AD733" s="12"/>
      <c r="AE733" s="12"/>
      <c r="AR733" s="213" t="s">
        <v>93</v>
      </c>
      <c r="AT733" s="214" t="s">
        <v>84</v>
      </c>
      <c r="AU733" s="214" t="s">
        <v>23</v>
      </c>
      <c r="AY733" s="213" t="s">
        <v>241</v>
      </c>
      <c r="BK733" s="215">
        <f>SUM(BK734:BK902)</f>
        <v>0</v>
      </c>
    </row>
    <row r="734" s="2" customFormat="1" ht="16.5" customHeight="1">
      <c r="A734" s="42"/>
      <c r="B734" s="43"/>
      <c r="C734" s="218" t="s">
        <v>1560</v>
      </c>
      <c r="D734" s="218" t="s">
        <v>243</v>
      </c>
      <c r="E734" s="219" t="s">
        <v>10116</v>
      </c>
      <c r="F734" s="220" t="s">
        <v>10117</v>
      </c>
      <c r="G734" s="221" t="s">
        <v>561</v>
      </c>
      <c r="H734" s="222">
        <v>20</v>
      </c>
      <c r="I734" s="223"/>
      <c r="J734" s="224">
        <f>ROUND(I734*H734,2)</f>
        <v>0</v>
      </c>
      <c r="K734" s="220" t="s">
        <v>247</v>
      </c>
      <c r="L734" s="48"/>
      <c r="M734" s="225" t="s">
        <v>39</v>
      </c>
      <c r="N734" s="226" t="s">
        <v>56</v>
      </c>
      <c r="O734" s="88"/>
      <c r="P734" s="227">
        <f>O734*H734</f>
        <v>0</v>
      </c>
      <c r="Q734" s="227">
        <v>0.0012700000000000001</v>
      </c>
      <c r="R734" s="227">
        <f>Q734*H734</f>
        <v>0.025400000000000002</v>
      </c>
      <c r="S734" s="227">
        <v>0</v>
      </c>
      <c r="T734" s="228">
        <f>S734*H734</f>
        <v>0</v>
      </c>
      <c r="U734" s="42"/>
      <c r="V734" s="42"/>
      <c r="W734" s="42"/>
      <c r="X734" s="42"/>
      <c r="Y734" s="42"/>
      <c r="Z734" s="42"/>
      <c r="AA734" s="42"/>
      <c r="AB734" s="42"/>
      <c r="AC734" s="42"/>
      <c r="AD734" s="42"/>
      <c r="AE734" s="42"/>
      <c r="AR734" s="229" t="s">
        <v>462</v>
      </c>
      <c r="AT734" s="229" t="s">
        <v>243</v>
      </c>
      <c r="AU734" s="229" t="s">
        <v>93</v>
      </c>
      <c r="AY734" s="20" t="s">
        <v>241</v>
      </c>
      <c r="BE734" s="230">
        <f>IF(N734="základní",J734,0)</f>
        <v>0</v>
      </c>
      <c r="BF734" s="230">
        <f>IF(N734="snížená",J734,0)</f>
        <v>0</v>
      </c>
      <c r="BG734" s="230">
        <f>IF(N734="zákl. přenesená",J734,0)</f>
        <v>0</v>
      </c>
      <c r="BH734" s="230">
        <f>IF(N734="sníž. přenesená",J734,0)</f>
        <v>0</v>
      </c>
      <c r="BI734" s="230">
        <f>IF(N734="nulová",J734,0)</f>
        <v>0</v>
      </c>
      <c r="BJ734" s="20" t="s">
        <v>23</v>
      </c>
      <c r="BK734" s="230">
        <f>ROUND(I734*H734,2)</f>
        <v>0</v>
      </c>
      <c r="BL734" s="20" t="s">
        <v>462</v>
      </c>
      <c r="BM734" s="229" t="s">
        <v>10118</v>
      </c>
    </row>
    <row r="735" s="2" customFormat="1">
      <c r="A735" s="42"/>
      <c r="B735" s="43"/>
      <c r="C735" s="44"/>
      <c r="D735" s="231" t="s">
        <v>250</v>
      </c>
      <c r="E735" s="44"/>
      <c r="F735" s="232" t="s">
        <v>10119</v>
      </c>
      <c r="G735" s="44"/>
      <c r="H735" s="44"/>
      <c r="I735" s="233"/>
      <c r="J735" s="44"/>
      <c r="K735" s="44"/>
      <c r="L735" s="48"/>
      <c r="M735" s="234"/>
      <c r="N735" s="235"/>
      <c r="O735" s="88"/>
      <c r="P735" s="88"/>
      <c r="Q735" s="88"/>
      <c r="R735" s="88"/>
      <c r="S735" s="88"/>
      <c r="T735" s="89"/>
      <c r="U735" s="42"/>
      <c r="V735" s="42"/>
      <c r="W735" s="42"/>
      <c r="X735" s="42"/>
      <c r="Y735" s="42"/>
      <c r="Z735" s="42"/>
      <c r="AA735" s="42"/>
      <c r="AB735" s="42"/>
      <c r="AC735" s="42"/>
      <c r="AD735" s="42"/>
      <c r="AE735" s="42"/>
      <c r="AT735" s="20" t="s">
        <v>250</v>
      </c>
      <c r="AU735" s="20" t="s">
        <v>93</v>
      </c>
    </row>
    <row r="736" s="2" customFormat="1" ht="16.5" customHeight="1">
      <c r="A736" s="42"/>
      <c r="B736" s="43"/>
      <c r="C736" s="280" t="s">
        <v>1574</v>
      </c>
      <c r="D736" s="280" t="s">
        <v>463</v>
      </c>
      <c r="E736" s="281" t="s">
        <v>10120</v>
      </c>
      <c r="F736" s="282" t="s">
        <v>10121</v>
      </c>
      <c r="G736" s="283" t="s">
        <v>561</v>
      </c>
      <c r="H736" s="284">
        <v>19</v>
      </c>
      <c r="I736" s="285"/>
      <c r="J736" s="286">
        <f>ROUND(I736*H736,2)</f>
        <v>0</v>
      </c>
      <c r="K736" s="282" t="s">
        <v>247</v>
      </c>
      <c r="L736" s="287"/>
      <c r="M736" s="288" t="s">
        <v>39</v>
      </c>
      <c r="N736" s="289" t="s">
        <v>56</v>
      </c>
      <c r="O736" s="88"/>
      <c r="P736" s="227">
        <f>O736*H736</f>
        <v>0</v>
      </c>
      <c r="Q736" s="227">
        <v>0.014500000000000001</v>
      </c>
      <c r="R736" s="227">
        <f>Q736*H736</f>
        <v>0.27550000000000002</v>
      </c>
      <c r="S736" s="227">
        <v>0</v>
      </c>
      <c r="T736" s="228">
        <f>S736*H736</f>
        <v>0</v>
      </c>
      <c r="U736" s="42"/>
      <c r="V736" s="42"/>
      <c r="W736" s="42"/>
      <c r="X736" s="42"/>
      <c r="Y736" s="42"/>
      <c r="Z736" s="42"/>
      <c r="AA736" s="42"/>
      <c r="AB736" s="42"/>
      <c r="AC736" s="42"/>
      <c r="AD736" s="42"/>
      <c r="AE736" s="42"/>
      <c r="AR736" s="229" t="s">
        <v>660</v>
      </c>
      <c r="AT736" s="229" t="s">
        <v>463</v>
      </c>
      <c r="AU736" s="229" t="s">
        <v>93</v>
      </c>
      <c r="AY736" s="20" t="s">
        <v>241</v>
      </c>
      <c r="BE736" s="230">
        <f>IF(N736="základní",J736,0)</f>
        <v>0</v>
      </c>
      <c r="BF736" s="230">
        <f>IF(N736="snížená",J736,0)</f>
        <v>0</v>
      </c>
      <c r="BG736" s="230">
        <f>IF(N736="zákl. přenesená",J736,0)</f>
        <v>0</v>
      </c>
      <c r="BH736" s="230">
        <f>IF(N736="sníž. přenesená",J736,0)</f>
        <v>0</v>
      </c>
      <c r="BI736" s="230">
        <f>IF(N736="nulová",J736,0)</f>
        <v>0</v>
      </c>
      <c r="BJ736" s="20" t="s">
        <v>23</v>
      </c>
      <c r="BK736" s="230">
        <f>ROUND(I736*H736,2)</f>
        <v>0</v>
      </c>
      <c r="BL736" s="20" t="s">
        <v>462</v>
      </c>
      <c r="BM736" s="229" t="s">
        <v>10122</v>
      </c>
    </row>
    <row r="737" s="2" customFormat="1">
      <c r="A737" s="42"/>
      <c r="B737" s="43"/>
      <c r="C737" s="44"/>
      <c r="D737" s="238" t="s">
        <v>3418</v>
      </c>
      <c r="E737" s="44"/>
      <c r="F737" s="290" t="s">
        <v>10123</v>
      </c>
      <c r="G737" s="44"/>
      <c r="H737" s="44"/>
      <c r="I737" s="233"/>
      <c r="J737" s="44"/>
      <c r="K737" s="44"/>
      <c r="L737" s="48"/>
      <c r="M737" s="234"/>
      <c r="N737" s="235"/>
      <c r="O737" s="88"/>
      <c r="P737" s="88"/>
      <c r="Q737" s="88"/>
      <c r="R737" s="88"/>
      <c r="S737" s="88"/>
      <c r="T737" s="89"/>
      <c r="U737" s="42"/>
      <c r="V737" s="42"/>
      <c r="W737" s="42"/>
      <c r="X737" s="42"/>
      <c r="Y737" s="42"/>
      <c r="Z737" s="42"/>
      <c r="AA737" s="42"/>
      <c r="AB737" s="42"/>
      <c r="AC737" s="42"/>
      <c r="AD737" s="42"/>
      <c r="AE737" s="42"/>
      <c r="AT737" s="20" t="s">
        <v>3418</v>
      </c>
      <c r="AU737" s="20" t="s">
        <v>93</v>
      </c>
    </row>
    <row r="738" s="14" customFormat="1">
      <c r="A738" s="14"/>
      <c r="B738" s="247"/>
      <c r="C738" s="248"/>
      <c r="D738" s="238" t="s">
        <v>252</v>
      </c>
      <c r="E738" s="249" t="s">
        <v>39</v>
      </c>
      <c r="F738" s="250" t="s">
        <v>10124</v>
      </c>
      <c r="G738" s="248"/>
      <c r="H738" s="251">
        <v>19</v>
      </c>
      <c r="I738" s="252"/>
      <c r="J738" s="248"/>
      <c r="K738" s="248"/>
      <c r="L738" s="253"/>
      <c r="M738" s="254"/>
      <c r="N738" s="255"/>
      <c r="O738" s="255"/>
      <c r="P738" s="255"/>
      <c r="Q738" s="255"/>
      <c r="R738" s="255"/>
      <c r="S738" s="255"/>
      <c r="T738" s="256"/>
      <c r="U738" s="14"/>
      <c r="V738" s="14"/>
      <c r="W738" s="14"/>
      <c r="X738" s="14"/>
      <c r="Y738" s="14"/>
      <c r="Z738" s="14"/>
      <c r="AA738" s="14"/>
      <c r="AB738" s="14"/>
      <c r="AC738" s="14"/>
      <c r="AD738" s="14"/>
      <c r="AE738" s="14"/>
      <c r="AT738" s="257" t="s">
        <v>252</v>
      </c>
      <c r="AU738" s="257" t="s">
        <v>93</v>
      </c>
      <c r="AV738" s="14" t="s">
        <v>93</v>
      </c>
      <c r="AW738" s="14" t="s">
        <v>46</v>
      </c>
      <c r="AX738" s="14" t="s">
        <v>23</v>
      </c>
      <c r="AY738" s="257" t="s">
        <v>241</v>
      </c>
    </row>
    <row r="739" s="2" customFormat="1" ht="16.5" customHeight="1">
      <c r="A739" s="42"/>
      <c r="B739" s="43"/>
      <c r="C739" s="280" t="s">
        <v>1602</v>
      </c>
      <c r="D739" s="280" t="s">
        <v>463</v>
      </c>
      <c r="E739" s="281" t="s">
        <v>10125</v>
      </c>
      <c r="F739" s="282" t="s">
        <v>10126</v>
      </c>
      <c r="G739" s="283" t="s">
        <v>561</v>
      </c>
      <c r="H739" s="284">
        <v>1</v>
      </c>
      <c r="I739" s="285"/>
      <c r="J739" s="286">
        <f>ROUND(I739*H739,2)</f>
        <v>0</v>
      </c>
      <c r="K739" s="282" t="s">
        <v>247</v>
      </c>
      <c r="L739" s="287"/>
      <c r="M739" s="288" t="s">
        <v>39</v>
      </c>
      <c r="N739" s="289" t="s">
        <v>56</v>
      </c>
      <c r="O739" s="88"/>
      <c r="P739" s="227">
        <f>O739*H739</f>
        <v>0</v>
      </c>
      <c r="Q739" s="227">
        <v>0.021899999999999999</v>
      </c>
      <c r="R739" s="227">
        <f>Q739*H739</f>
        <v>0.021899999999999999</v>
      </c>
      <c r="S739" s="227">
        <v>0</v>
      </c>
      <c r="T739" s="228">
        <f>S739*H739</f>
        <v>0</v>
      </c>
      <c r="U739" s="42"/>
      <c r="V739" s="42"/>
      <c r="W739" s="42"/>
      <c r="X739" s="42"/>
      <c r="Y739" s="42"/>
      <c r="Z739" s="42"/>
      <c r="AA739" s="42"/>
      <c r="AB739" s="42"/>
      <c r="AC739" s="42"/>
      <c r="AD739" s="42"/>
      <c r="AE739" s="42"/>
      <c r="AR739" s="229" t="s">
        <v>660</v>
      </c>
      <c r="AT739" s="229" t="s">
        <v>463</v>
      </c>
      <c r="AU739" s="229" t="s">
        <v>93</v>
      </c>
      <c r="AY739" s="20" t="s">
        <v>241</v>
      </c>
      <c r="BE739" s="230">
        <f>IF(N739="základní",J739,0)</f>
        <v>0</v>
      </c>
      <c r="BF739" s="230">
        <f>IF(N739="snížená",J739,0)</f>
        <v>0</v>
      </c>
      <c r="BG739" s="230">
        <f>IF(N739="zákl. přenesená",J739,0)</f>
        <v>0</v>
      </c>
      <c r="BH739" s="230">
        <f>IF(N739="sníž. přenesená",J739,0)</f>
        <v>0</v>
      </c>
      <c r="BI739" s="230">
        <f>IF(N739="nulová",J739,0)</f>
        <v>0</v>
      </c>
      <c r="BJ739" s="20" t="s">
        <v>23</v>
      </c>
      <c r="BK739" s="230">
        <f>ROUND(I739*H739,2)</f>
        <v>0</v>
      </c>
      <c r="BL739" s="20" t="s">
        <v>462</v>
      </c>
      <c r="BM739" s="229" t="s">
        <v>10127</v>
      </c>
    </row>
    <row r="740" s="14" customFormat="1">
      <c r="A740" s="14"/>
      <c r="B740" s="247"/>
      <c r="C740" s="248"/>
      <c r="D740" s="238" t="s">
        <v>252</v>
      </c>
      <c r="E740" s="249" t="s">
        <v>39</v>
      </c>
      <c r="F740" s="250" t="s">
        <v>10128</v>
      </c>
      <c r="G740" s="248"/>
      <c r="H740" s="251">
        <v>1</v>
      </c>
      <c r="I740" s="252"/>
      <c r="J740" s="248"/>
      <c r="K740" s="248"/>
      <c r="L740" s="253"/>
      <c r="M740" s="254"/>
      <c r="N740" s="255"/>
      <c r="O740" s="255"/>
      <c r="P740" s="255"/>
      <c r="Q740" s="255"/>
      <c r="R740" s="255"/>
      <c r="S740" s="255"/>
      <c r="T740" s="256"/>
      <c r="U740" s="14"/>
      <c r="V740" s="14"/>
      <c r="W740" s="14"/>
      <c r="X740" s="14"/>
      <c r="Y740" s="14"/>
      <c r="Z740" s="14"/>
      <c r="AA740" s="14"/>
      <c r="AB740" s="14"/>
      <c r="AC740" s="14"/>
      <c r="AD740" s="14"/>
      <c r="AE740" s="14"/>
      <c r="AT740" s="257" t="s">
        <v>252</v>
      </c>
      <c r="AU740" s="257" t="s">
        <v>93</v>
      </c>
      <c r="AV740" s="14" t="s">
        <v>93</v>
      </c>
      <c r="AW740" s="14" t="s">
        <v>46</v>
      </c>
      <c r="AX740" s="14" t="s">
        <v>23</v>
      </c>
      <c r="AY740" s="257" t="s">
        <v>241</v>
      </c>
    </row>
    <row r="741" s="2" customFormat="1" ht="16.5" customHeight="1">
      <c r="A741" s="42"/>
      <c r="B741" s="43"/>
      <c r="C741" s="218" t="s">
        <v>1631</v>
      </c>
      <c r="D741" s="218" t="s">
        <v>243</v>
      </c>
      <c r="E741" s="219" t="s">
        <v>10129</v>
      </c>
      <c r="F741" s="220" t="s">
        <v>10130</v>
      </c>
      <c r="G741" s="221" t="s">
        <v>561</v>
      </c>
      <c r="H741" s="222">
        <v>1</v>
      </c>
      <c r="I741" s="223"/>
      <c r="J741" s="224">
        <f>ROUND(I741*H741,2)</f>
        <v>0</v>
      </c>
      <c r="K741" s="220" t="s">
        <v>247</v>
      </c>
      <c r="L741" s="48"/>
      <c r="M741" s="225" t="s">
        <v>39</v>
      </c>
      <c r="N741" s="226" t="s">
        <v>56</v>
      </c>
      <c r="O741" s="88"/>
      <c r="P741" s="227">
        <f>O741*H741</f>
        <v>0</v>
      </c>
      <c r="Q741" s="227">
        <v>0</v>
      </c>
      <c r="R741" s="227">
        <f>Q741*H741</f>
        <v>0</v>
      </c>
      <c r="S741" s="227">
        <v>0</v>
      </c>
      <c r="T741" s="228">
        <f>S741*H741</f>
        <v>0</v>
      </c>
      <c r="U741" s="42"/>
      <c r="V741" s="42"/>
      <c r="W741" s="42"/>
      <c r="X741" s="42"/>
      <c r="Y741" s="42"/>
      <c r="Z741" s="42"/>
      <c r="AA741" s="42"/>
      <c r="AB741" s="42"/>
      <c r="AC741" s="42"/>
      <c r="AD741" s="42"/>
      <c r="AE741" s="42"/>
      <c r="AR741" s="229" t="s">
        <v>462</v>
      </c>
      <c r="AT741" s="229" t="s">
        <v>243</v>
      </c>
      <c r="AU741" s="229" t="s">
        <v>93</v>
      </c>
      <c r="AY741" s="20" t="s">
        <v>241</v>
      </c>
      <c r="BE741" s="230">
        <f>IF(N741="základní",J741,0)</f>
        <v>0</v>
      </c>
      <c r="BF741" s="230">
        <f>IF(N741="snížená",J741,0)</f>
        <v>0</v>
      </c>
      <c r="BG741" s="230">
        <f>IF(N741="zákl. přenesená",J741,0)</f>
        <v>0</v>
      </c>
      <c r="BH741" s="230">
        <f>IF(N741="sníž. přenesená",J741,0)</f>
        <v>0</v>
      </c>
      <c r="BI741" s="230">
        <f>IF(N741="nulová",J741,0)</f>
        <v>0</v>
      </c>
      <c r="BJ741" s="20" t="s">
        <v>23</v>
      </c>
      <c r="BK741" s="230">
        <f>ROUND(I741*H741,2)</f>
        <v>0</v>
      </c>
      <c r="BL741" s="20" t="s">
        <v>462</v>
      </c>
      <c r="BM741" s="229" t="s">
        <v>10131</v>
      </c>
    </row>
    <row r="742" s="2" customFormat="1">
      <c r="A742" s="42"/>
      <c r="B742" s="43"/>
      <c r="C742" s="44"/>
      <c r="D742" s="231" t="s">
        <v>250</v>
      </c>
      <c r="E742" s="44"/>
      <c r="F742" s="232" t="s">
        <v>10132</v>
      </c>
      <c r="G742" s="44"/>
      <c r="H742" s="44"/>
      <c r="I742" s="233"/>
      <c r="J742" s="44"/>
      <c r="K742" s="44"/>
      <c r="L742" s="48"/>
      <c r="M742" s="234"/>
      <c r="N742" s="235"/>
      <c r="O742" s="88"/>
      <c r="P742" s="88"/>
      <c r="Q742" s="88"/>
      <c r="R742" s="88"/>
      <c r="S742" s="88"/>
      <c r="T742" s="89"/>
      <c r="U742" s="42"/>
      <c r="V742" s="42"/>
      <c r="W742" s="42"/>
      <c r="X742" s="42"/>
      <c r="Y742" s="42"/>
      <c r="Z742" s="42"/>
      <c r="AA742" s="42"/>
      <c r="AB742" s="42"/>
      <c r="AC742" s="42"/>
      <c r="AD742" s="42"/>
      <c r="AE742" s="42"/>
      <c r="AT742" s="20" t="s">
        <v>250</v>
      </c>
      <c r="AU742" s="20" t="s">
        <v>93</v>
      </c>
    </row>
    <row r="743" s="2" customFormat="1" ht="16.5" customHeight="1">
      <c r="A743" s="42"/>
      <c r="B743" s="43"/>
      <c r="C743" s="280" t="s">
        <v>1638</v>
      </c>
      <c r="D743" s="280" t="s">
        <v>463</v>
      </c>
      <c r="E743" s="281" t="s">
        <v>10133</v>
      </c>
      <c r="F743" s="282" t="s">
        <v>10134</v>
      </c>
      <c r="G743" s="283" t="s">
        <v>561</v>
      </c>
      <c r="H743" s="284">
        <v>1</v>
      </c>
      <c r="I743" s="285"/>
      <c r="J743" s="286">
        <f>ROUND(I743*H743,2)</f>
        <v>0</v>
      </c>
      <c r="K743" s="282" t="s">
        <v>247</v>
      </c>
      <c r="L743" s="287"/>
      <c r="M743" s="288" t="s">
        <v>39</v>
      </c>
      <c r="N743" s="289" t="s">
        <v>56</v>
      </c>
      <c r="O743" s="88"/>
      <c r="P743" s="227">
        <f>O743*H743</f>
        <v>0</v>
      </c>
      <c r="Q743" s="227">
        <v>0.0020999999999999999</v>
      </c>
      <c r="R743" s="227">
        <f>Q743*H743</f>
        <v>0.0020999999999999999</v>
      </c>
      <c r="S743" s="227">
        <v>0</v>
      </c>
      <c r="T743" s="228">
        <f>S743*H743</f>
        <v>0</v>
      </c>
      <c r="U743" s="42"/>
      <c r="V743" s="42"/>
      <c r="W743" s="42"/>
      <c r="X743" s="42"/>
      <c r="Y743" s="42"/>
      <c r="Z743" s="42"/>
      <c r="AA743" s="42"/>
      <c r="AB743" s="42"/>
      <c r="AC743" s="42"/>
      <c r="AD743" s="42"/>
      <c r="AE743" s="42"/>
      <c r="AR743" s="229" t="s">
        <v>660</v>
      </c>
      <c r="AT743" s="229" t="s">
        <v>463</v>
      </c>
      <c r="AU743" s="229" t="s">
        <v>93</v>
      </c>
      <c r="AY743" s="20" t="s">
        <v>241</v>
      </c>
      <c r="BE743" s="230">
        <f>IF(N743="základní",J743,0)</f>
        <v>0</v>
      </c>
      <c r="BF743" s="230">
        <f>IF(N743="snížená",J743,0)</f>
        <v>0</v>
      </c>
      <c r="BG743" s="230">
        <f>IF(N743="zákl. přenesená",J743,0)</f>
        <v>0</v>
      </c>
      <c r="BH743" s="230">
        <f>IF(N743="sníž. přenesená",J743,0)</f>
        <v>0</v>
      </c>
      <c r="BI743" s="230">
        <f>IF(N743="nulová",J743,0)</f>
        <v>0</v>
      </c>
      <c r="BJ743" s="20" t="s">
        <v>23</v>
      </c>
      <c r="BK743" s="230">
        <f>ROUND(I743*H743,2)</f>
        <v>0</v>
      </c>
      <c r="BL743" s="20" t="s">
        <v>462</v>
      </c>
      <c r="BM743" s="229" t="s">
        <v>10135</v>
      </c>
    </row>
    <row r="744" s="14" customFormat="1">
      <c r="A744" s="14"/>
      <c r="B744" s="247"/>
      <c r="C744" s="248"/>
      <c r="D744" s="238" t="s">
        <v>252</v>
      </c>
      <c r="E744" s="249" t="s">
        <v>39</v>
      </c>
      <c r="F744" s="250" t="s">
        <v>10128</v>
      </c>
      <c r="G744" s="248"/>
      <c r="H744" s="251">
        <v>1</v>
      </c>
      <c r="I744" s="252"/>
      <c r="J744" s="248"/>
      <c r="K744" s="248"/>
      <c r="L744" s="253"/>
      <c r="M744" s="254"/>
      <c r="N744" s="255"/>
      <c r="O744" s="255"/>
      <c r="P744" s="255"/>
      <c r="Q744" s="255"/>
      <c r="R744" s="255"/>
      <c r="S744" s="255"/>
      <c r="T744" s="256"/>
      <c r="U744" s="14"/>
      <c r="V744" s="14"/>
      <c r="W744" s="14"/>
      <c r="X744" s="14"/>
      <c r="Y744" s="14"/>
      <c r="Z744" s="14"/>
      <c r="AA744" s="14"/>
      <c r="AB744" s="14"/>
      <c r="AC744" s="14"/>
      <c r="AD744" s="14"/>
      <c r="AE744" s="14"/>
      <c r="AT744" s="257" t="s">
        <v>252</v>
      </c>
      <c r="AU744" s="257" t="s">
        <v>93</v>
      </c>
      <c r="AV744" s="14" t="s">
        <v>93</v>
      </c>
      <c r="AW744" s="14" t="s">
        <v>46</v>
      </c>
      <c r="AX744" s="14" t="s">
        <v>23</v>
      </c>
      <c r="AY744" s="257" t="s">
        <v>241</v>
      </c>
    </row>
    <row r="745" s="2" customFormat="1" ht="16.5" customHeight="1">
      <c r="A745" s="42"/>
      <c r="B745" s="43"/>
      <c r="C745" s="218" t="s">
        <v>1645</v>
      </c>
      <c r="D745" s="218" t="s">
        <v>243</v>
      </c>
      <c r="E745" s="219" t="s">
        <v>10136</v>
      </c>
      <c r="F745" s="220" t="s">
        <v>10137</v>
      </c>
      <c r="G745" s="221" t="s">
        <v>561</v>
      </c>
      <c r="H745" s="222">
        <v>8</v>
      </c>
      <c r="I745" s="223"/>
      <c r="J745" s="224">
        <f>ROUND(I745*H745,2)</f>
        <v>0</v>
      </c>
      <c r="K745" s="220" t="s">
        <v>247</v>
      </c>
      <c r="L745" s="48"/>
      <c r="M745" s="225" t="s">
        <v>39</v>
      </c>
      <c r="N745" s="226" t="s">
        <v>56</v>
      </c>
      <c r="O745" s="88"/>
      <c r="P745" s="227">
        <f>O745*H745</f>
        <v>0</v>
      </c>
      <c r="Q745" s="227">
        <v>0.00068999999999999997</v>
      </c>
      <c r="R745" s="227">
        <f>Q745*H745</f>
        <v>0.0055199999999999997</v>
      </c>
      <c r="S745" s="227">
        <v>0</v>
      </c>
      <c r="T745" s="228">
        <f>S745*H745</f>
        <v>0</v>
      </c>
      <c r="U745" s="42"/>
      <c r="V745" s="42"/>
      <c r="W745" s="42"/>
      <c r="X745" s="42"/>
      <c r="Y745" s="42"/>
      <c r="Z745" s="42"/>
      <c r="AA745" s="42"/>
      <c r="AB745" s="42"/>
      <c r="AC745" s="42"/>
      <c r="AD745" s="42"/>
      <c r="AE745" s="42"/>
      <c r="AR745" s="229" t="s">
        <v>462</v>
      </c>
      <c r="AT745" s="229" t="s">
        <v>243</v>
      </c>
      <c r="AU745" s="229" t="s">
        <v>93</v>
      </c>
      <c r="AY745" s="20" t="s">
        <v>241</v>
      </c>
      <c r="BE745" s="230">
        <f>IF(N745="základní",J745,0)</f>
        <v>0</v>
      </c>
      <c r="BF745" s="230">
        <f>IF(N745="snížená",J745,0)</f>
        <v>0</v>
      </c>
      <c r="BG745" s="230">
        <f>IF(N745="zákl. přenesená",J745,0)</f>
        <v>0</v>
      </c>
      <c r="BH745" s="230">
        <f>IF(N745="sníž. přenesená",J745,0)</f>
        <v>0</v>
      </c>
      <c r="BI745" s="230">
        <f>IF(N745="nulová",J745,0)</f>
        <v>0</v>
      </c>
      <c r="BJ745" s="20" t="s">
        <v>23</v>
      </c>
      <c r="BK745" s="230">
        <f>ROUND(I745*H745,2)</f>
        <v>0</v>
      </c>
      <c r="BL745" s="20" t="s">
        <v>462</v>
      </c>
      <c r="BM745" s="229" t="s">
        <v>10138</v>
      </c>
    </row>
    <row r="746" s="2" customFormat="1">
      <c r="A746" s="42"/>
      <c r="B746" s="43"/>
      <c r="C746" s="44"/>
      <c r="D746" s="231" t="s">
        <v>250</v>
      </c>
      <c r="E746" s="44"/>
      <c r="F746" s="232" t="s">
        <v>10139</v>
      </c>
      <c r="G746" s="44"/>
      <c r="H746" s="44"/>
      <c r="I746" s="233"/>
      <c r="J746" s="44"/>
      <c r="K746" s="44"/>
      <c r="L746" s="48"/>
      <c r="M746" s="234"/>
      <c r="N746" s="235"/>
      <c r="O746" s="88"/>
      <c r="P746" s="88"/>
      <c r="Q746" s="88"/>
      <c r="R746" s="88"/>
      <c r="S746" s="88"/>
      <c r="T746" s="89"/>
      <c r="U746" s="42"/>
      <c r="V746" s="42"/>
      <c r="W746" s="42"/>
      <c r="X746" s="42"/>
      <c r="Y746" s="42"/>
      <c r="Z746" s="42"/>
      <c r="AA746" s="42"/>
      <c r="AB746" s="42"/>
      <c r="AC746" s="42"/>
      <c r="AD746" s="42"/>
      <c r="AE746" s="42"/>
      <c r="AT746" s="20" t="s">
        <v>250</v>
      </c>
      <c r="AU746" s="20" t="s">
        <v>93</v>
      </c>
    </row>
    <row r="747" s="2" customFormat="1" ht="16.5" customHeight="1">
      <c r="A747" s="42"/>
      <c r="B747" s="43"/>
      <c r="C747" s="280" t="s">
        <v>1655</v>
      </c>
      <c r="D747" s="280" t="s">
        <v>463</v>
      </c>
      <c r="E747" s="281" t="s">
        <v>10140</v>
      </c>
      <c r="F747" s="282" t="s">
        <v>10141</v>
      </c>
      <c r="G747" s="283" t="s">
        <v>561</v>
      </c>
      <c r="H747" s="284">
        <v>8</v>
      </c>
      <c r="I747" s="285"/>
      <c r="J747" s="286">
        <f>ROUND(I747*H747,2)</f>
        <v>0</v>
      </c>
      <c r="K747" s="282" t="s">
        <v>39</v>
      </c>
      <c r="L747" s="287"/>
      <c r="M747" s="288" t="s">
        <v>39</v>
      </c>
      <c r="N747" s="289" t="s">
        <v>56</v>
      </c>
      <c r="O747" s="88"/>
      <c r="P747" s="227">
        <f>O747*H747</f>
        <v>0</v>
      </c>
      <c r="Q747" s="227">
        <v>0.020250000000000001</v>
      </c>
      <c r="R747" s="227">
        <f>Q747*H747</f>
        <v>0.16200000000000001</v>
      </c>
      <c r="S747" s="227">
        <v>0</v>
      </c>
      <c r="T747" s="228">
        <f>S747*H747</f>
        <v>0</v>
      </c>
      <c r="U747" s="42"/>
      <c r="V747" s="42"/>
      <c r="W747" s="42"/>
      <c r="X747" s="42"/>
      <c r="Y747" s="42"/>
      <c r="Z747" s="42"/>
      <c r="AA747" s="42"/>
      <c r="AB747" s="42"/>
      <c r="AC747" s="42"/>
      <c r="AD747" s="42"/>
      <c r="AE747" s="42"/>
      <c r="AR747" s="229" t="s">
        <v>660</v>
      </c>
      <c r="AT747" s="229" t="s">
        <v>463</v>
      </c>
      <c r="AU747" s="229" t="s">
        <v>93</v>
      </c>
      <c r="AY747" s="20" t="s">
        <v>241</v>
      </c>
      <c r="BE747" s="230">
        <f>IF(N747="základní",J747,0)</f>
        <v>0</v>
      </c>
      <c r="BF747" s="230">
        <f>IF(N747="snížená",J747,0)</f>
        <v>0</v>
      </c>
      <c r="BG747" s="230">
        <f>IF(N747="zákl. přenesená",J747,0)</f>
        <v>0</v>
      </c>
      <c r="BH747" s="230">
        <f>IF(N747="sníž. přenesená",J747,0)</f>
        <v>0</v>
      </c>
      <c r="BI747" s="230">
        <f>IF(N747="nulová",J747,0)</f>
        <v>0</v>
      </c>
      <c r="BJ747" s="20" t="s">
        <v>23</v>
      </c>
      <c r="BK747" s="230">
        <f>ROUND(I747*H747,2)</f>
        <v>0</v>
      </c>
      <c r="BL747" s="20" t="s">
        <v>462</v>
      </c>
      <c r="BM747" s="229" t="s">
        <v>10142</v>
      </c>
    </row>
    <row r="748" s="2" customFormat="1">
      <c r="A748" s="42"/>
      <c r="B748" s="43"/>
      <c r="C748" s="44"/>
      <c r="D748" s="238" t="s">
        <v>3418</v>
      </c>
      <c r="E748" s="44"/>
      <c r="F748" s="290" t="s">
        <v>10143</v>
      </c>
      <c r="G748" s="44"/>
      <c r="H748" s="44"/>
      <c r="I748" s="233"/>
      <c r="J748" s="44"/>
      <c r="K748" s="44"/>
      <c r="L748" s="48"/>
      <c r="M748" s="234"/>
      <c r="N748" s="235"/>
      <c r="O748" s="88"/>
      <c r="P748" s="88"/>
      <c r="Q748" s="88"/>
      <c r="R748" s="88"/>
      <c r="S748" s="88"/>
      <c r="T748" s="89"/>
      <c r="U748" s="42"/>
      <c r="V748" s="42"/>
      <c r="W748" s="42"/>
      <c r="X748" s="42"/>
      <c r="Y748" s="42"/>
      <c r="Z748" s="42"/>
      <c r="AA748" s="42"/>
      <c r="AB748" s="42"/>
      <c r="AC748" s="42"/>
      <c r="AD748" s="42"/>
      <c r="AE748" s="42"/>
      <c r="AT748" s="20" t="s">
        <v>3418</v>
      </c>
      <c r="AU748" s="20" t="s">
        <v>93</v>
      </c>
    </row>
    <row r="749" s="14" customFormat="1">
      <c r="A749" s="14"/>
      <c r="B749" s="247"/>
      <c r="C749" s="248"/>
      <c r="D749" s="238" t="s">
        <v>252</v>
      </c>
      <c r="E749" s="249" t="s">
        <v>39</v>
      </c>
      <c r="F749" s="250" t="s">
        <v>9893</v>
      </c>
      <c r="G749" s="248"/>
      <c r="H749" s="251">
        <v>8</v>
      </c>
      <c r="I749" s="252"/>
      <c r="J749" s="248"/>
      <c r="K749" s="248"/>
      <c r="L749" s="253"/>
      <c r="M749" s="254"/>
      <c r="N749" s="255"/>
      <c r="O749" s="255"/>
      <c r="P749" s="255"/>
      <c r="Q749" s="255"/>
      <c r="R749" s="255"/>
      <c r="S749" s="255"/>
      <c r="T749" s="256"/>
      <c r="U749" s="14"/>
      <c r="V749" s="14"/>
      <c r="W749" s="14"/>
      <c r="X749" s="14"/>
      <c r="Y749" s="14"/>
      <c r="Z749" s="14"/>
      <c r="AA749" s="14"/>
      <c r="AB749" s="14"/>
      <c r="AC749" s="14"/>
      <c r="AD749" s="14"/>
      <c r="AE749" s="14"/>
      <c r="AT749" s="257" t="s">
        <v>252</v>
      </c>
      <c r="AU749" s="257" t="s">
        <v>93</v>
      </c>
      <c r="AV749" s="14" t="s">
        <v>93</v>
      </c>
      <c r="AW749" s="14" t="s">
        <v>46</v>
      </c>
      <c r="AX749" s="14" t="s">
        <v>23</v>
      </c>
      <c r="AY749" s="257" t="s">
        <v>241</v>
      </c>
    </row>
    <row r="750" s="2" customFormat="1" ht="16.5" customHeight="1">
      <c r="A750" s="42"/>
      <c r="B750" s="43"/>
      <c r="C750" s="218" t="s">
        <v>1681</v>
      </c>
      <c r="D750" s="218" t="s">
        <v>243</v>
      </c>
      <c r="E750" s="219" t="s">
        <v>10144</v>
      </c>
      <c r="F750" s="220" t="s">
        <v>10145</v>
      </c>
      <c r="G750" s="221" t="s">
        <v>5959</v>
      </c>
      <c r="H750" s="222">
        <v>36</v>
      </c>
      <c r="I750" s="223"/>
      <c r="J750" s="224">
        <f>ROUND(I750*H750,2)</f>
        <v>0</v>
      </c>
      <c r="K750" s="220" t="s">
        <v>247</v>
      </c>
      <c r="L750" s="48"/>
      <c r="M750" s="225" t="s">
        <v>39</v>
      </c>
      <c r="N750" s="226" t="s">
        <v>56</v>
      </c>
      <c r="O750" s="88"/>
      <c r="P750" s="227">
        <f>O750*H750</f>
        <v>0</v>
      </c>
      <c r="Q750" s="227">
        <v>0.0022300000000000002</v>
      </c>
      <c r="R750" s="227">
        <f>Q750*H750</f>
        <v>0.080280000000000004</v>
      </c>
      <c r="S750" s="227">
        <v>0</v>
      </c>
      <c r="T750" s="228">
        <f>S750*H750</f>
        <v>0</v>
      </c>
      <c r="U750" s="42"/>
      <c r="V750" s="42"/>
      <c r="W750" s="42"/>
      <c r="X750" s="42"/>
      <c r="Y750" s="42"/>
      <c r="Z750" s="42"/>
      <c r="AA750" s="42"/>
      <c r="AB750" s="42"/>
      <c r="AC750" s="42"/>
      <c r="AD750" s="42"/>
      <c r="AE750" s="42"/>
      <c r="AR750" s="229" t="s">
        <v>462</v>
      </c>
      <c r="AT750" s="229" t="s">
        <v>243</v>
      </c>
      <c r="AU750" s="229" t="s">
        <v>93</v>
      </c>
      <c r="AY750" s="20" t="s">
        <v>241</v>
      </c>
      <c r="BE750" s="230">
        <f>IF(N750="základní",J750,0)</f>
        <v>0</v>
      </c>
      <c r="BF750" s="230">
        <f>IF(N750="snížená",J750,0)</f>
        <v>0</v>
      </c>
      <c r="BG750" s="230">
        <f>IF(N750="zákl. přenesená",J750,0)</f>
        <v>0</v>
      </c>
      <c r="BH750" s="230">
        <f>IF(N750="sníž. přenesená",J750,0)</f>
        <v>0</v>
      </c>
      <c r="BI750" s="230">
        <f>IF(N750="nulová",J750,0)</f>
        <v>0</v>
      </c>
      <c r="BJ750" s="20" t="s">
        <v>23</v>
      </c>
      <c r="BK750" s="230">
        <f>ROUND(I750*H750,2)</f>
        <v>0</v>
      </c>
      <c r="BL750" s="20" t="s">
        <v>462</v>
      </c>
      <c r="BM750" s="229" t="s">
        <v>10146</v>
      </c>
    </row>
    <row r="751" s="2" customFormat="1">
      <c r="A751" s="42"/>
      <c r="B751" s="43"/>
      <c r="C751" s="44"/>
      <c r="D751" s="231" t="s">
        <v>250</v>
      </c>
      <c r="E751" s="44"/>
      <c r="F751" s="232" t="s">
        <v>10147</v>
      </c>
      <c r="G751" s="44"/>
      <c r="H751" s="44"/>
      <c r="I751" s="233"/>
      <c r="J751" s="44"/>
      <c r="K751" s="44"/>
      <c r="L751" s="48"/>
      <c r="M751" s="234"/>
      <c r="N751" s="235"/>
      <c r="O751" s="88"/>
      <c r="P751" s="88"/>
      <c r="Q751" s="88"/>
      <c r="R751" s="88"/>
      <c r="S751" s="88"/>
      <c r="T751" s="89"/>
      <c r="U751" s="42"/>
      <c r="V751" s="42"/>
      <c r="W751" s="42"/>
      <c r="X751" s="42"/>
      <c r="Y751" s="42"/>
      <c r="Z751" s="42"/>
      <c r="AA751" s="42"/>
      <c r="AB751" s="42"/>
      <c r="AC751" s="42"/>
      <c r="AD751" s="42"/>
      <c r="AE751" s="42"/>
      <c r="AT751" s="20" t="s">
        <v>250</v>
      </c>
      <c r="AU751" s="20" t="s">
        <v>93</v>
      </c>
    </row>
    <row r="752" s="2" customFormat="1" ht="16.5" customHeight="1">
      <c r="A752" s="42"/>
      <c r="B752" s="43"/>
      <c r="C752" s="280" t="s">
        <v>1691</v>
      </c>
      <c r="D752" s="280" t="s">
        <v>463</v>
      </c>
      <c r="E752" s="281" t="s">
        <v>10148</v>
      </c>
      <c r="F752" s="282" t="s">
        <v>10149</v>
      </c>
      <c r="G752" s="283" t="s">
        <v>561</v>
      </c>
      <c r="H752" s="284">
        <v>1</v>
      </c>
      <c r="I752" s="285"/>
      <c r="J752" s="286">
        <f>ROUND(I752*H752,2)</f>
        <v>0</v>
      </c>
      <c r="K752" s="282" t="s">
        <v>247</v>
      </c>
      <c r="L752" s="287"/>
      <c r="M752" s="288" t="s">
        <v>39</v>
      </c>
      <c r="N752" s="289" t="s">
        <v>56</v>
      </c>
      <c r="O752" s="88"/>
      <c r="P752" s="227">
        <f>O752*H752</f>
        <v>0</v>
      </c>
      <c r="Q752" s="227">
        <v>0.017600000000000001</v>
      </c>
      <c r="R752" s="227">
        <f>Q752*H752</f>
        <v>0.017600000000000001</v>
      </c>
      <c r="S752" s="227">
        <v>0</v>
      </c>
      <c r="T752" s="228">
        <f>S752*H752</f>
        <v>0</v>
      </c>
      <c r="U752" s="42"/>
      <c r="V752" s="42"/>
      <c r="W752" s="42"/>
      <c r="X752" s="42"/>
      <c r="Y752" s="42"/>
      <c r="Z752" s="42"/>
      <c r="AA752" s="42"/>
      <c r="AB752" s="42"/>
      <c r="AC752" s="42"/>
      <c r="AD752" s="42"/>
      <c r="AE752" s="42"/>
      <c r="AR752" s="229" t="s">
        <v>660</v>
      </c>
      <c r="AT752" s="229" t="s">
        <v>463</v>
      </c>
      <c r="AU752" s="229" t="s">
        <v>93</v>
      </c>
      <c r="AY752" s="20" t="s">
        <v>241</v>
      </c>
      <c r="BE752" s="230">
        <f>IF(N752="základní",J752,0)</f>
        <v>0</v>
      </c>
      <c r="BF752" s="230">
        <f>IF(N752="snížená",J752,0)</f>
        <v>0</v>
      </c>
      <c r="BG752" s="230">
        <f>IF(N752="zákl. přenesená",J752,0)</f>
        <v>0</v>
      </c>
      <c r="BH752" s="230">
        <f>IF(N752="sníž. přenesená",J752,0)</f>
        <v>0</v>
      </c>
      <c r="BI752" s="230">
        <f>IF(N752="nulová",J752,0)</f>
        <v>0</v>
      </c>
      <c r="BJ752" s="20" t="s">
        <v>23</v>
      </c>
      <c r="BK752" s="230">
        <f>ROUND(I752*H752,2)</f>
        <v>0</v>
      </c>
      <c r="BL752" s="20" t="s">
        <v>462</v>
      </c>
      <c r="BM752" s="229" t="s">
        <v>10150</v>
      </c>
    </row>
    <row r="753" s="14" customFormat="1">
      <c r="A753" s="14"/>
      <c r="B753" s="247"/>
      <c r="C753" s="248"/>
      <c r="D753" s="238" t="s">
        <v>252</v>
      </c>
      <c r="E753" s="249" t="s">
        <v>39</v>
      </c>
      <c r="F753" s="250" t="s">
        <v>9889</v>
      </c>
      <c r="G753" s="248"/>
      <c r="H753" s="251">
        <v>1</v>
      </c>
      <c r="I753" s="252"/>
      <c r="J753" s="248"/>
      <c r="K753" s="248"/>
      <c r="L753" s="253"/>
      <c r="M753" s="254"/>
      <c r="N753" s="255"/>
      <c r="O753" s="255"/>
      <c r="P753" s="255"/>
      <c r="Q753" s="255"/>
      <c r="R753" s="255"/>
      <c r="S753" s="255"/>
      <c r="T753" s="256"/>
      <c r="U753" s="14"/>
      <c r="V753" s="14"/>
      <c r="W753" s="14"/>
      <c r="X753" s="14"/>
      <c r="Y753" s="14"/>
      <c r="Z753" s="14"/>
      <c r="AA753" s="14"/>
      <c r="AB753" s="14"/>
      <c r="AC753" s="14"/>
      <c r="AD753" s="14"/>
      <c r="AE753" s="14"/>
      <c r="AT753" s="257" t="s">
        <v>252</v>
      </c>
      <c r="AU753" s="257" t="s">
        <v>93</v>
      </c>
      <c r="AV753" s="14" t="s">
        <v>93</v>
      </c>
      <c r="AW753" s="14" t="s">
        <v>46</v>
      </c>
      <c r="AX753" s="14" t="s">
        <v>23</v>
      </c>
      <c r="AY753" s="257" t="s">
        <v>241</v>
      </c>
    </row>
    <row r="754" s="2" customFormat="1" ht="16.5" customHeight="1">
      <c r="A754" s="42"/>
      <c r="B754" s="43"/>
      <c r="C754" s="280" t="s">
        <v>1703</v>
      </c>
      <c r="D754" s="280" t="s">
        <v>463</v>
      </c>
      <c r="E754" s="281" t="s">
        <v>10151</v>
      </c>
      <c r="F754" s="282" t="s">
        <v>10152</v>
      </c>
      <c r="G754" s="283" t="s">
        <v>561</v>
      </c>
      <c r="H754" s="284">
        <v>35</v>
      </c>
      <c r="I754" s="285"/>
      <c r="J754" s="286">
        <f>ROUND(I754*H754,2)</f>
        <v>0</v>
      </c>
      <c r="K754" s="282" t="s">
        <v>247</v>
      </c>
      <c r="L754" s="287"/>
      <c r="M754" s="288" t="s">
        <v>39</v>
      </c>
      <c r="N754" s="289" t="s">
        <v>56</v>
      </c>
      <c r="O754" s="88"/>
      <c r="P754" s="227">
        <f>O754*H754</f>
        <v>0</v>
      </c>
      <c r="Q754" s="227">
        <v>0.012</v>
      </c>
      <c r="R754" s="227">
        <f>Q754*H754</f>
        <v>0.41999999999999998</v>
      </c>
      <c r="S754" s="227">
        <v>0</v>
      </c>
      <c r="T754" s="228">
        <f>S754*H754</f>
        <v>0</v>
      </c>
      <c r="U754" s="42"/>
      <c r="V754" s="42"/>
      <c r="W754" s="42"/>
      <c r="X754" s="42"/>
      <c r="Y754" s="42"/>
      <c r="Z754" s="42"/>
      <c r="AA754" s="42"/>
      <c r="AB754" s="42"/>
      <c r="AC754" s="42"/>
      <c r="AD754" s="42"/>
      <c r="AE754" s="42"/>
      <c r="AR754" s="229" t="s">
        <v>660</v>
      </c>
      <c r="AT754" s="229" t="s">
        <v>463</v>
      </c>
      <c r="AU754" s="229" t="s">
        <v>93</v>
      </c>
      <c r="AY754" s="20" t="s">
        <v>241</v>
      </c>
      <c r="BE754" s="230">
        <f>IF(N754="základní",J754,0)</f>
        <v>0</v>
      </c>
      <c r="BF754" s="230">
        <f>IF(N754="snížená",J754,0)</f>
        <v>0</v>
      </c>
      <c r="BG754" s="230">
        <f>IF(N754="zákl. přenesená",J754,0)</f>
        <v>0</v>
      </c>
      <c r="BH754" s="230">
        <f>IF(N754="sníž. přenesená",J754,0)</f>
        <v>0</v>
      </c>
      <c r="BI754" s="230">
        <f>IF(N754="nulová",J754,0)</f>
        <v>0</v>
      </c>
      <c r="BJ754" s="20" t="s">
        <v>23</v>
      </c>
      <c r="BK754" s="230">
        <f>ROUND(I754*H754,2)</f>
        <v>0</v>
      </c>
      <c r="BL754" s="20" t="s">
        <v>462</v>
      </c>
      <c r="BM754" s="229" t="s">
        <v>10153</v>
      </c>
    </row>
    <row r="755" s="14" customFormat="1">
      <c r="A755" s="14"/>
      <c r="B755" s="247"/>
      <c r="C755" s="248"/>
      <c r="D755" s="238" t="s">
        <v>252</v>
      </c>
      <c r="E755" s="249" t="s">
        <v>39</v>
      </c>
      <c r="F755" s="250" t="s">
        <v>9887</v>
      </c>
      <c r="G755" s="248"/>
      <c r="H755" s="251">
        <v>21</v>
      </c>
      <c r="I755" s="252"/>
      <c r="J755" s="248"/>
      <c r="K755" s="248"/>
      <c r="L755" s="253"/>
      <c r="M755" s="254"/>
      <c r="N755" s="255"/>
      <c r="O755" s="255"/>
      <c r="P755" s="255"/>
      <c r="Q755" s="255"/>
      <c r="R755" s="255"/>
      <c r="S755" s="255"/>
      <c r="T755" s="256"/>
      <c r="U755" s="14"/>
      <c r="V755" s="14"/>
      <c r="W755" s="14"/>
      <c r="X755" s="14"/>
      <c r="Y755" s="14"/>
      <c r="Z755" s="14"/>
      <c r="AA755" s="14"/>
      <c r="AB755" s="14"/>
      <c r="AC755" s="14"/>
      <c r="AD755" s="14"/>
      <c r="AE755" s="14"/>
      <c r="AT755" s="257" t="s">
        <v>252</v>
      </c>
      <c r="AU755" s="257" t="s">
        <v>93</v>
      </c>
      <c r="AV755" s="14" t="s">
        <v>93</v>
      </c>
      <c r="AW755" s="14" t="s">
        <v>46</v>
      </c>
      <c r="AX755" s="14" t="s">
        <v>85</v>
      </c>
      <c r="AY755" s="257" t="s">
        <v>241</v>
      </c>
    </row>
    <row r="756" s="14" customFormat="1">
      <c r="A756" s="14"/>
      <c r="B756" s="247"/>
      <c r="C756" s="248"/>
      <c r="D756" s="238" t="s">
        <v>252</v>
      </c>
      <c r="E756" s="249" t="s">
        <v>39</v>
      </c>
      <c r="F756" s="250" t="s">
        <v>9888</v>
      </c>
      <c r="G756" s="248"/>
      <c r="H756" s="251">
        <v>14</v>
      </c>
      <c r="I756" s="252"/>
      <c r="J756" s="248"/>
      <c r="K756" s="248"/>
      <c r="L756" s="253"/>
      <c r="M756" s="254"/>
      <c r="N756" s="255"/>
      <c r="O756" s="255"/>
      <c r="P756" s="255"/>
      <c r="Q756" s="255"/>
      <c r="R756" s="255"/>
      <c r="S756" s="255"/>
      <c r="T756" s="256"/>
      <c r="U756" s="14"/>
      <c r="V756" s="14"/>
      <c r="W756" s="14"/>
      <c r="X756" s="14"/>
      <c r="Y756" s="14"/>
      <c r="Z756" s="14"/>
      <c r="AA756" s="14"/>
      <c r="AB756" s="14"/>
      <c r="AC756" s="14"/>
      <c r="AD756" s="14"/>
      <c r="AE756" s="14"/>
      <c r="AT756" s="257" t="s">
        <v>252</v>
      </c>
      <c r="AU756" s="257" t="s">
        <v>93</v>
      </c>
      <c r="AV756" s="14" t="s">
        <v>93</v>
      </c>
      <c r="AW756" s="14" t="s">
        <v>46</v>
      </c>
      <c r="AX756" s="14" t="s">
        <v>85</v>
      </c>
      <c r="AY756" s="257" t="s">
        <v>241</v>
      </c>
    </row>
    <row r="757" s="15" customFormat="1">
      <c r="A757" s="15"/>
      <c r="B757" s="258"/>
      <c r="C757" s="259"/>
      <c r="D757" s="238" t="s">
        <v>252</v>
      </c>
      <c r="E757" s="260" t="s">
        <v>39</v>
      </c>
      <c r="F757" s="261" t="s">
        <v>274</v>
      </c>
      <c r="G757" s="259"/>
      <c r="H757" s="262">
        <v>35</v>
      </c>
      <c r="I757" s="263"/>
      <c r="J757" s="259"/>
      <c r="K757" s="259"/>
      <c r="L757" s="264"/>
      <c r="M757" s="265"/>
      <c r="N757" s="266"/>
      <c r="O757" s="266"/>
      <c r="P757" s="266"/>
      <c r="Q757" s="266"/>
      <c r="R757" s="266"/>
      <c r="S757" s="266"/>
      <c r="T757" s="267"/>
      <c r="U757" s="15"/>
      <c r="V757" s="15"/>
      <c r="W757" s="15"/>
      <c r="X757" s="15"/>
      <c r="Y757" s="15"/>
      <c r="Z757" s="15"/>
      <c r="AA757" s="15"/>
      <c r="AB757" s="15"/>
      <c r="AC757" s="15"/>
      <c r="AD757" s="15"/>
      <c r="AE757" s="15"/>
      <c r="AT757" s="268" t="s">
        <v>252</v>
      </c>
      <c r="AU757" s="268" t="s">
        <v>93</v>
      </c>
      <c r="AV757" s="15" t="s">
        <v>248</v>
      </c>
      <c r="AW757" s="15" t="s">
        <v>46</v>
      </c>
      <c r="AX757" s="15" t="s">
        <v>23</v>
      </c>
      <c r="AY757" s="268" t="s">
        <v>241</v>
      </c>
    </row>
    <row r="758" s="2" customFormat="1" ht="16.5" customHeight="1">
      <c r="A758" s="42"/>
      <c r="B758" s="43"/>
      <c r="C758" s="280" t="s">
        <v>1712</v>
      </c>
      <c r="D758" s="280" t="s">
        <v>463</v>
      </c>
      <c r="E758" s="281" t="s">
        <v>10154</v>
      </c>
      <c r="F758" s="282" t="s">
        <v>10155</v>
      </c>
      <c r="G758" s="283" t="s">
        <v>561</v>
      </c>
      <c r="H758" s="284">
        <v>35</v>
      </c>
      <c r="I758" s="285"/>
      <c r="J758" s="286">
        <f>ROUND(I758*H758,2)</f>
        <v>0</v>
      </c>
      <c r="K758" s="282" t="s">
        <v>247</v>
      </c>
      <c r="L758" s="287"/>
      <c r="M758" s="288" t="s">
        <v>39</v>
      </c>
      <c r="N758" s="289" t="s">
        <v>56</v>
      </c>
      <c r="O758" s="88"/>
      <c r="P758" s="227">
        <f>O758*H758</f>
        <v>0</v>
      </c>
      <c r="Q758" s="227">
        <v>0.0071000000000000004</v>
      </c>
      <c r="R758" s="227">
        <f>Q758*H758</f>
        <v>0.24850000000000003</v>
      </c>
      <c r="S758" s="227">
        <v>0</v>
      </c>
      <c r="T758" s="228">
        <f>S758*H758</f>
        <v>0</v>
      </c>
      <c r="U758" s="42"/>
      <c r="V758" s="42"/>
      <c r="W758" s="42"/>
      <c r="X758" s="42"/>
      <c r="Y758" s="42"/>
      <c r="Z758" s="42"/>
      <c r="AA758" s="42"/>
      <c r="AB758" s="42"/>
      <c r="AC758" s="42"/>
      <c r="AD758" s="42"/>
      <c r="AE758" s="42"/>
      <c r="AR758" s="229" t="s">
        <v>660</v>
      </c>
      <c r="AT758" s="229" t="s">
        <v>463</v>
      </c>
      <c r="AU758" s="229" t="s">
        <v>93</v>
      </c>
      <c r="AY758" s="20" t="s">
        <v>241</v>
      </c>
      <c r="BE758" s="230">
        <f>IF(N758="základní",J758,0)</f>
        <v>0</v>
      </c>
      <c r="BF758" s="230">
        <f>IF(N758="snížená",J758,0)</f>
        <v>0</v>
      </c>
      <c r="BG758" s="230">
        <f>IF(N758="zákl. přenesená",J758,0)</f>
        <v>0</v>
      </c>
      <c r="BH758" s="230">
        <f>IF(N758="sníž. přenesená",J758,0)</f>
        <v>0</v>
      </c>
      <c r="BI758" s="230">
        <f>IF(N758="nulová",J758,0)</f>
        <v>0</v>
      </c>
      <c r="BJ758" s="20" t="s">
        <v>23</v>
      </c>
      <c r="BK758" s="230">
        <f>ROUND(I758*H758,2)</f>
        <v>0</v>
      </c>
      <c r="BL758" s="20" t="s">
        <v>462</v>
      </c>
      <c r="BM758" s="229" t="s">
        <v>10156</v>
      </c>
    </row>
    <row r="759" s="14" customFormat="1">
      <c r="A759" s="14"/>
      <c r="B759" s="247"/>
      <c r="C759" s="248"/>
      <c r="D759" s="238" t="s">
        <v>252</v>
      </c>
      <c r="E759" s="249" t="s">
        <v>39</v>
      </c>
      <c r="F759" s="250" t="s">
        <v>9887</v>
      </c>
      <c r="G759" s="248"/>
      <c r="H759" s="251">
        <v>21</v>
      </c>
      <c r="I759" s="252"/>
      <c r="J759" s="248"/>
      <c r="K759" s="248"/>
      <c r="L759" s="253"/>
      <c r="M759" s="254"/>
      <c r="N759" s="255"/>
      <c r="O759" s="255"/>
      <c r="P759" s="255"/>
      <c r="Q759" s="255"/>
      <c r="R759" s="255"/>
      <c r="S759" s="255"/>
      <c r="T759" s="256"/>
      <c r="U759" s="14"/>
      <c r="V759" s="14"/>
      <c r="W759" s="14"/>
      <c r="X759" s="14"/>
      <c r="Y759" s="14"/>
      <c r="Z759" s="14"/>
      <c r="AA759" s="14"/>
      <c r="AB759" s="14"/>
      <c r="AC759" s="14"/>
      <c r="AD759" s="14"/>
      <c r="AE759" s="14"/>
      <c r="AT759" s="257" t="s">
        <v>252</v>
      </c>
      <c r="AU759" s="257" t="s">
        <v>93</v>
      </c>
      <c r="AV759" s="14" t="s">
        <v>93</v>
      </c>
      <c r="AW759" s="14" t="s">
        <v>46</v>
      </c>
      <c r="AX759" s="14" t="s">
        <v>85</v>
      </c>
      <c r="AY759" s="257" t="s">
        <v>241</v>
      </c>
    </row>
    <row r="760" s="14" customFormat="1">
      <c r="A760" s="14"/>
      <c r="B760" s="247"/>
      <c r="C760" s="248"/>
      <c r="D760" s="238" t="s">
        <v>252</v>
      </c>
      <c r="E760" s="249" t="s">
        <v>39</v>
      </c>
      <c r="F760" s="250" t="s">
        <v>9888</v>
      </c>
      <c r="G760" s="248"/>
      <c r="H760" s="251">
        <v>14</v>
      </c>
      <c r="I760" s="252"/>
      <c r="J760" s="248"/>
      <c r="K760" s="248"/>
      <c r="L760" s="253"/>
      <c r="M760" s="254"/>
      <c r="N760" s="255"/>
      <c r="O760" s="255"/>
      <c r="P760" s="255"/>
      <c r="Q760" s="255"/>
      <c r="R760" s="255"/>
      <c r="S760" s="255"/>
      <c r="T760" s="256"/>
      <c r="U760" s="14"/>
      <c r="V760" s="14"/>
      <c r="W760" s="14"/>
      <c r="X760" s="14"/>
      <c r="Y760" s="14"/>
      <c r="Z760" s="14"/>
      <c r="AA760" s="14"/>
      <c r="AB760" s="14"/>
      <c r="AC760" s="14"/>
      <c r="AD760" s="14"/>
      <c r="AE760" s="14"/>
      <c r="AT760" s="257" t="s">
        <v>252</v>
      </c>
      <c r="AU760" s="257" t="s">
        <v>93</v>
      </c>
      <c r="AV760" s="14" t="s">
        <v>93</v>
      </c>
      <c r="AW760" s="14" t="s">
        <v>46</v>
      </c>
      <c r="AX760" s="14" t="s">
        <v>85</v>
      </c>
      <c r="AY760" s="257" t="s">
        <v>241</v>
      </c>
    </row>
    <row r="761" s="15" customFormat="1">
      <c r="A761" s="15"/>
      <c r="B761" s="258"/>
      <c r="C761" s="259"/>
      <c r="D761" s="238" t="s">
        <v>252</v>
      </c>
      <c r="E761" s="260" t="s">
        <v>39</v>
      </c>
      <c r="F761" s="261" t="s">
        <v>274</v>
      </c>
      <c r="G761" s="259"/>
      <c r="H761" s="262">
        <v>35</v>
      </c>
      <c r="I761" s="263"/>
      <c r="J761" s="259"/>
      <c r="K761" s="259"/>
      <c r="L761" s="264"/>
      <c r="M761" s="265"/>
      <c r="N761" s="266"/>
      <c r="O761" s="266"/>
      <c r="P761" s="266"/>
      <c r="Q761" s="266"/>
      <c r="R761" s="266"/>
      <c r="S761" s="266"/>
      <c r="T761" s="267"/>
      <c r="U761" s="15"/>
      <c r="V761" s="15"/>
      <c r="W761" s="15"/>
      <c r="X761" s="15"/>
      <c r="Y761" s="15"/>
      <c r="Z761" s="15"/>
      <c r="AA761" s="15"/>
      <c r="AB761" s="15"/>
      <c r="AC761" s="15"/>
      <c r="AD761" s="15"/>
      <c r="AE761" s="15"/>
      <c r="AT761" s="268" t="s">
        <v>252</v>
      </c>
      <c r="AU761" s="268" t="s">
        <v>93</v>
      </c>
      <c r="AV761" s="15" t="s">
        <v>248</v>
      </c>
      <c r="AW761" s="15" t="s">
        <v>46</v>
      </c>
      <c r="AX761" s="15" t="s">
        <v>23</v>
      </c>
      <c r="AY761" s="268" t="s">
        <v>241</v>
      </c>
    </row>
    <row r="762" s="2" customFormat="1" ht="16.5" customHeight="1">
      <c r="A762" s="42"/>
      <c r="B762" s="43"/>
      <c r="C762" s="218" t="s">
        <v>1718</v>
      </c>
      <c r="D762" s="218" t="s">
        <v>243</v>
      </c>
      <c r="E762" s="219" t="s">
        <v>10157</v>
      </c>
      <c r="F762" s="220" t="s">
        <v>10158</v>
      </c>
      <c r="G762" s="221" t="s">
        <v>561</v>
      </c>
      <c r="H762" s="222">
        <v>1</v>
      </c>
      <c r="I762" s="223"/>
      <c r="J762" s="224">
        <f>ROUND(I762*H762,2)</f>
        <v>0</v>
      </c>
      <c r="K762" s="220" t="s">
        <v>247</v>
      </c>
      <c r="L762" s="48"/>
      <c r="M762" s="225" t="s">
        <v>39</v>
      </c>
      <c r="N762" s="226" t="s">
        <v>56</v>
      </c>
      <c r="O762" s="88"/>
      <c r="P762" s="227">
        <f>O762*H762</f>
        <v>0</v>
      </c>
      <c r="Q762" s="227">
        <v>0.00189</v>
      </c>
      <c r="R762" s="227">
        <f>Q762*H762</f>
        <v>0.00189</v>
      </c>
      <c r="S762" s="227">
        <v>0</v>
      </c>
      <c r="T762" s="228">
        <f>S762*H762</f>
        <v>0</v>
      </c>
      <c r="U762" s="42"/>
      <c r="V762" s="42"/>
      <c r="W762" s="42"/>
      <c r="X762" s="42"/>
      <c r="Y762" s="42"/>
      <c r="Z762" s="42"/>
      <c r="AA762" s="42"/>
      <c r="AB762" s="42"/>
      <c r="AC762" s="42"/>
      <c r="AD762" s="42"/>
      <c r="AE762" s="42"/>
      <c r="AR762" s="229" t="s">
        <v>462</v>
      </c>
      <c r="AT762" s="229" t="s">
        <v>243</v>
      </c>
      <c r="AU762" s="229" t="s">
        <v>93</v>
      </c>
      <c r="AY762" s="20" t="s">
        <v>241</v>
      </c>
      <c r="BE762" s="230">
        <f>IF(N762="základní",J762,0)</f>
        <v>0</v>
      </c>
      <c r="BF762" s="230">
        <f>IF(N762="snížená",J762,0)</f>
        <v>0</v>
      </c>
      <c r="BG762" s="230">
        <f>IF(N762="zákl. přenesená",J762,0)</f>
        <v>0</v>
      </c>
      <c r="BH762" s="230">
        <f>IF(N762="sníž. přenesená",J762,0)</f>
        <v>0</v>
      </c>
      <c r="BI762" s="230">
        <f>IF(N762="nulová",J762,0)</f>
        <v>0</v>
      </c>
      <c r="BJ762" s="20" t="s">
        <v>23</v>
      </c>
      <c r="BK762" s="230">
        <f>ROUND(I762*H762,2)</f>
        <v>0</v>
      </c>
      <c r="BL762" s="20" t="s">
        <v>462</v>
      </c>
      <c r="BM762" s="229" t="s">
        <v>10159</v>
      </c>
    </row>
    <row r="763" s="2" customFormat="1">
      <c r="A763" s="42"/>
      <c r="B763" s="43"/>
      <c r="C763" s="44"/>
      <c r="D763" s="231" t="s">
        <v>250</v>
      </c>
      <c r="E763" s="44"/>
      <c r="F763" s="232" t="s">
        <v>10160</v>
      </c>
      <c r="G763" s="44"/>
      <c r="H763" s="44"/>
      <c r="I763" s="233"/>
      <c r="J763" s="44"/>
      <c r="K763" s="44"/>
      <c r="L763" s="48"/>
      <c r="M763" s="234"/>
      <c r="N763" s="235"/>
      <c r="O763" s="88"/>
      <c r="P763" s="88"/>
      <c r="Q763" s="88"/>
      <c r="R763" s="88"/>
      <c r="S763" s="88"/>
      <c r="T763" s="89"/>
      <c r="U763" s="42"/>
      <c r="V763" s="42"/>
      <c r="W763" s="42"/>
      <c r="X763" s="42"/>
      <c r="Y763" s="42"/>
      <c r="Z763" s="42"/>
      <c r="AA763" s="42"/>
      <c r="AB763" s="42"/>
      <c r="AC763" s="42"/>
      <c r="AD763" s="42"/>
      <c r="AE763" s="42"/>
      <c r="AT763" s="20" t="s">
        <v>250</v>
      </c>
      <c r="AU763" s="20" t="s">
        <v>93</v>
      </c>
    </row>
    <row r="764" s="2" customFormat="1" ht="16.5" customHeight="1">
      <c r="A764" s="42"/>
      <c r="B764" s="43"/>
      <c r="C764" s="280" t="s">
        <v>1724</v>
      </c>
      <c r="D764" s="280" t="s">
        <v>463</v>
      </c>
      <c r="E764" s="281" t="s">
        <v>10161</v>
      </c>
      <c r="F764" s="282" t="s">
        <v>10162</v>
      </c>
      <c r="G764" s="283" t="s">
        <v>561</v>
      </c>
      <c r="H764" s="284">
        <v>1</v>
      </c>
      <c r="I764" s="285"/>
      <c r="J764" s="286">
        <f>ROUND(I764*H764,2)</f>
        <v>0</v>
      </c>
      <c r="K764" s="282" t="s">
        <v>247</v>
      </c>
      <c r="L764" s="287"/>
      <c r="M764" s="288" t="s">
        <v>39</v>
      </c>
      <c r="N764" s="289" t="s">
        <v>56</v>
      </c>
      <c r="O764" s="88"/>
      <c r="P764" s="227">
        <f>O764*H764</f>
        <v>0</v>
      </c>
      <c r="Q764" s="227">
        <v>0.016</v>
      </c>
      <c r="R764" s="227">
        <f>Q764*H764</f>
        <v>0.016</v>
      </c>
      <c r="S764" s="227">
        <v>0</v>
      </c>
      <c r="T764" s="228">
        <f>S764*H764</f>
        <v>0</v>
      </c>
      <c r="U764" s="42"/>
      <c r="V764" s="42"/>
      <c r="W764" s="42"/>
      <c r="X764" s="42"/>
      <c r="Y764" s="42"/>
      <c r="Z764" s="42"/>
      <c r="AA764" s="42"/>
      <c r="AB764" s="42"/>
      <c r="AC764" s="42"/>
      <c r="AD764" s="42"/>
      <c r="AE764" s="42"/>
      <c r="AR764" s="229" t="s">
        <v>660</v>
      </c>
      <c r="AT764" s="229" t="s">
        <v>463</v>
      </c>
      <c r="AU764" s="229" t="s">
        <v>93</v>
      </c>
      <c r="AY764" s="20" t="s">
        <v>241</v>
      </c>
      <c r="BE764" s="230">
        <f>IF(N764="základní",J764,0)</f>
        <v>0</v>
      </c>
      <c r="BF764" s="230">
        <f>IF(N764="snížená",J764,0)</f>
        <v>0</v>
      </c>
      <c r="BG764" s="230">
        <f>IF(N764="zákl. přenesená",J764,0)</f>
        <v>0</v>
      </c>
      <c r="BH764" s="230">
        <f>IF(N764="sníž. přenesená",J764,0)</f>
        <v>0</v>
      </c>
      <c r="BI764" s="230">
        <f>IF(N764="nulová",J764,0)</f>
        <v>0</v>
      </c>
      <c r="BJ764" s="20" t="s">
        <v>23</v>
      </c>
      <c r="BK764" s="230">
        <f>ROUND(I764*H764,2)</f>
        <v>0</v>
      </c>
      <c r="BL764" s="20" t="s">
        <v>462</v>
      </c>
      <c r="BM764" s="229" t="s">
        <v>10163</v>
      </c>
    </row>
    <row r="765" s="14" customFormat="1">
      <c r="A765" s="14"/>
      <c r="B765" s="247"/>
      <c r="C765" s="248"/>
      <c r="D765" s="238" t="s">
        <v>252</v>
      </c>
      <c r="E765" s="249" t="s">
        <v>39</v>
      </c>
      <c r="F765" s="250" t="s">
        <v>9901</v>
      </c>
      <c r="G765" s="248"/>
      <c r="H765" s="251">
        <v>1</v>
      </c>
      <c r="I765" s="252"/>
      <c r="J765" s="248"/>
      <c r="K765" s="248"/>
      <c r="L765" s="253"/>
      <c r="M765" s="254"/>
      <c r="N765" s="255"/>
      <c r="O765" s="255"/>
      <c r="P765" s="255"/>
      <c r="Q765" s="255"/>
      <c r="R765" s="255"/>
      <c r="S765" s="255"/>
      <c r="T765" s="256"/>
      <c r="U765" s="14"/>
      <c r="V765" s="14"/>
      <c r="W765" s="14"/>
      <c r="X765" s="14"/>
      <c r="Y765" s="14"/>
      <c r="Z765" s="14"/>
      <c r="AA765" s="14"/>
      <c r="AB765" s="14"/>
      <c r="AC765" s="14"/>
      <c r="AD765" s="14"/>
      <c r="AE765" s="14"/>
      <c r="AT765" s="257" t="s">
        <v>252</v>
      </c>
      <c r="AU765" s="257" t="s">
        <v>93</v>
      </c>
      <c r="AV765" s="14" t="s">
        <v>93</v>
      </c>
      <c r="AW765" s="14" t="s">
        <v>46</v>
      </c>
      <c r="AX765" s="14" t="s">
        <v>23</v>
      </c>
      <c r="AY765" s="257" t="s">
        <v>241</v>
      </c>
    </row>
    <row r="766" s="2" customFormat="1" ht="16.5" customHeight="1">
      <c r="A766" s="42"/>
      <c r="B766" s="43"/>
      <c r="C766" s="218" t="s">
        <v>1732</v>
      </c>
      <c r="D766" s="218" t="s">
        <v>243</v>
      </c>
      <c r="E766" s="219" t="s">
        <v>10164</v>
      </c>
      <c r="F766" s="220" t="s">
        <v>10165</v>
      </c>
      <c r="G766" s="221" t="s">
        <v>561</v>
      </c>
      <c r="H766" s="222">
        <v>35</v>
      </c>
      <c r="I766" s="223"/>
      <c r="J766" s="224">
        <f>ROUND(I766*H766,2)</f>
        <v>0</v>
      </c>
      <c r="K766" s="220" t="s">
        <v>247</v>
      </c>
      <c r="L766" s="48"/>
      <c r="M766" s="225" t="s">
        <v>39</v>
      </c>
      <c r="N766" s="226" t="s">
        <v>56</v>
      </c>
      <c r="O766" s="88"/>
      <c r="P766" s="227">
        <f>O766*H766</f>
        <v>0</v>
      </c>
      <c r="Q766" s="227">
        <v>0</v>
      </c>
      <c r="R766" s="227">
        <f>Q766*H766</f>
        <v>0</v>
      </c>
      <c r="S766" s="227">
        <v>0</v>
      </c>
      <c r="T766" s="228">
        <f>S766*H766</f>
        <v>0</v>
      </c>
      <c r="U766" s="42"/>
      <c r="V766" s="42"/>
      <c r="W766" s="42"/>
      <c r="X766" s="42"/>
      <c r="Y766" s="42"/>
      <c r="Z766" s="42"/>
      <c r="AA766" s="42"/>
      <c r="AB766" s="42"/>
      <c r="AC766" s="42"/>
      <c r="AD766" s="42"/>
      <c r="AE766" s="42"/>
      <c r="AR766" s="229" t="s">
        <v>462</v>
      </c>
      <c r="AT766" s="229" t="s">
        <v>243</v>
      </c>
      <c r="AU766" s="229" t="s">
        <v>93</v>
      </c>
      <c r="AY766" s="20" t="s">
        <v>241</v>
      </c>
      <c r="BE766" s="230">
        <f>IF(N766="základní",J766,0)</f>
        <v>0</v>
      </c>
      <c r="BF766" s="230">
        <f>IF(N766="snížená",J766,0)</f>
        <v>0</v>
      </c>
      <c r="BG766" s="230">
        <f>IF(N766="zákl. přenesená",J766,0)</f>
        <v>0</v>
      </c>
      <c r="BH766" s="230">
        <f>IF(N766="sníž. přenesená",J766,0)</f>
        <v>0</v>
      </c>
      <c r="BI766" s="230">
        <f>IF(N766="nulová",J766,0)</f>
        <v>0</v>
      </c>
      <c r="BJ766" s="20" t="s">
        <v>23</v>
      </c>
      <c r="BK766" s="230">
        <f>ROUND(I766*H766,2)</f>
        <v>0</v>
      </c>
      <c r="BL766" s="20" t="s">
        <v>462</v>
      </c>
      <c r="BM766" s="229" t="s">
        <v>10166</v>
      </c>
    </row>
    <row r="767" s="2" customFormat="1">
      <c r="A767" s="42"/>
      <c r="B767" s="43"/>
      <c r="C767" s="44"/>
      <c r="D767" s="231" t="s">
        <v>250</v>
      </c>
      <c r="E767" s="44"/>
      <c r="F767" s="232" t="s">
        <v>10167</v>
      </c>
      <c r="G767" s="44"/>
      <c r="H767" s="44"/>
      <c r="I767" s="233"/>
      <c r="J767" s="44"/>
      <c r="K767" s="44"/>
      <c r="L767" s="48"/>
      <c r="M767" s="234"/>
      <c r="N767" s="235"/>
      <c r="O767" s="88"/>
      <c r="P767" s="88"/>
      <c r="Q767" s="88"/>
      <c r="R767" s="88"/>
      <c r="S767" s="88"/>
      <c r="T767" s="89"/>
      <c r="U767" s="42"/>
      <c r="V767" s="42"/>
      <c r="W767" s="42"/>
      <c r="X767" s="42"/>
      <c r="Y767" s="42"/>
      <c r="Z767" s="42"/>
      <c r="AA767" s="42"/>
      <c r="AB767" s="42"/>
      <c r="AC767" s="42"/>
      <c r="AD767" s="42"/>
      <c r="AE767" s="42"/>
      <c r="AT767" s="20" t="s">
        <v>250</v>
      </c>
      <c r="AU767" s="20" t="s">
        <v>93</v>
      </c>
    </row>
    <row r="768" s="2" customFormat="1" ht="16.5" customHeight="1">
      <c r="A768" s="42"/>
      <c r="B768" s="43"/>
      <c r="C768" s="280" t="s">
        <v>1738</v>
      </c>
      <c r="D768" s="280" t="s">
        <v>463</v>
      </c>
      <c r="E768" s="281" t="s">
        <v>10168</v>
      </c>
      <c r="F768" s="282" t="s">
        <v>10169</v>
      </c>
      <c r="G768" s="283" t="s">
        <v>561</v>
      </c>
      <c r="H768" s="284">
        <v>35</v>
      </c>
      <c r="I768" s="285"/>
      <c r="J768" s="286">
        <f>ROUND(I768*H768,2)</f>
        <v>0</v>
      </c>
      <c r="K768" s="282" t="s">
        <v>39</v>
      </c>
      <c r="L768" s="287"/>
      <c r="M768" s="288" t="s">
        <v>39</v>
      </c>
      <c r="N768" s="289" t="s">
        <v>56</v>
      </c>
      <c r="O768" s="88"/>
      <c r="P768" s="227">
        <f>O768*H768</f>
        <v>0</v>
      </c>
      <c r="Q768" s="227">
        <v>0.00042999999999999999</v>
      </c>
      <c r="R768" s="227">
        <f>Q768*H768</f>
        <v>0.015049999999999999</v>
      </c>
      <c r="S768" s="227">
        <v>0</v>
      </c>
      <c r="T768" s="228">
        <f>S768*H768</f>
        <v>0</v>
      </c>
      <c r="U768" s="42"/>
      <c r="V768" s="42"/>
      <c r="W768" s="42"/>
      <c r="X768" s="42"/>
      <c r="Y768" s="42"/>
      <c r="Z768" s="42"/>
      <c r="AA768" s="42"/>
      <c r="AB768" s="42"/>
      <c r="AC768" s="42"/>
      <c r="AD768" s="42"/>
      <c r="AE768" s="42"/>
      <c r="AR768" s="229" t="s">
        <v>660</v>
      </c>
      <c r="AT768" s="229" t="s">
        <v>463</v>
      </c>
      <c r="AU768" s="229" t="s">
        <v>93</v>
      </c>
      <c r="AY768" s="20" t="s">
        <v>241</v>
      </c>
      <c r="BE768" s="230">
        <f>IF(N768="základní",J768,0)</f>
        <v>0</v>
      </c>
      <c r="BF768" s="230">
        <f>IF(N768="snížená",J768,0)</f>
        <v>0</v>
      </c>
      <c r="BG768" s="230">
        <f>IF(N768="zákl. přenesená",J768,0)</f>
        <v>0</v>
      </c>
      <c r="BH768" s="230">
        <f>IF(N768="sníž. přenesená",J768,0)</f>
        <v>0</v>
      </c>
      <c r="BI768" s="230">
        <f>IF(N768="nulová",J768,0)</f>
        <v>0</v>
      </c>
      <c r="BJ768" s="20" t="s">
        <v>23</v>
      </c>
      <c r="BK768" s="230">
        <f>ROUND(I768*H768,2)</f>
        <v>0</v>
      </c>
      <c r="BL768" s="20" t="s">
        <v>462</v>
      </c>
      <c r="BM768" s="229" t="s">
        <v>10170</v>
      </c>
    </row>
    <row r="769" s="2" customFormat="1">
      <c r="A769" s="42"/>
      <c r="B769" s="43"/>
      <c r="C769" s="44"/>
      <c r="D769" s="238" t="s">
        <v>3418</v>
      </c>
      <c r="E769" s="44"/>
      <c r="F769" s="290" t="s">
        <v>10171</v>
      </c>
      <c r="G769" s="44"/>
      <c r="H769" s="44"/>
      <c r="I769" s="233"/>
      <c r="J769" s="44"/>
      <c r="K769" s="44"/>
      <c r="L769" s="48"/>
      <c r="M769" s="234"/>
      <c r="N769" s="235"/>
      <c r="O769" s="88"/>
      <c r="P769" s="88"/>
      <c r="Q769" s="88"/>
      <c r="R769" s="88"/>
      <c r="S769" s="88"/>
      <c r="T769" s="89"/>
      <c r="U769" s="42"/>
      <c r="V769" s="42"/>
      <c r="W769" s="42"/>
      <c r="X769" s="42"/>
      <c r="Y769" s="42"/>
      <c r="Z769" s="42"/>
      <c r="AA769" s="42"/>
      <c r="AB769" s="42"/>
      <c r="AC769" s="42"/>
      <c r="AD769" s="42"/>
      <c r="AE769" s="42"/>
      <c r="AT769" s="20" t="s">
        <v>3418</v>
      </c>
      <c r="AU769" s="20" t="s">
        <v>93</v>
      </c>
    </row>
    <row r="770" s="2" customFormat="1" ht="16.5" customHeight="1">
      <c r="A770" s="42"/>
      <c r="B770" s="43"/>
      <c r="C770" s="218" t="s">
        <v>1747</v>
      </c>
      <c r="D770" s="218" t="s">
        <v>243</v>
      </c>
      <c r="E770" s="219" t="s">
        <v>10172</v>
      </c>
      <c r="F770" s="220" t="s">
        <v>10173</v>
      </c>
      <c r="G770" s="221" t="s">
        <v>561</v>
      </c>
      <c r="H770" s="222">
        <v>19</v>
      </c>
      <c r="I770" s="223"/>
      <c r="J770" s="224">
        <f>ROUND(I770*H770,2)</f>
        <v>0</v>
      </c>
      <c r="K770" s="220" t="s">
        <v>247</v>
      </c>
      <c r="L770" s="48"/>
      <c r="M770" s="225" t="s">
        <v>39</v>
      </c>
      <c r="N770" s="226" t="s">
        <v>56</v>
      </c>
      <c r="O770" s="88"/>
      <c r="P770" s="227">
        <f>O770*H770</f>
        <v>0</v>
      </c>
      <c r="Q770" s="227">
        <v>0</v>
      </c>
      <c r="R770" s="227">
        <f>Q770*H770</f>
        <v>0</v>
      </c>
      <c r="S770" s="227">
        <v>0</v>
      </c>
      <c r="T770" s="228">
        <f>S770*H770</f>
        <v>0</v>
      </c>
      <c r="U770" s="42"/>
      <c r="V770" s="42"/>
      <c r="W770" s="42"/>
      <c r="X770" s="42"/>
      <c r="Y770" s="42"/>
      <c r="Z770" s="42"/>
      <c r="AA770" s="42"/>
      <c r="AB770" s="42"/>
      <c r="AC770" s="42"/>
      <c r="AD770" s="42"/>
      <c r="AE770" s="42"/>
      <c r="AR770" s="229" t="s">
        <v>462</v>
      </c>
      <c r="AT770" s="229" t="s">
        <v>243</v>
      </c>
      <c r="AU770" s="229" t="s">
        <v>93</v>
      </c>
      <c r="AY770" s="20" t="s">
        <v>241</v>
      </c>
      <c r="BE770" s="230">
        <f>IF(N770="základní",J770,0)</f>
        <v>0</v>
      </c>
      <c r="BF770" s="230">
        <f>IF(N770="snížená",J770,0)</f>
        <v>0</v>
      </c>
      <c r="BG770" s="230">
        <f>IF(N770="zákl. přenesená",J770,0)</f>
        <v>0</v>
      </c>
      <c r="BH770" s="230">
        <f>IF(N770="sníž. přenesená",J770,0)</f>
        <v>0</v>
      </c>
      <c r="BI770" s="230">
        <f>IF(N770="nulová",J770,0)</f>
        <v>0</v>
      </c>
      <c r="BJ770" s="20" t="s">
        <v>23</v>
      </c>
      <c r="BK770" s="230">
        <f>ROUND(I770*H770,2)</f>
        <v>0</v>
      </c>
      <c r="BL770" s="20" t="s">
        <v>462</v>
      </c>
      <c r="BM770" s="229" t="s">
        <v>10174</v>
      </c>
    </row>
    <row r="771" s="2" customFormat="1">
      <c r="A771" s="42"/>
      <c r="B771" s="43"/>
      <c r="C771" s="44"/>
      <c r="D771" s="231" t="s">
        <v>250</v>
      </c>
      <c r="E771" s="44"/>
      <c r="F771" s="232" t="s">
        <v>10175</v>
      </c>
      <c r="G771" s="44"/>
      <c r="H771" s="44"/>
      <c r="I771" s="233"/>
      <c r="J771" s="44"/>
      <c r="K771" s="44"/>
      <c r="L771" s="48"/>
      <c r="M771" s="234"/>
      <c r="N771" s="235"/>
      <c r="O771" s="88"/>
      <c r="P771" s="88"/>
      <c r="Q771" s="88"/>
      <c r="R771" s="88"/>
      <c r="S771" s="88"/>
      <c r="T771" s="89"/>
      <c r="U771" s="42"/>
      <c r="V771" s="42"/>
      <c r="W771" s="42"/>
      <c r="X771" s="42"/>
      <c r="Y771" s="42"/>
      <c r="Z771" s="42"/>
      <c r="AA771" s="42"/>
      <c r="AB771" s="42"/>
      <c r="AC771" s="42"/>
      <c r="AD771" s="42"/>
      <c r="AE771" s="42"/>
      <c r="AT771" s="20" t="s">
        <v>250</v>
      </c>
      <c r="AU771" s="20" t="s">
        <v>93</v>
      </c>
    </row>
    <row r="772" s="2" customFormat="1" ht="16.5" customHeight="1">
      <c r="A772" s="42"/>
      <c r="B772" s="43"/>
      <c r="C772" s="280" t="s">
        <v>1754</v>
      </c>
      <c r="D772" s="280" t="s">
        <v>463</v>
      </c>
      <c r="E772" s="281" t="s">
        <v>10176</v>
      </c>
      <c r="F772" s="282" t="s">
        <v>10177</v>
      </c>
      <c r="G772" s="283" t="s">
        <v>561</v>
      </c>
      <c r="H772" s="284">
        <v>19</v>
      </c>
      <c r="I772" s="285"/>
      <c r="J772" s="286">
        <f>ROUND(I772*H772,2)</f>
        <v>0</v>
      </c>
      <c r="K772" s="282" t="s">
        <v>39</v>
      </c>
      <c r="L772" s="287"/>
      <c r="M772" s="288" t="s">
        <v>39</v>
      </c>
      <c r="N772" s="289" t="s">
        <v>56</v>
      </c>
      <c r="O772" s="88"/>
      <c r="P772" s="227">
        <f>O772*H772</f>
        <v>0</v>
      </c>
      <c r="Q772" s="227">
        <v>0.0012600000000000001</v>
      </c>
      <c r="R772" s="227">
        <f>Q772*H772</f>
        <v>0.023939999999999999</v>
      </c>
      <c r="S772" s="227">
        <v>0</v>
      </c>
      <c r="T772" s="228">
        <f>S772*H772</f>
        <v>0</v>
      </c>
      <c r="U772" s="42"/>
      <c r="V772" s="42"/>
      <c r="W772" s="42"/>
      <c r="X772" s="42"/>
      <c r="Y772" s="42"/>
      <c r="Z772" s="42"/>
      <c r="AA772" s="42"/>
      <c r="AB772" s="42"/>
      <c r="AC772" s="42"/>
      <c r="AD772" s="42"/>
      <c r="AE772" s="42"/>
      <c r="AR772" s="229" t="s">
        <v>660</v>
      </c>
      <c r="AT772" s="229" t="s">
        <v>463</v>
      </c>
      <c r="AU772" s="229" t="s">
        <v>93</v>
      </c>
      <c r="AY772" s="20" t="s">
        <v>241</v>
      </c>
      <c r="BE772" s="230">
        <f>IF(N772="základní",J772,0)</f>
        <v>0</v>
      </c>
      <c r="BF772" s="230">
        <f>IF(N772="snížená",J772,0)</f>
        <v>0</v>
      </c>
      <c r="BG772" s="230">
        <f>IF(N772="zákl. přenesená",J772,0)</f>
        <v>0</v>
      </c>
      <c r="BH772" s="230">
        <f>IF(N772="sníž. přenesená",J772,0)</f>
        <v>0</v>
      </c>
      <c r="BI772" s="230">
        <f>IF(N772="nulová",J772,0)</f>
        <v>0</v>
      </c>
      <c r="BJ772" s="20" t="s">
        <v>23</v>
      </c>
      <c r="BK772" s="230">
        <f>ROUND(I772*H772,2)</f>
        <v>0</v>
      </c>
      <c r="BL772" s="20" t="s">
        <v>462</v>
      </c>
      <c r="BM772" s="229" t="s">
        <v>10178</v>
      </c>
    </row>
    <row r="773" s="2" customFormat="1">
      <c r="A773" s="42"/>
      <c r="B773" s="43"/>
      <c r="C773" s="44"/>
      <c r="D773" s="238" t="s">
        <v>3418</v>
      </c>
      <c r="E773" s="44"/>
      <c r="F773" s="290" t="s">
        <v>10179</v>
      </c>
      <c r="G773" s="44"/>
      <c r="H773" s="44"/>
      <c r="I773" s="233"/>
      <c r="J773" s="44"/>
      <c r="K773" s="44"/>
      <c r="L773" s="48"/>
      <c r="M773" s="234"/>
      <c r="N773" s="235"/>
      <c r="O773" s="88"/>
      <c r="P773" s="88"/>
      <c r="Q773" s="88"/>
      <c r="R773" s="88"/>
      <c r="S773" s="88"/>
      <c r="T773" s="89"/>
      <c r="U773" s="42"/>
      <c r="V773" s="42"/>
      <c r="W773" s="42"/>
      <c r="X773" s="42"/>
      <c r="Y773" s="42"/>
      <c r="Z773" s="42"/>
      <c r="AA773" s="42"/>
      <c r="AB773" s="42"/>
      <c r="AC773" s="42"/>
      <c r="AD773" s="42"/>
      <c r="AE773" s="42"/>
      <c r="AT773" s="20" t="s">
        <v>3418</v>
      </c>
      <c r="AU773" s="20" t="s">
        <v>93</v>
      </c>
    </row>
    <row r="774" s="2" customFormat="1" ht="16.5" customHeight="1">
      <c r="A774" s="42"/>
      <c r="B774" s="43"/>
      <c r="C774" s="218" t="s">
        <v>1771</v>
      </c>
      <c r="D774" s="218" t="s">
        <v>243</v>
      </c>
      <c r="E774" s="219" t="s">
        <v>10180</v>
      </c>
      <c r="F774" s="220" t="s">
        <v>10181</v>
      </c>
      <c r="G774" s="221" t="s">
        <v>561</v>
      </c>
      <c r="H774" s="222">
        <v>12</v>
      </c>
      <c r="I774" s="223"/>
      <c r="J774" s="224">
        <f>ROUND(I774*H774,2)</f>
        <v>0</v>
      </c>
      <c r="K774" s="220" t="s">
        <v>247</v>
      </c>
      <c r="L774" s="48"/>
      <c r="M774" s="225" t="s">
        <v>39</v>
      </c>
      <c r="N774" s="226" t="s">
        <v>56</v>
      </c>
      <c r="O774" s="88"/>
      <c r="P774" s="227">
        <f>O774*H774</f>
        <v>0</v>
      </c>
      <c r="Q774" s="227">
        <v>0</v>
      </c>
      <c r="R774" s="227">
        <f>Q774*H774</f>
        <v>0</v>
      </c>
      <c r="S774" s="227">
        <v>0</v>
      </c>
      <c r="T774" s="228">
        <f>S774*H774</f>
        <v>0</v>
      </c>
      <c r="U774" s="42"/>
      <c r="V774" s="42"/>
      <c r="W774" s="42"/>
      <c r="X774" s="42"/>
      <c r="Y774" s="42"/>
      <c r="Z774" s="42"/>
      <c r="AA774" s="42"/>
      <c r="AB774" s="42"/>
      <c r="AC774" s="42"/>
      <c r="AD774" s="42"/>
      <c r="AE774" s="42"/>
      <c r="AR774" s="229" t="s">
        <v>462</v>
      </c>
      <c r="AT774" s="229" t="s">
        <v>243</v>
      </c>
      <c r="AU774" s="229" t="s">
        <v>93</v>
      </c>
      <c r="AY774" s="20" t="s">
        <v>241</v>
      </c>
      <c r="BE774" s="230">
        <f>IF(N774="základní",J774,0)</f>
        <v>0</v>
      </c>
      <c r="BF774" s="230">
        <f>IF(N774="snížená",J774,0)</f>
        <v>0</v>
      </c>
      <c r="BG774" s="230">
        <f>IF(N774="zákl. přenesená",J774,0)</f>
        <v>0</v>
      </c>
      <c r="BH774" s="230">
        <f>IF(N774="sníž. přenesená",J774,0)</f>
        <v>0</v>
      </c>
      <c r="BI774" s="230">
        <f>IF(N774="nulová",J774,0)</f>
        <v>0</v>
      </c>
      <c r="BJ774" s="20" t="s">
        <v>23</v>
      </c>
      <c r="BK774" s="230">
        <f>ROUND(I774*H774,2)</f>
        <v>0</v>
      </c>
      <c r="BL774" s="20" t="s">
        <v>462</v>
      </c>
      <c r="BM774" s="229" t="s">
        <v>10182</v>
      </c>
    </row>
    <row r="775" s="2" customFormat="1">
      <c r="A775" s="42"/>
      <c r="B775" s="43"/>
      <c r="C775" s="44"/>
      <c r="D775" s="231" t="s">
        <v>250</v>
      </c>
      <c r="E775" s="44"/>
      <c r="F775" s="232" t="s">
        <v>10183</v>
      </c>
      <c r="G775" s="44"/>
      <c r="H775" s="44"/>
      <c r="I775" s="233"/>
      <c r="J775" s="44"/>
      <c r="K775" s="44"/>
      <c r="L775" s="48"/>
      <c r="M775" s="234"/>
      <c r="N775" s="235"/>
      <c r="O775" s="88"/>
      <c r="P775" s="88"/>
      <c r="Q775" s="88"/>
      <c r="R775" s="88"/>
      <c r="S775" s="88"/>
      <c r="T775" s="89"/>
      <c r="U775" s="42"/>
      <c r="V775" s="42"/>
      <c r="W775" s="42"/>
      <c r="X775" s="42"/>
      <c r="Y775" s="42"/>
      <c r="Z775" s="42"/>
      <c r="AA775" s="42"/>
      <c r="AB775" s="42"/>
      <c r="AC775" s="42"/>
      <c r="AD775" s="42"/>
      <c r="AE775" s="42"/>
      <c r="AT775" s="20" t="s">
        <v>250</v>
      </c>
      <c r="AU775" s="20" t="s">
        <v>93</v>
      </c>
    </row>
    <row r="776" s="2" customFormat="1" ht="24.15" customHeight="1">
      <c r="A776" s="42"/>
      <c r="B776" s="43"/>
      <c r="C776" s="280" t="s">
        <v>1811</v>
      </c>
      <c r="D776" s="280" t="s">
        <v>463</v>
      </c>
      <c r="E776" s="281" t="s">
        <v>10184</v>
      </c>
      <c r="F776" s="282" t="s">
        <v>10185</v>
      </c>
      <c r="G776" s="283" t="s">
        <v>561</v>
      </c>
      <c r="H776" s="284">
        <v>12</v>
      </c>
      <c r="I776" s="285"/>
      <c r="J776" s="286">
        <f>ROUND(I776*H776,2)</f>
        <v>0</v>
      </c>
      <c r="K776" s="282" t="s">
        <v>39</v>
      </c>
      <c r="L776" s="287"/>
      <c r="M776" s="288" t="s">
        <v>39</v>
      </c>
      <c r="N776" s="289" t="s">
        <v>56</v>
      </c>
      <c r="O776" s="88"/>
      <c r="P776" s="227">
        <f>O776*H776</f>
        <v>0</v>
      </c>
      <c r="Q776" s="227">
        <v>0.00125</v>
      </c>
      <c r="R776" s="227">
        <f>Q776*H776</f>
        <v>0.014999999999999999</v>
      </c>
      <c r="S776" s="227">
        <v>0</v>
      </c>
      <c r="T776" s="228">
        <f>S776*H776</f>
        <v>0</v>
      </c>
      <c r="U776" s="42"/>
      <c r="V776" s="42"/>
      <c r="W776" s="42"/>
      <c r="X776" s="42"/>
      <c r="Y776" s="42"/>
      <c r="Z776" s="42"/>
      <c r="AA776" s="42"/>
      <c r="AB776" s="42"/>
      <c r="AC776" s="42"/>
      <c r="AD776" s="42"/>
      <c r="AE776" s="42"/>
      <c r="AR776" s="229" t="s">
        <v>660</v>
      </c>
      <c r="AT776" s="229" t="s">
        <v>463</v>
      </c>
      <c r="AU776" s="229" t="s">
        <v>93</v>
      </c>
      <c r="AY776" s="20" t="s">
        <v>241</v>
      </c>
      <c r="BE776" s="230">
        <f>IF(N776="základní",J776,0)</f>
        <v>0</v>
      </c>
      <c r="BF776" s="230">
        <f>IF(N776="snížená",J776,0)</f>
        <v>0</v>
      </c>
      <c r="BG776" s="230">
        <f>IF(N776="zákl. přenesená",J776,0)</f>
        <v>0</v>
      </c>
      <c r="BH776" s="230">
        <f>IF(N776="sníž. přenesená",J776,0)</f>
        <v>0</v>
      </c>
      <c r="BI776" s="230">
        <f>IF(N776="nulová",J776,0)</f>
        <v>0</v>
      </c>
      <c r="BJ776" s="20" t="s">
        <v>23</v>
      </c>
      <c r="BK776" s="230">
        <f>ROUND(I776*H776,2)</f>
        <v>0</v>
      </c>
      <c r="BL776" s="20" t="s">
        <v>462</v>
      </c>
      <c r="BM776" s="229" t="s">
        <v>10186</v>
      </c>
    </row>
    <row r="777" s="2" customFormat="1" ht="16.5" customHeight="1">
      <c r="A777" s="42"/>
      <c r="B777" s="43"/>
      <c r="C777" s="218" t="s">
        <v>1819</v>
      </c>
      <c r="D777" s="218" t="s">
        <v>243</v>
      </c>
      <c r="E777" s="219" t="s">
        <v>10187</v>
      </c>
      <c r="F777" s="220" t="s">
        <v>10188</v>
      </c>
      <c r="G777" s="221" t="s">
        <v>561</v>
      </c>
      <c r="H777" s="222">
        <v>1</v>
      </c>
      <c r="I777" s="223"/>
      <c r="J777" s="224">
        <f>ROUND(I777*H777,2)</f>
        <v>0</v>
      </c>
      <c r="K777" s="220" t="s">
        <v>247</v>
      </c>
      <c r="L777" s="48"/>
      <c r="M777" s="225" t="s">
        <v>39</v>
      </c>
      <c r="N777" s="226" t="s">
        <v>56</v>
      </c>
      <c r="O777" s="88"/>
      <c r="P777" s="227">
        <f>O777*H777</f>
        <v>0</v>
      </c>
      <c r="Q777" s="227">
        <v>0</v>
      </c>
      <c r="R777" s="227">
        <f>Q777*H777</f>
        <v>0</v>
      </c>
      <c r="S777" s="227">
        <v>0</v>
      </c>
      <c r="T777" s="228">
        <f>S777*H777</f>
        <v>0</v>
      </c>
      <c r="U777" s="42"/>
      <c r="V777" s="42"/>
      <c r="W777" s="42"/>
      <c r="X777" s="42"/>
      <c r="Y777" s="42"/>
      <c r="Z777" s="42"/>
      <c r="AA777" s="42"/>
      <c r="AB777" s="42"/>
      <c r="AC777" s="42"/>
      <c r="AD777" s="42"/>
      <c r="AE777" s="42"/>
      <c r="AR777" s="229" t="s">
        <v>462</v>
      </c>
      <c r="AT777" s="229" t="s">
        <v>243</v>
      </c>
      <c r="AU777" s="229" t="s">
        <v>93</v>
      </c>
      <c r="AY777" s="20" t="s">
        <v>241</v>
      </c>
      <c r="BE777" s="230">
        <f>IF(N777="základní",J777,0)</f>
        <v>0</v>
      </c>
      <c r="BF777" s="230">
        <f>IF(N777="snížená",J777,0)</f>
        <v>0</v>
      </c>
      <c r="BG777" s="230">
        <f>IF(N777="zákl. přenesená",J777,0)</f>
        <v>0</v>
      </c>
      <c r="BH777" s="230">
        <f>IF(N777="sníž. přenesená",J777,0)</f>
        <v>0</v>
      </c>
      <c r="BI777" s="230">
        <f>IF(N777="nulová",J777,0)</f>
        <v>0</v>
      </c>
      <c r="BJ777" s="20" t="s">
        <v>23</v>
      </c>
      <c r="BK777" s="230">
        <f>ROUND(I777*H777,2)</f>
        <v>0</v>
      </c>
      <c r="BL777" s="20" t="s">
        <v>462</v>
      </c>
      <c r="BM777" s="229" t="s">
        <v>10189</v>
      </c>
    </row>
    <row r="778" s="2" customFormat="1">
      <c r="A778" s="42"/>
      <c r="B778" s="43"/>
      <c r="C778" s="44"/>
      <c r="D778" s="231" t="s">
        <v>250</v>
      </c>
      <c r="E778" s="44"/>
      <c r="F778" s="232" t="s">
        <v>10190</v>
      </c>
      <c r="G778" s="44"/>
      <c r="H778" s="44"/>
      <c r="I778" s="233"/>
      <c r="J778" s="44"/>
      <c r="K778" s="44"/>
      <c r="L778" s="48"/>
      <c r="M778" s="234"/>
      <c r="N778" s="235"/>
      <c r="O778" s="88"/>
      <c r="P778" s="88"/>
      <c r="Q778" s="88"/>
      <c r="R778" s="88"/>
      <c r="S778" s="88"/>
      <c r="T778" s="89"/>
      <c r="U778" s="42"/>
      <c r="V778" s="42"/>
      <c r="W778" s="42"/>
      <c r="X778" s="42"/>
      <c r="Y778" s="42"/>
      <c r="Z778" s="42"/>
      <c r="AA778" s="42"/>
      <c r="AB778" s="42"/>
      <c r="AC778" s="42"/>
      <c r="AD778" s="42"/>
      <c r="AE778" s="42"/>
      <c r="AT778" s="20" t="s">
        <v>250</v>
      </c>
      <c r="AU778" s="20" t="s">
        <v>93</v>
      </c>
    </row>
    <row r="779" s="2" customFormat="1" ht="16.5" customHeight="1">
      <c r="A779" s="42"/>
      <c r="B779" s="43"/>
      <c r="C779" s="280" t="s">
        <v>1844</v>
      </c>
      <c r="D779" s="280" t="s">
        <v>463</v>
      </c>
      <c r="E779" s="281" t="s">
        <v>10191</v>
      </c>
      <c r="F779" s="282" t="s">
        <v>10192</v>
      </c>
      <c r="G779" s="283" t="s">
        <v>561</v>
      </c>
      <c r="H779" s="284">
        <v>1</v>
      </c>
      <c r="I779" s="285"/>
      <c r="J779" s="286">
        <f>ROUND(I779*H779,2)</f>
        <v>0</v>
      </c>
      <c r="K779" s="282" t="s">
        <v>1267</v>
      </c>
      <c r="L779" s="287"/>
      <c r="M779" s="288" t="s">
        <v>39</v>
      </c>
      <c r="N779" s="289" t="s">
        <v>56</v>
      </c>
      <c r="O779" s="88"/>
      <c r="P779" s="227">
        <f>O779*H779</f>
        <v>0</v>
      </c>
      <c r="Q779" s="227">
        <v>0.0040000000000000001</v>
      </c>
      <c r="R779" s="227">
        <f>Q779*H779</f>
        <v>0.0040000000000000001</v>
      </c>
      <c r="S779" s="227">
        <v>0</v>
      </c>
      <c r="T779" s="228">
        <f>S779*H779</f>
        <v>0</v>
      </c>
      <c r="U779" s="42"/>
      <c r="V779" s="42"/>
      <c r="W779" s="42"/>
      <c r="X779" s="42"/>
      <c r="Y779" s="42"/>
      <c r="Z779" s="42"/>
      <c r="AA779" s="42"/>
      <c r="AB779" s="42"/>
      <c r="AC779" s="42"/>
      <c r="AD779" s="42"/>
      <c r="AE779" s="42"/>
      <c r="AR779" s="229" t="s">
        <v>660</v>
      </c>
      <c r="AT779" s="229" t="s">
        <v>463</v>
      </c>
      <c r="AU779" s="229" t="s">
        <v>93</v>
      </c>
      <c r="AY779" s="20" t="s">
        <v>241</v>
      </c>
      <c r="BE779" s="230">
        <f>IF(N779="základní",J779,0)</f>
        <v>0</v>
      </c>
      <c r="BF779" s="230">
        <f>IF(N779="snížená",J779,0)</f>
        <v>0</v>
      </c>
      <c r="BG779" s="230">
        <f>IF(N779="zákl. přenesená",J779,0)</f>
        <v>0</v>
      </c>
      <c r="BH779" s="230">
        <f>IF(N779="sníž. přenesená",J779,0)</f>
        <v>0</v>
      </c>
      <c r="BI779" s="230">
        <f>IF(N779="nulová",J779,0)</f>
        <v>0</v>
      </c>
      <c r="BJ779" s="20" t="s">
        <v>23</v>
      </c>
      <c r="BK779" s="230">
        <f>ROUND(I779*H779,2)</f>
        <v>0</v>
      </c>
      <c r="BL779" s="20" t="s">
        <v>462</v>
      </c>
      <c r="BM779" s="229" t="s">
        <v>10193</v>
      </c>
    </row>
    <row r="780" s="14" customFormat="1">
      <c r="A780" s="14"/>
      <c r="B780" s="247"/>
      <c r="C780" s="248"/>
      <c r="D780" s="238" t="s">
        <v>252</v>
      </c>
      <c r="E780" s="249" t="s">
        <v>39</v>
      </c>
      <c r="F780" s="250" t="s">
        <v>9890</v>
      </c>
      <c r="G780" s="248"/>
      <c r="H780" s="251">
        <v>1</v>
      </c>
      <c r="I780" s="252"/>
      <c r="J780" s="248"/>
      <c r="K780" s="248"/>
      <c r="L780" s="253"/>
      <c r="M780" s="254"/>
      <c r="N780" s="255"/>
      <c r="O780" s="255"/>
      <c r="P780" s="255"/>
      <c r="Q780" s="255"/>
      <c r="R780" s="255"/>
      <c r="S780" s="255"/>
      <c r="T780" s="256"/>
      <c r="U780" s="14"/>
      <c r="V780" s="14"/>
      <c r="W780" s="14"/>
      <c r="X780" s="14"/>
      <c r="Y780" s="14"/>
      <c r="Z780" s="14"/>
      <c r="AA780" s="14"/>
      <c r="AB780" s="14"/>
      <c r="AC780" s="14"/>
      <c r="AD780" s="14"/>
      <c r="AE780" s="14"/>
      <c r="AT780" s="257" t="s">
        <v>252</v>
      </c>
      <c r="AU780" s="257" t="s">
        <v>93</v>
      </c>
      <c r="AV780" s="14" t="s">
        <v>93</v>
      </c>
      <c r="AW780" s="14" t="s">
        <v>46</v>
      </c>
      <c r="AX780" s="14" t="s">
        <v>23</v>
      </c>
      <c r="AY780" s="257" t="s">
        <v>241</v>
      </c>
    </row>
    <row r="781" s="2" customFormat="1" ht="16.5" customHeight="1">
      <c r="A781" s="42"/>
      <c r="B781" s="43"/>
      <c r="C781" s="218" t="s">
        <v>1861</v>
      </c>
      <c r="D781" s="218" t="s">
        <v>243</v>
      </c>
      <c r="E781" s="219" t="s">
        <v>5032</v>
      </c>
      <c r="F781" s="220" t="s">
        <v>5033</v>
      </c>
      <c r="G781" s="221" t="s">
        <v>561</v>
      </c>
      <c r="H781" s="222">
        <v>20</v>
      </c>
      <c r="I781" s="223"/>
      <c r="J781" s="224">
        <f>ROUND(I781*H781,2)</f>
        <v>0</v>
      </c>
      <c r="K781" s="220" t="s">
        <v>247</v>
      </c>
      <c r="L781" s="48"/>
      <c r="M781" s="225" t="s">
        <v>39</v>
      </c>
      <c r="N781" s="226" t="s">
        <v>56</v>
      </c>
      <c r="O781" s="88"/>
      <c r="P781" s="227">
        <f>O781*H781</f>
        <v>0</v>
      </c>
      <c r="Q781" s="227">
        <v>0</v>
      </c>
      <c r="R781" s="227">
        <f>Q781*H781</f>
        <v>0</v>
      </c>
      <c r="S781" s="227">
        <v>0</v>
      </c>
      <c r="T781" s="228">
        <f>S781*H781</f>
        <v>0</v>
      </c>
      <c r="U781" s="42"/>
      <c r="V781" s="42"/>
      <c r="W781" s="42"/>
      <c r="X781" s="42"/>
      <c r="Y781" s="42"/>
      <c r="Z781" s="42"/>
      <c r="AA781" s="42"/>
      <c r="AB781" s="42"/>
      <c r="AC781" s="42"/>
      <c r="AD781" s="42"/>
      <c r="AE781" s="42"/>
      <c r="AR781" s="229" t="s">
        <v>462</v>
      </c>
      <c r="AT781" s="229" t="s">
        <v>243</v>
      </c>
      <c r="AU781" s="229" t="s">
        <v>93</v>
      </c>
      <c r="AY781" s="20" t="s">
        <v>241</v>
      </c>
      <c r="BE781" s="230">
        <f>IF(N781="základní",J781,0)</f>
        <v>0</v>
      </c>
      <c r="BF781" s="230">
        <f>IF(N781="snížená",J781,0)</f>
        <v>0</v>
      </c>
      <c r="BG781" s="230">
        <f>IF(N781="zákl. přenesená",J781,0)</f>
        <v>0</v>
      </c>
      <c r="BH781" s="230">
        <f>IF(N781="sníž. přenesená",J781,0)</f>
        <v>0</v>
      </c>
      <c r="BI781" s="230">
        <f>IF(N781="nulová",J781,0)</f>
        <v>0</v>
      </c>
      <c r="BJ781" s="20" t="s">
        <v>23</v>
      </c>
      <c r="BK781" s="230">
        <f>ROUND(I781*H781,2)</f>
        <v>0</v>
      </c>
      <c r="BL781" s="20" t="s">
        <v>462</v>
      </c>
      <c r="BM781" s="229" t="s">
        <v>10194</v>
      </c>
    </row>
    <row r="782" s="2" customFormat="1">
      <c r="A782" s="42"/>
      <c r="B782" s="43"/>
      <c r="C782" s="44"/>
      <c r="D782" s="231" t="s">
        <v>250</v>
      </c>
      <c r="E782" s="44"/>
      <c r="F782" s="232" t="s">
        <v>5035</v>
      </c>
      <c r="G782" s="44"/>
      <c r="H782" s="44"/>
      <c r="I782" s="233"/>
      <c r="J782" s="44"/>
      <c r="K782" s="44"/>
      <c r="L782" s="48"/>
      <c r="M782" s="234"/>
      <c r="N782" s="235"/>
      <c r="O782" s="88"/>
      <c r="P782" s="88"/>
      <c r="Q782" s="88"/>
      <c r="R782" s="88"/>
      <c r="S782" s="88"/>
      <c r="T782" s="89"/>
      <c r="U782" s="42"/>
      <c r="V782" s="42"/>
      <c r="W782" s="42"/>
      <c r="X782" s="42"/>
      <c r="Y782" s="42"/>
      <c r="Z782" s="42"/>
      <c r="AA782" s="42"/>
      <c r="AB782" s="42"/>
      <c r="AC782" s="42"/>
      <c r="AD782" s="42"/>
      <c r="AE782" s="42"/>
      <c r="AT782" s="20" t="s">
        <v>250</v>
      </c>
      <c r="AU782" s="20" t="s">
        <v>93</v>
      </c>
    </row>
    <row r="783" s="2" customFormat="1" ht="16.5" customHeight="1">
      <c r="A783" s="42"/>
      <c r="B783" s="43"/>
      <c r="C783" s="280" t="s">
        <v>1875</v>
      </c>
      <c r="D783" s="280" t="s">
        <v>463</v>
      </c>
      <c r="E783" s="281" t="s">
        <v>10195</v>
      </c>
      <c r="F783" s="282" t="s">
        <v>10196</v>
      </c>
      <c r="G783" s="283" t="s">
        <v>561</v>
      </c>
      <c r="H783" s="284">
        <v>20</v>
      </c>
      <c r="I783" s="285"/>
      <c r="J783" s="286">
        <f>ROUND(I783*H783,2)</f>
        <v>0</v>
      </c>
      <c r="K783" s="282" t="s">
        <v>39</v>
      </c>
      <c r="L783" s="287"/>
      <c r="M783" s="288" t="s">
        <v>39</v>
      </c>
      <c r="N783" s="289" t="s">
        <v>56</v>
      </c>
      <c r="O783" s="88"/>
      <c r="P783" s="227">
        <f>O783*H783</f>
        <v>0</v>
      </c>
      <c r="Q783" s="227">
        <v>0.00063000000000000003</v>
      </c>
      <c r="R783" s="227">
        <f>Q783*H783</f>
        <v>0.0126</v>
      </c>
      <c r="S783" s="227">
        <v>0</v>
      </c>
      <c r="T783" s="228">
        <f>S783*H783</f>
        <v>0</v>
      </c>
      <c r="U783" s="42"/>
      <c r="V783" s="42"/>
      <c r="W783" s="42"/>
      <c r="X783" s="42"/>
      <c r="Y783" s="42"/>
      <c r="Z783" s="42"/>
      <c r="AA783" s="42"/>
      <c r="AB783" s="42"/>
      <c r="AC783" s="42"/>
      <c r="AD783" s="42"/>
      <c r="AE783" s="42"/>
      <c r="AR783" s="229" t="s">
        <v>660</v>
      </c>
      <c r="AT783" s="229" t="s">
        <v>463</v>
      </c>
      <c r="AU783" s="229" t="s">
        <v>93</v>
      </c>
      <c r="AY783" s="20" t="s">
        <v>241</v>
      </c>
      <c r="BE783" s="230">
        <f>IF(N783="základní",J783,0)</f>
        <v>0</v>
      </c>
      <c r="BF783" s="230">
        <f>IF(N783="snížená",J783,0)</f>
        <v>0</v>
      </c>
      <c r="BG783" s="230">
        <f>IF(N783="zákl. přenesená",J783,0)</f>
        <v>0</v>
      </c>
      <c r="BH783" s="230">
        <f>IF(N783="sníž. přenesená",J783,0)</f>
        <v>0</v>
      </c>
      <c r="BI783" s="230">
        <f>IF(N783="nulová",J783,0)</f>
        <v>0</v>
      </c>
      <c r="BJ783" s="20" t="s">
        <v>23</v>
      </c>
      <c r="BK783" s="230">
        <f>ROUND(I783*H783,2)</f>
        <v>0</v>
      </c>
      <c r="BL783" s="20" t="s">
        <v>462</v>
      </c>
      <c r="BM783" s="229" t="s">
        <v>10197</v>
      </c>
    </row>
    <row r="784" s="2" customFormat="1">
      <c r="A784" s="42"/>
      <c r="B784" s="43"/>
      <c r="C784" s="44"/>
      <c r="D784" s="238" t="s">
        <v>3418</v>
      </c>
      <c r="E784" s="44"/>
      <c r="F784" s="290" t="s">
        <v>10198</v>
      </c>
      <c r="G784" s="44"/>
      <c r="H784" s="44"/>
      <c r="I784" s="233"/>
      <c r="J784" s="44"/>
      <c r="K784" s="44"/>
      <c r="L784" s="48"/>
      <c r="M784" s="234"/>
      <c r="N784" s="235"/>
      <c r="O784" s="88"/>
      <c r="P784" s="88"/>
      <c r="Q784" s="88"/>
      <c r="R784" s="88"/>
      <c r="S784" s="88"/>
      <c r="T784" s="89"/>
      <c r="U784" s="42"/>
      <c r="V784" s="42"/>
      <c r="W784" s="42"/>
      <c r="X784" s="42"/>
      <c r="Y784" s="42"/>
      <c r="Z784" s="42"/>
      <c r="AA784" s="42"/>
      <c r="AB784" s="42"/>
      <c r="AC784" s="42"/>
      <c r="AD784" s="42"/>
      <c r="AE784" s="42"/>
      <c r="AT784" s="20" t="s">
        <v>3418</v>
      </c>
      <c r="AU784" s="20" t="s">
        <v>93</v>
      </c>
    </row>
    <row r="785" s="2" customFormat="1" ht="16.5" customHeight="1">
      <c r="A785" s="42"/>
      <c r="B785" s="43"/>
      <c r="C785" s="218" t="s">
        <v>1884</v>
      </c>
      <c r="D785" s="218" t="s">
        <v>243</v>
      </c>
      <c r="E785" s="219" t="s">
        <v>10199</v>
      </c>
      <c r="F785" s="220" t="s">
        <v>10200</v>
      </c>
      <c r="G785" s="221" t="s">
        <v>561</v>
      </c>
      <c r="H785" s="222">
        <v>1</v>
      </c>
      <c r="I785" s="223"/>
      <c r="J785" s="224">
        <f>ROUND(I785*H785,2)</f>
        <v>0</v>
      </c>
      <c r="K785" s="220" t="s">
        <v>247</v>
      </c>
      <c r="L785" s="48"/>
      <c r="M785" s="225" t="s">
        <v>39</v>
      </c>
      <c r="N785" s="226" t="s">
        <v>56</v>
      </c>
      <c r="O785" s="88"/>
      <c r="P785" s="227">
        <f>O785*H785</f>
        <v>0</v>
      </c>
      <c r="Q785" s="227">
        <v>0</v>
      </c>
      <c r="R785" s="227">
        <f>Q785*H785</f>
        <v>0</v>
      </c>
      <c r="S785" s="227">
        <v>0</v>
      </c>
      <c r="T785" s="228">
        <f>S785*H785</f>
        <v>0</v>
      </c>
      <c r="U785" s="42"/>
      <c r="V785" s="42"/>
      <c r="W785" s="42"/>
      <c r="X785" s="42"/>
      <c r="Y785" s="42"/>
      <c r="Z785" s="42"/>
      <c r="AA785" s="42"/>
      <c r="AB785" s="42"/>
      <c r="AC785" s="42"/>
      <c r="AD785" s="42"/>
      <c r="AE785" s="42"/>
      <c r="AR785" s="229" t="s">
        <v>462</v>
      </c>
      <c r="AT785" s="229" t="s">
        <v>243</v>
      </c>
      <c r="AU785" s="229" t="s">
        <v>93</v>
      </c>
      <c r="AY785" s="20" t="s">
        <v>241</v>
      </c>
      <c r="BE785" s="230">
        <f>IF(N785="základní",J785,0)</f>
        <v>0</v>
      </c>
      <c r="BF785" s="230">
        <f>IF(N785="snížená",J785,0)</f>
        <v>0</v>
      </c>
      <c r="BG785" s="230">
        <f>IF(N785="zákl. přenesená",J785,0)</f>
        <v>0</v>
      </c>
      <c r="BH785" s="230">
        <f>IF(N785="sníž. přenesená",J785,0)</f>
        <v>0</v>
      </c>
      <c r="BI785" s="230">
        <f>IF(N785="nulová",J785,0)</f>
        <v>0</v>
      </c>
      <c r="BJ785" s="20" t="s">
        <v>23</v>
      </c>
      <c r="BK785" s="230">
        <f>ROUND(I785*H785,2)</f>
        <v>0</v>
      </c>
      <c r="BL785" s="20" t="s">
        <v>462</v>
      </c>
      <c r="BM785" s="229" t="s">
        <v>10201</v>
      </c>
    </row>
    <row r="786" s="2" customFormat="1">
      <c r="A786" s="42"/>
      <c r="B786" s="43"/>
      <c r="C786" s="44"/>
      <c r="D786" s="231" t="s">
        <v>250</v>
      </c>
      <c r="E786" s="44"/>
      <c r="F786" s="232" t="s">
        <v>10202</v>
      </c>
      <c r="G786" s="44"/>
      <c r="H786" s="44"/>
      <c r="I786" s="233"/>
      <c r="J786" s="44"/>
      <c r="K786" s="44"/>
      <c r="L786" s="48"/>
      <c r="M786" s="234"/>
      <c r="N786" s="235"/>
      <c r="O786" s="88"/>
      <c r="P786" s="88"/>
      <c r="Q786" s="88"/>
      <c r="R786" s="88"/>
      <c r="S786" s="88"/>
      <c r="T786" s="89"/>
      <c r="U786" s="42"/>
      <c r="V786" s="42"/>
      <c r="W786" s="42"/>
      <c r="X786" s="42"/>
      <c r="Y786" s="42"/>
      <c r="Z786" s="42"/>
      <c r="AA786" s="42"/>
      <c r="AB786" s="42"/>
      <c r="AC786" s="42"/>
      <c r="AD786" s="42"/>
      <c r="AE786" s="42"/>
      <c r="AT786" s="20" t="s">
        <v>250</v>
      </c>
      <c r="AU786" s="20" t="s">
        <v>93</v>
      </c>
    </row>
    <row r="787" s="2" customFormat="1" ht="16.5" customHeight="1">
      <c r="A787" s="42"/>
      <c r="B787" s="43"/>
      <c r="C787" s="280" t="s">
        <v>1888</v>
      </c>
      <c r="D787" s="280" t="s">
        <v>463</v>
      </c>
      <c r="E787" s="281" t="s">
        <v>10203</v>
      </c>
      <c r="F787" s="282" t="s">
        <v>10204</v>
      </c>
      <c r="G787" s="283" t="s">
        <v>561</v>
      </c>
      <c r="H787" s="284">
        <v>1</v>
      </c>
      <c r="I787" s="285"/>
      <c r="J787" s="286">
        <f>ROUND(I787*H787,2)</f>
        <v>0</v>
      </c>
      <c r="K787" s="282" t="s">
        <v>39</v>
      </c>
      <c r="L787" s="287"/>
      <c r="M787" s="288" t="s">
        <v>39</v>
      </c>
      <c r="N787" s="289" t="s">
        <v>56</v>
      </c>
      <c r="O787" s="88"/>
      <c r="P787" s="227">
        <f>O787*H787</f>
        <v>0</v>
      </c>
      <c r="Q787" s="227">
        <v>0</v>
      </c>
      <c r="R787" s="227">
        <f>Q787*H787</f>
        <v>0</v>
      </c>
      <c r="S787" s="227">
        <v>0</v>
      </c>
      <c r="T787" s="228">
        <f>S787*H787</f>
        <v>0</v>
      </c>
      <c r="U787" s="42"/>
      <c r="V787" s="42"/>
      <c r="W787" s="42"/>
      <c r="X787" s="42"/>
      <c r="Y787" s="42"/>
      <c r="Z787" s="42"/>
      <c r="AA787" s="42"/>
      <c r="AB787" s="42"/>
      <c r="AC787" s="42"/>
      <c r="AD787" s="42"/>
      <c r="AE787" s="42"/>
      <c r="AR787" s="229" t="s">
        <v>660</v>
      </c>
      <c r="AT787" s="229" t="s">
        <v>463</v>
      </c>
      <c r="AU787" s="229" t="s">
        <v>93</v>
      </c>
      <c r="AY787" s="20" t="s">
        <v>241</v>
      </c>
      <c r="BE787" s="230">
        <f>IF(N787="základní",J787,0)</f>
        <v>0</v>
      </c>
      <c r="BF787" s="230">
        <f>IF(N787="snížená",J787,0)</f>
        <v>0</v>
      </c>
      <c r="BG787" s="230">
        <f>IF(N787="zákl. přenesená",J787,0)</f>
        <v>0</v>
      </c>
      <c r="BH787" s="230">
        <f>IF(N787="sníž. přenesená",J787,0)</f>
        <v>0</v>
      </c>
      <c r="BI787" s="230">
        <f>IF(N787="nulová",J787,0)</f>
        <v>0</v>
      </c>
      <c r="BJ787" s="20" t="s">
        <v>23</v>
      </c>
      <c r="BK787" s="230">
        <f>ROUND(I787*H787,2)</f>
        <v>0</v>
      </c>
      <c r="BL787" s="20" t="s">
        <v>462</v>
      </c>
      <c r="BM787" s="229" t="s">
        <v>10205</v>
      </c>
    </row>
    <row r="788" s="2" customFormat="1" ht="16.5" customHeight="1">
      <c r="A788" s="42"/>
      <c r="B788" s="43"/>
      <c r="C788" s="218" t="s">
        <v>1893</v>
      </c>
      <c r="D788" s="218" t="s">
        <v>243</v>
      </c>
      <c r="E788" s="219" t="s">
        <v>5022</v>
      </c>
      <c r="F788" s="220" t="s">
        <v>5023</v>
      </c>
      <c r="G788" s="221" t="s">
        <v>561</v>
      </c>
      <c r="H788" s="222">
        <v>2</v>
      </c>
      <c r="I788" s="223"/>
      <c r="J788" s="224">
        <f>ROUND(I788*H788,2)</f>
        <v>0</v>
      </c>
      <c r="K788" s="220" t="s">
        <v>247</v>
      </c>
      <c r="L788" s="48"/>
      <c r="M788" s="225" t="s">
        <v>39</v>
      </c>
      <c r="N788" s="226" t="s">
        <v>56</v>
      </c>
      <c r="O788" s="88"/>
      <c r="P788" s="227">
        <f>O788*H788</f>
        <v>0</v>
      </c>
      <c r="Q788" s="227">
        <v>0</v>
      </c>
      <c r="R788" s="227">
        <f>Q788*H788</f>
        <v>0</v>
      </c>
      <c r="S788" s="227">
        <v>0</v>
      </c>
      <c r="T788" s="228">
        <f>S788*H788</f>
        <v>0</v>
      </c>
      <c r="U788" s="42"/>
      <c r="V788" s="42"/>
      <c r="W788" s="42"/>
      <c r="X788" s="42"/>
      <c r="Y788" s="42"/>
      <c r="Z788" s="42"/>
      <c r="AA788" s="42"/>
      <c r="AB788" s="42"/>
      <c r="AC788" s="42"/>
      <c r="AD788" s="42"/>
      <c r="AE788" s="42"/>
      <c r="AR788" s="229" t="s">
        <v>462</v>
      </c>
      <c r="AT788" s="229" t="s">
        <v>243</v>
      </c>
      <c r="AU788" s="229" t="s">
        <v>93</v>
      </c>
      <c r="AY788" s="20" t="s">
        <v>241</v>
      </c>
      <c r="BE788" s="230">
        <f>IF(N788="základní",J788,0)</f>
        <v>0</v>
      </c>
      <c r="BF788" s="230">
        <f>IF(N788="snížená",J788,0)</f>
        <v>0</v>
      </c>
      <c r="BG788" s="230">
        <f>IF(N788="zákl. přenesená",J788,0)</f>
        <v>0</v>
      </c>
      <c r="BH788" s="230">
        <f>IF(N788="sníž. přenesená",J788,0)</f>
        <v>0</v>
      </c>
      <c r="BI788" s="230">
        <f>IF(N788="nulová",J788,0)</f>
        <v>0</v>
      </c>
      <c r="BJ788" s="20" t="s">
        <v>23</v>
      </c>
      <c r="BK788" s="230">
        <f>ROUND(I788*H788,2)</f>
        <v>0</v>
      </c>
      <c r="BL788" s="20" t="s">
        <v>462</v>
      </c>
      <c r="BM788" s="229" t="s">
        <v>10206</v>
      </c>
    </row>
    <row r="789" s="2" customFormat="1">
      <c r="A789" s="42"/>
      <c r="B789" s="43"/>
      <c r="C789" s="44"/>
      <c r="D789" s="231" t="s">
        <v>250</v>
      </c>
      <c r="E789" s="44"/>
      <c r="F789" s="232" t="s">
        <v>5025</v>
      </c>
      <c r="G789" s="44"/>
      <c r="H789" s="44"/>
      <c r="I789" s="233"/>
      <c r="J789" s="44"/>
      <c r="K789" s="44"/>
      <c r="L789" s="48"/>
      <c r="M789" s="234"/>
      <c r="N789" s="235"/>
      <c r="O789" s="88"/>
      <c r="P789" s="88"/>
      <c r="Q789" s="88"/>
      <c r="R789" s="88"/>
      <c r="S789" s="88"/>
      <c r="T789" s="89"/>
      <c r="U789" s="42"/>
      <c r="V789" s="42"/>
      <c r="W789" s="42"/>
      <c r="X789" s="42"/>
      <c r="Y789" s="42"/>
      <c r="Z789" s="42"/>
      <c r="AA789" s="42"/>
      <c r="AB789" s="42"/>
      <c r="AC789" s="42"/>
      <c r="AD789" s="42"/>
      <c r="AE789" s="42"/>
      <c r="AT789" s="20" t="s">
        <v>250</v>
      </c>
      <c r="AU789" s="20" t="s">
        <v>93</v>
      </c>
    </row>
    <row r="790" s="2" customFormat="1" ht="16.5" customHeight="1">
      <c r="A790" s="42"/>
      <c r="B790" s="43"/>
      <c r="C790" s="280" t="s">
        <v>1907</v>
      </c>
      <c r="D790" s="280" t="s">
        <v>463</v>
      </c>
      <c r="E790" s="281" t="s">
        <v>10207</v>
      </c>
      <c r="F790" s="282" t="s">
        <v>10208</v>
      </c>
      <c r="G790" s="283" t="s">
        <v>561</v>
      </c>
      <c r="H790" s="284">
        <v>2</v>
      </c>
      <c r="I790" s="285"/>
      <c r="J790" s="286">
        <f>ROUND(I790*H790,2)</f>
        <v>0</v>
      </c>
      <c r="K790" s="282" t="s">
        <v>39</v>
      </c>
      <c r="L790" s="287"/>
      <c r="M790" s="288" t="s">
        <v>39</v>
      </c>
      <c r="N790" s="289" t="s">
        <v>56</v>
      </c>
      <c r="O790" s="88"/>
      <c r="P790" s="227">
        <f>O790*H790</f>
        <v>0</v>
      </c>
      <c r="Q790" s="227">
        <v>0.00020000000000000001</v>
      </c>
      <c r="R790" s="227">
        <f>Q790*H790</f>
        <v>0.00040000000000000002</v>
      </c>
      <c r="S790" s="227">
        <v>0</v>
      </c>
      <c r="T790" s="228">
        <f>S790*H790</f>
        <v>0</v>
      </c>
      <c r="U790" s="42"/>
      <c r="V790" s="42"/>
      <c r="W790" s="42"/>
      <c r="X790" s="42"/>
      <c r="Y790" s="42"/>
      <c r="Z790" s="42"/>
      <c r="AA790" s="42"/>
      <c r="AB790" s="42"/>
      <c r="AC790" s="42"/>
      <c r="AD790" s="42"/>
      <c r="AE790" s="42"/>
      <c r="AR790" s="229" t="s">
        <v>660</v>
      </c>
      <c r="AT790" s="229" t="s">
        <v>463</v>
      </c>
      <c r="AU790" s="229" t="s">
        <v>93</v>
      </c>
      <c r="AY790" s="20" t="s">
        <v>241</v>
      </c>
      <c r="BE790" s="230">
        <f>IF(N790="základní",J790,0)</f>
        <v>0</v>
      </c>
      <c r="BF790" s="230">
        <f>IF(N790="snížená",J790,0)</f>
        <v>0</v>
      </c>
      <c r="BG790" s="230">
        <f>IF(N790="zákl. přenesená",J790,0)</f>
        <v>0</v>
      </c>
      <c r="BH790" s="230">
        <f>IF(N790="sníž. přenesená",J790,0)</f>
        <v>0</v>
      </c>
      <c r="BI790" s="230">
        <f>IF(N790="nulová",J790,0)</f>
        <v>0</v>
      </c>
      <c r="BJ790" s="20" t="s">
        <v>23</v>
      </c>
      <c r="BK790" s="230">
        <f>ROUND(I790*H790,2)</f>
        <v>0</v>
      </c>
      <c r="BL790" s="20" t="s">
        <v>462</v>
      </c>
      <c r="BM790" s="229" t="s">
        <v>10209</v>
      </c>
    </row>
    <row r="791" s="2" customFormat="1">
      <c r="A791" s="42"/>
      <c r="B791" s="43"/>
      <c r="C791" s="44"/>
      <c r="D791" s="238" t="s">
        <v>3418</v>
      </c>
      <c r="E791" s="44"/>
      <c r="F791" s="290" t="s">
        <v>10210</v>
      </c>
      <c r="G791" s="44"/>
      <c r="H791" s="44"/>
      <c r="I791" s="233"/>
      <c r="J791" s="44"/>
      <c r="K791" s="44"/>
      <c r="L791" s="48"/>
      <c r="M791" s="234"/>
      <c r="N791" s="235"/>
      <c r="O791" s="88"/>
      <c r="P791" s="88"/>
      <c r="Q791" s="88"/>
      <c r="R791" s="88"/>
      <c r="S791" s="88"/>
      <c r="T791" s="89"/>
      <c r="U791" s="42"/>
      <c r="V791" s="42"/>
      <c r="W791" s="42"/>
      <c r="X791" s="42"/>
      <c r="Y791" s="42"/>
      <c r="Z791" s="42"/>
      <c r="AA791" s="42"/>
      <c r="AB791" s="42"/>
      <c r="AC791" s="42"/>
      <c r="AD791" s="42"/>
      <c r="AE791" s="42"/>
      <c r="AT791" s="20" t="s">
        <v>3418</v>
      </c>
      <c r="AU791" s="20" t="s">
        <v>93</v>
      </c>
    </row>
    <row r="792" s="2" customFormat="1" ht="16.5" customHeight="1">
      <c r="A792" s="42"/>
      <c r="B792" s="43"/>
      <c r="C792" s="218" t="s">
        <v>1982</v>
      </c>
      <c r="D792" s="218" t="s">
        <v>243</v>
      </c>
      <c r="E792" s="219" t="s">
        <v>10211</v>
      </c>
      <c r="F792" s="220" t="s">
        <v>10212</v>
      </c>
      <c r="G792" s="221" t="s">
        <v>561</v>
      </c>
      <c r="H792" s="222">
        <v>1</v>
      </c>
      <c r="I792" s="223"/>
      <c r="J792" s="224">
        <f>ROUND(I792*H792,2)</f>
        <v>0</v>
      </c>
      <c r="K792" s="220" t="s">
        <v>247</v>
      </c>
      <c r="L792" s="48"/>
      <c r="M792" s="225" t="s">
        <v>39</v>
      </c>
      <c r="N792" s="226" t="s">
        <v>56</v>
      </c>
      <c r="O792" s="88"/>
      <c r="P792" s="227">
        <f>O792*H792</f>
        <v>0</v>
      </c>
      <c r="Q792" s="227">
        <v>0</v>
      </c>
      <c r="R792" s="227">
        <f>Q792*H792</f>
        <v>0</v>
      </c>
      <c r="S792" s="227">
        <v>0</v>
      </c>
      <c r="T792" s="228">
        <f>S792*H792</f>
        <v>0</v>
      </c>
      <c r="U792" s="42"/>
      <c r="V792" s="42"/>
      <c r="W792" s="42"/>
      <c r="X792" s="42"/>
      <c r="Y792" s="42"/>
      <c r="Z792" s="42"/>
      <c r="AA792" s="42"/>
      <c r="AB792" s="42"/>
      <c r="AC792" s="42"/>
      <c r="AD792" s="42"/>
      <c r="AE792" s="42"/>
      <c r="AR792" s="229" t="s">
        <v>462</v>
      </c>
      <c r="AT792" s="229" t="s">
        <v>243</v>
      </c>
      <c r="AU792" s="229" t="s">
        <v>93</v>
      </c>
      <c r="AY792" s="20" t="s">
        <v>241</v>
      </c>
      <c r="BE792" s="230">
        <f>IF(N792="základní",J792,0)</f>
        <v>0</v>
      </c>
      <c r="BF792" s="230">
        <f>IF(N792="snížená",J792,0)</f>
        <v>0</v>
      </c>
      <c r="BG792" s="230">
        <f>IF(N792="zákl. přenesená",J792,0)</f>
        <v>0</v>
      </c>
      <c r="BH792" s="230">
        <f>IF(N792="sníž. přenesená",J792,0)</f>
        <v>0</v>
      </c>
      <c r="BI792" s="230">
        <f>IF(N792="nulová",J792,0)</f>
        <v>0</v>
      </c>
      <c r="BJ792" s="20" t="s">
        <v>23</v>
      </c>
      <c r="BK792" s="230">
        <f>ROUND(I792*H792,2)</f>
        <v>0</v>
      </c>
      <c r="BL792" s="20" t="s">
        <v>462</v>
      </c>
      <c r="BM792" s="229" t="s">
        <v>10213</v>
      </c>
    </row>
    <row r="793" s="2" customFormat="1">
      <c r="A793" s="42"/>
      <c r="B793" s="43"/>
      <c r="C793" s="44"/>
      <c r="D793" s="231" t="s">
        <v>250</v>
      </c>
      <c r="E793" s="44"/>
      <c r="F793" s="232" t="s">
        <v>10214</v>
      </c>
      <c r="G793" s="44"/>
      <c r="H793" s="44"/>
      <c r="I793" s="233"/>
      <c r="J793" s="44"/>
      <c r="K793" s="44"/>
      <c r="L793" s="48"/>
      <c r="M793" s="234"/>
      <c r="N793" s="235"/>
      <c r="O793" s="88"/>
      <c r="P793" s="88"/>
      <c r="Q793" s="88"/>
      <c r="R793" s="88"/>
      <c r="S793" s="88"/>
      <c r="T793" s="89"/>
      <c r="U793" s="42"/>
      <c r="V793" s="42"/>
      <c r="W793" s="42"/>
      <c r="X793" s="42"/>
      <c r="Y793" s="42"/>
      <c r="Z793" s="42"/>
      <c r="AA793" s="42"/>
      <c r="AB793" s="42"/>
      <c r="AC793" s="42"/>
      <c r="AD793" s="42"/>
      <c r="AE793" s="42"/>
      <c r="AT793" s="20" t="s">
        <v>250</v>
      </c>
      <c r="AU793" s="20" t="s">
        <v>93</v>
      </c>
    </row>
    <row r="794" s="2" customFormat="1" ht="16.5" customHeight="1">
      <c r="A794" s="42"/>
      <c r="B794" s="43"/>
      <c r="C794" s="280" t="s">
        <v>2023</v>
      </c>
      <c r="D794" s="280" t="s">
        <v>463</v>
      </c>
      <c r="E794" s="281" t="s">
        <v>10215</v>
      </c>
      <c r="F794" s="282" t="s">
        <v>10216</v>
      </c>
      <c r="G794" s="283" t="s">
        <v>561</v>
      </c>
      <c r="H794" s="284">
        <v>1</v>
      </c>
      <c r="I794" s="285"/>
      <c r="J794" s="286">
        <f>ROUND(I794*H794,2)</f>
        <v>0</v>
      </c>
      <c r="K794" s="282" t="s">
        <v>39</v>
      </c>
      <c r="L794" s="287"/>
      <c r="M794" s="288" t="s">
        <v>39</v>
      </c>
      <c r="N794" s="289" t="s">
        <v>56</v>
      </c>
      <c r="O794" s="88"/>
      <c r="P794" s="227">
        <f>O794*H794</f>
        <v>0</v>
      </c>
      <c r="Q794" s="227">
        <v>0.00080000000000000004</v>
      </c>
      <c r="R794" s="227">
        <f>Q794*H794</f>
        <v>0.00080000000000000004</v>
      </c>
      <c r="S794" s="227">
        <v>0</v>
      </c>
      <c r="T794" s="228">
        <f>S794*H794</f>
        <v>0</v>
      </c>
      <c r="U794" s="42"/>
      <c r="V794" s="42"/>
      <c r="W794" s="42"/>
      <c r="X794" s="42"/>
      <c r="Y794" s="42"/>
      <c r="Z794" s="42"/>
      <c r="AA794" s="42"/>
      <c r="AB794" s="42"/>
      <c r="AC794" s="42"/>
      <c r="AD794" s="42"/>
      <c r="AE794" s="42"/>
      <c r="AR794" s="229" t="s">
        <v>660</v>
      </c>
      <c r="AT794" s="229" t="s">
        <v>463</v>
      </c>
      <c r="AU794" s="229" t="s">
        <v>93</v>
      </c>
      <c r="AY794" s="20" t="s">
        <v>241</v>
      </c>
      <c r="BE794" s="230">
        <f>IF(N794="základní",J794,0)</f>
        <v>0</v>
      </c>
      <c r="BF794" s="230">
        <f>IF(N794="snížená",J794,0)</f>
        <v>0</v>
      </c>
      <c r="BG794" s="230">
        <f>IF(N794="zákl. přenesená",J794,0)</f>
        <v>0</v>
      </c>
      <c r="BH794" s="230">
        <f>IF(N794="sníž. přenesená",J794,0)</f>
        <v>0</v>
      </c>
      <c r="BI794" s="230">
        <f>IF(N794="nulová",J794,0)</f>
        <v>0</v>
      </c>
      <c r="BJ794" s="20" t="s">
        <v>23</v>
      </c>
      <c r="BK794" s="230">
        <f>ROUND(I794*H794,2)</f>
        <v>0</v>
      </c>
      <c r="BL794" s="20" t="s">
        <v>462</v>
      </c>
      <c r="BM794" s="229" t="s">
        <v>10217</v>
      </c>
    </row>
    <row r="795" s="14" customFormat="1">
      <c r="A795" s="14"/>
      <c r="B795" s="247"/>
      <c r="C795" s="248"/>
      <c r="D795" s="238" t="s">
        <v>252</v>
      </c>
      <c r="E795" s="249" t="s">
        <v>39</v>
      </c>
      <c r="F795" s="250" t="s">
        <v>10128</v>
      </c>
      <c r="G795" s="248"/>
      <c r="H795" s="251">
        <v>1</v>
      </c>
      <c r="I795" s="252"/>
      <c r="J795" s="248"/>
      <c r="K795" s="248"/>
      <c r="L795" s="253"/>
      <c r="M795" s="254"/>
      <c r="N795" s="255"/>
      <c r="O795" s="255"/>
      <c r="P795" s="255"/>
      <c r="Q795" s="255"/>
      <c r="R795" s="255"/>
      <c r="S795" s="255"/>
      <c r="T795" s="256"/>
      <c r="U795" s="14"/>
      <c r="V795" s="14"/>
      <c r="W795" s="14"/>
      <c r="X795" s="14"/>
      <c r="Y795" s="14"/>
      <c r="Z795" s="14"/>
      <c r="AA795" s="14"/>
      <c r="AB795" s="14"/>
      <c r="AC795" s="14"/>
      <c r="AD795" s="14"/>
      <c r="AE795" s="14"/>
      <c r="AT795" s="257" t="s">
        <v>252</v>
      </c>
      <c r="AU795" s="257" t="s">
        <v>93</v>
      </c>
      <c r="AV795" s="14" t="s">
        <v>93</v>
      </c>
      <c r="AW795" s="14" t="s">
        <v>46</v>
      </c>
      <c r="AX795" s="14" t="s">
        <v>23</v>
      </c>
      <c r="AY795" s="257" t="s">
        <v>241</v>
      </c>
    </row>
    <row r="796" s="2" customFormat="1" ht="16.5" customHeight="1">
      <c r="A796" s="42"/>
      <c r="B796" s="43"/>
      <c r="C796" s="218" t="s">
        <v>2028</v>
      </c>
      <c r="D796" s="218" t="s">
        <v>243</v>
      </c>
      <c r="E796" s="219" t="s">
        <v>10218</v>
      </c>
      <c r="F796" s="220" t="s">
        <v>10219</v>
      </c>
      <c r="G796" s="221" t="s">
        <v>561</v>
      </c>
      <c r="H796" s="222">
        <v>1</v>
      </c>
      <c r="I796" s="223"/>
      <c r="J796" s="224">
        <f>ROUND(I796*H796,2)</f>
        <v>0</v>
      </c>
      <c r="K796" s="220" t="s">
        <v>247</v>
      </c>
      <c r="L796" s="48"/>
      <c r="M796" s="225" t="s">
        <v>39</v>
      </c>
      <c r="N796" s="226" t="s">
        <v>56</v>
      </c>
      <c r="O796" s="88"/>
      <c r="P796" s="227">
        <f>O796*H796</f>
        <v>0</v>
      </c>
      <c r="Q796" s="227">
        <v>0</v>
      </c>
      <c r="R796" s="227">
        <f>Q796*H796</f>
        <v>0</v>
      </c>
      <c r="S796" s="227">
        <v>0</v>
      </c>
      <c r="T796" s="228">
        <f>S796*H796</f>
        <v>0</v>
      </c>
      <c r="U796" s="42"/>
      <c r="V796" s="42"/>
      <c r="W796" s="42"/>
      <c r="X796" s="42"/>
      <c r="Y796" s="42"/>
      <c r="Z796" s="42"/>
      <c r="AA796" s="42"/>
      <c r="AB796" s="42"/>
      <c r="AC796" s="42"/>
      <c r="AD796" s="42"/>
      <c r="AE796" s="42"/>
      <c r="AR796" s="229" t="s">
        <v>462</v>
      </c>
      <c r="AT796" s="229" t="s">
        <v>243</v>
      </c>
      <c r="AU796" s="229" t="s">
        <v>93</v>
      </c>
      <c r="AY796" s="20" t="s">
        <v>241</v>
      </c>
      <c r="BE796" s="230">
        <f>IF(N796="základní",J796,0)</f>
        <v>0</v>
      </c>
      <c r="BF796" s="230">
        <f>IF(N796="snížená",J796,0)</f>
        <v>0</v>
      </c>
      <c r="BG796" s="230">
        <f>IF(N796="zákl. přenesená",J796,0)</f>
        <v>0</v>
      </c>
      <c r="BH796" s="230">
        <f>IF(N796="sníž. přenesená",J796,0)</f>
        <v>0</v>
      </c>
      <c r="BI796" s="230">
        <f>IF(N796="nulová",J796,0)</f>
        <v>0</v>
      </c>
      <c r="BJ796" s="20" t="s">
        <v>23</v>
      </c>
      <c r="BK796" s="230">
        <f>ROUND(I796*H796,2)</f>
        <v>0</v>
      </c>
      <c r="BL796" s="20" t="s">
        <v>462</v>
      </c>
      <c r="BM796" s="229" t="s">
        <v>10220</v>
      </c>
    </row>
    <row r="797" s="2" customFormat="1">
      <c r="A797" s="42"/>
      <c r="B797" s="43"/>
      <c r="C797" s="44"/>
      <c r="D797" s="231" t="s">
        <v>250</v>
      </c>
      <c r="E797" s="44"/>
      <c r="F797" s="232" t="s">
        <v>10221</v>
      </c>
      <c r="G797" s="44"/>
      <c r="H797" s="44"/>
      <c r="I797" s="233"/>
      <c r="J797" s="44"/>
      <c r="K797" s="44"/>
      <c r="L797" s="48"/>
      <c r="M797" s="234"/>
      <c r="N797" s="235"/>
      <c r="O797" s="88"/>
      <c r="P797" s="88"/>
      <c r="Q797" s="88"/>
      <c r="R797" s="88"/>
      <c r="S797" s="88"/>
      <c r="T797" s="89"/>
      <c r="U797" s="42"/>
      <c r="V797" s="42"/>
      <c r="W797" s="42"/>
      <c r="X797" s="42"/>
      <c r="Y797" s="42"/>
      <c r="Z797" s="42"/>
      <c r="AA797" s="42"/>
      <c r="AB797" s="42"/>
      <c r="AC797" s="42"/>
      <c r="AD797" s="42"/>
      <c r="AE797" s="42"/>
      <c r="AT797" s="20" t="s">
        <v>250</v>
      </c>
      <c r="AU797" s="20" t="s">
        <v>93</v>
      </c>
    </row>
    <row r="798" s="2" customFormat="1" ht="16.5" customHeight="1">
      <c r="A798" s="42"/>
      <c r="B798" s="43"/>
      <c r="C798" s="280" t="s">
        <v>2100</v>
      </c>
      <c r="D798" s="280" t="s">
        <v>463</v>
      </c>
      <c r="E798" s="281" t="s">
        <v>10222</v>
      </c>
      <c r="F798" s="282" t="s">
        <v>10223</v>
      </c>
      <c r="G798" s="283" t="s">
        <v>561</v>
      </c>
      <c r="H798" s="284">
        <v>1</v>
      </c>
      <c r="I798" s="285"/>
      <c r="J798" s="286">
        <f>ROUND(I798*H798,2)</f>
        <v>0</v>
      </c>
      <c r="K798" s="282" t="s">
        <v>39</v>
      </c>
      <c r="L798" s="287"/>
      <c r="M798" s="288" t="s">
        <v>39</v>
      </c>
      <c r="N798" s="289" t="s">
        <v>56</v>
      </c>
      <c r="O798" s="88"/>
      <c r="P798" s="227">
        <f>O798*H798</f>
        <v>0</v>
      </c>
      <c r="Q798" s="227">
        <v>0.00075000000000000002</v>
      </c>
      <c r="R798" s="227">
        <f>Q798*H798</f>
        <v>0.00075000000000000002</v>
      </c>
      <c r="S798" s="227">
        <v>0</v>
      </c>
      <c r="T798" s="228">
        <f>S798*H798</f>
        <v>0</v>
      </c>
      <c r="U798" s="42"/>
      <c r="V798" s="42"/>
      <c r="W798" s="42"/>
      <c r="X798" s="42"/>
      <c r="Y798" s="42"/>
      <c r="Z798" s="42"/>
      <c r="AA798" s="42"/>
      <c r="AB798" s="42"/>
      <c r="AC798" s="42"/>
      <c r="AD798" s="42"/>
      <c r="AE798" s="42"/>
      <c r="AR798" s="229" t="s">
        <v>660</v>
      </c>
      <c r="AT798" s="229" t="s">
        <v>463</v>
      </c>
      <c r="AU798" s="229" t="s">
        <v>93</v>
      </c>
      <c r="AY798" s="20" t="s">
        <v>241</v>
      </c>
      <c r="BE798" s="230">
        <f>IF(N798="základní",J798,0)</f>
        <v>0</v>
      </c>
      <c r="BF798" s="230">
        <f>IF(N798="snížená",J798,0)</f>
        <v>0</v>
      </c>
      <c r="BG798" s="230">
        <f>IF(N798="zákl. přenesená",J798,0)</f>
        <v>0</v>
      </c>
      <c r="BH798" s="230">
        <f>IF(N798="sníž. přenesená",J798,0)</f>
        <v>0</v>
      </c>
      <c r="BI798" s="230">
        <f>IF(N798="nulová",J798,0)</f>
        <v>0</v>
      </c>
      <c r="BJ798" s="20" t="s">
        <v>23</v>
      </c>
      <c r="BK798" s="230">
        <f>ROUND(I798*H798,2)</f>
        <v>0</v>
      </c>
      <c r="BL798" s="20" t="s">
        <v>462</v>
      </c>
      <c r="BM798" s="229" t="s">
        <v>10224</v>
      </c>
    </row>
    <row r="799" s="14" customFormat="1">
      <c r="A799" s="14"/>
      <c r="B799" s="247"/>
      <c r="C799" s="248"/>
      <c r="D799" s="238" t="s">
        <v>252</v>
      </c>
      <c r="E799" s="249" t="s">
        <v>39</v>
      </c>
      <c r="F799" s="250" t="s">
        <v>10128</v>
      </c>
      <c r="G799" s="248"/>
      <c r="H799" s="251">
        <v>1</v>
      </c>
      <c r="I799" s="252"/>
      <c r="J799" s="248"/>
      <c r="K799" s="248"/>
      <c r="L799" s="253"/>
      <c r="M799" s="254"/>
      <c r="N799" s="255"/>
      <c r="O799" s="255"/>
      <c r="P799" s="255"/>
      <c r="Q799" s="255"/>
      <c r="R799" s="255"/>
      <c r="S799" s="255"/>
      <c r="T799" s="256"/>
      <c r="U799" s="14"/>
      <c r="V799" s="14"/>
      <c r="W799" s="14"/>
      <c r="X799" s="14"/>
      <c r="Y799" s="14"/>
      <c r="Z799" s="14"/>
      <c r="AA799" s="14"/>
      <c r="AB799" s="14"/>
      <c r="AC799" s="14"/>
      <c r="AD799" s="14"/>
      <c r="AE799" s="14"/>
      <c r="AT799" s="257" t="s">
        <v>252</v>
      </c>
      <c r="AU799" s="257" t="s">
        <v>93</v>
      </c>
      <c r="AV799" s="14" t="s">
        <v>93</v>
      </c>
      <c r="AW799" s="14" t="s">
        <v>46</v>
      </c>
      <c r="AX799" s="14" t="s">
        <v>23</v>
      </c>
      <c r="AY799" s="257" t="s">
        <v>241</v>
      </c>
    </row>
    <row r="800" s="2" customFormat="1" ht="16.5" customHeight="1">
      <c r="A800" s="42"/>
      <c r="B800" s="43"/>
      <c r="C800" s="218" t="s">
        <v>2114</v>
      </c>
      <c r="D800" s="218" t="s">
        <v>243</v>
      </c>
      <c r="E800" s="219" t="s">
        <v>10225</v>
      </c>
      <c r="F800" s="220" t="s">
        <v>10226</v>
      </c>
      <c r="G800" s="221" t="s">
        <v>561</v>
      </c>
      <c r="H800" s="222">
        <v>2</v>
      </c>
      <c r="I800" s="223"/>
      <c r="J800" s="224">
        <f>ROUND(I800*H800,2)</f>
        <v>0</v>
      </c>
      <c r="K800" s="220" t="s">
        <v>247</v>
      </c>
      <c r="L800" s="48"/>
      <c r="M800" s="225" t="s">
        <v>39</v>
      </c>
      <c r="N800" s="226" t="s">
        <v>56</v>
      </c>
      <c r="O800" s="88"/>
      <c r="P800" s="227">
        <f>O800*H800</f>
        <v>0</v>
      </c>
      <c r="Q800" s="227">
        <v>0</v>
      </c>
      <c r="R800" s="227">
        <f>Q800*H800</f>
        <v>0</v>
      </c>
      <c r="S800" s="227">
        <v>0</v>
      </c>
      <c r="T800" s="228">
        <f>S800*H800</f>
        <v>0</v>
      </c>
      <c r="U800" s="42"/>
      <c r="V800" s="42"/>
      <c r="W800" s="42"/>
      <c r="X800" s="42"/>
      <c r="Y800" s="42"/>
      <c r="Z800" s="42"/>
      <c r="AA800" s="42"/>
      <c r="AB800" s="42"/>
      <c r="AC800" s="42"/>
      <c r="AD800" s="42"/>
      <c r="AE800" s="42"/>
      <c r="AR800" s="229" t="s">
        <v>462</v>
      </c>
      <c r="AT800" s="229" t="s">
        <v>243</v>
      </c>
      <c r="AU800" s="229" t="s">
        <v>93</v>
      </c>
      <c r="AY800" s="20" t="s">
        <v>241</v>
      </c>
      <c r="BE800" s="230">
        <f>IF(N800="základní",J800,0)</f>
        <v>0</v>
      </c>
      <c r="BF800" s="230">
        <f>IF(N800="snížená",J800,0)</f>
        <v>0</v>
      </c>
      <c r="BG800" s="230">
        <f>IF(N800="zákl. přenesená",J800,0)</f>
        <v>0</v>
      </c>
      <c r="BH800" s="230">
        <f>IF(N800="sníž. přenesená",J800,0)</f>
        <v>0</v>
      </c>
      <c r="BI800" s="230">
        <f>IF(N800="nulová",J800,0)</f>
        <v>0</v>
      </c>
      <c r="BJ800" s="20" t="s">
        <v>23</v>
      </c>
      <c r="BK800" s="230">
        <f>ROUND(I800*H800,2)</f>
        <v>0</v>
      </c>
      <c r="BL800" s="20" t="s">
        <v>462</v>
      </c>
      <c r="BM800" s="229" t="s">
        <v>10227</v>
      </c>
    </row>
    <row r="801" s="2" customFormat="1">
      <c r="A801" s="42"/>
      <c r="B801" s="43"/>
      <c r="C801" s="44"/>
      <c r="D801" s="231" t="s">
        <v>250</v>
      </c>
      <c r="E801" s="44"/>
      <c r="F801" s="232" t="s">
        <v>10228</v>
      </c>
      <c r="G801" s="44"/>
      <c r="H801" s="44"/>
      <c r="I801" s="233"/>
      <c r="J801" s="44"/>
      <c r="K801" s="44"/>
      <c r="L801" s="48"/>
      <c r="M801" s="234"/>
      <c r="N801" s="235"/>
      <c r="O801" s="88"/>
      <c r="P801" s="88"/>
      <c r="Q801" s="88"/>
      <c r="R801" s="88"/>
      <c r="S801" s="88"/>
      <c r="T801" s="89"/>
      <c r="U801" s="42"/>
      <c r="V801" s="42"/>
      <c r="W801" s="42"/>
      <c r="X801" s="42"/>
      <c r="Y801" s="42"/>
      <c r="Z801" s="42"/>
      <c r="AA801" s="42"/>
      <c r="AB801" s="42"/>
      <c r="AC801" s="42"/>
      <c r="AD801" s="42"/>
      <c r="AE801" s="42"/>
      <c r="AT801" s="20" t="s">
        <v>250</v>
      </c>
      <c r="AU801" s="20" t="s">
        <v>93</v>
      </c>
    </row>
    <row r="802" s="2" customFormat="1" ht="16.5" customHeight="1">
      <c r="A802" s="42"/>
      <c r="B802" s="43"/>
      <c r="C802" s="280" t="s">
        <v>2127</v>
      </c>
      <c r="D802" s="280" t="s">
        <v>463</v>
      </c>
      <c r="E802" s="281" t="s">
        <v>10229</v>
      </c>
      <c r="F802" s="282" t="s">
        <v>10230</v>
      </c>
      <c r="G802" s="283" t="s">
        <v>561</v>
      </c>
      <c r="H802" s="284">
        <v>1</v>
      </c>
      <c r="I802" s="285"/>
      <c r="J802" s="286">
        <f>ROUND(I802*H802,2)</f>
        <v>0</v>
      </c>
      <c r="K802" s="282" t="s">
        <v>39</v>
      </c>
      <c r="L802" s="287"/>
      <c r="M802" s="288" t="s">
        <v>39</v>
      </c>
      <c r="N802" s="289" t="s">
        <v>56</v>
      </c>
      <c r="O802" s="88"/>
      <c r="P802" s="227">
        <f>O802*H802</f>
        <v>0</v>
      </c>
      <c r="Q802" s="227">
        <v>0.00075000000000000002</v>
      </c>
      <c r="R802" s="227">
        <f>Q802*H802</f>
        <v>0.00075000000000000002</v>
      </c>
      <c r="S802" s="227">
        <v>0</v>
      </c>
      <c r="T802" s="228">
        <f>S802*H802</f>
        <v>0</v>
      </c>
      <c r="U802" s="42"/>
      <c r="V802" s="42"/>
      <c r="W802" s="42"/>
      <c r="X802" s="42"/>
      <c r="Y802" s="42"/>
      <c r="Z802" s="42"/>
      <c r="AA802" s="42"/>
      <c r="AB802" s="42"/>
      <c r="AC802" s="42"/>
      <c r="AD802" s="42"/>
      <c r="AE802" s="42"/>
      <c r="AR802" s="229" t="s">
        <v>660</v>
      </c>
      <c r="AT802" s="229" t="s">
        <v>463</v>
      </c>
      <c r="AU802" s="229" t="s">
        <v>93</v>
      </c>
      <c r="AY802" s="20" t="s">
        <v>241</v>
      </c>
      <c r="BE802" s="230">
        <f>IF(N802="základní",J802,0)</f>
        <v>0</v>
      </c>
      <c r="BF802" s="230">
        <f>IF(N802="snížená",J802,0)</f>
        <v>0</v>
      </c>
      <c r="BG802" s="230">
        <f>IF(N802="zákl. přenesená",J802,0)</f>
        <v>0</v>
      </c>
      <c r="BH802" s="230">
        <f>IF(N802="sníž. přenesená",J802,0)</f>
        <v>0</v>
      </c>
      <c r="BI802" s="230">
        <f>IF(N802="nulová",J802,0)</f>
        <v>0</v>
      </c>
      <c r="BJ802" s="20" t="s">
        <v>23</v>
      </c>
      <c r="BK802" s="230">
        <f>ROUND(I802*H802,2)</f>
        <v>0</v>
      </c>
      <c r="BL802" s="20" t="s">
        <v>462</v>
      </c>
      <c r="BM802" s="229" t="s">
        <v>10231</v>
      </c>
    </row>
    <row r="803" s="14" customFormat="1">
      <c r="A803" s="14"/>
      <c r="B803" s="247"/>
      <c r="C803" s="248"/>
      <c r="D803" s="238" t="s">
        <v>252</v>
      </c>
      <c r="E803" s="249" t="s">
        <v>39</v>
      </c>
      <c r="F803" s="250" t="s">
        <v>9890</v>
      </c>
      <c r="G803" s="248"/>
      <c r="H803" s="251">
        <v>1</v>
      </c>
      <c r="I803" s="252"/>
      <c r="J803" s="248"/>
      <c r="K803" s="248"/>
      <c r="L803" s="253"/>
      <c r="M803" s="254"/>
      <c r="N803" s="255"/>
      <c r="O803" s="255"/>
      <c r="P803" s="255"/>
      <c r="Q803" s="255"/>
      <c r="R803" s="255"/>
      <c r="S803" s="255"/>
      <c r="T803" s="256"/>
      <c r="U803" s="14"/>
      <c r="V803" s="14"/>
      <c r="W803" s="14"/>
      <c r="X803" s="14"/>
      <c r="Y803" s="14"/>
      <c r="Z803" s="14"/>
      <c r="AA803" s="14"/>
      <c r="AB803" s="14"/>
      <c r="AC803" s="14"/>
      <c r="AD803" s="14"/>
      <c r="AE803" s="14"/>
      <c r="AT803" s="257" t="s">
        <v>252</v>
      </c>
      <c r="AU803" s="257" t="s">
        <v>93</v>
      </c>
      <c r="AV803" s="14" t="s">
        <v>93</v>
      </c>
      <c r="AW803" s="14" t="s">
        <v>46</v>
      </c>
      <c r="AX803" s="14" t="s">
        <v>23</v>
      </c>
      <c r="AY803" s="257" t="s">
        <v>241</v>
      </c>
    </row>
    <row r="804" s="2" customFormat="1" ht="16.5" customHeight="1">
      <c r="A804" s="42"/>
      <c r="B804" s="43"/>
      <c r="C804" s="280" t="s">
        <v>2132</v>
      </c>
      <c r="D804" s="280" t="s">
        <v>463</v>
      </c>
      <c r="E804" s="281" t="s">
        <v>10232</v>
      </c>
      <c r="F804" s="282" t="s">
        <v>10233</v>
      </c>
      <c r="G804" s="283" t="s">
        <v>561</v>
      </c>
      <c r="H804" s="284">
        <v>1</v>
      </c>
      <c r="I804" s="285"/>
      <c r="J804" s="286">
        <f>ROUND(I804*H804,2)</f>
        <v>0</v>
      </c>
      <c r="K804" s="282" t="s">
        <v>39</v>
      </c>
      <c r="L804" s="287"/>
      <c r="M804" s="288" t="s">
        <v>39</v>
      </c>
      <c r="N804" s="289" t="s">
        <v>56</v>
      </c>
      <c r="O804" s="88"/>
      <c r="P804" s="227">
        <f>O804*H804</f>
        <v>0</v>
      </c>
      <c r="Q804" s="227">
        <v>0.00084999999999999995</v>
      </c>
      <c r="R804" s="227">
        <f>Q804*H804</f>
        <v>0.00084999999999999995</v>
      </c>
      <c r="S804" s="227">
        <v>0</v>
      </c>
      <c r="T804" s="228">
        <f>S804*H804</f>
        <v>0</v>
      </c>
      <c r="U804" s="42"/>
      <c r="V804" s="42"/>
      <c r="W804" s="42"/>
      <c r="X804" s="42"/>
      <c r="Y804" s="42"/>
      <c r="Z804" s="42"/>
      <c r="AA804" s="42"/>
      <c r="AB804" s="42"/>
      <c r="AC804" s="42"/>
      <c r="AD804" s="42"/>
      <c r="AE804" s="42"/>
      <c r="AR804" s="229" t="s">
        <v>660</v>
      </c>
      <c r="AT804" s="229" t="s">
        <v>463</v>
      </c>
      <c r="AU804" s="229" t="s">
        <v>93</v>
      </c>
      <c r="AY804" s="20" t="s">
        <v>241</v>
      </c>
      <c r="BE804" s="230">
        <f>IF(N804="základní",J804,0)</f>
        <v>0</v>
      </c>
      <c r="BF804" s="230">
        <f>IF(N804="snížená",J804,0)</f>
        <v>0</v>
      </c>
      <c r="BG804" s="230">
        <f>IF(N804="zákl. přenesená",J804,0)</f>
        <v>0</v>
      </c>
      <c r="BH804" s="230">
        <f>IF(N804="sníž. přenesená",J804,0)</f>
        <v>0</v>
      </c>
      <c r="BI804" s="230">
        <f>IF(N804="nulová",J804,0)</f>
        <v>0</v>
      </c>
      <c r="BJ804" s="20" t="s">
        <v>23</v>
      </c>
      <c r="BK804" s="230">
        <f>ROUND(I804*H804,2)</f>
        <v>0</v>
      </c>
      <c r="BL804" s="20" t="s">
        <v>462</v>
      </c>
      <c r="BM804" s="229" t="s">
        <v>10234</v>
      </c>
    </row>
    <row r="805" s="14" customFormat="1">
      <c r="A805" s="14"/>
      <c r="B805" s="247"/>
      <c r="C805" s="248"/>
      <c r="D805" s="238" t="s">
        <v>252</v>
      </c>
      <c r="E805" s="249" t="s">
        <v>39</v>
      </c>
      <c r="F805" s="250" t="s">
        <v>10128</v>
      </c>
      <c r="G805" s="248"/>
      <c r="H805" s="251">
        <v>1</v>
      </c>
      <c r="I805" s="252"/>
      <c r="J805" s="248"/>
      <c r="K805" s="248"/>
      <c r="L805" s="253"/>
      <c r="M805" s="254"/>
      <c r="N805" s="255"/>
      <c r="O805" s="255"/>
      <c r="P805" s="255"/>
      <c r="Q805" s="255"/>
      <c r="R805" s="255"/>
      <c r="S805" s="255"/>
      <c r="T805" s="256"/>
      <c r="U805" s="14"/>
      <c r="V805" s="14"/>
      <c r="W805" s="14"/>
      <c r="X805" s="14"/>
      <c r="Y805" s="14"/>
      <c r="Z805" s="14"/>
      <c r="AA805" s="14"/>
      <c r="AB805" s="14"/>
      <c r="AC805" s="14"/>
      <c r="AD805" s="14"/>
      <c r="AE805" s="14"/>
      <c r="AT805" s="257" t="s">
        <v>252</v>
      </c>
      <c r="AU805" s="257" t="s">
        <v>93</v>
      </c>
      <c r="AV805" s="14" t="s">
        <v>93</v>
      </c>
      <c r="AW805" s="14" t="s">
        <v>46</v>
      </c>
      <c r="AX805" s="14" t="s">
        <v>23</v>
      </c>
      <c r="AY805" s="257" t="s">
        <v>241</v>
      </c>
    </row>
    <row r="806" s="2" customFormat="1" ht="16.5" customHeight="1">
      <c r="A806" s="42"/>
      <c r="B806" s="43"/>
      <c r="C806" s="218" t="s">
        <v>2139</v>
      </c>
      <c r="D806" s="218" t="s">
        <v>243</v>
      </c>
      <c r="E806" s="219" t="s">
        <v>10235</v>
      </c>
      <c r="F806" s="220" t="s">
        <v>10236</v>
      </c>
      <c r="G806" s="221" t="s">
        <v>561</v>
      </c>
      <c r="H806" s="222">
        <v>1</v>
      </c>
      <c r="I806" s="223"/>
      <c r="J806" s="224">
        <f>ROUND(I806*H806,2)</f>
        <v>0</v>
      </c>
      <c r="K806" s="220" t="s">
        <v>247</v>
      </c>
      <c r="L806" s="48"/>
      <c r="M806" s="225" t="s">
        <v>39</v>
      </c>
      <c r="N806" s="226" t="s">
        <v>56</v>
      </c>
      <c r="O806" s="88"/>
      <c r="P806" s="227">
        <f>O806*H806</f>
        <v>0</v>
      </c>
      <c r="Q806" s="227">
        <v>0</v>
      </c>
      <c r="R806" s="227">
        <f>Q806*H806</f>
        <v>0</v>
      </c>
      <c r="S806" s="227">
        <v>0</v>
      </c>
      <c r="T806" s="228">
        <f>S806*H806</f>
        <v>0</v>
      </c>
      <c r="U806" s="42"/>
      <c r="V806" s="42"/>
      <c r="W806" s="42"/>
      <c r="X806" s="42"/>
      <c r="Y806" s="42"/>
      <c r="Z806" s="42"/>
      <c r="AA806" s="42"/>
      <c r="AB806" s="42"/>
      <c r="AC806" s="42"/>
      <c r="AD806" s="42"/>
      <c r="AE806" s="42"/>
      <c r="AR806" s="229" t="s">
        <v>462</v>
      </c>
      <c r="AT806" s="229" t="s">
        <v>243</v>
      </c>
      <c r="AU806" s="229" t="s">
        <v>93</v>
      </c>
      <c r="AY806" s="20" t="s">
        <v>241</v>
      </c>
      <c r="BE806" s="230">
        <f>IF(N806="základní",J806,0)</f>
        <v>0</v>
      </c>
      <c r="BF806" s="230">
        <f>IF(N806="snížená",J806,0)</f>
        <v>0</v>
      </c>
      <c r="BG806" s="230">
        <f>IF(N806="zákl. přenesená",J806,0)</f>
        <v>0</v>
      </c>
      <c r="BH806" s="230">
        <f>IF(N806="sníž. přenesená",J806,0)</f>
        <v>0</v>
      </c>
      <c r="BI806" s="230">
        <f>IF(N806="nulová",J806,0)</f>
        <v>0</v>
      </c>
      <c r="BJ806" s="20" t="s">
        <v>23</v>
      </c>
      <c r="BK806" s="230">
        <f>ROUND(I806*H806,2)</f>
        <v>0</v>
      </c>
      <c r="BL806" s="20" t="s">
        <v>462</v>
      </c>
      <c r="BM806" s="229" t="s">
        <v>10237</v>
      </c>
    </row>
    <row r="807" s="2" customFormat="1">
      <c r="A807" s="42"/>
      <c r="B807" s="43"/>
      <c r="C807" s="44"/>
      <c r="D807" s="231" t="s">
        <v>250</v>
      </c>
      <c r="E807" s="44"/>
      <c r="F807" s="232" t="s">
        <v>10238</v>
      </c>
      <c r="G807" s="44"/>
      <c r="H807" s="44"/>
      <c r="I807" s="233"/>
      <c r="J807" s="44"/>
      <c r="K807" s="44"/>
      <c r="L807" s="48"/>
      <c r="M807" s="234"/>
      <c r="N807" s="235"/>
      <c r="O807" s="88"/>
      <c r="P807" s="88"/>
      <c r="Q807" s="88"/>
      <c r="R807" s="88"/>
      <c r="S807" s="88"/>
      <c r="T807" s="89"/>
      <c r="U807" s="42"/>
      <c r="V807" s="42"/>
      <c r="W807" s="42"/>
      <c r="X807" s="42"/>
      <c r="Y807" s="42"/>
      <c r="Z807" s="42"/>
      <c r="AA807" s="42"/>
      <c r="AB807" s="42"/>
      <c r="AC807" s="42"/>
      <c r="AD807" s="42"/>
      <c r="AE807" s="42"/>
      <c r="AT807" s="20" t="s">
        <v>250</v>
      </c>
      <c r="AU807" s="20" t="s">
        <v>93</v>
      </c>
    </row>
    <row r="808" s="2" customFormat="1" ht="16.5" customHeight="1">
      <c r="A808" s="42"/>
      <c r="B808" s="43"/>
      <c r="C808" s="280" t="s">
        <v>2145</v>
      </c>
      <c r="D808" s="280" t="s">
        <v>463</v>
      </c>
      <c r="E808" s="281" t="s">
        <v>10239</v>
      </c>
      <c r="F808" s="282" t="s">
        <v>10240</v>
      </c>
      <c r="G808" s="283" t="s">
        <v>561</v>
      </c>
      <c r="H808" s="284">
        <v>1</v>
      </c>
      <c r="I808" s="285"/>
      <c r="J808" s="286">
        <f>ROUND(I808*H808,2)</f>
        <v>0</v>
      </c>
      <c r="K808" s="282" t="s">
        <v>39</v>
      </c>
      <c r="L808" s="287"/>
      <c r="M808" s="288" t="s">
        <v>39</v>
      </c>
      <c r="N808" s="289" t="s">
        <v>56</v>
      </c>
      <c r="O808" s="88"/>
      <c r="P808" s="227">
        <f>O808*H808</f>
        <v>0</v>
      </c>
      <c r="Q808" s="227">
        <v>0.001</v>
      </c>
      <c r="R808" s="227">
        <f>Q808*H808</f>
        <v>0.001</v>
      </c>
      <c r="S808" s="227">
        <v>0</v>
      </c>
      <c r="T808" s="228">
        <f>S808*H808</f>
        <v>0</v>
      </c>
      <c r="U808" s="42"/>
      <c r="V808" s="42"/>
      <c r="W808" s="42"/>
      <c r="X808" s="42"/>
      <c r="Y808" s="42"/>
      <c r="Z808" s="42"/>
      <c r="AA808" s="42"/>
      <c r="AB808" s="42"/>
      <c r="AC808" s="42"/>
      <c r="AD808" s="42"/>
      <c r="AE808" s="42"/>
      <c r="AR808" s="229" t="s">
        <v>660</v>
      </c>
      <c r="AT808" s="229" t="s">
        <v>463</v>
      </c>
      <c r="AU808" s="229" t="s">
        <v>93</v>
      </c>
      <c r="AY808" s="20" t="s">
        <v>241</v>
      </c>
      <c r="BE808" s="230">
        <f>IF(N808="základní",J808,0)</f>
        <v>0</v>
      </c>
      <c r="BF808" s="230">
        <f>IF(N808="snížená",J808,0)</f>
        <v>0</v>
      </c>
      <c r="BG808" s="230">
        <f>IF(N808="zákl. přenesená",J808,0)</f>
        <v>0</v>
      </c>
      <c r="BH808" s="230">
        <f>IF(N808="sníž. přenesená",J808,0)</f>
        <v>0</v>
      </c>
      <c r="BI808" s="230">
        <f>IF(N808="nulová",J808,0)</f>
        <v>0</v>
      </c>
      <c r="BJ808" s="20" t="s">
        <v>23</v>
      </c>
      <c r="BK808" s="230">
        <f>ROUND(I808*H808,2)</f>
        <v>0</v>
      </c>
      <c r="BL808" s="20" t="s">
        <v>462</v>
      </c>
      <c r="BM808" s="229" t="s">
        <v>10241</v>
      </c>
    </row>
    <row r="809" s="14" customFormat="1">
      <c r="A809" s="14"/>
      <c r="B809" s="247"/>
      <c r="C809" s="248"/>
      <c r="D809" s="238" t="s">
        <v>252</v>
      </c>
      <c r="E809" s="249" t="s">
        <v>39</v>
      </c>
      <c r="F809" s="250" t="s">
        <v>9890</v>
      </c>
      <c r="G809" s="248"/>
      <c r="H809" s="251">
        <v>1</v>
      </c>
      <c r="I809" s="252"/>
      <c r="J809" s="248"/>
      <c r="K809" s="248"/>
      <c r="L809" s="253"/>
      <c r="M809" s="254"/>
      <c r="N809" s="255"/>
      <c r="O809" s="255"/>
      <c r="P809" s="255"/>
      <c r="Q809" s="255"/>
      <c r="R809" s="255"/>
      <c r="S809" s="255"/>
      <c r="T809" s="256"/>
      <c r="U809" s="14"/>
      <c r="V809" s="14"/>
      <c r="W809" s="14"/>
      <c r="X809" s="14"/>
      <c r="Y809" s="14"/>
      <c r="Z809" s="14"/>
      <c r="AA809" s="14"/>
      <c r="AB809" s="14"/>
      <c r="AC809" s="14"/>
      <c r="AD809" s="14"/>
      <c r="AE809" s="14"/>
      <c r="AT809" s="257" t="s">
        <v>252</v>
      </c>
      <c r="AU809" s="257" t="s">
        <v>93</v>
      </c>
      <c r="AV809" s="14" t="s">
        <v>93</v>
      </c>
      <c r="AW809" s="14" t="s">
        <v>46</v>
      </c>
      <c r="AX809" s="14" t="s">
        <v>23</v>
      </c>
      <c r="AY809" s="257" t="s">
        <v>241</v>
      </c>
    </row>
    <row r="810" s="2" customFormat="1" ht="16.5" customHeight="1">
      <c r="A810" s="42"/>
      <c r="B810" s="43"/>
      <c r="C810" s="218" t="s">
        <v>2150</v>
      </c>
      <c r="D810" s="218" t="s">
        <v>243</v>
      </c>
      <c r="E810" s="219" t="s">
        <v>10242</v>
      </c>
      <c r="F810" s="220" t="s">
        <v>10243</v>
      </c>
      <c r="G810" s="221" t="s">
        <v>561</v>
      </c>
      <c r="H810" s="222">
        <v>1</v>
      </c>
      <c r="I810" s="223"/>
      <c r="J810" s="224">
        <f>ROUND(I810*H810,2)</f>
        <v>0</v>
      </c>
      <c r="K810" s="220" t="s">
        <v>39</v>
      </c>
      <c r="L810" s="48"/>
      <c r="M810" s="225" t="s">
        <v>39</v>
      </c>
      <c r="N810" s="226" t="s">
        <v>56</v>
      </c>
      <c r="O810" s="88"/>
      <c r="P810" s="227">
        <f>O810*H810</f>
        <v>0</v>
      </c>
      <c r="Q810" s="227">
        <v>0</v>
      </c>
      <c r="R810" s="227">
        <f>Q810*H810</f>
        <v>0</v>
      </c>
      <c r="S810" s="227">
        <v>0</v>
      </c>
      <c r="T810" s="228">
        <f>S810*H810</f>
        <v>0</v>
      </c>
      <c r="U810" s="42"/>
      <c r="V810" s="42"/>
      <c r="W810" s="42"/>
      <c r="X810" s="42"/>
      <c r="Y810" s="42"/>
      <c r="Z810" s="42"/>
      <c r="AA810" s="42"/>
      <c r="AB810" s="42"/>
      <c r="AC810" s="42"/>
      <c r="AD810" s="42"/>
      <c r="AE810" s="42"/>
      <c r="AR810" s="229" t="s">
        <v>462</v>
      </c>
      <c r="AT810" s="229" t="s">
        <v>243</v>
      </c>
      <c r="AU810" s="229" t="s">
        <v>93</v>
      </c>
      <c r="AY810" s="20" t="s">
        <v>241</v>
      </c>
      <c r="BE810" s="230">
        <f>IF(N810="základní",J810,0)</f>
        <v>0</v>
      </c>
      <c r="BF810" s="230">
        <f>IF(N810="snížená",J810,0)</f>
        <v>0</v>
      </c>
      <c r="BG810" s="230">
        <f>IF(N810="zákl. přenesená",J810,0)</f>
        <v>0</v>
      </c>
      <c r="BH810" s="230">
        <f>IF(N810="sníž. přenesená",J810,0)</f>
        <v>0</v>
      </c>
      <c r="BI810" s="230">
        <f>IF(N810="nulová",J810,0)</f>
        <v>0</v>
      </c>
      <c r="BJ810" s="20" t="s">
        <v>23</v>
      </c>
      <c r="BK810" s="230">
        <f>ROUND(I810*H810,2)</f>
        <v>0</v>
      </c>
      <c r="BL810" s="20" t="s">
        <v>462</v>
      </c>
      <c r="BM810" s="229" t="s">
        <v>10244</v>
      </c>
    </row>
    <row r="811" s="2" customFormat="1" ht="16.5" customHeight="1">
      <c r="A811" s="42"/>
      <c r="B811" s="43"/>
      <c r="C811" s="280" t="s">
        <v>2158</v>
      </c>
      <c r="D811" s="280" t="s">
        <v>463</v>
      </c>
      <c r="E811" s="281" t="s">
        <v>10245</v>
      </c>
      <c r="F811" s="282" t="s">
        <v>10246</v>
      </c>
      <c r="G811" s="283" t="s">
        <v>5894</v>
      </c>
      <c r="H811" s="284">
        <v>1</v>
      </c>
      <c r="I811" s="285"/>
      <c r="J811" s="286">
        <f>ROUND(I811*H811,2)</f>
        <v>0</v>
      </c>
      <c r="K811" s="282" t="s">
        <v>39</v>
      </c>
      <c r="L811" s="287"/>
      <c r="M811" s="288" t="s">
        <v>39</v>
      </c>
      <c r="N811" s="289" t="s">
        <v>56</v>
      </c>
      <c r="O811" s="88"/>
      <c r="P811" s="227">
        <f>O811*H811</f>
        <v>0</v>
      </c>
      <c r="Q811" s="227">
        <v>0.0032799999999999999</v>
      </c>
      <c r="R811" s="227">
        <f>Q811*H811</f>
        <v>0.0032799999999999999</v>
      </c>
      <c r="S811" s="227">
        <v>0</v>
      </c>
      <c r="T811" s="228">
        <f>S811*H811</f>
        <v>0</v>
      </c>
      <c r="U811" s="42"/>
      <c r="V811" s="42"/>
      <c r="W811" s="42"/>
      <c r="X811" s="42"/>
      <c r="Y811" s="42"/>
      <c r="Z811" s="42"/>
      <c r="AA811" s="42"/>
      <c r="AB811" s="42"/>
      <c r="AC811" s="42"/>
      <c r="AD811" s="42"/>
      <c r="AE811" s="42"/>
      <c r="AR811" s="229" t="s">
        <v>660</v>
      </c>
      <c r="AT811" s="229" t="s">
        <v>463</v>
      </c>
      <c r="AU811" s="229" t="s">
        <v>93</v>
      </c>
      <c r="AY811" s="20" t="s">
        <v>241</v>
      </c>
      <c r="BE811" s="230">
        <f>IF(N811="základní",J811,0)</f>
        <v>0</v>
      </c>
      <c r="BF811" s="230">
        <f>IF(N811="snížená",J811,0)</f>
        <v>0</v>
      </c>
      <c r="BG811" s="230">
        <f>IF(N811="zákl. přenesená",J811,0)</f>
        <v>0</v>
      </c>
      <c r="BH811" s="230">
        <f>IF(N811="sníž. přenesená",J811,0)</f>
        <v>0</v>
      </c>
      <c r="BI811" s="230">
        <f>IF(N811="nulová",J811,0)</f>
        <v>0</v>
      </c>
      <c r="BJ811" s="20" t="s">
        <v>23</v>
      </c>
      <c r="BK811" s="230">
        <f>ROUND(I811*H811,2)</f>
        <v>0</v>
      </c>
      <c r="BL811" s="20" t="s">
        <v>462</v>
      </c>
      <c r="BM811" s="229" t="s">
        <v>10247</v>
      </c>
    </row>
    <row r="812" s="14" customFormat="1">
      <c r="A812" s="14"/>
      <c r="B812" s="247"/>
      <c r="C812" s="248"/>
      <c r="D812" s="238" t="s">
        <v>252</v>
      </c>
      <c r="E812" s="249" t="s">
        <v>39</v>
      </c>
      <c r="F812" s="250" t="s">
        <v>9890</v>
      </c>
      <c r="G812" s="248"/>
      <c r="H812" s="251">
        <v>1</v>
      </c>
      <c r="I812" s="252"/>
      <c r="J812" s="248"/>
      <c r="K812" s="248"/>
      <c r="L812" s="253"/>
      <c r="M812" s="254"/>
      <c r="N812" s="255"/>
      <c r="O812" s="255"/>
      <c r="P812" s="255"/>
      <c r="Q812" s="255"/>
      <c r="R812" s="255"/>
      <c r="S812" s="255"/>
      <c r="T812" s="256"/>
      <c r="U812" s="14"/>
      <c r="V812" s="14"/>
      <c r="W812" s="14"/>
      <c r="X812" s="14"/>
      <c r="Y812" s="14"/>
      <c r="Z812" s="14"/>
      <c r="AA812" s="14"/>
      <c r="AB812" s="14"/>
      <c r="AC812" s="14"/>
      <c r="AD812" s="14"/>
      <c r="AE812" s="14"/>
      <c r="AT812" s="257" t="s">
        <v>252</v>
      </c>
      <c r="AU812" s="257" t="s">
        <v>93</v>
      </c>
      <c r="AV812" s="14" t="s">
        <v>93</v>
      </c>
      <c r="AW812" s="14" t="s">
        <v>46</v>
      </c>
      <c r="AX812" s="14" t="s">
        <v>23</v>
      </c>
      <c r="AY812" s="257" t="s">
        <v>241</v>
      </c>
    </row>
    <row r="813" s="2" customFormat="1" ht="16.5" customHeight="1">
      <c r="A813" s="42"/>
      <c r="B813" s="43"/>
      <c r="C813" s="218" t="s">
        <v>2167</v>
      </c>
      <c r="D813" s="218" t="s">
        <v>243</v>
      </c>
      <c r="E813" s="219" t="s">
        <v>10248</v>
      </c>
      <c r="F813" s="220" t="s">
        <v>10249</v>
      </c>
      <c r="G813" s="221" t="s">
        <v>561</v>
      </c>
      <c r="H813" s="222">
        <v>31</v>
      </c>
      <c r="I813" s="223"/>
      <c r="J813" s="224">
        <f>ROUND(I813*H813,2)</f>
        <v>0</v>
      </c>
      <c r="K813" s="220" t="s">
        <v>39</v>
      </c>
      <c r="L813" s="48"/>
      <c r="M813" s="225" t="s">
        <v>39</v>
      </c>
      <c r="N813" s="226" t="s">
        <v>56</v>
      </c>
      <c r="O813" s="88"/>
      <c r="P813" s="227">
        <f>O813*H813</f>
        <v>0</v>
      </c>
      <c r="Q813" s="227">
        <v>0</v>
      </c>
      <c r="R813" s="227">
        <f>Q813*H813</f>
        <v>0</v>
      </c>
      <c r="S813" s="227">
        <v>0</v>
      </c>
      <c r="T813" s="228">
        <f>S813*H813</f>
        <v>0</v>
      </c>
      <c r="U813" s="42"/>
      <c r="V813" s="42"/>
      <c r="W813" s="42"/>
      <c r="X813" s="42"/>
      <c r="Y813" s="42"/>
      <c r="Z813" s="42"/>
      <c r="AA813" s="42"/>
      <c r="AB813" s="42"/>
      <c r="AC813" s="42"/>
      <c r="AD813" s="42"/>
      <c r="AE813" s="42"/>
      <c r="AR813" s="229" t="s">
        <v>462</v>
      </c>
      <c r="AT813" s="229" t="s">
        <v>243</v>
      </c>
      <c r="AU813" s="229" t="s">
        <v>93</v>
      </c>
      <c r="AY813" s="20" t="s">
        <v>241</v>
      </c>
      <c r="BE813" s="230">
        <f>IF(N813="základní",J813,0)</f>
        <v>0</v>
      </c>
      <c r="BF813" s="230">
        <f>IF(N813="snížená",J813,0)</f>
        <v>0</v>
      </c>
      <c r="BG813" s="230">
        <f>IF(N813="zákl. přenesená",J813,0)</f>
        <v>0</v>
      </c>
      <c r="BH813" s="230">
        <f>IF(N813="sníž. přenesená",J813,0)</f>
        <v>0</v>
      </c>
      <c r="BI813" s="230">
        <f>IF(N813="nulová",J813,0)</f>
        <v>0</v>
      </c>
      <c r="BJ813" s="20" t="s">
        <v>23</v>
      </c>
      <c r="BK813" s="230">
        <f>ROUND(I813*H813,2)</f>
        <v>0</v>
      </c>
      <c r="BL813" s="20" t="s">
        <v>462</v>
      </c>
      <c r="BM813" s="229" t="s">
        <v>10250</v>
      </c>
    </row>
    <row r="814" s="2" customFormat="1" ht="24.15" customHeight="1">
      <c r="A814" s="42"/>
      <c r="B814" s="43"/>
      <c r="C814" s="280" t="s">
        <v>2172</v>
      </c>
      <c r="D814" s="280" t="s">
        <v>463</v>
      </c>
      <c r="E814" s="281" t="s">
        <v>10251</v>
      </c>
      <c r="F814" s="282" t="s">
        <v>10252</v>
      </c>
      <c r="G814" s="283" t="s">
        <v>561</v>
      </c>
      <c r="H814" s="284">
        <v>1</v>
      </c>
      <c r="I814" s="285"/>
      <c r="J814" s="286">
        <f>ROUND(I814*H814,2)</f>
        <v>0</v>
      </c>
      <c r="K814" s="282" t="s">
        <v>39</v>
      </c>
      <c r="L814" s="287"/>
      <c r="M814" s="288" t="s">
        <v>39</v>
      </c>
      <c r="N814" s="289" t="s">
        <v>56</v>
      </c>
      <c r="O814" s="88"/>
      <c r="P814" s="227">
        <f>O814*H814</f>
        <v>0</v>
      </c>
      <c r="Q814" s="227">
        <v>0.002</v>
      </c>
      <c r="R814" s="227">
        <f>Q814*H814</f>
        <v>0.002</v>
      </c>
      <c r="S814" s="227">
        <v>0</v>
      </c>
      <c r="T814" s="228">
        <f>S814*H814</f>
        <v>0</v>
      </c>
      <c r="U814" s="42"/>
      <c r="V814" s="42"/>
      <c r="W814" s="42"/>
      <c r="X814" s="42"/>
      <c r="Y814" s="42"/>
      <c r="Z814" s="42"/>
      <c r="AA814" s="42"/>
      <c r="AB814" s="42"/>
      <c r="AC814" s="42"/>
      <c r="AD814" s="42"/>
      <c r="AE814" s="42"/>
      <c r="AR814" s="229" t="s">
        <v>660</v>
      </c>
      <c r="AT814" s="229" t="s">
        <v>463</v>
      </c>
      <c r="AU814" s="229" t="s">
        <v>93</v>
      </c>
      <c r="AY814" s="20" t="s">
        <v>241</v>
      </c>
      <c r="BE814" s="230">
        <f>IF(N814="základní",J814,0)</f>
        <v>0</v>
      </c>
      <c r="BF814" s="230">
        <f>IF(N814="snížená",J814,0)</f>
        <v>0</v>
      </c>
      <c r="BG814" s="230">
        <f>IF(N814="zákl. přenesená",J814,0)</f>
        <v>0</v>
      </c>
      <c r="BH814" s="230">
        <f>IF(N814="sníž. přenesená",J814,0)</f>
        <v>0</v>
      </c>
      <c r="BI814" s="230">
        <f>IF(N814="nulová",J814,0)</f>
        <v>0</v>
      </c>
      <c r="BJ814" s="20" t="s">
        <v>23</v>
      </c>
      <c r="BK814" s="230">
        <f>ROUND(I814*H814,2)</f>
        <v>0</v>
      </c>
      <c r="BL814" s="20" t="s">
        <v>462</v>
      </c>
      <c r="BM814" s="229" t="s">
        <v>10253</v>
      </c>
    </row>
    <row r="815" s="2" customFormat="1" ht="16.5" customHeight="1">
      <c r="A815" s="42"/>
      <c r="B815" s="43"/>
      <c r="C815" s="280" t="s">
        <v>2177</v>
      </c>
      <c r="D815" s="280" t="s">
        <v>463</v>
      </c>
      <c r="E815" s="281" t="s">
        <v>10254</v>
      </c>
      <c r="F815" s="282" t="s">
        <v>10255</v>
      </c>
      <c r="G815" s="283" t="s">
        <v>561</v>
      </c>
      <c r="H815" s="284">
        <v>12</v>
      </c>
      <c r="I815" s="285"/>
      <c r="J815" s="286">
        <f>ROUND(I815*H815,2)</f>
        <v>0</v>
      </c>
      <c r="K815" s="282" t="s">
        <v>39</v>
      </c>
      <c r="L815" s="287"/>
      <c r="M815" s="288" t="s">
        <v>39</v>
      </c>
      <c r="N815" s="289" t="s">
        <v>56</v>
      </c>
      <c r="O815" s="88"/>
      <c r="P815" s="227">
        <f>O815*H815</f>
        <v>0</v>
      </c>
      <c r="Q815" s="227">
        <v>0.0015</v>
      </c>
      <c r="R815" s="227">
        <f>Q815*H815</f>
        <v>0.018000000000000002</v>
      </c>
      <c r="S815" s="227">
        <v>0</v>
      </c>
      <c r="T815" s="228">
        <f>S815*H815</f>
        <v>0</v>
      </c>
      <c r="U815" s="42"/>
      <c r="V815" s="42"/>
      <c r="W815" s="42"/>
      <c r="X815" s="42"/>
      <c r="Y815" s="42"/>
      <c r="Z815" s="42"/>
      <c r="AA815" s="42"/>
      <c r="AB815" s="42"/>
      <c r="AC815" s="42"/>
      <c r="AD815" s="42"/>
      <c r="AE815" s="42"/>
      <c r="AR815" s="229" t="s">
        <v>660</v>
      </c>
      <c r="AT815" s="229" t="s">
        <v>463</v>
      </c>
      <c r="AU815" s="229" t="s">
        <v>93</v>
      </c>
      <c r="AY815" s="20" t="s">
        <v>241</v>
      </c>
      <c r="BE815" s="230">
        <f>IF(N815="základní",J815,0)</f>
        <v>0</v>
      </c>
      <c r="BF815" s="230">
        <f>IF(N815="snížená",J815,0)</f>
        <v>0</v>
      </c>
      <c r="BG815" s="230">
        <f>IF(N815="zákl. přenesená",J815,0)</f>
        <v>0</v>
      </c>
      <c r="BH815" s="230">
        <f>IF(N815="sníž. přenesená",J815,0)</f>
        <v>0</v>
      </c>
      <c r="BI815" s="230">
        <f>IF(N815="nulová",J815,0)</f>
        <v>0</v>
      </c>
      <c r="BJ815" s="20" t="s">
        <v>23</v>
      </c>
      <c r="BK815" s="230">
        <f>ROUND(I815*H815,2)</f>
        <v>0</v>
      </c>
      <c r="BL815" s="20" t="s">
        <v>462</v>
      </c>
      <c r="BM815" s="229" t="s">
        <v>10256</v>
      </c>
    </row>
    <row r="816" s="2" customFormat="1" ht="16.5" customHeight="1">
      <c r="A816" s="42"/>
      <c r="B816" s="43"/>
      <c r="C816" s="280" t="s">
        <v>2183</v>
      </c>
      <c r="D816" s="280" t="s">
        <v>463</v>
      </c>
      <c r="E816" s="281" t="s">
        <v>10257</v>
      </c>
      <c r="F816" s="282" t="s">
        <v>10258</v>
      </c>
      <c r="G816" s="283" t="s">
        <v>561</v>
      </c>
      <c r="H816" s="284">
        <v>9</v>
      </c>
      <c r="I816" s="285"/>
      <c r="J816" s="286">
        <f>ROUND(I816*H816,2)</f>
        <v>0</v>
      </c>
      <c r="K816" s="282" t="s">
        <v>39</v>
      </c>
      <c r="L816" s="287"/>
      <c r="M816" s="288" t="s">
        <v>39</v>
      </c>
      <c r="N816" s="289" t="s">
        <v>56</v>
      </c>
      <c r="O816" s="88"/>
      <c r="P816" s="227">
        <f>O816*H816</f>
        <v>0</v>
      </c>
      <c r="Q816" s="227">
        <v>0.0015</v>
      </c>
      <c r="R816" s="227">
        <f>Q816*H816</f>
        <v>0.0135</v>
      </c>
      <c r="S816" s="227">
        <v>0</v>
      </c>
      <c r="T816" s="228">
        <f>S816*H816</f>
        <v>0</v>
      </c>
      <c r="U816" s="42"/>
      <c r="V816" s="42"/>
      <c r="W816" s="42"/>
      <c r="X816" s="42"/>
      <c r="Y816" s="42"/>
      <c r="Z816" s="42"/>
      <c r="AA816" s="42"/>
      <c r="AB816" s="42"/>
      <c r="AC816" s="42"/>
      <c r="AD816" s="42"/>
      <c r="AE816" s="42"/>
      <c r="AR816" s="229" t="s">
        <v>660</v>
      </c>
      <c r="AT816" s="229" t="s">
        <v>463</v>
      </c>
      <c r="AU816" s="229" t="s">
        <v>93</v>
      </c>
      <c r="AY816" s="20" t="s">
        <v>241</v>
      </c>
      <c r="BE816" s="230">
        <f>IF(N816="základní",J816,0)</f>
        <v>0</v>
      </c>
      <c r="BF816" s="230">
        <f>IF(N816="snížená",J816,0)</f>
        <v>0</v>
      </c>
      <c r="BG816" s="230">
        <f>IF(N816="zákl. přenesená",J816,0)</f>
        <v>0</v>
      </c>
      <c r="BH816" s="230">
        <f>IF(N816="sníž. přenesená",J816,0)</f>
        <v>0</v>
      </c>
      <c r="BI816" s="230">
        <f>IF(N816="nulová",J816,0)</f>
        <v>0</v>
      </c>
      <c r="BJ816" s="20" t="s">
        <v>23</v>
      </c>
      <c r="BK816" s="230">
        <f>ROUND(I816*H816,2)</f>
        <v>0</v>
      </c>
      <c r="BL816" s="20" t="s">
        <v>462</v>
      </c>
      <c r="BM816" s="229" t="s">
        <v>10259</v>
      </c>
    </row>
    <row r="817" s="2" customFormat="1">
      <c r="A817" s="42"/>
      <c r="B817" s="43"/>
      <c r="C817" s="44"/>
      <c r="D817" s="238" t="s">
        <v>3418</v>
      </c>
      <c r="E817" s="44"/>
      <c r="F817" s="290" t="s">
        <v>10260</v>
      </c>
      <c r="G817" s="44"/>
      <c r="H817" s="44"/>
      <c r="I817" s="233"/>
      <c r="J817" s="44"/>
      <c r="K817" s="44"/>
      <c r="L817" s="48"/>
      <c r="M817" s="234"/>
      <c r="N817" s="235"/>
      <c r="O817" s="88"/>
      <c r="P817" s="88"/>
      <c r="Q817" s="88"/>
      <c r="R817" s="88"/>
      <c r="S817" s="88"/>
      <c r="T817" s="89"/>
      <c r="U817" s="42"/>
      <c r="V817" s="42"/>
      <c r="W817" s="42"/>
      <c r="X817" s="42"/>
      <c r="Y817" s="42"/>
      <c r="Z817" s="42"/>
      <c r="AA817" s="42"/>
      <c r="AB817" s="42"/>
      <c r="AC817" s="42"/>
      <c r="AD817" s="42"/>
      <c r="AE817" s="42"/>
      <c r="AT817" s="20" t="s">
        <v>3418</v>
      </c>
      <c r="AU817" s="20" t="s">
        <v>93</v>
      </c>
    </row>
    <row r="818" s="2" customFormat="1" ht="16.5" customHeight="1">
      <c r="A818" s="42"/>
      <c r="B818" s="43"/>
      <c r="C818" s="280" t="s">
        <v>2191</v>
      </c>
      <c r="D818" s="280" t="s">
        <v>463</v>
      </c>
      <c r="E818" s="281" t="s">
        <v>10261</v>
      </c>
      <c r="F818" s="282" t="s">
        <v>10262</v>
      </c>
      <c r="G818" s="283" t="s">
        <v>561</v>
      </c>
      <c r="H818" s="284">
        <v>9</v>
      </c>
      <c r="I818" s="285"/>
      <c r="J818" s="286">
        <f>ROUND(I818*H818,2)</f>
        <v>0</v>
      </c>
      <c r="K818" s="282" t="s">
        <v>39</v>
      </c>
      <c r="L818" s="287"/>
      <c r="M818" s="288" t="s">
        <v>39</v>
      </c>
      <c r="N818" s="289" t="s">
        <v>56</v>
      </c>
      <c r="O818" s="88"/>
      <c r="P818" s="227">
        <f>O818*H818</f>
        <v>0</v>
      </c>
      <c r="Q818" s="227">
        <v>5.0000000000000002E-05</v>
      </c>
      <c r="R818" s="227">
        <f>Q818*H818</f>
        <v>0.00045000000000000004</v>
      </c>
      <c r="S818" s="227">
        <v>0</v>
      </c>
      <c r="T818" s="228">
        <f>S818*H818</f>
        <v>0</v>
      </c>
      <c r="U818" s="42"/>
      <c r="V818" s="42"/>
      <c r="W818" s="42"/>
      <c r="X818" s="42"/>
      <c r="Y818" s="42"/>
      <c r="Z818" s="42"/>
      <c r="AA818" s="42"/>
      <c r="AB818" s="42"/>
      <c r="AC818" s="42"/>
      <c r="AD818" s="42"/>
      <c r="AE818" s="42"/>
      <c r="AR818" s="229" t="s">
        <v>660</v>
      </c>
      <c r="AT818" s="229" t="s">
        <v>463</v>
      </c>
      <c r="AU818" s="229" t="s">
        <v>93</v>
      </c>
      <c r="AY818" s="20" t="s">
        <v>241</v>
      </c>
      <c r="BE818" s="230">
        <f>IF(N818="základní",J818,0)</f>
        <v>0</v>
      </c>
      <c r="BF818" s="230">
        <f>IF(N818="snížená",J818,0)</f>
        <v>0</v>
      </c>
      <c r="BG818" s="230">
        <f>IF(N818="zákl. přenesená",J818,0)</f>
        <v>0</v>
      </c>
      <c r="BH818" s="230">
        <f>IF(N818="sníž. přenesená",J818,0)</f>
        <v>0</v>
      </c>
      <c r="BI818" s="230">
        <f>IF(N818="nulová",J818,0)</f>
        <v>0</v>
      </c>
      <c r="BJ818" s="20" t="s">
        <v>23</v>
      </c>
      <c r="BK818" s="230">
        <f>ROUND(I818*H818,2)</f>
        <v>0</v>
      </c>
      <c r="BL818" s="20" t="s">
        <v>462</v>
      </c>
      <c r="BM818" s="229" t="s">
        <v>10263</v>
      </c>
    </row>
    <row r="819" s="2" customFormat="1">
      <c r="A819" s="42"/>
      <c r="B819" s="43"/>
      <c r="C819" s="44"/>
      <c r="D819" s="238" t="s">
        <v>3418</v>
      </c>
      <c r="E819" s="44"/>
      <c r="F819" s="290" t="s">
        <v>10260</v>
      </c>
      <c r="G819" s="44"/>
      <c r="H819" s="44"/>
      <c r="I819" s="233"/>
      <c r="J819" s="44"/>
      <c r="K819" s="44"/>
      <c r="L819" s="48"/>
      <c r="M819" s="234"/>
      <c r="N819" s="235"/>
      <c r="O819" s="88"/>
      <c r="P819" s="88"/>
      <c r="Q819" s="88"/>
      <c r="R819" s="88"/>
      <c r="S819" s="88"/>
      <c r="T819" s="89"/>
      <c r="U819" s="42"/>
      <c r="V819" s="42"/>
      <c r="W819" s="42"/>
      <c r="X819" s="42"/>
      <c r="Y819" s="42"/>
      <c r="Z819" s="42"/>
      <c r="AA819" s="42"/>
      <c r="AB819" s="42"/>
      <c r="AC819" s="42"/>
      <c r="AD819" s="42"/>
      <c r="AE819" s="42"/>
      <c r="AT819" s="20" t="s">
        <v>3418</v>
      </c>
      <c r="AU819" s="20" t="s">
        <v>93</v>
      </c>
    </row>
    <row r="820" s="2" customFormat="1" ht="16.5" customHeight="1">
      <c r="A820" s="42"/>
      <c r="B820" s="43"/>
      <c r="C820" s="218" t="s">
        <v>2196</v>
      </c>
      <c r="D820" s="218" t="s">
        <v>243</v>
      </c>
      <c r="E820" s="219" t="s">
        <v>10264</v>
      </c>
      <c r="F820" s="220" t="s">
        <v>10265</v>
      </c>
      <c r="G820" s="221" t="s">
        <v>5959</v>
      </c>
      <c r="H820" s="222">
        <v>4</v>
      </c>
      <c r="I820" s="223"/>
      <c r="J820" s="224">
        <f>ROUND(I820*H820,2)</f>
        <v>0</v>
      </c>
      <c r="K820" s="220" t="s">
        <v>247</v>
      </c>
      <c r="L820" s="48"/>
      <c r="M820" s="225" t="s">
        <v>39</v>
      </c>
      <c r="N820" s="226" t="s">
        <v>56</v>
      </c>
      <c r="O820" s="88"/>
      <c r="P820" s="227">
        <f>O820*H820</f>
        <v>0</v>
      </c>
      <c r="Q820" s="227">
        <v>0.00055999999999999995</v>
      </c>
      <c r="R820" s="227">
        <f>Q820*H820</f>
        <v>0.0022399999999999998</v>
      </c>
      <c r="S820" s="227">
        <v>0</v>
      </c>
      <c r="T820" s="228">
        <f>S820*H820</f>
        <v>0</v>
      </c>
      <c r="U820" s="42"/>
      <c r="V820" s="42"/>
      <c r="W820" s="42"/>
      <c r="X820" s="42"/>
      <c r="Y820" s="42"/>
      <c r="Z820" s="42"/>
      <c r="AA820" s="42"/>
      <c r="AB820" s="42"/>
      <c r="AC820" s="42"/>
      <c r="AD820" s="42"/>
      <c r="AE820" s="42"/>
      <c r="AR820" s="229" t="s">
        <v>462</v>
      </c>
      <c r="AT820" s="229" t="s">
        <v>243</v>
      </c>
      <c r="AU820" s="229" t="s">
        <v>93</v>
      </c>
      <c r="AY820" s="20" t="s">
        <v>241</v>
      </c>
      <c r="BE820" s="230">
        <f>IF(N820="základní",J820,0)</f>
        <v>0</v>
      </c>
      <c r="BF820" s="230">
        <f>IF(N820="snížená",J820,0)</f>
        <v>0</v>
      </c>
      <c r="BG820" s="230">
        <f>IF(N820="zákl. přenesená",J820,0)</f>
        <v>0</v>
      </c>
      <c r="BH820" s="230">
        <f>IF(N820="sníž. přenesená",J820,0)</f>
        <v>0</v>
      </c>
      <c r="BI820" s="230">
        <f>IF(N820="nulová",J820,0)</f>
        <v>0</v>
      </c>
      <c r="BJ820" s="20" t="s">
        <v>23</v>
      </c>
      <c r="BK820" s="230">
        <f>ROUND(I820*H820,2)</f>
        <v>0</v>
      </c>
      <c r="BL820" s="20" t="s">
        <v>462</v>
      </c>
      <c r="BM820" s="229" t="s">
        <v>10266</v>
      </c>
    </row>
    <row r="821" s="2" customFormat="1">
      <c r="A821" s="42"/>
      <c r="B821" s="43"/>
      <c r="C821" s="44"/>
      <c r="D821" s="231" t="s">
        <v>250</v>
      </c>
      <c r="E821" s="44"/>
      <c r="F821" s="232" t="s">
        <v>10267</v>
      </c>
      <c r="G821" s="44"/>
      <c r="H821" s="44"/>
      <c r="I821" s="233"/>
      <c r="J821" s="44"/>
      <c r="K821" s="44"/>
      <c r="L821" s="48"/>
      <c r="M821" s="234"/>
      <c r="N821" s="235"/>
      <c r="O821" s="88"/>
      <c r="P821" s="88"/>
      <c r="Q821" s="88"/>
      <c r="R821" s="88"/>
      <c r="S821" s="88"/>
      <c r="T821" s="89"/>
      <c r="U821" s="42"/>
      <c r="V821" s="42"/>
      <c r="W821" s="42"/>
      <c r="X821" s="42"/>
      <c r="Y821" s="42"/>
      <c r="Z821" s="42"/>
      <c r="AA821" s="42"/>
      <c r="AB821" s="42"/>
      <c r="AC821" s="42"/>
      <c r="AD821" s="42"/>
      <c r="AE821" s="42"/>
      <c r="AT821" s="20" t="s">
        <v>250</v>
      </c>
      <c r="AU821" s="20" t="s">
        <v>93</v>
      </c>
    </row>
    <row r="822" s="2" customFormat="1" ht="16.5" customHeight="1">
      <c r="A822" s="42"/>
      <c r="B822" s="43"/>
      <c r="C822" s="280" t="s">
        <v>2203</v>
      </c>
      <c r="D822" s="280" t="s">
        <v>463</v>
      </c>
      <c r="E822" s="281" t="s">
        <v>10268</v>
      </c>
      <c r="F822" s="282" t="s">
        <v>10269</v>
      </c>
      <c r="G822" s="283" t="s">
        <v>561</v>
      </c>
      <c r="H822" s="284">
        <v>3</v>
      </c>
      <c r="I822" s="285"/>
      <c r="J822" s="286">
        <f>ROUND(I822*H822,2)</f>
        <v>0</v>
      </c>
      <c r="K822" s="282" t="s">
        <v>247</v>
      </c>
      <c r="L822" s="287"/>
      <c r="M822" s="288" t="s">
        <v>39</v>
      </c>
      <c r="N822" s="289" t="s">
        <v>56</v>
      </c>
      <c r="O822" s="88"/>
      <c r="P822" s="227">
        <f>O822*H822</f>
        <v>0</v>
      </c>
      <c r="Q822" s="227">
        <v>0.0064999999999999997</v>
      </c>
      <c r="R822" s="227">
        <f>Q822*H822</f>
        <v>0.0195</v>
      </c>
      <c r="S822" s="227">
        <v>0</v>
      </c>
      <c r="T822" s="228">
        <f>S822*H822</f>
        <v>0</v>
      </c>
      <c r="U822" s="42"/>
      <c r="V822" s="42"/>
      <c r="W822" s="42"/>
      <c r="X822" s="42"/>
      <c r="Y822" s="42"/>
      <c r="Z822" s="42"/>
      <c r="AA822" s="42"/>
      <c r="AB822" s="42"/>
      <c r="AC822" s="42"/>
      <c r="AD822" s="42"/>
      <c r="AE822" s="42"/>
      <c r="AR822" s="229" t="s">
        <v>660</v>
      </c>
      <c r="AT822" s="229" t="s">
        <v>463</v>
      </c>
      <c r="AU822" s="229" t="s">
        <v>93</v>
      </c>
      <c r="AY822" s="20" t="s">
        <v>241</v>
      </c>
      <c r="BE822" s="230">
        <f>IF(N822="základní",J822,0)</f>
        <v>0</v>
      </c>
      <c r="BF822" s="230">
        <f>IF(N822="snížená",J822,0)</f>
        <v>0</v>
      </c>
      <c r="BG822" s="230">
        <f>IF(N822="zákl. přenesená",J822,0)</f>
        <v>0</v>
      </c>
      <c r="BH822" s="230">
        <f>IF(N822="sníž. přenesená",J822,0)</f>
        <v>0</v>
      </c>
      <c r="BI822" s="230">
        <f>IF(N822="nulová",J822,0)</f>
        <v>0</v>
      </c>
      <c r="BJ822" s="20" t="s">
        <v>23</v>
      </c>
      <c r="BK822" s="230">
        <f>ROUND(I822*H822,2)</f>
        <v>0</v>
      </c>
      <c r="BL822" s="20" t="s">
        <v>462</v>
      </c>
      <c r="BM822" s="229" t="s">
        <v>10270</v>
      </c>
    </row>
    <row r="823" s="14" customFormat="1">
      <c r="A823" s="14"/>
      <c r="B823" s="247"/>
      <c r="C823" s="248"/>
      <c r="D823" s="238" t="s">
        <v>252</v>
      </c>
      <c r="E823" s="249" t="s">
        <v>39</v>
      </c>
      <c r="F823" s="250" t="s">
        <v>9891</v>
      </c>
      <c r="G823" s="248"/>
      <c r="H823" s="251">
        <v>3</v>
      </c>
      <c r="I823" s="252"/>
      <c r="J823" s="248"/>
      <c r="K823" s="248"/>
      <c r="L823" s="253"/>
      <c r="M823" s="254"/>
      <c r="N823" s="255"/>
      <c r="O823" s="255"/>
      <c r="P823" s="255"/>
      <c r="Q823" s="255"/>
      <c r="R823" s="255"/>
      <c r="S823" s="255"/>
      <c r="T823" s="256"/>
      <c r="U823" s="14"/>
      <c r="V823" s="14"/>
      <c r="W823" s="14"/>
      <c r="X823" s="14"/>
      <c r="Y823" s="14"/>
      <c r="Z823" s="14"/>
      <c r="AA823" s="14"/>
      <c r="AB823" s="14"/>
      <c r="AC823" s="14"/>
      <c r="AD823" s="14"/>
      <c r="AE823" s="14"/>
      <c r="AT823" s="257" t="s">
        <v>252</v>
      </c>
      <c r="AU823" s="257" t="s">
        <v>93</v>
      </c>
      <c r="AV823" s="14" t="s">
        <v>93</v>
      </c>
      <c r="AW823" s="14" t="s">
        <v>46</v>
      </c>
      <c r="AX823" s="14" t="s">
        <v>23</v>
      </c>
      <c r="AY823" s="257" t="s">
        <v>241</v>
      </c>
    </row>
    <row r="824" s="2" customFormat="1" ht="16.5" customHeight="1">
      <c r="A824" s="42"/>
      <c r="B824" s="43"/>
      <c r="C824" s="280" t="s">
        <v>2216</v>
      </c>
      <c r="D824" s="280" t="s">
        <v>463</v>
      </c>
      <c r="E824" s="281" t="s">
        <v>10271</v>
      </c>
      <c r="F824" s="282" t="s">
        <v>10272</v>
      </c>
      <c r="G824" s="283" t="s">
        <v>561</v>
      </c>
      <c r="H824" s="284">
        <v>1</v>
      </c>
      <c r="I824" s="285"/>
      <c r="J824" s="286">
        <f>ROUND(I824*H824,2)</f>
        <v>0</v>
      </c>
      <c r="K824" s="282" t="s">
        <v>247</v>
      </c>
      <c r="L824" s="287"/>
      <c r="M824" s="288" t="s">
        <v>39</v>
      </c>
      <c r="N824" s="289" t="s">
        <v>56</v>
      </c>
      <c r="O824" s="88"/>
      <c r="P824" s="227">
        <f>O824*H824</f>
        <v>0</v>
      </c>
      <c r="Q824" s="227">
        <v>0.0080000000000000002</v>
      </c>
      <c r="R824" s="227">
        <f>Q824*H824</f>
        <v>0.0080000000000000002</v>
      </c>
      <c r="S824" s="227">
        <v>0</v>
      </c>
      <c r="T824" s="228">
        <f>S824*H824</f>
        <v>0</v>
      </c>
      <c r="U824" s="42"/>
      <c r="V824" s="42"/>
      <c r="W824" s="42"/>
      <c r="X824" s="42"/>
      <c r="Y824" s="42"/>
      <c r="Z824" s="42"/>
      <c r="AA824" s="42"/>
      <c r="AB824" s="42"/>
      <c r="AC824" s="42"/>
      <c r="AD824" s="42"/>
      <c r="AE824" s="42"/>
      <c r="AR824" s="229" t="s">
        <v>660</v>
      </c>
      <c r="AT824" s="229" t="s">
        <v>463</v>
      </c>
      <c r="AU824" s="229" t="s">
        <v>93</v>
      </c>
      <c r="AY824" s="20" t="s">
        <v>241</v>
      </c>
      <c r="BE824" s="230">
        <f>IF(N824="základní",J824,0)</f>
        <v>0</v>
      </c>
      <c r="BF824" s="230">
        <f>IF(N824="snížená",J824,0)</f>
        <v>0</v>
      </c>
      <c r="BG824" s="230">
        <f>IF(N824="zákl. přenesená",J824,0)</f>
        <v>0</v>
      </c>
      <c r="BH824" s="230">
        <f>IF(N824="sníž. přenesená",J824,0)</f>
        <v>0</v>
      </c>
      <c r="BI824" s="230">
        <f>IF(N824="nulová",J824,0)</f>
        <v>0</v>
      </c>
      <c r="BJ824" s="20" t="s">
        <v>23</v>
      </c>
      <c r="BK824" s="230">
        <f>ROUND(I824*H824,2)</f>
        <v>0</v>
      </c>
      <c r="BL824" s="20" t="s">
        <v>462</v>
      </c>
      <c r="BM824" s="229" t="s">
        <v>10273</v>
      </c>
    </row>
    <row r="825" s="14" customFormat="1">
      <c r="A825" s="14"/>
      <c r="B825" s="247"/>
      <c r="C825" s="248"/>
      <c r="D825" s="238" t="s">
        <v>252</v>
      </c>
      <c r="E825" s="249" t="s">
        <v>39</v>
      </c>
      <c r="F825" s="250" t="s">
        <v>9892</v>
      </c>
      <c r="G825" s="248"/>
      <c r="H825" s="251">
        <v>1</v>
      </c>
      <c r="I825" s="252"/>
      <c r="J825" s="248"/>
      <c r="K825" s="248"/>
      <c r="L825" s="253"/>
      <c r="M825" s="254"/>
      <c r="N825" s="255"/>
      <c r="O825" s="255"/>
      <c r="P825" s="255"/>
      <c r="Q825" s="255"/>
      <c r="R825" s="255"/>
      <c r="S825" s="255"/>
      <c r="T825" s="256"/>
      <c r="U825" s="14"/>
      <c r="V825" s="14"/>
      <c r="W825" s="14"/>
      <c r="X825" s="14"/>
      <c r="Y825" s="14"/>
      <c r="Z825" s="14"/>
      <c r="AA825" s="14"/>
      <c r="AB825" s="14"/>
      <c r="AC825" s="14"/>
      <c r="AD825" s="14"/>
      <c r="AE825" s="14"/>
      <c r="AT825" s="257" t="s">
        <v>252</v>
      </c>
      <c r="AU825" s="257" t="s">
        <v>93</v>
      </c>
      <c r="AV825" s="14" t="s">
        <v>93</v>
      </c>
      <c r="AW825" s="14" t="s">
        <v>46</v>
      </c>
      <c r="AX825" s="14" t="s">
        <v>23</v>
      </c>
      <c r="AY825" s="257" t="s">
        <v>241</v>
      </c>
    </row>
    <row r="826" s="2" customFormat="1" ht="16.5" customHeight="1">
      <c r="A826" s="42"/>
      <c r="B826" s="43"/>
      <c r="C826" s="218" t="s">
        <v>2224</v>
      </c>
      <c r="D826" s="218" t="s">
        <v>243</v>
      </c>
      <c r="E826" s="219" t="s">
        <v>10274</v>
      </c>
      <c r="F826" s="220" t="s">
        <v>10275</v>
      </c>
      <c r="G826" s="221" t="s">
        <v>5959</v>
      </c>
      <c r="H826" s="222">
        <v>1</v>
      </c>
      <c r="I826" s="223"/>
      <c r="J826" s="224">
        <f>ROUND(I826*H826,2)</f>
        <v>0</v>
      </c>
      <c r="K826" s="220" t="s">
        <v>247</v>
      </c>
      <c r="L826" s="48"/>
      <c r="M826" s="225" t="s">
        <v>39</v>
      </c>
      <c r="N826" s="226" t="s">
        <v>56</v>
      </c>
      <c r="O826" s="88"/>
      <c r="P826" s="227">
        <f>O826*H826</f>
        <v>0</v>
      </c>
      <c r="Q826" s="227">
        <v>0.00114</v>
      </c>
      <c r="R826" s="227">
        <f>Q826*H826</f>
        <v>0.00114</v>
      </c>
      <c r="S826" s="227">
        <v>0</v>
      </c>
      <c r="T826" s="228">
        <f>S826*H826</f>
        <v>0</v>
      </c>
      <c r="U826" s="42"/>
      <c r="V826" s="42"/>
      <c r="W826" s="42"/>
      <c r="X826" s="42"/>
      <c r="Y826" s="42"/>
      <c r="Z826" s="42"/>
      <c r="AA826" s="42"/>
      <c r="AB826" s="42"/>
      <c r="AC826" s="42"/>
      <c r="AD826" s="42"/>
      <c r="AE826" s="42"/>
      <c r="AR826" s="229" t="s">
        <v>462</v>
      </c>
      <c r="AT826" s="229" t="s">
        <v>243</v>
      </c>
      <c r="AU826" s="229" t="s">
        <v>93</v>
      </c>
      <c r="AY826" s="20" t="s">
        <v>241</v>
      </c>
      <c r="BE826" s="230">
        <f>IF(N826="základní",J826,0)</f>
        <v>0</v>
      </c>
      <c r="BF826" s="230">
        <f>IF(N826="snížená",J826,0)</f>
        <v>0</v>
      </c>
      <c r="BG826" s="230">
        <f>IF(N826="zákl. přenesená",J826,0)</f>
        <v>0</v>
      </c>
      <c r="BH826" s="230">
        <f>IF(N826="sníž. přenesená",J826,0)</f>
        <v>0</v>
      </c>
      <c r="BI826" s="230">
        <f>IF(N826="nulová",J826,0)</f>
        <v>0</v>
      </c>
      <c r="BJ826" s="20" t="s">
        <v>23</v>
      </c>
      <c r="BK826" s="230">
        <f>ROUND(I826*H826,2)</f>
        <v>0</v>
      </c>
      <c r="BL826" s="20" t="s">
        <v>462</v>
      </c>
      <c r="BM826" s="229" t="s">
        <v>10276</v>
      </c>
    </row>
    <row r="827" s="2" customFormat="1">
      <c r="A827" s="42"/>
      <c r="B827" s="43"/>
      <c r="C827" s="44"/>
      <c r="D827" s="231" t="s">
        <v>250</v>
      </c>
      <c r="E827" s="44"/>
      <c r="F827" s="232" t="s">
        <v>10277</v>
      </c>
      <c r="G827" s="44"/>
      <c r="H827" s="44"/>
      <c r="I827" s="233"/>
      <c r="J827" s="44"/>
      <c r="K827" s="44"/>
      <c r="L827" s="48"/>
      <c r="M827" s="234"/>
      <c r="N827" s="235"/>
      <c r="O827" s="88"/>
      <c r="P827" s="88"/>
      <c r="Q827" s="88"/>
      <c r="R827" s="88"/>
      <c r="S827" s="88"/>
      <c r="T827" s="89"/>
      <c r="U827" s="42"/>
      <c r="V827" s="42"/>
      <c r="W827" s="42"/>
      <c r="X827" s="42"/>
      <c r="Y827" s="42"/>
      <c r="Z827" s="42"/>
      <c r="AA827" s="42"/>
      <c r="AB827" s="42"/>
      <c r="AC827" s="42"/>
      <c r="AD827" s="42"/>
      <c r="AE827" s="42"/>
      <c r="AT827" s="20" t="s">
        <v>250</v>
      </c>
      <c r="AU827" s="20" t="s">
        <v>93</v>
      </c>
    </row>
    <row r="828" s="2" customFormat="1" ht="16.5" customHeight="1">
      <c r="A828" s="42"/>
      <c r="B828" s="43"/>
      <c r="C828" s="280" t="s">
        <v>2229</v>
      </c>
      <c r="D828" s="280" t="s">
        <v>463</v>
      </c>
      <c r="E828" s="281" t="s">
        <v>10278</v>
      </c>
      <c r="F828" s="282" t="s">
        <v>10279</v>
      </c>
      <c r="G828" s="283" t="s">
        <v>561</v>
      </c>
      <c r="H828" s="284">
        <v>1</v>
      </c>
      <c r="I828" s="285"/>
      <c r="J828" s="286">
        <f>ROUND(I828*H828,2)</f>
        <v>0</v>
      </c>
      <c r="K828" s="282" t="s">
        <v>39</v>
      </c>
      <c r="L828" s="287"/>
      <c r="M828" s="288" t="s">
        <v>39</v>
      </c>
      <c r="N828" s="289" t="s">
        <v>56</v>
      </c>
      <c r="O828" s="88"/>
      <c r="P828" s="227">
        <f>O828*H828</f>
        <v>0</v>
      </c>
      <c r="Q828" s="227">
        <v>0.018499999999999999</v>
      </c>
      <c r="R828" s="227">
        <f>Q828*H828</f>
        <v>0.018499999999999999</v>
      </c>
      <c r="S828" s="227">
        <v>0</v>
      </c>
      <c r="T828" s="228">
        <f>S828*H828</f>
        <v>0</v>
      </c>
      <c r="U828" s="42"/>
      <c r="V828" s="42"/>
      <c r="W828" s="42"/>
      <c r="X828" s="42"/>
      <c r="Y828" s="42"/>
      <c r="Z828" s="42"/>
      <c r="AA828" s="42"/>
      <c r="AB828" s="42"/>
      <c r="AC828" s="42"/>
      <c r="AD828" s="42"/>
      <c r="AE828" s="42"/>
      <c r="AR828" s="229" t="s">
        <v>660</v>
      </c>
      <c r="AT828" s="229" t="s">
        <v>463</v>
      </c>
      <c r="AU828" s="229" t="s">
        <v>93</v>
      </c>
      <c r="AY828" s="20" t="s">
        <v>241</v>
      </c>
      <c r="BE828" s="230">
        <f>IF(N828="základní",J828,0)</f>
        <v>0</v>
      </c>
      <c r="BF828" s="230">
        <f>IF(N828="snížená",J828,0)</f>
        <v>0</v>
      </c>
      <c r="BG828" s="230">
        <f>IF(N828="zákl. přenesená",J828,0)</f>
        <v>0</v>
      </c>
      <c r="BH828" s="230">
        <f>IF(N828="sníž. přenesená",J828,0)</f>
        <v>0</v>
      </c>
      <c r="BI828" s="230">
        <f>IF(N828="nulová",J828,0)</f>
        <v>0</v>
      </c>
      <c r="BJ828" s="20" t="s">
        <v>23</v>
      </c>
      <c r="BK828" s="230">
        <f>ROUND(I828*H828,2)</f>
        <v>0</v>
      </c>
      <c r="BL828" s="20" t="s">
        <v>462</v>
      </c>
      <c r="BM828" s="229" t="s">
        <v>10280</v>
      </c>
    </row>
    <row r="829" s="14" customFormat="1">
      <c r="A829" s="14"/>
      <c r="B829" s="247"/>
      <c r="C829" s="248"/>
      <c r="D829" s="238" t="s">
        <v>252</v>
      </c>
      <c r="E829" s="249" t="s">
        <v>39</v>
      </c>
      <c r="F829" s="250" t="s">
        <v>9900</v>
      </c>
      <c r="G829" s="248"/>
      <c r="H829" s="251">
        <v>1</v>
      </c>
      <c r="I829" s="252"/>
      <c r="J829" s="248"/>
      <c r="K829" s="248"/>
      <c r="L829" s="253"/>
      <c r="M829" s="254"/>
      <c r="N829" s="255"/>
      <c r="O829" s="255"/>
      <c r="P829" s="255"/>
      <c r="Q829" s="255"/>
      <c r="R829" s="255"/>
      <c r="S829" s="255"/>
      <c r="T829" s="256"/>
      <c r="U829" s="14"/>
      <c r="V829" s="14"/>
      <c r="W829" s="14"/>
      <c r="X829" s="14"/>
      <c r="Y829" s="14"/>
      <c r="Z829" s="14"/>
      <c r="AA829" s="14"/>
      <c r="AB829" s="14"/>
      <c r="AC829" s="14"/>
      <c r="AD829" s="14"/>
      <c r="AE829" s="14"/>
      <c r="AT829" s="257" t="s">
        <v>252</v>
      </c>
      <c r="AU829" s="257" t="s">
        <v>93</v>
      </c>
      <c r="AV829" s="14" t="s">
        <v>93</v>
      </c>
      <c r="AW829" s="14" t="s">
        <v>46</v>
      </c>
      <c r="AX829" s="14" t="s">
        <v>23</v>
      </c>
      <c r="AY829" s="257" t="s">
        <v>241</v>
      </c>
    </row>
    <row r="830" s="2" customFormat="1" ht="24.15" customHeight="1">
      <c r="A830" s="42"/>
      <c r="B830" s="43"/>
      <c r="C830" s="218" t="s">
        <v>2235</v>
      </c>
      <c r="D830" s="218" t="s">
        <v>243</v>
      </c>
      <c r="E830" s="219" t="s">
        <v>10281</v>
      </c>
      <c r="F830" s="220" t="s">
        <v>10282</v>
      </c>
      <c r="G830" s="221" t="s">
        <v>5959</v>
      </c>
      <c r="H830" s="222">
        <v>11</v>
      </c>
      <c r="I830" s="223"/>
      <c r="J830" s="224">
        <f>ROUND(I830*H830,2)</f>
        <v>0</v>
      </c>
      <c r="K830" s="220" t="s">
        <v>1267</v>
      </c>
      <c r="L830" s="48"/>
      <c r="M830" s="225" t="s">
        <v>39</v>
      </c>
      <c r="N830" s="226" t="s">
        <v>56</v>
      </c>
      <c r="O830" s="88"/>
      <c r="P830" s="227">
        <f>O830*H830</f>
        <v>0</v>
      </c>
      <c r="Q830" s="227">
        <v>0.0068599999999999998</v>
      </c>
      <c r="R830" s="227">
        <f>Q830*H830</f>
        <v>0.075459999999999999</v>
      </c>
      <c r="S830" s="227">
        <v>0</v>
      </c>
      <c r="T830" s="228">
        <f>S830*H830</f>
        <v>0</v>
      </c>
      <c r="U830" s="42"/>
      <c r="V830" s="42"/>
      <c r="W830" s="42"/>
      <c r="X830" s="42"/>
      <c r="Y830" s="42"/>
      <c r="Z830" s="42"/>
      <c r="AA830" s="42"/>
      <c r="AB830" s="42"/>
      <c r="AC830" s="42"/>
      <c r="AD830" s="42"/>
      <c r="AE830" s="42"/>
      <c r="AR830" s="229" t="s">
        <v>462</v>
      </c>
      <c r="AT830" s="229" t="s">
        <v>243</v>
      </c>
      <c r="AU830" s="229" t="s">
        <v>93</v>
      </c>
      <c r="AY830" s="20" t="s">
        <v>241</v>
      </c>
      <c r="BE830" s="230">
        <f>IF(N830="základní",J830,0)</f>
        <v>0</v>
      </c>
      <c r="BF830" s="230">
        <f>IF(N830="snížená",J830,0)</f>
        <v>0</v>
      </c>
      <c r="BG830" s="230">
        <f>IF(N830="zákl. přenesená",J830,0)</f>
        <v>0</v>
      </c>
      <c r="BH830" s="230">
        <f>IF(N830="sníž. přenesená",J830,0)</f>
        <v>0</v>
      </c>
      <c r="BI830" s="230">
        <f>IF(N830="nulová",J830,0)</f>
        <v>0</v>
      </c>
      <c r="BJ830" s="20" t="s">
        <v>23</v>
      </c>
      <c r="BK830" s="230">
        <f>ROUND(I830*H830,2)</f>
        <v>0</v>
      </c>
      <c r="BL830" s="20" t="s">
        <v>462</v>
      </c>
      <c r="BM830" s="229" t="s">
        <v>10283</v>
      </c>
    </row>
    <row r="831" s="2" customFormat="1" ht="24.15" customHeight="1">
      <c r="A831" s="42"/>
      <c r="B831" s="43"/>
      <c r="C831" s="218" t="s">
        <v>2264</v>
      </c>
      <c r="D831" s="218" t="s">
        <v>243</v>
      </c>
      <c r="E831" s="219" t="s">
        <v>10284</v>
      </c>
      <c r="F831" s="220" t="s">
        <v>10285</v>
      </c>
      <c r="G831" s="221" t="s">
        <v>5959</v>
      </c>
      <c r="H831" s="222">
        <v>2</v>
      </c>
      <c r="I831" s="223"/>
      <c r="J831" s="224">
        <f>ROUND(I831*H831,2)</f>
        <v>0</v>
      </c>
      <c r="K831" s="220" t="s">
        <v>1267</v>
      </c>
      <c r="L831" s="48"/>
      <c r="M831" s="225" t="s">
        <v>39</v>
      </c>
      <c r="N831" s="226" t="s">
        <v>56</v>
      </c>
      <c r="O831" s="88"/>
      <c r="P831" s="227">
        <f>O831*H831</f>
        <v>0</v>
      </c>
      <c r="Q831" s="227">
        <v>0.01146</v>
      </c>
      <c r="R831" s="227">
        <f>Q831*H831</f>
        <v>0.022919999999999999</v>
      </c>
      <c r="S831" s="227">
        <v>0</v>
      </c>
      <c r="T831" s="228">
        <f>S831*H831</f>
        <v>0</v>
      </c>
      <c r="U831" s="42"/>
      <c r="V831" s="42"/>
      <c r="W831" s="42"/>
      <c r="X831" s="42"/>
      <c r="Y831" s="42"/>
      <c r="Z831" s="42"/>
      <c r="AA831" s="42"/>
      <c r="AB831" s="42"/>
      <c r="AC831" s="42"/>
      <c r="AD831" s="42"/>
      <c r="AE831" s="42"/>
      <c r="AR831" s="229" t="s">
        <v>462</v>
      </c>
      <c r="AT831" s="229" t="s">
        <v>243</v>
      </c>
      <c r="AU831" s="229" t="s">
        <v>93</v>
      </c>
      <c r="AY831" s="20" t="s">
        <v>241</v>
      </c>
      <c r="BE831" s="230">
        <f>IF(N831="základní",J831,0)</f>
        <v>0</v>
      </c>
      <c r="BF831" s="230">
        <f>IF(N831="snížená",J831,0)</f>
        <v>0</v>
      </c>
      <c r="BG831" s="230">
        <f>IF(N831="zákl. přenesená",J831,0)</f>
        <v>0</v>
      </c>
      <c r="BH831" s="230">
        <f>IF(N831="sníž. přenesená",J831,0)</f>
        <v>0</v>
      </c>
      <c r="BI831" s="230">
        <f>IF(N831="nulová",J831,0)</f>
        <v>0</v>
      </c>
      <c r="BJ831" s="20" t="s">
        <v>23</v>
      </c>
      <c r="BK831" s="230">
        <f>ROUND(I831*H831,2)</f>
        <v>0</v>
      </c>
      <c r="BL831" s="20" t="s">
        <v>462</v>
      </c>
      <c r="BM831" s="229" t="s">
        <v>10286</v>
      </c>
    </row>
    <row r="832" s="2" customFormat="1" ht="24.15" customHeight="1">
      <c r="A832" s="42"/>
      <c r="B832" s="43"/>
      <c r="C832" s="218" t="s">
        <v>2284</v>
      </c>
      <c r="D832" s="218" t="s">
        <v>243</v>
      </c>
      <c r="E832" s="219" t="s">
        <v>10287</v>
      </c>
      <c r="F832" s="220" t="s">
        <v>10288</v>
      </c>
      <c r="G832" s="221" t="s">
        <v>5959</v>
      </c>
      <c r="H832" s="222">
        <v>1</v>
      </c>
      <c r="I832" s="223"/>
      <c r="J832" s="224">
        <f>ROUND(I832*H832,2)</f>
        <v>0</v>
      </c>
      <c r="K832" s="220" t="s">
        <v>1267</v>
      </c>
      <c r="L832" s="48"/>
      <c r="M832" s="225" t="s">
        <v>39</v>
      </c>
      <c r="N832" s="226" t="s">
        <v>56</v>
      </c>
      <c r="O832" s="88"/>
      <c r="P832" s="227">
        <f>O832*H832</f>
        <v>0</v>
      </c>
      <c r="Q832" s="227">
        <v>0.033570000000000003</v>
      </c>
      <c r="R832" s="227">
        <f>Q832*H832</f>
        <v>0.033570000000000003</v>
      </c>
      <c r="S832" s="227">
        <v>0</v>
      </c>
      <c r="T832" s="228">
        <f>S832*H832</f>
        <v>0</v>
      </c>
      <c r="U832" s="42"/>
      <c r="V832" s="42"/>
      <c r="W832" s="42"/>
      <c r="X832" s="42"/>
      <c r="Y832" s="42"/>
      <c r="Z832" s="42"/>
      <c r="AA832" s="42"/>
      <c r="AB832" s="42"/>
      <c r="AC832" s="42"/>
      <c r="AD832" s="42"/>
      <c r="AE832" s="42"/>
      <c r="AR832" s="229" t="s">
        <v>462</v>
      </c>
      <c r="AT832" s="229" t="s">
        <v>243</v>
      </c>
      <c r="AU832" s="229" t="s">
        <v>93</v>
      </c>
      <c r="AY832" s="20" t="s">
        <v>241</v>
      </c>
      <c r="BE832" s="230">
        <f>IF(N832="základní",J832,0)</f>
        <v>0</v>
      </c>
      <c r="BF832" s="230">
        <f>IF(N832="snížená",J832,0)</f>
        <v>0</v>
      </c>
      <c r="BG832" s="230">
        <f>IF(N832="zákl. přenesená",J832,0)</f>
        <v>0</v>
      </c>
      <c r="BH832" s="230">
        <f>IF(N832="sníž. přenesená",J832,0)</f>
        <v>0</v>
      </c>
      <c r="BI832" s="230">
        <f>IF(N832="nulová",J832,0)</f>
        <v>0</v>
      </c>
      <c r="BJ832" s="20" t="s">
        <v>23</v>
      </c>
      <c r="BK832" s="230">
        <f>ROUND(I832*H832,2)</f>
        <v>0</v>
      </c>
      <c r="BL832" s="20" t="s">
        <v>462</v>
      </c>
      <c r="BM832" s="229" t="s">
        <v>10289</v>
      </c>
    </row>
    <row r="833" s="2" customFormat="1" ht="24.15" customHeight="1">
      <c r="A833" s="42"/>
      <c r="B833" s="43"/>
      <c r="C833" s="218" t="s">
        <v>2293</v>
      </c>
      <c r="D833" s="218" t="s">
        <v>243</v>
      </c>
      <c r="E833" s="219" t="s">
        <v>10290</v>
      </c>
      <c r="F833" s="220" t="s">
        <v>10291</v>
      </c>
      <c r="G833" s="221" t="s">
        <v>5959</v>
      </c>
      <c r="H833" s="222">
        <v>1</v>
      </c>
      <c r="I833" s="223"/>
      <c r="J833" s="224">
        <f>ROUND(I833*H833,2)</f>
        <v>0</v>
      </c>
      <c r="K833" s="220" t="s">
        <v>1267</v>
      </c>
      <c r="L833" s="48"/>
      <c r="M833" s="225" t="s">
        <v>39</v>
      </c>
      <c r="N833" s="226" t="s">
        <v>56</v>
      </c>
      <c r="O833" s="88"/>
      <c r="P833" s="227">
        <f>O833*H833</f>
        <v>0</v>
      </c>
      <c r="Q833" s="227">
        <v>0.0011999999999999999</v>
      </c>
      <c r="R833" s="227">
        <f>Q833*H833</f>
        <v>0.0011999999999999999</v>
      </c>
      <c r="S833" s="227">
        <v>0</v>
      </c>
      <c r="T833" s="228">
        <f>S833*H833</f>
        <v>0</v>
      </c>
      <c r="U833" s="42"/>
      <c r="V833" s="42"/>
      <c r="W833" s="42"/>
      <c r="X833" s="42"/>
      <c r="Y833" s="42"/>
      <c r="Z833" s="42"/>
      <c r="AA833" s="42"/>
      <c r="AB833" s="42"/>
      <c r="AC833" s="42"/>
      <c r="AD833" s="42"/>
      <c r="AE833" s="42"/>
      <c r="AR833" s="229" t="s">
        <v>462</v>
      </c>
      <c r="AT833" s="229" t="s">
        <v>243</v>
      </c>
      <c r="AU833" s="229" t="s">
        <v>93</v>
      </c>
      <c r="AY833" s="20" t="s">
        <v>241</v>
      </c>
      <c r="BE833" s="230">
        <f>IF(N833="základní",J833,0)</f>
        <v>0</v>
      </c>
      <c r="BF833" s="230">
        <f>IF(N833="snížená",J833,0)</f>
        <v>0</v>
      </c>
      <c r="BG833" s="230">
        <f>IF(N833="zákl. přenesená",J833,0)</f>
        <v>0</v>
      </c>
      <c r="BH833" s="230">
        <f>IF(N833="sníž. přenesená",J833,0)</f>
        <v>0</v>
      </c>
      <c r="BI833" s="230">
        <f>IF(N833="nulová",J833,0)</f>
        <v>0</v>
      </c>
      <c r="BJ833" s="20" t="s">
        <v>23</v>
      </c>
      <c r="BK833" s="230">
        <f>ROUND(I833*H833,2)</f>
        <v>0</v>
      </c>
      <c r="BL833" s="20" t="s">
        <v>462</v>
      </c>
      <c r="BM833" s="229" t="s">
        <v>10292</v>
      </c>
    </row>
    <row r="834" s="2" customFormat="1" ht="16.5" customHeight="1">
      <c r="A834" s="42"/>
      <c r="B834" s="43"/>
      <c r="C834" s="218" t="s">
        <v>2300</v>
      </c>
      <c r="D834" s="218" t="s">
        <v>243</v>
      </c>
      <c r="E834" s="219" t="s">
        <v>10293</v>
      </c>
      <c r="F834" s="220" t="s">
        <v>10294</v>
      </c>
      <c r="G834" s="221" t="s">
        <v>5959</v>
      </c>
      <c r="H834" s="222">
        <v>3</v>
      </c>
      <c r="I834" s="223"/>
      <c r="J834" s="224">
        <f>ROUND(I834*H834,2)</f>
        <v>0</v>
      </c>
      <c r="K834" s="220" t="s">
        <v>247</v>
      </c>
      <c r="L834" s="48"/>
      <c r="M834" s="225" t="s">
        <v>39</v>
      </c>
      <c r="N834" s="226" t="s">
        <v>56</v>
      </c>
      <c r="O834" s="88"/>
      <c r="P834" s="227">
        <f>O834*H834</f>
        <v>0</v>
      </c>
      <c r="Q834" s="227">
        <v>0.00012999999999999999</v>
      </c>
      <c r="R834" s="227">
        <f>Q834*H834</f>
        <v>0.00038999999999999994</v>
      </c>
      <c r="S834" s="227">
        <v>0</v>
      </c>
      <c r="T834" s="228">
        <f>S834*H834</f>
        <v>0</v>
      </c>
      <c r="U834" s="42"/>
      <c r="V834" s="42"/>
      <c r="W834" s="42"/>
      <c r="X834" s="42"/>
      <c r="Y834" s="42"/>
      <c r="Z834" s="42"/>
      <c r="AA834" s="42"/>
      <c r="AB834" s="42"/>
      <c r="AC834" s="42"/>
      <c r="AD834" s="42"/>
      <c r="AE834" s="42"/>
      <c r="AR834" s="229" t="s">
        <v>462</v>
      </c>
      <c r="AT834" s="229" t="s">
        <v>243</v>
      </c>
      <c r="AU834" s="229" t="s">
        <v>93</v>
      </c>
      <c r="AY834" s="20" t="s">
        <v>241</v>
      </c>
      <c r="BE834" s="230">
        <f>IF(N834="základní",J834,0)</f>
        <v>0</v>
      </c>
      <c r="BF834" s="230">
        <f>IF(N834="snížená",J834,0)</f>
        <v>0</v>
      </c>
      <c r="BG834" s="230">
        <f>IF(N834="zákl. přenesená",J834,0)</f>
        <v>0</v>
      </c>
      <c r="BH834" s="230">
        <f>IF(N834="sníž. přenesená",J834,0)</f>
        <v>0</v>
      </c>
      <c r="BI834" s="230">
        <f>IF(N834="nulová",J834,0)</f>
        <v>0</v>
      </c>
      <c r="BJ834" s="20" t="s">
        <v>23</v>
      </c>
      <c r="BK834" s="230">
        <f>ROUND(I834*H834,2)</f>
        <v>0</v>
      </c>
      <c r="BL834" s="20" t="s">
        <v>462</v>
      </c>
      <c r="BM834" s="229" t="s">
        <v>10295</v>
      </c>
    </row>
    <row r="835" s="2" customFormat="1">
      <c r="A835" s="42"/>
      <c r="B835" s="43"/>
      <c r="C835" s="44"/>
      <c r="D835" s="231" t="s">
        <v>250</v>
      </c>
      <c r="E835" s="44"/>
      <c r="F835" s="232" t="s">
        <v>10296</v>
      </c>
      <c r="G835" s="44"/>
      <c r="H835" s="44"/>
      <c r="I835" s="233"/>
      <c r="J835" s="44"/>
      <c r="K835" s="44"/>
      <c r="L835" s="48"/>
      <c r="M835" s="234"/>
      <c r="N835" s="235"/>
      <c r="O835" s="88"/>
      <c r="P835" s="88"/>
      <c r="Q835" s="88"/>
      <c r="R835" s="88"/>
      <c r="S835" s="88"/>
      <c r="T835" s="89"/>
      <c r="U835" s="42"/>
      <c r="V835" s="42"/>
      <c r="W835" s="42"/>
      <c r="X835" s="42"/>
      <c r="Y835" s="42"/>
      <c r="Z835" s="42"/>
      <c r="AA835" s="42"/>
      <c r="AB835" s="42"/>
      <c r="AC835" s="42"/>
      <c r="AD835" s="42"/>
      <c r="AE835" s="42"/>
      <c r="AT835" s="20" t="s">
        <v>250</v>
      </c>
      <c r="AU835" s="20" t="s">
        <v>93</v>
      </c>
    </row>
    <row r="836" s="2" customFormat="1" ht="16.5" customHeight="1">
      <c r="A836" s="42"/>
      <c r="B836" s="43"/>
      <c r="C836" s="280" t="s">
        <v>2305</v>
      </c>
      <c r="D836" s="280" t="s">
        <v>463</v>
      </c>
      <c r="E836" s="281" t="s">
        <v>10297</v>
      </c>
      <c r="F836" s="282" t="s">
        <v>10298</v>
      </c>
      <c r="G836" s="283" t="s">
        <v>561</v>
      </c>
      <c r="H836" s="284">
        <v>3</v>
      </c>
      <c r="I836" s="285"/>
      <c r="J836" s="286">
        <f>ROUND(I836*H836,2)</f>
        <v>0</v>
      </c>
      <c r="K836" s="282" t="s">
        <v>39</v>
      </c>
      <c r="L836" s="287"/>
      <c r="M836" s="288" t="s">
        <v>39</v>
      </c>
      <c r="N836" s="289" t="s">
        <v>56</v>
      </c>
      <c r="O836" s="88"/>
      <c r="P836" s="227">
        <f>O836*H836</f>
        <v>0</v>
      </c>
      <c r="Q836" s="227">
        <v>0.00084000000000000003</v>
      </c>
      <c r="R836" s="227">
        <f>Q836*H836</f>
        <v>0.0025200000000000001</v>
      </c>
      <c r="S836" s="227">
        <v>0</v>
      </c>
      <c r="T836" s="228">
        <f>S836*H836</f>
        <v>0</v>
      </c>
      <c r="U836" s="42"/>
      <c r="V836" s="42"/>
      <c r="W836" s="42"/>
      <c r="X836" s="42"/>
      <c r="Y836" s="42"/>
      <c r="Z836" s="42"/>
      <c r="AA836" s="42"/>
      <c r="AB836" s="42"/>
      <c r="AC836" s="42"/>
      <c r="AD836" s="42"/>
      <c r="AE836" s="42"/>
      <c r="AR836" s="229" t="s">
        <v>660</v>
      </c>
      <c r="AT836" s="229" t="s">
        <v>463</v>
      </c>
      <c r="AU836" s="229" t="s">
        <v>93</v>
      </c>
      <c r="AY836" s="20" t="s">
        <v>241</v>
      </c>
      <c r="BE836" s="230">
        <f>IF(N836="základní",J836,0)</f>
        <v>0</v>
      </c>
      <c r="BF836" s="230">
        <f>IF(N836="snížená",J836,0)</f>
        <v>0</v>
      </c>
      <c r="BG836" s="230">
        <f>IF(N836="zákl. přenesená",J836,0)</f>
        <v>0</v>
      </c>
      <c r="BH836" s="230">
        <f>IF(N836="sníž. přenesená",J836,0)</f>
        <v>0</v>
      </c>
      <c r="BI836" s="230">
        <f>IF(N836="nulová",J836,0)</f>
        <v>0</v>
      </c>
      <c r="BJ836" s="20" t="s">
        <v>23</v>
      </c>
      <c r="BK836" s="230">
        <f>ROUND(I836*H836,2)</f>
        <v>0</v>
      </c>
      <c r="BL836" s="20" t="s">
        <v>462</v>
      </c>
      <c r="BM836" s="229" t="s">
        <v>10299</v>
      </c>
    </row>
    <row r="837" s="2" customFormat="1" ht="16.5" customHeight="1">
      <c r="A837" s="42"/>
      <c r="B837" s="43"/>
      <c r="C837" s="218" t="s">
        <v>2310</v>
      </c>
      <c r="D837" s="218" t="s">
        <v>243</v>
      </c>
      <c r="E837" s="219" t="s">
        <v>10300</v>
      </c>
      <c r="F837" s="220" t="s">
        <v>10301</v>
      </c>
      <c r="G837" s="221" t="s">
        <v>5959</v>
      </c>
      <c r="H837" s="222">
        <v>82</v>
      </c>
      <c r="I837" s="223"/>
      <c r="J837" s="224">
        <f>ROUND(I837*H837,2)</f>
        <v>0</v>
      </c>
      <c r="K837" s="220" t="s">
        <v>247</v>
      </c>
      <c r="L837" s="48"/>
      <c r="M837" s="225" t="s">
        <v>39</v>
      </c>
      <c r="N837" s="226" t="s">
        <v>56</v>
      </c>
      <c r="O837" s="88"/>
      <c r="P837" s="227">
        <f>O837*H837</f>
        <v>0</v>
      </c>
      <c r="Q837" s="227">
        <v>9.0000000000000006E-05</v>
      </c>
      <c r="R837" s="227">
        <f>Q837*H837</f>
        <v>0.0073800000000000003</v>
      </c>
      <c r="S837" s="227">
        <v>0</v>
      </c>
      <c r="T837" s="228">
        <f>S837*H837</f>
        <v>0</v>
      </c>
      <c r="U837" s="42"/>
      <c r="V837" s="42"/>
      <c r="W837" s="42"/>
      <c r="X837" s="42"/>
      <c r="Y837" s="42"/>
      <c r="Z837" s="42"/>
      <c r="AA837" s="42"/>
      <c r="AB837" s="42"/>
      <c r="AC837" s="42"/>
      <c r="AD837" s="42"/>
      <c r="AE837" s="42"/>
      <c r="AR837" s="229" t="s">
        <v>462</v>
      </c>
      <c r="AT837" s="229" t="s">
        <v>243</v>
      </c>
      <c r="AU837" s="229" t="s">
        <v>93</v>
      </c>
      <c r="AY837" s="20" t="s">
        <v>241</v>
      </c>
      <c r="BE837" s="230">
        <f>IF(N837="základní",J837,0)</f>
        <v>0</v>
      </c>
      <c r="BF837" s="230">
        <f>IF(N837="snížená",J837,0)</f>
        <v>0</v>
      </c>
      <c r="BG837" s="230">
        <f>IF(N837="zákl. přenesená",J837,0)</f>
        <v>0</v>
      </c>
      <c r="BH837" s="230">
        <f>IF(N837="sníž. přenesená",J837,0)</f>
        <v>0</v>
      </c>
      <c r="BI837" s="230">
        <f>IF(N837="nulová",J837,0)</f>
        <v>0</v>
      </c>
      <c r="BJ837" s="20" t="s">
        <v>23</v>
      </c>
      <c r="BK837" s="230">
        <f>ROUND(I837*H837,2)</f>
        <v>0</v>
      </c>
      <c r="BL837" s="20" t="s">
        <v>462</v>
      </c>
      <c r="BM837" s="229" t="s">
        <v>10302</v>
      </c>
    </row>
    <row r="838" s="2" customFormat="1">
      <c r="A838" s="42"/>
      <c r="B838" s="43"/>
      <c r="C838" s="44"/>
      <c r="D838" s="231" t="s">
        <v>250</v>
      </c>
      <c r="E838" s="44"/>
      <c r="F838" s="232" t="s">
        <v>10303</v>
      </c>
      <c r="G838" s="44"/>
      <c r="H838" s="44"/>
      <c r="I838" s="233"/>
      <c r="J838" s="44"/>
      <c r="K838" s="44"/>
      <c r="L838" s="48"/>
      <c r="M838" s="234"/>
      <c r="N838" s="235"/>
      <c r="O838" s="88"/>
      <c r="P838" s="88"/>
      <c r="Q838" s="88"/>
      <c r="R838" s="88"/>
      <c r="S838" s="88"/>
      <c r="T838" s="89"/>
      <c r="U838" s="42"/>
      <c r="V838" s="42"/>
      <c r="W838" s="42"/>
      <c r="X838" s="42"/>
      <c r="Y838" s="42"/>
      <c r="Z838" s="42"/>
      <c r="AA838" s="42"/>
      <c r="AB838" s="42"/>
      <c r="AC838" s="42"/>
      <c r="AD838" s="42"/>
      <c r="AE838" s="42"/>
      <c r="AT838" s="20" t="s">
        <v>250</v>
      </c>
      <c r="AU838" s="20" t="s">
        <v>93</v>
      </c>
    </row>
    <row r="839" s="2" customFormat="1" ht="16.5" customHeight="1">
      <c r="A839" s="42"/>
      <c r="B839" s="43"/>
      <c r="C839" s="280" t="s">
        <v>2316</v>
      </c>
      <c r="D839" s="280" t="s">
        <v>463</v>
      </c>
      <c r="E839" s="281" t="s">
        <v>10304</v>
      </c>
      <c r="F839" s="282" t="s">
        <v>10305</v>
      </c>
      <c r="G839" s="283" t="s">
        <v>561</v>
      </c>
      <c r="H839" s="284">
        <v>82</v>
      </c>
      <c r="I839" s="285"/>
      <c r="J839" s="286">
        <f>ROUND(I839*H839,2)</f>
        <v>0</v>
      </c>
      <c r="K839" s="282" t="s">
        <v>1267</v>
      </c>
      <c r="L839" s="287"/>
      <c r="M839" s="288" t="s">
        <v>39</v>
      </c>
      <c r="N839" s="289" t="s">
        <v>56</v>
      </c>
      <c r="O839" s="88"/>
      <c r="P839" s="227">
        <f>O839*H839</f>
        <v>0</v>
      </c>
      <c r="Q839" s="227">
        <v>0.00031</v>
      </c>
      <c r="R839" s="227">
        <f>Q839*H839</f>
        <v>0.025420000000000002</v>
      </c>
      <c r="S839" s="227">
        <v>0</v>
      </c>
      <c r="T839" s="228">
        <f>S839*H839</f>
        <v>0</v>
      </c>
      <c r="U839" s="42"/>
      <c r="V839" s="42"/>
      <c r="W839" s="42"/>
      <c r="X839" s="42"/>
      <c r="Y839" s="42"/>
      <c r="Z839" s="42"/>
      <c r="AA839" s="42"/>
      <c r="AB839" s="42"/>
      <c r="AC839" s="42"/>
      <c r="AD839" s="42"/>
      <c r="AE839" s="42"/>
      <c r="AR839" s="229" t="s">
        <v>660</v>
      </c>
      <c r="AT839" s="229" t="s">
        <v>463</v>
      </c>
      <c r="AU839" s="229" t="s">
        <v>93</v>
      </c>
      <c r="AY839" s="20" t="s">
        <v>241</v>
      </c>
      <c r="BE839" s="230">
        <f>IF(N839="základní",J839,0)</f>
        <v>0</v>
      </c>
      <c r="BF839" s="230">
        <f>IF(N839="snížená",J839,0)</f>
        <v>0</v>
      </c>
      <c r="BG839" s="230">
        <f>IF(N839="zákl. přenesená",J839,0)</f>
        <v>0</v>
      </c>
      <c r="BH839" s="230">
        <f>IF(N839="sníž. přenesená",J839,0)</f>
        <v>0</v>
      </c>
      <c r="BI839" s="230">
        <f>IF(N839="nulová",J839,0)</f>
        <v>0</v>
      </c>
      <c r="BJ839" s="20" t="s">
        <v>23</v>
      </c>
      <c r="BK839" s="230">
        <f>ROUND(I839*H839,2)</f>
        <v>0</v>
      </c>
      <c r="BL839" s="20" t="s">
        <v>462</v>
      </c>
      <c r="BM839" s="229" t="s">
        <v>10306</v>
      </c>
    </row>
    <row r="840" s="14" customFormat="1">
      <c r="A840" s="14"/>
      <c r="B840" s="247"/>
      <c r="C840" s="248"/>
      <c r="D840" s="238" t="s">
        <v>252</v>
      </c>
      <c r="E840" s="249" t="s">
        <v>39</v>
      </c>
      <c r="F840" s="250" t="s">
        <v>10307</v>
      </c>
      <c r="G840" s="248"/>
      <c r="H840" s="251">
        <v>42</v>
      </c>
      <c r="I840" s="252"/>
      <c r="J840" s="248"/>
      <c r="K840" s="248"/>
      <c r="L840" s="253"/>
      <c r="M840" s="254"/>
      <c r="N840" s="255"/>
      <c r="O840" s="255"/>
      <c r="P840" s="255"/>
      <c r="Q840" s="255"/>
      <c r="R840" s="255"/>
      <c r="S840" s="255"/>
      <c r="T840" s="256"/>
      <c r="U840" s="14"/>
      <c r="V840" s="14"/>
      <c r="W840" s="14"/>
      <c r="X840" s="14"/>
      <c r="Y840" s="14"/>
      <c r="Z840" s="14"/>
      <c r="AA840" s="14"/>
      <c r="AB840" s="14"/>
      <c r="AC840" s="14"/>
      <c r="AD840" s="14"/>
      <c r="AE840" s="14"/>
      <c r="AT840" s="257" t="s">
        <v>252</v>
      </c>
      <c r="AU840" s="257" t="s">
        <v>93</v>
      </c>
      <c r="AV840" s="14" t="s">
        <v>93</v>
      </c>
      <c r="AW840" s="14" t="s">
        <v>46</v>
      </c>
      <c r="AX840" s="14" t="s">
        <v>85</v>
      </c>
      <c r="AY840" s="257" t="s">
        <v>241</v>
      </c>
    </row>
    <row r="841" s="14" customFormat="1">
      <c r="A841" s="14"/>
      <c r="B841" s="247"/>
      <c r="C841" s="248"/>
      <c r="D841" s="238" t="s">
        <v>252</v>
      </c>
      <c r="E841" s="249" t="s">
        <v>39</v>
      </c>
      <c r="F841" s="250" t="s">
        <v>10308</v>
      </c>
      <c r="G841" s="248"/>
      <c r="H841" s="251">
        <v>28</v>
      </c>
      <c r="I841" s="252"/>
      <c r="J841" s="248"/>
      <c r="K841" s="248"/>
      <c r="L841" s="253"/>
      <c r="M841" s="254"/>
      <c r="N841" s="255"/>
      <c r="O841" s="255"/>
      <c r="P841" s="255"/>
      <c r="Q841" s="255"/>
      <c r="R841" s="255"/>
      <c r="S841" s="255"/>
      <c r="T841" s="256"/>
      <c r="U841" s="14"/>
      <c r="V841" s="14"/>
      <c r="W841" s="14"/>
      <c r="X841" s="14"/>
      <c r="Y841" s="14"/>
      <c r="Z841" s="14"/>
      <c r="AA841" s="14"/>
      <c r="AB841" s="14"/>
      <c r="AC841" s="14"/>
      <c r="AD841" s="14"/>
      <c r="AE841" s="14"/>
      <c r="AT841" s="257" t="s">
        <v>252</v>
      </c>
      <c r="AU841" s="257" t="s">
        <v>93</v>
      </c>
      <c r="AV841" s="14" t="s">
        <v>93</v>
      </c>
      <c r="AW841" s="14" t="s">
        <v>46</v>
      </c>
      <c r="AX841" s="14" t="s">
        <v>85</v>
      </c>
      <c r="AY841" s="257" t="s">
        <v>241</v>
      </c>
    </row>
    <row r="842" s="14" customFormat="1">
      <c r="A842" s="14"/>
      <c r="B842" s="247"/>
      <c r="C842" s="248"/>
      <c r="D842" s="238" t="s">
        <v>252</v>
      </c>
      <c r="E842" s="249" t="s">
        <v>39</v>
      </c>
      <c r="F842" s="250" t="s">
        <v>10309</v>
      </c>
      <c r="G842" s="248"/>
      <c r="H842" s="251">
        <v>2</v>
      </c>
      <c r="I842" s="252"/>
      <c r="J842" s="248"/>
      <c r="K842" s="248"/>
      <c r="L842" s="253"/>
      <c r="M842" s="254"/>
      <c r="N842" s="255"/>
      <c r="O842" s="255"/>
      <c r="P842" s="255"/>
      <c r="Q842" s="255"/>
      <c r="R842" s="255"/>
      <c r="S842" s="255"/>
      <c r="T842" s="256"/>
      <c r="U842" s="14"/>
      <c r="V842" s="14"/>
      <c r="W842" s="14"/>
      <c r="X842" s="14"/>
      <c r="Y842" s="14"/>
      <c r="Z842" s="14"/>
      <c r="AA842" s="14"/>
      <c r="AB842" s="14"/>
      <c r="AC842" s="14"/>
      <c r="AD842" s="14"/>
      <c r="AE842" s="14"/>
      <c r="AT842" s="257" t="s">
        <v>252</v>
      </c>
      <c r="AU842" s="257" t="s">
        <v>93</v>
      </c>
      <c r="AV842" s="14" t="s">
        <v>93</v>
      </c>
      <c r="AW842" s="14" t="s">
        <v>46</v>
      </c>
      <c r="AX842" s="14" t="s">
        <v>85</v>
      </c>
      <c r="AY842" s="257" t="s">
        <v>241</v>
      </c>
    </row>
    <row r="843" s="14" customFormat="1">
      <c r="A843" s="14"/>
      <c r="B843" s="247"/>
      <c r="C843" s="248"/>
      <c r="D843" s="238" t="s">
        <v>252</v>
      </c>
      <c r="E843" s="249" t="s">
        <v>39</v>
      </c>
      <c r="F843" s="250" t="s">
        <v>10310</v>
      </c>
      <c r="G843" s="248"/>
      <c r="H843" s="251">
        <v>2</v>
      </c>
      <c r="I843" s="252"/>
      <c r="J843" s="248"/>
      <c r="K843" s="248"/>
      <c r="L843" s="253"/>
      <c r="M843" s="254"/>
      <c r="N843" s="255"/>
      <c r="O843" s="255"/>
      <c r="P843" s="255"/>
      <c r="Q843" s="255"/>
      <c r="R843" s="255"/>
      <c r="S843" s="255"/>
      <c r="T843" s="256"/>
      <c r="U843" s="14"/>
      <c r="V843" s="14"/>
      <c r="W843" s="14"/>
      <c r="X843" s="14"/>
      <c r="Y843" s="14"/>
      <c r="Z843" s="14"/>
      <c r="AA843" s="14"/>
      <c r="AB843" s="14"/>
      <c r="AC843" s="14"/>
      <c r="AD843" s="14"/>
      <c r="AE843" s="14"/>
      <c r="AT843" s="257" t="s">
        <v>252</v>
      </c>
      <c r="AU843" s="257" t="s">
        <v>93</v>
      </c>
      <c r="AV843" s="14" t="s">
        <v>93</v>
      </c>
      <c r="AW843" s="14" t="s">
        <v>46</v>
      </c>
      <c r="AX843" s="14" t="s">
        <v>85</v>
      </c>
      <c r="AY843" s="257" t="s">
        <v>241</v>
      </c>
    </row>
    <row r="844" s="14" customFormat="1">
      <c r="A844" s="14"/>
      <c r="B844" s="247"/>
      <c r="C844" s="248"/>
      <c r="D844" s="238" t="s">
        <v>252</v>
      </c>
      <c r="E844" s="249" t="s">
        <v>39</v>
      </c>
      <c r="F844" s="250" t="s">
        <v>10311</v>
      </c>
      <c r="G844" s="248"/>
      <c r="H844" s="251">
        <v>6</v>
      </c>
      <c r="I844" s="252"/>
      <c r="J844" s="248"/>
      <c r="K844" s="248"/>
      <c r="L844" s="253"/>
      <c r="M844" s="254"/>
      <c r="N844" s="255"/>
      <c r="O844" s="255"/>
      <c r="P844" s="255"/>
      <c r="Q844" s="255"/>
      <c r="R844" s="255"/>
      <c r="S844" s="255"/>
      <c r="T844" s="256"/>
      <c r="U844" s="14"/>
      <c r="V844" s="14"/>
      <c r="W844" s="14"/>
      <c r="X844" s="14"/>
      <c r="Y844" s="14"/>
      <c r="Z844" s="14"/>
      <c r="AA844" s="14"/>
      <c r="AB844" s="14"/>
      <c r="AC844" s="14"/>
      <c r="AD844" s="14"/>
      <c r="AE844" s="14"/>
      <c r="AT844" s="257" t="s">
        <v>252</v>
      </c>
      <c r="AU844" s="257" t="s">
        <v>93</v>
      </c>
      <c r="AV844" s="14" t="s">
        <v>93</v>
      </c>
      <c r="AW844" s="14" t="s">
        <v>46</v>
      </c>
      <c r="AX844" s="14" t="s">
        <v>85</v>
      </c>
      <c r="AY844" s="257" t="s">
        <v>241</v>
      </c>
    </row>
    <row r="845" s="14" customFormat="1">
      <c r="A845" s="14"/>
      <c r="B845" s="247"/>
      <c r="C845" s="248"/>
      <c r="D845" s="238" t="s">
        <v>252</v>
      </c>
      <c r="E845" s="249" t="s">
        <v>39</v>
      </c>
      <c r="F845" s="250" t="s">
        <v>10312</v>
      </c>
      <c r="G845" s="248"/>
      <c r="H845" s="251">
        <v>2</v>
      </c>
      <c r="I845" s="252"/>
      <c r="J845" s="248"/>
      <c r="K845" s="248"/>
      <c r="L845" s="253"/>
      <c r="M845" s="254"/>
      <c r="N845" s="255"/>
      <c r="O845" s="255"/>
      <c r="P845" s="255"/>
      <c r="Q845" s="255"/>
      <c r="R845" s="255"/>
      <c r="S845" s="255"/>
      <c r="T845" s="256"/>
      <c r="U845" s="14"/>
      <c r="V845" s="14"/>
      <c r="W845" s="14"/>
      <c r="X845" s="14"/>
      <c r="Y845" s="14"/>
      <c r="Z845" s="14"/>
      <c r="AA845" s="14"/>
      <c r="AB845" s="14"/>
      <c r="AC845" s="14"/>
      <c r="AD845" s="14"/>
      <c r="AE845" s="14"/>
      <c r="AT845" s="257" t="s">
        <v>252</v>
      </c>
      <c r="AU845" s="257" t="s">
        <v>93</v>
      </c>
      <c r="AV845" s="14" t="s">
        <v>93</v>
      </c>
      <c r="AW845" s="14" t="s">
        <v>46</v>
      </c>
      <c r="AX845" s="14" t="s">
        <v>85</v>
      </c>
      <c r="AY845" s="257" t="s">
        <v>241</v>
      </c>
    </row>
    <row r="846" s="15" customFormat="1">
      <c r="A846" s="15"/>
      <c r="B846" s="258"/>
      <c r="C846" s="259"/>
      <c r="D846" s="238" t="s">
        <v>252</v>
      </c>
      <c r="E846" s="260" t="s">
        <v>39</v>
      </c>
      <c r="F846" s="261" t="s">
        <v>274</v>
      </c>
      <c r="G846" s="259"/>
      <c r="H846" s="262">
        <v>82</v>
      </c>
      <c r="I846" s="263"/>
      <c r="J846" s="259"/>
      <c r="K846" s="259"/>
      <c r="L846" s="264"/>
      <c r="M846" s="265"/>
      <c r="N846" s="266"/>
      <c r="O846" s="266"/>
      <c r="P846" s="266"/>
      <c r="Q846" s="266"/>
      <c r="R846" s="266"/>
      <c r="S846" s="266"/>
      <c r="T846" s="267"/>
      <c r="U846" s="15"/>
      <c r="V846" s="15"/>
      <c r="W846" s="15"/>
      <c r="X846" s="15"/>
      <c r="Y846" s="15"/>
      <c r="Z846" s="15"/>
      <c r="AA846" s="15"/>
      <c r="AB846" s="15"/>
      <c r="AC846" s="15"/>
      <c r="AD846" s="15"/>
      <c r="AE846" s="15"/>
      <c r="AT846" s="268" t="s">
        <v>252</v>
      </c>
      <c r="AU846" s="268" t="s">
        <v>93</v>
      </c>
      <c r="AV846" s="15" t="s">
        <v>248</v>
      </c>
      <c r="AW846" s="15" t="s">
        <v>46</v>
      </c>
      <c r="AX846" s="15" t="s">
        <v>23</v>
      </c>
      <c r="AY846" s="268" t="s">
        <v>241</v>
      </c>
    </row>
    <row r="847" s="2" customFormat="1" ht="16.5" customHeight="1">
      <c r="A847" s="42"/>
      <c r="B847" s="43"/>
      <c r="C847" s="218" t="s">
        <v>2325</v>
      </c>
      <c r="D847" s="218" t="s">
        <v>243</v>
      </c>
      <c r="E847" s="219" t="s">
        <v>10313</v>
      </c>
      <c r="F847" s="220" t="s">
        <v>10314</v>
      </c>
      <c r="G847" s="221" t="s">
        <v>561</v>
      </c>
      <c r="H847" s="222">
        <v>1</v>
      </c>
      <c r="I847" s="223"/>
      <c r="J847" s="224">
        <f>ROUND(I847*H847,2)</f>
        <v>0</v>
      </c>
      <c r="K847" s="220" t="s">
        <v>247</v>
      </c>
      <c r="L847" s="48"/>
      <c r="M847" s="225" t="s">
        <v>39</v>
      </c>
      <c r="N847" s="226" t="s">
        <v>56</v>
      </c>
      <c r="O847" s="88"/>
      <c r="P847" s="227">
        <f>O847*H847</f>
        <v>0</v>
      </c>
      <c r="Q847" s="227">
        <v>0.00016000000000000001</v>
      </c>
      <c r="R847" s="227">
        <f>Q847*H847</f>
        <v>0.00016000000000000001</v>
      </c>
      <c r="S847" s="227">
        <v>0</v>
      </c>
      <c r="T847" s="228">
        <f>S847*H847</f>
        <v>0</v>
      </c>
      <c r="U847" s="42"/>
      <c r="V847" s="42"/>
      <c r="W847" s="42"/>
      <c r="X847" s="42"/>
      <c r="Y847" s="42"/>
      <c r="Z847" s="42"/>
      <c r="AA847" s="42"/>
      <c r="AB847" s="42"/>
      <c r="AC847" s="42"/>
      <c r="AD847" s="42"/>
      <c r="AE847" s="42"/>
      <c r="AR847" s="229" t="s">
        <v>462</v>
      </c>
      <c r="AT847" s="229" t="s">
        <v>243</v>
      </c>
      <c r="AU847" s="229" t="s">
        <v>93</v>
      </c>
      <c r="AY847" s="20" t="s">
        <v>241</v>
      </c>
      <c r="BE847" s="230">
        <f>IF(N847="základní",J847,0)</f>
        <v>0</v>
      </c>
      <c r="BF847" s="230">
        <f>IF(N847="snížená",J847,0)</f>
        <v>0</v>
      </c>
      <c r="BG847" s="230">
        <f>IF(N847="zákl. přenesená",J847,0)</f>
        <v>0</v>
      </c>
      <c r="BH847" s="230">
        <f>IF(N847="sníž. přenesená",J847,0)</f>
        <v>0</v>
      </c>
      <c r="BI847" s="230">
        <f>IF(N847="nulová",J847,0)</f>
        <v>0</v>
      </c>
      <c r="BJ847" s="20" t="s">
        <v>23</v>
      </c>
      <c r="BK847" s="230">
        <f>ROUND(I847*H847,2)</f>
        <v>0</v>
      </c>
      <c r="BL847" s="20" t="s">
        <v>462</v>
      </c>
      <c r="BM847" s="229" t="s">
        <v>10315</v>
      </c>
    </row>
    <row r="848" s="2" customFormat="1">
      <c r="A848" s="42"/>
      <c r="B848" s="43"/>
      <c r="C848" s="44"/>
      <c r="D848" s="231" t="s">
        <v>250</v>
      </c>
      <c r="E848" s="44"/>
      <c r="F848" s="232" t="s">
        <v>10316</v>
      </c>
      <c r="G848" s="44"/>
      <c r="H848" s="44"/>
      <c r="I848" s="233"/>
      <c r="J848" s="44"/>
      <c r="K848" s="44"/>
      <c r="L848" s="48"/>
      <c r="M848" s="234"/>
      <c r="N848" s="235"/>
      <c r="O848" s="88"/>
      <c r="P848" s="88"/>
      <c r="Q848" s="88"/>
      <c r="R848" s="88"/>
      <c r="S848" s="88"/>
      <c r="T848" s="89"/>
      <c r="U848" s="42"/>
      <c r="V848" s="42"/>
      <c r="W848" s="42"/>
      <c r="X848" s="42"/>
      <c r="Y848" s="42"/>
      <c r="Z848" s="42"/>
      <c r="AA848" s="42"/>
      <c r="AB848" s="42"/>
      <c r="AC848" s="42"/>
      <c r="AD848" s="42"/>
      <c r="AE848" s="42"/>
      <c r="AT848" s="20" t="s">
        <v>250</v>
      </c>
      <c r="AU848" s="20" t="s">
        <v>93</v>
      </c>
    </row>
    <row r="849" s="2" customFormat="1" ht="16.5" customHeight="1">
      <c r="A849" s="42"/>
      <c r="B849" s="43"/>
      <c r="C849" s="280" t="s">
        <v>2332</v>
      </c>
      <c r="D849" s="280" t="s">
        <v>463</v>
      </c>
      <c r="E849" s="281" t="s">
        <v>10317</v>
      </c>
      <c r="F849" s="282" t="s">
        <v>10318</v>
      </c>
      <c r="G849" s="283" t="s">
        <v>561</v>
      </c>
      <c r="H849" s="284">
        <v>1</v>
      </c>
      <c r="I849" s="285"/>
      <c r="J849" s="286">
        <f>ROUND(I849*H849,2)</f>
        <v>0</v>
      </c>
      <c r="K849" s="282" t="s">
        <v>247</v>
      </c>
      <c r="L849" s="287"/>
      <c r="M849" s="288" t="s">
        <v>39</v>
      </c>
      <c r="N849" s="289" t="s">
        <v>56</v>
      </c>
      <c r="O849" s="88"/>
      <c r="P849" s="227">
        <f>O849*H849</f>
        <v>0</v>
      </c>
      <c r="Q849" s="227">
        <v>0.00156</v>
      </c>
      <c r="R849" s="227">
        <f>Q849*H849</f>
        <v>0.00156</v>
      </c>
      <c r="S849" s="227">
        <v>0</v>
      </c>
      <c r="T849" s="228">
        <f>S849*H849</f>
        <v>0</v>
      </c>
      <c r="U849" s="42"/>
      <c r="V849" s="42"/>
      <c r="W849" s="42"/>
      <c r="X849" s="42"/>
      <c r="Y849" s="42"/>
      <c r="Z849" s="42"/>
      <c r="AA849" s="42"/>
      <c r="AB849" s="42"/>
      <c r="AC849" s="42"/>
      <c r="AD849" s="42"/>
      <c r="AE849" s="42"/>
      <c r="AR849" s="229" t="s">
        <v>660</v>
      </c>
      <c r="AT849" s="229" t="s">
        <v>463</v>
      </c>
      <c r="AU849" s="229" t="s">
        <v>93</v>
      </c>
      <c r="AY849" s="20" t="s">
        <v>241</v>
      </c>
      <c r="BE849" s="230">
        <f>IF(N849="základní",J849,0)</f>
        <v>0</v>
      </c>
      <c r="BF849" s="230">
        <f>IF(N849="snížená",J849,0)</f>
        <v>0</v>
      </c>
      <c r="BG849" s="230">
        <f>IF(N849="zákl. přenesená",J849,0)</f>
        <v>0</v>
      </c>
      <c r="BH849" s="230">
        <f>IF(N849="sníž. přenesená",J849,0)</f>
        <v>0</v>
      </c>
      <c r="BI849" s="230">
        <f>IF(N849="nulová",J849,0)</f>
        <v>0</v>
      </c>
      <c r="BJ849" s="20" t="s">
        <v>23</v>
      </c>
      <c r="BK849" s="230">
        <f>ROUND(I849*H849,2)</f>
        <v>0</v>
      </c>
      <c r="BL849" s="20" t="s">
        <v>462</v>
      </c>
      <c r="BM849" s="229" t="s">
        <v>10319</v>
      </c>
    </row>
    <row r="850" s="14" customFormat="1">
      <c r="A850" s="14"/>
      <c r="B850" s="247"/>
      <c r="C850" s="248"/>
      <c r="D850" s="238" t="s">
        <v>252</v>
      </c>
      <c r="E850" s="249" t="s">
        <v>39</v>
      </c>
      <c r="F850" s="250" t="s">
        <v>9900</v>
      </c>
      <c r="G850" s="248"/>
      <c r="H850" s="251">
        <v>1</v>
      </c>
      <c r="I850" s="252"/>
      <c r="J850" s="248"/>
      <c r="K850" s="248"/>
      <c r="L850" s="253"/>
      <c r="M850" s="254"/>
      <c r="N850" s="255"/>
      <c r="O850" s="255"/>
      <c r="P850" s="255"/>
      <c r="Q850" s="255"/>
      <c r="R850" s="255"/>
      <c r="S850" s="255"/>
      <c r="T850" s="256"/>
      <c r="U850" s="14"/>
      <c r="V850" s="14"/>
      <c r="W850" s="14"/>
      <c r="X850" s="14"/>
      <c r="Y850" s="14"/>
      <c r="Z850" s="14"/>
      <c r="AA850" s="14"/>
      <c r="AB850" s="14"/>
      <c r="AC850" s="14"/>
      <c r="AD850" s="14"/>
      <c r="AE850" s="14"/>
      <c r="AT850" s="257" t="s">
        <v>252</v>
      </c>
      <c r="AU850" s="257" t="s">
        <v>93</v>
      </c>
      <c r="AV850" s="14" t="s">
        <v>93</v>
      </c>
      <c r="AW850" s="14" t="s">
        <v>46</v>
      </c>
      <c r="AX850" s="14" t="s">
        <v>23</v>
      </c>
      <c r="AY850" s="257" t="s">
        <v>241</v>
      </c>
    </row>
    <row r="851" s="2" customFormat="1" ht="16.5" customHeight="1">
      <c r="A851" s="42"/>
      <c r="B851" s="43"/>
      <c r="C851" s="218" t="s">
        <v>2337</v>
      </c>
      <c r="D851" s="218" t="s">
        <v>243</v>
      </c>
      <c r="E851" s="219" t="s">
        <v>10320</v>
      </c>
      <c r="F851" s="220" t="s">
        <v>10321</v>
      </c>
      <c r="G851" s="221" t="s">
        <v>561</v>
      </c>
      <c r="H851" s="222">
        <v>4</v>
      </c>
      <c r="I851" s="223"/>
      <c r="J851" s="224">
        <f>ROUND(I851*H851,2)</f>
        <v>0</v>
      </c>
      <c r="K851" s="220" t="s">
        <v>247</v>
      </c>
      <c r="L851" s="48"/>
      <c r="M851" s="225" t="s">
        <v>39</v>
      </c>
      <c r="N851" s="226" t="s">
        <v>56</v>
      </c>
      <c r="O851" s="88"/>
      <c r="P851" s="227">
        <f>O851*H851</f>
        <v>0</v>
      </c>
      <c r="Q851" s="227">
        <v>0</v>
      </c>
      <c r="R851" s="227">
        <f>Q851*H851</f>
        <v>0</v>
      </c>
      <c r="S851" s="227">
        <v>0</v>
      </c>
      <c r="T851" s="228">
        <f>S851*H851</f>
        <v>0</v>
      </c>
      <c r="U851" s="42"/>
      <c r="V851" s="42"/>
      <c r="W851" s="42"/>
      <c r="X851" s="42"/>
      <c r="Y851" s="42"/>
      <c r="Z851" s="42"/>
      <c r="AA851" s="42"/>
      <c r="AB851" s="42"/>
      <c r="AC851" s="42"/>
      <c r="AD851" s="42"/>
      <c r="AE851" s="42"/>
      <c r="AR851" s="229" t="s">
        <v>462</v>
      </c>
      <c r="AT851" s="229" t="s">
        <v>243</v>
      </c>
      <c r="AU851" s="229" t="s">
        <v>93</v>
      </c>
      <c r="AY851" s="20" t="s">
        <v>241</v>
      </c>
      <c r="BE851" s="230">
        <f>IF(N851="základní",J851,0)</f>
        <v>0</v>
      </c>
      <c r="BF851" s="230">
        <f>IF(N851="snížená",J851,0)</f>
        <v>0</v>
      </c>
      <c r="BG851" s="230">
        <f>IF(N851="zákl. přenesená",J851,0)</f>
        <v>0</v>
      </c>
      <c r="BH851" s="230">
        <f>IF(N851="sníž. přenesená",J851,0)</f>
        <v>0</v>
      </c>
      <c r="BI851" s="230">
        <f>IF(N851="nulová",J851,0)</f>
        <v>0</v>
      </c>
      <c r="BJ851" s="20" t="s">
        <v>23</v>
      </c>
      <c r="BK851" s="230">
        <f>ROUND(I851*H851,2)</f>
        <v>0</v>
      </c>
      <c r="BL851" s="20" t="s">
        <v>462</v>
      </c>
      <c r="BM851" s="229" t="s">
        <v>10322</v>
      </c>
    </row>
    <row r="852" s="2" customFormat="1">
      <c r="A852" s="42"/>
      <c r="B852" s="43"/>
      <c r="C852" s="44"/>
      <c r="D852" s="231" t="s">
        <v>250</v>
      </c>
      <c r="E852" s="44"/>
      <c r="F852" s="232" t="s">
        <v>10323</v>
      </c>
      <c r="G852" s="44"/>
      <c r="H852" s="44"/>
      <c r="I852" s="233"/>
      <c r="J852" s="44"/>
      <c r="K852" s="44"/>
      <c r="L852" s="48"/>
      <c r="M852" s="234"/>
      <c r="N852" s="235"/>
      <c r="O852" s="88"/>
      <c r="P852" s="88"/>
      <c r="Q852" s="88"/>
      <c r="R852" s="88"/>
      <c r="S852" s="88"/>
      <c r="T852" s="89"/>
      <c r="U852" s="42"/>
      <c r="V852" s="42"/>
      <c r="W852" s="42"/>
      <c r="X852" s="42"/>
      <c r="Y852" s="42"/>
      <c r="Z852" s="42"/>
      <c r="AA852" s="42"/>
      <c r="AB852" s="42"/>
      <c r="AC852" s="42"/>
      <c r="AD852" s="42"/>
      <c r="AE852" s="42"/>
      <c r="AT852" s="20" t="s">
        <v>250</v>
      </c>
      <c r="AU852" s="20" t="s">
        <v>93</v>
      </c>
    </row>
    <row r="853" s="2" customFormat="1" ht="16.5" customHeight="1">
      <c r="A853" s="42"/>
      <c r="B853" s="43"/>
      <c r="C853" s="280" t="s">
        <v>2364</v>
      </c>
      <c r="D853" s="280" t="s">
        <v>463</v>
      </c>
      <c r="E853" s="281" t="s">
        <v>10324</v>
      </c>
      <c r="F853" s="282" t="s">
        <v>10325</v>
      </c>
      <c r="G853" s="283" t="s">
        <v>561</v>
      </c>
      <c r="H853" s="284">
        <v>3</v>
      </c>
      <c r="I853" s="285"/>
      <c r="J853" s="286">
        <f>ROUND(I853*H853,2)</f>
        <v>0</v>
      </c>
      <c r="K853" s="282" t="s">
        <v>247</v>
      </c>
      <c r="L853" s="287"/>
      <c r="M853" s="288" t="s">
        <v>39</v>
      </c>
      <c r="N853" s="289" t="s">
        <v>56</v>
      </c>
      <c r="O853" s="88"/>
      <c r="P853" s="227">
        <f>O853*H853</f>
        <v>0</v>
      </c>
      <c r="Q853" s="227">
        <v>0.00165</v>
      </c>
      <c r="R853" s="227">
        <f>Q853*H853</f>
        <v>0.0049499999999999995</v>
      </c>
      <c r="S853" s="227">
        <v>0</v>
      </c>
      <c r="T853" s="228">
        <f>S853*H853</f>
        <v>0</v>
      </c>
      <c r="U853" s="42"/>
      <c r="V853" s="42"/>
      <c r="W853" s="42"/>
      <c r="X853" s="42"/>
      <c r="Y853" s="42"/>
      <c r="Z853" s="42"/>
      <c r="AA853" s="42"/>
      <c r="AB853" s="42"/>
      <c r="AC853" s="42"/>
      <c r="AD853" s="42"/>
      <c r="AE853" s="42"/>
      <c r="AR853" s="229" t="s">
        <v>660</v>
      </c>
      <c r="AT853" s="229" t="s">
        <v>463</v>
      </c>
      <c r="AU853" s="229" t="s">
        <v>93</v>
      </c>
      <c r="AY853" s="20" t="s">
        <v>241</v>
      </c>
      <c r="BE853" s="230">
        <f>IF(N853="základní",J853,0)</f>
        <v>0</v>
      </c>
      <c r="BF853" s="230">
        <f>IF(N853="snížená",J853,0)</f>
        <v>0</v>
      </c>
      <c r="BG853" s="230">
        <f>IF(N853="zákl. přenesená",J853,0)</f>
        <v>0</v>
      </c>
      <c r="BH853" s="230">
        <f>IF(N853="sníž. přenesená",J853,0)</f>
        <v>0</v>
      </c>
      <c r="BI853" s="230">
        <f>IF(N853="nulová",J853,0)</f>
        <v>0</v>
      </c>
      <c r="BJ853" s="20" t="s">
        <v>23</v>
      </c>
      <c r="BK853" s="230">
        <f>ROUND(I853*H853,2)</f>
        <v>0</v>
      </c>
      <c r="BL853" s="20" t="s">
        <v>462</v>
      </c>
      <c r="BM853" s="229" t="s">
        <v>10326</v>
      </c>
    </row>
    <row r="854" s="14" customFormat="1">
      <c r="A854" s="14"/>
      <c r="B854" s="247"/>
      <c r="C854" s="248"/>
      <c r="D854" s="238" t="s">
        <v>252</v>
      </c>
      <c r="E854" s="249" t="s">
        <v>39</v>
      </c>
      <c r="F854" s="250" t="s">
        <v>9891</v>
      </c>
      <c r="G854" s="248"/>
      <c r="H854" s="251">
        <v>3</v>
      </c>
      <c r="I854" s="252"/>
      <c r="J854" s="248"/>
      <c r="K854" s="248"/>
      <c r="L854" s="253"/>
      <c r="M854" s="254"/>
      <c r="N854" s="255"/>
      <c r="O854" s="255"/>
      <c r="P854" s="255"/>
      <c r="Q854" s="255"/>
      <c r="R854" s="255"/>
      <c r="S854" s="255"/>
      <c r="T854" s="256"/>
      <c r="U854" s="14"/>
      <c r="V854" s="14"/>
      <c r="W854" s="14"/>
      <c r="X854" s="14"/>
      <c r="Y854" s="14"/>
      <c r="Z854" s="14"/>
      <c r="AA854" s="14"/>
      <c r="AB854" s="14"/>
      <c r="AC854" s="14"/>
      <c r="AD854" s="14"/>
      <c r="AE854" s="14"/>
      <c r="AT854" s="257" t="s">
        <v>252</v>
      </c>
      <c r="AU854" s="257" t="s">
        <v>93</v>
      </c>
      <c r="AV854" s="14" t="s">
        <v>93</v>
      </c>
      <c r="AW854" s="14" t="s">
        <v>46</v>
      </c>
      <c r="AX854" s="14" t="s">
        <v>23</v>
      </c>
      <c r="AY854" s="257" t="s">
        <v>241</v>
      </c>
    </row>
    <row r="855" s="2" customFormat="1" ht="16.5" customHeight="1">
      <c r="A855" s="42"/>
      <c r="B855" s="43"/>
      <c r="C855" s="280" t="s">
        <v>2373</v>
      </c>
      <c r="D855" s="280" t="s">
        <v>463</v>
      </c>
      <c r="E855" s="281" t="s">
        <v>10327</v>
      </c>
      <c r="F855" s="282" t="s">
        <v>10328</v>
      </c>
      <c r="G855" s="283" t="s">
        <v>561</v>
      </c>
      <c r="H855" s="284">
        <v>1</v>
      </c>
      <c r="I855" s="285"/>
      <c r="J855" s="286">
        <f>ROUND(I855*H855,2)</f>
        <v>0</v>
      </c>
      <c r="K855" s="282" t="s">
        <v>247</v>
      </c>
      <c r="L855" s="287"/>
      <c r="M855" s="288" t="s">
        <v>39</v>
      </c>
      <c r="N855" s="289" t="s">
        <v>56</v>
      </c>
      <c r="O855" s="88"/>
      <c r="P855" s="227">
        <f>O855*H855</f>
        <v>0</v>
      </c>
      <c r="Q855" s="227">
        <v>0.0020400000000000001</v>
      </c>
      <c r="R855" s="227">
        <f>Q855*H855</f>
        <v>0.0020400000000000001</v>
      </c>
      <c r="S855" s="227">
        <v>0</v>
      </c>
      <c r="T855" s="228">
        <f>S855*H855</f>
        <v>0</v>
      </c>
      <c r="U855" s="42"/>
      <c r="V855" s="42"/>
      <c r="W855" s="42"/>
      <c r="X855" s="42"/>
      <c r="Y855" s="42"/>
      <c r="Z855" s="42"/>
      <c r="AA855" s="42"/>
      <c r="AB855" s="42"/>
      <c r="AC855" s="42"/>
      <c r="AD855" s="42"/>
      <c r="AE855" s="42"/>
      <c r="AR855" s="229" t="s">
        <v>660</v>
      </c>
      <c r="AT855" s="229" t="s">
        <v>463</v>
      </c>
      <c r="AU855" s="229" t="s">
        <v>93</v>
      </c>
      <c r="AY855" s="20" t="s">
        <v>241</v>
      </c>
      <c r="BE855" s="230">
        <f>IF(N855="základní",J855,0)</f>
        <v>0</v>
      </c>
      <c r="BF855" s="230">
        <f>IF(N855="snížená",J855,0)</f>
        <v>0</v>
      </c>
      <c r="BG855" s="230">
        <f>IF(N855="zákl. přenesená",J855,0)</f>
        <v>0</v>
      </c>
      <c r="BH855" s="230">
        <f>IF(N855="sníž. přenesená",J855,0)</f>
        <v>0</v>
      </c>
      <c r="BI855" s="230">
        <f>IF(N855="nulová",J855,0)</f>
        <v>0</v>
      </c>
      <c r="BJ855" s="20" t="s">
        <v>23</v>
      </c>
      <c r="BK855" s="230">
        <f>ROUND(I855*H855,2)</f>
        <v>0</v>
      </c>
      <c r="BL855" s="20" t="s">
        <v>462</v>
      </c>
      <c r="BM855" s="229" t="s">
        <v>10329</v>
      </c>
    </row>
    <row r="856" s="14" customFormat="1">
      <c r="A856" s="14"/>
      <c r="B856" s="247"/>
      <c r="C856" s="248"/>
      <c r="D856" s="238" t="s">
        <v>252</v>
      </c>
      <c r="E856" s="249" t="s">
        <v>39</v>
      </c>
      <c r="F856" s="250" t="s">
        <v>9892</v>
      </c>
      <c r="G856" s="248"/>
      <c r="H856" s="251">
        <v>1</v>
      </c>
      <c r="I856" s="252"/>
      <c r="J856" s="248"/>
      <c r="K856" s="248"/>
      <c r="L856" s="253"/>
      <c r="M856" s="254"/>
      <c r="N856" s="255"/>
      <c r="O856" s="255"/>
      <c r="P856" s="255"/>
      <c r="Q856" s="255"/>
      <c r="R856" s="255"/>
      <c r="S856" s="255"/>
      <c r="T856" s="256"/>
      <c r="U856" s="14"/>
      <c r="V856" s="14"/>
      <c r="W856" s="14"/>
      <c r="X856" s="14"/>
      <c r="Y856" s="14"/>
      <c r="Z856" s="14"/>
      <c r="AA856" s="14"/>
      <c r="AB856" s="14"/>
      <c r="AC856" s="14"/>
      <c r="AD856" s="14"/>
      <c r="AE856" s="14"/>
      <c r="AT856" s="257" t="s">
        <v>252</v>
      </c>
      <c r="AU856" s="257" t="s">
        <v>93</v>
      </c>
      <c r="AV856" s="14" t="s">
        <v>93</v>
      </c>
      <c r="AW856" s="14" t="s">
        <v>46</v>
      </c>
      <c r="AX856" s="14" t="s">
        <v>23</v>
      </c>
      <c r="AY856" s="257" t="s">
        <v>241</v>
      </c>
    </row>
    <row r="857" s="2" customFormat="1" ht="16.5" customHeight="1">
      <c r="A857" s="42"/>
      <c r="B857" s="43"/>
      <c r="C857" s="218" t="s">
        <v>2378</v>
      </c>
      <c r="D857" s="218" t="s">
        <v>243</v>
      </c>
      <c r="E857" s="219" t="s">
        <v>10330</v>
      </c>
      <c r="F857" s="220" t="s">
        <v>10331</v>
      </c>
      <c r="G857" s="221" t="s">
        <v>561</v>
      </c>
      <c r="H857" s="222">
        <v>36</v>
      </c>
      <c r="I857" s="223"/>
      <c r="J857" s="224">
        <f>ROUND(I857*H857,2)</f>
        <v>0</v>
      </c>
      <c r="K857" s="220" t="s">
        <v>247</v>
      </c>
      <c r="L857" s="48"/>
      <c r="M857" s="225" t="s">
        <v>39</v>
      </c>
      <c r="N857" s="226" t="s">
        <v>56</v>
      </c>
      <c r="O857" s="88"/>
      <c r="P857" s="227">
        <f>O857*H857</f>
        <v>0</v>
      </c>
      <c r="Q857" s="227">
        <v>4.0000000000000003E-05</v>
      </c>
      <c r="R857" s="227">
        <f>Q857*H857</f>
        <v>0.0014400000000000001</v>
      </c>
      <c r="S857" s="227">
        <v>0</v>
      </c>
      <c r="T857" s="228">
        <f>S857*H857</f>
        <v>0</v>
      </c>
      <c r="U857" s="42"/>
      <c r="V857" s="42"/>
      <c r="W857" s="42"/>
      <c r="X857" s="42"/>
      <c r="Y857" s="42"/>
      <c r="Z857" s="42"/>
      <c r="AA857" s="42"/>
      <c r="AB857" s="42"/>
      <c r="AC857" s="42"/>
      <c r="AD857" s="42"/>
      <c r="AE857" s="42"/>
      <c r="AR857" s="229" t="s">
        <v>462</v>
      </c>
      <c r="AT857" s="229" t="s">
        <v>243</v>
      </c>
      <c r="AU857" s="229" t="s">
        <v>93</v>
      </c>
      <c r="AY857" s="20" t="s">
        <v>241</v>
      </c>
      <c r="BE857" s="230">
        <f>IF(N857="základní",J857,0)</f>
        <v>0</v>
      </c>
      <c r="BF857" s="230">
        <f>IF(N857="snížená",J857,0)</f>
        <v>0</v>
      </c>
      <c r="BG857" s="230">
        <f>IF(N857="zákl. přenesená",J857,0)</f>
        <v>0</v>
      </c>
      <c r="BH857" s="230">
        <f>IF(N857="sníž. přenesená",J857,0)</f>
        <v>0</v>
      </c>
      <c r="BI857" s="230">
        <f>IF(N857="nulová",J857,0)</f>
        <v>0</v>
      </c>
      <c r="BJ857" s="20" t="s">
        <v>23</v>
      </c>
      <c r="BK857" s="230">
        <f>ROUND(I857*H857,2)</f>
        <v>0</v>
      </c>
      <c r="BL857" s="20" t="s">
        <v>462</v>
      </c>
      <c r="BM857" s="229" t="s">
        <v>10332</v>
      </c>
    </row>
    <row r="858" s="2" customFormat="1">
      <c r="A858" s="42"/>
      <c r="B858" s="43"/>
      <c r="C858" s="44"/>
      <c r="D858" s="231" t="s">
        <v>250</v>
      </c>
      <c r="E858" s="44"/>
      <c r="F858" s="232" t="s">
        <v>10333</v>
      </c>
      <c r="G858" s="44"/>
      <c r="H858" s="44"/>
      <c r="I858" s="233"/>
      <c r="J858" s="44"/>
      <c r="K858" s="44"/>
      <c r="L858" s="48"/>
      <c r="M858" s="234"/>
      <c r="N858" s="235"/>
      <c r="O858" s="88"/>
      <c r="P858" s="88"/>
      <c r="Q858" s="88"/>
      <c r="R858" s="88"/>
      <c r="S858" s="88"/>
      <c r="T858" s="89"/>
      <c r="U858" s="42"/>
      <c r="V858" s="42"/>
      <c r="W858" s="42"/>
      <c r="X858" s="42"/>
      <c r="Y858" s="42"/>
      <c r="Z858" s="42"/>
      <c r="AA858" s="42"/>
      <c r="AB858" s="42"/>
      <c r="AC858" s="42"/>
      <c r="AD858" s="42"/>
      <c r="AE858" s="42"/>
      <c r="AT858" s="20" t="s">
        <v>250</v>
      </c>
      <c r="AU858" s="20" t="s">
        <v>93</v>
      </c>
    </row>
    <row r="859" s="2" customFormat="1" ht="16.5" customHeight="1">
      <c r="A859" s="42"/>
      <c r="B859" s="43"/>
      <c r="C859" s="280" t="s">
        <v>2389</v>
      </c>
      <c r="D859" s="280" t="s">
        <v>463</v>
      </c>
      <c r="E859" s="281" t="s">
        <v>10334</v>
      </c>
      <c r="F859" s="282" t="s">
        <v>10335</v>
      </c>
      <c r="G859" s="283" t="s">
        <v>561</v>
      </c>
      <c r="H859" s="284">
        <v>35</v>
      </c>
      <c r="I859" s="285"/>
      <c r="J859" s="286">
        <f>ROUND(I859*H859,2)</f>
        <v>0</v>
      </c>
      <c r="K859" s="282" t="s">
        <v>247</v>
      </c>
      <c r="L859" s="287"/>
      <c r="M859" s="288" t="s">
        <v>39</v>
      </c>
      <c r="N859" s="289" t="s">
        <v>56</v>
      </c>
      <c r="O859" s="88"/>
      <c r="P859" s="227">
        <f>O859*H859</f>
        <v>0</v>
      </c>
      <c r="Q859" s="227">
        <v>0.00147</v>
      </c>
      <c r="R859" s="227">
        <f>Q859*H859</f>
        <v>0.051449999999999996</v>
      </c>
      <c r="S859" s="227">
        <v>0</v>
      </c>
      <c r="T859" s="228">
        <f>S859*H859</f>
        <v>0</v>
      </c>
      <c r="U859" s="42"/>
      <c r="V859" s="42"/>
      <c r="W859" s="42"/>
      <c r="X859" s="42"/>
      <c r="Y859" s="42"/>
      <c r="Z859" s="42"/>
      <c r="AA859" s="42"/>
      <c r="AB859" s="42"/>
      <c r="AC859" s="42"/>
      <c r="AD859" s="42"/>
      <c r="AE859" s="42"/>
      <c r="AR859" s="229" t="s">
        <v>660</v>
      </c>
      <c r="AT859" s="229" t="s">
        <v>463</v>
      </c>
      <c r="AU859" s="229" t="s">
        <v>93</v>
      </c>
      <c r="AY859" s="20" t="s">
        <v>241</v>
      </c>
      <c r="BE859" s="230">
        <f>IF(N859="základní",J859,0)</f>
        <v>0</v>
      </c>
      <c r="BF859" s="230">
        <f>IF(N859="snížená",J859,0)</f>
        <v>0</v>
      </c>
      <c r="BG859" s="230">
        <f>IF(N859="zákl. přenesená",J859,0)</f>
        <v>0</v>
      </c>
      <c r="BH859" s="230">
        <f>IF(N859="sníž. přenesená",J859,0)</f>
        <v>0</v>
      </c>
      <c r="BI859" s="230">
        <f>IF(N859="nulová",J859,0)</f>
        <v>0</v>
      </c>
      <c r="BJ859" s="20" t="s">
        <v>23</v>
      </c>
      <c r="BK859" s="230">
        <f>ROUND(I859*H859,2)</f>
        <v>0</v>
      </c>
      <c r="BL859" s="20" t="s">
        <v>462</v>
      </c>
      <c r="BM859" s="229" t="s">
        <v>10336</v>
      </c>
    </row>
    <row r="860" s="14" customFormat="1">
      <c r="A860" s="14"/>
      <c r="B860" s="247"/>
      <c r="C860" s="248"/>
      <c r="D860" s="238" t="s">
        <v>252</v>
      </c>
      <c r="E860" s="249" t="s">
        <v>39</v>
      </c>
      <c r="F860" s="250" t="s">
        <v>9887</v>
      </c>
      <c r="G860" s="248"/>
      <c r="H860" s="251">
        <v>21</v>
      </c>
      <c r="I860" s="252"/>
      <c r="J860" s="248"/>
      <c r="K860" s="248"/>
      <c r="L860" s="253"/>
      <c r="M860" s="254"/>
      <c r="N860" s="255"/>
      <c r="O860" s="255"/>
      <c r="P860" s="255"/>
      <c r="Q860" s="255"/>
      <c r="R860" s="255"/>
      <c r="S860" s="255"/>
      <c r="T860" s="256"/>
      <c r="U860" s="14"/>
      <c r="V860" s="14"/>
      <c r="W860" s="14"/>
      <c r="X860" s="14"/>
      <c r="Y860" s="14"/>
      <c r="Z860" s="14"/>
      <c r="AA860" s="14"/>
      <c r="AB860" s="14"/>
      <c r="AC860" s="14"/>
      <c r="AD860" s="14"/>
      <c r="AE860" s="14"/>
      <c r="AT860" s="257" t="s">
        <v>252</v>
      </c>
      <c r="AU860" s="257" t="s">
        <v>93</v>
      </c>
      <c r="AV860" s="14" t="s">
        <v>93</v>
      </c>
      <c r="AW860" s="14" t="s">
        <v>46</v>
      </c>
      <c r="AX860" s="14" t="s">
        <v>85</v>
      </c>
      <c r="AY860" s="257" t="s">
        <v>241</v>
      </c>
    </row>
    <row r="861" s="14" customFormat="1">
      <c r="A861" s="14"/>
      <c r="B861" s="247"/>
      <c r="C861" s="248"/>
      <c r="D861" s="238" t="s">
        <v>252</v>
      </c>
      <c r="E861" s="249" t="s">
        <v>39</v>
      </c>
      <c r="F861" s="250" t="s">
        <v>9888</v>
      </c>
      <c r="G861" s="248"/>
      <c r="H861" s="251">
        <v>14</v>
      </c>
      <c r="I861" s="252"/>
      <c r="J861" s="248"/>
      <c r="K861" s="248"/>
      <c r="L861" s="253"/>
      <c r="M861" s="254"/>
      <c r="N861" s="255"/>
      <c r="O861" s="255"/>
      <c r="P861" s="255"/>
      <c r="Q861" s="255"/>
      <c r="R861" s="255"/>
      <c r="S861" s="255"/>
      <c r="T861" s="256"/>
      <c r="U861" s="14"/>
      <c r="V861" s="14"/>
      <c r="W861" s="14"/>
      <c r="X861" s="14"/>
      <c r="Y861" s="14"/>
      <c r="Z861" s="14"/>
      <c r="AA861" s="14"/>
      <c r="AB861" s="14"/>
      <c r="AC861" s="14"/>
      <c r="AD861" s="14"/>
      <c r="AE861" s="14"/>
      <c r="AT861" s="257" t="s">
        <v>252</v>
      </c>
      <c r="AU861" s="257" t="s">
        <v>93</v>
      </c>
      <c r="AV861" s="14" t="s">
        <v>93</v>
      </c>
      <c r="AW861" s="14" t="s">
        <v>46</v>
      </c>
      <c r="AX861" s="14" t="s">
        <v>85</v>
      </c>
      <c r="AY861" s="257" t="s">
        <v>241</v>
      </c>
    </row>
    <row r="862" s="15" customFormat="1">
      <c r="A862" s="15"/>
      <c r="B862" s="258"/>
      <c r="C862" s="259"/>
      <c r="D862" s="238" t="s">
        <v>252</v>
      </c>
      <c r="E862" s="260" t="s">
        <v>39</v>
      </c>
      <c r="F862" s="261" t="s">
        <v>274</v>
      </c>
      <c r="G862" s="259"/>
      <c r="H862" s="262">
        <v>35</v>
      </c>
      <c r="I862" s="263"/>
      <c r="J862" s="259"/>
      <c r="K862" s="259"/>
      <c r="L862" s="264"/>
      <c r="M862" s="265"/>
      <c r="N862" s="266"/>
      <c r="O862" s="266"/>
      <c r="P862" s="266"/>
      <c r="Q862" s="266"/>
      <c r="R862" s="266"/>
      <c r="S862" s="266"/>
      <c r="T862" s="267"/>
      <c r="U862" s="15"/>
      <c r="V862" s="15"/>
      <c r="W862" s="15"/>
      <c r="X862" s="15"/>
      <c r="Y862" s="15"/>
      <c r="Z862" s="15"/>
      <c r="AA862" s="15"/>
      <c r="AB862" s="15"/>
      <c r="AC862" s="15"/>
      <c r="AD862" s="15"/>
      <c r="AE862" s="15"/>
      <c r="AT862" s="268" t="s">
        <v>252</v>
      </c>
      <c r="AU862" s="268" t="s">
        <v>93</v>
      </c>
      <c r="AV862" s="15" t="s">
        <v>248</v>
      </c>
      <c r="AW862" s="15" t="s">
        <v>46</v>
      </c>
      <c r="AX862" s="15" t="s">
        <v>23</v>
      </c>
      <c r="AY862" s="268" t="s">
        <v>241</v>
      </c>
    </row>
    <row r="863" s="2" customFormat="1" ht="21.75" customHeight="1">
      <c r="A863" s="42"/>
      <c r="B863" s="43"/>
      <c r="C863" s="280" t="s">
        <v>2394</v>
      </c>
      <c r="D863" s="280" t="s">
        <v>463</v>
      </c>
      <c r="E863" s="281" t="s">
        <v>10337</v>
      </c>
      <c r="F863" s="282" t="s">
        <v>10338</v>
      </c>
      <c r="G863" s="283" t="s">
        <v>561</v>
      </c>
      <c r="H863" s="284">
        <v>1</v>
      </c>
      <c r="I863" s="285"/>
      <c r="J863" s="286">
        <f>ROUND(I863*H863,2)</f>
        <v>0</v>
      </c>
      <c r="K863" s="282" t="s">
        <v>39</v>
      </c>
      <c r="L863" s="287"/>
      <c r="M863" s="288" t="s">
        <v>39</v>
      </c>
      <c r="N863" s="289" t="s">
        <v>56</v>
      </c>
      <c r="O863" s="88"/>
      <c r="P863" s="227">
        <f>O863*H863</f>
        <v>0</v>
      </c>
      <c r="Q863" s="227">
        <v>0.00147</v>
      </c>
      <c r="R863" s="227">
        <f>Q863*H863</f>
        <v>0.00147</v>
      </c>
      <c r="S863" s="227">
        <v>0</v>
      </c>
      <c r="T863" s="228">
        <f>S863*H863</f>
        <v>0</v>
      </c>
      <c r="U863" s="42"/>
      <c r="V863" s="42"/>
      <c r="W863" s="42"/>
      <c r="X863" s="42"/>
      <c r="Y863" s="42"/>
      <c r="Z863" s="42"/>
      <c r="AA863" s="42"/>
      <c r="AB863" s="42"/>
      <c r="AC863" s="42"/>
      <c r="AD863" s="42"/>
      <c r="AE863" s="42"/>
      <c r="AR863" s="229" t="s">
        <v>660</v>
      </c>
      <c r="AT863" s="229" t="s">
        <v>463</v>
      </c>
      <c r="AU863" s="229" t="s">
        <v>93</v>
      </c>
      <c r="AY863" s="20" t="s">
        <v>241</v>
      </c>
      <c r="BE863" s="230">
        <f>IF(N863="základní",J863,0)</f>
        <v>0</v>
      </c>
      <c r="BF863" s="230">
        <f>IF(N863="snížená",J863,0)</f>
        <v>0</v>
      </c>
      <c r="BG863" s="230">
        <f>IF(N863="zákl. přenesená",J863,0)</f>
        <v>0</v>
      </c>
      <c r="BH863" s="230">
        <f>IF(N863="sníž. přenesená",J863,0)</f>
        <v>0</v>
      </c>
      <c r="BI863" s="230">
        <f>IF(N863="nulová",J863,0)</f>
        <v>0</v>
      </c>
      <c r="BJ863" s="20" t="s">
        <v>23</v>
      </c>
      <c r="BK863" s="230">
        <f>ROUND(I863*H863,2)</f>
        <v>0</v>
      </c>
      <c r="BL863" s="20" t="s">
        <v>462</v>
      </c>
      <c r="BM863" s="229" t="s">
        <v>10339</v>
      </c>
    </row>
    <row r="864" s="14" customFormat="1">
      <c r="A864" s="14"/>
      <c r="B864" s="247"/>
      <c r="C864" s="248"/>
      <c r="D864" s="238" t="s">
        <v>252</v>
      </c>
      <c r="E864" s="249" t="s">
        <v>39</v>
      </c>
      <c r="F864" s="250" t="s">
        <v>9889</v>
      </c>
      <c r="G864" s="248"/>
      <c r="H864" s="251">
        <v>1</v>
      </c>
      <c r="I864" s="252"/>
      <c r="J864" s="248"/>
      <c r="K864" s="248"/>
      <c r="L864" s="253"/>
      <c r="M864" s="254"/>
      <c r="N864" s="255"/>
      <c r="O864" s="255"/>
      <c r="P864" s="255"/>
      <c r="Q864" s="255"/>
      <c r="R864" s="255"/>
      <c r="S864" s="255"/>
      <c r="T864" s="256"/>
      <c r="U864" s="14"/>
      <c r="V864" s="14"/>
      <c r="W864" s="14"/>
      <c r="X864" s="14"/>
      <c r="Y864" s="14"/>
      <c r="Z864" s="14"/>
      <c r="AA864" s="14"/>
      <c r="AB864" s="14"/>
      <c r="AC864" s="14"/>
      <c r="AD864" s="14"/>
      <c r="AE864" s="14"/>
      <c r="AT864" s="257" t="s">
        <v>252</v>
      </c>
      <c r="AU864" s="257" t="s">
        <v>93</v>
      </c>
      <c r="AV864" s="14" t="s">
        <v>93</v>
      </c>
      <c r="AW864" s="14" t="s">
        <v>46</v>
      </c>
      <c r="AX864" s="14" t="s">
        <v>23</v>
      </c>
      <c r="AY864" s="257" t="s">
        <v>241</v>
      </c>
    </row>
    <row r="865" s="2" customFormat="1" ht="16.5" customHeight="1">
      <c r="A865" s="42"/>
      <c r="B865" s="43"/>
      <c r="C865" s="218" t="s">
        <v>2402</v>
      </c>
      <c r="D865" s="218" t="s">
        <v>243</v>
      </c>
      <c r="E865" s="219" t="s">
        <v>10340</v>
      </c>
      <c r="F865" s="220" t="s">
        <v>10341</v>
      </c>
      <c r="G865" s="221" t="s">
        <v>561</v>
      </c>
      <c r="H865" s="222">
        <v>1</v>
      </c>
      <c r="I865" s="223"/>
      <c r="J865" s="224">
        <f>ROUND(I865*H865,2)</f>
        <v>0</v>
      </c>
      <c r="K865" s="220" t="s">
        <v>247</v>
      </c>
      <c r="L865" s="48"/>
      <c r="M865" s="225" t="s">
        <v>39</v>
      </c>
      <c r="N865" s="226" t="s">
        <v>56</v>
      </c>
      <c r="O865" s="88"/>
      <c r="P865" s="227">
        <f>O865*H865</f>
        <v>0</v>
      </c>
      <c r="Q865" s="227">
        <v>4.0000000000000003E-05</v>
      </c>
      <c r="R865" s="227">
        <f>Q865*H865</f>
        <v>4.0000000000000003E-05</v>
      </c>
      <c r="S865" s="227">
        <v>0</v>
      </c>
      <c r="T865" s="228">
        <f>S865*H865</f>
        <v>0</v>
      </c>
      <c r="U865" s="42"/>
      <c r="V865" s="42"/>
      <c r="W865" s="42"/>
      <c r="X865" s="42"/>
      <c r="Y865" s="42"/>
      <c r="Z865" s="42"/>
      <c r="AA865" s="42"/>
      <c r="AB865" s="42"/>
      <c r="AC865" s="42"/>
      <c r="AD865" s="42"/>
      <c r="AE865" s="42"/>
      <c r="AR865" s="229" t="s">
        <v>462</v>
      </c>
      <c r="AT865" s="229" t="s">
        <v>243</v>
      </c>
      <c r="AU865" s="229" t="s">
        <v>93</v>
      </c>
      <c r="AY865" s="20" t="s">
        <v>241</v>
      </c>
      <c r="BE865" s="230">
        <f>IF(N865="základní",J865,0)</f>
        <v>0</v>
      </c>
      <c r="BF865" s="230">
        <f>IF(N865="snížená",J865,0)</f>
        <v>0</v>
      </c>
      <c r="BG865" s="230">
        <f>IF(N865="zákl. přenesená",J865,0)</f>
        <v>0</v>
      </c>
      <c r="BH865" s="230">
        <f>IF(N865="sníž. přenesená",J865,0)</f>
        <v>0</v>
      </c>
      <c r="BI865" s="230">
        <f>IF(N865="nulová",J865,0)</f>
        <v>0</v>
      </c>
      <c r="BJ865" s="20" t="s">
        <v>23</v>
      </c>
      <c r="BK865" s="230">
        <f>ROUND(I865*H865,2)</f>
        <v>0</v>
      </c>
      <c r="BL865" s="20" t="s">
        <v>462</v>
      </c>
      <c r="BM865" s="229" t="s">
        <v>10342</v>
      </c>
    </row>
    <row r="866" s="2" customFormat="1">
      <c r="A866" s="42"/>
      <c r="B866" s="43"/>
      <c r="C866" s="44"/>
      <c r="D866" s="231" t="s">
        <v>250</v>
      </c>
      <c r="E866" s="44"/>
      <c r="F866" s="232" t="s">
        <v>10343</v>
      </c>
      <c r="G866" s="44"/>
      <c r="H866" s="44"/>
      <c r="I866" s="233"/>
      <c r="J866" s="44"/>
      <c r="K866" s="44"/>
      <c r="L866" s="48"/>
      <c r="M866" s="234"/>
      <c r="N866" s="235"/>
      <c r="O866" s="88"/>
      <c r="P866" s="88"/>
      <c r="Q866" s="88"/>
      <c r="R866" s="88"/>
      <c r="S866" s="88"/>
      <c r="T866" s="89"/>
      <c r="U866" s="42"/>
      <c r="V866" s="42"/>
      <c r="W866" s="42"/>
      <c r="X866" s="42"/>
      <c r="Y866" s="42"/>
      <c r="Z866" s="42"/>
      <c r="AA866" s="42"/>
      <c r="AB866" s="42"/>
      <c r="AC866" s="42"/>
      <c r="AD866" s="42"/>
      <c r="AE866" s="42"/>
      <c r="AT866" s="20" t="s">
        <v>250</v>
      </c>
      <c r="AU866" s="20" t="s">
        <v>93</v>
      </c>
    </row>
    <row r="867" s="2" customFormat="1" ht="16.5" customHeight="1">
      <c r="A867" s="42"/>
      <c r="B867" s="43"/>
      <c r="C867" s="280" t="s">
        <v>2411</v>
      </c>
      <c r="D867" s="280" t="s">
        <v>463</v>
      </c>
      <c r="E867" s="281" t="s">
        <v>10344</v>
      </c>
      <c r="F867" s="282" t="s">
        <v>10345</v>
      </c>
      <c r="G867" s="283" t="s">
        <v>561</v>
      </c>
      <c r="H867" s="284">
        <v>1</v>
      </c>
      <c r="I867" s="285"/>
      <c r="J867" s="286">
        <f>ROUND(I867*H867,2)</f>
        <v>0</v>
      </c>
      <c r="K867" s="282" t="s">
        <v>39</v>
      </c>
      <c r="L867" s="287"/>
      <c r="M867" s="288" t="s">
        <v>39</v>
      </c>
      <c r="N867" s="289" t="s">
        <v>56</v>
      </c>
      <c r="O867" s="88"/>
      <c r="P867" s="227">
        <f>O867*H867</f>
        <v>0</v>
      </c>
      <c r="Q867" s="227">
        <v>0.0016999999999999999</v>
      </c>
      <c r="R867" s="227">
        <f>Q867*H867</f>
        <v>0.0016999999999999999</v>
      </c>
      <c r="S867" s="227">
        <v>0</v>
      </c>
      <c r="T867" s="228">
        <f>S867*H867</f>
        <v>0</v>
      </c>
      <c r="U867" s="42"/>
      <c r="V867" s="42"/>
      <c r="W867" s="42"/>
      <c r="X867" s="42"/>
      <c r="Y867" s="42"/>
      <c r="Z867" s="42"/>
      <c r="AA867" s="42"/>
      <c r="AB867" s="42"/>
      <c r="AC867" s="42"/>
      <c r="AD867" s="42"/>
      <c r="AE867" s="42"/>
      <c r="AR867" s="229" t="s">
        <v>660</v>
      </c>
      <c r="AT867" s="229" t="s">
        <v>463</v>
      </c>
      <c r="AU867" s="229" t="s">
        <v>93</v>
      </c>
      <c r="AY867" s="20" t="s">
        <v>241</v>
      </c>
      <c r="BE867" s="230">
        <f>IF(N867="základní",J867,0)</f>
        <v>0</v>
      </c>
      <c r="BF867" s="230">
        <f>IF(N867="snížená",J867,0)</f>
        <v>0</v>
      </c>
      <c r="BG867" s="230">
        <f>IF(N867="zákl. přenesená",J867,0)</f>
        <v>0</v>
      </c>
      <c r="BH867" s="230">
        <f>IF(N867="sníž. přenesená",J867,0)</f>
        <v>0</v>
      </c>
      <c r="BI867" s="230">
        <f>IF(N867="nulová",J867,0)</f>
        <v>0</v>
      </c>
      <c r="BJ867" s="20" t="s">
        <v>23</v>
      </c>
      <c r="BK867" s="230">
        <f>ROUND(I867*H867,2)</f>
        <v>0</v>
      </c>
      <c r="BL867" s="20" t="s">
        <v>462</v>
      </c>
      <c r="BM867" s="229" t="s">
        <v>10346</v>
      </c>
    </row>
    <row r="868" s="14" customFormat="1">
      <c r="A868" s="14"/>
      <c r="B868" s="247"/>
      <c r="C868" s="248"/>
      <c r="D868" s="238" t="s">
        <v>252</v>
      </c>
      <c r="E868" s="249" t="s">
        <v>39</v>
      </c>
      <c r="F868" s="250" t="s">
        <v>9901</v>
      </c>
      <c r="G868" s="248"/>
      <c r="H868" s="251">
        <v>1</v>
      </c>
      <c r="I868" s="252"/>
      <c r="J868" s="248"/>
      <c r="K868" s="248"/>
      <c r="L868" s="253"/>
      <c r="M868" s="254"/>
      <c r="N868" s="255"/>
      <c r="O868" s="255"/>
      <c r="P868" s="255"/>
      <c r="Q868" s="255"/>
      <c r="R868" s="255"/>
      <c r="S868" s="255"/>
      <c r="T868" s="256"/>
      <c r="U868" s="14"/>
      <c r="V868" s="14"/>
      <c r="W868" s="14"/>
      <c r="X868" s="14"/>
      <c r="Y868" s="14"/>
      <c r="Z868" s="14"/>
      <c r="AA868" s="14"/>
      <c r="AB868" s="14"/>
      <c r="AC868" s="14"/>
      <c r="AD868" s="14"/>
      <c r="AE868" s="14"/>
      <c r="AT868" s="257" t="s">
        <v>252</v>
      </c>
      <c r="AU868" s="257" t="s">
        <v>93</v>
      </c>
      <c r="AV868" s="14" t="s">
        <v>93</v>
      </c>
      <c r="AW868" s="14" t="s">
        <v>46</v>
      </c>
      <c r="AX868" s="14" t="s">
        <v>23</v>
      </c>
      <c r="AY868" s="257" t="s">
        <v>241</v>
      </c>
    </row>
    <row r="869" s="2" customFormat="1" ht="16.5" customHeight="1">
      <c r="A869" s="42"/>
      <c r="B869" s="43"/>
      <c r="C869" s="218" t="s">
        <v>2448</v>
      </c>
      <c r="D869" s="218" t="s">
        <v>243</v>
      </c>
      <c r="E869" s="219" t="s">
        <v>10347</v>
      </c>
      <c r="F869" s="220" t="s">
        <v>10348</v>
      </c>
      <c r="G869" s="221" t="s">
        <v>561</v>
      </c>
      <c r="H869" s="222">
        <v>1</v>
      </c>
      <c r="I869" s="223"/>
      <c r="J869" s="224">
        <f>ROUND(I869*H869,2)</f>
        <v>0</v>
      </c>
      <c r="K869" s="220" t="s">
        <v>247</v>
      </c>
      <c r="L869" s="48"/>
      <c r="M869" s="225" t="s">
        <v>39</v>
      </c>
      <c r="N869" s="226" t="s">
        <v>56</v>
      </c>
      <c r="O869" s="88"/>
      <c r="P869" s="227">
        <f>O869*H869</f>
        <v>0</v>
      </c>
      <c r="Q869" s="227">
        <v>0.00013999999999999999</v>
      </c>
      <c r="R869" s="227">
        <f>Q869*H869</f>
        <v>0.00013999999999999999</v>
      </c>
      <c r="S869" s="227">
        <v>0</v>
      </c>
      <c r="T869" s="228">
        <f>S869*H869</f>
        <v>0</v>
      </c>
      <c r="U869" s="42"/>
      <c r="V869" s="42"/>
      <c r="W869" s="42"/>
      <c r="X869" s="42"/>
      <c r="Y869" s="42"/>
      <c r="Z869" s="42"/>
      <c r="AA869" s="42"/>
      <c r="AB869" s="42"/>
      <c r="AC869" s="42"/>
      <c r="AD869" s="42"/>
      <c r="AE869" s="42"/>
      <c r="AR869" s="229" t="s">
        <v>462</v>
      </c>
      <c r="AT869" s="229" t="s">
        <v>243</v>
      </c>
      <c r="AU869" s="229" t="s">
        <v>93</v>
      </c>
      <c r="AY869" s="20" t="s">
        <v>241</v>
      </c>
      <c r="BE869" s="230">
        <f>IF(N869="základní",J869,0)</f>
        <v>0</v>
      </c>
      <c r="BF869" s="230">
        <f>IF(N869="snížená",J869,0)</f>
        <v>0</v>
      </c>
      <c r="BG869" s="230">
        <f>IF(N869="zákl. přenesená",J869,0)</f>
        <v>0</v>
      </c>
      <c r="BH869" s="230">
        <f>IF(N869="sníž. přenesená",J869,0)</f>
        <v>0</v>
      </c>
      <c r="BI869" s="230">
        <f>IF(N869="nulová",J869,0)</f>
        <v>0</v>
      </c>
      <c r="BJ869" s="20" t="s">
        <v>23</v>
      </c>
      <c r="BK869" s="230">
        <f>ROUND(I869*H869,2)</f>
        <v>0</v>
      </c>
      <c r="BL869" s="20" t="s">
        <v>462</v>
      </c>
      <c r="BM869" s="229" t="s">
        <v>10349</v>
      </c>
    </row>
    <row r="870" s="2" customFormat="1">
      <c r="A870" s="42"/>
      <c r="B870" s="43"/>
      <c r="C870" s="44"/>
      <c r="D870" s="231" t="s">
        <v>250</v>
      </c>
      <c r="E870" s="44"/>
      <c r="F870" s="232" t="s">
        <v>10350</v>
      </c>
      <c r="G870" s="44"/>
      <c r="H870" s="44"/>
      <c r="I870" s="233"/>
      <c r="J870" s="44"/>
      <c r="K870" s="44"/>
      <c r="L870" s="48"/>
      <c r="M870" s="234"/>
      <c r="N870" s="235"/>
      <c r="O870" s="88"/>
      <c r="P870" s="88"/>
      <c r="Q870" s="88"/>
      <c r="R870" s="88"/>
      <c r="S870" s="88"/>
      <c r="T870" s="89"/>
      <c r="U870" s="42"/>
      <c r="V870" s="42"/>
      <c r="W870" s="42"/>
      <c r="X870" s="42"/>
      <c r="Y870" s="42"/>
      <c r="Z870" s="42"/>
      <c r="AA870" s="42"/>
      <c r="AB870" s="42"/>
      <c r="AC870" s="42"/>
      <c r="AD870" s="42"/>
      <c r="AE870" s="42"/>
      <c r="AT870" s="20" t="s">
        <v>250</v>
      </c>
      <c r="AU870" s="20" t="s">
        <v>93</v>
      </c>
    </row>
    <row r="871" s="2" customFormat="1" ht="16.5" customHeight="1">
      <c r="A871" s="42"/>
      <c r="B871" s="43"/>
      <c r="C871" s="280" t="s">
        <v>2478</v>
      </c>
      <c r="D871" s="280" t="s">
        <v>463</v>
      </c>
      <c r="E871" s="281" t="s">
        <v>10351</v>
      </c>
      <c r="F871" s="282" t="s">
        <v>10352</v>
      </c>
      <c r="G871" s="283" t="s">
        <v>561</v>
      </c>
      <c r="H871" s="284">
        <v>1</v>
      </c>
      <c r="I871" s="285"/>
      <c r="J871" s="286">
        <f>ROUND(I871*H871,2)</f>
        <v>0</v>
      </c>
      <c r="K871" s="282" t="s">
        <v>39</v>
      </c>
      <c r="L871" s="287"/>
      <c r="M871" s="288" t="s">
        <v>39</v>
      </c>
      <c r="N871" s="289" t="s">
        <v>56</v>
      </c>
      <c r="O871" s="88"/>
      <c r="P871" s="227">
        <f>O871*H871</f>
        <v>0</v>
      </c>
      <c r="Q871" s="227">
        <v>0.002</v>
      </c>
      <c r="R871" s="227">
        <f>Q871*H871</f>
        <v>0.002</v>
      </c>
      <c r="S871" s="227">
        <v>0</v>
      </c>
      <c r="T871" s="228">
        <f>S871*H871</f>
        <v>0</v>
      </c>
      <c r="U871" s="42"/>
      <c r="V871" s="42"/>
      <c r="W871" s="42"/>
      <c r="X871" s="42"/>
      <c r="Y871" s="42"/>
      <c r="Z871" s="42"/>
      <c r="AA871" s="42"/>
      <c r="AB871" s="42"/>
      <c r="AC871" s="42"/>
      <c r="AD871" s="42"/>
      <c r="AE871" s="42"/>
      <c r="AR871" s="229" t="s">
        <v>660</v>
      </c>
      <c r="AT871" s="229" t="s">
        <v>463</v>
      </c>
      <c r="AU871" s="229" t="s">
        <v>93</v>
      </c>
      <c r="AY871" s="20" t="s">
        <v>241</v>
      </c>
      <c r="BE871" s="230">
        <f>IF(N871="základní",J871,0)</f>
        <v>0</v>
      </c>
      <c r="BF871" s="230">
        <f>IF(N871="snížená",J871,0)</f>
        <v>0</v>
      </c>
      <c r="BG871" s="230">
        <f>IF(N871="zákl. přenesená",J871,0)</f>
        <v>0</v>
      </c>
      <c r="BH871" s="230">
        <f>IF(N871="sníž. přenesená",J871,0)</f>
        <v>0</v>
      </c>
      <c r="BI871" s="230">
        <f>IF(N871="nulová",J871,0)</f>
        <v>0</v>
      </c>
      <c r="BJ871" s="20" t="s">
        <v>23</v>
      </c>
      <c r="BK871" s="230">
        <f>ROUND(I871*H871,2)</f>
        <v>0</v>
      </c>
      <c r="BL871" s="20" t="s">
        <v>462</v>
      </c>
      <c r="BM871" s="229" t="s">
        <v>10353</v>
      </c>
    </row>
    <row r="872" s="14" customFormat="1">
      <c r="A872" s="14"/>
      <c r="B872" s="247"/>
      <c r="C872" s="248"/>
      <c r="D872" s="238" t="s">
        <v>252</v>
      </c>
      <c r="E872" s="249" t="s">
        <v>39</v>
      </c>
      <c r="F872" s="250" t="s">
        <v>9890</v>
      </c>
      <c r="G872" s="248"/>
      <c r="H872" s="251">
        <v>1</v>
      </c>
      <c r="I872" s="252"/>
      <c r="J872" s="248"/>
      <c r="K872" s="248"/>
      <c r="L872" s="253"/>
      <c r="M872" s="254"/>
      <c r="N872" s="255"/>
      <c r="O872" s="255"/>
      <c r="P872" s="255"/>
      <c r="Q872" s="255"/>
      <c r="R872" s="255"/>
      <c r="S872" s="255"/>
      <c r="T872" s="256"/>
      <c r="U872" s="14"/>
      <c r="V872" s="14"/>
      <c r="W872" s="14"/>
      <c r="X872" s="14"/>
      <c r="Y872" s="14"/>
      <c r="Z872" s="14"/>
      <c r="AA872" s="14"/>
      <c r="AB872" s="14"/>
      <c r="AC872" s="14"/>
      <c r="AD872" s="14"/>
      <c r="AE872" s="14"/>
      <c r="AT872" s="257" t="s">
        <v>252</v>
      </c>
      <c r="AU872" s="257" t="s">
        <v>93</v>
      </c>
      <c r="AV872" s="14" t="s">
        <v>93</v>
      </c>
      <c r="AW872" s="14" t="s">
        <v>46</v>
      </c>
      <c r="AX872" s="14" t="s">
        <v>23</v>
      </c>
      <c r="AY872" s="257" t="s">
        <v>241</v>
      </c>
    </row>
    <row r="873" s="2" customFormat="1" ht="16.5" customHeight="1">
      <c r="A873" s="42"/>
      <c r="B873" s="43"/>
      <c r="C873" s="218" t="s">
        <v>2502</v>
      </c>
      <c r="D873" s="218" t="s">
        <v>243</v>
      </c>
      <c r="E873" s="219" t="s">
        <v>10354</v>
      </c>
      <c r="F873" s="220" t="s">
        <v>10355</v>
      </c>
      <c r="G873" s="221" t="s">
        <v>5959</v>
      </c>
      <c r="H873" s="222">
        <v>4</v>
      </c>
      <c r="I873" s="223"/>
      <c r="J873" s="224">
        <f>ROUND(I873*H873,2)</f>
        <v>0</v>
      </c>
      <c r="K873" s="220" t="s">
        <v>1267</v>
      </c>
      <c r="L873" s="48"/>
      <c r="M873" s="225" t="s">
        <v>39</v>
      </c>
      <c r="N873" s="226" t="s">
        <v>56</v>
      </c>
      <c r="O873" s="88"/>
      <c r="P873" s="227">
        <f>O873*H873</f>
        <v>0</v>
      </c>
      <c r="Q873" s="227">
        <v>6.0139999999999997E-05</v>
      </c>
      <c r="R873" s="227">
        <f>Q873*H873</f>
        <v>0.00024055999999999999</v>
      </c>
      <c r="S873" s="227">
        <v>0</v>
      </c>
      <c r="T873" s="228">
        <f>S873*H873</f>
        <v>0</v>
      </c>
      <c r="U873" s="42"/>
      <c r="V873" s="42"/>
      <c r="W873" s="42"/>
      <c r="X873" s="42"/>
      <c r="Y873" s="42"/>
      <c r="Z873" s="42"/>
      <c r="AA873" s="42"/>
      <c r="AB873" s="42"/>
      <c r="AC873" s="42"/>
      <c r="AD873" s="42"/>
      <c r="AE873" s="42"/>
      <c r="AR873" s="229" t="s">
        <v>462</v>
      </c>
      <c r="AT873" s="229" t="s">
        <v>243</v>
      </c>
      <c r="AU873" s="229" t="s">
        <v>93</v>
      </c>
      <c r="AY873" s="20" t="s">
        <v>241</v>
      </c>
      <c r="BE873" s="230">
        <f>IF(N873="základní",J873,0)</f>
        <v>0</v>
      </c>
      <c r="BF873" s="230">
        <f>IF(N873="snížená",J873,0)</f>
        <v>0</v>
      </c>
      <c r="BG873" s="230">
        <f>IF(N873="zákl. přenesená",J873,0)</f>
        <v>0</v>
      </c>
      <c r="BH873" s="230">
        <f>IF(N873="sníž. přenesená",J873,0)</f>
        <v>0</v>
      </c>
      <c r="BI873" s="230">
        <f>IF(N873="nulová",J873,0)</f>
        <v>0</v>
      </c>
      <c r="BJ873" s="20" t="s">
        <v>23</v>
      </c>
      <c r="BK873" s="230">
        <f>ROUND(I873*H873,2)</f>
        <v>0</v>
      </c>
      <c r="BL873" s="20" t="s">
        <v>462</v>
      </c>
      <c r="BM873" s="229" t="s">
        <v>10356</v>
      </c>
    </row>
    <row r="874" s="2" customFormat="1" ht="16.5" customHeight="1">
      <c r="A874" s="42"/>
      <c r="B874" s="43"/>
      <c r="C874" s="280" t="s">
        <v>2530</v>
      </c>
      <c r="D874" s="280" t="s">
        <v>463</v>
      </c>
      <c r="E874" s="281" t="s">
        <v>10357</v>
      </c>
      <c r="F874" s="282" t="s">
        <v>10358</v>
      </c>
      <c r="G874" s="283" t="s">
        <v>561</v>
      </c>
      <c r="H874" s="284">
        <v>4</v>
      </c>
      <c r="I874" s="285"/>
      <c r="J874" s="286">
        <f>ROUND(I874*H874,2)</f>
        <v>0</v>
      </c>
      <c r="K874" s="282" t="s">
        <v>39</v>
      </c>
      <c r="L874" s="287"/>
      <c r="M874" s="288" t="s">
        <v>39</v>
      </c>
      <c r="N874" s="289" t="s">
        <v>56</v>
      </c>
      <c r="O874" s="88"/>
      <c r="P874" s="227">
        <f>O874*H874</f>
        <v>0</v>
      </c>
      <c r="Q874" s="227">
        <v>0.001</v>
      </c>
      <c r="R874" s="227">
        <f>Q874*H874</f>
        <v>0.0040000000000000001</v>
      </c>
      <c r="S874" s="227">
        <v>0</v>
      </c>
      <c r="T874" s="228">
        <f>S874*H874</f>
        <v>0</v>
      </c>
      <c r="U874" s="42"/>
      <c r="V874" s="42"/>
      <c r="W874" s="42"/>
      <c r="X874" s="42"/>
      <c r="Y874" s="42"/>
      <c r="Z874" s="42"/>
      <c r="AA874" s="42"/>
      <c r="AB874" s="42"/>
      <c r="AC874" s="42"/>
      <c r="AD874" s="42"/>
      <c r="AE874" s="42"/>
      <c r="AR874" s="229" t="s">
        <v>660</v>
      </c>
      <c r="AT874" s="229" t="s">
        <v>463</v>
      </c>
      <c r="AU874" s="229" t="s">
        <v>93</v>
      </c>
      <c r="AY874" s="20" t="s">
        <v>241</v>
      </c>
      <c r="BE874" s="230">
        <f>IF(N874="základní",J874,0)</f>
        <v>0</v>
      </c>
      <c r="BF874" s="230">
        <f>IF(N874="snížená",J874,0)</f>
        <v>0</v>
      </c>
      <c r="BG874" s="230">
        <f>IF(N874="zákl. přenesená",J874,0)</f>
        <v>0</v>
      </c>
      <c r="BH874" s="230">
        <f>IF(N874="sníž. přenesená",J874,0)</f>
        <v>0</v>
      </c>
      <c r="BI874" s="230">
        <f>IF(N874="nulová",J874,0)</f>
        <v>0</v>
      </c>
      <c r="BJ874" s="20" t="s">
        <v>23</v>
      </c>
      <c r="BK874" s="230">
        <f>ROUND(I874*H874,2)</f>
        <v>0</v>
      </c>
      <c r="BL874" s="20" t="s">
        <v>462</v>
      </c>
      <c r="BM874" s="229" t="s">
        <v>10359</v>
      </c>
    </row>
    <row r="875" s="14" customFormat="1">
      <c r="A875" s="14"/>
      <c r="B875" s="247"/>
      <c r="C875" s="248"/>
      <c r="D875" s="238" t="s">
        <v>252</v>
      </c>
      <c r="E875" s="249" t="s">
        <v>39</v>
      </c>
      <c r="F875" s="250" t="s">
        <v>10360</v>
      </c>
      <c r="G875" s="248"/>
      <c r="H875" s="251">
        <v>4</v>
      </c>
      <c r="I875" s="252"/>
      <c r="J875" s="248"/>
      <c r="K875" s="248"/>
      <c r="L875" s="253"/>
      <c r="M875" s="254"/>
      <c r="N875" s="255"/>
      <c r="O875" s="255"/>
      <c r="P875" s="255"/>
      <c r="Q875" s="255"/>
      <c r="R875" s="255"/>
      <c r="S875" s="255"/>
      <c r="T875" s="256"/>
      <c r="U875" s="14"/>
      <c r="V875" s="14"/>
      <c r="W875" s="14"/>
      <c r="X875" s="14"/>
      <c r="Y875" s="14"/>
      <c r="Z875" s="14"/>
      <c r="AA875" s="14"/>
      <c r="AB875" s="14"/>
      <c r="AC875" s="14"/>
      <c r="AD875" s="14"/>
      <c r="AE875" s="14"/>
      <c r="AT875" s="257" t="s">
        <v>252</v>
      </c>
      <c r="AU875" s="257" t="s">
        <v>93</v>
      </c>
      <c r="AV875" s="14" t="s">
        <v>93</v>
      </c>
      <c r="AW875" s="14" t="s">
        <v>46</v>
      </c>
      <c r="AX875" s="14" t="s">
        <v>23</v>
      </c>
      <c r="AY875" s="257" t="s">
        <v>241</v>
      </c>
    </row>
    <row r="876" s="2" customFormat="1" ht="16.5" customHeight="1">
      <c r="A876" s="42"/>
      <c r="B876" s="43"/>
      <c r="C876" s="218" t="s">
        <v>2535</v>
      </c>
      <c r="D876" s="218" t="s">
        <v>243</v>
      </c>
      <c r="E876" s="219" t="s">
        <v>10361</v>
      </c>
      <c r="F876" s="220" t="s">
        <v>10362</v>
      </c>
      <c r="G876" s="221" t="s">
        <v>561</v>
      </c>
      <c r="H876" s="222">
        <v>36</v>
      </c>
      <c r="I876" s="223"/>
      <c r="J876" s="224">
        <f>ROUND(I876*H876,2)</f>
        <v>0</v>
      </c>
      <c r="K876" s="220" t="s">
        <v>247</v>
      </c>
      <c r="L876" s="48"/>
      <c r="M876" s="225" t="s">
        <v>39</v>
      </c>
      <c r="N876" s="226" t="s">
        <v>56</v>
      </c>
      <c r="O876" s="88"/>
      <c r="P876" s="227">
        <f>O876*H876</f>
        <v>0</v>
      </c>
      <c r="Q876" s="227">
        <v>6.0000000000000002E-05</v>
      </c>
      <c r="R876" s="227">
        <f>Q876*H876</f>
        <v>0.00216</v>
      </c>
      <c r="S876" s="227">
        <v>0</v>
      </c>
      <c r="T876" s="228">
        <f>S876*H876</f>
        <v>0</v>
      </c>
      <c r="U876" s="42"/>
      <c r="V876" s="42"/>
      <c r="W876" s="42"/>
      <c r="X876" s="42"/>
      <c r="Y876" s="42"/>
      <c r="Z876" s="42"/>
      <c r="AA876" s="42"/>
      <c r="AB876" s="42"/>
      <c r="AC876" s="42"/>
      <c r="AD876" s="42"/>
      <c r="AE876" s="42"/>
      <c r="AR876" s="229" t="s">
        <v>462</v>
      </c>
      <c r="AT876" s="229" t="s">
        <v>243</v>
      </c>
      <c r="AU876" s="229" t="s">
        <v>93</v>
      </c>
      <c r="AY876" s="20" t="s">
        <v>241</v>
      </c>
      <c r="BE876" s="230">
        <f>IF(N876="základní",J876,0)</f>
        <v>0</v>
      </c>
      <c r="BF876" s="230">
        <f>IF(N876="snížená",J876,0)</f>
        <v>0</v>
      </c>
      <c r="BG876" s="230">
        <f>IF(N876="zákl. přenesená",J876,0)</f>
        <v>0</v>
      </c>
      <c r="BH876" s="230">
        <f>IF(N876="sníž. přenesená",J876,0)</f>
        <v>0</v>
      </c>
      <c r="BI876" s="230">
        <f>IF(N876="nulová",J876,0)</f>
        <v>0</v>
      </c>
      <c r="BJ876" s="20" t="s">
        <v>23</v>
      </c>
      <c r="BK876" s="230">
        <f>ROUND(I876*H876,2)</f>
        <v>0</v>
      </c>
      <c r="BL876" s="20" t="s">
        <v>462</v>
      </c>
      <c r="BM876" s="229" t="s">
        <v>10363</v>
      </c>
    </row>
    <row r="877" s="2" customFormat="1">
      <c r="A877" s="42"/>
      <c r="B877" s="43"/>
      <c r="C877" s="44"/>
      <c r="D877" s="231" t="s">
        <v>250</v>
      </c>
      <c r="E877" s="44"/>
      <c r="F877" s="232" t="s">
        <v>10364</v>
      </c>
      <c r="G877" s="44"/>
      <c r="H877" s="44"/>
      <c r="I877" s="233"/>
      <c r="J877" s="44"/>
      <c r="K877" s="44"/>
      <c r="L877" s="48"/>
      <c r="M877" s="234"/>
      <c r="N877" s="235"/>
      <c r="O877" s="88"/>
      <c r="P877" s="88"/>
      <c r="Q877" s="88"/>
      <c r="R877" s="88"/>
      <c r="S877" s="88"/>
      <c r="T877" s="89"/>
      <c r="U877" s="42"/>
      <c r="V877" s="42"/>
      <c r="W877" s="42"/>
      <c r="X877" s="42"/>
      <c r="Y877" s="42"/>
      <c r="Z877" s="42"/>
      <c r="AA877" s="42"/>
      <c r="AB877" s="42"/>
      <c r="AC877" s="42"/>
      <c r="AD877" s="42"/>
      <c r="AE877" s="42"/>
      <c r="AT877" s="20" t="s">
        <v>250</v>
      </c>
      <c r="AU877" s="20" t="s">
        <v>93</v>
      </c>
    </row>
    <row r="878" s="2" customFormat="1" ht="16.5" customHeight="1">
      <c r="A878" s="42"/>
      <c r="B878" s="43"/>
      <c r="C878" s="280" t="s">
        <v>2606</v>
      </c>
      <c r="D878" s="280" t="s">
        <v>463</v>
      </c>
      <c r="E878" s="281" t="s">
        <v>10365</v>
      </c>
      <c r="F878" s="282" t="s">
        <v>10366</v>
      </c>
      <c r="G878" s="283" t="s">
        <v>561</v>
      </c>
      <c r="H878" s="284">
        <v>36</v>
      </c>
      <c r="I878" s="285"/>
      <c r="J878" s="286">
        <f>ROUND(I878*H878,2)</f>
        <v>0</v>
      </c>
      <c r="K878" s="282" t="s">
        <v>247</v>
      </c>
      <c r="L878" s="287"/>
      <c r="M878" s="288" t="s">
        <v>39</v>
      </c>
      <c r="N878" s="289" t="s">
        <v>56</v>
      </c>
      <c r="O878" s="88"/>
      <c r="P878" s="227">
        <f>O878*H878</f>
        <v>0</v>
      </c>
      <c r="Q878" s="227">
        <v>0.00038000000000000002</v>
      </c>
      <c r="R878" s="227">
        <f>Q878*H878</f>
        <v>0.013680000000000001</v>
      </c>
      <c r="S878" s="227">
        <v>0</v>
      </c>
      <c r="T878" s="228">
        <f>S878*H878</f>
        <v>0</v>
      </c>
      <c r="U878" s="42"/>
      <c r="V878" s="42"/>
      <c r="W878" s="42"/>
      <c r="X878" s="42"/>
      <c r="Y878" s="42"/>
      <c r="Z878" s="42"/>
      <c r="AA878" s="42"/>
      <c r="AB878" s="42"/>
      <c r="AC878" s="42"/>
      <c r="AD878" s="42"/>
      <c r="AE878" s="42"/>
      <c r="AR878" s="229" t="s">
        <v>660</v>
      </c>
      <c r="AT878" s="229" t="s">
        <v>463</v>
      </c>
      <c r="AU878" s="229" t="s">
        <v>93</v>
      </c>
      <c r="AY878" s="20" t="s">
        <v>241</v>
      </c>
      <c r="BE878" s="230">
        <f>IF(N878="základní",J878,0)</f>
        <v>0</v>
      </c>
      <c r="BF878" s="230">
        <f>IF(N878="snížená",J878,0)</f>
        <v>0</v>
      </c>
      <c r="BG878" s="230">
        <f>IF(N878="zákl. přenesená",J878,0)</f>
        <v>0</v>
      </c>
      <c r="BH878" s="230">
        <f>IF(N878="sníž. přenesená",J878,0)</f>
        <v>0</v>
      </c>
      <c r="BI878" s="230">
        <f>IF(N878="nulová",J878,0)</f>
        <v>0</v>
      </c>
      <c r="BJ878" s="20" t="s">
        <v>23</v>
      </c>
      <c r="BK878" s="230">
        <f>ROUND(I878*H878,2)</f>
        <v>0</v>
      </c>
      <c r="BL878" s="20" t="s">
        <v>462</v>
      </c>
      <c r="BM878" s="229" t="s">
        <v>10367</v>
      </c>
    </row>
    <row r="879" s="14" customFormat="1">
      <c r="A879" s="14"/>
      <c r="B879" s="247"/>
      <c r="C879" s="248"/>
      <c r="D879" s="238" t="s">
        <v>252</v>
      </c>
      <c r="E879" s="249" t="s">
        <v>39</v>
      </c>
      <c r="F879" s="250" t="s">
        <v>9887</v>
      </c>
      <c r="G879" s="248"/>
      <c r="H879" s="251">
        <v>21</v>
      </c>
      <c r="I879" s="252"/>
      <c r="J879" s="248"/>
      <c r="K879" s="248"/>
      <c r="L879" s="253"/>
      <c r="M879" s="254"/>
      <c r="N879" s="255"/>
      <c r="O879" s="255"/>
      <c r="P879" s="255"/>
      <c r="Q879" s="255"/>
      <c r="R879" s="255"/>
      <c r="S879" s="255"/>
      <c r="T879" s="256"/>
      <c r="U879" s="14"/>
      <c r="V879" s="14"/>
      <c r="W879" s="14"/>
      <c r="X879" s="14"/>
      <c r="Y879" s="14"/>
      <c r="Z879" s="14"/>
      <c r="AA879" s="14"/>
      <c r="AB879" s="14"/>
      <c r="AC879" s="14"/>
      <c r="AD879" s="14"/>
      <c r="AE879" s="14"/>
      <c r="AT879" s="257" t="s">
        <v>252</v>
      </c>
      <c r="AU879" s="257" t="s">
        <v>93</v>
      </c>
      <c r="AV879" s="14" t="s">
        <v>93</v>
      </c>
      <c r="AW879" s="14" t="s">
        <v>46</v>
      </c>
      <c r="AX879" s="14" t="s">
        <v>85</v>
      </c>
      <c r="AY879" s="257" t="s">
        <v>241</v>
      </c>
    </row>
    <row r="880" s="14" customFormat="1">
      <c r="A880" s="14"/>
      <c r="B880" s="247"/>
      <c r="C880" s="248"/>
      <c r="D880" s="238" t="s">
        <v>252</v>
      </c>
      <c r="E880" s="249" t="s">
        <v>39</v>
      </c>
      <c r="F880" s="250" t="s">
        <v>9888</v>
      </c>
      <c r="G880" s="248"/>
      <c r="H880" s="251">
        <v>14</v>
      </c>
      <c r="I880" s="252"/>
      <c r="J880" s="248"/>
      <c r="K880" s="248"/>
      <c r="L880" s="253"/>
      <c r="M880" s="254"/>
      <c r="N880" s="255"/>
      <c r="O880" s="255"/>
      <c r="P880" s="255"/>
      <c r="Q880" s="255"/>
      <c r="R880" s="255"/>
      <c r="S880" s="255"/>
      <c r="T880" s="256"/>
      <c r="U880" s="14"/>
      <c r="V880" s="14"/>
      <c r="W880" s="14"/>
      <c r="X880" s="14"/>
      <c r="Y880" s="14"/>
      <c r="Z880" s="14"/>
      <c r="AA880" s="14"/>
      <c r="AB880" s="14"/>
      <c r="AC880" s="14"/>
      <c r="AD880" s="14"/>
      <c r="AE880" s="14"/>
      <c r="AT880" s="257" t="s">
        <v>252</v>
      </c>
      <c r="AU880" s="257" t="s">
        <v>93</v>
      </c>
      <c r="AV880" s="14" t="s">
        <v>93</v>
      </c>
      <c r="AW880" s="14" t="s">
        <v>46</v>
      </c>
      <c r="AX880" s="14" t="s">
        <v>85</v>
      </c>
      <c r="AY880" s="257" t="s">
        <v>241</v>
      </c>
    </row>
    <row r="881" s="14" customFormat="1">
      <c r="A881" s="14"/>
      <c r="B881" s="247"/>
      <c r="C881" s="248"/>
      <c r="D881" s="238" t="s">
        <v>252</v>
      </c>
      <c r="E881" s="249" t="s">
        <v>39</v>
      </c>
      <c r="F881" s="250" t="s">
        <v>9889</v>
      </c>
      <c r="G881" s="248"/>
      <c r="H881" s="251">
        <v>1</v>
      </c>
      <c r="I881" s="252"/>
      <c r="J881" s="248"/>
      <c r="K881" s="248"/>
      <c r="L881" s="253"/>
      <c r="M881" s="254"/>
      <c r="N881" s="255"/>
      <c r="O881" s="255"/>
      <c r="P881" s="255"/>
      <c r="Q881" s="255"/>
      <c r="R881" s="255"/>
      <c r="S881" s="255"/>
      <c r="T881" s="256"/>
      <c r="U881" s="14"/>
      <c r="V881" s="14"/>
      <c r="W881" s="14"/>
      <c r="X881" s="14"/>
      <c r="Y881" s="14"/>
      <c r="Z881" s="14"/>
      <c r="AA881" s="14"/>
      <c r="AB881" s="14"/>
      <c r="AC881" s="14"/>
      <c r="AD881" s="14"/>
      <c r="AE881" s="14"/>
      <c r="AT881" s="257" t="s">
        <v>252</v>
      </c>
      <c r="AU881" s="257" t="s">
        <v>93</v>
      </c>
      <c r="AV881" s="14" t="s">
        <v>93</v>
      </c>
      <c r="AW881" s="14" t="s">
        <v>46</v>
      </c>
      <c r="AX881" s="14" t="s">
        <v>85</v>
      </c>
      <c r="AY881" s="257" t="s">
        <v>241</v>
      </c>
    </row>
    <row r="882" s="15" customFormat="1">
      <c r="A882" s="15"/>
      <c r="B882" s="258"/>
      <c r="C882" s="259"/>
      <c r="D882" s="238" t="s">
        <v>252</v>
      </c>
      <c r="E882" s="260" t="s">
        <v>39</v>
      </c>
      <c r="F882" s="261" t="s">
        <v>274</v>
      </c>
      <c r="G882" s="259"/>
      <c r="H882" s="262">
        <v>36</v>
      </c>
      <c r="I882" s="263"/>
      <c r="J882" s="259"/>
      <c r="K882" s="259"/>
      <c r="L882" s="264"/>
      <c r="M882" s="265"/>
      <c r="N882" s="266"/>
      <c r="O882" s="266"/>
      <c r="P882" s="266"/>
      <c r="Q882" s="266"/>
      <c r="R882" s="266"/>
      <c r="S882" s="266"/>
      <c r="T882" s="267"/>
      <c r="U882" s="15"/>
      <c r="V882" s="15"/>
      <c r="W882" s="15"/>
      <c r="X882" s="15"/>
      <c r="Y882" s="15"/>
      <c r="Z882" s="15"/>
      <c r="AA882" s="15"/>
      <c r="AB882" s="15"/>
      <c r="AC882" s="15"/>
      <c r="AD882" s="15"/>
      <c r="AE882" s="15"/>
      <c r="AT882" s="268" t="s">
        <v>252</v>
      </c>
      <c r="AU882" s="268" t="s">
        <v>93</v>
      </c>
      <c r="AV882" s="15" t="s">
        <v>248</v>
      </c>
      <c r="AW882" s="15" t="s">
        <v>46</v>
      </c>
      <c r="AX882" s="15" t="s">
        <v>23</v>
      </c>
      <c r="AY882" s="268" t="s">
        <v>241</v>
      </c>
    </row>
    <row r="883" s="2" customFormat="1" ht="16.5" customHeight="1">
      <c r="A883" s="42"/>
      <c r="B883" s="43"/>
      <c r="C883" s="218" t="s">
        <v>2611</v>
      </c>
      <c r="D883" s="218" t="s">
        <v>243</v>
      </c>
      <c r="E883" s="219" t="s">
        <v>10368</v>
      </c>
      <c r="F883" s="220" t="s">
        <v>10369</v>
      </c>
      <c r="G883" s="221" t="s">
        <v>561</v>
      </c>
      <c r="H883" s="222">
        <v>36</v>
      </c>
      <c r="I883" s="223"/>
      <c r="J883" s="224">
        <f>ROUND(I883*H883,2)</f>
        <v>0</v>
      </c>
      <c r="K883" s="220" t="s">
        <v>247</v>
      </c>
      <c r="L883" s="48"/>
      <c r="M883" s="225" t="s">
        <v>39</v>
      </c>
      <c r="N883" s="226" t="s">
        <v>56</v>
      </c>
      <c r="O883" s="88"/>
      <c r="P883" s="227">
        <f>O883*H883</f>
        <v>0</v>
      </c>
      <c r="Q883" s="227">
        <v>0.00014999999999999999</v>
      </c>
      <c r="R883" s="227">
        <f>Q883*H883</f>
        <v>0.0053999999999999994</v>
      </c>
      <c r="S883" s="227">
        <v>0</v>
      </c>
      <c r="T883" s="228">
        <f>S883*H883</f>
        <v>0</v>
      </c>
      <c r="U883" s="42"/>
      <c r="V883" s="42"/>
      <c r="W883" s="42"/>
      <c r="X883" s="42"/>
      <c r="Y883" s="42"/>
      <c r="Z883" s="42"/>
      <c r="AA883" s="42"/>
      <c r="AB883" s="42"/>
      <c r="AC883" s="42"/>
      <c r="AD883" s="42"/>
      <c r="AE883" s="42"/>
      <c r="AR883" s="229" t="s">
        <v>462</v>
      </c>
      <c r="AT883" s="229" t="s">
        <v>243</v>
      </c>
      <c r="AU883" s="229" t="s">
        <v>93</v>
      </c>
      <c r="AY883" s="20" t="s">
        <v>241</v>
      </c>
      <c r="BE883" s="230">
        <f>IF(N883="základní",J883,0)</f>
        <v>0</v>
      </c>
      <c r="BF883" s="230">
        <f>IF(N883="snížená",J883,0)</f>
        <v>0</v>
      </c>
      <c r="BG883" s="230">
        <f>IF(N883="zákl. přenesená",J883,0)</f>
        <v>0</v>
      </c>
      <c r="BH883" s="230">
        <f>IF(N883="sníž. přenesená",J883,0)</f>
        <v>0</v>
      </c>
      <c r="BI883" s="230">
        <f>IF(N883="nulová",J883,0)</f>
        <v>0</v>
      </c>
      <c r="BJ883" s="20" t="s">
        <v>23</v>
      </c>
      <c r="BK883" s="230">
        <f>ROUND(I883*H883,2)</f>
        <v>0</v>
      </c>
      <c r="BL883" s="20" t="s">
        <v>462</v>
      </c>
      <c r="BM883" s="229" t="s">
        <v>10370</v>
      </c>
    </row>
    <row r="884" s="2" customFormat="1">
      <c r="A884" s="42"/>
      <c r="B884" s="43"/>
      <c r="C884" s="44"/>
      <c r="D884" s="231" t="s">
        <v>250</v>
      </c>
      <c r="E884" s="44"/>
      <c r="F884" s="232" t="s">
        <v>10371</v>
      </c>
      <c r="G884" s="44"/>
      <c r="H884" s="44"/>
      <c r="I884" s="233"/>
      <c r="J884" s="44"/>
      <c r="K884" s="44"/>
      <c r="L884" s="48"/>
      <c r="M884" s="234"/>
      <c r="N884" s="235"/>
      <c r="O884" s="88"/>
      <c r="P884" s="88"/>
      <c r="Q884" s="88"/>
      <c r="R884" s="88"/>
      <c r="S884" s="88"/>
      <c r="T884" s="89"/>
      <c r="U884" s="42"/>
      <c r="V884" s="42"/>
      <c r="W884" s="42"/>
      <c r="X884" s="42"/>
      <c r="Y884" s="42"/>
      <c r="Z884" s="42"/>
      <c r="AA884" s="42"/>
      <c r="AB884" s="42"/>
      <c r="AC884" s="42"/>
      <c r="AD884" s="42"/>
      <c r="AE884" s="42"/>
      <c r="AT884" s="20" t="s">
        <v>250</v>
      </c>
      <c r="AU884" s="20" t="s">
        <v>93</v>
      </c>
    </row>
    <row r="885" s="2" customFormat="1" ht="16.5" customHeight="1">
      <c r="A885" s="42"/>
      <c r="B885" s="43"/>
      <c r="C885" s="280" t="s">
        <v>2619</v>
      </c>
      <c r="D885" s="280" t="s">
        <v>463</v>
      </c>
      <c r="E885" s="281" t="s">
        <v>10372</v>
      </c>
      <c r="F885" s="282" t="s">
        <v>10373</v>
      </c>
      <c r="G885" s="283" t="s">
        <v>561</v>
      </c>
      <c r="H885" s="284">
        <v>35</v>
      </c>
      <c r="I885" s="285"/>
      <c r="J885" s="286">
        <f>ROUND(I885*H885,2)</f>
        <v>0</v>
      </c>
      <c r="K885" s="282" t="s">
        <v>247</v>
      </c>
      <c r="L885" s="287"/>
      <c r="M885" s="288" t="s">
        <v>39</v>
      </c>
      <c r="N885" s="289" t="s">
        <v>56</v>
      </c>
      <c r="O885" s="88"/>
      <c r="P885" s="227">
        <f>O885*H885</f>
        <v>0</v>
      </c>
      <c r="Q885" s="227">
        <v>0.00019000000000000001</v>
      </c>
      <c r="R885" s="227">
        <f>Q885*H885</f>
        <v>0.0066500000000000005</v>
      </c>
      <c r="S885" s="227">
        <v>0</v>
      </c>
      <c r="T885" s="228">
        <f>S885*H885</f>
        <v>0</v>
      </c>
      <c r="U885" s="42"/>
      <c r="V885" s="42"/>
      <c r="W885" s="42"/>
      <c r="X885" s="42"/>
      <c r="Y885" s="42"/>
      <c r="Z885" s="42"/>
      <c r="AA885" s="42"/>
      <c r="AB885" s="42"/>
      <c r="AC885" s="42"/>
      <c r="AD885" s="42"/>
      <c r="AE885" s="42"/>
      <c r="AR885" s="229" t="s">
        <v>660</v>
      </c>
      <c r="AT885" s="229" t="s">
        <v>463</v>
      </c>
      <c r="AU885" s="229" t="s">
        <v>93</v>
      </c>
      <c r="AY885" s="20" t="s">
        <v>241</v>
      </c>
      <c r="BE885" s="230">
        <f>IF(N885="základní",J885,0)</f>
        <v>0</v>
      </c>
      <c r="BF885" s="230">
        <f>IF(N885="snížená",J885,0)</f>
        <v>0</v>
      </c>
      <c r="BG885" s="230">
        <f>IF(N885="zákl. přenesená",J885,0)</f>
        <v>0</v>
      </c>
      <c r="BH885" s="230">
        <f>IF(N885="sníž. přenesená",J885,0)</f>
        <v>0</v>
      </c>
      <c r="BI885" s="230">
        <f>IF(N885="nulová",J885,0)</f>
        <v>0</v>
      </c>
      <c r="BJ885" s="20" t="s">
        <v>23</v>
      </c>
      <c r="BK885" s="230">
        <f>ROUND(I885*H885,2)</f>
        <v>0</v>
      </c>
      <c r="BL885" s="20" t="s">
        <v>462</v>
      </c>
      <c r="BM885" s="229" t="s">
        <v>10374</v>
      </c>
    </row>
    <row r="886" s="14" customFormat="1">
      <c r="A886" s="14"/>
      <c r="B886" s="247"/>
      <c r="C886" s="248"/>
      <c r="D886" s="238" t="s">
        <v>252</v>
      </c>
      <c r="E886" s="249" t="s">
        <v>39</v>
      </c>
      <c r="F886" s="250" t="s">
        <v>9887</v>
      </c>
      <c r="G886" s="248"/>
      <c r="H886" s="251">
        <v>21</v>
      </c>
      <c r="I886" s="252"/>
      <c r="J886" s="248"/>
      <c r="K886" s="248"/>
      <c r="L886" s="253"/>
      <c r="M886" s="254"/>
      <c r="N886" s="255"/>
      <c r="O886" s="255"/>
      <c r="P886" s="255"/>
      <c r="Q886" s="255"/>
      <c r="R886" s="255"/>
      <c r="S886" s="255"/>
      <c r="T886" s="256"/>
      <c r="U886" s="14"/>
      <c r="V886" s="14"/>
      <c r="W886" s="14"/>
      <c r="X886" s="14"/>
      <c r="Y886" s="14"/>
      <c r="Z886" s="14"/>
      <c r="AA886" s="14"/>
      <c r="AB886" s="14"/>
      <c r="AC886" s="14"/>
      <c r="AD886" s="14"/>
      <c r="AE886" s="14"/>
      <c r="AT886" s="257" t="s">
        <v>252</v>
      </c>
      <c r="AU886" s="257" t="s">
        <v>93</v>
      </c>
      <c r="AV886" s="14" t="s">
        <v>93</v>
      </c>
      <c r="AW886" s="14" t="s">
        <v>46</v>
      </c>
      <c r="AX886" s="14" t="s">
        <v>85</v>
      </c>
      <c r="AY886" s="257" t="s">
        <v>241</v>
      </c>
    </row>
    <row r="887" s="14" customFormat="1">
      <c r="A887" s="14"/>
      <c r="B887" s="247"/>
      <c r="C887" s="248"/>
      <c r="D887" s="238" t="s">
        <v>252</v>
      </c>
      <c r="E887" s="249" t="s">
        <v>39</v>
      </c>
      <c r="F887" s="250" t="s">
        <v>9888</v>
      </c>
      <c r="G887" s="248"/>
      <c r="H887" s="251">
        <v>14</v>
      </c>
      <c r="I887" s="252"/>
      <c r="J887" s="248"/>
      <c r="K887" s="248"/>
      <c r="L887" s="253"/>
      <c r="M887" s="254"/>
      <c r="N887" s="255"/>
      <c r="O887" s="255"/>
      <c r="P887" s="255"/>
      <c r="Q887" s="255"/>
      <c r="R887" s="255"/>
      <c r="S887" s="255"/>
      <c r="T887" s="256"/>
      <c r="U887" s="14"/>
      <c r="V887" s="14"/>
      <c r="W887" s="14"/>
      <c r="X887" s="14"/>
      <c r="Y887" s="14"/>
      <c r="Z887" s="14"/>
      <c r="AA887" s="14"/>
      <c r="AB887" s="14"/>
      <c r="AC887" s="14"/>
      <c r="AD887" s="14"/>
      <c r="AE887" s="14"/>
      <c r="AT887" s="257" t="s">
        <v>252</v>
      </c>
      <c r="AU887" s="257" t="s">
        <v>93</v>
      </c>
      <c r="AV887" s="14" t="s">
        <v>93</v>
      </c>
      <c r="AW887" s="14" t="s">
        <v>46</v>
      </c>
      <c r="AX887" s="14" t="s">
        <v>85</v>
      </c>
      <c r="AY887" s="257" t="s">
        <v>241</v>
      </c>
    </row>
    <row r="888" s="15" customFormat="1">
      <c r="A888" s="15"/>
      <c r="B888" s="258"/>
      <c r="C888" s="259"/>
      <c r="D888" s="238" t="s">
        <v>252</v>
      </c>
      <c r="E888" s="260" t="s">
        <v>39</v>
      </c>
      <c r="F888" s="261" t="s">
        <v>274</v>
      </c>
      <c r="G888" s="259"/>
      <c r="H888" s="262">
        <v>35</v>
      </c>
      <c r="I888" s="263"/>
      <c r="J888" s="259"/>
      <c r="K888" s="259"/>
      <c r="L888" s="264"/>
      <c r="M888" s="265"/>
      <c r="N888" s="266"/>
      <c r="O888" s="266"/>
      <c r="P888" s="266"/>
      <c r="Q888" s="266"/>
      <c r="R888" s="266"/>
      <c r="S888" s="266"/>
      <c r="T888" s="267"/>
      <c r="U888" s="15"/>
      <c r="V888" s="15"/>
      <c r="W888" s="15"/>
      <c r="X888" s="15"/>
      <c r="Y888" s="15"/>
      <c r="Z888" s="15"/>
      <c r="AA888" s="15"/>
      <c r="AB888" s="15"/>
      <c r="AC888" s="15"/>
      <c r="AD888" s="15"/>
      <c r="AE888" s="15"/>
      <c r="AT888" s="268" t="s">
        <v>252</v>
      </c>
      <c r="AU888" s="268" t="s">
        <v>93</v>
      </c>
      <c r="AV888" s="15" t="s">
        <v>248</v>
      </c>
      <c r="AW888" s="15" t="s">
        <v>46</v>
      </c>
      <c r="AX888" s="15" t="s">
        <v>23</v>
      </c>
      <c r="AY888" s="268" t="s">
        <v>241</v>
      </c>
    </row>
    <row r="889" s="2" customFormat="1" ht="16.5" customHeight="1">
      <c r="A889" s="42"/>
      <c r="B889" s="43"/>
      <c r="C889" s="280" t="s">
        <v>2624</v>
      </c>
      <c r="D889" s="280" t="s">
        <v>463</v>
      </c>
      <c r="E889" s="281" t="s">
        <v>10375</v>
      </c>
      <c r="F889" s="282" t="s">
        <v>10376</v>
      </c>
      <c r="G889" s="283" t="s">
        <v>561</v>
      </c>
      <c r="H889" s="284">
        <v>1</v>
      </c>
      <c r="I889" s="285"/>
      <c r="J889" s="286">
        <f>ROUND(I889*H889,2)</f>
        <v>0</v>
      </c>
      <c r="K889" s="282" t="s">
        <v>247</v>
      </c>
      <c r="L889" s="287"/>
      <c r="M889" s="288" t="s">
        <v>39</v>
      </c>
      <c r="N889" s="289" t="s">
        <v>56</v>
      </c>
      <c r="O889" s="88"/>
      <c r="P889" s="227">
        <f>O889*H889</f>
        <v>0</v>
      </c>
      <c r="Q889" s="227">
        <v>0.00025000000000000001</v>
      </c>
      <c r="R889" s="227">
        <f>Q889*H889</f>
        <v>0.00025000000000000001</v>
      </c>
      <c r="S889" s="227">
        <v>0</v>
      </c>
      <c r="T889" s="228">
        <f>S889*H889</f>
        <v>0</v>
      </c>
      <c r="U889" s="42"/>
      <c r="V889" s="42"/>
      <c r="W889" s="42"/>
      <c r="X889" s="42"/>
      <c r="Y889" s="42"/>
      <c r="Z889" s="42"/>
      <c r="AA889" s="42"/>
      <c r="AB889" s="42"/>
      <c r="AC889" s="42"/>
      <c r="AD889" s="42"/>
      <c r="AE889" s="42"/>
      <c r="AR889" s="229" t="s">
        <v>660</v>
      </c>
      <c r="AT889" s="229" t="s">
        <v>463</v>
      </c>
      <c r="AU889" s="229" t="s">
        <v>93</v>
      </c>
      <c r="AY889" s="20" t="s">
        <v>241</v>
      </c>
      <c r="BE889" s="230">
        <f>IF(N889="základní",J889,0)</f>
        <v>0</v>
      </c>
      <c r="BF889" s="230">
        <f>IF(N889="snížená",J889,0)</f>
        <v>0</v>
      </c>
      <c r="BG889" s="230">
        <f>IF(N889="zákl. přenesená",J889,0)</f>
        <v>0</v>
      </c>
      <c r="BH889" s="230">
        <f>IF(N889="sníž. přenesená",J889,0)</f>
        <v>0</v>
      </c>
      <c r="BI889" s="230">
        <f>IF(N889="nulová",J889,0)</f>
        <v>0</v>
      </c>
      <c r="BJ889" s="20" t="s">
        <v>23</v>
      </c>
      <c r="BK889" s="230">
        <f>ROUND(I889*H889,2)</f>
        <v>0</v>
      </c>
      <c r="BL889" s="20" t="s">
        <v>462</v>
      </c>
      <c r="BM889" s="229" t="s">
        <v>10377</v>
      </c>
    </row>
    <row r="890" s="14" customFormat="1">
      <c r="A890" s="14"/>
      <c r="B890" s="247"/>
      <c r="C890" s="248"/>
      <c r="D890" s="238" t="s">
        <v>252</v>
      </c>
      <c r="E890" s="249" t="s">
        <v>39</v>
      </c>
      <c r="F890" s="250" t="s">
        <v>9889</v>
      </c>
      <c r="G890" s="248"/>
      <c r="H890" s="251">
        <v>1</v>
      </c>
      <c r="I890" s="252"/>
      <c r="J890" s="248"/>
      <c r="K890" s="248"/>
      <c r="L890" s="253"/>
      <c r="M890" s="254"/>
      <c r="N890" s="255"/>
      <c r="O890" s="255"/>
      <c r="P890" s="255"/>
      <c r="Q890" s="255"/>
      <c r="R890" s="255"/>
      <c r="S890" s="255"/>
      <c r="T890" s="256"/>
      <c r="U890" s="14"/>
      <c r="V890" s="14"/>
      <c r="W890" s="14"/>
      <c r="X890" s="14"/>
      <c r="Y890" s="14"/>
      <c r="Z890" s="14"/>
      <c r="AA890" s="14"/>
      <c r="AB890" s="14"/>
      <c r="AC890" s="14"/>
      <c r="AD890" s="14"/>
      <c r="AE890" s="14"/>
      <c r="AT890" s="257" t="s">
        <v>252</v>
      </c>
      <c r="AU890" s="257" t="s">
        <v>93</v>
      </c>
      <c r="AV890" s="14" t="s">
        <v>93</v>
      </c>
      <c r="AW890" s="14" t="s">
        <v>46</v>
      </c>
      <c r="AX890" s="14" t="s">
        <v>23</v>
      </c>
      <c r="AY890" s="257" t="s">
        <v>241</v>
      </c>
    </row>
    <row r="891" s="2" customFormat="1" ht="21.75" customHeight="1">
      <c r="A891" s="42"/>
      <c r="B891" s="43"/>
      <c r="C891" s="218" t="s">
        <v>2639</v>
      </c>
      <c r="D891" s="218" t="s">
        <v>243</v>
      </c>
      <c r="E891" s="219" t="s">
        <v>10378</v>
      </c>
      <c r="F891" s="220" t="s">
        <v>10379</v>
      </c>
      <c r="G891" s="221" t="s">
        <v>561</v>
      </c>
      <c r="H891" s="222">
        <v>3</v>
      </c>
      <c r="I891" s="223"/>
      <c r="J891" s="224">
        <f>ROUND(I891*H891,2)</f>
        <v>0</v>
      </c>
      <c r="K891" s="220" t="s">
        <v>247</v>
      </c>
      <c r="L891" s="48"/>
      <c r="M891" s="225" t="s">
        <v>39</v>
      </c>
      <c r="N891" s="226" t="s">
        <v>56</v>
      </c>
      <c r="O891" s="88"/>
      <c r="P891" s="227">
        <f>O891*H891</f>
        <v>0</v>
      </c>
      <c r="Q891" s="227">
        <v>0.00017000000000000001</v>
      </c>
      <c r="R891" s="227">
        <f>Q891*H891</f>
        <v>0.00051000000000000004</v>
      </c>
      <c r="S891" s="227">
        <v>0</v>
      </c>
      <c r="T891" s="228">
        <f>S891*H891</f>
        <v>0</v>
      </c>
      <c r="U891" s="42"/>
      <c r="V891" s="42"/>
      <c r="W891" s="42"/>
      <c r="X891" s="42"/>
      <c r="Y891" s="42"/>
      <c r="Z891" s="42"/>
      <c r="AA891" s="42"/>
      <c r="AB891" s="42"/>
      <c r="AC891" s="42"/>
      <c r="AD891" s="42"/>
      <c r="AE891" s="42"/>
      <c r="AR891" s="229" t="s">
        <v>462</v>
      </c>
      <c r="AT891" s="229" t="s">
        <v>243</v>
      </c>
      <c r="AU891" s="229" t="s">
        <v>93</v>
      </c>
      <c r="AY891" s="20" t="s">
        <v>241</v>
      </c>
      <c r="BE891" s="230">
        <f>IF(N891="základní",J891,0)</f>
        <v>0</v>
      </c>
      <c r="BF891" s="230">
        <f>IF(N891="snížená",J891,0)</f>
        <v>0</v>
      </c>
      <c r="BG891" s="230">
        <f>IF(N891="zákl. přenesená",J891,0)</f>
        <v>0</v>
      </c>
      <c r="BH891" s="230">
        <f>IF(N891="sníž. přenesená",J891,0)</f>
        <v>0</v>
      </c>
      <c r="BI891" s="230">
        <f>IF(N891="nulová",J891,0)</f>
        <v>0</v>
      </c>
      <c r="BJ891" s="20" t="s">
        <v>23</v>
      </c>
      <c r="BK891" s="230">
        <f>ROUND(I891*H891,2)</f>
        <v>0</v>
      </c>
      <c r="BL891" s="20" t="s">
        <v>462</v>
      </c>
      <c r="BM891" s="229" t="s">
        <v>10380</v>
      </c>
    </row>
    <row r="892" s="2" customFormat="1">
      <c r="A892" s="42"/>
      <c r="B892" s="43"/>
      <c r="C892" s="44"/>
      <c r="D892" s="231" t="s">
        <v>250</v>
      </c>
      <c r="E892" s="44"/>
      <c r="F892" s="232" t="s">
        <v>10381</v>
      </c>
      <c r="G892" s="44"/>
      <c r="H892" s="44"/>
      <c r="I892" s="233"/>
      <c r="J892" s="44"/>
      <c r="K892" s="44"/>
      <c r="L892" s="48"/>
      <c r="M892" s="234"/>
      <c r="N892" s="235"/>
      <c r="O892" s="88"/>
      <c r="P892" s="88"/>
      <c r="Q892" s="88"/>
      <c r="R892" s="88"/>
      <c r="S892" s="88"/>
      <c r="T892" s="89"/>
      <c r="U892" s="42"/>
      <c r="V892" s="42"/>
      <c r="W892" s="42"/>
      <c r="X892" s="42"/>
      <c r="Y892" s="42"/>
      <c r="Z892" s="42"/>
      <c r="AA892" s="42"/>
      <c r="AB892" s="42"/>
      <c r="AC892" s="42"/>
      <c r="AD892" s="42"/>
      <c r="AE892" s="42"/>
      <c r="AT892" s="20" t="s">
        <v>250</v>
      </c>
      <c r="AU892" s="20" t="s">
        <v>93</v>
      </c>
    </row>
    <row r="893" s="2" customFormat="1" ht="16.5" customHeight="1">
      <c r="A893" s="42"/>
      <c r="B893" s="43"/>
      <c r="C893" s="280" t="s">
        <v>2655</v>
      </c>
      <c r="D893" s="280" t="s">
        <v>463</v>
      </c>
      <c r="E893" s="281" t="s">
        <v>10382</v>
      </c>
      <c r="F893" s="282" t="s">
        <v>10383</v>
      </c>
      <c r="G893" s="283" t="s">
        <v>561</v>
      </c>
      <c r="H893" s="284">
        <v>3</v>
      </c>
      <c r="I893" s="285"/>
      <c r="J893" s="286">
        <f>ROUND(I893*H893,2)</f>
        <v>0</v>
      </c>
      <c r="K893" s="282" t="s">
        <v>39</v>
      </c>
      <c r="L893" s="287"/>
      <c r="M893" s="288" t="s">
        <v>39</v>
      </c>
      <c r="N893" s="289" t="s">
        <v>56</v>
      </c>
      <c r="O893" s="88"/>
      <c r="P893" s="227">
        <f>O893*H893</f>
        <v>0</v>
      </c>
      <c r="Q893" s="227">
        <v>0.00023000000000000001</v>
      </c>
      <c r="R893" s="227">
        <f>Q893*H893</f>
        <v>0.00069000000000000008</v>
      </c>
      <c r="S893" s="227">
        <v>0</v>
      </c>
      <c r="T893" s="228">
        <f>S893*H893</f>
        <v>0</v>
      </c>
      <c r="U893" s="42"/>
      <c r="V893" s="42"/>
      <c r="W893" s="42"/>
      <c r="X893" s="42"/>
      <c r="Y893" s="42"/>
      <c r="Z893" s="42"/>
      <c r="AA893" s="42"/>
      <c r="AB893" s="42"/>
      <c r="AC893" s="42"/>
      <c r="AD893" s="42"/>
      <c r="AE893" s="42"/>
      <c r="AR893" s="229" t="s">
        <v>660</v>
      </c>
      <c r="AT893" s="229" t="s">
        <v>463</v>
      </c>
      <c r="AU893" s="229" t="s">
        <v>93</v>
      </c>
      <c r="AY893" s="20" t="s">
        <v>241</v>
      </c>
      <c r="BE893" s="230">
        <f>IF(N893="základní",J893,0)</f>
        <v>0</v>
      </c>
      <c r="BF893" s="230">
        <f>IF(N893="snížená",J893,0)</f>
        <v>0</v>
      </c>
      <c r="BG893" s="230">
        <f>IF(N893="zákl. přenesená",J893,0)</f>
        <v>0</v>
      </c>
      <c r="BH893" s="230">
        <f>IF(N893="sníž. přenesená",J893,0)</f>
        <v>0</v>
      </c>
      <c r="BI893" s="230">
        <f>IF(N893="nulová",J893,0)</f>
        <v>0</v>
      </c>
      <c r="BJ893" s="20" t="s">
        <v>23</v>
      </c>
      <c r="BK893" s="230">
        <f>ROUND(I893*H893,2)</f>
        <v>0</v>
      </c>
      <c r="BL893" s="20" t="s">
        <v>462</v>
      </c>
      <c r="BM893" s="229" t="s">
        <v>10384</v>
      </c>
    </row>
    <row r="894" s="14" customFormat="1">
      <c r="A894" s="14"/>
      <c r="B894" s="247"/>
      <c r="C894" s="248"/>
      <c r="D894" s="238" t="s">
        <v>252</v>
      </c>
      <c r="E894" s="249" t="s">
        <v>39</v>
      </c>
      <c r="F894" s="250" t="s">
        <v>9891</v>
      </c>
      <c r="G894" s="248"/>
      <c r="H894" s="251">
        <v>3</v>
      </c>
      <c r="I894" s="252"/>
      <c r="J894" s="248"/>
      <c r="K894" s="248"/>
      <c r="L894" s="253"/>
      <c r="M894" s="254"/>
      <c r="N894" s="255"/>
      <c r="O894" s="255"/>
      <c r="P894" s="255"/>
      <c r="Q894" s="255"/>
      <c r="R894" s="255"/>
      <c r="S894" s="255"/>
      <c r="T894" s="256"/>
      <c r="U894" s="14"/>
      <c r="V894" s="14"/>
      <c r="W894" s="14"/>
      <c r="X894" s="14"/>
      <c r="Y894" s="14"/>
      <c r="Z894" s="14"/>
      <c r="AA894" s="14"/>
      <c r="AB894" s="14"/>
      <c r="AC894" s="14"/>
      <c r="AD894" s="14"/>
      <c r="AE894" s="14"/>
      <c r="AT894" s="257" t="s">
        <v>252</v>
      </c>
      <c r="AU894" s="257" t="s">
        <v>93</v>
      </c>
      <c r="AV894" s="14" t="s">
        <v>93</v>
      </c>
      <c r="AW894" s="14" t="s">
        <v>46</v>
      </c>
      <c r="AX894" s="14" t="s">
        <v>23</v>
      </c>
      <c r="AY894" s="257" t="s">
        <v>241</v>
      </c>
    </row>
    <row r="895" s="2" customFormat="1" ht="21.75" customHeight="1">
      <c r="A895" s="42"/>
      <c r="B895" s="43"/>
      <c r="C895" s="218" t="s">
        <v>2662</v>
      </c>
      <c r="D895" s="218" t="s">
        <v>243</v>
      </c>
      <c r="E895" s="219" t="s">
        <v>10385</v>
      </c>
      <c r="F895" s="220" t="s">
        <v>10386</v>
      </c>
      <c r="G895" s="221" t="s">
        <v>561</v>
      </c>
      <c r="H895" s="222">
        <v>1</v>
      </c>
      <c r="I895" s="223"/>
      <c r="J895" s="224">
        <f>ROUND(I895*H895,2)</f>
        <v>0</v>
      </c>
      <c r="K895" s="220" t="s">
        <v>247</v>
      </c>
      <c r="L895" s="48"/>
      <c r="M895" s="225" t="s">
        <v>39</v>
      </c>
      <c r="N895" s="226" t="s">
        <v>56</v>
      </c>
      <c r="O895" s="88"/>
      <c r="P895" s="227">
        <f>O895*H895</f>
        <v>0</v>
      </c>
      <c r="Q895" s="227">
        <v>0.00027999999999999998</v>
      </c>
      <c r="R895" s="227">
        <f>Q895*H895</f>
        <v>0.00027999999999999998</v>
      </c>
      <c r="S895" s="227">
        <v>0</v>
      </c>
      <c r="T895" s="228">
        <f>S895*H895</f>
        <v>0</v>
      </c>
      <c r="U895" s="42"/>
      <c r="V895" s="42"/>
      <c r="W895" s="42"/>
      <c r="X895" s="42"/>
      <c r="Y895" s="42"/>
      <c r="Z895" s="42"/>
      <c r="AA895" s="42"/>
      <c r="AB895" s="42"/>
      <c r="AC895" s="42"/>
      <c r="AD895" s="42"/>
      <c r="AE895" s="42"/>
      <c r="AR895" s="229" t="s">
        <v>462</v>
      </c>
      <c r="AT895" s="229" t="s">
        <v>243</v>
      </c>
      <c r="AU895" s="229" t="s">
        <v>93</v>
      </c>
      <c r="AY895" s="20" t="s">
        <v>241</v>
      </c>
      <c r="BE895" s="230">
        <f>IF(N895="základní",J895,0)</f>
        <v>0</v>
      </c>
      <c r="BF895" s="230">
        <f>IF(N895="snížená",J895,0)</f>
        <v>0</v>
      </c>
      <c r="BG895" s="230">
        <f>IF(N895="zákl. přenesená",J895,0)</f>
        <v>0</v>
      </c>
      <c r="BH895" s="230">
        <f>IF(N895="sníž. přenesená",J895,0)</f>
        <v>0</v>
      </c>
      <c r="BI895" s="230">
        <f>IF(N895="nulová",J895,0)</f>
        <v>0</v>
      </c>
      <c r="BJ895" s="20" t="s">
        <v>23</v>
      </c>
      <c r="BK895" s="230">
        <f>ROUND(I895*H895,2)</f>
        <v>0</v>
      </c>
      <c r="BL895" s="20" t="s">
        <v>462</v>
      </c>
      <c r="BM895" s="229" t="s">
        <v>10387</v>
      </c>
    </row>
    <row r="896" s="2" customFormat="1">
      <c r="A896" s="42"/>
      <c r="B896" s="43"/>
      <c r="C896" s="44"/>
      <c r="D896" s="231" t="s">
        <v>250</v>
      </c>
      <c r="E896" s="44"/>
      <c r="F896" s="232" t="s">
        <v>10388</v>
      </c>
      <c r="G896" s="44"/>
      <c r="H896" s="44"/>
      <c r="I896" s="233"/>
      <c r="J896" s="44"/>
      <c r="K896" s="44"/>
      <c r="L896" s="48"/>
      <c r="M896" s="234"/>
      <c r="N896" s="235"/>
      <c r="O896" s="88"/>
      <c r="P896" s="88"/>
      <c r="Q896" s="88"/>
      <c r="R896" s="88"/>
      <c r="S896" s="88"/>
      <c r="T896" s="89"/>
      <c r="U896" s="42"/>
      <c r="V896" s="42"/>
      <c r="W896" s="42"/>
      <c r="X896" s="42"/>
      <c r="Y896" s="42"/>
      <c r="Z896" s="42"/>
      <c r="AA896" s="42"/>
      <c r="AB896" s="42"/>
      <c r="AC896" s="42"/>
      <c r="AD896" s="42"/>
      <c r="AE896" s="42"/>
      <c r="AT896" s="20" t="s">
        <v>250</v>
      </c>
      <c r="AU896" s="20" t="s">
        <v>93</v>
      </c>
    </row>
    <row r="897" s="2" customFormat="1" ht="16.5" customHeight="1">
      <c r="A897" s="42"/>
      <c r="B897" s="43"/>
      <c r="C897" s="280" t="s">
        <v>2667</v>
      </c>
      <c r="D897" s="280" t="s">
        <v>463</v>
      </c>
      <c r="E897" s="281" t="s">
        <v>10389</v>
      </c>
      <c r="F897" s="282" t="s">
        <v>10390</v>
      </c>
      <c r="G897" s="283" t="s">
        <v>561</v>
      </c>
      <c r="H897" s="284">
        <v>1</v>
      </c>
      <c r="I897" s="285"/>
      <c r="J897" s="286">
        <f>ROUND(I897*H897,2)</f>
        <v>0</v>
      </c>
      <c r="K897" s="282" t="s">
        <v>39</v>
      </c>
      <c r="L897" s="287"/>
      <c r="M897" s="288" t="s">
        <v>39</v>
      </c>
      <c r="N897" s="289" t="s">
        <v>56</v>
      </c>
      <c r="O897" s="88"/>
      <c r="P897" s="227">
        <f>O897*H897</f>
        <v>0</v>
      </c>
      <c r="Q897" s="227">
        <v>0.00059000000000000003</v>
      </c>
      <c r="R897" s="227">
        <f>Q897*H897</f>
        <v>0.00059000000000000003</v>
      </c>
      <c r="S897" s="227">
        <v>0</v>
      </c>
      <c r="T897" s="228">
        <f>S897*H897</f>
        <v>0</v>
      </c>
      <c r="U897" s="42"/>
      <c r="V897" s="42"/>
      <c r="W897" s="42"/>
      <c r="X897" s="42"/>
      <c r="Y897" s="42"/>
      <c r="Z897" s="42"/>
      <c r="AA897" s="42"/>
      <c r="AB897" s="42"/>
      <c r="AC897" s="42"/>
      <c r="AD897" s="42"/>
      <c r="AE897" s="42"/>
      <c r="AR897" s="229" t="s">
        <v>660</v>
      </c>
      <c r="AT897" s="229" t="s">
        <v>463</v>
      </c>
      <c r="AU897" s="229" t="s">
        <v>93</v>
      </c>
      <c r="AY897" s="20" t="s">
        <v>241</v>
      </c>
      <c r="BE897" s="230">
        <f>IF(N897="základní",J897,0)</f>
        <v>0</v>
      </c>
      <c r="BF897" s="230">
        <f>IF(N897="snížená",J897,0)</f>
        <v>0</v>
      </c>
      <c r="BG897" s="230">
        <f>IF(N897="zákl. přenesená",J897,0)</f>
        <v>0</v>
      </c>
      <c r="BH897" s="230">
        <f>IF(N897="sníž. přenesená",J897,0)</f>
        <v>0</v>
      </c>
      <c r="BI897" s="230">
        <f>IF(N897="nulová",J897,0)</f>
        <v>0</v>
      </c>
      <c r="BJ897" s="20" t="s">
        <v>23</v>
      </c>
      <c r="BK897" s="230">
        <f>ROUND(I897*H897,2)</f>
        <v>0</v>
      </c>
      <c r="BL897" s="20" t="s">
        <v>462</v>
      </c>
      <c r="BM897" s="229" t="s">
        <v>10391</v>
      </c>
    </row>
    <row r="898" s="14" customFormat="1">
      <c r="A898" s="14"/>
      <c r="B898" s="247"/>
      <c r="C898" s="248"/>
      <c r="D898" s="238" t="s">
        <v>252</v>
      </c>
      <c r="E898" s="249" t="s">
        <v>39</v>
      </c>
      <c r="F898" s="250" t="s">
        <v>9892</v>
      </c>
      <c r="G898" s="248"/>
      <c r="H898" s="251">
        <v>1</v>
      </c>
      <c r="I898" s="252"/>
      <c r="J898" s="248"/>
      <c r="K898" s="248"/>
      <c r="L898" s="253"/>
      <c r="M898" s="254"/>
      <c r="N898" s="255"/>
      <c r="O898" s="255"/>
      <c r="P898" s="255"/>
      <c r="Q898" s="255"/>
      <c r="R898" s="255"/>
      <c r="S898" s="255"/>
      <c r="T898" s="256"/>
      <c r="U898" s="14"/>
      <c r="V898" s="14"/>
      <c r="W898" s="14"/>
      <c r="X898" s="14"/>
      <c r="Y898" s="14"/>
      <c r="Z898" s="14"/>
      <c r="AA898" s="14"/>
      <c r="AB898" s="14"/>
      <c r="AC898" s="14"/>
      <c r="AD898" s="14"/>
      <c r="AE898" s="14"/>
      <c r="AT898" s="257" t="s">
        <v>252</v>
      </c>
      <c r="AU898" s="257" t="s">
        <v>93</v>
      </c>
      <c r="AV898" s="14" t="s">
        <v>93</v>
      </c>
      <c r="AW898" s="14" t="s">
        <v>46</v>
      </c>
      <c r="AX898" s="14" t="s">
        <v>23</v>
      </c>
      <c r="AY898" s="257" t="s">
        <v>241</v>
      </c>
    </row>
    <row r="899" s="2" customFormat="1" ht="24.15" customHeight="1">
      <c r="A899" s="42"/>
      <c r="B899" s="43"/>
      <c r="C899" s="218" t="s">
        <v>2673</v>
      </c>
      <c r="D899" s="218" t="s">
        <v>243</v>
      </c>
      <c r="E899" s="219" t="s">
        <v>10392</v>
      </c>
      <c r="F899" s="220" t="s">
        <v>10393</v>
      </c>
      <c r="G899" s="221" t="s">
        <v>430</v>
      </c>
      <c r="H899" s="222">
        <v>1.7090000000000001</v>
      </c>
      <c r="I899" s="223"/>
      <c r="J899" s="224">
        <f>ROUND(I899*H899,2)</f>
        <v>0</v>
      </c>
      <c r="K899" s="220" t="s">
        <v>247</v>
      </c>
      <c r="L899" s="48"/>
      <c r="M899" s="225" t="s">
        <v>39</v>
      </c>
      <c r="N899" s="226" t="s">
        <v>56</v>
      </c>
      <c r="O899" s="88"/>
      <c r="P899" s="227">
        <f>O899*H899</f>
        <v>0</v>
      </c>
      <c r="Q899" s="227">
        <v>0</v>
      </c>
      <c r="R899" s="227">
        <f>Q899*H899</f>
        <v>0</v>
      </c>
      <c r="S899" s="227">
        <v>0</v>
      </c>
      <c r="T899" s="228">
        <f>S899*H899</f>
        <v>0</v>
      </c>
      <c r="U899" s="42"/>
      <c r="V899" s="42"/>
      <c r="W899" s="42"/>
      <c r="X899" s="42"/>
      <c r="Y899" s="42"/>
      <c r="Z899" s="42"/>
      <c r="AA899" s="42"/>
      <c r="AB899" s="42"/>
      <c r="AC899" s="42"/>
      <c r="AD899" s="42"/>
      <c r="AE899" s="42"/>
      <c r="AR899" s="229" t="s">
        <v>462</v>
      </c>
      <c r="AT899" s="229" t="s">
        <v>243</v>
      </c>
      <c r="AU899" s="229" t="s">
        <v>93</v>
      </c>
      <c r="AY899" s="20" t="s">
        <v>241</v>
      </c>
      <c r="BE899" s="230">
        <f>IF(N899="základní",J899,0)</f>
        <v>0</v>
      </c>
      <c r="BF899" s="230">
        <f>IF(N899="snížená",J899,0)</f>
        <v>0</v>
      </c>
      <c r="BG899" s="230">
        <f>IF(N899="zákl. přenesená",J899,0)</f>
        <v>0</v>
      </c>
      <c r="BH899" s="230">
        <f>IF(N899="sníž. přenesená",J899,0)</f>
        <v>0</v>
      </c>
      <c r="BI899" s="230">
        <f>IF(N899="nulová",J899,0)</f>
        <v>0</v>
      </c>
      <c r="BJ899" s="20" t="s">
        <v>23</v>
      </c>
      <c r="BK899" s="230">
        <f>ROUND(I899*H899,2)</f>
        <v>0</v>
      </c>
      <c r="BL899" s="20" t="s">
        <v>462</v>
      </c>
      <c r="BM899" s="229" t="s">
        <v>10394</v>
      </c>
    </row>
    <row r="900" s="2" customFormat="1">
      <c r="A900" s="42"/>
      <c r="B900" s="43"/>
      <c r="C900" s="44"/>
      <c r="D900" s="231" t="s">
        <v>250</v>
      </c>
      <c r="E900" s="44"/>
      <c r="F900" s="232" t="s">
        <v>10395</v>
      </c>
      <c r="G900" s="44"/>
      <c r="H900" s="44"/>
      <c r="I900" s="233"/>
      <c r="J900" s="44"/>
      <c r="K900" s="44"/>
      <c r="L900" s="48"/>
      <c r="M900" s="234"/>
      <c r="N900" s="235"/>
      <c r="O900" s="88"/>
      <c r="P900" s="88"/>
      <c r="Q900" s="88"/>
      <c r="R900" s="88"/>
      <c r="S900" s="88"/>
      <c r="T900" s="89"/>
      <c r="U900" s="42"/>
      <c r="V900" s="42"/>
      <c r="W900" s="42"/>
      <c r="X900" s="42"/>
      <c r="Y900" s="42"/>
      <c r="Z900" s="42"/>
      <c r="AA900" s="42"/>
      <c r="AB900" s="42"/>
      <c r="AC900" s="42"/>
      <c r="AD900" s="42"/>
      <c r="AE900" s="42"/>
      <c r="AT900" s="20" t="s">
        <v>250</v>
      </c>
      <c r="AU900" s="20" t="s">
        <v>93</v>
      </c>
    </row>
    <row r="901" s="2" customFormat="1" ht="37.8" customHeight="1">
      <c r="A901" s="42"/>
      <c r="B901" s="43"/>
      <c r="C901" s="218" t="s">
        <v>2678</v>
      </c>
      <c r="D901" s="218" t="s">
        <v>243</v>
      </c>
      <c r="E901" s="219" t="s">
        <v>5046</v>
      </c>
      <c r="F901" s="220" t="s">
        <v>5047</v>
      </c>
      <c r="G901" s="221" t="s">
        <v>430</v>
      </c>
      <c r="H901" s="222">
        <v>1.7090000000000001</v>
      </c>
      <c r="I901" s="223"/>
      <c r="J901" s="224">
        <f>ROUND(I901*H901,2)</f>
        <v>0</v>
      </c>
      <c r="K901" s="220" t="s">
        <v>247</v>
      </c>
      <c r="L901" s="48"/>
      <c r="M901" s="225" t="s">
        <v>39</v>
      </c>
      <c r="N901" s="226" t="s">
        <v>56</v>
      </c>
      <c r="O901" s="88"/>
      <c r="P901" s="227">
        <f>O901*H901</f>
        <v>0</v>
      </c>
      <c r="Q901" s="227">
        <v>0</v>
      </c>
      <c r="R901" s="227">
        <f>Q901*H901</f>
        <v>0</v>
      </c>
      <c r="S901" s="227">
        <v>0</v>
      </c>
      <c r="T901" s="228">
        <f>S901*H901</f>
        <v>0</v>
      </c>
      <c r="U901" s="42"/>
      <c r="V901" s="42"/>
      <c r="W901" s="42"/>
      <c r="X901" s="42"/>
      <c r="Y901" s="42"/>
      <c r="Z901" s="42"/>
      <c r="AA901" s="42"/>
      <c r="AB901" s="42"/>
      <c r="AC901" s="42"/>
      <c r="AD901" s="42"/>
      <c r="AE901" s="42"/>
      <c r="AR901" s="229" t="s">
        <v>462</v>
      </c>
      <c r="AT901" s="229" t="s">
        <v>243</v>
      </c>
      <c r="AU901" s="229" t="s">
        <v>93</v>
      </c>
      <c r="AY901" s="20" t="s">
        <v>241</v>
      </c>
      <c r="BE901" s="230">
        <f>IF(N901="základní",J901,0)</f>
        <v>0</v>
      </c>
      <c r="BF901" s="230">
        <f>IF(N901="snížená",J901,0)</f>
        <v>0</v>
      </c>
      <c r="BG901" s="230">
        <f>IF(N901="zákl. přenesená",J901,0)</f>
        <v>0</v>
      </c>
      <c r="BH901" s="230">
        <f>IF(N901="sníž. přenesená",J901,0)</f>
        <v>0</v>
      </c>
      <c r="BI901" s="230">
        <f>IF(N901="nulová",J901,0)</f>
        <v>0</v>
      </c>
      <c r="BJ901" s="20" t="s">
        <v>23</v>
      </c>
      <c r="BK901" s="230">
        <f>ROUND(I901*H901,2)</f>
        <v>0</v>
      </c>
      <c r="BL901" s="20" t="s">
        <v>462</v>
      </c>
      <c r="BM901" s="229" t="s">
        <v>10396</v>
      </c>
    </row>
    <row r="902" s="2" customFormat="1">
      <c r="A902" s="42"/>
      <c r="B902" s="43"/>
      <c r="C902" s="44"/>
      <c r="D902" s="231" t="s">
        <v>250</v>
      </c>
      <c r="E902" s="44"/>
      <c r="F902" s="232" t="s">
        <v>5049</v>
      </c>
      <c r="G902" s="44"/>
      <c r="H902" s="44"/>
      <c r="I902" s="233"/>
      <c r="J902" s="44"/>
      <c r="K902" s="44"/>
      <c r="L902" s="48"/>
      <c r="M902" s="234"/>
      <c r="N902" s="235"/>
      <c r="O902" s="88"/>
      <c r="P902" s="88"/>
      <c r="Q902" s="88"/>
      <c r="R902" s="88"/>
      <c r="S902" s="88"/>
      <c r="T902" s="89"/>
      <c r="U902" s="42"/>
      <c r="V902" s="42"/>
      <c r="W902" s="42"/>
      <c r="X902" s="42"/>
      <c r="Y902" s="42"/>
      <c r="Z902" s="42"/>
      <c r="AA902" s="42"/>
      <c r="AB902" s="42"/>
      <c r="AC902" s="42"/>
      <c r="AD902" s="42"/>
      <c r="AE902" s="42"/>
      <c r="AT902" s="20" t="s">
        <v>250</v>
      </c>
      <c r="AU902" s="20" t="s">
        <v>93</v>
      </c>
    </row>
    <row r="903" s="12" customFormat="1" ht="22.8" customHeight="1">
      <c r="A903" s="12"/>
      <c r="B903" s="202"/>
      <c r="C903" s="203"/>
      <c r="D903" s="204" t="s">
        <v>84</v>
      </c>
      <c r="E903" s="216" t="s">
        <v>6541</v>
      </c>
      <c r="F903" s="216" t="s">
        <v>10397</v>
      </c>
      <c r="G903" s="203"/>
      <c r="H903" s="203"/>
      <c r="I903" s="206"/>
      <c r="J903" s="217">
        <f>BK903</f>
        <v>0</v>
      </c>
      <c r="K903" s="203"/>
      <c r="L903" s="208"/>
      <c r="M903" s="209"/>
      <c r="N903" s="210"/>
      <c r="O903" s="210"/>
      <c r="P903" s="211">
        <f>SUM(P904:P931)</f>
        <v>0</v>
      </c>
      <c r="Q903" s="210"/>
      <c r="R903" s="211">
        <f>SUM(R904:R931)</f>
        <v>0.37215000000000004</v>
      </c>
      <c r="S903" s="210"/>
      <c r="T903" s="212">
        <f>SUM(T904:T931)</f>
        <v>0</v>
      </c>
      <c r="U903" s="12"/>
      <c r="V903" s="12"/>
      <c r="W903" s="12"/>
      <c r="X903" s="12"/>
      <c r="Y903" s="12"/>
      <c r="Z903" s="12"/>
      <c r="AA903" s="12"/>
      <c r="AB903" s="12"/>
      <c r="AC903" s="12"/>
      <c r="AD903" s="12"/>
      <c r="AE903" s="12"/>
      <c r="AR903" s="213" t="s">
        <v>93</v>
      </c>
      <c r="AT903" s="214" t="s">
        <v>84</v>
      </c>
      <c r="AU903" s="214" t="s">
        <v>23</v>
      </c>
      <c r="AY903" s="213" t="s">
        <v>241</v>
      </c>
      <c r="BK903" s="215">
        <f>SUM(BK904:BK931)</f>
        <v>0</v>
      </c>
    </row>
    <row r="904" s="2" customFormat="1" ht="21.75" customHeight="1">
      <c r="A904" s="42"/>
      <c r="B904" s="43"/>
      <c r="C904" s="218" t="s">
        <v>2683</v>
      </c>
      <c r="D904" s="218" t="s">
        <v>243</v>
      </c>
      <c r="E904" s="219" t="s">
        <v>10398</v>
      </c>
      <c r="F904" s="220" t="s">
        <v>10399</v>
      </c>
      <c r="G904" s="221" t="s">
        <v>5959</v>
      </c>
      <c r="H904" s="222">
        <v>1</v>
      </c>
      <c r="I904" s="223"/>
      <c r="J904" s="224">
        <f>ROUND(I904*H904,2)</f>
        <v>0</v>
      </c>
      <c r="K904" s="220" t="s">
        <v>247</v>
      </c>
      <c r="L904" s="48"/>
      <c r="M904" s="225" t="s">
        <v>39</v>
      </c>
      <c r="N904" s="226" t="s">
        <v>56</v>
      </c>
      <c r="O904" s="88"/>
      <c r="P904" s="227">
        <f>O904*H904</f>
        <v>0</v>
      </c>
      <c r="Q904" s="227">
        <v>0.014</v>
      </c>
      <c r="R904" s="227">
        <f>Q904*H904</f>
        <v>0.014</v>
      </c>
      <c r="S904" s="227">
        <v>0</v>
      </c>
      <c r="T904" s="228">
        <f>S904*H904</f>
        <v>0</v>
      </c>
      <c r="U904" s="42"/>
      <c r="V904" s="42"/>
      <c r="W904" s="42"/>
      <c r="X904" s="42"/>
      <c r="Y904" s="42"/>
      <c r="Z904" s="42"/>
      <c r="AA904" s="42"/>
      <c r="AB904" s="42"/>
      <c r="AC904" s="42"/>
      <c r="AD904" s="42"/>
      <c r="AE904" s="42"/>
      <c r="AR904" s="229" t="s">
        <v>462</v>
      </c>
      <c r="AT904" s="229" t="s">
        <v>243</v>
      </c>
      <c r="AU904" s="229" t="s">
        <v>93</v>
      </c>
      <c r="AY904" s="20" t="s">
        <v>241</v>
      </c>
      <c r="BE904" s="230">
        <f>IF(N904="základní",J904,0)</f>
        <v>0</v>
      </c>
      <c r="BF904" s="230">
        <f>IF(N904="snížená",J904,0)</f>
        <v>0</v>
      </c>
      <c r="BG904" s="230">
        <f>IF(N904="zákl. přenesená",J904,0)</f>
        <v>0</v>
      </c>
      <c r="BH904" s="230">
        <f>IF(N904="sníž. přenesená",J904,0)</f>
        <v>0</v>
      </c>
      <c r="BI904" s="230">
        <f>IF(N904="nulová",J904,0)</f>
        <v>0</v>
      </c>
      <c r="BJ904" s="20" t="s">
        <v>23</v>
      </c>
      <c r="BK904" s="230">
        <f>ROUND(I904*H904,2)</f>
        <v>0</v>
      </c>
      <c r="BL904" s="20" t="s">
        <v>462</v>
      </c>
      <c r="BM904" s="229" t="s">
        <v>10400</v>
      </c>
    </row>
    <row r="905" s="2" customFormat="1">
      <c r="A905" s="42"/>
      <c r="B905" s="43"/>
      <c r="C905" s="44"/>
      <c r="D905" s="231" t="s">
        <v>250</v>
      </c>
      <c r="E905" s="44"/>
      <c r="F905" s="232" t="s">
        <v>10401</v>
      </c>
      <c r="G905" s="44"/>
      <c r="H905" s="44"/>
      <c r="I905" s="233"/>
      <c r="J905" s="44"/>
      <c r="K905" s="44"/>
      <c r="L905" s="48"/>
      <c r="M905" s="234"/>
      <c r="N905" s="235"/>
      <c r="O905" s="88"/>
      <c r="P905" s="88"/>
      <c r="Q905" s="88"/>
      <c r="R905" s="88"/>
      <c r="S905" s="88"/>
      <c r="T905" s="89"/>
      <c r="U905" s="42"/>
      <c r="V905" s="42"/>
      <c r="W905" s="42"/>
      <c r="X905" s="42"/>
      <c r="Y905" s="42"/>
      <c r="Z905" s="42"/>
      <c r="AA905" s="42"/>
      <c r="AB905" s="42"/>
      <c r="AC905" s="42"/>
      <c r="AD905" s="42"/>
      <c r="AE905" s="42"/>
      <c r="AT905" s="20" t="s">
        <v>250</v>
      </c>
      <c r="AU905" s="20" t="s">
        <v>93</v>
      </c>
    </row>
    <row r="906" s="14" customFormat="1">
      <c r="A906" s="14"/>
      <c r="B906" s="247"/>
      <c r="C906" s="248"/>
      <c r="D906" s="238" t="s">
        <v>252</v>
      </c>
      <c r="E906" s="249" t="s">
        <v>39</v>
      </c>
      <c r="F906" s="250" t="s">
        <v>9901</v>
      </c>
      <c r="G906" s="248"/>
      <c r="H906" s="251">
        <v>1</v>
      </c>
      <c r="I906" s="252"/>
      <c r="J906" s="248"/>
      <c r="K906" s="248"/>
      <c r="L906" s="253"/>
      <c r="M906" s="254"/>
      <c r="N906" s="255"/>
      <c r="O906" s="255"/>
      <c r="P906" s="255"/>
      <c r="Q906" s="255"/>
      <c r="R906" s="255"/>
      <c r="S906" s="255"/>
      <c r="T906" s="256"/>
      <c r="U906" s="14"/>
      <c r="V906" s="14"/>
      <c r="W906" s="14"/>
      <c r="X906" s="14"/>
      <c r="Y906" s="14"/>
      <c r="Z906" s="14"/>
      <c r="AA906" s="14"/>
      <c r="AB906" s="14"/>
      <c r="AC906" s="14"/>
      <c r="AD906" s="14"/>
      <c r="AE906" s="14"/>
      <c r="AT906" s="257" t="s">
        <v>252</v>
      </c>
      <c r="AU906" s="257" t="s">
        <v>93</v>
      </c>
      <c r="AV906" s="14" t="s">
        <v>93</v>
      </c>
      <c r="AW906" s="14" t="s">
        <v>46</v>
      </c>
      <c r="AX906" s="14" t="s">
        <v>23</v>
      </c>
      <c r="AY906" s="257" t="s">
        <v>241</v>
      </c>
    </row>
    <row r="907" s="2" customFormat="1" ht="21.75" customHeight="1">
      <c r="A907" s="42"/>
      <c r="B907" s="43"/>
      <c r="C907" s="218" t="s">
        <v>2696</v>
      </c>
      <c r="D907" s="218" t="s">
        <v>243</v>
      </c>
      <c r="E907" s="219" t="s">
        <v>10402</v>
      </c>
      <c r="F907" s="220" t="s">
        <v>10403</v>
      </c>
      <c r="G907" s="221" t="s">
        <v>5959</v>
      </c>
      <c r="H907" s="222">
        <v>1</v>
      </c>
      <c r="I907" s="223"/>
      <c r="J907" s="224">
        <f>ROUND(I907*H907,2)</f>
        <v>0</v>
      </c>
      <c r="K907" s="220" t="s">
        <v>1267</v>
      </c>
      <c r="L907" s="48"/>
      <c r="M907" s="225" t="s">
        <v>39</v>
      </c>
      <c r="N907" s="226" t="s">
        <v>56</v>
      </c>
      <c r="O907" s="88"/>
      <c r="P907" s="227">
        <f>O907*H907</f>
        <v>0</v>
      </c>
      <c r="Q907" s="227">
        <v>0.01</v>
      </c>
      <c r="R907" s="227">
        <f>Q907*H907</f>
        <v>0.01</v>
      </c>
      <c r="S907" s="227">
        <v>0</v>
      </c>
      <c r="T907" s="228">
        <f>S907*H907</f>
        <v>0</v>
      </c>
      <c r="U907" s="42"/>
      <c r="V907" s="42"/>
      <c r="W907" s="42"/>
      <c r="X907" s="42"/>
      <c r="Y907" s="42"/>
      <c r="Z907" s="42"/>
      <c r="AA907" s="42"/>
      <c r="AB907" s="42"/>
      <c r="AC907" s="42"/>
      <c r="AD907" s="42"/>
      <c r="AE907" s="42"/>
      <c r="AR907" s="229" t="s">
        <v>462</v>
      </c>
      <c r="AT907" s="229" t="s">
        <v>243</v>
      </c>
      <c r="AU907" s="229" t="s">
        <v>93</v>
      </c>
      <c r="AY907" s="20" t="s">
        <v>241</v>
      </c>
      <c r="BE907" s="230">
        <f>IF(N907="základní",J907,0)</f>
        <v>0</v>
      </c>
      <c r="BF907" s="230">
        <f>IF(N907="snížená",J907,0)</f>
        <v>0</v>
      </c>
      <c r="BG907" s="230">
        <f>IF(N907="zákl. přenesená",J907,0)</f>
        <v>0</v>
      </c>
      <c r="BH907" s="230">
        <f>IF(N907="sníž. přenesená",J907,0)</f>
        <v>0</v>
      </c>
      <c r="BI907" s="230">
        <f>IF(N907="nulová",J907,0)</f>
        <v>0</v>
      </c>
      <c r="BJ907" s="20" t="s">
        <v>23</v>
      </c>
      <c r="BK907" s="230">
        <f>ROUND(I907*H907,2)</f>
        <v>0</v>
      </c>
      <c r="BL907" s="20" t="s">
        <v>462</v>
      </c>
      <c r="BM907" s="229" t="s">
        <v>10404</v>
      </c>
    </row>
    <row r="908" s="14" customFormat="1">
      <c r="A908" s="14"/>
      <c r="B908" s="247"/>
      <c r="C908" s="248"/>
      <c r="D908" s="238" t="s">
        <v>252</v>
      </c>
      <c r="E908" s="249" t="s">
        <v>39</v>
      </c>
      <c r="F908" s="250" t="s">
        <v>9900</v>
      </c>
      <c r="G908" s="248"/>
      <c r="H908" s="251">
        <v>1</v>
      </c>
      <c r="I908" s="252"/>
      <c r="J908" s="248"/>
      <c r="K908" s="248"/>
      <c r="L908" s="253"/>
      <c r="M908" s="254"/>
      <c r="N908" s="255"/>
      <c r="O908" s="255"/>
      <c r="P908" s="255"/>
      <c r="Q908" s="255"/>
      <c r="R908" s="255"/>
      <c r="S908" s="255"/>
      <c r="T908" s="256"/>
      <c r="U908" s="14"/>
      <c r="V908" s="14"/>
      <c r="W908" s="14"/>
      <c r="X908" s="14"/>
      <c r="Y908" s="14"/>
      <c r="Z908" s="14"/>
      <c r="AA908" s="14"/>
      <c r="AB908" s="14"/>
      <c r="AC908" s="14"/>
      <c r="AD908" s="14"/>
      <c r="AE908" s="14"/>
      <c r="AT908" s="257" t="s">
        <v>252</v>
      </c>
      <c r="AU908" s="257" t="s">
        <v>93</v>
      </c>
      <c r="AV908" s="14" t="s">
        <v>93</v>
      </c>
      <c r="AW908" s="14" t="s">
        <v>46</v>
      </c>
      <c r="AX908" s="14" t="s">
        <v>23</v>
      </c>
      <c r="AY908" s="257" t="s">
        <v>241</v>
      </c>
    </row>
    <row r="909" s="2" customFormat="1" ht="24.15" customHeight="1">
      <c r="A909" s="42"/>
      <c r="B909" s="43"/>
      <c r="C909" s="218" t="s">
        <v>2705</v>
      </c>
      <c r="D909" s="218" t="s">
        <v>243</v>
      </c>
      <c r="E909" s="219" t="s">
        <v>10405</v>
      </c>
      <c r="F909" s="220" t="s">
        <v>10406</v>
      </c>
      <c r="G909" s="221" t="s">
        <v>5959</v>
      </c>
      <c r="H909" s="222">
        <v>19</v>
      </c>
      <c r="I909" s="223"/>
      <c r="J909" s="224">
        <f>ROUND(I909*H909,2)</f>
        <v>0</v>
      </c>
      <c r="K909" s="220" t="s">
        <v>247</v>
      </c>
      <c r="L909" s="48"/>
      <c r="M909" s="225" t="s">
        <v>39</v>
      </c>
      <c r="N909" s="226" t="s">
        <v>56</v>
      </c>
      <c r="O909" s="88"/>
      <c r="P909" s="227">
        <f>O909*H909</f>
        <v>0</v>
      </c>
      <c r="Q909" s="227">
        <v>0.016650000000000002</v>
      </c>
      <c r="R909" s="227">
        <f>Q909*H909</f>
        <v>0.31635000000000002</v>
      </c>
      <c r="S909" s="227">
        <v>0</v>
      </c>
      <c r="T909" s="228">
        <f>S909*H909</f>
        <v>0</v>
      </c>
      <c r="U909" s="42"/>
      <c r="V909" s="42"/>
      <c r="W909" s="42"/>
      <c r="X909" s="42"/>
      <c r="Y909" s="42"/>
      <c r="Z909" s="42"/>
      <c r="AA909" s="42"/>
      <c r="AB909" s="42"/>
      <c r="AC909" s="42"/>
      <c r="AD909" s="42"/>
      <c r="AE909" s="42"/>
      <c r="AR909" s="229" t="s">
        <v>462</v>
      </c>
      <c r="AT909" s="229" t="s">
        <v>243</v>
      </c>
      <c r="AU909" s="229" t="s">
        <v>93</v>
      </c>
      <c r="AY909" s="20" t="s">
        <v>241</v>
      </c>
      <c r="BE909" s="230">
        <f>IF(N909="základní",J909,0)</f>
        <v>0</v>
      </c>
      <c r="BF909" s="230">
        <f>IF(N909="snížená",J909,0)</f>
        <v>0</v>
      </c>
      <c r="BG909" s="230">
        <f>IF(N909="zákl. přenesená",J909,0)</f>
        <v>0</v>
      </c>
      <c r="BH909" s="230">
        <f>IF(N909="sníž. přenesená",J909,0)</f>
        <v>0</v>
      </c>
      <c r="BI909" s="230">
        <f>IF(N909="nulová",J909,0)</f>
        <v>0</v>
      </c>
      <c r="BJ909" s="20" t="s">
        <v>23</v>
      </c>
      <c r="BK909" s="230">
        <f>ROUND(I909*H909,2)</f>
        <v>0</v>
      </c>
      <c r="BL909" s="20" t="s">
        <v>462</v>
      </c>
      <c r="BM909" s="229" t="s">
        <v>10407</v>
      </c>
    </row>
    <row r="910" s="2" customFormat="1">
      <c r="A910" s="42"/>
      <c r="B910" s="43"/>
      <c r="C910" s="44"/>
      <c r="D910" s="231" t="s">
        <v>250</v>
      </c>
      <c r="E910" s="44"/>
      <c r="F910" s="232" t="s">
        <v>10408</v>
      </c>
      <c r="G910" s="44"/>
      <c r="H910" s="44"/>
      <c r="I910" s="233"/>
      <c r="J910" s="44"/>
      <c r="K910" s="44"/>
      <c r="L910" s="48"/>
      <c r="M910" s="234"/>
      <c r="N910" s="235"/>
      <c r="O910" s="88"/>
      <c r="P910" s="88"/>
      <c r="Q910" s="88"/>
      <c r="R910" s="88"/>
      <c r="S910" s="88"/>
      <c r="T910" s="89"/>
      <c r="U910" s="42"/>
      <c r="V910" s="42"/>
      <c r="W910" s="42"/>
      <c r="X910" s="42"/>
      <c r="Y910" s="42"/>
      <c r="Z910" s="42"/>
      <c r="AA910" s="42"/>
      <c r="AB910" s="42"/>
      <c r="AC910" s="42"/>
      <c r="AD910" s="42"/>
      <c r="AE910" s="42"/>
      <c r="AT910" s="20" t="s">
        <v>250</v>
      </c>
      <c r="AU910" s="20" t="s">
        <v>93</v>
      </c>
    </row>
    <row r="911" s="14" customFormat="1">
      <c r="A911" s="14"/>
      <c r="B911" s="247"/>
      <c r="C911" s="248"/>
      <c r="D911" s="238" t="s">
        <v>252</v>
      </c>
      <c r="E911" s="249" t="s">
        <v>39</v>
      </c>
      <c r="F911" s="250" t="s">
        <v>10124</v>
      </c>
      <c r="G911" s="248"/>
      <c r="H911" s="251">
        <v>19</v>
      </c>
      <c r="I911" s="252"/>
      <c r="J911" s="248"/>
      <c r="K911" s="248"/>
      <c r="L911" s="253"/>
      <c r="M911" s="254"/>
      <c r="N911" s="255"/>
      <c r="O911" s="255"/>
      <c r="P911" s="255"/>
      <c r="Q911" s="255"/>
      <c r="R911" s="255"/>
      <c r="S911" s="255"/>
      <c r="T911" s="256"/>
      <c r="U911" s="14"/>
      <c r="V911" s="14"/>
      <c r="W911" s="14"/>
      <c r="X911" s="14"/>
      <c r="Y911" s="14"/>
      <c r="Z911" s="14"/>
      <c r="AA911" s="14"/>
      <c r="AB911" s="14"/>
      <c r="AC911" s="14"/>
      <c r="AD911" s="14"/>
      <c r="AE911" s="14"/>
      <c r="AT911" s="257" t="s">
        <v>252</v>
      </c>
      <c r="AU911" s="257" t="s">
        <v>93</v>
      </c>
      <c r="AV911" s="14" t="s">
        <v>93</v>
      </c>
      <c r="AW911" s="14" t="s">
        <v>46</v>
      </c>
      <c r="AX911" s="14" t="s">
        <v>23</v>
      </c>
      <c r="AY911" s="257" t="s">
        <v>241</v>
      </c>
    </row>
    <row r="912" s="2" customFormat="1" ht="24.15" customHeight="1">
      <c r="A912" s="42"/>
      <c r="B912" s="43"/>
      <c r="C912" s="218" t="s">
        <v>2710</v>
      </c>
      <c r="D912" s="218" t="s">
        <v>243</v>
      </c>
      <c r="E912" s="219" t="s">
        <v>10409</v>
      </c>
      <c r="F912" s="220" t="s">
        <v>10410</v>
      </c>
      <c r="G912" s="221" t="s">
        <v>5959</v>
      </c>
      <c r="H912" s="222">
        <v>1</v>
      </c>
      <c r="I912" s="223"/>
      <c r="J912" s="224">
        <f>ROUND(I912*H912,2)</f>
        <v>0</v>
      </c>
      <c r="K912" s="220" t="s">
        <v>247</v>
      </c>
      <c r="L912" s="48"/>
      <c r="M912" s="225" t="s">
        <v>39</v>
      </c>
      <c r="N912" s="226" t="s">
        <v>56</v>
      </c>
      <c r="O912" s="88"/>
      <c r="P912" s="227">
        <f>O912*H912</f>
        <v>0</v>
      </c>
      <c r="Q912" s="227">
        <v>0.017649999999999999</v>
      </c>
      <c r="R912" s="227">
        <f>Q912*H912</f>
        <v>0.017649999999999999</v>
      </c>
      <c r="S912" s="227">
        <v>0</v>
      </c>
      <c r="T912" s="228">
        <f>S912*H912</f>
        <v>0</v>
      </c>
      <c r="U912" s="42"/>
      <c r="V912" s="42"/>
      <c r="W912" s="42"/>
      <c r="X912" s="42"/>
      <c r="Y912" s="42"/>
      <c r="Z912" s="42"/>
      <c r="AA912" s="42"/>
      <c r="AB912" s="42"/>
      <c r="AC912" s="42"/>
      <c r="AD912" s="42"/>
      <c r="AE912" s="42"/>
      <c r="AR912" s="229" t="s">
        <v>462</v>
      </c>
      <c r="AT912" s="229" t="s">
        <v>243</v>
      </c>
      <c r="AU912" s="229" t="s">
        <v>93</v>
      </c>
      <c r="AY912" s="20" t="s">
        <v>241</v>
      </c>
      <c r="BE912" s="230">
        <f>IF(N912="základní",J912,0)</f>
        <v>0</v>
      </c>
      <c r="BF912" s="230">
        <f>IF(N912="snížená",J912,0)</f>
        <v>0</v>
      </c>
      <c r="BG912" s="230">
        <f>IF(N912="zákl. přenesená",J912,0)</f>
        <v>0</v>
      </c>
      <c r="BH912" s="230">
        <f>IF(N912="sníž. přenesená",J912,0)</f>
        <v>0</v>
      </c>
      <c r="BI912" s="230">
        <f>IF(N912="nulová",J912,0)</f>
        <v>0</v>
      </c>
      <c r="BJ912" s="20" t="s">
        <v>23</v>
      </c>
      <c r="BK912" s="230">
        <f>ROUND(I912*H912,2)</f>
        <v>0</v>
      </c>
      <c r="BL912" s="20" t="s">
        <v>462</v>
      </c>
      <c r="BM912" s="229" t="s">
        <v>10411</v>
      </c>
    </row>
    <row r="913" s="2" customFormat="1">
      <c r="A913" s="42"/>
      <c r="B913" s="43"/>
      <c r="C913" s="44"/>
      <c r="D913" s="231" t="s">
        <v>250</v>
      </c>
      <c r="E913" s="44"/>
      <c r="F913" s="232" t="s">
        <v>10412</v>
      </c>
      <c r="G913" s="44"/>
      <c r="H913" s="44"/>
      <c r="I913" s="233"/>
      <c r="J913" s="44"/>
      <c r="K913" s="44"/>
      <c r="L913" s="48"/>
      <c r="M913" s="234"/>
      <c r="N913" s="235"/>
      <c r="O913" s="88"/>
      <c r="P913" s="88"/>
      <c r="Q913" s="88"/>
      <c r="R913" s="88"/>
      <c r="S913" s="88"/>
      <c r="T913" s="89"/>
      <c r="U913" s="42"/>
      <c r="V913" s="42"/>
      <c r="W913" s="42"/>
      <c r="X913" s="42"/>
      <c r="Y913" s="42"/>
      <c r="Z913" s="42"/>
      <c r="AA913" s="42"/>
      <c r="AB913" s="42"/>
      <c r="AC913" s="42"/>
      <c r="AD913" s="42"/>
      <c r="AE913" s="42"/>
      <c r="AT913" s="20" t="s">
        <v>250</v>
      </c>
      <c r="AU913" s="20" t="s">
        <v>93</v>
      </c>
    </row>
    <row r="914" s="14" customFormat="1">
      <c r="A914" s="14"/>
      <c r="B914" s="247"/>
      <c r="C914" s="248"/>
      <c r="D914" s="238" t="s">
        <v>252</v>
      </c>
      <c r="E914" s="249" t="s">
        <v>39</v>
      </c>
      <c r="F914" s="250" t="s">
        <v>10128</v>
      </c>
      <c r="G914" s="248"/>
      <c r="H914" s="251">
        <v>1</v>
      </c>
      <c r="I914" s="252"/>
      <c r="J914" s="248"/>
      <c r="K914" s="248"/>
      <c r="L914" s="253"/>
      <c r="M914" s="254"/>
      <c r="N914" s="255"/>
      <c r="O914" s="255"/>
      <c r="P914" s="255"/>
      <c r="Q914" s="255"/>
      <c r="R914" s="255"/>
      <c r="S914" s="255"/>
      <c r="T914" s="256"/>
      <c r="U914" s="14"/>
      <c r="V914" s="14"/>
      <c r="W914" s="14"/>
      <c r="X914" s="14"/>
      <c r="Y914" s="14"/>
      <c r="Z914" s="14"/>
      <c r="AA914" s="14"/>
      <c r="AB914" s="14"/>
      <c r="AC914" s="14"/>
      <c r="AD914" s="14"/>
      <c r="AE914" s="14"/>
      <c r="AT914" s="257" t="s">
        <v>252</v>
      </c>
      <c r="AU914" s="257" t="s">
        <v>93</v>
      </c>
      <c r="AV914" s="14" t="s">
        <v>93</v>
      </c>
      <c r="AW914" s="14" t="s">
        <v>46</v>
      </c>
      <c r="AX914" s="14" t="s">
        <v>23</v>
      </c>
      <c r="AY914" s="257" t="s">
        <v>241</v>
      </c>
    </row>
    <row r="915" s="2" customFormat="1" ht="16.5" customHeight="1">
      <c r="A915" s="42"/>
      <c r="B915" s="43"/>
      <c r="C915" s="218" t="s">
        <v>2717</v>
      </c>
      <c r="D915" s="218" t="s">
        <v>243</v>
      </c>
      <c r="E915" s="219" t="s">
        <v>10413</v>
      </c>
      <c r="F915" s="220" t="s">
        <v>10414</v>
      </c>
      <c r="G915" s="221" t="s">
        <v>5959</v>
      </c>
      <c r="H915" s="222">
        <v>21</v>
      </c>
      <c r="I915" s="223"/>
      <c r="J915" s="224">
        <f>ROUND(I915*H915,2)</f>
        <v>0</v>
      </c>
      <c r="K915" s="220" t="s">
        <v>247</v>
      </c>
      <c r="L915" s="48"/>
      <c r="M915" s="225" t="s">
        <v>39</v>
      </c>
      <c r="N915" s="226" t="s">
        <v>56</v>
      </c>
      <c r="O915" s="88"/>
      <c r="P915" s="227">
        <f>O915*H915</f>
        <v>0</v>
      </c>
      <c r="Q915" s="227">
        <v>0.00014999999999999999</v>
      </c>
      <c r="R915" s="227">
        <f>Q915*H915</f>
        <v>0.0031499999999999996</v>
      </c>
      <c r="S915" s="227">
        <v>0</v>
      </c>
      <c r="T915" s="228">
        <f>S915*H915</f>
        <v>0</v>
      </c>
      <c r="U915" s="42"/>
      <c r="V915" s="42"/>
      <c r="W915" s="42"/>
      <c r="X915" s="42"/>
      <c r="Y915" s="42"/>
      <c r="Z915" s="42"/>
      <c r="AA915" s="42"/>
      <c r="AB915" s="42"/>
      <c r="AC915" s="42"/>
      <c r="AD915" s="42"/>
      <c r="AE915" s="42"/>
      <c r="AR915" s="229" t="s">
        <v>462</v>
      </c>
      <c r="AT915" s="229" t="s">
        <v>243</v>
      </c>
      <c r="AU915" s="229" t="s">
        <v>93</v>
      </c>
      <c r="AY915" s="20" t="s">
        <v>241</v>
      </c>
      <c r="BE915" s="230">
        <f>IF(N915="základní",J915,0)</f>
        <v>0</v>
      </c>
      <c r="BF915" s="230">
        <f>IF(N915="snížená",J915,0)</f>
        <v>0</v>
      </c>
      <c r="BG915" s="230">
        <f>IF(N915="zákl. přenesená",J915,0)</f>
        <v>0</v>
      </c>
      <c r="BH915" s="230">
        <f>IF(N915="sníž. přenesená",J915,0)</f>
        <v>0</v>
      </c>
      <c r="BI915" s="230">
        <f>IF(N915="nulová",J915,0)</f>
        <v>0</v>
      </c>
      <c r="BJ915" s="20" t="s">
        <v>23</v>
      </c>
      <c r="BK915" s="230">
        <f>ROUND(I915*H915,2)</f>
        <v>0</v>
      </c>
      <c r="BL915" s="20" t="s">
        <v>462</v>
      </c>
      <c r="BM915" s="229" t="s">
        <v>10415</v>
      </c>
    </row>
    <row r="916" s="2" customFormat="1">
      <c r="A916" s="42"/>
      <c r="B916" s="43"/>
      <c r="C916" s="44"/>
      <c r="D916" s="231" t="s">
        <v>250</v>
      </c>
      <c r="E916" s="44"/>
      <c r="F916" s="232" t="s">
        <v>10416</v>
      </c>
      <c r="G916" s="44"/>
      <c r="H916" s="44"/>
      <c r="I916" s="233"/>
      <c r="J916" s="44"/>
      <c r="K916" s="44"/>
      <c r="L916" s="48"/>
      <c r="M916" s="234"/>
      <c r="N916" s="235"/>
      <c r="O916" s="88"/>
      <c r="P916" s="88"/>
      <c r="Q916" s="88"/>
      <c r="R916" s="88"/>
      <c r="S916" s="88"/>
      <c r="T916" s="89"/>
      <c r="U916" s="42"/>
      <c r="V916" s="42"/>
      <c r="W916" s="42"/>
      <c r="X916" s="42"/>
      <c r="Y916" s="42"/>
      <c r="Z916" s="42"/>
      <c r="AA916" s="42"/>
      <c r="AB916" s="42"/>
      <c r="AC916" s="42"/>
      <c r="AD916" s="42"/>
      <c r="AE916" s="42"/>
      <c r="AT916" s="20" t="s">
        <v>250</v>
      </c>
      <c r="AU916" s="20" t="s">
        <v>93</v>
      </c>
    </row>
    <row r="917" s="14" customFormat="1">
      <c r="A917" s="14"/>
      <c r="B917" s="247"/>
      <c r="C917" s="248"/>
      <c r="D917" s="238" t="s">
        <v>252</v>
      </c>
      <c r="E917" s="249" t="s">
        <v>39</v>
      </c>
      <c r="F917" s="250" t="s">
        <v>10124</v>
      </c>
      <c r="G917" s="248"/>
      <c r="H917" s="251">
        <v>19</v>
      </c>
      <c r="I917" s="252"/>
      <c r="J917" s="248"/>
      <c r="K917" s="248"/>
      <c r="L917" s="253"/>
      <c r="M917" s="254"/>
      <c r="N917" s="255"/>
      <c r="O917" s="255"/>
      <c r="P917" s="255"/>
      <c r="Q917" s="255"/>
      <c r="R917" s="255"/>
      <c r="S917" s="255"/>
      <c r="T917" s="256"/>
      <c r="U917" s="14"/>
      <c r="V917" s="14"/>
      <c r="W917" s="14"/>
      <c r="X917" s="14"/>
      <c r="Y917" s="14"/>
      <c r="Z917" s="14"/>
      <c r="AA917" s="14"/>
      <c r="AB917" s="14"/>
      <c r="AC917" s="14"/>
      <c r="AD917" s="14"/>
      <c r="AE917" s="14"/>
      <c r="AT917" s="257" t="s">
        <v>252</v>
      </c>
      <c r="AU917" s="257" t="s">
        <v>93</v>
      </c>
      <c r="AV917" s="14" t="s">
        <v>93</v>
      </c>
      <c r="AW917" s="14" t="s">
        <v>46</v>
      </c>
      <c r="AX917" s="14" t="s">
        <v>85</v>
      </c>
      <c r="AY917" s="257" t="s">
        <v>241</v>
      </c>
    </row>
    <row r="918" s="14" customFormat="1">
      <c r="A918" s="14"/>
      <c r="B918" s="247"/>
      <c r="C918" s="248"/>
      <c r="D918" s="238" t="s">
        <v>252</v>
      </c>
      <c r="E918" s="249" t="s">
        <v>39</v>
      </c>
      <c r="F918" s="250" t="s">
        <v>10128</v>
      </c>
      <c r="G918" s="248"/>
      <c r="H918" s="251">
        <v>1</v>
      </c>
      <c r="I918" s="252"/>
      <c r="J918" s="248"/>
      <c r="K918" s="248"/>
      <c r="L918" s="253"/>
      <c r="M918" s="254"/>
      <c r="N918" s="255"/>
      <c r="O918" s="255"/>
      <c r="P918" s="255"/>
      <c r="Q918" s="255"/>
      <c r="R918" s="255"/>
      <c r="S918" s="255"/>
      <c r="T918" s="256"/>
      <c r="U918" s="14"/>
      <c r="V918" s="14"/>
      <c r="W918" s="14"/>
      <c r="X918" s="14"/>
      <c r="Y918" s="14"/>
      <c r="Z918" s="14"/>
      <c r="AA918" s="14"/>
      <c r="AB918" s="14"/>
      <c r="AC918" s="14"/>
      <c r="AD918" s="14"/>
      <c r="AE918" s="14"/>
      <c r="AT918" s="257" t="s">
        <v>252</v>
      </c>
      <c r="AU918" s="257" t="s">
        <v>93</v>
      </c>
      <c r="AV918" s="14" t="s">
        <v>93</v>
      </c>
      <c r="AW918" s="14" t="s">
        <v>46</v>
      </c>
      <c r="AX918" s="14" t="s">
        <v>85</v>
      </c>
      <c r="AY918" s="257" t="s">
        <v>241</v>
      </c>
    </row>
    <row r="919" s="14" customFormat="1">
      <c r="A919" s="14"/>
      <c r="B919" s="247"/>
      <c r="C919" s="248"/>
      <c r="D919" s="238" t="s">
        <v>252</v>
      </c>
      <c r="E919" s="249" t="s">
        <v>39</v>
      </c>
      <c r="F919" s="250" t="s">
        <v>9901</v>
      </c>
      <c r="G919" s="248"/>
      <c r="H919" s="251">
        <v>1</v>
      </c>
      <c r="I919" s="252"/>
      <c r="J919" s="248"/>
      <c r="K919" s="248"/>
      <c r="L919" s="253"/>
      <c r="M919" s="254"/>
      <c r="N919" s="255"/>
      <c r="O919" s="255"/>
      <c r="P919" s="255"/>
      <c r="Q919" s="255"/>
      <c r="R919" s="255"/>
      <c r="S919" s="255"/>
      <c r="T919" s="256"/>
      <c r="U919" s="14"/>
      <c r="V919" s="14"/>
      <c r="W919" s="14"/>
      <c r="X919" s="14"/>
      <c r="Y919" s="14"/>
      <c r="Z919" s="14"/>
      <c r="AA919" s="14"/>
      <c r="AB919" s="14"/>
      <c r="AC919" s="14"/>
      <c r="AD919" s="14"/>
      <c r="AE919" s="14"/>
      <c r="AT919" s="257" t="s">
        <v>252</v>
      </c>
      <c r="AU919" s="257" t="s">
        <v>93</v>
      </c>
      <c r="AV919" s="14" t="s">
        <v>93</v>
      </c>
      <c r="AW919" s="14" t="s">
        <v>46</v>
      </c>
      <c r="AX919" s="14" t="s">
        <v>85</v>
      </c>
      <c r="AY919" s="257" t="s">
        <v>241</v>
      </c>
    </row>
    <row r="920" s="15" customFormat="1">
      <c r="A920" s="15"/>
      <c r="B920" s="258"/>
      <c r="C920" s="259"/>
      <c r="D920" s="238" t="s">
        <v>252</v>
      </c>
      <c r="E920" s="260" t="s">
        <v>39</v>
      </c>
      <c r="F920" s="261" t="s">
        <v>274</v>
      </c>
      <c r="G920" s="259"/>
      <c r="H920" s="262">
        <v>21</v>
      </c>
      <c r="I920" s="263"/>
      <c r="J920" s="259"/>
      <c r="K920" s="259"/>
      <c r="L920" s="264"/>
      <c r="M920" s="265"/>
      <c r="N920" s="266"/>
      <c r="O920" s="266"/>
      <c r="P920" s="266"/>
      <c r="Q920" s="266"/>
      <c r="R920" s="266"/>
      <c r="S920" s="266"/>
      <c r="T920" s="267"/>
      <c r="U920" s="15"/>
      <c r="V920" s="15"/>
      <c r="W920" s="15"/>
      <c r="X920" s="15"/>
      <c r="Y920" s="15"/>
      <c r="Z920" s="15"/>
      <c r="AA920" s="15"/>
      <c r="AB920" s="15"/>
      <c r="AC920" s="15"/>
      <c r="AD920" s="15"/>
      <c r="AE920" s="15"/>
      <c r="AT920" s="268" t="s">
        <v>252</v>
      </c>
      <c r="AU920" s="268" t="s">
        <v>93</v>
      </c>
      <c r="AV920" s="15" t="s">
        <v>248</v>
      </c>
      <c r="AW920" s="15" t="s">
        <v>46</v>
      </c>
      <c r="AX920" s="15" t="s">
        <v>23</v>
      </c>
      <c r="AY920" s="268" t="s">
        <v>241</v>
      </c>
    </row>
    <row r="921" s="2" customFormat="1" ht="16.5" customHeight="1">
      <c r="A921" s="42"/>
      <c r="B921" s="43"/>
      <c r="C921" s="218" t="s">
        <v>2722</v>
      </c>
      <c r="D921" s="218" t="s">
        <v>243</v>
      </c>
      <c r="E921" s="219" t="s">
        <v>10417</v>
      </c>
      <c r="F921" s="220" t="s">
        <v>10418</v>
      </c>
      <c r="G921" s="221" t="s">
        <v>5959</v>
      </c>
      <c r="H921" s="222">
        <v>22</v>
      </c>
      <c r="I921" s="223"/>
      <c r="J921" s="224">
        <f>ROUND(I921*H921,2)</f>
        <v>0</v>
      </c>
      <c r="K921" s="220" t="s">
        <v>247</v>
      </c>
      <c r="L921" s="48"/>
      <c r="M921" s="225" t="s">
        <v>39</v>
      </c>
      <c r="N921" s="226" t="s">
        <v>56</v>
      </c>
      <c r="O921" s="88"/>
      <c r="P921" s="227">
        <f>O921*H921</f>
        <v>0</v>
      </c>
      <c r="Q921" s="227">
        <v>0.00050000000000000001</v>
      </c>
      <c r="R921" s="227">
        <f>Q921*H921</f>
        <v>0.010999999999999999</v>
      </c>
      <c r="S921" s="227">
        <v>0</v>
      </c>
      <c r="T921" s="228">
        <f>S921*H921</f>
        <v>0</v>
      </c>
      <c r="U921" s="42"/>
      <c r="V921" s="42"/>
      <c r="W921" s="42"/>
      <c r="X921" s="42"/>
      <c r="Y921" s="42"/>
      <c r="Z921" s="42"/>
      <c r="AA921" s="42"/>
      <c r="AB921" s="42"/>
      <c r="AC921" s="42"/>
      <c r="AD921" s="42"/>
      <c r="AE921" s="42"/>
      <c r="AR921" s="229" t="s">
        <v>462</v>
      </c>
      <c r="AT921" s="229" t="s">
        <v>243</v>
      </c>
      <c r="AU921" s="229" t="s">
        <v>93</v>
      </c>
      <c r="AY921" s="20" t="s">
        <v>241</v>
      </c>
      <c r="BE921" s="230">
        <f>IF(N921="základní",J921,0)</f>
        <v>0</v>
      </c>
      <c r="BF921" s="230">
        <f>IF(N921="snížená",J921,0)</f>
        <v>0</v>
      </c>
      <c r="BG921" s="230">
        <f>IF(N921="zákl. přenesená",J921,0)</f>
        <v>0</v>
      </c>
      <c r="BH921" s="230">
        <f>IF(N921="sníž. přenesená",J921,0)</f>
        <v>0</v>
      </c>
      <c r="BI921" s="230">
        <f>IF(N921="nulová",J921,0)</f>
        <v>0</v>
      </c>
      <c r="BJ921" s="20" t="s">
        <v>23</v>
      </c>
      <c r="BK921" s="230">
        <f>ROUND(I921*H921,2)</f>
        <v>0</v>
      </c>
      <c r="BL921" s="20" t="s">
        <v>462</v>
      </c>
      <c r="BM921" s="229" t="s">
        <v>10419</v>
      </c>
    </row>
    <row r="922" s="2" customFormat="1">
      <c r="A922" s="42"/>
      <c r="B922" s="43"/>
      <c r="C922" s="44"/>
      <c r="D922" s="231" t="s">
        <v>250</v>
      </c>
      <c r="E922" s="44"/>
      <c r="F922" s="232" t="s">
        <v>10420</v>
      </c>
      <c r="G922" s="44"/>
      <c r="H922" s="44"/>
      <c r="I922" s="233"/>
      <c r="J922" s="44"/>
      <c r="K922" s="44"/>
      <c r="L922" s="48"/>
      <c r="M922" s="234"/>
      <c r="N922" s="235"/>
      <c r="O922" s="88"/>
      <c r="P922" s="88"/>
      <c r="Q922" s="88"/>
      <c r="R922" s="88"/>
      <c r="S922" s="88"/>
      <c r="T922" s="89"/>
      <c r="U922" s="42"/>
      <c r="V922" s="42"/>
      <c r="W922" s="42"/>
      <c r="X922" s="42"/>
      <c r="Y922" s="42"/>
      <c r="Z922" s="42"/>
      <c r="AA922" s="42"/>
      <c r="AB922" s="42"/>
      <c r="AC922" s="42"/>
      <c r="AD922" s="42"/>
      <c r="AE922" s="42"/>
      <c r="AT922" s="20" t="s">
        <v>250</v>
      </c>
      <c r="AU922" s="20" t="s">
        <v>93</v>
      </c>
    </row>
    <row r="923" s="14" customFormat="1">
      <c r="A923" s="14"/>
      <c r="B923" s="247"/>
      <c r="C923" s="248"/>
      <c r="D923" s="238" t="s">
        <v>252</v>
      </c>
      <c r="E923" s="249" t="s">
        <v>39</v>
      </c>
      <c r="F923" s="250" t="s">
        <v>10124</v>
      </c>
      <c r="G923" s="248"/>
      <c r="H923" s="251">
        <v>19</v>
      </c>
      <c r="I923" s="252"/>
      <c r="J923" s="248"/>
      <c r="K923" s="248"/>
      <c r="L923" s="253"/>
      <c r="M923" s="254"/>
      <c r="N923" s="255"/>
      <c r="O923" s="255"/>
      <c r="P923" s="255"/>
      <c r="Q923" s="255"/>
      <c r="R923" s="255"/>
      <c r="S923" s="255"/>
      <c r="T923" s="256"/>
      <c r="U923" s="14"/>
      <c r="V923" s="14"/>
      <c r="W923" s="14"/>
      <c r="X923" s="14"/>
      <c r="Y923" s="14"/>
      <c r="Z923" s="14"/>
      <c r="AA923" s="14"/>
      <c r="AB923" s="14"/>
      <c r="AC923" s="14"/>
      <c r="AD923" s="14"/>
      <c r="AE923" s="14"/>
      <c r="AT923" s="257" t="s">
        <v>252</v>
      </c>
      <c r="AU923" s="257" t="s">
        <v>93</v>
      </c>
      <c r="AV923" s="14" t="s">
        <v>93</v>
      </c>
      <c r="AW923" s="14" t="s">
        <v>46</v>
      </c>
      <c r="AX923" s="14" t="s">
        <v>85</v>
      </c>
      <c r="AY923" s="257" t="s">
        <v>241</v>
      </c>
    </row>
    <row r="924" s="14" customFormat="1">
      <c r="A924" s="14"/>
      <c r="B924" s="247"/>
      <c r="C924" s="248"/>
      <c r="D924" s="238" t="s">
        <v>252</v>
      </c>
      <c r="E924" s="249" t="s">
        <v>39</v>
      </c>
      <c r="F924" s="250" t="s">
        <v>10128</v>
      </c>
      <c r="G924" s="248"/>
      <c r="H924" s="251">
        <v>1</v>
      </c>
      <c r="I924" s="252"/>
      <c r="J924" s="248"/>
      <c r="K924" s="248"/>
      <c r="L924" s="253"/>
      <c r="M924" s="254"/>
      <c r="N924" s="255"/>
      <c r="O924" s="255"/>
      <c r="P924" s="255"/>
      <c r="Q924" s="255"/>
      <c r="R924" s="255"/>
      <c r="S924" s="255"/>
      <c r="T924" s="256"/>
      <c r="U924" s="14"/>
      <c r="V924" s="14"/>
      <c r="W924" s="14"/>
      <c r="X924" s="14"/>
      <c r="Y924" s="14"/>
      <c r="Z924" s="14"/>
      <c r="AA924" s="14"/>
      <c r="AB924" s="14"/>
      <c r="AC924" s="14"/>
      <c r="AD924" s="14"/>
      <c r="AE924" s="14"/>
      <c r="AT924" s="257" t="s">
        <v>252</v>
      </c>
      <c r="AU924" s="257" t="s">
        <v>93</v>
      </c>
      <c r="AV924" s="14" t="s">
        <v>93</v>
      </c>
      <c r="AW924" s="14" t="s">
        <v>46</v>
      </c>
      <c r="AX924" s="14" t="s">
        <v>85</v>
      </c>
      <c r="AY924" s="257" t="s">
        <v>241</v>
      </c>
    </row>
    <row r="925" s="14" customFormat="1">
      <c r="A925" s="14"/>
      <c r="B925" s="247"/>
      <c r="C925" s="248"/>
      <c r="D925" s="238" t="s">
        <v>252</v>
      </c>
      <c r="E925" s="249" t="s">
        <v>39</v>
      </c>
      <c r="F925" s="250" t="s">
        <v>9900</v>
      </c>
      <c r="G925" s="248"/>
      <c r="H925" s="251">
        <v>1</v>
      </c>
      <c r="I925" s="252"/>
      <c r="J925" s="248"/>
      <c r="K925" s="248"/>
      <c r="L925" s="253"/>
      <c r="M925" s="254"/>
      <c r="N925" s="255"/>
      <c r="O925" s="255"/>
      <c r="P925" s="255"/>
      <c r="Q925" s="255"/>
      <c r="R925" s="255"/>
      <c r="S925" s="255"/>
      <c r="T925" s="256"/>
      <c r="U925" s="14"/>
      <c r="V925" s="14"/>
      <c r="W925" s="14"/>
      <c r="X925" s="14"/>
      <c r="Y925" s="14"/>
      <c r="Z925" s="14"/>
      <c r="AA925" s="14"/>
      <c r="AB925" s="14"/>
      <c r="AC925" s="14"/>
      <c r="AD925" s="14"/>
      <c r="AE925" s="14"/>
      <c r="AT925" s="257" t="s">
        <v>252</v>
      </c>
      <c r="AU925" s="257" t="s">
        <v>93</v>
      </c>
      <c r="AV925" s="14" t="s">
        <v>93</v>
      </c>
      <c r="AW925" s="14" t="s">
        <v>46</v>
      </c>
      <c r="AX925" s="14" t="s">
        <v>85</v>
      </c>
      <c r="AY925" s="257" t="s">
        <v>241</v>
      </c>
    </row>
    <row r="926" s="14" customFormat="1">
      <c r="A926" s="14"/>
      <c r="B926" s="247"/>
      <c r="C926" s="248"/>
      <c r="D926" s="238" t="s">
        <v>252</v>
      </c>
      <c r="E926" s="249" t="s">
        <v>39</v>
      </c>
      <c r="F926" s="250" t="s">
        <v>9901</v>
      </c>
      <c r="G926" s="248"/>
      <c r="H926" s="251">
        <v>1</v>
      </c>
      <c r="I926" s="252"/>
      <c r="J926" s="248"/>
      <c r="K926" s="248"/>
      <c r="L926" s="253"/>
      <c r="M926" s="254"/>
      <c r="N926" s="255"/>
      <c r="O926" s="255"/>
      <c r="P926" s="255"/>
      <c r="Q926" s="255"/>
      <c r="R926" s="255"/>
      <c r="S926" s="255"/>
      <c r="T926" s="256"/>
      <c r="U926" s="14"/>
      <c r="V926" s="14"/>
      <c r="W926" s="14"/>
      <c r="X926" s="14"/>
      <c r="Y926" s="14"/>
      <c r="Z926" s="14"/>
      <c r="AA926" s="14"/>
      <c r="AB926" s="14"/>
      <c r="AC926" s="14"/>
      <c r="AD926" s="14"/>
      <c r="AE926" s="14"/>
      <c r="AT926" s="257" t="s">
        <v>252</v>
      </c>
      <c r="AU926" s="257" t="s">
        <v>93</v>
      </c>
      <c r="AV926" s="14" t="s">
        <v>93</v>
      </c>
      <c r="AW926" s="14" t="s">
        <v>46</v>
      </c>
      <c r="AX926" s="14" t="s">
        <v>85</v>
      </c>
      <c r="AY926" s="257" t="s">
        <v>241</v>
      </c>
    </row>
    <row r="927" s="15" customFormat="1">
      <c r="A927" s="15"/>
      <c r="B927" s="258"/>
      <c r="C927" s="259"/>
      <c r="D927" s="238" t="s">
        <v>252</v>
      </c>
      <c r="E927" s="260" t="s">
        <v>39</v>
      </c>
      <c r="F927" s="261" t="s">
        <v>274</v>
      </c>
      <c r="G927" s="259"/>
      <c r="H927" s="262">
        <v>22</v>
      </c>
      <c r="I927" s="263"/>
      <c r="J927" s="259"/>
      <c r="K927" s="259"/>
      <c r="L927" s="264"/>
      <c r="M927" s="265"/>
      <c r="N927" s="266"/>
      <c r="O927" s="266"/>
      <c r="P927" s="266"/>
      <c r="Q927" s="266"/>
      <c r="R927" s="266"/>
      <c r="S927" s="266"/>
      <c r="T927" s="267"/>
      <c r="U927" s="15"/>
      <c r="V927" s="15"/>
      <c r="W927" s="15"/>
      <c r="X927" s="15"/>
      <c r="Y927" s="15"/>
      <c r="Z927" s="15"/>
      <c r="AA927" s="15"/>
      <c r="AB927" s="15"/>
      <c r="AC927" s="15"/>
      <c r="AD927" s="15"/>
      <c r="AE927" s="15"/>
      <c r="AT927" s="268" t="s">
        <v>252</v>
      </c>
      <c r="AU927" s="268" t="s">
        <v>93</v>
      </c>
      <c r="AV927" s="15" t="s">
        <v>248</v>
      </c>
      <c r="AW927" s="15" t="s">
        <v>46</v>
      </c>
      <c r="AX927" s="15" t="s">
        <v>23</v>
      </c>
      <c r="AY927" s="268" t="s">
        <v>241</v>
      </c>
    </row>
    <row r="928" s="2" customFormat="1" ht="24.15" customHeight="1">
      <c r="A928" s="42"/>
      <c r="B928" s="43"/>
      <c r="C928" s="218" t="s">
        <v>2727</v>
      </c>
      <c r="D928" s="218" t="s">
        <v>243</v>
      </c>
      <c r="E928" s="219" t="s">
        <v>10421</v>
      </c>
      <c r="F928" s="220" t="s">
        <v>10422</v>
      </c>
      <c r="G928" s="221" t="s">
        <v>430</v>
      </c>
      <c r="H928" s="222">
        <v>0.372</v>
      </c>
      <c r="I928" s="223"/>
      <c r="J928" s="224">
        <f>ROUND(I928*H928,2)</f>
        <v>0</v>
      </c>
      <c r="K928" s="220" t="s">
        <v>247</v>
      </c>
      <c r="L928" s="48"/>
      <c r="M928" s="225" t="s">
        <v>39</v>
      </c>
      <c r="N928" s="226" t="s">
        <v>56</v>
      </c>
      <c r="O928" s="88"/>
      <c r="P928" s="227">
        <f>O928*H928</f>
        <v>0</v>
      </c>
      <c r="Q928" s="227">
        <v>0</v>
      </c>
      <c r="R928" s="227">
        <f>Q928*H928</f>
        <v>0</v>
      </c>
      <c r="S928" s="227">
        <v>0</v>
      </c>
      <c r="T928" s="228">
        <f>S928*H928</f>
        <v>0</v>
      </c>
      <c r="U928" s="42"/>
      <c r="V928" s="42"/>
      <c r="W928" s="42"/>
      <c r="X928" s="42"/>
      <c r="Y928" s="42"/>
      <c r="Z928" s="42"/>
      <c r="AA928" s="42"/>
      <c r="AB928" s="42"/>
      <c r="AC928" s="42"/>
      <c r="AD928" s="42"/>
      <c r="AE928" s="42"/>
      <c r="AR928" s="229" t="s">
        <v>462</v>
      </c>
      <c r="AT928" s="229" t="s">
        <v>243</v>
      </c>
      <c r="AU928" s="229" t="s">
        <v>93</v>
      </c>
      <c r="AY928" s="20" t="s">
        <v>241</v>
      </c>
      <c r="BE928" s="230">
        <f>IF(N928="základní",J928,0)</f>
        <v>0</v>
      </c>
      <c r="BF928" s="230">
        <f>IF(N928="snížená",J928,0)</f>
        <v>0</v>
      </c>
      <c r="BG928" s="230">
        <f>IF(N928="zákl. přenesená",J928,0)</f>
        <v>0</v>
      </c>
      <c r="BH928" s="230">
        <f>IF(N928="sníž. přenesená",J928,0)</f>
        <v>0</v>
      </c>
      <c r="BI928" s="230">
        <f>IF(N928="nulová",J928,0)</f>
        <v>0</v>
      </c>
      <c r="BJ928" s="20" t="s">
        <v>23</v>
      </c>
      <c r="BK928" s="230">
        <f>ROUND(I928*H928,2)</f>
        <v>0</v>
      </c>
      <c r="BL928" s="20" t="s">
        <v>462</v>
      </c>
      <c r="BM928" s="229" t="s">
        <v>10423</v>
      </c>
    </row>
    <row r="929" s="2" customFormat="1">
      <c r="A929" s="42"/>
      <c r="B929" s="43"/>
      <c r="C929" s="44"/>
      <c r="D929" s="231" t="s">
        <v>250</v>
      </c>
      <c r="E929" s="44"/>
      <c r="F929" s="232" t="s">
        <v>10424</v>
      </c>
      <c r="G929" s="44"/>
      <c r="H929" s="44"/>
      <c r="I929" s="233"/>
      <c r="J929" s="44"/>
      <c r="K929" s="44"/>
      <c r="L929" s="48"/>
      <c r="M929" s="234"/>
      <c r="N929" s="235"/>
      <c r="O929" s="88"/>
      <c r="P929" s="88"/>
      <c r="Q929" s="88"/>
      <c r="R929" s="88"/>
      <c r="S929" s="88"/>
      <c r="T929" s="89"/>
      <c r="U929" s="42"/>
      <c r="V929" s="42"/>
      <c r="W929" s="42"/>
      <c r="X929" s="42"/>
      <c r="Y929" s="42"/>
      <c r="Z929" s="42"/>
      <c r="AA929" s="42"/>
      <c r="AB929" s="42"/>
      <c r="AC929" s="42"/>
      <c r="AD929" s="42"/>
      <c r="AE929" s="42"/>
      <c r="AT929" s="20" t="s">
        <v>250</v>
      </c>
      <c r="AU929" s="20" t="s">
        <v>93</v>
      </c>
    </row>
    <row r="930" s="2" customFormat="1" ht="37.8" customHeight="1">
      <c r="A930" s="42"/>
      <c r="B930" s="43"/>
      <c r="C930" s="218" t="s">
        <v>2732</v>
      </c>
      <c r="D930" s="218" t="s">
        <v>243</v>
      </c>
      <c r="E930" s="219" t="s">
        <v>10425</v>
      </c>
      <c r="F930" s="220" t="s">
        <v>10426</v>
      </c>
      <c r="G930" s="221" t="s">
        <v>430</v>
      </c>
      <c r="H930" s="222">
        <v>0.372</v>
      </c>
      <c r="I930" s="223"/>
      <c r="J930" s="224">
        <f>ROUND(I930*H930,2)</f>
        <v>0</v>
      </c>
      <c r="K930" s="220" t="s">
        <v>247</v>
      </c>
      <c r="L930" s="48"/>
      <c r="M930" s="225" t="s">
        <v>39</v>
      </c>
      <c r="N930" s="226" t="s">
        <v>56</v>
      </c>
      <c r="O930" s="88"/>
      <c r="P930" s="227">
        <f>O930*H930</f>
        <v>0</v>
      </c>
      <c r="Q930" s="227">
        <v>0</v>
      </c>
      <c r="R930" s="227">
        <f>Q930*H930</f>
        <v>0</v>
      </c>
      <c r="S930" s="227">
        <v>0</v>
      </c>
      <c r="T930" s="228">
        <f>S930*H930</f>
        <v>0</v>
      </c>
      <c r="U930" s="42"/>
      <c r="V930" s="42"/>
      <c r="W930" s="42"/>
      <c r="X930" s="42"/>
      <c r="Y930" s="42"/>
      <c r="Z930" s="42"/>
      <c r="AA930" s="42"/>
      <c r="AB930" s="42"/>
      <c r="AC930" s="42"/>
      <c r="AD930" s="42"/>
      <c r="AE930" s="42"/>
      <c r="AR930" s="229" t="s">
        <v>462</v>
      </c>
      <c r="AT930" s="229" t="s">
        <v>243</v>
      </c>
      <c r="AU930" s="229" t="s">
        <v>93</v>
      </c>
      <c r="AY930" s="20" t="s">
        <v>241</v>
      </c>
      <c r="BE930" s="230">
        <f>IF(N930="základní",J930,0)</f>
        <v>0</v>
      </c>
      <c r="BF930" s="230">
        <f>IF(N930="snížená",J930,0)</f>
        <v>0</v>
      </c>
      <c r="BG930" s="230">
        <f>IF(N930="zákl. přenesená",J930,0)</f>
        <v>0</v>
      </c>
      <c r="BH930" s="230">
        <f>IF(N930="sníž. přenesená",J930,0)</f>
        <v>0</v>
      </c>
      <c r="BI930" s="230">
        <f>IF(N930="nulová",J930,0)</f>
        <v>0</v>
      </c>
      <c r="BJ930" s="20" t="s">
        <v>23</v>
      </c>
      <c r="BK930" s="230">
        <f>ROUND(I930*H930,2)</f>
        <v>0</v>
      </c>
      <c r="BL930" s="20" t="s">
        <v>462</v>
      </c>
      <c r="BM930" s="229" t="s">
        <v>10427</v>
      </c>
    </row>
    <row r="931" s="2" customFormat="1">
      <c r="A931" s="42"/>
      <c r="B931" s="43"/>
      <c r="C931" s="44"/>
      <c r="D931" s="231" t="s">
        <v>250</v>
      </c>
      <c r="E931" s="44"/>
      <c r="F931" s="232" t="s">
        <v>10428</v>
      </c>
      <c r="G931" s="44"/>
      <c r="H931" s="44"/>
      <c r="I931" s="233"/>
      <c r="J931" s="44"/>
      <c r="K931" s="44"/>
      <c r="L931" s="48"/>
      <c r="M931" s="234"/>
      <c r="N931" s="235"/>
      <c r="O931" s="88"/>
      <c r="P931" s="88"/>
      <c r="Q931" s="88"/>
      <c r="R931" s="88"/>
      <c r="S931" s="88"/>
      <c r="T931" s="89"/>
      <c r="U931" s="42"/>
      <c r="V931" s="42"/>
      <c r="W931" s="42"/>
      <c r="X931" s="42"/>
      <c r="Y931" s="42"/>
      <c r="Z931" s="42"/>
      <c r="AA931" s="42"/>
      <c r="AB931" s="42"/>
      <c r="AC931" s="42"/>
      <c r="AD931" s="42"/>
      <c r="AE931" s="42"/>
      <c r="AT931" s="20" t="s">
        <v>250</v>
      </c>
      <c r="AU931" s="20" t="s">
        <v>93</v>
      </c>
    </row>
    <row r="932" s="12" customFormat="1" ht="22.8" customHeight="1">
      <c r="A932" s="12"/>
      <c r="B932" s="202"/>
      <c r="C932" s="203"/>
      <c r="D932" s="204" t="s">
        <v>84</v>
      </c>
      <c r="E932" s="216" t="s">
        <v>6054</v>
      </c>
      <c r="F932" s="216" t="s">
        <v>6055</v>
      </c>
      <c r="G932" s="203"/>
      <c r="H932" s="203"/>
      <c r="I932" s="206"/>
      <c r="J932" s="217">
        <f>BK932</f>
        <v>0</v>
      </c>
      <c r="K932" s="203"/>
      <c r="L932" s="208"/>
      <c r="M932" s="209"/>
      <c r="N932" s="210"/>
      <c r="O932" s="210"/>
      <c r="P932" s="211">
        <f>SUM(P933:P940)</f>
        <v>0</v>
      </c>
      <c r="Q932" s="210"/>
      <c r="R932" s="211">
        <f>SUM(R933:R940)</f>
        <v>0.037999999999999999</v>
      </c>
      <c r="S932" s="210"/>
      <c r="T932" s="212">
        <f>SUM(T933:T940)</f>
        <v>0</v>
      </c>
      <c r="U932" s="12"/>
      <c r="V932" s="12"/>
      <c r="W932" s="12"/>
      <c r="X932" s="12"/>
      <c r="Y932" s="12"/>
      <c r="Z932" s="12"/>
      <c r="AA932" s="12"/>
      <c r="AB932" s="12"/>
      <c r="AC932" s="12"/>
      <c r="AD932" s="12"/>
      <c r="AE932" s="12"/>
      <c r="AR932" s="213" t="s">
        <v>93</v>
      </c>
      <c r="AT932" s="214" t="s">
        <v>84</v>
      </c>
      <c r="AU932" s="214" t="s">
        <v>23</v>
      </c>
      <c r="AY932" s="213" t="s">
        <v>241</v>
      </c>
      <c r="BK932" s="215">
        <f>SUM(BK933:BK940)</f>
        <v>0</v>
      </c>
    </row>
    <row r="933" s="2" customFormat="1" ht="16.5" customHeight="1">
      <c r="A933" s="42"/>
      <c r="B933" s="43"/>
      <c r="C933" s="218" t="s">
        <v>2737</v>
      </c>
      <c r="D933" s="218" t="s">
        <v>243</v>
      </c>
      <c r="E933" s="219" t="s">
        <v>10429</v>
      </c>
      <c r="F933" s="220" t="s">
        <v>10430</v>
      </c>
      <c r="G933" s="221" t="s">
        <v>561</v>
      </c>
      <c r="H933" s="222">
        <v>2</v>
      </c>
      <c r="I933" s="223"/>
      <c r="J933" s="224">
        <f>ROUND(I933*H933,2)</f>
        <v>0</v>
      </c>
      <c r="K933" s="220" t="s">
        <v>247</v>
      </c>
      <c r="L933" s="48"/>
      <c r="M933" s="225" t="s">
        <v>39</v>
      </c>
      <c r="N933" s="226" t="s">
        <v>56</v>
      </c>
      <c r="O933" s="88"/>
      <c r="P933" s="227">
        <f>O933*H933</f>
        <v>0</v>
      </c>
      <c r="Q933" s="227">
        <v>0</v>
      </c>
      <c r="R933" s="227">
        <f>Q933*H933</f>
        <v>0</v>
      </c>
      <c r="S933" s="227">
        <v>0</v>
      </c>
      <c r="T933" s="228">
        <f>S933*H933</f>
        <v>0</v>
      </c>
      <c r="U933" s="42"/>
      <c r="V933" s="42"/>
      <c r="W933" s="42"/>
      <c r="X933" s="42"/>
      <c r="Y933" s="42"/>
      <c r="Z933" s="42"/>
      <c r="AA933" s="42"/>
      <c r="AB933" s="42"/>
      <c r="AC933" s="42"/>
      <c r="AD933" s="42"/>
      <c r="AE933" s="42"/>
      <c r="AR933" s="229" t="s">
        <v>462</v>
      </c>
      <c r="AT933" s="229" t="s">
        <v>243</v>
      </c>
      <c r="AU933" s="229" t="s">
        <v>93</v>
      </c>
      <c r="AY933" s="20" t="s">
        <v>241</v>
      </c>
      <c r="BE933" s="230">
        <f>IF(N933="základní",J933,0)</f>
        <v>0</v>
      </c>
      <c r="BF933" s="230">
        <f>IF(N933="snížená",J933,0)</f>
        <v>0</v>
      </c>
      <c r="BG933" s="230">
        <f>IF(N933="zákl. přenesená",J933,0)</f>
        <v>0</v>
      </c>
      <c r="BH933" s="230">
        <f>IF(N933="sníž. přenesená",J933,0)</f>
        <v>0</v>
      </c>
      <c r="BI933" s="230">
        <f>IF(N933="nulová",J933,0)</f>
        <v>0</v>
      </c>
      <c r="BJ933" s="20" t="s">
        <v>23</v>
      </c>
      <c r="BK933" s="230">
        <f>ROUND(I933*H933,2)</f>
        <v>0</v>
      </c>
      <c r="BL933" s="20" t="s">
        <v>462</v>
      </c>
      <c r="BM933" s="229" t="s">
        <v>10431</v>
      </c>
    </row>
    <row r="934" s="2" customFormat="1">
      <c r="A934" s="42"/>
      <c r="B934" s="43"/>
      <c r="C934" s="44"/>
      <c r="D934" s="231" t="s">
        <v>250</v>
      </c>
      <c r="E934" s="44"/>
      <c r="F934" s="232" t="s">
        <v>10432</v>
      </c>
      <c r="G934" s="44"/>
      <c r="H934" s="44"/>
      <c r="I934" s="233"/>
      <c r="J934" s="44"/>
      <c r="K934" s="44"/>
      <c r="L934" s="48"/>
      <c r="M934" s="234"/>
      <c r="N934" s="235"/>
      <c r="O934" s="88"/>
      <c r="P934" s="88"/>
      <c r="Q934" s="88"/>
      <c r="R934" s="88"/>
      <c r="S934" s="88"/>
      <c r="T934" s="89"/>
      <c r="U934" s="42"/>
      <c r="V934" s="42"/>
      <c r="W934" s="42"/>
      <c r="X934" s="42"/>
      <c r="Y934" s="42"/>
      <c r="Z934" s="42"/>
      <c r="AA934" s="42"/>
      <c r="AB934" s="42"/>
      <c r="AC934" s="42"/>
      <c r="AD934" s="42"/>
      <c r="AE934" s="42"/>
      <c r="AT934" s="20" t="s">
        <v>250</v>
      </c>
      <c r="AU934" s="20" t="s">
        <v>93</v>
      </c>
    </row>
    <row r="935" s="2" customFormat="1" ht="16.5" customHeight="1">
      <c r="A935" s="42"/>
      <c r="B935" s="43"/>
      <c r="C935" s="280" t="s">
        <v>2742</v>
      </c>
      <c r="D935" s="280" t="s">
        <v>463</v>
      </c>
      <c r="E935" s="281" t="s">
        <v>10433</v>
      </c>
      <c r="F935" s="282" t="s">
        <v>10434</v>
      </c>
      <c r="G935" s="283" t="s">
        <v>561</v>
      </c>
      <c r="H935" s="284">
        <v>2</v>
      </c>
      <c r="I935" s="285"/>
      <c r="J935" s="286">
        <f>ROUND(I935*H935,2)</f>
        <v>0</v>
      </c>
      <c r="K935" s="282" t="s">
        <v>39</v>
      </c>
      <c r="L935" s="287"/>
      <c r="M935" s="288" t="s">
        <v>39</v>
      </c>
      <c r="N935" s="289" t="s">
        <v>56</v>
      </c>
      <c r="O935" s="88"/>
      <c r="P935" s="227">
        <f>O935*H935</f>
        <v>0</v>
      </c>
      <c r="Q935" s="227">
        <v>0.0074999999999999997</v>
      </c>
      <c r="R935" s="227">
        <f>Q935*H935</f>
        <v>0.014999999999999999</v>
      </c>
      <c r="S935" s="227">
        <v>0</v>
      </c>
      <c r="T935" s="228">
        <f>S935*H935</f>
        <v>0</v>
      </c>
      <c r="U935" s="42"/>
      <c r="V935" s="42"/>
      <c r="W935" s="42"/>
      <c r="X935" s="42"/>
      <c r="Y935" s="42"/>
      <c r="Z935" s="42"/>
      <c r="AA935" s="42"/>
      <c r="AB935" s="42"/>
      <c r="AC935" s="42"/>
      <c r="AD935" s="42"/>
      <c r="AE935" s="42"/>
      <c r="AR935" s="229" t="s">
        <v>660</v>
      </c>
      <c r="AT935" s="229" t="s">
        <v>463</v>
      </c>
      <c r="AU935" s="229" t="s">
        <v>93</v>
      </c>
      <c r="AY935" s="20" t="s">
        <v>241</v>
      </c>
      <c r="BE935" s="230">
        <f>IF(N935="základní",J935,0)</f>
        <v>0</v>
      </c>
      <c r="BF935" s="230">
        <f>IF(N935="snížená",J935,0)</f>
        <v>0</v>
      </c>
      <c r="BG935" s="230">
        <f>IF(N935="zákl. přenesená",J935,0)</f>
        <v>0</v>
      </c>
      <c r="BH935" s="230">
        <f>IF(N935="sníž. přenesená",J935,0)</f>
        <v>0</v>
      </c>
      <c r="BI935" s="230">
        <f>IF(N935="nulová",J935,0)</f>
        <v>0</v>
      </c>
      <c r="BJ935" s="20" t="s">
        <v>23</v>
      </c>
      <c r="BK935" s="230">
        <f>ROUND(I935*H935,2)</f>
        <v>0</v>
      </c>
      <c r="BL935" s="20" t="s">
        <v>462</v>
      </c>
      <c r="BM935" s="229" t="s">
        <v>10435</v>
      </c>
    </row>
    <row r="936" s="2" customFormat="1" ht="16.5" customHeight="1">
      <c r="A936" s="42"/>
      <c r="B936" s="43"/>
      <c r="C936" s="218" t="s">
        <v>2751</v>
      </c>
      <c r="D936" s="218" t="s">
        <v>243</v>
      </c>
      <c r="E936" s="219" t="s">
        <v>10436</v>
      </c>
      <c r="F936" s="220" t="s">
        <v>10437</v>
      </c>
      <c r="G936" s="221" t="s">
        <v>561</v>
      </c>
      <c r="H936" s="222">
        <v>2</v>
      </c>
      <c r="I936" s="223"/>
      <c r="J936" s="224">
        <f>ROUND(I936*H936,2)</f>
        <v>0</v>
      </c>
      <c r="K936" s="220" t="s">
        <v>247</v>
      </c>
      <c r="L936" s="48"/>
      <c r="M936" s="225" t="s">
        <v>39</v>
      </c>
      <c r="N936" s="226" t="s">
        <v>56</v>
      </c>
      <c r="O936" s="88"/>
      <c r="P936" s="227">
        <f>O936*H936</f>
        <v>0</v>
      </c>
      <c r="Q936" s="227">
        <v>0</v>
      </c>
      <c r="R936" s="227">
        <f>Q936*H936</f>
        <v>0</v>
      </c>
      <c r="S936" s="227">
        <v>0</v>
      </c>
      <c r="T936" s="228">
        <f>S936*H936</f>
        <v>0</v>
      </c>
      <c r="U936" s="42"/>
      <c r="V936" s="42"/>
      <c r="W936" s="42"/>
      <c r="X936" s="42"/>
      <c r="Y936" s="42"/>
      <c r="Z936" s="42"/>
      <c r="AA936" s="42"/>
      <c r="AB936" s="42"/>
      <c r="AC936" s="42"/>
      <c r="AD936" s="42"/>
      <c r="AE936" s="42"/>
      <c r="AR936" s="229" t="s">
        <v>462</v>
      </c>
      <c r="AT936" s="229" t="s">
        <v>243</v>
      </c>
      <c r="AU936" s="229" t="s">
        <v>93</v>
      </c>
      <c r="AY936" s="20" t="s">
        <v>241</v>
      </c>
      <c r="BE936" s="230">
        <f>IF(N936="základní",J936,0)</f>
        <v>0</v>
      </c>
      <c r="BF936" s="230">
        <f>IF(N936="snížená",J936,0)</f>
        <v>0</v>
      </c>
      <c r="BG936" s="230">
        <f>IF(N936="zákl. přenesená",J936,0)</f>
        <v>0</v>
      </c>
      <c r="BH936" s="230">
        <f>IF(N936="sníž. přenesená",J936,0)</f>
        <v>0</v>
      </c>
      <c r="BI936" s="230">
        <f>IF(N936="nulová",J936,0)</f>
        <v>0</v>
      </c>
      <c r="BJ936" s="20" t="s">
        <v>23</v>
      </c>
      <c r="BK936" s="230">
        <f>ROUND(I936*H936,2)</f>
        <v>0</v>
      </c>
      <c r="BL936" s="20" t="s">
        <v>462</v>
      </c>
      <c r="BM936" s="229" t="s">
        <v>10438</v>
      </c>
    </row>
    <row r="937" s="2" customFormat="1">
      <c r="A937" s="42"/>
      <c r="B937" s="43"/>
      <c r="C937" s="44"/>
      <c r="D937" s="231" t="s">
        <v>250</v>
      </c>
      <c r="E937" s="44"/>
      <c r="F937" s="232" t="s">
        <v>10439</v>
      </c>
      <c r="G937" s="44"/>
      <c r="H937" s="44"/>
      <c r="I937" s="233"/>
      <c r="J937" s="44"/>
      <c r="K937" s="44"/>
      <c r="L937" s="48"/>
      <c r="M937" s="234"/>
      <c r="N937" s="235"/>
      <c r="O937" s="88"/>
      <c r="P937" s="88"/>
      <c r="Q937" s="88"/>
      <c r="R937" s="88"/>
      <c r="S937" s="88"/>
      <c r="T937" s="89"/>
      <c r="U937" s="42"/>
      <c r="V937" s="42"/>
      <c r="W937" s="42"/>
      <c r="X937" s="42"/>
      <c r="Y937" s="42"/>
      <c r="Z937" s="42"/>
      <c r="AA937" s="42"/>
      <c r="AB937" s="42"/>
      <c r="AC937" s="42"/>
      <c r="AD937" s="42"/>
      <c r="AE937" s="42"/>
      <c r="AT937" s="20" t="s">
        <v>250</v>
      </c>
      <c r="AU937" s="20" t="s">
        <v>93</v>
      </c>
    </row>
    <row r="938" s="2" customFormat="1" ht="16.5" customHeight="1">
      <c r="A938" s="42"/>
      <c r="B938" s="43"/>
      <c r="C938" s="280" t="s">
        <v>2792</v>
      </c>
      <c r="D938" s="280" t="s">
        <v>463</v>
      </c>
      <c r="E938" s="281" t="s">
        <v>10440</v>
      </c>
      <c r="F938" s="282" t="s">
        <v>10441</v>
      </c>
      <c r="G938" s="283" t="s">
        <v>561</v>
      </c>
      <c r="H938" s="284">
        <v>2</v>
      </c>
      <c r="I938" s="285"/>
      <c r="J938" s="286">
        <f>ROUND(I938*H938,2)</f>
        <v>0</v>
      </c>
      <c r="K938" s="282" t="s">
        <v>39</v>
      </c>
      <c r="L938" s="287"/>
      <c r="M938" s="288" t="s">
        <v>39</v>
      </c>
      <c r="N938" s="289" t="s">
        <v>56</v>
      </c>
      <c r="O938" s="88"/>
      <c r="P938" s="227">
        <f>O938*H938</f>
        <v>0</v>
      </c>
      <c r="Q938" s="227">
        <v>0.0115</v>
      </c>
      <c r="R938" s="227">
        <f>Q938*H938</f>
        <v>0.023</v>
      </c>
      <c r="S938" s="227">
        <v>0</v>
      </c>
      <c r="T938" s="228">
        <f>S938*H938</f>
        <v>0</v>
      </c>
      <c r="U938" s="42"/>
      <c r="V938" s="42"/>
      <c r="W938" s="42"/>
      <c r="X938" s="42"/>
      <c r="Y938" s="42"/>
      <c r="Z938" s="42"/>
      <c r="AA938" s="42"/>
      <c r="AB938" s="42"/>
      <c r="AC938" s="42"/>
      <c r="AD938" s="42"/>
      <c r="AE938" s="42"/>
      <c r="AR938" s="229" t="s">
        <v>660</v>
      </c>
      <c r="AT938" s="229" t="s">
        <v>463</v>
      </c>
      <c r="AU938" s="229" t="s">
        <v>93</v>
      </c>
      <c r="AY938" s="20" t="s">
        <v>241</v>
      </c>
      <c r="BE938" s="230">
        <f>IF(N938="základní",J938,0)</f>
        <v>0</v>
      </c>
      <c r="BF938" s="230">
        <f>IF(N938="snížená",J938,0)</f>
        <v>0</v>
      </c>
      <c r="BG938" s="230">
        <f>IF(N938="zákl. přenesená",J938,0)</f>
        <v>0</v>
      </c>
      <c r="BH938" s="230">
        <f>IF(N938="sníž. přenesená",J938,0)</f>
        <v>0</v>
      </c>
      <c r="BI938" s="230">
        <f>IF(N938="nulová",J938,0)</f>
        <v>0</v>
      </c>
      <c r="BJ938" s="20" t="s">
        <v>23</v>
      </c>
      <c r="BK938" s="230">
        <f>ROUND(I938*H938,2)</f>
        <v>0</v>
      </c>
      <c r="BL938" s="20" t="s">
        <v>462</v>
      </c>
      <c r="BM938" s="229" t="s">
        <v>10442</v>
      </c>
    </row>
    <row r="939" s="2" customFormat="1" ht="24.15" customHeight="1">
      <c r="A939" s="42"/>
      <c r="B939" s="43"/>
      <c r="C939" s="218" t="s">
        <v>2800</v>
      </c>
      <c r="D939" s="218" t="s">
        <v>243</v>
      </c>
      <c r="E939" s="219" t="s">
        <v>10443</v>
      </c>
      <c r="F939" s="220" t="s">
        <v>10444</v>
      </c>
      <c r="G939" s="221" t="s">
        <v>430</v>
      </c>
      <c r="H939" s="222">
        <v>0.037999999999999999</v>
      </c>
      <c r="I939" s="223"/>
      <c r="J939" s="224">
        <f>ROUND(I939*H939,2)</f>
        <v>0</v>
      </c>
      <c r="K939" s="220" t="s">
        <v>247</v>
      </c>
      <c r="L939" s="48"/>
      <c r="M939" s="225" t="s">
        <v>39</v>
      </c>
      <c r="N939" s="226" t="s">
        <v>56</v>
      </c>
      <c r="O939" s="88"/>
      <c r="P939" s="227">
        <f>O939*H939</f>
        <v>0</v>
      </c>
      <c r="Q939" s="227">
        <v>0</v>
      </c>
      <c r="R939" s="227">
        <f>Q939*H939</f>
        <v>0</v>
      </c>
      <c r="S939" s="227">
        <v>0</v>
      </c>
      <c r="T939" s="228">
        <f>S939*H939</f>
        <v>0</v>
      </c>
      <c r="U939" s="42"/>
      <c r="V939" s="42"/>
      <c r="W939" s="42"/>
      <c r="X939" s="42"/>
      <c r="Y939" s="42"/>
      <c r="Z939" s="42"/>
      <c r="AA939" s="42"/>
      <c r="AB939" s="42"/>
      <c r="AC939" s="42"/>
      <c r="AD939" s="42"/>
      <c r="AE939" s="42"/>
      <c r="AR939" s="229" t="s">
        <v>462</v>
      </c>
      <c r="AT939" s="229" t="s">
        <v>243</v>
      </c>
      <c r="AU939" s="229" t="s">
        <v>93</v>
      </c>
      <c r="AY939" s="20" t="s">
        <v>241</v>
      </c>
      <c r="BE939" s="230">
        <f>IF(N939="základní",J939,0)</f>
        <v>0</v>
      </c>
      <c r="BF939" s="230">
        <f>IF(N939="snížená",J939,0)</f>
        <v>0</v>
      </c>
      <c r="BG939" s="230">
        <f>IF(N939="zákl. přenesená",J939,0)</f>
        <v>0</v>
      </c>
      <c r="BH939" s="230">
        <f>IF(N939="sníž. přenesená",J939,0)</f>
        <v>0</v>
      </c>
      <c r="BI939" s="230">
        <f>IF(N939="nulová",J939,0)</f>
        <v>0</v>
      </c>
      <c r="BJ939" s="20" t="s">
        <v>23</v>
      </c>
      <c r="BK939" s="230">
        <f>ROUND(I939*H939,2)</f>
        <v>0</v>
      </c>
      <c r="BL939" s="20" t="s">
        <v>462</v>
      </c>
      <c r="BM939" s="229" t="s">
        <v>10445</v>
      </c>
    </row>
    <row r="940" s="2" customFormat="1">
      <c r="A940" s="42"/>
      <c r="B940" s="43"/>
      <c r="C940" s="44"/>
      <c r="D940" s="231" t="s">
        <v>250</v>
      </c>
      <c r="E940" s="44"/>
      <c r="F940" s="232" t="s">
        <v>10446</v>
      </c>
      <c r="G940" s="44"/>
      <c r="H940" s="44"/>
      <c r="I940" s="233"/>
      <c r="J940" s="44"/>
      <c r="K940" s="44"/>
      <c r="L940" s="48"/>
      <c r="M940" s="234"/>
      <c r="N940" s="235"/>
      <c r="O940" s="88"/>
      <c r="P940" s="88"/>
      <c r="Q940" s="88"/>
      <c r="R940" s="88"/>
      <c r="S940" s="88"/>
      <c r="T940" s="89"/>
      <c r="U940" s="42"/>
      <c r="V940" s="42"/>
      <c r="W940" s="42"/>
      <c r="X940" s="42"/>
      <c r="Y940" s="42"/>
      <c r="Z940" s="42"/>
      <c r="AA940" s="42"/>
      <c r="AB940" s="42"/>
      <c r="AC940" s="42"/>
      <c r="AD940" s="42"/>
      <c r="AE940" s="42"/>
      <c r="AT940" s="20" t="s">
        <v>250</v>
      </c>
      <c r="AU940" s="20" t="s">
        <v>93</v>
      </c>
    </row>
    <row r="941" s="12" customFormat="1" ht="25.92" customHeight="1">
      <c r="A941" s="12"/>
      <c r="B941" s="202"/>
      <c r="C941" s="203"/>
      <c r="D941" s="204" t="s">
        <v>84</v>
      </c>
      <c r="E941" s="205" t="s">
        <v>8367</v>
      </c>
      <c r="F941" s="205" t="s">
        <v>8368</v>
      </c>
      <c r="G941" s="203"/>
      <c r="H941" s="203"/>
      <c r="I941" s="206"/>
      <c r="J941" s="207">
        <f>BK941</f>
        <v>0</v>
      </c>
      <c r="K941" s="203"/>
      <c r="L941" s="208"/>
      <c r="M941" s="209"/>
      <c r="N941" s="210"/>
      <c r="O941" s="210"/>
      <c r="P941" s="211">
        <f>SUM(P942:P945)</f>
        <v>0</v>
      </c>
      <c r="Q941" s="210"/>
      <c r="R941" s="211">
        <f>SUM(R942:R945)</f>
        <v>0</v>
      </c>
      <c r="S941" s="210"/>
      <c r="T941" s="212">
        <f>SUM(T942:T945)</f>
        <v>0</v>
      </c>
      <c r="U941" s="12"/>
      <c r="V941" s="12"/>
      <c r="W941" s="12"/>
      <c r="X941" s="12"/>
      <c r="Y941" s="12"/>
      <c r="Z941" s="12"/>
      <c r="AA941" s="12"/>
      <c r="AB941" s="12"/>
      <c r="AC941" s="12"/>
      <c r="AD941" s="12"/>
      <c r="AE941" s="12"/>
      <c r="AR941" s="213" t="s">
        <v>248</v>
      </c>
      <c r="AT941" s="214" t="s">
        <v>84</v>
      </c>
      <c r="AU941" s="214" t="s">
        <v>85</v>
      </c>
      <c r="AY941" s="213" t="s">
        <v>241</v>
      </c>
      <c r="BK941" s="215">
        <f>SUM(BK942:BK945)</f>
        <v>0</v>
      </c>
    </row>
    <row r="942" s="2" customFormat="1" ht="21.75" customHeight="1">
      <c r="A942" s="42"/>
      <c r="B942" s="43"/>
      <c r="C942" s="218" t="s">
        <v>2820</v>
      </c>
      <c r="D942" s="218" t="s">
        <v>243</v>
      </c>
      <c r="E942" s="219" t="s">
        <v>8369</v>
      </c>
      <c r="F942" s="220" t="s">
        <v>8370</v>
      </c>
      <c r="G942" s="221" t="s">
        <v>8371</v>
      </c>
      <c r="H942" s="222">
        <v>123</v>
      </c>
      <c r="I942" s="223"/>
      <c r="J942" s="224">
        <f>ROUND(I942*H942,2)</f>
        <v>0</v>
      </c>
      <c r="K942" s="220" t="s">
        <v>247</v>
      </c>
      <c r="L942" s="48"/>
      <c r="M942" s="225" t="s">
        <v>39</v>
      </c>
      <c r="N942" s="226" t="s">
        <v>56</v>
      </c>
      <c r="O942" s="88"/>
      <c r="P942" s="227">
        <f>O942*H942</f>
        <v>0</v>
      </c>
      <c r="Q942" s="227">
        <v>0</v>
      </c>
      <c r="R942" s="227">
        <f>Q942*H942</f>
        <v>0</v>
      </c>
      <c r="S942" s="227">
        <v>0</v>
      </c>
      <c r="T942" s="228">
        <f>S942*H942</f>
        <v>0</v>
      </c>
      <c r="U942" s="42"/>
      <c r="V942" s="42"/>
      <c r="W942" s="42"/>
      <c r="X942" s="42"/>
      <c r="Y942" s="42"/>
      <c r="Z942" s="42"/>
      <c r="AA942" s="42"/>
      <c r="AB942" s="42"/>
      <c r="AC942" s="42"/>
      <c r="AD942" s="42"/>
      <c r="AE942" s="42"/>
      <c r="AR942" s="229" t="s">
        <v>5325</v>
      </c>
      <c r="AT942" s="229" t="s">
        <v>243</v>
      </c>
      <c r="AU942" s="229" t="s">
        <v>23</v>
      </c>
      <c r="AY942" s="20" t="s">
        <v>241</v>
      </c>
      <c r="BE942" s="230">
        <f>IF(N942="základní",J942,0)</f>
        <v>0</v>
      </c>
      <c r="BF942" s="230">
        <f>IF(N942="snížená",J942,0)</f>
        <v>0</v>
      </c>
      <c r="BG942" s="230">
        <f>IF(N942="zákl. přenesená",J942,0)</f>
        <v>0</v>
      </c>
      <c r="BH942" s="230">
        <f>IF(N942="sníž. přenesená",J942,0)</f>
        <v>0</v>
      </c>
      <c r="BI942" s="230">
        <f>IF(N942="nulová",J942,0)</f>
        <v>0</v>
      </c>
      <c r="BJ942" s="20" t="s">
        <v>23</v>
      </c>
      <c r="BK942" s="230">
        <f>ROUND(I942*H942,2)</f>
        <v>0</v>
      </c>
      <c r="BL942" s="20" t="s">
        <v>5325</v>
      </c>
      <c r="BM942" s="229" t="s">
        <v>10447</v>
      </c>
    </row>
    <row r="943" s="2" customFormat="1">
      <c r="A943" s="42"/>
      <c r="B943" s="43"/>
      <c r="C943" s="44"/>
      <c r="D943" s="231" t="s">
        <v>250</v>
      </c>
      <c r="E943" s="44"/>
      <c r="F943" s="232" t="s">
        <v>8373</v>
      </c>
      <c r="G943" s="44"/>
      <c r="H943" s="44"/>
      <c r="I943" s="233"/>
      <c r="J943" s="44"/>
      <c r="K943" s="44"/>
      <c r="L943" s="48"/>
      <c r="M943" s="234"/>
      <c r="N943" s="235"/>
      <c r="O943" s="88"/>
      <c r="P943" s="88"/>
      <c r="Q943" s="88"/>
      <c r="R943" s="88"/>
      <c r="S943" s="88"/>
      <c r="T943" s="89"/>
      <c r="U943" s="42"/>
      <c r="V943" s="42"/>
      <c r="W943" s="42"/>
      <c r="X943" s="42"/>
      <c r="Y943" s="42"/>
      <c r="Z943" s="42"/>
      <c r="AA943" s="42"/>
      <c r="AB943" s="42"/>
      <c r="AC943" s="42"/>
      <c r="AD943" s="42"/>
      <c r="AE943" s="42"/>
      <c r="AT943" s="20" t="s">
        <v>250</v>
      </c>
      <c r="AU943" s="20" t="s">
        <v>23</v>
      </c>
    </row>
    <row r="944" s="13" customFormat="1">
      <c r="A944" s="13"/>
      <c r="B944" s="236"/>
      <c r="C944" s="237"/>
      <c r="D944" s="238" t="s">
        <v>252</v>
      </c>
      <c r="E944" s="239" t="s">
        <v>39</v>
      </c>
      <c r="F944" s="240" t="s">
        <v>10448</v>
      </c>
      <c r="G944" s="237"/>
      <c r="H944" s="239" t="s">
        <v>39</v>
      </c>
      <c r="I944" s="241"/>
      <c r="J944" s="237"/>
      <c r="K944" s="237"/>
      <c r="L944" s="242"/>
      <c r="M944" s="243"/>
      <c r="N944" s="244"/>
      <c r="O944" s="244"/>
      <c r="P944" s="244"/>
      <c r="Q944" s="244"/>
      <c r="R944" s="244"/>
      <c r="S944" s="244"/>
      <c r="T944" s="245"/>
      <c r="U944" s="13"/>
      <c r="V944" s="13"/>
      <c r="W944" s="13"/>
      <c r="X944" s="13"/>
      <c r="Y944" s="13"/>
      <c r="Z944" s="13"/>
      <c r="AA944" s="13"/>
      <c r="AB944" s="13"/>
      <c r="AC944" s="13"/>
      <c r="AD944" s="13"/>
      <c r="AE944" s="13"/>
      <c r="AT944" s="246" t="s">
        <v>252</v>
      </c>
      <c r="AU944" s="246" t="s">
        <v>23</v>
      </c>
      <c r="AV944" s="13" t="s">
        <v>23</v>
      </c>
      <c r="AW944" s="13" t="s">
        <v>46</v>
      </c>
      <c r="AX944" s="13" t="s">
        <v>85</v>
      </c>
      <c r="AY944" s="246" t="s">
        <v>241</v>
      </c>
    </row>
    <row r="945" s="14" customFormat="1">
      <c r="A945" s="14"/>
      <c r="B945" s="247"/>
      <c r="C945" s="248"/>
      <c r="D945" s="238" t="s">
        <v>252</v>
      </c>
      <c r="E945" s="249" t="s">
        <v>39</v>
      </c>
      <c r="F945" s="250" t="s">
        <v>1712</v>
      </c>
      <c r="G945" s="248"/>
      <c r="H945" s="251">
        <v>123</v>
      </c>
      <c r="I945" s="252"/>
      <c r="J945" s="248"/>
      <c r="K945" s="248"/>
      <c r="L945" s="253"/>
      <c r="M945" s="291"/>
      <c r="N945" s="292"/>
      <c r="O945" s="292"/>
      <c r="P945" s="292"/>
      <c r="Q945" s="292"/>
      <c r="R945" s="292"/>
      <c r="S945" s="292"/>
      <c r="T945" s="293"/>
      <c r="U945" s="14"/>
      <c r="V945" s="14"/>
      <c r="W945" s="14"/>
      <c r="X945" s="14"/>
      <c r="Y945" s="14"/>
      <c r="Z945" s="14"/>
      <c r="AA945" s="14"/>
      <c r="AB945" s="14"/>
      <c r="AC945" s="14"/>
      <c r="AD945" s="14"/>
      <c r="AE945" s="14"/>
      <c r="AT945" s="257" t="s">
        <v>252</v>
      </c>
      <c r="AU945" s="257" t="s">
        <v>23</v>
      </c>
      <c r="AV945" s="14" t="s">
        <v>93</v>
      </c>
      <c r="AW945" s="14" t="s">
        <v>46</v>
      </c>
      <c r="AX945" s="14" t="s">
        <v>23</v>
      </c>
      <c r="AY945" s="257" t="s">
        <v>241</v>
      </c>
    </row>
    <row r="946" s="2" customFormat="1" ht="6.96" customHeight="1">
      <c r="A946" s="42"/>
      <c r="B946" s="63"/>
      <c r="C946" s="64"/>
      <c r="D946" s="64"/>
      <c r="E946" s="64"/>
      <c r="F946" s="64"/>
      <c r="G946" s="64"/>
      <c r="H946" s="64"/>
      <c r="I946" s="64"/>
      <c r="J946" s="64"/>
      <c r="K946" s="64"/>
      <c r="L946" s="48"/>
      <c r="M946" s="42"/>
      <c r="O946" s="42"/>
      <c r="P946" s="42"/>
      <c r="Q946" s="42"/>
      <c r="R946" s="42"/>
      <c r="S946" s="42"/>
      <c r="T946" s="42"/>
      <c r="U946" s="42"/>
      <c r="V946" s="42"/>
      <c r="W946" s="42"/>
      <c r="X946" s="42"/>
      <c r="Y946" s="42"/>
      <c r="Z946" s="42"/>
      <c r="AA946" s="42"/>
      <c r="AB946" s="42"/>
      <c r="AC946" s="42"/>
      <c r="AD946" s="42"/>
      <c r="AE946" s="42"/>
    </row>
  </sheetData>
  <sheetProtection sheet="1" autoFilter="0" formatColumns="0" formatRows="0" objects="1" scenarios="1" spinCount="100000" saltValue="rWRvL60sUrMI1XLS55tDmhASmoNW9m58fBtabninmdVwVPbcwl4l0i5C6c6fDD0UDcN7luUi7MzLM3w06/RjFw==" hashValue="V10L0JqkTtWmQA9BdtV0FBkXDZqBP43MsSjGsims9q7vkMzYrxXtmcVnPMlEJd3X8edRe01KGMXL+lV1Pn3eFg==" algorithmName="SHA-512" password="CC8C"/>
  <autoFilter ref="C103:K945"/>
  <mergeCells count="15">
    <mergeCell ref="E7:H7"/>
    <mergeCell ref="E11:H11"/>
    <mergeCell ref="E9:H9"/>
    <mergeCell ref="E13:H13"/>
    <mergeCell ref="E22:H22"/>
    <mergeCell ref="E31:H31"/>
    <mergeCell ref="E52:H52"/>
    <mergeCell ref="E56:H56"/>
    <mergeCell ref="E54:H54"/>
    <mergeCell ref="E58:H58"/>
    <mergeCell ref="E90:H90"/>
    <mergeCell ref="E94:H94"/>
    <mergeCell ref="E92:H92"/>
    <mergeCell ref="E96:H96"/>
    <mergeCell ref="L2:V2"/>
  </mergeCells>
  <hyperlinks>
    <hyperlink ref="F108" r:id="rId1" display="https://podminky.urs.cz/item/CS_URS_2024_02/132251251"/>
    <hyperlink ref="F139" r:id="rId2" display="https://podminky.urs.cz/item/CS_URS_2024_02/132254201"/>
    <hyperlink ref="F154" r:id="rId3" display="https://podminky.urs.cz/item/CS_URS_2024_02/139001101"/>
    <hyperlink ref="F158" r:id="rId4" display="https://podminky.urs.cz/item/CS_URS_2024_02/151811131"/>
    <hyperlink ref="F173" r:id="rId5" display="https://podminky.urs.cz/item/CS_URS_2024_02/151811231"/>
    <hyperlink ref="F175" r:id="rId6" display="https://podminky.urs.cz/item/CS_URS_2024_02/162751113"/>
    <hyperlink ref="F179" r:id="rId7" display="https://podminky.urs.cz/item/CS_URS_2024_02/167151111"/>
    <hyperlink ref="F181" r:id="rId8" display="https://podminky.urs.cz/item/CS_URS_2024_02/171201231"/>
    <hyperlink ref="F184" r:id="rId9" display="https://podminky.urs.cz/item/CS_URS_2024_02/174151101"/>
    <hyperlink ref="F208" r:id="rId10" display="https://podminky.urs.cz/item/CS_URS_2024_02/175151101"/>
    <hyperlink ref="F269" r:id="rId11" display="https://podminky.urs.cz/item/CS_URS_2024_02/181912112"/>
    <hyperlink ref="F330" r:id="rId12" display="https://podminky.urs.cz/item/CS_URS_2024_02/451572111"/>
    <hyperlink ref="F390" r:id="rId13" display="https://podminky.urs.cz/item/CS_URS_2024_02/877350330"/>
    <hyperlink ref="F394" r:id="rId14" display="https://podminky.urs.cz/item/CS_URS_2024_02/998276101"/>
    <hyperlink ref="F398" r:id="rId15" display="https://podminky.urs.cz/item/CS_URS_2024_02/713463131"/>
    <hyperlink ref="F412" r:id="rId16" display="https://podminky.urs.cz/item/CS_URS_2024_02/713463131"/>
    <hyperlink ref="F422" r:id="rId17" display="https://podminky.urs.cz/item/CS_URS_2024_02/713463311"/>
    <hyperlink ref="F435" r:id="rId18" display="https://podminky.urs.cz/item/CS_URS_2024_02/998713112"/>
    <hyperlink ref="F437" r:id="rId19" display="https://podminky.urs.cz/item/CS_URS_2024_02/998713192"/>
    <hyperlink ref="F440" r:id="rId20" display="https://podminky.urs.cz/item/CS_URS_2024_02/721173401"/>
    <hyperlink ref="F481" r:id="rId21" display="https://podminky.urs.cz/item/CS_URS_2024_02/721173402"/>
    <hyperlink ref="F492" r:id="rId22" display="https://podminky.urs.cz/item/CS_URS_2024_02/721173403"/>
    <hyperlink ref="F505" r:id="rId23" display="https://podminky.urs.cz/item/CS_URS_2024_02/721174004"/>
    <hyperlink ref="F522" r:id="rId24" display="https://podminky.urs.cz/item/CS_URS_2024_02/721174024"/>
    <hyperlink ref="F541" r:id="rId25" display="https://podminky.urs.cz/item/CS_URS_2024_02/721174025"/>
    <hyperlink ref="F557" r:id="rId26" display="https://podminky.urs.cz/item/CS_URS_2024_02/721174026"/>
    <hyperlink ref="F561" r:id="rId27" display="https://podminky.urs.cz/item/CS_URS_2024_02/721174043"/>
    <hyperlink ref="F563" r:id="rId28" display="https://podminky.urs.cz/item/CS_URS_2024_02/721174044"/>
    <hyperlink ref="F565" r:id="rId29" display="https://podminky.urs.cz/item/CS_URS_2024_02/721174045"/>
    <hyperlink ref="F567" r:id="rId30" display="https://podminky.urs.cz/item/CS_URS_2024_02/721174055"/>
    <hyperlink ref="F586" r:id="rId31" display="https://podminky.urs.cz/item/CS_URS_2024_02/721174063"/>
    <hyperlink ref="F596" r:id="rId32" display="https://podminky.urs.cz/item/CS_URS_2024_02/721175222"/>
    <hyperlink ref="F598" r:id="rId33" display="https://podminky.urs.cz/item/CS_URS_2024_02/721194105"/>
    <hyperlink ref="F608" r:id="rId34" display="https://podminky.urs.cz/item/CS_URS_2024_02/721194109"/>
    <hyperlink ref="F615" r:id="rId35" display="https://podminky.urs.cz/item/CS_URS_2024_02/721211911"/>
    <hyperlink ref="F619" r:id="rId36" display="https://podminky.urs.cz/item/CS_URS_2024_02/721211911"/>
    <hyperlink ref="F623" r:id="rId37" display="https://podminky.urs.cz/item/CS_URS_2024_02/721211912"/>
    <hyperlink ref="F627" r:id="rId38" display="https://podminky.urs.cz/item/CS_URS_2024_02/721211912"/>
    <hyperlink ref="F631" r:id="rId39" display="https://podminky.urs.cz/item/CS_URS_2024_02/721219128"/>
    <hyperlink ref="F634" r:id="rId40" display="https://podminky.urs.cz/item/CS_URS_2024_02/721229111"/>
    <hyperlink ref="F638" r:id="rId41" display="https://podminky.urs.cz/item/CS_URS_2024_02/721229111"/>
    <hyperlink ref="F642" r:id="rId42" display="https://podminky.urs.cz/item/CS_URS_2024_02/721242105"/>
    <hyperlink ref="F645" r:id="rId43" display="https://podminky.urs.cz/item/CS_URS_2024_02/721242115"/>
    <hyperlink ref="F649" r:id="rId44" display="https://podminky.urs.cz/item/CS_URS_2024_02/721279126"/>
    <hyperlink ref="F652" r:id="rId45" display="https://podminky.urs.cz/item/CS_URS_2024_02/721229111"/>
    <hyperlink ref="F656" r:id="rId46" display="https://podminky.urs.cz/item/CS_URS_2024_02/721290111"/>
    <hyperlink ref="F659" r:id="rId47" display="https://podminky.urs.cz/item/CS_URS_2024_02/998721112"/>
    <hyperlink ref="F662" r:id="rId48" display="https://podminky.urs.cz/item/CS_URS_2024_02/722110934"/>
    <hyperlink ref="F665" r:id="rId49" display="https://podminky.urs.cz/item/CS_URS_2024_02/722130103"/>
    <hyperlink ref="F667" r:id="rId50" display="https://podminky.urs.cz/item/CS_URS_2024_02/722130104"/>
    <hyperlink ref="F669" r:id="rId51" display="https://podminky.urs.cz/item/CS_URS_2024_02/722130105"/>
    <hyperlink ref="F676" r:id="rId52" display="https://podminky.urs.cz/item/CS_URS_2024_02/722219101"/>
    <hyperlink ref="F680" r:id="rId53" display="https://podminky.urs.cz/item/CS_URS_2024_02/722220161"/>
    <hyperlink ref="F690" r:id="rId54" display="https://podminky.urs.cz/item/CS_URS_2024_02/722229102"/>
    <hyperlink ref="F695" r:id="rId55" display="https://podminky.urs.cz/item/CS_URS_2024_02/722229104"/>
    <hyperlink ref="F704" r:id="rId56" display="https://podminky.urs.cz/item/CS_URS_2024_02/722232062"/>
    <hyperlink ref="F706" r:id="rId57" display="https://podminky.urs.cz/item/CS_URS_2024_02/722232064"/>
    <hyperlink ref="F711" r:id="rId58" display="https://podminky.urs.cz/item/CS_URS_2024_02/722250133"/>
    <hyperlink ref="F718" r:id="rId59" display="https://podminky.urs.cz/item/CS_URS_2024_02/722290215"/>
    <hyperlink ref="F721" r:id="rId60" display="https://podminky.urs.cz/item/CS_URS_2024_02/722290234"/>
    <hyperlink ref="F724" r:id="rId61" display="https://podminky.urs.cz/item/CS_URS_2024_02/722290246"/>
    <hyperlink ref="F727" r:id="rId62" display="https://podminky.urs.cz/item/CS_URS_2024_02/722290249"/>
    <hyperlink ref="F730" r:id="rId63" display="https://podminky.urs.cz/item/CS_URS_2024_02/998722121"/>
    <hyperlink ref="F732" r:id="rId64" display="https://podminky.urs.cz/item/CS_URS_2024_02/998722129"/>
    <hyperlink ref="F735" r:id="rId65" display="https://podminky.urs.cz/item/CS_URS_2024_02/725119125"/>
    <hyperlink ref="F742" r:id="rId66" display="https://podminky.urs.cz/item/CS_URS_2024_02/725119131"/>
    <hyperlink ref="F746" r:id="rId67" display="https://podminky.urs.cz/item/CS_URS_2024_02/725129101"/>
    <hyperlink ref="F751" r:id="rId68" display="https://podminky.urs.cz/item/CS_URS_2024_02/725219102"/>
    <hyperlink ref="F763" r:id="rId69" display="https://podminky.urs.cz/item/CS_URS_2024_02/725239101"/>
    <hyperlink ref="F767" r:id="rId70" display="https://podminky.urs.cz/item/CS_URS_2024_02/725291652"/>
    <hyperlink ref="F771" r:id="rId71" display="https://podminky.urs.cz/item/CS_URS_2024_02/725291653"/>
    <hyperlink ref="F775" r:id="rId72" display="https://podminky.urs.cz/item/CS_URS_2024_02/725291654"/>
    <hyperlink ref="F778" r:id="rId73" display="https://podminky.urs.cz/item/CS_URS_2024_02/725291662"/>
    <hyperlink ref="F782" r:id="rId74" display="https://podminky.urs.cz/item/CS_URS_2024_02/725291664"/>
    <hyperlink ref="F786" r:id="rId75" display="https://podminky.urs.cz/item/CS_URS_2024_02/725291665"/>
    <hyperlink ref="F789" r:id="rId76" display="https://podminky.urs.cz/item/CS_URS_2024_02/725291666"/>
    <hyperlink ref="F793" r:id="rId77" display="https://podminky.urs.cz/item/CS_URS_2024_02/725291668"/>
    <hyperlink ref="F797" r:id="rId78" display="https://podminky.urs.cz/item/CS_URS_2024_02/725291669"/>
    <hyperlink ref="F801" r:id="rId79" display="https://podminky.urs.cz/item/CS_URS_2024_02/725291670"/>
    <hyperlink ref="F807" r:id="rId80" display="https://podminky.urs.cz/item/CS_URS_2024_02/725291676"/>
    <hyperlink ref="F821" r:id="rId81" display="https://podminky.urs.cz/item/CS_URS_2024_02/725319111"/>
    <hyperlink ref="F827" r:id="rId82" display="https://podminky.urs.cz/item/CS_URS_2024_02/725339111"/>
    <hyperlink ref="F835" r:id="rId83" display="https://podminky.urs.cz/item/CS_URS_2024_02/725819202"/>
    <hyperlink ref="F838" r:id="rId84" display="https://podminky.urs.cz/item/CS_URS_2024_02/725819402"/>
    <hyperlink ref="F848" r:id="rId85" display="https://podminky.urs.cz/item/CS_URS_2024_02/725829101"/>
    <hyperlink ref="F852" r:id="rId86" display="https://podminky.urs.cz/item/CS_URS_2024_02/725829111"/>
    <hyperlink ref="F858" r:id="rId87" display="https://podminky.urs.cz/item/CS_URS_2024_02/725829131"/>
    <hyperlink ref="F866" r:id="rId88" display="https://podminky.urs.cz/item/CS_URS_2024_02/725829141"/>
    <hyperlink ref="F870" r:id="rId89" display="https://podminky.urs.cz/item/CS_URS_2024_02/725849412"/>
    <hyperlink ref="F877" r:id="rId90" display="https://podminky.urs.cz/item/CS_URS_2024_02/725859102"/>
    <hyperlink ref="F884" r:id="rId91" display="https://podminky.urs.cz/item/CS_URS_2024_02/725869101"/>
    <hyperlink ref="F892" r:id="rId92" display="https://podminky.urs.cz/item/CS_URS_2024_02/725869204"/>
    <hyperlink ref="F896" r:id="rId93" display="https://podminky.urs.cz/item/CS_URS_2024_02/725869214"/>
    <hyperlink ref="F900" r:id="rId94" display="https://podminky.urs.cz/item/CS_URS_2024_02/998725122"/>
    <hyperlink ref="F902" r:id="rId95" display="https://podminky.urs.cz/item/CS_URS_2024_02/998725129"/>
    <hyperlink ref="F905" r:id="rId96" display="https://podminky.urs.cz/item/CS_URS_2024_02/726131011"/>
    <hyperlink ref="F910" r:id="rId97" display="https://podminky.urs.cz/item/CS_URS_2024_02/726131041"/>
    <hyperlink ref="F913" r:id="rId98" display="https://podminky.urs.cz/item/CS_URS_2024_02/726131043"/>
    <hyperlink ref="F916" r:id="rId99" display="https://podminky.urs.cz/item/CS_URS_2024_02/726191001"/>
    <hyperlink ref="F922" r:id="rId100" display="https://podminky.urs.cz/item/CS_URS_2024_02/726191002"/>
    <hyperlink ref="F929" r:id="rId101" display="https://podminky.urs.cz/item/CS_URS_2024_02/998726131"/>
    <hyperlink ref="F931" r:id="rId102" display="https://podminky.urs.cz/item/CS_URS_2024_02/998726139"/>
    <hyperlink ref="F934" r:id="rId103" display="https://podminky.urs.cz/item/CS_URS_2024_02/767531211"/>
    <hyperlink ref="F937" r:id="rId104" display="https://podminky.urs.cz/item/CS_URS_2024_02/767531231"/>
    <hyperlink ref="F940" r:id="rId105" display="https://podminky.urs.cz/item/CS_URS_2024_02/998767121"/>
    <hyperlink ref="F943" r:id="rId106" display="https://podminky.urs.cz/item/CS_URS_2024_02/HZS2491"/>
  </hyperlinks>
  <pageMargins left="0.39375" right="0.39375" top="0.39375" bottom="0.39375" header="0" footer="0"/>
  <pageSetup paperSize="9" orientation="landscape" blackAndWhite="1" fitToHeight="100"/>
  <headerFooter>
    <oddFooter>&amp;CStrana &amp;P z &amp;N</oddFooter>
  </headerFooter>
  <drawing r:id="rId107"/>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123</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c r="B8" s="23"/>
      <c r="D8" s="148" t="s">
        <v>162</v>
      </c>
      <c r="L8" s="23"/>
    </row>
    <row r="9" s="1" customFormat="1" ht="16.5" customHeight="1">
      <c r="B9" s="23"/>
      <c r="E9" s="149" t="s">
        <v>166</v>
      </c>
      <c r="F9" s="1"/>
      <c r="G9" s="1"/>
      <c r="H9" s="1"/>
      <c r="L9" s="23"/>
    </row>
    <row r="10" s="1" customFormat="1" ht="12" customHeight="1">
      <c r="B10" s="23"/>
      <c r="D10" s="148" t="s">
        <v>170</v>
      </c>
      <c r="L10" s="23"/>
    </row>
    <row r="11" s="2" customFormat="1" ht="16.5" customHeight="1">
      <c r="A11" s="42"/>
      <c r="B11" s="48"/>
      <c r="C11" s="42"/>
      <c r="D11" s="42"/>
      <c r="E11" s="161" t="s">
        <v>10449</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8790</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10450</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19</v>
      </c>
      <c r="E15" s="42"/>
      <c r="F15" s="137" t="s">
        <v>39</v>
      </c>
      <c r="G15" s="42"/>
      <c r="H15" s="42"/>
      <c r="I15" s="148" t="s">
        <v>21</v>
      </c>
      <c r="J15" s="137" t="s">
        <v>39</v>
      </c>
      <c r="K15" s="42"/>
      <c r="L15" s="150"/>
      <c r="S15" s="42"/>
      <c r="T15" s="42"/>
      <c r="U15" s="42"/>
      <c r="V15" s="42"/>
      <c r="W15" s="42"/>
      <c r="X15" s="42"/>
      <c r="Y15" s="42"/>
      <c r="Z15" s="42"/>
      <c r="AA15" s="42"/>
      <c r="AB15" s="42"/>
      <c r="AC15" s="42"/>
      <c r="AD15" s="42"/>
      <c r="AE15" s="42"/>
    </row>
    <row r="16" s="2" customFormat="1" ht="12" customHeight="1">
      <c r="A16" s="42"/>
      <c r="B16" s="48"/>
      <c r="C16" s="42"/>
      <c r="D16" s="148" t="s">
        <v>24</v>
      </c>
      <c r="E16" s="42"/>
      <c r="F16" s="137" t="s">
        <v>25</v>
      </c>
      <c r="G16" s="42"/>
      <c r="H16" s="42"/>
      <c r="I16" s="148" t="s">
        <v>26</v>
      </c>
      <c r="J16" s="152" t="str">
        <f>'Rekapitulace stavby'!AN8</f>
        <v>29. 10. 2024</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34</v>
      </c>
      <c r="E18" s="42"/>
      <c r="F18" s="42"/>
      <c r="G18" s="42"/>
      <c r="H18" s="42"/>
      <c r="I18" s="148" t="s">
        <v>35</v>
      </c>
      <c r="J18" s="137" t="s">
        <v>36</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
        <v>37</v>
      </c>
      <c r="F19" s="42"/>
      <c r="G19" s="42"/>
      <c r="H19" s="42"/>
      <c r="I19" s="148" t="s">
        <v>38</v>
      </c>
      <c r="J19" s="137" t="s">
        <v>39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40</v>
      </c>
      <c r="E21" s="42"/>
      <c r="F21" s="42"/>
      <c r="G21" s="42"/>
      <c r="H21" s="42"/>
      <c r="I21" s="148" t="s">
        <v>35</v>
      </c>
      <c r="J21" s="36"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6" t="str">
        <f>'Rekapitulace stavby'!E14</f>
        <v>Vyplň údaj</v>
      </c>
      <c r="F22" s="137"/>
      <c r="G22" s="137"/>
      <c r="H22" s="137"/>
      <c r="I22" s="148" t="s">
        <v>38</v>
      </c>
      <c r="J22" s="36"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42</v>
      </c>
      <c r="E24" s="42"/>
      <c r="F24" s="42"/>
      <c r="G24" s="42"/>
      <c r="H24" s="42"/>
      <c r="I24" s="148" t="s">
        <v>35</v>
      </c>
      <c r="J24" s="137" t="s">
        <v>43</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
        <v>44</v>
      </c>
      <c r="F25" s="42"/>
      <c r="G25" s="42"/>
      <c r="H25" s="42"/>
      <c r="I25" s="148" t="s">
        <v>38</v>
      </c>
      <c r="J25" s="137" t="s">
        <v>45</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47</v>
      </c>
      <c r="E27" s="42"/>
      <c r="F27" s="42"/>
      <c r="G27" s="42"/>
      <c r="H27" s="42"/>
      <c r="I27" s="148" t="s">
        <v>35</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38</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49</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39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51</v>
      </c>
      <c r="E34" s="42"/>
      <c r="F34" s="42"/>
      <c r="G34" s="42"/>
      <c r="H34" s="42"/>
      <c r="I34" s="42"/>
      <c r="J34" s="159">
        <f>ROUND(J103,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53</v>
      </c>
      <c r="G36" s="42"/>
      <c r="H36" s="42"/>
      <c r="I36" s="160" t="s">
        <v>52</v>
      </c>
      <c r="J36" s="160" t="s">
        <v>54</v>
      </c>
      <c r="K36" s="42"/>
      <c r="L36" s="150"/>
      <c r="S36" s="42"/>
      <c r="T36" s="42"/>
      <c r="U36" s="42"/>
      <c r="V36" s="42"/>
      <c r="W36" s="42"/>
      <c r="X36" s="42"/>
      <c r="Y36" s="42"/>
      <c r="Z36" s="42"/>
      <c r="AA36" s="42"/>
      <c r="AB36" s="42"/>
      <c r="AC36" s="42"/>
      <c r="AD36" s="42"/>
      <c r="AE36" s="42"/>
    </row>
    <row r="37" s="2" customFormat="1" ht="14.4" customHeight="1">
      <c r="A37" s="42"/>
      <c r="B37" s="48"/>
      <c r="C37" s="42"/>
      <c r="D37" s="161" t="s">
        <v>55</v>
      </c>
      <c r="E37" s="148" t="s">
        <v>56</v>
      </c>
      <c r="F37" s="162">
        <f>ROUND((SUM(BE103:BE211)),  2)</f>
        <v>0</v>
      </c>
      <c r="G37" s="42"/>
      <c r="H37" s="42"/>
      <c r="I37" s="163">
        <v>0.20999999999999999</v>
      </c>
      <c r="J37" s="162">
        <f>ROUND(((SUM(BE103:BE211))*I37),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57</v>
      </c>
      <c r="F38" s="162">
        <f>ROUND((SUM(BF103:BF211)),  2)</f>
        <v>0</v>
      </c>
      <c r="G38" s="42"/>
      <c r="H38" s="42"/>
      <c r="I38" s="163">
        <v>0.12</v>
      </c>
      <c r="J38" s="162">
        <f>ROUND(((SUM(BF103:BF211))*I38),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58</v>
      </c>
      <c r="F39" s="162">
        <f>ROUND((SUM(BG103:BG211)),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59</v>
      </c>
      <c r="F40" s="162">
        <f>ROUND((SUM(BH103:BH211)),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60</v>
      </c>
      <c r="F41" s="162">
        <f>ROUND((SUM(BI103:BI211)),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61</v>
      </c>
      <c r="E43" s="166"/>
      <c r="F43" s="166"/>
      <c r="G43" s="167" t="s">
        <v>62</v>
      </c>
      <c r="H43" s="168" t="s">
        <v>63</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6" t="s">
        <v>181</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5"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SŠ a ZŠ Beroun</v>
      </c>
      <c r="F52" s="35"/>
      <c r="G52" s="35"/>
      <c r="H52" s="35"/>
      <c r="I52" s="44"/>
      <c r="J52" s="44"/>
      <c r="K52" s="44"/>
      <c r="L52" s="150"/>
      <c r="S52" s="42"/>
      <c r="T52" s="42"/>
      <c r="U52" s="42"/>
      <c r="V52" s="42"/>
      <c r="W52" s="42"/>
      <c r="X52" s="42"/>
      <c r="Y52" s="42"/>
      <c r="Z52" s="42"/>
      <c r="AA52" s="42"/>
      <c r="AB52" s="42"/>
      <c r="AC52" s="42"/>
      <c r="AD52" s="42"/>
      <c r="AE52" s="42"/>
    </row>
    <row r="53" s="1" customFormat="1" ht="12" customHeight="1">
      <c r="B53" s="24"/>
      <c r="C53" s="35" t="s">
        <v>162</v>
      </c>
      <c r="D53" s="25"/>
      <c r="E53" s="25"/>
      <c r="F53" s="25"/>
      <c r="G53" s="25"/>
      <c r="H53" s="25"/>
      <c r="I53" s="25"/>
      <c r="J53" s="25"/>
      <c r="K53" s="25"/>
      <c r="L53" s="23"/>
    </row>
    <row r="54" s="1" customFormat="1" ht="16.5" customHeight="1">
      <c r="B54" s="24"/>
      <c r="C54" s="25"/>
      <c r="D54" s="25"/>
      <c r="E54" s="175" t="s">
        <v>166</v>
      </c>
      <c r="F54" s="25"/>
      <c r="G54" s="25"/>
      <c r="H54" s="25"/>
      <c r="I54" s="25"/>
      <c r="J54" s="25"/>
      <c r="K54" s="25"/>
      <c r="L54" s="23"/>
    </row>
    <row r="55" s="1" customFormat="1" ht="12" customHeight="1">
      <c r="B55" s="24"/>
      <c r="C55" s="35" t="s">
        <v>170</v>
      </c>
      <c r="D55" s="25"/>
      <c r="E55" s="25"/>
      <c r="F55" s="25"/>
      <c r="G55" s="25"/>
      <c r="H55" s="25"/>
      <c r="I55" s="25"/>
      <c r="J55" s="25"/>
      <c r="K55" s="25"/>
      <c r="L55" s="23"/>
    </row>
    <row r="56" s="2" customFormat="1" ht="16.5" customHeight="1">
      <c r="A56" s="42"/>
      <c r="B56" s="43"/>
      <c r="C56" s="44"/>
      <c r="D56" s="44"/>
      <c r="E56" s="300" t="s">
        <v>10449</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5" t="s">
        <v>8790</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D144a - Silnoproud pavilon E</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5" t="s">
        <v>24</v>
      </c>
      <c r="D60" s="44"/>
      <c r="E60" s="44"/>
      <c r="F60" s="30" t="str">
        <f>F16</f>
        <v>Karla Čapka 1457, 266 01 Beroun</v>
      </c>
      <c r="G60" s="44"/>
      <c r="H60" s="44"/>
      <c r="I60" s="35" t="s">
        <v>26</v>
      </c>
      <c r="J60" s="76" t="str">
        <f>IF(J16="","",J16)</f>
        <v>29. 10. 2024</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5" t="s">
        <v>34</v>
      </c>
      <c r="D62" s="44"/>
      <c r="E62" s="44"/>
      <c r="F62" s="30" t="str">
        <f>E19</f>
        <v>Střední škola a Základní škola Beroun, p.o.</v>
      </c>
      <c r="G62" s="44"/>
      <c r="H62" s="44"/>
      <c r="I62" s="35" t="s">
        <v>42</v>
      </c>
      <c r="J62" s="40" t="str">
        <f>E25</f>
        <v>DPU REVIT s.r.o.</v>
      </c>
      <c r="K62" s="44"/>
      <c r="L62" s="150"/>
      <c r="S62" s="42"/>
      <c r="T62" s="42"/>
      <c r="U62" s="42"/>
      <c r="V62" s="42"/>
      <c r="W62" s="42"/>
      <c r="X62" s="42"/>
      <c r="Y62" s="42"/>
      <c r="Z62" s="42"/>
      <c r="AA62" s="42"/>
      <c r="AB62" s="42"/>
      <c r="AC62" s="42"/>
      <c r="AD62" s="42"/>
      <c r="AE62" s="42"/>
    </row>
    <row r="63" s="2" customFormat="1" ht="15.15" customHeight="1">
      <c r="A63" s="42"/>
      <c r="B63" s="43"/>
      <c r="C63" s="35" t="s">
        <v>40</v>
      </c>
      <c r="D63" s="44"/>
      <c r="E63" s="44"/>
      <c r="F63" s="30" t="str">
        <f>IF(E22="","",E22)</f>
        <v>Vyplň údaj</v>
      </c>
      <c r="G63" s="44"/>
      <c r="H63" s="44"/>
      <c r="I63" s="35" t="s">
        <v>47</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182</v>
      </c>
      <c r="D65" s="177"/>
      <c r="E65" s="177"/>
      <c r="F65" s="177"/>
      <c r="G65" s="177"/>
      <c r="H65" s="177"/>
      <c r="I65" s="177"/>
      <c r="J65" s="178" t="s">
        <v>183</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83</v>
      </c>
      <c r="D67" s="44"/>
      <c r="E67" s="44"/>
      <c r="F67" s="44"/>
      <c r="G67" s="44"/>
      <c r="H67" s="44"/>
      <c r="I67" s="44"/>
      <c r="J67" s="106">
        <f>J103</f>
        <v>0</v>
      </c>
      <c r="K67" s="44"/>
      <c r="L67" s="150"/>
      <c r="S67" s="42"/>
      <c r="T67" s="42"/>
      <c r="U67" s="42"/>
      <c r="V67" s="42"/>
      <c r="W67" s="42"/>
      <c r="X67" s="42"/>
      <c r="Y67" s="42"/>
      <c r="Z67" s="42"/>
      <c r="AA67" s="42"/>
      <c r="AB67" s="42"/>
      <c r="AC67" s="42"/>
      <c r="AD67" s="42"/>
      <c r="AE67" s="42"/>
      <c r="AU67" s="20" t="s">
        <v>184</v>
      </c>
    </row>
    <row r="68" s="9" customFormat="1" ht="24.96" customHeight="1">
      <c r="A68" s="9"/>
      <c r="B68" s="180"/>
      <c r="C68" s="181"/>
      <c r="D68" s="182" t="s">
        <v>222</v>
      </c>
      <c r="E68" s="183"/>
      <c r="F68" s="183"/>
      <c r="G68" s="183"/>
      <c r="H68" s="183"/>
      <c r="I68" s="183"/>
      <c r="J68" s="184">
        <f>J104</f>
        <v>0</v>
      </c>
      <c r="K68" s="181"/>
      <c r="L68" s="185"/>
      <c r="S68" s="9"/>
      <c r="T68" s="9"/>
      <c r="U68" s="9"/>
      <c r="V68" s="9"/>
      <c r="W68" s="9"/>
      <c r="X68" s="9"/>
      <c r="Y68" s="9"/>
      <c r="Z68" s="9"/>
      <c r="AA68" s="9"/>
      <c r="AB68" s="9"/>
      <c r="AC68" s="9"/>
      <c r="AD68" s="9"/>
      <c r="AE68" s="9"/>
    </row>
    <row r="69" s="10" customFormat="1" ht="19.92" customHeight="1">
      <c r="A69" s="10"/>
      <c r="B69" s="186"/>
      <c r="C69" s="129"/>
      <c r="D69" s="187" t="s">
        <v>10451</v>
      </c>
      <c r="E69" s="188"/>
      <c r="F69" s="188"/>
      <c r="G69" s="188"/>
      <c r="H69" s="188"/>
      <c r="I69" s="188"/>
      <c r="J69" s="189">
        <f>J105</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10452</v>
      </c>
      <c r="E70" s="188"/>
      <c r="F70" s="188"/>
      <c r="G70" s="188"/>
      <c r="H70" s="188"/>
      <c r="I70" s="188"/>
      <c r="J70" s="189">
        <f>J107</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10453</v>
      </c>
      <c r="E71" s="188"/>
      <c r="F71" s="188"/>
      <c r="G71" s="188"/>
      <c r="H71" s="188"/>
      <c r="I71" s="188"/>
      <c r="J71" s="189">
        <f>J123</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10454</v>
      </c>
      <c r="E72" s="188"/>
      <c r="F72" s="188"/>
      <c r="G72" s="188"/>
      <c r="H72" s="188"/>
      <c r="I72" s="188"/>
      <c r="J72" s="189">
        <f>J128</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10455</v>
      </c>
      <c r="E73" s="188"/>
      <c r="F73" s="188"/>
      <c r="G73" s="188"/>
      <c r="H73" s="188"/>
      <c r="I73" s="188"/>
      <c r="J73" s="189">
        <f>J153</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10456</v>
      </c>
      <c r="E74" s="188"/>
      <c r="F74" s="188"/>
      <c r="G74" s="188"/>
      <c r="H74" s="188"/>
      <c r="I74" s="188"/>
      <c r="J74" s="189">
        <f>J177</f>
        <v>0</v>
      </c>
      <c r="K74" s="129"/>
      <c r="L74" s="190"/>
      <c r="S74" s="10"/>
      <c r="T74" s="10"/>
      <c r="U74" s="10"/>
      <c r="V74" s="10"/>
      <c r="W74" s="10"/>
      <c r="X74" s="10"/>
      <c r="Y74" s="10"/>
      <c r="Z74" s="10"/>
      <c r="AA74" s="10"/>
      <c r="AB74" s="10"/>
      <c r="AC74" s="10"/>
      <c r="AD74" s="10"/>
      <c r="AE74" s="10"/>
    </row>
    <row r="75" s="10" customFormat="1" ht="19.92" customHeight="1">
      <c r="A75" s="10"/>
      <c r="B75" s="186"/>
      <c r="C75" s="129"/>
      <c r="D75" s="187" t="s">
        <v>10457</v>
      </c>
      <c r="E75" s="188"/>
      <c r="F75" s="188"/>
      <c r="G75" s="188"/>
      <c r="H75" s="188"/>
      <c r="I75" s="188"/>
      <c r="J75" s="189">
        <f>J183</f>
        <v>0</v>
      </c>
      <c r="K75" s="129"/>
      <c r="L75" s="190"/>
      <c r="S75" s="10"/>
      <c r="T75" s="10"/>
      <c r="U75" s="10"/>
      <c r="V75" s="10"/>
      <c r="W75" s="10"/>
      <c r="X75" s="10"/>
      <c r="Y75" s="10"/>
      <c r="Z75" s="10"/>
      <c r="AA75" s="10"/>
      <c r="AB75" s="10"/>
      <c r="AC75" s="10"/>
      <c r="AD75" s="10"/>
      <c r="AE75" s="10"/>
    </row>
    <row r="76" s="10" customFormat="1" ht="19.92" customHeight="1">
      <c r="A76" s="10"/>
      <c r="B76" s="186"/>
      <c r="C76" s="129"/>
      <c r="D76" s="187" t="s">
        <v>10458</v>
      </c>
      <c r="E76" s="188"/>
      <c r="F76" s="188"/>
      <c r="G76" s="188"/>
      <c r="H76" s="188"/>
      <c r="I76" s="188"/>
      <c r="J76" s="189">
        <f>J187</f>
        <v>0</v>
      </c>
      <c r="K76" s="129"/>
      <c r="L76" s="190"/>
      <c r="S76" s="10"/>
      <c r="T76" s="10"/>
      <c r="U76" s="10"/>
      <c r="V76" s="10"/>
      <c r="W76" s="10"/>
      <c r="X76" s="10"/>
      <c r="Y76" s="10"/>
      <c r="Z76" s="10"/>
      <c r="AA76" s="10"/>
      <c r="AB76" s="10"/>
      <c r="AC76" s="10"/>
      <c r="AD76" s="10"/>
      <c r="AE76" s="10"/>
    </row>
    <row r="77" s="10" customFormat="1" ht="19.92" customHeight="1">
      <c r="A77" s="10"/>
      <c r="B77" s="186"/>
      <c r="C77" s="129"/>
      <c r="D77" s="187" t="s">
        <v>10459</v>
      </c>
      <c r="E77" s="188"/>
      <c r="F77" s="188"/>
      <c r="G77" s="188"/>
      <c r="H77" s="188"/>
      <c r="I77" s="188"/>
      <c r="J77" s="189">
        <f>J198</f>
        <v>0</v>
      </c>
      <c r="K77" s="129"/>
      <c r="L77" s="190"/>
      <c r="S77" s="10"/>
      <c r="T77" s="10"/>
      <c r="U77" s="10"/>
      <c r="V77" s="10"/>
      <c r="W77" s="10"/>
      <c r="X77" s="10"/>
      <c r="Y77" s="10"/>
      <c r="Z77" s="10"/>
      <c r="AA77" s="10"/>
      <c r="AB77" s="10"/>
      <c r="AC77" s="10"/>
      <c r="AD77" s="10"/>
      <c r="AE77" s="10"/>
    </row>
    <row r="78" s="10" customFormat="1" ht="19.92" customHeight="1">
      <c r="A78" s="10"/>
      <c r="B78" s="186"/>
      <c r="C78" s="129"/>
      <c r="D78" s="187" t="s">
        <v>10460</v>
      </c>
      <c r="E78" s="188"/>
      <c r="F78" s="188"/>
      <c r="G78" s="188"/>
      <c r="H78" s="188"/>
      <c r="I78" s="188"/>
      <c r="J78" s="189">
        <f>J202</f>
        <v>0</v>
      </c>
      <c r="K78" s="129"/>
      <c r="L78" s="190"/>
      <c r="S78" s="10"/>
      <c r="T78" s="10"/>
      <c r="U78" s="10"/>
      <c r="V78" s="10"/>
      <c r="W78" s="10"/>
      <c r="X78" s="10"/>
      <c r="Y78" s="10"/>
      <c r="Z78" s="10"/>
      <c r="AA78" s="10"/>
      <c r="AB78" s="10"/>
      <c r="AC78" s="10"/>
      <c r="AD78" s="10"/>
      <c r="AE78" s="10"/>
    </row>
    <row r="79" s="10" customFormat="1" ht="19.92" customHeight="1">
      <c r="A79" s="10"/>
      <c r="B79" s="186"/>
      <c r="C79" s="129"/>
      <c r="D79" s="187" t="s">
        <v>10461</v>
      </c>
      <c r="E79" s="188"/>
      <c r="F79" s="188"/>
      <c r="G79" s="188"/>
      <c r="H79" s="188"/>
      <c r="I79" s="188"/>
      <c r="J79" s="189">
        <f>J206</f>
        <v>0</v>
      </c>
      <c r="K79" s="129"/>
      <c r="L79" s="190"/>
      <c r="S79" s="10"/>
      <c r="T79" s="10"/>
      <c r="U79" s="10"/>
      <c r="V79" s="10"/>
      <c r="W79" s="10"/>
      <c r="X79" s="10"/>
      <c r="Y79" s="10"/>
      <c r="Z79" s="10"/>
      <c r="AA79" s="10"/>
      <c r="AB79" s="10"/>
      <c r="AC79" s="10"/>
      <c r="AD79" s="10"/>
      <c r="AE79" s="10"/>
    </row>
    <row r="80" s="2" customFormat="1" ht="21.84"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6.96" customHeight="1">
      <c r="A81" s="42"/>
      <c r="B81" s="63"/>
      <c r="C81" s="64"/>
      <c r="D81" s="64"/>
      <c r="E81" s="64"/>
      <c r="F81" s="64"/>
      <c r="G81" s="64"/>
      <c r="H81" s="64"/>
      <c r="I81" s="64"/>
      <c r="J81" s="64"/>
      <c r="K81" s="64"/>
      <c r="L81" s="150"/>
      <c r="S81" s="42"/>
      <c r="T81" s="42"/>
      <c r="U81" s="42"/>
      <c r="V81" s="42"/>
      <c r="W81" s="42"/>
      <c r="X81" s="42"/>
      <c r="Y81" s="42"/>
      <c r="Z81" s="42"/>
      <c r="AA81" s="42"/>
      <c r="AB81" s="42"/>
      <c r="AC81" s="42"/>
      <c r="AD81" s="42"/>
      <c r="AE81" s="42"/>
    </row>
    <row r="85" s="2" customFormat="1" ht="6.96" customHeight="1">
      <c r="A85" s="42"/>
      <c r="B85" s="65"/>
      <c r="C85" s="66"/>
      <c r="D85" s="66"/>
      <c r="E85" s="66"/>
      <c r="F85" s="66"/>
      <c r="G85" s="66"/>
      <c r="H85" s="66"/>
      <c r="I85" s="66"/>
      <c r="J85" s="66"/>
      <c r="K85" s="66"/>
      <c r="L85" s="150"/>
      <c r="S85" s="42"/>
      <c r="T85" s="42"/>
      <c r="U85" s="42"/>
      <c r="V85" s="42"/>
      <c r="W85" s="42"/>
      <c r="X85" s="42"/>
      <c r="Y85" s="42"/>
      <c r="Z85" s="42"/>
      <c r="AA85" s="42"/>
      <c r="AB85" s="42"/>
      <c r="AC85" s="42"/>
      <c r="AD85" s="42"/>
      <c r="AE85" s="42"/>
    </row>
    <row r="86" s="2" customFormat="1" ht="24.96" customHeight="1">
      <c r="A86" s="42"/>
      <c r="B86" s="43"/>
      <c r="C86" s="26" t="s">
        <v>226</v>
      </c>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5" t="s">
        <v>16</v>
      </c>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6.5" customHeight="1">
      <c r="A89" s="42"/>
      <c r="B89" s="43"/>
      <c r="C89" s="44"/>
      <c r="D89" s="44"/>
      <c r="E89" s="175" t="str">
        <f>E7</f>
        <v>SŠ a ZŠ Beroun</v>
      </c>
      <c r="F89" s="35"/>
      <c r="G89" s="35"/>
      <c r="H89" s="35"/>
      <c r="I89" s="44"/>
      <c r="J89" s="44"/>
      <c r="K89" s="44"/>
      <c r="L89" s="150"/>
      <c r="S89" s="42"/>
      <c r="T89" s="42"/>
      <c r="U89" s="42"/>
      <c r="V89" s="42"/>
      <c r="W89" s="42"/>
      <c r="X89" s="42"/>
      <c r="Y89" s="42"/>
      <c r="Z89" s="42"/>
      <c r="AA89" s="42"/>
      <c r="AB89" s="42"/>
      <c r="AC89" s="42"/>
      <c r="AD89" s="42"/>
      <c r="AE89" s="42"/>
    </row>
    <row r="90" s="1" customFormat="1" ht="12" customHeight="1">
      <c r="B90" s="24"/>
      <c r="C90" s="35" t="s">
        <v>162</v>
      </c>
      <c r="D90" s="25"/>
      <c r="E90" s="25"/>
      <c r="F90" s="25"/>
      <c r="G90" s="25"/>
      <c r="H90" s="25"/>
      <c r="I90" s="25"/>
      <c r="J90" s="25"/>
      <c r="K90" s="25"/>
      <c r="L90" s="23"/>
    </row>
    <row r="91" s="1" customFormat="1" ht="16.5" customHeight="1">
      <c r="B91" s="24"/>
      <c r="C91" s="25"/>
      <c r="D91" s="25"/>
      <c r="E91" s="175" t="s">
        <v>166</v>
      </c>
      <c r="F91" s="25"/>
      <c r="G91" s="25"/>
      <c r="H91" s="25"/>
      <c r="I91" s="25"/>
      <c r="J91" s="25"/>
      <c r="K91" s="25"/>
      <c r="L91" s="23"/>
    </row>
    <row r="92" s="1" customFormat="1" ht="12" customHeight="1">
      <c r="B92" s="24"/>
      <c r="C92" s="35" t="s">
        <v>170</v>
      </c>
      <c r="D92" s="25"/>
      <c r="E92" s="25"/>
      <c r="F92" s="25"/>
      <c r="G92" s="25"/>
      <c r="H92" s="25"/>
      <c r="I92" s="25"/>
      <c r="J92" s="25"/>
      <c r="K92" s="25"/>
      <c r="L92" s="23"/>
    </row>
    <row r="93" s="2" customFormat="1" ht="16.5" customHeight="1">
      <c r="A93" s="42"/>
      <c r="B93" s="43"/>
      <c r="C93" s="44"/>
      <c r="D93" s="44"/>
      <c r="E93" s="300" t="s">
        <v>10449</v>
      </c>
      <c r="F93" s="44"/>
      <c r="G93" s="44"/>
      <c r="H93" s="44"/>
      <c r="I93" s="44"/>
      <c r="J93" s="44"/>
      <c r="K93" s="44"/>
      <c r="L93" s="150"/>
      <c r="S93" s="42"/>
      <c r="T93" s="42"/>
      <c r="U93" s="42"/>
      <c r="V93" s="42"/>
      <c r="W93" s="42"/>
      <c r="X93" s="42"/>
      <c r="Y93" s="42"/>
      <c r="Z93" s="42"/>
      <c r="AA93" s="42"/>
      <c r="AB93" s="42"/>
      <c r="AC93" s="42"/>
      <c r="AD93" s="42"/>
      <c r="AE93" s="42"/>
    </row>
    <row r="94" s="2" customFormat="1" ht="12" customHeight="1">
      <c r="A94" s="42"/>
      <c r="B94" s="43"/>
      <c r="C94" s="35" t="s">
        <v>8790</v>
      </c>
      <c r="D94" s="44"/>
      <c r="E94" s="44"/>
      <c r="F94" s="44"/>
      <c r="G94" s="44"/>
      <c r="H94" s="44"/>
      <c r="I94" s="44"/>
      <c r="J94" s="44"/>
      <c r="K94" s="44"/>
      <c r="L94" s="150"/>
      <c r="S94" s="42"/>
      <c r="T94" s="42"/>
      <c r="U94" s="42"/>
      <c r="V94" s="42"/>
      <c r="W94" s="42"/>
      <c r="X94" s="42"/>
      <c r="Y94" s="42"/>
      <c r="Z94" s="42"/>
      <c r="AA94" s="42"/>
      <c r="AB94" s="42"/>
      <c r="AC94" s="42"/>
      <c r="AD94" s="42"/>
      <c r="AE94" s="42"/>
    </row>
    <row r="95" s="2" customFormat="1" ht="16.5" customHeight="1">
      <c r="A95" s="42"/>
      <c r="B95" s="43"/>
      <c r="C95" s="44"/>
      <c r="D95" s="44"/>
      <c r="E95" s="73" t="str">
        <f>E13</f>
        <v>D144a - Silnoproud pavilon E</v>
      </c>
      <c r="F95" s="44"/>
      <c r="G95" s="44"/>
      <c r="H95" s="44"/>
      <c r="I95" s="44"/>
      <c r="J95" s="44"/>
      <c r="K95" s="44"/>
      <c r="L95" s="150"/>
      <c r="S95" s="42"/>
      <c r="T95" s="42"/>
      <c r="U95" s="42"/>
      <c r="V95" s="42"/>
      <c r="W95" s="42"/>
      <c r="X95" s="42"/>
      <c r="Y95" s="42"/>
      <c r="Z95" s="42"/>
      <c r="AA95" s="42"/>
      <c r="AB95" s="42"/>
      <c r="AC95" s="42"/>
      <c r="AD95" s="42"/>
      <c r="AE95" s="42"/>
    </row>
    <row r="96" s="2" customFormat="1" ht="6.96" customHeight="1">
      <c r="A96" s="42"/>
      <c r="B96" s="43"/>
      <c r="C96" s="44"/>
      <c r="D96" s="44"/>
      <c r="E96" s="44"/>
      <c r="F96" s="44"/>
      <c r="G96" s="44"/>
      <c r="H96" s="44"/>
      <c r="I96" s="44"/>
      <c r="J96" s="44"/>
      <c r="K96" s="44"/>
      <c r="L96" s="150"/>
      <c r="S96" s="42"/>
      <c r="T96" s="42"/>
      <c r="U96" s="42"/>
      <c r="V96" s="42"/>
      <c r="W96" s="42"/>
      <c r="X96" s="42"/>
      <c r="Y96" s="42"/>
      <c r="Z96" s="42"/>
      <c r="AA96" s="42"/>
      <c r="AB96" s="42"/>
      <c r="AC96" s="42"/>
      <c r="AD96" s="42"/>
      <c r="AE96" s="42"/>
    </row>
    <row r="97" s="2" customFormat="1" ht="12" customHeight="1">
      <c r="A97" s="42"/>
      <c r="B97" s="43"/>
      <c r="C97" s="35" t="s">
        <v>24</v>
      </c>
      <c r="D97" s="44"/>
      <c r="E97" s="44"/>
      <c r="F97" s="30" t="str">
        <f>F16</f>
        <v>Karla Čapka 1457, 266 01 Beroun</v>
      </c>
      <c r="G97" s="44"/>
      <c r="H97" s="44"/>
      <c r="I97" s="35" t="s">
        <v>26</v>
      </c>
      <c r="J97" s="76" t="str">
        <f>IF(J16="","",J16)</f>
        <v>29. 10. 2024</v>
      </c>
      <c r="K97" s="44"/>
      <c r="L97" s="150"/>
      <c r="S97" s="42"/>
      <c r="T97" s="42"/>
      <c r="U97" s="42"/>
      <c r="V97" s="42"/>
      <c r="W97" s="42"/>
      <c r="X97" s="42"/>
      <c r="Y97" s="42"/>
      <c r="Z97" s="42"/>
      <c r="AA97" s="42"/>
      <c r="AB97" s="42"/>
      <c r="AC97" s="42"/>
      <c r="AD97" s="42"/>
      <c r="AE97" s="42"/>
    </row>
    <row r="98" s="2" customFormat="1" ht="6.96" customHeight="1">
      <c r="A98" s="42"/>
      <c r="B98" s="43"/>
      <c r="C98" s="44"/>
      <c r="D98" s="44"/>
      <c r="E98" s="44"/>
      <c r="F98" s="44"/>
      <c r="G98" s="44"/>
      <c r="H98" s="44"/>
      <c r="I98" s="44"/>
      <c r="J98" s="44"/>
      <c r="K98" s="44"/>
      <c r="L98" s="150"/>
      <c r="S98" s="42"/>
      <c r="T98" s="42"/>
      <c r="U98" s="42"/>
      <c r="V98" s="42"/>
      <c r="W98" s="42"/>
      <c r="X98" s="42"/>
      <c r="Y98" s="42"/>
      <c r="Z98" s="42"/>
      <c r="AA98" s="42"/>
      <c r="AB98" s="42"/>
      <c r="AC98" s="42"/>
      <c r="AD98" s="42"/>
      <c r="AE98" s="42"/>
    </row>
    <row r="99" s="2" customFormat="1" ht="15.15" customHeight="1">
      <c r="A99" s="42"/>
      <c r="B99" s="43"/>
      <c r="C99" s="35" t="s">
        <v>34</v>
      </c>
      <c r="D99" s="44"/>
      <c r="E99" s="44"/>
      <c r="F99" s="30" t="str">
        <f>E19</f>
        <v>Střední škola a Základní škola Beroun, p.o.</v>
      </c>
      <c r="G99" s="44"/>
      <c r="H99" s="44"/>
      <c r="I99" s="35" t="s">
        <v>42</v>
      </c>
      <c r="J99" s="40" t="str">
        <f>E25</f>
        <v>DPU REVIT s.r.o.</v>
      </c>
      <c r="K99" s="44"/>
      <c r="L99" s="150"/>
      <c r="S99" s="42"/>
      <c r="T99" s="42"/>
      <c r="U99" s="42"/>
      <c r="V99" s="42"/>
      <c r="W99" s="42"/>
      <c r="X99" s="42"/>
      <c r="Y99" s="42"/>
      <c r="Z99" s="42"/>
      <c r="AA99" s="42"/>
      <c r="AB99" s="42"/>
      <c r="AC99" s="42"/>
      <c r="AD99" s="42"/>
      <c r="AE99" s="42"/>
    </row>
    <row r="100" s="2" customFormat="1" ht="15.15" customHeight="1">
      <c r="A100" s="42"/>
      <c r="B100" s="43"/>
      <c r="C100" s="35" t="s">
        <v>40</v>
      </c>
      <c r="D100" s="44"/>
      <c r="E100" s="44"/>
      <c r="F100" s="30" t="str">
        <f>IF(E22="","",E22)</f>
        <v>Vyplň údaj</v>
      </c>
      <c r="G100" s="44"/>
      <c r="H100" s="44"/>
      <c r="I100" s="35" t="s">
        <v>47</v>
      </c>
      <c r="J100" s="40" t="str">
        <f>E28</f>
        <v xml:space="preserve"> </v>
      </c>
      <c r="K100" s="44"/>
      <c r="L100" s="150"/>
      <c r="S100" s="42"/>
      <c r="T100" s="42"/>
      <c r="U100" s="42"/>
      <c r="V100" s="42"/>
      <c r="W100" s="42"/>
      <c r="X100" s="42"/>
      <c r="Y100" s="42"/>
      <c r="Z100" s="42"/>
      <c r="AA100" s="42"/>
      <c r="AB100" s="42"/>
      <c r="AC100" s="42"/>
      <c r="AD100" s="42"/>
      <c r="AE100" s="42"/>
    </row>
    <row r="101" s="2" customFormat="1" ht="10.32" customHeight="1">
      <c r="A101" s="42"/>
      <c r="B101" s="43"/>
      <c r="C101" s="44"/>
      <c r="D101" s="44"/>
      <c r="E101" s="44"/>
      <c r="F101" s="44"/>
      <c r="G101" s="44"/>
      <c r="H101" s="44"/>
      <c r="I101" s="44"/>
      <c r="J101" s="44"/>
      <c r="K101" s="44"/>
      <c r="L101" s="150"/>
      <c r="S101" s="42"/>
      <c r="T101" s="42"/>
      <c r="U101" s="42"/>
      <c r="V101" s="42"/>
      <c r="W101" s="42"/>
      <c r="X101" s="42"/>
      <c r="Y101" s="42"/>
      <c r="Z101" s="42"/>
      <c r="AA101" s="42"/>
      <c r="AB101" s="42"/>
      <c r="AC101" s="42"/>
      <c r="AD101" s="42"/>
      <c r="AE101" s="42"/>
    </row>
    <row r="102" s="11" customFormat="1" ht="29.28" customHeight="1">
      <c r="A102" s="191"/>
      <c r="B102" s="192"/>
      <c r="C102" s="193" t="s">
        <v>227</v>
      </c>
      <c r="D102" s="194" t="s">
        <v>70</v>
      </c>
      <c r="E102" s="194" t="s">
        <v>66</v>
      </c>
      <c r="F102" s="194" t="s">
        <v>67</v>
      </c>
      <c r="G102" s="194" t="s">
        <v>228</v>
      </c>
      <c r="H102" s="194" t="s">
        <v>229</v>
      </c>
      <c r="I102" s="194" t="s">
        <v>230</v>
      </c>
      <c r="J102" s="194" t="s">
        <v>183</v>
      </c>
      <c r="K102" s="195" t="s">
        <v>231</v>
      </c>
      <c r="L102" s="196"/>
      <c r="M102" s="96" t="s">
        <v>39</v>
      </c>
      <c r="N102" s="97" t="s">
        <v>55</v>
      </c>
      <c r="O102" s="97" t="s">
        <v>232</v>
      </c>
      <c r="P102" s="97" t="s">
        <v>233</v>
      </c>
      <c r="Q102" s="97" t="s">
        <v>234</v>
      </c>
      <c r="R102" s="97" t="s">
        <v>235</v>
      </c>
      <c r="S102" s="97" t="s">
        <v>236</v>
      </c>
      <c r="T102" s="98" t="s">
        <v>237</v>
      </c>
      <c r="U102" s="191"/>
      <c r="V102" s="191"/>
      <c r="W102" s="191"/>
      <c r="X102" s="191"/>
      <c r="Y102" s="191"/>
      <c r="Z102" s="191"/>
      <c r="AA102" s="191"/>
      <c r="AB102" s="191"/>
      <c r="AC102" s="191"/>
      <c r="AD102" s="191"/>
      <c r="AE102" s="191"/>
    </row>
    <row r="103" s="2" customFormat="1" ht="22.8" customHeight="1">
      <c r="A103" s="42"/>
      <c r="B103" s="43"/>
      <c r="C103" s="103" t="s">
        <v>238</v>
      </c>
      <c r="D103" s="44"/>
      <c r="E103" s="44"/>
      <c r="F103" s="44"/>
      <c r="G103" s="44"/>
      <c r="H103" s="44"/>
      <c r="I103" s="44"/>
      <c r="J103" s="197">
        <f>BK103</f>
        <v>0</v>
      </c>
      <c r="K103" s="44"/>
      <c r="L103" s="48"/>
      <c r="M103" s="99"/>
      <c r="N103" s="198"/>
      <c r="O103" s="100"/>
      <c r="P103" s="199">
        <f>P104</f>
        <v>0</v>
      </c>
      <c r="Q103" s="100"/>
      <c r="R103" s="199">
        <f>R104</f>
        <v>10.781889999999999</v>
      </c>
      <c r="S103" s="100"/>
      <c r="T103" s="200">
        <f>T104</f>
        <v>0</v>
      </c>
      <c r="U103" s="42"/>
      <c r="V103" s="42"/>
      <c r="W103" s="42"/>
      <c r="X103" s="42"/>
      <c r="Y103" s="42"/>
      <c r="Z103" s="42"/>
      <c r="AA103" s="42"/>
      <c r="AB103" s="42"/>
      <c r="AC103" s="42"/>
      <c r="AD103" s="42"/>
      <c r="AE103" s="42"/>
      <c r="AT103" s="20" t="s">
        <v>84</v>
      </c>
      <c r="AU103" s="20" t="s">
        <v>184</v>
      </c>
      <c r="BK103" s="201">
        <f>BK104</f>
        <v>0</v>
      </c>
    </row>
    <row r="104" s="12" customFormat="1" ht="25.92" customHeight="1">
      <c r="A104" s="12"/>
      <c r="B104" s="202"/>
      <c r="C104" s="203"/>
      <c r="D104" s="204" t="s">
        <v>84</v>
      </c>
      <c r="E104" s="205" t="s">
        <v>463</v>
      </c>
      <c r="F104" s="205" t="s">
        <v>8161</v>
      </c>
      <c r="G104" s="203"/>
      <c r="H104" s="203"/>
      <c r="I104" s="206"/>
      <c r="J104" s="207">
        <f>BK104</f>
        <v>0</v>
      </c>
      <c r="K104" s="203"/>
      <c r="L104" s="208"/>
      <c r="M104" s="209"/>
      <c r="N104" s="210"/>
      <c r="O104" s="210"/>
      <c r="P104" s="211">
        <f>P105+P107+P123+P128+P153+P177+P183+P187+P198+P202+P206</f>
        <v>0</v>
      </c>
      <c r="Q104" s="210"/>
      <c r="R104" s="211">
        <f>R105+R107+R123+R128+R153+R177+R183+R187+R198+R202+R206</f>
        <v>10.781889999999999</v>
      </c>
      <c r="S104" s="210"/>
      <c r="T104" s="212">
        <f>T105+T107+T123+T128+T153+T177+T183+T187+T198+T202+T206</f>
        <v>0</v>
      </c>
      <c r="U104" s="12"/>
      <c r="V104" s="12"/>
      <c r="W104" s="12"/>
      <c r="X104" s="12"/>
      <c r="Y104" s="12"/>
      <c r="Z104" s="12"/>
      <c r="AA104" s="12"/>
      <c r="AB104" s="12"/>
      <c r="AC104" s="12"/>
      <c r="AD104" s="12"/>
      <c r="AE104" s="12"/>
      <c r="AR104" s="213" t="s">
        <v>113</v>
      </c>
      <c r="AT104" s="214" t="s">
        <v>84</v>
      </c>
      <c r="AU104" s="214" t="s">
        <v>85</v>
      </c>
      <c r="AY104" s="213" t="s">
        <v>241</v>
      </c>
      <c r="BK104" s="215">
        <f>BK105+BK107+BK123+BK128+BK153+BK177+BK183+BK187+BK198+BK202+BK206</f>
        <v>0</v>
      </c>
    </row>
    <row r="105" s="12" customFormat="1" ht="22.8" customHeight="1">
      <c r="A105" s="12"/>
      <c r="B105" s="202"/>
      <c r="C105" s="203"/>
      <c r="D105" s="204" t="s">
        <v>84</v>
      </c>
      <c r="E105" s="216" t="s">
        <v>10462</v>
      </c>
      <c r="F105" s="216" t="s">
        <v>10463</v>
      </c>
      <c r="G105" s="203"/>
      <c r="H105" s="203"/>
      <c r="I105" s="206"/>
      <c r="J105" s="217">
        <f>BK105</f>
        <v>0</v>
      </c>
      <c r="K105" s="203"/>
      <c r="L105" s="208"/>
      <c r="M105" s="209"/>
      <c r="N105" s="210"/>
      <c r="O105" s="210"/>
      <c r="P105" s="211">
        <f>P106</f>
        <v>0</v>
      </c>
      <c r="Q105" s="210"/>
      <c r="R105" s="211">
        <f>R106</f>
        <v>0</v>
      </c>
      <c r="S105" s="210"/>
      <c r="T105" s="212">
        <f>T106</f>
        <v>0</v>
      </c>
      <c r="U105" s="12"/>
      <c r="V105" s="12"/>
      <c r="W105" s="12"/>
      <c r="X105" s="12"/>
      <c r="Y105" s="12"/>
      <c r="Z105" s="12"/>
      <c r="AA105" s="12"/>
      <c r="AB105" s="12"/>
      <c r="AC105" s="12"/>
      <c r="AD105" s="12"/>
      <c r="AE105" s="12"/>
      <c r="AR105" s="213" t="s">
        <v>23</v>
      </c>
      <c r="AT105" s="214" t="s">
        <v>84</v>
      </c>
      <c r="AU105" s="214" t="s">
        <v>23</v>
      </c>
      <c r="AY105" s="213" t="s">
        <v>241</v>
      </c>
      <c r="BK105" s="215">
        <f>BK106</f>
        <v>0</v>
      </c>
    </row>
    <row r="106" s="2" customFormat="1" ht="16.5" customHeight="1">
      <c r="A106" s="42"/>
      <c r="B106" s="43"/>
      <c r="C106" s="218" t="s">
        <v>23</v>
      </c>
      <c r="D106" s="218" t="s">
        <v>243</v>
      </c>
      <c r="E106" s="219" t="s">
        <v>10464</v>
      </c>
      <c r="F106" s="220" t="s">
        <v>10465</v>
      </c>
      <c r="G106" s="221" t="s">
        <v>8371</v>
      </c>
      <c r="H106" s="222">
        <v>48</v>
      </c>
      <c r="I106" s="223"/>
      <c r="J106" s="224">
        <f>ROUND(I106*H106,2)</f>
        <v>0</v>
      </c>
      <c r="K106" s="220" t="s">
        <v>10466</v>
      </c>
      <c r="L106" s="48"/>
      <c r="M106" s="225" t="s">
        <v>39</v>
      </c>
      <c r="N106" s="226" t="s">
        <v>56</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1094</v>
      </c>
      <c r="AT106" s="229" t="s">
        <v>243</v>
      </c>
      <c r="AU106" s="229" t="s">
        <v>93</v>
      </c>
      <c r="AY106" s="20" t="s">
        <v>241</v>
      </c>
      <c r="BE106" s="230">
        <f>IF(N106="základní",J106,0)</f>
        <v>0</v>
      </c>
      <c r="BF106" s="230">
        <f>IF(N106="snížená",J106,0)</f>
        <v>0</v>
      </c>
      <c r="BG106" s="230">
        <f>IF(N106="zákl. přenesená",J106,0)</f>
        <v>0</v>
      </c>
      <c r="BH106" s="230">
        <f>IF(N106="sníž. přenesená",J106,0)</f>
        <v>0</v>
      </c>
      <c r="BI106" s="230">
        <f>IF(N106="nulová",J106,0)</f>
        <v>0</v>
      </c>
      <c r="BJ106" s="20" t="s">
        <v>23</v>
      </c>
      <c r="BK106" s="230">
        <f>ROUND(I106*H106,2)</f>
        <v>0</v>
      </c>
      <c r="BL106" s="20" t="s">
        <v>1094</v>
      </c>
      <c r="BM106" s="229" t="s">
        <v>93</v>
      </c>
    </row>
    <row r="107" s="12" customFormat="1" ht="22.8" customHeight="1">
      <c r="A107" s="12"/>
      <c r="B107" s="202"/>
      <c r="C107" s="203"/>
      <c r="D107" s="204" t="s">
        <v>84</v>
      </c>
      <c r="E107" s="216" t="s">
        <v>8773</v>
      </c>
      <c r="F107" s="216" t="s">
        <v>10467</v>
      </c>
      <c r="G107" s="203"/>
      <c r="H107" s="203"/>
      <c r="I107" s="206"/>
      <c r="J107" s="217">
        <f>BK107</f>
        <v>0</v>
      </c>
      <c r="K107" s="203"/>
      <c r="L107" s="208"/>
      <c r="M107" s="209"/>
      <c r="N107" s="210"/>
      <c r="O107" s="210"/>
      <c r="P107" s="211">
        <f>SUM(P108:P122)</f>
        <v>0</v>
      </c>
      <c r="Q107" s="210"/>
      <c r="R107" s="211">
        <f>SUM(R108:R122)</f>
        <v>6.0463299999999993</v>
      </c>
      <c r="S107" s="210"/>
      <c r="T107" s="212">
        <f>SUM(T108:T122)</f>
        <v>0</v>
      </c>
      <c r="U107" s="12"/>
      <c r="V107" s="12"/>
      <c r="W107" s="12"/>
      <c r="X107" s="12"/>
      <c r="Y107" s="12"/>
      <c r="Z107" s="12"/>
      <c r="AA107" s="12"/>
      <c r="AB107" s="12"/>
      <c r="AC107" s="12"/>
      <c r="AD107" s="12"/>
      <c r="AE107" s="12"/>
      <c r="AR107" s="213" t="s">
        <v>23</v>
      </c>
      <c r="AT107" s="214" t="s">
        <v>84</v>
      </c>
      <c r="AU107" s="214" t="s">
        <v>23</v>
      </c>
      <c r="AY107" s="213" t="s">
        <v>241</v>
      </c>
      <c r="BK107" s="215">
        <f>SUM(BK108:BK122)</f>
        <v>0</v>
      </c>
    </row>
    <row r="108" s="2" customFormat="1" ht="16.5" customHeight="1">
      <c r="A108" s="42"/>
      <c r="B108" s="43"/>
      <c r="C108" s="218" t="s">
        <v>93</v>
      </c>
      <c r="D108" s="218" t="s">
        <v>243</v>
      </c>
      <c r="E108" s="219" t="s">
        <v>10468</v>
      </c>
      <c r="F108" s="220" t="s">
        <v>10469</v>
      </c>
      <c r="G108" s="221" t="s">
        <v>10470</v>
      </c>
      <c r="H108" s="222">
        <v>1</v>
      </c>
      <c r="I108" s="223"/>
      <c r="J108" s="224">
        <f>ROUND(I108*H108,2)</f>
        <v>0</v>
      </c>
      <c r="K108" s="220" t="s">
        <v>39</v>
      </c>
      <c r="L108" s="48"/>
      <c r="M108" s="225" t="s">
        <v>39</v>
      </c>
      <c r="N108" s="226" t="s">
        <v>56</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1094</v>
      </c>
      <c r="AT108" s="229" t="s">
        <v>243</v>
      </c>
      <c r="AU108" s="229" t="s">
        <v>93</v>
      </c>
      <c r="AY108" s="20" t="s">
        <v>241</v>
      </c>
      <c r="BE108" s="230">
        <f>IF(N108="základní",J108,0)</f>
        <v>0</v>
      </c>
      <c r="BF108" s="230">
        <f>IF(N108="snížená",J108,0)</f>
        <v>0</v>
      </c>
      <c r="BG108" s="230">
        <f>IF(N108="zákl. přenesená",J108,0)</f>
        <v>0</v>
      </c>
      <c r="BH108" s="230">
        <f>IF(N108="sníž. přenesená",J108,0)</f>
        <v>0</v>
      </c>
      <c r="BI108" s="230">
        <f>IF(N108="nulová",J108,0)</f>
        <v>0</v>
      </c>
      <c r="BJ108" s="20" t="s">
        <v>23</v>
      </c>
      <c r="BK108" s="230">
        <f>ROUND(I108*H108,2)</f>
        <v>0</v>
      </c>
      <c r="BL108" s="20" t="s">
        <v>1094</v>
      </c>
      <c r="BM108" s="229" t="s">
        <v>248</v>
      </c>
    </row>
    <row r="109" s="2" customFormat="1" ht="16.5" customHeight="1">
      <c r="A109" s="42"/>
      <c r="B109" s="43"/>
      <c r="C109" s="218" t="s">
        <v>113</v>
      </c>
      <c r="D109" s="218" t="s">
        <v>243</v>
      </c>
      <c r="E109" s="219" t="s">
        <v>10471</v>
      </c>
      <c r="F109" s="220" t="s">
        <v>10472</v>
      </c>
      <c r="G109" s="221" t="s">
        <v>10470</v>
      </c>
      <c r="H109" s="222">
        <v>1</v>
      </c>
      <c r="I109" s="223"/>
      <c r="J109" s="224">
        <f>ROUND(I109*H109,2)</f>
        <v>0</v>
      </c>
      <c r="K109" s="220" t="s">
        <v>39</v>
      </c>
      <c r="L109" s="48"/>
      <c r="M109" s="225" t="s">
        <v>39</v>
      </c>
      <c r="N109" s="226" t="s">
        <v>56</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1094</v>
      </c>
      <c r="AT109" s="229" t="s">
        <v>243</v>
      </c>
      <c r="AU109" s="229" t="s">
        <v>93</v>
      </c>
      <c r="AY109" s="20" t="s">
        <v>241</v>
      </c>
      <c r="BE109" s="230">
        <f>IF(N109="základní",J109,0)</f>
        <v>0</v>
      </c>
      <c r="BF109" s="230">
        <f>IF(N109="snížená",J109,0)</f>
        <v>0</v>
      </c>
      <c r="BG109" s="230">
        <f>IF(N109="zákl. přenesená",J109,0)</f>
        <v>0</v>
      </c>
      <c r="BH109" s="230">
        <f>IF(N109="sníž. přenesená",J109,0)</f>
        <v>0</v>
      </c>
      <c r="BI109" s="230">
        <f>IF(N109="nulová",J109,0)</f>
        <v>0</v>
      </c>
      <c r="BJ109" s="20" t="s">
        <v>23</v>
      </c>
      <c r="BK109" s="230">
        <f>ROUND(I109*H109,2)</f>
        <v>0</v>
      </c>
      <c r="BL109" s="20" t="s">
        <v>1094</v>
      </c>
      <c r="BM109" s="229" t="s">
        <v>299</v>
      </c>
    </row>
    <row r="110" s="2" customFormat="1" ht="16.5" customHeight="1">
      <c r="A110" s="42"/>
      <c r="B110" s="43"/>
      <c r="C110" s="218" t="s">
        <v>248</v>
      </c>
      <c r="D110" s="218" t="s">
        <v>243</v>
      </c>
      <c r="E110" s="219" t="s">
        <v>10473</v>
      </c>
      <c r="F110" s="220" t="s">
        <v>10474</v>
      </c>
      <c r="G110" s="221" t="s">
        <v>10470</v>
      </c>
      <c r="H110" s="222">
        <v>1</v>
      </c>
      <c r="I110" s="223"/>
      <c r="J110" s="224">
        <f>ROUND(I110*H110,2)</f>
        <v>0</v>
      </c>
      <c r="K110" s="220" t="s">
        <v>39</v>
      </c>
      <c r="L110" s="48"/>
      <c r="M110" s="225" t="s">
        <v>39</v>
      </c>
      <c r="N110" s="226" t="s">
        <v>56</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1094</v>
      </c>
      <c r="AT110" s="229" t="s">
        <v>243</v>
      </c>
      <c r="AU110" s="229" t="s">
        <v>93</v>
      </c>
      <c r="AY110" s="20" t="s">
        <v>241</v>
      </c>
      <c r="BE110" s="230">
        <f>IF(N110="základní",J110,0)</f>
        <v>0</v>
      </c>
      <c r="BF110" s="230">
        <f>IF(N110="snížená",J110,0)</f>
        <v>0</v>
      </c>
      <c r="BG110" s="230">
        <f>IF(N110="zákl. přenesená",J110,0)</f>
        <v>0</v>
      </c>
      <c r="BH110" s="230">
        <f>IF(N110="sníž. přenesená",J110,0)</f>
        <v>0</v>
      </c>
      <c r="BI110" s="230">
        <f>IF(N110="nulová",J110,0)</f>
        <v>0</v>
      </c>
      <c r="BJ110" s="20" t="s">
        <v>23</v>
      </c>
      <c r="BK110" s="230">
        <f>ROUND(I110*H110,2)</f>
        <v>0</v>
      </c>
      <c r="BL110" s="20" t="s">
        <v>1094</v>
      </c>
      <c r="BM110" s="229" t="s">
        <v>321</v>
      </c>
    </row>
    <row r="111" s="2" customFormat="1" ht="16.5" customHeight="1">
      <c r="A111" s="42"/>
      <c r="B111" s="43"/>
      <c r="C111" s="218" t="s">
        <v>286</v>
      </c>
      <c r="D111" s="218" t="s">
        <v>243</v>
      </c>
      <c r="E111" s="219" t="s">
        <v>10475</v>
      </c>
      <c r="F111" s="220" t="s">
        <v>10476</v>
      </c>
      <c r="G111" s="221" t="s">
        <v>10470</v>
      </c>
      <c r="H111" s="222">
        <v>1</v>
      </c>
      <c r="I111" s="223"/>
      <c r="J111" s="224">
        <f>ROUND(I111*H111,2)</f>
        <v>0</v>
      </c>
      <c r="K111" s="220" t="s">
        <v>39</v>
      </c>
      <c r="L111" s="48"/>
      <c r="M111" s="225" t="s">
        <v>39</v>
      </c>
      <c r="N111" s="226" t="s">
        <v>56</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1094</v>
      </c>
      <c r="AT111" s="229" t="s">
        <v>243</v>
      </c>
      <c r="AU111" s="229" t="s">
        <v>93</v>
      </c>
      <c r="AY111" s="20" t="s">
        <v>241</v>
      </c>
      <c r="BE111" s="230">
        <f>IF(N111="základní",J111,0)</f>
        <v>0</v>
      </c>
      <c r="BF111" s="230">
        <f>IF(N111="snížená",J111,0)</f>
        <v>0</v>
      </c>
      <c r="BG111" s="230">
        <f>IF(N111="zákl. přenesená",J111,0)</f>
        <v>0</v>
      </c>
      <c r="BH111" s="230">
        <f>IF(N111="sníž. přenesená",J111,0)</f>
        <v>0</v>
      </c>
      <c r="BI111" s="230">
        <f>IF(N111="nulová",J111,0)</f>
        <v>0</v>
      </c>
      <c r="BJ111" s="20" t="s">
        <v>23</v>
      </c>
      <c r="BK111" s="230">
        <f>ROUND(I111*H111,2)</f>
        <v>0</v>
      </c>
      <c r="BL111" s="20" t="s">
        <v>1094</v>
      </c>
      <c r="BM111" s="229" t="s">
        <v>28</v>
      </c>
    </row>
    <row r="112" s="2" customFormat="1" ht="16.5" customHeight="1">
      <c r="A112" s="42"/>
      <c r="B112" s="43"/>
      <c r="C112" s="218" t="s">
        <v>299</v>
      </c>
      <c r="D112" s="218" t="s">
        <v>243</v>
      </c>
      <c r="E112" s="219" t="s">
        <v>10477</v>
      </c>
      <c r="F112" s="220" t="s">
        <v>10478</v>
      </c>
      <c r="G112" s="221" t="s">
        <v>10470</v>
      </c>
      <c r="H112" s="222">
        <v>1</v>
      </c>
      <c r="I112" s="223"/>
      <c r="J112" s="224">
        <f>ROUND(I112*H112,2)</f>
        <v>0</v>
      </c>
      <c r="K112" s="220" t="s">
        <v>39</v>
      </c>
      <c r="L112" s="48"/>
      <c r="M112" s="225" t="s">
        <v>39</v>
      </c>
      <c r="N112" s="226" t="s">
        <v>56</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1094</v>
      </c>
      <c r="AT112" s="229" t="s">
        <v>243</v>
      </c>
      <c r="AU112" s="229" t="s">
        <v>93</v>
      </c>
      <c r="AY112" s="20" t="s">
        <v>241</v>
      </c>
      <c r="BE112" s="230">
        <f>IF(N112="základní",J112,0)</f>
        <v>0</v>
      </c>
      <c r="BF112" s="230">
        <f>IF(N112="snížená",J112,0)</f>
        <v>0</v>
      </c>
      <c r="BG112" s="230">
        <f>IF(N112="zákl. přenesená",J112,0)</f>
        <v>0</v>
      </c>
      <c r="BH112" s="230">
        <f>IF(N112="sníž. přenesená",J112,0)</f>
        <v>0</v>
      </c>
      <c r="BI112" s="230">
        <f>IF(N112="nulová",J112,0)</f>
        <v>0</v>
      </c>
      <c r="BJ112" s="20" t="s">
        <v>23</v>
      </c>
      <c r="BK112" s="230">
        <f>ROUND(I112*H112,2)</f>
        <v>0</v>
      </c>
      <c r="BL112" s="20" t="s">
        <v>1094</v>
      </c>
      <c r="BM112" s="229" t="s">
        <v>8</v>
      </c>
    </row>
    <row r="113" s="2" customFormat="1" ht="16.5" customHeight="1">
      <c r="A113" s="42"/>
      <c r="B113" s="43"/>
      <c r="C113" s="218" t="s">
        <v>310</v>
      </c>
      <c r="D113" s="218" t="s">
        <v>243</v>
      </c>
      <c r="E113" s="219" t="s">
        <v>10479</v>
      </c>
      <c r="F113" s="220" t="s">
        <v>10480</v>
      </c>
      <c r="G113" s="221" t="s">
        <v>145</v>
      </c>
      <c r="H113" s="222">
        <v>3</v>
      </c>
      <c r="I113" s="223"/>
      <c r="J113" s="224">
        <f>ROUND(I113*H113,2)</f>
        <v>0</v>
      </c>
      <c r="K113" s="220" t="s">
        <v>10466</v>
      </c>
      <c r="L113" s="48"/>
      <c r="M113" s="225" t="s">
        <v>39</v>
      </c>
      <c r="N113" s="226" t="s">
        <v>56</v>
      </c>
      <c r="O113" s="88"/>
      <c r="P113" s="227">
        <f>O113*H113</f>
        <v>0</v>
      </c>
      <c r="Q113" s="227">
        <v>0.54054999999999997</v>
      </c>
      <c r="R113" s="227">
        <f>Q113*H113</f>
        <v>1.6216499999999998</v>
      </c>
      <c r="S113" s="227">
        <v>0</v>
      </c>
      <c r="T113" s="228">
        <f>S113*H113</f>
        <v>0</v>
      </c>
      <c r="U113" s="42"/>
      <c r="V113" s="42"/>
      <c r="W113" s="42"/>
      <c r="X113" s="42"/>
      <c r="Y113" s="42"/>
      <c r="Z113" s="42"/>
      <c r="AA113" s="42"/>
      <c r="AB113" s="42"/>
      <c r="AC113" s="42"/>
      <c r="AD113" s="42"/>
      <c r="AE113" s="42"/>
      <c r="AR113" s="229" t="s">
        <v>1094</v>
      </c>
      <c r="AT113" s="229" t="s">
        <v>243</v>
      </c>
      <c r="AU113" s="229" t="s">
        <v>93</v>
      </c>
      <c r="AY113" s="20" t="s">
        <v>241</v>
      </c>
      <c r="BE113" s="230">
        <f>IF(N113="základní",J113,0)</f>
        <v>0</v>
      </c>
      <c r="BF113" s="230">
        <f>IF(N113="snížená",J113,0)</f>
        <v>0</v>
      </c>
      <c r="BG113" s="230">
        <f>IF(N113="zákl. přenesená",J113,0)</f>
        <v>0</v>
      </c>
      <c r="BH113" s="230">
        <f>IF(N113="sníž. přenesená",J113,0)</f>
        <v>0</v>
      </c>
      <c r="BI113" s="230">
        <f>IF(N113="nulová",J113,0)</f>
        <v>0</v>
      </c>
      <c r="BJ113" s="20" t="s">
        <v>23</v>
      </c>
      <c r="BK113" s="230">
        <f>ROUND(I113*H113,2)</f>
        <v>0</v>
      </c>
      <c r="BL113" s="20" t="s">
        <v>1094</v>
      </c>
      <c r="BM113" s="229" t="s">
        <v>427</v>
      </c>
    </row>
    <row r="114" s="2" customFormat="1">
      <c r="A114" s="42"/>
      <c r="B114" s="43"/>
      <c r="C114" s="44"/>
      <c r="D114" s="238" t="s">
        <v>3418</v>
      </c>
      <c r="E114" s="44"/>
      <c r="F114" s="290" t="s">
        <v>10481</v>
      </c>
      <c r="G114" s="44"/>
      <c r="H114" s="44"/>
      <c r="I114" s="233"/>
      <c r="J114" s="44"/>
      <c r="K114" s="44"/>
      <c r="L114" s="48"/>
      <c r="M114" s="234"/>
      <c r="N114" s="235"/>
      <c r="O114" s="88"/>
      <c r="P114" s="88"/>
      <c r="Q114" s="88"/>
      <c r="R114" s="88"/>
      <c r="S114" s="88"/>
      <c r="T114" s="89"/>
      <c r="U114" s="42"/>
      <c r="V114" s="42"/>
      <c r="W114" s="42"/>
      <c r="X114" s="42"/>
      <c r="Y114" s="42"/>
      <c r="Z114" s="42"/>
      <c r="AA114" s="42"/>
      <c r="AB114" s="42"/>
      <c r="AC114" s="42"/>
      <c r="AD114" s="42"/>
      <c r="AE114" s="42"/>
      <c r="AT114" s="20" t="s">
        <v>3418</v>
      </c>
      <c r="AU114" s="20" t="s">
        <v>93</v>
      </c>
    </row>
    <row r="115" s="2" customFormat="1" ht="16.5" customHeight="1">
      <c r="A115" s="42"/>
      <c r="B115" s="43"/>
      <c r="C115" s="218" t="s">
        <v>321</v>
      </c>
      <c r="D115" s="218" t="s">
        <v>243</v>
      </c>
      <c r="E115" s="219" t="s">
        <v>10482</v>
      </c>
      <c r="F115" s="220" t="s">
        <v>10483</v>
      </c>
      <c r="G115" s="221" t="s">
        <v>561</v>
      </c>
      <c r="H115" s="222">
        <v>1</v>
      </c>
      <c r="I115" s="223"/>
      <c r="J115" s="224">
        <f>ROUND(I115*H115,2)</f>
        <v>0</v>
      </c>
      <c r="K115" s="220" t="s">
        <v>10466</v>
      </c>
      <c r="L115" s="48"/>
      <c r="M115" s="225" t="s">
        <v>39</v>
      </c>
      <c r="N115" s="226" t="s">
        <v>56</v>
      </c>
      <c r="O115" s="88"/>
      <c r="P115" s="227">
        <f>O115*H115</f>
        <v>0</v>
      </c>
      <c r="Q115" s="227">
        <v>0.11662</v>
      </c>
      <c r="R115" s="227">
        <f>Q115*H115</f>
        <v>0.11662</v>
      </c>
      <c r="S115" s="227">
        <v>0</v>
      </c>
      <c r="T115" s="228">
        <f>S115*H115</f>
        <v>0</v>
      </c>
      <c r="U115" s="42"/>
      <c r="V115" s="42"/>
      <c r="W115" s="42"/>
      <c r="X115" s="42"/>
      <c r="Y115" s="42"/>
      <c r="Z115" s="42"/>
      <c r="AA115" s="42"/>
      <c r="AB115" s="42"/>
      <c r="AC115" s="42"/>
      <c r="AD115" s="42"/>
      <c r="AE115" s="42"/>
      <c r="AR115" s="229" t="s">
        <v>1094</v>
      </c>
      <c r="AT115" s="229" t="s">
        <v>243</v>
      </c>
      <c r="AU115" s="229" t="s">
        <v>93</v>
      </c>
      <c r="AY115" s="20" t="s">
        <v>241</v>
      </c>
      <c r="BE115" s="230">
        <f>IF(N115="základní",J115,0)</f>
        <v>0</v>
      </c>
      <c r="BF115" s="230">
        <f>IF(N115="snížená",J115,0)</f>
        <v>0</v>
      </c>
      <c r="BG115" s="230">
        <f>IF(N115="zákl. přenesená",J115,0)</f>
        <v>0</v>
      </c>
      <c r="BH115" s="230">
        <f>IF(N115="sníž. přenesená",J115,0)</f>
        <v>0</v>
      </c>
      <c r="BI115" s="230">
        <f>IF(N115="nulová",J115,0)</f>
        <v>0</v>
      </c>
      <c r="BJ115" s="20" t="s">
        <v>23</v>
      </c>
      <c r="BK115" s="230">
        <f>ROUND(I115*H115,2)</f>
        <v>0</v>
      </c>
      <c r="BL115" s="20" t="s">
        <v>1094</v>
      </c>
      <c r="BM115" s="229" t="s">
        <v>462</v>
      </c>
    </row>
    <row r="116" s="2" customFormat="1">
      <c r="A116" s="42"/>
      <c r="B116" s="43"/>
      <c r="C116" s="44"/>
      <c r="D116" s="238" t="s">
        <v>3418</v>
      </c>
      <c r="E116" s="44"/>
      <c r="F116" s="290" t="s">
        <v>10484</v>
      </c>
      <c r="G116" s="44"/>
      <c r="H116" s="44"/>
      <c r="I116" s="233"/>
      <c r="J116" s="44"/>
      <c r="K116" s="44"/>
      <c r="L116" s="48"/>
      <c r="M116" s="234"/>
      <c r="N116" s="235"/>
      <c r="O116" s="88"/>
      <c r="P116" s="88"/>
      <c r="Q116" s="88"/>
      <c r="R116" s="88"/>
      <c r="S116" s="88"/>
      <c r="T116" s="89"/>
      <c r="U116" s="42"/>
      <c r="V116" s="42"/>
      <c r="W116" s="42"/>
      <c r="X116" s="42"/>
      <c r="Y116" s="42"/>
      <c r="Z116" s="42"/>
      <c r="AA116" s="42"/>
      <c r="AB116" s="42"/>
      <c r="AC116" s="42"/>
      <c r="AD116" s="42"/>
      <c r="AE116" s="42"/>
      <c r="AT116" s="20" t="s">
        <v>3418</v>
      </c>
      <c r="AU116" s="20" t="s">
        <v>93</v>
      </c>
    </row>
    <row r="117" s="2" customFormat="1" ht="16.5" customHeight="1">
      <c r="A117" s="42"/>
      <c r="B117" s="43"/>
      <c r="C117" s="218" t="s">
        <v>356</v>
      </c>
      <c r="D117" s="218" t="s">
        <v>243</v>
      </c>
      <c r="E117" s="219" t="s">
        <v>10485</v>
      </c>
      <c r="F117" s="220" t="s">
        <v>10486</v>
      </c>
      <c r="G117" s="221" t="s">
        <v>246</v>
      </c>
      <c r="H117" s="222">
        <v>0.5</v>
      </c>
      <c r="I117" s="223"/>
      <c r="J117" s="224">
        <f>ROUND(I117*H117,2)</f>
        <v>0</v>
      </c>
      <c r="K117" s="220" t="s">
        <v>10466</v>
      </c>
      <c r="L117" s="48"/>
      <c r="M117" s="225" t="s">
        <v>39</v>
      </c>
      <c r="N117" s="226" t="s">
        <v>56</v>
      </c>
      <c r="O117" s="88"/>
      <c r="P117" s="227">
        <f>O117*H117</f>
        <v>0</v>
      </c>
      <c r="Q117" s="227">
        <v>2.5855999999999999</v>
      </c>
      <c r="R117" s="227">
        <f>Q117*H117</f>
        <v>1.2928</v>
      </c>
      <c r="S117" s="227">
        <v>0</v>
      </c>
      <c r="T117" s="228">
        <f>S117*H117</f>
        <v>0</v>
      </c>
      <c r="U117" s="42"/>
      <c r="V117" s="42"/>
      <c r="W117" s="42"/>
      <c r="X117" s="42"/>
      <c r="Y117" s="42"/>
      <c r="Z117" s="42"/>
      <c r="AA117" s="42"/>
      <c r="AB117" s="42"/>
      <c r="AC117" s="42"/>
      <c r="AD117" s="42"/>
      <c r="AE117" s="42"/>
      <c r="AR117" s="229" t="s">
        <v>1094</v>
      </c>
      <c r="AT117" s="229" t="s">
        <v>243</v>
      </c>
      <c r="AU117" s="229" t="s">
        <v>93</v>
      </c>
      <c r="AY117" s="20" t="s">
        <v>241</v>
      </c>
      <c r="BE117" s="230">
        <f>IF(N117="základní",J117,0)</f>
        <v>0</v>
      </c>
      <c r="BF117" s="230">
        <f>IF(N117="snížená",J117,0)</f>
        <v>0</v>
      </c>
      <c r="BG117" s="230">
        <f>IF(N117="zákl. přenesená",J117,0)</f>
        <v>0</v>
      </c>
      <c r="BH117" s="230">
        <f>IF(N117="sníž. přenesená",J117,0)</f>
        <v>0</v>
      </c>
      <c r="BI117" s="230">
        <f>IF(N117="nulová",J117,0)</f>
        <v>0</v>
      </c>
      <c r="BJ117" s="20" t="s">
        <v>23</v>
      </c>
      <c r="BK117" s="230">
        <f>ROUND(I117*H117,2)</f>
        <v>0</v>
      </c>
      <c r="BL117" s="20" t="s">
        <v>1094</v>
      </c>
      <c r="BM117" s="229" t="s">
        <v>10487</v>
      </c>
    </row>
    <row r="118" s="2" customFormat="1" ht="16.5" customHeight="1">
      <c r="A118" s="42"/>
      <c r="B118" s="43"/>
      <c r="C118" s="218" t="s">
        <v>28</v>
      </c>
      <c r="D118" s="218" t="s">
        <v>243</v>
      </c>
      <c r="E118" s="219" t="s">
        <v>10488</v>
      </c>
      <c r="F118" s="220" t="s">
        <v>10489</v>
      </c>
      <c r="G118" s="221" t="s">
        <v>561</v>
      </c>
      <c r="H118" s="222">
        <v>1</v>
      </c>
      <c r="I118" s="223"/>
      <c r="J118" s="224">
        <f>ROUND(I118*H118,2)</f>
        <v>0</v>
      </c>
      <c r="K118" s="220" t="s">
        <v>10466</v>
      </c>
      <c r="L118" s="48"/>
      <c r="M118" s="225" t="s">
        <v>39</v>
      </c>
      <c r="N118" s="226" t="s">
        <v>56</v>
      </c>
      <c r="O118" s="88"/>
      <c r="P118" s="227">
        <f>O118*H118</f>
        <v>0</v>
      </c>
      <c r="Q118" s="227">
        <v>3.0152600000000001</v>
      </c>
      <c r="R118" s="227">
        <f>Q118*H118</f>
        <v>3.0152600000000001</v>
      </c>
      <c r="S118" s="227">
        <v>0</v>
      </c>
      <c r="T118" s="228">
        <f>S118*H118</f>
        <v>0</v>
      </c>
      <c r="U118" s="42"/>
      <c r="V118" s="42"/>
      <c r="W118" s="42"/>
      <c r="X118" s="42"/>
      <c r="Y118" s="42"/>
      <c r="Z118" s="42"/>
      <c r="AA118" s="42"/>
      <c r="AB118" s="42"/>
      <c r="AC118" s="42"/>
      <c r="AD118" s="42"/>
      <c r="AE118" s="42"/>
      <c r="AR118" s="229" t="s">
        <v>1094</v>
      </c>
      <c r="AT118" s="229" t="s">
        <v>243</v>
      </c>
      <c r="AU118" s="229" t="s">
        <v>93</v>
      </c>
      <c r="AY118" s="20" t="s">
        <v>241</v>
      </c>
      <c r="BE118" s="230">
        <f>IF(N118="základní",J118,0)</f>
        <v>0</v>
      </c>
      <c r="BF118" s="230">
        <f>IF(N118="snížená",J118,0)</f>
        <v>0</v>
      </c>
      <c r="BG118" s="230">
        <f>IF(N118="zákl. přenesená",J118,0)</f>
        <v>0</v>
      </c>
      <c r="BH118" s="230">
        <f>IF(N118="sníž. přenesená",J118,0)</f>
        <v>0</v>
      </c>
      <c r="BI118" s="230">
        <f>IF(N118="nulová",J118,0)</f>
        <v>0</v>
      </c>
      <c r="BJ118" s="20" t="s">
        <v>23</v>
      </c>
      <c r="BK118" s="230">
        <f>ROUND(I118*H118,2)</f>
        <v>0</v>
      </c>
      <c r="BL118" s="20" t="s">
        <v>1094</v>
      </c>
      <c r="BM118" s="229" t="s">
        <v>512</v>
      </c>
    </row>
    <row r="119" s="2" customFormat="1">
      <c r="A119" s="42"/>
      <c r="B119" s="43"/>
      <c r="C119" s="44"/>
      <c r="D119" s="238" t="s">
        <v>3418</v>
      </c>
      <c r="E119" s="44"/>
      <c r="F119" s="290" t="s">
        <v>10490</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0" t="s">
        <v>3418</v>
      </c>
      <c r="AU119" s="20" t="s">
        <v>93</v>
      </c>
    </row>
    <row r="120" s="2" customFormat="1" ht="16.5" customHeight="1">
      <c r="A120" s="42"/>
      <c r="B120" s="43"/>
      <c r="C120" s="280" t="s">
        <v>396</v>
      </c>
      <c r="D120" s="280" t="s">
        <v>463</v>
      </c>
      <c r="E120" s="281" t="s">
        <v>10491</v>
      </c>
      <c r="F120" s="282" t="s">
        <v>10492</v>
      </c>
      <c r="G120" s="283" t="s">
        <v>561</v>
      </c>
      <c r="H120" s="284">
        <v>1</v>
      </c>
      <c r="I120" s="285"/>
      <c r="J120" s="286">
        <f>ROUND(I120*H120,2)</f>
        <v>0</v>
      </c>
      <c r="K120" s="282" t="s">
        <v>39</v>
      </c>
      <c r="L120" s="287"/>
      <c r="M120" s="288" t="s">
        <v>39</v>
      </c>
      <c r="N120" s="289" t="s">
        <v>56</v>
      </c>
      <c r="O120" s="88"/>
      <c r="P120" s="227">
        <f>O120*H120</f>
        <v>0</v>
      </c>
      <c r="Q120" s="227">
        <v>0</v>
      </c>
      <c r="R120" s="227">
        <f>Q120*H120</f>
        <v>0</v>
      </c>
      <c r="S120" s="227">
        <v>0</v>
      </c>
      <c r="T120" s="228">
        <f>S120*H120</f>
        <v>0</v>
      </c>
      <c r="U120" s="42"/>
      <c r="V120" s="42"/>
      <c r="W120" s="42"/>
      <c r="X120" s="42"/>
      <c r="Y120" s="42"/>
      <c r="Z120" s="42"/>
      <c r="AA120" s="42"/>
      <c r="AB120" s="42"/>
      <c r="AC120" s="42"/>
      <c r="AD120" s="42"/>
      <c r="AE120" s="42"/>
      <c r="AR120" s="229" t="s">
        <v>3347</v>
      </c>
      <c r="AT120" s="229" t="s">
        <v>463</v>
      </c>
      <c r="AU120" s="229" t="s">
        <v>93</v>
      </c>
      <c r="AY120" s="20" t="s">
        <v>241</v>
      </c>
      <c r="BE120" s="230">
        <f>IF(N120="základní",J120,0)</f>
        <v>0</v>
      </c>
      <c r="BF120" s="230">
        <f>IF(N120="snížená",J120,0)</f>
        <v>0</v>
      </c>
      <c r="BG120" s="230">
        <f>IF(N120="zákl. přenesená",J120,0)</f>
        <v>0</v>
      </c>
      <c r="BH120" s="230">
        <f>IF(N120="sníž. přenesená",J120,0)</f>
        <v>0</v>
      </c>
      <c r="BI120" s="230">
        <f>IF(N120="nulová",J120,0)</f>
        <v>0</v>
      </c>
      <c r="BJ120" s="20" t="s">
        <v>23</v>
      </c>
      <c r="BK120" s="230">
        <f>ROUND(I120*H120,2)</f>
        <v>0</v>
      </c>
      <c r="BL120" s="20" t="s">
        <v>1094</v>
      </c>
      <c r="BM120" s="229" t="s">
        <v>10493</v>
      </c>
    </row>
    <row r="121" s="2" customFormat="1" ht="16.5" customHeight="1">
      <c r="A121" s="42"/>
      <c r="B121" s="43"/>
      <c r="C121" s="218" t="s">
        <v>8</v>
      </c>
      <c r="D121" s="218" t="s">
        <v>243</v>
      </c>
      <c r="E121" s="219" t="s">
        <v>10494</v>
      </c>
      <c r="F121" s="220" t="s">
        <v>10495</v>
      </c>
      <c r="G121" s="221" t="s">
        <v>515</v>
      </c>
      <c r="H121" s="222">
        <v>6</v>
      </c>
      <c r="I121" s="223"/>
      <c r="J121" s="224">
        <f>ROUND(I121*H121,2)</f>
        <v>0</v>
      </c>
      <c r="K121" s="220" t="s">
        <v>10496</v>
      </c>
      <c r="L121" s="48"/>
      <c r="M121" s="225" t="s">
        <v>39</v>
      </c>
      <c r="N121" s="226" t="s">
        <v>56</v>
      </c>
      <c r="O121" s="88"/>
      <c r="P121" s="227">
        <f>O121*H121</f>
        <v>0</v>
      </c>
      <c r="Q121" s="227">
        <v>0</v>
      </c>
      <c r="R121" s="227">
        <f>Q121*H121</f>
        <v>0</v>
      </c>
      <c r="S121" s="227">
        <v>0</v>
      </c>
      <c r="T121" s="228">
        <f>S121*H121</f>
        <v>0</v>
      </c>
      <c r="U121" s="42"/>
      <c r="V121" s="42"/>
      <c r="W121" s="42"/>
      <c r="X121" s="42"/>
      <c r="Y121" s="42"/>
      <c r="Z121" s="42"/>
      <c r="AA121" s="42"/>
      <c r="AB121" s="42"/>
      <c r="AC121" s="42"/>
      <c r="AD121" s="42"/>
      <c r="AE121" s="42"/>
      <c r="AR121" s="229" t="s">
        <v>1094</v>
      </c>
      <c r="AT121" s="229" t="s">
        <v>243</v>
      </c>
      <c r="AU121" s="229" t="s">
        <v>93</v>
      </c>
      <c r="AY121" s="20" t="s">
        <v>241</v>
      </c>
      <c r="BE121" s="230">
        <f>IF(N121="základní",J121,0)</f>
        <v>0</v>
      </c>
      <c r="BF121" s="230">
        <f>IF(N121="snížená",J121,0)</f>
        <v>0</v>
      </c>
      <c r="BG121" s="230">
        <f>IF(N121="zákl. přenesená",J121,0)</f>
        <v>0</v>
      </c>
      <c r="BH121" s="230">
        <f>IF(N121="sníž. přenesená",J121,0)</f>
        <v>0</v>
      </c>
      <c r="BI121" s="230">
        <f>IF(N121="nulová",J121,0)</f>
        <v>0</v>
      </c>
      <c r="BJ121" s="20" t="s">
        <v>23</v>
      </c>
      <c r="BK121" s="230">
        <f>ROUND(I121*H121,2)</f>
        <v>0</v>
      </c>
      <c r="BL121" s="20" t="s">
        <v>1094</v>
      </c>
      <c r="BM121" s="229" t="s">
        <v>10497</v>
      </c>
    </row>
    <row r="122" s="2" customFormat="1" ht="16.5" customHeight="1">
      <c r="A122" s="42"/>
      <c r="B122" s="43"/>
      <c r="C122" s="280" t="s">
        <v>421</v>
      </c>
      <c r="D122" s="280" t="s">
        <v>463</v>
      </c>
      <c r="E122" s="281" t="s">
        <v>10498</v>
      </c>
      <c r="F122" s="282" t="s">
        <v>10499</v>
      </c>
      <c r="G122" s="283" t="s">
        <v>515</v>
      </c>
      <c r="H122" s="284">
        <v>6</v>
      </c>
      <c r="I122" s="285"/>
      <c r="J122" s="286">
        <f>ROUND(I122*H122,2)</f>
        <v>0</v>
      </c>
      <c r="K122" s="282" t="s">
        <v>10496</v>
      </c>
      <c r="L122" s="287"/>
      <c r="M122" s="288" t="s">
        <v>39</v>
      </c>
      <c r="N122" s="289" t="s">
        <v>56</v>
      </c>
      <c r="O122" s="88"/>
      <c r="P122" s="227">
        <f>O122*H122</f>
        <v>0</v>
      </c>
      <c r="Q122" s="227">
        <v>0</v>
      </c>
      <c r="R122" s="227">
        <f>Q122*H122</f>
        <v>0</v>
      </c>
      <c r="S122" s="227">
        <v>0</v>
      </c>
      <c r="T122" s="228">
        <f>S122*H122</f>
        <v>0</v>
      </c>
      <c r="U122" s="42"/>
      <c r="V122" s="42"/>
      <c r="W122" s="42"/>
      <c r="X122" s="42"/>
      <c r="Y122" s="42"/>
      <c r="Z122" s="42"/>
      <c r="AA122" s="42"/>
      <c r="AB122" s="42"/>
      <c r="AC122" s="42"/>
      <c r="AD122" s="42"/>
      <c r="AE122" s="42"/>
      <c r="AR122" s="229" t="s">
        <v>3347</v>
      </c>
      <c r="AT122" s="229" t="s">
        <v>463</v>
      </c>
      <c r="AU122" s="229" t="s">
        <v>93</v>
      </c>
      <c r="AY122" s="20" t="s">
        <v>241</v>
      </c>
      <c r="BE122" s="230">
        <f>IF(N122="základní",J122,0)</f>
        <v>0</v>
      </c>
      <c r="BF122" s="230">
        <f>IF(N122="snížená",J122,0)</f>
        <v>0</v>
      </c>
      <c r="BG122" s="230">
        <f>IF(N122="zákl. přenesená",J122,0)</f>
        <v>0</v>
      </c>
      <c r="BH122" s="230">
        <f>IF(N122="sníž. přenesená",J122,0)</f>
        <v>0</v>
      </c>
      <c r="BI122" s="230">
        <f>IF(N122="nulová",J122,0)</f>
        <v>0</v>
      </c>
      <c r="BJ122" s="20" t="s">
        <v>23</v>
      </c>
      <c r="BK122" s="230">
        <f>ROUND(I122*H122,2)</f>
        <v>0</v>
      </c>
      <c r="BL122" s="20" t="s">
        <v>1094</v>
      </c>
      <c r="BM122" s="229" t="s">
        <v>10500</v>
      </c>
    </row>
    <row r="123" s="12" customFormat="1" ht="22.8" customHeight="1">
      <c r="A123" s="12"/>
      <c r="B123" s="202"/>
      <c r="C123" s="203"/>
      <c r="D123" s="204" t="s">
        <v>84</v>
      </c>
      <c r="E123" s="216" t="s">
        <v>10501</v>
      </c>
      <c r="F123" s="216" t="s">
        <v>10502</v>
      </c>
      <c r="G123" s="203"/>
      <c r="H123" s="203"/>
      <c r="I123" s="206"/>
      <c r="J123" s="217">
        <f>BK123</f>
        <v>0</v>
      </c>
      <c r="K123" s="203"/>
      <c r="L123" s="208"/>
      <c r="M123" s="209"/>
      <c r="N123" s="210"/>
      <c r="O123" s="210"/>
      <c r="P123" s="211">
        <f>SUM(P124:P127)</f>
        <v>0</v>
      </c>
      <c r="Q123" s="210"/>
      <c r="R123" s="211">
        <f>SUM(R124:R127)</f>
        <v>0.11399999999999999</v>
      </c>
      <c r="S123" s="210"/>
      <c r="T123" s="212">
        <f>SUM(T124:T127)</f>
        <v>0</v>
      </c>
      <c r="U123" s="12"/>
      <c r="V123" s="12"/>
      <c r="W123" s="12"/>
      <c r="X123" s="12"/>
      <c r="Y123" s="12"/>
      <c r="Z123" s="12"/>
      <c r="AA123" s="12"/>
      <c r="AB123" s="12"/>
      <c r="AC123" s="12"/>
      <c r="AD123" s="12"/>
      <c r="AE123" s="12"/>
      <c r="AR123" s="213" t="s">
        <v>23</v>
      </c>
      <c r="AT123" s="214" t="s">
        <v>84</v>
      </c>
      <c r="AU123" s="214" t="s">
        <v>23</v>
      </c>
      <c r="AY123" s="213" t="s">
        <v>241</v>
      </c>
      <c r="BK123" s="215">
        <f>SUM(BK124:BK127)</f>
        <v>0</v>
      </c>
    </row>
    <row r="124" s="2" customFormat="1" ht="16.5" customHeight="1">
      <c r="A124" s="42"/>
      <c r="B124" s="43"/>
      <c r="C124" s="218" t="s">
        <v>427</v>
      </c>
      <c r="D124" s="218" t="s">
        <v>243</v>
      </c>
      <c r="E124" s="219" t="s">
        <v>10503</v>
      </c>
      <c r="F124" s="220" t="s">
        <v>10504</v>
      </c>
      <c r="G124" s="221" t="s">
        <v>515</v>
      </c>
      <c r="H124" s="222">
        <v>5</v>
      </c>
      <c r="I124" s="223"/>
      <c r="J124" s="224">
        <f>ROUND(I124*H124,2)</f>
        <v>0</v>
      </c>
      <c r="K124" s="220" t="s">
        <v>10466</v>
      </c>
      <c r="L124" s="48"/>
      <c r="M124" s="225" t="s">
        <v>39</v>
      </c>
      <c r="N124" s="226" t="s">
        <v>56</v>
      </c>
      <c r="O124" s="88"/>
      <c r="P124" s="227">
        <f>O124*H124</f>
        <v>0</v>
      </c>
      <c r="Q124" s="227">
        <v>0.00093000000000000005</v>
      </c>
      <c r="R124" s="227">
        <f>Q124*H124</f>
        <v>0.0046500000000000005</v>
      </c>
      <c r="S124" s="227">
        <v>0</v>
      </c>
      <c r="T124" s="228">
        <f>S124*H124</f>
        <v>0</v>
      </c>
      <c r="U124" s="42"/>
      <c r="V124" s="42"/>
      <c r="W124" s="42"/>
      <c r="X124" s="42"/>
      <c r="Y124" s="42"/>
      <c r="Z124" s="42"/>
      <c r="AA124" s="42"/>
      <c r="AB124" s="42"/>
      <c r="AC124" s="42"/>
      <c r="AD124" s="42"/>
      <c r="AE124" s="42"/>
      <c r="AR124" s="229" t="s">
        <v>1094</v>
      </c>
      <c r="AT124" s="229" t="s">
        <v>243</v>
      </c>
      <c r="AU124" s="229" t="s">
        <v>93</v>
      </c>
      <c r="AY124" s="20" t="s">
        <v>241</v>
      </c>
      <c r="BE124" s="230">
        <f>IF(N124="základní",J124,0)</f>
        <v>0</v>
      </c>
      <c r="BF124" s="230">
        <f>IF(N124="snížená",J124,0)</f>
        <v>0</v>
      </c>
      <c r="BG124" s="230">
        <f>IF(N124="zákl. přenesená",J124,0)</f>
        <v>0</v>
      </c>
      <c r="BH124" s="230">
        <f>IF(N124="sníž. přenesená",J124,0)</f>
        <v>0</v>
      </c>
      <c r="BI124" s="230">
        <f>IF(N124="nulová",J124,0)</f>
        <v>0</v>
      </c>
      <c r="BJ124" s="20" t="s">
        <v>23</v>
      </c>
      <c r="BK124" s="230">
        <f>ROUND(I124*H124,2)</f>
        <v>0</v>
      </c>
      <c r="BL124" s="20" t="s">
        <v>1094</v>
      </c>
      <c r="BM124" s="229" t="s">
        <v>526</v>
      </c>
    </row>
    <row r="125" s="2" customFormat="1" ht="16.5" customHeight="1">
      <c r="A125" s="42"/>
      <c r="B125" s="43"/>
      <c r="C125" s="218" t="s">
        <v>434</v>
      </c>
      <c r="D125" s="218" t="s">
        <v>243</v>
      </c>
      <c r="E125" s="219" t="s">
        <v>10505</v>
      </c>
      <c r="F125" s="220" t="s">
        <v>10506</v>
      </c>
      <c r="G125" s="221" t="s">
        <v>515</v>
      </c>
      <c r="H125" s="222">
        <v>10</v>
      </c>
      <c r="I125" s="223"/>
      <c r="J125" s="224">
        <f>ROUND(I125*H125,2)</f>
        <v>0</v>
      </c>
      <c r="K125" s="220" t="s">
        <v>10466</v>
      </c>
      <c r="L125" s="48"/>
      <c r="M125" s="225" t="s">
        <v>39</v>
      </c>
      <c r="N125" s="226" t="s">
        <v>56</v>
      </c>
      <c r="O125" s="88"/>
      <c r="P125" s="227">
        <f>O125*H125</f>
        <v>0</v>
      </c>
      <c r="Q125" s="227">
        <v>0.0020999999999999999</v>
      </c>
      <c r="R125" s="227">
        <f>Q125*H125</f>
        <v>0.020999999999999998</v>
      </c>
      <c r="S125" s="227">
        <v>0</v>
      </c>
      <c r="T125" s="228">
        <f>S125*H125</f>
        <v>0</v>
      </c>
      <c r="U125" s="42"/>
      <c r="V125" s="42"/>
      <c r="W125" s="42"/>
      <c r="X125" s="42"/>
      <c r="Y125" s="42"/>
      <c r="Z125" s="42"/>
      <c r="AA125" s="42"/>
      <c r="AB125" s="42"/>
      <c r="AC125" s="42"/>
      <c r="AD125" s="42"/>
      <c r="AE125" s="42"/>
      <c r="AR125" s="229" t="s">
        <v>1094</v>
      </c>
      <c r="AT125" s="229" t="s">
        <v>243</v>
      </c>
      <c r="AU125" s="229" t="s">
        <v>93</v>
      </c>
      <c r="AY125" s="20" t="s">
        <v>241</v>
      </c>
      <c r="BE125" s="230">
        <f>IF(N125="základní",J125,0)</f>
        <v>0</v>
      </c>
      <c r="BF125" s="230">
        <f>IF(N125="snížená",J125,0)</f>
        <v>0</v>
      </c>
      <c r="BG125" s="230">
        <f>IF(N125="zákl. přenesená",J125,0)</f>
        <v>0</v>
      </c>
      <c r="BH125" s="230">
        <f>IF(N125="sníž. přenesená",J125,0)</f>
        <v>0</v>
      </c>
      <c r="BI125" s="230">
        <f>IF(N125="nulová",J125,0)</f>
        <v>0</v>
      </c>
      <c r="BJ125" s="20" t="s">
        <v>23</v>
      </c>
      <c r="BK125" s="230">
        <f>ROUND(I125*H125,2)</f>
        <v>0</v>
      </c>
      <c r="BL125" s="20" t="s">
        <v>1094</v>
      </c>
      <c r="BM125" s="229" t="s">
        <v>538</v>
      </c>
    </row>
    <row r="126" s="2" customFormat="1" ht="16.5" customHeight="1">
      <c r="A126" s="42"/>
      <c r="B126" s="43"/>
      <c r="C126" s="218" t="s">
        <v>462</v>
      </c>
      <c r="D126" s="218" t="s">
        <v>243</v>
      </c>
      <c r="E126" s="219" t="s">
        <v>10507</v>
      </c>
      <c r="F126" s="220" t="s">
        <v>10508</v>
      </c>
      <c r="G126" s="221" t="s">
        <v>515</v>
      </c>
      <c r="H126" s="222">
        <v>15</v>
      </c>
      <c r="I126" s="223"/>
      <c r="J126" s="224">
        <f>ROUND(I126*H126,2)</f>
        <v>0</v>
      </c>
      <c r="K126" s="220" t="s">
        <v>10466</v>
      </c>
      <c r="L126" s="48"/>
      <c r="M126" s="225" t="s">
        <v>39</v>
      </c>
      <c r="N126" s="226" t="s">
        <v>56</v>
      </c>
      <c r="O126" s="88"/>
      <c r="P126" s="227">
        <f>O126*H126</f>
        <v>0</v>
      </c>
      <c r="Q126" s="227">
        <v>0.00088999999999999995</v>
      </c>
      <c r="R126" s="227">
        <f>Q126*H126</f>
        <v>0.013349999999999999</v>
      </c>
      <c r="S126" s="227">
        <v>0</v>
      </c>
      <c r="T126" s="228">
        <f>S126*H126</f>
        <v>0</v>
      </c>
      <c r="U126" s="42"/>
      <c r="V126" s="42"/>
      <c r="W126" s="42"/>
      <c r="X126" s="42"/>
      <c r="Y126" s="42"/>
      <c r="Z126" s="42"/>
      <c r="AA126" s="42"/>
      <c r="AB126" s="42"/>
      <c r="AC126" s="42"/>
      <c r="AD126" s="42"/>
      <c r="AE126" s="42"/>
      <c r="AR126" s="229" t="s">
        <v>1094</v>
      </c>
      <c r="AT126" s="229" t="s">
        <v>243</v>
      </c>
      <c r="AU126" s="229" t="s">
        <v>93</v>
      </c>
      <c r="AY126" s="20" t="s">
        <v>241</v>
      </c>
      <c r="BE126" s="230">
        <f>IF(N126="základní",J126,0)</f>
        <v>0</v>
      </c>
      <c r="BF126" s="230">
        <f>IF(N126="snížená",J126,0)</f>
        <v>0</v>
      </c>
      <c r="BG126" s="230">
        <f>IF(N126="zákl. přenesená",J126,0)</f>
        <v>0</v>
      </c>
      <c r="BH126" s="230">
        <f>IF(N126="sníž. přenesená",J126,0)</f>
        <v>0</v>
      </c>
      <c r="BI126" s="230">
        <f>IF(N126="nulová",J126,0)</f>
        <v>0</v>
      </c>
      <c r="BJ126" s="20" t="s">
        <v>23</v>
      </c>
      <c r="BK126" s="230">
        <f>ROUND(I126*H126,2)</f>
        <v>0</v>
      </c>
      <c r="BL126" s="20" t="s">
        <v>1094</v>
      </c>
      <c r="BM126" s="229" t="s">
        <v>553</v>
      </c>
    </row>
    <row r="127" s="2" customFormat="1" ht="16.5" customHeight="1">
      <c r="A127" s="42"/>
      <c r="B127" s="43"/>
      <c r="C127" s="218" t="s">
        <v>468</v>
      </c>
      <c r="D127" s="218" t="s">
        <v>243</v>
      </c>
      <c r="E127" s="219" t="s">
        <v>10509</v>
      </c>
      <c r="F127" s="220" t="s">
        <v>10510</v>
      </c>
      <c r="G127" s="221" t="s">
        <v>515</v>
      </c>
      <c r="H127" s="222">
        <v>100</v>
      </c>
      <c r="I127" s="223"/>
      <c r="J127" s="224">
        <f>ROUND(I127*H127,2)</f>
        <v>0</v>
      </c>
      <c r="K127" s="220" t="s">
        <v>10466</v>
      </c>
      <c r="L127" s="48"/>
      <c r="M127" s="225" t="s">
        <v>39</v>
      </c>
      <c r="N127" s="226" t="s">
        <v>56</v>
      </c>
      <c r="O127" s="88"/>
      <c r="P127" s="227">
        <f>O127*H127</f>
        <v>0</v>
      </c>
      <c r="Q127" s="227">
        <v>0.00075000000000000002</v>
      </c>
      <c r="R127" s="227">
        <f>Q127*H127</f>
        <v>0.074999999999999997</v>
      </c>
      <c r="S127" s="227">
        <v>0</v>
      </c>
      <c r="T127" s="228">
        <f>S127*H127</f>
        <v>0</v>
      </c>
      <c r="U127" s="42"/>
      <c r="V127" s="42"/>
      <c r="W127" s="42"/>
      <c r="X127" s="42"/>
      <c r="Y127" s="42"/>
      <c r="Z127" s="42"/>
      <c r="AA127" s="42"/>
      <c r="AB127" s="42"/>
      <c r="AC127" s="42"/>
      <c r="AD127" s="42"/>
      <c r="AE127" s="42"/>
      <c r="AR127" s="229" t="s">
        <v>1094</v>
      </c>
      <c r="AT127" s="229" t="s">
        <v>243</v>
      </c>
      <c r="AU127" s="229" t="s">
        <v>93</v>
      </c>
      <c r="AY127" s="20" t="s">
        <v>241</v>
      </c>
      <c r="BE127" s="230">
        <f>IF(N127="základní",J127,0)</f>
        <v>0</v>
      </c>
      <c r="BF127" s="230">
        <f>IF(N127="snížená",J127,0)</f>
        <v>0</v>
      </c>
      <c r="BG127" s="230">
        <f>IF(N127="zákl. přenesená",J127,0)</f>
        <v>0</v>
      </c>
      <c r="BH127" s="230">
        <f>IF(N127="sníž. přenesená",J127,0)</f>
        <v>0</v>
      </c>
      <c r="BI127" s="230">
        <f>IF(N127="nulová",J127,0)</f>
        <v>0</v>
      </c>
      <c r="BJ127" s="20" t="s">
        <v>23</v>
      </c>
      <c r="BK127" s="230">
        <f>ROUND(I127*H127,2)</f>
        <v>0</v>
      </c>
      <c r="BL127" s="20" t="s">
        <v>1094</v>
      </c>
      <c r="BM127" s="229" t="s">
        <v>569</v>
      </c>
    </row>
    <row r="128" s="12" customFormat="1" ht="22.8" customHeight="1">
      <c r="A128" s="12"/>
      <c r="B128" s="202"/>
      <c r="C128" s="203"/>
      <c r="D128" s="204" t="s">
        <v>84</v>
      </c>
      <c r="E128" s="216" t="s">
        <v>10511</v>
      </c>
      <c r="F128" s="216" t="s">
        <v>10512</v>
      </c>
      <c r="G128" s="203"/>
      <c r="H128" s="203"/>
      <c r="I128" s="206"/>
      <c r="J128" s="217">
        <f>BK128</f>
        <v>0</v>
      </c>
      <c r="K128" s="203"/>
      <c r="L128" s="208"/>
      <c r="M128" s="209"/>
      <c r="N128" s="210"/>
      <c r="O128" s="210"/>
      <c r="P128" s="211">
        <f>SUM(P129:P152)</f>
        <v>0</v>
      </c>
      <c r="Q128" s="210"/>
      <c r="R128" s="211">
        <f>SUM(R129:R152)</f>
        <v>4.2656900000000002</v>
      </c>
      <c r="S128" s="210"/>
      <c r="T128" s="212">
        <f>SUM(T129:T152)</f>
        <v>0</v>
      </c>
      <c r="U128" s="12"/>
      <c r="V128" s="12"/>
      <c r="W128" s="12"/>
      <c r="X128" s="12"/>
      <c r="Y128" s="12"/>
      <c r="Z128" s="12"/>
      <c r="AA128" s="12"/>
      <c r="AB128" s="12"/>
      <c r="AC128" s="12"/>
      <c r="AD128" s="12"/>
      <c r="AE128" s="12"/>
      <c r="AR128" s="213" t="s">
        <v>23</v>
      </c>
      <c r="AT128" s="214" t="s">
        <v>84</v>
      </c>
      <c r="AU128" s="214" t="s">
        <v>23</v>
      </c>
      <c r="AY128" s="213" t="s">
        <v>241</v>
      </c>
      <c r="BK128" s="215">
        <f>SUM(BK129:BK152)</f>
        <v>0</v>
      </c>
    </row>
    <row r="129" s="2" customFormat="1" ht="16.5" customHeight="1">
      <c r="A129" s="42"/>
      <c r="B129" s="43"/>
      <c r="C129" s="218" t="s">
        <v>512</v>
      </c>
      <c r="D129" s="218" t="s">
        <v>243</v>
      </c>
      <c r="E129" s="219" t="s">
        <v>10513</v>
      </c>
      <c r="F129" s="220" t="s">
        <v>10514</v>
      </c>
      <c r="G129" s="221" t="s">
        <v>515</v>
      </c>
      <c r="H129" s="222">
        <v>144</v>
      </c>
      <c r="I129" s="223"/>
      <c r="J129" s="224">
        <f>ROUND(I129*H129,2)</f>
        <v>0</v>
      </c>
      <c r="K129" s="220" t="s">
        <v>10466</v>
      </c>
      <c r="L129" s="48"/>
      <c r="M129" s="225" t="s">
        <v>39</v>
      </c>
      <c r="N129" s="226" t="s">
        <v>56</v>
      </c>
      <c r="O129" s="88"/>
      <c r="P129" s="227">
        <f>O129*H129</f>
        <v>0</v>
      </c>
      <c r="Q129" s="227">
        <v>0</v>
      </c>
      <c r="R129" s="227">
        <f>Q129*H129</f>
        <v>0</v>
      </c>
      <c r="S129" s="227">
        <v>0</v>
      </c>
      <c r="T129" s="228">
        <f>S129*H129</f>
        <v>0</v>
      </c>
      <c r="U129" s="42"/>
      <c r="V129" s="42"/>
      <c r="W129" s="42"/>
      <c r="X129" s="42"/>
      <c r="Y129" s="42"/>
      <c r="Z129" s="42"/>
      <c r="AA129" s="42"/>
      <c r="AB129" s="42"/>
      <c r="AC129" s="42"/>
      <c r="AD129" s="42"/>
      <c r="AE129" s="42"/>
      <c r="AR129" s="229" t="s">
        <v>1094</v>
      </c>
      <c r="AT129" s="229" t="s">
        <v>243</v>
      </c>
      <c r="AU129" s="229" t="s">
        <v>93</v>
      </c>
      <c r="AY129" s="20" t="s">
        <v>241</v>
      </c>
      <c r="BE129" s="230">
        <f>IF(N129="základní",J129,0)</f>
        <v>0</v>
      </c>
      <c r="BF129" s="230">
        <f>IF(N129="snížená",J129,0)</f>
        <v>0</v>
      </c>
      <c r="BG129" s="230">
        <f>IF(N129="zákl. přenesená",J129,0)</f>
        <v>0</v>
      </c>
      <c r="BH129" s="230">
        <f>IF(N129="sníž. přenesená",J129,0)</f>
        <v>0</v>
      </c>
      <c r="BI129" s="230">
        <f>IF(N129="nulová",J129,0)</f>
        <v>0</v>
      </c>
      <c r="BJ129" s="20" t="s">
        <v>23</v>
      </c>
      <c r="BK129" s="230">
        <f>ROUND(I129*H129,2)</f>
        <v>0</v>
      </c>
      <c r="BL129" s="20" t="s">
        <v>1094</v>
      </c>
      <c r="BM129" s="229" t="s">
        <v>578</v>
      </c>
    </row>
    <row r="130" s="2" customFormat="1" ht="16.5" customHeight="1">
      <c r="A130" s="42"/>
      <c r="B130" s="43"/>
      <c r="C130" s="218" t="s">
        <v>520</v>
      </c>
      <c r="D130" s="218" t="s">
        <v>243</v>
      </c>
      <c r="E130" s="219" t="s">
        <v>10515</v>
      </c>
      <c r="F130" s="220" t="s">
        <v>10516</v>
      </c>
      <c r="G130" s="221" t="s">
        <v>515</v>
      </c>
      <c r="H130" s="222">
        <v>144</v>
      </c>
      <c r="I130" s="223"/>
      <c r="J130" s="224">
        <f>ROUND(I130*H130,2)</f>
        <v>0</v>
      </c>
      <c r="K130" s="220" t="s">
        <v>10466</v>
      </c>
      <c r="L130" s="48"/>
      <c r="M130" s="225" t="s">
        <v>39</v>
      </c>
      <c r="N130" s="226" t="s">
        <v>56</v>
      </c>
      <c r="O130" s="88"/>
      <c r="P130" s="227">
        <f>O130*H130</f>
        <v>0</v>
      </c>
      <c r="Q130" s="227">
        <v>0.0026700000000000001</v>
      </c>
      <c r="R130" s="227">
        <f>Q130*H130</f>
        <v>0.38447999999999999</v>
      </c>
      <c r="S130" s="227">
        <v>0</v>
      </c>
      <c r="T130" s="228">
        <f>S130*H130</f>
        <v>0</v>
      </c>
      <c r="U130" s="42"/>
      <c r="V130" s="42"/>
      <c r="W130" s="42"/>
      <c r="X130" s="42"/>
      <c r="Y130" s="42"/>
      <c r="Z130" s="42"/>
      <c r="AA130" s="42"/>
      <c r="AB130" s="42"/>
      <c r="AC130" s="42"/>
      <c r="AD130" s="42"/>
      <c r="AE130" s="42"/>
      <c r="AR130" s="229" t="s">
        <v>1094</v>
      </c>
      <c r="AT130" s="229" t="s">
        <v>243</v>
      </c>
      <c r="AU130" s="229" t="s">
        <v>93</v>
      </c>
      <c r="AY130" s="20" t="s">
        <v>241</v>
      </c>
      <c r="BE130" s="230">
        <f>IF(N130="základní",J130,0)</f>
        <v>0</v>
      </c>
      <c r="BF130" s="230">
        <f>IF(N130="snížená",J130,0)</f>
        <v>0</v>
      </c>
      <c r="BG130" s="230">
        <f>IF(N130="zákl. přenesená",J130,0)</f>
        <v>0</v>
      </c>
      <c r="BH130" s="230">
        <f>IF(N130="sníž. přenesená",J130,0)</f>
        <v>0</v>
      </c>
      <c r="BI130" s="230">
        <f>IF(N130="nulová",J130,0)</f>
        <v>0</v>
      </c>
      <c r="BJ130" s="20" t="s">
        <v>23</v>
      </c>
      <c r="BK130" s="230">
        <f>ROUND(I130*H130,2)</f>
        <v>0</v>
      </c>
      <c r="BL130" s="20" t="s">
        <v>1094</v>
      </c>
      <c r="BM130" s="229" t="s">
        <v>617</v>
      </c>
    </row>
    <row r="131" s="2" customFormat="1" ht="16.5" customHeight="1">
      <c r="A131" s="42"/>
      <c r="B131" s="43"/>
      <c r="C131" s="218" t="s">
        <v>526</v>
      </c>
      <c r="D131" s="218" t="s">
        <v>243</v>
      </c>
      <c r="E131" s="219" t="s">
        <v>10517</v>
      </c>
      <c r="F131" s="220" t="s">
        <v>10518</v>
      </c>
      <c r="G131" s="221" t="s">
        <v>515</v>
      </c>
      <c r="H131" s="222">
        <v>144</v>
      </c>
      <c r="I131" s="223"/>
      <c r="J131" s="224">
        <f>ROUND(I131*H131,2)</f>
        <v>0</v>
      </c>
      <c r="K131" s="220" t="s">
        <v>10466</v>
      </c>
      <c r="L131" s="48"/>
      <c r="M131" s="225" t="s">
        <v>39</v>
      </c>
      <c r="N131" s="226" t="s">
        <v>56</v>
      </c>
      <c r="O131" s="88"/>
      <c r="P131" s="227">
        <f>O131*H131</f>
        <v>0</v>
      </c>
      <c r="Q131" s="227">
        <v>0.00048999999999999998</v>
      </c>
      <c r="R131" s="227">
        <f>Q131*H131</f>
        <v>0.070559999999999998</v>
      </c>
      <c r="S131" s="227">
        <v>0</v>
      </c>
      <c r="T131" s="228">
        <f>S131*H131</f>
        <v>0</v>
      </c>
      <c r="U131" s="42"/>
      <c r="V131" s="42"/>
      <c r="W131" s="42"/>
      <c r="X131" s="42"/>
      <c r="Y131" s="42"/>
      <c r="Z131" s="42"/>
      <c r="AA131" s="42"/>
      <c r="AB131" s="42"/>
      <c r="AC131" s="42"/>
      <c r="AD131" s="42"/>
      <c r="AE131" s="42"/>
      <c r="AR131" s="229" t="s">
        <v>1094</v>
      </c>
      <c r="AT131" s="229" t="s">
        <v>243</v>
      </c>
      <c r="AU131" s="229" t="s">
        <v>93</v>
      </c>
      <c r="AY131" s="20" t="s">
        <v>241</v>
      </c>
      <c r="BE131" s="230">
        <f>IF(N131="základní",J131,0)</f>
        <v>0</v>
      </c>
      <c r="BF131" s="230">
        <f>IF(N131="snížená",J131,0)</f>
        <v>0</v>
      </c>
      <c r="BG131" s="230">
        <f>IF(N131="zákl. přenesená",J131,0)</f>
        <v>0</v>
      </c>
      <c r="BH131" s="230">
        <f>IF(N131="sníž. přenesená",J131,0)</f>
        <v>0</v>
      </c>
      <c r="BI131" s="230">
        <f>IF(N131="nulová",J131,0)</f>
        <v>0</v>
      </c>
      <c r="BJ131" s="20" t="s">
        <v>23</v>
      </c>
      <c r="BK131" s="230">
        <f>ROUND(I131*H131,2)</f>
        <v>0</v>
      </c>
      <c r="BL131" s="20" t="s">
        <v>1094</v>
      </c>
      <c r="BM131" s="229" t="s">
        <v>660</v>
      </c>
    </row>
    <row r="132" s="2" customFormat="1" ht="16.5" customHeight="1">
      <c r="A132" s="42"/>
      <c r="B132" s="43"/>
      <c r="C132" s="218" t="s">
        <v>7</v>
      </c>
      <c r="D132" s="218" t="s">
        <v>243</v>
      </c>
      <c r="E132" s="219" t="s">
        <v>10519</v>
      </c>
      <c r="F132" s="220" t="s">
        <v>10520</v>
      </c>
      <c r="G132" s="221" t="s">
        <v>561</v>
      </c>
      <c r="H132" s="222">
        <v>48</v>
      </c>
      <c r="I132" s="223"/>
      <c r="J132" s="224">
        <f>ROUND(I132*H132,2)</f>
        <v>0</v>
      </c>
      <c r="K132" s="220" t="s">
        <v>10496</v>
      </c>
      <c r="L132" s="48"/>
      <c r="M132" s="225" t="s">
        <v>39</v>
      </c>
      <c r="N132" s="226" t="s">
        <v>56</v>
      </c>
      <c r="O132" s="88"/>
      <c r="P132" s="227">
        <f>O132*H132</f>
        <v>0</v>
      </c>
      <c r="Q132" s="227">
        <v>0</v>
      </c>
      <c r="R132" s="227">
        <f>Q132*H132</f>
        <v>0</v>
      </c>
      <c r="S132" s="227">
        <v>0</v>
      </c>
      <c r="T132" s="228">
        <f>S132*H132</f>
        <v>0</v>
      </c>
      <c r="U132" s="42"/>
      <c r="V132" s="42"/>
      <c r="W132" s="42"/>
      <c r="X132" s="42"/>
      <c r="Y132" s="42"/>
      <c r="Z132" s="42"/>
      <c r="AA132" s="42"/>
      <c r="AB132" s="42"/>
      <c r="AC132" s="42"/>
      <c r="AD132" s="42"/>
      <c r="AE132" s="42"/>
      <c r="AR132" s="229" t="s">
        <v>1094</v>
      </c>
      <c r="AT132" s="229" t="s">
        <v>243</v>
      </c>
      <c r="AU132" s="229" t="s">
        <v>93</v>
      </c>
      <c r="AY132" s="20" t="s">
        <v>241</v>
      </c>
      <c r="BE132" s="230">
        <f>IF(N132="základní",J132,0)</f>
        <v>0</v>
      </c>
      <c r="BF132" s="230">
        <f>IF(N132="snížená",J132,0)</f>
        <v>0</v>
      </c>
      <c r="BG132" s="230">
        <f>IF(N132="zákl. přenesená",J132,0)</f>
        <v>0</v>
      </c>
      <c r="BH132" s="230">
        <f>IF(N132="sníž. přenesená",J132,0)</f>
        <v>0</v>
      </c>
      <c r="BI132" s="230">
        <f>IF(N132="nulová",J132,0)</f>
        <v>0</v>
      </c>
      <c r="BJ132" s="20" t="s">
        <v>23</v>
      </c>
      <c r="BK132" s="230">
        <f>ROUND(I132*H132,2)</f>
        <v>0</v>
      </c>
      <c r="BL132" s="20" t="s">
        <v>1094</v>
      </c>
      <c r="BM132" s="229" t="s">
        <v>699</v>
      </c>
    </row>
    <row r="133" s="2" customFormat="1" ht="16.5" customHeight="1">
      <c r="A133" s="42"/>
      <c r="B133" s="43"/>
      <c r="C133" s="218" t="s">
        <v>538</v>
      </c>
      <c r="D133" s="218" t="s">
        <v>243</v>
      </c>
      <c r="E133" s="219" t="s">
        <v>10521</v>
      </c>
      <c r="F133" s="220" t="s">
        <v>10522</v>
      </c>
      <c r="G133" s="221" t="s">
        <v>515</v>
      </c>
      <c r="H133" s="222">
        <v>20</v>
      </c>
      <c r="I133" s="223"/>
      <c r="J133" s="224">
        <f>ROUND(I133*H133,2)</f>
        <v>0</v>
      </c>
      <c r="K133" s="220" t="s">
        <v>10496</v>
      </c>
      <c r="L133" s="48"/>
      <c r="M133" s="225" t="s">
        <v>39</v>
      </c>
      <c r="N133" s="226" t="s">
        <v>56</v>
      </c>
      <c r="O133" s="88"/>
      <c r="P133" s="227">
        <f>O133*H133</f>
        <v>0</v>
      </c>
      <c r="Q133" s="227">
        <v>0.0014599999999999999</v>
      </c>
      <c r="R133" s="227">
        <f>Q133*H133</f>
        <v>0.029199999999999997</v>
      </c>
      <c r="S133" s="227">
        <v>0</v>
      </c>
      <c r="T133" s="228">
        <f>S133*H133</f>
        <v>0</v>
      </c>
      <c r="U133" s="42"/>
      <c r="V133" s="42"/>
      <c r="W133" s="42"/>
      <c r="X133" s="42"/>
      <c r="Y133" s="42"/>
      <c r="Z133" s="42"/>
      <c r="AA133" s="42"/>
      <c r="AB133" s="42"/>
      <c r="AC133" s="42"/>
      <c r="AD133" s="42"/>
      <c r="AE133" s="42"/>
      <c r="AR133" s="229" t="s">
        <v>1094</v>
      </c>
      <c r="AT133" s="229" t="s">
        <v>243</v>
      </c>
      <c r="AU133" s="229" t="s">
        <v>93</v>
      </c>
      <c r="AY133" s="20" t="s">
        <v>241</v>
      </c>
      <c r="BE133" s="230">
        <f>IF(N133="základní",J133,0)</f>
        <v>0</v>
      </c>
      <c r="BF133" s="230">
        <f>IF(N133="snížená",J133,0)</f>
        <v>0</v>
      </c>
      <c r="BG133" s="230">
        <f>IF(N133="zákl. přenesená",J133,0)</f>
        <v>0</v>
      </c>
      <c r="BH133" s="230">
        <f>IF(N133="sníž. přenesená",J133,0)</f>
        <v>0</v>
      </c>
      <c r="BI133" s="230">
        <f>IF(N133="nulová",J133,0)</f>
        <v>0</v>
      </c>
      <c r="BJ133" s="20" t="s">
        <v>23</v>
      </c>
      <c r="BK133" s="230">
        <f>ROUND(I133*H133,2)</f>
        <v>0</v>
      </c>
      <c r="BL133" s="20" t="s">
        <v>1094</v>
      </c>
      <c r="BM133" s="229" t="s">
        <v>713</v>
      </c>
    </row>
    <row r="134" s="2" customFormat="1" ht="16.5" customHeight="1">
      <c r="A134" s="42"/>
      <c r="B134" s="43"/>
      <c r="C134" s="218" t="s">
        <v>546</v>
      </c>
      <c r="D134" s="218" t="s">
        <v>243</v>
      </c>
      <c r="E134" s="219" t="s">
        <v>10523</v>
      </c>
      <c r="F134" s="220" t="s">
        <v>10524</v>
      </c>
      <c r="G134" s="221" t="s">
        <v>515</v>
      </c>
      <c r="H134" s="222">
        <v>40</v>
      </c>
      <c r="I134" s="223"/>
      <c r="J134" s="224">
        <f>ROUND(I134*H134,2)</f>
        <v>0</v>
      </c>
      <c r="K134" s="220" t="s">
        <v>10496</v>
      </c>
      <c r="L134" s="48"/>
      <c r="M134" s="225" t="s">
        <v>39</v>
      </c>
      <c r="N134" s="226" t="s">
        <v>56</v>
      </c>
      <c r="O134" s="88"/>
      <c r="P134" s="227">
        <f>O134*H134</f>
        <v>0</v>
      </c>
      <c r="Q134" s="227">
        <v>0.0010300000000000001</v>
      </c>
      <c r="R134" s="227">
        <f>Q134*H134</f>
        <v>0.041200000000000001</v>
      </c>
      <c r="S134" s="227">
        <v>0</v>
      </c>
      <c r="T134" s="228">
        <f>S134*H134</f>
        <v>0</v>
      </c>
      <c r="U134" s="42"/>
      <c r="V134" s="42"/>
      <c r="W134" s="42"/>
      <c r="X134" s="42"/>
      <c r="Y134" s="42"/>
      <c r="Z134" s="42"/>
      <c r="AA134" s="42"/>
      <c r="AB134" s="42"/>
      <c r="AC134" s="42"/>
      <c r="AD134" s="42"/>
      <c r="AE134" s="42"/>
      <c r="AR134" s="229" t="s">
        <v>1094</v>
      </c>
      <c r="AT134" s="229" t="s">
        <v>243</v>
      </c>
      <c r="AU134" s="229" t="s">
        <v>93</v>
      </c>
      <c r="AY134" s="20" t="s">
        <v>241</v>
      </c>
      <c r="BE134" s="230">
        <f>IF(N134="základní",J134,0)</f>
        <v>0</v>
      </c>
      <c r="BF134" s="230">
        <f>IF(N134="snížená",J134,0)</f>
        <v>0</v>
      </c>
      <c r="BG134" s="230">
        <f>IF(N134="zákl. přenesená",J134,0)</f>
        <v>0</v>
      </c>
      <c r="BH134" s="230">
        <f>IF(N134="sníž. přenesená",J134,0)</f>
        <v>0</v>
      </c>
      <c r="BI134" s="230">
        <f>IF(N134="nulová",J134,0)</f>
        <v>0</v>
      </c>
      <c r="BJ134" s="20" t="s">
        <v>23</v>
      </c>
      <c r="BK134" s="230">
        <f>ROUND(I134*H134,2)</f>
        <v>0</v>
      </c>
      <c r="BL134" s="20" t="s">
        <v>1094</v>
      </c>
      <c r="BM134" s="229" t="s">
        <v>771</v>
      </c>
    </row>
    <row r="135" s="2" customFormat="1" ht="16.5" customHeight="1">
      <c r="A135" s="42"/>
      <c r="B135" s="43"/>
      <c r="C135" s="218" t="s">
        <v>553</v>
      </c>
      <c r="D135" s="218" t="s">
        <v>243</v>
      </c>
      <c r="E135" s="219" t="s">
        <v>10525</v>
      </c>
      <c r="F135" s="220" t="s">
        <v>10526</v>
      </c>
      <c r="G135" s="221" t="s">
        <v>515</v>
      </c>
      <c r="H135" s="222">
        <v>120</v>
      </c>
      <c r="I135" s="223"/>
      <c r="J135" s="224">
        <f>ROUND(I135*H135,2)</f>
        <v>0</v>
      </c>
      <c r="K135" s="220" t="s">
        <v>10496</v>
      </c>
      <c r="L135" s="48"/>
      <c r="M135" s="225" t="s">
        <v>39</v>
      </c>
      <c r="N135" s="226" t="s">
        <v>56</v>
      </c>
      <c r="O135" s="88"/>
      <c r="P135" s="227">
        <f>O135*H135</f>
        <v>0</v>
      </c>
      <c r="Q135" s="227">
        <v>6.0000000000000002E-05</v>
      </c>
      <c r="R135" s="227">
        <f>Q135*H135</f>
        <v>0.0071999999999999998</v>
      </c>
      <c r="S135" s="227">
        <v>0</v>
      </c>
      <c r="T135" s="228">
        <f>S135*H135</f>
        <v>0</v>
      </c>
      <c r="U135" s="42"/>
      <c r="V135" s="42"/>
      <c r="W135" s="42"/>
      <c r="X135" s="42"/>
      <c r="Y135" s="42"/>
      <c r="Z135" s="42"/>
      <c r="AA135" s="42"/>
      <c r="AB135" s="42"/>
      <c r="AC135" s="42"/>
      <c r="AD135" s="42"/>
      <c r="AE135" s="42"/>
      <c r="AR135" s="229" t="s">
        <v>1094</v>
      </c>
      <c r="AT135" s="229" t="s">
        <v>243</v>
      </c>
      <c r="AU135" s="229" t="s">
        <v>93</v>
      </c>
      <c r="AY135" s="20" t="s">
        <v>241</v>
      </c>
      <c r="BE135" s="230">
        <f>IF(N135="základní",J135,0)</f>
        <v>0</v>
      </c>
      <c r="BF135" s="230">
        <f>IF(N135="snížená",J135,0)</f>
        <v>0</v>
      </c>
      <c r="BG135" s="230">
        <f>IF(N135="zákl. přenesená",J135,0)</f>
        <v>0</v>
      </c>
      <c r="BH135" s="230">
        <f>IF(N135="sníž. přenesená",J135,0)</f>
        <v>0</v>
      </c>
      <c r="BI135" s="230">
        <f>IF(N135="nulová",J135,0)</f>
        <v>0</v>
      </c>
      <c r="BJ135" s="20" t="s">
        <v>23</v>
      </c>
      <c r="BK135" s="230">
        <f>ROUND(I135*H135,2)</f>
        <v>0</v>
      </c>
      <c r="BL135" s="20" t="s">
        <v>1094</v>
      </c>
      <c r="BM135" s="229" t="s">
        <v>833</v>
      </c>
    </row>
    <row r="136" s="2" customFormat="1" ht="16.5" customHeight="1">
      <c r="A136" s="42"/>
      <c r="B136" s="43"/>
      <c r="C136" s="218" t="s">
        <v>558</v>
      </c>
      <c r="D136" s="218" t="s">
        <v>243</v>
      </c>
      <c r="E136" s="219" t="s">
        <v>10527</v>
      </c>
      <c r="F136" s="220" t="s">
        <v>10528</v>
      </c>
      <c r="G136" s="221" t="s">
        <v>515</v>
      </c>
      <c r="H136" s="222">
        <v>10</v>
      </c>
      <c r="I136" s="223"/>
      <c r="J136" s="224">
        <f>ROUND(I136*H136,2)</f>
        <v>0</v>
      </c>
      <c r="K136" s="220" t="s">
        <v>10496</v>
      </c>
      <c r="L136" s="48"/>
      <c r="M136" s="225" t="s">
        <v>39</v>
      </c>
      <c r="N136" s="226" t="s">
        <v>56</v>
      </c>
      <c r="O136" s="88"/>
      <c r="P136" s="227">
        <f>O136*H136</f>
        <v>0</v>
      </c>
      <c r="Q136" s="227">
        <v>0</v>
      </c>
      <c r="R136" s="227">
        <f>Q136*H136</f>
        <v>0</v>
      </c>
      <c r="S136" s="227">
        <v>0</v>
      </c>
      <c r="T136" s="228">
        <f>S136*H136</f>
        <v>0</v>
      </c>
      <c r="U136" s="42"/>
      <c r="V136" s="42"/>
      <c r="W136" s="42"/>
      <c r="X136" s="42"/>
      <c r="Y136" s="42"/>
      <c r="Z136" s="42"/>
      <c r="AA136" s="42"/>
      <c r="AB136" s="42"/>
      <c r="AC136" s="42"/>
      <c r="AD136" s="42"/>
      <c r="AE136" s="42"/>
      <c r="AR136" s="229" t="s">
        <v>1094</v>
      </c>
      <c r="AT136" s="229" t="s">
        <v>243</v>
      </c>
      <c r="AU136" s="229" t="s">
        <v>93</v>
      </c>
      <c r="AY136" s="20" t="s">
        <v>241</v>
      </c>
      <c r="BE136" s="230">
        <f>IF(N136="základní",J136,0)</f>
        <v>0</v>
      </c>
      <c r="BF136" s="230">
        <f>IF(N136="snížená",J136,0)</f>
        <v>0</v>
      </c>
      <c r="BG136" s="230">
        <f>IF(N136="zákl. přenesená",J136,0)</f>
        <v>0</v>
      </c>
      <c r="BH136" s="230">
        <f>IF(N136="sníž. přenesená",J136,0)</f>
        <v>0</v>
      </c>
      <c r="BI136" s="230">
        <f>IF(N136="nulová",J136,0)</f>
        <v>0</v>
      </c>
      <c r="BJ136" s="20" t="s">
        <v>23</v>
      </c>
      <c r="BK136" s="230">
        <f>ROUND(I136*H136,2)</f>
        <v>0</v>
      </c>
      <c r="BL136" s="20" t="s">
        <v>1094</v>
      </c>
      <c r="BM136" s="229" t="s">
        <v>895</v>
      </c>
    </row>
    <row r="137" s="2" customFormat="1" ht="16.5" customHeight="1">
      <c r="A137" s="42"/>
      <c r="B137" s="43"/>
      <c r="C137" s="280" t="s">
        <v>569</v>
      </c>
      <c r="D137" s="280" t="s">
        <v>463</v>
      </c>
      <c r="E137" s="281" t="s">
        <v>10529</v>
      </c>
      <c r="F137" s="282" t="s">
        <v>10530</v>
      </c>
      <c r="G137" s="283" t="s">
        <v>515</v>
      </c>
      <c r="H137" s="284">
        <v>10</v>
      </c>
      <c r="I137" s="285"/>
      <c r="J137" s="286">
        <f>ROUND(I137*H137,2)</f>
        <v>0</v>
      </c>
      <c r="K137" s="282" t="s">
        <v>10496</v>
      </c>
      <c r="L137" s="287"/>
      <c r="M137" s="288" t="s">
        <v>39</v>
      </c>
      <c r="N137" s="289" t="s">
        <v>56</v>
      </c>
      <c r="O137" s="88"/>
      <c r="P137" s="227">
        <f>O137*H137</f>
        <v>0</v>
      </c>
      <c r="Q137" s="227">
        <v>0.00075000000000000002</v>
      </c>
      <c r="R137" s="227">
        <f>Q137*H137</f>
        <v>0.0074999999999999997</v>
      </c>
      <c r="S137" s="227">
        <v>0</v>
      </c>
      <c r="T137" s="228">
        <f>S137*H137</f>
        <v>0</v>
      </c>
      <c r="U137" s="42"/>
      <c r="V137" s="42"/>
      <c r="W137" s="42"/>
      <c r="X137" s="42"/>
      <c r="Y137" s="42"/>
      <c r="Z137" s="42"/>
      <c r="AA137" s="42"/>
      <c r="AB137" s="42"/>
      <c r="AC137" s="42"/>
      <c r="AD137" s="42"/>
      <c r="AE137" s="42"/>
      <c r="AR137" s="229" t="s">
        <v>3347</v>
      </c>
      <c r="AT137" s="229" t="s">
        <v>463</v>
      </c>
      <c r="AU137" s="229" t="s">
        <v>93</v>
      </c>
      <c r="AY137" s="20" t="s">
        <v>241</v>
      </c>
      <c r="BE137" s="230">
        <f>IF(N137="základní",J137,0)</f>
        <v>0</v>
      </c>
      <c r="BF137" s="230">
        <f>IF(N137="snížená",J137,0)</f>
        <v>0</v>
      </c>
      <c r="BG137" s="230">
        <f>IF(N137="zákl. přenesená",J137,0)</f>
        <v>0</v>
      </c>
      <c r="BH137" s="230">
        <f>IF(N137="sníž. přenesená",J137,0)</f>
        <v>0</v>
      </c>
      <c r="BI137" s="230">
        <f>IF(N137="nulová",J137,0)</f>
        <v>0</v>
      </c>
      <c r="BJ137" s="20" t="s">
        <v>23</v>
      </c>
      <c r="BK137" s="230">
        <f>ROUND(I137*H137,2)</f>
        <v>0</v>
      </c>
      <c r="BL137" s="20" t="s">
        <v>1094</v>
      </c>
      <c r="BM137" s="229" t="s">
        <v>880</v>
      </c>
    </row>
    <row r="138" s="2" customFormat="1" ht="16.5" customHeight="1">
      <c r="A138" s="42"/>
      <c r="B138" s="43"/>
      <c r="C138" s="218" t="s">
        <v>574</v>
      </c>
      <c r="D138" s="218" t="s">
        <v>243</v>
      </c>
      <c r="E138" s="219" t="s">
        <v>10531</v>
      </c>
      <c r="F138" s="220" t="s">
        <v>10532</v>
      </c>
      <c r="G138" s="221" t="s">
        <v>515</v>
      </c>
      <c r="H138" s="222">
        <v>50</v>
      </c>
      <c r="I138" s="223"/>
      <c r="J138" s="224">
        <f>ROUND(I138*H138,2)</f>
        <v>0</v>
      </c>
      <c r="K138" s="220" t="s">
        <v>10496</v>
      </c>
      <c r="L138" s="48"/>
      <c r="M138" s="225" t="s">
        <v>39</v>
      </c>
      <c r="N138" s="226" t="s">
        <v>56</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1094</v>
      </c>
      <c r="AT138" s="229" t="s">
        <v>243</v>
      </c>
      <c r="AU138" s="229" t="s">
        <v>93</v>
      </c>
      <c r="AY138" s="20" t="s">
        <v>241</v>
      </c>
      <c r="BE138" s="230">
        <f>IF(N138="základní",J138,0)</f>
        <v>0</v>
      </c>
      <c r="BF138" s="230">
        <f>IF(N138="snížená",J138,0)</f>
        <v>0</v>
      </c>
      <c r="BG138" s="230">
        <f>IF(N138="zákl. přenesená",J138,0)</f>
        <v>0</v>
      </c>
      <c r="BH138" s="230">
        <f>IF(N138="sníž. přenesená",J138,0)</f>
        <v>0</v>
      </c>
      <c r="BI138" s="230">
        <f>IF(N138="nulová",J138,0)</f>
        <v>0</v>
      </c>
      <c r="BJ138" s="20" t="s">
        <v>23</v>
      </c>
      <c r="BK138" s="230">
        <f>ROUND(I138*H138,2)</f>
        <v>0</v>
      </c>
      <c r="BL138" s="20" t="s">
        <v>1094</v>
      </c>
      <c r="BM138" s="229" t="s">
        <v>940</v>
      </c>
    </row>
    <row r="139" s="2" customFormat="1">
      <c r="A139" s="42"/>
      <c r="B139" s="43"/>
      <c r="C139" s="44"/>
      <c r="D139" s="238" t="s">
        <v>3418</v>
      </c>
      <c r="E139" s="44"/>
      <c r="F139" s="290" t="s">
        <v>10533</v>
      </c>
      <c r="G139" s="44"/>
      <c r="H139" s="44"/>
      <c r="I139" s="233"/>
      <c r="J139" s="44"/>
      <c r="K139" s="44"/>
      <c r="L139" s="48"/>
      <c r="M139" s="234"/>
      <c r="N139" s="235"/>
      <c r="O139" s="88"/>
      <c r="P139" s="88"/>
      <c r="Q139" s="88"/>
      <c r="R139" s="88"/>
      <c r="S139" s="88"/>
      <c r="T139" s="89"/>
      <c r="U139" s="42"/>
      <c r="V139" s="42"/>
      <c r="W139" s="42"/>
      <c r="X139" s="42"/>
      <c r="Y139" s="42"/>
      <c r="Z139" s="42"/>
      <c r="AA139" s="42"/>
      <c r="AB139" s="42"/>
      <c r="AC139" s="42"/>
      <c r="AD139" s="42"/>
      <c r="AE139" s="42"/>
      <c r="AT139" s="20" t="s">
        <v>3418</v>
      </c>
      <c r="AU139" s="20" t="s">
        <v>93</v>
      </c>
    </row>
    <row r="140" s="2" customFormat="1" ht="16.5" customHeight="1">
      <c r="A140" s="42"/>
      <c r="B140" s="43"/>
      <c r="C140" s="280" t="s">
        <v>578</v>
      </c>
      <c r="D140" s="280" t="s">
        <v>463</v>
      </c>
      <c r="E140" s="281" t="s">
        <v>10534</v>
      </c>
      <c r="F140" s="282" t="s">
        <v>10535</v>
      </c>
      <c r="G140" s="283" t="s">
        <v>515</v>
      </c>
      <c r="H140" s="284">
        <v>50</v>
      </c>
      <c r="I140" s="285"/>
      <c r="J140" s="286">
        <f>ROUND(I140*H140,2)</f>
        <v>0</v>
      </c>
      <c r="K140" s="282" t="s">
        <v>10496</v>
      </c>
      <c r="L140" s="287"/>
      <c r="M140" s="288" t="s">
        <v>39</v>
      </c>
      <c r="N140" s="289" t="s">
        <v>56</v>
      </c>
      <c r="O140" s="88"/>
      <c r="P140" s="227">
        <f>O140*H140</f>
        <v>0</v>
      </c>
      <c r="Q140" s="227">
        <v>0.00019000000000000001</v>
      </c>
      <c r="R140" s="227">
        <f>Q140*H140</f>
        <v>0.0094999999999999998</v>
      </c>
      <c r="S140" s="227">
        <v>0</v>
      </c>
      <c r="T140" s="228">
        <f>S140*H140</f>
        <v>0</v>
      </c>
      <c r="U140" s="42"/>
      <c r="V140" s="42"/>
      <c r="W140" s="42"/>
      <c r="X140" s="42"/>
      <c r="Y140" s="42"/>
      <c r="Z140" s="42"/>
      <c r="AA140" s="42"/>
      <c r="AB140" s="42"/>
      <c r="AC140" s="42"/>
      <c r="AD140" s="42"/>
      <c r="AE140" s="42"/>
      <c r="AR140" s="229" t="s">
        <v>3347</v>
      </c>
      <c r="AT140" s="229" t="s">
        <v>463</v>
      </c>
      <c r="AU140" s="229" t="s">
        <v>93</v>
      </c>
      <c r="AY140" s="20" t="s">
        <v>241</v>
      </c>
      <c r="BE140" s="230">
        <f>IF(N140="základní",J140,0)</f>
        <v>0</v>
      </c>
      <c r="BF140" s="230">
        <f>IF(N140="snížená",J140,0)</f>
        <v>0</v>
      </c>
      <c r="BG140" s="230">
        <f>IF(N140="zákl. přenesená",J140,0)</f>
        <v>0</v>
      </c>
      <c r="BH140" s="230">
        <f>IF(N140="sníž. přenesená",J140,0)</f>
        <v>0</v>
      </c>
      <c r="BI140" s="230">
        <f>IF(N140="nulová",J140,0)</f>
        <v>0</v>
      </c>
      <c r="BJ140" s="20" t="s">
        <v>23</v>
      </c>
      <c r="BK140" s="230">
        <f>ROUND(I140*H140,2)</f>
        <v>0</v>
      </c>
      <c r="BL140" s="20" t="s">
        <v>1094</v>
      </c>
      <c r="BM140" s="229" t="s">
        <v>908</v>
      </c>
    </row>
    <row r="141" s="2" customFormat="1">
      <c r="A141" s="42"/>
      <c r="B141" s="43"/>
      <c r="C141" s="44"/>
      <c r="D141" s="238" t="s">
        <v>3418</v>
      </c>
      <c r="E141" s="44"/>
      <c r="F141" s="290" t="s">
        <v>10536</v>
      </c>
      <c r="G141" s="44"/>
      <c r="H141" s="44"/>
      <c r="I141" s="233"/>
      <c r="J141" s="44"/>
      <c r="K141" s="44"/>
      <c r="L141" s="48"/>
      <c r="M141" s="234"/>
      <c r="N141" s="235"/>
      <c r="O141" s="88"/>
      <c r="P141" s="88"/>
      <c r="Q141" s="88"/>
      <c r="R141" s="88"/>
      <c r="S141" s="88"/>
      <c r="T141" s="89"/>
      <c r="U141" s="42"/>
      <c r="V141" s="42"/>
      <c r="W141" s="42"/>
      <c r="X141" s="42"/>
      <c r="Y141" s="42"/>
      <c r="Z141" s="42"/>
      <c r="AA141" s="42"/>
      <c r="AB141" s="42"/>
      <c r="AC141" s="42"/>
      <c r="AD141" s="42"/>
      <c r="AE141" s="42"/>
      <c r="AT141" s="20" t="s">
        <v>3418</v>
      </c>
      <c r="AU141" s="20" t="s">
        <v>93</v>
      </c>
    </row>
    <row r="142" s="2" customFormat="1" ht="16.5" customHeight="1">
      <c r="A142" s="42"/>
      <c r="B142" s="43"/>
      <c r="C142" s="218" t="s">
        <v>582</v>
      </c>
      <c r="D142" s="218" t="s">
        <v>243</v>
      </c>
      <c r="E142" s="219" t="s">
        <v>10537</v>
      </c>
      <c r="F142" s="220" t="s">
        <v>10538</v>
      </c>
      <c r="G142" s="221" t="s">
        <v>561</v>
      </c>
      <c r="H142" s="222">
        <v>5</v>
      </c>
      <c r="I142" s="223"/>
      <c r="J142" s="224">
        <f>ROUND(I142*H142,2)</f>
        <v>0</v>
      </c>
      <c r="K142" s="220" t="s">
        <v>10466</v>
      </c>
      <c r="L142" s="48"/>
      <c r="M142" s="225" t="s">
        <v>39</v>
      </c>
      <c r="N142" s="226" t="s">
        <v>56</v>
      </c>
      <c r="O142" s="88"/>
      <c r="P142" s="227">
        <f>O142*H142</f>
        <v>0</v>
      </c>
      <c r="Q142" s="227">
        <v>0.0054299999999999999</v>
      </c>
      <c r="R142" s="227">
        <f>Q142*H142</f>
        <v>0.027150000000000001</v>
      </c>
      <c r="S142" s="227">
        <v>0</v>
      </c>
      <c r="T142" s="228">
        <f>S142*H142</f>
        <v>0</v>
      </c>
      <c r="U142" s="42"/>
      <c r="V142" s="42"/>
      <c r="W142" s="42"/>
      <c r="X142" s="42"/>
      <c r="Y142" s="42"/>
      <c r="Z142" s="42"/>
      <c r="AA142" s="42"/>
      <c r="AB142" s="42"/>
      <c r="AC142" s="42"/>
      <c r="AD142" s="42"/>
      <c r="AE142" s="42"/>
      <c r="AR142" s="229" t="s">
        <v>1094</v>
      </c>
      <c r="AT142" s="229" t="s">
        <v>243</v>
      </c>
      <c r="AU142" s="229" t="s">
        <v>93</v>
      </c>
      <c r="AY142" s="20" t="s">
        <v>241</v>
      </c>
      <c r="BE142" s="230">
        <f>IF(N142="základní",J142,0)</f>
        <v>0</v>
      </c>
      <c r="BF142" s="230">
        <f>IF(N142="snížená",J142,0)</f>
        <v>0</v>
      </c>
      <c r="BG142" s="230">
        <f>IF(N142="zákl. přenesená",J142,0)</f>
        <v>0</v>
      </c>
      <c r="BH142" s="230">
        <f>IF(N142="sníž. přenesená",J142,0)</f>
        <v>0</v>
      </c>
      <c r="BI142" s="230">
        <f>IF(N142="nulová",J142,0)</f>
        <v>0</v>
      </c>
      <c r="BJ142" s="20" t="s">
        <v>23</v>
      </c>
      <c r="BK142" s="230">
        <f>ROUND(I142*H142,2)</f>
        <v>0</v>
      </c>
      <c r="BL142" s="20" t="s">
        <v>1094</v>
      </c>
      <c r="BM142" s="229" t="s">
        <v>967</v>
      </c>
    </row>
    <row r="143" s="2" customFormat="1" ht="16.5" customHeight="1">
      <c r="A143" s="42"/>
      <c r="B143" s="43"/>
      <c r="C143" s="218" t="s">
        <v>617</v>
      </c>
      <c r="D143" s="218" t="s">
        <v>243</v>
      </c>
      <c r="E143" s="219" t="s">
        <v>10539</v>
      </c>
      <c r="F143" s="220" t="s">
        <v>10540</v>
      </c>
      <c r="G143" s="221" t="s">
        <v>561</v>
      </c>
      <c r="H143" s="222">
        <v>20</v>
      </c>
      <c r="I143" s="223"/>
      <c r="J143" s="224">
        <f>ROUND(I143*H143,2)</f>
        <v>0</v>
      </c>
      <c r="K143" s="220" t="s">
        <v>10466</v>
      </c>
      <c r="L143" s="48"/>
      <c r="M143" s="225" t="s">
        <v>39</v>
      </c>
      <c r="N143" s="226" t="s">
        <v>56</v>
      </c>
      <c r="O143" s="88"/>
      <c r="P143" s="227">
        <f>O143*H143</f>
        <v>0</v>
      </c>
      <c r="Q143" s="227">
        <v>0.00046000000000000001</v>
      </c>
      <c r="R143" s="227">
        <f>Q143*H143</f>
        <v>0.0091999999999999998</v>
      </c>
      <c r="S143" s="227">
        <v>0</v>
      </c>
      <c r="T143" s="228">
        <f>S143*H143</f>
        <v>0</v>
      </c>
      <c r="U143" s="42"/>
      <c r="V143" s="42"/>
      <c r="W143" s="42"/>
      <c r="X143" s="42"/>
      <c r="Y143" s="42"/>
      <c r="Z143" s="42"/>
      <c r="AA143" s="42"/>
      <c r="AB143" s="42"/>
      <c r="AC143" s="42"/>
      <c r="AD143" s="42"/>
      <c r="AE143" s="42"/>
      <c r="AR143" s="229" t="s">
        <v>1094</v>
      </c>
      <c r="AT143" s="229" t="s">
        <v>243</v>
      </c>
      <c r="AU143" s="229" t="s">
        <v>93</v>
      </c>
      <c r="AY143" s="20" t="s">
        <v>241</v>
      </c>
      <c r="BE143" s="230">
        <f>IF(N143="základní",J143,0)</f>
        <v>0</v>
      </c>
      <c r="BF143" s="230">
        <f>IF(N143="snížená",J143,0)</f>
        <v>0</v>
      </c>
      <c r="BG143" s="230">
        <f>IF(N143="zákl. přenesená",J143,0)</f>
        <v>0</v>
      </c>
      <c r="BH143" s="230">
        <f>IF(N143="sníž. přenesená",J143,0)</f>
        <v>0</v>
      </c>
      <c r="BI143" s="230">
        <f>IF(N143="nulová",J143,0)</f>
        <v>0</v>
      </c>
      <c r="BJ143" s="20" t="s">
        <v>23</v>
      </c>
      <c r="BK143" s="230">
        <f>ROUND(I143*H143,2)</f>
        <v>0</v>
      </c>
      <c r="BL143" s="20" t="s">
        <v>1094</v>
      </c>
      <c r="BM143" s="229" t="s">
        <v>981</v>
      </c>
    </row>
    <row r="144" s="2" customFormat="1">
      <c r="A144" s="42"/>
      <c r="B144" s="43"/>
      <c r="C144" s="44"/>
      <c r="D144" s="238" t="s">
        <v>3418</v>
      </c>
      <c r="E144" s="44"/>
      <c r="F144" s="290" t="s">
        <v>10541</v>
      </c>
      <c r="G144" s="44"/>
      <c r="H144" s="44"/>
      <c r="I144" s="233"/>
      <c r="J144" s="44"/>
      <c r="K144" s="44"/>
      <c r="L144" s="48"/>
      <c r="M144" s="234"/>
      <c r="N144" s="235"/>
      <c r="O144" s="88"/>
      <c r="P144" s="88"/>
      <c r="Q144" s="88"/>
      <c r="R144" s="88"/>
      <c r="S144" s="88"/>
      <c r="T144" s="89"/>
      <c r="U144" s="42"/>
      <c r="V144" s="42"/>
      <c r="W144" s="42"/>
      <c r="X144" s="42"/>
      <c r="Y144" s="42"/>
      <c r="Z144" s="42"/>
      <c r="AA144" s="42"/>
      <c r="AB144" s="42"/>
      <c r="AC144" s="42"/>
      <c r="AD144" s="42"/>
      <c r="AE144" s="42"/>
      <c r="AT144" s="20" t="s">
        <v>3418</v>
      </c>
      <c r="AU144" s="20" t="s">
        <v>93</v>
      </c>
    </row>
    <row r="145" s="2" customFormat="1" ht="16.5" customHeight="1">
      <c r="A145" s="42"/>
      <c r="B145" s="43"/>
      <c r="C145" s="218" t="s">
        <v>651</v>
      </c>
      <c r="D145" s="218" t="s">
        <v>243</v>
      </c>
      <c r="E145" s="219" t="s">
        <v>10542</v>
      </c>
      <c r="F145" s="220" t="s">
        <v>10543</v>
      </c>
      <c r="G145" s="221" t="s">
        <v>145</v>
      </c>
      <c r="H145" s="222">
        <v>0.5</v>
      </c>
      <c r="I145" s="223"/>
      <c r="J145" s="224">
        <f>ROUND(I145*H145,2)</f>
        <v>0</v>
      </c>
      <c r="K145" s="220" t="s">
        <v>10466</v>
      </c>
      <c r="L145" s="48"/>
      <c r="M145" s="225" t="s">
        <v>39</v>
      </c>
      <c r="N145" s="226" t="s">
        <v>56</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1094</v>
      </c>
      <c r="AT145" s="229" t="s">
        <v>243</v>
      </c>
      <c r="AU145" s="229" t="s">
        <v>93</v>
      </c>
      <c r="AY145" s="20" t="s">
        <v>241</v>
      </c>
      <c r="BE145" s="230">
        <f>IF(N145="základní",J145,0)</f>
        <v>0</v>
      </c>
      <c r="BF145" s="230">
        <f>IF(N145="snížená",J145,0)</f>
        <v>0</v>
      </c>
      <c r="BG145" s="230">
        <f>IF(N145="zákl. přenesená",J145,0)</f>
        <v>0</v>
      </c>
      <c r="BH145" s="230">
        <f>IF(N145="sníž. přenesená",J145,0)</f>
        <v>0</v>
      </c>
      <c r="BI145" s="230">
        <f>IF(N145="nulová",J145,0)</f>
        <v>0</v>
      </c>
      <c r="BJ145" s="20" t="s">
        <v>23</v>
      </c>
      <c r="BK145" s="230">
        <f>ROUND(I145*H145,2)</f>
        <v>0</v>
      </c>
      <c r="BL145" s="20" t="s">
        <v>1094</v>
      </c>
      <c r="BM145" s="229" t="s">
        <v>994</v>
      </c>
    </row>
    <row r="146" s="2" customFormat="1" ht="16.5" customHeight="1">
      <c r="A146" s="42"/>
      <c r="B146" s="43"/>
      <c r="C146" s="218" t="s">
        <v>660</v>
      </c>
      <c r="D146" s="218" t="s">
        <v>243</v>
      </c>
      <c r="E146" s="219" t="s">
        <v>10544</v>
      </c>
      <c r="F146" s="220" t="s">
        <v>10545</v>
      </c>
      <c r="G146" s="221" t="s">
        <v>145</v>
      </c>
      <c r="H146" s="222">
        <v>0.25</v>
      </c>
      <c r="I146" s="223"/>
      <c r="J146" s="224">
        <f>ROUND(I146*H146,2)</f>
        <v>0</v>
      </c>
      <c r="K146" s="220" t="s">
        <v>10466</v>
      </c>
      <c r="L146" s="48"/>
      <c r="M146" s="225" t="s">
        <v>39</v>
      </c>
      <c r="N146" s="226" t="s">
        <v>56</v>
      </c>
      <c r="O146" s="88"/>
      <c r="P146" s="227">
        <f>O146*H146</f>
        <v>0</v>
      </c>
      <c r="Q146" s="227">
        <v>0</v>
      </c>
      <c r="R146" s="227">
        <f>Q146*H146</f>
        <v>0</v>
      </c>
      <c r="S146" s="227">
        <v>0</v>
      </c>
      <c r="T146" s="228">
        <f>S146*H146</f>
        <v>0</v>
      </c>
      <c r="U146" s="42"/>
      <c r="V146" s="42"/>
      <c r="W146" s="42"/>
      <c r="X146" s="42"/>
      <c r="Y146" s="42"/>
      <c r="Z146" s="42"/>
      <c r="AA146" s="42"/>
      <c r="AB146" s="42"/>
      <c r="AC146" s="42"/>
      <c r="AD146" s="42"/>
      <c r="AE146" s="42"/>
      <c r="AR146" s="229" t="s">
        <v>1094</v>
      </c>
      <c r="AT146" s="229" t="s">
        <v>243</v>
      </c>
      <c r="AU146" s="229" t="s">
        <v>93</v>
      </c>
      <c r="AY146" s="20" t="s">
        <v>241</v>
      </c>
      <c r="BE146" s="230">
        <f>IF(N146="základní",J146,0)</f>
        <v>0</v>
      </c>
      <c r="BF146" s="230">
        <f>IF(N146="snížená",J146,0)</f>
        <v>0</v>
      </c>
      <c r="BG146" s="230">
        <f>IF(N146="zákl. přenesená",J146,0)</f>
        <v>0</v>
      </c>
      <c r="BH146" s="230">
        <f>IF(N146="sníž. přenesená",J146,0)</f>
        <v>0</v>
      </c>
      <c r="BI146" s="230">
        <f>IF(N146="nulová",J146,0)</f>
        <v>0</v>
      </c>
      <c r="BJ146" s="20" t="s">
        <v>23</v>
      </c>
      <c r="BK146" s="230">
        <f>ROUND(I146*H146,2)</f>
        <v>0</v>
      </c>
      <c r="BL146" s="20" t="s">
        <v>1094</v>
      </c>
      <c r="BM146" s="229" t="s">
        <v>1016</v>
      </c>
    </row>
    <row r="147" s="2" customFormat="1" ht="16.5" customHeight="1">
      <c r="A147" s="42"/>
      <c r="B147" s="43"/>
      <c r="C147" s="218" t="s">
        <v>682</v>
      </c>
      <c r="D147" s="218" t="s">
        <v>243</v>
      </c>
      <c r="E147" s="219" t="s">
        <v>10546</v>
      </c>
      <c r="F147" s="220" t="s">
        <v>10547</v>
      </c>
      <c r="G147" s="221" t="s">
        <v>561</v>
      </c>
      <c r="H147" s="222">
        <v>10</v>
      </c>
      <c r="I147" s="223"/>
      <c r="J147" s="224">
        <f>ROUND(I147*H147,2)</f>
        <v>0</v>
      </c>
      <c r="K147" s="220" t="s">
        <v>10496</v>
      </c>
      <c r="L147" s="48"/>
      <c r="M147" s="225" t="s">
        <v>39</v>
      </c>
      <c r="N147" s="226" t="s">
        <v>56</v>
      </c>
      <c r="O147" s="88"/>
      <c r="P147" s="227">
        <f>O147*H147</f>
        <v>0</v>
      </c>
      <c r="Q147" s="227">
        <v>0.00032000000000000003</v>
      </c>
      <c r="R147" s="227">
        <f>Q147*H147</f>
        <v>0.0032000000000000002</v>
      </c>
      <c r="S147" s="227">
        <v>0</v>
      </c>
      <c r="T147" s="228">
        <f>S147*H147</f>
        <v>0</v>
      </c>
      <c r="U147" s="42"/>
      <c r="V147" s="42"/>
      <c r="W147" s="42"/>
      <c r="X147" s="42"/>
      <c r="Y147" s="42"/>
      <c r="Z147" s="42"/>
      <c r="AA147" s="42"/>
      <c r="AB147" s="42"/>
      <c r="AC147" s="42"/>
      <c r="AD147" s="42"/>
      <c r="AE147" s="42"/>
      <c r="AR147" s="229" t="s">
        <v>1094</v>
      </c>
      <c r="AT147" s="229" t="s">
        <v>243</v>
      </c>
      <c r="AU147" s="229" t="s">
        <v>93</v>
      </c>
      <c r="AY147" s="20" t="s">
        <v>241</v>
      </c>
      <c r="BE147" s="230">
        <f>IF(N147="základní",J147,0)</f>
        <v>0</v>
      </c>
      <c r="BF147" s="230">
        <f>IF(N147="snížená",J147,0)</f>
        <v>0</v>
      </c>
      <c r="BG147" s="230">
        <f>IF(N147="zákl. přenesená",J147,0)</f>
        <v>0</v>
      </c>
      <c r="BH147" s="230">
        <f>IF(N147="sníž. přenesená",J147,0)</f>
        <v>0</v>
      </c>
      <c r="BI147" s="230">
        <f>IF(N147="nulová",J147,0)</f>
        <v>0</v>
      </c>
      <c r="BJ147" s="20" t="s">
        <v>23</v>
      </c>
      <c r="BK147" s="230">
        <f>ROUND(I147*H147,2)</f>
        <v>0</v>
      </c>
      <c r="BL147" s="20" t="s">
        <v>1094</v>
      </c>
      <c r="BM147" s="229" t="s">
        <v>1037</v>
      </c>
    </row>
    <row r="148" s="2" customFormat="1" ht="16.5" customHeight="1">
      <c r="A148" s="42"/>
      <c r="B148" s="43"/>
      <c r="C148" s="218" t="s">
        <v>699</v>
      </c>
      <c r="D148" s="218" t="s">
        <v>243</v>
      </c>
      <c r="E148" s="219" t="s">
        <v>10548</v>
      </c>
      <c r="F148" s="220" t="s">
        <v>10549</v>
      </c>
      <c r="G148" s="221" t="s">
        <v>561</v>
      </c>
      <c r="H148" s="222">
        <v>100</v>
      </c>
      <c r="I148" s="223"/>
      <c r="J148" s="224">
        <f>ROUND(I148*H148,2)</f>
        <v>0</v>
      </c>
      <c r="K148" s="220" t="s">
        <v>10496</v>
      </c>
      <c r="L148" s="48"/>
      <c r="M148" s="225" t="s">
        <v>39</v>
      </c>
      <c r="N148" s="226" t="s">
        <v>56</v>
      </c>
      <c r="O148" s="88"/>
      <c r="P148" s="227">
        <f>O148*H148</f>
        <v>0</v>
      </c>
      <c r="Q148" s="227">
        <v>0</v>
      </c>
      <c r="R148" s="227">
        <f>Q148*H148</f>
        <v>0</v>
      </c>
      <c r="S148" s="227">
        <v>0</v>
      </c>
      <c r="T148" s="228">
        <f>S148*H148</f>
        <v>0</v>
      </c>
      <c r="U148" s="42"/>
      <c r="V148" s="42"/>
      <c r="W148" s="42"/>
      <c r="X148" s="42"/>
      <c r="Y148" s="42"/>
      <c r="Z148" s="42"/>
      <c r="AA148" s="42"/>
      <c r="AB148" s="42"/>
      <c r="AC148" s="42"/>
      <c r="AD148" s="42"/>
      <c r="AE148" s="42"/>
      <c r="AR148" s="229" t="s">
        <v>1094</v>
      </c>
      <c r="AT148" s="229" t="s">
        <v>243</v>
      </c>
      <c r="AU148" s="229" t="s">
        <v>93</v>
      </c>
      <c r="AY148" s="20" t="s">
        <v>241</v>
      </c>
      <c r="BE148" s="230">
        <f>IF(N148="základní",J148,0)</f>
        <v>0</v>
      </c>
      <c r="BF148" s="230">
        <f>IF(N148="snížená",J148,0)</f>
        <v>0</v>
      </c>
      <c r="BG148" s="230">
        <f>IF(N148="zákl. přenesená",J148,0)</f>
        <v>0</v>
      </c>
      <c r="BH148" s="230">
        <f>IF(N148="sníž. přenesená",J148,0)</f>
        <v>0</v>
      </c>
      <c r="BI148" s="230">
        <f>IF(N148="nulová",J148,0)</f>
        <v>0</v>
      </c>
      <c r="BJ148" s="20" t="s">
        <v>23</v>
      </c>
      <c r="BK148" s="230">
        <f>ROUND(I148*H148,2)</f>
        <v>0</v>
      </c>
      <c r="BL148" s="20" t="s">
        <v>1094</v>
      </c>
      <c r="BM148" s="229" t="s">
        <v>1049</v>
      </c>
    </row>
    <row r="149" s="2" customFormat="1" ht="16.5" customHeight="1">
      <c r="A149" s="42"/>
      <c r="B149" s="43"/>
      <c r="C149" s="218" t="s">
        <v>704</v>
      </c>
      <c r="D149" s="218" t="s">
        <v>243</v>
      </c>
      <c r="E149" s="219" t="s">
        <v>10550</v>
      </c>
      <c r="F149" s="220" t="s">
        <v>10551</v>
      </c>
      <c r="G149" s="221" t="s">
        <v>515</v>
      </c>
      <c r="H149" s="222">
        <v>25</v>
      </c>
      <c r="I149" s="223"/>
      <c r="J149" s="224">
        <f>ROUND(I149*H149,2)</f>
        <v>0</v>
      </c>
      <c r="K149" s="220" t="s">
        <v>10466</v>
      </c>
      <c r="L149" s="48"/>
      <c r="M149" s="225" t="s">
        <v>39</v>
      </c>
      <c r="N149" s="226" t="s">
        <v>56</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1094</v>
      </c>
      <c r="AT149" s="229" t="s">
        <v>243</v>
      </c>
      <c r="AU149" s="229" t="s">
        <v>93</v>
      </c>
      <c r="AY149" s="20" t="s">
        <v>241</v>
      </c>
      <c r="BE149" s="230">
        <f>IF(N149="základní",J149,0)</f>
        <v>0</v>
      </c>
      <c r="BF149" s="230">
        <f>IF(N149="snížená",J149,0)</f>
        <v>0</v>
      </c>
      <c r="BG149" s="230">
        <f>IF(N149="zákl. přenesená",J149,0)</f>
        <v>0</v>
      </c>
      <c r="BH149" s="230">
        <f>IF(N149="sníž. přenesená",J149,0)</f>
        <v>0</v>
      </c>
      <c r="BI149" s="230">
        <f>IF(N149="nulová",J149,0)</f>
        <v>0</v>
      </c>
      <c r="BJ149" s="20" t="s">
        <v>23</v>
      </c>
      <c r="BK149" s="230">
        <f>ROUND(I149*H149,2)</f>
        <v>0</v>
      </c>
      <c r="BL149" s="20" t="s">
        <v>1094</v>
      </c>
      <c r="BM149" s="229" t="s">
        <v>1080</v>
      </c>
    </row>
    <row r="150" s="2" customFormat="1" ht="16.5" customHeight="1">
      <c r="A150" s="42"/>
      <c r="B150" s="43"/>
      <c r="C150" s="218" t="s">
        <v>713</v>
      </c>
      <c r="D150" s="218" t="s">
        <v>243</v>
      </c>
      <c r="E150" s="219" t="s">
        <v>10552</v>
      </c>
      <c r="F150" s="220" t="s">
        <v>10553</v>
      </c>
      <c r="G150" s="221" t="s">
        <v>515</v>
      </c>
      <c r="H150" s="222">
        <v>25</v>
      </c>
      <c r="I150" s="223"/>
      <c r="J150" s="224">
        <f>ROUND(I150*H150,2)</f>
        <v>0</v>
      </c>
      <c r="K150" s="220" t="s">
        <v>10466</v>
      </c>
      <c r="L150" s="48"/>
      <c r="M150" s="225" t="s">
        <v>39</v>
      </c>
      <c r="N150" s="226" t="s">
        <v>56</v>
      </c>
      <c r="O150" s="88"/>
      <c r="P150" s="227">
        <f>O150*H150</f>
        <v>0</v>
      </c>
      <c r="Q150" s="227">
        <v>0</v>
      </c>
      <c r="R150" s="227">
        <f>Q150*H150</f>
        <v>0</v>
      </c>
      <c r="S150" s="227">
        <v>0</v>
      </c>
      <c r="T150" s="228">
        <f>S150*H150</f>
        <v>0</v>
      </c>
      <c r="U150" s="42"/>
      <c r="V150" s="42"/>
      <c r="W150" s="42"/>
      <c r="X150" s="42"/>
      <c r="Y150" s="42"/>
      <c r="Z150" s="42"/>
      <c r="AA150" s="42"/>
      <c r="AB150" s="42"/>
      <c r="AC150" s="42"/>
      <c r="AD150" s="42"/>
      <c r="AE150" s="42"/>
      <c r="AR150" s="229" t="s">
        <v>1094</v>
      </c>
      <c r="AT150" s="229" t="s">
        <v>243</v>
      </c>
      <c r="AU150" s="229" t="s">
        <v>93</v>
      </c>
      <c r="AY150" s="20" t="s">
        <v>241</v>
      </c>
      <c r="BE150" s="230">
        <f>IF(N150="základní",J150,0)</f>
        <v>0</v>
      </c>
      <c r="BF150" s="230">
        <f>IF(N150="snížená",J150,0)</f>
        <v>0</v>
      </c>
      <c r="BG150" s="230">
        <f>IF(N150="zákl. přenesená",J150,0)</f>
        <v>0</v>
      </c>
      <c r="BH150" s="230">
        <f>IF(N150="sníž. přenesená",J150,0)</f>
        <v>0</v>
      </c>
      <c r="BI150" s="230">
        <f>IF(N150="nulová",J150,0)</f>
        <v>0</v>
      </c>
      <c r="BJ150" s="20" t="s">
        <v>23</v>
      </c>
      <c r="BK150" s="230">
        <f>ROUND(I150*H150,2)</f>
        <v>0</v>
      </c>
      <c r="BL150" s="20" t="s">
        <v>1094</v>
      </c>
      <c r="BM150" s="229" t="s">
        <v>1094</v>
      </c>
    </row>
    <row r="151" s="2" customFormat="1" ht="16.5" customHeight="1">
      <c r="A151" s="42"/>
      <c r="B151" s="43"/>
      <c r="C151" s="218" t="s">
        <v>732</v>
      </c>
      <c r="D151" s="218" t="s">
        <v>243</v>
      </c>
      <c r="E151" s="219" t="s">
        <v>10554</v>
      </c>
      <c r="F151" s="220" t="s">
        <v>10555</v>
      </c>
      <c r="G151" s="221" t="s">
        <v>515</v>
      </c>
      <c r="H151" s="222">
        <v>25</v>
      </c>
      <c r="I151" s="223"/>
      <c r="J151" s="224">
        <f>ROUND(I151*H151,2)</f>
        <v>0</v>
      </c>
      <c r="K151" s="220" t="s">
        <v>10466</v>
      </c>
      <c r="L151" s="48"/>
      <c r="M151" s="225" t="s">
        <v>39</v>
      </c>
      <c r="N151" s="226" t="s">
        <v>56</v>
      </c>
      <c r="O151" s="88"/>
      <c r="P151" s="227">
        <f>O151*H151</f>
        <v>0</v>
      </c>
      <c r="Q151" s="227">
        <v>0.14699999999999999</v>
      </c>
      <c r="R151" s="227">
        <f>Q151*H151</f>
        <v>3.6749999999999998</v>
      </c>
      <c r="S151" s="227">
        <v>0</v>
      </c>
      <c r="T151" s="228">
        <f>S151*H151</f>
        <v>0</v>
      </c>
      <c r="U151" s="42"/>
      <c r="V151" s="42"/>
      <c r="W151" s="42"/>
      <c r="X151" s="42"/>
      <c r="Y151" s="42"/>
      <c r="Z151" s="42"/>
      <c r="AA151" s="42"/>
      <c r="AB151" s="42"/>
      <c r="AC151" s="42"/>
      <c r="AD151" s="42"/>
      <c r="AE151" s="42"/>
      <c r="AR151" s="229" t="s">
        <v>1094</v>
      </c>
      <c r="AT151" s="229" t="s">
        <v>243</v>
      </c>
      <c r="AU151" s="229" t="s">
        <v>93</v>
      </c>
      <c r="AY151" s="20" t="s">
        <v>241</v>
      </c>
      <c r="BE151" s="230">
        <f>IF(N151="základní",J151,0)</f>
        <v>0</v>
      </c>
      <c r="BF151" s="230">
        <f>IF(N151="snížená",J151,0)</f>
        <v>0</v>
      </c>
      <c r="BG151" s="230">
        <f>IF(N151="zákl. přenesená",J151,0)</f>
        <v>0</v>
      </c>
      <c r="BH151" s="230">
        <f>IF(N151="sníž. přenesená",J151,0)</f>
        <v>0</v>
      </c>
      <c r="BI151" s="230">
        <f>IF(N151="nulová",J151,0)</f>
        <v>0</v>
      </c>
      <c r="BJ151" s="20" t="s">
        <v>23</v>
      </c>
      <c r="BK151" s="230">
        <f>ROUND(I151*H151,2)</f>
        <v>0</v>
      </c>
      <c r="BL151" s="20" t="s">
        <v>1094</v>
      </c>
      <c r="BM151" s="229" t="s">
        <v>1115</v>
      </c>
    </row>
    <row r="152" s="2" customFormat="1" ht="16.5" customHeight="1">
      <c r="A152" s="42"/>
      <c r="B152" s="43"/>
      <c r="C152" s="218" t="s">
        <v>771</v>
      </c>
      <c r="D152" s="218" t="s">
        <v>243</v>
      </c>
      <c r="E152" s="219" t="s">
        <v>10556</v>
      </c>
      <c r="F152" s="220" t="s">
        <v>10557</v>
      </c>
      <c r="G152" s="221" t="s">
        <v>515</v>
      </c>
      <c r="H152" s="222">
        <v>25</v>
      </c>
      <c r="I152" s="223"/>
      <c r="J152" s="224">
        <f>ROUND(I152*H152,2)</f>
        <v>0</v>
      </c>
      <c r="K152" s="220" t="s">
        <v>10466</v>
      </c>
      <c r="L152" s="48"/>
      <c r="M152" s="225" t="s">
        <v>39</v>
      </c>
      <c r="N152" s="226" t="s">
        <v>56</v>
      </c>
      <c r="O152" s="88"/>
      <c r="P152" s="227">
        <f>O152*H152</f>
        <v>0</v>
      </c>
      <c r="Q152" s="227">
        <v>6.0000000000000002E-05</v>
      </c>
      <c r="R152" s="227">
        <f>Q152*H152</f>
        <v>0.0015</v>
      </c>
      <c r="S152" s="227">
        <v>0</v>
      </c>
      <c r="T152" s="228">
        <f>S152*H152</f>
        <v>0</v>
      </c>
      <c r="U152" s="42"/>
      <c r="V152" s="42"/>
      <c r="W152" s="42"/>
      <c r="X152" s="42"/>
      <c r="Y152" s="42"/>
      <c r="Z152" s="42"/>
      <c r="AA152" s="42"/>
      <c r="AB152" s="42"/>
      <c r="AC152" s="42"/>
      <c r="AD152" s="42"/>
      <c r="AE152" s="42"/>
      <c r="AR152" s="229" t="s">
        <v>1094</v>
      </c>
      <c r="AT152" s="229" t="s">
        <v>243</v>
      </c>
      <c r="AU152" s="229" t="s">
        <v>93</v>
      </c>
      <c r="AY152" s="20" t="s">
        <v>241</v>
      </c>
      <c r="BE152" s="230">
        <f>IF(N152="základní",J152,0)</f>
        <v>0</v>
      </c>
      <c r="BF152" s="230">
        <f>IF(N152="snížená",J152,0)</f>
        <v>0</v>
      </c>
      <c r="BG152" s="230">
        <f>IF(N152="zákl. přenesená",J152,0)</f>
        <v>0</v>
      </c>
      <c r="BH152" s="230">
        <f>IF(N152="sníž. přenesená",J152,0)</f>
        <v>0</v>
      </c>
      <c r="BI152" s="230">
        <f>IF(N152="nulová",J152,0)</f>
        <v>0</v>
      </c>
      <c r="BJ152" s="20" t="s">
        <v>23</v>
      </c>
      <c r="BK152" s="230">
        <f>ROUND(I152*H152,2)</f>
        <v>0</v>
      </c>
      <c r="BL152" s="20" t="s">
        <v>1094</v>
      </c>
      <c r="BM152" s="229" t="s">
        <v>1133</v>
      </c>
    </row>
    <row r="153" s="12" customFormat="1" ht="22.8" customHeight="1">
      <c r="A153" s="12"/>
      <c r="B153" s="202"/>
      <c r="C153" s="203"/>
      <c r="D153" s="204" t="s">
        <v>84</v>
      </c>
      <c r="E153" s="216" t="s">
        <v>10558</v>
      </c>
      <c r="F153" s="216" t="s">
        <v>10559</v>
      </c>
      <c r="G153" s="203"/>
      <c r="H153" s="203"/>
      <c r="I153" s="206"/>
      <c r="J153" s="217">
        <f>BK153</f>
        <v>0</v>
      </c>
      <c r="K153" s="203"/>
      <c r="L153" s="208"/>
      <c r="M153" s="209"/>
      <c r="N153" s="210"/>
      <c r="O153" s="210"/>
      <c r="P153" s="211">
        <f>SUM(P154:P176)</f>
        <v>0</v>
      </c>
      <c r="Q153" s="210"/>
      <c r="R153" s="211">
        <f>SUM(R154:R176)</f>
        <v>0.1198</v>
      </c>
      <c r="S153" s="210"/>
      <c r="T153" s="212">
        <f>SUM(T154:T176)</f>
        <v>0</v>
      </c>
      <c r="U153" s="12"/>
      <c r="V153" s="12"/>
      <c r="W153" s="12"/>
      <c r="X153" s="12"/>
      <c r="Y153" s="12"/>
      <c r="Z153" s="12"/>
      <c r="AA153" s="12"/>
      <c r="AB153" s="12"/>
      <c r="AC153" s="12"/>
      <c r="AD153" s="12"/>
      <c r="AE153" s="12"/>
      <c r="AR153" s="213" t="s">
        <v>23</v>
      </c>
      <c r="AT153" s="214" t="s">
        <v>84</v>
      </c>
      <c r="AU153" s="214" t="s">
        <v>23</v>
      </c>
      <c r="AY153" s="213" t="s">
        <v>241</v>
      </c>
      <c r="BK153" s="215">
        <f>SUM(BK154:BK176)</f>
        <v>0</v>
      </c>
    </row>
    <row r="154" s="2" customFormat="1" ht="16.5" customHeight="1">
      <c r="A154" s="42"/>
      <c r="B154" s="43"/>
      <c r="C154" s="218" t="s">
        <v>826</v>
      </c>
      <c r="D154" s="218" t="s">
        <v>243</v>
      </c>
      <c r="E154" s="219" t="s">
        <v>10560</v>
      </c>
      <c r="F154" s="220" t="s">
        <v>10561</v>
      </c>
      <c r="G154" s="221" t="s">
        <v>561</v>
      </c>
      <c r="H154" s="222">
        <v>31</v>
      </c>
      <c r="I154" s="223"/>
      <c r="J154" s="224">
        <f>ROUND(I154*H154,2)</f>
        <v>0</v>
      </c>
      <c r="K154" s="220" t="s">
        <v>10466</v>
      </c>
      <c r="L154" s="48"/>
      <c r="M154" s="225" t="s">
        <v>39</v>
      </c>
      <c r="N154" s="226" t="s">
        <v>56</v>
      </c>
      <c r="O154" s="88"/>
      <c r="P154" s="227">
        <f>O154*H154</f>
        <v>0</v>
      </c>
      <c r="Q154" s="227">
        <v>0</v>
      </c>
      <c r="R154" s="227">
        <f>Q154*H154</f>
        <v>0</v>
      </c>
      <c r="S154" s="227">
        <v>0</v>
      </c>
      <c r="T154" s="228">
        <f>S154*H154</f>
        <v>0</v>
      </c>
      <c r="U154" s="42"/>
      <c r="V154" s="42"/>
      <c r="W154" s="42"/>
      <c r="X154" s="42"/>
      <c r="Y154" s="42"/>
      <c r="Z154" s="42"/>
      <c r="AA154" s="42"/>
      <c r="AB154" s="42"/>
      <c r="AC154" s="42"/>
      <c r="AD154" s="42"/>
      <c r="AE154" s="42"/>
      <c r="AR154" s="229" t="s">
        <v>1094</v>
      </c>
      <c r="AT154" s="229" t="s">
        <v>243</v>
      </c>
      <c r="AU154" s="229" t="s">
        <v>93</v>
      </c>
      <c r="AY154" s="20" t="s">
        <v>241</v>
      </c>
      <c r="BE154" s="230">
        <f>IF(N154="základní",J154,0)</f>
        <v>0</v>
      </c>
      <c r="BF154" s="230">
        <f>IF(N154="snížená",J154,0)</f>
        <v>0</v>
      </c>
      <c r="BG154" s="230">
        <f>IF(N154="zákl. přenesená",J154,0)</f>
        <v>0</v>
      </c>
      <c r="BH154" s="230">
        <f>IF(N154="sníž. přenesená",J154,0)</f>
        <v>0</v>
      </c>
      <c r="BI154" s="230">
        <f>IF(N154="nulová",J154,0)</f>
        <v>0</v>
      </c>
      <c r="BJ154" s="20" t="s">
        <v>23</v>
      </c>
      <c r="BK154" s="230">
        <f>ROUND(I154*H154,2)</f>
        <v>0</v>
      </c>
      <c r="BL154" s="20" t="s">
        <v>1094</v>
      </c>
      <c r="BM154" s="229" t="s">
        <v>1369</v>
      </c>
    </row>
    <row r="155" s="2" customFormat="1" ht="16.5" customHeight="1">
      <c r="A155" s="42"/>
      <c r="B155" s="43"/>
      <c r="C155" s="280" t="s">
        <v>833</v>
      </c>
      <c r="D155" s="280" t="s">
        <v>463</v>
      </c>
      <c r="E155" s="281" t="s">
        <v>10562</v>
      </c>
      <c r="F155" s="282" t="s">
        <v>10563</v>
      </c>
      <c r="G155" s="283" t="s">
        <v>10470</v>
      </c>
      <c r="H155" s="284">
        <v>1</v>
      </c>
      <c r="I155" s="285"/>
      <c r="J155" s="286">
        <f>ROUND(I155*H155,2)</f>
        <v>0</v>
      </c>
      <c r="K155" s="282" t="s">
        <v>39</v>
      </c>
      <c r="L155" s="287"/>
      <c r="M155" s="288" t="s">
        <v>39</v>
      </c>
      <c r="N155" s="289" t="s">
        <v>56</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3347</v>
      </c>
      <c r="AT155" s="229" t="s">
        <v>463</v>
      </c>
      <c r="AU155" s="229" t="s">
        <v>93</v>
      </c>
      <c r="AY155" s="20" t="s">
        <v>241</v>
      </c>
      <c r="BE155" s="230">
        <f>IF(N155="základní",J155,0)</f>
        <v>0</v>
      </c>
      <c r="BF155" s="230">
        <f>IF(N155="snížená",J155,0)</f>
        <v>0</v>
      </c>
      <c r="BG155" s="230">
        <f>IF(N155="zákl. přenesená",J155,0)</f>
        <v>0</v>
      </c>
      <c r="BH155" s="230">
        <f>IF(N155="sníž. přenesená",J155,0)</f>
        <v>0</v>
      </c>
      <c r="BI155" s="230">
        <f>IF(N155="nulová",J155,0)</f>
        <v>0</v>
      </c>
      <c r="BJ155" s="20" t="s">
        <v>23</v>
      </c>
      <c r="BK155" s="230">
        <f>ROUND(I155*H155,2)</f>
        <v>0</v>
      </c>
      <c r="BL155" s="20" t="s">
        <v>1094</v>
      </c>
      <c r="BM155" s="229" t="s">
        <v>1159</v>
      </c>
    </row>
    <row r="156" s="2" customFormat="1" ht="24.15" customHeight="1">
      <c r="A156" s="42"/>
      <c r="B156" s="43"/>
      <c r="C156" s="280" t="s">
        <v>875</v>
      </c>
      <c r="D156" s="280" t="s">
        <v>463</v>
      </c>
      <c r="E156" s="281" t="s">
        <v>10564</v>
      </c>
      <c r="F156" s="282" t="s">
        <v>10565</v>
      </c>
      <c r="G156" s="283" t="s">
        <v>10470</v>
      </c>
      <c r="H156" s="284">
        <v>25</v>
      </c>
      <c r="I156" s="285"/>
      <c r="J156" s="286">
        <f>ROUND(I156*H156,2)</f>
        <v>0</v>
      </c>
      <c r="K156" s="282" t="s">
        <v>39</v>
      </c>
      <c r="L156" s="287"/>
      <c r="M156" s="288" t="s">
        <v>39</v>
      </c>
      <c r="N156" s="289" t="s">
        <v>56</v>
      </c>
      <c r="O156" s="88"/>
      <c r="P156" s="227">
        <f>O156*H156</f>
        <v>0</v>
      </c>
      <c r="Q156" s="227">
        <v>0</v>
      </c>
      <c r="R156" s="227">
        <f>Q156*H156</f>
        <v>0</v>
      </c>
      <c r="S156" s="227">
        <v>0</v>
      </c>
      <c r="T156" s="228">
        <f>S156*H156</f>
        <v>0</v>
      </c>
      <c r="U156" s="42"/>
      <c r="V156" s="42"/>
      <c r="W156" s="42"/>
      <c r="X156" s="42"/>
      <c r="Y156" s="42"/>
      <c r="Z156" s="42"/>
      <c r="AA156" s="42"/>
      <c r="AB156" s="42"/>
      <c r="AC156" s="42"/>
      <c r="AD156" s="42"/>
      <c r="AE156" s="42"/>
      <c r="AR156" s="229" t="s">
        <v>3347</v>
      </c>
      <c r="AT156" s="229" t="s">
        <v>463</v>
      </c>
      <c r="AU156" s="229" t="s">
        <v>93</v>
      </c>
      <c r="AY156" s="20" t="s">
        <v>241</v>
      </c>
      <c r="BE156" s="230">
        <f>IF(N156="základní",J156,0)</f>
        <v>0</v>
      </c>
      <c r="BF156" s="230">
        <f>IF(N156="snížená",J156,0)</f>
        <v>0</v>
      </c>
      <c r="BG156" s="230">
        <f>IF(N156="zákl. přenesená",J156,0)</f>
        <v>0</v>
      </c>
      <c r="BH156" s="230">
        <f>IF(N156="sníž. přenesená",J156,0)</f>
        <v>0</v>
      </c>
      <c r="BI156" s="230">
        <f>IF(N156="nulová",J156,0)</f>
        <v>0</v>
      </c>
      <c r="BJ156" s="20" t="s">
        <v>23</v>
      </c>
      <c r="BK156" s="230">
        <f>ROUND(I156*H156,2)</f>
        <v>0</v>
      </c>
      <c r="BL156" s="20" t="s">
        <v>1094</v>
      </c>
      <c r="BM156" s="229" t="s">
        <v>10566</v>
      </c>
    </row>
    <row r="157" s="2" customFormat="1" ht="16.5" customHeight="1">
      <c r="A157" s="42"/>
      <c r="B157" s="43"/>
      <c r="C157" s="280" t="s">
        <v>880</v>
      </c>
      <c r="D157" s="280" t="s">
        <v>463</v>
      </c>
      <c r="E157" s="281" t="s">
        <v>10567</v>
      </c>
      <c r="F157" s="282" t="s">
        <v>10568</v>
      </c>
      <c r="G157" s="283" t="s">
        <v>10470</v>
      </c>
      <c r="H157" s="284">
        <v>25</v>
      </c>
      <c r="I157" s="285"/>
      <c r="J157" s="286">
        <f>ROUND(I157*H157,2)</f>
        <v>0</v>
      </c>
      <c r="K157" s="282" t="s">
        <v>39</v>
      </c>
      <c r="L157" s="287"/>
      <c r="M157" s="288" t="s">
        <v>39</v>
      </c>
      <c r="N157" s="289" t="s">
        <v>56</v>
      </c>
      <c r="O157" s="88"/>
      <c r="P157" s="227">
        <f>O157*H157</f>
        <v>0</v>
      </c>
      <c r="Q157" s="227">
        <v>0</v>
      </c>
      <c r="R157" s="227">
        <f>Q157*H157</f>
        <v>0</v>
      </c>
      <c r="S157" s="227">
        <v>0</v>
      </c>
      <c r="T157" s="228">
        <f>S157*H157</f>
        <v>0</v>
      </c>
      <c r="U157" s="42"/>
      <c r="V157" s="42"/>
      <c r="W157" s="42"/>
      <c r="X157" s="42"/>
      <c r="Y157" s="42"/>
      <c r="Z157" s="42"/>
      <c r="AA157" s="42"/>
      <c r="AB157" s="42"/>
      <c r="AC157" s="42"/>
      <c r="AD157" s="42"/>
      <c r="AE157" s="42"/>
      <c r="AR157" s="229" t="s">
        <v>3347</v>
      </c>
      <c r="AT157" s="229" t="s">
        <v>463</v>
      </c>
      <c r="AU157" s="229" t="s">
        <v>93</v>
      </c>
      <c r="AY157" s="20" t="s">
        <v>241</v>
      </c>
      <c r="BE157" s="230">
        <f>IF(N157="základní",J157,0)</f>
        <v>0</v>
      </c>
      <c r="BF157" s="230">
        <f>IF(N157="snížená",J157,0)</f>
        <v>0</v>
      </c>
      <c r="BG157" s="230">
        <f>IF(N157="zákl. přenesená",J157,0)</f>
        <v>0</v>
      </c>
      <c r="BH157" s="230">
        <f>IF(N157="sníž. přenesená",J157,0)</f>
        <v>0</v>
      </c>
      <c r="BI157" s="230">
        <f>IF(N157="nulová",J157,0)</f>
        <v>0</v>
      </c>
      <c r="BJ157" s="20" t="s">
        <v>23</v>
      </c>
      <c r="BK157" s="230">
        <f>ROUND(I157*H157,2)</f>
        <v>0</v>
      </c>
      <c r="BL157" s="20" t="s">
        <v>1094</v>
      </c>
      <c r="BM157" s="229" t="s">
        <v>1204</v>
      </c>
    </row>
    <row r="158" s="2" customFormat="1" ht="16.5" customHeight="1">
      <c r="A158" s="42"/>
      <c r="B158" s="43"/>
      <c r="C158" s="280" t="s">
        <v>887</v>
      </c>
      <c r="D158" s="280" t="s">
        <v>463</v>
      </c>
      <c r="E158" s="281" t="s">
        <v>10569</v>
      </c>
      <c r="F158" s="282" t="s">
        <v>10570</v>
      </c>
      <c r="G158" s="283" t="s">
        <v>10470</v>
      </c>
      <c r="H158" s="284">
        <v>4</v>
      </c>
      <c r="I158" s="285"/>
      <c r="J158" s="286">
        <f>ROUND(I158*H158,2)</f>
        <v>0</v>
      </c>
      <c r="K158" s="282" t="s">
        <v>39</v>
      </c>
      <c r="L158" s="287"/>
      <c r="M158" s="288" t="s">
        <v>39</v>
      </c>
      <c r="N158" s="289" t="s">
        <v>56</v>
      </c>
      <c r="O158" s="88"/>
      <c r="P158" s="227">
        <f>O158*H158</f>
        <v>0</v>
      </c>
      <c r="Q158" s="227">
        <v>0</v>
      </c>
      <c r="R158" s="227">
        <f>Q158*H158</f>
        <v>0</v>
      </c>
      <c r="S158" s="227">
        <v>0</v>
      </c>
      <c r="T158" s="228">
        <f>S158*H158</f>
        <v>0</v>
      </c>
      <c r="U158" s="42"/>
      <c r="V158" s="42"/>
      <c r="W158" s="42"/>
      <c r="X158" s="42"/>
      <c r="Y158" s="42"/>
      <c r="Z158" s="42"/>
      <c r="AA158" s="42"/>
      <c r="AB158" s="42"/>
      <c r="AC158" s="42"/>
      <c r="AD158" s="42"/>
      <c r="AE158" s="42"/>
      <c r="AR158" s="229" t="s">
        <v>3347</v>
      </c>
      <c r="AT158" s="229" t="s">
        <v>463</v>
      </c>
      <c r="AU158" s="229" t="s">
        <v>93</v>
      </c>
      <c r="AY158" s="20" t="s">
        <v>241</v>
      </c>
      <c r="BE158" s="230">
        <f>IF(N158="základní",J158,0)</f>
        <v>0</v>
      </c>
      <c r="BF158" s="230">
        <f>IF(N158="snížená",J158,0)</f>
        <v>0</v>
      </c>
      <c r="BG158" s="230">
        <f>IF(N158="zákl. přenesená",J158,0)</f>
        <v>0</v>
      </c>
      <c r="BH158" s="230">
        <f>IF(N158="sníž. přenesená",J158,0)</f>
        <v>0</v>
      </c>
      <c r="BI158" s="230">
        <f>IF(N158="nulová",J158,0)</f>
        <v>0</v>
      </c>
      <c r="BJ158" s="20" t="s">
        <v>23</v>
      </c>
      <c r="BK158" s="230">
        <f>ROUND(I158*H158,2)</f>
        <v>0</v>
      </c>
      <c r="BL158" s="20" t="s">
        <v>1094</v>
      </c>
      <c r="BM158" s="229" t="s">
        <v>1239</v>
      </c>
    </row>
    <row r="159" s="2" customFormat="1" ht="21.75" customHeight="1">
      <c r="A159" s="42"/>
      <c r="B159" s="43"/>
      <c r="C159" s="280" t="s">
        <v>895</v>
      </c>
      <c r="D159" s="280" t="s">
        <v>463</v>
      </c>
      <c r="E159" s="281" t="s">
        <v>10571</v>
      </c>
      <c r="F159" s="282" t="s">
        <v>10572</v>
      </c>
      <c r="G159" s="283" t="s">
        <v>10470</v>
      </c>
      <c r="H159" s="284">
        <v>1</v>
      </c>
      <c r="I159" s="285"/>
      <c r="J159" s="286">
        <f>ROUND(I159*H159,2)</f>
        <v>0</v>
      </c>
      <c r="K159" s="282" t="s">
        <v>39</v>
      </c>
      <c r="L159" s="287"/>
      <c r="M159" s="288" t="s">
        <v>39</v>
      </c>
      <c r="N159" s="289" t="s">
        <v>56</v>
      </c>
      <c r="O159" s="88"/>
      <c r="P159" s="227">
        <f>O159*H159</f>
        <v>0</v>
      </c>
      <c r="Q159" s="227">
        <v>0</v>
      </c>
      <c r="R159" s="227">
        <f>Q159*H159</f>
        <v>0</v>
      </c>
      <c r="S159" s="227">
        <v>0</v>
      </c>
      <c r="T159" s="228">
        <f>S159*H159</f>
        <v>0</v>
      </c>
      <c r="U159" s="42"/>
      <c r="V159" s="42"/>
      <c r="W159" s="42"/>
      <c r="X159" s="42"/>
      <c r="Y159" s="42"/>
      <c r="Z159" s="42"/>
      <c r="AA159" s="42"/>
      <c r="AB159" s="42"/>
      <c r="AC159" s="42"/>
      <c r="AD159" s="42"/>
      <c r="AE159" s="42"/>
      <c r="AR159" s="229" t="s">
        <v>3347</v>
      </c>
      <c r="AT159" s="229" t="s">
        <v>463</v>
      </c>
      <c r="AU159" s="229" t="s">
        <v>93</v>
      </c>
      <c r="AY159" s="20" t="s">
        <v>241</v>
      </c>
      <c r="BE159" s="230">
        <f>IF(N159="základní",J159,0)</f>
        <v>0</v>
      </c>
      <c r="BF159" s="230">
        <f>IF(N159="snížená",J159,0)</f>
        <v>0</v>
      </c>
      <c r="BG159" s="230">
        <f>IF(N159="zákl. přenesená",J159,0)</f>
        <v>0</v>
      </c>
      <c r="BH159" s="230">
        <f>IF(N159="sníž. přenesená",J159,0)</f>
        <v>0</v>
      </c>
      <c r="BI159" s="230">
        <f>IF(N159="nulová",J159,0)</f>
        <v>0</v>
      </c>
      <c r="BJ159" s="20" t="s">
        <v>23</v>
      </c>
      <c r="BK159" s="230">
        <f>ROUND(I159*H159,2)</f>
        <v>0</v>
      </c>
      <c r="BL159" s="20" t="s">
        <v>1094</v>
      </c>
      <c r="BM159" s="229" t="s">
        <v>1329</v>
      </c>
    </row>
    <row r="160" s="2" customFormat="1" ht="16.5" customHeight="1">
      <c r="A160" s="42"/>
      <c r="B160" s="43"/>
      <c r="C160" s="218" t="s">
        <v>903</v>
      </c>
      <c r="D160" s="218" t="s">
        <v>243</v>
      </c>
      <c r="E160" s="219" t="s">
        <v>10573</v>
      </c>
      <c r="F160" s="220" t="s">
        <v>10574</v>
      </c>
      <c r="G160" s="221" t="s">
        <v>561</v>
      </c>
      <c r="H160" s="222">
        <v>47</v>
      </c>
      <c r="I160" s="223"/>
      <c r="J160" s="224">
        <f>ROUND(I160*H160,2)</f>
        <v>0</v>
      </c>
      <c r="K160" s="220" t="s">
        <v>10466</v>
      </c>
      <c r="L160" s="48"/>
      <c r="M160" s="225" t="s">
        <v>39</v>
      </c>
      <c r="N160" s="226" t="s">
        <v>56</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1094</v>
      </c>
      <c r="AT160" s="229" t="s">
        <v>243</v>
      </c>
      <c r="AU160" s="229" t="s">
        <v>93</v>
      </c>
      <c r="AY160" s="20" t="s">
        <v>241</v>
      </c>
      <c r="BE160" s="230">
        <f>IF(N160="základní",J160,0)</f>
        <v>0</v>
      </c>
      <c r="BF160" s="230">
        <f>IF(N160="snížená",J160,0)</f>
        <v>0</v>
      </c>
      <c r="BG160" s="230">
        <f>IF(N160="zákl. přenesená",J160,0)</f>
        <v>0</v>
      </c>
      <c r="BH160" s="230">
        <f>IF(N160="sníž. přenesená",J160,0)</f>
        <v>0</v>
      </c>
      <c r="BI160" s="230">
        <f>IF(N160="nulová",J160,0)</f>
        <v>0</v>
      </c>
      <c r="BJ160" s="20" t="s">
        <v>23</v>
      </c>
      <c r="BK160" s="230">
        <f>ROUND(I160*H160,2)</f>
        <v>0</v>
      </c>
      <c r="BL160" s="20" t="s">
        <v>1094</v>
      </c>
      <c r="BM160" s="229" t="s">
        <v>1384</v>
      </c>
    </row>
    <row r="161" s="2" customFormat="1" ht="24.15" customHeight="1">
      <c r="A161" s="42"/>
      <c r="B161" s="43"/>
      <c r="C161" s="280" t="s">
        <v>908</v>
      </c>
      <c r="D161" s="280" t="s">
        <v>463</v>
      </c>
      <c r="E161" s="281" t="s">
        <v>10564</v>
      </c>
      <c r="F161" s="282" t="s">
        <v>10565</v>
      </c>
      <c r="G161" s="283" t="s">
        <v>10470</v>
      </c>
      <c r="H161" s="284">
        <v>28</v>
      </c>
      <c r="I161" s="285"/>
      <c r="J161" s="286">
        <f>ROUND(I161*H161,2)</f>
        <v>0</v>
      </c>
      <c r="K161" s="282" t="s">
        <v>39</v>
      </c>
      <c r="L161" s="287"/>
      <c r="M161" s="288" t="s">
        <v>39</v>
      </c>
      <c r="N161" s="289" t="s">
        <v>56</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3347</v>
      </c>
      <c r="AT161" s="229" t="s">
        <v>463</v>
      </c>
      <c r="AU161" s="229" t="s">
        <v>93</v>
      </c>
      <c r="AY161" s="20" t="s">
        <v>241</v>
      </c>
      <c r="BE161" s="230">
        <f>IF(N161="základní",J161,0)</f>
        <v>0</v>
      </c>
      <c r="BF161" s="230">
        <f>IF(N161="snížená",J161,0)</f>
        <v>0</v>
      </c>
      <c r="BG161" s="230">
        <f>IF(N161="zákl. přenesená",J161,0)</f>
        <v>0</v>
      </c>
      <c r="BH161" s="230">
        <f>IF(N161="sníž. přenesená",J161,0)</f>
        <v>0</v>
      </c>
      <c r="BI161" s="230">
        <f>IF(N161="nulová",J161,0)</f>
        <v>0</v>
      </c>
      <c r="BJ161" s="20" t="s">
        <v>23</v>
      </c>
      <c r="BK161" s="230">
        <f>ROUND(I161*H161,2)</f>
        <v>0</v>
      </c>
      <c r="BL161" s="20" t="s">
        <v>1094</v>
      </c>
      <c r="BM161" s="229" t="s">
        <v>1176</v>
      </c>
    </row>
    <row r="162" s="2" customFormat="1" ht="16.5" customHeight="1">
      <c r="A162" s="42"/>
      <c r="B162" s="43"/>
      <c r="C162" s="280" t="s">
        <v>921</v>
      </c>
      <c r="D162" s="280" t="s">
        <v>463</v>
      </c>
      <c r="E162" s="281" t="s">
        <v>10575</v>
      </c>
      <c r="F162" s="282" t="s">
        <v>10576</v>
      </c>
      <c r="G162" s="283" t="s">
        <v>10470</v>
      </c>
      <c r="H162" s="284">
        <v>11</v>
      </c>
      <c r="I162" s="285"/>
      <c r="J162" s="286">
        <f>ROUND(I162*H162,2)</f>
        <v>0</v>
      </c>
      <c r="K162" s="282" t="s">
        <v>39</v>
      </c>
      <c r="L162" s="287"/>
      <c r="M162" s="288" t="s">
        <v>39</v>
      </c>
      <c r="N162" s="289" t="s">
        <v>56</v>
      </c>
      <c r="O162" s="88"/>
      <c r="P162" s="227">
        <f>O162*H162</f>
        <v>0</v>
      </c>
      <c r="Q162" s="227">
        <v>0</v>
      </c>
      <c r="R162" s="227">
        <f>Q162*H162</f>
        <v>0</v>
      </c>
      <c r="S162" s="227">
        <v>0</v>
      </c>
      <c r="T162" s="228">
        <f>S162*H162</f>
        <v>0</v>
      </c>
      <c r="U162" s="42"/>
      <c r="V162" s="42"/>
      <c r="W162" s="42"/>
      <c r="X162" s="42"/>
      <c r="Y162" s="42"/>
      <c r="Z162" s="42"/>
      <c r="AA162" s="42"/>
      <c r="AB162" s="42"/>
      <c r="AC162" s="42"/>
      <c r="AD162" s="42"/>
      <c r="AE162" s="42"/>
      <c r="AR162" s="229" t="s">
        <v>3347</v>
      </c>
      <c r="AT162" s="229" t="s">
        <v>463</v>
      </c>
      <c r="AU162" s="229" t="s">
        <v>93</v>
      </c>
      <c r="AY162" s="20" t="s">
        <v>241</v>
      </c>
      <c r="BE162" s="230">
        <f>IF(N162="základní",J162,0)</f>
        <v>0</v>
      </c>
      <c r="BF162" s="230">
        <f>IF(N162="snížená",J162,0)</f>
        <v>0</v>
      </c>
      <c r="BG162" s="230">
        <f>IF(N162="zákl. přenesená",J162,0)</f>
        <v>0</v>
      </c>
      <c r="BH162" s="230">
        <f>IF(N162="sníž. přenesená",J162,0)</f>
        <v>0</v>
      </c>
      <c r="BI162" s="230">
        <f>IF(N162="nulová",J162,0)</f>
        <v>0</v>
      </c>
      <c r="BJ162" s="20" t="s">
        <v>23</v>
      </c>
      <c r="BK162" s="230">
        <f>ROUND(I162*H162,2)</f>
        <v>0</v>
      </c>
      <c r="BL162" s="20" t="s">
        <v>1094</v>
      </c>
      <c r="BM162" s="229" t="s">
        <v>1279</v>
      </c>
    </row>
    <row r="163" s="2" customFormat="1" ht="21.75" customHeight="1">
      <c r="A163" s="42"/>
      <c r="B163" s="43"/>
      <c r="C163" s="280" t="s">
        <v>940</v>
      </c>
      <c r="D163" s="280" t="s">
        <v>463</v>
      </c>
      <c r="E163" s="281" t="s">
        <v>10577</v>
      </c>
      <c r="F163" s="282" t="s">
        <v>10578</v>
      </c>
      <c r="G163" s="283" t="s">
        <v>10470</v>
      </c>
      <c r="H163" s="284">
        <v>3</v>
      </c>
      <c r="I163" s="285"/>
      <c r="J163" s="286">
        <f>ROUND(I163*H163,2)</f>
        <v>0</v>
      </c>
      <c r="K163" s="282" t="s">
        <v>39</v>
      </c>
      <c r="L163" s="287"/>
      <c r="M163" s="288" t="s">
        <v>39</v>
      </c>
      <c r="N163" s="289" t="s">
        <v>56</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3347</v>
      </c>
      <c r="AT163" s="229" t="s">
        <v>463</v>
      </c>
      <c r="AU163" s="229" t="s">
        <v>93</v>
      </c>
      <c r="AY163" s="20" t="s">
        <v>241</v>
      </c>
      <c r="BE163" s="230">
        <f>IF(N163="základní",J163,0)</f>
        <v>0</v>
      </c>
      <c r="BF163" s="230">
        <f>IF(N163="snížená",J163,0)</f>
        <v>0</v>
      </c>
      <c r="BG163" s="230">
        <f>IF(N163="zákl. přenesená",J163,0)</f>
        <v>0</v>
      </c>
      <c r="BH163" s="230">
        <f>IF(N163="sníž. přenesená",J163,0)</f>
        <v>0</v>
      </c>
      <c r="BI163" s="230">
        <f>IF(N163="nulová",J163,0)</f>
        <v>0</v>
      </c>
      <c r="BJ163" s="20" t="s">
        <v>23</v>
      </c>
      <c r="BK163" s="230">
        <f>ROUND(I163*H163,2)</f>
        <v>0</v>
      </c>
      <c r="BL163" s="20" t="s">
        <v>1094</v>
      </c>
      <c r="BM163" s="229" t="s">
        <v>1301</v>
      </c>
    </row>
    <row r="164" s="2" customFormat="1" ht="16.5" customHeight="1">
      <c r="A164" s="42"/>
      <c r="B164" s="43"/>
      <c r="C164" s="280" t="s">
        <v>947</v>
      </c>
      <c r="D164" s="280" t="s">
        <v>463</v>
      </c>
      <c r="E164" s="281" t="s">
        <v>10579</v>
      </c>
      <c r="F164" s="282" t="s">
        <v>10580</v>
      </c>
      <c r="G164" s="283" t="s">
        <v>10470</v>
      </c>
      <c r="H164" s="284">
        <v>5</v>
      </c>
      <c r="I164" s="285"/>
      <c r="J164" s="286">
        <f>ROUND(I164*H164,2)</f>
        <v>0</v>
      </c>
      <c r="K164" s="282" t="s">
        <v>39</v>
      </c>
      <c r="L164" s="287"/>
      <c r="M164" s="288" t="s">
        <v>39</v>
      </c>
      <c r="N164" s="289" t="s">
        <v>56</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3347</v>
      </c>
      <c r="AT164" s="229" t="s">
        <v>463</v>
      </c>
      <c r="AU164" s="229" t="s">
        <v>93</v>
      </c>
      <c r="AY164" s="20" t="s">
        <v>241</v>
      </c>
      <c r="BE164" s="230">
        <f>IF(N164="základní",J164,0)</f>
        <v>0</v>
      </c>
      <c r="BF164" s="230">
        <f>IF(N164="snížená",J164,0)</f>
        <v>0</v>
      </c>
      <c r="BG164" s="230">
        <f>IF(N164="zákl. přenesená",J164,0)</f>
        <v>0</v>
      </c>
      <c r="BH164" s="230">
        <f>IF(N164="sníž. přenesená",J164,0)</f>
        <v>0</v>
      </c>
      <c r="BI164" s="230">
        <f>IF(N164="nulová",J164,0)</f>
        <v>0</v>
      </c>
      <c r="BJ164" s="20" t="s">
        <v>23</v>
      </c>
      <c r="BK164" s="230">
        <f>ROUND(I164*H164,2)</f>
        <v>0</v>
      </c>
      <c r="BL164" s="20" t="s">
        <v>1094</v>
      </c>
      <c r="BM164" s="229" t="s">
        <v>1318</v>
      </c>
    </row>
    <row r="165" s="2" customFormat="1" ht="16.5" customHeight="1">
      <c r="A165" s="42"/>
      <c r="B165" s="43"/>
      <c r="C165" s="218" t="s">
        <v>967</v>
      </c>
      <c r="D165" s="218" t="s">
        <v>243</v>
      </c>
      <c r="E165" s="219" t="s">
        <v>10581</v>
      </c>
      <c r="F165" s="220" t="s">
        <v>10582</v>
      </c>
      <c r="G165" s="221" t="s">
        <v>561</v>
      </c>
      <c r="H165" s="222">
        <v>3</v>
      </c>
      <c r="I165" s="223"/>
      <c r="J165" s="224">
        <f>ROUND(I165*H165,2)</f>
        <v>0</v>
      </c>
      <c r="K165" s="220" t="s">
        <v>10466</v>
      </c>
      <c r="L165" s="48"/>
      <c r="M165" s="225" t="s">
        <v>39</v>
      </c>
      <c r="N165" s="226" t="s">
        <v>56</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1094</v>
      </c>
      <c r="AT165" s="229" t="s">
        <v>243</v>
      </c>
      <c r="AU165" s="229" t="s">
        <v>93</v>
      </c>
      <c r="AY165" s="20" t="s">
        <v>241</v>
      </c>
      <c r="BE165" s="230">
        <f>IF(N165="základní",J165,0)</f>
        <v>0</v>
      </c>
      <c r="BF165" s="230">
        <f>IF(N165="snížená",J165,0)</f>
        <v>0</v>
      </c>
      <c r="BG165" s="230">
        <f>IF(N165="zákl. přenesená",J165,0)</f>
        <v>0</v>
      </c>
      <c r="BH165" s="230">
        <f>IF(N165="sníž. přenesená",J165,0)</f>
        <v>0</v>
      </c>
      <c r="BI165" s="230">
        <f>IF(N165="nulová",J165,0)</f>
        <v>0</v>
      </c>
      <c r="BJ165" s="20" t="s">
        <v>23</v>
      </c>
      <c r="BK165" s="230">
        <f>ROUND(I165*H165,2)</f>
        <v>0</v>
      </c>
      <c r="BL165" s="20" t="s">
        <v>1094</v>
      </c>
      <c r="BM165" s="229" t="s">
        <v>1397</v>
      </c>
    </row>
    <row r="166" s="2" customFormat="1" ht="16.5" customHeight="1">
      <c r="A166" s="42"/>
      <c r="B166" s="43"/>
      <c r="C166" s="280" t="s">
        <v>973</v>
      </c>
      <c r="D166" s="280" t="s">
        <v>463</v>
      </c>
      <c r="E166" s="281" t="s">
        <v>10583</v>
      </c>
      <c r="F166" s="282" t="s">
        <v>10584</v>
      </c>
      <c r="G166" s="283" t="s">
        <v>10470</v>
      </c>
      <c r="H166" s="284">
        <v>3</v>
      </c>
      <c r="I166" s="285"/>
      <c r="J166" s="286">
        <f>ROUND(I166*H166,2)</f>
        <v>0</v>
      </c>
      <c r="K166" s="282" t="s">
        <v>39</v>
      </c>
      <c r="L166" s="287"/>
      <c r="M166" s="288" t="s">
        <v>39</v>
      </c>
      <c r="N166" s="289" t="s">
        <v>56</v>
      </c>
      <c r="O166" s="88"/>
      <c r="P166" s="227">
        <f>O166*H166</f>
        <v>0</v>
      </c>
      <c r="Q166" s="227">
        <v>0</v>
      </c>
      <c r="R166" s="227">
        <f>Q166*H166</f>
        <v>0</v>
      </c>
      <c r="S166" s="227">
        <v>0</v>
      </c>
      <c r="T166" s="228">
        <f>S166*H166</f>
        <v>0</v>
      </c>
      <c r="U166" s="42"/>
      <c r="V166" s="42"/>
      <c r="W166" s="42"/>
      <c r="X166" s="42"/>
      <c r="Y166" s="42"/>
      <c r="Z166" s="42"/>
      <c r="AA166" s="42"/>
      <c r="AB166" s="42"/>
      <c r="AC166" s="42"/>
      <c r="AD166" s="42"/>
      <c r="AE166" s="42"/>
      <c r="AR166" s="229" t="s">
        <v>3347</v>
      </c>
      <c r="AT166" s="229" t="s">
        <v>463</v>
      </c>
      <c r="AU166" s="229" t="s">
        <v>93</v>
      </c>
      <c r="AY166" s="20" t="s">
        <v>241</v>
      </c>
      <c r="BE166" s="230">
        <f>IF(N166="základní",J166,0)</f>
        <v>0</v>
      </c>
      <c r="BF166" s="230">
        <f>IF(N166="snížená",J166,0)</f>
        <v>0</v>
      </c>
      <c r="BG166" s="230">
        <f>IF(N166="zákl. přenesená",J166,0)</f>
        <v>0</v>
      </c>
      <c r="BH166" s="230">
        <f>IF(N166="sníž. přenesená",J166,0)</f>
        <v>0</v>
      </c>
      <c r="BI166" s="230">
        <f>IF(N166="nulová",J166,0)</f>
        <v>0</v>
      </c>
      <c r="BJ166" s="20" t="s">
        <v>23</v>
      </c>
      <c r="BK166" s="230">
        <f>ROUND(I166*H166,2)</f>
        <v>0</v>
      </c>
      <c r="BL166" s="20" t="s">
        <v>1094</v>
      </c>
      <c r="BM166" s="229" t="s">
        <v>1357</v>
      </c>
    </row>
    <row r="167" s="2" customFormat="1" ht="16.5" customHeight="1">
      <c r="A167" s="42"/>
      <c r="B167" s="43"/>
      <c r="C167" s="218" t="s">
        <v>981</v>
      </c>
      <c r="D167" s="218" t="s">
        <v>243</v>
      </c>
      <c r="E167" s="219" t="s">
        <v>10585</v>
      </c>
      <c r="F167" s="220" t="s">
        <v>10586</v>
      </c>
      <c r="G167" s="221" t="s">
        <v>561</v>
      </c>
      <c r="H167" s="222">
        <v>10</v>
      </c>
      <c r="I167" s="223"/>
      <c r="J167" s="224">
        <f>ROUND(I167*H167,2)</f>
        <v>0</v>
      </c>
      <c r="K167" s="220" t="s">
        <v>10496</v>
      </c>
      <c r="L167" s="48"/>
      <c r="M167" s="225" t="s">
        <v>39</v>
      </c>
      <c r="N167" s="226" t="s">
        <v>56</v>
      </c>
      <c r="O167" s="88"/>
      <c r="P167" s="227">
        <f>O167*H167</f>
        <v>0</v>
      </c>
      <c r="Q167" s="227">
        <v>0.00011</v>
      </c>
      <c r="R167" s="227">
        <f>Q167*H167</f>
        <v>0.0011000000000000001</v>
      </c>
      <c r="S167" s="227">
        <v>0</v>
      </c>
      <c r="T167" s="228">
        <f>S167*H167</f>
        <v>0</v>
      </c>
      <c r="U167" s="42"/>
      <c r="V167" s="42"/>
      <c r="W167" s="42"/>
      <c r="X167" s="42"/>
      <c r="Y167" s="42"/>
      <c r="Z167" s="42"/>
      <c r="AA167" s="42"/>
      <c r="AB167" s="42"/>
      <c r="AC167" s="42"/>
      <c r="AD167" s="42"/>
      <c r="AE167" s="42"/>
      <c r="AR167" s="229" t="s">
        <v>1094</v>
      </c>
      <c r="AT167" s="229" t="s">
        <v>243</v>
      </c>
      <c r="AU167" s="229" t="s">
        <v>93</v>
      </c>
      <c r="AY167" s="20" t="s">
        <v>241</v>
      </c>
      <c r="BE167" s="230">
        <f>IF(N167="základní",J167,0)</f>
        <v>0</v>
      </c>
      <c r="BF167" s="230">
        <f>IF(N167="snížená",J167,0)</f>
        <v>0</v>
      </c>
      <c r="BG167" s="230">
        <f>IF(N167="zákl. přenesená",J167,0)</f>
        <v>0</v>
      </c>
      <c r="BH167" s="230">
        <f>IF(N167="sníž. přenesená",J167,0)</f>
        <v>0</v>
      </c>
      <c r="BI167" s="230">
        <f>IF(N167="nulová",J167,0)</f>
        <v>0</v>
      </c>
      <c r="BJ167" s="20" t="s">
        <v>23</v>
      </c>
      <c r="BK167" s="230">
        <f>ROUND(I167*H167,2)</f>
        <v>0</v>
      </c>
      <c r="BL167" s="20" t="s">
        <v>1094</v>
      </c>
      <c r="BM167" s="229" t="s">
        <v>1411</v>
      </c>
    </row>
    <row r="168" s="2" customFormat="1">
      <c r="A168" s="42"/>
      <c r="B168" s="43"/>
      <c r="C168" s="44"/>
      <c r="D168" s="238" t="s">
        <v>3418</v>
      </c>
      <c r="E168" s="44"/>
      <c r="F168" s="290" t="s">
        <v>10587</v>
      </c>
      <c r="G168" s="44"/>
      <c r="H168" s="44"/>
      <c r="I168" s="233"/>
      <c r="J168" s="44"/>
      <c r="K168" s="44"/>
      <c r="L168" s="48"/>
      <c r="M168" s="234"/>
      <c r="N168" s="235"/>
      <c r="O168" s="88"/>
      <c r="P168" s="88"/>
      <c r="Q168" s="88"/>
      <c r="R168" s="88"/>
      <c r="S168" s="88"/>
      <c r="T168" s="89"/>
      <c r="U168" s="42"/>
      <c r="V168" s="42"/>
      <c r="W168" s="42"/>
      <c r="X168" s="42"/>
      <c r="Y168" s="42"/>
      <c r="Z168" s="42"/>
      <c r="AA168" s="42"/>
      <c r="AB168" s="42"/>
      <c r="AC168" s="42"/>
      <c r="AD168" s="42"/>
      <c r="AE168" s="42"/>
      <c r="AT168" s="20" t="s">
        <v>3418</v>
      </c>
      <c r="AU168" s="20" t="s">
        <v>93</v>
      </c>
    </row>
    <row r="169" s="2" customFormat="1" ht="16.5" customHeight="1">
      <c r="A169" s="42"/>
      <c r="B169" s="43"/>
      <c r="C169" s="218" t="s">
        <v>986</v>
      </c>
      <c r="D169" s="218" t="s">
        <v>243</v>
      </c>
      <c r="E169" s="219" t="s">
        <v>10588</v>
      </c>
      <c r="F169" s="220" t="s">
        <v>10589</v>
      </c>
      <c r="G169" s="221" t="s">
        <v>561</v>
      </c>
      <c r="H169" s="222">
        <v>3</v>
      </c>
      <c r="I169" s="223"/>
      <c r="J169" s="224">
        <f>ROUND(I169*H169,2)</f>
        <v>0</v>
      </c>
      <c r="K169" s="220" t="s">
        <v>10496</v>
      </c>
      <c r="L169" s="48"/>
      <c r="M169" s="225" t="s">
        <v>39</v>
      </c>
      <c r="N169" s="226" t="s">
        <v>56</v>
      </c>
      <c r="O169" s="88"/>
      <c r="P169" s="227">
        <f>O169*H169</f>
        <v>0</v>
      </c>
      <c r="Q169" s="227">
        <v>6.0000000000000002E-05</v>
      </c>
      <c r="R169" s="227">
        <f>Q169*H169</f>
        <v>0.00018000000000000001</v>
      </c>
      <c r="S169" s="227">
        <v>0</v>
      </c>
      <c r="T169" s="228">
        <f>S169*H169</f>
        <v>0</v>
      </c>
      <c r="U169" s="42"/>
      <c r="V169" s="42"/>
      <c r="W169" s="42"/>
      <c r="X169" s="42"/>
      <c r="Y169" s="42"/>
      <c r="Z169" s="42"/>
      <c r="AA169" s="42"/>
      <c r="AB169" s="42"/>
      <c r="AC169" s="42"/>
      <c r="AD169" s="42"/>
      <c r="AE169" s="42"/>
      <c r="AR169" s="229" t="s">
        <v>1094</v>
      </c>
      <c r="AT169" s="229" t="s">
        <v>243</v>
      </c>
      <c r="AU169" s="229" t="s">
        <v>93</v>
      </c>
      <c r="AY169" s="20" t="s">
        <v>241</v>
      </c>
      <c r="BE169" s="230">
        <f>IF(N169="základní",J169,0)</f>
        <v>0</v>
      </c>
      <c r="BF169" s="230">
        <f>IF(N169="snížená",J169,0)</f>
        <v>0</v>
      </c>
      <c r="BG169" s="230">
        <f>IF(N169="zákl. přenesená",J169,0)</f>
        <v>0</v>
      </c>
      <c r="BH169" s="230">
        <f>IF(N169="sníž. přenesená",J169,0)</f>
        <v>0</v>
      </c>
      <c r="BI169" s="230">
        <f>IF(N169="nulová",J169,0)</f>
        <v>0</v>
      </c>
      <c r="BJ169" s="20" t="s">
        <v>23</v>
      </c>
      <c r="BK169" s="230">
        <f>ROUND(I169*H169,2)</f>
        <v>0</v>
      </c>
      <c r="BL169" s="20" t="s">
        <v>1094</v>
      </c>
      <c r="BM169" s="229" t="s">
        <v>1426</v>
      </c>
    </row>
    <row r="170" s="2" customFormat="1" ht="16.5" customHeight="1">
      <c r="A170" s="42"/>
      <c r="B170" s="43"/>
      <c r="C170" s="218" t="s">
        <v>994</v>
      </c>
      <c r="D170" s="218" t="s">
        <v>243</v>
      </c>
      <c r="E170" s="219" t="s">
        <v>10590</v>
      </c>
      <c r="F170" s="220" t="s">
        <v>10591</v>
      </c>
      <c r="G170" s="221" t="s">
        <v>561</v>
      </c>
      <c r="H170" s="222">
        <v>4</v>
      </c>
      <c r="I170" s="223"/>
      <c r="J170" s="224">
        <f>ROUND(I170*H170,2)</f>
        <v>0</v>
      </c>
      <c r="K170" s="220" t="s">
        <v>10496</v>
      </c>
      <c r="L170" s="48"/>
      <c r="M170" s="225" t="s">
        <v>39</v>
      </c>
      <c r="N170" s="226" t="s">
        <v>56</v>
      </c>
      <c r="O170" s="88"/>
      <c r="P170" s="227">
        <f>O170*H170</f>
        <v>0</v>
      </c>
      <c r="Q170" s="227">
        <v>0.00011</v>
      </c>
      <c r="R170" s="227">
        <f>Q170*H170</f>
        <v>0.00044000000000000002</v>
      </c>
      <c r="S170" s="227">
        <v>0</v>
      </c>
      <c r="T170" s="228">
        <f>S170*H170</f>
        <v>0</v>
      </c>
      <c r="U170" s="42"/>
      <c r="V170" s="42"/>
      <c r="W170" s="42"/>
      <c r="X170" s="42"/>
      <c r="Y170" s="42"/>
      <c r="Z170" s="42"/>
      <c r="AA170" s="42"/>
      <c r="AB170" s="42"/>
      <c r="AC170" s="42"/>
      <c r="AD170" s="42"/>
      <c r="AE170" s="42"/>
      <c r="AR170" s="229" t="s">
        <v>1094</v>
      </c>
      <c r="AT170" s="229" t="s">
        <v>243</v>
      </c>
      <c r="AU170" s="229" t="s">
        <v>93</v>
      </c>
      <c r="AY170" s="20" t="s">
        <v>241</v>
      </c>
      <c r="BE170" s="230">
        <f>IF(N170="základní",J170,0)</f>
        <v>0</v>
      </c>
      <c r="BF170" s="230">
        <f>IF(N170="snížená",J170,0)</f>
        <v>0</v>
      </c>
      <c r="BG170" s="230">
        <f>IF(N170="zákl. přenesená",J170,0)</f>
        <v>0</v>
      </c>
      <c r="BH170" s="230">
        <f>IF(N170="sníž. přenesená",J170,0)</f>
        <v>0</v>
      </c>
      <c r="BI170" s="230">
        <f>IF(N170="nulová",J170,0)</f>
        <v>0</v>
      </c>
      <c r="BJ170" s="20" t="s">
        <v>23</v>
      </c>
      <c r="BK170" s="230">
        <f>ROUND(I170*H170,2)</f>
        <v>0</v>
      </c>
      <c r="BL170" s="20" t="s">
        <v>1094</v>
      </c>
      <c r="BM170" s="229" t="s">
        <v>1444</v>
      </c>
    </row>
    <row r="171" s="2" customFormat="1">
      <c r="A171" s="42"/>
      <c r="B171" s="43"/>
      <c r="C171" s="44"/>
      <c r="D171" s="238" t="s">
        <v>3418</v>
      </c>
      <c r="E171" s="44"/>
      <c r="F171" s="290" t="s">
        <v>10587</v>
      </c>
      <c r="G171" s="44"/>
      <c r="H171" s="44"/>
      <c r="I171" s="233"/>
      <c r="J171" s="44"/>
      <c r="K171" s="44"/>
      <c r="L171" s="48"/>
      <c r="M171" s="234"/>
      <c r="N171" s="235"/>
      <c r="O171" s="88"/>
      <c r="P171" s="88"/>
      <c r="Q171" s="88"/>
      <c r="R171" s="88"/>
      <c r="S171" s="88"/>
      <c r="T171" s="89"/>
      <c r="U171" s="42"/>
      <c r="V171" s="42"/>
      <c r="W171" s="42"/>
      <c r="X171" s="42"/>
      <c r="Y171" s="42"/>
      <c r="Z171" s="42"/>
      <c r="AA171" s="42"/>
      <c r="AB171" s="42"/>
      <c r="AC171" s="42"/>
      <c r="AD171" s="42"/>
      <c r="AE171" s="42"/>
      <c r="AT171" s="20" t="s">
        <v>3418</v>
      </c>
      <c r="AU171" s="20" t="s">
        <v>93</v>
      </c>
    </row>
    <row r="172" s="2" customFormat="1" ht="16.5" customHeight="1">
      <c r="A172" s="42"/>
      <c r="B172" s="43"/>
      <c r="C172" s="218" t="s">
        <v>1005</v>
      </c>
      <c r="D172" s="218" t="s">
        <v>243</v>
      </c>
      <c r="E172" s="219" t="s">
        <v>10592</v>
      </c>
      <c r="F172" s="220" t="s">
        <v>10593</v>
      </c>
      <c r="G172" s="221" t="s">
        <v>561</v>
      </c>
      <c r="H172" s="222">
        <v>12</v>
      </c>
      <c r="I172" s="223"/>
      <c r="J172" s="224">
        <f>ROUND(I172*H172,2)</f>
        <v>0</v>
      </c>
      <c r="K172" s="220" t="s">
        <v>10496</v>
      </c>
      <c r="L172" s="48"/>
      <c r="M172" s="225" t="s">
        <v>39</v>
      </c>
      <c r="N172" s="226" t="s">
        <v>56</v>
      </c>
      <c r="O172" s="88"/>
      <c r="P172" s="227">
        <f>O172*H172</f>
        <v>0</v>
      </c>
      <c r="Q172" s="227">
        <v>0.00011</v>
      </c>
      <c r="R172" s="227">
        <f>Q172*H172</f>
        <v>0.00132</v>
      </c>
      <c r="S172" s="227">
        <v>0</v>
      </c>
      <c r="T172" s="228">
        <f>S172*H172</f>
        <v>0</v>
      </c>
      <c r="U172" s="42"/>
      <c r="V172" s="42"/>
      <c r="W172" s="42"/>
      <c r="X172" s="42"/>
      <c r="Y172" s="42"/>
      <c r="Z172" s="42"/>
      <c r="AA172" s="42"/>
      <c r="AB172" s="42"/>
      <c r="AC172" s="42"/>
      <c r="AD172" s="42"/>
      <c r="AE172" s="42"/>
      <c r="AR172" s="229" t="s">
        <v>1094</v>
      </c>
      <c r="AT172" s="229" t="s">
        <v>243</v>
      </c>
      <c r="AU172" s="229" t="s">
        <v>93</v>
      </c>
      <c r="AY172" s="20" t="s">
        <v>241</v>
      </c>
      <c r="BE172" s="230">
        <f>IF(N172="základní",J172,0)</f>
        <v>0</v>
      </c>
      <c r="BF172" s="230">
        <f>IF(N172="snížená",J172,0)</f>
        <v>0</v>
      </c>
      <c r="BG172" s="230">
        <f>IF(N172="zákl. přenesená",J172,0)</f>
        <v>0</v>
      </c>
      <c r="BH172" s="230">
        <f>IF(N172="sníž. přenesená",J172,0)</f>
        <v>0</v>
      </c>
      <c r="BI172" s="230">
        <f>IF(N172="nulová",J172,0)</f>
        <v>0</v>
      </c>
      <c r="BJ172" s="20" t="s">
        <v>23</v>
      </c>
      <c r="BK172" s="230">
        <f>ROUND(I172*H172,2)</f>
        <v>0</v>
      </c>
      <c r="BL172" s="20" t="s">
        <v>1094</v>
      </c>
      <c r="BM172" s="229" t="s">
        <v>33</v>
      </c>
    </row>
    <row r="173" s="2" customFormat="1">
      <c r="A173" s="42"/>
      <c r="B173" s="43"/>
      <c r="C173" s="44"/>
      <c r="D173" s="238" t="s">
        <v>3418</v>
      </c>
      <c r="E173" s="44"/>
      <c r="F173" s="290" t="s">
        <v>10587</v>
      </c>
      <c r="G173" s="44"/>
      <c r="H173" s="44"/>
      <c r="I173" s="233"/>
      <c r="J173" s="44"/>
      <c r="K173" s="44"/>
      <c r="L173" s="48"/>
      <c r="M173" s="234"/>
      <c r="N173" s="235"/>
      <c r="O173" s="88"/>
      <c r="P173" s="88"/>
      <c r="Q173" s="88"/>
      <c r="R173" s="88"/>
      <c r="S173" s="88"/>
      <c r="T173" s="89"/>
      <c r="U173" s="42"/>
      <c r="V173" s="42"/>
      <c r="W173" s="42"/>
      <c r="X173" s="42"/>
      <c r="Y173" s="42"/>
      <c r="Z173" s="42"/>
      <c r="AA173" s="42"/>
      <c r="AB173" s="42"/>
      <c r="AC173" s="42"/>
      <c r="AD173" s="42"/>
      <c r="AE173" s="42"/>
      <c r="AT173" s="20" t="s">
        <v>3418</v>
      </c>
      <c r="AU173" s="20" t="s">
        <v>93</v>
      </c>
    </row>
    <row r="174" s="2" customFormat="1" ht="16.5" customHeight="1">
      <c r="A174" s="42"/>
      <c r="B174" s="43"/>
      <c r="C174" s="218" t="s">
        <v>1016</v>
      </c>
      <c r="D174" s="218" t="s">
        <v>243</v>
      </c>
      <c r="E174" s="219" t="s">
        <v>10594</v>
      </c>
      <c r="F174" s="220" t="s">
        <v>10595</v>
      </c>
      <c r="G174" s="221" t="s">
        <v>561</v>
      </c>
      <c r="H174" s="222">
        <v>11</v>
      </c>
      <c r="I174" s="223"/>
      <c r="J174" s="224">
        <f>ROUND(I174*H174,2)</f>
        <v>0</v>
      </c>
      <c r="K174" s="220" t="s">
        <v>10466</v>
      </c>
      <c r="L174" s="48"/>
      <c r="M174" s="225" t="s">
        <v>39</v>
      </c>
      <c r="N174" s="226" t="s">
        <v>56</v>
      </c>
      <c r="O174" s="88"/>
      <c r="P174" s="227">
        <f>O174*H174</f>
        <v>0</v>
      </c>
      <c r="Q174" s="227">
        <v>0.00016000000000000001</v>
      </c>
      <c r="R174" s="227">
        <f>Q174*H174</f>
        <v>0.0017600000000000001</v>
      </c>
      <c r="S174" s="227">
        <v>0</v>
      </c>
      <c r="T174" s="228">
        <f>S174*H174</f>
        <v>0</v>
      </c>
      <c r="U174" s="42"/>
      <c r="V174" s="42"/>
      <c r="W174" s="42"/>
      <c r="X174" s="42"/>
      <c r="Y174" s="42"/>
      <c r="Z174" s="42"/>
      <c r="AA174" s="42"/>
      <c r="AB174" s="42"/>
      <c r="AC174" s="42"/>
      <c r="AD174" s="42"/>
      <c r="AE174" s="42"/>
      <c r="AR174" s="229" t="s">
        <v>1094</v>
      </c>
      <c r="AT174" s="229" t="s">
        <v>243</v>
      </c>
      <c r="AU174" s="229" t="s">
        <v>93</v>
      </c>
      <c r="AY174" s="20" t="s">
        <v>241</v>
      </c>
      <c r="BE174" s="230">
        <f>IF(N174="základní",J174,0)</f>
        <v>0</v>
      </c>
      <c r="BF174" s="230">
        <f>IF(N174="snížená",J174,0)</f>
        <v>0</v>
      </c>
      <c r="BG174" s="230">
        <f>IF(N174="zákl. přenesená",J174,0)</f>
        <v>0</v>
      </c>
      <c r="BH174" s="230">
        <f>IF(N174="sníž. přenesená",J174,0)</f>
        <v>0</v>
      </c>
      <c r="BI174" s="230">
        <f>IF(N174="nulová",J174,0)</f>
        <v>0</v>
      </c>
      <c r="BJ174" s="20" t="s">
        <v>23</v>
      </c>
      <c r="BK174" s="230">
        <f>ROUND(I174*H174,2)</f>
        <v>0</v>
      </c>
      <c r="BL174" s="20" t="s">
        <v>1094</v>
      </c>
      <c r="BM174" s="229" t="s">
        <v>1474</v>
      </c>
    </row>
    <row r="175" s="2" customFormat="1" ht="16.5" customHeight="1">
      <c r="A175" s="42"/>
      <c r="B175" s="43"/>
      <c r="C175" s="218" t="s">
        <v>1025</v>
      </c>
      <c r="D175" s="218" t="s">
        <v>243</v>
      </c>
      <c r="E175" s="219" t="s">
        <v>10596</v>
      </c>
      <c r="F175" s="220" t="s">
        <v>10597</v>
      </c>
      <c r="G175" s="221" t="s">
        <v>515</v>
      </c>
      <c r="H175" s="222">
        <v>650</v>
      </c>
      <c r="I175" s="223"/>
      <c r="J175" s="224">
        <f>ROUND(I175*H175,2)</f>
        <v>0</v>
      </c>
      <c r="K175" s="220" t="s">
        <v>10466</v>
      </c>
      <c r="L175" s="48"/>
      <c r="M175" s="225" t="s">
        <v>39</v>
      </c>
      <c r="N175" s="226" t="s">
        <v>56</v>
      </c>
      <c r="O175" s="88"/>
      <c r="P175" s="227">
        <f>O175*H175</f>
        <v>0</v>
      </c>
      <c r="Q175" s="227">
        <v>0.00013999999999999999</v>
      </c>
      <c r="R175" s="227">
        <f>Q175*H175</f>
        <v>0.090999999999999998</v>
      </c>
      <c r="S175" s="227">
        <v>0</v>
      </c>
      <c r="T175" s="228">
        <f>S175*H175</f>
        <v>0</v>
      </c>
      <c r="U175" s="42"/>
      <c r="V175" s="42"/>
      <c r="W175" s="42"/>
      <c r="X175" s="42"/>
      <c r="Y175" s="42"/>
      <c r="Z175" s="42"/>
      <c r="AA175" s="42"/>
      <c r="AB175" s="42"/>
      <c r="AC175" s="42"/>
      <c r="AD175" s="42"/>
      <c r="AE175" s="42"/>
      <c r="AR175" s="229" t="s">
        <v>1094</v>
      </c>
      <c r="AT175" s="229" t="s">
        <v>243</v>
      </c>
      <c r="AU175" s="229" t="s">
        <v>93</v>
      </c>
      <c r="AY175" s="20" t="s">
        <v>241</v>
      </c>
      <c r="BE175" s="230">
        <f>IF(N175="základní",J175,0)</f>
        <v>0</v>
      </c>
      <c r="BF175" s="230">
        <f>IF(N175="snížená",J175,0)</f>
        <v>0</v>
      </c>
      <c r="BG175" s="230">
        <f>IF(N175="zákl. přenesená",J175,0)</f>
        <v>0</v>
      </c>
      <c r="BH175" s="230">
        <f>IF(N175="sníž. přenesená",J175,0)</f>
        <v>0</v>
      </c>
      <c r="BI175" s="230">
        <f>IF(N175="nulová",J175,0)</f>
        <v>0</v>
      </c>
      <c r="BJ175" s="20" t="s">
        <v>23</v>
      </c>
      <c r="BK175" s="230">
        <f>ROUND(I175*H175,2)</f>
        <v>0</v>
      </c>
      <c r="BL175" s="20" t="s">
        <v>1094</v>
      </c>
      <c r="BM175" s="229" t="s">
        <v>1505</v>
      </c>
    </row>
    <row r="176" s="2" customFormat="1" ht="16.5" customHeight="1">
      <c r="A176" s="42"/>
      <c r="B176" s="43"/>
      <c r="C176" s="218" t="s">
        <v>1037</v>
      </c>
      <c r="D176" s="218" t="s">
        <v>243</v>
      </c>
      <c r="E176" s="219" t="s">
        <v>10598</v>
      </c>
      <c r="F176" s="220" t="s">
        <v>10599</v>
      </c>
      <c r="G176" s="221" t="s">
        <v>515</v>
      </c>
      <c r="H176" s="222">
        <v>120</v>
      </c>
      <c r="I176" s="223"/>
      <c r="J176" s="224">
        <f>ROUND(I176*H176,2)</f>
        <v>0</v>
      </c>
      <c r="K176" s="220" t="s">
        <v>10466</v>
      </c>
      <c r="L176" s="48"/>
      <c r="M176" s="225" t="s">
        <v>39</v>
      </c>
      <c r="N176" s="226" t="s">
        <v>56</v>
      </c>
      <c r="O176" s="88"/>
      <c r="P176" s="227">
        <f>O176*H176</f>
        <v>0</v>
      </c>
      <c r="Q176" s="227">
        <v>0.00020000000000000001</v>
      </c>
      <c r="R176" s="227">
        <f>Q176*H176</f>
        <v>0.024</v>
      </c>
      <c r="S176" s="227">
        <v>0</v>
      </c>
      <c r="T176" s="228">
        <f>S176*H176</f>
        <v>0</v>
      </c>
      <c r="U176" s="42"/>
      <c r="V176" s="42"/>
      <c r="W176" s="42"/>
      <c r="X176" s="42"/>
      <c r="Y176" s="42"/>
      <c r="Z176" s="42"/>
      <c r="AA176" s="42"/>
      <c r="AB176" s="42"/>
      <c r="AC176" s="42"/>
      <c r="AD176" s="42"/>
      <c r="AE176" s="42"/>
      <c r="AR176" s="229" t="s">
        <v>1094</v>
      </c>
      <c r="AT176" s="229" t="s">
        <v>243</v>
      </c>
      <c r="AU176" s="229" t="s">
        <v>93</v>
      </c>
      <c r="AY176" s="20" t="s">
        <v>241</v>
      </c>
      <c r="BE176" s="230">
        <f>IF(N176="základní",J176,0)</f>
        <v>0</v>
      </c>
      <c r="BF176" s="230">
        <f>IF(N176="snížená",J176,0)</f>
        <v>0</v>
      </c>
      <c r="BG176" s="230">
        <f>IF(N176="zákl. přenesená",J176,0)</f>
        <v>0</v>
      </c>
      <c r="BH176" s="230">
        <f>IF(N176="sníž. přenesená",J176,0)</f>
        <v>0</v>
      </c>
      <c r="BI176" s="230">
        <f>IF(N176="nulová",J176,0)</f>
        <v>0</v>
      </c>
      <c r="BJ176" s="20" t="s">
        <v>23</v>
      </c>
      <c r="BK176" s="230">
        <f>ROUND(I176*H176,2)</f>
        <v>0</v>
      </c>
      <c r="BL176" s="20" t="s">
        <v>1094</v>
      </c>
      <c r="BM176" s="229" t="s">
        <v>1515</v>
      </c>
    </row>
    <row r="177" s="12" customFormat="1" ht="22.8" customHeight="1">
      <c r="A177" s="12"/>
      <c r="B177" s="202"/>
      <c r="C177" s="203"/>
      <c r="D177" s="204" t="s">
        <v>84</v>
      </c>
      <c r="E177" s="216" t="s">
        <v>10600</v>
      </c>
      <c r="F177" s="216" t="s">
        <v>10601</v>
      </c>
      <c r="G177" s="203"/>
      <c r="H177" s="203"/>
      <c r="I177" s="206"/>
      <c r="J177" s="217">
        <f>BK177</f>
        <v>0</v>
      </c>
      <c r="K177" s="203"/>
      <c r="L177" s="208"/>
      <c r="M177" s="209"/>
      <c r="N177" s="210"/>
      <c r="O177" s="210"/>
      <c r="P177" s="211">
        <f>SUM(P178:P182)</f>
        <v>0</v>
      </c>
      <c r="Q177" s="210"/>
      <c r="R177" s="211">
        <f>SUM(R178:R182)</f>
        <v>0.08882000000000001</v>
      </c>
      <c r="S177" s="210"/>
      <c r="T177" s="212">
        <f>SUM(T178:T182)</f>
        <v>0</v>
      </c>
      <c r="U177" s="12"/>
      <c r="V177" s="12"/>
      <c r="W177" s="12"/>
      <c r="X177" s="12"/>
      <c r="Y177" s="12"/>
      <c r="Z177" s="12"/>
      <c r="AA177" s="12"/>
      <c r="AB177" s="12"/>
      <c r="AC177" s="12"/>
      <c r="AD177" s="12"/>
      <c r="AE177" s="12"/>
      <c r="AR177" s="213" t="s">
        <v>23</v>
      </c>
      <c r="AT177" s="214" t="s">
        <v>84</v>
      </c>
      <c r="AU177" s="214" t="s">
        <v>23</v>
      </c>
      <c r="AY177" s="213" t="s">
        <v>241</v>
      </c>
      <c r="BK177" s="215">
        <f>SUM(BK178:BK182)</f>
        <v>0</v>
      </c>
    </row>
    <row r="178" s="2" customFormat="1" ht="16.5" customHeight="1">
      <c r="A178" s="42"/>
      <c r="B178" s="43"/>
      <c r="C178" s="218" t="s">
        <v>1043</v>
      </c>
      <c r="D178" s="218" t="s">
        <v>243</v>
      </c>
      <c r="E178" s="219" t="s">
        <v>10602</v>
      </c>
      <c r="F178" s="220" t="s">
        <v>10603</v>
      </c>
      <c r="G178" s="221" t="s">
        <v>561</v>
      </c>
      <c r="H178" s="222">
        <v>8</v>
      </c>
      <c r="I178" s="223"/>
      <c r="J178" s="224">
        <f>ROUND(I178*H178,2)</f>
        <v>0</v>
      </c>
      <c r="K178" s="220" t="s">
        <v>10466</v>
      </c>
      <c r="L178" s="48"/>
      <c r="M178" s="225" t="s">
        <v>39</v>
      </c>
      <c r="N178" s="226" t="s">
        <v>56</v>
      </c>
      <c r="O178" s="88"/>
      <c r="P178" s="227">
        <f>O178*H178</f>
        <v>0</v>
      </c>
      <c r="Q178" s="227">
        <v>9.0000000000000006E-05</v>
      </c>
      <c r="R178" s="227">
        <f>Q178*H178</f>
        <v>0.00072000000000000005</v>
      </c>
      <c r="S178" s="227">
        <v>0</v>
      </c>
      <c r="T178" s="228">
        <f>S178*H178</f>
        <v>0</v>
      </c>
      <c r="U178" s="42"/>
      <c r="V178" s="42"/>
      <c r="W178" s="42"/>
      <c r="X178" s="42"/>
      <c r="Y178" s="42"/>
      <c r="Z178" s="42"/>
      <c r="AA178" s="42"/>
      <c r="AB178" s="42"/>
      <c r="AC178" s="42"/>
      <c r="AD178" s="42"/>
      <c r="AE178" s="42"/>
      <c r="AR178" s="229" t="s">
        <v>1094</v>
      </c>
      <c r="AT178" s="229" t="s">
        <v>243</v>
      </c>
      <c r="AU178" s="229" t="s">
        <v>93</v>
      </c>
      <c r="AY178" s="20" t="s">
        <v>241</v>
      </c>
      <c r="BE178" s="230">
        <f>IF(N178="základní",J178,0)</f>
        <v>0</v>
      </c>
      <c r="BF178" s="230">
        <f>IF(N178="snížená",J178,0)</f>
        <v>0</v>
      </c>
      <c r="BG178" s="230">
        <f>IF(N178="zákl. přenesená",J178,0)</f>
        <v>0</v>
      </c>
      <c r="BH178" s="230">
        <f>IF(N178="sníž. přenesená",J178,0)</f>
        <v>0</v>
      </c>
      <c r="BI178" s="230">
        <f>IF(N178="nulová",J178,0)</f>
        <v>0</v>
      </c>
      <c r="BJ178" s="20" t="s">
        <v>23</v>
      </c>
      <c r="BK178" s="230">
        <f>ROUND(I178*H178,2)</f>
        <v>0</v>
      </c>
      <c r="BL178" s="20" t="s">
        <v>1094</v>
      </c>
      <c r="BM178" s="229" t="s">
        <v>1525</v>
      </c>
    </row>
    <row r="179" s="2" customFormat="1" ht="21.75" customHeight="1">
      <c r="A179" s="42"/>
      <c r="B179" s="43"/>
      <c r="C179" s="218" t="s">
        <v>1049</v>
      </c>
      <c r="D179" s="218" t="s">
        <v>243</v>
      </c>
      <c r="E179" s="219" t="s">
        <v>10604</v>
      </c>
      <c r="F179" s="220" t="s">
        <v>10605</v>
      </c>
      <c r="G179" s="221" t="s">
        <v>561</v>
      </c>
      <c r="H179" s="222">
        <v>11</v>
      </c>
      <c r="I179" s="223"/>
      <c r="J179" s="224">
        <f>ROUND(I179*H179,2)</f>
        <v>0</v>
      </c>
      <c r="K179" s="220" t="s">
        <v>10466</v>
      </c>
      <c r="L179" s="48"/>
      <c r="M179" s="225" t="s">
        <v>39</v>
      </c>
      <c r="N179" s="226" t="s">
        <v>56</v>
      </c>
      <c r="O179" s="88"/>
      <c r="P179" s="227">
        <f>O179*H179</f>
        <v>0</v>
      </c>
      <c r="Q179" s="227">
        <v>0.00010000000000000001</v>
      </c>
      <c r="R179" s="227">
        <f>Q179*H179</f>
        <v>0.0011000000000000001</v>
      </c>
      <c r="S179" s="227">
        <v>0</v>
      </c>
      <c r="T179" s="228">
        <f>S179*H179</f>
        <v>0</v>
      </c>
      <c r="U179" s="42"/>
      <c r="V179" s="42"/>
      <c r="W179" s="42"/>
      <c r="X179" s="42"/>
      <c r="Y179" s="42"/>
      <c r="Z179" s="42"/>
      <c r="AA179" s="42"/>
      <c r="AB179" s="42"/>
      <c r="AC179" s="42"/>
      <c r="AD179" s="42"/>
      <c r="AE179" s="42"/>
      <c r="AR179" s="229" t="s">
        <v>1094</v>
      </c>
      <c r="AT179" s="229" t="s">
        <v>243</v>
      </c>
      <c r="AU179" s="229" t="s">
        <v>93</v>
      </c>
      <c r="AY179" s="20" t="s">
        <v>241</v>
      </c>
      <c r="BE179" s="230">
        <f>IF(N179="základní",J179,0)</f>
        <v>0</v>
      </c>
      <c r="BF179" s="230">
        <f>IF(N179="snížená",J179,0)</f>
        <v>0</v>
      </c>
      <c r="BG179" s="230">
        <f>IF(N179="zákl. přenesená",J179,0)</f>
        <v>0</v>
      </c>
      <c r="BH179" s="230">
        <f>IF(N179="sníž. přenesená",J179,0)</f>
        <v>0</v>
      </c>
      <c r="BI179" s="230">
        <f>IF(N179="nulová",J179,0)</f>
        <v>0</v>
      </c>
      <c r="BJ179" s="20" t="s">
        <v>23</v>
      </c>
      <c r="BK179" s="230">
        <f>ROUND(I179*H179,2)</f>
        <v>0</v>
      </c>
      <c r="BL179" s="20" t="s">
        <v>1094</v>
      </c>
      <c r="BM179" s="229" t="s">
        <v>1539</v>
      </c>
    </row>
    <row r="180" s="2" customFormat="1" ht="16.5" customHeight="1">
      <c r="A180" s="42"/>
      <c r="B180" s="43"/>
      <c r="C180" s="218" t="s">
        <v>1062</v>
      </c>
      <c r="D180" s="218" t="s">
        <v>243</v>
      </c>
      <c r="E180" s="219" t="s">
        <v>10606</v>
      </c>
      <c r="F180" s="220" t="s">
        <v>10607</v>
      </c>
      <c r="G180" s="221" t="s">
        <v>515</v>
      </c>
      <c r="H180" s="222">
        <v>350</v>
      </c>
      <c r="I180" s="223"/>
      <c r="J180" s="224">
        <f>ROUND(I180*H180,2)</f>
        <v>0</v>
      </c>
      <c r="K180" s="220" t="s">
        <v>10466</v>
      </c>
      <c r="L180" s="48"/>
      <c r="M180" s="225" t="s">
        <v>39</v>
      </c>
      <c r="N180" s="226" t="s">
        <v>56</v>
      </c>
      <c r="O180" s="88"/>
      <c r="P180" s="227">
        <f>O180*H180</f>
        <v>0</v>
      </c>
      <c r="Q180" s="227">
        <v>0.00018000000000000001</v>
      </c>
      <c r="R180" s="227">
        <f>Q180*H180</f>
        <v>0.063</v>
      </c>
      <c r="S180" s="227">
        <v>0</v>
      </c>
      <c r="T180" s="228">
        <f>S180*H180</f>
        <v>0</v>
      </c>
      <c r="U180" s="42"/>
      <c r="V180" s="42"/>
      <c r="W180" s="42"/>
      <c r="X180" s="42"/>
      <c r="Y180" s="42"/>
      <c r="Z180" s="42"/>
      <c r="AA180" s="42"/>
      <c r="AB180" s="42"/>
      <c r="AC180" s="42"/>
      <c r="AD180" s="42"/>
      <c r="AE180" s="42"/>
      <c r="AR180" s="229" t="s">
        <v>1094</v>
      </c>
      <c r="AT180" s="229" t="s">
        <v>243</v>
      </c>
      <c r="AU180" s="229" t="s">
        <v>93</v>
      </c>
      <c r="AY180" s="20" t="s">
        <v>241</v>
      </c>
      <c r="BE180" s="230">
        <f>IF(N180="základní",J180,0)</f>
        <v>0</v>
      </c>
      <c r="BF180" s="230">
        <f>IF(N180="snížená",J180,0)</f>
        <v>0</v>
      </c>
      <c r="BG180" s="230">
        <f>IF(N180="zákl. přenesená",J180,0)</f>
        <v>0</v>
      </c>
      <c r="BH180" s="230">
        <f>IF(N180="sníž. přenesená",J180,0)</f>
        <v>0</v>
      </c>
      <c r="BI180" s="230">
        <f>IF(N180="nulová",J180,0)</f>
        <v>0</v>
      </c>
      <c r="BJ180" s="20" t="s">
        <v>23</v>
      </c>
      <c r="BK180" s="230">
        <f>ROUND(I180*H180,2)</f>
        <v>0</v>
      </c>
      <c r="BL180" s="20" t="s">
        <v>1094</v>
      </c>
      <c r="BM180" s="229" t="s">
        <v>1552</v>
      </c>
    </row>
    <row r="181" s="2" customFormat="1" ht="16.5" customHeight="1">
      <c r="A181" s="42"/>
      <c r="B181" s="43"/>
      <c r="C181" s="218" t="s">
        <v>1080</v>
      </c>
      <c r="D181" s="218" t="s">
        <v>243</v>
      </c>
      <c r="E181" s="219" t="s">
        <v>10608</v>
      </c>
      <c r="F181" s="220" t="s">
        <v>10609</v>
      </c>
      <c r="G181" s="221" t="s">
        <v>515</v>
      </c>
      <c r="H181" s="222">
        <v>80</v>
      </c>
      <c r="I181" s="223"/>
      <c r="J181" s="224">
        <f>ROUND(I181*H181,2)</f>
        <v>0</v>
      </c>
      <c r="K181" s="220" t="s">
        <v>10466</v>
      </c>
      <c r="L181" s="48"/>
      <c r="M181" s="225" t="s">
        <v>39</v>
      </c>
      <c r="N181" s="226" t="s">
        <v>56</v>
      </c>
      <c r="O181" s="88"/>
      <c r="P181" s="227">
        <f>O181*H181</f>
        <v>0</v>
      </c>
      <c r="Q181" s="227">
        <v>0.00025000000000000001</v>
      </c>
      <c r="R181" s="227">
        <f>Q181*H181</f>
        <v>0.02</v>
      </c>
      <c r="S181" s="227">
        <v>0</v>
      </c>
      <c r="T181" s="228">
        <f>S181*H181</f>
        <v>0</v>
      </c>
      <c r="U181" s="42"/>
      <c r="V181" s="42"/>
      <c r="W181" s="42"/>
      <c r="X181" s="42"/>
      <c r="Y181" s="42"/>
      <c r="Z181" s="42"/>
      <c r="AA181" s="42"/>
      <c r="AB181" s="42"/>
      <c r="AC181" s="42"/>
      <c r="AD181" s="42"/>
      <c r="AE181" s="42"/>
      <c r="AR181" s="229" t="s">
        <v>1094</v>
      </c>
      <c r="AT181" s="229" t="s">
        <v>243</v>
      </c>
      <c r="AU181" s="229" t="s">
        <v>93</v>
      </c>
      <c r="AY181" s="20" t="s">
        <v>241</v>
      </c>
      <c r="BE181" s="230">
        <f>IF(N181="základní",J181,0)</f>
        <v>0</v>
      </c>
      <c r="BF181" s="230">
        <f>IF(N181="snížená",J181,0)</f>
        <v>0</v>
      </c>
      <c r="BG181" s="230">
        <f>IF(N181="zákl. přenesená",J181,0)</f>
        <v>0</v>
      </c>
      <c r="BH181" s="230">
        <f>IF(N181="sníž. přenesená",J181,0)</f>
        <v>0</v>
      </c>
      <c r="BI181" s="230">
        <f>IF(N181="nulová",J181,0)</f>
        <v>0</v>
      </c>
      <c r="BJ181" s="20" t="s">
        <v>23</v>
      </c>
      <c r="BK181" s="230">
        <f>ROUND(I181*H181,2)</f>
        <v>0</v>
      </c>
      <c r="BL181" s="20" t="s">
        <v>1094</v>
      </c>
      <c r="BM181" s="229" t="s">
        <v>1574</v>
      </c>
    </row>
    <row r="182" s="2" customFormat="1" ht="16.5" customHeight="1">
      <c r="A182" s="42"/>
      <c r="B182" s="43"/>
      <c r="C182" s="218" t="s">
        <v>1087</v>
      </c>
      <c r="D182" s="218" t="s">
        <v>243</v>
      </c>
      <c r="E182" s="219" t="s">
        <v>10610</v>
      </c>
      <c r="F182" s="220" t="s">
        <v>10611</v>
      </c>
      <c r="G182" s="221" t="s">
        <v>515</v>
      </c>
      <c r="H182" s="222">
        <v>20</v>
      </c>
      <c r="I182" s="223"/>
      <c r="J182" s="224">
        <f>ROUND(I182*H182,2)</f>
        <v>0</v>
      </c>
      <c r="K182" s="220" t="s">
        <v>10496</v>
      </c>
      <c r="L182" s="48"/>
      <c r="M182" s="225" t="s">
        <v>39</v>
      </c>
      <c r="N182" s="226" t="s">
        <v>56</v>
      </c>
      <c r="O182" s="88"/>
      <c r="P182" s="227">
        <f>O182*H182</f>
        <v>0</v>
      </c>
      <c r="Q182" s="227">
        <v>0.00020000000000000001</v>
      </c>
      <c r="R182" s="227">
        <f>Q182*H182</f>
        <v>0.0040000000000000001</v>
      </c>
      <c r="S182" s="227">
        <v>0</v>
      </c>
      <c r="T182" s="228">
        <f>S182*H182</f>
        <v>0</v>
      </c>
      <c r="U182" s="42"/>
      <c r="V182" s="42"/>
      <c r="W182" s="42"/>
      <c r="X182" s="42"/>
      <c r="Y182" s="42"/>
      <c r="Z182" s="42"/>
      <c r="AA182" s="42"/>
      <c r="AB182" s="42"/>
      <c r="AC182" s="42"/>
      <c r="AD182" s="42"/>
      <c r="AE182" s="42"/>
      <c r="AR182" s="229" t="s">
        <v>1094</v>
      </c>
      <c r="AT182" s="229" t="s">
        <v>243</v>
      </c>
      <c r="AU182" s="229" t="s">
        <v>93</v>
      </c>
      <c r="AY182" s="20" t="s">
        <v>241</v>
      </c>
      <c r="BE182" s="230">
        <f>IF(N182="základní",J182,0)</f>
        <v>0</v>
      </c>
      <c r="BF182" s="230">
        <f>IF(N182="snížená",J182,0)</f>
        <v>0</v>
      </c>
      <c r="BG182" s="230">
        <f>IF(N182="zákl. přenesená",J182,0)</f>
        <v>0</v>
      </c>
      <c r="BH182" s="230">
        <f>IF(N182="sníž. přenesená",J182,0)</f>
        <v>0</v>
      </c>
      <c r="BI182" s="230">
        <f>IF(N182="nulová",J182,0)</f>
        <v>0</v>
      </c>
      <c r="BJ182" s="20" t="s">
        <v>23</v>
      </c>
      <c r="BK182" s="230">
        <f>ROUND(I182*H182,2)</f>
        <v>0</v>
      </c>
      <c r="BL182" s="20" t="s">
        <v>1094</v>
      </c>
      <c r="BM182" s="229" t="s">
        <v>1631</v>
      </c>
    </row>
    <row r="183" s="12" customFormat="1" ht="22.8" customHeight="1">
      <c r="A183" s="12"/>
      <c r="B183" s="202"/>
      <c r="C183" s="203"/>
      <c r="D183" s="204" t="s">
        <v>84</v>
      </c>
      <c r="E183" s="216" t="s">
        <v>10612</v>
      </c>
      <c r="F183" s="216" t="s">
        <v>10613</v>
      </c>
      <c r="G183" s="203"/>
      <c r="H183" s="203"/>
      <c r="I183" s="206"/>
      <c r="J183" s="217">
        <f>BK183</f>
        <v>0</v>
      </c>
      <c r="K183" s="203"/>
      <c r="L183" s="208"/>
      <c r="M183" s="209"/>
      <c r="N183" s="210"/>
      <c r="O183" s="210"/>
      <c r="P183" s="211">
        <f>SUM(P184:P186)</f>
        <v>0</v>
      </c>
      <c r="Q183" s="210"/>
      <c r="R183" s="211">
        <f>SUM(R184:R186)</f>
        <v>0.016799999999999999</v>
      </c>
      <c r="S183" s="210"/>
      <c r="T183" s="212">
        <f>SUM(T184:T186)</f>
        <v>0</v>
      </c>
      <c r="U183" s="12"/>
      <c r="V183" s="12"/>
      <c r="W183" s="12"/>
      <c r="X183" s="12"/>
      <c r="Y183" s="12"/>
      <c r="Z183" s="12"/>
      <c r="AA183" s="12"/>
      <c r="AB183" s="12"/>
      <c r="AC183" s="12"/>
      <c r="AD183" s="12"/>
      <c r="AE183" s="12"/>
      <c r="AR183" s="213" t="s">
        <v>23</v>
      </c>
      <c r="AT183" s="214" t="s">
        <v>84</v>
      </c>
      <c r="AU183" s="214" t="s">
        <v>23</v>
      </c>
      <c r="AY183" s="213" t="s">
        <v>241</v>
      </c>
      <c r="BK183" s="215">
        <f>SUM(BK184:BK186)</f>
        <v>0</v>
      </c>
    </row>
    <row r="184" s="2" customFormat="1" ht="16.5" customHeight="1">
      <c r="A184" s="42"/>
      <c r="B184" s="43"/>
      <c r="C184" s="218" t="s">
        <v>1094</v>
      </c>
      <c r="D184" s="218" t="s">
        <v>243</v>
      </c>
      <c r="E184" s="219" t="s">
        <v>10614</v>
      </c>
      <c r="F184" s="220" t="s">
        <v>10615</v>
      </c>
      <c r="G184" s="221" t="s">
        <v>561</v>
      </c>
      <c r="H184" s="222">
        <v>15</v>
      </c>
      <c r="I184" s="223"/>
      <c r="J184" s="224">
        <f>ROUND(I184*H184,2)</f>
        <v>0</v>
      </c>
      <c r="K184" s="220" t="s">
        <v>10466</v>
      </c>
      <c r="L184" s="48"/>
      <c r="M184" s="225" t="s">
        <v>39</v>
      </c>
      <c r="N184" s="226" t="s">
        <v>56</v>
      </c>
      <c r="O184" s="88"/>
      <c r="P184" s="227">
        <f>O184*H184</f>
        <v>0</v>
      </c>
      <c r="Q184" s="227">
        <v>0</v>
      </c>
      <c r="R184" s="227">
        <f>Q184*H184</f>
        <v>0</v>
      </c>
      <c r="S184" s="227">
        <v>0</v>
      </c>
      <c r="T184" s="228">
        <f>S184*H184</f>
        <v>0</v>
      </c>
      <c r="U184" s="42"/>
      <c r="V184" s="42"/>
      <c r="W184" s="42"/>
      <c r="X184" s="42"/>
      <c r="Y184" s="42"/>
      <c r="Z184" s="42"/>
      <c r="AA184" s="42"/>
      <c r="AB184" s="42"/>
      <c r="AC184" s="42"/>
      <c r="AD184" s="42"/>
      <c r="AE184" s="42"/>
      <c r="AR184" s="229" t="s">
        <v>1094</v>
      </c>
      <c r="AT184" s="229" t="s">
        <v>243</v>
      </c>
      <c r="AU184" s="229" t="s">
        <v>93</v>
      </c>
      <c r="AY184" s="20" t="s">
        <v>241</v>
      </c>
      <c r="BE184" s="230">
        <f>IF(N184="základní",J184,0)</f>
        <v>0</v>
      </c>
      <c r="BF184" s="230">
        <f>IF(N184="snížená",J184,0)</f>
        <v>0</v>
      </c>
      <c r="BG184" s="230">
        <f>IF(N184="zákl. přenesená",J184,0)</f>
        <v>0</v>
      </c>
      <c r="BH184" s="230">
        <f>IF(N184="sníž. přenesená",J184,0)</f>
        <v>0</v>
      </c>
      <c r="BI184" s="230">
        <f>IF(N184="nulová",J184,0)</f>
        <v>0</v>
      </c>
      <c r="BJ184" s="20" t="s">
        <v>23</v>
      </c>
      <c r="BK184" s="230">
        <f>ROUND(I184*H184,2)</f>
        <v>0</v>
      </c>
      <c r="BL184" s="20" t="s">
        <v>1094</v>
      </c>
      <c r="BM184" s="229" t="s">
        <v>1681</v>
      </c>
    </row>
    <row r="185" s="2" customFormat="1" ht="16.5" customHeight="1">
      <c r="A185" s="42"/>
      <c r="B185" s="43"/>
      <c r="C185" s="280" t="s">
        <v>1103</v>
      </c>
      <c r="D185" s="280" t="s">
        <v>463</v>
      </c>
      <c r="E185" s="281" t="s">
        <v>10616</v>
      </c>
      <c r="F185" s="282" t="s">
        <v>10617</v>
      </c>
      <c r="G185" s="283" t="s">
        <v>10470</v>
      </c>
      <c r="H185" s="284">
        <v>15</v>
      </c>
      <c r="I185" s="285"/>
      <c r="J185" s="286">
        <f>ROUND(I185*H185,2)</f>
        <v>0</v>
      </c>
      <c r="K185" s="282" t="s">
        <v>39</v>
      </c>
      <c r="L185" s="287"/>
      <c r="M185" s="288" t="s">
        <v>39</v>
      </c>
      <c r="N185" s="289" t="s">
        <v>56</v>
      </c>
      <c r="O185" s="88"/>
      <c r="P185" s="227">
        <f>O185*H185</f>
        <v>0</v>
      </c>
      <c r="Q185" s="227">
        <v>0</v>
      </c>
      <c r="R185" s="227">
        <f>Q185*H185</f>
        <v>0</v>
      </c>
      <c r="S185" s="227">
        <v>0</v>
      </c>
      <c r="T185" s="228">
        <f>S185*H185</f>
        <v>0</v>
      </c>
      <c r="U185" s="42"/>
      <c r="V185" s="42"/>
      <c r="W185" s="42"/>
      <c r="X185" s="42"/>
      <c r="Y185" s="42"/>
      <c r="Z185" s="42"/>
      <c r="AA185" s="42"/>
      <c r="AB185" s="42"/>
      <c r="AC185" s="42"/>
      <c r="AD185" s="42"/>
      <c r="AE185" s="42"/>
      <c r="AR185" s="229" t="s">
        <v>3347</v>
      </c>
      <c r="AT185" s="229" t="s">
        <v>463</v>
      </c>
      <c r="AU185" s="229" t="s">
        <v>93</v>
      </c>
      <c r="AY185" s="20" t="s">
        <v>241</v>
      </c>
      <c r="BE185" s="230">
        <f>IF(N185="základní",J185,0)</f>
        <v>0</v>
      </c>
      <c r="BF185" s="230">
        <f>IF(N185="snížená",J185,0)</f>
        <v>0</v>
      </c>
      <c r="BG185" s="230">
        <f>IF(N185="zákl. přenesená",J185,0)</f>
        <v>0</v>
      </c>
      <c r="BH185" s="230">
        <f>IF(N185="sníž. přenesená",J185,0)</f>
        <v>0</v>
      </c>
      <c r="BI185" s="230">
        <f>IF(N185="nulová",J185,0)</f>
        <v>0</v>
      </c>
      <c r="BJ185" s="20" t="s">
        <v>23</v>
      </c>
      <c r="BK185" s="230">
        <f>ROUND(I185*H185,2)</f>
        <v>0</v>
      </c>
      <c r="BL185" s="20" t="s">
        <v>1094</v>
      </c>
      <c r="BM185" s="229" t="s">
        <v>1645</v>
      </c>
    </row>
    <row r="186" s="2" customFormat="1" ht="16.5" customHeight="1">
      <c r="A186" s="42"/>
      <c r="B186" s="43"/>
      <c r="C186" s="218" t="s">
        <v>1115</v>
      </c>
      <c r="D186" s="218" t="s">
        <v>243</v>
      </c>
      <c r="E186" s="219" t="s">
        <v>10596</v>
      </c>
      <c r="F186" s="220" t="s">
        <v>10597</v>
      </c>
      <c r="G186" s="221" t="s">
        <v>515</v>
      </c>
      <c r="H186" s="222">
        <v>120</v>
      </c>
      <c r="I186" s="223"/>
      <c r="J186" s="224">
        <f>ROUND(I186*H186,2)</f>
        <v>0</v>
      </c>
      <c r="K186" s="220" t="s">
        <v>10466</v>
      </c>
      <c r="L186" s="48"/>
      <c r="M186" s="225" t="s">
        <v>39</v>
      </c>
      <c r="N186" s="226" t="s">
        <v>56</v>
      </c>
      <c r="O186" s="88"/>
      <c r="P186" s="227">
        <f>O186*H186</f>
        <v>0</v>
      </c>
      <c r="Q186" s="227">
        <v>0.00013999999999999999</v>
      </c>
      <c r="R186" s="227">
        <f>Q186*H186</f>
        <v>0.016799999999999999</v>
      </c>
      <c r="S186" s="227">
        <v>0</v>
      </c>
      <c r="T186" s="228">
        <f>S186*H186</f>
        <v>0</v>
      </c>
      <c r="U186" s="42"/>
      <c r="V186" s="42"/>
      <c r="W186" s="42"/>
      <c r="X186" s="42"/>
      <c r="Y186" s="42"/>
      <c r="Z186" s="42"/>
      <c r="AA186" s="42"/>
      <c r="AB186" s="42"/>
      <c r="AC186" s="42"/>
      <c r="AD186" s="42"/>
      <c r="AE186" s="42"/>
      <c r="AR186" s="229" t="s">
        <v>1094</v>
      </c>
      <c r="AT186" s="229" t="s">
        <v>243</v>
      </c>
      <c r="AU186" s="229" t="s">
        <v>93</v>
      </c>
      <c r="AY186" s="20" t="s">
        <v>241</v>
      </c>
      <c r="BE186" s="230">
        <f>IF(N186="základní",J186,0)</f>
        <v>0</v>
      </c>
      <c r="BF186" s="230">
        <f>IF(N186="snížená",J186,0)</f>
        <v>0</v>
      </c>
      <c r="BG186" s="230">
        <f>IF(N186="zákl. přenesená",J186,0)</f>
        <v>0</v>
      </c>
      <c r="BH186" s="230">
        <f>IF(N186="sníž. přenesená",J186,0)</f>
        <v>0</v>
      </c>
      <c r="BI186" s="230">
        <f>IF(N186="nulová",J186,0)</f>
        <v>0</v>
      </c>
      <c r="BJ186" s="20" t="s">
        <v>23</v>
      </c>
      <c r="BK186" s="230">
        <f>ROUND(I186*H186,2)</f>
        <v>0</v>
      </c>
      <c r="BL186" s="20" t="s">
        <v>1094</v>
      </c>
      <c r="BM186" s="229" t="s">
        <v>1703</v>
      </c>
    </row>
    <row r="187" s="12" customFormat="1" ht="22.8" customHeight="1">
      <c r="A187" s="12"/>
      <c r="B187" s="202"/>
      <c r="C187" s="203"/>
      <c r="D187" s="204" t="s">
        <v>84</v>
      </c>
      <c r="E187" s="216" t="s">
        <v>10618</v>
      </c>
      <c r="F187" s="216" t="s">
        <v>10619</v>
      </c>
      <c r="G187" s="203"/>
      <c r="H187" s="203"/>
      <c r="I187" s="206"/>
      <c r="J187" s="217">
        <f>BK187</f>
        <v>0</v>
      </c>
      <c r="K187" s="203"/>
      <c r="L187" s="208"/>
      <c r="M187" s="209"/>
      <c r="N187" s="210"/>
      <c r="O187" s="210"/>
      <c r="P187" s="211">
        <f>SUM(P188:P197)</f>
        <v>0</v>
      </c>
      <c r="Q187" s="210"/>
      <c r="R187" s="211">
        <f>SUM(R188:R197)</f>
        <v>0.028900000000000002</v>
      </c>
      <c r="S187" s="210"/>
      <c r="T187" s="212">
        <f>SUM(T188:T197)</f>
        <v>0</v>
      </c>
      <c r="U187" s="12"/>
      <c r="V187" s="12"/>
      <c r="W187" s="12"/>
      <c r="X187" s="12"/>
      <c r="Y187" s="12"/>
      <c r="Z187" s="12"/>
      <c r="AA187" s="12"/>
      <c r="AB187" s="12"/>
      <c r="AC187" s="12"/>
      <c r="AD187" s="12"/>
      <c r="AE187" s="12"/>
      <c r="AR187" s="213" t="s">
        <v>23</v>
      </c>
      <c r="AT187" s="214" t="s">
        <v>84</v>
      </c>
      <c r="AU187" s="214" t="s">
        <v>23</v>
      </c>
      <c r="AY187" s="213" t="s">
        <v>241</v>
      </c>
      <c r="BK187" s="215">
        <f>SUM(BK188:BK197)</f>
        <v>0</v>
      </c>
    </row>
    <row r="188" s="2" customFormat="1" ht="16.5" customHeight="1">
      <c r="A188" s="42"/>
      <c r="B188" s="43"/>
      <c r="C188" s="218" t="s">
        <v>1122</v>
      </c>
      <c r="D188" s="218" t="s">
        <v>243</v>
      </c>
      <c r="E188" s="219" t="s">
        <v>10620</v>
      </c>
      <c r="F188" s="220" t="s">
        <v>10621</v>
      </c>
      <c r="G188" s="221" t="s">
        <v>10470</v>
      </c>
      <c r="H188" s="222">
        <v>4</v>
      </c>
      <c r="I188" s="223"/>
      <c r="J188" s="224">
        <f>ROUND(I188*H188,2)</f>
        <v>0</v>
      </c>
      <c r="K188" s="220" t="s">
        <v>39</v>
      </c>
      <c r="L188" s="48"/>
      <c r="M188" s="225" t="s">
        <v>39</v>
      </c>
      <c r="N188" s="226" t="s">
        <v>56</v>
      </c>
      <c r="O188" s="88"/>
      <c r="P188" s="227">
        <f>O188*H188</f>
        <v>0</v>
      </c>
      <c r="Q188" s="227">
        <v>0</v>
      </c>
      <c r="R188" s="227">
        <f>Q188*H188</f>
        <v>0</v>
      </c>
      <c r="S188" s="227">
        <v>0</v>
      </c>
      <c r="T188" s="228">
        <f>S188*H188</f>
        <v>0</v>
      </c>
      <c r="U188" s="42"/>
      <c r="V188" s="42"/>
      <c r="W188" s="42"/>
      <c r="X188" s="42"/>
      <c r="Y188" s="42"/>
      <c r="Z188" s="42"/>
      <c r="AA188" s="42"/>
      <c r="AB188" s="42"/>
      <c r="AC188" s="42"/>
      <c r="AD188" s="42"/>
      <c r="AE188" s="42"/>
      <c r="AR188" s="229" t="s">
        <v>1094</v>
      </c>
      <c r="AT188" s="229" t="s">
        <v>243</v>
      </c>
      <c r="AU188" s="229" t="s">
        <v>93</v>
      </c>
      <c r="AY188" s="20" t="s">
        <v>241</v>
      </c>
      <c r="BE188" s="230">
        <f>IF(N188="základní",J188,0)</f>
        <v>0</v>
      </c>
      <c r="BF188" s="230">
        <f>IF(N188="snížená",J188,0)</f>
        <v>0</v>
      </c>
      <c r="BG188" s="230">
        <f>IF(N188="zákl. přenesená",J188,0)</f>
        <v>0</v>
      </c>
      <c r="BH188" s="230">
        <f>IF(N188="sníž. přenesená",J188,0)</f>
        <v>0</v>
      </c>
      <c r="BI188" s="230">
        <f>IF(N188="nulová",J188,0)</f>
        <v>0</v>
      </c>
      <c r="BJ188" s="20" t="s">
        <v>23</v>
      </c>
      <c r="BK188" s="230">
        <f>ROUND(I188*H188,2)</f>
        <v>0</v>
      </c>
      <c r="BL188" s="20" t="s">
        <v>1094</v>
      </c>
      <c r="BM188" s="229" t="s">
        <v>1718</v>
      </c>
    </row>
    <row r="189" s="2" customFormat="1" ht="16.5" customHeight="1">
      <c r="A189" s="42"/>
      <c r="B189" s="43"/>
      <c r="C189" s="218" t="s">
        <v>1133</v>
      </c>
      <c r="D189" s="218" t="s">
        <v>243</v>
      </c>
      <c r="E189" s="219" t="s">
        <v>10622</v>
      </c>
      <c r="F189" s="220" t="s">
        <v>10623</v>
      </c>
      <c r="G189" s="221" t="s">
        <v>10470</v>
      </c>
      <c r="H189" s="222">
        <v>1</v>
      </c>
      <c r="I189" s="223"/>
      <c r="J189" s="224">
        <f>ROUND(I189*H189,2)</f>
        <v>0</v>
      </c>
      <c r="K189" s="220" t="s">
        <v>39</v>
      </c>
      <c r="L189" s="48"/>
      <c r="M189" s="225" t="s">
        <v>39</v>
      </c>
      <c r="N189" s="226" t="s">
        <v>56</v>
      </c>
      <c r="O189" s="88"/>
      <c r="P189" s="227">
        <f>O189*H189</f>
        <v>0</v>
      </c>
      <c r="Q189" s="227">
        <v>0</v>
      </c>
      <c r="R189" s="227">
        <f>Q189*H189</f>
        <v>0</v>
      </c>
      <c r="S189" s="227">
        <v>0</v>
      </c>
      <c r="T189" s="228">
        <f>S189*H189</f>
        <v>0</v>
      </c>
      <c r="U189" s="42"/>
      <c r="V189" s="42"/>
      <c r="W189" s="42"/>
      <c r="X189" s="42"/>
      <c r="Y189" s="42"/>
      <c r="Z189" s="42"/>
      <c r="AA189" s="42"/>
      <c r="AB189" s="42"/>
      <c r="AC189" s="42"/>
      <c r="AD189" s="42"/>
      <c r="AE189" s="42"/>
      <c r="AR189" s="229" t="s">
        <v>1094</v>
      </c>
      <c r="AT189" s="229" t="s">
        <v>243</v>
      </c>
      <c r="AU189" s="229" t="s">
        <v>93</v>
      </c>
      <c r="AY189" s="20" t="s">
        <v>241</v>
      </c>
      <c r="BE189" s="230">
        <f>IF(N189="základní",J189,0)</f>
        <v>0</v>
      </c>
      <c r="BF189" s="230">
        <f>IF(N189="snížená",J189,0)</f>
        <v>0</v>
      </c>
      <c r="BG189" s="230">
        <f>IF(N189="zákl. přenesená",J189,0)</f>
        <v>0</v>
      </c>
      <c r="BH189" s="230">
        <f>IF(N189="sníž. přenesená",J189,0)</f>
        <v>0</v>
      </c>
      <c r="BI189" s="230">
        <f>IF(N189="nulová",J189,0)</f>
        <v>0</v>
      </c>
      <c r="BJ189" s="20" t="s">
        <v>23</v>
      </c>
      <c r="BK189" s="230">
        <f>ROUND(I189*H189,2)</f>
        <v>0</v>
      </c>
      <c r="BL189" s="20" t="s">
        <v>1094</v>
      </c>
      <c r="BM189" s="229" t="s">
        <v>1732</v>
      </c>
    </row>
    <row r="190" s="2" customFormat="1" ht="16.5" customHeight="1">
      <c r="A190" s="42"/>
      <c r="B190" s="43"/>
      <c r="C190" s="218" t="s">
        <v>1145</v>
      </c>
      <c r="D190" s="218" t="s">
        <v>243</v>
      </c>
      <c r="E190" s="219" t="s">
        <v>10624</v>
      </c>
      <c r="F190" s="220" t="s">
        <v>10625</v>
      </c>
      <c r="G190" s="221" t="s">
        <v>515</v>
      </c>
      <c r="H190" s="222">
        <v>100</v>
      </c>
      <c r="I190" s="223"/>
      <c r="J190" s="224">
        <f>ROUND(I190*H190,2)</f>
        <v>0</v>
      </c>
      <c r="K190" s="220" t="s">
        <v>10466</v>
      </c>
      <c r="L190" s="48"/>
      <c r="M190" s="225" t="s">
        <v>39</v>
      </c>
      <c r="N190" s="226" t="s">
        <v>56</v>
      </c>
      <c r="O190" s="88"/>
      <c r="P190" s="227">
        <f>O190*H190</f>
        <v>0</v>
      </c>
      <c r="Q190" s="227">
        <v>0</v>
      </c>
      <c r="R190" s="227">
        <f>Q190*H190</f>
        <v>0</v>
      </c>
      <c r="S190" s="227">
        <v>0</v>
      </c>
      <c r="T190" s="228">
        <f>S190*H190</f>
        <v>0</v>
      </c>
      <c r="U190" s="42"/>
      <c r="V190" s="42"/>
      <c r="W190" s="42"/>
      <c r="X190" s="42"/>
      <c r="Y190" s="42"/>
      <c r="Z190" s="42"/>
      <c r="AA190" s="42"/>
      <c r="AB190" s="42"/>
      <c r="AC190" s="42"/>
      <c r="AD190" s="42"/>
      <c r="AE190" s="42"/>
      <c r="AR190" s="229" t="s">
        <v>1094</v>
      </c>
      <c r="AT190" s="229" t="s">
        <v>243</v>
      </c>
      <c r="AU190" s="229" t="s">
        <v>93</v>
      </c>
      <c r="AY190" s="20" t="s">
        <v>241</v>
      </c>
      <c r="BE190" s="230">
        <f>IF(N190="základní",J190,0)</f>
        <v>0</v>
      </c>
      <c r="BF190" s="230">
        <f>IF(N190="snížená",J190,0)</f>
        <v>0</v>
      </c>
      <c r="BG190" s="230">
        <f>IF(N190="zákl. přenesená",J190,0)</f>
        <v>0</v>
      </c>
      <c r="BH190" s="230">
        <f>IF(N190="sníž. přenesená",J190,0)</f>
        <v>0</v>
      </c>
      <c r="BI190" s="230">
        <f>IF(N190="nulová",J190,0)</f>
        <v>0</v>
      </c>
      <c r="BJ190" s="20" t="s">
        <v>23</v>
      </c>
      <c r="BK190" s="230">
        <f>ROUND(I190*H190,2)</f>
        <v>0</v>
      </c>
      <c r="BL190" s="20" t="s">
        <v>1094</v>
      </c>
      <c r="BM190" s="229" t="s">
        <v>1771</v>
      </c>
    </row>
    <row r="191" s="2" customFormat="1" ht="16.5" customHeight="1">
      <c r="A191" s="42"/>
      <c r="B191" s="43"/>
      <c r="C191" s="280" t="s">
        <v>1159</v>
      </c>
      <c r="D191" s="280" t="s">
        <v>463</v>
      </c>
      <c r="E191" s="281" t="s">
        <v>10626</v>
      </c>
      <c r="F191" s="282" t="s">
        <v>10627</v>
      </c>
      <c r="G191" s="283" t="s">
        <v>515</v>
      </c>
      <c r="H191" s="284">
        <v>100</v>
      </c>
      <c r="I191" s="285"/>
      <c r="J191" s="286">
        <f>ROUND(I191*H191,2)</f>
        <v>0</v>
      </c>
      <c r="K191" s="282" t="s">
        <v>10466</v>
      </c>
      <c r="L191" s="287"/>
      <c r="M191" s="288" t="s">
        <v>39</v>
      </c>
      <c r="N191" s="289" t="s">
        <v>56</v>
      </c>
      <c r="O191" s="88"/>
      <c r="P191" s="227">
        <f>O191*H191</f>
        <v>0</v>
      </c>
      <c r="Q191" s="227">
        <v>2.0000000000000002E-05</v>
      </c>
      <c r="R191" s="227">
        <f>Q191*H191</f>
        <v>0.002</v>
      </c>
      <c r="S191" s="227">
        <v>0</v>
      </c>
      <c r="T191" s="228">
        <f>S191*H191</f>
        <v>0</v>
      </c>
      <c r="U191" s="42"/>
      <c r="V191" s="42"/>
      <c r="W191" s="42"/>
      <c r="X191" s="42"/>
      <c r="Y191" s="42"/>
      <c r="Z191" s="42"/>
      <c r="AA191" s="42"/>
      <c r="AB191" s="42"/>
      <c r="AC191" s="42"/>
      <c r="AD191" s="42"/>
      <c r="AE191" s="42"/>
      <c r="AR191" s="229" t="s">
        <v>3347</v>
      </c>
      <c r="AT191" s="229" t="s">
        <v>463</v>
      </c>
      <c r="AU191" s="229" t="s">
        <v>93</v>
      </c>
      <c r="AY191" s="20" t="s">
        <v>241</v>
      </c>
      <c r="BE191" s="230">
        <f>IF(N191="základní",J191,0)</f>
        <v>0</v>
      </c>
      <c r="BF191" s="230">
        <f>IF(N191="snížená",J191,0)</f>
        <v>0</v>
      </c>
      <c r="BG191" s="230">
        <f>IF(N191="zákl. přenesená",J191,0)</f>
        <v>0</v>
      </c>
      <c r="BH191" s="230">
        <f>IF(N191="sníž. přenesená",J191,0)</f>
        <v>0</v>
      </c>
      <c r="BI191" s="230">
        <f>IF(N191="nulová",J191,0)</f>
        <v>0</v>
      </c>
      <c r="BJ191" s="20" t="s">
        <v>23</v>
      </c>
      <c r="BK191" s="230">
        <f>ROUND(I191*H191,2)</f>
        <v>0</v>
      </c>
      <c r="BL191" s="20" t="s">
        <v>1094</v>
      </c>
      <c r="BM191" s="229" t="s">
        <v>1747</v>
      </c>
    </row>
    <row r="192" s="2" customFormat="1">
      <c r="A192" s="42"/>
      <c r="B192" s="43"/>
      <c r="C192" s="44"/>
      <c r="D192" s="238" t="s">
        <v>3418</v>
      </c>
      <c r="E192" s="44"/>
      <c r="F192" s="290" t="s">
        <v>10628</v>
      </c>
      <c r="G192" s="44"/>
      <c r="H192" s="44"/>
      <c r="I192" s="233"/>
      <c r="J192" s="44"/>
      <c r="K192" s="44"/>
      <c r="L192" s="48"/>
      <c r="M192" s="234"/>
      <c r="N192" s="235"/>
      <c r="O192" s="88"/>
      <c r="P192" s="88"/>
      <c r="Q192" s="88"/>
      <c r="R192" s="88"/>
      <c r="S192" s="88"/>
      <c r="T192" s="89"/>
      <c r="U192" s="42"/>
      <c r="V192" s="42"/>
      <c r="W192" s="42"/>
      <c r="X192" s="42"/>
      <c r="Y192" s="42"/>
      <c r="Z192" s="42"/>
      <c r="AA192" s="42"/>
      <c r="AB192" s="42"/>
      <c r="AC192" s="42"/>
      <c r="AD192" s="42"/>
      <c r="AE192" s="42"/>
      <c r="AT192" s="20" t="s">
        <v>3418</v>
      </c>
      <c r="AU192" s="20" t="s">
        <v>93</v>
      </c>
    </row>
    <row r="193" s="2" customFormat="1" ht="16.5" customHeight="1">
      <c r="A193" s="42"/>
      <c r="B193" s="43"/>
      <c r="C193" s="218" t="s">
        <v>1168</v>
      </c>
      <c r="D193" s="218" t="s">
        <v>243</v>
      </c>
      <c r="E193" s="219" t="s">
        <v>10629</v>
      </c>
      <c r="F193" s="220" t="s">
        <v>10630</v>
      </c>
      <c r="G193" s="221" t="s">
        <v>515</v>
      </c>
      <c r="H193" s="222">
        <v>50</v>
      </c>
      <c r="I193" s="223"/>
      <c r="J193" s="224">
        <f>ROUND(I193*H193,2)</f>
        <v>0</v>
      </c>
      <c r="K193" s="220" t="s">
        <v>10466</v>
      </c>
      <c r="L193" s="48"/>
      <c r="M193" s="225" t="s">
        <v>39</v>
      </c>
      <c r="N193" s="226" t="s">
        <v>56</v>
      </c>
      <c r="O193" s="88"/>
      <c r="P193" s="227">
        <f>O193*H193</f>
        <v>0</v>
      </c>
      <c r="Q193" s="227">
        <v>0</v>
      </c>
      <c r="R193" s="227">
        <f>Q193*H193</f>
        <v>0</v>
      </c>
      <c r="S193" s="227">
        <v>0</v>
      </c>
      <c r="T193" s="228">
        <f>S193*H193</f>
        <v>0</v>
      </c>
      <c r="U193" s="42"/>
      <c r="V193" s="42"/>
      <c r="W193" s="42"/>
      <c r="X193" s="42"/>
      <c r="Y193" s="42"/>
      <c r="Z193" s="42"/>
      <c r="AA193" s="42"/>
      <c r="AB193" s="42"/>
      <c r="AC193" s="42"/>
      <c r="AD193" s="42"/>
      <c r="AE193" s="42"/>
      <c r="AR193" s="229" t="s">
        <v>1094</v>
      </c>
      <c r="AT193" s="229" t="s">
        <v>243</v>
      </c>
      <c r="AU193" s="229" t="s">
        <v>93</v>
      </c>
      <c r="AY193" s="20" t="s">
        <v>241</v>
      </c>
      <c r="BE193" s="230">
        <f>IF(N193="základní",J193,0)</f>
        <v>0</v>
      </c>
      <c r="BF193" s="230">
        <f>IF(N193="snížená",J193,0)</f>
        <v>0</v>
      </c>
      <c r="BG193" s="230">
        <f>IF(N193="zákl. přenesená",J193,0)</f>
        <v>0</v>
      </c>
      <c r="BH193" s="230">
        <f>IF(N193="sníž. přenesená",J193,0)</f>
        <v>0</v>
      </c>
      <c r="BI193" s="230">
        <f>IF(N193="nulová",J193,0)</f>
        <v>0</v>
      </c>
      <c r="BJ193" s="20" t="s">
        <v>23</v>
      </c>
      <c r="BK193" s="230">
        <f>ROUND(I193*H193,2)</f>
        <v>0</v>
      </c>
      <c r="BL193" s="20" t="s">
        <v>1094</v>
      </c>
      <c r="BM193" s="229" t="s">
        <v>1861</v>
      </c>
    </row>
    <row r="194" s="2" customFormat="1" ht="16.5" customHeight="1">
      <c r="A194" s="42"/>
      <c r="B194" s="43"/>
      <c r="C194" s="280" t="s">
        <v>1176</v>
      </c>
      <c r="D194" s="280" t="s">
        <v>463</v>
      </c>
      <c r="E194" s="281" t="s">
        <v>10631</v>
      </c>
      <c r="F194" s="282" t="s">
        <v>10632</v>
      </c>
      <c r="G194" s="283" t="s">
        <v>515</v>
      </c>
      <c r="H194" s="284">
        <v>50</v>
      </c>
      <c r="I194" s="285"/>
      <c r="J194" s="286">
        <f>ROUND(I194*H194,2)</f>
        <v>0</v>
      </c>
      <c r="K194" s="282" t="s">
        <v>10466</v>
      </c>
      <c r="L194" s="287"/>
      <c r="M194" s="288" t="s">
        <v>39</v>
      </c>
      <c r="N194" s="289" t="s">
        <v>56</v>
      </c>
      <c r="O194" s="88"/>
      <c r="P194" s="227">
        <f>O194*H194</f>
        <v>0</v>
      </c>
      <c r="Q194" s="227">
        <v>0</v>
      </c>
      <c r="R194" s="227">
        <f>Q194*H194</f>
        <v>0</v>
      </c>
      <c r="S194" s="227">
        <v>0</v>
      </c>
      <c r="T194" s="228">
        <f>S194*H194</f>
        <v>0</v>
      </c>
      <c r="U194" s="42"/>
      <c r="V194" s="42"/>
      <c r="W194" s="42"/>
      <c r="X194" s="42"/>
      <c r="Y194" s="42"/>
      <c r="Z194" s="42"/>
      <c r="AA194" s="42"/>
      <c r="AB194" s="42"/>
      <c r="AC194" s="42"/>
      <c r="AD194" s="42"/>
      <c r="AE194" s="42"/>
      <c r="AR194" s="229" t="s">
        <v>3347</v>
      </c>
      <c r="AT194" s="229" t="s">
        <v>463</v>
      </c>
      <c r="AU194" s="229" t="s">
        <v>93</v>
      </c>
      <c r="AY194" s="20" t="s">
        <v>241</v>
      </c>
      <c r="BE194" s="230">
        <f>IF(N194="základní",J194,0)</f>
        <v>0</v>
      </c>
      <c r="BF194" s="230">
        <f>IF(N194="snížená",J194,0)</f>
        <v>0</v>
      </c>
      <c r="BG194" s="230">
        <f>IF(N194="zákl. přenesená",J194,0)</f>
        <v>0</v>
      </c>
      <c r="BH194" s="230">
        <f>IF(N194="sníž. přenesená",J194,0)</f>
        <v>0</v>
      </c>
      <c r="BI194" s="230">
        <f>IF(N194="nulová",J194,0)</f>
        <v>0</v>
      </c>
      <c r="BJ194" s="20" t="s">
        <v>23</v>
      </c>
      <c r="BK194" s="230">
        <f>ROUND(I194*H194,2)</f>
        <v>0</v>
      </c>
      <c r="BL194" s="20" t="s">
        <v>1094</v>
      </c>
      <c r="BM194" s="229" t="s">
        <v>1819</v>
      </c>
    </row>
    <row r="195" s="2" customFormat="1">
      <c r="A195" s="42"/>
      <c r="B195" s="43"/>
      <c r="C195" s="44"/>
      <c r="D195" s="238" t="s">
        <v>3418</v>
      </c>
      <c r="E195" s="44"/>
      <c r="F195" s="290" t="s">
        <v>10633</v>
      </c>
      <c r="G195" s="44"/>
      <c r="H195" s="44"/>
      <c r="I195" s="233"/>
      <c r="J195" s="44"/>
      <c r="K195" s="44"/>
      <c r="L195" s="48"/>
      <c r="M195" s="234"/>
      <c r="N195" s="235"/>
      <c r="O195" s="88"/>
      <c r="P195" s="88"/>
      <c r="Q195" s="88"/>
      <c r="R195" s="88"/>
      <c r="S195" s="88"/>
      <c r="T195" s="89"/>
      <c r="U195" s="42"/>
      <c r="V195" s="42"/>
      <c r="W195" s="42"/>
      <c r="X195" s="42"/>
      <c r="Y195" s="42"/>
      <c r="Z195" s="42"/>
      <c r="AA195" s="42"/>
      <c r="AB195" s="42"/>
      <c r="AC195" s="42"/>
      <c r="AD195" s="42"/>
      <c r="AE195" s="42"/>
      <c r="AT195" s="20" t="s">
        <v>3418</v>
      </c>
      <c r="AU195" s="20" t="s">
        <v>93</v>
      </c>
    </row>
    <row r="196" s="2" customFormat="1" ht="16.5" customHeight="1">
      <c r="A196" s="42"/>
      <c r="B196" s="43"/>
      <c r="C196" s="218" t="s">
        <v>1196</v>
      </c>
      <c r="D196" s="218" t="s">
        <v>243</v>
      </c>
      <c r="E196" s="219" t="s">
        <v>10634</v>
      </c>
      <c r="F196" s="220" t="s">
        <v>10635</v>
      </c>
      <c r="G196" s="221" t="s">
        <v>515</v>
      </c>
      <c r="H196" s="222">
        <v>50</v>
      </c>
      <c r="I196" s="223"/>
      <c r="J196" s="224">
        <f>ROUND(I196*H196,2)</f>
        <v>0</v>
      </c>
      <c r="K196" s="220" t="s">
        <v>10466</v>
      </c>
      <c r="L196" s="48"/>
      <c r="M196" s="225" t="s">
        <v>39</v>
      </c>
      <c r="N196" s="226" t="s">
        <v>56</v>
      </c>
      <c r="O196" s="88"/>
      <c r="P196" s="227">
        <f>O196*H196</f>
        <v>0</v>
      </c>
      <c r="Q196" s="227">
        <v>0.00012999999999999999</v>
      </c>
      <c r="R196" s="227">
        <f>Q196*H196</f>
        <v>0.0064999999999999997</v>
      </c>
      <c r="S196" s="227">
        <v>0</v>
      </c>
      <c r="T196" s="228">
        <f>S196*H196</f>
        <v>0</v>
      </c>
      <c r="U196" s="42"/>
      <c r="V196" s="42"/>
      <c r="W196" s="42"/>
      <c r="X196" s="42"/>
      <c r="Y196" s="42"/>
      <c r="Z196" s="42"/>
      <c r="AA196" s="42"/>
      <c r="AB196" s="42"/>
      <c r="AC196" s="42"/>
      <c r="AD196" s="42"/>
      <c r="AE196" s="42"/>
      <c r="AR196" s="229" t="s">
        <v>1094</v>
      </c>
      <c r="AT196" s="229" t="s">
        <v>243</v>
      </c>
      <c r="AU196" s="229" t="s">
        <v>93</v>
      </c>
      <c r="AY196" s="20" t="s">
        <v>241</v>
      </c>
      <c r="BE196" s="230">
        <f>IF(N196="základní",J196,0)</f>
        <v>0</v>
      </c>
      <c r="BF196" s="230">
        <f>IF(N196="snížená",J196,0)</f>
        <v>0</v>
      </c>
      <c r="BG196" s="230">
        <f>IF(N196="zákl. přenesená",J196,0)</f>
        <v>0</v>
      </c>
      <c r="BH196" s="230">
        <f>IF(N196="sníž. přenesená",J196,0)</f>
        <v>0</v>
      </c>
      <c r="BI196" s="230">
        <f>IF(N196="nulová",J196,0)</f>
        <v>0</v>
      </c>
      <c r="BJ196" s="20" t="s">
        <v>23</v>
      </c>
      <c r="BK196" s="230">
        <f>ROUND(I196*H196,2)</f>
        <v>0</v>
      </c>
      <c r="BL196" s="20" t="s">
        <v>1094</v>
      </c>
      <c r="BM196" s="229" t="s">
        <v>1884</v>
      </c>
    </row>
    <row r="197" s="2" customFormat="1" ht="16.5" customHeight="1">
      <c r="A197" s="42"/>
      <c r="B197" s="43"/>
      <c r="C197" s="218" t="s">
        <v>1204</v>
      </c>
      <c r="D197" s="218" t="s">
        <v>243</v>
      </c>
      <c r="E197" s="219" t="s">
        <v>10636</v>
      </c>
      <c r="F197" s="220" t="s">
        <v>10637</v>
      </c>
      <c r="G197" s="221" t="s">
        <v>515</v>
      </c>
      <c r="H197" s="222">
        <v>120</v>
      </c>
      <c r="I197" s="223"/>
      <c r="J197" s="224">
        <f>ROUND(I197*H197,2)</f>
        <v>0</v>
      </c>
      <c r="K197" s="220" t="s">
        <v>10466</v>
      </c>
      <c r="L197" s="48"/>
      <c r="M197" s="225" t="s">
        <v>39</v>
      </c>
      <c r="N197" s="226" t="s">
        <v>56</v>
      </c>
      <c r="O197" s="88"/>
      <c r="P197" s="227">
        <f>O197*H197</f>
        <v>0</v>
      </c>
      <c r="Q197" s="227">
        <v>0.00017000000000000001</v>
      </c>
      <c r="R197" s="227">
        <f>Q197*H197</f>
        <v>0.020400000000000001</v>
      </c>
      <c r="S197" s="227">
        <v>0</v>
      </c>
      <c r="T197" s="228">
        <f>S197*H197</f>
        <v>0</v>
      </c>
      <c r="U197" s="42"/>
      <c r="V197" s="42"/>
      <c r="W197" s="42"/>
      <c r="X197" s="42"/>
      <c r="Y197" s="42"/>
      <c r="Z197" s="42"/>
      <c r="AA197" s="42"/>
      <c r="AB197" s="42"/>
      <c r="AC197" s="42"/>
      <c r="AD197" s="42"/>
      <c r="AE197" s="42"/>
      <c r="AR197" s="229" t="s">
        <v>1094</v>
      </c>
      <c r="AT197" s="229" t="s">
        <v>243</v>
      </c>
      <c r="AU197" s="229" t="s">
        <v>93</v>
      </c>
      <c r="AY197" s="20" t="s">
        <v>241</v>
      </c>
      <c r="BE197" s="230">
        <f>IF(N197="základní",J197,0)</f>
        <v>0</v>
      </c>
      <c r="BF197" s="230">
        <f>IF(N197="snížená",J197,0)</f>
        <v>0</v>
      </c>
      <c r="BG197" s="230">
        <f>IF(N197="zákl. přenesená",J197,0)</f>
        <v>0</v>
      </c>
      <c r="BH197" s="230">
        <f>IF(N197="sníž. přenesená",J197,0)</f>
        <v>0</v>
      </c>
      <c r="BI197" s="230">
        <f>IF(N197="nulová",J197,0)</f>
        <v>0</v>
      </c>
      <c r="BJ197" s="20" t="s">
        <v>23</v>
      </c>
      <c r="BK197" s="230">
        <f>ROUND(I197*H197,2)</f>
        <v>0</v>
      </c>
      <c r="BL197" s="20" t="s">
        <v>1094</v>
      </c>
      <c r="BM197" s="229" t="s">
        <v>1893</v>
      </c>
    </row>
    <row r="198" s="12" customFormat="1" ht="22.8" customHeight="1">
      <c r="A198" s="12"/>
      <c r="B198" s="202"/>
      <c r="C198" s="203"/>
      <c r="D198" s="204" t="s">
        <v>84</v>
      </c>
      <c r="E198" s="216" t="s">
        <v>10638</v>
      </c>
      <c r="F198" s="216" t="s">
        <v>10639</v>
      </c>
      <c r="G198" s="203"/>
      <c r="H198" s="203"/>
      <c r="I198" s="206"/>
      <c r="J198" s="217">
        <f>BK198</f>
        <v>0</v>
      </c>
      <c r="K198" s="203"/>
      <c r="L198" s="208"/>
      <c r="M198" s="209"/>
      <c r="N198" s="210"/>
      <c r="O198" s="210"/>
      <c r="P198" s="211">
        <f>SUM(P199:P201)</f>
        <v>0</v>
      </c>
      <c r="Q198" s="210"/>
      <c r="R198" s="211">
        <f>SUM(R199:R201)</f>
        <v>0.083999999999999991</v>
      </c>
      <c r="S198" s="210"/>
      <c r="T198" s="212">
        <f>SUM(T199:T201)</f>
        <v>0</v>
      </c>
      <c r="U198" s="12"/>
      <c r="V198" s="12"/>
      <c r="W198" s="12"/>
      <c r="X198" s="12"/>
      <c r="Y198" s="12"/>
      <c r="Z198" s="12"/>
      <c r="AA198" s="12"/>
      <c r="AB198" s="12"/>
      <c r="AC198" s="12"/>
      <c r="AD198" s="12"/>
      <c r="AE198" s="12"/>
      <c r="AR198" s="213" t="s">
        <v>23</v>
      </c>
      <c r="AT198" s="214" t="s">
        <v>84</v>
      </c>
      <c r="AU198" s="214" t="s">
        <v>23</v>
      </c>
      <c r="AY198" s="213" t="s">
        <v>241</v>
      </c>
      <c r="BK198" s="215">
        <f>SUM(BK199:BK201)</f>
        <v>0</v>
      </c>
    </row>
    <row r="199" s="2" customFormat="1" ht="21.75" customHeight="1">
      <c r="A199" s="42"/>
      <c r="B199" s="43"/>
      <c r="C199" s="218" t="s">
        <v>1215</v>
      </c>
      <c r="D199" s="218" t="s">
        <v>243</v>
      </c>
      <c r="E199" s="219" t="s">
        <v>10640</v>
      </c>
      <c r="F199" s="220" t="s">
        <v>10641</v>
      </c>
      <c r="G199" s="221" t="s">
        <v>10470</v>
      </c>
      <c r="H199" s="222">
        <v>1</v>
      </c>
      <c r="I199" s="223"/>
      <c r="J199" s="224">
        <f>ROUND(I199*H199,2)</f>
        <v>0</v>
      </c>
      <c r="K199" s="220" t="s">
        <v>39</v>
      </c>
      <c r="L199" s="48"/>
      <c r="M199" s="225" t="s">
        <v>39</v>
      </c>
      <c r="N199" s="226" t="s">
        <v>56</v>
      </c>
      <c r="O199" s="88"/>
      <c r="P199" s="227">
        <f>O199*H199</f>
        <v>0</v>
      </c>
      <c r="Q199" s="227">
        <v>0</v>
      </c>
      <c r="R199" s="227">
        <f>Q199*H199</f>
        <v>0</v>
      </c>
      <c r="S199" s="227">
        <v>0</v>
      </c>
      <c r="T199" s="228">
        <f>S199*H199</f>
        <v>0</v>
      </c>
      <c r="U199" s="42"/>
      <c r="V199" s="42"/>
      <c r="W199" s="42"/>
      <c r="X199" s="42"/>
      <c r="Y199" s="42"/>
      <c r="Z199" s="42"/>
      <c r="AA199" s="42"/>
      <c r="AB199" s="42"/>
      <c r="AC199" s="42"/>
      <c r="AD199" s="42"/>
      <c r="AE199" s="42"/>
      <c r="AR199" s="229" t="s">
        <v>1094</v>
      </c>
      <c r="AT199" s="229" t="s">
        <v>243</v>
      </c>
      <c r="AU199" s="229" t="s">
        <v>93</v>
      </c>
      <c r="AY199" s="20" t="s">
        <v>241</v>
      </c>
      <c r="BE199" s="230">
        <f>IF(N199="základní",J199,0)</f>
        <v>0</v>
      </c>
      <c r="BF199" s="230">
        <f>IF(N199="snížená",J199,0)</f>
        <v>0</v>
      </c>
      <c r="BG199" s="230">
        <f>IF(N199="zákl. přenesená",J199,0)</f>
        <v>0</v>
      </c>
      <c r="BH199" s="230">
        <f>IF(N199="sníž. přenesená",J199,0)</f>
        <v>0</v>
      </c>
      <c r="BI199" s="230">
        <f>IF(N199="nulová",J199,0)</f>
        <v>0</v>
      </c>
      <c r="BJ199" s="20" t="s">
        <v>23</v>
      </c>
      <c r="BK199" s="230">
        <f>ROUND(I199*H199,2)</f>
        <v>0</v>
      </c>
      <c r="BL199" s="20" t="s">
        <v>1094</v>
      </c>
      <c r="BM199" s="229" t="s">
        <v>1982</v>
      </c>
    </row>
    <row r="200" s="2" customFormat="1" ht="16.5" customHeight="1">
      <c r="A200" s="42"/>
      <c r="B200" s="43"/>
      <c r="C200" s="218" t="s">
        <v>1239</v>
      </c>
      <c r="D200" s="218" t="s">
        <v>243</v>
      </c>
      <c r="E200" s="219" t="s">
        <v>10642</v>
      </c>
      <c r="F200" s="220" t="s">
        <v>10635</v>
      </c>
      <c r="G200" s="221" t="s">
        <v>515</v>
      </c>
      <c r="H200" s="222">
        <v>600</v>
      </c>
      <c r="I200" s="223"/>
      <c r="J200" s="224">
        <f>ROUND(I200*H200,2)</f>
        <v>0</v>
      </c>
      <c r="K200" s="220" t="s">
        <v>10466</v>
      </c>
      <c r="L200" s="48"/>
      <c r="M200" s="225" t="s">
        <v>39</v>
      </c>
      <c r="N200" s="226" t="s">
        <v>56</v>
      </c>
      <c r="O200" s="88"/>
      <c r="P200" s="227">
        <f>O200*H200</f>
        <v>0</v>
      </c>
      <c r="Q200" s="227">
        <v>0.00013999999999999999</v>
      </c>
      <c r="R200" s="227">
        <f>Q200*H200</f>
        <v>0.083999999999999991</v>
      </c>
      <c r="S200" s="227">
        <v>0</v>
      </c>
      <c r="T200" s="228">
        <f>S200*H200</f>
        <v>0</v>
      </c>
      <c r="U200" s="42"/>
      <c r="V200" s="42"/>
      <c r="W200" s="42"/>
      <c r="X200" s="42"/>
      <c r="Y200" s="42"/>
      <c r="Z200" s="42"/>
      <c r="AA200" s="42"/>
      <c r="AB200" s="42"/>
      <c r="AC200" s="42"/>
      <c r="AD200" s="42"/>
      <c r="AE200" s="42"/>
      <c r="AR200" s="229" t="s">
        <v>1094</v>
      </c>
      <c r="AT200" s="229" t="s">
        <v>243</v>
      </c>
      <c r="AU200" s="229" t="s">
        <v>93</v>
      </c>
      <c r="AY200" s="20" t="s">
        <v>241</v>
      </c>
      <c r="BE200" s="230">
        <f>IF(N200="základní",J200,0)</f>
        <v>0</v>
      </c>
      <c r="BF200" s="230">
        <f>IF(N200="snížená",J200,0)</f>
        <v>0</v>
      </c>
      <c r="BG200" s="230">
        <f>IF(N200="zákl. přenesená",J200,0)</f>
        <v>0</v>
      </c>
      <c r="BH200" s="230">
        <f>IF(N200="sníž. přenesená",J200,0)</f>
        <v>0</v>
      </c>
      <c r="BI200" s="230">
        <f>IF(N200="nulová",J200,0)</f>
        <v>0</v>
      </c>
      <c r="BJ200" s="20" t="s">
        <v>23</v>
      </c>
      <c r="BK200" s="230">
        <f>ROUND(I200*H200,2)</f>
        <v>0</v>
      </c>
      <c r="BL200" s="20" t="s">
        <v>1094</v>
      </c>
      <c r="BM200" s="229" t="s">
        <v>2028</v>
      </c>
    </row>
    <row r="201" s="2" customFormat="1" ht="16.5" customHeight="1">
      <c r="A201" s="42"/>
      <c r="B201" s="43"/>
      <c r="C201" s="280" t="s">
        <v>1264</v>
      </c>
      <c r="D201" s="280" t="s">
        <v>463</v>
      </c>
      <c r="E201" s="281" t="s">
        <v>10643</v>
      </c>
      <c r="F201" s="282" t="s">
        <v>10644</v>
      </c>
      <c r="G201" s="283" t="s">
        <v>561</v>
      </c>
      <c r="H201" s="284">
        <v>2000</v>
      </c>
      <c r="I201" s="285"/>
      <c r="J201" s="286">
        <f>ROUND(I201*H201,2)</f>
        <v>0</v>
      </c>
      <c r="K201" s="282" t="s">
        <v>10496</v>
      </c>
      <c r="L201" s="287"/>
      <c r="M201" s="288" t="s">
        <v>39</v>
      </c>
      <c r="N201" s="289" t="s">
        <v>56</v>
      </c>
      <c r="O201" s="88"/>
      <c r="P201" s="227">
        <f>O201*H201</f>
        <v>0</v>
      </c>
      <c r="Q201" s="227">
        <v>0</v>
      </c>
      <c r="R201" s="227">
        <f>Q201*H201</f>
        <v>0</v>
      </c>
      <c r="S201" s="227">
        <v>0</v>
      </c>
      <c r="T201" s="228">
        <f>S201*H201</f>
        <v>0</v>
      </c>
      <c r="U201" s="42"/>
      <c r="V201" s="42"/>
      <c r="W201" s="42"/>
      <c r="X201" s="42"/>
      <c r="Y201" s="42"/>
      <c r="Z201" s="42"/>
      <c r="AA201" s="42"/>
      <c r="AB201" s="42"/>
      <c r="AC201" s="42"/>
      <c r="AD201" s="42"/>
      <c r="AE201" s="42"/>
      <c r="AR201" s="229" t="s">
        <v>3347</v>
      </c>
      <c r="AT201" s="229" t="s">
        <v>463</v>
      </c>
      <c r="AU201" s="229" t="s">
        <v>93</v>
      </c>
      <c r="AY201" s="20" t="s">
        <v>241</v>
      </c>
      <c r="BE201" s="230">
        <f>IF(N201="základní",J201,0)</f>
        <v>0</v>
      </c>
      <c r="BF201" s="230">
        <f>IF(N201="snížená",J201,0)</f>
        <v>0</v>
      </c>
      <c r="BG201" s="230">
        <f>IF(N201="zákl. přenesená",J201,0)</f>
        <v>0</v>
      </c>
      <c r="BH201" s="230">
        <f>IF(N201="sníž. přenesená",J201,0)</f>
        <v>0</v>
      </c>
      <c r="BI201" s="230">
        <f>IF(N201="nulová",J201,0)</f>
        <v>0</v>
      </c>
      <c r="BJ201" s="20" t="s">
        <v>23</v>
      </c>
      <c r="BK201" s="230">
        <f>ROUND(I201*H201,2)</f>
        <v>0</v>
      </c>
      <c r="BL201" s="20" t="s">
        <v>1094</v>
      </c>
      <c r="BM201" s="229" t="s">
        <v>2114</v>
      </c>
    </row>
    <row r="202" s="12" customFormat="1" ht="22.8" customHeight="1">
      <c r="A202" s="12"/>
      <c r="B202" s="202"/>
      <c r="C202" s="203"/>
      <c r="D202" s="204" t="s">
        <v>84</v>
      </c>
      <c r="E202" s="216" t="s">
        <v>10645</v>
      </c>
      <c r="F202" s="216" t="s">
        <v>103</v>
      </c>
      <c r="G202" s="203"/>
      <c r="H202" s="203"/>
      <c r="I202" s="206"/>
      <c r="J202" s="217">
        <f>BK202</f>
        <v>0</v>
      </c>
      <c r="K202" s="203"/>
      <c r="L202" s="208"/>
      <c r="M202" s="209"/>
      <c r="N202" s="210"/>
      <c r="O202" s="210"/>
      <c r="P202" s="211">
        <f>SUM(P203:P205)</f>
        <v>0</v>
      </c>
      <c r="Q202" s="210"/>
      <c r="R202" s="211">
        <f>SUM(R203:R205)</f>
        <v>0.01755</v>
      </c>
      <c r="S202" s="210"/>
      <c r="T202" s="212">
        <f>SUM(T203:T205)</f>
        <v>0</v>
      </c>
      <c r="U202" s="12"/>
      <c r="V202" s="12"/>
      <c r="W202" s="12"/>
      <c r="X202" s="12"/>
      <c r="Y202" s="12"/>
      <c r="Z202" s="12"/>
      <c r="AA202" s="12"/>
      <c r="AB202" s="12"/>
      <c r="AC202" s="12"/>
      <c r="AD202" s="12"/>
      <c r="AE202" s="12"/>
      <c r="AR202" s="213" t="s">
        <v>23</v>
      </c>
      <c r="AT202" s="214" t="s">
        <v>84</v>
      </c>
      <c r="AU202" s="214" t="s">
        <v>23</v>
      </c>
      <c r="AY202" s="213" t="s">
        <v>241</v>
      </c>
      <c r="BK202" s="215">
        <f>SUM(BK203:BK205)</f>
        <v>0</v>
      </c>
    </row>
    <row r="203" s="2" customFormat="1" ht="16.5" customHeight="1">
      <c r="A203" s="42"/>
      <c r="B203" s="43"/>
      <c r="C203" s="218" t="s">
        <v>1279</v>
      </c>
      <c r="D203" s="218" t="s">
        <v>243</v>
      </c>
      <c r="E203" s="219" t="s">
        <v>10646</v>
      </c>
      <c r="F203" s="220" t="s">
        <v>10647</v>
      </c>
      <c r="G203" s="221" t="s">
        <v>515</v>
      </c>
      <c r="H203" s="222">
        <v>15</v>
      </c>
      <c r="I203" s="223"/>
      <c r="J203" s="224">
        <f>ROUND(I203*H203,2)</f>
        <v>0</v>
      </c>
      <c r="K203" s="220" t="s">
        <v>10466</v>
      </c>
      <c r="L203" s="48"/>
      <c r="M203" s="225" t="s">
        <v>39</v>
      </c>
      <c r="N203" s="226" t="s">
        <v>56</v>
      </c>
      <c r="O203" s="88"/>
      <c r="P203" s="227">
        <f>O203*H203</f>
        <v>0</v>
      </c>
      <c r="Q203" s="227">
        <v>0.00036000000000000002</v>
      </c>
      <c r="R203" s="227">
        <f>Q203*H203</f>
        <v>0.0054000000000000003</v>
      </c>
      <c r="S203" s="227">
        <v>0</v>
      </c>
      <c r="T203" s="228">
        <f>S203*H203</f>
        <v>0</v>
      </c>
      <c r="U203" s="42"/>
      <c r="V203" s="42"/>
      <c r="W203" s="42"/>
      <c r="X203" s="42"/>
      <c r="Y203" s="42"/>
      <c r="Z203" s="42"/>
      <c r="AA203" s="42"/>
      <c r="AB203" s="42"/>
      <c r="AC203" s="42"/>
      <c r="AD203" s="42"/>
      <c r="AE203" s="42"/>
      <c r="AR203" s="229" t="s">
        <v>1094</v>
      </c>
      <c r="AT203" s="229" t="s">
        <v>243</v>
      </c>
      <c r="AU203" s="229" t="s">
        <v>93</v>
      </c>
      <c r="AY203" s="20" t="s">
        <v>241</v>
      </c>
      <c r="BE203" s="230">
        <f>IF(N203="základní",J203,0)</f>
        <v>0</v>
      </c>
      <c r="BF203" s="230">
        <f>IF(N203="snížená",J203,0)</f>
        <v>0</v>
      </c>
      <c r="BG203" s="230">
        <f>IF(N203="zákl. přenesená",J203,0)</f>
        <v>0</v>
      </c>
      <c r="BH203" s="230">
        <f>IF(N203="sníž. přenesená",J203,0)</f>
        <v>0</v>
      </c>
      <c r="BI203" s="230">
        <f>IF(N203="nulová",J203,0)</f>
        <v>0</v>
      </c>
      <c r="BJ203" s="20" t="s">
        <v>23</v>
      </c>
      <c r="BK203" s="230">
        <f>ROUND(I203*H203,2)</f>
        <v>0</v>
      </c>
      <c r="BL203" s="20" t="s">
        <v>1094</v>
      </c>
      <c r="BM203" s="229" t="s">
        <v>2132</v>
      </c>
    </row>
    <row r="204" s="2" customFormat="1" ht="16.5" customHeight="1">
      <c r="A204" s="42"/>
      <c r="B204" s="43"/>
      <c r="C204" s="218" t="s">
        <v>1288</v>
      </c>
      <c r="D204" s="218" t="s">
        <v>243</v>
      </c>
      <c r="E204" s="219" t="s">
        <v>10608</v>
      </c>
      <c r="F204" s="220" t="s">
        <v>10609</v>
      </c>
      <c r="G204" s="221" t="s">
        <v>515</v>
      </c>
      <c r="H204" s="222">
        <v>15</v>
      </c>
      <c r="I204" s="223"/>
      <c r="J204" s="224">
        <f>ROUND(I204*H204,2)</f>
        <v>0</v>
      </c>
      <c r="K204" s="220" t="s">
        <v>10466</v>
      </c>
      <c r="L204" s="48"/>
      <c r="M204" s="225" t="s">
        <v>39</v>
      </c>
      <c r="N204" s="226" t="s">
        <v>56</v>
      </c>
      <c r="O204" s="88"/>
      <c r="P204" s="227">
        <f>O204*H204</f>
        <v>0</v>
      </c>
      <c r="Q204" s="227">
        <v>0.00025000000000000001</v>
      </c>
      <c r="R204" s="227">
        <f>Q204*H204</f>
        <v>0.0037499999999999999</v>
      </c>
      <c r="S204" s="227">
        <v>0</v>
      </c>
      <c r="T204" s="228">
        <f>S204*H204</f>
        <v>0</v>
      </c>
      <c r="U204" s="42"/>
      <c r="V204" s="42"/>
      <c r="W204" s="42"/>
      <c r="X204" s="42"/>
      <c r="Y204" s="42"/>
      <c r="Z204" s="42"/>
      <c r="AA204" s="42"/>
      <c r="AB204" s="42"/>
      <c r="AC204" s="42"/>
      <c r="AD204" s="42"/>
      <c r="AE204" s="42"/>
      <c r="AR204" s="229" t="s">
        <v>1094</v>
      </c>
      <c r="AT204" s="229" t="s">
        <v>243</v>
      </c>
      <c r="AU204" s="229" t="s">
        <v>93</v>
      </c>
      <c r="AY204" s="20" t="s">
        <v>241</v>
      </c>
      <c r="BE204" s="230">
        <f>IF(N204="základní",J204,0)</f>
        <v>0</v>
      </c>
      <c r="BF204" s="230">
        <f>IF(N204="snížená",J204,0)</f>
        <v>0</v>
      </c>
      <c r="BG204" s="230">
        <f>IF(N204="zákl. přenesená",J204,0)</f>
        <v>0</v>
      </c>
      <c r="BH204" s="230">
        <f>IF(N204="sníž. přenesená",J204,0)</f>
        <v>0</v>
      </c>
      <c r="BI204" s="230">
        <f>IF(N204="nulová",J204,0)</f>
        <v>0</v>
      </c>
      <c r="BJ204" s="20" t="s">
        <v>23</v>
      </c>
      <c r="BK204" s="230">
        <f>ROUND(I204*H204,2)</f>
        <v>0</v>
      </c>
      <c r="BL204" s="20" t="s">
        <v>1094</v>
      </c>
      <c r="BM204" s="229" t="s">
        <v>2145</v>
      </c>
    </row>
    <row r="205" s="2" customFormat="1" ht="16.5" customHeight="1">
      <c r="A205" s="42"/>
      <c r="B205" s="43"/>
      <c r="C205" s="218" t="s">
        <v>1301</v>
      </c>
      <c r="D205" s="218" t="s">
        <v>243</v>
      </c>
      <c r="E205" s="219" t="s">
        <v>10596</v>
      </c>
      <c r="F205" s="220" t="s">
        <v>10597</v>
      </c>
      <c r="G205" s="221" t="s">
        <v>515</v>
      </c>
      <c r="H205" s="222">
        <v>60</v>
      </c>
      <c r="I205" s="223"/>
      <c r="J205" s="224">
        <f>ROUND(I205*H205,2)</f>
        <v>0</v>
      </c>
      <c r="K205" s="220" t="s">
        <v>10466</v>
      </c>
      <c r="L205" s="48"/>
      <c r="M205" s="225" t="s">
        <v>39</v>
      </c>
      <c r="N205" s="226" t="s">
        <v>56</v>
      </c>
      <c r="O205" s="88"/>
      <c r="P205" s="227">
        <f>O205*H205</f>
        <v>0</v>
      </c>
      <c r="Q205" s="227">
        <v>0.00013999999999999999</v>
      </c>
      <c r="R205" s="227">
        <f>Q205*H205</f>
        <v>0.0083999999999999995</v>
      </c>
      <c r="S205" s="227">
        <v>0</v>
      </c>
      <c r="T205" s="228">
        <f>S205*H205</f>
        <v>0</v>
      </c>
      <c r="U205" s="42"/>
      <c r="V205" s="42"/>
      <c r="W205" s="42"/>
      <c r="X205" s="42"/>
      <c r="Y205" s="42"/>
      <c r="Z205" s="42"/>
      <c r="AA205" s="42"/>
      <c r="AB205" s="42"/>
      <c r="AC205" s="42"/>
      <c r="AD205" s="42"/>
      <c r="AE205" s="42"/>
      <c r="AR205" s="229" t="s">
        <v>1094</v>
      </c>
      <c r="AT205" s="229" t="s">
        <v>243</v>
      </c>
      <c r="AU205" s="229" t="s">
        <v>93</v>
      </c>
      <c r="AY205" s="20" t="s">
        <v>241</v>
      </c>
      <c r="BE205" s="230">
        <f>IF(N205="základní",J205,0)</f>
        <v>0</v>
      </c>
      <c r="BF205" s="230">
        <f>IF(N205="snížená",J205,0)</f>
        <v>0</v>
      </c>
      <c r="BG205" s="230">
        <f>IF(N205="zákl. přenesená",J205,0)</f>
        <v>0</v>
      </c>
      <c r="BH205" s="230">
        <f>IF(N205="sníž. přenesená",J205,0)</f>
        <v>0</v>
      </c>
      <c r="BI205" s="230">
        <f>IF(N205="nulová",J205,0)</f>
        <v>0</v>
      </c>
      <c r="BJ205" s="20" t="s">
        <v>23</v>
      </c>
      <c r="BK205" s="230">
        <f>ROUND(I205*H205,2)</f>
        <v>0</v>
      </c>
      <c r="BL205" s="20" t="s">
        <v>1094</v>
      </c>
      <c r="BM205" s="229" t="s">
        <v>2158</v>
      </c>
    </row>
    <row r="206" s="12" customFormat="1" ht="22.8" customHeight="1">
      <c r="A206" s="12"/>
      <c r="B206" s="202"/>
      <c r="C206" s="203"/>
      <c r="D206" s="204" t="s">
        <v>84</v>
      </c>
      <c r="E206" s="216" t="s">
        <v>10648</v>
      </c>
      <c r="F206" s="216" t="s">
        <v>8176</v>
      </c>
      <c r="G206" s="203"/>
      <c r="H206" s="203"/>
      <c r="I206" s="206"/>
      <c r="J206" s="217">
        <f>BK206</f>
        <v>0</v>
      </c>
      <c r="K206" s="203"/>
      <c r="L206" s="208"/>
      <c r="M206" s="209"/>
      <c r="N206" s="210"/>
      <c r="O206" s="210"/>
      <c r="P206" s="211">
        <f>SUM(P207:P211)</f>
        <v>0</v>
      </c>
      <c r="Q206" s="210"/>
      <c r="R206" s="211">
        <f>SUM(R207:R211)</f>
        <v>0</v>
      </c>
      <c r="S206" s="210"/>
      <c r="T206" s="212">
        <f>SUM(T207:T211)</f>
        <v>0</v>
      </c>
      <c r="U206" s="12"/>
      <c r="V206" s="12"/>
      <c r="W206" s="12"/>
      <c r="X206" s="12"/>
      <c r="Y206" s="12"/>
      <c r="Z206" s="12"/>
      <c r="AA206" s="12"/>
      <c r="AB206" s="12"/>
      <c r="AC206" s="12"/>
      <c r="AD206" s="12"/>
      <c r="AE206" s="12"/>
      <c r="AR206" s="213" t="s">
        <v>23</v>
      </c>
      <c r="AT206" s="214" t="s">
        <v>84</v>
      </c>
      <c r="AU206" s="214" t="s">
        <v>23</v>
      </c>
      <c r="AY206" s="213" t="s">
        <v>241</v>
      </c>
      <c r="BK206" s="215">
        <f>SUM(BK207:BK211)</f>
        <v>0</v>
      </c>
    </row>
    <row r="207" s="2" customFormat="1" ht="16.5" customHeight="1">
      <c r="A207" s="42"/>
      <c r="B207" s="43"/>
      <c r="C207" s="218" t="s">
        <v>1310</v>
      </c>
      <c r="D207" s="218" t="s">
        <v>243</v>
      </c>
      <c r="E207" s="219" t="s">
        <v>10649</v>
      </c>
      <c r="F207" s="220" t="s">
        <v>10650</v>
      </c>
      <c r="G207" s="221" t="s">
        <v>246</v>
      </c>
      <c r="H207" s="222">
        <v>1</v>
      </c>
      <c r="I207" s="223"/>
      <c r="J207" s="224">
        <f>ROUND(I207*H207,2)</f>
        <v>0</v>
      </c>
      <c r="K207" s="220" t="s">
        <v>10466</v>
      </c>
      <c r="L207" s="48"/>
      <c r="M207" s="225" t="s">
        <v>39</v>
      </c>
      <c r="N207" s="226" t="s">
        <v>56</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1094</v>
      </c>
      <c r="AT207" s="229" t="s">
        <v>243</v>
      </c>
      <c r="AU207" s="229" t="s">
        <v>93</v>
      </c>
      <c r="AY207" s="20" t="s">
        <v>241</v>
      </c>
      <c r="BE207" s="230">
        <f>IF(N207="základní",J207,0)</f>
        <v>0</v>
      </c>
      <c r="BF207" s="230">
        <f>IF(N207="snížená",J207,0)</f>
        <v>0</v>
      </c>
      <c r="BG207" s="230">
        <f>IF(N207="zákl. přenesená",J207,0)</f>
        <v>0</v>
      </c>
      <c r="BH207" s="230">
        <f>IF(N207="sníž. přenesená",J207,0)</f>
        <v>0</v>
      </c>
      <c r="BI207" s="230">
        <f>IF(N207="nulová",J207,0)</f>
        <v>0</v>
      </c>
      <c r="BJ207" s="20" t="s">
        <v>23</v>
      </c>
      <c r="BK207" s="230">
        <f>ROUND(I207*H207,2)</f>
        <v>0</v>
      </c>
      <c r="BL207" s="20" t="s">
        <v>1094</v>
      </c>
      <c r="BM207" s="229" t="s">
        <v>2172</v>
      </c>
    </row>
    <row r="208" s="2" customFormat="1" ht="16.5" customHeight="1">
      <c r="A208" s="42"/>
      <c r="B208" s="43"/>
      <c r="C208" s="218" t="s">
        <v>1318</v>
      </c>
      <c r="D208" s="218" t="s">
        <v>243</v>
      </c>
      <c r="E208" s="219" t="s">
        <v>8530</v>
      </c>
      <c r="F208" s="220" t="s">
        <v>8531</v>
      </c>
      <c r="G208" s="221" t="s">
        <v>430</v>
      </c>
      <c r="H208" s="222">
        <v>1</v>
      </c>
      <c r="I208" s="223"/>
      <c r="J208" s="224">
        <f>ROUND(I208*H208,2)</f>
        <v>0</v>
      </c>
      <c r="K208" s="220" t="s">
        <v>10466</v>
      </c>
      <c r="L208" s="48"/>
      <c r="M208" s="225" t="s">
        <v>39</v>
      </c>
      <c r="N208" s="226" t="s">
        <v>56</v>
      </c>
      <c r="O208" s="88"/>
      <c r="P208" s="227">
        <f>O208*H208</f>
        <v>0</v>
      </c>
      <c r="Q208" s="227">
        <v>0</v>
      </c>
      <c r="R208" s="227">
        <f>Q208*H208</f>
        <v>0</v>
      </c>
      <c r="S208" s="227">
        <v>0</v>
      </c>
      <c r="T208" s="228">
        <f>S208*H208</f>
        <v>0</v>
      </c>
      <c r="U208" s="42"/>
      <c r="V208" s="42"/>
      <c r="W208" s="42"/>
      <c r="X208" s="42"/>
      <c r="Y208" s="42"/>
      <c r="Z208" s="42"/>
      <c r="AA208" s="42"/>
      <c r="AB208" s="42"/>
      <c r="AC208" s="42"/>
      <c r="AD208" s="42"/>
      <c r="AE208" s="42"/>
      <c r="AR208" s="229" t="s">
        <v>1094</v>
      </c>
      <c r="AT208" s="229" t="s">
        <v>243</v>
      </c>
      <c r="AU208" s="229" t="s">
        <v>93</v>
      </c>
      <c r="AY208" s="20" t="s">
        <v>241</v>
      </c>
      <c r="BE208" s="230">
        <f>IF(N208="základní",J208,0)</f>
        <v>0</v>
      </c>
      <c r="BF208" s="230">
        <f>IF(N208="snížená",J208,0)</f>
        <v>0</v>
      </c>
      <c r="BG208" s="230">
        <f>IF(N208="zákl. přenesená",J208,0)</f>
        <v>0</v>
      </c>
      <c r="BH208" s="230">
        <f>IF(N208="sníž. přenesená",J208,0)</f>
        <v>0</v>
      </c>
      <c r="BI208" s="230">
        <f>IF(N208="nulová",J208,0)</f>
        <v>0</v>
      </c>
      <c r="BJ208" s="20" t="s">
        <v>23</v>
      </c>
      <c r="BK208" s="230">
        <f>ROUND(I208*H208,2)</f>
        <v>0</v>
      </c>
      <c r="BL208" s="20" t="s">
        <v>1094</v>
      </c>
      <c r="BM208" s="229" t="s">
        <v>2183</v>
      </c>
    </row>
    <row r="209" s="2" customFormat="1" ht="16.5" customHeight="1">
      <c r="A209" s="42"/>
      <c r="B209" s="43"/>
      <c r="C209" s="218" t="s">
        <v>1324</v>
      </c>
      <c r="D209" s="218" t="s">
        <v>243</v>
      </c>
      <c r="E209" s="219" t="s">
        <v>10651</v>
      </c>
      <c r="F209" s="220" t="s">
        <v>10652</v>
      </c>
      <c r="G209" s="221" t="s">
        <v>10653</v>
      </c>
      <c r="H209" s="222">
        <v>200</v>
      </c>
      <c r="I209" s="223"/>
      <c r="J209" s="224">
        <f>ROUND(I209*H209,2)</f>
        <v>0</v>
      </c>
      <c r="K209" s="220" t="s">
        <v>10466</v>
      </c>
      <c r="L209" s="48"/>
      <c r="M209" s="225" t="s">
        <v>39</v>
      </c>
      <c r="N209" s="226" t="s">
        <v>56</v>
      </c>
      <c r="O209" s="88"/>
      <c r="P209" s="227">
        <f>O209*H209</f>
        <v>0</v>
      </c>
      <c r="Q209" s="227">
        <v>0</v>
      </c>
      <c r="R209" s="227">
        <f>Q209*H209</f>
        <v>0</v>
      </c>
      <c r="S209" s="227">
        <v>0</v>
      </c>
      <c r="T209" s="228">
        <f>S209*H209</f>
        <v>0</v>
      </c>
      <c r="U209" s="42"/>
      <c r="V209" s="42"/>
      <c r="W209" s="42"/>
      <c r="X209" s="42"/>
      <c r="Y209" s="42"/>
      <c r="Z209" s="42"/>
      <c r="AA209" s="42"/>
      <c r="AB209" s="42"/>
      <c r="AC209" s="42"/>
      <c r="AD209" s="42"/>
      <c r="AE209" s="42"/>
      <c r="AR209" s="229" t="s">
        <v>1094</v>
      </c>
      <c r="AT209" s="229" t="s">
        <v>243</v>
      </c>
      <c r="AU209" s="229" t="s">
        <v>93</v>
      </c>
      <c r="AY209" s="20" t="s">
        <v>241</v>
      </c>
      <c r="BE209" s="230">
        <f>IF(N209="základní",J209,0)</f>
        <v>0</v>
      </c>
      <c r="BF209" s="230">
        <f>IF(N209="snížená",J209,0)</f>
        <v>0</v>
      </c>
      <c r="BG209" s="230">
        <f>IF(N209="zákl. přenesená",J209,0)</f>
        <v>0</v>
      </c>
      <c r="BH209" s="230">
        <f>IF(N209="sníž. přenesená",J209,0)</f>
        <v>0</v>
      </c>
      <c r="BI209" s="230">
        <f>IF(N209="nulová",J209,0)</f>
        <v>0</v>
      </c>
      <c r="BJ209" s="20" t="s">
        <v>23</v>
      </c>
      <c r="BK209" s="230">
        <f>ROUND(I209*H209,2)</f>
        <v>0</v>
      </c>
      <c r="BL209" s="20" t="s">
        <v>1094</v>
      </c>
      <c r="BM209" s="229" t="s">
        <v>2196</v>
      </c>
    </row>
    <row r="210" s="2" customFormat="1" ht="24.15" customHeight="1">
      <c r="A210" s="42"/>
      <c r="B210" s="43"/>
      <c r="C210" s="218" t="s">
        <v>1329</v>
      </c>
      <c r="D210" s="218" t="s">
        <v>243</v>
      </c>
      <c r="E210" s="219" t="s">
        <v>10654</v>
      </c>
      <c r="F210" s="220" t="s">
        <v>10655</v>
      </c>
      <c r="G210" s="221" t="s">
        <v>8371</v>
      </c>
      <c r="H210" s="222">
        <v>20</v>
      </c>
      <c r="I210" s="223"/>
      <c r="J210" s="224">
        <f>ROUND(I210*H210,2)</f>
        <v>0</v>
      </c>
      <c r="K210" s="220" t="s">
        <v>39</v>
      </c>
      <c r="L210" s="48"/>
      <c r="M210" s="225" t="s">
        <v>39</v>
      </c>
      <c r="N210" s="226" t="s">
        <v>56</v>
      </c>
      <c r="O210" s="88"/>
      <c r="P210" s="227">
        <f>O210*H210</f>
        <v>0</v>
      </c>
      <c r="Q210" s="227">
        <v>0</v>
      </c>
      <c r="R210" s="227">
        <f>Q210*H210</f>
        <v>0</v>
      </c>
      <c r="S210" s="227">
        <v>0</v>
      </c>
      <c r="T210" s="228">
        <f>S210*H210</f>
        <v>0</v>
      </c>
      <c r="U210" s="42"/>
      <c r="V210" s="42"/>
      <c r="W210" s="42"/>
      <c r="X210" s="42"/>
      <c r="Y210" s="42"/>
      <c r="Z210" s="42"/>
      <c r="AA210" s="42"/>
      <c r="AB210" s="42"/>
      <c r="AC210" s="42"/>
      <c r="AD210" s="42"/>
      <c r="AE210" s="42"/>
      <c r="AR210" s="229" t="s">
        <v>1094</v>
      </c>
      <c r="AT210" s="229" t="s">
        <v>243</v>
      </c>
      <c r="AU210" s="229" t="s">
        <v>93</v>
      </c>
      <c r="AY210" s="20" t="s">
        <v>241</v>
      </c>
      <c r="BE210" s="230">
        <f>IF(N210="základní",J210,0)</f>
        <v>0</v>
      </c>
      <c r="BF210" s="230">
        <f>IF(N210="snížená",J210,0)</f>
        <v>0</v>
      </c>
      <c r="BG210" s="230">
        <f>IF(N210="zákl. přenesená",J210,0)</f>
        <v>0</v>
      </c>
      <c r="BH210" s="230">
        <f>IF(N210="sníž. přenesená",J210,0)</f>
        <v>0</v>
      </c>
      <c r="BI210" s="230">
        <f>IF(N210="nulová",J210,0)</f>
        <v>0</v>
      </c>
      <c r="BJ210" s="20" t="s">
        <v>23</v>
      </c>
      <c r="BK210" s="230">
        <f>ROUND(I210*H210,2)</f>
        <v>0</v>
      </c>
      <c r="BL210" s="20" t="s">
        <v>1094</v>
      </c>
      <c r="BM210" s="229" t="s">
        <v>2216</v>
      </c>
    </row>
    <row r="211" s="2" customFormat="1" ht="16.5" customHeight="1">
      <c r="A211" s="42"/>
      <c r="B211" s="43"/>
      <c r="C211" s="218" t="s">
        <v>1350</v>
      </c>
      <c r="D211" s="218" t="s">
        <v>243</v>
      </c>
      <c r="E211" s="219" t="s">
        <v>10656</v>
      </c>
      <c r="F211" s="220" t="s">
        <v>10657</v>
      </c>
      <c r="G211" s="221" t="s">
        <v>10658</v>
      </c>
      <c r="H211" s="222">
        <v>2</v>
      </c>
      <c r="I211" s="223"/>
      <c r="J211" s="224">
        <f>ROUND(I211*H211,2)</f>
        <v>0</v>
      </c>
      <c r="K211" s="220" t="s">
        <v>39</v>
      </c>
      <c r="L211" s="48"/>
      <c r="M211" s="295" t="s">
        <v>39</v>
      </c>
      <c r="N211" s="296" t="s">
        <v>56</v>
      </c>
      <c r="O211" s="297"/>
      <c r="P211" s="298">
        <f>O211*H211</f>
        <v>0</v>
      </c>
      <c r="Q211" s="298">
        <v>0</v>
      </c>
      <c r="R211" s="298">
        <f>Q211*H211</f>
        <v>0</v>
      </c>
      <c r="S211" s="298">
        <v>0</v>
      </c>
      <c r="T211" s="299">
        <f>S211*H211</f>
        <v>0</v>
      </c>
      <c r="U211" s="42"/>
      <c r="V211" s="42"/>
      <c r="W211" s="42"/>
      <c r="X211" s="42"/>
      <c r="Y211" s="42"/>
      <c r="Z211" s="42"/>
      <c r="AA211" s="42"/>
      <c r="AB211" s="42"/>
      <c r="AC211" s="42"/>
      <c r="AD211" s="42"/>
      <c r="AE211" s="42"/>
      <c r="AR211" s="229" t="s">
        <v>1094</v>
      </c>
      <c r="AT211" s="229" t="s">
        <v>243</v>
      </c>
      <c r="AU211" s="229" t="s">
        <v>93</v>
      </c>
      <c r="AY211" s="20" t="s">
        <v>241</v>
      </c>
      <c r="BE211" s="230">
        <f>IF(N211="základní",J211,0)</f>
        <v>0</v>
      </c>
      <c r="BF211" s="230">
        <f>IF(N211="snížená",J211,0)</f>
        <v>0</v>
      </c>
      <c r="BG211" s="230">
        <f>IF(N211="zákl. přenesená",J211,0)</f>
        <v>0</v>
      </c>
      <c r="BH211" s="230">
        <f>IF(N211="sníž. přenesená",J211,0)</f>
        <v>0</v>
      </c>
      <c r="BI211" s="230">
        <f>IF(N211="nulová",J211,0)</f>
        <v>0</v>
      </c>
      <c r="BJ211" s="20" t="s">
        <v>23</v>
      </c>
      <c r="BK211" s="230">
        <f>ROUND(I211*H211,2)</f>
        <v>0</v>
      </c>
      <c r="BL211" s="20" t="s">
        <v>1094</v>
      </c>
      <c r="BM211" s="229" t="s">
        <v>2229</v>
      </c>
    </row>
    <row r="212" s="2" customFormat="1" ht="6.96" customHeight="1">
      <c r="A212" s="42"/>
      <c r="B212" s="63"/>
      <c r="C212" s="64"/>
      <c r="D212" s="64"/>
      <c r="E212" s="64"/>
      <c r="F212" s="64"/>
      <c r="G212" s="64"/>
      <c r="H212" s="64"/>
      <c r="I212" s="64"/>
      <c r="J212" s="64"/>
      <c r="K212" s="64"/>
      <c r="L212" s="48"/>
      <c r="M212" s="42"/>
      <c r="O212" s="42"/>
      <c r="P212" s="42"/>
      <c r="Q212" s="42"/>
      <c r="R212" s="42"/>
      <c r="S212" s="42"/>
      <c r="T212" s="42"/>
      <c r="U212" s="42"/>
      <c r="V212" s="42"/>
      <c r="W212" s="42"/>
      <c r="X212" s="42"/>
      <c r="Y212" s="42"/>
      <c r="Z212" s="42"/>
      <c r="AA212" s="42"/>
      <c r="AB212" s="42"/>
      <c r="AC212" s="42"/>
      <c r="AD212" s="42"/>
      <c r="AE212" s="42"/>
    </row>
  </sheetData>
  <sheetProtection sheet="1" autoFilter="0" formatColumns="0" formatRows="0" objects="1" scenarios="1" spinCount="100000" saltValue="euxs4ZmnQIgwJLwFu2zoIsjlKk0W9I+XSoQa8ojTizRBZfK+MVHCm4TAlGkD3foLlI9VJwQNwbOSWBz9Y1mqPw==" hashValue="gRoWzpluEB9eTyuwB2Rr8zpjX01Kz/RyysQQe4N8w30PE9LoZmk+v0KPjR6qo7GR1RCPIHJ/jt3WRozxMDML4g==" algorithmName="SHA-512" password="CC8C"/>
  <autoFilter ref="C102:K211"/>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126</v>
      </c>
    </row>
    <row r="3" s="1" customFormat="1" ht="6.96" customHeight="1">
      <c r="B3" s="144"/>
      <c r="C3" s="145"/>
      <c r="D3" s="145"/>
      <c r="E3" s="145"/>
      <c r="F3" s="145"/>
      <c r="G3" s="145"/>
      <c r="H3" s="145"/>
      <c r="I3" s="145"/>
      <c r="J3" s="145"/>
      <c r="K3" s="145"/>
      <c r="L3" s="23"/>
      <c r="AT3" s="20" t="s">
        <v>93</v>
      </c>
    </row>
    <row r="4" s="1" customFormat="1" ht="24.96" customHeight="1">
      <c r="B4" s="23"/>
      <c r="D4" s="146" t="s">
        <v>150</v>
      </c>
      <c r="L4" s="23"/>
      <c r="M4" s="147" t="s">
        <v>10</v>
      </c>
      <c r="AT4" s="20" t="s">
        <v>4</v>
      </c>
    </row>
    <row r="5" s="1" customFormat="1" ht="6.96" customHeight="1">
      <c r="B5" s="23"/>
      <c r="L5" s="23"/>
    </row>
    <row r="6" s="1" customFormat="1" ht="12" customHeight="1">
      <c r="B6" s="23"/>
      <c r="D6" s="148" t="s">
        <v>16</v>
      </c>
      <c r="L6" s="23"/>
    </row>
    <row r="7" s="1" customFormat="1" ht="16.5" customHeight="1">
      <c r="B7" s="23"/>
      <c r="E7" s="149" t="str">
        <f>'Rekapitulace stavby'!K6</f>
        <v>SŠ a ZŠ Beroun</v>
      </c>
      <c r="F7" s="148"/>
      <c r="G7" s="148"/>
      <c r="H7" s="148"/>
      <c r="L7" s="23"/>
    </row>
    <row r="8">
      <c r="B8" s="23"/>
      <c r="D8" s="148" t="s">
        <v>162</v>
      </c>
      <c r="L8" s="23"/>
    </row>
    <row r="9" s="1" customFormat="1" ht="16.5" customHeight="1">
      <c r="B9" s="23"/>
      <c r="E9" s="149" t="s">
        <v>166</v>
      </c>
      <c r="F9" s="1"/>
      <c r="G9" s="1"/>
      <c r="H9" s="1"/>
      <c r="L9" s="23"/>
    </row>
    <row r="10" s="1" customFormat="1" ht="12" customHeight="1">
      <c r="B10" s="23"/>
      <c r="D10" s="148" t="s">
        <v>170</v>
      </c>
      <c r="L10" s="23"/>
    </row>
    <row r="11" s="2" customFormat="1" ht="16.5" customHeight="1">
      <c r="A11" s="42"/>
      <c r="B11" s="48"/>
      <c r="C11" s="42"/>
      <c r="D11" s="42"/>
      <c r="E11" s="161" t="s">
        <v>10449</v>
      </c>
      <c r="F11" s="42"/>
      <c r="G11" s="42"/>
      <c r="H11" s="42"/>
      <c r="I11" s="42"/>
      <c r="J11" s="42"/>
      <c r="K11" s="42"/>
      <c r="L11" s="150"/>
      <c r="S11" s="42"/>
      <c r="T11" s="42"/>
      <c r="U11" s="42"/>
      <c r="V11" s="42"/>
      <c r="W11" s="42"/>
      <c r="X11" s="42"/>
      <c r="Y11" s="42"/>
      <c r="Z11" s="42"/>
      <c r="AA11" s="42"/>
      <c r="AB11" s="42"/>
      <c r="AC11" s="42"/>
      <c r="AD11" s="42"/>
      <c r="AE11" s="42"/>
    </row>
    <row r="12" s="2" customFormat="1" ht="12" customHeight="1">
      <c r="A12" s="42"/>
      <c r="B12" s="48"/>
      <c r="C12" s="42"/>
      <c r="D12" s="148" t="s">
        <v>8790</v>
      </c>
      <c r="E12" s="42"/>
      <c r="F12" s="42"/>
      <c r="G12" s="42"/>
      <c r="H12" s="42"/>
      <c r="I12" s="42"/>
      <c r="J12" s="42"/>
      <c r="K12" s="42"/>
      <c r="L12" s="150"/>
      <c r="S12" s="42"/>
      <c r="T12" s="42"/>
      <c r="U12" s="42"/>
      <c r="V12" s="42"/>
      <c r="W12" s="42"/>
      <c r="X12" s="42"/>
      <c r="Y12" s="42"/>
      <c r="Z12" s="42"/>
      <c r="AA12" s="42"/>
      <c r="AB12" s="42"/>
      <c r="AC12" s="42"/>
      <c r="AD12" s="42"/>
      <c r="AE12" s="42"/>
    </row>
    <row r="13" s="2" customFormat="1" ht="16.5" customHeight="1">
      <c r="A13" s="42"/>
      <c r="B13" s="48"/>
      <c r="C13" s="42"/>
      <c r="D13" s="42"/>
      <c r="E13" s="151" t="s">
        <v>10659</v>
      </c>
      <c r="F13" s="42"/>
      <c r="G13" s="42"/>
      <c r="H13" s="42"/>
      <c r="I13" s="42"/>
      <c r="J13" s="42"/>
      <c r="K13" s="42"/>
      <c r="L13" s="150"/>
      <c r="S13" s="42"/>
      <c r="T13" s="42"/>
      <c r="U13" s="42"/>
      <c r="V13" s="42"/>
      <c r="W13" s="42"/>
      <c r="X13" s="42"/>
      <c r="Y13" s="42"/>
      <c r="Z13" s="42"/>
      <c r="AA13" s="42"/>
      <c r="AB13" s="42"/>
      <c r="AC13" s="42"/>
      <c r="AD13" s="42"/>
      <c r="AE13" s="42"/>
    </row>
    <row r="14" s="2" customFormat="1">
      <c r="A14" s="42"/>
      <c r="B14" s="48"/>
      <c r="C14" s="42"/>
      <c r="D14" s="42"/>
      <c r="E14" s="42"/>
      <c r="F14" s="42"/>
      <c r="G14" s="42"/>
      <c r="H14" s="42"/>
      <c r="I14" s="42"/>
      <c r="J14" s="42"/>
      <c r="K14" s="42"/>
      <c r="L14" s="150"/>
      <c r="S14" s="42"/>
      <c r="T14" s="42"/>
      <c r="U14" s="42"/>
      <c r="V14" s="42"/>
      <c r="W14" s="42"/>
      <c r="X14" s="42"/>
      <c r="Y14" s="42"/>
      <c r="Z14" s="42"/>
      <c r="AA14" s="42"/>
      <c r="AB14" s="42"/>
      <c r="AC14" s="42"/>
      <c r="AD14" s="42"/>
      <c r="AE14" s="42"/>
    </row>
    <row r="15" s="2" customFormat="1" ht="12" customHeight="1">
      <c r="A15" s="42"/>
      <c r="B15" s="48"/>
      <c r="C15" s="42"/>
      <c r="D15" s="148" t="s">
        <v>19</v>
      </c>
      <c r="E15" s="42"/>
      <c r="F15" s="137" t="s">
        <v>39</v>
      </c>
      <c r="G15" s="42"/>
      <c r="H15" s="42"/>
      <c r="I15" s="148" t="s">
        <v>21</v>
      </c>
      <c r="J15" s="137" t="s">
        <v>39</v>
      </c>
      <c r="K15" s="42"/>
      <c r="L15" s="150"/>
      <c r="S15" s="42"/>
      <c r="T15" s="42"/>
      <c r="U15" s="42"/>
      <c r="V15" s="42"/>
      <c r="W15" s="42"/>
      <c r="X15" s="42"/>
      <c r="Y15" s="42"/>
      <c r="Z15" s="42"/>
      <c r="AA15" s="42"/>
      <c r="AB15" s="42"/>
      <c r="AC15" s="42"/>
      <c r="AD15" s="42"/>
      <c r="AE15" s="42"/>
    </row>
    <row r="16" s="2" customFormat="1" ht="12" customHeight="1">
      <c r="A16" s="42"/>
      <c r="B16" s="48"/>
      <c r="C16" s="42"/>
      <c r="D16" s="148" t="s">
        <v>24</v>
      </c>
      <c r="E16" s="42"/>
      <c r="F16" s="137" t="s">
        <v>25</v>
      </c>
      <c r="G16" s="42"/>
      <c r="H16" s="42"/>
      <c r="I16" s="148" t="s">
        <v>26</v>
      </c>
      <c r="J16" s="152" t="str">
        <f>'Rekapitulace stavby'!AN8</f>
        <v>29. 10. 2024</v>
      </c>
      <c r="K16" s="42"/>
      <c r="L16" s="150"/>
      <c r="S16" s="42"/>
      <c r="T16" s="42"/>
      <c r="U16" s="42"/>
      <c r="V16" s="42"/>
      <c r="W16" s="42"/>
      <c r="X16" s="42"/>
      <c r="Y16" s="42"/>
      <c r="Z16" s="42"/>
      <c r="AA16" s="42"/>
      <c r="AB16" s="42"/>
      <c r="AC16" s="42"/>
      <c r="AD16" s="42"/>
      <c r="AE16" s="42"/>
    </row>
    <row r="17" s="2" customFormat="1" ht="10.8" customHeight="1">
      <c r="A17" s="42"/>
      <c r="B17" s="48"/>
      <c r="C17" s="42"/>
      <c r="D17" s="42"/>
      <c r="E17" s="42"/>
      <c r="F17" s="42"/>
      <c r="G17" s="42"/>
      <c r="H17" s="42"/>
      <c r="I17" s="42"/>
      <c r="J17" s="42"/>
      <c r="K17" s="42"/>
      <c r="L17" s="150"/>
      <c r="S17" s="42"/>
      <c r="T17" s="42"/>
      <c r="U17" s="42"/>
      <c r="V17" s="42"/>
      <c r="W17" s="42"/>
      <c r="X17" s="42"/>
      <c r="Y17" s="42"/>
      <c r="Z17" s="42"/>
      <c r="AA17" s="42"/>
      <c r="AB17" s="42"/>
      <c r="AC17" s="42"/>
      <c r="AD17" s="42"/>
      <c r="AE17" s="42"/>
    </row>
    <row r="18" s="2" customFormat="1" ht="12" customHeight="1">
      <c r="A18" s="42"/>
      <c r="B18" s="48"/>
      <c r="C18" s="42"/>
      <c r="D18" s="148" t="s">
        <v>34</v>
      </c>
      <c r="E18" s="42"/>
      <c r="F18" s="42"/>
      <c r="G18" s="42"/>
      <c r="H18" s="42"/>
      <c r="I18" s="148" t="s">
        <v>35</v>
      </c>
      <c r="J18" s="137" t="s">
        <v>36</v>
      </c>
      <c r="K18" s="42"/>
      <c r="L18" s="150"/>
      <c r="S18" s="42"/>
      <c r="T18" s="42"/>
      <c r="U18" s="42"/>
      <c r="V18" s="42"/>
      <c r="W18" s="42"/>
      <c r="X18" s="42"/>
      <c r="Y18" s="42"/>
      <c r="Z18" s="42"/>
      <c r="AA18" s="42"/>
      <c r="AB18" s="42"/>
      <c r="AC18" s="42"/>
      <c r="AD18" s="42"/>
      <c r="AE18" s="42"/>
    </row>
    <row r="19" s="2" customFormat="1" ht="18" customHeight="1">
      <c r="A19" s="42"/>
      <c r="B19" s="48"/>
      <c r="C19" s="42"/>
      <c r="D19" s="42"/>
      <c r="E19" s="137" t="s">
        <v>37</v>
      </c>
      <c r="F19" s="42"/>
      <c r="G19" s="42"/>
      <c r="H19" s="42"/>
      <c r="I19" s="148" t="s">
        <v>38</v>
      </c>
      <c r="J19" s="137" t="s">
        <v>39</v>
      </c>
      <c r="K19" s="42"/>
      <c r="L19" s="150"/>
      <c r="S19" s="42"/>
      <c r="T19" s="42"/>
      <c r="U19" s="42"/>
      <c r="V19" s="42"/>
      <c r="W19" s="42"/>
      <c r="X19" s="42"/>
      <c r="Y19" s="42"/>
      <c r="Z19" s="42"/>
      <c r="AA19" s="42"/>
      <c r="AB19" s="42"/>
      <c r="AC19" s="42"/>
      <c r="AD19" s="42"/>
      <c r="AE19" s="42"/>
    </row>
    <row r="20" s="2" customFormat="1" ht="6.96" customHeight="1">
      <c r="A20" s="42"/>
      <c r="B20" s="48"/>
      <c r="C20" s="42"/>
      <c r="D20" s="42"/>
      <c r="E20" s="42"/>
      <c r="F20" s="42"/>
      <c r="G20" s="42"/>
      <c r="H20" s="42"/>
      <c r="I20" s="42"/>
      <c r="J20" s="42"/>
      <c r="K20" s="42"/>
      <c r="L20" s="150"/>
      <c r="S20" s="42"/>
      <c r="T20" s="42"/>
      <c r="U20" s="42"/>
      <c r="V20" s="42"/>
      <c r="W20" s="42"/>
      <c r="X20" s="42"/>
      <c r="Y20" s="42"/>
      <c r="Z20" s="42"/>
      <c r="AA20" s="42"/>
      <c r="AB20" s="42"/>
      <c r="AC20" s="42"/>
      <c r="AD20" s="42"/>
      <c r="AE20" s="42"/>
    </row>
    <row r="21" s="2" customFormat="1" ht="12" customHeight="1">
      <c r="A21" s="42"/>
      <c r="B21" s="48"/>
      <c r="C21" s="42"/>
      <c r="D21" s="148" t="s">
        <v>40</v>
      </c>
      <c r="E21" s="42"/>
      <c r="F21" s="42"/>
      <c r="G21" s="42"/>
      <c r="H21" s="42"/>
      <c r="I21" s="148" t="s">
        <v>35</v>
      </c>
      <c r="J21" s="36" t="str">
        <f>'Rekapitulace stavby'!AN13</f>
        <v>Vyplň údaj</v>
      </c>
      <c r="K21" s="42"/>
      <c r="L21" s="150"/>
      <c r="S21" s="42"/>
      <c r="T21" s="42"/>
      <c r="U21" s="42"/>
      <c r="V21" s="42"/>
      <c r="W21" s="42"/>
      <c r="X21" s="42"/>
      <c r="Y21" s="42"/>
      <c r="Z21" s="42"/>
      <c r="AA21" s="42"/>
      <c r="AB21" s="42"/>
      <c r="AC21" s="42"/>
      <c r="AD21" s="42"/>
      <c r="AE21" s="42"/>
    </row>
    <row r="22" s="2" customFormat="1" ht="18" customHeight="1">
      <c r="A22" s="42"/>
      <c r="B22" s="48"/>
      <c r="C22" s="42"/>
      <c r="D22" s="42"/>
      <c r="E22" s="36" t="str">
        <f>'Rekapitulace stavby'!E14</f>
        <v>Vyplň údaj</v>
      </c>
      <c r="F22" s="137"/>
      <c r="G22" s="137"/>
      <c r="H22" s="137"/>
      <c r="I22" s="148" t="s">
        <v>38</v>
      </c>
      <c r="J22" s="36" t="str">
        <f>'Rekapitulace stavby'!AN14</f>
        <v>Vyplň údaj</v>
      </c>
      <c r="K22" s="42"/>
      <c r="L22" s="150"/>
      <c r="S22" s="42"/>
      <c r="T22" s="42"/>
      <c r="U22" s="42"/>
      <c r="V22" s="42"/>
      <c r="W22" s="42"/>
      <c r="X22" s="42"/>
      <c r="Y22" s="42"/>
      <c r="Z22" s="42"/>
      <c r="AA22" s="42"/>
      <c r="AB22" s="42"/>
      <c r="AC22" s="42"/>
      <c r="AD22" s="42"/>
      <c r="AE22" s="42"/>
    </row>
    <row r="23" s="2" customFormat="1" ht="6.96" customHeight="1">
      <c r="A23" s="42"/>
      <c r="B23" s="48"/>
      <c r="C23" s="42"/>
      <c r="D23" s="42"/>
      <c r="E23" s="42"/>
      <c r="F23" s="42"/>
      <c r="G23" s="42"/>
      <c r="H23" s="42"/>
      <c r="I23" s="42"/>
      <c r="J23" s="42"/>
      <c r="K23" s="42"/>
      <c r="L23" s="150"/>
      <c r="S23" s="42"/>
      <c r="T23" s="42"/>
      <c r="U23" s="42"/>
      <c r="V23" s="42"/>
      <c r="W23" s="42"/>
      <c r="X23" s="42"/>
      <c r="Y23" s="42"/>
      <c r="Z23" s="42"/>
      <c r="AA23" s="42"/>
      <c r="AB23" s="42"/>
      <c r="AC23" s="42"/>
      <c r="AD23" s="42"/>
      <c r="AE23" s="42"/>
    </row>
    <row r="24" s="2" customFormat="1" ht="12" customHeight="1">
      <c r="A24" s="42"/>
      <c r="B24" s="48"/>
      <c r="C24" s="42"/>
      <c r="D24" s="148" t="s">
        <v>42</v>
      </c>
      <c r="E24" s="42"/>
      <c r="F24" s="42"/>
      <c r="G24" s="42"/>
      <c r="H24" s="42"/>
      <c r="I24" s="148" t="s">
        <v>35</v>
      </c>
      <c r="J24" s="137" t="s">
        <v>43</v>
      </c>
      <c r="K24" s="42"/>
      <c r="L24" s="150"/>
      <c r="S24" s="42"/>
      <c r="T24" s="42"/>
      <c r="U24" s="42"/>
      <c r="V24" s="42"/>
      <c r="W24" s="42"/>
      <c r="X24" s="42"/>
      <c r="Y24" s="42"/>
      <c r="Z24" s="42"/>
      <c r="AA24" s="42"/>
      <c r="AB24" s="42"/>
      <c r="AC24" s="42"/>
      <c r="AD24" s="42"/>
      <c r="AE24" s="42"/>
    </row>
    <row r="25" s="2" customFormat="1" ht="18" customHeight="1">
      <c r="A25" s="42"/>
      <c r="B25" s="48"/>
      <c r="C25" s="42"/>
      <c r="D25" s="42"/>
      <c r="E25" s="137" t="s">
        <v>44</v>
      </c>
      <c r="F25" s="42"/>
      <c r="G25" s="42"/>
      <c r="H25" s="42"/>
      <c r="I25" s="148" t="s">
        <v>38</v>
      </c>
      <c r="J25" s="137" t="s">
        <v>45</v>
      </c>
      <c r="K25" s="42"/>
      <c r="L25" s="150"/>
      <c r="S25" s="42"/>
      <c r="T25" s="42"/>
      <c r="U25" s="42"/>
      <c r="V25" s="42"/>
      <c r="W25" s="42"/>
      <c r="X25" s="42"/>
      <c r="Y25" s="42"/>
      <c r="Z25" s="42"/>
      <c r="AA25" s="42"/>
      <c r="AB25" s="42"/>
      <c r="AC25" s="42"/>
      <c r="AD25" s="42"/>
      <c r="AE25" s="42"/>
    </row>
    <row r="26" s="2" customFormat="1" ht="6.96" customHeight="1">
      <c r="A26" s="42"/>
      <c r="B26" s="48"/>
      <c r="C26" s="42"/>
      <c r="D26" s="42"/>
      <c r="E26" s="42"/>
      <c r="F26" s="42"/>
      <c r="G26" s="42"/>
      <c r="H26" s="42"/>
      <c r="I26" s="42"/>
      <c r="J26" s="42"/>
      <c r="K26" s="42"/>
      <c r="L26" s="150"/>
      <c r="S26" s="42"/>
      <c r="T26" s="42"/>
      <c r="U26" s="42"/>
      <c r="V26" s="42"/>
      <c r="W26" s="42"/>
      <c r="X26" s="42"/>
      <c r="Y26" s="42"/>
      <c r="Z26" s="42"/>
      <c r="AA26" s="42"/>
      <c r="AB26" s="42"/>
      <c r="AC26" s="42"/>
      <c r="AD26" s="42"/>
      <c r="AE26" s="42"/>
    </row>
    <row r="27" s="2" customFormat="1" ht="12" customHeight="1">
      <c r="A27" s="42"/>
      <c r="B27" s="48"/>
      <c r="C27" s="42"/>
      <c r="D27" s="148" t="s">
        <v>47</v>
      </c>
      <c r="E27" s="42"/>
      <c r="F27" s="42"/>
      <c r="G27" s="42"/>
      <c r="H27" s="42"/>
      <c r="I27" s="148" t="s">
        <v>35</v>
      </c>
      <c r="J27" s="137" t="str">
        <f>IF('Rekapitulace stavby'!AN19="","",'Rekapitulace stavby'!AN19)</f>
        <v/>
      </c>
      <c r="K27" s="42"/>
      <c r="L27" s="150"/>
      <c r="S27" s="42"/>
      <c r="T27" s="42"/>
      <c r="U27" s="42"/>
      <c r="V27" s="42"/>
      <c r="W27" s="42"/>
      <c r="X27" s="42"/>
      <c r="Y27" s="42"/>
      <c r="Z27" s="42"/>
      <c r="AA27" s="42"/>
      <c r="AB27" s="42"/>
      <c r="AC27" s="42"/>
      <c r="AD27" s="42"/>
      <c r="AE27" s="42"/>
    </row>
    <row r="28" s="2" customFormat="1" ht="18" customHeight="1">
      <c r="A28" s="42"/>
      <c r="B28" s="48"/>
      <c r="C28" s="42"/>
      <c r="D28" s="42"/>
      <c r="E28" s="137" t="str">
        <f>IF('Rekapitulace stavby'!E20="","",'Rekapitulace stavby'!E20)</f>
        <v xml:space="preserve"> </v>
      </c>
      <c r="F28" s="42"/>
      <c r="G28" s="42"/>
      <c r="H28" s="42"/>
      <c r="I28" s="148" t="s">
        <v>38</v>
      </c>
      <c r="J28" s="137" t="str">
        <f>IF('Rekapitulace stavby'!AN20="","",'Rekapitulace stavby'!AN20)</f>
        <v/>
      </c>
      <c r="K28" s="42"/>
      <c r="L28" s="150"/>
      <c r="S28" s="42"/>
      <c r="T28" s="42"/>
      <c r="U28" s="42"/>
      <c r="V28" s="42"/>
      <c r="W28" s="42"/>
      <c r="X28" s="42"/>
      <c r="Y28" s="42"/>
      <c r="Z28" s="42"/>
      <c r="AA28" s="42"/>
      <c r="AB28" s="42"/>
      <c r="AC28" s="42"/>
      <c r="AD28" s="42"/>
      <c r="AE28" s="42"/>
    </row>
    <row r="29" s="2" customFormat="1" ht="6.96" customHeight="1">
      <c r="A29" s="42"/>
      <c r="B29" s="48"/>
      <c r="C29" s="42"/>
      <c r="D29" s="42"/>
      <c r="E29" s="42"/>
      <c r="F29" s="42"/>
      <c r="G29" s="42"/>
      <c r="H29" s="42"/>
      <c r="I29" s="42"/>
      <c r="J29" s="42"/>
      <c r="K29" s="42"/>
      <c r="L29" s="150"/>
      <c r="S29" s="42"/>
      <c r="T29" s="42"/>
      <c r="U29" s="42"/>
      <c r="V29" s="42"/>
      <c r="W29" s="42"/>
      <c r="X29" s="42"/>
      <c r="Y29" s="42"/>
      <c r="Z29" s="42"/>
      <c r="AA29" s="42"/>
      <c r="AB29" s="42"/>
      <c r="AC29" s="42"/>
      <c r="AD29" s="42"/>
      <c r="AE29" s="42"/>
    </row>
    <row r="30" s="2" customFormat="1" ht="12" customHeight="1">
      <c r="A30" s="42"/>
      <c r="B30" s="48"/>
      <c r="C30" s="42"/>
      <c r="D30" s="148" t="s">
        <v>49</v>
      </c>
      <c r="E30" s="42"/>
      <c r="F30" s="42"/>
      <c r="G30" s="42"/>
      <c r="H30" s="42"/>
      <c r="I30" s="42"/>
      <c r="J30" s="42"/>
      <c r="K30" s="42"/>
      <c r="L30" s="150"/>
      <c r="S30" s="42"/>
      <c r="T30" s="42"/>
      <c r="U30" s="42"/>
      <c r="V30" s="42"/>
      <c r="W30" s="42"/>
      <c r="X30" s="42"/>
      <c r="Y30" s="42"/>
      <c r="Z30" s="42"/>
      <c r="AA30" s="42"/>
      <c r="AB30" s="42"/>
      <c r="AC30" s="42"/>
      <c r="AD30" s="42"/>
      <c r="AE30" s="42"/>
    </row>
    <row r="31" s="8" customFormat="1" ht="16.5" customHeight="1">
      <c r="A31" s="153"/>
      <c r="B31" s="154"/>
      <c r="C31" s="153"/>
      <c r="D31" s="153"/>
      <c r="E31" s="155" t="s">
        <v>39</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42"/>
      <c r="B32" s="48"/>
      <c r="C32" s="42"/>
      <c r="D32" s="42"/>
      <c r="E32" s="42"/>
      <c r="F32" s="42"/>
      <c r="G32" s="42"/>
      <c r="H32" s="42"/>
      <c r="I32" s="42"/>
      <c r="J32" s="42"/>
      <c r="K32" s="42"/>
      <c r="L32" s="150"/>
      <c r="S32" s="42"/>
      <c r="T32" s="42"/>
      <c r="U32" s="42"/>
      <c r="V32" s="42"/>
      <c r="W32" s="42"/>
      <c r="X32" s="42"/>
      <c r="Y32" s="42"/>
      <c r="Z32" s="42"/>
      <c r="AA32" s="42"/>
      <c r="AB32" s="42"/>
      <c r="AC32" s="42"/>
      <c r="AD32" s="42"/>
      <c r="AE32" s="42"/>
    </row>
    <row r="33" s="2" customFormat="1" ht="6.96" customHeight="1">
      <c r="A33" s="42"/>
      <c r="B33" s="48"/>
      <c r="C33" s="42"/>
      <c r="D33" s="157"/>
      <c r="E33" s="157"/>
      <c r="F33" s="157"/>
      <c r="G33" s="157"/>
      <c r="H33" s="157"/>
      <c r="I33" s="157"/>
      <c r="J33" s="157"/>
      <c r="K33" s="157"/>
      <c r="L33" s="150"/>
      <c r="S33" s="42"/>
      <c r="T33" s="42"/>
      <c r="U33" s="42"/>
      <c r="V33" s="42"/>
      <c r="W33" s="42"/>
      <c r="X33" s="42"/>
      <c r="Y33" s="42"/>
      <c r="Z33" s="42"/>
      <c r="AA33" s="42"/>
      <c r="AB33" s="42"/>
      <c r="AC33" s="42"/>
      <c r="AD33" s="42"/>
      <c r="AE33" s="42"/>
    </row>
    <row r="34" s="2" customFormat="1" ht="25.44" customHeight="1">
      <c r="A34" s="42"/>
      <c r="B34" s="48"/>
      <c r="C34" s="42"/>
      <c r="D34" s="158" t="s">
        <v>51</v>
      </c>
      <c r="E34" s="42"/>
      <c r="F34" s="42"/>
      <c r="G34" s="42"/>
      <c r="H34" s="42"/>
      <c r="I34" s="42"/>
      <c r="J34" s="159">
        <f>ROUND(J103, 2)</f>
        <v>0</v>
      </c>
      <c r="K34" s="42"/>
      <c r="L34" s="150"/>
      <c r="S34" s="42"/>
      <c r="T34" s="42"/>
      <c r="U34" s="42"/>
      <c r="V34" s="42"/>
      <c r="W34" s="42"/>
      <c r="X34" s="42"/>
      <c r="Y34" s="42"/>
      <c r="Z34" s="42"/>
      <c r="AA34" s="42"/>
      <c r="AB34" s="42"/>
      <c r="AC34" s="42"/>
      <c r="AD34" s="42"/>
      <c r="AE34" s="42"/>
    </row>
    <row r="35" s="2" customFormat="1" ht="6.96" customHeight="1">
      <c r="A35" s="42"/>
      <c r="B35" s="48"/>
      <c r="C35" s="42"/>
      <c r="D35" s="157"/>
      <c r="E35" s="157"/>
      <c r="F35" s="157"/>
      <c r="G35" s="157"/>
      <c r="H35" s="157"/>
      <c r="I35" s="157"/>
      <c r="J35" s="157"/>
      <c r="K35" s="157"/>
      <c r="L35" s="150"/>
      <c r="S35" s="42"/>
      <c r="T35" s="42"/>
      <c r="U35" s="42"/>
      <c r="V35" s="42"/>
      <c r="W35" s="42"/>
      <c r="X35" s="42"/>
      <c r="Y35" s="42"/>
      <c r="Z35" s="42"/>
      <c r="AA35" s="42"/>
      <c r="AB35" s="42"/>
      <c r="AC35" s="42"/>
      <c r="AD35" s="42"/>
      <c r="AE35" s="42"/>
    </row>
    <row r="36" s="2" customFormat="1" ht="14.4" customHeight="1">
      <c r="A36" s="42"/>
      <c r="B36" s="48"/>
      <c r="C36" s="42"/>
      <c r="D36" s="42"/>
      <c r="E36" s="42"/>
      <c r="F36" s="160" t="s">
        <v>53</v>
      </c>
      <c r="G36" s="42"/>
      <c r="H36" s="42"/>
      <c r="I36" s="160" t="s">
        <v>52</v>
      </c>
      <c r="J36" s="160" t="s">
        <v>54</v>
      </c>
      <c r="K36" s="42"/>
      <c r="L36" s="150"/>
      <c r="S36" s="42"/>
      <c r="T36" s="42"/>
      <c r="U36" s="42"/>
      <c r="V36" s="42"/>
      <c r="W36" s="42"/>
      <c r="X36" s="42"/>
      <c r="Y36" s="42"/>
      <c r="Z36" s="42"/>
      <c r="AA36" s="42"/>
      <c r="AB36" s="42"/>
      <c r="AC36" s="42"/>
      <c r="AD36" s="42"/>
      <c r="AE36" s="42"/>
    </row>
    <row r="37" s="2" customFormat="1" ht="14.4" customHeight="1">
      <c r="A37" s="42"/>
      <c r="B37" s="48"/>
      <c r="C37" s="42"/>
      <c r="D37" s="161" t="s">
        <v>55</v>
      </c>
      <c r="E37" s="148" t="s">
        <v>56</v>
      </c>
      <c r="F37" s="162">
        <f>ROUND((SUM(BE103:BE235)),  2)</f>
        <v>0</v>
      </c>
      <c r="G37" s="42"/>
      <c r="H37" s="42"/>
      <c r="I37" s="163">
        <v>0.20999999999999999</v>
      </c>
      <c r="J37" s="162">
        <f>ROUND(((SUM(BE103:BE235))*I37),  2)</f>
        <v>0</v>
      </c>
      <c r="K37" s="42"/>
      <c r="L37" s="150"/>
      <c r="S37" s="42"/>
      <c r="T37" s="42"/>
      <c r="U37" s="42"/>
      <c r="V37" s="42"/>
      <c r="W37" s="42"/>
      <c r="X37" s="42"/>
      <c r="Y37" s="42"/>
      <c r="Z37" s="42"/>
      <c r="AA37" s="42"/>
      <c r="AB37" s="42"/>
      <c r="AC37" s="42"/>
      <c r="AD37" s="42"/>
      <c r="AE37" s="42"/>
    </row>
    <row r="38" s="2" customFormat="1" ht="14.4" customHeight="1">
      <c r="A38" s="42"/>
      <c r="B38" s="48"/>
      <c r="C38" s="42"/>
      <c r="D38" s="42"/>
      <c r="E38" s="148" t="s">
        <v>57</v>
      </c>
      <c r="F38" s="162">
        <f>ROUND((SUM(BF103:BF235)),  2)</f>
        <v>0</v>
      </c>
      <c r="G38" s="42"/>
      <c r="H38" s="42"/>
      <c r="I38" s="163">
        <v>0.12</v>
      </c>
      <c r="J38" s="162">
        <f>ROUND(((SUM(BF103:BF235))*I38),  2)</f>
        <v>0</v>
      </c>
      <c r="K38" s="42"/>
      <c r="L38" s="150"/>
      <c r="S38" s="42"/>
      <c r="T38" s="42"/>
      <c r="U38" s="42"/>
      <c r="V38" s="42"/>
      <c r="W38" s="42"/>
      <c r="X38" s="42"/>
      <c r="Y38" s="42"/>
      <c r="Z38" s="42"/>
      <c r="AA38" s="42"/>
      <c r="AB38" s="42"/>
      <c r="AC38" s="42"/>
      <c r="AD38" s="42"/>
      <c r="AE38" s="42"/>
    </row>
    <row r="39" hidden="1" s="2" customFormat="1" ht="14.4" customHeight="1">
      <c r="A39" s="42"/>
      <c r="B39" s="48"/>
      <c r="C39" s="42"/>
      <c r="D39" s="42"/>
      <c r="E39" s="148" t="s">
        <v>58</v>
      </c>
      <c r="F39" s="162">
        <f>ROUND((SUM(BG103:BG235)),  2)</f>
        <v>0</v>
      </c>
      <c r="G39" s="42"/>
      <c r="H39" s="42"/>
      <c r="I39" s="163">
        <v>0.20999999999999999</v>
      </c>
      <c r="J39" s="162">
        <f>0</f>
        <v>0</v>
      </c>
      <c r="K39" s="42"/>
      <c r="L39" s="150"/>
      <c r="S39" s="42"/>
      <c r="T39" s="42"/>
      <c r="U39" s="42"/>
      <c r="V39" s="42"/>
      <c r="W39" s="42"/>
      <c r="X39" s="42"/>
      <c r="Y39" s="42"/>
      <c r="Z39" s="42"/>
      <c r="AA39" s="42"/>
      <c r="AB39" s="42"/>
      <c r="AC39" s="42"/>
      <c r="AD39" s="42"/>
      <c r="AE39" s="42"/>
    </row>
    <row r="40" hidden="1" s="2" customFormat="1" ht="14.4" customHeight="1">
      <c r="A40" s="42"/>
      <c r="B40" s="48"/>
      <c r="C40" s="42"/>
      <c r="D40" s="42"/>
      <c r="E40" s="148" t="s">
        <v>59</v>
      </c>
      <c r="F40" s="162">
        <f>ROUND((SUM(BH103:BH235)),  2)</f>
        <v>0</v>
      </c>
      <c r="G40" s="42"/>
      <c r="H40" s="42"/>
      <c r="I40" s="163">
        <v>0.12</v>
      </c>
      <c r="J40" s="162">
        <f>0</f>
        <v>0</v>
      </c>
      <c r="K40" s="42"/>
      <c r="L40" s="150"/>
      <c r="S40" s="42"/>
      <c r="T40" s="42"/>
      <c r="U40" s="42"/>
      <c r="V40" s="42"/>
      <c r="W40" s="42"/>
      <c r="X40" s="42"/>
      <c r="Y40" s="42"/>
      <c r="Z40" s="42"/>
      <c r="AA40" s="42"/>
      <c r="AB40" s="42"/>
      <c r="AC40" s="42"/>
      <c r="AD40" s="42"/>
      <c r="AE40" s="42"/>
    </row>
    <row r="41" hidden="1" s="2" customFormat="1" ht="14.4" customHeight="1">
      <c r="A41" s="42"/>
      <c r="B41" s="48"/>
      <c r="C41" s="42"/>
      <c r="D41" s="42"/>
      <c r="E41" s="148" t="s">
        <v>60</v>
      </c>
      <c r="F41" s="162">
        <f>ROUND((SUM(BI103:BI235)),  2)</f>
        <v>0</v>
      </c>
      <c r="G41" s="42"/>
      <c r="H41" s="42"/>
      <c r="I41" s="163">
        <v>0</v>
      </c>
      <c r="J41" s="162">
        <f>0</f>
        <v>0</v>
      </c>
      <c r="K41" s="42"/>
      <c r="L41" s="150"/>
      <c r="S41" s="42"/>
      <c r="T41" s="42"/>
      <c r="U41" s="42"/>
      <c r="V41" s="42"/>
      <c r="W41" s="42"/>
      <c r="X41" s="42"/>
      <c r="Y41" s="42"/>
      <c r="Z41" s="42"/>
      <c r="AA41" s="42"/>
      <c r="AB41" s="42"/>
      <c r="AC41" s="42"/>
      <c r="AD41" s="42"/>
      <c r="AE41" s="42"/>
    </row>
    <row r="42" s="2" customFormat="1" ht="6.96" customHeight="1">
      <c r="A42" s="42"/>
      <c r="B42" s="48"/>
      <c r="C42" s="42"/>
      <c r="D42" s="42"/>
      <c r="E42" s="42"/>
      <c r="F42" s="42"/>
      <c r="G42" s="42"/>
      <c r="H42" s="42"/>
      <c r="I42" s="42"/>
      <c r="J42" s="42"/>
      <c r="K42" s="42"/>
      <c r="L42" s="150"/>
      <c r="S42" s="42"/>
      <c r="T42" s="42"/>
      <c r="U42" s="42"/>
      <c r="V42" s="42"/>
      <c r="W42" s="42"/>
      <c r="X42" s="42"/>
      <c r="Y42" s="42"/>
      <c r="Z42" s="42"/>
      <c r="AA42" s="42"/>
      <c r="AB42" s="42"/>
      <c r="AC42" s="42"/>
      <c r="AD42" s="42"/>
      <c r="AE42" s="42"/>
    </row>
    <row r="43" s="2" customFormat="1" ht="25.44" customHeight="1">
      <c r="A43" s="42"/>
      <c r="B43" s="48"/>
      <c r="C43" s="164"/>
      <c r="D43" s="165" t="s">
        <v>61</v>
      </c>
      <c r="E43" s="166"/>
      <c r="F43" s="166"/>
      <c r="G43" s="167" t="s">
        <v>62</v>
      </c>
      <c r="H43" s="168" t="s">
        <v>63</v>
      </c>
      <c r="I43" s="166"/>
      <c r="J43" s="169">
        <f>SUM(J34:J41)</f>
        <v>0</v>
      </c>
      <c r="K43" s="170"/>
      <c r="L43" s="150"/>
      <c r="S43" s="42"/>
      <c r="T43" s="42"/>
      <c r="U43" s="42"/>
      <c r="V43" s="42"/>
      <c r="W43" s="42"/>
      <c r="X43" s="42"/>
      <c r="Y43" s="42"/>
      <c r="Z43" s="42"/>
      <c r="AA43" s="42"/>
      <c r="AB43" s="42"/>
      <c r="AC43" s="42"/>
      <c r="AD43" s="42"/>
      <c r="AE43" s="42"/>
    </row>
    <row r="44" s="2" customFormat="1" ht="14.4" customHeight="1">
      <c r="A44" s="42"/>
      <c r="B44" s="171"/>
      <c r="C44" s="172"/>
      <c r="D44" s="172"/>
      <c r="E44" s="172"/>
      <c r="F44" s="172"/>
      <c r="G44" s="172"/>
      <c r="H44" s="172"/>
      <c r="I44" s="172"/>
      <c r="J44" s="172"/>
      <c r="K44" s="172"/>
      <c r="L44" s="150"/>
      <c r="S44" s="42"/>
      <c r="T44" s="42"/>
      <c r="U44" s="42"/>
      <c r="V44" s="42"/>
      <c r="W44" s="42"/>
      <c r="X44" s="42"/>
      <c r="Y44" s="42"/>
      <c r="Z44" s="42"/>
      <c r="AA44" s="42"/>
      <c r="AB44" s="42"/>
      <c r="AC44" s="42"/>
      <c r="AD44" s="42"/>
      <c r="AE44" s="42"/>
    </row>
    <row r="48" s="2" customFormat="1" ht="6.96" customHeight="1">
      <c r="A48" s="42"/>
      <c r="B48" s="173"/>
      <c r="C48" s="174"/>
      <c r="D48" s="174"/>
      <c r="E48" s="174"/>
      <c r="F48" s="174"/>
      <c r="G48" s="174"/>
      <c r="H48" s="174"/>
      <c r="I48" s="174"/>
      <c r="J48" s="174"/>
      <c r="K48" s="174"/>
      <c r="L48" s="150"/>
      <c r="S48" s="42"/>
      <c r="T48" s="42"/>
      <c r="U48" s="42"/>
      <c r="V48" s="42"/>
      <c r="W48" s="42"/>
      <c r="X48" s="42"/>
      <c r="Y48" s="42"/>
      <c r="Z48" s="42"/>
      <c r="AA48" s="42"/>
      <c r="AB48" s="42"/>
      <c r="AC48" s="42"/>
      <c r="AD48" s="42"/>
      <c r="AE48" s="42"/>
    </row>
    <row r="49" s="2" customFormat="1" ht="24.96" customHeight="1">
      <c r="A49" s="42"/>
      <c r="B49" s="43"/>
      <c r="C49" s="26" t="s">
        <v>181</v>
      </c>
      <c r="D49" s="44"/>
      <c r="E49" s="44"/>
      <c r="F49" s="44"/>
      <c r="G49" s="44"/>
      <c r="H49" s="44"/>
      <c r="I49" s="44"/>
      <c r="J49" s="44"/>
      <c r="K49" s="44"/>
      <c r="L49" s="150"/>
      <c r="S49" s="42"/>
      <c r="T49" s="42"/>
      <c r="U49" s="42"/>
      <c r="V49" s="42"/>
      <c r="W49" s="42"/>
      <c r="X49" s="42"/>
      <c r="Y49" s="42"/>
      <c r="Z49" s="42"/>
      <c r="AA49" s="42"/>
      <c r="AB49" s="42"/>
      <c r="AC49" s="42"/>
      <c r="AD49" s="42"/>
      <c r="AE49" s="42"/>
    </row>
    <row r="50" s="2" customFormat="1" ht="6.96" customHeight="1">
      <c r="A50" s="42"/>
      <c r="B50" s="43"/>
      <c r="C50" s="44"/>
      <c r="D50" s="44"/>
      <c r="E50" s="44"/>
      <c r="F50" s="44"/>
      <c r="G50" s="44"/>
      <c r="H50" s="44"/>
      <c r="I50" s="44"/>
      <c r="J50" s="44"/>
      <c r="K50" s="44"/>
      <c r="L50" s="150"/>
      <c r="S50" s="42"/>
      <c r="T50" s="42"/>
      <c r="U50" s="42"/>
      <c r="V50" s="42"/>
      <c r="W50" s="42"/>
      <c r="X50" s="42"/>
      <c r="Y50" s="42"/>
      <c r="Z50" s="42"/>
      <c r="AA50" s="42"/>
      <c r="AB50" s="42"/>
      <c r="AC50" s="42"/>
      <c r="AD50" s="42"/>
      <c r="AE50" s="42"/>
    </row>
    <row r="51" s="2" customFormat="1" ht="12" customHeight="1">
      <c r="A51" s="42"/>
      <c r="B51" s="43"/>
      <c r="C51" s="35" t="s">
        <v>16</v>
      </c>
      <c r="D51" s="44"/>
      <c r="E51" s="44"/>
      <c r="F51" s="44"/>
      <c r="G51" s="44"/>
      <c r="H51" s="44"/>
      <c r="I51" s="44"/>
      <c r="J51" s="44"/>
      <c r="K51" s="44"/>
      <c r="L51" s="150"/>
      <c r="S51" s="42"/>
      <c r="T51" s="42"/>
      <c r="U51" s="42"/>
      <c r="V51" s="42"/>
      <c r="W51" s="42"/>
      <c r="X51" s="42"/>
      <c r="Y51" s="42"/>
      <c r="Z51" s="42"/>
      <c r="AA51" s="42"/>
      <c r="AB51" s="42"/>
      <c r="AC51" s="42"/>
      <c r="AD51" s="42"/>
      <c r="AE51" s="42"/>
    </row>
    <row r="52" s="2" customFormat="1" ht="16.5" customHeight="1">
      <c r="A52" s="42"/>
      <c r="B52" s="43"/>
      <c r="C52" s="44"/>
      <c r="D52" s="44"/>
      <c r="E52" s="175" t="str">
        <f>E7</f>
        <v>SŠ a ZŠ Beroun</v>
      </c>
      <c r="F52" s="35"/>
      <c r="G52" s="35"/>
      <c r="H52" s="35"/>
      <c r="I52" s="44"/>
      <c r="J52" s="44"/>
      <c r="K52" s="44"/>
      <c r="L52" s="150"/>
      <c r="S52" s="42"/>
      <c r="T52" s="42"/>
      <c r="U52" s="42"/>
      <c r="V52" s="42"/>
      <c r="W52" s="42"/>
      <c r="X52" s="42"/>
      <c r="Y52" s="42"/>
      <c r="Z52" s="42"/>
      <c r="AA52" s="42"/>
      <c r="AB52" s="42"/>
      <c r="AC52" s="42"/>
      <c r="AD52" s="42"/>
      <c r="AE52" s="42"/>
    </row>
    <row r="53" s="1" customFormat="1" ht="12" customHeight="1">
      <c r="B53" s="24"/>
      <c r="C53" s="35" t="s">
        <v>162</v>
      </c>
      <c r="D53" s="25"/>
      <c r="E53" s="25"/>
      <c r="F53" s="25"/>
      <c r="G53" s="25"/>
      <c r="H53" s="25"/>
      <c r="I53" s="25"/>
      <c r="J53" s="25"/>
      <c r="K53" s="25"/>
      <c r="L53" s="23"/>
    </row>
    <row r="54" s="1" customFormat="1" ht="16.5" customHeight="1">
      <c r="B54" s="24"/>
      <c r="C54" s="25"/>
      <c r="D54" s="25"/>
      <c r="E54" s="175" t="s">
        <v>166</v>
      </c>
      <c r="F54" s="25"/>
      <c r="G54" s="25"/>
      <c r="H54" s="25"/>
      <c r="I54" s="25"/>
      <c r="J54" s="25"/>
      <c r="K54" s="25"/>
      <c r="L54" s="23"/>
    </row>
    <row r="55" s="1" customFormat="1" ht="12" customHeight="1">
      <c r="B55" s="24"/>
      <c r="C55" s="35" t="s">
        <v>170</v>
      </c>
      <c r="D55" s="25"/>
      <c r="E55" s="25"/>
      <c r="F55" s="25"/>
      <c r="G55" s="25"/>
      <c r="H55" s="25"/>
      <c r="I55" s="25"/>
      <c r="J55" s="25"/>
      <c r="K55" s="25"/>
      <c r="L55" s="23"/>
    </row>
    <row r="56" s="2" customFormat="1" ht="16.5" customHeight="1">
      <c r="A56" s="42"/>
      <c r="B56" s="43"/>
      <c r="C56" s="44"/>
      <c r="D56" s="44"/>
      <c r="E56" s="300" t="s">
        <v>10449</v>
      </c>
      <c r="F56" s="44"/>
      <c r="G56" s="44"/>
      <c r="H56" s="44"/>
      <c r="I56" s="44"/>
      <c r="J56" s="44"/>
      <c r="K56" s="44"/>
      <c r="L56" s="150"/>
      <c r="S56" s="42"/>
      <c r="T56" s="42"/>
      <c r="U56" s="42"/>
      <c r="V56" s="42"/>
      <c r="W56" s="42"/>
      <c r="X56" s="42"/>
      <c r="Y56" s="42"/>
      <c r="Z56" s="42"/>
      <c r="AA56" s="42"/>
      <c r="AB56" s="42"/>
      <c r="AC56" s="42"/>
      <c r="AD56" s="42"/>
      <c r="AE56" s="42"/>
    </row>
    <row r="57" s="2" customFormat="1" ht="12" customHeight="1">
      <c r="A57" s="42"/>
      <c r="B57" s="43"/>
      <c r="C57" s="35" t="s">
        <v>8790</v>
      </c>
      <c r="D57" s="44"/>
      <c r="E57" s="44"/>
      <c r="F57" s="44"/>
      <c r="G57" s="44"/>
      <c r="H57" s="44"/>
      <c r="I57" s="44"/>
      <c r="J57" s="44"/>
      <c r="K57" s="44"/>
      <c r="L57" s="150"/>
      <c r="S57" s="42"/>
      <c r="T57" s="42"/>
      <c r="U57" s="42"/>
      <c r="V57" s="42"/>
      <c r="W57" s="42"/>
      <c r="X57" s="42"/>
      <c r="Y57" s="42"/>
      <c r="Z57" s="42"/>
      <c r="AA57" s="42"/>
      <c r="AB57" s="42"/>
      <c r="AC57" s="42"/>
      <c r="AD57" s="42"/>
      <c r="AE57" s="42"/>
    </row>
    <row r="58" s="2" customFormat="1" ht="16.5" customHeight="1">
      <c r="A58" s="42"/>
      <c r="B58" s="43"/>
      <c r="C58" s="44"/>
      <c r="D58" s="44"/>
      <c r="E58" s="73" t="str">
        <f>E13</f>
        <v>D144b - Silnoproud pavilon A, B, C, D, F</v>
      </c>
      <c r="F58" s="44"/>
      <c r="G58" s="44"/>
      <c r="H58" s="44"/>
      <c r="I58" s="44"/>
      <c r="J58" s="44"/>
      <c r="K58" s="44"/>
      <c r="L58" s="150"/>
      <c r="S58" s="42"/>
      <c r="T58" s="42"/>
      <c r="U58" s="42"/>
      <c r="V58" s="42"/>
      <c r="W58" s="42"/>
      <c r="X58" s="42"/>
      <c r="Y58" s="42"/>
      <c r="Z58" s="42"/>
      <c r="AA58" s="42"/>
      <c r="AB58" s="42"/>
      <c r="AC58" s="42"/>
      <c r="AD58" s="42"/>
      <c r="AE58" s="42"/>
    </row>
    <row r="59" s="2" customFormat="1" ht="6.96" customHeight="1">
      <c r="A59" s="42"/>
      <c r="B59" s="43"/>
      <c r="C59" s="44"/>
      <c r="D59" s="44"/>
      <c r="E59" s="44"/>
      <c r="F59" s="44"/>
      <c r="G59" s="44"/>
      <c r="H59" s="44"/>
      <c r="I59" s="44"/>
      <c r="J59" s="44"/>
      <c r="K59" s="44"/>
      <c r="L59" s="150"/>
      <c r="S59" s="42"/>
      <c r="T59" s="42"/>
      <c r="U59" s="42"/>
      <c r="V59" s="42"/>
      <c r="W59" s="42"/>
      <c r="X59" s="42"/>
      <c r="Y59" s="42"/>
      <c r="Z59" s="42"/>
      <c r="AA59" s="42"/>
      <c r="AB59" s="42"/>
      <c r="AC59" s="42"/>
      <c r="AD59" s="42"/>
      <c r="AE59" s="42"/>
    </row>
    <row r="60" s="2" customFormat="1" ht="12" customHeight="1">
      <c r="A60" s="42"/>
      <c r="B60" s="43"/>
      <c r="C60" s="35" t="s">
        <v>24</v>
      </c>
      <c r="D60" s="44"/>
      <c r="E60" s="44"/>
      <c r="F60" s="30" t="str">
        <f>F16</f>
        <v>Karla Čapka 1457, 266 01 Beroun</v>
      </c>
      <c r="G60" s="44"/>
      <c r="H60" s="44"/>
      <c r="I60" s="35" t="s">
        <v>26</v>
      </c>
      <c r="J60" s="76" t="str">
        <f>IF(J16="","",J16)</f>
        <v>29. 10. 2024</v>
      </c>
      <c r="K60" s="44"/>
      <c r="L60" s="150"/>
      <c r="S60" s="42"/>
      <c r="T60" s="42"/>
      <c r="U60" s="42"/>
      <c r="V60" s="42"/>
      <c r="W60" s="42"/>
      <c r="X60" s="42"/>
      <c r="Y60" s="42"/>
      <c r="Z60" s="42"/>
      <c r="AA60" s="42"/>
      <c r="AB60" s="42"/>
      <c r="AC60" s="42"/>
      <c r="AD60" s="42"/>
      <c r="AE60" s="42"/>
    </row>
    <row r="61" s="2" customFormat="1" ht="6.96" customHeight="1">
      <c r="A61" s="42"/>
      <c r="B61" s="43"/>
      <c r="C61" s="44"/>
      <c r="D61" s="44"/>
      <c r="E61" s="44"/>
      <c r="F61" s="44"/>
      <c r="G61" s="44"/>
      <c r="H61" s="44"/>
      <c r="I61" s="44"/>
      <c r="J61" s="44"/>
      <c r="K61" s="44"/>
      <c r="L61" s="150"/>
      <c r="S61" s="42"/>
      <c r="T61" s="42"/>
      <c r="U61" s="42"/>
      <c r="V61" s="42"/>
      <c r="W61" s="42"/>
      <c r="X61" s="42"/>
      <c r="Y61" s="42"/>
      <c r="Z61" s="42"/>
      <c r="AA61" s="42"/>
      <c r="AB61" s="42"/>
      <c r="AC61" s="42"/>
      <c r="AD61" s="42"/>
      <c r="AE61" s="42"/>
    </row>
    <row r="62" s="2" customFormat="1" ht="15.15" customHeight="1">
      <c r="A62" s="42"/>
      <c r="B62" s="43"/>
      <c r="C62" s="35" t="s">
        <v>34</v>
      </c>
      <c r="D62" s="44"/>
      <c r="E62" s="44"/>
      <c r="F62" s="30" t="str">
        <f>E19</f>
        <v>Střední škola a Základní škola Beroun, p.o.</v>
      </c>
      <c r="G62" s="44"/>
      <c r="H62" s="44"/>
      <c r="I62" s="35" t="s">
        <v>42</v>
      </c>
      <c r="J62" s="40" t="str">
        <f>E25</f>
        <v>DPU REVIT s.r.o.</v>
      </c>
      <c r="K62" s="44"/>
      <c r="L62" s="150"/>
      <c r="S62" s="42"/>
      <c r="T62" s="42"/>
      <c r="U62" s="42"/>
      <c r="V62" s="42"/>
      <c r="W62" s="42"/>
      <c r="X62" s="42"/>
      <c r="Y62" s="42"/>
      <c r="Z62" s="42"/>
      <c r="AA62" s="42"/>
      <c r="AB62" s="42"/>
      <c r="AC62" s="42"/>
      <c r="AD62" s="42"/>
      <c r="AE62" s="42"/>
    </row>
    <row r="63" s="2" customFormat="1" ht="15.15" customHeight="1">
      <c r="A63" s="42"/>
      <c r="B63" s="43"/>
      <c r="C63" s="35" t="s">
        <v>40</v>
      </c>
      <c r="D63" s="44"/>
      <c r="E63" s="44"/>
      <c r="F63" s="30" t="str">
        <f>IF(E22="","",E22)</f>
        <v>Vyplň údaj</v>
      </c>
      <c r="G63" s="44"/>
      <c r="H63" s="44"/>
      <c r="I63" s="35" t="s">
        <v>47</v>
      </c>
      <c r="J63" s="40" t="str">
        <f>E28</f>
        <v xml:space="preserve"> </v>
      </c>
      <c r="K63" s="44"/>
      <c r="L63" s="150"/>
      <c r="S63" s="42"/>
      <c r="T63" s="42"/>
      <c r="U63" s="42"/>
      <c r="V63" s="42"/>
      <c r="W63" s="42"/>
      <c r="X63" s="42"/>
      <c r="Y63" s="42"/>
      <c r="Z63" s="42"/>
      <c r="AA63" s="42"/>
      <c r="AB63" s="42"/>
      <c r="AC63" s="42"/>
      <c r="AD63" s="42"/>
      <c r="AE63" s="42"/>
    </row>
    <row r="64" s="2" customFormat="1" ht="10.32" customHeight="1">
      <c r="A64" s="42"/>
      <c r="B64" s="43"/>
      <c r="C64" s="44"/>
      <c r="D64" s="44"/>
      <c r="E64" s="44"/>
      <c r="F64" s="44"/>
      <c r="G64" s="44"/>
      <c r="H64" s="44"/>
      <c r="I64" s="44"/>
      <c r="J64" s="44"/>
      <c r="K64" s="44"/>
      <c r="L64" s="150"/>
      <c r="S64" s="42"/>
      <c r="T64" s="42"/>
      <c r="U64" s="42"/>
      <c r="V64" s="42"/>
      <c r="W64" s="42"/>
      <c r="X64" s="42"/>
      <c r="Y64" s="42"/>
      <c r="Z64" s="42"/>
      <c r="AA64" s="42"/>
      <c r="AB64" s="42"/>
      <c r="AC64" s="42"/>
      <c r="AD64" s="42"/>
      <c r="AE64" s="42"/>
    </row>
    <row r="65" s="2" customFormat="1" ht="29.28" customHeight="1">
      <c r="A65" s="42"/>
      <c r="B65" s="43"/>
      <c r="C65" s="176" t="s">
        <v>182</v>
      </c>
      <c r="D65" s="177"/>
      <c r="E65" s="177"/>
      <c r="F65" s="177"/>
      <c r="G65" s="177"/>
      <c r="H65" s="177"/>
      <c r="I65" s="177"/>
      <c r="J65" s="178" t="s">
        <v>183</v>
      </c>
      <c r="K65" s="177"/>
      <c r="L65" s="150"/>
      <c r="S65" s="42"/>
      <c r="T65" s="42"/>
      <c r="U65" s="42"/>
      <c r="V65" s="42"/>
      <c r="W65" s="42"/>
      <c r="X65" s="42"/>
      <c r="Y65" s="42"/>
      <c r="Z65" s="42"/>
      <c r="AA65" s="42"/>
      <c r="AB65" s="42"/>
      <c r="AC65" s="42"/>
      <c r="AD65" s="42"/>
      <c r="AE65" s="42"/>
    </row>
    <row r="66" s="2" customFormat="1" ht="10.32" customHeight="1">
      <c r="A66" s="42"/>
      <c r="B66" s="43"/>
      <c r="C66" s="44"/>
      <c r="D66" s="44"/>
      <c r="E66" s="44"/>
      <c r="F66" s="44"/>
      <c r="G66" s="44"/>
      <c r="H66" s="44"/>
      <c r="I66" s="44"/>
      <c r="J66" s="44"/>
      <c r="K66" s="44"/>
      <c r="L66" s="150"/>
      <c r="S66" s="42"/>
      <c r="T66" s="42"/>
      <c r="U66" s="42"/>
      <c r="V66" s="42"/>
      <c r="W66" s="42"/>
      <c r="X66" s="42"/>
      <c r="Y66" s="42"/>
      <c r="Z66" s="42"/>
      <c r="AA66" s="42"/>
      <c r="AB66" s="42"/>
      <c r="AC66" s="42"/>
      <c r="AD66" s="42"/>
      <c r="AE66" s="42"/>
    </row>
    <row r="67" s="2" customFormat="1" ht="22.8" customHeight="1">
      <c r="A67" s="42"/>
      <c r="B67" s="43"/>
      <c r="C67" s="179" t="s">
        <v>83</v>
      </c>
      <c r="D67" s="44"/>
      <c r="E67" s="44"/>
      <c r="F67" s="44"/>
      <c r="G67" s="44"/>
      <c r="H67" s="44"/>
      <c r="I67" s="44"/>
      <c r="J67" s="106">
        <f>J103</f>
        <v>0</v>
      </c>
      <c r="K67" s="44"/>
      <c r="L67" s="150"/>
      <c r="S67" s="42"/>
      <c r="T67" s="42"/>
      <c r="U67" s="42"/>
      <c r="V67" s="42"/>
      <c r="W67" s="42"/>
      <c r="X67" s="42"/>
      <c r="Y67" s="42"/>
      <c r="Z67" s="42"/>
      <c r="AA67" s="42"/>
      <c r="AB67" s="42"/>
      <c r="AC67" s="42"/>
      <c r="AD67" s="42"/>
      <c r="AE67" s="42"/>
      <c r="AU67" s="20" t="s">
        <v>184</v>
      </c>
    </row>
    <row r="68" s="9" customFormat="1" ht="24.96" customHeight="1">
      <c r="A68" s="9"/>
      <c r="B68" s="180"/>
      <c r="C68" s="181"/>
      <c r="D68" s="182" t="s">
        <v>222</v>
      </c>
      <c r="E68" s="183"/>
      <c r="F68" s="183"/>
      <c r="G68" s="183"/>
      <c r="H68" s="183"/>
      <c r="I68" s="183"/>
      <c r="J68" s="184">
        <f>J104</f>
        <v>0</v>
      </c>
      <c r="K68" s="181"/>
      <c r="L68" s="185"/>
      <c r="S68" s="9"/>
      <c r="T68" s="9"/>
      <c r="U68" s="9"/>
      <c r="V68" s="9"/>
      <c r="W68" s="9"/>
      <c r="X68" s="9"/>
      <c r="Y68" s="9"/>
      <c r="Z68" s="9"/>
      <c r="AA68" s="9"/>
      <c r="AB68" s="9"/>
      <c r="AC68" s="9"/>
      <c r="AD68" s="9"/>
      <c r="AE68" s="9"/>
    </row>
    <row r="69" s="10" customFormat="1" ht="19.92" customHeight="1">
      <c r="A69" s="10"/>
      <c r="B69" s="186"/>
      <c r="C69" s="129"/>
      <c r="D69" s="187" t="s">
        <v>10451</v>
      </c>
      <c r="E69" s="188"/>
      <c r="F69" s="188"/>
      <c r="G69" s="188"/>
      <c r="H69" s="188"/>
      <c r="I69" s="188"/>
      <c r="J69" s="189">
        <f>J105</f>
        <v>0</v>
      </c>
      <c r="K69" s="129"/>
      <c r="L69" s="190"/>
      <c r="S69" s="10"/>
      <c r="T69" s="10"/>
      <c r="U69" s="10"/>
      <c r="V69" s="10"/>
      <c r="W69" s="10"/>
      <c r="X69" s="10"/>
      <c r="Y69" s="10"/>
      <c r="Z69" s="10"/>
      <c r="AA69" s="10"/>
      <c r="AB69" s="10"/>
      <c r="AC69" s="10"/>
      <c r="AD69" s="10"/>
      <c r="AE69" s="10"/>
    </row>
    <row r="70" s="10" customFormat="1" ht="19.92" customHeight="1">
      <c r="A70" s="10"/>
      <c r="B70" s="186"/>
      <c r="C70" s="129"/>
      <c r="D70" s="187" t="s">
        <v>10452</v>
      </c>
      <c r="E70" s="188"/>
      <c r="F70" s="188"/>
      <c r="G70" s="188"/>
      <c r="H70" s="188"/>
      <c r="I70" s="188"/>
      <c r="J70" s="189">
        <f>J107</f>
        <v>0</v>
      </c>
      <c r="K70" s="129"/>
      <c r="L70" s="190"/>
      <c r="S70" s="10"/>
      <c r="T70" s="10"/>
      <c r="U70" s="10"/>
      <c r="V70" s="10"/>
      <c r="W70" s="10"/>
      <c r="X70" s="10"/>
      <c r="Y70" s="10"/>
      <c r="Z70" s="10"/>
      <c r="AA70" s="10"/>
      <c r="AB70" s="10"/>
      <c r="AC70" s="10"/>
      <c r="AD70" s="10"/>
      <c r="AE70" s="10"/>
    </row>
    <row r="71" s="10" customFormat="1" ht="19.92" customHeight="1">
      <c r="A71" s="10"/>
      <c r="B71" s="186"/>
      <c r="C71" s="129"/>
      <c r="D71" s="187" t="s">
        <v>10453</v>
      </c>
      <c r="E71" s="188"/>
      <c r="F71" s="188"/>
      <c r="G71" s="188"/>
      <c r="H71" s="188"/>
      <c r="I71" s="188"/>
      <c r="J71" s="189">
        <f>J128</f>
        <v>0</v>
      </c>
      <c r="K71" s="129"/>
      <c r="L71" s="190"/>
      <c r="S71" s="10"/>
      <c r="T71" s="10"/>
      <c r="U71" s="10"/>
      <c r="V71" s="10"/>
      <c r="W71" s="10"/>
      <c r="X71" s="10"/>
      <c r="Y71" s="10"/>
      <c r="Z71" s="10"/>
      <c r="AA71" s="10"/>
      <c r="AB71" s="10"/>
      <c r="AC71" s="10"/>
      <c r="AD71" s="10"/>
      <c r="AE71" s="10"/>
    </row>
    <row r="72" s="10" customFormat="1" ht="19.92" customHeight="1">
      <c r="A72" s="10"/>
      <c r="B72" s="186"/>
      <c r="C72" s="129"/>
      <c r="D72" s="187" t="s">
        <v>10454</v>
      </c>
      <c r="E72" s="188"/>
      <c r="F72" s="188"/>
      <c r="G72" s="188"/>
      <c r="H72" s="188"/>
      <c r="I72" s="188"/>
      <c r="J72" s="189">
        <f>J137</f>
        <v>0</v>
      </c>
      <c r="K72" s="129"/>
      <c r="L72" s="190"/>
      <c r="S72" s="10"/>
      <c r="T72" s="10"/>
      <c r="U72" s="10"/>
      <c r="V72" s="10"/>
      <c r="W72" s="10"/>
      <c r="X72" s="10"/>
      <c r="Y72" s="10"/>
      <c r="Z72" s="10"/>
      <c r="AA72" s="10"/>
      <c r="AB72" s="10"/>
      <c r="AC72" s="10"/>
      <c r="AD72" s="10"/>
      <c r="AE72" s="10"/>
    </row>
    <row r="73" s="10" customFormat="1" ht="19.92" customHeight="1">
      <c r="A73" s="10"/>
      <c r="B73" s="186"/>
      <c r="C73" s="129"/>
      <c r="D73" s="187" t="s">
        <v>10455</v>
      </c>
      <c r="E73" s="188"/>
      <c r="F73" s="188"/>
      <c r="G73" s="188"/>
      <c r="H73" s="188"/>
      <c r="I73" s="188"/>
      <c r="J73" s="189">
        <f>J168</f>
        <v>0</v>
      </c>
      <c r="K73" s="129"/>
      <c r="L73" s="190"/>
      <c r="S73" s="10"/>
      <c r="T73" s="10"/>
      <c r="U73" s="10"/>
      <c r="V73" s="10"/>
      <c r="W73" s="10"/>
      <c r="X73" s="10"/>
      <c r="Y73" s="10"/>
      <c r="Z73" s="10"/>
      <c r="AA73" s="10"/>
      <c r="AB73" s="10"/>
      <c r="AC73" s="10"/>
      <c r="AD73" s="10"/>
      <c r="AE73" s="10"/>
    </row>
    <row r="74" s="10" customFormat="1" ht="19.92" customHeight="1">
      <c r="A74" s="10"/>
      <c r="B74" s="186"/>
      <c r="C74" s="129"/>
      <c r="D74" s="187" t="s">
        <v>10456</v>
      </c>
      <c r="E74" s="188"/>
      <c r="F74" s="188"/>
      <c r="G74" s="188"/>
      <c r="H74" s="188"/>
      <c r="I74" s="188"/>
      <c r="J74" s="189">
        <f>J196</f>
        <v>0</v>
      </c>
      <c r="K74" s="129"/>
      <c r="L74" s="190"/>
      <c r="S74" s="10"/>
      <c r="T74" s="10"/>
      <c r="U74" s="10"/>
      <c r="V74" s="10"/>
      <c r="W74" s="10"/>
      <c r="X74" s="10"/>
      <c r="Y74" s="10"/>
      <c r="Z74" s="10"/>
      <c r="AA74" s="10"/>
      <c r="AB74" s="10"/>
      <c r="AC74" s="10"/>
      <c r="AD74" s="10"/>
      <c r="AE74" s="10"/>
    </row>
    <row r="75" s="10" customFormat="1" ht="19.92" customHeight="1">
      <c r="A75" s="10"/>
      <c r="B75" s="186"/>
      <c r="C75" s="129"/>
      <c r="D75" s="187" t="s">
        <v>10457</v>
      </c>
      <c r="E75" s="188"/>
      <c r="F75" s="188"/>
      <c r="G75" s="188"/>
      <c r="H75" s="188"/>
      <c r="I75" s="188"/>
      <c r="J75" s="189">
        <f>J205</f>
        <v>0</v>
      </c>
      <c r="K75" s="129"/>
      <c r="L75" s="190"/>
      <c r="S75" s="10"/>
      <c r="T75" s="10"/>
      <c r="U75" s="10"/>
      <c r="V75" s="10"/>
      <c r="W75" s="10"/>
      <c r="X75" s="10"/>
      <c r="Y75" s="10"/>
      <c r="Z75" s="10"/>
      <c r="AA75" s="10"/>
      <c r="AB75" s="10"/>
      <c r="AC75" s="10"/>
      <c r="AD75" s="10"/>
      <c r="AE75" s="10"/>
    </row>
    <row r="76" s="10" customFormat="1" ht="19.92" customHeight="1">
      <c r="A76" s="10"/>
      <c r="B76" s="186"/>
      <c r="C76" s="129"/>
      <c r="D76" s="187" t="s">
        <v>10458</v>
      </c>
      <c r="E76" s="188"/>
      <c r="F76" s="188"/>
      <c r="G76" s="188"/>
      <c r="H76" s="188"/>
      <c r="I76" s="188"/>
      <c r="J76" s="189">
        <f>J209</f>
        <v>0</v>
      </c>
      <c r="K76" s="129"/>
      <c r="L76" s="190"/>
      <c r="S76" s="10"/>
      <c r="T76" s="10"/>
      <c r="U76" s="10"/>
      <c r="V76" s="10"/>
      <c r="W76" s="10"/>
      <c r="X76" s="10"/>
      <c r="Y76" s="10"/>
      <c r="Z76" s="10"/>
      <c r="AA76" s="10"/>
      <c r="AB76" s="10"/>
      <c r="AC76" s="10"/>
      <c r="AD76" s="10"/>
      <c r="AE76" s="10"/>
    </row>
    <row r="77" s="10" customFormat="1" ht="19.92" customHeight="1">
      <c r="A77" s="10"/>
      <c r="B77" s="186"/>
      <c r="C77" s="129"/>
      <c r="D77" s="187" t="s">
        <v>10459</v>
      </c>
      <c r="E77" s="188"/>
      <c r="F77" s="188"/>
      <c r="G77" s="188"/>
      <c r="H77" s="188"/>
      <c r="I77" s="188"/>
      <c r="J77" s="189">
        <f>J220</f>
        <v>0</v>
      </c>
      <c r="K77" s="129"/>
      <c r="L77" s="190"/>
      <c r="S77" s="10"/>
      <c r="T77" s="10"/>
      <c r="U77" s="10"/>
      <c r="V77" s="10"/>
      <c r="W77" s="10"/>
      <c r="X77" s="10"/>
      <c r="Y77" s="10"/>
      <c r="Z77" s="10"/>
      <c r="AA77" s="10"/>
      <c r="AB77" s="10"/>
      <c r="AC77" s="10"/>
      <c r="AD77" s="10"/>
      <c r="AE77" s="10"/>
    </row>
    <row r="78" s="10" customFormat="1" ht="19.92" customHeight="1">
      <c r="A78" s="10"/>
      <c r="B78" s="186"/>
      <c r="C78" s="129"/>
      <c r="D78" s="187" t="s">
        <v>10460</v>
      </c>
      <c r="E78" s="188"/>
      <c r="F78" s="188"/>
      <c r="G78" s="188"/>
      <c r="H78" s="188"/>
      <c r="I78" s="188"/>
      <c r="J78" s="189">
        <f>J226</f>
        <v>0</v>
      </c>
      <c r="K78" s="129"/>
      <c r="L78" s="190"/>
      <c r="S78" s="10"/>
      <c r="T78" s="10"/>
      <c r="U78" s="10"/>
      <c r="V78" s="10"/>
      <c r="W78" s="10"/>
      <c r="X78" s="10"/>
      <c r="Y78" s="10"/>
      <c r="Z78" s="10"/>
      <c r="AA78" s="10"/>
      <c r="AB78" s="10"/>
      <c r="AC78" s="10"/>
      <c r="AD78" s="10"/>
      <c r="AE78" s="10"/>
    </row>
    <row r="79" s="10" customFormat="1" ht="19.92" customHeight="1">
      <c r="A79" s="10"/>
      <c r="B79" s="186"/>
      <c r="C79" s="129"/>
      <c r="D79" s="187" t="s">
        <v>10461</v>
      </c>
      <c r="E79" s="188"/>
      <c r="F79" s="188"/>
      <c r="G79" s="188"/>
      <c r="H79" s="188"/>
      <c r="I79" s="188"/>
      <c r="J79" s="189">
        <f>J230</f>
        <v>0</v>
      </c>
      <c r="K79" s="129"/>
      <c r="L79" s="190"/>
      <c r="S79" s="10"/>
      <c r="T79" s="10"/>
      <c r="U79" s="10"/>
      <c r="V79" s="10"/>
      <c r="W79" s="10"/>
      <c r="X79" s="10"/>
      <c r="Y79" s="10"/>
      <c r="Z79" s="10"/>
      <c r="AA79" s="10"/>
      <c r="AB79" s="10"/>
      <c r="AC79" s="10"/>
      <c r="AD79" s="10"/>
      <c r="AE79" s="10"/>
    </row>
    <row r="80" s="2" customFormat="1" ht="21.84" customHeight="1">
      <c r="A80" s="42"/>
      <c r="B80" s="43"/>
      <c r="C80" s="44"/>
      <c r="D80" s="44"/>
      <c r="E80" s="44"/>
      <c r="F80" s="44"/>
      <c r="G80" s="44"/>
      <c r="H80" s="44"/>
      <c r="I80" s="44"/>
      <c r="J80" s="44"/>
      <c r="K80" s="44"/>
      <c r="L80" s="150"/>
      <c r="S80" s="42"/>
      <c r="T80" s="42"/>
      <c r="U80" s="42"/>
      <c r="V80" s="42"/>
      <c r="W80" s="42"/>
      <c r="X80" s="42"/>
      <c r="Y80" s="42"/>
      <c r="Z80" s="42"/>
      <c r="AA80" s="42"/>
      <c r="AB80" s="42"/>
      <c r="AC80" s="42"/>
      <c r="AD80" s="42"/>
      <c r="AE80" s="42"/>
    </row>
    <row r="81" s="2" customFormat="1" ht="6.96" customHeight="1">
      <c r="A81" s="42"/>
      <c r="B81" s="63"/>
      <c r="C81" s="64"/>
      <c r="D81" s="64"/>
      <c r="E81" s="64"/>
      <c r="F81" s="64"/>
      <c r="G81" s="64"/>
      <c r="H81" s="64"/>
      <c r="I81" s="64"/>
      <c r="J81" s="64"/>
      <c r="K81" s="64"/>
      <c r="L81" s="150"/>
      <c r="S81" s="42"/>
      <c r="T81" s="42"/>
      <c r="U81" s="42"/>
      <c r="V81" s="42"/>
      <c r="W81" s="42"/>
      <c r="X81" s="42"/>
      <c r="Y81" s="42"/>
      <c r="Z81" s="42"/>
      <c r="AA81" s="42"/>
      <c r="AB81" s="42"/>
      <c r="AC81" s="42"/>
      <c r="AD81" s="42"/>
      <c r="AE81" s="42"/>
    </row>
    <row r="85" s="2" customFormat="1" ht="6.96" customHeight="1">
      <c r="A85" s="42"/>
      <c r="B85" s="65"/>
      <c r="C85" s="66"/>
      <c r="D85" s="66"/>
      <c r="E85" s="66"/>
      <c r="F85" s="66"/>
      <c r="G85" s="66"/>
      <c r="H85" s="66"/>
      <c r="I85" s="66"/>
      <c r="J85" s="66"/>
      <c r="K85" s="66"/>
      <c r="L85" s="150"/>
      <c r="S85" s="42"/>
      <c r="T85" s="42"/>
      <c r="U85" s="42"/>
      <c r="V85" s="42"/>
      <c r="W85" s="42"/>
      <c r="X85" s="42"/>
      <c r="Y85" s="42"/>
      <c r="Z85" s="42"/>
      <c r="AA85" s="42"/>
      <c r="AB85" s="42"/>
      <c r="AC85" s="42"/>
      <c r="AD85" s="42"/>
      <c r="AE85" s="42"/>
    </row>
    <row r="86" s="2" customFormat="1" ht="24.96" customHeight="1">
      <c r="A86" s="42"/>
      <c r="B86" s="43"/>
      <c r="C86" s="26" t="s">
        <v>226</v>
      </c>
      <c r="D86" s="44"/>
      <c r="E86" s="44"/>
      <c r="F86" s="44"/>
      <c r="G86" s="44"/>
      <c r="H86" s="44"/>
      <c r="I86" s="44"/>
      <c r="J86" s="44"/>
      <c r="K86" s="44"/>
      <c r="L86" s="150"/>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50"/>
      <c r="S87" s="42"/>
      <c r="T87" s="42"/>
      <c r="U87" s="42"/>
      <c r="V87" s="42"/>
      <c r="W87" s="42"/>
      <c r="X87" s="42"/>
      <c r="Y87" s="42"/>
      <c r="Z87" s="42"/>
      <c r="AA87" s="42"/>
      <c r="AB87" s="42"/>
      <c r="AC87" s="42"/>
      <c r="AD87" s="42"/>
      <c r="AE87" s="42"/>
    </row>
    <row r="88" s="2" customFormat="1" ht="12" customHeight="1">
      <c r="A88" s="42"/>
      <c r="B88" s="43"/>
      <c r="C88" s="35" t="s">
        <v>16</v>
      </c>
      <c r="D88" s="44"/>
      <c r="E88" s="44"/>
      <c r="F88" s="44"/>
      <c r="G88" s="44"/>
      <c r="H88" s="44"/>
      <c r="I88" s="44"/>
      <c r="J88" s="44"/>
      <c r="K88" s="44"/>
      <c r="L88" s="150"/>
      <c r="S88" s="42"/>
      <c r="T88" s="42"/>
      <c r="U88" s="42"/>
      <c r="V88" s="42"/>
      <c r="W88" s="42"/>
      <c r="X88" s="42"/>
      <c r="Y88" s="42"/>
      <c r="Z88" s="42"/>
      <c r="AA88" s="42"/>
      <c r="AB88" s="42"/>
      <c r="AC88" s="42"/>
      <c r="AD88" s="42"/>
      <c r="AE88" s="42"/>
    </row>
    <row r="89" s="2" customFormat="1" ht="16.5" customHeight="1">
      <c r="A89" s="42"/>
      <c r="B89" s="43"/>
      <c r="C89" s="44"/>
      <c r="D89" s="44"/>
      <c r="E89" s="175" t="str">
        <f>E7</f>
        <v>SŠ a ZŠ Beroun</v>
      </c>
      <c r="F89" s="35"/>
      <c r="G89" s="35"/>
      <c r="H89" s="35"/>
      <c r="I89" s="44"/>
      <c r="J89" s="44"/>
      <c r="K89" s="44"/>
      <c r="L89" s="150"/>
      <c r="S89" s="42"/>
      <c r="T89" s="42"/>
      <c r="U89" s="42"/>
      <c r="V89" s="42"/>
      <c r="W89" s="42"/>
      <c r="X89" s="42"/>
      <c r="Y89" s="42"/>
      <c r="Z89" s="42"/>
      <c r="AA89" s="42"/>
      <c r="AB89" s="42"/>
      <c r="AC89" s="42"/>
      <c r="AD89" s="42"/>
      <c r="AE89" s="42"/>
    </row>
    <row r="90" s="1" customFormat="1" ht="12" customHeight="1">
      <c r="B90" s="24"/>
      <c r="C90" s="35" t="s">
        <v>162</v>
      </c>
      <c r="D90" s="25"/>
      <c r="E90" s="25"/>
      <c r="F90" s="25"/>
      <c r="G90" s="25"/>
      <c r="H90" s="25"/>
      <c r="I90" s="25"/>
      <c r="J90" s="25"/>
      <c r="K90" s="25"/>
      <c r="L90" s="23"/>
    </row>
    <row r="91" s="1" customFormat="1" ht="16.5" customHeight="1">
      <c r="B91" s="24"/>
      <c r="C91" s="25"/>
      <c r="D91" s="25"/>
      <c r="E91" s="175" t="s">
        <v>166</v>
      </c>
      <c r="F91" s="25"/>
      <c r="G91" s="25"/>
      <c r="H91" s="25"/>
      <c r="I91" s="25"/>
      <c r="J91" s="25"/>
      <c r="K91" s="25"/>
      <c r="L91" s="23"/>
    </row>
    <row r="92" s="1" customFormat="1" ht="12" customHeight="1">
      <c r="B92" s="24"/>
      <c r="C92" s="35" t="s">
        <v>170</v>
      </c>
      <c r="D92" s="25"/>
      <c r="E92" s="25"/>
      <c r="F92" s="25"/>
      <c r="G92" s="25"/>
      <c r="H92" s="25"/>
      <c r="I92" s="25"/>
      <c r="J92" s="25"/>
      <c r="K92" s="25"/>
      <c r="L92" s="23"/>
    </row>
    <row r="93" s="2" customFormat="1" ht="16.5" customHeight="1">
      <c r="A93" s="42"/>
      <c r="B93" s="43"/>
      <c r="C93" s="44"/>
      <c r="D93" s="44"/>
      <c r="E93" s="300" t="s">
        <v>10449</v>
      </c>
      <c r="F93" s="44"/>
      <c r="G93" s="44"/>
      <c r="H93" s="44"/>
      <c r="I93" s="44"/>
      <c r="J93" s="44"/>
      <c r="K93" s="44"/>
      <c r="L93" s="150"/>
      <c r="S93" s="42"/>
      <c r="T93" s="42"/>
      <c r="U93" s="42"/>
      <c r="V93" s="42"/>
      <c r="W93" s="42"/>
      <c r="X93" s="42"/>
      <c r="Y93" s="42"/>
      <c r="Z93" s="42"/>
      <c r="AA93" s="42"/>
      <c r="AB93" s="42"/>
      <c r="AC93" s="42"/>
      <c r="AD93" s="42"/>
      <c r="AE93" s="42"/>
    </row>
    <row r="94" s="2" customFormat="1" ht="12" customHeight="1">
      <c r="A94" s="42"/>
      <c r="B94" s="43"/>
      <c r="C94" s="35" t="s">
        <v>8790</v>
      </c>
      <c r="D94" s="44"/>
      <c r="E94" s="44"/>
      <c r="F94" s="44"/>
      <c r="G94" s="44"/>
      <c r="H94" s="44"/>
      <c r="I94" s="44"/>
      <c r="J94" s="44"/>
      <c r="K94" s="44"/>
      <c r="L94" s="150"/>
      <c r="S94" s="42"/>
      <c r="T94" s="42"/>
      <c r="U94" s="42"/>
      <c r="V94" s="42"/>
      <c r="W94" s="42"/>
      <c r="X94" s="42"/>
      <c r="Y94" s="42"/>
      <c r="Z94" s="42"/>
      <c r="AA94" s="42"/>
      <c r="AB94" s="42"/>
      <c r="AC94" s="42"/>
      <c r="AD94" s="42"/>
      <c r="AE94" s="42"/>
    </row>
    <row r="95" s="2" customFormat="1" ht="16.5" customHeight="1">
      <c r="A95" s="42"/>
      <c r="B95" s="43"/>
      <c r="C95" s="44"/>
      <c r="D95" s="44"/>
      <c r="E95" s="73" t="str">
        <f>E13</f>
        <v>D144b - Silnoproud pavilon A, B, C, D, F</v>
      </c>
      <c r="F95" s="44"/>
      <c r="G95" s="44"/>
      <c r="H95" s="44"/>
      <c r="I95" s="44"/>
      <c r="J95" s="44"/>
      <c r="K95" s="44"/>
      <c r="L95" s="150"/>
      <c r="S95" s="42"/>
      <c r="T95" s="42"/>
      <c r="U95" s="42"/>
      <c r="V95" s="42"/>
      <c r="W95" s="42"/>
      <c r="X95" s="42"/>
      <c r="Y95" s="42"/>
      <c r="Z95" s="42"/>
      <c r="AA95" s="42"/>
      <c r="AB95" s="42"/>
      <c r="AC95" s="42"/>
      <c r="AD95" s="42"/>
      <c r="AE95" s="42"/>
    </row>
    <row r="96" s="2" customFormat="1" ht="6.96" customHeight="1">
      <c r="A96" s="42"/>
      <c r="B96" s="43"/>
      <c r="C96" s="44"/>
      <c r="D96" s="44"/>
      <c r="E96" s="44"/>
      <c r="F96" s="44"/>
      <c r="G96" s="44"/>
      <c r="H96" s="44"/>
      <c r="I96" s="44"/>
      <c r="J96" s="44"/>
      <c r="K96" s="44"/>
      <c r="L96" s="150"/>
      <c r="S96" s="42"/>
      <c r="T96" s="42"/>
      <c r="U96" s="42"/>
      <c r="V96" s="42"/>
      <c r="W96" s="42"/>
      <c r="X96" s="42"/>
      <c r="Y96" s="42"/>
      <c r="Z96" s="42"/>
      <c r="AA96" s="42"/>
      <c r="AB96" s="42"/>
      <c r="AC96" s="42"/>
      <c r="AD96" s="42"/>
      <c r="AE96" s="42"/>
    </row>
    <row r="97" s="2" customFormat="1" ht="12" customHeight="1">
      <c r="A97" s="42"/>
      <c r="B97" s="43"/>
      <c r="C97" s="35" t="s">
        <v>24</v>
      </c>
      <c r="D97" s="44"/>
      <c r="E97" s="44"/>
      <c r="F97" s="30" t="str">
        <f>F16</f>
        <v>Karla Čapka 1457, 266 01 Beroun</v>
      </c>
      <c r="G97" s="44"/>
      <c r="H97" s="44"/>
      <c r="I97" s="35" t="s">
        <v>26</v>
      </c>
      <c r="J97" s="76" t="str">
        <f>IF(J16="","",J16)</f>
        <v>29. 10. 2024</v>
      </c>
      <c r="K97" s="44"/>
      <c r="L97" s="150"/>
      <c r="S97" s="42"/>
      <c r="T97" s="42"/>
      <c r="U97" s="42"/>
      <c r="V97" s="42"/>
      <c r="W97" s="42"/>
      <c r="X97" s="42"/>
      <c r="Y97" s="42"/>
      <c r="Z97" s="42"/>
      <c r="AA97" s="42"/>
      <c r="AB97" s="42"/>
      <c r="AC97" s="42"/>
      <c r="AD97" s="42"/>
      <c r="AE97" s="42"/>
    </row>
    <row r="98" s="2" customFormat="1" ht="6.96" customHeight="1">
      <c r="A98" s="42"/>
      <c r="B98" s="43"/>
      <c r="C98" s="44"/>
      <c r="D98" s="44"/>
      <c r="E98" s="44"/>
      <c r="F98" s="44"/>
      <c r="G98" s="44"/>
      <c r="H98" s="44"/>
      <c r="I98" s="44"/>
      <c r="J98" s="44"/>
      <c r="K98" s="44"/>
      <c r="L98" s="150"/>
      <c r="S98" s="42"/>
      <c r="T98" s="42"/>
      <c r="U98" s="42"/>
      <c r="V98" s="42"/>
      <c r="W98" s="42"/>
      <c r="X98" s="42"/>
      <c r="Y98" s="42"/>
      <c r="Z98" s="42"/>
      <c r="AA98" s="42"/>
      <c r="AB98" s="42"/>
      <c r="AC98" s="42"/>
      <c r="AD98" s="42"/>
      <c r="AE98" s="42"/>
    </row>
    <row r="99" s="2" customFormat="1" ht="15.15" customHeight="1">
      <c r="A99" s="42"/>
      <c r="B99" s="43"/>
      <c r="C99" s="35" t="s">
        <v>34</v>
      </c>
      <c r="D99" s="44"/>
      <c r="E99" s="44"/>
      <c r="F99" s="30" t="str">
        <f>E19</f>
        <v>Střední škola a Základní škola Beroun, p.o.</v>
      </c>
      <c r="G99" s="44"/>
      <c r="H99" s="44"/>
      <c r="I99" s="35" t="s">
        <v>42</v>
      </c>
      <c r="J99" s="40" t="str">
        <f>E25</f>
        <v>DPU REVIT s.r.o.</v>
      </c>
      <c r="K99" s="44"/>
      <c r="L99" s="150"/>
      <c r="S99" s="42"/>
      <c r="T99" s="42"/>
      <c r="U99" s="42"/>
      <c r="V99" s="42"/>
      <c r="W99" s="42"/>
      <c r="X99" s="42"/>
      <c r="Y99" s="42"/>
      <c r="Z99" s="42"/>
      <c r="AA99" s="42"/>
      <c r="AB99" s="42"/>
      <c r="AC99" s="42"/>
      <c r="AD99" s="42"/>
      <c r="AE99" s="42"/>
    </row>
    <row r="100" s="2" customFormat="1" ht="15.15" customHeight="1">
      <c r="A100" s="42"/>
      <c r="B100" s="43"/>
      <c r="C100" s="35" t="s">
        <v>40</v>
      </c>
      <c r="D100" s="44"/>
      <c r="E100" s="44"/>
      <c r="F100" s="30" t="str">
        <f>IF(E22="","",E22)</f>
        <v>Vyplň údaj</v>
      </c>
      <c r="G100" s="44"/>
      <c r="H100" s="44"/>
      <c r="I100" s="35" t="s">
        <v>47</v>
      </c>
      <c r="J100" s="40" t="str">
        <f>E28</f>
        <v xml:space="preserve"> </v>
      </c>
      <c r="K100" s="44"/>
      <c r="L100" s="150"/>
      <c r="S100" s="42"/>
      <c r="T100" s="42"/>
      <c r="U100" s="42"/>
      <c r="V100" s="42"/>
      <c r="W100" s="42"/>
      <c r="X100" s="42"/>
      <c r="Y100" s="42"/>
      <c r="Z100" s="42"/>
      <c r="AA100" s="42"/>
      <c r="AB100" s="42"/>
      <c r="AC100" s="42"/>
      <c r="AD100" s="42"/>
      <c r="AE100" s="42"/>
    </row>
    <row r="101" s="2" customFormat="1" ht="10.32" customHeight="1">
      <c r="A101" s="42"/>
      <c r="B101" s="43"/>
      <c r="C101" s="44"/>
      <c r="D101" s="44"/>
      <c r="E101" s="44"/>
      <c r="F101" s="44"/>
      <c r="G101" s="44"/>
      <c r="H101" s="44"/>
      <c r="I101" s="44"/>
      <c r="J101" s="44"/>
      <c r="K101" s="44"/>
      <c r="L101" s="150"/>
      <c r="S101" s="42"/>
      <c r="T101" s="42"/>
      <c r="U101" s="42"/>
      <c r="V101" s="42"/>
      <c r="W101" s="42"/>
      <c r="X101" s="42"/>
      <c r="Y101" s="42"/>
      <c r="Z101" s="42"/>
      <c r="AA101" s="42"/>
      <c r="AB101" s="42"/>
      <c r="AC101" s="42"/>
      <c r="AD101" s="42"/>
      <c r="AE101" s="42"/>
    </row>
    <row r="102" s="11" customFormat="1" ht="29.28" customHeight="1">
      <c r="A102" s="191"/>
      <c r="B102" s="192"/>
      <c r="C102" s="193" t="s">
        <v>227</v>
      </c>
      <c r="D102" s="194" t="s">
        <v>70</v>
      </c>
      <c r="E102" s="194" t="s">
        <v>66</v>
      </c>
      <c r="F102" s="194" t="s">
        <v>67</v>
      </c>
      <c r="G102" s="194" t="s">
        <v>228</v>
      </c>
      <c r="H102" s="194" t="s">
        <v>229</v>
      </c>
      <c r="I102" s="194" t="s">
        <v>230</v>
      </c>
      <c r="J102" s="194" t="s">
        <v>183</v>
      </c>
      <c r="K102" s="195" t="s">
        <v>231</v>
      </c>
      <c r="L102" s="196"/>
      <c r="M102" s="96" t="s">
        <v>39</v>
      </c>
      <c r="N102" s="97" t="s">
        <v>55</v>
      </c>
      <c r="O102" s="97" t="s">
        <v>232</v>
      </c>
      <c r="P102" s="97" t="s">
        <v>233</v>
      </c>
      <c r="Q102" s="97" t="s">
        <v>234</v>
      </c>
      <c r="R102" s="97" t="s">
        <v>235</v>
      </c>
      <c r="S102" s="97" t="s">
        <v>236</v>
      </c>
      <c r="T102" s="98" t="s">
        <v>237</v>
      </c>
      <c r="U102" s="191"/>
      <c r="V102" s="191"/>
      <c r="W102" s="191"/>
      <c r="X102" s="191"/>
      <c r="Y102" s="191"/>
      <c r="Z102" s="191"/>
      <c r="AA102" s="191"/>
      <c r="AB102" s="191"/>
      <c r="AC102" s="191"/>
      <c r="AD102" s="191"/>
      <c r="AE102" s="191"/>
    </row>
    <row r="103" s="2" customFormat="1" ht="22.8" customHeight="1">
      <c r="A103" s="42"/>
      <c r="B103" s="43"/>
      <c r="C103" s="103" t="s">
        <v>238</v>
      </c>
      <c r="D103" s="44"/>
      <c r="E103" s="44"/>
      <c r="F103" s="44"/>
      <c r="G103" s="44"/>
      <c r="H103" s="44"/>
      <c r="I103" s="44"/>
      <c r="J103" s="197">
        <f>BK103</f>
        <v>0</v>
      </c>
      <c r="K103" s="44"/>
      <c r="L103" s="48"/>
      <c r="M103" s="99"/>
      <c r="N103" s="198"/>
      <c r="O103" s="100"/>
      <c r="P103" s="199">
        <f>P104</f>
        <v>0</v>
      </c>
      <c r="Q103" s="100"/>
      <c r="R103" s="199">
        <f>R104</f>
        <v>30.639480000000002</v>
      </c>
      <c r="S103" s="100"/>
      <c r="T103" s="200">
        <f>T104</f>
        <v>0</v>
      </c>
      <c r="U103" s="42"/>
      <c r="V103" s="42"/>
      <c r="W103" s="42"/>
      <c r="X103" s="42"/>
      <c r="Y103" s="42"/>
      <c r="Z103" s="42"/>
      <c r="AA103" s="42"/>
      <c r="AB103" s="42"/>
      <c r="AC103" s="42"/>
      <c r="AD103" s="42"/>
      <c r="AE103" s="42"/>
      <c r="AT103" s="20" t="s">
        <v>84</v>
      </c>
      <c r="AU103" s="20" t="s">
        <v>184</v>
      </c>
      <c r="BK103" s="201">
        <f>BK104</f>
        <v>0</v>
      </c>
    </row>
    <row r="104" s="12" customFormat="1" ht="25.92" customHeight="1">
      <c r="A104" s="12"/>
      <c r="B104" s="202"/>
      <c r="C104" s="203"/>
      <c r="D104" s="204" t="s">
        <v>84</v>
      </c>
      <c r="E104" s="205" t="s">
        <v>463</v>
      </c>
      <c r="F104" s="205" t="s">
        <v>8161</v>
      </c>
      <c r="G104" s="203"/>
      <c r="H104" s="203"/>
      <c r="I104" s="206"/>
      <c r="J104" s="207">
        <f>BK104</f>
        <v>0</v>
      </c>
      <c r="K104" s="203"/>
      <c r="L104" s="208"/>
      <c r="M104" s="209"/>
      <c r="N104" s="210"/>
      <c r="O104" s="210"/>
      <c r="P104" s="211">
        <f>P105+P107+P128+P137+P168+P196+P205+P209+P220+P226+P230</f>
        <v>0</v>
      </c>
      <c r="Q104" s="210"/>
      <c r="R104" s="211">
        <f>R105+R107+R128+R137+R168+R196+R205+R209+R220+R226+R230</f>
        <v>30.639480000000002</v>
      </c>
      <c r="S104" s="210"/>
      <c r="T104" s="212">
        <f>T105+T107+T128+T137+T168+T196+T205+T209+T220+T226+T230</f>
        <v>0</v>
      </c>
      <c r="U104" s="12"/>
      <c r="V104" s="12"/>
      <c r="W104" s="12"/>
      <c r="X104" s="12"/>
      <c r="Y104" s="12"/>
      <c r="Z104" s="12"/>
      <c r="AA104" s="12"/>
      <c r="AB104" s="12"/>
      <c r="AC104" s="12"/>
      <c r="AD104" s="12"/>
      <c r="AE104" s="12"/>
      <c r="AR104" s="213" t="s">
        <v>113</v>
      </c>
      <c r="AT104" s="214" t="s">
        <v>84</v>
      </c>
      <c r="AU104" s="214" t="s">
        <v>85</v>
      </c>
      <c r="AY104" s="213" t="s">
        <v>241</v>
      </c>
      <c r="BK104" s="215">
        <f>BK105+BK107+BK128+BK137+BK168+BK196+BK205+BK209+BK220+BK226+BK230</f>
        <v>0</v>
      </c>
    </row>
    <row r="105" s="12" customFormat="1" ht="22.8" customHeight="1">
      <c r="A105" s="12"/>
      <c r="B105" s="202"/>
      <c r="C105" s="203"/>
      <c r="D105" s="204" t="s">
        <v>84</v>
      </c>
      <c r="E105" s="216" t="s">
        <v>10462</v>
      </c>
      <c r="F105" s="216" t="s">
        <v>10463</v>
      </c>
      <c r="G105" s="203"/>
      <c r="H105" s="203"/>
      <c r="I105" s="206"/>
      <c r="J105" s="217">
        <f>BK105</f>
        <v>0</v>
      </c>
      <c r="K105" s="203"/>
      <c r="L105" s="208"/>
      <c r="M105" s="209"/>
      <c r="N105" s="210"/>
      <c r="O105" s="210"/>
      <c r="P105" s="211">
        <f>P106</f>
        <v>0</v>
      </c>
      <c r="Q105" s="210"/>
      <c r="R105" s="211">
        <f>R106</f>
        <v>0</v>
      </c>
      <c r="S105" s="210"/>
      <c r="T105" s="212">
        <f>T106</f>
        <v>0</v>
      </c>
      <c r="U105" s="12"/>
      <c r="V105" s="12"/>
      <c r="W105" s="12"/>
      <c r="X105" s="12"/>
      <c r="Y105" s="12"/>
      <c r="Z105" s="12"/>
      <c r="AA105" s="12"/>
      <c r="AB105" s="12"/>
      <c r="AC105" s="12"/>
      <c r="AD105" s="12"/>
      <c r="AE105" s="12"/>
      <c r="AR105" s="213" t="s">
        <v>23</v>
      </c>
      <c r="AT105" s="214" t="s">
        <v>84</v>
      </c>
      <c r="AU105" s="214" t="s">
        <v>23</v>
      </c>
      <c r="AY105" s="213" t="s">
        <v>241</v>
      </c>
      <c r="BK105" s="215">
        <f>BK106</f>
        <v>0</v>
      </c>
    </row>
    <row r="106" s="2" customFormat="1" ht="16.5" customHeight="1">
      <c r="A106" s="42"/>
      <c r="B106" s="43"/>
      <c r="C106" s="218" t="s">
        <v>23</v>
      </c>
      <c r="D106" s="218" t="s">
        <v>243</v>
      </c>
      <c r="E106" s="219" t="s">
        <v>10464</v>
      </c>
      <c r="F106" s="220" t="s">
        <v>10465</v>
      </c>
      <c r="G106" s="221" t="s">
        <v>8371</v>
      </c>
      <c r="H106" s="222">
        <v>88</v>
      </c>
      <c r="I106" s="223"/>
      <c r="J106" s="224">
        <f>ROUND(I106*H106,2)</f>
        <v>0</v>
      </c>
      <c r="K106" s="220" t="s">
        <v>10466</v>
      </c>
      <c r="L106" s="48"/>
      <c r="M106" s="225" t="s">
        <v>39</v>
      </c>
      <c r="N106" s="226" t="s">
        <v>56</v>
      </c>
      <c r="O106" s="88"/>
      <c r="P106" s="227">
        <f>O106*H106</f>
        <v>0</v>
      </c>
      <c r="Q106" s="227">
        <v>0</v>
      </c>
      <c r="R106" s="227">
        <f>Q106*H106</f>
        <v>0</v>
      </c>
      <c r="S106" s="227">
        <v>0</v>
      </c>
      <c r="T106" s="228">
        <f>S106*H106</f>
        <v>0</v>
      </c>
      <c r="U106" s="42"/>
      <c r="V106" s="42"/>
      <c r="W106" s="42"/>
      <c r="X106" s="42"/>
      <c r="Y106" s="42"/>
      <c r="Z106" s="42"/>
      <c r="AA106" s="42"/>
      <c r="AB106" s="42"/>
      <c r="AC106" s="42"/>
      <c r="AD106" s="42"/>
      <c r="AE106" s="42"/>
      <c r="AR106" s="229" t="s">
        <v>1094</v>
      </c>
      <c r="AT106" s="229" t="s">
        <v>243</v>
      </c>
      <c r="AU106" s="229" t="s">
        <v>93</v>
      </c>
      <c r="AY106" s="20" t="s">
        <v>241</v>
      </c>
      <c r="BE106" s="230">
        <f>IF(N106="základní",J106,0)</f>
        <v>0</v>
      </c>
      <c r="BF106" s="230">
        <f>IF(N106="snížená",J106,0)</f>
        <v>0</v>
      </c>
      <c r="BG106" s="230">
        <f>IF(N106="zákl. přenesená",J106,0)</f>
        <v>0</v>
      </c>
      <c r="BH106" s="230">
        <f>IF(N106="sníž. přenesená",J106,0)</f>
        <v>0</v>
      </c>
      <c r="BI106" s="230">
        <f>IF(N106="nulová",J106,0)</f>
        <v>0</v>
      </c>
      <c r="BJ106" s="20" t="s">
        <v>23</v>
      </c>
      <c r="BK106" s="230">
        <f>ROUND(I106*H106,2)</f>
        <v>0</v>
      </c>
      <c r="BL106" s="20" t="s">
        <v>1094</v>
      </c>
      <c r="BM106" s="229" t="s">
        <v>93</v>
      </c>
    </row>
    <row r="107" s="12" customFormat="1" ht="22.8" customHeight="1">
      <c r="A107" s="12"/>
      <c r="B107" s="202"/>
      <c r="C107" s="203"/>
      <c r="D107" s="204" t="s">
        <v>84</v>
      </c>
      <c r="E107" s="216" t="s">
        <v>8773</v>
      </c>
      <c r="F107" s="216" t="s">
        <v>10467</v>
      </c>
      <c r="G107" s="203"/>
      <c r="H107" s="203"/>
      <c r="I107" s="206"/>
      <c r="J107" s="217">
        <f>BK107</f>
        <v>0</v>
      </c>
      <c r="K107" s="203"/>
      <c r="L107" s="208"/>
      <c r="M107" s="209"/>
      <c r="N107" s="210"/>
      <c r="O107" s="210"/>
      <c r="P107" s="211">
        <f>SUM(P108:P127)</f>
        <v>0</v>
      </c>
      <c r="Q107" s="210"/>
      <c r="R107" s="211">
        <f>SUM(R108:R127)</f>
        <v>12.09178</v>
      </c>
      <c r="S107" s="210"/>
      <c r="T107" s="212">
        <f>SUM(T108:T127)</f>
        <v>0</v>
      </c>
      <c r="U107" s="12"/>
      <c r="V107" s="12"/>
      <c r="W107" s="12"/>
      <c r="X107" s="12"/>
      <c r="Y107" s="12"/>
      <c r="Z107" s="12"/>
      <c r="AA107" s="12"/>
      <c r="AB107" s="12"/>
      <c r="AC107" s="12"/>
      <c r="AD107" s="12"/>
      <c r="AE107" s="12"/>
      <c r="AR107" s="213" t="s">
        <v>23</v>
      </c>
      <c r="AT107" s="214" t="s">
        <v>84</v>
      </c>
      <c r="AU107" s="214" t="s">
        <v>23</v>
      </c>
      <c r="AY107" s="213" t="s">
        <v>241</v>
      </c>
      <c r="BK107" s="215">
        <f>SUM(BK108:BK127)</f>
        <v>0</v>
      </c>
    </row>
    <row r="108" s="2" customFormat="1" ht="16.5" customHeight="1">
      <c r="A108" s="42"/>
      <c r="B108" s="43"/>
      <c r="C108" s="218" t="s">
        <v>93</v>
      </c>
      <c r="D108" s="218" t="s">
        <v>243</v>
      </c>
      <c r="E108" s="219" t="s">
        <v>10660</v>
      </c>
      <c r="F108" s="220" t="s">
        <v>10661</v>
      </c>
      <c r="G108" s="221" t="s">
        <v>10470</v>
      </c>
      <c r="H108" s="222">
        <v>1</v>
      </c>
      <c r="I108" s="223"/>
      <c r="J108" s="224">
        <f>ROUND(I108*H108,2)</f>
        <v>0</v>
      </c>
      <c r="K108" s="220" t="s">
        <v>39</v>
      </c>
      <c r="L108" s="48"/>
      <c r="M108" s="225" t="s">
        <v>39</v>
      </c>
      <c r="N108" s="226" t="s">
        <v>56</v>
      </c>
      <c r="O108" s="88"/>
      <c r="P108" s="227">
        <f>O108*H108</f>
        <v>0</v>
      </c>
      <c r="Q108" s="227">
        <v>0</v>
      </c>
      <c r="R108" s="227">
        <f>Q108*H108</f>
        <v>0</v>
      </c>
      <c r="S108" s="227">
        <v>0</v>
      </c>
      <c r="T108" s="228">
        <f>S108*H108</f>
        <v>0</v>
      </c>
      <c r="U108" s="42"/>
      <c r="V108" s="42"/>
      <c r="W108" s="42"/>
      <c r="X108" s="42"/>
      <c r="Y108" s="42"/>
      <c r="Z108" s="42"/>
      <c r="AA108" s="42"/>
      <c r="AB108" s="42"/>
      <c r="AC108" s="42"/>
      <c r="AD108" s="42"/>
      <c r="AE108" s="42"/>
      <c r="AR108" s="229" t="s">
        <v>1094</v>
      </c>
      <c r="AT108" s="229" t="s">
        <v>243</v>
      </c>
      <c r="AU108" s="229" t="s">
        <v>93</v>
      </c>
      <c r="AY108" s="20" t="s">
        <v>241</v>
      </c>
      <c r="BE108" s="230">
        <f>IF(N108="základní",J108,0)</f>
        <v>0</v>
      </c>
      <c r="BF108" s="230">
        <f>IF(N108="snížená",J108,0)</f>
        <v>0</v>
      </c>
      <c r="BG108" s="230">
        <f>IF(N108="zákl. přenesená",J108,0)</f>
        <v>0</v>
      </c>
      <c r="BH108" s="230">
        <f>IF(N108="sníž. přenesená",J108,0)</f>
        <v>0</v>
      </c>
      <c r="BI108" s="230">
        <f>IF(N108="nulová",J108,0)</f>
        <v>0</v>
      </c>
      <c r="BJ108" s="20" t="s">
        <v>23</v>
      </c>
      <c r="BK108" s="230">
        <f>ROUND(I108*H108,2)</f>
        <v>0</v>
      </c>
      <c r="BL108" s="20" t="s">
        <v>1094</v>
      </c>
      <c r="BM108" s="229" t="s">
        <v>248</v>
      </c>
    </row>
    <row r="109" s="2" customFormat="1" ht="16.5" customHeight="1">
      <c r="A109" s="42"/>
      <c r="B109" s="43"/>
      <c r="C109" s="218" t="s">
        <v>113</v>
      </c>
      <c r="D109" s="218" t="s">
        <v>243</v>
      </c>
      <c r="E109" s="219" t="s">
        <v>10662</v>
      </c>
      <c r="F109" s="220" t="s">
        <v>10663</v>
      </c>
      <c r="G109" s="221" t="s">
        <v>10470</v>
      </c>
      <c r="H109" s="222">
        <v>1</v>
      </c>
      <c r="I109" s="223"/>
      <c r="J109" s="224">
        <f>ROUND(I109*H109,2)</f>
        <v>0</v>
      </c>
      <c r="K109" s="220" t="s">
        <v>39</v>
      </c>
      <c r="L109" s="48"/>
      <c r="M109" s="225" t="s">
        <v>39</v>
      </c>
      <c r="N109" s="226" t="s">
        <v>56</v>
      </c>
      <c r="O109" s="88"/>
      <c r="P109" s="227">
        <f>O109*H109</f>
        <v>0</v>
      </c>
      <c r="Q109" s="227">
        <v>0</v>
      </c>
      <c r="R109" s="227">
        <f>Q109*H109</f>
        <v>0</v>
      </c>
      <c r="S109" s="227">
        <v>0</v>
      </c>
      <c r="T109" s="228">
        <f>S109*H109</f>
        <v>0</v>
      </c>
      <c r="U109" s="42"/>
      <c r="V109" s="42"/>
      <c r="W109" s="42"/>
      <c r="X109" s="42"/>
      <c r="Y109" s="42"/>
      <c r="Z109" s="42"/>
      <c r="AA109" s="42"/>
      <c r="AB109" s="42"/>
      <c r="AC109" s="42"/>
      <c r="AD109" s="42"/>
      <c r="AE109" s="42"/>
      <c r="AR109" s="229" t="s">
        <v>1094</v>
      </c>
      <c r="AT109" s="229" t="s">
        <v>243</v>
      </c>
      <c r="AU109" s="229" t="s">
        <v>93</v>
      </c>
      <c r="AY109" s="20" t="s">
        <v>241</v>
      </c>
      <c r="BE109" s="230">
        <f>IF(N109="základní",J109,0)</f>
        <v>0</v>
      </c>
      <c r="BF109" s="230">
        <f>IF(N109="snížená",J109,0)</f>
        <v>0</v>
      </c>
      <c r="BG109" s="230">
        <f>IF(N109="zákl. přenesená",J109,0)</f>
        <v>0</v>
      </c>
      <c r="BH109" s="230">
        <f>IF(N109="sníž. přenesená",J109,0)</f>
        <v>0</v>
      </c>
      <c r="BI109" s="230">
        <f>IF(N109="nulová",J109,0)</f>
        <v>0</v>
      </c>
      <c r="BJ109" s="20" t="s">
        <v>23</v>
      </c>
      <c r="BK109" s="230">
        <f>ROUND(I109*H109,2)</f>
        <v>0</v>
      </c>
      <c r="BL109" s="20" t="s">
        <v>1094</v>
      </c>
      <c r="BM109" s="229" t="s">
        <v>299</v>
      </c>
    </row>
    <row r="110" s="2" customFormat="1" ht="16.5" customHeight="1">
      <c r="A110" s="42"/>
      <c r="B110" s="43"/>
      <c r="C110" s="218" t="s">
        <v>248</v>
      </c>
      <c r="D110" s="218" t="s">
        <v>243</v>
      </c>
      <c r="E110" s="219" t="s">
        <v>10664</v>
      </c>
      <c r="F110" s="220" t="s">
        <v>10665</v>
      </c>
      <c r="G110" s="221" t="s">
        <v>10470</v>
      </c>
      <c r="H110" s="222">
        <v>1</v>
      </c>
      <c r="I110" s="223"/>
      <c r="J110" s="224">
        <f>ROUND(I110*H110,2)</f>
        <v>0</v>
      </c>
      <c r="K110" s="220" t="s">
        <v>39</v>
      </c>
      <c r="L110" s="48"/>
      <c r="M110" s="225" t="s">
        <v>39</v>
      </c>
      <c r="N110" s="226" t="s">
        <v>56</v>
      </c>
      <c r="O110" s="88"/>
      <c r="P110" s="227">
        <f>O110*H110</f>
        <v>0</v>
      </c>
      <c r="Q110" s="227">
        <v>0</v>
      </c>
      <c r="R110" s="227">
        <f>Q110*H110</f>
        <v>0</v>
      </c>
      <c r="S110" s="227">
        <v>0</v>
      </c>
      <c r="T110" s="228">
        <f>S110*H110</f>
        <v>0</v>
      </c>
      <c r="U110" s="42"/>
      <c r="V110" s="42"/>
      <c r="W110" s="42"/>
      <c r="X110" s="42"/>
      <c r="Y110" s="42"/>
      <c r="Z110" s="42"/>
      <c r="AA110" s="42"/>
      <c r="AB110" s="42"/>
      <c r="AC110" s="42"/>
      <c r="AD110" s="42"/>
      <c r="AE110" s="42"/>
      <c r="AR110" s="229" t="s">
        <v>1094</v>
      </c>
      <c r="AT110" s="229" t="s">
        <v>243</v>
      </c>
      <c r="AU110" s="229" t="s">
        <v>93</v>
      </c>
      <c r="AY110" s="20" t="s">
        <v>241</v>
      </c>
      <c r="BE110" s="230">
        <f>IF(N110="základní",J110,0)</f>
        <v>0</v>
      </c>
      <c r="BF110" s="230">
        <f>IF(N110="snížená",J110,0)</f>
        <v>0</v>
      </c>
      <c r="BG110" s="230">
        <f>IF(N110="zákl. přenesená",J110,0)</f>
        <v>0</v>
      </c>
      <c r="BH110" s="230">
        <f>IF(N110="sníž. přenesená",J110,0)</f>
        <v>0</v>
      </c>
      <c r="BI110" s="230">
        <f>IF(N110="nulová",J110,0)</f>
        <v>0</v>
      </c>
      <c r="BJ110" s="20" t="s">
        <v>23</v>
      </c>
      <c r="BK110" s="230">
        <f>ROUND(I110*H110,2)</f>
        <v>0</v>
      </c>
      <c r="BL110" s="20" t="s">
        <v>1094</v>
      </c>
      <c r="BM110" s="229" t="s">
        <v>321</v>
      </c>
    </row>
    <row r="111" s="2" customFormat="1" ht="16.5" customHeight="1">
      <c r="A111" s="42"/>
      <c r="B111" s="43"/>
      <c r="C111" s="218" t="s">
        <v>286</v>
      </c>
      <c r="D111" s="218" t="s">
        <v>243</v>
      </c>
      <c r="E111" s="219" t="s">
        <v>10666</v>
      </c>
      <c r="F111" s="220" t="s">
        <v>10667</v>
      </c>
      <c r="G111" s="221" t="s">
        <v>10470</v>
      </c>
      <c r="H111" s="222">
        <v>1</v>
      </c>
      <c r="I111" s="223"/>
      <c r="J111" s="224">
        <f>ROUND(I111*H111,2)</f>
        <v>0</v>
      </c>
      <c r="K111" s="220" t="s">
        <v>39</v>
      </c>
      <c r="L111" s="48"/>
      <c r="M111" s="225" t="s">
        <v>39</v>
      </c>
      <c r="N111" s="226" t="s">
        <v>56</v>
      </c>
      <c r="O111" s="88"/>
      <c r="P111" s="227">
        <f>O111*H111</f>
        <v>0</v>
      </c>
      <c r="Q111" s="227">
        <v>0</v>
      </c>
      <c r="R111" s="227">
        <f>Q111*H111</f>
        <v>0</v>
      </c>
      <c r="S111" s="227">
        <v>0</v>
      </c>
      <c r="T111" s="228">
        <f>S111*H111</f>
        <v>0</v>
      </c>
      <c r="U111" s="42"/>
      <c r="V111" s="42"/>
      <c r="W111" s="42"/>
      <c r="X111" s="42"/>
      <c r="Y111" s="42"/>
      <c r="Z111" s="42"/>
      <c r="AA111" s="42"/>
      <c r="AB111" s="42"/>
      <c r="AC111" s="42"/>
      <c r="AD111" s="42"/>
      <c r="AE111" s="42"/>
      <c r="AR111" s="229" t="s">
        <v>1094</v>
      </c>
      <c r="AT111" s="229" t="s">
        <v>243</v>
      </c>
      <c r="AU111" s="229" t="s">
        <v>93</v>
      </c>
      <c r="AY111" s="20" t="s">
        <v>241</v>
      </c>
      <c r="BE111" s="230">
        <f>IF(N111="základní",J111,0)</f>
        <v>0</v>
      </c>
      <c r="BF111" s="230">
        <f>IF(N111="snížená",J111,0)</f>
        <v>0</v>
      </c>
      <c r="BG111" s="230">
        <f>IF(N111="zákl. přenesená",J111,0)</f>
        <v>0</v>
      </c>
      <c r="BH111" s="230">
        <f>IF(N111="sníž. přenesená",J111,0)</f>
        <v>0</v>
      </c>
      <c r="BI111" s="230">
        <f>IF(N111="nulová",J111,0)</f>
        <v>0</v>
      </c>
      <c r="BJ111" s="20" t="s">
        <v>23</v>
      </c>
      <c r="BK111" s="230">
        <f>ROUND(I111*H111,2)</f>
        <v>0</v>
      </c>
      <c r="BL111" s="20" t="s">
        <v>1094</v>
      </c>
      <c r="BM111" s="229" t="s">
        <v>28</v>
      </c>
    </row>
    <row r="112" s="2" customFormat="1" ht="16.5" customHeight="1">
      <c r="A112" s="42"/>
      <c r="B112" s="43"/>
      <c r="C112" s="218" t="s">
        <v>299</v>
      </c>
      <c r="D112" s="218" t="s">
        <v>243</v>
      </c>
      <c r="E112" s="219" t="s">
        <v>10668</v>
      </c>
      <c r="F112" s="220" t="s">
        <v>10669</v>
      </c>
      <c r="G112" s="221" t="s">
        <v>10470</v>
      </c>
      <c r="H112" s="222">
        <v>1</v>
      </c>
      <c r="I112" s="223"/>
      <c r="J112" s="224">
        <f>ROUND(I112*H112,2)</f>
        <v>0</v>
      </c>
      <c r="K112" s="220" t="s">
        <v>39</v>
      </c>
      <c r="L112" s="48"/>
      <c r="M112" s="225" t="s">
        <v>39</v>
      </c>
      <c r="N112" s="226" t="s">
        <v>56</v>
      </c>
      <c r="O112" s="88"/>
      <c r="P112" s="227">
        <f>O112*H112</f>
        <v>0</v>
      </c>
      <c r="Q112" s="227">
        <v>0</v>
      </c>
      <c r="R112" s="227">
        <f>Q112*H112</f>
        <v>0</v>
      </c>
      <c r="S112" s="227">
        <v>0</v>
      </c>
      <c r="T112" s="228">
        <f>S112*H112</f>
        <v>0</v>
      </c>
      <c r="U112" s="42"/>
      <c r="V112" s="42"/>
      <c r="W112" s="42"/>
      <c r="X112" s="42"/>
      <c r="Y112" s="42"/>
      <c r="Z112" s="42"/>
      <c r="AA112" s="42"/>
      <c r="AB112" s="42"/>
      <c r="AC112" s="42"/>
      <c r="AD112" s="42"/>
      <c r="AE112" s="42"/>
      <c r="AR112" s="229" t="s">
        <v>1094</v>
      </c>
      <c r="AT112" s="229" t="s">
        <v>243</v>
      </c>
      <c r="AU112" s="229" t="s">
        <v>93</v>
      </c>
      <c r="AY112" s="20" t="s">
        <v>241</v>
      </c>
      <c r="BE112" s="230">
        <f>IF(N112="základní",J112,0)</f>
        <v>0</v>
      </c>
      <c r="BF112" s="230">
        <f>IF(N112="snížená",J112,0)</f>
        <v>0</v>
      </c>
      <c r="BG112" s="230">
        <f>IF(N112="zákl. přenesená",J112,0)</f>
        <v>0</v>
      </c>
      <c r="BH112" s="230">
        <f>IF(N112="sníž. přenesená",J112,0)</f>
        <v>0</v>
      </c>
      <c r="BI112" s="230">
        <f>IF(N112="nulová",J112,0)</f>
        <v>0</v>
      </c>
      <c r="BJ112" s="20" t="s">
        <v>23</v>
      </c>
      <c r="BK112" s="230">
        <f>ROUND(I112*H112,2)</f>
        <v>0</v>
      </c>
      <c r="BL112" s="20" t="s">
        <v>1094</v>
      </c>
      <c r="BM112" s="229" t="s">
        <v>8</v>
      </c>
    </row>
    <row r="113" s="2" customFormat="1" ht="16.5" customHeight="1">
      <c r="A113" s="42"/>
      <c r="B113" s="43"/>
      <c r="C113" s="218" t="s">
        <v>310</v>
      </c>
      <c r="D113" s="218" t="s">
        <v>243</v>
      </c>
      <c r="E113" s="219" t="s">
        <v>10670</v>
      </c>
      <c r="F113" s="220" t="s">
        <v>10671</v>
      </c>
      <c r="G113" s="221" t="s">
        <v>10470</v>
      </c>
      <c r="H113" s="222">
        <v>1</v>
      </c>
      <c r="I113" s="223"/>
      <c r="J113" s="224">
        <f>ROUND(I113*H113,2)</f>
        <v>0</v>
      </c>
      <c r="K113" s="220" t="s">
        <v>39</v>
      </c>
      <c r="L113" s="48"/>
      <c r="M113" s="225" t="s">
        <v>39</v>
      </c>
      <c r="N113" s="226" t="s">
        <v>56</v>
      </c>
      <c r="O113" s="88"/>
      <c r="P113" s="227">
        <f>O113*H113</f>
        <v>0</v>
      </c>
      <c r="Q113" s="227">
        <v>0</v>
      </c>
      <c r="R113" s="227">
        <f>Q113*H113</f>
        <v>0</v>
      </c>
      <c r="S113" s="227">
        <v>0</v>
      </c>
      <c r="T113" s="228">
        <f>S113*H113</f>
        <v>0</v>
      </c>
      <c r="U113" s="42"/>
      <c r="V113" s="42"/>
      <c r="W113" s="42"/>
      <c r="X113" s="42"/>
      <c r="Y113" s="42"/>
      <c r="Z113" s="42"/>
      <c r="AA113" s="42"/>
      <c r="AB113" s="42"/>
      <c r="AC113" s="42"/>
      <c r="AD113" s="42"/>
      <c r="AE113" s="42"/>
      <c r="AR113" s="229" t="s">
        <v>1094</v>
      </c>
      <c r="AT113" s="229" t="s">
        <v>243</v>
      </c>
      <c r="AU113" s="229" t="s">
        <v>93</v>
      </c>
      <c r="AY113" s="20" t="s">
        <v>241</v>
      </c>
      <c r="BE113" s="230">
        <f>IF(N113="základní",J113,0)</f>
        <v>0</v>
      </c>
      <c r="BF113" s="230">
        <f>IF(N113="snížená",J113,0)</f>
        <v>0</v>
      </c>
      <c r="BG113" s="230">
        <f>IF(N113="zákl. přenesená",J113,0)</f>
        <v>0</v>
      </c>
      <c r="BH113" s="230">
        <f>IF(N113="sníž. přenesená",J113,0)</f>
        <v>0</v>
      </c>
      <c r="BI113" s="230">
        <f>IF(N113="nulová",J113,0)</f>
        <v>0</v>
      </c>
      <c r="BJ113" s="20" t="s">
        <v>23</v>
      </c>
      <c r="BK113" s="230">
        <f>ROUND(I113*H113,2)</f>
        <v>0</v>
      </c>
      <c r="BL113" s="20" t="s">
        <v>1094</v>
      </c>
      <c r="BM113" s="229" t="s">
        <v>427</v>
      </c>
    </row>
    <row r="114" s="2" customFormat="1" ht="16.5" customHeight="1">
      <c r="A114" s="42"/>
      <c r="B114" s="43"/>
      <c r="C114" s="218" t="s">
        <v>321</v>
      </c>
      <c r="D114" s="218" t="s">
        <v>243</v>
      </c>
      <c r="E114" s="219" t="s">
        <v>10672</v>
      </c>
      <c r="F114" s="220" t="s">
        <v>10673</v>
      </c>
      <c r="G114" s="221" t="s">
        <v>10470</v>
      </c>
      <c r="H114" s="222">
        <v>1</v>
      </c>
      <c r="I114" s="223"/>
      <c r="J114" s="224">
        <f>ROUND(I114*H114,2)</f>
        <v>0</v>
      </c>
      <c r="K114" s="220" t="s">
        <v>39</v>
      </c>
      <c r="L114" s="48"/>
      <c r="M114" s="225" t="s">
        <v>39</v>
      </c>
      <c r="N114" s="226" t="s">
        <v>56</v>
      </c>
      <c r="O114" s="88"/>
      <c r="P114" s="227">
        <f>O114*H114</f>
        <v>0</v>
      </c>
      <c r="Q114" s="227">
        <v>0</v>
      </c>
      <c r="R114" s="227">
        <f>Q114*H114</f>
        <v>0</v>
      </c>
      <c r="S114" s="227">
        <v>0</v>
      </c>
      <c r="T114" s="228">
        <f>S114*H114</f>
        <v>0</v>
      </c>
      <c r="U114" s="42"/>
      <c r="V114" s="42"/>
      <c r="W114" s="42"/>
      <c r="X114" s="42"/>
      <c r="Y114" s="42"/>
      <c r="Z114" s="42"/>
      <c r="AA114" s="42"/>
      <c r="AB114" s="42"/>
      <c r="AC114" s="42"/>
      <c r="AD114" s="42"/>
      <c r="AE114" s="42"/>
      <c r="AR114" s="229" t="s">
        <v>1094</v>
      </c>
      <c r="AT114" s="229" t="s">
        <v>243</v>
      </c>
      <c r="AU114" s="229" t="s">
        <v>93</v>
      </c>
      <c r="AY114" s="20" t="s">
        <v>241</v>
      </c>
      <c r="BE114" s="230">
        <f>IF(N114="základní",J114,0)</f>
        <v>0</v>
      </c>
      <c r="BF114" s="230">
        <f>IF(N114="snížená",J114,0)</f>
        <v>0</v>
      </c>
      <c r="BG114" s="230">
        <f>IF(N114="zákl. přenesená",J114,0)</f>
        <v>0</v>
      </c>
      <c r="BH114" s="230">
        <f>IF(N114="sníž. přenesená",J114,0)</f>
        <v>0</v>
      </c>
      <c r="BI114" s="230">
        <f>IF(N114="nulová",J114,0)</f>
        <v>0</v>
      </c>
      <c r="BJ114" s="20" t="s">
        <v>23</v>
      </c>
      <c r="BK114" s="230">
        <f>ROUND(I114*H114,2)</f>
        <v>0</v>
      </c>
      <c r="BL114" s="20" t="s">
        <v>1094</v>
      </c>
      <c r="BM114" s="229" t="s">
        <v>462</v>
      </c>
    </row>
    <row r="115" s="2" customFormat="1" ht="16.5" customHeight="1">
      <c r="A115" s="42"/>
      <c r="B115" s="43"/>
      <c r="C115" s="218" t="s">
        <v>356</v>
      </c>
      <c r="D115" s="218" t="s">
        <v>243</v>
      </c>
      <c r="E115" s="219" t="s">
        <v>10674</v>
      </c>
      <c r="F115" s="220" t="s">
        <v>10675</v>
      </c>
      <c r="G115" s="221" t="s">
        <v>10470</v>
      </c>
      <c r="H115" s="222">
        <v>1</v>
      </c>
      <c r="I115" s="223"/>
      <c r="J115" s="224">
        <f>ROUND(I115*H115,2)</f>
        <v>0</v>
      </c>
      <c r="K115" s="220" t="s">
        <v>39</v>
      </c>
      <c r="L115" s="48"/>
      <c r="M115" s="225" t="s">
        <v>39</v>
      </c>
      <c r="N115" s="226" t="s">
        <v>56</v>
      </c>
      <c r="O115" s="88"/>
      <c r="P115" s="227">
        <f>O115*H115</f>
        <v>0</v>
      </c>
      <c r="Q115" s="227">
        <v>0</v>
      </c>
      <c r="R115" s="227">
        <f>Q115*H115</f>
        <v>0</v>
      </c>
      <c r="S115" s="227">
        <v>0</v>
      </c>
      <c r="T115" s="228">
        <f>S115*H115</f>
        <v>0</v>
      </c>
      <c r="U115" s="42"/>
      <c r="V115" s="42"/>
      <c r="W115" s="42"/>
      <c r="X115" s="42"/>
      <c r="Y115" s="42"/>
      <c r="Z115" s="42"/>
      <c r="AA115" s="42"/>
      <c r="AB115" s="42"/>
      <c r="AC115" s="42"/>
      <c r="AD115" s="42"/>
      <c r="AE115" s="42"/>
      <c r="AR115" s="229" t="s">
        <v>1094</v>
      </c>
      <c r="AT115" s="229" t="s">
        <v>243</v>
      </c>
      <c r="AU115" s="229" t="s">
        <v>93</v>
      </c>
      <c r="AY115" s="20" t="s">
        <v>241</v>
      </c>
      <c r="BE115" s="230">
        <f>IF(N115="základní",J115,0)</f>
        <v>0</v>
      </c>
      <c r="BF115" s="230">
        <f>IF(N115="snížená",J115,0)</f>
        <v>0</v>
      </c>
      <c r="BG115" s="230">
        <f>IF(N115="zákl. přenesená",J115,0)</f>
        <v>0</v>
      </c>
      <c r="BH115" s="230">
        <f>IF(N115="sníž. přenesená",J115,0)</f>
        <v>0</v>
      </c>
      <c r="BI115" s="230">
        <f>IF(N115="nulová",J115,0)</f>
        <v>0</v>
      </c>
      <c r="BJ115" s="20" t="s">
        <v>23</v>
      </c>
      <c r="BK115" s="230">
        <f>ROUND(I115*H115,2)</f>
        <v>0</v>
      </c>
      <c r="BL115" s="20" t="s">
        <v>1094</v>
      </c>
      <c r="BM115" s="229" t="s">
        <v>512</v>
      </c>
    </row>
    <row r="116" s="2" customFormat="1" ht="16.5" customHeight="1">
      <c r="A116" s="42"/>
      <c r="B116" s="43"/>
      <c r="C116" s="218" t="s">
        <v>28</v>
      </c>
      <c r="D116" s="218" t="s">
        <v>243</v>
      </c>
      <c r="E116" s="219" t="s">
        <v>10676</v>
      </c>
      <c r="F116" s="220" t="s">
        <v>10677</v>
      </c>
      <c r="G116" s="221" t="s">
        <v>10470</v>
      </c>
      <c r="H116" s="222">
        <v>1</v>
      </c>
      <c r="I116" s="223"/>
      <c r="J116" s="224">
        <f>ROUND(I116*H116,2)</f>
        <v>0</v>
      </c>
      <c r="K116" s="220" t="s">
        <v>39</v>
      </c>
      <c r="L116" s="48"/>
      <c r="M116" s="225" t="s">
        <v>39</v>
      </c>
      <c r="N116" s="226" t="s">
        <v>56</v>
      </c>
      <c r="O116" s="88"/>
      <c r="P116" s="227">
        <f>O116*H116</f>
        <v>0</v>
      </c>
      <c r="Q116" s="227">
        <v>0</v>
      </c>
      <c r="R116" s="227">
        <f>Q116*H116</f>
        <v>0</v>
      </c>
      <c r="S116" s="227">
        <v>0</v>
      </c>
      <c r="T116" s="228">
        <f>S116*H116</f>
        <v>0</v>
      </c>
      <c r="U116" s="42"/>
      <c r="V116" s="42"/>
      <c r="W116" s="42"/>
      <c r="X116" s="42"/>
      <c r="Y116" s="42"/>
      <c r="Z116" s="42"/>
      <c r="AA116" s="42"/>
      <c r="AB116" s="42"/>
      <c r="AC116" s="42"/>
      <c r="AD116" s="42"/>
      <c r="AE116" s="42"/>
      <c r="AR116" s="229" t="s">
        <v>1094</v>
      </c>
      <c r="AT116" s="229" t="s">
        <v>243</v>
      </c>
      <c r="AU116" s="229" t="s">
        <v>93</v>
      </c>
      <c r="AY116" s="20" t="s">
        <v>241</v>
      </c>
      <c r="BE116" s="230">
        <f>IF(N116="základní",J116,0)</f>
        <v>0</v>
      </c>
      <c r="BF116" s="230">
        <f>IF(N116="snížená",J116,0)</f>
        <v>0</v>
      </c>
      <c r="BG116" s="230">
        <f>IF(N116="zákl. přenesená",J116,0)</f>
        <v>0</v>
      </c>
      <c r="BH116" s="230">
        <f>IF(N116="sníž. přenesená",J116,0)</f>
        <v>0</v>
      </c>
      <c r="BI116" s="230">
        <f>IF(N116="nulová",J116,0)</f>
        <v>0</v>
      </c>
      <c r="BJ116" s="20" t="s">
        <v>23</v>
      </c>
      <c r="BK116" s="230">
        <f>ROUND(I116*H116,2)</f>
        <v>0</v>
      </c>
      <c r="BL116" s="20" t="s">
        <v>1094</v>
      </c>
      <c r="BM116" s="229" t="s">
        <v>526</v>
      </c>
    </row>
    <row r="117" s="2" customFormat="1" ht="21.75" customHeight="1">
      <c r="A117" s="42"/>
      <c r="B117" s="43"/>
      <c r="C117" s="218" t="s">
        <v>396</v>
      </c>
      <c r="D117" s="218" t="s">
        <v>243</v>
      </c>
      <c r="E117" s="219" t="s">
        <v>10678</v>
      </c>
      <c r="F117" s="220" t="s">
        <v>10679</v>
      </c>
      <c r="G117" s="221" t="s">
        <v>10470</v>
      </c>
      <c r="H117" s="222">
        <v>1</v>
      </c>
      <c r="I117" s="223"/>
      <c r="J117" s="224">
        <f>ROUND(I117*H117,2)</f>
        <v>0</v>
      </c>
      <c r="K117" s="220" t="s">
        <v>39</v>
      </c>
      <c r="L117" s="48"/>
      <c r="M117" s="225" t="s">
        <v>39</v>
      </c>
      <c r="N117" s="226" t="s">
        <v>56</v>
      </c>
      <c r="O117" s="88"/>
      <c r="P117" s="227">
        <f>O117*H117</f>
        <v>0</v>
      </c>
      <c r="Q117" s="227">
        <v>0</v>
      </c>
      <c r="R117" s="227">
        <f>Q117*H117</f>
        <v>0</v>
      </c>
      <c r="S117" s="227">
        <v>0</v>
      </c>
      <c r="T117" s="228">
        <f>S117*H117</f>
        <v>0</v>
      </c>
      <c r="U117" s="42"/>
      <c r="V117" s="42"/>
      <c r="W117" s="42"/>
      <c r="X117" s="42"/>
      <c r="Y117" s="42"/>
      <c r="Z117" s="42"/>
      <c r="AA117" s="42"/>
      <c r="AB117" s="42"/>
      <c r="AC117" s="42"/>
      <c r="AD117" s="42"/>
      <c r="AE117" s="42"/>
      <c r="AR117" s="229" t="s">
        <v>1094</v>
      </c>
      <c r="AT117" s="229" t="s">
        <v>243</v>
      </c>
      <c r="AU117" s="229" t="s">
        <v>93</v>
      </c>
      <c r="AY117" s="20" t="s">
        <v>241</v>
      </c>
      <c r="BE117" s="230">
        <f>IF(N117="základní",J117,0)</f>
        <v>0</v>
      </c>
      <c r="BF117" s="230">
        <f>IF(N117="snížená",J117,0)</f>
        <v>0</v>
      </c>
      <c r="BG117" s="230">
        <f>IF(N117="zákl. přenesená",J117,0)</f>
        <v>0</v>
      </c>
      <c r="BH117" s="230">
        <f>IF(N117="sníž. přenesená",J117,0)</f>
        <v>0</v>
      </c>
      <c r="BI117" s="230">
        <f>IF(N117="nulová",J117,0)</f>
        <v>0</v>
      </c>
      <c r="BJ117" s="20" t="s">
        <v>23</v>
      </c>
      <c r="BK117" s="230">
        <f>ROUND(I117*H117,2)</f>
        <v>0</v>
      </c>
      <c r="BL117" s="20" t="s">
        <v>1094</v>
      </c>
      <c r="BM117" s="229" t="s">
        <v>538</v>
      </c>
    </row>
    <row r="118" s="2" customFormat="1" ht="16.5" customHeight="1">
      <c r="A118" s="42"/>
      <c r="B118" s="43"/>
      <c r="C118" s="218" t="s">
        <v>8</v>
      </c>
      <c r="D118" s="218" t="s">
        <v>243</v>
      </c>
      <c r="E118" s="219" t="s">
        <v>10479</v>
      </c>
      <c r="F118" s="220" t="s">
        <v>10480</v>
      </c>
      <c r="G118" s="221" t="s">
        <v>145</v>
      </c>
      <c r="H118" s="222">
        <v>6</v>
      </c>
      <c r="I118" s="223"/>
      <c r="J118" s="224">
        <f>ROUND(I118*H118,2)</f>
        <v>0</v>
      </c>
      <c r="K118" s="220" t="s">
        <v>10466</v>
      </c>
      <c r="L118" s="48"/>
      <c r="M118" s="225" t="s">
        <v>39</v>
      </c>
      <c r="N118" s="226" t="s">
        <v>56</v>
      </c>
      <c r="O118" s="88"/>
      <c r="P118" s="227">
        <f>O118*H118</f>
        <v>0</v>
      </c>
      <c r="Q118" s="227">
        <v>0.54054999999999997</v>
      </c>
      <c r="R118" s="227">
        <f>Q118*H118</f>
        <v>3.2432999999999996</v>
      </c>
      <c r="S118" s="227">
        <v>0</v>
      </c>
      <c r="T118" s="228">
        <f>S118*H118</f>
        <v>0</v>
      </c>
      <c r="U118" s="42"/>
      <c r="V118" s="42"/>
      <c r="W118" s="42"/>
      <c r="X118" s="42"/>
      <c r="Y118" s="42"/>
      <c r="Z118" s="42"/>
      <c r="AA118" s="42"/>
      <c r="AB118" s="42"/>
      <c r="AC118" s="42"/>
      <c r="AD118" s="42"/>
      <c r="AE118" s="42"/>
      <c r="AR118" s="229" t="s">
        <v>1094</v>
      </c>
      <c r="AT118" s="229" t="s">
        <v>243</v>
      </c>
      <c r="AU118" s="229" t="s">
        <v>93</v>
      </c>
      <c r="AY118" s="20" t="s">
        <v>241</v>
      </c>
      <c r="BE118" s="230">
        <f>IF(N118="základní",J118,0)</f>
        <v>0</v>
      </c>
      <c r="BF118" s="230">
        <f>IF(N118="snížená",J118,0)</f>
        <v>0</v>
      </c>
      <c r="BG118" s="230">
        <f>IF(N118="zákl. přenesená",J118,0)</f>
        <v>0</v>
      </c>
      <c r="BH118" s="230">
        <f>IF(N118="sníž. přenesená",J118,0)</f>
        <v>0</v>
      </c>
      <c r="BI118" s="230">
        <f>IF(N118="nulová",J118,0)</f>
        <v>0</v>
      </c>
      <c r="BJ118" s="20" t="s">
        <v>23</v>
      </c>
      <c r="BK118" s="230">
        <f>ROUND(I118*H118,2)</f>
        <v>0</v>
      </c>
      <c r="BL118" s="20" t="s">
        <v>1094</v>
      </c>
      <c r="BM118" s="229" t="s">
        <v>553</v>
      </c>
    </row>
    <row r="119" s="2" customFormat="1">
      <c r="A119" s="42"/>
      <c r="B119" s="43"/>
      <c r="C119" s="44"/>
      <c r="D119" s="238" t="s">
        <v>3418</v>
      </c>
      <c r="E119" s="44"/>
      <c r="F119" s="290" t="s">
        <v>10481</v>
      </c>
      <c r="G119" s="44"/>
      <c r="H119" s="44"/>
      <c r="I119" s="233"/>
      <c r="J119" s="44"/>
      <c r="K119" s="44"/>
      <c r="L119" s="48"/>
      <c r="M119" s="234"/>
      <c r="N119" s="235"/>
      <c r="O119" s="88"/>
      <c r="P119" s="88"/>
      <c r="Q119" s="88"/>
      <c r="R119" s="88"/>
      <c r="S119" s="88"/>
      <c r="T119" s="89"/>
      <c r="U119" s="42"/>
      <c r="V119" s="42"/>
      <c r="W119" s="42"/>
      <c r="X119" s="42"/>
      <c r="Y119" s="42"/>
      <c r="Z119" s="42"/>
      <c r="AA119" s="42"/>
      <c r="AB119" s="42"/>
      <c r="AC119" s="42"/>
      <c r="AD119" s="42"/>
      <c r="AE119" s="42"/>
      <c r="AT119" s="20" t="s">
        <v>3418</v>
      </c>
      <c r="AU119" s="20" t="s">
        <v>93</v>
      </c>
    </row>
    <row r="120" s="2" customFormat="1" ht="16.5" customHeight="1">
      <c r="A120" s="42"/>
      <c r="B120" s="43"/>
      <c r="C120" s="218" t="s">
        <v>421</v>
      </c>
      <c r="D120" s="218" t="s">
        <v>243</v>
      </c>
      <c r="E120" s="219" t="s">
        <v>10482</v>
      </c>
      <c r="F120" s="220" t="s">
        <v>10483</v>
      </c>
      <c r="G120" s="221" t="s">
        <v>561</v>
      </c>
      <c r="H120" s="222">
        <v>2</v>
      </c>
      <c r="I120" s="223"/>
      <c r="J120" s="224">
        <f>ROUND(I120*H120,2)</f>
        <v>0</v>
      </c>
      <c r="K120" s="220" t="s">
        <v>10466</v>
      </c>
      <c r="L120" s="48"/>
      <c r="M120" s="225" t="s">
        <v>39</v>
      </c>
      <c r="N120" s="226" t="s">
        <v>56</v>
      </c>
      <c r="O120" s="88"/>
      <c r="P120" s="227">
        <f>O120*H120</f>
        <v>0</v>
      </c>
      <c r="Q120" s="227">
        <v>0.11662</v>
      </c>
      <c r="R120" s="227">
        <f>Q120*H120</f>
        <v>0.23324</v>
      </c>
      <c r="S120" s="227">
        <v>0</v>
      </c>
      <c r="T120" s="228">
        <f>S120*H120</f>
        <v>0</v>
      </c>
      <c r="U120" s="42"/>
      <c r="V120" s="42"/>
      <c r="W120" s="42"/>
      <c r="X120" s="42"/>
      <c r="Y120" s="42"/>
      <c r="Z120" s="42"/>
      <c r="AA120" s="42"/>
      <c r="AB120" s="42"/>
      <c r="AC120" s="42"/>
      <c r="AD120" s="42"/>
      <c r="AE120" s="42"/>
      <c r="AR120" s="229" t="s">
        <v>1094</v>
      </c>
      <c r="AT120" s="229" t="s">
        <v>243</v>
      </c>
      <c r="AU120" s="229" t="s">
        <v>93</v>
      </c>
      <c r="AY120" s="20" t="s">
        <v>241</v>
      </c>
      <c r="BE120" s="230">
        <f>IF(N120="základní",J120,0)</f>
        <v>0</v>
      </c>
      <c r="BF120" s="230">
        <f>IF(N120="snížená",J120,0)</f>
        <v>0</v>
      </c>
      <c r="BG120" s="230">
        <f>IF(N120="zákl. přenesená",J120,0)</f>
        <v>0</v>
      </c>
      <c r="BH120" s="230">
        <f>IF(N120="sníž. přenesená",J120,0)</f>
        <v>0</v>
      </c>
      <c r="BI120" s="230">
        <f>IF(N120="nulová",J120,0)</f>
        <v>0</v>
      </c>
      <c r="BJ120" s="20" t="s">
        <v>23</v>
      </c>
      <c r="BK120" s="230">
        <f>ROUND(I120*H120,2)</f>
        <v>0</v>
      </c>
      <c r="BL120" s="20" t="s">
        <v>1094</v>
      </c>
      <c r="BM120" s="229" t="s">
        <v>569</v>
      </c>
    </row>
    <row r="121" s="2" customFormat="1">
      <c r="A121" s="42"/>
      <c r="B121" s="43"/>
      <c r="C121" s="44"/>
      <c r="D121" s="238" t="s">
        <v>3418</v>
      </c>
      <c r="E121" s="44"/>
      <c r="F121" s="290" t="s">
        <v>10484</v>
      </c>
      <c r="G121" s="44"/>
      <c r="H121" s="44"/>
      <c r="I121" s="233"/>
      <c r="J121" s="44"/>
      <c r="K121" s="44"/>
      <c r="L121" s="48"/>
      <c r="M121" s="234"/>
      <c r="N121" s="235"/>
      <c r="O121" s="88"/>
      <c r="P121" s="88"/>
      <c r="Q121" s="88"/>
      <c r="R121" s="88"/>
      <c r="S121" s="88"/>
      <c r="T121" s="89"/>
      <c r="U121" s="42"/>
      <c r="V121" s="42"/>
      <c r="W121" s="42"/>
      <c r="X121" s="42"/>
      <c r="Y121" s="42"/>
      <c r="Z121" s="42"/>
      <c r="AA121" s="42"/>
      <c r="AB121" s="42"/>
      <c r="AC121" s="42"/>
      <c r="AD121" s="42"/>
      <c r="AE121" s="42"/>
      <c r="AT121" s="20" t="s">
        <v>3418</v>
      </c>
      <c r="AU121" s="20" t="s">
        <v>93</v>
      </c>
    </row>
    <row r="122" s="2" customFormat="1" ht="16.5" customHeight="1">
      <c r="A122" s="42"/>
      <c r="B122" s="43"/>
      <c r="C122" s="218" t="s">
        <v>427</v>
      </c>
      <c r="D122" s="218" t="s">
        <v>243</v>
      </c>
      <c r="E122" s="219" t="s">
        <v>10485</v>
      </c>
      <c r="F122" s="220" t="s">
        <v>10486</v>
      </c>
      <c r="G122" s="221" t="s">
        <v>246</v>
      </c>
      <c r="H122" s="222">
        <v>0.94999999999999996</v>
      </c>
      <c r="I122" s="223"/>
      <c r="J122" s="224">
        <f>ROUND(I122*H122,2)</f>
        <v>0</v>
      </c>
      <c r="K122" s="220" t="s">
        <v>39</v>
      </c>
      <c r="L122" s="48"/>
      <c r="M122" s="225" t="s">
        <v>39</v>
      </c>
      <c r="N122" s="226" t="s">
        <v>56</v>
      </c>
      <c r="O122" s="88"/>
      <c r="P122" s="227">
        <f>O122*H122</f>
        <v>0</v>
      </c>
      <c r="Q122" s="227">
        <v>2.5855999999999999</v>
      </c>
      <c r="R122" s="227">
        <f>Q122*H122</f>
        <v>2.4563199999999998</v>
      </c>
      <c r="S122" s="227">
        <v>0</v>
      </c>
      <c r="T122" s="228">
        <f>S122*H122</f>
        <v>0</v>
      </c>
      <c r="U122" s="42"/>
      <c r="V122" s="42"/>
      <c r="W122" s="42"/>
      <c r="X122" s="42"/>
      <c r="Y122" s="42"/>
      <c r="Z122" s="42"/>
      <c r="AA122" s="42"/>
      <c r="AB122" s="42"/>
      <c r="AC122" s="42"/>
      <c r="AD122" s="42"/>
      <c r="AE122" s="42"/>
      <c r="AR122" s="229" t="s">
        <v>1094</v>
      </c>
      <c r="AT122" s="229" t="s">
        <v>243</v>
      </c>
      <c r="AU122" s="229" t="s">
        <v>93</v>
      </c>
      <c r="AY122" s="20" t="s">
        <v>241</v>
      </c>
      <c r="BE122" s="230">
        <f>IF(N122="základní",J122,0)</f>
        <v>0</v>
      </c>
      <c r="BF122" s="230">
        <f>IF(N122="snížená",J122,0)</f>
        <v>0</v>
      </c>
      <c r="BG122" s="230">
        <f>IF(N122="zákl. přenesená",J122,0)</f>
        <v>0</v>
      </c>
      <c r="BH122" s="230">
        <f>IF(N122="sníž. přenesená",J122,0)</f>
        <v>0</v>
      </c>
      <c r="BI122" s="230">
        <f>IF(N122="nulová",J122,0)</f>
        <v>0</v>
      </c>
      <c r="BJ122" s="20" t="s">
        <v>23</v>
      </c>
      <c r="BK122" s="230">
        <f>ROUND(I122*H122,2)</f>
        <v>0</v>
      </c>
      <c r="BL122" s="20" t="s">
        <v>1094</v>
      </c>
      <c r="BM122" s="229" t="s">
        <v>10680</v>
      </c>
    </row>
    <row r="123" s="2" customFormat="1" ht="16.5" customHeight="1">
      <c r="A123" s="42"/>
      <c r="B123" s="43"/>
      <c r="C123" s="218" t="s">
        <v>434</v>
      </c>
      <c r="D123" s="218" t="s">
        <v>243</v>
      </c>
      <c r="E123" s="219" t="s">
        <v>10681</v>
      </c>
      <c r="F123" s="220" t="s">
        <v>10682</v>
      </c>
      <c r="G123" s="221" t="s">
        <v>561</v>
      </c>
      <c r="H123" s="222">
        <v>1</v>
      </c>
      <c r="I123" s="223"/>
      <c r="J123" s="224">
        <f>ROUND(I123*H123,2)</f>
        <v>0</v>
      </c>
      <c r="K123" s="220" t="s">
        <v>10466</v>
      </c>
      <c r="L123" s="48"/>
      <c r="M123" s="225" t="s">
        <v>39</v>
      </c>
      <c r="N123" s="226" t="s">
        <v>56</v>
      </c>
      <c r="O123" s="88"/>
      <c r="P123" s="227">
        <f>O123*H123</f>
        <v>0</v>
      </c>
      <c r="Q123" s="227">
        <v>6.1589200000000002</v>
      </c>
      <c r="R123" s="227">
        <f>Q123*H123</f>
        <v>6.1589200000000002</v>
      </c>
      <c r="S123" s="227">
        <v>0</v>
      </c>
      <c r="T123" s="228">
        <f>S123*H123</f>
        <v>0</v>
      </c>
      <c r="U123" s="42"/>
      <c r="V123" s="42"/>
      <c r="W123" s="42"/>
      <c r="X123" s="42"/>
      <c r="Y123" s="42"/>
      <c r="Z123" s="42"/>
      <c r="AA123" s="42"/>
      <c r="AB123" s="42"/>
      <c r="AC123" s="42"/>
      <c r="AD123" s="42"/>
      <c r="AE123" s="42"/>
      <c r="AR123" s="229" t="s">
        <v>1094</v>
      </c>
      <c r="AT123" s="229" t="s">
        <v>243</v>
      </c>
      <c r="AU123" s="229" t="s">
        <v>93</v>
      </c>
      <c r="AY123" s="20" t="s">
        <v>241</v>
      </c>
      <c r="BE123" s="230">
        <f>IF(N123="základní",J123,0)</f>
        <v>0</v>
      </c>
      <c r="BF123" s="230">
        <f>IF(N123="snížená",J123,0)</f>
        <v>0</v>
      </c>
      <c r="BG123" s="230">
        <f>IF(N123="zákl. přenesená",J123,0)</f>
        <v>0</v>
      </c>
      <c r="BH123" s="230">
        <f>IF(N123="sníž. přenesená",J123,0)</f>
        <v>0</v>
      </c>
      <c r="BI123" s="230">
        <f>IF(N123="nulová",J123,0)</f>
        <v>0</v>
      </c>
      <c r="BJ123" s="20" t="s">
        <v>23</v>
      </c>
      <c r="BK123" s="230">
        <f>ROUND(I123*H123,2)</f>
        <v>0</v>
      </c>
      <c r="BL123" s="20" t="s">
        <v>1094</v>
      </c>
      <c r="BM123" s="229" t="s">
        <v>578</v>
      </c>
    </row>
    <row r="124" s="2" customFormat="1">
      <c r="A124" s="42"/>
      <c r="B124" s="43"/>
      <c r="C124" s="44"/>
      <c r="D124" s="238" t="s">
        <v>3418</v>
      </c>
      <c r="E124" s="44"/>
      <c r="F124" s="290" t="s">
        <v>10490</v>
      </c>
      <c r="G124" s="44"/>
      <c r="H124" s="44"/>
      <c r="I124" s="233"/>
      <c r="J124" s="44"/>
      <c r="K124" s="44"/>
      <c r="L124" s="48"/>
      <c r="M124" s="234"/>
      <c r="N124" s="235"/>
      <c r="O124" s="88"/>
      <c r="P124" s="88"/>
      <c r="Q124" s="88"/>
      <c r="R124" s="88"/>
      <c r="S124" s="88"/>
      <c r="T124" s="89"/>
      <c r="U124" s="42"/>
      <c r="V124" s="42"/>
      <c r="W124" s="42"/>
      <c r="X124" s="42"/>
      <c r="Y124" s="42"/>
      <c r="Z124" s="42"/>
      <c r="AA124" s="42"/>
      <c r="AB124" s="42"/>
      <c r="AC124" s="42"/>
      <c r="AD124" s="42"/>
      <c r="AE124" s="42"/>
      <c r="AT124" s="20" t="s">
        <v>3418</v>
      </c>
      <c r="AU124" s="20" t="s">
        <v>93</v>
      </c>
    </row>
    <row r="125" s="2" customFormat="1" ht="16.5" customHeight="1">
      <c r="A125" s="42"/>
      <c r="B125" s="43"/>
      <c r="C125" s="280" t="s">
        <v>462</v>
      </c>
      <c r="D125" s="280" t="s">
        <v>463</v>
      </c>
      <c r="E125" s="281" t="s">
        <v>10491</v>
      </c>
      <c r="F125" s="282" t="s">
        <v>10492</v>
      </c>
      <c r="G125" s="283" t="s">
        <v>561</v>
      </c>
      <c r="H125" s="284">
        <v>2</v>
      </c>
      <c r="I125" s="285"/>
      <c r="J125" s="286">
        <f>ROUND(I125*H125,2)</f>
        <v>0</v>
      </c>
      <c r="K125" s="282" t="s">
        <v>39</v>
      </c>
      <c r="L125" s="287"/>
      <c r="M125" s="288" t="s">
        <v>39</v>
      </c>
      <c r="N125" s="289" t="s">
        <v>56</v>
      </c>
      <c r="O125" s="88"/>
      <c r="P125" s="227">
        <f>O125*H125</f>
        <v>0</v>
      </c>
      <c r="Q125" s="227">
        <v>0</v>
      </c>
      <c r="R125" s="227">
        <f>Q125*H125</f>
        <v>0</v>
      </c>
      <c r="S125" s="227">
        <v>0</v>
      </c>
      <c r="T125" s="228">
        <f>S125*H125</f>
        <v>0</v>
      </c>
      <c r="U125" s="42"/>
      <c r="V125" s="42"/>
      <c r="W125" s="42"/>
      <c r="X125" s="42"/>
      <c r="Y125" s="42"/>
      <c r="Z125" s="42"/>
      <c r="AA125" s="42"/>
      <c r="AB125" s="42"/>
      <c r="AC125" s="42"/>
      <c r="AD125" s="42"/>
      <c r="AE125" s="42"/>
      <c r="AR125" s="229" t="s">
        <v>3347</v>
      </c>
      <c r="AT125" s="229" t="s">
        <v>463</v>
      </c>
      <c r="AU125" s="229" t="s">
        <v>93</v>
      </c>
      <c r="AY125" s="20" t="s">
        <v>241</v>
      </c>
      <c r="BE125" s="230">
        <f>IF(N125="základní",J125,0)</f>
        <v>0</v>
      </c>
      <c r="BF125" s="230">
        <f>IF(N125="snížená",J125,0)</f>
        <v>0</v>
      </c>
      <c r="BG125" s="230">
        <f>IF(N125="zákl. přenesená",J125,0)</f>
        <v>0</v>
      </c>
      <c r="BH125" s="230">
        <f>IF(N125="sníž. přenesená",J125,0)</f>
        <v>0</v>
      </c>
      <c r="BI125" s="230">
        <f>IF(N125="nulová",J125,0)</f>
        <v>0</v>
      </c>
      <c r="BJ125" s="20" t="s">
        <v>23</v>
      </c>
      <c r="BK125" s="230">
        <f>ROUND(I125*H125,2)</f>
        <v>0</v>
      </c>
      <c r="BL125" s="20" t="s">
        <v>1094</v>
      </c>
      <c r="BM125" s="229" t="s">
        <v>10683</v>
      </c>
    </row>
    <row r="126" s="2" customFormat="1" ht="16.5" customHeight="1">
      <c r="A126" s="42"/>
      <c r="B126" s="43"/>
      <c r="C126" s="218" t="s">
        <v>468</v>
      </c>
      <c r="D126" s="218" t="s">
        <v>243</v>
      </c>
      <c r="E126" s="219" t="s">
        <v>10494</v>
      </c>
      <c r="F126" s="220" t="s">
        <v>10495</v>
      </c>
      <c r="G126" s="221" t="s">
        <v>515</v>
      </c>
      <c r="H126" s="222">
        <v>5</v>
      </c>
      <c r="I126" s="223"/>
      <c r="J126" s="224">
        <f>ROUND(I126*H126,2)</f>
        <v>0</v>
      </c>
      <c r="K126" s="220" t="s">
        <v>10496</v>
      </c>
      <c r="L126" s="48"/>
      <c r="M126" s="225" t="s">
        <v>39</v>
      </c>
      <c r="N126" s="226" t="s">
        <v>56</v>
      </c>
      <c r="O126" s="88"/>
      <c r="P126" s="227">
        <f>O126*H126</f>
        <v>0</v>
      </c>
      <c r="Q126" s="227">
        <v>0</v>
      </c>
      <c r="R126" s="227">
        <f>Q126*H126</f>
        <v>0</v>
      </c>
      <c r="S126" s="227">
        <v>0</v>
      </c>
      <c r="T126" s="228">
        <f>S126*H126</f>
        <v>0</v>
      </c>
      <c r="U126" s="42"/>
      <c r="V126" s="42"/>
      <c r="W126" s="42"/>
      <c r="X126" s="42"/>
      <c r="Y126" s="42"/>
      <c r="Z126" s="42"/>
      <c r="AA126" s="42"/>
      <c r="AB126" s="42"/>
      <c r="AC126" s="42"/>
      <c r="AD126" s="42"/>
      <c r="AE126" s="42"/>
      <c r="AR126" s="229" t="s">
        <v>1094</v>
      </c>
      <c r="AT126" s="229" t="s">
        <v>243</v>
      </c>
      <c r="AU126" s="229" t="s">
        <v>93</v>
      </c>
      <c r="AY126" s="20" t="s">
        <v>241</v>
      </c>
      <c r="BE126" s="230">
        <f>IF(N126="základní",J126,0)</f>
        <v>0</v>
      </c>
      <c r="BF126" s="230">
        <f>IF(N126="snížená",J126,0)</f>
        <v>0</v>
      </c>
      <c r="BG126" s="230">
        <f>IF(N126="zákl. přenesená",J126,0)</f>
        <v>0</v>
      </c>
      <c r="BH126" s="230">
        <f>IF(N126="sníž. přenesená",J126,0)</f>
        <v>0</v>
      </c>
      <c r="BI126" s="230">
        <f>IF(N126="nulová",J126,0)</f>
        <v>0</v>
      </c>
      <c r="BJ126" s="20" t="s">
        <v>23</v>
      </c>
      <c r="BK126" s="230">
        <f>ROUND(I126*H126,2)</f>
        <v>0</v>
      </c>
      <c r="BL126" s="20" t="s">
        <v>1094</v>
      </c>
      <c r="BM126" s="229" t="s">
        <v>10684</v>
      </c>
    </row>
    <row r="127" s="2" customFormat="1" ht="16.5" customHeight="1">
      <c r="A127" s="42"/>
      <c r="B127" s="43"/>
      <c r="C127" s="280" t="s">
        <v>512</v>
      </c>
      <c r="D127" s="280" t="s">
        <v>463</v>
      </c>
      <c r="E127" s="281" t="s">
        <v>10498</v>
      </c>
      <c r="F127" s="282" t="s">
        <v>10499</v>
      </c>
      <c r="G127" s="283" t="s">
        <v>515</v>
      </c>
      <c r="H127" s="284">
        <v>5</v>
      </c>
      <c r="I127" s="285"/>
      <c r="J127" s="286">
        <f>ROUND(I127*H127,2)</f>
        <v>0</v>
      </c>
      <c r="K127" s="282" t="s">
        <v>10496</v>
      </c>
      <c r="L127" s="287"/>
      <c r="M127" s="288" t="s">
        <v>39</v>
      </c>
      <c r="N127" s="289" t="s">
        <v>56</v>
      </c>
      <c r="O127" s="88"/>
      <c r="P127" s="227">
        <f>O127*H127</f>
        <v>0</v>
      </c>
      <c r="Q127" s="227">
        <v>0</v>
      </c>
      <c r="R127" s="227">
        <f>Q127*H127</f>
        <v>0</v>
      </c>
      <c r="S127" s="227">
        <v>0</v>
      </c>
      <c r="T127" s="228">
        <f>S127*H127</f>
        <v>0</v>
      </c>
      <c r="U127" s="42"/>
      <c r="V127" s="42"/>
      <c r="W127" s="42"/>
      <c r="X127" s="42"/>
      <c r="Y127" s="42"/>
      <c r="Z127" s="42"/>
      <c r="AA127" s="42"/>
      <c r="AB127" s="42"/>
      <c r="AC127" s="42"/>
      <c r="AD127" s="42"/>
      <c r="AE127" s="42"/>
      <c r="AR127" s="229" t="s">
        <v>3347</v>
      </c>
      <c r="AT127" s="229" t="s">
        <v>463</v>
      </c>
      <c r="AU127" s="229" t="s">
        <v>93</v>
      </c>
      <c r="AY127" s="20" t="s">
        <v>241</v>
      </c>
      <c r="BE127" s="230">
        <f>IF(N127="základní",J127,0)</f>
        <v>0</v>
      </c>
      <c r="BF127" s="230">
        <f>IF(N127="snížená",J127,0)</f>
        <v>0</v>
      </c>
      <c r="BG127" s="230">
        <f>IF(N127="zákl. přenesená",J127,0)</f>
        <v>0</v>
      </c>
      <c r="BH127" s="230">
        <f>IF(N127="sníž. přenesená",J127,0)</f>
        <v>0</v>
      </c>
      <c r="BI127" s="230">
        <f>IF(N127="nulová",J127,0)</f>
        <v>0</v>
      </c>
      <c r="BJ127" s="20" t="s">
        <v>23</v>
      </c>
      <c r="BK127" s="230">
        <f>ROUND(I127*H127,2)</f>
        <v>0</v>
      </c>
      <c r="BL127" s="20" t="s">
        <v>1094</v>
      </c>
      <c r="BM127" s="229" t="s">
        <v>10685</v>
      </c>
    </row>
    <row r="128" s="12" customFormat="1" ht="22.8" customHeight="1">
      <c r="A128" s="12"/>
      <c r="B128" s="202"/>
      <c r="C128" s="203"/>
      <c r="D128" s="204" t="s">
        <v>84</v>
      </c>
      <c r="E128" s="216" t="s">
        <v>10501</v>
      </c>
      <c r="F128" s="216" t="s">
        <v>10502</v>
      </c>
      <c r="G128" s="203"/>
      <c r="H128" s="203"/>
      <c r="I128" s="206"/>
      <c r="J128" s="217">
        <f>BK128</f>
        <v>0</v>
      </c>
      <c r="K128" s="203"/>
      <c r="L128" s="208"/>
      <c r="M128" s="209"/>
      <c r="N128" s="210"/>
      <c r="O128" s="210"/>
      <c r="P128" s="211">
        <f>SUM(P129:P136)</f>
        <v>0</v>
      </c>
      <c r="Q128" s="210"/>
      <c r="R128" s="211">
        <f>SUM(R129:R136)</f>
        <v>8.8434000000000008</v>
      </c>
      <c r="S128" s="210"/>
      <c r="T128" s="212">
        <f>SUM(T129:T136)</f>
        <v>0</v>
      </c>
      <c r="U128" s="12"/>
      <c r="V128" s="12"/>
      <c r="W128" s="12"/>
      <c r="X128" s="12"/>
      <c r="Y128" s="12"/>
      <c r="Z128" s="12"/>
      <c r="AA128" s="12"/>
      <c r="AB128" s="12"/>
      <c r="AC128" s="12"/>
      <c r="AD128" s="12"/>
      <c r="AE128" s="12"/>
      <c r="AR128" s="213" t="s">
        <v>23</v>
      </c>
      <c r="AT128" s="214" t="s">
        <v>84</v>
      </c>
      <c r="AU128" s="214" t="s">
        <v>23</v>
      </c>
      <c r="AY128" s="213" t="s">
        <v>241</v>
      </c>
      <c r="BK128" s="215">
        <f>SUM(BK129:BK136)</f>
        <v>0</v>
      </c>
    </row>
    <row r="129" s="2" customFormat="1" ht="16.5" customHeight="1">
      <c r="A129" s="42"/>
      <c r="B129" s="43"/>
      <c r="C129" s="218" t="s">
        <v>520</v>
      </c>
      <c r="D129" s="218" t="s">
        <v>243</v>
      </c>
      <c r="E129" s="219" t="s">
        <v>10686</v>
      </c>
      <c r="F129" s="220" t="s">
        <v>10687</v>
      </c>
      <c r="G129" s="221" t="s">
        <v>515</v>
      </c>
      <c r="H129" s="222">
        <v>10</v>
      </c>
      <c r="I129" s="223"/>
      <c r="J129" s="224">
        <f>ROUND(I129*H129,2)</f>
        <v>0</v>
      </c>
      <c r="K129" s="220" t="s">
        <v>10466</v>
      </c>
      <c r="L129" s="48"/>
      <c r="M129" s="225" t="s">
        <v>39</v>
      </c>
      <c r="N129" s="226" t="s">
        <v>56</v>
      </c>
      <c r="O129" s="88"/>
      <c r="P129" s="227">
        <f>O129*H129</f>
        <v>0</v>
      </c>
      <c r="Q129" s="227">
        <v>0.27731</v>
      </c>
      <c r="R129" s="227">
        <f>Q129*H129</f>
        <v>2.7730999999999999</v>
      </c>
      <c r="S129" s="227">
        <v>0</v>
      </c>
      <c r="T129" s="228">
        <f>S129*H129</f>
        <v>0</v>
      </c>
      <c r="U129" s="42"/>
      <c r="V129" s="42"/>
      <c r="W129" s="42"/>
      <c r="X129" s="42"/>
      <c r="Y129" s="42"/>
      <c r="Z129" s="42"/>
      <c r="AA129" s="42"/>
      <c r="AB129" s="42"/>
      <c r="AC129" s="42"/>
      <c r="AD129" s="42"/>
      <c r="AE129" s="42"/>
      <c r="AR129" s="229" t="s">
        <v>1094</v>
      </c>
      <c r="AT129" s="229" t="s">
        <v>243</v>
      </c>
      <c r="AU129" s="229" t="s">
        <v>93</v>
      </c>
      <c r="AY129" s="20" t="s">
        <v>241</v>
      </c>
      <c r="BE129" s="230">
        <f>IF(N129="základní",J129,0)</f>
        <v>0</v>
      </c>
      <c r="BF129" s="230">
        <f>IF(N129="snížená",J129,0)</f>
        <v>0</v>
      </c>
      <c r="BG129" s="230">
        <f>IF(N129="zákl. přenesená",J129,0)</f>
        <v>0</v>
      </c>
      <c r="BH129" s="230">
        <f>IF(N129="sníž. přenesená",J129,0)</f>
        <v>0</v>
      </c>
      <c r="BI129" s="230">
        <f>IF(N129="nulová",J129,0)</f>
        <v>0</v>
      </c>
      <c r="BJ129" s="20" t="s">
        <v>23</v>
      </c>
      <c r="BK129" s="230">
        <f>ROUND(I129*H129,2)</f>
        <v>0</v>
      </c>
      <c r="BL129" s="20" t="s">
        <v>1094</v>
      </c>
      <c r="BM129" s="229" t="s">
        <v>617</v>
      </c>
    </row>
    <row r="130" s="2" customFormat="1">
      <c r="A130" s="42"/>
      <c r="B130" s="43"/>
      <c r="C130" s="44"/>
      <c r="D130" s="238" t="s">
        <v>3418</v>
      </c>
      <c r="E130" s="44"/>
      <c r="F130" s="290" t="s">
        <v>10688</v>
      </c>
      <c r="G130" s="44"/>
      <c r="H130" s="44"/>
      <c r="I130" s="233"/>
      <c r="J130" s="44"/>
      <c r="K130" s="44"/>
      <c r="L130" s="48"/>
      <c r="M130" s="234"/>
      <c r="N130" s="235"/>
      <c r="O130" s="88"/>
      <c r="P130" s="88"/>
      <c r="Q130" s="88"/>
      <c r="R130" s="88"/>
      <c r="S130" s="88"/>
      <c r="T130" s="89"/>
      <c r="U130" s="42"/>
      <c r="V130" s="42"/>
      <c r="W130" s="42"/>
      <c r="X130" s="42"/>
      <c r="Y130" s="42"/>
      <c r="Z130" s="42"/>
      <c r="AA130" s="42"/>
      <c r="AB130" s="42"/>
      <c r="AC130" s="42"/>
      <c r="AD130" s="42"/>
      <c r="AE130" s="42"/>
      <c r="AT130" s="20" t="s">
        <v>3418</v>
      </c>
      <c r="AU130" s="20" t="s">
        <v>93</v>
      </c>
    </row>
    <row r="131" s="2" customFormat="1" ht="16.5" customHeight="1">
      <c r="A131" s="42"/>
      <c r="B131" s="43"/>
      <c r="C131" s="218" t="s">
        <v>526</v>
      </c>
      <c r="D131" s="218" t="s">
        <v>243</v>
      </c>
      <c r="E131" s="219" t="s">
        <v>10689</v>
      </c>
      <c r="F131" s="220" t="s">
        <v>10690</v>
      </c>
      <c r="G131" s="221" t="s">
        <v>515</v>
      </c>
      <c r="H131" s="222">
        <v>10</v>
      </c>
      <c r="I131" s="223"/>
      <c r="J131" s="224">
        <f>ROUND(I131*H131,2)</f>
        <v>0</v>
      </c>
      <c r="K131" s="220" t="s">
        <v>10466</v>
      </c>
      <c r="L131" s="48"/>
      <c r="M131" s="225" t="s">
        <v>39</v>
      </c>
      <c r="N131" s="226" t="s">
        <v>56</v>
      </c>
      <c r="O131" s="88"/>
      <c r="P131" s="227">
        <f>O131*H131</f>
        <v>0</v>
      </c>
      <c r="Q131" s="227">
        <v>0.0022699999999999999</v>
      </c>
      <c r="R131" s="227">
        <f>Q131*H131</f>
        <v>0.022699999999999998</v>
      </c>
      <c r="S131" s="227">
        <v>0</v>
      </c>
      <c r="T131" s="228">
        <f>S131*H131</f>
        <v>0</v>
      </c>
      <c r="U131" s="42"/>
      <c r="V131" s="42"/>
      <c r="W131" s="42"/>
      <c r="X131" s="42"/>
      <c r="Y131" s="42"/>
      <c r="Z131" s="42"/>
      <c r="AA131" s="42"/>
      <c r="AB131" s="42"/>
      <c r="AC131" s="42"/>
      <c r="AD131" s="42"/>
      <c r="AE131" s="42"/>
      <c r="AR131" s="229" t="s">
        <v>1094</v>
      </c>
      <c r="AT131" s="229" t="s">
        <v>243</v>
      </c>
      <c r="AU131" s="229" t="s">
        <v>93</v>
      </c>
      <c r="AY131" s="20" t="s">
        <v>241</v>
      </c>
      <c r="BE131" s="230">
        <f>IF(N131="základní",J131,0)</f>
        <v>0</v>
      </c>
      <c r="BF131" s="230">
        <f>IF(N131="snížená",J131,0)</f>
        <v>0</v>
      </c>
      <c r="BG131" s="230">
        <f>IF(N131="zákl. přenesená",J131,0)</f>
        <v>0</v>
      </c>
      <c r="BH131" s="230">
        <f>IF(N131="sníž. přenesená",J131,0)</f>
        <v>0</v>
      </c>
      <c r="BI131" s="230">
        <f>IF(N131="nulová",J131,0)</f>
        <v>0</v>
      </c>
      <c r="BJ131" s="20" t="s">
        <v>23</v>
      </c>
      <c r="BK131" s="230">
        <f>ROUND(I131*H131,2)</f>
        <v>0</v>
      </c>
      <c r="BL131" s="20" t="s">
        <v>1094</v>
      </c>
      <c r="BM131" s="229" t="s">
        <v>660</v>
      </c>
    </row>
    <row r="132" s="2" customFormat="1" ht="16.5" customHeight="1">
      <c r="A132" s="42"/>
      <c r="B132" s="43"/>
      <c r="C132" s="218" t="s">
        <v>7</v>
      </c>
      <c r="D132" s="218" t="s">
        <v>243</v>
      </c>
      <c r="E132" s="219" t="s">
        <v>10691</v>
      </c>
      <c r="F132" s="220" t="s">
        <v>10692</v>
      </c>
      <c r="G132" s="221" t="s">
        <v>515</v>
      </c>
      <c r="H132" s="222">
        <v>20</v>
      </c>
      <c r="I132" s="223"/>
      <c r="J132" s="224">
        <f>ROUND(I132*H132,2)</f>
        <v>0</v>
      </c>
      <c r="K132" s="220" t="s">
        <v>10466</v>
      </c>
      <c r="L132" s="48"/>
      <c r="M132" s="225" t="s">
        <v>39</v>
      </c>
      <c r="N132" s="226" t="s">
        <v>56</v>
      </c>
      <c r="O132" s="88"/>
      <c r="P132" s="227">
        <f>O132*H132</f>
        <v>0</v>
      </c>
      <c r="Q132" s="227">
        <v>0.27583000000000002</v>
      </c>
      <c r="R132" s="227">
        <f>Q132*H132</f>
        <v>5.5166000000000004</v>
      </c>
      <c r="S132" s="227">
        <v>0</v>
      </c>
      <c r="T132" s="228">
        <f>S132*H132</f>
        <v>0</v>
      </c>
      <c r="U132" s="42"/>
      <c r="V132" s="42"/>
      <c r="W132" s="42"/>
      <c r="X132" s="42"/>
      <c r="Y132" s="42"/>
      <c r="Z132" s="42"/>
      <c r="AA132" s="42"/>
      <c r="AB132" s="42"/>
      <c r="AC132" s="42"/>
      <c r="AD132" s="42"/>
      <c r="AE132" s="42"/>
      <c r="AR132" s="229" t="s">
        <v>1094</v>
      </c>
      <c r="AT132" s="229" t="s">
        <v>243</v>
      </c>
      <c r="AU132" s="229" t="s">
        <v>93</v>
      </c>
      <c r="AY132" s="20" t="s">
        <v>241</v>
      </c>
      <c r="BE132" s="230">
        <f>IF(N132="základní",J132,0)</f>
        <v>0</v>
      </c>
      <c r="BF132" s="230">
        <f>IF(N132="snížená",J132,0)</f>
        <v>0</v>
      </c>
      <c r="BG132" s="230">
        <f>IF(N132="zákl. přenesená",J132,0)</f>
        <v>0</v>
      </c>
      <c r="BH132" s="230">
        <f>IF(N132="sníž. přenesená",J132,0)</f>
        <v>0</v>
      </c>
      <c r="BI132" s="230">
        <f>IF(N132="nulová",J132,0)</f>
        <v>0</v>
      </c>
      <c r="BJ132" s="20" t="s">
        <v>23</v>
      </c>
      <c r="BK132" s="230">
        <f>ROUND(I132*H132,2)</f>
        <v>0</v>
      </c>
      <c r="BL132" s="20" t="s">
        <v>1094</v>
      </c>
      <c r="BM132" s="229" t="s">
        <v>699</v>
      </c>
    </row>
    <row r="133" s="2" customFormat="1">
      <c r="A133" s="42"/>
      <c r="B133" s="43"/>
      <c r="C133" s="44"/>
      <c r="D133" s="238" t="s">
        <v>3418</v>
      </c>
      <c r="E133" s="44"/>
      <c r="F133" s="290" t="s">
        <v>10688</v>
      </c>
      <c r="G133" s="44"/>
      <c r="H133" s="44"/>
      <c r="I133" s="233"/>
      <c r="J133" s="44"/>
      <c r="K133" s="44"/>
      <c r="L133" s="48"/>
      <c r="M133" s="234"/>
      <c r="N133" s="235"/>
      <c r="O133" s="88"/>
      <c r="P133" s="88"/>
      <c r="Q133" s="88"/>
      <c r="R133" s="88"/>
      <c r="S133" s="88"/>
      <c r="T133" s="89"/>
      <c r="U133" s="42"/>
      <c r="V133" s="42"/>
      <c r="W133" s="42"/>
      <c r="X133" s="42"/>
      <c r="Y133" s="42"/>
      <c r="Z133" s="42"/>
      <c r="AA133" s="42"/>
      <c r="AB133" s="42"/>
      <c r="AC133" s="42"/>
      <c r="AD133" s="42"/>
      <c r="AE133" s="42"/>
      <c r="AT133" s="20" t="s">
        <v>3418</v>
      </c>
      <c r="AU133" s="20" t="s">
        <v>93</v>
      </c>
    </row>
    <row r="134" s="2" customFormat="1" ht="16.5" customHeight="1">
      <c r="A134" s="42"/>
      <c r="B134" s="43"/>
      <c r="C134" s="218" t="s">
        <v>538</v>
      </c>
      <c r="D134" s="218" t="s">
        <v>243</v>
      </c>
      <c r="E134" s="219" t="s">
        <v>10693</v>
      </c>
      <c r="F134" s="220" t="s">
        <v>10694</v>
      </c>
      <c r="G134" s="221" t="s">
        <v>515</v>
      </c>
      <c r="H134" s="222">
        <v>10</v>
      </c>
      <c r="I134" s="223"/>
      <c r="J134" s="224">
        <f>ROUND(I134*H134,2)</f>
        <v>0</v>
      </c>
      <c r="K134" s="220" t="s">
        <v>10466</v>
      </c>
      <c r="L134" s="48"/>
      <c r="M134" s="225" t="s">
        <v>39</v>
      </c>
      <c r="N134" s="226" t="s">
        <v>56</v>
      </c>
      <c r="O134" s="88"/>
      <c r="P134" s="227">
        <f>O134*H134</f>
        <v>0</v>
      </c>
      <c r="Q134" s="227">
        <v>0.0019599999999999999</v>
      </c>
      <c r="R134" s="227">
        <f>Q134*H134</f>
        <v>0.019599999999999999</v>
      </c>
      <c r="S134" s="227">
        <v>0</v>
      </c>
      <c r="T134" s="228">
        <f>S134*H134</f>
        <v>0</v>
      </c>
      <c r="U134" s="42"/>
      <c r="V134" s="42"/>
      <c r="W134" s="42"/>
      <c r="X134" s="42"/>
      <c r="Y134" s="42"/>
      <c r="Z134" s="42"/>
      <c r="AA134" s="42"/>
      <c r="AB134" s="42"/>
      <c r="AC134" s="42"/>
      <c r="AD134" s="42"/>
      <c r="AE134" s="42"/>
      <c r="AR134" s="229" t="s">
        <v>1094</v>
      </c>
      <c r="AT134" s="229" t="s">
        <v>243</v>
      </c>
      <c r="AU134" s="229" t="s">
        <v>93</v>
      </c>
      <c r="AY134" s="20" t="s">
        <v>241</v>
      </c>
      <c r="BE134" s="230">
        <f>IF(N134="základní",J134,0)</f>
        <v>0</v>
      </c>
      <c r="BF134" s="230">
        <f>IF(N134="snížená",J134,0)</f>
        <v>0</v>
      </c>
      <c r="BG134" s="230">
        <f>IF(N134="zákl. přenesená",J134,0)</f>
        <v>0</v>
      </c>
      <c r="BH134" s="230">
        <f>IF(N134="sníž. přenesená",J134,0)</f>
        <v>0</v>
      </c>
      <c r="BI134" s="230">
        <f>IF(N134="nulová",J134,0)</f>
        <v>0</v>
      </c>
      <c r="BJ134" s="20" t="s">
        <v>23</v>
      </c>
      <c r="BK134" s="230">
        <f>ROUND(I134*H134,2)</f>
        <v>0</v>
      </c>
      <c r="BL134" s="20" t="s">
        <v>1094</v>
      </c>
      <c r="BM134" s="229" t="s">
        <v>713</v>
      </c>
    </row>
    <row r="135" s="2" customFormat="1" ht="16.5" customHeight="1">
      <c r="A135" s="42"/>
      <c r="B135" s="43"/>
      <c r="C135" s="218" t="s">
        <v>546</v>
      </c>
      <c r="D135" s="218" t="s">
        <v>243</v>
      </c>
      <c r="E135" s="219" t="s">
        <v>10695</v>
      </c>
      <c r="F135" s="220" t="s">
        <v>10696</v>
      </c>
      <c r="G135" s="221" t="s">
        <v>515</v>
      </c>
      <c r="H135" s="222">
        <v>325</v>
      </c>
      <c r="I135" s="223"/>
      <c r="J135" s="224">
        <f>ROUND(I135*H135,2)</f>
        <v>0</v>
      </c>
      <c r="K135" s="220" t="s">
        <v>10466</v>
      </c>
      <c r="L135" s="48"/>
      <c r="M135" s="225" t="s">
        <v>39</v>
      </c>
      <c r="N135" s="226" t="s">
        <v>56</v>
      </c>
      <c r="O135" s="88"/>
      <c r="P135" s="227">
        <f>O135*H135</f>
        <v>0</v>
      </c>
      <c r="Q135" s="227">
        <v>0.0011000000000000001</v>
      </c>
      <c r="R135" s="227">
        <f>Q135*H135</f>
        <v>0.35750000000000004</v>
      </c>
      <c r="S135" s="227">
        <v>0</v>
      </c>
      <c r="T135" s="228">
        <f>S135*H135</f>
        <v>0</v>
      </c>
      <c r="U135" s="42"/>
      <c r="V135" s="42"/>
      <c r="W135" s="42"/>
      <c r="X135" s="42"/>
      <c r="Y135" s="42"/>
      <c r="Z135" s="42"/>
      <c r="AA135" s="42"/>
      <c r="AB135" s="42"/>
      <c r="AC135" s="42"/>
      <c r="AD135" s="42"/>
      <c r="AE135" s="42"/>
      <c r="AR135" s="229" t="s">
        <v>1094</v>
      </c>
      <c r="AT135" s="229" t="s">
        <v>243</v>
      </c>
      <c r="AU135" s="229" t="s">
        <v>93</v>
      </c>
      <c r="AY135" s="20" t="s">
        <v>241</v>
      </c>
      <c r="BE135" s="230">
        <f>IF(N135="základní",J135,0)</f>
        <v>0</v>
      </c>
      <c r="BF135" s="230">
        <f>IF(N135="snížená",J135,0)</f>
        <v>0</v>
      </c>
      <c r="BG135" s="230">
        <f>IF(N135="zákl. přenesená",J135,0)</f>
        <v>0</v>
      </c>
      <c r="BH135" s="230">
        <f>IF(N135="sníž. přenesená",J135,0)</f>
        <v>0</v>
      </c>
      <c r="BI135" s="230">
        <f>IF(N135="nulová",J135,0)</f>
        <v>0</v>
      </c>
      <c r="BJ135" s="20" t="s">
        <v>23</v>
      </c>
      <c r="BK135" s="230">
        <f>ROUND(I135*H135,2)</f>
        <v>0</v>
      </c>
      <c r="BL135" s="20" t="s">
        <v>1094</v>
      </c>
      <c r="BM135" s="229" t="s">
        <v>771</v>
      </c>
    </row>
    <row r="136" s="2" customFormat="1" ht="16.5" customHeight="1">
      <c r="A136" s="42"/>
      <c r="B136" s="43"/>
      <c r="C136" s="218" t="s">
        <v>553</v>
      </c>
      <c r="D136" s="218" t="s">
        <v>243</v>
      </c>
      <c r="E136" s="219" t="s">
        <v>10697</v>
      </c>
      <c r="F136" s="220" t="s">
        <v>10698</v>
      </c>
      <c r="G136" s="221" t="s">
        <v>515</v>
      </c>
      <c r="H136" s="222">
        <v>90</v>
      </c>
      <c r="I136" s="223"/>
      <c r="J136" s="224">
        <f>ROUND(I136*H136,2)</f>
        <v>0</v>
      </c>
      <c r="K136" s="220" t="s">
        <v>10466</v>
      </c>
      <c r="L136" s="48"/>
      <c r="M136" s="225" t="s">
        <v>39</v>
      </c>
      <c r="N136" s="226" t="s">
        <v>56</v>
      </c>
      <c r="O136" s="88"/>
      <c r="P136" s="227">
        <f>O136*H136</f>
        <v>0</v>
      </c>
      <c r="Q136" s="227">
        <v>0.0017099999999999999</v>
      </c>
      <c r="R136" s="227">
        <f>Q136*H136</f>
        <v>0.15389999999999998</v>
      </c>
      <c r="S136" s="227">
        <v>0</v>
      </c>
      <c r="T136" s="228">
        <f>S136*H136</f>
        <v>0</v>
      </c>
      <c r="U136" s="42"/>
      <c r="V136" s="42"/>
      <c r="W136" s="42"/>
      <c r="X136" s="42"/>
      <c r="Y136" s="42"/>
      <c r="Z136" s="42"/>
      <c r="AA136" s="42"/>
      <c r="AB136" s="42"/>
      <c r="AC136" s="42"/>
      <c r="AD136" s="42"/>
      <c r="AE136" s="42"/>
      <c r="AR136" s="229" t="s">
        <v>1094</v>
      </c>
      <c r="AT136" s="229" t="s">
        <v>243</v>
      </c>
      <c r="AU136" s="229" t="s">
        <v>93</v>
      </c>
      <c r="AY136" s="20" t="s">
        <v>241</v>
      </c>
      <c r="BE136" s="230">
        <f>IF(N136="základní",J136,0)</f>
        <v>0</v>
      </c>
      <c r="BF136" s="230">
        <f>IF(N136="snížená",J136,0)</f>
        <v>0</v>
      </c>
      <c r="BG136" s="230">
        <f>IF(N136="zákl. přenesená",J136,0)</f>
        <v>0</v>
      </c>
      <c r="BH136" s="230">
        <f>IF(N136="sníž. přenesená",J136,0)</f>
        <v>0</v>
      </c>
      <c r="BI136" s="230">
        <f>IF(N136="nulová",J136,0)</f>
        <v>0</v>
      </c>
      <c r="BJ136" s="20" t="s">
        <v>23</v>
      </c>
      <c r="BK136" s="230">
        <f>ROUND(I136*H136,2)</f>
        <v>0</v>
      </c>
      <c r="BL136" s="20" t="s">
        <v>1094</v>
      </c>
      <c r="BM136" s="229" t="s">
        <v>833</v>
      </c>
    </row>
    <row r="137" s="12" customFormat="1" ht="22.8" customHeight="1">
      <c r="A137" s="12"/>
      <c r="B137" s="202"/>
      <c r="C137" s="203"/>
      <c r="D137" s="204" t="s">
        <v>84</v>
      </c>
      <c r="E137" s="216" t="s">
        <v>10511</v>
      </c>
      <c r="F137" s="216" t="s">
        <v>10512</v>
      </c>
      <c r="G137" s="203"/>
      <c r="H137" s="203"/>
      <c r="I137" s="206"/>
      <c r="J137" s="217">
        <f>BK137</f>
        <v>0</v>
      </c>
      <c r="K137" s="203"/>
      <c r="L137" s="208"/>
      <c r="M137" s="209"/>
      <c r="N137" s="210"/>
      <c r="O137" s="210"/>
      <c r="P137" s="211">
        <f>SUM(P138:P167)</f>
        <v>0</v>
      </c>
      <c r="Q137" s="210"/>
      <c r="R137" s="211">
        <f>SUM(R138:R167)</f>
        <v>7.5905200000000006</v>
      </c>
      <c r="S137" s="210"/>
      <c r="T137" s="212">
        <f>SUM(T138:T167)</f>
        <v>0</v>
      </c>
      <c r="U137" s="12"/>
      <c r="V137" s="12"/>
      <c r="W137" s="12"/>
      <c r="X137" s="12"/>
      <c r="Y137" s="12"/>
      <c r="Z137" s="12"/>
      <c r="AA137" s="12"/>
      <c r="AB137" s="12"/>
      <c r="AC137" s="12"/>
      <c r="AD137" s="12"/>
      <c r="AE137" s="12"/>
      <c r="AR137" s="213" t="s">
        <v>23</v>
      </c>
      <c r="AT137" s="214" t="s">
        <v>84</v>
      </c>
      <c r="AU137" s="214" t="s">
        <v>23</v>
      </c>
      <c r="AY137" s="213" t="s">
        <v>241</v>
      </c>
      <c r="BK137" s="215">
        <f>SUM(BK138:BK167)</f>
        <v>0</v>
      </c>
    </row>
    <row r="138" s="2" customFormat="1" ht="16.5" customHeight="1">
      <c r="A138" s="42"/>
      <c r="B138" s="43"/>
      <c r="C138" s="218" t="s">
        <v>558</v>
      </c>
      <c r="D138" s="218" t="s">
        <v>243</v>
      </c>
      <c r="E138" s="219" t="s">
        <v>10513</v>
      </c>
      <c r="F138" s="220" t="s">
        <v>10514</v>
      </c>
      <c r="G138" s="221" t="s">
        <v>515</v>
      </c>
      <c r="H138" s="222">
        <v>837</v>
      </c>
      <c r="I138" s="223"/>
      <c r="J138" s="224">
        <f>ROUND(I138*H138,2)</f>
        <v>0</v>
      </c>
      <c r="K138" s="220" t="s">
        <v>10466</v>
      </c>
      <c r="L138" s="48"/>
      <c r="M138" s="225" t="s">
        <v>39</v>
      </c>
      <c r="N138" s="226" t="s">
        <v>56</v>
      </c>
      <c r="O138" s="88"/>
      <c r="P138" s="227">
        <f>O138*H138</f>
        <v>0</v>
      </c>
      <c r="Q138" s="227">
        <v>0</v>
      </c>
      <c r="R138" s="227">
        <f>Q138*H138</f>
        <v>0</v>
      </c>
      <c r="S138" s="227">
        <v>0</v>
      </c>
      <c r="T138" s="228">
        <f>S138*H138</f>
        <v>0</v>
      </c>
      <c r="U138" s="42"/>
      <c r="V138" s="42"/>
      <c r="W138" s="42"/>
      <c r="X138" s="42"/>
      <c r="Y138" s="42"/>
      <c r="Z138" s="42"/>
      <c r="AA138" s="42"/>
      <c r="AB138" s="42"/>
      <c r="AC138" s="42"/>
      <c r="AD138" s="42"/>
      <c r="AE138" s="42"/>
      <c r="AR138" s="229" t="s">
        <v>1094</v>
      </c>
      <c r="AT138" s="229" t="s">
        <v>243</v>
      </c>
      <c r="AU138" s="229" t="s">
        <v>93</v>
      </c>
      <c r="AY138" s="20" t="s">
        <v>241</v>
      </c>
      <c r="BE138" s="230">
        <f>IF(N138="základní",J138,0)</f>
        <v>0</v>
      </c>
      <c r="BF138" s="230">
        <f>IF(N138="snížená",J138,0)</f>
        <v>0</v>
      </c>
      <c r="BG138" s="230">
        <f>IF(N138="zákl. přenesená",J138,0)</f>
        <v>0</v>
      </c>
      <c r="BH138" s="230">
        <f>IF(N138="sníž. přenesená",J138,0)</f>
        <v>0</v>
      </c>
      <c r="BI138" s="230">
        <f>IF(N138="nulová",J138,0)</f>
        <v>0</v>
      </c>
      <c r="BJ138" s="20" t="s">
        <v>23</v>
      </c>
      <c r="BK138" s="230">
        <f>ROUND(I138*H138,2)</f>
        <v>0</v>
      </c>
      <c r="BL138" s="20" t="s">
        <v>1094</v>
      </c>
      <c r="BM138" s="229" t="s">
        <v>880</v>
      </c>
    </row>
    <row r="139" s="2" customFormat="1" ht="16.5" customHeight="1">
      <c r="A139" s="42"/>
      <c r="B139" s="43"/>
      <c r="C139" s="218" t="s">
        <v>569</v>
      </c>
      <c r="D139" s="218" t="s">
        <v>243</v>
      </c>
      <c r="E139" s="219" t="s">
        <v>10515</v>
      </c>
      <c r="F139" s="220" t="s">
        <v>10516</v>
      </c>
      <c r="G139" s="221" t="s">
        <v>515</v>
      </c>
      <c r="H139" s="222">
        <v>837</v>
      </c>
      <c r="I139" s="223"/>
      <c r="J139" s="224">
        <f>ROUND(I139*H139,2)</f>
        <v>0</v>
      </c>
      <c r="K139" s="220" t="s">
        <v>10466</v>
      </c>
      <c r="L139" s="48"/>
      <c r="M139" s="225" t="s">
        <v>39</v>
      </c>
      <c r="N139" s="226" t="s">
        <v>56</v>
      </c>
      <c r="O139" s="88"/>
      <c r="P139" s="227">
        <f>O139*H139</f>
        <v>0</v>
      </c>
      <c r="Q139" s="227">
        <v>0.0026700000000000001</v>
      </c>
      <c r="R139" s="227">
        <f>Q139*H139</f>
        <v>2.2347899999999998</v>
      </c>
      <c r="S139" s="227">
        <v>0</v>
      </c>
      <c r="T139" s="228">
        <f>S139*H139</f>
        <v>0</v>
      </c>
      <c r="U139" s="42"/>
      <c r="V139" s="42"/>
      <c r="W139" s="42"/>
      <c r="X139" s="42"/>
      <c r="Y139" s="42"/>
      <c r="Z139" s="42"/>
      <c r="AA139" s="42"/>
      <c r="AB139" s="42"/>
      <c r="AC139" s="42"/>
      <c r="AD139" s="42"/>
      <c r="AE139" s="42"/>
      <c r="AR139" s="229" t="s">
        <v>1094</v>
      </c>
      <c r="AT139" s="229" t="s">
        <v>243</v>
      </c>
      <c r="AU139" s="229" t="s">
        <v>93</v>
      </c>
      <c r="AY139" s="20" t="s">
        <v>241</v>
      </c>
      <c r="BE139" s="230">
        <f>IF(N139="základní",J139,0)</f>
        <v>0</v>
      </c>
      <c r="BF139" s="230">
        <f>IF(N139="snížená",J139,0)</f>
        <v>0</v>
      </c>
      <c r="BG139" s="230">
        <f>IF(N139="zákl. přenesená",J139,0)</f>
        <v>0</v>
      </c>
      <c r="BH139" s="230">
        <f>IF(N139="sníž. přenesená",J139,0)</f>
        <v>0</v>
      </c>
      <c r="BI139" s="230">
        <f>IF(N139="nulová",J139,0)</f>
        <v>0</v>
      </c>
      <c r="BJ139" s="20" t="s">
        <v>23</v>
      </c>
      <c r="BK139" s="230">
        <f>ROUND(I139*H139,2)</f>
        <v>0</v>
      </c>
      <c r="BL139" s="20" t="s">
        <v>1094</v>
      </c>
      <c r="BM139" s="229" t="s">
        <v>895</v>
      </c>
    </row>
    <row r="140" s="2" customFormat="1" ht="16.5" customHeight="1">
      <c r="A140" s="42"/>
      <c r="B140" s="43"/>
      <c r="C140" s="218" t="s">
        <v>574</v>
      </c>
      <c r="D140" s="218" t="s">
        <v>243</v>
      </c>
      <c r="E140" s="219" t="s">
        <v>10517</v>
      </c>
      <c r="F140" s="220" t="s">
        <v>10518</v>
      </c>
      <c r="G140" s="221" t="s">
        <v>515</v>
      </c>
      <c r="H140" s="222">
        <v>837</v>
      </c>
      <c r="I140" s="223"/>
      <c r="J140" s="224">
        <f>ROUND(I140*H140,2)</f>
        <v>0</v>
      </c>
      <c r="K140" s="220" t="s">
        <v>10466</v>
      </c>
      <c r="L140" s="48"/>
      <c r="M140" s="225" t="s">
        <v>39</v>
      </c>
      <c r="N140" s="226" t="s">
        <v>56</v>
      </c>
      <c r="O140" s="88"/>
      <c r="P140" s="227">
        <f>O140*H140</f>
        <v>0</v>
      </c>
      <c r="Q140" s="227">
        <v>0.00048999999999999998</v>
      </c>
      <c r="R140" s="227">
        <f>Q140*H140</f>
        <v>0.41012999999999999</v>
      </c>
      <c r="S140" s="227">
        <v>0</v>
      </c>
      <c r="T140" s="228">
        <f>S140*H140</f>
        <v>0</v>
      </c>
      <c r="U140" s="42"/>
      <c r="V140" s="42"/>
      <c r="W140" s="42"/>
      <c r="X140" s="42"/>
      <c r="Y140" s="42"/>
      <c r="Z140" s="42"/>
      <c r="AA140" s="42"/>
      <c r="AB140" s="42"/>
      <c r="AC140" s="42"/>
      <c r="AD140" s="42"/>
      <c r="AE140" s="42"/>
      <c r="AR140" s="229" t="s">
        <v>1094</v>
      </c>
      <c r="AT140" s="229" t="s">
        <v>243</v>
      </c>
      <c r="AU140" s="229" t="s">
        <v>93</v>
      </c>
      <c r="AY140" s="20" t="s">
        <v>241</v>
      </c>
      <c r="BE140" s="230">
        <f>IF(N140="základní",J140,0)</f>
        <v>0</v>
      </c>
      <c r="BF140" s="230">
        <f>IF(N140="snížená",J140,0)</f>
        <v>0</v>
      </c>
      <c r="BG140" s="230">
        <f>IF(N140="zákl. přenesená",J140,0)</f>
        <v>0</v>
      </c>
      <c r="BH140" s="230">
        <f>IF(N140="sníž. přenesená",J140,0)</f>
        <v>0</v>
      </c>
      <c r="BI140" s="230">
        <f>IF(N140="nulová",J140,0)</f>
        <v>0</v>
      </c>
      <c r="BJ140" s="20" t="s">
        <v>23</v>
      </c>
      <c r="BK140" s="230">
        <f>ROUND(I140*H140,2)</f>
        <v>0</v>
      </c>
      <c r="BL140" s="20" t="s">
        <v>1094</v>
      </c>
      <c r="BM140" s="229" t="s">
        <v>908</v>
      </c>
    </row>
    <row r="141" s="2" customFormat="1" ht="16.5" customHeight="1">
      <c r="A141" s="42"/>
      <c r="B141" s="43"/>
      <c r="C141" s="218" t="s">
        <v>578</v>
      </c>
      <c r="D141" s="218" t="s">
        <v>243</v>
      </c>
      <c r="E141" s="219" t="s">
        <v>10519</v>
      </c>
      <c r="F141" s="220" t="s">
        <v>10520</v>
      </c>
      <c r="G141" s="221" t="s">
        <v>561</v>
      </c>
      <c r="H141" s="222">
        <v>279</v>
      </c>
      <c r="I141" s="223"/>
      <c r="J141" s="224">
        <f>ROUND(I141*H141,2)</f>
        <v>0</v>
      </c>
      <c r="K141" s="220" t="s">
        <v>10496</v>
      </c>
      <c r="L141" s="48"/>
      <c r="M141" s="225" t="s">
        <v>39</v>
      </c>
      <c r="N141" s="226" t="s">
        <v>56</v>
      </c>
      <c r="O141" s="88"/>
      <c r="P141" s="227">
        <f>O141*H141</f>
        <v>0</v>
      </c>
      <c r="Q141" s="227">
        <v>0</v>
      </c>
      <c r="R141" s="227">
        <f>Q141*H141</f>
        <v>0</v>
      </c>
      <c r="S141" s="227">
        <v>0</v>
      </c>
      <c r="T141" s="228">
        <f>S141*H141</f>
        <v>0</v>
      </c>
      <c r="U141" s="42"/>
      <c r="V141" s="42"/>
      <c r="W141" s="42"/>
      <c r="X141" s="42"/>
      <c r="Y141" s="42"/>
      <c r="Z141" s="42"/>
      <c r="AA141" s="42"/>
      <c r="AB141" s="42"/>
      <c r="AC141" s="42"/>
      <c r="AD141" s="42"/>
      <c r="AE141" s="42"/>
      <c r="AR141" s="229" t="s">
        <v>1094</v>
      </c>
      <c r="AT141" s="229" t="s">
        <v>243</v>
      </c>
      <c r="AU141" s="229" t="s">
        <v>93</v>
      </c>
      <c r="AY141" s="20" t="s">
        <v>241</v>
      </c>
      <c r="BE141" s="230">
        <f>IF(N141="základní",J141,0)</f>
        <v>0</v>
      </c>
      <c r="BF141" s="230">
        <f>IF(N141="snížená",J141,0)</f>
        <v>0</v>
      </c>
      <c r="BG141" s="230">
        <f>IF(N141="zákl. přenesená",J141,0)</f>
        <v>0</v>
      </c>
      <c r="BH141" s="230">
        <f>IF(N141="sníž. přenesená",J141,0)</f>
        <v>0</v>
      </c>
      <c r="BI141" s="230">
        <f>IF(N141="nulová",J141,0)</f>
        <v>0</v>
      </c>
      <c r="BJ141" s="20" t="s">
        <v>23</v>
      </c>
      <c r="BK141" s="230">
        <f>ROUND(I141*H141,2)</f>
        <v>0</v>
      </c>
      <c r="BL141" s="20" t="s">
        <v>1094</v>
      </c>
      <c r="BM141" s="229" t="s">
        <v>940</v>
      </c>
    </row>
    <row r="142" s="2" customFormat="1" ht="16.5" customHeight="1">
      <c r="A142" s="42"/>
      <c r="B142" s="43"/>
      <c r="C142" s="218" t="s">
        <v>582</v>
      </c>
      <c r="D142" s="218" t="s">
        <v>243</v>
      </c>
      <c r="E142" s="219" t="s">
        <v>10521</v>
      </c>
      <c r="F142" s="220" t="s">
        <v>10522</v>
      </c>
      <c r="G142" s="221" t="s">
        <v>515</v>
      </c>
      <c r="H142" s="222">
        <v>90</v>
      </c>
      <c r="I142" s="223"/>
      <c r="J142" s="224">
        <f>ROUND(I142*H142,2)</f>
        <v>0</v>
      </c>
      <c r="K142" s="220" t="s">
        <v>10496</v>
      </c>
      <c r="L142" s="48"/>
      <c r="M142" s="225" t="s">
        <v>39</v>
      </c>
      <c r="N142" s="226" t="s">
        <v>56</v>
      </c>
      <c r="O142" s="88"/>
      <c r="P142" s="227">
        <f>O142*H142</f>
        <v>0</v>
      </c>
      <c r="Q142" s="227">
        <v>0.0014599999999999999</v>
      </c>
      <c r="R142" s="227">
        <f>Q142*H142</f>
        <v>0.13139999999999999</v>
      </c>
      <c r="S142" s="227">
        <v>0</v>
      </c>
      <c r="T142" s="228">
        <f>S142*H142</f>
        <v>0</v>
      </c>
      <c r="U142" s="42"/>
      <c r="V142" s="42"/>
      <c r="W142" s="42"/>
      <c r="X142" s="42"/>
      <c r="Y142" s="42"/>
      <c r="Z142" s="42"/>
      <c r="AA142" s="42"/>
      <c r="AB142" s="42"/>
      <c r="AC142" s="42"/>
      <c r="AD142" s="42"/>
      <c r="AE142" s="42"/>
      <c r="AR142" s="229" t="s">
        <v>1094</v>
      </c>
      <c r="AT142" s="229" t="s">
        <v>243</v>
      </c>
      <c r="AU142" s="229" t="s">
        <v>93</v>
      </c>
      <c r="AY142" s="20" t="s">
        <v>241</v>
      </c>
      <c r="BE142" s="230">
        <f>IF(N142="základní",J142,0)</f>
        <v>0</v>
      </c>
      <c r="BF142" s="230">
        <f>IF(N142="snížená",J142,0)</f>
        <v>0</v>
      </c>
      <c r="BG142" s="230">
        <f>IF(N142="zákl. přenesená",J142,0)</f>
        <v>0</v>
      </c>
      <c r="BH142" s="230">
        <f>IF(N142="sníž. přenesená",J142,0)</f>
        <v>0</v>
      </c>
      <c r="BI142" s="230">
        <f>IF(N142="nulová",J142,0)</f>
        <v>0</v>
      </c>
      <c r="BJ142" s="20" t="s">
        <v>23</v>
      </c>
      <c r="BK142" s="230">
        <f>ROUND(I142*H142,2)</f>
        <v>0</v>
      </c>
      <c r="BL142" s="20" t="s">
        <v>1094</v>
      </c>
      <c r="BM142" s="229" t="s">
        <v>967</v>
      </c>
    </row>
    <row r="143" s="2" customFormat="1" ht="16.5" customHeight="1">
      <c r="A143" s="42"/>
      <c r="B143" s="43"/>
      <c r="C143" s="218" t="s">
        <v>617</v>
      </c>
      <c r="D143" s="218" t="s">
        <v>243</v>
      </c>
      <c r="E143" s="219" t="s">
        <v>10523</v>
      </c>
      <c r="F143" s="220" t="s">
        <v>10524</v>
      </c>
      <c r="G143" s="221" t="s">
        <v>515</v>
      </c>
      <c r="H143" s="222">
        <v>60</v>
      </c>
      <c r="I143" s="223"/>
      <c r="J143" s="224">
        <f>ROUND(I143*H143,2)</f>
        <v>0</v>
      </c>
      <c r="K143" s="220" t="s">
        <v>10496</v>
      </c>
      <c r="L143" s="48"/>
      <c r="M143" s="225" t="s">
        <v>39</v>
      </c>
      <c r="N143" s="226" t="s">
        <v>56</v>
      </c>
      <c r="O143" s="88"/>
      <c r="P143" s="227">
        <f>O143*H143</f>
        <v>0</v>
      </c>
      <c r="Q143" s="227">
        <v>0.0010300000000000001</v>
      </c>
      <c r="R143" s="227">
        <f>Q143*H143</f>
        <v>0.061800000000000008</v>
      </c>
      <c r="S143" s="227">
        <v>0</v>
      </c>
      <c r="T143" s="228">
        <f>S143*H143</f>
        <v>0</v>
      </c>
      <c r="U143" s="42"/>
      <c r="V143" s="42"/>
      <c r="W143" s="42"/>
      <c r="X143" s="42"/>
      <c r="Y143" s="42"/>
      <c r="Z143" s="42"/>
      <c r="AA143" s="42"/>
      <c r="AB143" s="42"/>
      <c r="AC143" s="42"/>
      <c r="AD143" s="42"/>
      <c r="AE143" s="42"/>
      <c r="AR143" s="229" t="s">
        <v>1094</v>
      </c>
      <c r="AT143" s="229" t="s">
        <v>243</v>
      </c>
      <c r="AU143" s="229" t="s">
        <v>93</v>
      </c>
      <c r="AY143" s="20" t="s">
        <v>241</v>
      </c>
      <c r="BE143" s="230">
        <f>IF(N143="základní",J143,0)</f>
        <v>0</v>
      </c>
      <c r="BF143" s="230">
        <f>IF(N143="snížená",J143,0)</f>
        <v>0</v>
      </c>
      <c r="BG143" s="230">
        <f>IF(N143="zákl. přenesená",J143,0)</f>
        <v>0</v>
      </c>
      <c r="BH143" s="230">
        <f>IF(N143="sníž. přenesená",J143,0)</f>
        <v>0</v>
      </c>
      <c r="BI143" s="230">
        <f>IF(N143="nulová",J143,0)</f>
        <v>0</v>
      </c>
      <c r="BJ143" s="20" t="s">
        <v>23</v>
      </c>
      <c r="BK143" s="230">
        <f>ROUND(I143*H143,2)</f>
        <v>0</v>
      </c>
      <c r="BL143" s="20" t="s">
        <v>1094</v>
      </c>
      <c r="BM143" s="229" t="s">
        <v>981</v>
      </c>
    </row>
    <row r="144" s="2" customFormat="1" ht="16.5" customHeight="1">
      <c r="A144" s="42"/>
      <c r="B144" s="43"/>
      <c r="C144" s="218" t="s">
        <v>651</v>
      </c>
      <c r="D144" s="218" t="s">
        <v>243</v>
      </c>
      <c r="E144" s="219" t="s">
        <v>10525</v>
      </c>
      <c r="F144" s="220" t="s">
        <v>10526</v>
      </c>
      <c r="G144" s="221" t="s">
        <v>515</v>
      </c>
      <c r="H144" s="222">
        <v>250</v>
      </c>
      <c r="I144" s="223"/>
      <c r="J144" s="224">
        <f>ROUND(I144*H144,2)</f>
        <v>0</v>
      </c>
      <c r="K144" s="220" t="s">
        <v>10496</v>
      </c>
      <c r="L144" s="48"/>
      <c r="M144" s="225" t="s">
        <v>39</v>
      </c>
      <c r="N144" s="226" t="s">
        <v>56</v>
      </c>
      <c r="O144" s="88"/>
      <c r="P144" s="227">
        <f>O144*H144</f>
        <v>0</v>
      </c>
      <c r="Q144" s="227">
        <v>6.0000000000000002E-05</v>
      </c>
      <c r="R144" s="227">
        <f>Q144*H144</f>
        <v>0.015000000000000001</v>
      </c>
      <c r="S144" s="227">
        <v>0</v>
      </c>
      <c r="T144" s="228">
        <f>S144*H144</f>
        <v>0</v>
      </c>
      <c r="U144" s="42"/>
      <c r="V144" s="42"/>
      <c r="W144" s="42"/>
      <c r="X144" s="42"/>
      <c r="Y144" s="42"/>
      <c r="Z144" s="42"/>
      <c r="AA144" s="42"/>
      <c r="AB144" s="42"/>
      <c r="AC144" s="42"/>
      <c r="AD144" s="42"/>
      <c r="AE144" s="42"/>
      <c r="AR144" s="229" t="s">
        <v>1094</v>
      </c>
      <c r="AT144" s="229" t="s">
        <v>243</v>
      </c>
      <c r="AU144" s="229" t="s">
        <v>93</v>
      </c>
      <c r="AY144" s="20" t="s">
        <v>241</v>
      </c>
      <c r="BE144" s="230">
        <f>IF(N144="základní",J144,0)</f>
        <v>0</v>
      </c>
      <c r="BF144" s="230">
        <f>IF(N144="snížená",J144,0)</f>
        <v>0</v>
      </c>
      <c r="BG144" s="230">
        <f>IF(N144="zákl. přenesená",J144,0)</f>
        <v>0</v>
      </c>
      <c r="BH144" s="230">
        <f>IF(N144="sníž. přenesená",J144,0)</f>
        <v>0</v>
      </c>
      <c r="BI144" s="230">
        <f>IF(N144="nulová",J144,0)</f>
        <v>0</v>
      </c>
      <c r="BJ144" s="20" t="s">
        <v>23</v>
      </c>
      <c r="BK144" s="230">
        <f>ROUND(I144*H144,2)</f>
        <v>0</v>
      </c>
      <c r="BL144" s="20" t="s">
        <v>1094</v>
      </c>
      <c r="BM144" s="229" t="s">
        <v>994</v>
      </c>
    </row>
    <row r="145" s="2" customFormat="1" ht="16.5" customHeight="1">
      <c r="A145" s="42"/>
      <c r="B145" s="43"/>
      <c r="C145" s="218" t="s">
        <v>660</v>
      </c>
      <c r="D145" s="218" t="s">
        <v>243</v>
      </c>
      <c r="E145" s="219" t="s">
        <v>10531</v>
      </c>
      <c r="F145" s="220" t="s">
        <v>10532</v>
      </c>
      <c r="G145" s="221" t="s">
        <v>515</v>
      </c>
      <c r="H145" s="222">
        <v>20</v>
      </c>
      <c r="I145" s="223"/>
      <c r="J145" s="224">
        <f>ROUND(I145*H145,2)</f>
        <v>0</v>
      </c>
      <c r="K145" s="220" t="s">
        <v>10496</v>
      </c>
      <c r="L145" s="48"/>
      <c r="M145" s="225" t="s">
        <v>39</v>
      </c>
      <c r="N145" s="226" t="s">
        <v>56</v>
      </c>
      <c r="O145" s="88"/>
      <c r="P145" s="227">
        <f>O145*H145</f>
        <v>0</v>
      </c>
      <c r="Q145" s="227">
        <v>0</v>
      </c>
      <c r="R145" s="227">
        <f>Q145*H145</f>
        <v>0</v>
      </c>
      <c r="S145" s="227">
        <v>0</v>
      </c>
      <c r="T145" s="228">
        <f>S145*H145</f>
        <v>0</v>
      </c>
      <c r="U145" s="42"/>
      <c r="V145" s="42"/>
      <c r="W145" s="42"/>
      <c r="X145" s="42"/>
      <c r="Y145" s="42"/>
      <c r="Z145" s="42"/>
      <c r="AA145" s="42"/>
      <c r="AB145" s="42"/>
      <c r="AC145" s="42"/>
      <c r="AD145" s="42"/>
      <c r="AE145" s="42"/>
      <c r="AR145" s="229" t="s">
        <v>1094</v>
      </c>
      <c r="AT145" s="229" t="s">
        <v>243</v>
      </c>
      <c r="AU145" s="229" t="s">
        <v>93</v>
      </c>
      <c r="AY145" s="20" t="s">
        <v>241</v>
      </c>
      <c r="BE145" s="230">
        <f>IF(N145="základní",J145,0)</f>
        <v>0</v>
      </c>
      <c r="BF145" s="230">
        <f>IF(N145="snížená",J145,0)</f>
        <v>0</v>
      </c>
      <c r="BG145" s="230">
        <f>IF(N145="zákl. přenesená",J145,0)</f>
        <v>0</v>
      </c>
      <c r="BH145" s="230">
        <f>IF(N145="sníž. přenesená",J145,0)</f>
        <v>0</v>
      </c>
      <c r="BI145" s="230">
        <f>IF(N145="nulová",J145,0)</f>
        <v>0</v>
      </c>
      <c r="BJ145" s="20" t="s">
        <v>23</v>
      </c>
      <c r="BK145" s="230">
        <f>ROUND(I145*H145,2)</f>
        <v>0</v>
      </c>
      <c r="BL145" s="20" t="s">
        <v>1094</v>
      </c>
      <c r="BM145" s="229" t="s">
        <v>1037</v>
      </c>
    </row>
    <row r="146" s="2" customFormat="1">
      <c r="A146" s="42"/>
      <c r="B146" s="43"/>
      <c r="C146" s="44"/>
      <c r="D146" s="238" t="s">
        <v>3418</v>
      </c>
      <c r="E146" s="44"/>
      <c r="F146" s="290" t="s">
        <v>10533</v>
      </c>
      <c r="G146" s="44"/>
      <c r="H146" s="44"/>
      <c r="I146" s="233"/>
      <c r="J146" s="44"/>
      <c r="K146" s="44"/>
      <c r="L146" s="48"/>
      <c r="M146" s="234"/>
      <c r="N146" s="235"/>
      <c r="O146" s="88"/>
      <c r="P146" s="88"/>
      <c r="Q146" s="88"/>
      <c r="R146" s="88"/>
      <c r="S146" s="88"/>
      <c r="T146" s="89"/>
      <c r="U146" s="42"/>
      <c r="V146" s="42"/>
      <c r="W146" s="42"/>
      <c r="X146" s="42"/>
      <c r="Y146" s="42"/>
      <c r="Z146" s="42"/>
      <c r="AA146" s="42"/>
      <c r="AB146" s="42"/>
      <c r="AC146" s="42"/>
      <c r="AD146" s="42"/>
      <c r="AE146" s="42"/>
      <c r="AT146" s="20" t="s">
        <v>3418</v>
      </c>
      <c r="AU146" s="20" t="s">
        <v>93</v>
      </c>
    </row>
    <row r="147" s="2" customFormat="1" ht="16.5" customHeight="1">
      <c r="A147" s="42"/>
      <c r="B147" s="43"/>
      <c r="C147" s="280" t="s">
        <v>682</v>
      </c>
      <c r="D147" s="280" t="s">
        <v>463</v>
      </c>
      <c r="E147" s="281" t="s">
        <v>10534</v>
      </c>
      <c r="F147" s="282" t="s">
        <v>10535</v>
      </c>
      <c r="G147" s="283" t="s">
        <v>515</v>
      </c>
      <c r="H147" s="284">
        <v>20</v>
      </c>
      <c r="I147" s="285"/>
      <c r="J147" s="286">
        <f>ROUND(I147*H147,2)</f>
        <v>0</v>
      </c>
      <c r="K147" s="282" t="s">
        <v>10496</v>
      </c>
      <c r="L147" s="287"/>
      <c r="M147" s="288" t="s">
        <v>39</v>
      </c>
      <c r="N147" s="289" t="s">
        <v>56</v>
      </c>
      <c r="O147" s="88"/>
      <c r="P147" s="227">
        <f>O147*H147</f>
        <v>0</v>
      </c>
      <c r="Q147" s="227">
        <v>0.00019000000000000001</v>
      </c>
      <c r="R147" s="227">
        <f>Q147*H147</f>
        <v>0.0038000000000000004</v>
      </c>
      <c r="S147" s="227">
        <v>0</v>
      </c>
      <c r="T147" s="228">
        <f>S147*H147</f>
        <v>0</v>
      </c>
      <c r="U147" s="42"/>
      <c r="V147" s="42"/>
      <c r="W147" s="42"/>
      <c r="X147" s="42"/>
      <c r="Y147" s="42"/>
      <c r="Z147" s="42"/>
      <c r="AA147" s="42"/>
      <c r="AB147" s="42"/>
      <c r="AC147" s="42"/>
      <c r="AD147" s="42"/>
      <c r="AE147" s="42"/>
      <c r="AR147" s="229" t="s">
        <v>3347</v>
      </c>
      <c r="AT147" s="229" t="s">
        <v>463</v>
      </c>
      <c r="AU147" s="229" t="s">
        <v>93</v>
      </c>
      <c r="AY147" s="20" t="s">
        <v>241</v>
      </c>
      <c r="BE147" s="230">
        <f>IF(N147="základní",J147,0)</f>
        <v>0</v>
      </c>
      <c r="BF147" s="230">
        <f>IF(N147="snížená",J147,0)</f>
        <v>0</v>
      </c>
      <c r="BG147" s="230">
        <f>IF(N147="zákl. přenesená",J147,0)</f>
        <v>0</v>
      </c>
      <c r="BH147" s="230">
        <f>IF(N147="sníž. přenesená",J147,0)</f>
        <v>0</v>
      </c>
      <c r="BI147" s="230">
        <f>IF(N147="nulová",J147,0)</f>
        <v>0</v>
      </c>
      <c r="BJ147" s="20" t="s">
        <v>23</v>
      </c>
      <c r="BK147" s="230">
        <f>ROUND(I147*H147,2)</f>
        <v>0</v>
      </c>
      <c r="BL147" s="20" t="s">
        <v>1094</v>
      </c>
      <c r="BM147" s="229" t="s">
        <v>1016</v>
      </c>
    </row>
    <row r="148" s="2" customFormat="1">
      <c r="A148" s="42"/>
      <c r="B148" s="43"/>
      <c r="C148" s="44"/>
      <c r="D148" s="238" t="s">
        <v>3418</v>
      </c>
      <c r="E148" s="44"/>
      <c r="F148" s="290" t="s">
        <v>10699</v>
      </c>
      <c r="G148" s="44"/>
      <c r="H148" s="44"/>
      <c r="I148" s="233"/>
      <c r="J148" s="44"/>
      <c r="K148" s="44"/>
      <c r="L148" s="48"/>
      <c r="M148" s="234"/>
      <c r="N148" s="235"/>
      <c r="O148" s="88"/>
      <c r="P148" s="88"/>
      <c r="Q148" s="88"/>
      <c r="R148" s="88"/>
      <c r="S148" s="88"/>
      <c r="T148" s="89"/>
      <c r="U148" s="42"/>
      <c r="V148" s="42"/>
      <c r="W148" s="42"/>
      <c r="X148" s="42"/>
      <c r="Y148" s="42"/>
      <c r="Z148" s="42"/>
      <c r="AA148" s="42"/>
      <c r="AB148" s="42"/>
      <c r="AC148" s="42"/>
      <c r="AD148" s="42"/>
      <c r="AE148" s="42"/>
      <c r="AT148" s="20" t="s">
        <v>3418</v>
      </c>
      <c r="AU148" s="20" t="s">
        <v>93</v>
      </c>
    </row>
    <row r="149" s="2" customFormat="1" ht="16.5" customHeight="1">
      <c r="A149" s="42"/>
      <c r="B149" s="43"/>
      <c r="C149" s="218" t="s">
        <v>699</v>
      </c>
      <c r="D149" s="218" t="s">
        <v>243</v>
      </c>
      <c r="E149" s="219" t="s">
        <v>10700</v>
      </c>
      <c r="F149" s="220" t="s">
        <v>10701</v>
      </c>
      <c r="G149" s="221" t="s">
        <v>515</v>
      </c>
      <c r="H149" s="222">
        <v>20</v>
      </c>
      <c r="I149" s="223"/>
      <c r="J149" s="224">
        <f>ROUND(I149*H149,2)</f>
        <v>0</v>
      </c>
      <c r="K149" s="220" t="s">
        <v>10496</v>
      </c>
      <c r="L149" s="48"/>
      <c r="M149" s="225" t="s">
        <v>39</v>
      </c>
      <c r="N149" s="226" t="s">
        <v>56</v>
      </c>
      <c r="O149" s="88"/>
      <c r="P149" s="227">
        <f>O149*H149</f>
        <v>0</v>
      </c>
      <c r="Q149" s="227">
        <v>0</v>
      </c>
      <c r="R149" s="227">
        <f>Q149*H149</f>
        <v>0</v>
      </c>
      <c r="S149" s="227">
        <v>0</v>
      </c>
      <c r="T149" s="228">
        <f>S149*H149</f>
        <v>0</v>
      </c>
      <c r="U149" s="42"/>
      <c r="V149" s="42"/>
      <c r="W149" s="42"/>
      <c r="X149" s="42"/>
      <c r="Y149" s="42"/>
      <c r="Z149" s="42"/>
      <c r="AA149" s="42"/>
      <c r="AB149" s="42"/>
      <c r="AC149" s="42"/>
      <c r="AD149" s="42"/>
      <c r="AE149" s="42"/>
      <c r="AR149" s="229" t="s">
        <v>1094</v>
      </c>
      <c r="AT149" s="229" t="s">
        <v>243</v>
      </c>
      <c r="AU149" s="229" t="s">
        <v>93</v>
      </c>
      <c r="AY149" s="20" t="s">
        <v>241</v>
      </c>
      <c r="BE149" s="230">
        <f>IF(N149="základní",J149,0)</f>
        <v>0</v>
      </c>
      <c r="BF149" s="230">
        <f>IF(N149="snížená",J149,0)</f>
        <v>0</v>
      </c>
      <c r="BG149" s="230">
        <f>IF(N149="zákl. přenesená",J149,0)</f>
        <v>0</v>
      </c>
      <c r="BH149" s="230">
        <f>IF(N149="sníž. přenesená",J149,0)</f>
        <v>0</v>
      </c>
      <c r="BI149" s="230">
        <f>IF(N149="nulová",J149,0)</f>
        <v>0</v>
      </c>
      <c r="BJ149" s="20" t="s">
        <v>23</v>
      </c>
      <c r="BK149" s="230">
        <f>ROUND(I149*H149,2)</f>
        <v>0</v>
      </c>
      <c r="BL149" s="20" t="s">
        <v>1094</v>
      </c>
      <c r="BM149" s="229" t="s">
        <v>1080</v>
      </c>
    </row>
    <row r="150" s="2" customFormat="1">
      <c r="A150" s="42"/>
      <c r="B150" s="43"/>
      <c r="C150" s="44"/>
      <c r="D150" s="238" t="s">
        <v>3418</v>
      </c>
      <c r="E150" s="44"/>
      <c r="F150" s="290" t="s">
        <v>10533</v>
      </c>
      <c r="G150" s="44"/>
      <c r="H150" s="44"/>
      <c r="I150" s="233"/>
      <c r="J150" s="44"/>
      <c r="K150" s="44"/>
      <c r="L150" s="48"/>
      <c r="M150" s="234"/>
      <c r="N150" s="235"/>
      <c r="O150" s="88"/>
      <c r="P150" s="88"/>
      <c r="Q150" s="88"/>
      <c r="R150" s="88"/>
      <c r="S150" s="88"/>
      <c r="T150" s="89"/>
      <c r="U150" s="42"/>
      <c r="V150" s="42"/>
      <c r="W150" s="42"/>
      <c r="X150" s="42"/>
      <c r="Y150" s="42"/>
      <c r="Z150" s="42"/>
      <c r="AA150" s="42"/>
      <c r="AB150" s="42"/>
      <c r="AC150" s="42"/>
      <c r="AD150" s="42"/>
      <c r="AE150" s="42"/>
      <c r="AT150" s="20" t="s">
        <v>3418</v>
      </c>
      <c r="AU150" s="20" t="s">
        <v>93</v>
      </c>
    </row>
    <row r="151" s="2" customFormat="1" ht="16.5" customHeight="1">
      <c r="A151" s="42"/>
      <c r="B151" s="43"/>
      <c r="C151" s="280" t="s">
        <v>704</v>
      </c>
      <c r="D151" s="280" t="s">
        <v>463</v>
      </c>
      <c r="E151" s="281" t="s">
        <v>10702</v>
      </c>
      <c r="F151" s="282" t="s">
        <v>10703</v>
      </c>
      <c r="G151" s="283" t="s">
        <v>515</v>
      </c>
      <c r="H151" s="284">
        <v>20</v>
      </c>
      <c r="I151" s="285"/>
      <c r="J151" s="286">
        <f>ROUND(I151*H151,2)</f>
        <v>0</v>
      </c>
      <c r="K151" s="282" t="s">
        <v>10496</v>
      </c>
      <c r="L151" s="287"/>
      <c r="M151" s="288" t="s">
        <v>39</v>
      </c>
      <c r="N151" s="289" t="s">
        <v>56</v>
      </c>
      <c r="O151" s="88"/>
      <c r="P151" s="227">
        <f>O151*H151</f>
        <v>0</v>
      </c>
      <c r="Q151" s="227">
        <v>0.00031</v>
      </c>
      <c r="R151" s="227">
        <f>Q151*H151</f>
        <v>0.0061999999999999998</v>
      </c>
      <c r="S151" s="227">
        <v>0</v>
      </c>
      <c r="T151" s="228">
        <f>S151*H151</f>
        <v>0</v>
      </c>
      <c r="U151" s="42"/>
      <c r="V151" s="42"/>
      <c r="W151" s="42"/>
      <c r="X151" s="42"/>
      <c r="Y151" s="42"/>
      <c r="Z151" s="42"/>
      <c r="AA151" s="42"/>
      <c r="AB151" s="42"/>
      <c r="AC151" s="42"/>
      <c r="AD151" s="42"/>
      <c r="AE151" s="42"/>
      <c r="AR151" s="229" t="s">
        <v>3347</v>
      </c>
      <c r="AT151" s="229" t="s">
        <v>463</v>
      </c>
      <c r="AU151" s="229" t="s">
        <v>93</v>
      </c>
      <c r="AY151" s="20" t="s">
        <v>241</v>
      </c>
      <c r="BE151" s="230">
        <f>IF(N151="základní",J151,0)</f>
        <v>0</v>
      </c>
      <c r="BF151" s="230">
        <f>IF(N151="snížená",J151,0)</f>
        <v>0</v>
      </c>
      <c r="BG151" s="230">
        <f>IF(N151="zákl. přenesená",J151,0)</f>
        <v>0</v>
      </c>
      <c r="BH151" s="230">
        <f>IF(N151="sníž. přenesená",J151,0)</f>
        <v>0</v>
      </c>
      <c r="BI151" s="230">
        <f>IF(N151="nulová",J151,0)</f>
        <v>0</v>
      </c>
      <c r="BJ151" s="20" t="s">
        <v>23</v>
      </c>
      <c r="BK151" s="230">
        <f>ROUND(I151*H151,2)</f>
        <v>0</v>
      </c>
      <c r="BL151" s="20" t="s">
        <v>1094</v>
      </c>
      <c r="BM151" s="229" t="s">
        <v>1049</v>
      </c>
    </row>
    <row r="152" s="2" customFormat="1">
      <c r="A152" s="42"/>
      <c r="B152" s="43"/>
      <c r="C152" s="44"/>
      <c r="D152" s="238" t="s">
        <v>3418</v>
      </c>
      <c r="E152" s="44"/>
      <c r="F152" s="290" t="s">
        <v>10536</v>
      </c>
      <c r="G152" s="44"/>
      <c r="H152" s="44"/>
      <c r="I152" s="233"/>
      <c r="J152" s="44"/>
      <c r="K152" s="44"/>
      <c r="L152" s="48"/>
      <c r="M152" s="234"/>
      <c r="N152" s="235"/>
      <c r="O152" s="88"/>
      <c r="P152" s="88"/>
      <c r="Q152" s="88"/>
      <c r="R152" s="88"/>
      <c r="S152" s="88"/>
      <c r="T152" s="89"/>
      <c r="U152" s="42"/>
      <c r="V152" s="42"/>
      <c r="W152" s="42"/>
      <c r="X152" s="42"/>
      <c r="Y152" s="42"/>
      <c r="Z152" s="42"/>
      <c r="AA152" s="42"/>
      <c r="AB152" s="42"/>
      <c r="AC152" s="42"/>
      <c r="AD152" s="42"/>
      <c r="AE152" s="42"/>
      <c r="AT152" s="20" t="s">
        <v>3418</v>
      </c>
      <c r="AU152" s="20" t="s">
        <v>93</v>
      </c>
    </row>
    <row r="153" s="2" customFormat="1" ht="16.5" customHeight="1">
      <c r="A153" s="42"/>
      <c r="B153" s="43"/>
      <c r="C153" s="218" t="s">
        <v>713</v>
      </c>
      <c r="D153" s="218" t="s">
        <v>243</v>
      </c>
      <c r="E153" s="219" t="s">
        <v>10494</v>
      </c>
      <c r="F153" s="220" t="s">
        <v>10495</v>
      </c>
      <c r="G153" s="221" t="s">
        <v>515</v>
      </c>
      <c r="H153" s="222">
        <v>20</v>
      </c>
      <c r="I153" s="223"/>
      <c r="J153" s="224">
        <f>ROUND(I153*H153,2)</f>
        <v>0</v>
      </c>
      <c r="K153" s="220" t="s">
        <v>10496</v>
      </c>
      <c r="L153" s="48"/>
      <c r="M153" s="225" t="s">
        <v>39</v>
      </c>
      <c r="N153" s="226" t="s">
        <v>56</v>
      </c>
      <c r="O153" s="88"/>
      <c r="P153" s="227">
        <f>O153*H153</f>
        <v>0</v>
      </c>
      <c r="Q153" s="227">
        <v>0</v>
      </c>
      <c r="R153" s="227">
        <f>Q153*H153</f>
        <v>0</v>
      </c>
      <c r="S153" s="227">
        <v>0</v>
      </c>
      <c r="T153" s="228">
        <f>S153*H153</f>
        <v>0</v>
      </c>
      <c r="U153" s="42"/>
      <c r="V153" s="42"/>
      <c r="W153" s="42"/>
      <c r="X153" s="42"/>
      <c r="Y153" s="42"/>
      <c r="Z153" s="42"/>
      <c r="AA153" s="42"/>
      <c r="AB153" s="42"/>
      <c r="AC153" s="42"/>
      <c r="AD153" s="42"/>
      <c r="AE153" s="42"/>
      <c r="AR153" s="229" t="s">
        <v>1094</v>
      </c>
      <c r="AT153" s="229" t="s">
        <v>243</v>
      </c>
      <c r="AU153" s="229" t="s">
        <v>93</v>
      </c>
      <c r="AY153" s="20" t="s">
        <v>241</v>
      </c>
      <c r="BE153" s="230">
        <f>IF(N153="základní",J153,0)</f>
        <v>0</v>
      </c>
      <c r="BF153" s="230">
        <f>IF(N153="snížená",J153,0)</f>
        <v>0</v>
      </c>
      <c r="BG153" s="230">
        <f>IF(N153="zákl. přenesená",J153,0)</f>
        <v>0</v>
      </c>
      <c r="BH153" s="230">
        <f>IF(N153="sníž. přenesená",J153,0)</f>
        <v>0</v>
      </c>
      <c r="BI153" s="230">
        <f>IF(N153="nulová",J153,0)</f>
        <v>0</v>
      </c>
      <c r="BJ153" s="20" t="s">
        <v>23</v>
      </c>
      <c r="BK153" s="230">
        <f>ROUND(I153*H153,2)</f>
        <v>0</v>
      </c>
      <c r="BL153" s="20" t="s">
        <v>1094</v>
      </c>
      <c r="BM153" s="229" t="s">
        <v>1115</v>
      </c>
    </row>
    <row r="154" s="2" customFormat="1">
      <c r="A154" s="42"/>
      <c r="B154" s="43"/>
      <c r="C154" s="44"/>
      <c r="D154" s="238" t="s">
        <v>3418</v>
      </c>
      <c r="E154" s="44"/>
      <c r="F154" s="290" t="s">
        <v>10533</v>
      </c>
      <c r="G154" s="44"/>
      <c r="H154" s="44"/>
      <c r="I154" s="233"/>
      <c r="J154" s="44"/>
      <c r="K154" s="44"/>
      <c r="L154" s="48"/>
      <c r="M154" s="234"/>
      <c r="N154" s="235"/>
      <c r="O154" s="88"/>
      <c r="P154" s="88"/>
      <c r="Q154" s="88"/>
      <c r="R154" s="88"/>
      <c r="S154" s="88"/>
      <c r="T154" s="89"/>
      <c r="U154" s="42"/>
      <c r="V154" s="42"/>
      <c r="W154" s="42"/>
      <c r="X154" s="42"/>
      <c r="Y154" s="42"/>
      <c r="Z154" s="42"/>
      <c r="AA154" s="42"/>
      <c r="AB154" s="42"/>
      <c r="AC154" s="42"/>
      <c r="AD154" s="42"/>
      <c r="AE154" s="42"/>
      <c r="AT154" s="20" t="s">
        <v>3418</v>
      </c>
      <c r="AU154" s="20" t="s">
        <v>93</v>
      </c>
    </row>
    <row r="155" s="2" customFormat="1" ht="16.5" customHeight="1">
      <c r="A155" s="42"/>
      <c r="B155" s="43"/>
      <c r="C155" s="280" t="s">
        <v>732</v>
      </c>
      <c r="D155" s="280" t="s">
        <v>463</v>
      </c>
      <c r="E155" s="281" t="s">
        <v>10498</v>
      </c>
      <c r="F155" s="282" t="s">
        <v>10499</v>
      </c>
      <c r="G155" s="283" t="s">
        <v>515</v>
      </c>
      <c r="H155" s="284">
        <v>20</v>
      </c>
      <c r="I155" s="285"/>
      <c r="J155" s="286">
        <f>ROUND(I155*H155,2)</f>
        <v>0</v>
      </c>
      <c r="K155" s="282" t="s">
        <v>10496</v>
      </c>
      <c r="L155" s="287"/>
      <c r="M155" s="288" t="s">
        <v>39</v>
      </c>
      <c r="N155" s="289" t="s">
        <v>56</v>
      </c>
      <c r="O155" s="88"/>
      <c r="P155" s="227">
        <f>O155*H155</f>
        <v>0</v>
      </c>
      <c r="Q155" s="227">
        <v>0</v>
      </c>
      <c r="R155" s="227">
        <f>Q155*H155</f>
        <v>0</v>
      </c>
      <c r="S155" s="227">
        <v>0</v>
      </c>
      <c r="T155" s="228">
        <f>S155*H155</f>
        <v>0</v>
      </c>
      <c r="U155" s="42"/>
      <c r="V155" s="42"/>
      <c r="W155" s="42"/>
      <c r="X155" s="42"/>
      <c r="Y155" s="42"/>
      <c r="Z155" s="42"/>
      <c r="AA155" s="42"/>
      <c r="AB155" s="42"/>
      <c r="AC155" s="42"/>
      <c r="AD155" s="42"/>
      <c r="AE155" s="42"/>
      <c r="AR155" s="229" t="s">
        <v>3347</v>
      </c>
      <c r="AT155" s="229" t="s">
        <v>463</v>
      </c>
      <c r="AU155" s="229" t="s">
        <v>93</v>
      </c>
      <c r="AY155" s="20" t="s">
        <v>241</v>
      </c>
      <c r="BE155" s="230">
        <f>IF(N155="základní",J155,0)</f>
        <v>0</v>
      </c>
      <c r="BF155" s="230">
        <f>IF(N155="snížená",J155,0)</f>
        <v>0</v>
      </c>
      <c r="BG155" s="230">
        <f>IF(N155="zákl. přenesená",J155,0)</f>
        <v>0</v>
      </c>
      <c r="BH155" s="230">
        <f>IF(N155="sníž. přenesená",J155,0)</f>
        <v>0</v>
      </c>
      <c r="BI155" s="230">
        <f>IF(N155="nulová",J155,0)</f>
        <v>0</v>
      </c>
      <c r="BJ155" s="20" t="s">
        <v>23</v>
      </c>
      <c r="BK155" s="230">
        <f>ROUND(I155*H155,2)</f>
        <v>0</v>
      </c>
      <c r="BL155" s="20" t="s">
        <v>1094</v>
      </c>
      <c r="BM155" s="229" t="s">
        <v>1094</v>
      </c>
    </row>
    <row r="156" s="2" customFormat="1">
      <c r="A156" s="42"/>
      <c r="B156" s="43"/>
      <c r="C156" s="44"/>
      <c r="D156" s="238" t="s">
        <v>3418</v>
      </c>
      <c r="E156" s="44"/>
      <c r="F156" s="290" t="s">
        <v>10699</v>
      </c>
      <c r="G156" s="44"/>
      <c r="H156" s="44"/>
      <c r="I156" s="233"/>
      <c r="J156" s="44"/>
      <c r="K156" s="44"/>
      <c r="L156" s="48"/>
      <c r="M156" s="234"/>
      <c r="N156" s="235"/>
      <c r="O156" s="88"/>
      <c r="P156" s="88"/>
      <c r="Q156" s="88"/>
      <c r="R156" s="88"/>
      <c r="S156" s="88"/>
      <c r="T156" s="89"/>
      <c r="U156" s="42"/>
      <c r="V156" s="42"/>
      <c r="W156" s="42"/>
      <c r="X156" s="42"/>
      <c r="Y156" s="42"/>
      <c r="Z156" s="42"/>
      <c r="AA156" s="42"/>
      <c r="AB156" s="42"/>
      <c r="AC156" s="42"/>
      <c r="AD156" s="42"/>
      <c r="AE156" s="42"/>
      <c r="AT156" s="20" t="s">
        <v>3418</v>
      </c>
      <c r="AU156" s="20" t="s">
        <v>93</v>
      </c>
    </row>
    <row r="157" s="2" customFormat="1" ht="16.5" customHeight="1">
      <c r="A157" s="42"/>
      <c r="B157" s="43"/>
      <c r="C157" s="218" t="s">
        <v>771</v>
      </c>
      <c r="D157" s="218" t="s">
        <v>243</v>
      </c>
      <c r="E157" s="219" t="s">
        <v>10537</v>
      </c>
      <c r="F157" s="220" t="s">
        <v>10538</v>
      </c>
      <c r="G157" s="221" t="s">
        <v>561</v>
      </c>
      <c r="H157" s="222">
        <v>40</v>
      </c>
      <c r="I157" s="223"/>
      <c r="J157" s="224">
        <f>ROUND(I157*H157,2)</f>
        <v>0</v>
      </c>
      <c r="K157" s="220" t="s">
        <v>10466</v>
      </c>
      <c r="L157" s="48"/>
      <c r="M157" s="225" t="s">
        <v>39</v>
      </c>
      <c r="N157" s="226" t="s">
        <v>56</v>
      </c>
      <c r="O157" s="88"/>
      <c r="P157" s="227">
        <f>O157*H157</f>
        <v>0</v>
      </c>
      <c r="Q157" s="227">
        <v>0.0054299999999999999</v>
      </c>
      <c r="R157" s="227">
        <f>Q157*H157</f>
        <v>0.2172</v>
      </c>
      <c r="S157" s="227">
        <v>0</v>
      </c>
      <c r="T157" s="228">
        <f>S157*H157</f>
        <v>0</v>
      </c>
      <c r="U157" s="42"/>
      <c r="V157" s="42"/>
      <c r="W157" s="42"/>
      <c r="X157" s="42"/>
      <c r="Y157" s="42"/>
      <c r="Z157" s="42"/>
      <c r="AA157" s="42"/>
      <c r="AB157" s="42"/>
      <c r="AC157" s="42"/>
      <c r="AD157" s="42"/>
      <c r="AE157" s="42"/>
      <c r="AR157" s="229" t="s">
        <v>1094</v>
      </c>
      <c r="AT157" s="229" t="s">
        <v>243</v>
      </c>
      <c r="AU157" s="229" t="s">
        <v>93</v>
      </c>
      <c r="AY157" s="20" t="s">
        <v>241</v>
      </c>
      <c r="BE157" s="230">
        <f>IF(N157="základní",J157,0)</f>
        <v>0</v>
      </c>
      <c r="BF157" s="230">
        <f>IF(N157="snížená",J157,0)</f>
        <v>0</v>
      </c>
      <c r="BG157" s="230">
        <f>IF(N157="zákl. přenesená",J157,0)</f>
        <v>0</v>
      </c>
      <c r="BH157" s="230">
        <f>IF(N157="sníž. přenesená",J157,0)</f>
        <v>0</v>
      </c>
      <c r="BI157" s="230">
        <f>IF(N157="nulová",J157,0)</f>
        <v>0</v>
      </c>
      <c r="BJ157" s="20" t="s">
        <v>23</v>
      </c>
      <c r="BK157" s="230">
        <f>ROUND(I157*H157,2)</f>
        <v>0</v>
      </c>
      <c r="BL157" s="20" t="s">
        <v>1094</v>
      </c>
      <c r="BM157" s="229" t="s">
        <v>1133</v>
      </c>
    </row>
    <row r="158" s="2" customFormat="1" ht="16.5" customHeight="1">
      <c r="A158" s="42"/>
      <c r="B158" s="43"/>
      <c r="C158" s="218" t="s">
        <v>826</v>
      </c>
      <c r="D158" s="218" t="s">
        <v>243</v>
      </c>
      <c r="E158" s="219" t="s">
        <v>10539</v>
      </c>
      <c r="F158" s="220" t="s">
        <v>10540</v>
      </c>
      <c r="G158" s="221" t="s">
        <v>561</v>
      </c>
      <c r="H158" s="222">
        <v>200</v>
      </c>
      <c r="I158" s="223"/>
      <c r="J158" s="224">
        <f>ROUND(I158*H158,2)</f>
        <v>0</v>
      </c>
      <c r="K158" s="220" t="s">
        <v>10466</v>
      </c>
      <c r="L158" s="48"/>
      <c r="M158" s="225" t="s">
        <v>39</v>
      </c>
      <c r="N158" s="226" t="s">
        <v>56</v>
      </c>
      <c r="O158" s="88"/>
      <c r="P158" s="227">
        <f>O158*H158</f>
        <v>0</v>
      </c>
      <c r="Q158" s="227">
        <v>0.00046000000000000001</v>
      </c>
      <c r="R158" s="227">
        <f>Q158*H158</f>
        <v>0.091999999999999998</v>
      </c>
      <c r="S158" s="227">
        <v>0</v>
      </c>
      <c r="T158" s="228">
        <f>S158*H158</f>
        <v>0</v>
      </c>
      <c r="U158" s="42"/>
      <c r="V158" s="42"/>
      <c r="W158" s="42"/>
      <c r="X158" s="42"/>
      <c r="Y158" s="42"/>
      <c r="Z158" s="42"/>
      <c r="AA158" s="42"/>
      <c r="AB158" s="42"/>
      <c r="AC158" s="42"/>
      <c r="AD158" s="42"/>
      <c r="AE158" s="42"/>
      <c r="AR158" s="229" t="s">
        <v>1094</v>
      </c>
      <c r="AT158" s="229" t="s">
        <v>243</v>
      </c>
      <c r="AU158" s="229" t="s">
        <v>93</v>
      </c>
      <c r="AY158" s="20" t="s">
        <v>241</v>
      </c>
      <c r="BE158" s="230">
        <f>IF(N158="základní",J158,0)</f>
        <v>0</v>
      </c>
      <c r="BF158" s="230">
        <f>IF(N158="snížená",J158,0)</f>
        <v>0</v>
      </c>
      <c r="BG158" s="230">
        <f>IF(N158="zákl. přenesená",J158,0)</f>
        <v>0</v>
      </c>
      <c r="BH158" s="230">
        <f>IF(N158="sníž. přenesená",J158,0)</f>
        <v>0</v>
      </c>
      <c r="BI158" s="230">
        <f>IF(N158="nulová",J158,0)</f>
        <v>0</v>
      </c>
      <c r="BJ158" s="20" t="s">
        <v>23</v>
      </c>
      <c r="BK158" s="230">
        <f>ROUND(I158*H158,2)</f>
        <v>0</v>
      </c>
      <c r="BL158" s="20" t="s">
        <v>1094</v>
      </c>
      <c r="BM158" s="229" t="s">
        <v>1159</v>
      </c>
    </row>
    <row r="159" s="2" customFormat="1">
      <c r="A159" s="42"/>
      <c r="B159" s="43"/>
      <c r="C159" s="44"/>
      <c r="D159" s="238" t="s">
        <v>3418</v>
      </c>
      <c r="E159" s="44"/>
      <c r="F159" s="290" t="s">
        <v>10541</v>
      </c>
      <c r="G159" s="44"/>
      <c r="H159" s="44"/>
      <c r="I159" s="233"/>
      <c r="J159" s="44"/>
      <c r="K159" s="44"/>
      <c r="L159" s="48"/>
      <c r="M159" s="234"/>
      <c r="N159" s="235"/>
      <c r="O159" s="88"/>
      <c r="P159" s="88"/>
      <c r="Q159" s="88"/>
      <c r="R159" s="88"/>
      <c r="S159" s="88"/>
      <c r="T159" s="89"/>
      <c r="U159" s="42"/>
      <c r="V159" s="42"/>
      <c r="W159" s="42"/>
      <c r="X159" s="42"/>
      <c r="Y159" s="42"/>
      <c r="Z159" s="42"/>
      <c r="AA159" s="42"/>
      <c r="AB159" s="42"/>
      <c r="AC159" s="42"/>
      <c r="AD159" s="42"/>
      <c r="AE159" s="42"/>
      <c r="AT159" s="20" t="s">
        <v>3418</v>
      </c>
      <c r="AU159" s="20" t="s">
        <v>93</v>
      </c>
    </row>
    <row r="160" s="2" customFormat="1" ht="16.5" customHeight="1">
      <c r="A160" s="42"/>
      <c r="B160" s="43"/>
      <c r="C160" s="218" t="s">
        <v>833</v>
      </c>
      <c r="D160" s="218" t="s">
        <v>243</v>
      </c>
      <c r="E160" s="219" t="s">
        <v>10542</v>
      </c>
      <c r="F160" s="220" t="s">
        <v>10543</v>
      </c>
      <c r="G160" s="221" t="s">
        <v>145</v>
      </c>
      <c r="H160" s="222">
        <v>1</v>
      </c>
      <c r="I160" s="223"/>
      <c r="J160" s="224">
        <f>ROUND(I160*H160,2)</f>
        <v>0</v>
      </c>
      <c r="K160" s="220" t="s">
        <v>10466</v>
      </c>
      <c r="L160" s="48"/>
      <c r="M160" s="225" t="s">
        <v>39</v>
      </c>
      <c r="N160" s="226" t="s">
        <v>56</v>
      </c>
      <c r="O160" s="88"/>
      <c r="P160" s="227">
        <f>O160*H160</f>
        <v>0</v>
      </c>
      <c r="Q160" s="227">
        <v>0</v>
      </c>
      <c r="R160" s="227">
        <f>Q160*H160</f>
        <v>0</v>
      </c>
      <c r="S160" s="227">
        <v>0</v>
      </c>
      <c r="T160" s="228">
        <f>S160*H160</f>
        <v>0</v>
      </c>
      <c r="U160" s="42"/>
      <c r="V160" s="42"/>
      <c r="W160" s="42"/>
      <c r="X160" s="42"/>
      <c r="Y160" s="42"/>
      <c r="Z160" s="42"/>
      <c r="AA160" s="42"/>
      <c r="AB160" s="42"/>
      <c r="AC160" s="42"/>
      <c r="AD160" s="42"/>
      <c r="AE160" s="42"/>
      <c r="AR160" s="229" t="s">
        <v>1094</v>
      </c>
      <c r="AT160" s="229" t="s">
        <v>243</v>
      </c>
      <c r="AU160" s="229" t="s">
        <v>93</v>
      </c>
      <c r="AY160" s="20" t="s">
        <v>241</v>
      </c>
      <c r="BE160" s="230">
        <f>IF(N160="základní",J160,0)</f>
        <v>0</v>
      </c>
      <c r="BF160" s="230">
        <f>IF(N160="snížená",J160,0)</f>
        <v>0</v>
      </c>
      <c r="BG160" s="230">
        <f>IF(N160="zákl. přenesená",J160,0)</f>
        <v>0</v>
      </c>
      <c r="BH160" s="230">
        <f>IF(N160="sníž. přenesená",J160,0)</f>
        <v>0</v>
      </c>
      <c r="BI160" s="230">
        <f>IF(N160="nulová",J160,0)</f>
        <v>0</v>
      </c>
      <c r="BJ160" s="20" t="s">
        <v>23</v>
      </c>
      <c r="BK160" s="230">
        <f>ROUND(I160*H160,2)</f>
        <v>0</v>
      </c>
      <c r="BL160" s="20" t="s">
        <v>1094</v>
      </c>
      <c r="BM160" s="229" t="s">
        <v>1176</v>
      </c>
    </row>
    <row r="161" s="2" customFormat="1" ht="16.5" customHeight="1">
      <c r="A161" s="42"/>
      <c r="B161" s="43"/>
      <c r="C161" s="218" t="s">
        <v>875</v>
      </c>
      <c r="D161" s="218" t="s">
        <v>243</v>
      </c>
      <c r="E161" s="219" t="s">
        <v>10544</v>
      </c>
      <c r="F161" s="220" t="s">
        <v>10545</v>
      </c>
      <c r="G161" s="221" t="s">
        <v>145</v>
      </c>
      <c r="H161" s="222">
        <v>0.5</v>
      </c>
      <c r="I161" s="223"/>
      <c r="J161" s="224">
        <f>ROUND(I161*H161,2)</f>
        <v>0</v>
      </c>
      <c r="K161" s="220" t="s">
        <v>10466</v>
      </c>
      <c r="L161" s="48"/>
      <c r="M161" s="225" t="s">
        <v>39</v>
      </c>
      <c r="N161" s="226" t="s">
        <v>56</v>
      </c>
      <c r="O161" s="88"/>
      <c r="P161" s="227">
        <f>O161*H161</f>
        <v>0</v>
      </c>
      <c r="Q161" s="227">
        <v>0</v>
      </c>
      <c r="R161" s="227">
        <f>Q161*H161</f>
        <v>0</v>
      </c>
      <c r="S161" s="227">
        <v>0</v>
      </c>
      <c r="T161" s="228">
        <f>S161*H161</f>
        <v>0</v>
      </c>
      <c r="U161" s="42"/>
      <c r="V161" s="42"/>
      <c r="W161" s="42"/>
      <c r="X161" s="42"/>
      <c r="Y161" s="42"/>
      <c r="Z161" s="42"/>
      <c r="AA161" s="42"/>
      <c r="AB161" s="42"/>
      <c r="AC161" s="42"/>
      <c r="AD161" s="42"/>
      <c r="AE161" s="42"/>
      <c r="AR161" s="229" t="s">
        <v>1094</v>
      </c>
      <c r="AT161" s="229" t="s">
        <v>243</v>
      </c>
      <c r="AU161" s="229" t="s">
        <v>93</v>
      </c>
      <c r="AY161" s="20" t="s">
        <v>241</v>
      </c>
      <c r="BE161" s="230">
        <f>IF(N161="základní",J161,0)</f>
        <v>0</v>
      </c>
      <c r="BF161" s="230">
        <f>IF(N161="snížená",J161,0)</f>
        <v>0</v>
      </c>
      <c r="BG161" s="230">
        <f>IF(N161="zákl. přenesená",J161,0)</f>
        <v>0</v>
      </c>
      <c r="BH161" s="230">
        <f>IF(N161="sníž. přenesená",J161,0)</f>
        <v>0</v>
      </c>
      <c r="BI161" s="230">
        <f>IF(N161="nulová",J161,0)</f>
        <v>0</v>
      </c>
      <c r="BJ161" s="20" t="s">
        <v>23</v>
      </c>
      <c r="BK161" s="230">
        <f>ROUND(I161*H161,2)</f>
        <v>0</v>
      </c>
      <c r="BL161" s="20" t="s">
        <v>1094</v>
      </c>
      <c r="BM161" s="229" t="s">
        <v>1204</v>
      </c>
    </row>
    <row r="162" s="2" customFormat="1" ht="16.5" customHeight="1">
      <c r="A162" s="42"/>
      <c r="B162" s="43"/>
      <c r="C162" s="218" t="s">
        <v>880</v>
      </c>
      <c r="D162" s="218" t="s">
        <v>243</v>
      </c>
      <c r="E162" s="219" t="s">
        <v>10546</v>
      </c>
      <c r="F162" s="220" t="s">
        <v>10547</v>
      </c>
      <c r="G162" s="221" t="s">
        <v>561</v>
      </c>
      <c r="H162" s="222">
        <v>20</v>
      </c>
      <c r="I162" s="223"/>
      <c r="J162" s="224">
        <f>ROUND(I162*H162,2)</f>
        <v>0</v>
      </c>
      <c r="K162" s="220" t="s">
        <v>10496</v>
      </c>
      <c r="L162" s="48"/>
      <c r="M162" s="225" t="s">
        <v>39</v>
      </c>
      <c r="N162" s="226" t="s">
        <v>56</v>
      </c>
      <c r="O162" s="88"/>
      <c r="P162" s="227">
        <f>O162*H162</f>
        <v>0</v>
      </c>
      <c r="Q162" s="227">
        <v>0.00032000000000000003</v>
      </c>
      <c r="R162" s="227">
        <f>Q162*H162</f>
        <v>0.0064000000000000003</v>
      </c>
      <c r="S162" s="227">
        <v>0</v>
      </c>
      <c r="T162" s="228">
        <f>S162*H162</f>
        <v>0</v>
      </c>
      <c r="U162" s="42"/>
      <c r="V162" s="42"/>
      <c r="W162" s="42"/>
      <c r="X162" s="42"/>
      <c r="Y162" s="42"/>
      <c r="Z162" s="42"/>
      <c r="AA162" s="42"/>
      <c r="AB162" s="42"/>
      <c r="AC162" s="42"/>
      <c r="AD162" s="42"/>
      <c r="AE162" s="42"/>
      <c r="AR162" s="229" t="s">
        <v>1094</v>
      </c>
      <c r="AT162" s="229" t="s">
        <v>243</v>
      </c>
      <c r="AU162" s="229" t="s">
        <v>93</v>
      </c>
      <c r="AY162" s="20" t="s">
        <v>241</v>
      </c>
      <c r="BE162" s="230">
        <f>IF(N162="základní",J162,0)</f>
        <v>0</v>
      </c>
      <c r="BF162" s="230">
        <f>IF(N162="snížená",J162,0)</f>
        <v>0</v>
      </c>
      <c r="BG162" s="230">
        <f>IF(N162="zákl. přenesená",J162,0)</f>
        <v>0</v>
      </c>
      <c r="BH162" s="230">
        <f>IF(N162="sníž. přenesená",J162,0)</f>
        <v>0</v>
      </c>
      <c r="BI162" s="230">
        <f>IF(N162="nulová",J162,0)</f>
        <v>0</v>
      </c>
      <c r="BJ162" s="20" t="s">
        <v>23</v>
      </c>
      <c r="BK162" s="230">
        <f>ROUND(I162*H162,2)</f>
        <v>0</v>
      </c>
      <c r="BL162" s="20" t="s">
        <v>1094</v>
      </c>
      <c r="BM162" s="229" t="s">
        <v>1239</v>
      </c>
    </row>
    <row r="163" s="2" customFormat="1" ht="16.5" customHeight="1">
      <c r="A163" s="42"/>
      <c r="B163" s="43"/>
      <c r="C163" s="218" t="s">
        <v>887</v>
      </c>
      <c r="D163" s="218" t="s">
        <v>243</v>
      </c>
      <c r="E163" s="219" t="s">
        <v>10548</v>
      </c>
      <c r="F163" s="220" t="s">
        <v>10549</v>
      </c>
      <c r="G163" s="221" t="s">
        <v>561</v>
      </c>
      <c r="H163" s="222">
        <v>400</v>
      </c>
      <c r="I163" s="223"/>
      <c r="J163" s="224">
        <f>ROUND(I163*H163,2)</f>
        <v>0</v>
      </c>
      <c r="K163" s="220" t="s">
        <v>10496</v>
      </c>
      <c r="L163" s="48"/>
      <c r="M163" s="225" t="s">
        <v>39</v>
      </c>
      <c r="N163" s="226" t="s">
        <v>56</v>
      </c>
      <c r="O163" s="88"/>
      <c r="P163" s="227">
        <f>O163*H163</f>
        <v>0</v>
      </c>
      <c r="Q163" s="227">
        <v>0</v>
      </c>
      <c r="R163" s="227">
        <f>Q163*H163</f>
        <v>0</v>
      </c>
      <c r="S163" s="227">
        <v>0</v>
      </c>
      <c r="T163" s="228">
        <f>S163*H163</f>
        <v>0</v>
      </c>
      <c r="U163" s="42"/>
      <c r="V163" s="42"/>
      <c r="W163" s="42"/>
      <c r="X163" s="42"/>
      <c r="Y163" s="42"/>
      <c r="Z163" s="42"/>
      <c r="AA163" s="42"/>
      <c r="AB163" s="42"/>
      <c r="AC163" s="42"/>
      <c r="AD163" s="42"/>
      <c r="AE163" s="42"/>
      <c r="AR163" s="229" t="s">
        <v>1094</v>
      </c>
      <c r="AT163" s="229" t="s">
        <v>243</v>
      </c>
      <c r="AU163" s="229" t="s">
        <v>93</v>
      </c>
      <c r="AY163" s="20" t="s">
        <v>241</v>
      </c>
      <c r="BE163" s="230">
        <f>IF(N163="základní",J163,0)</f>
        <v>0</v>
      </c>
      <c r="BF163" s="230">
        <f>IF(N163="snížená",J163,0)</f>
        <v>0</v>
      </c>
      <c r="BG163" s="230">
        <f>IF(N163="zákl. přenesená",J163,0)</f>
        <v>0</v>
      </c>
      <c r="BH163" s="230">
        <f>IF(N163="sníž. přenesená",J163,0)</f>
        <v>0</v>
      </c>
      <c r="BI163" s="230">
        <f>IF(N163="nulová",J163,0)</f>
        <v>0</v>
      </c>
      <c r="BJ163" s="20" t="s">
        <v>23</v>
      </c>
      <c r="BK163" s="230">
        <f>ROUND(I163*H163,2)</f>
        <v>0</v>
      </c>
      <c r="BL163" s="20" t="s">
        <v>1094</v>
      </c>
      <c r="BM163" s="229" t="s">
        <v>1279</v>
      </c>
    </row>
    <row r="164" s="2" customFormat="1" ht="16.5" customHeight="1">
      <c r="A164" s="42"/>
      <c r="B164" s="43"/>
      <c r="C164" s="218" t="s">
        <v>895</v>
      </c>
      <c r="D164" s="218" t="s">
        <v>243</v>
      </c>
      <c r="E164" s="219" t="s">
        <v>10550</v>
      </c>
      <c r="F164" s="220" t="s">
        <v>10551</v>
      </c>
      <c r="G164" s="221" t="s">
        <v>515</v>
      </c>
      <c r="H164" s="222">
        <v>30</v>
      </c>
      <c r="I164" s="223"/>
      <c r="J164" s="224">
        <f>ROUND(I164*H164,2)</f>
        <v>0</v>
      </c>
      <c r="K164" s="220" t="s">
        <v>10466</v>
      </c>
      <c r="L164" s="48"/>
      <c r="M164" s="225" t="s">
        <v>39</v>
      </c>
      <c r="N164" s="226" t="s">
        <v>56</v>
      </c>
      <c r="O164" s="88"/>
      <c r="P164" s="227">
        <f>O164*H164</f>
        <v>0</v>
      </c>
      <c r="Q164" s="227">
        <v>0</v>
      </c>
      <c r="R164" s="227">
        <f>Q164*H164</f>
        <v>0</v>
      </c>
      <c r="S164" s="227">
        <v>0</v>
      </c>
      <c r="T164" s="228">
        <f>S164*H164</f>
        <v>0</v>
      </c>
      <c r="U164" s="42"/>
      <c r="V164" s="42"/>
      <c r="W164" s="42"/>
      <c r="X164" s="42"/>
      <c r="Y164" s="42"/>
      <c r="Z164" s="42"/>
      <c r="AA164" s="42"/>
      <c r="AB164" s="42"/>
      <c r="AC164" s="42"/>
      <c r="AD164" s="42"/>
      <c r="AE164" s="42"/>
      <c r="AR164" s="229" t="s">
        <v>1094</v>
      </c>
      <c r="AT164" s="229" t="s">
        <v>243</v>
      </c>
      <c r="AU164" s="229" t="s">
        <v>93</v>
      </c>
      <c r="AY164" s="20" t="s">
        <v>241</v>
      </c>
      <c r="BE164" s="230">
        <f>IF(N164="základní",J164,0)</f>
        <v>0</v>
      </c>
      <c r="BF164" s="230">
        <f>IF(N164="snížená",J164,0)</f>
        <v>0</v>
      </c>
      <c r="BG164" s="230">
        <f>IF(N164="zákl. přenesená",J164,0)</f>
        <v>0</v>
      </c>
      <c r="BH164" s="230">
        <f>IF(N164="sníž. přenesená",J164,0)</f>
        <v>0</v>
      </c>
      <c r="BI164" s="230">
        <f>IF(N164="nulová",J164,0)</f>
        <v>0</v>
      </c>
      <c r="BJ164" s="20" t="s">
        <v>23</v>
      </c>
      <c r="BK164" s="230">
        <f>ROUND(I164*H164,2)</f>
        <v>0</v>
      </c>
      <c r="BL164" s="20" t="s">
        <v>1094</v>
      </c>
      <c r="BM164" s="229" t="s">
        <v>1301</v>
      </c>
    </row>
    <row r="165" s="2" customFormat="1" ht="16.5" customHeight="1">
      <c r="A165" s="42"/>
      <c r="B165" s="43"/>
      <c r="C165" s="218" t="s">
        <v>903</v>
      </c>
      <c r="D165" s="218" t="s">
        <v>243</v>
      </c>
      <c r="E165" s="219" t="s">
        <v>10552</v>
      </c>
      <c r="F165" s="220" t="s">
        <v>10553</v>
      </c>
      <c r="G165" s="221" t="s">
        <v>515</v>
      </c>
      <c r="H165" s="222">
        <v>30</v>
      </c>
      <c r="I165" s="223"/>
      <c r="J165" s="224">
        <f>ROUND(I165*H165,2)</f>
        <v>0</v>
      </c>
      <c r="K165" s="220" t="s">
        <v>10466</v>
      </c>
      <c r="L165" s="48"/>
      <c r="M165" s="225" t="s">
        <v>39</v>
      </c>
      <c r="N165" s="226" t="s">
        <v>56</v>
      </c>
      <c r="O165" s="88"/>
      <c r="P165" s="227">
        <f>O165*H165</f>
        <v>0</v>
      </c>
      <c r="Q165" s="227">
        <v>0</v>
      </c>
      <c r="R165" s="227">
        <f>Q165*H165</f>
        <v>0</v>
      </c>
      <c r="S165" s="227">
        <v>0</v>
      </c>
      <c r="T165" s="228">
        <f>S165*H165</f>
        <v>0</v>
      </c>
      <c r="U165" s="42"/>
      <c r="V165" s="42"/>
      <c r="W165" s="42"/>
      <c r="X165" s="42"/>
      <c r="Y165" s="42"/>
      <c r="Z165" s="42"/>
      <c r="AA165" s="42"/>
      <c r="AB165" s="42"/>
      <c r="AC165" s="42"/>
      <c r="AD165" s="42"/>
      <c r="AE165" s="42"/>
      <c r="AR165" s="229" t="s">
        <v>1094</v>
      </c>
      <c r="AT165" s="229" t="s">
        <v>243</v>
      </c>
      <c r="AU165" s="229" t="s">
        <v>93</v>
      </c>
      <c r="AY165" s="20" t="s">
        <v>241</v>
      </c>
      <c r="BE165" s="230">
        <f>IF(N165="základní",J165,0)</f>
        <v>0</v>
      </c>
      <c r="BF165" s="230">
        <f>IF(N165="snížená",J165,0)</f>
        <v>0</v>
      </c>
      <c r="BG165" s="230">
        <f>IF(N165="zákl. přenesená",J165,0)</f>
        <v>0</v>
      </c>
      <c r="BH165" s="230">
        <f>IF(N165="sníž. přenesená",J165,0)</f>
        <v>0</v>
      </c>
      <c r="BI165" s="230">
        <f>IF(N165="nulová",J165,0)</f>
        <v>0</v>
      </c>
      <c r="BJ165" s="20" t="s">
        <v>23</v>
      </c>
      <c r="BK165" s="230">
        <f>ROUND(I165*H165,2)</f>
        <v>0</v>
      </c>
      <c r="BL165" s="20" t="s">
        <v>1094</v>
      </c>
      <c r="BM165" s="229" t="s">
        <v>1318</v>
      </c>
    </row>
    <row r="166" s="2" customFormat="1" ht="16.5" customHeight="1">
      <c r="A166" s="42"/>
      <c r="B166" s="43"/>
      <c r="C166" s="218" t="s">
        <v>908</v>
      </c>
      <c r="D166" s="218" t="s">
        <v>243</v>
      </c>
      <c r="E166" s="219" t="s">
        <v>10554</v>
      </c>
      <c r="F166" s="220" t="s">
        <v>10555</v>
      </c>
      <c r="G166" s="221" t="s">
        <v>515</v>
      </c>
      <c r="H166" s="222">
        <v>30</v>
      </c>
      <c r="I166" s="223"/>
      <c r="J166" s="224">
        <f>ROUND(I166*H166,2)</f>
        <v>0</v>
      </c>
      <c r="K166" s="220" t="s">
        <v>10466</v>
      </c>
      <c r="L166" s="48"/>
      <c r="M166" s="225" t="s">
        <v>39</v>
      </c>
      <c r="N166" s="226" t="s">
        <v>56</v>
      </c>
      <c r="O166" s="88"/>
      <c r="P166" s="227">
        <f>O166*H166</f>
        <v>0</v>
      </c>
      <c r="Q166" s="227">
        <v>0.14699999999999999</v>
      </c>
      <c r="R166" s="227">
        <f>Q166*H166</f>
        <v>4.4100000000000001</v>
      </c>
      <c r="S166" s="227">
        <v>0</v>
      </c>
      <c r="T166" s="228">
        <f>S166*H166</f>
        <v>0</v>
      </c>
      <c r="U166" s="42"/>
      <c r="V166" s="42"/>
      <c r="W166" s="42"/>
      <c r="X166" s="42"/>
      <c r="Y166" s="42"/>
      <c r="Z166" s="42"/>
      <c r="AA166" s="42"/>
      <c r="AB166" s="42"/>
      <c r="AC166" s="42"/>
      <c r="AD166" s="42"/>
      <c r="AE166" s="42"/>
      <c r="AR166" s="229" t="s">
        <v>1094</v>
      </c>
      <c r="AT166" s="229" t="s">
        <v>243</v>
      </c>
      <c r="AU166" s="229" t="s">
        <v>93</v>
      </c>
      <c r="AY166" s="20" t="s">
        <v>241</v>
      </c>
      <c r="BE166" s="230">
        <f>IF(N166="základní",J166,0)</f>
        <v>0</v>
      </c>
      <c r="BF166" s="230">
        <f>IF(N166="snížená",J166,0)</f>
        <v>0</v>
      </c>
      <c r="BG166" s="230">
        <f>IF(N166="zákl. přenesená",J166,0)</f>
        <v>0</v>
      </c>
      <c r="BH166" s="230">
        <f>IF(N166="sníž. přenesená",J166,0)</f>
        <v>0</v>
      </c>
      <c r="BI166" s="230">
        <f>IF(N166="nulová",J166,0)</f>
        <v>0</v>
      </c>
      <c r="BJ166" s="20" t="s">
        <v>23</v>
      </c>
      <c r="BK166" s="230">
        <f>ROUND(I166*H166,2)</f>
        <v>0</v>
      </c>
      <c r="BL166" s="20" t="s">
        <v>1094</v>
      </c>
      <c r="BM166" s="229" t="s">
        <v>1329</v>
      </c>
    </row>
    <row r="167" s="2" customFormat="1" ht="16.5" customHeight="1">
      <c r="A167" s="42"/>
      <c r="B167" s="43"/>
      <c r="C167" s="218" t="s">
        <v>921</v>
      </c>
      <c r="D167" s="218" t="s">
        <v>243</v>
      </c>
      <c r="E167" s="219" t="s">
        <v>10556</v>
      </c>
      <c r="F167" s="220" t="s">
        <v>10557</v>
      </c>
      <c r="G167" s="221" t="s">
        <v>515</v>
      </c>
      <c r="H167" s="222">
        <v>30</v>
      </c>
      <c r="I167" s="223"/>
      <c r="J167" s="224">
        <f>ROUND(I167*H167,2)</f>
        <v>0</v>
      </c>
      <c r="K167" s="220" t="s">
        <v>10466</v>
      </c>
      <c r="L167" s="48"/>
      <c r="M167" s="225" t="s">
        <v>39</v>
      </c>
      <c r="N167" s="226" t="s">
        <v>56</v>
      </c>
      <c r="O167" s="88"/>
      <c r="P167" s="227">
        <f>O167*H167</f>
        <v>0</v>
      </c>
      <c r="Q167" s="227">
        <v>6.0000000000000002E-05</v>
      </c>
      <c r="R167" s="227">
        <f>Q167*H167</f>
        <v>0.0018</v>
      </c>
      <c r="S167" s="227">
        <v>0</v>
      </c>
      <c r="T167" s="228">
        <f>S167*H167</f>
        <v>0</v>
      </c>
      <c r="U167" s="42"/>
      <c r="V167" s="42"/>
      <c r="W167" s="42"/>
      <c r="X167" s="42"/>
      <c r="Y167" s="42"/>
      <c r="Z167" s="42"/>
      <c r="AA167" s="42"/>
      <c r="AB167" s="42"/>
      <c r="AC167" s="42"/>
      <c r="AD167" s="42"/>
      <c r="AE167" s="42"/>
      <c r="AR167" s="229" t="s">
        <v>1094</v>
      </c>
      <c r="AT167" s="229" t="s">
        <v>243</v>
      </c>
      <c r="AU167" s="229" t="s">
        <v>93</v>
      </c>
      <c r="AY167" s="20" t="s">
        <v>241</v>
      </c>
      <c r="BE167" s="230">
        <f>IF(N167="základní",J167,0)</f>
        <v>0</v>
      </c>
      <c r="BF167" s="230">
        <f>IF(N167="snížená",J167,0)</f>
        <v>0</v>
      </c>
      <c r="BG167" s="230">
        <f>IF(N167="zákl. přenesená",J167,0)</f>
        <v>0</v>
      </c>
      <c r="BH167" s="230">
        <f>IF(N167="sníž. přenesená",J167,0)</f>
        <v>0</v>
      </c>
      <c r="BI167" s="230">
        <f>IF(N167="nulová",J167,0)</f>
        <v>0</v>
      </c>
      <c r="BJ167" s="20" t="s">
        <v>23</v>
      </c>
      <c r="BK167" s="230">
        <f>ROUND(I167*H167,2)</f>
        <v>0</v>
      </c>
      <c r="BL167" s="20" t="s">
        <v>1094</v>
      </c>
      <c r="BM167" s="229" t="s">
        <v>1357</v>
      </c>
    </row>
    <row r="168" s="12" customFormat="1" ht="22.8" customHeight="1">
      <c r="A168" s="12"/>
      <c r="B168" s="202"/>
      <c r="C168" s="203"/>
      <c r="D168" s="204" t="s">
        <v>84</v>
      </c>
      <c r="E168" s="216" t="s">
        <v>10558</v>
      </c>
      <c r="F168" s="216" t="s">
        <v>10559</v>
      </c>
      <c r="G168" s="203"/>
      <c r="H168" s="203"/>
      <c r="I168" s="206"/>
      <c r="J168" s="217">
        <f>BK168</f>
        <v>0</v>
      </c>
      <c r="K168" s="203"/>
      <c r="L168" s="208"/>
      <c r="M168" s="209"/>
      <c r="N168" s="210"/>
      <c r="O168" s="210"/>
      <c r="P168" s="211">
        <f>SUM(P169:P195)</f>
        <v>0</v>
      </c>
      <c r="Q168" s="210"/>
      <c r="R168" s="211">
        <f>SUM(R169:R195)</f>
        <v>0.77140999999999982</v>
      </c>
      <c r="S168" s="210"/>
      <c r="T168" s="212">
        <f>SUM(T169:T195)</f>
        <v>0</v>
      </c>
      <c r="U168" s="12"/>
      <c r="V168" s="12"/>
      <c r="W168" s="12"/>
      <c r="X168" s="12"/>
      <c r="Y168" s="12"/>
      <c r="Z168" s="12"/>
      <c r="AA168" s="12"/>
      <c r="AB168" s="12"/>
      <c r="AC168" s="12"/>
      <c r="AD168" s="12"/>
      <c r="AE168" s="12"/>
      <c r="AR168" s="213" t="s">
        <v>23</v>
      </c>
      <c r="AT168" s="214" t="s">
        <v>84</v>
      </c>
      <c r="AU168" s="214" t="s">
        <v>23</v>
      </c>
      <c r="AY168" s="213" t="s">
        <v>241</v>
      </c>
      <c r="BK168" s="215">
        <f>SUM(BK169:BK195)</f>
        <v>0</v>
      </c>
    </row>
    <row r="169" s="2" customFormat="1" ht="16.5" customHeight="1">
      <c r="A169" s="42"/>
      <c r="B169" s="43"/>
      <c r="C169" s="218" t="s">
        <v>940</v>
      </c>
      <c r="D169" s="218" t="s">
        <v>243</v>
      </c>
      <c r="E169" s="219" t="s">
        <v>10560</v>
      </c>
      <c r="F169" s="220" t="s">
        <v>10561</v>
      </c>
      <c r="G169" s="221" t="s">
        <v>561</v>
      </c>
      <c r="H169" s="222">
        <v>219</v>
      </c>
      <c r="I169" s="223"/>
      <c r="J169" s="224">
        <f>ROUND(I169*H169,2)</f>
        <v>0</v>
      </c>
      <c r="K169" s="220" t="s">
        <v>10466</v>
      </c>
      <c r="L169" s="48"/>
      <c r="M169" s="225" t="s">
        <v>39</v>
      </c>
      <c r="N169" s="226" t="s">
        <v>56</v>
      </c>
      <c r="O169" s="88"/>
      <c r="P169" s="227">
        <f>O169*H169</f>
        <v>0</v>
      </c>
      <c r="Q169" s="227">
        <v>0</v>
      </c>
      <c r="R169" s="227">
        <f>Q169*H169</f>
        <v>0</v>
      </c>
      <c r="S169" s="227">
        <v>0</v>
      </c>
      <c r="T169" s="228">
        <f>S169*H169</f>
        <v>0</v>
      </c>
      <c r="U169" s="42"/>
      <c r="V169" s="42"/>
      <c r="W169" s="42"/>
      <c r="X169" s="42"/>
      <c r="Y169" s="42"/>
      <c r="Z169" s="42"/>
      <c r="AA169" s="42"/>
      <c r="AB169" s="42"/>
      <c r="AC169" s="42"/>
      <c r="AD169" s="42"/>
      <c r="AE169" s="42"/>
      <c r="AR169" s="229" t="s">
        <v>1094</v>
      </c>
      <c r="AT169" s="229" t="s">
        <v>243</v>
      </c>
      <c r="AU169" s="229" t="s">
        <v>93</v>
      </c>
      <c r="AY169" s="20" t="s">
        <v>241</v>
      </c>
      <c r="BE169" s="230">
        <f>IF(N169="základní",J169,0)</f>
        <v>0</v>
      </c>
      <c r="BF169" s="230">
        <f>IF(N169="snížená",J169,0)</f>
        <v>0</v>
      </c>
      <c r="BG169" s="230">
        <f>IF(N169="zákl. přenesená",J169,0)</f>
        <v>0</v>
      </c>
      <c r="BH169" s="230">
        <f>IF(N169="sníž. přenesená",J169,0)</f>
        <v>0</v>
      </c>
      <c r="BI169" s="230">
        <f>IF(N169="nulová",J169,0)</f>
        <v>0</v>
      </c>
      <c r="BJ169" s="20" t="s">
        <v>23</v>
      </c>
      <c r="BK169" s="230">
        <f>ROUND(I169*H169,2)</f>
        <v>0</v>
      </c>
      <c r="BL169" s="20" t="s">
        <v>1094</v>
      </c>
      <c r="BM169" s="229" t="s">
        <v>1515</v>
      </c>
    </row>
    <row r="170" s="2" customFormat="1" ht="16.5" customHeight="1">
      <c r="A170" s="42"/>
      <c r="B170" s="43"/>
      <c r="C170" s="280" t="s">
        <v>947</v>
      </c>
      <c r="D170" s="280" t="s">
        <v>463</v>
      </c>
      <c r="E170" s="281" t="s">
        <v>10562</v>
      </c>
      <c r="F170" s="282" t="s">
        <v>10563</v>
      </c>
      <c r="G170" s="283" t="s">
        <v>10470</v>
      </c>
      <c r="H170" s="284">
        <v>17</v>
      </c>
      <c r="I170" s="285"/>
      <c r="J170" s="286">
        <f>ROUND(I170*H170,2)</f>
        <v>0</v>
      </c>
      <c r="K170" s="282" t="s">
        <v>39</v>
      </c>
      <c r="L170" s="287"/>
      <c r="M170" s="288" t="s">
        <v>39</v>
      </c>
      <c r="N170" s="289" t="s">
        <v>56</v>
      </c>
      <c r="O170" s="88"/>
      <c r="P170" s="227">
        <f>O170*H170</f>
        <v>0</v>
      </c>
      <c r="Q170" s="227">
        <v>0</v>
      </c>
      <c r="R170" s="227">
        <f>Q170*H170</f>
        <v>0</v>
      </c>
      <c r="S170" s="227">
        <v>0</v>
      </c>
      <c r="T170" s="228">
        <f>S170*H170</f>
        <v>0</v>
      </c>
      <c r="U170" s="42"/>
      <c r="V170" s="42"/>
      <c r="W170" s="42"/>
      <c r="X170" s="42"/>
      <c r="Y170" s="42"/>
      <c r="Z170" s="42"/>
      <c r="AA170" s="42"/>
      <c r="AB170" s="42"/>
      <c r="AC170" s="42"/>
      <c r="AD170" s="42"/>
      <c r="AE170" s="42"/>
      <c r="AR170" s="229" t="s">
        <v>3347</v>
      </c>
      <c r="AT170" s="229" t="s">
        <v>463</v>
      </c>
      <c r="AU170" s="229" t="s">
        <v>93</v>
      </c>
      <c r="AY170" s="20" t="s">
        <v>241</v>
      </c>
      <c r="BE170" s="230">
        <f>IF(N170="základní",J170,0)</f>
        <v>0</v>
      </c>
      <c r="BF170" s="230">
        <f>IF(N170="snížená",J170,0)</f>
        <v>0</v>
      </c>
      <c r="BG170" s="230">
        <f>IF(N170="zákl. přenesená",J170,0)</f>
        <v>0</v>
      </c>
      <c r="BH170" s="230">
        <f>IF(N170="sníž. přenesená",J170,0)</f>
        <v>0</v>
      </c>
      <c r="BI170" s="230">
        <f>IF(N170="nulová",J170,0)</f>
        <v>0</v>
      </c>
      <c r="BJ170" s="20" t="s">
        <v>23</v>
      </c>
      <c r="BK170" s="230">
        <f>ROUND(I170*H170,2)</f>
        <v>0</v>
      </c>
      <c r="BL170" s="20" t="s">
        <v>1094</v>
      </c>
      <c r="BM170" s="229" t="s">
        <v>1369</v>
      </c>
    </row>
    <row r="171" s="2" customFormat="1" ht="24.15" customHeight="1">
      <c r="A171" s="42"/>
      <c r="B171" s="43"/>
      <c r="C171" s="280" t="s">
        <v>967</v>
      </c>
      <c r="D171" s="280" t="s">
        <v>463</v>
      </c>
      <c r="E171" s="281" t="s">
        <v>10564</v>
      </c>
      <c r="F171" s="282" t="s">
        <v>10565</v>
      </c>
      <c r="G171" s="283" t="s">
        <v>10470</v>
      </c>
      <c r="H171" s="284">
        <v>168</v>
      </c>
      <c r="I171" s="285"/>
      <c r="J171" s="286">
        <f>ROUND(I171*H171,2)</f>
        <v>0</v>
      </c>
      <c r="K171" s="282" t="s">
        <v>39</v>
      </c>
      <c r="L171" s="287"/>
      <c r="M171" s="288" t="s">
        <v>39</v>
      </c>
      <c r="N171" s="289" t="s">
        <v>56</v>
      </c>
      <c r="O171" s="88"/>
      <c r="P171" s="227">
        <f>O171*H171</f>
        <v>0</v>
      </c>
      <c r="Q171" s="227">
        <v>0</v>
      </c>
      <c r="R171" s="227">
        <f>Q171*H171</f>
        <v>0</v>
      </c>
      <c r="S171" s="227">
        <v>0</v>
      </c>
      <c r="T171" s="228">
        <f>S171*H171</f>
        <v>0</v>
      </c>
      <c r="U171" s="42"/>
      <c r="V171" s="42"/>
      <c r="W171" s="42"/>
      <c r="X171" s="42"/>
      <c r="Y171" s="42"/>
      <c r="Z171" s="42"/>
      <c r="AA171" s="42"/>
      <c r="AB171" s="42"/>
      <c r="AC171" s="42"/>
      <c r="AD171" s="42"/>
      <c r="AE171" s="42"/>
      <c r="AR171" s="229" t="s">
        <v>3347</v>
      </c>
      <c r="AT171" s="229" t="s">
        <v>463</v>
      </c>
      <c r="AU171" s="229" t="s">
        <v>93</v>
      </c>
      <c r="AY171" s="20" t="s">
        <v>241</v>
      </c>
      <c r="BE171" s="230">
        <f>IF(N171="základní",J171,0)</f>
        <v>0</v>
      </c>
      <c r="BF171" s="230">
        <f>IF(N171="snížená",J171,0)</f>
        <v>0</v>
      </c>
      <c r="BG171" s="230">
        <f>IF(N171="zákl. přenesená",J171,0)</f>
        <v>0</v>
      </c>
      <c r="BH171" s="230">
        <f>IF(N171="sníž. přenesená",J171,0)</f>
        <v>0</v>
      </c>
      <c r="BI171" s="230">
        <f>IF(N171="nulová",J171,0)</f>
        <v>0</v>
      </c>
      <c r="BJ171" s="20" t="s">
        <v>23</v>
      </c>
      <c r="BK171" s="230">
        <f>ROUND(I171*H171,2)</f>
        <v>0</v>
      </c>
      <c r="BL171" s="20" t="s">
        <v>1094</v>
      </c>
      <c r="BM171" s="229" t="s">
        <v>10704</v>
      </c>
    </row>
    <row r="172" s="2" customFormat="1" ht="16.5" customHeight="1">
      <c r="A172" s="42"/>
      <c r="B172" s="43"/>
      <c r="C172" s="280" t="s">
        <v>973</v>
      </c>
      <c r="D172" s="280" t="s">
        <v>463</v>
      </c>
      <c r="E172" s="281" t="s">
        <v>10567</v>
      </c>
      <c r="F172" s="282" t="s">
        <v>10568</v>
      </c>
      <c r="G172" s="283" t="s">
        <v>10470</v>
      </c>
      <c r="H172" s="284">
        <v>168</v>
      </c>
      <c r="I172" s="285"/>
      <c r="J172" s="286">
        <f>ROUND(I172*H172,2)</f>
        <v>0</v>
      </c>
      <c r="K172" s="282" t="s">
        <v>39</v>
      </c>
      <c r="L172" s="287"/>
      <c r="M172" s="288" t="s">
        <v>39</v>
      </c>
      <c r="N172" s="289" t="s">
        <v>56</v>
      </c>
      <c r="O172" s="88"/>
      <c r="P172" s="227">
        <f>O172*H172</f>
        <v>0</v>
      </c>
      <c r="Q172" s="227">
        <v>0</v>
      </c>
      <c r="R172" s="227">
        <f>Q172*H172</f>
        <v>0</v>
      </c>
      <c r="S172" s="227">
        <v>0</v>
      </c>
      <c r="T172" s="228">
        <f>S172*H172</f>
        <v>0</v>
      </c>
      <c r="U172" s="42"/>
      <c r="V172" s="42"/>
      <c r="W172" s="42"/>
      <c r="X172" s="42"/>
      <c r="Y172" s="42"/>
      <c r="Z172" s="42"/>
      <c r="AA172" s="42"/>
      <c r="AB172" s="42"/>
      <c r="AC172" s="42"/>
      <c r="AD172" s="42"/>
      <c r="AE172" s="42"/>
      <c r="AR172" s="229" t="s">
        <v>3347</v>
      </c>
      <c r="AT172" s="229" t="s">
        <v>463</v>
      </c>
      <c r="AU172" s="229" t="s">
        <v>93</v>
      </c>
      <c r="AY172" s="20" t="s">
        <v>241</v>
      </c>
      <c r="BE172" s="230">
        <f>IF(N172="základní",J172,0)</f>
        <v>0</v>
      </c>
      <c r="BF172" s="230">
        <f>IF(N172="snížená",J172,0)</f>
        <v>0</v>
      </c>
      <c r="BG172" s="230">
        <f>IF(N172="zákl. přenesená",J172,0)</f>
        <v>0</v>
      </c>
      <c r="BH172" s="230">
        <f>IF(N172="sníž. přenesená",J172,0)</f>
        <v>0</v>
      </c>
      <c r="BI172" s="230">
        <f>IF(N172="nulová",J172,0)</f>
        <v>0</v>
      </c>
      <c r="BJ172" s="20" t="s">
        <v>23</v>
      </c>
      <c r="BK172" s="230">
        <f>ROUND(I172*H172,2)</f>
        <v>0</v>
      </c>
      <c r="BL172" s="20" t="s">
        <v>1094</v>
      </c>
      <c r="BM172" s="229" t="s">
        <v>1397</v>
      </c>
    </row>
    <row r="173" s="2" customFormat="1" ht="16.5" customHeight="1">
      <c r="A173" s="42"/>
      <c r="B173" s="43"/>
      <c r="C173" s="280" t="s">
        <v>981</v>
      </c>
      <c r="D173" s="280" t="s">
        <v>463</v>
      </c>
      <c r="E173" s="281" t="s">
        <v>10705</v>
      </c>
      <c r="F173" s="282" t="s">
        <v>10706</v>
      </c>
      <c r="G173" s="283" t="s">
        <v>561</v>
      </c>
      <c r="H173" s="284">
        <v>14</v>
      </c>
      <c r="I173" s="285"/>
      <c r="J173" s="286">
        <f>ROUND(I173*H173,2)</f>
        <v>0</v>
      </c>
      <c r="K173" s="282" t="s">
        <v>10496</v>
      </c>
      <c r="L173" s="287"/>
      <c r="M173" s="288" t="s">
        <v>39</v>
      </c>
      <c r="N173" s="289" t="s">
        <v>56</v>
      </c>
      <c r="O173" s="88"/>
      <c r="P173" s="227">
        <f>O173*H173</f>
        <v>0</v>
      </c>
      <c r="Q173" s="227">
        <v>0.0028999999999999998</v>
      </c>
      <c r="R173" s="227">
        <f>Q173*H173</f>
        <v>0.040599999999999997</v>
      </c>
      <c r="S173" s="227">
        <v>0</v>
      </c>
      <c r="T173" s="228">
        <f>S173*H173</f>
        <v>0</v>
      </c>
      <c r="U173" s="42"/>
      <c r="V173" s="42"/>
      <c r="W173" s="42"/>
      <c r="X173" s="42"/>
      <c r="Y173" s="42"/>
      <c r="Z173" s="42"/>
      <c r="AA173" s="42"/>
      <c r="AB173" s="42"/>
      <c r="AC173" s="42"/>
      <c r="AD173" s="42"/>
      <c r="AE173" s="42"/>
      <c r="AR173" s="229" t="s">
        <v>3347</v>
      </c>
      <c r="AT173" s="229" t="s">
        <v>463</v>
      </c>
      <c r="AU173" s="229" t="s">
        <v>93</v>
      </c>
      <c r="AY173" s="20" t="s">
        <v>241</v>
      </c>
      <c r="BE173" s="230">
        <f>IF(N173="základní",J173,0)</f>
        <v>0</v>
      </c>
      <c r="BF173" s="230">
        <f>IF(N173="snížená",J173,0)</f>
        <v>0</v>
      </c>
      <c r="BG173" s="230">
        <f>IF(N173="zákl. přenesená",J173,0)</f>
        <v>0</v>
      </c>
      <c r="BH173" s="230">
        <f>IF(N173="sníž. přenesená",J173,0)</f>
        <v>0</v>
      </c>
      <c r="BI173" s="230">
        <f>IF(N173="nulová",J173,0)</f>
        <v>0</v>
      </c>
      <c r="BJ173" s="20" t="s">
        <v>23</v>
      </c>
      <c r="BK173" s="230">
        <f>ROUND(I173*H173,2)</f>
        <v>0</v>
      </c>
      <c r="BL173" s="20" t="s">
        <v>1094</v>
      </c>
      <c r="BM173" s="229" t="s">
        <v>1411</v>
      </c>
    </row>
    <row r="174" s="2" customFormat="1">
      <c r="A174" s="42"/>
      <c r="B174" s="43"/>
      <c r="C174" s="44"/>
      <c r="D174" s="238" t="s">
        <v>3418</v>
      </c>
      <c r="E174" s="44"/>
      <c r="F174" s="290" t="s">
        <v>10707</v>
      </c>
      <c r="G174" s="44"/>
      <c r="H174" s="44"/>
      <c r="I174" s="233"/>
      <c r="J174" s="44"/>
      <c r="K174" s="44"/>
      <c r="L174" s="48"/>
      <c r="M174" s="234"/>
      <c r="N174" s="235"/>
      <c r="O174" s="88"/>
      <c r="P174" s="88"/>
      <c r="Q174" s="88"/>
      <c r="R174" s="88"/>
      <c r="S174" s="88"/>
      <c r="T174" s="89"/>
      <c r="U174" s="42"/>
      <c r="V174" s="42"/>
      <c r="W174" s="42"/>
      <c r="X174" s="42"/>
      <c r="Y174" s="42"/>
      <c r="Z174" s="42"/>
      <c r="AA174" s="42"/>
      <c r="AB174" s="42"/>
      <c r="AC174" s="42"/>
      <c r="AD174" s="42"/>
      <c r="AE174" s="42"/>
      <c r="AT174" s="20" t="s">
        <v>3418</v>
      </c>
      <c r="AU174" s="20" t="s">
        <v>93</v>
      </c>
    </row>
    <row r="175" s="2" customFormat="1" ht="16.5" customHeight="1">
      <c r="A175" s="42"/>
      <c r="B175" s="43"/>
      <c r="C175" s="280" t="s">
        <v>986</v>
      </c>
      <c r="D175" s="280" t="s">
        <v>463</v>
      </c>
      <c r="E175" s="281" t="s">
        <v>10569</v>
      </c>
      <c r="F175" s="282" t="s">
        <v>10570</v>
      </c>
      <c r="G175" s="283" t="s">
        <v>10470</v>
      </c>
      <c r="H175" s="284">
        <v>20</v>
      </c>
      <c r="I175" s="285"/>
      <c r="J175" s="286">
        <f>ROUND(I175*H175,2)</f>
        <v>0</v>
      </c>
      <c r="K175" s="282" t="s">
        <v>39</v>
      </c>
      <c r="L175" s="287"/>
      <c r="M175" s="288" t="s">
        <v>39</v>
      </c>
      <c r="N175" s="289" t="s">
        <v>56</v>
      </c>
      <c r="O175" s="88"/>
      <c r="P175" s="227">
        <f>O175*H175</f>
        <v>0</v>
      </c>
      <c r="Q175" s="227">
        <v>0</v>
      </c>
      <c r="R175" s="227">
        <f>Q175*H175</f>
        <v>0</v>
      </c>
      <c r="S175" s="227">
        <v>0</v>
      </c>
      <c r="T175" s="228">
        <f>S175*H175</f>
        <v>0</v>
      </c>
      <c r="U175" s="42"/>
      <c r="V175" s="42"/>
      <c r="W175" s="42"/>
      <c r="X175" s="42"/>
      <c r="Y175" s="42"/>
      <c r="Z175" s="42"/>
      <c r="AA175" s="42"/>
      <c r="AB175" s="42"/>
      <c r="AC175" s="42"/>
      <c r="AD175" s="42"/>
      <c r="AE175" s="42"/>
      <c r="AR175" s="229" t="s">
        <v>3347</v>
      </c>
      <c r="AT175" s="229" t="s">
        <v>463</v>
      </c>
      <c r="AU175" s="229" t="s">
        <v>93</v>
      </c>
      <c r="AY175" s="20" t="s">
        <v>241</v>
      </c>
      <c r="BE175" s="230">
        <f>IF(N175="základní",J175,0)</f>
        <v>0</v>
      </c>
      <c r="BF175" s="230">
        <f>IF(N175="snížená",J175,0)</f>
        <v>0</v>
      </c>
      <c r="BG175" s="230">
        <f>IF(N175="zákl. přenesená",J175,0)</f>
        <v>0</v>
      </c>
      <c r="BH175" s="230">
        <f>IF(N175="sníž. přenesená",J175,0)</f>
        <v>0</v>
      </c>
      <c r="BI175" s="230">
        <f>IF(N175="nulová",J175,0)</f>
        <v>0</v>
      </c>
      <c r="BJ175" s="20" t="s">
        <v>23</v>
      </c>
      <c r="BK175" s="230">
        <f>ROUND(I175*H175,2)</f>
        <v>0</v>
      </c>
      <c r="BL175" s="20" t="s">
        <v>1094</v>
      </c>
      <c r="BM175" s="229" t="s">
        <v>1426</v>
      </c>
    </row>
    <row r="176" s="2" customFormat="1" ht="16.5" customHeight="1">
      <c r="A176" s="42"/>
      <c r="B176" s="43"/>
      <c r="C176" s="218" t="s">
        <v>994</v>
      </c>
      <c r="D176" s="218" t="s">
        <v>243</v>
      </c>
      <c r="E176" s="219" t="s">
        <v>10573</v>
      </c>
      <c r="F176" s="220" t="s">
        <v>10574</v>
      </c>
      <c r="G176" s="221" t="s">
        <v>561</v>
      </c>
      <c r="H176" s="222">
        <v>73</v>
      </c>
      <c r="I176" s="223"/>
      <c r="J176" s="224">
        <f>ROUND(I176*H176,2)</f>
        <v>0</v>
      </c>
      <c r="K176" s="220" t="s">
        <v>10466</v>
      </c>
      <c r="L176" s="48"/>
      <c r="M176" s="225" t="s">
        <v>39</v>
      </c>
      <c r="N176" s="226" t="s">
        <v>56</v>
      </c>
      <c r="O176" s="88"/>
      <c r="P176" s="227">
        <f>O176*H176</f>
        <v>0</v>
      </c>
      <c r="Q176" s="227">
        <v>0</v>
      </c>
      <c r="R176" s="227">
        <f>Q176*H176</f>
        <v>0</v>
      </c>
      <c r="S176" s="227">
        <v>0</v>
      </c>
      <c r="T176" s="228">
        <f>S176*H176</f>
        <v>0</v>
      </c>
      <c r="U176" s="42"/>
      <c r="V176" s="42"/>
      <c r="W176" s="42"/>
      <c r="X176" s="42"/>
      <c r="Y176" s="42"/>
      <c r="Z176" s="42"/>
      <c r="AA176" s="42"/>
      <c r="AB176" s="42"/>
      <c r="AC176" s="42"/>
      <c r="AD176" s="42"/>
      <c r="AE176" s="42"/>
      <c r="AR176" s="229" t="s">
        <v>1094</v>
      </c>
      <c r="AT176" s="229" t="s">
        <v>243</v>
      </c>
      <c r="AU176" s="229" t="s">
        <v>93</v>
      </c>
      <c r="AY176" s="20" t="s">
        <v>241</v>
      </c>
      <c r="BE176" s="230">
        <f>IF(N176="základní",J176,0)</f>
        <v>0</v>
      </c>
      <c r="BF176" s="230">
        <f>IF(N176="snížená",J176,0)</f>
        <v>0</v>
      </c>
      <c r="BG176" s="230">
        <f>IF(N176="zákl. přenesená",J176,0)</f>
        <v>0</v>
      </c>
      <c r="BH176" s="230">
        <f>IF(N176="sníž. přenesená",J176,0)</f>
        <v>0</v>
      </c>
      <c r="BI176" s="230">
        <f>IF(N176="nulová",J176,0)</f>
        <v>0</v>
      </c>
      <c r="BJ176" s="20" t="s">
        <v>23</v>
      </c>
      <c r="BK176" s="230">
        <f>ROUND(I176*H176,2)</f>
        <v>0</v>
      </c>
      <c r="BL176" s="20" t="s">
        <v>1094</v>
      </c>
      <c r="BM176" s="229" t="s">
        <v>1525</v>
      </c>
    </row>
    <row r="177" s="2" customFormat="1" ht="24.15" customHeight="1">
      <c r="A177" s="42"/>
      <c r="B177" s="43"/>
      <c r="C177" s="280" t="s">
        <v>1005</v>
      </c>
      <c r="D177" s="280" t="s">
        <v>463</v>
      </c>
      <c r="E177" s="281" t="s">
        <v>10564</v>
      </c>
      <c r="F177" s="282" t="s">
        <v>10565</v>
      </c>
      <c r="G177" s="283" t="s">
        <v>10470</v>
      </c>
      <c r="H177" s="284">
        <v>40</v>
      </c>
      <c r="I177" s="285"/>
      <c r="J177" s="286">
        <f>ROUND(I177*H177,2)</f>
        <v>0</v>
      </c>
      <c r="K177" s="282" t="s">
        <v>39</v>
      </c>
      <c r="L177" s="287"/>
      <c r="M177" s="288" t="s">
        <v>39</v>
      </c>
      <c r="N177" s="289" t="s">
        <v>56</v>
      </c>
      <c r="O177" s="88"/>
      <c r="P177" s="227">
        <f>O177*H177</f>
        <v>0</v>
      </c>
      <c r="Q177" s="227">
        <v>0</v>
      </c>
      <c r="R177" s="227">
        <f>Q177*H177</f>
        <v>0</v>
      </c>
      <c r="S177" s="227">
        <v>0</v>
      </c>
      <c r="T177" s="228">
        <f>S177*H177</f>
        <v>0</v>
      </c>
      <c r="U177" s="42"/>
      <c r="V177" s="42"/>
      <c r="W177" s="42"/>
      <c r="X177" s="42"/>
      <c r="Y177" s="42"/>
      <c r="Z177" s="42"/>
      <c r="AA177" s="42"/>
      <c r="AB177" s="42"/>
      <c r="AC177" s="42"/>
      <c r="AD177" s="42"/>
      <c r="AE177" s="42"/>
      <c r="AR177" s="229" t="s">
        <v>3347</v>
      </c>
      <c r="AT177" s="229" t="s">
        <v>463</v>
      </c>
      <c r="AU177" s="229" t="s">
        <v>93</v>
      </c>
      <c r="AY177" s="20" t="s">
        <v>241</v>
      </c>
      <c r="BE177" s="230">
        <f>IF(N177="základní",J177,0)</f>
        <v>0</v>
      </c>
      <c r="BF177" s="230">
        <f>IF(N177="snížená",J177,0)</f>
        <v>0</v>
      </c>
      <c r="BG177" s="230">
        <f>IF(N177="zákl. přenesená",J177,0)</f>
        <v>0</v>
      </c>
      <c r="BH177" s="230">
        <f>IF(N177="sníž. přenesená",J177,0)</f>
        <v>0</v>
      </c>
      <c r="BI177" s="230">
        <f>IF(N177="nulová",J177,0)</f>
        <v>0</v>
      </c>
      <c r="BJ177" s="20" t="s">
        <v>23</v>
      </c>
      <c r="BK177" s="230">
        <f>ROUND(I177*H177,2)</f>
        <v>0</v>
      </c>
      <c r="BL177" s="20" t="s">
        <v>1094</v>
      </c>
      <c r="BM177" s="229" t="s">
        <v>1384</v>
      </c>
    </row>
    <row r="178" s="2" customFormat="1" ht="16.5" customHeight="1">
      <c r="A178" s="42"/>
      <c r="B178" s="43"/>
      <c r="C178" s="280" t="s">
        <v>1016</v>
      </c>
      <c r="D178" s="280" t="s">
        <v>463</v>
      </c>
      <c r="E178" s="281" t="s">
        <v>10575</v>
      </c>
      <c r="F178" s="282" t="s">
        <v>10576</v>
      </c>
      <c r="G178" s="283" t="s">
        <v>10470</v>
      </c>
      <c r="H178" s="284">
        <v>26</v>
      </c>
      <c r="I178" s="285"/>
      <c r="J178" s="286">
        <f>ROUND(I178*H178,2)</f>
        <v>0</v>
      </c>
      <c r="K178" s="282" t="s">
        <v>39</v>
      </c>
      <c r="L178" s="287"/>
      <c r="M178" s="288" t="s">
        <v>39</v>
      </c>
      <c r="N178" s="289" t="s">
        <v>56</v>
      </c>
      <c r="O178" s="88"/>
      <c r="P178" s="227">
        <f>O178*H178</f>
        <v>0</v>
      </c>
      <c r="Q178" s="227">
        <v>0</v>
      </c>
      <c r="R178" s="227">
        <f>Q178*H178</f>
        <v>0</v>
      </c>
      <c r="S178" s="227">
        <v>0</v>
      </c>
      <c r="T178" s="228">
        <f>S178*H178</f>
        <v>0</v>
      </c>
      <c r="U178" s="42"/>
      <c r="V178" s="42"/>
      <c r="W178" s="42"/>
      <c r="X178" s="42"/>
      <c r="Y178" s="42"/>
      <c r="Z178" s="42"/>
      <c r="AA178" s="42"/>
      <c r="AB178" s="42"/>
      <c r="AC178" s="42"/>
      <c r="AD178" s="42"/>
      <c r="AE178" s="42"/>
      <c r="AR178" s="229" t="s">
        <v>3347</v>
      </c>
      <c r="AT178" s="229" t="s">
        <v>463</v>
      </c>
      <c r="AU178" s="229" t="s">
        <v>93</v>
      </c>
      <c r="AY178" s="20" t="s">
        <v>241</v>
      </c>
      <c r="BE178" s="230">
        <f>IF(N178="základní",J178,0)</f>
        <v>0</v>
      </c>
      <c r="BF178" s="230">
        <f>IF(N178="snížená",J178,0)</f>
        <v>0</v>
      </c>
      <c r="BG178" s="230">
        <f>IF(N178="zákl. přenesená",J178,0)</f>
        <v>0</v>
      </c>
      <c r="BH178" s="230">
        <f>IF(N178="sníž. přenesená",J178,0)</f>
        <v>0</v>
      </c>
      <c r="BI178" s="230">
        <f>IF(N178="nulová",J178,0)</f>
        <v>0</v>
      </c>
      <c r="BJ178" s="20" t="s">
        <v>23</v>
      </c>
      <c r="BK178" s="230">
        <f>ROUND(I178*H178,2)</f>
        <v>0</v>
      </c>
      <c r="BL178" s="20" t="s">
        <v>1094</v>
      </c>
      <c r="BM178" s="229" t="s">
        <v>1444</v>
      </c>
    </row>
    <row r="179" s="2" customFormat="1" ht="21.75" customHeight="1">
      <c r="A179" s="42"/>
      <c r="B179" s="43"/>
      <c r="C179" s="280" t="s">
        <v>1025</v>
      </c>
      <c r="D179" s="280" t="s">
        <v>463</v>
      </c>
      <c r="E179" s="281" t="s">
        <v>10577</v>
      </c>
      <c r="F179" s="282" t="s">
        <v>10578</v>
      </c>
      <c r="G179" s="283" t="s">
        <v>10470</v>
      </c>
      <c r="H179" s="284">
        <v>7</v>
      </c>
      <c r="I179" s="285"/>
      <c r="J179" s="286">
        <f>ROUND(I179*H179,2)</f>
        <v>0</v>
      </c>
      <c r="K179" s="282" t="s">
        <v>39</v>
      </c>
      <c r="L179" s="287"/>
      <c r="M179" s="288" t="s">
        <v>39</v>
      </c>
      <c r="N179" s="289" t="s">
        <v>56</v>
      </c>
      <c r="O179" s="88"/>
      <c r="P179" s="227">
        <f>O179*H179</f>
        <v>0</v>
      </c>
      <c r="Q179" s="227">
        <v>0</v>
      </c>
      <c r="R179" s="227">
        <f>Q179*H179</f>
        <v>0</v>
      </c>
      <c r="S179" s="227">
        <v>0</v>
      </c>
      <c r="T179" s="228">
        <f>S179*H179</f>
        <v>0</v>
      </c>
      <c r="U179" s="42"/>
      <c r="V179" s="42"/>
      <c r="W179" s="42"/>
      <c r="X179" s="42"/>
      <c r="Y179" s="42"/>
      <c r="Z179" s="42"/>
      <c r="AA179" s="42"/>
      <c r="AB179" s="42"/>
      <c r="AC179" s="42"/>
      <c r="AD179" s="42"/>
      <c r="AE179" s="42"/>
      <c r="AR179" s="229" t="s">
        <v>3347</v>
      </c>
      <c r="AT179" s="229" t="s">
        <v>463</v>
      </c>
      <c r="AU179" s="229" t="s">
        <v>93</v>
      </c>
      <c r="AY179" s="20" t="s">
        <v>241</v>
      </c>
      <c r="BE179" s="230">
        <f>IF(N179="základní",J179,0)</f>
        <v>0</v>
      </c>
      <c r="BF179" s="230">
        <f>IF(N179="snížená",J179,0)</f>
        <v>0</v>
      </c>
      <c r="BG179" s="230">
        <f>IF(N179="zákl. přenesená",J179,0)</f>
        <v>0</v>
      </c>
      <c r="BH179" s="230">
        <f>IF(N179="sníž. přenesená",J179,0)</f>
        <v>0</v>
      </c>
      <c r="BI179" s="230">
        <f>IF(N179="nulová",J179,0)</f>
        <v>0</v>
      </c>
      <c r="BJ179" s="20" t="s">
        <v>23</v>
      </c>
      <c r="BK179" s="230">
        <f>ROUND(I179*H179,2)</f>
        <v>0</v>
      </c>
      <c r="BL179" s="20" t="s">
        <v>1094</v>
      </c>
      <c r="BM179" s="229" t="s">
        <v>33</v>
      </c>
    </row>
    <row r="180" s="2" customFormat="1" ht="16.5" customHeight="1">
      <c r="A180" s="42"/>
      <c r="B180" s="43"/>
      <c r="C180" s="218" t="s">
        <v>1037</v>
      </c>
      <c r="D180" s="218" t="s">
        <v>243</v>
      </c>
      <c r="E180" s="219" t="s">
        <v>10581</v>
      </c>
      <c r="F180" s="220" t="s">
        <v>10582</v>
      </c>
      <c r="G180" s="221" t="s">
        <v>561</v>
      </c>
      <c r="H180" s="222">
        <v>8</v>
      </c>
      <c r="I180" s="223"/>
      <c r="J180" s="224">
        <f>ROUND(I180*H180,2)</f>
        <v>0</v>
      </c>
      <c r="K180" s="220" t="s">
        <v>10466</v>
      </c>
      <c r="L180" s="48"/>
      <c r="M180" s="225" t="s">
        <v>39</v>
      </c>
      <c r="N180" s="226" t="s">
        <v>56</v>
      </c>
      <c r="O180" s="88"/>
      <c r="P180" s="227">
        <f>O180*H180</f>
        <v>0</v>
      </c>
      <c r="Q180" s="227">
        <v>0</v>
      </c>
      <c r="R180" s="227">
        <f>Q180*H180</f>
        <v>0</v>
      </c>
      <c r="S180" s="227">
        <v>0</v>
      </c>
      <c r="T180" s="228">
        <f>S180*H180</f>
        <v>0</v>
      </c>
      <c r="U180" s="42"/>
      <c r="V180" s="42"/>
      <c r="W180" s="42"/>
      <c r="X180" s="42"/>
      <c r="Y180" s="42"/>
      <c r="Z180" s="42"/>
      <c r="AA180" s="42"/>
      <c r="AB180" s="42"/>
      <c r="AC180" s="42"/>
      <c r="AD180" s="42"/>
      <c r="AE180" s="42"/>
      <c r="AR180" s="229" t="s">
        <v>1094</v>
      </c>
      <c r="AT180" s="229" t="s">
        <v>243</v>
      </c>
      <c r="AU180" s="229" t="s">
        <v>93</v>
      </c>
      <c r="AY180" s="20" t="s">
        <v>241</v>
      </c>
      <c r="BE180" s="230">
        <f>IF(N180="základní",J180,0)</f>
        <v>0</v>
      </c>
      <c r="BF180" s="230">
        <f>IF(N180="snížená",J180,0)</f>
        <v>0</v>
      </c>
      <c r="BG180" s="230">
        <f>IF(N180="zákl. přenesená",J180,0)</f>
        <v>0</v>
      </c>
      <c r="BH180" s="230">
        <f>IF(N180="sníž. přenesená",J180,0)</f>
        <v>0</v>
      </c>
      <c r="BI180" s="230">
        <f>IF(N180="nulová",J180,0)</f>
        <v>0</v>
      </c>
      <c r="BJ180" s="20" t="s">
        <v>23</v>
      </c>
      <c r="BK180" s="230">
        <f>ROUND(I180*H180,2)</f>
        <v>0</v>
      </c>
      <c r="BL180" s="20" t="s">
        <v>1094</v>
      </c>
      <c r="BM180" s="229" t="s">
        <v>1539</v>
      </c>
    </row>
    <row r="181" s="2" customFormat="1" ht="16.5" customHeight="1">
      <c r="A181" s="42"/>
      <c r="B181" s="43"/>
      <c r="C181" s="280" t="s">
        <v>1043</v>
      </c>
      <c r="D181" s="280" t="s">
        <v>463</v>
      </c>
      <c r="E181" s="281" t="s">
        <v>10583</v>
      </c>
      <c r="F181" s="282" t="s">
        <v>10584</v>
      </c>
      <c r="G181" s="283" t="s">
        <v>10470</v>
      </c>
      <c r="H181" s="284">
        <v>6</v>
      </c>
      <c r="I181" s="285"/>
      <c r="J181" s="286">
        <f>ROUND(I181*H181,2)</f>
        <v>0</v>
      </c>
      <c r="K181" s="282" t="s">
        <v>39</v>
      </c>
      <c r="L181" s="287"/>
      <c r="M181" s="288" t="s">
        <v>39</v>
      </c>
      <c r="N181" s="289" t="s">
        <v>56</v>
      </c>
      <c r="O181" s="88"/>
      <c r="P181" s="227">
        <f>O181*H181</f>
        <v>0</v>
      </c>
      <c r="Q181" s="227">
        <v>0</v>
      </c>
      <c r="R181" s="227">
        <f>Q181*H181</f>
        <v>0</v>
      </c>
      <c r="S181" s="227">
        <v>0</v>
      </c>
      <c r="T181" s="228">
        <f>S181*H181</f>
        <v>0</v>
      </c>
      <c r="U181" s="42"/>
      <c r="V181" s="42"/>
      <c r="W181" s="42"/>
      <c r="X181" s="42"/>
      <c r="Y181" s="42"/>
      <c r="Z181" s="42"/>
      <c r="AA181" s="42"/>
      <c r="AB181" s="42"/>
      <c r="AC181" s="42"/>
      <c r="AD181" s="42"/>
      <c r="AE181" s="42"/>
      <c r="AR181" s="229" t="s">
        <v>3347</v>
      </c>
      <c r="AT181" s="229" t="s">
        <v>463</v>
      </c>
      <c r="AU181" s="229" t="s">
        <v>93</v>
      </c>
      <c r="AY181" s="20" t="s">
        <v>241</v>
      </c>
      <c r="BE181" s="230">
        <f>IF(N181="základní",J181,0)</f>
        <v>0</v>
      </c>
      <c r="BF181" s="230">
        <f>IF(N181="snížená",J181,0)</f>
        <v>0</v>
      </c>
      <c r="BG181" s="230">
        <f>IF(N181="zákl. přenesená",J181,0)</f>
        <v>0</v>
      </c>
      <c r="BH181" s="230">
        <f>IF(N181="sníž. přenesená",J181,0)</f>
        <v>0</v>
      </c>
      <c r="BI181" s="230">
        <f>IF(N181="nulová",J181,0)</f>
        <v>0</v>
      </c>
      <c r="BJ181" s="20" t="s">
        <v>23</v>
      </c>
      <c r="BK181" s="230">
        <f>ROUND(I181*H181,2)</f>
        <v>0</v>
      </c>
      <c r="BL181" s="20" t="s">
        <v>1094</v>
      </c>
      <c r="BM181" s="229" t="s">
        <v>1474</v>
      </c>
    </row>
    <row r="182" s="2" customFormat="1" ht="16.5" customHeight="1">
      <c r="A182" s="42"/>
      <c r="B182" s="43"/>
      <c r="C182" s="280" t="s">
        <v>1049</v>
      </c>
      <c r="D182" s="280" t="s">
        <v>463</v>
      </c>
      <c r="E182" s="281" t="s">
        <v>10708</v>
      </c>
      <c r="F182" s="282" t="s">
        <v>10709</v>
      </c>
      <c r="G182" s="283" t="s">
        <v>10470</v>
      </c>
      <c r="H182" s="284">
        <v>2</v>
      </c>
      <c r="I182" s="285"/>
      <c r="J182" s="286">
        <f>ROUND(I182*H182,2)</f>
        <v>0</v>
      </c>
      <c r="K182" s="282" t="s">
        <v>39</v>
      </c>
      <c r="L182" s="287"/>
      <c r="M182" s="288" t="s">
        <v>39</v>
      </c>
      <c r="N182" s="289" t="s">
        <v>56</v>
      </c>
      <c r="O182" s="88"/>
      <c r="P182" s="227">
        <f>O182*H182</f>
        <v>0</v>
      </c>
      <c r="Q182" s="227">
        <v>0</v>
      </c>
      <c r="R182" s="227">
        <f>Q182*H182</f>
        <v>0</v>
      </c>
      <c r="S182" s="227">
        <v>0</v>
      </c>
      <c r="T182" s="228">
        <f>S182*H182</f>
        <v>0</v>
      </c>
      <c r="U182" s="42"/>
      <c r="V182" s="42"/>
      <c r="W182" s="42"/>
      <c r="X182" s="42"/>
      <c r="Y182" s="42"/>
      <c r="Z182" s="42"/>
      <c r="AA182" s="42"/>
      <c r="AB182" s="42"/>
      <c r="AC182" s="42"/>
      <c r="AD182" s="42"/>
      <c r="AE182" s="42"/>
      <c r="AR182" s="229" t="s">
        <v>3347</v>
      </c>
      <c r="AT182" s="229" t="s">
        <v>463</v>
      </c>
      <c r="AU182" s="229" t="s">
        <v>93</v>
      </c>
      <c r="AY182" s="20" t="s">
        <v>241</v>
      </c>
      <c r="BE182" s="230">
        <f>IF(N182="základní",J182,0)</f>
        <v>0</v>
      </c>
      <c r="BF182" s="230">
        <f>IF(N182="snížená",J182,0)</f>
        <v>0</v>
      </c>
      <c r="BG182" s="230">
        <f>IF(N182="zákl. přenesená",J182,0)</f>
        <v>0</v>
      </c>
      <c r="BH182" s="230">
        <f>IF(N182="sníž. přenesená",J182,0)</f>
        <v>0</v>
      </c>
      <c r="BI182" s="230">
        <f>IF(N182="nulová",J182,0)</f>
        <v>0</v>
      </c>
      <c r="BJ182" s="20" t="s">
        <v>23</v>
      </c>
      <c r="BK182" s="230">
        <f>ROUND(I182*H182,2)</f>
        <v>0</v>
      </c>
      <c r="BL182" s="20" t="s">
        <v>1094</v>
      </c>
      <c r="BM182" s="229" t="s">
        <v>1505</v>
      </c>
    </row>
    <row r="183" s="2" customFormat="1" ht="16.5" customHeight="1">
      <c r="A183" s="42"/>
      <c r="B183" s="43"/>
      <c r="C183" s="218" t="s">
        <v>1062</v>
      </c>
      <c r="D183" s="218" t="s">
        <v>243</v>
      </c>
      <c r="E183" s="219" t="s">
        <v>10710</v>
      </c>
      <c r="F183" s="220" t="s">
        <v>10586</v>
      </c>
      <c r="G183" s="221" t="s">
        <v>561</v>
      </c>
      <c r="H183" s="222">
        <v>61</v>
      </c>
      <c r="I183" s="223"/>
      <c r="J183" s="224">
        <f>ROUND(I183*H183,2)</f>
        <v>0</v>
      </c>
      <c r="K183" s="220" t="s">
        <v>10466</v>
      </c>
      <c r="L183" s="48"/>
      <c r="M183" s="225" t="s">
        <v>39</v>
      </c>
      <c r="N183" s="226" t="s">
        <v>56</v>
      </c>
      <c r="O183" s="88"/>
      <c r="P183" s="227">
        <f>O183*H183</f>
        <v>0</v>
      </c>
      <c r="Q183" s="227">
        <v>0.00011</v>
      </c>
      <c r="R183" s="227">
        <f>Q183*H183</f>
        <v>0.0067099999999999998</v>
      </c>
      <c r="S183" s="227">
        <v>0</v>
      </c>
      <c r="T183" s="228">
        <f>S183*H183</f>
        <v>0</v>
      </c>
      <c r="U183" s="42"/>
      <c r="V183" s="42"/>
      <c r="W183" s="42"/>
      <c r="X183" s="42"/>
      <c r="Y183" s="42"/>
      <c r="Z183" s="42"/>
      <c r="AA183" s="42"/>
      <c r="AB183" s="42"/>
      <c r="AC183" s="42"/>
      <c r="AD183" s="42"/>
      <c r="AE183" s="42"/>
      <c r="AR183" s="229" t="s">
        <v>1094</v>
      </c>
      <c r="AT183" s="229" t="s">
        <v>243</v>
      </c>
      <c r="AU183" s="229" t="s">
        <v>93</v>
      </c>
      <c r="AY183" s="20" t="s">
        <v>241</v>
      </c>
      <c r="BE183" s="230">
        <f>IF(N183="základní",J183,0)</f>
        <v>0</v>
      </c>
      <c r="BF183" s="230">
        <f>IF(N183="snížená",J183,0)</f>
        <v>0</v>
      </c>
      <c r="BG183" s="230">
        <f>IF(N183="zákl. přenesená",J183,0)</f>
        <v>0</v>
      </c>
      <c r="BH183" s="230">
        <f>IF(N183="sníž. přenesená",J183,0)</f>
        <v>0</v>
      </c>
      <c r="BI183" s="230">
        <f>IF(N183="nulová",J183,0)</f>
        <v>0</v>
      </c>
      <c r="BJ183" s="20" t="s">
        <v>23</v>
      </c>
      <c r="BK183" s="230">
        <f>ROUND(I183*H183,2)</f>
        <v>0</v>
      </c>
      <c r="BL183" s="20" t="s">
        <v>1094</v>
      </c>
      <c r="BM183" s="229" t="s">
        <v>1552</v>
      </c>
    </row>
    <row r="184" s="2" customFormat="1">
      <c r="A184" s="42"/>
      <c r="B184" s="43"/>
      <c r="C184" s="44"/>
      <c r="D184" s="238" t="s">
        <v>3418</v>
      </c>
      <c r="E184" s="44"/>
      <c r="F184" s="290" t="s">
        <v>10587</v>
      </c>
      <c r="G184" s="44"/>
      <c r="H184" s="44"/>
      <c r="I184" s="233"/>
      <c r="J184" s="44"/>
      <c r="K184" s="44"/>
      <c r="L184" s="48"/>
      <c r="M184" s="234"/>
      <c r="N184" s="235"/>
      <c r="O184" s="88"/>
      <c r="P184" s="88"/>
      <c r="Q184" s="88"/>
      <c r="R184" s="88"/>
      <c r="S184" s="88"/>
      <c r="T184" s="89"/>
      <c r="U184" s="42"/>
      <c r="V184" s="42"/>
      <c r="W184" s="42"/>
      <c r="X184" s="42"/>
      <c r="Y184" s="42"/>
      <c r="Z184" s="42"/>
      <c r="AA184" s="42"/>
      <c r="AB184" s="42"/>
      <c r="AC184" s="42"/>
      <c r="AD184" s="42"/>
      <c r="AE184" s="42"/>
      <c r="AT184" s="20" t="s">
        <v>3418</v>
      </c>
      <c r="AU184" s="20" t="s">
        <v>93</v>
      </c>
    </row>
    <row r="185" s="2" customFormat="1" ht="16.5" customHeight="1">
      <c r="A185" s="42"/>
      <c r="B185" s="43"/>
      <c r="C185" s="218" t="s">
        <v>1080</v>
      </c>
      <c r="D185" s="218" t="s">
        <v>243</v>
      </c>
      <c r="E185" s="219" t="s">
        <v>10588</v>
      </c>
      <c r="F185" s="220" t="s">
        <v>10589</v>
      </c>
      <c r="G185" s="221" t="s">
        <v>561</v>
      </c>
      <c r="H185" s="222">
        <v>15</v>
      </c>
      <c r="I185" s="223"/>
      <c r="J185" s="224">
        <f>ROUND(I185*H185,2)</f>
        <v>0</v>
      </c>
      <c r="K185" s="220" t="s">
        <v>10496</v>
      </c>
      <c r="L185" s="48"/>
      <c r="M185" s="225" t="s">
        <v>39</v>
      </c>
      <c r="N185" s="226" t="s">
        <v>56</v>
      </c>
      <c r="O185" s="88"/>
      <c r="P185" s="227">
        <f>O185*H185</f>
        <v>0</v>
      </c>
      <c r="Q185" s="227">
        <v>6.0000000000000002E-05</v>
      </c>
      <c r="R185" s="227">
        <f>Q185*H185</f>
        <v>0.00089999999999999998</v>
      </c>
      <c r="S185" s="227">
        <v>0</v>
      </c>
      <c r="T185" s="228">
        <f>S185*H185</f>
        <v>0</v>
      </c>
      <c r="U185" s="42"/>
      <c r="V185" s="42"/>
      <c r="W185" s="42"/>
      <c r="X185" s="42"/>
      <c r="Y185" s="42"/>
      <c r="Z185" s="42"/>
      <c r="AA185" s="42"/>
      <c r="AB185" s="42"/>
      <c r="AC185" s="42"/>
      <c r="AD185" s="42"/>
      <c r="AE185" s="42"/>
      <c r="AR185" s="229" t="s">
        <v>1094</v>
      </c>
      <c r="AT185" s="229" t="s">
        <v>243</v>
      </c>
      <c r="AU185" s="229" t="s">
        <v>93</v>
      </c>
      <c r="AY185" s="20" t="s">
        <v>241</v>
      </c>
      <c r="BE185" s="230">
        <f>IF(N185="základní",J185,0)</f>
        <v>0</v>
      </c>
      <c r="BF185" s="230">
        <f>IF(N185="snížená",J185,0)</f>
        <v>0</v>
      </c>
      <c r="BG185" s="230">
        <f>IF(N185="zákl. přenesená",J185,0)</f>
        <v>0</v>
      </c>
      <c r="BH185" s="230">
        <f>IF(N185="sníž. přenesená",J185,0)</f>
        <v>0</v>
      </c>
      <c r="BI185" s="230">
        <f>IF(N185="nulová",J185,0)</f>
        <v>0</v>
      </c>
      <c r="BJ185" s="20" t="s">
        <v>23</v>
      </c>
      <c r="BK185" s="230">
        <f>ROUND(I185*H185,2)</f>
        <v>0</v>
      </c>
      <c r="BL185" s="20" t="s">
        <v>1094</v>
      </c>
      <c r="BM185" s="229" t="s">
        <v>1574</v>
      </c>
    </row>
    <row r="186" s="2" customFormat="1" ht="16.5" customHeight="1">
      <c r="A186" s="42"/>
      <c r="B186" s="43"/>
      <c r="C186" s="218" t="s">
        <v>1087</v>
      </c>
      <c r="D186" s="218" t="s">
        <v>243</v>
      </c>
      <c r="E186" s="219" t="s">
        <v>10711</v>
      </c>
      <c r="F186" s="220" t="s">
        <v>10591</v>
      </c>
      <c r="G186" s="221" t="s">
        <v>561</v>
      </c>
      <c r="H186" s="222">
        <v>4</v>
      </c>
      <c r="I186" s="223"/>
      <c r="J186" s="224">
        <f>ROUND(I186*H186,2)</f>
        <v>0</v>
      </c>
      <c r="K186" s="220" t="s">
        <v>10466</v>
      </c>
      <c r="L186" s="48"/>
      <c r="M186" s="225" t="s">
        <v>39</v>
      </c>
      <c r="N186" s="226" t="s">
        <v>56</v>
      </c>
      <c r="O186" s="88"/>
      <c r="P186" s="227">
        <f>O186*H186</f>
        <v>0</v>
      </c>
      <c r="Q186" s="227">
        <v>0.00011</v>
      </c>
      <c r="R186" s="227">
        <f>Q186*H186</f>
        <v>0.00044000000000000002</v>
      </c>
      <c r="S186" s="227">
        <v>0</v>
      </c>
      <c r="T186" s="228">
        <f>S186*H186</f>
        <v>0</v>
      </c>
      <c r="U186" s="42"/>
      <c r="V186" s="42"/>
      <c r="W186" s="42"/>
      <c r="X186" s="42"/>
      <c r="Y186" s="42"/>
      <c r="Z186" s="42"/>
      <c r="AA186" s="42"/>
      <c r="AB186" s="42"/>
      <c r="AC186" s="42"/>
      <c r="AD186" s="42"/>
      <c r="AE186" s="42"/>
      <c r="AR186" s="229" t="s">
        <v>1094</v>
      </c>
      <c r="AT186" s="229" t="s">
        <v>243</v>
      </c>
      <c r="AU186" s="229" t="s">
        <v>93</v>
      </c>
      <c r="AY186" s="20" t="s">
        <v>241</v>
      </c>
      <c r="BE186" s="230">
        <f>IF(N186="základní",J186,0)</f>
        <v>0</v>
      </c>
      <c r="BF186" s="230">
        <f>IF(N186="snížená",J186,0)</f>
        <v>0</v>
      </c>
      <c r="BG186" s="230">
        <f>IF(N186="zákl. přenesená",J186,0)</f>
        <v>0</v>
      </c>
      <c r="BH186" s="230">
        <f>IF(N186="sníž. přenesená",J186,0)</f>
        <v>0</v>
      </c>
      <c r="BI186" s="230">
        <f>IF(N186="nulová",J186,0)</f>
        <v>0</v>
      </c>
      <c r="BJ186" s="20" t="s">
        <v>23</v>
      </c>
      <c r="BK186" s="230">
        <f>ROUND(I186*H186,2)</f>
        <v>0</v>
      </c>
      <c r="BL186" s="20" t="s">
        <v>1094</v>
      </c>
      <c r="BM186" s="229" t="s">
        <v>1631</v>
      </c>
    </row>
    <row r="187" s="2" customFormat="1">
      <c r="A187" s="42"/>
      <c r="B187" s="43"/>
      <c r="C187" s="44"/>
      <c r="D187" s="238" t="s">
        <v>3418</v>
      </c>
      <c r="E187" s="44"/>
      <c r="F187" s="290" t="s">
        <v>10587</v>
      </c>
      <c r="G187" s="44"/>
      <c r="H187" s="44"/>
      <c r="I187" s="233"/>
      <c r="J187" s="44"/>
      <c r="K187" s="44"/>
      <c r="L187" s="48"/>
      <c r="M187" s="234"/>
      <c r="N187" s="235"/>
      <c r="O187" s="88"/>
      <c r="P187" s="88"/>
      <c r="Q187" s="88"/>
      <c r="R187" s="88"/>
      <c r="S187" s="88"/>
      <c r="T187" s="89"/>
      <c r="U187" s="42"/>
      <c r="V187" s="42"/>
      <c r="W187" s="42"/>
      <c r="X187" s="42"/>
      <c r="Y187" s="42"/>
      <c r="Z187" s="42"/>
      <c r="AA187" s="42"/>
      <c r="AB187" s="42"/>
      <c r="AC187" s="42"/>
      <c r="AD187" s="42"/>
      <c r="AE187" s="42"/>
      <c r="AT187" s="20" t="s">
        <v>3418</v>
      </c>
      <c r="AU187" s="20" t="s">
        <v>93</v>
      </c>
    </row>
    <row r="188" s="2" customFormat="1" ht="16.5" customHeight="1">
      <c r="A188" s="42"/>
      <c r="B188" s="43"/>
      <c r="C188" s="218" t="s">
        <v>1094</v>
      </c>
      <c r="D188" s="218" t="s">
        <v>243</v>
      </c>
      <c r="E188" s="219" t="s">
        <v>10712</v>
      </c>
      <c r="F188" s="220" t="s">
        <v>10593</v>
      </c>
      <c r="G188" s="221" t="s">
        <v>561</v>
      </c>
      <c r="H188" s="222">
        <v>30</v>
      </c>
      <c r="I188" s="223"/>
      <c r="J188" s="224">
        <f>ROUND(I188*H188,2)</f>
        <v>0</v>
      </c>
      <c r="K188" s="220" t="s">
        <v>10466</v>
      </c>
      <c r="L188" s="48"/>
      <c r="M188" s="225" t="s">
        <v>39</v>
      </c>
      <c r="N188" s="226" t="s">
        <v>56</v>
      </c>
      <c r="O188" s="88"/>
      <c r="P188" s="227">
        <f>O188*H188</f>
        <v>0</v>
      </c>
      <c r="Q188" s="227">
        <v>0.00011</v>
      </c>
      <c r="R188" s="227">
        <f>Q188*H188</f>
        <v>0.0033</v>
      </c>
      <c r="S188" s="227">
        <v>0</v>
      </c>
      <c r="T188" s="228">
        <f>S188*H188</f>
        <v>0</v>
      </c>
      <c r="U188" s="42"/>
      <c r="V188" s="42"/>
      <c r="W188" s="42"/>
      <c r="X188" s="42"/>
      <c r="Y188" s="42"/>
      <c r="Z188" s="42"/>
      <c r="AA188" s="42"/>
      <c r="AB188" s="42"/>
      <c r="AC188" s="42"/>
      <c r="AD188" s="42"/>
      <c r="AE188" s="42"/>
      <c r="AR188" s="229" t="s">
        <v>1094</v>
      </c>
      <c r="AT188" s="229" t="s">
        <v>243</v>
      </c>
      <c r="AU188" s="229" t="s">
        <v>93</v>
      </c>
      <c r="AY188" s="20" t="s">
        <v>241</v>
      </c>
      <c r="BE188" s="230">
        <f>IF(N188="základní",J188,0)</f>
        <v>0</v>
      </c>
      <c r="BF188" s="230">
        <f>IF(N188="snížená",J188,0)</f>
        <v>0</v>
      </c>
      <c r="BG188" s="230">
        <f>IF(N188="zákl. přenesená",J188,0)</f>
        <v>0</v>
      </c>
      <c r="BH188" s="230">
        <f>IF(N188="sníž. přenesená",J188,0)</f>
        <v>0</v>
      </c>
      <c r="BI188" s="230">
        <f>IF(N188="nulová",J188,0)</f>
        <v>0</v>
      </c>
      <c r="BJ188" s="20" t="s">
        <v>23</v>
      </c>
      <c r="BK188" s="230">
        <f>ROUND(I188*H188,2)</f>
        <v>0</v>
      </c>
      <c r="BL188" s="20" t="s">
        <v>1094</v>
      </c>
      <c r="BM188" s="229" t="s">
        <v>1645</v>
      </c>
    </row>
    <row r="189" s="2" customFormat="1">
      <c r="A189" s="42"/>
      <c r="B189" s="43"/>
      <c r="C189" s="44"/>
      <c r="D189" s="238" t="s">
        <v>3418</v>
      </c>
      <c r="E189" s="44"/>
      <c r="F189" s="290" t="s">
        <v>10587</v>
      </c>
      <c r="G189" s="44"/>
      <c r="H189" s="44"/>
      <c r="I189" s="233"/>
      <c r="J189" s="44"/>
      <c r="K189" s="44"/>
      <c r="L189" s="48"/>
      <c r="M189" s="234"/>
      <c r="N189" s="235"/>
      <c r="O189" s="88"/>
      <c r="P189" s="88"/>
      <c r="Q189" s="88"/>
      <c r="R189" s="88"/>
      <c r="S189" s="88"/>
      <c r="T189" s="89"/>
      <c r="U189" s="42"/>
      <c r="V189" s="42"/>
      <c r="W189" s="42"/>
      <c r="X189" s="42"/>
      <c r="Y189" s="42"/>
      <c r="Z189" s="42"/>
      <c r="AA189" s="42"/>
      <c r="AB189" s="42"/>
      <c r="AC189" s="42"/>
      <c r="AD189" s="42"/>
      <c r="AE189" s="42"/>
      <c r="AT189" s="20" t="s">
        <v>3418</v>
      </c>
      <c r="AU189" s="20" t="s">
        <v>93</v>
      </c>
    </row>
    <row r="190" s="2" customFormat="1" ht="16.5" customHeight="1">
      <c r="A190" s="42"/>
      <c r="B190" s="43"/>
      <c r="C190" s="218" t="s">
        <v>1103</v>
      </c>
      <c r="D190" s="218" t="s">
        <v>243</v>
      </c>
      <c r="E190" s="219" t="s">
        <v>10713</v>
      </c>
      <c r="F190" s="220" t="s">
        <v>10714</v>
      </c>
      <c r="G190" s="221" t="s">
        <v>561</v>
      </c>
      <c r="H190" s="222">
        <v>12</v>
      </c>
      <c r="I190" s="223"/>
      <c r="J190" s="224">
        <f>ROUND(I190*H190,2)</f>
        <v>0</v>
      </c>
      <c r="K190" s="220" t="s">
        <v>10466</v>
      </c>
      <c r="L190" s="48"/>
      <c r="M190" s="225" t="s">
        <v>39</v>
      </c>
      <c r="N190" s="226" t="s">
        <v>56</v>
      </c>
      <c r="O190" s="88"/>
      <c r="P190" s="227">
        <f>O190*H190</f>
        <v>0</v>
      </c>
      <c r="Q190" s="227">
        <v>0.00011</v>
      </c>
      <c r="R190" s="227">
        <f>Q190*H190</f>
        <v>0.00132</v>
      </c>
      <c r="S190" s="227">
        <v>0</v>
      </c>
      <c r="T190" s="228">
        <f>S190*H190</f>
        <v>0</v>
      </c>
      <c r="U190" s="42"/>
      <c r="V190" s="42"/>
      <c r="W190" s="42"/>
      <c r="X190" s="42"/>
      <c r="Y190" s="42"/>
      <c r="Z190" s="42"/>
      <c r="AA190" s="42"/>
      <c r="AB190" s="42"/>
      <c r="AC190" s="42"/>
      <c r="AD190" s="42"/>
      <c r="AE190" s="42"/>
      <c r="AR190" s="229" t="s">
        <v>1094</v>
      </c>
      <c r="AT190" s="229" t="s">
        <v>243</v>
      </c>
      <c r="AU190" s="229" t="s">
        <v>93</v>
      </c>
      <c r="AY190" s="20" t="s">
        <v>241</v>
      </c>
      <c r="BE190" s="230">
        <f>IF(N190="základní",J190,0)</f>
        <v>0</v>
      </c>
      <c r="BF190" s="230">
        <f>IF(N190="snížená",J190,0)</f>
        <v>0</v>
      </c>
      <c r="BG190" s="230">
        <f>IF(N190="zákl. přenesená",J190,0)</f>
        <v>0</v>
      </c>
      <c r="BH190" s="230">
        <f>IF(N190="sníž. přenesená",J190,0)</f>
        <v>0</v>
      </c>
      <c r="BI190" s="230">
        <f>IF(N190="nulová",J190,0)</f>
        <v>0</v>
      </c>
      <c r="BJ190" s="20" t="s">
        <v>23</v>
      </c>
      <c r="BK190" s="230">
        <f>ROUND(I190*H190,2)</f>
        <v>0</v>
      </c>
      <c r="BL190" s="20" t="s">
        <v>1094</v>
      </c>
      <c r="BM190" s="229" t="s">
        <v>1681</v>
      </c>
    </row>
    <row r="191" s="2" customFormat="1">
      <c r="A191" s="42"/>
      <c r="B191" s="43"/>
      <c r="C191" s="44"/>
      <c r="D191" s="238" t="s">
        <v>3418</v>
      </c>
      <c r="E191" s="44"/>
      <c r="F191" s="290" t="s">
        <v>10587</v>
      </c>
      <c r="G191" s="44"/>
      <c r="H191" s="44"/>
      <c r="I191" s="233"/>
      <c r="J191" s="44"/>
      <c r="K191" s="44"/>
      <c r="L191" s="48"/>
      <c r="M191" s="234"/>
      <c r="N191" s="235"/>
      <c r="O191" s="88"/>
      <c r="P191" s="88"/>
      <c r="Q191" s="88"/>
      <c r="R191" s="88"/>
      <c r="S191" s="88"/>
      <c r="T191" s="89"/>
      <c r="U191" s="42"/>
      <c r="V191" s="42"/>
      <c r="W191" s="42"/>
      <c r="X191" s="42"/>
      <c r="Y191" s="42"/>
      <c r="Z191" s="42"/>
      <c r="AA191" s="42"/>
      <c r="AB191" s="42"/>
      <c r="AC191" s="42"/>
      <c r="AD191" s="42"/>
      <c r="AE191" s="42"/>
      <c r="AT191" s="20" t="s">
        <v>3418</v>
      </c>
      <c r="AU191" s="20" t="s">
        <v>93</v>
      </c>
    </row>
    <row r="192" s="2" customFormat="1" ht="16.5" customHeight="1">
      <c r="A192" s="42"/>
      <c r="B192" s="43"/>
      <c r="C192" s="218" t="s">
        <v>1115</v>
      </c>
      <c r="D192" s="218" t="s">
        <v>243</v>
      </c>
      <c r="E192" s="219" t="s">
        <v>10594</v>
      </c>
      <c r="F192" s="220" t="s">
        <v>10595</v>
      </c>
      <c r="G192" s="221" t="s">
        <v>561</v>
      </c>
      <c r="H192" s="222">
        <v>24</v>
      </c>
      <c r="I192" s="223"/>
      <c r="J192" s="224">
        <f>ROUND(I192*H192,2)</f>
        <v>0</v>
      </c>
      <c r="K192" s="220" t="s">
        <v>10466</v>
      </c>
      <c r="L192" s="48"/>
      <c r="M192" s="225" t="s">
        <v>39</v>
      </c>
      <c r="N192" s="226" t="s">
        <v>56</v>
      </c>
      <c r="O192" s="88"/>
      <c r="P192" s="227">
        <f>O192*H192</f>
        <v>0</v>
      </c>
      <c r="Q192" s="227">
        <v>0.00016000000000000001</v>
      </c>
      <c r="R192" s="227">
        <f>Q192*H192</f>
        <v>0.0038400000000000005</v>
      </c>
      <c r="S192" s="227">
        <v>0</v>
      </c>
      <c r="T192" s="228">
        <f>S192*H192</f>
        <v>0</v>
      </c>
      <c r="U192" s="42"/>
      <c r="V192" s="42"/>
      <c r="W192" s="42"/>
      <c r="X192" s="42"/>
      <c r="Y192" s="42"/>
      <c r="Z192" s="42"/>
      <c r="AA192" s="42"/>
      <c r="AB192" s="42"/>
      <c r="AC192" s="42"/>
      <c r="AD192" s="42"/>
      <c r="AE192" s="42"/>
      <c r="AR192" s="229" t="s">
        <v>1094</v>
      </c>
      <c r="AT192" s="229" t="s">
        <v>243</v>
      </c>
      <c r="AU192" s="229" t="s">
        <v>93</v>
      </c>
      <c r="AY192" s="20" t="s">
        <v>241</v>
      </c>
      <c r="BE192" s="230">
        <f>IF(N192="základní",J192,0)</f>
        <v>0</v>
      </c>
      <c r="BF192" s="230">
        <f>IF(N192="snížená",J192,0)</f>
        <v>0</v>
      </c>
      <c r="BG192" s="230">
        <f>IF(N192="zákl. přenesená",J192,0)</f>
        <v>0</v>
      </c>
      <c r="BH192" s="230">
        <f>IF(N192="sníž. přenesená",J192,0)</f>
        <v>0</v>
      </c>
      <c r="BI192" s="230">
        <f>IF(N192="nulová",J192,0)</f>
        <v>0</v>
      </c>
      <c r="BJ192" s="20" t="s">
        <v>23</v>
      </c>
      <c r="BK192" s="230">
        <f>ROUND(I192*H192,2)</f>
        <v>0</v>
      </c>
      <c r="BL192" s="20" t="s">
        <v>1094</v>
      </c>
      <c r="BM192" s="229" t="s">
        <v>1703</v>
      </c>
    </row>
    <row r="193" s="2" customFormat="1" ht="16.5" customHeight="1">
      <c r="A193" s="42"/>
      <c r="B193" s="43"/>
      <c r="C193" s="218" t="s">
        <v>1122</v>
      </c>
      <c r="D193" s="218" t="s">
        <v>243</v>
      </c>
      <c r="E193" s="219" t="s">
        <v>10715</v>
      </c>
      <c r="F193" s="220" t="s">
        <v>10716</v>
      </c>
      <c r="G193" s="221" t="s">
        <v>561</v>
      </c>
      <c r="H193" s="222">
        <v>1</v>
      </c>
      <c r="I193" s="223"/>
      <c r="J193" s="224">
        <f>ROUND(I193*H193,2)</f>
        <v>0</v>
      </c>
      <c r="K193" s="220" t="s">
        <v>10466</v>
      </c>
      <c r="L193" s="48"/>
      <c r="M193" s="225" t="s">
        <v>39</v>
      </c>
      <c r="N193" s="226" t="s">
        <v>56</v>
      </c>
      <c r="O193" s="88"/>
      <c r="P193" s="227">
        <f>O193*H193</f>
        <v>0</v>
      </c>
      <c r="Q193" s="227">
        <v>0.00029999999999999997</v>
      </c>
      <c r="R193" s="227">
        <f>Q193*H193</f>
        <v>0.00029999999999999997</v>
      </c>
      <c r="S193" s="227">
        <v>0</v>
      </c>
      <c r="T193" s="228">
        <f>S193*H193</f>
        <v>0</v>
      </c>
      <c r="U193" s="42"/>
      <c r="V193" s="42"/>
      <c r="W193" s="42"/>
      <c r="X193" s="42"/>
      <c r="Y193" s="42"/>
      <c r="Z193" s="42"/>
      <c r="AA193" s="42"/>
      <c r="AB193" s="42"/>
      <c r="AC193" s="42"/>
      <c r="AD193" s="42"/>
      <c r="AE193" s="42"/>
      <c r="AR193" s="229" t="s">
        <v>1094</v>
      </c>
      <c r="AT193" s="229" t="s">
        <v>243</v>
      </c>
      <c r="AU193" s="229" t="s">
        <v>93</v>
      </c>
      <c r="AY193" s="20" t="s">
        <v>241</v>
      </c>
      <c r="BE193" s="230">
        <f>IF(N193="základní",J193,0)</f>
        <v>0</v>
      </c>
      <c r="BF193" s="230">
        <f>IF(N193="snížená",J193,0)</f>
        <v>0</v>
      </c>
      <c r="BG193" s="230">
        <f>IF(N193="zákl. přenesená",J193,0)</f>
        <v>0</v>
      </c>
      <c r="BH193" s="230">
        <f>IF(N193="sníž. přenesená",J193,0)</f>
        <v>0</v>
      </c>
      <c r="BI193" s="230">
        <f>IF(N193="nulová",J193,0)</f>
        <v>0</v>
      </c>
      <c r="BJ193" s="20" t="s">
        <v>23</v>
      </c>
      <c r="BK193" s="230">
        <f>ROUND(I193*H193,2)</f>
        <v>0</v>
      </c>
      <c r="BL193" s="20" t="s">
        <v>1094</v>
      </c>
      <c r="BM193" s="229" t="s">
        <v>1718</v>
      </c>
    </row>
    <row r="194" s="2" customFormat="1" ht="16.5" customHeight="1">
      <c r="A194" s="42"/>
      <c r="B194" s="43"/>
      <c r="C194" s="218" t="s">
        <v>1133</v>
      </c>
      <c r="D194" s="218" t="s">
        <v>243</v>
      </c>
      <c r="E194" s="219" t="s">
        <v>10596</v>
      </c>
      <c r="F194" s="220" t="s">
        <v>10597</v>
      </c>
      <c r="G194" s="221" t="s">
        <v>515</v>
      </c>
      <c r="H194" s="222">
        <v>4500</v>
      </c>
      <c r="I194" s="223"/>
      <c r="J194" s="224">
        <f>ROUND(I194*H194,2)</f>
        <v>0</v>
      </c>
      <c r="K194" s="220" t="s">
        <v>10466</v>
      </c>
      <c r="L194" s="48"/>
      <c r="M194" s="225" t="s">
        <v>39</v>
      </c>
      <c r="N194" s="226" t="s">
        <v>56</v>
      </c>
      <c r="O194" s="88"/>
      <c r="P194" s="227">
        <f>O194*H194</f>
        <v>0</v>
      </c>
      <c r="Q194" s="227">
        <v>0.00013999999999999999</v>
      </c>
      <c r="R194" s="227">
        <f>Q194*H194</f>
        <v>0.62999999999999989</v>
      </c>
      <c r="S194" s="227">
        <v>0</v>
      </c>
      <c r="T194" s="228">
        <f>S194*H194</f>
        <v>0</v>
      </c>
      <c r="U194" s="42"/>
      <c r="V194" s="42"/>
      <c r="W194" s="42"/>
      <c r="X194" s="42"/>
      <c r="Y194" s="42"/>
      <c r="Z194" s="42"/>
      <c r="AA194" s="42"/>
      <c r="AB194" s="42"/>
      <c r="AC194" s="42"/>
      <c r="AD194" s="42"/>
      <c r="AE194" s="42"/>
      <c r="AR194" s="229" t="s">
        <v>1094</v>
      </c>
      <c r="AT194" s="229" t="s">
        <v>243</v>
      </c>
      <c r="AU194" s="229" t="s">
        <v>93</v>
      </c>
      <c r="AY194" s="20" t="s">
        <v>241</v>
      </c>
      <c r="BE194" s="230">
        <f>IF(N194="základní",J194,0)</f>
        <v>0</v>
      </c>
      <c r="BF194" s="230">
        <f>IF(N194="snížená",J194,0)</f>
        <v>0</v>
      </c>
      <c r="BG194" s="230">
        <f>IF(N194="zákl. přenesená",J194,0)</f>
        <v>0</v>
      </c>
      <c r="BH194" s="230">
        <f>IF(N194="sníž. přenesená",J194,0)</f>
        <v>0</v>
      </c>
      <c r="BI194" s="230">
        <f>IF(N194="nulová",J194,0)</f>
        <v>0</v>
      </c>
      <c r="BJ194" s="20" t="s">
        <v>23</v>
      </c>
      <c r="BK194" s="230">
        <f>ROUND(I194*H194,2)</f>
        <v>0</v>
      </c>
      <c r="BL194" s="20" t="s">
        <v>1094</v>
      </c>
      <c r="BM194" s="229" t="s">
        <v>1732</v>
      </c>
    </row>
    <row r="195" s="2" customFormat="1" ht="16.5" customHeight="1">
      <c r="A195" s="42"/>
      <c r="B195" s="43"/>
      <c r="C195" s="218" t="s">
        <v>1145</v>
      </c>
      <c r="D195" s="218" t="s">
        <v>243</v>
      </c>
      <c r="E195" s="219" t="s">
        <v>10598</v>
      </c>
      <c r="F195" s="220" t="s">
        <v>10599</v>
      </c>
      <c r="G195" s="221" t="s">
        <v>515</v>
      </c>
      <c r="H195" s="222">
        <v>420</v>
      </c>
      <c r="I195" s="223"/>
      <c r="J195" s="224">
        <f>ROUND(I195*H195,2)</f>
        <v>0</v>
      </c>
      <c r="K195" s="220" t="s">
        <v>10466</v>
      </c>
      <c r="L195" s="48"/>
      <c r="M195" s="225" t="s">
        <v>39</v>
      </c>
      <c r="N195" s="226" t="s">
        <v>56</v>
      </c>
      <c r="O195" s="88"/>
      <c r="P195" s="227">
        <f>O195*H195</f>
        <v>0</v>
      </c>
      <c r="Q195" s="227">
        <v>0.00020000000000000001</v>
      </c>
      <c r="R195" s="227">
        <f>Q195*H195</f>
        <v>0.084000000000000005</v>
      </c>
      <c r="S195" s="227">
        <v>0</v>
      </c>
      <c r="T195" s="228">
        <f>S195*H195</f>
        <v>0</v>
      </c>
      <c r="U195" s="42"/>
      <c r="V195" s="42"/>
      <c r="W195" s="42"/>
      <c r="X195" s="42"/>
      <c r="Y195" s="42"/>
      <c r="Z195" s="42"/>
      <c r="AA195" s="42"/>
      <c r="AB195" s="42"/>
      <c r="AC195" s="42"/>
      <c r="AD195" s="42"/>
      <c r="AE195" s="42"/>
      <c r="AR195" s="229" t="s">
        <v>1094</v>
      </c>
      <c r="AT195" s="229" t="s">
        <v>243</v>
      </c>
      <c r="AU195" s="229" t="s">
        <v>93</v>
      </c>
      <c r="AY195" s="20" t="s">
        <v>241</v>
      </c>
      <c r="BE195" s="230">
        <f>IF(N195="základní",J195,0)</f>
        <v>0</v>
      </c>
      <c r="BF195" s="230">
        <f>IF(N195="snížená",J195,0)</f>
        <v>0</v>
      </c>
      <c r="BG195" s="230">
        <f>IF(N195="zákl. přenesená",J195,0)</f>
        <v>0</v>
      </c>
      <c r="BH195" s="230">
        <f>IF(N195="sníž. přenesená",J195,0)</f>
        <v>0</v>
      </c>
      <c r="BI195" s="230">
        <f>IF(N195="nulová",J195,0)</f>
        <v>0</v>
      </c>
      <c r="BJ195" s="20" t="s">
        <v>23</v>
      </c>
      <c r="BK195" s="230">
        <f>ROUND(I195*H195,2)</f>
        <v>0</v>
      </c>
      <c r="BL195" s="20" t="s">
        <v>1094</v>
      </c>
      <c r="BM195" s="229" t="s">
        <v>1747</v>
      </c>
    </row>
    <row r="196" s="12" customFormat="1" ht="22.8" customHeight="1">
      <c r="A196" s="12"/>
      <c r="B196" s="202"/>
      <c r="C196" s="203"/>
      <c r="D196" s="204" t="s">
        <v>84</v>
      </c>
      <c r="E196" s="216" t="s">
        <v>10600</v>
      </c>
      <c r="F196" s="216" t="s">
        <v>10601</v>
      </c>
      <c r="G196" s="203"/>
      <c r="H196" s="203"/>
      <c r="I196" s="206"/>
      <c r="J196" s="217">
        <f>BK196</f>
        <v>0</v>
      </c>
      <c r="K196" s="203"/>
      <c r="L196" s="208"/>
      <c r="M196" s="209"/>
      <c r="N196" s="210"/>
      <c r="O196" s="210"/>
      <c r="P196" s="211">
        <f>SUM(P197:P204)</f>
        <v>0</v>
      </c>
      <c r="Q196" s="210"/>
      <c r="R196" s="211">
        <f>SUM(R197:R204)</f>
        <v>1.0721700000000001</v>
      </c>
      <c r="S196" s="210"/>
      <c r="T196" s="212">
        <f>SUM(T197:T204)</f>
        <v>0</v>
      </c>
      <c r="U196" s="12"/>
      <c r="V196" s="12"/>
      <c r="W196" s="12"/>
      <c r="X196" s="12"/>
      <c r="Y196" s="12"/>
      <c r="Z196" s="12"/>
      <c r="AA196" s="12"/>
      <c r="AB196" s="12"/>
      <c r="AC196" s="12"/>
      <c r="AD196" s="12"/>
      <c r="AE196" s="12"/>
      <c r="AR196" s="213" t="s">
        <v>23</v>
      </c>
      <c r="AT196" s="214" t="s">
        <v>84</v>
      </c>
      <c r="AU196" s="214" t="s">
        <v>23</v>
      </c>
      <c r="AY196" s="213" t="s">
        <v>241</v>
      </c>
      <c r="BK196" s="215">
        <f>SUM(BK197:BK204)</f>
        <v>0</v>
      </c>
    </row>
    <row r="197" s="2" customFormat="1" ht="16.5" customHeight="1">
      <c r="A197" s="42"/>
      <c r="B197" s="43"/>
      <c r="C197" s="218" t="s">
        <v>1159</v>
      </c>
      <c r="D197" s="218" t="s">
        <v>243</v>
      </c>
      <c r="E197" s="219" t="s">
        <v>10602</v>
      </c>
      <c r="F197" s="220" t="s">
        <v>10603</v>
      </c>
      <c r="G197" s="221" t="s">
        <v>561</v>
      </c>
      <c r="H197" s="222">
        <v>63</v>
      </c>
      <c r="I197" s="223"/>
      <c r="J197" s="224">
        <f>ROUND(I197*H197,2)</f>
        <v>0</v>
      </c>
      <c r="K197" s="220" t="s">
        <v>10466</v>
      </c>
      <c r="L197" s="48"/>
      <c r="M197" s="225" t="s">
        <v>39</v>
      </c>
      <c r="N197" s="226" t="s">
        <v>56</v>
      </c>
      <c r="O197" s="88"/>
      <c r="P197" s="227">
        <f>O197*H197</f>
        <v>0</v>
      </c>
      <c r="Q197" s="227">
        <v>9.0000000000000006E-05</v>
      </c>
      <c r="R197" s="227">
        <f>Q197*H197</f>
        <v>0.0056700000000000006</v>
      </c>
      <c r="S197" s="227">
        <v>0</v>
      </c>
      <c r="T197" s="228">
        <f>S197*H197</f>
        <v>0</v>
      </c>
      <c r="U197" s="42"/>
      <c r="V197" s="42"/>
      <c r="W197" s="42"/>
      <c r="X197" s="42"/>
      <c r="Y197" s="42"/>
      <c r="Z197" s="42"/>
      <c r="AA197" s="42"/>
      <c r="AB197" s="42"/>
      <c r="AC197" s="42"/>
      <c r="AD197" s="42"/>
      <c r="AE197" s="42"/>
      <c r="AR197" s="229" t="s">
        <v>1094</v>
      </c>
      <c r="AT197" s="229" t="s">
        <v>243</v>
      </c>
      <c r="AU197" s="229" t="s">
        <v>93</v>
      </c>
      <c r="AY197" s="20" t="s">
        <v>241</v>
      </c>
      <c r="BE197" s="230">
        <f>IF(N197="základní",J197,0)</f>
        <v>0</v>
      </c>
      <c r="BF197" s="230">
        <f>IF(N197="snížená",J197,0)</f>
        <v>0</v>
      </c>
      <c r="BG197" s="230">
        <f>IF(N197="zákl. přenesená",J197,0)</f>
        <v>0</v>
      </c>
      <c r="BH197" s="230">
        <f>IF(N197="sníž. přenesená",J197,0)</f>
        <v>0</v>
      </c>
      <c r="BI197" s="230">
        <f>IF(N197="nulová",J197,0)</f>
        <v>0</v>
      </c>
      <c r="BJ197" s="20" t="s">
        <v>23</v>
      </c>
      <c r="BK197" s="230">
        <f>ROUND(I197*H197,2)</f>
        <v>0</v>
      </c>
      <c r="BL197" s="20" t="s">
        <v>1094</v>
      </c>
      <c r="BM197" s="229" t="s">
        <v>1771</v>
      </c>
    </row>
    <row r="198" s="2" customFormat="1" ht="21.75" customHeight="1">
      <c r="A198" s="42"/>
      <c r="B198" s="43"/>
      <c r="C198" s="218" t="s">
        <v>1168</v>
      </c>
      <c r="D198" s="218" t="s">
        <v>243</v>
      </c>
      <c r="E198" s="219" t="s">
        <v>10604</v>
      </c>
      <c r="F198" s="220" t="s">
        <v>10605</v>
      </c>
      <c r="G198" s="221" t="s">
        <v>561</v>
      </c>
      <c r="H198" s="222">
        <v>93</v>
      </c>
      <c r="I198" s="223"/>
      <c r="J198" s="224">
        <f>ROUND(I198*H198,2)</f>
        <v>0</v>
      </c>
      <c r="K198" s="220" t="s">
        <v>10466</v>
      </c>
      <c r="L198" s="48"/>
      <c r="M198" s="225" t="s">
        <v>39</v>
      </c>
      <c r="N198" s="226" t="s">
        <v>56</v>
      </c>
      <c r="O198" s="88"/>
      <c r="P198" s="227">
        <f>O198*H198</f>
        <v>0</v>
      </c>
      <c r="Q198" s="227">
        <v>0.00010000000000000001</v>
      </c>
      <c r="R198" s="227">
        <f>Q198*H198</f>
        <v>0.009300000000000001</v>
      </c>
      <c r="S198" s="227">
        <v>0</v>
      </c>
      <c r="T198" s="228">
        <f>S198*H198</f>
        <v>0</v>
      </c>
      <c r="U198" s="42"/>
      <c r="V198" s="42"/>
      <c r="W198" s="42"/>
      <c r="X198" s="42"/>
      <c r="Y198" s="42"/>
      <c r="Z198" s="42"/>
      <c r="AA198" s="42"/>
      <c r="AB198" s="42"/>
      <c r="AC198" s="42"/>
      <c r="AD198" s="42"/>
      <c r="AE198" s="42"/>
      <c r="AR198" s="229" t="s">
        <v>1094</v>
      </c>
      <c r="AT198" s="229" t="s">
        <v>243</v>
      </c>
      <c r="AU198" s="229" t="s">
        <v>93</v>
      </c>
      <c r="AY198" s="20" t="s">
        <v>241</v>
      </c>
      <c r="BE198" s="230">
        <f>IF(N198="základní",J198,0)</f>
        <v>0</v>
      </c>
      <c r="BF198" s="230">
        <f>IF(N198="snížená",J198,0)</f>
        <v>0</v>
      </c>
      <c r="BG198" s="230">
        <f>IF(N198="zákl. přenesená",J198,0)</f>
        <v>0</v>
      </c>
      <c r="BH198" s="230">
        <f>IF(N198="sníž. přenesená",J198,0)</f>
        <v>0</v>
      </c>
      <c r="BI198" s="230">
        <f>IF(N198="nulová",J198,0)</f>
        <v>0</v>
      </c>
      <c r="BJ198" s="20" t="s">
        <v>23</v>
      </c>
      <c r="BK198" s="230">
        <f>ROUND(I198*H198,2)</f>
        <v>0</v>
      </c>
      <c r="BL198" s="20" t="s">
        <v>1094</v>
      </c>
      <c r="BM198" s="229" t="s">
        <v>1819</v>
      </c>
    </row>
    <row r="199" s="2" customFormat="1" ht="16.5" customHeight="1">
      <c r="A199" s="42"/>
      <c r="B199" s="43"/>
      <c r="C199" s="218" t="s">
        <v>1176</v>
      </c>
      <c r="D199" s="218" t="s">
        <v>243</v>
      </c>
      <c r="E199" s="219" t="s">
        <v>10606</v>
      </c>
      <c r="F199" s="220" t="s">
        <v>10607</v>
      </c>
      <c r="G199" s="221" t="s">
        <v>515</v>
      </c>
      <c r="H199" s="222">
        <v>5130</v>
      </c>
      <c r="I199" s="223"/>
      <c r="J199" s="224">
        <f>ROUND(I199*H199,2)</f>
        <v>0</v>
      </c>
      <c r="K199" s="220" t="s">
        <v>10466</v>
      </c>
      <c r="L199" s="48"/>
      <c r="M199" s="225" t="s">
        <v>39</v>
      </c>
      <c r="N199" s="226" t="s">
        <v>56</v>
      </c>
      <c r="O199" s="88"/>
      <c r="P199" s="227">
        <f>O199*H199</f>
        <v>0</v>
      </c>
      <c r="Q199" s="227">
        <v>0.00018000000000000001</v>
      </c>
      <c r="R199" s="227">
        <f>Q199*H199</f>
        <v>0.92340000000000011</v>
      </c>
      <c r="S199" s="227">
        <v>0</v>
      </c>
      <c r="T199" s="228">
        <f>S199*H199</f>
        <v>0</v>
      </c>
      <c r="U199" s="42"/>
      <c r="V199" s="42"/>
      <c r="W199" s="42"/>
      <c r="X199" s="42"/>
      <c r="Y199" s="42"/>
      <c r="Z199" s="42"/>
      <c r="AA199" s="42"/>
      <c r="AB199" s="42"/>
      <c r="AC199" s="42"/>
      <c r="AD199" s="42"/>
      <c r="AE199" s="42"/>
      <c r="AR199" s="229" t="s">
        <v>1094</v>
      </c>
      <c r="AT199" s="229" t="s">
        <v>243</v>
      </c>
      <c r="AU199" s="229" t="s">
        <v>93</v>
      </c>
      <c r="AY199" s="20" t="s">
        <v>241</v>
      </c>
      <c r="BE199" s="230">
        <f>IF(N199="základní",J199,0)</f>
        <v>0</v>
      </c>
      <c r="BF199" s="230">
        <f>IF(N199="snížená",J199,0)</f>
        <v>0</v>
      </c>
      <c r="BG199" s="230">
        <f>IF(N199="zákl. přenesená",J199,0)</f>
        <v>0</v>
      </c>
      <c r="BH199" s="230">
        <f>IF(N199="sníž. přenesená",J199,0)</f>
        <v>0</v>
      </c>
      <c r="BI199" s="230">
        <f>IF(N199="nulová",J199,0)</f>
        <v>0</v>
      </c>
      <c r="BJ199" s="20" t="s">
        <v>23</v>
      </c>
      <c r="BK199" s="230">
        <f>ROUND(I199*H199,2)</f>
        <v>0</v>
      </c>
      <c r="BL199" s="20" t="s">
        <v>1094</v>
      </c>
      <c r="BM199" s="229" t="s">
        <v>1861</v>
      </c>
    </row>
    <row r="200" s="2" customFormat="1" ht="16.5" customHeight="1">
      <c r="A200" s="42"/>
      <c r="B200" s="43"/>
      <c r="C200" s="218" t="s">
        <v>1196</v>
      </c>
      <c r="D200" s="218" t="s">
        <v>243</v>
      </c>
      <c r="E200" s="219" t="s">
        <v>10608</v>
      </c>
      <c r="F200" s="220" t="s">
        <v>10609</v>
      </c>
      <c r="G200" s="221" t="s">
        <v>515</v>
      </c>
      <c r="H200" s="222">
        <v>340</v>
      </c>
      <c r="I200" s="223"/>
      <c r="J200" s="224">
        <f>ROUND(I200*H200,2)</f>
        <v>0</v>
      </c>
      <c r="K200" s="220" t="s">
        <v>10466</v>
      </c>
      <c r="L200" s="48"/>
      <c r="M200" s="225" t="s">
        <v>39</v>
      </c>
      <c r="N200" s="226" t="s">
        <v>56</v>
      </c>
      <c r="O200" s="88"/>
      <c r="P200" s="227">
        <f>O200*H200</f>
        <v>0</v>
      </c>
      <c r="Q200" s="227">
        <v>0.00025000000000000001</v>
      </c>
      <c r="R200" s="227">
        <f>Q200*H200</f>
        <v>0.085000000000000006</v>
      </c>
      <c r="S200" s="227">
        <v>0</v>
      </c>
      <c r="T200" s="228">
        <f>S200*H200</f>
        <v>0</v>
      </c>
      <c r="U200" s="42"/>
      <c r="V200" s="42"/>
      <c r="W200" s="42"/>
      <c r="X200" s="42"/>
      <c r="Y200" s="42"/>
      <c r="Z200" s="42"/>
      <c r="AA200" s="42"/>
      <c r="AB200" s="42"/>
      <c r="AC200" s="42"/>
      <c r="AD200" s="42"/>
      <c r="AE200" s="42"/>
      <c r="AR200" s="229" t="s">
        <v>1094</v>
      </c>
      <c r="AT200" s="229" t="s">
        <v>243</v>
      </c>
      <c r="AU200" s="229" t="s">
        <v>93</v>
      </c>
      <c r="AY200" s="20" t="s">
        <v>241</v>
      </c>
      <c r="BE200" s="230">
        <f>IF(N200="základní",J200,0)</f>
        <v>0</v>
      </c>
      <c r="BF200" s="230">
        <f>IF(N200="snížená",J200,0)</f>
        <v>0</v>
      </c>
      <c r="BG200" s="230">
        <f>IF(N200="zákl. přenesená",J200,0)</f>
        <v>0</v>
      </c>
      <c r="BH200" s="230">
        <f>IF(N200="sníž. přenesená",J200,0)</f>
        <v>0</v>
      </c>
      <c r="BI200" s="230">
        <f>IF(N200="nulová",J200,0)</f>
        <v>0</v>
      </c>
      <c r="BJ200" s="20" t="s">
        <v>23</v>
      </c>
      <c r="BK200" s="230">
        <f>ROUND(I200*H200,2)</f>
        <v>0</v>
      </c>
      <c r="BL200" s="20" t="s">
        <v>1094</v>
      </c>
      <c r="BM200" s="229" t="s">
        <v>1884</v>
      </c>
    </row>
    <row r="201" s="2" customFormat="1" ht="16.5" customHeight="1">
      <c r="A201" s="42"/>
      <c r="B201" s="43"/>
      <c r="C201" s="218" t="s">
        <v>1204</v>
      </c>
      <c r="D201" s="218" t="s">
        <v>243</v>
      </c>
      <c r="E201" s="219" t="s">
        <v>10646</v>
      </c>
      <c r="F201" s="220" t="s">
        <v>10647</v>
      </c>
      <c r="G201" s="221" t="s">
        <v>515</v>
      </c>
      <c r="H201" s="222">
        <v>30</v>
      </c>
      <c r="I201" s="223"/>
      <c r="J201" s="224">
        <f>ROUND(I201*H201,2)</f>
        <v>0</v>
      </c>
      <c r="K201" s="220" t="s">
        <v>10466</v>
      </c>
      <c r="L201" s="48"/>
      <c r="M201" s="225" t="s">
        <v>39</v>
      </c>
      <c r="N201" s="226" t="s">
        <v>56</v>
      </c>
      <c r="O201" s="88"/>
      <c r="P201" s="227">
        <f>O201*H201</f>
        <v>0</v>
      </c>
      <c r="Q201" s="227">
        <v>0.00036000000000000002</v>
      </c>
      <c r="R201" s="227">
        <f>Q201*H201</f>
        <v>0.010800000000000001</v>
      </c>
      <c r="S201" s="227">
        <v>0</v>
      </c>
      <c r="T201" s="228">
        <f>S201*H201</f>
        <v>0</v>
      </c>
      <c r="U201" s="42"/>
      <c r="V201" s="42"/>
      <c r="W201" s="42"/>
      <c r="X201" s="42"/>
      <c r="Y201" s="42"/>
      <c r="Z201" s="42"/>
      <c r="AA201" s="42"/>
      <c r="AB201" s="42"/>
      <c r="AC201" s="42"/>
      <c r="AD201" s="42"/>
      <c r="AE201" s="42"/>
      <c r="AR201" s="229" t="s">
        <v>1094</v>
      </c>
      <c r="AT201" s="229" t="s">
        <v>243</v>
      </c>
      <c r="AU201" s="229" t="s">
        <v>93</v>
      </c>
      <c r="AY201" s="20" t="s">
        <v>241</v>
      </c>
      <c r="BE201" s="230">
        <f>IF(N201="základní",J201,0)</f>
        <v>0</v>
      </c>
      <c r="BF201" s="230">
        <f>IF(N201="snížená",J201,0)</f>
        <v>0</v>
      </c>
      <c r="BG201" s="230">
        <f>IF(N201="zákl. přenesená",J201,0)</f>
        <v>0</v>
      </c>
      <c r="BH201" s="230">
        <f>IF(N201="sníž. přenesená",J201,0)</f>
        <v>0</v>
      </c>
      <c r="BI201" s="230">
        <f>IF(N201="nulová",J201,0)</f>
        <v>0</v>
      </c>
      <c r="BJ201" s="20" t="s">
        <v>23</v>
      </c>
      <c r="BK201" s="230">
        <f>ROUND(I201*H201,2)</f>
        <v>0</v>
      </c>
      <c r="BL201" s="20" t="s">
        <v>1094</v>
      </c>
      <c r="BM201" s="229" t="s">
        <v>1893</v>
      </c>
    </row>
    <row r="202" s="2" customFormat="1" ht="16.5" customHeight="1">
      <c r="A202" s="42"/>
      <c r="B202" s="43"/>
      <c r="C202" s="218" t="s">
        <v>1215</v>
      </c>
      <c r="D202" s="218" t="s">
        <v>243</v>
      </c>
      <c r="E202" s="219" t="s">
        <v>10717</v>
      </c>
      <c r="F202" s="220" t="s">
        <v>10718</v>
      </c>
      <c r="G202" s="221" t="s">
        <v>515</v>
      </c>
      <c r="H202" s="222">
        <v>50</v>
      </c>
      <c r="I202" s="223"/>
      <c r="J202" s="224">
        <f>ROUND(I202*H202,2)</f>
        <v>0</v>
      </c>
      <c r="K202" s="220" t="s">
        <v>10466</v>
      </c>
      <c r="L202" s="48"/>
      <c r="M202" s="225" t="s">
        <v>39</v>
      </c>
      <c r="N202" s="226" t="s">
        <v>56</v>
      </c>
      <c r="O202" s="88"/>
      <c r="P202" s="227">
        <f>O202*H202</f>
        <v>0</v>
      </c>
      <c r="Q202" s="227">
        <v>0.00016000000000000001</v>
      </c>
      <c r="R202" s="227">
        <f>Q202*H202</f>
        <v>0.0080000000000000002</v>
      </c>
      <c r="S202" s="227">
        <v>0</v>
      </c>
      <c r="T202" s="228">
        <f>S202*H202</f>
        <v>0</v>
      </c>
      <c r="U202" s="42"/>
      <c r="V202" s="42"/>
      <c r="W202" s="42"/>
      <c r="X202" s="42"/>
      <c r="Y202" s="42"/>
      <c r="Z202" s="42"/>
      <c r="AA202" s="42"/>
      <c r="AB202" s="42"/>
      <c r="AC202" s="42"/>
      <c r="AD202" s="42"/>
      <c r="AE202" s="42"/>
      <c r="AR202" s="229" t="s">
        <v>1094</v>
      </c>
      <c r="AT202" s="229" t="s">
        <v>243</v>
      </c>
      <c r="AU202" s="229" t="s">
        <v>93</v>
      </c>
      <c r="AY202" s="20" t="s">
        <v>241</v>
      </c>
      <c r="BE202" s="230">
        <f>IF(N202="základní",J202,0)</f>
        <v>0</v>
      </c>
      <c r="BF202" s="230">
        <f>IF(N202="snížená",J202,0)</f>
        <v>0</v>
      </c>
      <c r="BG202" s="230">
        <f>IF(N202="zákl. přenesená",J202,0)</f>
        <v>0</v>
      </c>
      <c r="BH202" s="230">
        <f>IF(N202="sníž. přenesená",J202,0)</f>
        <v>0</v>
      </c>
      <c r="BI202" s="230">
        <f>IF(N202="nulová",J202,0)</f>
        <v>0</v>
      </c>
      <c r="BJ202" s="20" t="s">
        <v>23</v>
      </c>
      <c r="BK202" s="230">
        <f>ROUND(I202*H202,2)</f>
        <v>0</v>
      </c>
      <c r="BL202" s="20" t="s">
        <v>1094</v>
      </c>
      <c r="BM202" s="229" t="s">
        <v>1982</v>
      </c>
    </row>
    <row r="203" s="2" customFormat="1" ht="16.5" customHeight="1">
      <c r="A203" s="42"/>
      <c r="B203" s="43"/>
      <c r="C203" s="218" t="s">
        <v>1239</v>
      </c>
      <c r="D203" s="218" t="s">
        <v>243</v>
      </c>
      <c r="E203" s="219" t="s">
        <v>10719</v>
      </c>
      <c r="F203" s="220" t="s">
        <v>10720</v>
      </c>
      <c r="G203" s="221" t="s">
        <v>515</v>
      </c>
      <c r="H203" s="222">
        <v>50</v>
      </c>
      <c r="I203" s="223"/>
      <c r="J203" s="224">
        <f>ROUND(I203*H203,2)</f>
        <v>0</v>
      </c>
      <c r="K203" s="220" t="s">
        <v>10466</v>
      </c>
      <c r="L203" s="48"/>
      <c r="M203" s="225" t="s">
        <v>39</v>
      </c>
      <c r="N203" s="226" t="s">
        <v>56</v>
      </c>
      <c r="O203" s="88"/>
      <c r="P203" s="227">
        <f>O203*H203</f>
        <v>0</v>
      </c>
      <c r="Q203" s="227">
        <v>0.00020000000000000001</v>
      </c>
      <c r="R203" s="227">
        <f>Q203*H203</f>
        <v>0.01</v>
      </c>
      <c r="S203" s="227">
        <v>0</v>
      </c>
      <c r="T203" s="228">
        <f>S203*H203</f>
        <v>0</v>
      </c>
      <c r="U203" s="42"/>
      <c r="V203" s="42"/>
      <c r="W203" s="42"/>
      <c r="X203" s="42"/>
      <c r="Y203" s="42"/>
      <c r="Z203" s="42"/>
      <c r="AA203" s="42"/>
      <c r="AB203" s="42"/>
      <c r="AC203" s="42"/>
      <c r="AD203" s="42"/>
      <c r="AE203" s="42"/>
      <c r="AR203" s="229" t="s">
        <v>1094</v>
      </c>
      <c r="AT203" s="229" t="s">
        <v>243</v>
      </c>
      <c r="AU203" s="229" t="s">
        <v>93</v>
      </c>
      <c r="AY203" s="20" t="s">
        <v>241</v>
      </c>
      <c r="BE203" s="230">
        <f>IF(N203="základní",J203,0)</f>
        <v>0</v>
      </c>
      <c r="BF203" s="230">
        <f>IF(N203="snížená",J203,0)</f>
        <v>0</v>
      </c>
      <c r="BG203" s="230">
        <f>IF(N203="zákl. přenesená",J203,0)</f>
        <v>0</v>
      </c>
      <c r="BH203" s="230">
        <f>IF(N203="sníž. přenesená",J203,0)</f>
        <v>0</v>
      </c>
      <c r="BI203" s="230">
        <f>IF(N203="nulová",J203,0)</f>
        <v>0</v>
      </c>
      <c r="BJ203" s="20" t="s">
        <v>23</v>
      </c>
      <c r="BK203" s="230">
        <f>ROUND(I203*H203,2)</f>
        <v>0</v>
      </c>
      <c r="BL203" s="20" t="s">
        <v>1094</v>
      </c>
      <c r="BM203" s="229" t="s">
        <v>2028</v>
      </c>
    </row>
    <row r="204" s="2" customFormat="1" ht="16.5" customHeight="1">
      <c r="A204" s="42"/>
      <c r="B204" s="43"/>
      <c r="C204" s="218" t="s">
        <v>1264</v>
      </c>
      <c r="D204" s="218" t="s">
        <v>243</v>
      </c>
      <c r="E204" s="219" t="s">
        <v>10610</v>
      </c>
      <c r="F204" s="220" t="s">
        <v>10611</v>
      </c>
      <c r="G204" s="221" t="s">
        <v>515</v>
      </c>
      <c r="H204" s="222">
        <v>100</v>
      </c>
      <c r="I204" s="223"/>
      <c r="J204" s="224">
        <f>ROUND(I204*H204,2)</f>
        <v>0</v>
      </c>
      <c r="K204" s="220" t="s">
        <v>10496</v>
      </c>
      <c r="L204" s="48"/>
      <c r="M204" s="225" t="s">
        <v>39</v>
      </c>
      <c r="N204" s="226" t="s">
        <v>56</v>
      </c>
      <c r="O204" s="88"/>
      <c r="P204" s="227">
        <f>O204*H204</f>
        <v>0</v>
      </c>
      <c r="Q204" s="227">
        <v>0.00020000000000000001</v>
      </c>
      <c r="R204" s="227">
        <f>Q204*H204</f>
        <v>0.02</v>
      </c>
      <c r="S204" s="227">
        <v>0</v>
      </c>
      <c r="T204" s="228">
        <f>S204*H204</f>
        <v>0</v>
      </c>
      <c r="U204" s="42"/>
      <c r="V204" s="42"/>
      <c r="W204" s="42"/>
      <c r="X204" s="42"/>
      <c r="Y204" s="42"/>
      <c r="Z204" s="42"/>
      <c r="AA204" s="42"/>
      <c r="AB204" s="42"/>
      <c r="AC204" s="42"/>
      <c r="AD204" s="42"/>
      <c r="AE204" s="42"/>
      <c r="AR204" s="229" t="s">
        <v>1094</v>
      </c>
      <c r="AT204" s="229" t="s">
        <v>243</v>
      </c>
      <c r="AU204" s="229" t="s">
        <v>93</v>
      </c>
      <c r="AY204" s="20" t="s">
        <v>241</v>
      </c>
      <c r="BE204" s="230">
        <f>IF(N204="základní",J204,0)</f>
        <v>0</v>
      </c>
      <c r="BF204" s="230">
        <f>IF(N204="snížená",J204,0)</f>
        <v>0</v>
      </c>
      <c r="BG204" s="230">
        <f>IF(N204="zákl. přenesená",J204,0)</f>
        <v>0</v>
      </c>
      <c r="BH204" s="230">
        <f>IF(N204="sníž. přenesená",J204,0)</f>
        <v>0</v>
      </c>
      <c r="BI204" s="230">
        <f>IF(N204="nulová",J204,0)</f>
        <v>0</v>
      </c>
      <c r="BJ204" s="20" t="s">
        <v>23</v>
      </c>
      <c r="BK204" s="230">
        <f>ROUND(I204*H204,2)</f>
        <v>0</v>
      </c>
      <c r="BL204" s="20" t="s">
        <v>1094</v>
      </c>
      <c r="BM204" s="229" t="s">
        <v>2114</v>
      </c>
    </row>
    <row r="205" s="12" customFormat="1" ht="22.8" customHeight="1">
      <c r="A205" s="12"/>
      <c r="B205" s="202"/>
      <c r="C205" s="203"/>
      <c r="D205" s="204" t="s">
        <v>84</v>
      </c>
      <c r="E205" s="216" t="s">
        <v>10612</v>
      </c>
      <c r="F205" s="216" t="s">
        <v>10613</v>
      </c>
      <c r="G205" s="203"/>
      <c r="H205" s="203"/>
      <c r="I205" s="206"/>
      <c r="J205" s="217">
        <f>BK205</f>
        <v>0</v>
      </c>
      <c r="K205" s="203"/>
      <c r="L205" s="208"/>
      <c r="M205" s="209"/>
      <c r="N205" s="210"/>
      <c r="O205" s="210"/>
      <c r="P205" s="211">
        <f>SUM(P206:P208)</f>
        <v>0</v>
      </c>
      <c r="Q205" s="210"/>
      <c r="R205" s="211">
        <f>SUM(R206:R208)</f>
        <v>0.055999999999999994</v>
      </c>
      <c r="S205" s="210"/>
      <c r="T205" s="212">
        <f>SUM(T206:T208)</f>
        <v>0</v>
      </c>
      <c r="U205" s="12"/>
      <c r="V205" s="12"/>
      <c r="W205" s="12"/>
      <c r="X205" s="12"/>
      <c r="Y205" s="12"/>
      <c r="Z205" s="12"/>
      <c r="AA205" s="12"/>
      <c r="AB205" s="12"/>
      <c r="AC205" s="12"/>
      <c r="AD205" s="12"/>
      <c r="AE205" s="12"/>
      <c r="AR205" s="213" t="s">
        <v>23</v>
      </c>
      <c r="AT205" s="214" t="s">
        <v>84</v>
      </c>
      <c r="AU205" s="214" t="s">
        <v>23</v>
      </c>
      <c r="AY205" s="213" t="s">
        <v>241</v>
      </c>
      <c r="BK205" s="215">
        <f>SUM(BK206:BK208)</f>
        <v>0</v>
      </c>
    </row>
    <row r="206" s="2" customFormat="1" ht="16.5" customHeight="1">
      <c r="A206" s="42"/>
      <c r="B206" s="43"/>
      <c r="C206" s="218" t="s">
        <v>1279</v>
      </c>
      <c r="D206" s="218" t="s">
        <v>243</v>
      </c>
      <c r="E206" s="219" t="s">
        <v>10614</v>
      </c>
      <c r="F206" s="220" t="s">
        <v>10615</v>
      </c>
      <c r="G206" s="221" t="s">
        <v>561</v>
      </c>
      <c r="H206" s="222">
        <v>63</v>
      </c>
      <c r="I206" s="223"/>
      <c r="J206" s="224">
        <f>ROUND(I206*H206,2)</f>
        <v>0</v>
      </c>
      <c r="K206" s="220" t="s">
        <v>10466</v>
      </c>
      <c r="L206" s="48"/>
      <c r="M206" s="225" t="s">
        <v>39</v>
      </c>
      <c r="N206" s="226" t="s">
        <v>56</v>
      </c>
      <c r="O206" s="88"/>
      <c r="P206" s="227">
        <f>O206*H206</f>
        <v>0</v>
      </c>
      <c r="Q206" s="227">
        <v>0</v>
      </c>
      <c r="R206" s="227">
        <f>Q206*H206</f>
        <v>0</v>
      </c>
      <c r="S206" s="227">
        <v>0</v>
      </c>
      <c r="T206" s="228">
        <f>S206*H206</f>
        <v>0</v>
      </c>
      <c r="U206" s="42"/>
      <c r="V206" s="42"/>
      <c r="W206" s="42"/>
      <c r="X206" s="42"/>
      <c r="Y206" s="42"/>
      <c r="Z206" s="42"/>
      <c r="AA206" s="42"/>
      <c r="AB206" s="42"/>
      <c r="AC206" s="42"/>
      <c r="AD206" s="42"/>
      <c r="AE206" s="42"/>
      <c r="AR206" s="229" t="s">
        <v>1094</v>
      </c>
      <c r="AT206" s="229" t="s">
        <v>243</v>
      </c>
      <c r="AU206" s="229" t="s">
        <v>93</v>
      </c>
      <c r="AY206" s="20" t="s">
        <v>241</v>
      </c>
      <c r="BE206" s="230">
        <f>IF(N206="základní",J206,0)</f>
        <v>0</v>
      </c>
      <c r="BF206" s="230">
        <f>IF(N206="snížená",J206,0)</f>
        <v>0</v>
      </c>
      <c r="BG206" s="230">
        <f>IF(N206="zákl. přenesená",J206,0)</f>
        <v>0</v>
      </c>
      <c r="BH206" s="230">
        <f>IF(N206="sníž. přenesená",J206,0)</f>
        <v>0</v>
      </c>
      <c r="BI206" s="230">
        <f>IF(N206="nulová",J206,0)</f>
        <v>0</v>
      </c>
      <c r="BJ206" s="20" t="s">
        <v>23</v>
      </c>
      <c r="BK206" s="230">
        <f>ROUND(I206*H206,2)</f>
        <v>0</v>
      </c>
      <c r="BL206" s="20" t="s">
        <v>1094</v>
      </c>
      <c r="BM206" s="229" t="s">
        <v>2145</v>
      </c>
    </row>
    <row r="207" s="2" customFormat="1" ht="16.5" customHeight="1">
      <c r="A207" s="42"/>
      <c r="B207" s="43"/>
      <c r="C207" s="280" t="s">
        <v>1288</v>
      </c>
      <c r="D207" s="280" t="s">
        <v>463</v>
      </c>
      <c r="E207" s="281" t="s">
        <v>10616</v>
      </c>
      <c r="F207" s="282" t="s">
        <v>10617</v>
      </c>
      <c r="G207" s="283" t="s">
        <v>10470</v>
      </c>
      <c r="H207" s="284">
        <v>63</v>
      </c>
      <c r="I207" s="285"/>
      <c r="J207" s="286">
        <f>ROUND(I207*H207,2)</f>
        <v>0</v>
      </c>
      <c r="K207" s="282" t="s">
        <v>39</v>
      </c>
      <c r="L207" s="287"/>
      <c r="M207" s="288" t="s">
        <v>39</v>
      </c>
      <c r="N207" s="289" t="s">
        <v>56</v>
      </c>
      <c r="O207" s="88"/>
      <c r="P207" s="227">
        <f>O207*H207</f>
        <v>0</v>
      </c>
      <c r="Q207" s="227">
        <v>0</v>
      </c>
      <c r="R207" s="227">
        <f>Q207*H207</f>
        <v>0</v>
      </c>
      <c r="S207" s="227">
        <v>0</v>
      </c>
      <c r="T207" s="228">
        <f>S207*H207</f>
        <v>0</v>
      </c>
      <c r="U207" s="42"/>
      <c r="V207" s="42"/>
      <c r="W207" s="42"/>
      <c r="X207" s="42"/>
      <c r="Y207" s="42"/>
      <c r="Z207" s="42"/>
      <c r="AA207" s="42"/>
      <c r="AB207" s="42"/>
      <c r="AC207" s="42"/>
      <c r="AD207" s="42"/>
      <c r="AE207" s="42"/>
      <c r="AR207" s="229" t="s">
        <v>3347</v>
      </c>
      <c r="AT207" s="229" t="s">
        <v>463</v>
      </c>
      <c r="AU207" s="229" t="s">
        <v>93</v>
      </c>
      <c r="AY207" s="20" t="s">
        <v>241</v>
      </c>
      <c r="BE207" s="230">
        <f>IF(N207="základní",J207,0)</f>
        <v>0</v>
      </c>
      <c r="BF207" s="230">
        <f>IF(N207="snížená",J207,0)</f>
        <v>0</v>
      </c>
      <c r="BG207" s="230">
        <f>IF(N207="zákl. přenesená",J207,0)</f>
        <v>0</v>
      </c>
      <c r="BH207" s="230">
        <f>IF(N207="sníž. přenesená",J207,0)</f>
        <v>0</v>
      </c>
      <c r="BI207" s="230">
        <f>IF(N207="nulová",J207,0)</f>
        <v>0</v>
      </c>
      <c r="BJ207" s="20" t="s">
        <v>23</v>
      </c>
      <c r="BK207" s="230">
        <f>ROUND(I207*H207,2)</f>
        <v>0</v>
      </c>
      <c r="BL207" s="20" t="s">
        <v>1094</v>
      </c>
      <c r="BM207" s="229" t="s">
        <v>2132</v>
      </c>
    </row>
    <row r="208" s="2" customFormat="1" ht="16.5" customHeight="1">
      <c r="A208" s="42"/>
      <c r="B208" s="43"/>
      <c r="C208" s="218" t="s">
        <v>1301</v>
      </c>
      <c r="D208" s="218" t="s">
        <v>243</v>
      </c>
      <c r="E208" s="219" t="s">
        <v>10596</v>
      </c>
      <c r="F208" s="220" t="s">
        <v>10597</v>
      </c>
      <c r="G208" s="221" t="s">
        <v>515</v>
      </c>
      <c r="H208" s="222">
        <v>400</v>
      </c>
      <c r="I208" s="223"/>
      <c r="J208" s="224">
        <f>ROUND(I208*H208,2)</f>
        <v>0</v>
      </c>
      <c r="K208" s="220" t="s">
        <v>10466</v>
      </c>
      <c r="L208" s="48"/>
      <c r="M208" s="225" t="s">
        <v>39</v>
      </c>
      <c r="N208" s="226" t="s">
        <v>56</v>
      </c>
      <c r="O208" s="88"/>
      <c r="P208" s="227">
        <f>O208*H208</f>
        <v>0</v>
      </c>
      <c r="Q208" s="227">
        <v>0.00013999999999999999</v>
      </c>
      <c r="R208" s="227">
        <f>Q208*H208</f>
        <v>0.055999999999999994</v>
      </c>
      <c r="S208" s="227">
        <v>0</v>
      </c>
      <c r="T208" s="228">
        <f>S208*H208</f>
        <v>0</v>
      </c>
      <c r="U208" s="42"/>
      <c r="V208" s="42"/>
      <c r="W208" s="42"/>
      <c r="X208" s="42"/>
      <c r="Y208" s="42"/>
      <c r="Z208" s="42"/>
      <c r="AA208" s="42"/>
      <c r="AB208" s="42"/>
      <c r="AC208" s="42"/>
      <c r="AD208" s="42"/>
      <c r="AE208" s="42"/>
      <c r="AR208" s="229" t="s">
        <v>1094</v>
      </c>
      <c r="AT208" s="229" t="s">
        <v>243</v>
      </c>
      <c r="AU208" s="229" t="s">
        <v>93</v>
      </c>
      <c r="AY208" s="20" t="s">
        <v>241</v>
      </c>
      <c r="BE208" s="230">
        <f>IF(N208="základní",J208,0)</f>
        <v>0</v>
      </c>
      <c r="BF208" s="230">
        <f>IF(N208="snížená",J208,0)</f>
        <v>0</v>
      </c>
      <c r="BG208" s="230">
        <f>IF(N208="zákl. přenesená",J208,0)</f>
        <v>0</v>
      </c>
      <c r="BH208" s="230">
        <f>IF(N208="sníž. přenesená",J208,0)</f>
        <v>0</v>
      </c>
      <c r="BI208" s="230">
        <f>IF(N208="nulová",J208,0)</f>
        <v>0</v>
      </c>
      <c r="BJ208" s="20" t="s">
        <v>23</v>
      </c>
      <c r="BK208" s="230">
        <f>ROUND(I208*H208,2)</f>
        <v>0</v>
      </c>
      <c r="BL208" s="20" t="s">
        <v>1094</v>
      </c>
      <c r="BM208" s="229" t="s">
        <v>2158</v>
      </c>
    </row>
    <row r="209" s="12" customFormat="1" ht="22.8" customHeight="1">
      <c r="A209" s="12"/>
      <c r="B209" s="202"/>
      <c r="C209" s="203"/>
      <c r="D209" s="204" t="s">
        <v>84</v>
      </c>
      <c r="E209" s="216" t="s">
        <v>10618</v>
      </c>
      <c r="F209" s="216" t="s">
        <v>10619</v>
      </c>
      <c r="G209" s="203"/>
      <c r="H209" s="203"/>
      <c r="I209" s="206"/>
      <c r="J209" s="217">
        <f>BK209</f>
        <v>0</v>
      </c>
      <c r="K209" s="203"/>
      <c r="L209" s="208"/>
      <c r="M209" s="209"/>
      <c r="N209" s="210"/>
      <c r="O209" s="210"/>
      <c r="P209" s="211">
        <f>SUM(P210:P219)</f>
        <v>0</v>
      </c>
      <c r="Q209" s="210"/>
      <c r="R209" s="211">
        <f>SUM(R210:R219)</f>
        <v>0.14980000000000002</v>
      </c>
      <c r="S209" s="210"/>
      <c r="T209" s="212">
        <f>SUM(T210:T219)</f>
        <v>0</v>
      </c>
      <c r="U209" s="12"/>
      <c r="V209" s="12"/>
      <c r="W209" s="12"/>
      <c r="X209" s="12"/>
      <c r="Y209" s="12"/>
      <c r="Z209" s="12"/>
      <c r="AA209" s="12"/>
      <c r="AB209" s="12"/>
      <c r="AC209" s="12"/>
      <c r="AD209" s="12"/>
      <c r="AE209" s="12"/>
      <c r="AR209" s="213" t="s">
        <v>23</v>
      </c>
      <c r="AT209" s="214" t="s">
        <v>84</v>
      </c>
      <c r="AU209" s="214" t="s">
        <v>23</v>
      </c>
      <c r="AY209" s="213" t="s">
        <v>241</v>
      </c>
      <c r="BK209" s="215">
        <f>SUM(BK210:BK219)</f>
        <v>0</v>
      </c>
    </row>
    <row r="210" s="2" customFormat="1" ht="16.5" customHeight="1">
      <c r="A210" s="42"/>
      <c r="B210" s="43"/>
      <c r="C210" s="218" t="s">
        <v>1310</v>
      </c>
      <c r="D210" s="218" t="s">
        <v>243</v>
      </c>
      <c r="E210" s="219" t="s">
        <v>10620</v>
      </c>
      <c r="F210" s="220" t="s">
        <v>10621</v>
      </c>
      <c r="G210" s="221" t="s">
        <v>10470</v>
      </c>
      <c r="H210" s="222">
        <v>36</v>
      </c>
      <c r="I210" s="223"/>
      <c r="J210" s="224">
        <f>ROUND(I210*H210,2)</f>
        <v>0</v>
      </c>
      <c r="K210" s="220" t="s">
        <v>39</v>
      </c>
      <c r="L210" s="48"/>
      <c r="M210" s="225" t="s">
        <v>39</v>
      </c>
      <c r="N210" s="226" t="s">
        <v>56</v>
      </c>
      <c r="O210" s="88"/>
      <c r="P210" s="227">
        <f>O210*H210</f>
        <v>0</v>
      </c>
      <c r="Q210" s="227">
        <v>0</v>
      </c>
      <c r="R210" s="227">
        <f>Q210*H210</f>
        <v>0</v>
      </c>
      <c r="S210" s="227">
        <v>0</v>
      </c>
      <c r="T210" s="228">
        <f>S210*H210</f>
        <v>0</v>
      </c>
      <c r="U210" s="42"/>
      <c r="V210" s="42"/>
      <c r="W210" s="42"/>
      <c r="X210" s="42"/>
      <c r="Y210" s="42"/>
      <c r="Z210" s="42"/>
      <c r="AA210" s="42"/>
      <c r="AB210" s="42"/>
      <c r="AC210" s="42"/>
      <c r="AD210" s="42"/>
      <c r="AE210" s="42"/>
      <c r="AR210" s="229" t="s">
        <v>1094</v>
      </c>
      <c r="AT210" s="229" t="s">
        <v>243</v>
      </c>
      <c r="AU210" s="229" t="s">
        <v>93</v>
      </c>
      <c r="AY210" s="20" t="s">
        <v>241</v>
      </c>
      <c r="BE210" s="230">
        <f>IF(N210="základní",J210,0)</f>
        <v>0</v>
      </c>
      <c r="BF210" s="230">
        <f>IF(N210="snížená",J210,0)</f>
        <v>0</v>
      </c>
      <c r="BG210" s="230">
        <f>IF(N210="zákl. přenesená",J210,0)</f>
        <v>0</v>
      </c>
      <c r="BH210" s="230">
        <f>IF(N210="sníž. přenesená",J210,0)</f>
        <v>0</v>
      </c>
      <c r="BI210" s="230">
        <f>IF(N210="nulová",J210,0)</f>
        <v>0</v>
      </c>
      <c r="BJ210" s="20" t="s">
        <v>23</v>
      </c>
      <c r="BK210" s="230">
        <f>ROUND(I210*H210,2)</f>
        <v>0</v>
      </c>
      <c r="BL210" s="20" t="s">
        <v>1094</v>
      </c>
      <c r="BM210" s="229" t="s">
        <v>10721</v>
      </c>
    </row>
    <row r="211" s="2" customFormat="1" ht="16.5" customHeight="1">
      <c r="A211" s="42"/>
      <c r="B211" s="43"/>
      <c r="C211" s="218" t="s">
        <v>1318</v>
      </c>
      <c r="D211" s="218" t="s">
        <v>243</v>
      </c>
      <c r="E211" s="219" t="s">
        <v>10622</v>
      </c>
      <c r="F211" s="220" t="s">
        <v>10623</v>
      </c>
      <c r="G211" s="221" t="s">
        <v>10470</v>
      </c>
      <c r="H211" s="222">
        <v>2</v>
      </c>
      <c r="I211" s="223"/>
      <c r="J211" s="224">
        <f>ROUND(I211*H211,2)</f>
        <v>0</v>
      </c>
      <c r="K211" s="220" t="s">
        <v>39</v>
      </c>
      <c r="L211" s="48"/>
      <c r="M211" s="225" t="s">
        <v>39</v>
      </c>
      <c r="N211" s="226" t="s">
        <v>56</v>
      </c>
      <c r="O211" s="88"/>
      <c r="P211" s="227">
        <f>O211*H211</f>
        <v>0</v>
      </c>
      <c r="Q211" s="227">
        <v>0</v>
      </c>
      <c r="R211" s="227">
        <f>Q211*H211</f>
        <v>0</v>
      </c>
      <c r="S211" s="227">
        <v>0</v>
      </c>
      <c r="T211" s="228">
        <f>S211*H211</f>
        <v>0</v>
      </c>
      <c r="U211" s="42"/>
      <c r="V211" s="42"/>
      <c r="W211" s="42"/>
      <c r="X211" s="42"/>
      <c r="Y211" s="42"/>
      <c r="Z211" s="42"/>
      <c r="AA211" s="42"/>
      <c r="AB211" s="42"/>
      <c r="AC211" s="42"/>
      <c r="AD211" s="42"/>
      <c r="AE211" s="42"/>
      <c r="AR211" s="229" t="s">
        <v>1094</v>
      </c>
      <c r="AT211" s="229" t="s">
        <v>243</v>
      </c>
      <c r="AU211" s="229" t="s">
        <v>93</v>
      </c>
      <c r="AY211" s="20" t="s">
        <v>241</v>
      </c>
      <c r="BE211" s="230">
        <f>IF(N211="základní",J211,0)</f>
        <v>0</v>
      </c>
      <c r="BF211" s="230">
        <f>IF(N211="snížená",J211,0)</f>
        <v>0</v>
      </c>
      <c r="BG211" s="230">
        <f>IF(N211="zákl. přenesená",J211,0)</f>
        <v>0</v>
      </c>
      <c r="BH211" s="230">
        <f>IF(N211="sníž. přenesená",J211,0)</f>
        <v>0</v>
      </c>
      <c r="BI211" s="230">
        <f>IF(N211="nulová",J211,0)</f>
        <v>0</v>
      </c>
      <c r="BJ211" s="20" t="s">
        <v>23</v>
      </c>
      <c r="BK211" s="230">
        <f>ROUND(I211*H211,2)</f>
        <v>0</v>
      </c>
      <c r="BL211" s="20" t="s">
        <v>1094</v>
      </c>
      <c r="BM211" s="229" t="s">
        <v>10722</v>
      </c>
    </row>
    <row r="212" s="2" customFormat="1" ht="16.5" customHeight="1">
      <c r="A212" s="42"/>
      <c r="B212" s="43"/>
      <c r="C212" s="218" t="s">
        <v>1324</v>
      </c>
      <c r="D212" s="218" t="s">
        <v>243</v>
      </c>
      <c r="E212" s="219" t="s">
        <v>10624</v>
      </c>
      <c r="F212" s="220" t="s">
        <v>10625</v>
      </c>
      <c r="G212" s="221" t="s">
        <v>515</v>
      </c>
      <c r="H212" s="222">
        <v>720</v>
      </c>
      <c r="I212" s="223"/>
      <c r="J212" s="224">
        <f>ROUND(I212*H212,2)</f>
        <v>0</v>
      </c>
      <c r="K212" s="220" t="s">
        <v>10466</v>
      </c>
      <c r="L212" s="48"/>
      <c r="M212" s="225" t="s">
        <v>39</v>
      </c>
      <c r="N212" s="226" t="s">
        <v>56</v>
      </c>
      <c r="O212" s="88"/>
      <c r="P212" s="227">
        <f>O212*H212</f>
        <v>0</v>
      </c>
      <c r="Q212" s="227">
        <v>0</v>
      </c>
      <c r="R212" s="227">
        <f>Q212*H212</f>
        <v>0</v>
      </c>
      <c r="S212" s="227">
        <v>0</v>
      </c>
      <c r="T212" s="228">
        <f>S212*H212</f>
        <v>0</v>
      </c>
      <c r="U212" s="42"/>
      <c r="V212" s="42"/>
      <c r="W212" s="42"/>
      <c r="X212" s="42"/>
      <c r="Y212" s="42"/>
      <c r="Z212" s="42"/>
      <c r="AA212" s="42"/>
      <c r="AB212" s="42"/>
      <c r="AC212" s="42"/>
      <c r="AD212" s="42"/>
      <c r="AE212" s="42"/>
      <c r="AR212" s="229" t="s">
        <v>1094</v>
      </c>
      <c r="AT212" s="229" t="s">
        <v>243</v>
      </c>
      <c r="AU212" s="229" t="s">
        <v>93</v>
      </c>
      <c r="AY212" s="20" t="s">
        <v>241</v>
      </c>
      <c r="BE212" s="230">
        <f>IF(N212="základní",J212,0)</f>
        <v>0</v>
      </c>
      <c r="BF212" s="230">
        <f>IF(N212="snížená",J212,0)</f>
        <v>0</v>
      </c>
      <c r="BG212" s="230">
        <f>IF(N212="zákl. přenesená",J212,0)</f>
        <v>0</v>
      </c>
      <c r="BH212" s="230">
        <f>IF(N212="sníž. přenesená",J212,0)</f>
        <v>0</v>
      </c>
      <c r="BI212" s="230">
        <f>IF(N212="nulová",J212,0)</f>
        <v>0</v>
      </c>
      <c r="BJ212" s="20" t="s">
        <v>23</v>
      </c>
      <c r="BK212" s="230">
        <f>ROUND(I212*H212,2)</f>
        <v>0</v>
      </c>
      <c r="BL212" s="20" t="s">
        <v>1094</v>
      </c>
      <c r="BM212" s="229" t="s">
        <v>2216</v>
      </c>
    </row>
    <row r="213" s="2" customFormat="1" ht="16.5" customHeight="1">
      <c r="A213" s="42"/>
      <c r="B213" s="43"/>
      <c r="C213" s="280" t="s">
        <v>1329</v>
      </c>
      <c r="D213" s="280" t="s">
        <v>463</v>
      </c>
      <c r="E213" s="281" t="s">
        <v>10626</v>
      </c>
      <c r="F213" s="282" t="s">
        <v>10627</v>
      </c>
      <c r="G213" s="283" t="s">
        <v>515</v>
      </c>
      <c r="H213" s="284">
        <v>720</v>
      </c>
      <c r="I213" s="285"/>
      <c r="J213" s="286">
        <f>ROUND(I213*H213,2)</f>
        <v>0</v>
      </c>
      <c r="K213" s="282" t="s">
        <v>10466</v>
      </c>
      <c r="L213" s="287"/>
      <c r="M213" s="288" t="s">
        <v>39</v>
      </c>
      <c r="N213" s="289" t="s">
        <v>56</v>
      </c>
      <c r="O213" s="88"/>
      <c r="P213" s="227">
        <f>O213*H213</f>
        <v>0</v>
      </c>
      <c r="Q213" s="227">
        <v>2.0000000000000002E-05</v>
      </c>
      <c r="R213" s="227">
        <f>Q213*H213</f>
        <v>0.014400000000000001</v>
      </c>
      <c r="S213" s="227">
        <v>0</v>
      </c>
      <c r="T213" s="228">
        <f>S213*H213</f>
        <v>0</v>
      </c>
      <c r="U213" s="42"/>
      <c r="V213" s="42"/>
      <c r="W213" s="42"/>
      <c r="X213" s="42"/>
      <c r="Y213" s="42"/>
      <c r="Z213" s="42"/>
      <c r="AA213" s="42"/>
      <c r="AB213" s="42"/>
      <c r="AC213" s="42"/>
      <c r="AD213" s="42"/>
      <c r="AE213" s="42"/>
      <c r="AR213" s="229" t="s">
        <v>3347</v>
      </c>
      <c r="AT213" s="229" t="s">
        <v>463</v>
      </c>
      <c r="AU213" s="229" t="s">
        <v>93</v>
      </c>
      <c r="AY213" s="20" t="s">
        <v>241</v>
      </c>
      <c r="BE213" s="230">
        <f>IF(N213="základní",J213,0)</f>
        <v>0</v>
      </c>
      <c r="BF213" s="230">
        <f>IF(N213="snížená",J213,0)</f>
        <v>0</v>
      </c>
      <c r="BG213" s="230">
        <f>IF(N213="zákl. přenesená",J213,0)</f>
        <v>0</v>
      </c>
      <c r="BH213" s="230">
        <f>IF(N213="sníž. přenesená",J213,0)</f>
        <v>0</v>
      </c>
      <c r="BI213" s="230">
        <f>IF(N213="nulová",J213,0)</f>
        <v>0</v>
      </c>
      <c r="BJ213" s="20" t="s">
        <v>23</v>
      </c>
      <c r="BK213" s="230">
        <f>ROUND(I213*H213,2)</f>
        <v>0</v>
      </c>
      <c r="BL213" s="20" t="s">
        <v>1094</v>
      </c>
      <c r="BM213" s="229" t="s">
        <v>2196</v>
      </c>
    </row>
    <row r="214" s="2" customFormat="1">
      <c r="A214" s="42"/>
      <c r="B214" s="43"/>
      <c r="C214" s="44"/>
      <c r="D214" s="238" t="s">
        <v>3418</v>
      </c>
      <c r="E214" s="44"/>
      <c r="F214" s="290" t="s">
        <v>10628</v>
      </c>
      <c r="G214" s="44"/>
      <c r="H214" s="44"/>
      <c r="I214" s="233"/>
      <c r="J214" s="44"/>
      <c r="K214" s="44"/>
      <c r="L214" s="48"/>
      <c r="M214" s="234"/>
      <c r="N214" s="235"/>
      <c r="O214" s="88"/>
      <c r="P214" s="88"/>
      <c r="Q214" s="88"/>
      <c r="R214" s="88"/>
      <c r="S214" s="88"/>
      <c r="T214" s="89"/>
      <c r="U214" s="42"/>
      <c r="V214" s="42"/>
      <c r="W214" s="42"/>
      <c r="X214" s="42"/>
      <c r="Y214" s="42"/>
      <c r="Z214" s="42"/>
      <c r="AA214" s="42"/>
      <c r="AB214" s="42"/>
      <c r="AC214" s="42"/>
      <c r="AD214" s="42"/>
      <c r="AE214" s="42"/>
      <c r="AT214" s="20" t="s">
        <v>3418</v>
      </c>
      <c r="AU214" s="20" t="s">
        <v>93</v>
      </c>
    </row>
    <row r="215" s="2" customFormat="1" ht="16.5" customHeight="1">
      <c r="A215" s="42"/>
      <c r="B215" s="43"/>
      <c r="C215" s="218" t="s">
        <v>1350</v>
      </c>
      <c r="D215" s="218" t="s">
        <v>243</v>
      </c>
      <c r="E215" s="219" t="s">
        <v>10629</v>
      </c>
      <c r="F215" s="220" t="s">
        <v>10630</v>
      </c>
      <c r="G215" s="221" t="s">
        <v>515</v>
      </c>
      <c r="H215" s="222">
        <v>200</v>
      </c>
      <c r="I215" s="223"/>
      <c r="J215" s="224">
        <f>ROUND(I215*H215,2)</f>
        <v>0</v>
      </c>
      <c r="K215" s="220" t="s">
        <v>10466</v>
      </c>
      <c r="L215" s="48"/>
      <c r="M215" s="225" t="s">
        <v>39</v>
      </c>
      <c r="N215" s="226" t="s">
        <v>56</v>
      </c>
      <c r="O215" s="88"/>
      <c r="P215" s="227">
        <f>O215*H215</f>
        <v>0</v>
      </c>
      <c r="Q215" s="227">
        <v>0</v>
      </c>
      <c r="R215" s="227">
        <f>Q215*H215</f>
        <v>0</v>
      </c>
      <c r="S215" s="227">
        <v>0</v>
      </c>
      <c r="T215" s="228">
        <f>S215*H215</f>
        <v>0</v>
      </c>
      <c r="U215" s="42"/>
      <c r="V215" s="42"/>
      <c r="W215" s="42"/>
      <c r="X215" s="42"/>
      <c r="Y215" s="42"/>
      <c r="Z215" s="42"/>
      <c r="AA215" s="42"/>
      <c r="AB215" s="42"/>
      <c r="AC215" s="42"/>
      <c r="AD215" s="42"/>
      <c r="AE215" s="42"/>
      <c r="AR215" s="229" t="s">
        <v>1094</v>
      </c>
      <c r="AT215" s="229" t="s">
        <v>243</v>
      </c>
      <c r="AU215" s="229" t="s">
        <v>93</v>
      </c>
      <c r="AY215" s="20" t="s">
        <v>241</v>
      </c>
      <c r="BE215" s="230">
        <f>IF(N215="základní",J215,0)</f>
        <v>0</v>
      </c>
      <c r="BF215" s="230">
        <f>IF(N215="snížená",J215,0)</f>
        <v>0</v>
      </c>
      <c r="BG215" s="230">
        <f>IF(N215="zákl. přenesená",J215,0)</f>
        <v>0</v>
      </c>
      <c r="BH215" s="230">
        <f>IF(N215="sníž. přenesená",J215,0)</f>
        <v>0</v>
      </c>
      <c r="BI215" s="230">
        <f>IF(N215="nulová",J215,0)</f>
        <v>0</v>
      </c>
      <c r="BJ215" s="20" t="s">
        <v>23</v>
      </c>
      <c r="BK215" s="230">
        <f>ROUND(I215*H215,2)</f>
        <v>0</v>
      </c>
      <c r="BL215" s="20" t="s">
        <v>1094</v>
      </c>
      <c r="BM215" s="229" t="s">
        <v>2264</v>
      </c>
    </row>
    <row r="216" s="2" customFormat="1" ht="16.5" customHeight="1">
      <c r="A216" s="42"/>
      <c r="B216" s="43"/>
      <c r="C216" s="280" t="s">
        <v>1357</v>
      </c>
      <c r="D216" s="280" t="s">
        <v>463</v>
      </c>
      <c r="E216" s="281" t="s">
        <v>10631</v>
      </c>
      <c r="F216" s="282" t="s">
        <v>10632</v>
      </c>
      <c r="G216" s="283" t="s">
        <v>515</v>
      </c>
      <c r="H216" s="284">
        <v>200</v>
      </c>
      <c r="I216" s="285"/>
      <c r="J216" s="286">
        <f>ROUND(I216*H216,2)</f>
        <v>0</v>
      </c>
      <c r="K216" s="282" t="s">
        <v>10466</v>
      </c>
      <c r="L216" s="287"/>
      <c r="M216" s="288" t="s">
        <v>39</v>
      </c>
      <c r="N216" s="289" t="s">
        <v>56</v>
      </c>
      <c r="O216" s="88"/>
      <c r="P216" s="227">
        <f>O216*H216</f>
        <v>0</v>
      </c>
      <c r="Q216" s="227">
        <v>0</v>
      </c>
      <c r="R216" s="227">
        <f>Q216*H216</f>
        <v>0</v>
      </c>
      <c r="S216" s="227">
        <v>0</v>
      </c>
      <c r="T216" s="228">
        <f>S216*H216</f>
        <v>0</v>
      </c>
      <c r="U216" s="42"/>
      <c r="V216" s="42"/>
      <c r="W216" s="42"/>
      <c r="X216" s="42"/>
      <c r="Y216" s="42"/>
      <c r="Z216" s="42"/>
      <c r="AA216" s="42"/>
      <c r="AB216" s="42"/>
      <c r="AC216" s="42"/>
      <c r="AD216" s="42"/>
      <c r="AE216" s="42"/>
      <c r="AR216" s="229" t="s">
        <v>3347</v>
      </c>
      <c r="AT216" s="229" t="s">
        <v>463</v>
      </c>
      <c r="AU216" s="229" t="s">
        <v>93</v>
      </c>
      <c r="AY216" s="20" t="s">
        <v>241</v>
      </c>
      <c r="BE216" s="230">
        <f>IF(N216="základní",J216,0)</f>
        <v>0</v>
      </c>
      <c r="BF216" s="230">
        <f>IF(N216="snížená",J216,0)</f>
        <v>0</v>
      </c>
      <c r="BG216" s="230">
        <f>IF(N216="zákl. přenesená",J216,0)</f>
        <v>0</v>
      </c>
      <c r="BH216" s="230">
        <f>IF(N216="sníž. přenesená",J216,0)</f>
        <v>0</v>
      </c>
      <c r="BI216" s="230">
        <f>IF(N216="nulová",J216,0)</f>
        <v>0</v>
      </c>
      <c r="BJ216" s="20" t="s">
        <v>23</v>
      </c>
      <c r="BK216" s="230">
        <f>ROUND(I216*H216,2)</f>
        <v>0</v>
      </c>
      <c r="BL216" s="20" t="s">
        <v>1094</v>
      </c>
      <c r="BM216" s="229" t="s">
        <v>2229</v>
      </c>
    </row>
    <row r="217" s="2" customFormat="1">
      <c r="A217" s="42"/>
      <c r="B217" s="43"/>
      <c r="C217" s="44"/>
      <c r="D217" s="238" t="s">
        <v>3418</v>
      </c>
      <c r="E217" s="44"/>
      <c r="F217" s="290" t="s">
        <v>10633</v>
      </c>
      <c r="G217" s="44"/>
      <c r="H217" s="44"/>
      <c r="I217" s="233"/>
      <c r="J217" s="44"/>
      <c r="K217" s="44"/>
      <c r="L217" s="48"/>
      <c r="M217" s="234"/>
      <c r="N217" s="235"/>
      <c r="O217" s="88"/>
      <c r="P217" s="88"/>
      <c r="Q217" s="88"/>
      <c r="R217" s="88"/>
      <c r="S217" s="88"/>
      <c r="T217" s="89"/>
      <c r="U217" s="42"/>
      <c r="V217" s="42"/>
      <c r="W217" s="42"/>
      <c r="X217" s="42"/>
      <c r="Y217" s="42"/>
      <c r="Z217" s="42"/>
      <c r="AA217" s="42"/>
      <c r="AB217" s="42"/>
      <c r="AC217" s="42"/>
      <c r="AD217" s="42"/>
      <c r="AE217" s="42"/>
      <c r="AT217" s="20" t="s">
        <v>3418</v>
      </c>
      <c r="AU217" s="20" t="s">
        <v>93</v>
      </c>
    </row>
    <row r="218" s="2" customFormat="1" ht="16.5" customHeight="1">
      <c r="A218" s="42"/>
      <c r="B218" s="43"/>
      <c r="C218" s="218" t="s">
        <v>1363</v>
      </c>
      <c r="D218" s="218" t="s">
        <v>243</v>
      </c>
      <c r="E218" s="219" t="s">
        <v>10634</v>
      </c>
      <c r="F218" s="220" t="s">
        <v>10635</v>
      </c>
      <c r="G218" s="221" t="s">
        <v>515</v>
      </c>
      <c r="H218" s="222">
        <v>100</v>
      </c>
      <c r="I218" s="223"/>
      <c r="J218" s="224">
        <f>ROUND(I218*H218,2)</f>
        <v>0</v>
      </c>
      <c r="K218" s="220" t="s">
        <v>10466</v>
      </c>
      <c r="L218" s="48"/>
      <c r="M218" s="225" t="s">
        <v>39</v>
      </c>
      <c r="N218" s="226" t="s">
        <v>56</v>
      </c>
      <c r="O218" s="88"/>
      <c r="P218" s="227">
        <f>O218*H218</f>
        <v>0</v>
      </c>
      <c r="Q218" s="227">
        <v>0.00012999999999999999</v>
      </c>
      <c r="R218" s="227">
        <f>Q218*H218</f>
        <v>0.012999999999999999</v>
      </c>
      <c r="S218" s="227">
        <v>0</v>
      </c>
      <c r="T218" s="228">
        <f>S218*H218</f>
        <v>0</v>
      </c>
      <c r="U218" s="42"/>
      <c r="V218" s="42"/>
      <c r="W218" s="42"/>
      <c r="X218" s="42"/>
      <c r="Y218" s="42"/>
      <c r="Z218" s="42"/>
      <c r="AA218" s="42"/>
      <c r="AB218" s="42"/>
      <c r="AC218" s="42"/>
      <c r="AD218" s="42"/>
      <c r="AE218" s="42"/>
      <c r="AR218" s="229" t="s">
        <v>1094</v>
      </c>
      <c r="AT218" s="229" t="s">
        <v>243</v>
      </c>
      <c r="AU218" s="229" t="s">
        <v>93</v>
      </c>
      <c r="AY218" s="20" t="s">
        <v>241</v>
      </c>
      <c r="BE218" s="230">
        <f>IF(N218="základní",J218,0)</f>
        <v>0</v>
      </c>
      <c r="BF218" s="230">
        <f>IF(N218="snížená",J218,0)</f>
        <v>0</v>
      </c>
      <c r="BG218" s="230">
        <f>IF(N218="zákl. přenesená",J218,0)</f>
        <v>0</v>
      </c>
      <c r="BH218" s="230">
        <f>IF(N218="sníž. přenesená",J218,0)</f>
        <v>0</v>
      </c>
      <c r="BI218" s="230">
        <f>IF(N218="nulová",J218,0)</f>
        <v>0</v>
      </c>
      <c r="BJ218" s="20" t="s">
        <v>23</v>
      </c>
      <c r="BK218" s="230">
        <f>ROUND(I218*H218,2)</f>
        <v>0</v>
      </c>
      <c r="BL218" s="20" t="s">
        <v>1094</v>
      </c>
      <c r="BM218" s="229" t="s">
        <v>2293</v>
      </c>
    </row>
    <row r="219" s="2" customFormat="1" ht="16.5" customHeight="1">
      <c r="A219" s="42"/>
      <c r="B219" s="43"/>
      <c r="C219" s="218" t="s">
        <v>1369</v>
      </c>
      <c r="D219" s="218" t="s">
        <v>243</v>
      </c>
      <c r="E219" s="219" t="s">
        <v>10636</v>
      </c>
      <c r="F219" s="220" t="s">
        <v>10637</v>
      </c>
      <c r="G219" s="221" t="s">
        <v>515</v>
      </c>
      <c r="H219" s="222">
        <v>720</v>
      </c>
      <c r="I219" s="223"/>
      <c r="J219" s="224">
        <f>ROUND(I219*H219,2)</f>
        <v>0</v>
      </c>
      <c r="K219" s="220" t="s">
        <v>10466</v>
      </c>
      <c r="L219" s="48"/>
      <c r="M219" s="225" t="s">
        <v>39</v>
      </c>
      <c r="N219" s="226" t="s">
        <v>56</v>
      </c>
      <c r="O219" s="88"/>
      <c r="P219" s="227">
        <f>O219*H219</f>
        <v>0</v>
      </c>
      <c r="Q219" s="227">
        <v>0.00017000000000000001</v>
      </c>
      <c r="R219" s="227">
        <f>Q219*H219</f>
        <v>0.12240000000000001</v>
      </c>
      <c r="S219" s="227">
        <v>0</v>
      </c>
      <c r="T219" s="228">
        <f>S219*H219</f>
        <v>0</v>
      </c>
      <c r="U219" s="42"/>
      <c r="V219" s="42"/>
      <c r="W219" s="42"/>
      <c r="X219" s="42"/>
      <c r="Y219" s="42"/>
      <c r="Z219" s="42"/>
      <c r="AA219" s="42"/>
      <c r="AB219" s="42"/>
      <c r="AC219" s="42"/>
      <c r="AD219" s="42"/>
      <c r="AE219" s="42"/>
      <c r="AR219" s="229" t="s">
        <v>1094</v>
      </c>
      <c r="AT219" s="229" t="s">
        <v>243</v>
      </c>
      <c r="AU219" s="229" t="s">
        <v>93</v>
      </c>
      <c r="AY219" s="20" t="s">
        <v>241</v>
      </c>
      <c r="BE219" s="230">
        <f>IF(N219="základní",J219,0)</f>
        <v>0</v>
      </c>
      <c r="BF219" s="230">
        <f>IF(N219="snížená",J219,0)</f>
        <v>0</v>
      </c>
      <c r="BG219" s="230">
        <f>IF(N219="zákl. přenesená",J219,0)</f>
        <v>0</v>
      </c>
      <c r="BH219" s="230">
        <f>IF(N219="sníž. přenesená",J219,0)</f>
        <v>0</v>
      </c>
      <c r="BI219" s="230">
        <f>IF(N219="nulová",J219,0)</f>
        <v>0</v>
      </c>
      <c r="BJ219" s="20" t="s">
        <v>23</v>
      </c>
      <c r="BK219" s="230">
        <f>ROUND(I219*H219,2)</f>
        <v>0</v>
      </c>
      <c r="BL219" s="20" t="s">
        <v>1094</v>
      </c>
      <c r="BM219" s="229" t="s">
        <v>2305</v>
      </c>
    </row>
    <row r="220" s="12" customFormat="1" ht="22.8" customHeight="1">
      <c r="A220" s="12"/>
      <c r="B220" s="202"/>
      <c r="C220" s="203"/>
      <c r="D220" s="204" t="s">
        <v>84</v>
      </c>
      <c r="E220" s="216" t="s">
        <v>10638</v>
      </c>
      <c r="F220" s="216" t="s">
        <v>10639</v>
      </c>
      <c r="G220" s="203"/>
      <c r="H220" s="203"/>
      <c r="I220" s="206"/>
      <c r="J220" s="217">
        <f>BK220</f>
        <v>0</v>
      </c>
      <c r="K220" s="203"/>
      <c r="L220" s="208"/>
      <c r="M220" s="209"/>
      <c r="N220" s="210"/>
      <c r="O220" s="210"/>
      <c r="P220" s="211">
        <f>SUM(P221:P225)</f>
        <v>0</v>
      </c>
      <c r="Q220" s="210"/>
      <c r="R220" s="211">
        <f>SUM(R221:R225)</f>
        <v>0.016799999999999999</v>
      </c>
      <c r="S220" s="210"/>
      <c r="T220" s="212">
        <f>SUM(T221:T225)</f>
        <v>0</v>
      </c>
      <c r="U220" s="12"/>
      <c r="V220" s="12"/>
      <c r="W220" s="12"/>
      <c r="X220" s="12"/>
      <c r="Y220" s="12"/>
      <c r="Z220" s="12"/>
      <c r="AA220" s="12"/>
      <c r="AB220" s="12"/>
      <c r="AC220" s="12"/>
      <c r="AD220" s="12"/>
      <c r="AE220" s="12"/>
      <c r="AR220" s="213" t="s">
        <v>23</v>
      </c>
      <c r="AT220" s="214" t="s">
        <v>84</v>
      </c>
      <c r="AU220" s="214" t="s">
        <v>23</v>
      </c>
      <c r="AY220" s="213" t="s">
        <v>241</v>
      </c>
      <c r="BK220" s="215">
        <f>SUM(BK221:BK225)</f>
        <v>0</v>
      </c>
    </row>
    <row r="221" s="2" customFormat="1" ht="21.75" customHeight="1">
      <c r="A221" s="42"/>
      <c r="B221" s="43"/>
      <c r="C221" s="218" t="s">
        <v>1377</v>
      </c>
      <c r="D221" s="218" t="s">
        <v>243</v>
      </c>
      <c r="E221" s="219" t="s">
        <v>10640</v>
      </c>
      <c r="F221" s="220" t="s">
        <v>10641</v>
      </c>
      <c r="G221" s="221" t="s">
        <v>10470</v>
      </c>
      <c r="H221" s="222">
        <v>1</v>
      </c>
      <c r="I221" s="223"/>
      <c r="J221" s="224">
        <f>ROUND(I221*H221,2)</f>
        <v>0</v>
      </c>
      <c r="K221" s="220" t="s">
        <v>39</v>
      </c>
      <c r="L221" s="48"/>
      <c r="M221" s="225" t="s">
        <v>39</v>
      </c>
      <c r="N221" s="226" t="s">
        <v>56</v>
      </c>
      <c r="O221" s="88"/>
      <c r="P221" s="227">
        <f>O221*H221</f>
        <v>0</v>
      </c>
      <c r="Q221" s="227">
        <v>0</v>
      </c>
      <c r="R221" s="227">
        <f>Q221*H221</f>
        <v>0</v>
      </c>
      <c r="S221" s="227">
        <v>0</v>
      </c>
      <c r="T221" s="228">
        <f>S221*H221</f>
        <v>0</v>
      </c>
      <c r="U221" s="42"/>
      <c r="V221" s="42"/>
      <c r="W221" s="42"/>
      <c r="X221" s="42"/>
      <c r="Y221" s="42"/>
      <c r="Z221" s="42"/>
      <c r="AA221" s="42"/>
      <c r="AB221" s="42"/>
      <c r="AC221" s="42"/>
      <c r="AD221" s="42"/>
      <c r="AE221" s="42"/>
      <c r="AR221" s="229" t="s">
        <v>1094</v>
      </c>
      <c r="AT221" s="229" t="s">
        <v>243</v>
      </c>
      <c r="AU221" s="229" t="s">
        <v>93</v>
      </c>
      <c r="AY221" s="20" t="s">
        <v>241</v>
      </c>
      <c r="BE221" s="230">
        <f>IF(N221="základní",J221,0)</f>
        <v>0</v>
      </c>
      <c r="BF221" s="230">
        <f>IF(N221="snížená",J221,0)</f>
        <v>0</v>
      </c>
      <c r="BG221" s="230">
        <f>IF(N221="zákl. přenesená",J221,0)</f>
        <v>0</v>
      </c>
      <c r="BH221" s="230">
        <f>IF(N221="sníž. přenesená",J221,0)</f>
        <v>0</v>
      </c>
      <c r="BI221" s="230">
        <f>IF(N221="nulová",J221,0)</f>
        <v>0</v>
      </c>
      <c r="BJ221" s="20" t="s">
        <v>23</v>
      </c>
      <c r="BK221" s="230">
        <f>ROUND(I221*H221,2)</f>
        <v>0</v>
      </c>
      <c r="BL221" s="20" t="s">
        <v>1094</v>
      </c>
      <c r="BM221" s="229" t="s">
        <v>2316</v>
      </c>
    </row>
    <row r="222" s="2" customFormat="1">
      <c r="A222" s="42"/>
      <c r="B222" s="43"/>
      <c r="C222" s="44"/>
      <c r="D222" s="238" t="s">
        <v>3418</v>
      </c>
      <c r="E222" s="44"/>
      <c r="F222" s="290" t="s">
        <v>10723</v>
      </c>
      <c r="G222" s="44"/>
      <c r="H222" s="44"/>
      <c r="I222" s="233"/>
      <c r="J222" s="44"/>
      <c r="K222" s="44"/>
      <c r="L222" s="48"/>
      <c r="M222" s="234"/>
      <c r="N222" s="235"/>
      <c r="O222" s="88"/>
      <c r="P222" s="88"/>
      <c r="Q222" s="88"/>
      <c r="R222" s="88"/>
      <c r="S222" s="88"/>
      <c r="T222" s="89"/>
      <c r="U222" s="42"/>
      <c r="V222" s="42"/>
      <c r="W222" s="42"/>
      <c r="X222" s="42"/>
      <c r="Y222" s="42"/>
      <c r="Z222" s="42"/>
      <c r="AA222" s="42"/>
      <c r="AB222" s="42"/>
      <c r="AC222" s="42"/>
      <c r="AD222" s="42"/>
      <c r="AE222" s="42"/>
      <c r="AT222" s="20" t="s">
        <v>3418</v>
      </c>
      <c r="AU222" s="20" t="s">
        <v>93</v>
      </c>
    </row>
    <row r="223" s="2" customFormat="1" ht="16.5" customHeight="1">
      <c r="A223" s="42"/>
      <c r="B223" s="43"/>
      <c r="C223" s="218" t="s">
        <v>1384</v>
      </c>
      <c r="D223" s="218" t="s">
        <v>243</v>
      </c>
      <c r="E223" s="219" t="s">
        <v>10642</v>
      </c>
      <c r="F223" s="220" t="s">
        <v>10724</v>
      </c>
      <c r="G223" s="221" t="s">
        <v>515</v>
      </c>
      <c r="H223" s="222">
        <v>120</v>
      </c>
      <c r="I223" s="223"/>
      <c r="J223" s="224">
        <f>ROUND(I223*H223,2)</f>
        <v>0</v>
      </c>
      <c r="K223" s="220" t="s">
        <v>10466</v>
      </c>
      <c r="L223" s="48"/>
      <c r="M223" s="225" t="s">
        <v>39</v>
      </c>
      <c r="N223" s="226" t="s">
        <v>56</v>
      </c>
      <c r="O223" s="88"/>
      <c r="P223" s="227">
        <f>O223*H223</f>
        <v>0</v>
      </c>
      <c r="Q223" s="227">
        <v>0.00013999999999999999</v>
      </c>
      <c r="R223" s="227">
        <f>Q223*H223</f>
        <v>0.016799999999999999</v>
      </c>
      <c r="S223" s="227">
        <v>0</v>
      </c>
      <c r="T223" s="228">
        <f>S223*H223</f>
        <v>0</v>
      </c>
      <c r="U223" s="42"/>
      <c r="V223" s="42"/>
      <c r="W223" s="42"/>
      <c r="X223" s="42"/>
      <c r="Y223" s="42"/>
      <c r="Z223" s="42"/>
      <c r="AA223" s="42"/>
      <c r="AB223" s="42"/>
      <c r="AC223" s="42"/>
      <c r="AD223" s="42"/>
      <c r="AE223" s="42"/>
      <c r="AR223" s="229" t="s">
        <v>1094</v>
      </c>
      <c r="AT223" s="229" t="s">
        <v>243</v>
      </c>
      <c r="AU223" s="229" t="s">
        <v>93</v>
      </c>
      <c r="AY223" s="20" t="s">
        <v>241</v>
      </c>
      <c r="BE223" s="230">
        <f>IF(N223="základní",J223,0)</f>
        <v>0</v>
      </c>
      <c r="BF223" s="230">
        <f>IF(N223="snížená",J223,0)</f>
        <v>0</v>
      </c>
      <c r="BG223" s="230">
        <f>IF(N223="zákl. přenesená",J223,0)</f>
        <v>0</v>
      </c>
      <c r="BH223" s="230">
        <f>IF(N223="sníž. přenesená",J223,0)</f>
        <v>0</v>
      </c>
      <c r="BI223" s="230">
        <f>IF(N223="nulová",J223,0)</f>
        <v>0</v>
      </c>
      <c r="BJ223" s="20" t="s">
        <v>23</v>
      </c>
      <c r="BK223" s="230">
        <f>ROUND(I223*H223,2)</f>
        <v>0</v>
      </c>
      <c r="BL223" s="20" t="s">
        <v>1094</v>
      </c>
      <c r="BM223" s="229" t="s">
        <v>2332</v>
      </c>
    </row>
    <row r="224" s="2" customFormat="1" ht="16.5" customHeight="1">
      <c r="A224" s="42"/>
      <c r="B224" s="43"/>
      <c r="C224" s="280" t="s">
        <v>1391</v>
      </c>
      <c r="D224" s="280" t="s">
        <v>463</v>
      </c>
      <c r="E224" s="281" t="s">
        <v>10643</v>
      </c>
      <c r="F224" s="282" t="s">
        <v>10644</v>
      </c>
      <c r="G224" s="283" t="s">
        <v>561</v>
      </c>
      <c r="H224" s="284">
        <v>1000</v>
      </c>
      <c r="I224" s="285"/>
      <c r="J224" s="286">
        <f>ROUND(I224*H224,2)</f>
        <v>0</v>
      </c>
      <c r="K224" s="282" t="s">
        <v>10496</v>
      </c>
      <c r="L224" s="287"/>
      <c r="M224" s="288" t="s">
        <v>39</v>
      </c>
      <c r="N224" s="289" t="s">
        <v>56</v>
      </c>
      <c r="O224" s="88"/>
      <c r="P224" s="227">
        <f>O224*H224</f>
        <v>0</v>
      </c>
      <c r="Q224" s="227">
        <v>0</v>
      </c>
      <c r="R224" s="227">
        <f>Q224*H224</f>
        <v>0</v>
      </c>
      <c r="S224" s="227">
        <v>0</v>
      </c>
      <c r="T224" s="228">
        <f>S224*H224</f>
        <v>0</v>
      </c>
      <c r="U224" s="42"/>
      <c r="V224" s="42"/>
      <c r="W224" s="42"/>
      <c r="X224" s="42"/>
      <c r="Y224" s="42"/>
      <c r="Z224" s="42"/>
      <c r="AA224" s="42"/>
      <c r="AB224" s="42"/>
      <c r="AC224" s="42"/>
      <c r="AD224" s="42"/>
      <c r="AE224" s="42"/>
      <c r="AR224" s="229" t="s">
        <v>3347</v>
      </c>
      <c r="AT224" s="229" t="s">
        <v>463</v>
      </c>
      <c r="AU224" s="229" t="s">
        <v>93</v>
      </c>
      <c r="AY224" s="20" t="s">
        <v>241</v>
      </c>
      <c r="BE224" s="230">
        <f>IF(N224="základní",J224,0)</f>
        <v>0</v>
      </c>
      <c r="BF224" s="230">
        <f>IF(N224="snížená",J224,0)</f>
        <v>0</v>
      </c>
      <c r="BG224" s="230">
        <f>IF(N224="zákl. přenesená",J224,0)</f>
        <v>0</v>
      </c>
      <c r="BH224" s="230">
        <f>IF(N224="sníž. přenesená",J224,0)</f>
        <v>0</v>
      </c>
      <c r="BI224" s="230">
        <f>IF(N224="nulová",J224,0)</f>
        <v>0</v>
      </c>
      <c r="BJ224" s="20" t="s">
        <v>23</v>
      </c>
      <c r="BK224" s="230">
        <f>ROUND(I224*H224,2)</f>
        <v>0</v>
      </c>
      <c r="BL224" s="20" t="s">
        <v>1094</v>
      </c>
      <c r="BM224" s="229" t="s">
        <v>2364</v>
      </c>
    </row>
    <row r="225" s="2" customFormat="1">
      <c r="A225" s="42"/>
      <c r="B225" s="43"/>
      <c r="C225" s="44"/>
      <c r="D225" s="238" t="s">
        <v>3418</v>
      </c>
      <c r="E225" s="44"/>
      <c r="F225" s="290" t="s">
        <v>10725</v>
      </c>
      <c r="G225" s="44"/>
      <c r="H225" s="44"/>
      <c r="I225" s="233"/>
      <c r="J225" s="44"/>
      <c r="K225" s="44"/>
      <c r="L225" s="48"/>
      <c r="M225" s="234"/>
      <c r="N225" s="235"/>
      <c r="O225" s="88"/>
      <c r="P225" s="88"/>
      <c r="Q225" s="88"/>
      <c r="R225" s="88"/>
      <c r="S225" s="88"/>
      <c r="T225" s="89"/>
      <c r="U225" s="42"/>
      <c r="V225" s="42"/>
      <c r="W225" s="42"/>
      <c r="X225" s="42"/>
      <c r="Y225" s="42"/>
      <c r="Z225" s="42"/>
      <c r="AA225" s="42"/>
      <c r="AB225" s="42"/>
      <c r="AC225" s="42"/>
      <c r="AD225" s="42"/>
      <c r="AE225" s="42"/>
      <c r="AT225" s="20" t="s">
        <v>3418</v>
      </c>
      <c r="AU225" s="20" t="s">
        <v>93</v>
      </c>
    </row>
    <row r="226" s="12" customFormat="1" ht="22.8" customHeight="1">
      <c r="A226" s="12"/>
      <c r="B226" s="202"/>
      <c r="C226" s="203"/>
      <c r="D226" s="204" t="s">
        <v>84</v>
      </c>
      <c r="E226" s="216" t="s">
        <v>10645</v>
      </c>
      <c r="F226" s="216" t="s">
        <v>103</v>
      </c>
      <c r="G226" s="203"/>
      <c r="H226" s="203"/>
      <c r="I226" s="206"/>
      <c r="J226" s="217">
        <f>BK226</f>
        <v>0</v>
      </c>
      <c r="K226" s="203"/>
      <c r="L226" s="208"/>
      <c r="M226" s="209"/>
      <c r="N226" s="210"/>
      <c r="O226" s="210"/>
      <c r="P226" s="211">
        <f>SUM(P227:P229)</f>
        <v>0</v>
      </c>
      <c r="Q226" s="210"/>
      <c r="R226" s="211">
        <f>SUM(R227:R229)</f>
        <v>0.047600000000000003</v>
      </c>
      <c r="S226" s="210"/>
      <c r="T226" s="212">
        <f>SUM(T227:T229)</f>
        <v>0</v>
      </c>
      <c r="U226" s="12"/>
      <c r="V226" s="12"/>
      <c r="W226" s="12"/>
      <c r="X226" s="12"/>
      <c r="Y226" s="12"/>
      <c r="Z226" s="12"/>
      <c r="AA226" s="12"/>
      <c r="AB226" s="12"/>
      <c r="AC226" s="12"/>
      <c r="AD226" s="12"/>
      <c r="AE226" s="12"/>
      <c r="AR226" s="213" t="s">
        <v>23</v>
      </c>
      <c r="AT226" s="214" t="s">
        <v>84</v>
      </c>
      <c r="AU226" s="214" t="s">
        <v>23</v>
      </c>
      <c r="AY226" s="213" t="s">
        <v>241</v>
      </c>
      <c r="BK226" s="215">
        <f>SUM(BK227:BK229)</f>
        <v>0</v>
      </c>
    </row>
    <row r="227" s="2" customFormat="1" ht="16.5" customHeight="1">
      <c r="A227" s="42"/>
      <c r="B227" s="43"/>
      <c r="C227" s="218" t="s">
        <v>1397</v>
      </c>
      <c r="D227" s="218" t="s">
        <v>243</v>
      </c>
      <c r="E227" s="219" t="s">
        <v>10646</v>
      </c>
      <c r="F227" s="220" t="s">
        <v>10647</v>
      </c>
      <c r="G227" s="221" t="s">
        <v>515</v>
      </c>
      <c r="H227" s="222">
        <v>40</v>
      </c>
      <c r="I227" s="223"/>
      <c r="J227" s="224">
        <f>ROUND(I227*H227,2)</f>
        <v>0</v>
      </c>
      <c r="K227" s="220" t="s">
        <v>10466</v>
      </c>
      <c r="L227" s="48"/>
      <c r="M227" s="225" t="s">
        <v>39</v>
      </c>
      <c r="N227" s="226" t="s">
        <v>56</v>
      </c>
      <c r="O227" s="88"/>
      <c r="P227" s="227">
        <f>O227*H227</f>
        <v>0</v>
      </c>
      <c r="Q227" s="227">
        <v>0.00036000000000000002</v>
      </c>
      <c r="R227" s="227">
        <f>Q227*H227</f>
        <v>0.014400000000000001</v>
      </c>
      <c r="S227" s="227">
        <v>0</v>
      </c>
      <c r="T227" s="228">
        <f>S227*H227</f>
        <v>0</v>
      </c>
      <c r="U227" s="42"/>
      <c r="V227" s="42"/>
      <c r="W227" s="42"/>
      <c r="X227" s="42"/>
      <c r="Y227" s="42"/>
      <c r="Z227" s="42"/>
      <c r="AA227" s="42"/>
      <c r="AB227" s="42"/>
      <c r="AC227" s="42"/>
      <c r="AD227" s="42"/>
      <c r="AE227" s="42"/>
      <c r="AR227" s="229" t="s">
        <v>1094</v>
      </c>
      <c r="AT227" s="229" t="s">
        <v>243</v>
      </c>
      <c r="AU227" s="229" t="s">
        <v>93</v>
      </c>
      <c r="AY227" s="20" t="s">
        <v>241</v>
      </c>
      <c r="BE227" s="230">
        <f>IF(N227="základní",J227,0)</f>
        <v>0</v>
      </c>
      <c r="BF227" s="230">
        <f>IF(N227="snížená",J227,0)</f>
        <v>0</v>
      </c>
      <c r="BG227" s="230">
        <f>IF(N227="zákl. přenesená",J227,0)</f>
        <v>0</v>
      </c>
      <c r="BH227" s="230">
        <f>IF(N227="sníž. přenesená",J227,0)</f>
        <v>0</v>
      </c>
      <c r="BI227" s="230">
        <f>IF(N227="nulová",J227,0)</f>
        <v>0</v>
      </c>
      <c r="BJ227" s="20" t="s">
        <v>23</v>
      </c>
      <c r="BK227" s="230">
        <f>ROUND(I227*H227,2)</f>
        <v>0</v>
      </c>
      <c r="BL227" s="20" t="s">
        <v>1094</v>
      </c>
      <c r="BM227" s="229" t="s">
        <v>2378</v>
      </c>
    </row>
    <row r="228" s="2" customFormat="1" ht="16.5" customHeight="1">
      <c r="A228" s="42"/>
      <c r="B228" s="43"/>
      <c r="C228" s="218" t="s">
        <v>1404</v>
      </c>
      <c r="D228" s="218" t="s">
        <v>243</v>
      </c>
      <c r="E228" s="219" t="s">
        <v>10509</v>
      </c>
      <c r="F228" s="220" t="s">
        <v>10510</v>
      </c>
      <c r="G228" s="221" t="s">
        <v>515</v>
      </c>
      <c r="H228" s="222">
        <v>20</v>
      </c>
      <c r="I228" s="223"/>
      <c r="J228" s="224">
        <f>ROUND(I228*H228,2)</f>
        <v>0</v>
      </c>
      <c r="K228" s="220" t="s">
        <v>10466</v>
      </c>
      <c r="L228" s="48"/>
      <c r="M228" s="225" t="s">
        <v>39</v>
      </c>
      <c r="N228" s="226" t="s">
        <v>56</v>
      </c>
      <c r="O228" s="88"/>
      <c r="P228" s="227">
        <f>O228*H228</f>
        <v>0</v>
      </c>
      <c r="Q228" s="227">
        <v>0.00075000000000000002</v>
      </c>
      <c r="R228" s="227">
        <f>Q228*H228</f>
        <v>0.014999999999999999</v>
      </c>
      <c r="S228" s="227">
        <v>0</v>
      </c>
      <c r="T228" s="228">
        <f>S228*H228</f>
        <v>0</v>
      </c>
      <c r="U228" s="42"/>
      <c r="V228" s="42"/>
      <c r="W228" s="42"/>
      <c r="X228" s="42"/>
      <c r="Y228" s="42"/>
      <c r="Z228" s="42"/>
      <c r="AA228" s="42"/>
      <c r="AB228" s="42"/>
      <c r="AC228" s="42"/>
      <c r="AD228" s="42"/>
      <c r="AE228" s="42"/>
      <c r="AR228" s="229" t="s">
        <v>1094</v>
      </c>
      <c r="AT228" s="229" t="s">
        <v>243</v>
      </c>
      <c r="AU228" s="229" t="s">
        <v>93</v>
      </c>
      <c r="AY228" s="20" t="s">
        <v>241</v>
      </c>
      <c r="BE228" s="230">
        <f>IF(N228="základní",J228,0)</f>
        <v>0</v>
      </c>
      <c r="BF228" s="230">
        <f>IF(N228="snížená",J228,0)</f>
        <v>0</v>
      </c>
      <c r="BG228" s="230">
        <f>IF(N228="zákl. přenesená",J228,0)</f>
        <v>0</v>
      </c>
      <c r="BH228" s="230">
        <f>IF(N228="sníž. přenesená",J228,0)</f>
        <v>0</v>
      </c>
      <c r="BI228" s="230">
        <f>IF(N228="nulová",J228,0)</f>
        <v>0</v>
      </c>
      <c r="BJ228" s="20" t="s">
        <v>23</v>
      </c>
      <c r="BK228" s="230">
        <f>ROUND(I228*H228,2)</f>
        <v>0</v>
      </c>
      <c r="BL228" s="20" t="s">
        <v>1094</v>
      </c>
      <c r="BM228" s="229" t="s">
        <v>2394</v>
      </c>
    </row>
    <row r="229" s="2" customFormat="1" ht="16.5" customHeight="1">
      <c r="A229" s="42"/>
      <c r="B229" s="43"/>
      <c r="C229" s="218" t="s">
        <v>1411</v>
      </c>
      <c r="D229" s="218" t="s">
        <v>243</v>
      </c>
      <c r="E229" s="219" t="s">
        <v>10596</v>
      </c>
      <c r="F229" s="220" t="s">
        <v>10597</v>
      </c>
      <c r="G229" s="221" t="s">
        <v>515</v>
      </c>
      <c r="H229" s="222">
        <v>130</v>
      </c>
      <c r="I229" s="223"/>
      <c r="J229" s="224">
        <f>ROUND(I229*H229,2)</f>
        <v>0</v>
      </c>
      <c r="K229" s="220" t="s">
        <v>10466</v>
      </c>
      <c r="L229" s="48"/>
      <c r="M229" s="225" t="s">
        <v>39</v>
      </c>
      <c r="N229" s="226" t="s">
        <v>56</v>
      </c>
      <c r="O229" s="88"/>
      <c r="P229" s="227">
        <f>O229*H229</f>
        <v>0</v>
      </c>
      <c r="Q229" s="227">
        <v>0.00013999999999999999</v>
      </c>
      <c r="R229" s="227">
        <f>Q229*H229</f>
        <v>0.018199999999999997</v>
      </c>
      <c r="S229" s="227">
        <v>0</v>
      </c>
      <c r="T229" s="228">
        <f>S229*H229</f>
        <v>0</v>
      </c>
      <c r="U229" s="42"/>
      <c r="V229" s="42"/>
      <c r="W229" s="42"/>
      <c r="X229" s="42"/>
      <c r="Y229" s="42"/>
      <c r="Z229" s="42"/>
      <c r="AA229" s="42"/>
      <c r="AB229" s="42"/>
      <c r="AC229" s="42"/>
      <c r="AD229" s="42"/>
      <c r="AE229" s="42"/>
      <c r="AR229" s="229" t="s">
        <v>1094</v>
      </c>
      <c r="AT229" s="229" t="s">
        <v>243</v>
      </c>
      <c r="AU229" s="229" t="s">
        <v>93</v>
      </c>
      <c r="AY229" s="20" t="s">
        <v>241</v>
      </c>
      <c r="BE229" s="230">
        <f>IF(N229="základní",J229,0)</f>
        <v>0</v>
      </c>
      <c r="BF229" s="230">
        <f>IF(N229="snížená",J229,0)</f>
        <v>0</v>
      </c>
      <c r="BG229" s="230">
        <f>IF(N229="zákl. přenesená",J229,0)</f>
        <v>0</v>
      </c>
      <c r="BH229" s="230">
        <f>IF(N229="sníž. přenesená",J229,0)</f>
        <v>0</v>
      </c>
      <c r="BI229" s="230">
        <f>IF(N229="nulová",J229,0)</f>
        <v>0</v>
      </c>
      <c r="BJ229" s="20" t="s">
        <v>23</v>
      </c>
      <c r="BK229" s="230">
        <f>ROUND(I229*H229,2)</f>
        <v>0</v>
      </c>
      <c r="BL229" s="20" t="s">
        <v>1094</v>
      </c>
      <c r="BM229" s="229" t="s">
        <v>2411</v>
      </c>
    </row>
    <row r="230" s="12" customFormat="1" ht="22.8" customHeight="1">
      <c r="A230" s="12"/>
      <c r="B230" s="202"/>
      <c r="C230" s="203"/>
      <c r="D230" s="204" t="s">
        <v>84</v>
      </c>
      <c r="E230" s="216" t="s">
        <v>10648</v>
      </c>
      <c r="F230" s="216" t="s">
        <v>8176</v>
      </c>
      <c r="G230" s="203"/>
      <c r="H230" s="203"/>
      <c r="I230" s="206"/>
      <c r="J230" s="217">
        <f>BK230</f>
        <v>0</v>
      </c>
      <c r="K230" s="203"/>
      <c r="L230" s="208"/>
      <c r="M230" s="209"/>
      <c r="N230" s="210"/>
      <c r="O230" s="210"/>
      <c r="P230" s="211">
        <f>SUM(P231:P235)</f>
        <v>0</v>
      </c>
      <c r="Q230" s="210"/>
      <c r="R230" s="211">
        <f>SUM(R231:R235)</f>
        <v>0</v>
      </c>
      <c r="S230" s="210"/>
      <c r="T230" s="212">
        <f>SUM(T231:T235)</f>
        <v>0</v>
      </c>
      <c r="U230" s="12"/>
      <c r="V230" s="12"/>
      <c r="W230" s="12"/>
      <c r="X230" s="12"/>
      <c r="Y230" s="12"/>
      <c r="Z230" s="12"/>
      <c r="AA230" s="12"/>
      <c r="AB230" s="12"/>
      <c r="AC230" s="12"/>
      <c r="AD230" s="12"/>
      <c r="AE230" s="12"/>
      <c r="AR230" s="213" t="s">
        <v>23</v>
      </c>
      <c r="AT230" s="214" t="s">
        <v>84</v>
      </c>
      <c r="AU230" s="214" t="s">
        <v>23</v>
      </c>
      <c r="AY230" s="213" t="s">
        <v>241</v>
      </c>
      <c r="BK230" s="215">
        <f>SUM(BK231:BK235)</f>
        <v>0</v>
      </c>
    </row>
    <row r="231" s="2" customFormat="1" ht="16.5" customHeight="1">
      <c r="A231" s="42"/>
      <c r="B231" s="43"/>
      <c r="C231" s="218" t="s">
        <v>1417</v>
      </c>
      <c r="D231" s="218" t="s">
        <v>243</v>
      </c>
      <c r="E231" s="219" t="s">
        <v>10649</v>
      </c>
      <c r="F231" s="220" t="s">
        <v>10650</v>
      </c>
      <c r="G231" s="221" t="s">
        <v>246</v>
      </c>
      <c r="H231" s="222">
        <v>4</v>
      </c>
      <c r="I231" s="223"/>
      <c r="J231" s="224">
        <f>ROUND(I231*H231,2)</f>
        <v>0</v>
      </c>
      <c r="K231" s="220" t="s">
        <v>10466</v>
      </c>
      <c r="L231" s="48"/>
      <c r="M231" s="225" t="s">
        <v>39</v>
      </c>
      <c r="N231" s="226" t="s">
        <v>56</v>
      </c>
      <c r="O231" s="88"/>
      <c r="P231" s="227">
        <f>O231*H231</f>
        <v>0</v>
      </c>
      <c r="Q231" s="227">
        <v>0</v>
      </c>
      <c r="R231" s="227">
        <f>Q231*H231</f>
        <v>0</v>
      </c>
      <c r="S231" s="227">
        <v>0</v>
      </c>
      <c r="T231" s="228">
        <f>S231*H231</f>
        <v>0</v>
      </c>
      <c r="U231" s="42"/>
      <c r="V231" s="42"/>
      <c r="W231" s="42"/>
      <c r="X231" s="42"/>
      <c r="Y231" s="42"/>
      <c r="Z231" s="42"/>
      <c r="AA231" s="42"/>
      <c r="AB231" s="42"/>
      <c r="AC231" s="42"/>
      <c r="AD231" s="42"/>
      <c r="AE231" s="42"/>
      <c r="AR231" s="229" t="s">
        <v>1094</v>
      </c>
      <c r="AT231" s="229" t="s">
        <v>243</v>
      </c>
      <c r="AU231" s="229" t="s">
        <v>93</v>
      </c>
      <c r="AY231" s="20" t="s">
        <v>241</v>
      </c>
      <c r="BE231" s="230">
        <f>IF(N231="základní",J231,0)</f>
        <v>0</v>
      </c>
      <c r="BF231" s="230">
        <f>IF(N231="snížená",J231,0)</f>
        <v>0</v>
      </c>
      <c r="BG231" s="230">
        <f>IF(N231="zákl. přenesená",J231,0)</f>
        <v>0</v>
      </c>
      <c r="BH231" s="230">
        <f>IF(N231="sníž. přenesená",J231,0)</f>
        <v>0</v>
      </c>
      <c r="BI231" s="230">
        <f>IF(N231="nulová",J231,0)</f>
        <v>0</v>
      </c>
      <c r="BJ231" s="20" t="s">
        <v>23</v>
      </c>
      <c r="BK231" s="230">
        <f>ROUND(I231*H231,2)</f>
        <v>0</v>
      </c>
      <c r="BL231" s="20" t="s">
        <v>1094</v>
      </c>
      <c r="BM231" s="229" t="s">
        <v>2478</v>
      </c>
    </row>
    <row r="232" s="2" customFormat="1" ht="16.5" customHeight="1">
      <c r="A232" s="42"/>
      <c r="B232" s="43"/>
      <c r="C232" s="218" t="s">
        <v>1426</v>
      </c>
      <c r="D232" s="218" t="s">
        <v>243</v>
      </c>
      <c r="E232" s="219" t="s">
        <v>8530</v>
      </c>
      <c r="F232" s="220" t="s">
        <v>8531</v>
      </c>
      <c r="G232" s="221" t="s">
        <v>430</v>
      </c>
      <c r="H232" s="222">
        <v>4</v>
      </c>
      <c r="I232" s="223"/>
      <c r="J232" s="224">
        <f>ROUND(I232*H232,2)</f>
        <v>0</v>
      </c>
      <c r="K232" s="220" t="s">
        <v>10466</v>
      </c>
      <c r="L232" s="48"/>
      <c r="M232" s="225" t="s">
        <v>39</v>
      </c>
      <c r="N232" s="226" t="s">
        <v>56</v>
      </c>
      <c r="O232" s="88"/>
      <c r="P232" s="227">
        <f>O232*H232</f>
        <v>0</v>
      </c>
      <c r="Q232" s="227">
        <v>0</v>
      </c>
      <c r="R232" s="227">
        <f>Q232*H232</f>
        <v>0</v>
      </c>
      <c r="S232" s="227">
        <v>0</v>
      </c>
      <c r="T232" s="228">
        <f>S232*H232</f>
        <v>0</v>
      </c>
      <c r="U232" s="42"/>
      <c r="V232" s="42"/>
      <c r="W232" s="42"/>
      <c r="X232" s="42"/>
      <c r="Y232" s="42"/>
      <c r="Z232" s="42"/>
      <c r="AA232" s="42"/>
      <c r="AB232" s="42"/>
      <c r="AC232" s="42"/>
      <c r="AD232" s="42"/>
      <c r="AE232" s="42"/>
      <c r="AR232" s="229" t="s">
        <v>1094</v>
      </c>
      <c r="AT232" s="229" t="s">
        <v>243</v>
      </c>
      <c r="AU232" s="229" t="s">
        <v>93</v>
      </c>
      <c r="AY232" s="20" t="s">
        <v>241</v>
      </c>
      <c r="BE232" s="230">
        <f>IF(N232="základní",J232,0)</f>
        <v>0</v>
      </c>
      <c r="BF232" s="230">
        <f>IF(N232="snížená",J232,0)</f>
        <v>0</v>
      </c>
      <c r="BG232" s="230">
        <f>IF(N232="zákl. přenesená",J232,0)</f>
        <v>0</v>
      </c>
      <c r="BH232" s="230">
        <f>IF(N232="sníž. přenesená",J232,0)</f>
        <v>0</v>
      </c>
      <c r="BI232" s="230">
        <f>IF(N232="nulová",J232,0)</f>
        <v>0</v>
      </c>
      <c r="BJ232" s="20" t="s">
        <v>23</v>
      </c>
      <c r="BK232" s="230">
        <f>ROUND(I232*H232,2)</f>
        <v>0</v>
      </c>
      <c r="BL232" s="20" t="s">
        <v>1094</v>
      </c>
      <c r="BM232" s="229" t="s">
        <v>2530</v>
      </c>
    </row>
    <row r="233" s="2" customFormat="1" ht="16.5" customHeight="1">
      <c r="A233" s="42"/>
      <c r="B233" s="43"/>
      <c r="C233" s="218" t="s">
        <v>1439</v>
      </c>
      <c r="D233" s="218" t="s">
        <v>243</v>
      </c>
      <c r="E233" s="219" t="s">
        <v>10651</v>
      </c>
      <c r="F233" s="220" t="s">
        <v>10652</v>
      </c>
      <c r="G233" s="221" t="s">
        <v>10653</v>
      </c>
      <c r="H233" s="222">
        <v>500</v>
      </c>
      <c r="I233" s="223"/>
      <c r="J233" s="224">
        <f>ROUND(I233*H233,2)</f>
        <v>0</v>
      </c>
      <c r="K233" s="220" t="s">
        <v>10466</v>
      </c>
      <c r="L233" s="48"/>
      <c r="M233" s="225" t="s">
        <v>39</v>
      </c>
      <c r="N233" s="226" t="s">
        <v>56</v>
      </c>
      <c r="O233" s="88"/>
      <c r="P233" s="227">
        <f>O233*H233</f>
        <v>0</v>
      </c>
      <c r="Q233" s="227">
        <v>0</v>
      </c>
      <c r="R233" s="227">
        <f>Q233*H233</f>
        <v>0</v>
      </c>
      <c r="S233" s="227">
        <v>0</v>
      </c>
      <c r="T233" s="228">
        <f>S233*H233</f>
        <v>0</v>
      </c>
      <c r="U233" s="42"/>
      <c r="V233" s="42"/>
      <c r="W233" s="42"/>
      <c r="X233" s="42"/>
      <c r="Y233" s="42"/>
      <c r="Z233" s="42"/>
      <c r="AA233" s="42"/>
      <c r="AB233" s="42"/>
      <c r="AC233" s="42"/>
      <c r="AD233" s="42"/>
      <c r="AE233" s="42"/>
      <c r="AR233" s="229" t="s">
        <v>1094</v>
      </c>
      <c r="AT233" s="229" t="s">
        <v>243</v>
      </c>
      <c r="AU233" s="229" t="s">
        <v>93</v>
      </c>
      <c r="AY233" s="20" t="s">
        <v>241</v>
      </c>
      <c r="BE233" s="230">
        <f>IF(N233="základní",J233,0)</f>
        <v>0</v>
      </c>
      <c r="BF233" s="230">
        <f>IF(N233="snížená",J233,0)</f>
        <v>0</v>
      </c>
      <c r="BG233" s="230">
        <f>IF(N233="zákl. přenesená",J233,0)</f>
        <v>0</v>
      </c>
      <c r="BH233" s="230">
        <f>IF(N233="sníž. přenesená",J233,0)</f>
        <v>0</v>
      </c>
      <c r="BI233" s="230">
        <f>IF(N233="nulová",J233,0)</f>
        <v>0</v>
      </c>
      <c r="BJ233" s="20" t="s">
        <v>23</v>
      </c>
      <c r="BK233" s="230">
        <f>ROUND(I233*H233,2)</f>
        <v>0</v>
      </c>
      <c r="BL233" s="20" t="s">
        <v>1094</v>
      </c>
      <c r="BM233" s="229" t="s">
        <v>2606</v>
      </c>
    </row>
    <row r="234" s="2" customFormat="1" ht="24.15" customHeight="1">
      <c r="A234" s="42"/>
      <c r="B234" s="43"/>
      <c r="C234" s="218" t="s">
        <v>1444</v>
      </c>
      <c r="D234" s="218" t="s">
        <v>243</v>
      </c>
      <c r="E234" s="219" t="s">
        <v>10654</v>
      </c>
      <c r="F234" s="220" t="s">
        <v>10655</v>
      </c>
      <c r="G234" s="221" t="s">
        <v>8371</v>
      </c>
      <c r="H234" s="222">
        <v>40</v>
      </c>
      <c r="I234" s="223"/>
      <c r="J234" s="224">
        <f>ROUND(I234*H234,2)</f>
        <v>0</v>
      </c>
      <c r="K234" s="220" t="s">
        <v>39</v>
      </c>
      <c r="L234" s="48"/>
      <c r="M234" s="225" t="s">
        <v>39</v>
      </c>
      <c r="N234" s="226" t="s">
        <v>56</v>
      </c>
      <c r="O234" s="88"/>
      <c r="P234" s="227">
        <f>O234*H234</f>
        <v>0</v>
      </c>
      <c r="Q234" s="227">
        <v>0</v>
      </c>
      <c r="R234" s="227">
        <f>Q234*H234</f>
        <v>0</v>
      </c>
      <c r="S234" s="227">
        <v>0</v>
      </c>
      <c r="T234" s="228">
        <f>S234*H234</f>
        <v>0</v>
      </c>
      <c r="U234" s="42"/>
      <c r="V234" s="42"/>
      <c r="W234" s="42"/>
      <c r="X234" s="42"/>
      <c r="Y234" s="42"/>
      <c r="Z234" s="42"/>
      <c r="AA234" s="42"/>
      <c r="AB234" s="42"/>
      <c r="AC234" s="42"/>
      <c r="AD234" s="42"/>
      <c r="AE234" s="42"/>
      <c r="AR234" s="229" t="s">
        <v>1094</v>
      </c>
      <c r="AT234" s="229" t="s">
        <v>243</v>
      </c>
      <c r="AU234" s="229" t="s">
        <v>93</v>
      </c>
      <c r="AY234" s="20" t="s">
        <v>241</v>
      </c>
      <c r="BE234" s="230">
        <f>IF(N234="základní",J234,0)</f>
        <v>0</v>
      </c>
      <c r="BF234" s="230">
        <f>IF(N234="snížená",J234,0)</f>
        <v>0</v>
      </c>
      <c r="BG234" s="230">
        <f>IF(N234="zákl. přenesená",J234,0)</f>
        <v>0</v>
      </c>
      <c r="BH234" s="230">
        <f>IF(N234="sníž. přenesená",J234,0)</f>
        <v>0</v>
      </c>
      <c r="BI234" s="230">
        <f>IF(N234="nulová",J234,0)</f>
        <v>0</v>
      </c>
      <c r="BJ234" s="20" t="s">
        <v>23</v>
      </c>
      <c r="BK234" s="230">
        <f>ROUND(I234*H234,2)</f>
        <v>0</v>
      </c>
      <c r="BL234" s="20" t="s">
        <v>1094</v>
      </c>
      <c r="BM234" s="229" t="s">
        <v>2619</v>
      </c>
    </row>
    <row r="235" s="2" customFormat="1" ht="16.5" customHeight="1">
      <c r="A235" s="42"/>
      <c r="B235" s="43"/>
      <c r="C235" s="218" t="s">
        <v>1454</v>
      </c>
      <c r="D235" s="218" t="s">
        <v>243</v>
      </c>
      <c r="E235" s="219" t="s">
        <v>10656</v>
      </c>
      <c r="F235" s="220" t="s">
        <v>10657</v>
      </c>
      <c r="G235" s="221" t="s">
        <v>10658</v>
      </c>
      <c r="H235" s="222">
        <v>2</v>
      </c>
      <c r="I235" s="223"/>
      <c r="J235" s="224">
        <f>ROUND(I235*H235,2)</f>
        <v>0</v>
      </c>
      <c r="K235" s="220" t="s">
        <v>39</v>
      </c>
      <c r="L235" s="48"/>
      <c r="M235" s="295" t="s">
        <v>39</v>
      </c>
      <c r="N235" s="296" t="s">
        <v>56</v>
      </c>
      <c r="O235" s="297"/>
      <c r="P235" s="298">
        <f>O235*H235</f>
        <v>0</v>
      </c>
      <c r="Q235" s="298">
        <v>0</v>
      </c>
      <c r="R235" s="298">
        <f>Q235*H235</f>
        <v>0</v>
      </c>
      <c r="S235" s="298">
        <v>0</v>
      </c>
      <c r="T235" s="299">
        <f>S235*H235</f>
        <v>0</v>
      </c>
      <c r="U235" s="42"/>
      <c r="V235" s="42"/>
      <c r="W235" s="42"/>
      <c r="X235" s="42"/>
      <c r="Y235" s="42"/>
      <c r="Z235" s="42"/>
      <c r="AA235" s="42"/>
      <c r="AB235" s="42"/>
      <c r="AC235" s="42"/>
      <c r="AD235" s="42"/>
      <c r="AE235" s="42"/>
      <c r="AR235" s="229" t="s">
        <v>1094</v>
      </c>
      <c r="AT235" s="229" t="s">
        <v>243</v>
      </c>
      <c r="AU235" s="229" t="s">
        <v>93</v>
      </c>
      <c r="AY235" s="20" t="s">
        <v>241</v>
      </c>
      <c r="BE235" s="230">
        <f>IF(N235="základní",J235,0)</f>
        <v>0</v>
      </c>
      <c r="BF235" s="230">
        <f>IF(N235="snížená",J235,0)</f>
        <v>0</v>
      </c>
      <c r="BG235" s="230">
        <f>IF(N235="zákl. přenesená",J235,0)</f>
        <v>0</v>
      </c>
      <c r="BH235" s="230">
        <f>IF(N235="sníž. přenesená",J235,0)</f>
        <v>0</v>
      </c>
      <c r="BI235" s="230">
        <f>IF(N235="nulová",J235,0)</f>
        <v>0</v>
      </c>
      <c r="BJ235" s="20" t="s">
        <v>23</v>
      </c>
      <c r="BK235" s="230">
        <f>ROUND(I235*H235,2)</f>
        <v>0</v>
      </c>
      <c r="BL235" s="20" t="s">
        <v>1094</v>
      </c>
      <c r="BM235" s="229" t="s">
        <v>10726</v>
      </c>
    </row>
    <row r="236" s="2" customFormat="1" ht="6.96" customHeight="1">
      <c r="A236" s="42"/>
      <c r="B236" s="63"/>
      <c r="C236" s="64"/>
      <c r="D236" s="64"/>
      <c r="E236" s="64"/>
      <c r="F236" s="64"/>
      <c r="G236" s="64"/>
      <c r="H236" s="64"/>
      <c r="I236" s="64"/>
      <c r="J236" s="64"/>
      <c r="K236" s="64"/>
      <c r="L236" s="48"/>
      <c r="M236" s="42"/>
      <c r="O236" s="42"/>
      <c r="P236" s="42"/>
      <c r="Q236" s="42"/>
      <c r="R236" s="42"/>
      <c r="S236" s="42"/>
      <c r="T236" s="42"/>
      <c r="U236" s="42"/>
      <c r="V236" s="42"/>
      <c r="W236" s="42"/>
      <c r="X236" s="42"/>
      <c r="Y236" s="42"/>
      <c r="Z236" s="42"/>
      <c r="AA236" s="42"/>
      <c r="AB236" s="42"/>
      <c r="AC236" s="42"/>
      <c r="AD236" s="42"/>
      <c r="AE236" s="42"/>
    </row>
  </sheetData>
  <sheetProtection sheet="1" autoFilter="0" formatColumns="0" formatRows="0" objects="1" scenarios="1" spinCount="100000" saltValue="KPIQgaN5d0uJdRH6dyJyN88+kv2O4CEGchj7FqG+1nM5F2HOFqXNDFY0o0Ml5O1zJz5T29rVEQ6J8WY8F23vmQ==" hashValue="y7M3nyvdX+I+V76Mtm5aU90WBryBud7K2UULA9oi0KT2PXobo6t8OGCUtBmFJs0+ibgst8OuOXmKIbqykAsr6g==" algorithmName="SHA-512" password="CC8C"/>
  <autoFilter ref="C102:K235"/>
  <mergeCells count="15">
    <mergeCell ref="E7:H7"/>
    <mergeCell ref="E11:H11"/>
    <mergeCell ref="E9:H9"/>
    <mergeCell ref="E13:H13"/>
    <mergeCell ref="E22:H22"/>
    <mergeCell ref="E31:H31"/>
    <mergeCell ref="E52:H52"/>
    <mergeCell ref="E56:H56"/>
    <mergeCell ref="E54:H54"/>
    <mergeCell ref="E58:H58"/>
    <mergeCell ref="E89:H89"/>
    <mergeCell ref="E93:H93"/>
    <mergeCell ref="E91:H91"/>
    <mergeCell ref="E95:H9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User1</dc:creator>
  <cp:lastModifiedBy>User1</cp:lastModifiedBy>
  <dcterms:created xsi:type="dcterms:W3CDTF">2026-01-07T21:47:30Z</dcterms:created>
  <dcterms:modified xsi:type="dcterms:W3CDTF">2026-01-07T21:48:24Z</dcterms:modified>
</cp:coreProperties>
</file>